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K:\LOCALGVT\2022\COSTREPT\Exhibit Values\internet\"/>
    </mc:Choice>
  </mc:AlternateContent>
  <xr:revisionPtr revIDLastSave="0" documentId="13_ncr:1_{0222FB45-1B3A-4616-8998-F69071709029}" xr6:coauthVersionLast="47" xr6:coauthVersionMax="47" xr10:uidLastSave="{00000000-0000-0000-0000-000000000000}"/>
  <bookViews>
    <workbookView xWindow="-120" yWindow="-120" windowWidth="29040" windowHeight="15840" xr2:uid="{00000000-000D-0000-FFFF-FFFF00000000}"/>
  </bookViews>
  <sheets>
    <sheet name="Cover" sheetId="3" r:id="rId1"/>
    <sheet name="Information Letter" sheetId="1" r:id="rId2"/>
    <sheet name="Table of Contents" sheetId="2" r:id="rId3"/>
    <sheet name="Exhibit A" sheetId="5" r:id="rId4"/>
    <sheet name="Exhibit B" sheetId="6" r:id="rId5"/>
    <sheet name="Exhibit B1" sheetId="7" r:id="rId6"/>
    <sheet name="Exhibit B2" sheetId="8" r:id="rId7"/>
    <sheet name="Exhibit C" sheetId="9" r:id="rId8"/>
    <sheet name="Exhibit C1" sheetId="10" r:id="rId9"/>
    <sheet name="Exhibit C2" sheetId="11" r:id="rId10"/>
    <sheet name="Exhibit C3" sheetId="12" r:id="rId11"/>
    <sheet name="Exhibit C4" sheetId="13" r:id="rId12"/>
    <sheet name="Exhibit C5" sheetId="14" r:id="rId13"/>
    <sheet name="Exhibit C6" sheetId="15" r:id="rId14"/>
    <sheet name="Exhibit C7" sheetId="16" r:id="rId15"/>
    <sheet name="Exhibit C8" sheetId="17" r:id="rId16"/>
    <sheet name="Exhibit D" sheetId="18" r:id="rId17"/>
    <sheet name="Exhibit E" sheetId="19" r:id="rId18"/>
    <sheet name="Exhibit F" sheetId="20" r:id="rId19"/>
    <sheet name="Exhibit G" sheetId="21" r:id="rId20"/>
    <sheet name="Exhibit H" sheetId="22" r:id="rId21"/>
  </sheets>
  <definedNames>
    <definedName name="__123Graph_A" localSheetId="7" hidden="1">'Exhibit C'!$E$212:$E$257</definedName>
    <definedName name="__123Graph_A" localSheetId="10" hidden="1">'Exhibit C3'!$A$3:$A$3</definedName>
    <definedName name="__123Graph_A" localSheetId="16" hidden="1">'Exhibit D'!$E$9:$E$52</definedName>
    <definedName name="__123Graph_A" localSheetId="2" hidden="1">#REF!</definedName>
    <definedName name="__123Graph_A" hidden="1">#REF!</definedName>
    <definedName name="__123Graph_B" localSheetId="7" hidden="1">'Exhibit C'!$F$212:$F$257</definedName>
    <definedName name="__123Graph_B" localSheetId="16" hidden="1">'Exhibit D'!$F$9:$F$52</definedName>
    <definedName name="__123Graph_B" localSheetId="2" hidden="1">#REF!</definedName>
    <definedName name="__123Graph_B" hidden="1">#REF!</definedName>
    <definedName name="__123Graph_C" localSheetId="7" hidden="1">'Exhibit C'!$G$212:$G$257</definedName>
    <definedName name="__123Graph_C" localSheetId="16" hidden="1">'Exhibit D'!$G$9:$G$52</definedName>
    <definedName name="__123Graph_C" localSheetId="2" hidden="1">#REF!</definedName>
    <definedName name="__123Graph_C" hidden="1">#REF!</definedName>
    <definedName name="__123Graph_D" localSheetId="7" hidden="1">'Exhibit C'!$H$212:$H$257</definedName>
    <definedName name="__123Graph_D" localSheetId="16" hidden="1">'Exhibit D'!$H$9:$H$52</definedName>
    <definedName name="__123Graph_D" localSheetId="2" hidden="1">#REF!</definedName>
    <definedName name="__123Graph_D" hidden="1">#REF!</definedName>
    <definedName name="__123Graph_E" localSheetId="7" hidden="1">'Exhibit C'!$I$212:$I$257</definedName>
    <definedName name="__123Graph_E" localSheetId="16" hidden="1">'Exhibit D'!$I$9:$I$52</definedName>
    <definedName name="__123Graph_E" localSheetId="2" hidden="1">#REF!</definedName>
    <definedName name="__123Graph_E" hidden="1">#REF!</definedName>
    <definedName name="__123Graph_F" localSheetId="7" hidden="1">'Exhibit C'!$J$212:$J$257</definedName>
    <definedName name="__123Graph_F" localSheetId="16" hidden="1">'Exhibit D'!$J$9:$J$52</definedName>
    <definedName name="__123Graph_F" localSheetId="2" hidden="1">#REF!</definedName>
    <definedName name="__123Graph_F" hidden="1">#REF!</definedName>
    <definedName name="__123Graph_X" localSheetId="7" hidden="1">'Exhibit C'!$D$212:$D$257</definedName>
    <definedName name="__123Graph_X" localSheetId="16" hidden="1">'Exhibit D'!$D$9:$D$53</definedName>
    <definedName name="__123Graph_X" localSheetId="2" hidden="1">#REF!</definedName>
    <definedName name="__123Graph_X" hidden="1">#REF!</definedName>
    <definedName name="_Fill" localSheetId="5" hidden="1">'Exhibit B1'!#REF!</definedName>
    <definedName name="_Fill" localSheetId="7" hidden="1">'Exhibit C'!#REF!</definedName>
    <definedName name="_Fill" localSheetId="8" hidden="1">'Exhibit C1'!#REF!</definedName>
    <definedName name="_Fill" localSheetId="9" hidden="1">'Exhibit C2'!#REF!</definedName>
    <definedName name="_Fill" localSheetId="2" hidden="1">#REF!</definedName>
    <definedName name="_Fill" hidden="1">#REF!</definedName>
    <definedName name="_Regression_Int" localSheetId="3"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xlnm.Print_Area" localSheetId="3">'Exhibit A'!$A$1:$BD$273</definedName>
    <definedName name="_xlnm.Print_Area" localSheetId="4">'Exhibit B'!$A$1:$BQ$273</definedName>
    <definedName name="_xlnm.Print_Area" localSheetId="6">'Exhibit B2'!$A$1:$AM$272</definedName>
    <definedName name="_xlnm.Print_Area" localSheetId="7">'Exhibit C'!$A$1:$BK$272</definedName>
    <definedName name="_xlnm.Print_Area" localSheetId="8">'Exhibit C1'!$A$1:$BC$272</definedName>
    <definedName name="_xlnm.Print_Area" localSheetId="9">'Exhibit C2'!$A$1:$AM$272</definedName>
    <definedName name="_xlnm.Print_Area" localSheetId="10">'Exhibit C3'!$A$1:$BI$273</definedName>
    <definedName name="_xlnm.Print_Area" localSheetId="11">'Exhibit C4'!$A$1:$AQ$273</definedName>
    <definedName name="_xlnm.Print_Area" localSheetId="12">'Exhibit C5'!$A$1:$AU$272</definedName>
    <definedName name="_xlnm.Print_Area" localSheetId="13">'Exhibit C6'!$A$1:$BH$274</definedName>
    <definedName name="_xlnm.Print_Area" localSheetId="14">'Exhibit C7'!$A$1:$AO$272</definedName>
    <definedName name="_xlnm.Print_Area" localSheetId="15">'Exhibit C8'!$A$1:$AO$272</definedName>
    <definedName name="_xlnm.Print_Area" localSheetId="18">'Exhibit F'!$A$1:$AO$272</definedName>
    <definedName name="_xlnm.Print_Area" localSheetId="19">'Exhibit G'!$A$1:$AC$272</definedName>
    <definedName name="_xlnm.Print_Area" localSheetId="20">'Exhibit H'!$A$1:$Y$200</definedName>
    <definedName name="_xlnm.Print_Area" localSheetId="2">'Table of Contents'!$A$1:$C$23</definedName>
    <definedName name="Print_Area_MI" localSheetId="3">'Exhibit A'!$A$1:$AN$260</definedName>
    <definedName name="Print_Area_MI" localSheetId="11">'Exhibit C4'!$B$1:$AQ$273</definedName>
    <definedName name="Print_Area_MI" localSheetId="15">'Exhibit C8'!$A$1:$AN$257</definedName>
    <definedName name="Print_Area_MI" localSheetId="16">'Exhibit D'!$A$1:$AR$272</definedName>
    <definedName name="Print_Area_MI" localSheetId="17">'Exhibit E'!$A$1:$AN$273</definedName>
    <definedName name="Print_Area_MI" localSheetId="19">'Exhibit G'!$A$1:$AC$274</definedName>
    <definedName name="Print_Area_MI" localSheetId="2">#REF!</definedName>
    <definedName name="Print_Area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V53" i="14" l="1"/>
  <c r="AV195" i="14"/>
  <c r="AV255" i="14"/>
  <c r="S31" i="16"/>
  <c r="K192" i="22"/>
  <c r="K191" i="22"/>
  <c r="K190" i="22"/>
  <c r="K189" i="22"/>
  <c r="K188" i="22"/>
  <c r="K187" i="22"/>
  <c r="K186" i="22"/>
  <c r="K185" i="22"/>
  <c r="K184" i="22"/>
  <c r="K183" i="22"/>
  <c r="K182" i="22"/>
  <c r="K181" i="22"/>
  <c r="K180" i="22"/>
  <c r="K179" i="22"/>
  <c r="K178" i="22"/>
  <c r="K177" i="22"/>
  <c r="K176" i="22"/>
  <c r="K175" i="22"/>
  <c r="K174" i="22"/>
  <c r="K173" i="22"/>
  <c r="K172" i="22"/>
  <c r="K171" i="22"/>
  <c r="K170" i="22"/>
  <c r="K169" i="22"/>
  <c r="K168" i="22"/>
  <c r="K167" i="22"/>
  <c r="K166" i="22"/>
  <c r="K165" i="22"/>
  <c r="K164" i="22"/>
  <c r="K163" i="22"/>
  <c r="K162" i="22"/>
  <c r="K161" i="22"/>
  <c r="K160" i="22"/>
  <c r="K159" i="22"/>
  <c r="K158" i="22"/>
  <c r="K157" i="22"/>
  <c r="K156" i="22"/>
  <c r="K155" i="22"/>
  <c r="K154" i="22"/>
  <c r="K153" i="22"/>
  <c r="K152" i="22"/>
  <c r="K151" i="22"/>
  <c r="K150" i="22"/>
  <c r="K149" i="22"/>
  <c r="K148" i="22"/>
  <c r="K130" i="22"/>
  <c r="K129" i="22"/>
  <c r="K128" i="22"/>
  <c r="K127" i="22"/>
  <c r="K126" i="22"/>
  <c r="K125" i="22"/>
  <c r="K124" i="22"/>
  <c r="K123" i="22"/>
  <c r="K122" i="22"/>
  <c r="K121" i="22"/>
  <c r="K120" i="22"/>
  <c r="K119" i="22"/>
  <c r="K118" i="22"/>
  <c r="K117" i="22"/>
  <c r="K116" i="22"/>
  <c r="K115" i="22"/>
  <c r="K114" i="22"/>
  <c r="K113" i="22"/>
  <c r="K112" i="22"/>
  <c r="K111" i="22"/>
  <c r="K110" i="22"/>
  <c r="K109" i="22"/>
  <c r="K108" i="22"/>
  <c r="K107" i="22"/>
  <c r="K106" i="22"/>
  <c r="K105" i="22"/>
  <c r="K104" i="22"/>
  <c r="K103" i="22"/>
  <c r="K102" i="22"/>
  <c r="K101" i="22"/>
  <c r="K100" i="22"/>
  <c r="K99" i="22"/>
  <c r="K98" i="22"/>
  <c r="K97" i="22"/>
  <c r="K96" i="22"/>
  <c r="K95" i="22"/>
  <c r="K94" i="22"/>
  <c r="K93" i="22"/>
  <c r="K92" i="22"/>
  <c r="K91" i="22"/>
  <c r="K90" i="22"/>
  <c r="K89" i="22"/>
  <c r="K88" i="22"/>
  <c r="K87" i="22"/>
  <c r="K86" i="22"/>
  <c r="K85" i="22"/>
  <c r="K84" i="22"/>
  <c r="K83" i="22"/>
  <c r="K82" i="22"/>
  <c r="K81"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K14" i="22"/>
  <c r="S255" i="21"/>
  <c r="O255" i="21"/>
  <c r="A255" i="21"/>
  <c r="W253" i="21"/>
  <c r="M253" i="21"/>
  <c r="AA253" i="21" s="1"/>
  <c r="AC253" i="21" s="1"/>
  <c r="W252" i="21"/>
  <c r="M252" i="21"/>
  <c r="AA252" i="21" s="1"/>
  <c r="AC252" i="21" s="1"/>
  <c r="W251" i="21"/>
  <c r="M251" i="21"/>
  <c r="AA251" i="21" s="1"/>
  <c r="AC251" i="21" s="1"/>
  <c r="W250" i="21"/>
  <c r="M250" i="21"/>
  <c r="AA250" i="21" s="1"/>
  <c r="AC250" i="21" s="1"/>
  <c r="W249" i="21"/>
  <c r="M249" i="21"/>
  <c r="AA249" i="21" s="1"/>
  <c r="AC249" i="21" s="1"/>
  <c r="W248" i="21"/>
  <c r="M248" i="21"/>
  <c r="AA248" i="21" s="1"/>
  <c r="W247" i="21"/>
  <c r="M247" i="21"/>
  <c r="AA247" i="21" s="1"/>
  <c r="AC247" i="21" s="1"/>
  <c r="W246" i="21"/>
  <c r="M246" i="21"/>
  <c r="AA246" i="21" s="1"/>
  <c r="AC246" i="21" s="1"/>
  <c r="W245" i="21"/>
  <c r="M245" i="21"/>
  <c r="AA245" i="21" s="1"/>
  <c r="AC245" i="21" s="1"/>
  <c r="W244" i="21"/>
  <c r="M244" i="21"/>
  <c r="AA244" i="21" s="1"/>
  <c r="AC244" i="21" s="1"/>
  <c r="W243" i="21"/>
  <c r="M243" i="21"/>
  <c r="AA243" i="21" s="1"/>
  <c r="AC243" i="21" s="1"/>
  <c r="W242" i="21"/>
  <c r="M242" i="21"/>
  <c r="AA242" i="21" s="1"/>
  <c r="AC242" i="21" s="1"/>
  <c r="W241" i="21"/>
  <c r="M241" i="21"/>
  <c r="AA241" i="21" s="1"/>
  <c r="AC241" i="21" s="1"/>
  <c r="W240" i="21"/>
  <c r="M240" i="21"/>
  <c r="AA240" i="21" s="1"/>
  <c r="W239" i="21"/>
  <c r="M239" i="21"/>
  <c r="AA239" i="21" s="1"/>
  <c r="AC239" i="21" s="1"/>
  <c r="W238" i="21"/>
  <c r="M238" i="21"/>
  <c r="AA238" i="21" s="1"/>
  <c r="AC238" i="21" s="1"/>
  <c r="W237" i="21"/>
  <c r="M237" i="21"/>
  <c r="AA237" i="21" s="1"/>
  <c r="AC237" i="21" s="1"/>
  <c r="W236" i="21"/>
  <c r="M236" i="21"/>
  <c r="AA236" i="21" s="1"/>
  <c r="AC236" i="21" s="1"/>
  <c r="W235" i="21"/>
  <c r="M235" i="21"/>
  <c r="AA235" i="21" s="1"/>
  <c r="AC235" i="21" s="1"/>
  <c r="W234" i="21"/>
  <c r="M234" i="21"/>
  <c r="AA234" i="21" s="1"/>
  <c r="AC234" i="21" s="1"/>
  <c r="W233" i="21"/>
  <c r="M233" i="21"/>
  <c r="AA233" i="21" s="1"/>
  <c r="AC233" i="21" s="1"/>
  <c r="W232" i="21"/>
  <c r="M232" i="21"/>
  <c r="AA232" i="21" s="1"/>
  <c r="AC232" i="21" s="1"/>
  <c r="W231" i="21"/>
  <c r="M231" i="21"/>
  <c r="AA231" i="21" s="1"/>
  <c r="AC231" i="21" s="1"/>
  <c r="W230" i="21"/>
  <c r="M230" i="21"/>
  <c r="AA230" i="21" s="1"/>
  <c r="W229" i="21"/>
  <c r="M229" i="21"/>
  <c r="AA229" i="21" s="1"/>
  <c r="AC229" i="21" s="1"/>
  <c r="W228" i="21"/>
  <c r="M228" i="21"/>
  <c r="AA228" i="21" s="1"/>
  <c r="AC228" i="21" s="1"/>
  <c r="W227" i="21"/>
  <c r="M227" i="21"/>
  <c r="AA227" i="21" s="1"/>
  <c r="W226" i="21"/>
  <c r="M226" i="21"/>
  <c r="AA226" i="21" s="1"/>
  <c r="AC226" i="21" s="1"/>
  <c r="W225" i="21"/>
  <c r="M225" i="21"/>
  <c r="AA225" i="21" s="1"/>
  <c r="AC225" i="21" s="1"/>
  <c r="W224" i="21"/>
  <c r="M224" i="21"/>
  <c r="AA224" i="21" s="1"/>
  <c r="AC224" i="21" s="1"/>
  <c r="W223" i="21"/>
  <c r="M223" i="21"/>
  <c r="AA223" i="21" s="1"/>
  <c r="AC223" i="21" s="1"/>
  <c r="W222" i="21"/>
  <c r="M222" i="21"/>
  <c r="AA222" i="21" s="1"/>
  <c r="AC222" i="21" s="1"/>
  <c r="W221" i="21"/>
  <c r="M221" i="21"/>
  <c r="AA221" i="21" s="1"/>
  <c r="W220" i="21"/>
  <c r="M220" i="21"/>
  <c r="AA220" i="21" s="1"/>
  <c r="AC220" i="21" s="1"/>
  <c r="W219" i="21"/>
  <c r="M219" i="21"/>
  <c r="AA219" i="21" s="1"/>
  <c r="AC219" i="21" s="1"/>
  <c r="W218" i="21"/>
  <c r="M218" i="21"/>
  <c r="AA218" i="21" s="1"/>
  <c r="AC218" i="21" s="1"/>
  <c r="AE255" i="21"/>
  <c r="Y255" i="21"/>
  <c r="W217" i="21"/>
  <c r="U255" i="21"/>
  <c r="Q255" i="21"/>
  <c r="K255" i="21"/>
  <c r="I255" i="21"/>
  <c r="G255" i="21"/>
  <c r="E255" i="21"/>
  <c r="I195" i="21"/>
  <c r="E195" i="21"/>
  <c r="A195" i="21"/>
  <c r="W193" i="21"/>
  <c r="M193" i="21"/>
  <c r="AA193" i="21" s="1"/>
  <c r="AC193" i="21" s="1"/>
  <c r="W192" i="21"/>
  <c r="M192" i="21"/>
  <c r="AA192" i="21" s="1"/>
  <c r="AC192" i="21" s="1"/>
  <c r="W191" i="21"/>
  <c r="M191" i="21"/>
  <c r="AA191" i="21" s="1"/>
  <c r="AC191" i="21" s="1"/>
  <c r="W190" i="21"/>
  <c r="M190" i="21"/>
  <c r="AA190" i="21" s="1"/>
  <c r="AC190" i="21" s="1"/>
  <c r="W189" i="21"/>
  <c r="M189" i="21"/>
  <c r="AA189" i="21" s="1"/>
  <c r="AC189" i="21" s="1"/>
  <c r="W188" i="21"/>
  <c r="M188" i="21"/>
  <c r="AA188" i="21" s="1"/>
  <c r="AC188" i="21" s="1"/>
  <c r="W187" i="21"/>
  <c r="M187" i="21"/>
  <c r="AA187" i="21" s="1"/>
  <c r="AC187" i="21" s="1"/>
  <c r="W186" i="21"/>
  <c r="M186" i="21"/>
  <c r="AA186" i="21" s="1"/>
  <c r="AC186" i="21" s="1"/>
  <c r="W185" i="21"/>
  <c r="M185" i="21"/>
  <c r="AA185" i="21" s="1"/>
  <c r="AC185" i="21" s="1"/>
  <c r="W184" i="21"/>
  <c r="M184" i="21"/>
  <c r="AA184" i="21" s="1"/>
  <c r="AC184" i="21" s="1"/>
  <c r="W183" i="21"/>
  <c r="M183" i="21"/>
  <c r="AA183" i="21" s="1"/>
  <c r="AC183" i="21" s="1"/>
  <c r="W182" i="21"/>
  <c r="M182" i="21"/>
  <c r="AA182" i="21" s="1"/>
  <c r="AC182" i="21" s="1"/>
  <c r="W181" i="21"/>
  <c r="M181" i="21"/>
  <c r="AA181" i="21" s="1"/>
  <c r="AC181" i="21" s="1"/>
  <c r="W180" i="21"/>
  <c r="M180" i="21"/>
  <c r="AA180" i="21" s="1"/>
  <c r="AC180" i="21" s="1"/>
  <c r="W179" i="21"/>
  <c r="M179" i="21"/>
  <c r="AA179" i="21" s="1"/>
  <c r="AC179" i="21" s="1"/>
  <c r="W178" i="21"/>
  <c r="M178" i="21"/>
  <c r="AA178" i="21" s="1"/>
  <c r="W177" i="21"/>
  <c r="M177" i="21"/>
  <c r="AA177" i="21" s="1"/>
  <c r="AC177" i="21" s="1"/>
  <c r="W176" i="21"/>
  <c r="M176" i="21"/>
  <c r="AA176" i="21" s="1"/>
  <c r="AC176" i="21" s="1"/>
  <c r="W175" i="21"/>
  <c r="M175" i="21"/>
  <c r="AA175" i="21" s="1"/>
  <c r="AC175" i="21" s="1"/>
  <c r="W174" i="21"/>
  <c r="M174" i="21"/>
  <c r="AA174" i="21" s="1"/>
  <c r="AC174" i="21" s="1"/>
  <c r="W173" i="21"/>
  <c r="M173" i="21"/>
  <c r="AA173" i="21" s="1"/>
  <c r="AC173" i="21" s="1"/>
  <c r="W172" i="21"/>
  <c r="M172" i="21"/>
  <c r="AA172" i="21" s="1"/>
  <c r="W171" i="21"/>
  <c r="M171" i="21"/>
  <c r="AA171" i="21" s="1"/>
  <c r="AC171" i="21" s="1"/>
  <c r="W170" i="21"/>
  <c r="M170" i="21"/>
  <c r="AA170" i="21" s="1"/>
  <c r="AC170" i="21" s="1"/>
  <c r="W169" i="21"/>
  <c r="M169" i="21"/>
  <c r="AA169" i="21" s="1"/>
  <c r="AC169" i="21" s="1"/>
  <c r="W168" i="21"/>
  <c r="M168" i="21"/>
  <c r="AA168" i="21" s="1"/>
  <c r="AC168" i="21" s="1"/>
  <c r="W167" i="21"/>
  <c r="M167" i="21"/>
  <c r="AA167" i="21" s="1"/>
  <c r="AC167" i="21" s="1"/>
  <c r="W166" i="21"/>
  <c r="M166" i="21"/>
  <c r="AA166" i="21" s="1"/>
  <c r="AC166" i="21" s="1"/>
  <c r="W165" i="21"/>
  <c r="M165" i="21"/>
  <c r="AA165" i="21" s="1"/>
  <c r="AC165" i="21" s="1"/>
  <c r="W164" i="21"/>
  <c r="M164" i="21"/>
  <c r="AA164" i="21" s="1"/>
  <c r="AC164" i="21" s="1"/>
  <c r="W163" i="21"/>
  <c r="M163" i="21"/>
  <c r="AA163" i="21" s="1"/>
  <c r="AC163" i="21" s="1"/>
  <c r="W162" i="21"/>
  <c r="M162" i="21"/>
  <c r="AA162" i="21" s="1"/>
  <c r="AC162" i="21" s="1"/>
  <c r="W161" i="21"/>
  <c r="M161" i="21"/>
  <c r="AA161" i="21" s="1"/>
  <c r="AC161" i="21" s="1"/>
  <c r="W160" i="21"/>
  <c r="M160" i="21"/>
  <c r="AA160" i="21" s="1"/>
  <c r="AC160" i="21" s="1"/>
  <c r="W159" i="21"/>
  <c r="M159" i="21"/>
  <c r="AA159" i="21" s="1"/>
  <c r="AC159" i="21" s="1"/>
  <c r="W158" i="21"/>
  <c r="M158" i="21"/>
  <c r="AA158" i="21" s="1"/>
  <c r="AC158" i="21" s="1"/>
  <c r="W157" i="21"/>
  <c r="M157" i="21"/>
  <c r="AA157" i="21" s="1"/>
  <c r="AC157" i="21" s="1"/>
  <c r="W156" i="21"/>
  <c r="M156" i="21"/>
  <c r="AA156" i="21" s="1"/>
  <c r="AC156" i="21" s="1"/>
  <c r="W155" i="21"/>
  <c r="M155" i="21"/>
  <c r="AA155" i="21" s="1"/>
  <c r="AC155" i="21" s="1"/>
  <c r="W154" i="21"/>
  <c r="M154" i="21"/>
  <c r="AA154" i="21" s="1"/>
  <c r="AC154" i="21" s="1"/>
  <c r="W153" i="21"/>
  <c r="M153" i="21"/>
  <c r="AA153" i="21" s="1"/>
  <c r="AC153" i="21" s="1"/>
  <c r="W152" i="21"/>
  <c r="M152" i="21"/>
  <c r="AA152" i="21" s="1"/>
  <c r="AC152" i="21" s="1"/>
  <c r="W151" i="21"/>
  <c r="M151" i="21"/>
  <c r="AA151" i="21" s="1"/>
  <c r="AC151" i="21" s="1"/>
  <c r="W150" i="21"/>
  <c r="M150" i="21"/>
  <c r="AA150" i="21" s="1"/>
  <c r="W149" i="21"/>
  <c r="M149" i="21"/>
  <c r="AA149" i="21" s="1"/>
  <c r="AC149" i="21" s="1"/>
  <c r="W131" i="21"/>
  <c r="M131" i="21"/>
  <c r="AA131" i="21" s="1"/>
  <c r="AC131" i="21" s="1"/>
  <c r="W130" i="21"/>
  <c r="M130" i="21"/>
  <c r="AA130" i="21" s="1"/>
  <c r="AC130" i="21" s="1"/>
  <c r="W129" i="21"/>
  <c r="M129" i="21"/>
  <c r="AA129" i="21" s="1"/>
  <c r="AC129" i="21" s="1"/>
  <c r="W128" i="21"/>
  <c r="M128" i="21"/>
  <c r="AA128" i="21" s="1"/>
  <c r="AC128" i="21" s="1"/>
  <c r="W127" i="21"/>
  <c r="M127" i="21"/>
  <c r="AA127" i="21" s="1"/>
  <c r="AC127" i="21" s="1"/>
  <c r="W126" i="21"/>
  <c r="M126" i="21"/>
  <c r="AA126" i="21" s="1"/>
  <c r="AC126" i="21" s="1"/>
  <c r="W125" i="21"/>
  <c r="M125" i="21"/>
  <c r="AA125" i="21" s="1"/>
  <c r="AC125" i="21" s="1"/>
  <c r="W124" i="21"/>
  <c r="M124" i="21"/>
  <c r="AA124" i="21" s="1"/>
  <c r="AC124" i="21" s="1"/>
  <c r="W123" i="21"/>
  <c r="M123" i="21"/>
  <c r="AA123" i="21" s="1"/>
  <c r="AC123" i="21" s="1"/>
  <c r="W122" i="21"/>
  <c r="M122" i="21"/>
  <c r="AA122" i="21" s="1"/>
  <c r="AC122" i="21" s="1"/>
  <c r="W121" i="21"/>
  <c r="M121" i="21"/>
  <c r="AA121" i="21" s="1"/>
  <c r="W120" i="21"/>
  <c r="M120" i="21"/>
  <c r="AA120" i="21" s="1"/>
  <c r="AC120" i="21" s="1"/>
  <c r="W119" i="21"/>
  <c r="M119" i="21"/>
  <c r="AA119" i="21" s="1"/>
  <c r="AC119" i="21" s="1"/>
  <c r="W118" i="21"/>
  <c r="M118" i="21"/>
  <c r="AA118" i="21" s="1"/>
  <c r="AC118" i="21" s="1"/>
  <c r="W117" i="21"/>
  <c r="M117" i="21"/>
  <c r="AA117" i="21" s="1"/>
  <c r="AC117" i="21" s="1"/>
  <c r="W116" i="21"/>
  <c r="M116" i="21"/>
  <c r="AA116" i="21" s="1"/>
  <c r="AC116" i="21" s="1"/>
  <c r="W115" i="21"/>
  <c r="M115" i="21"/>
  <c r="AA115" i="21" s="1"/>
  <c r="AC115" i="21" s="1"/>
  <c r="W114" i="21"/>
  <c r="M114" i="21"/>
  <c r="AA114" i="21" s="1"/>
  <c r="AC114" i="21" s="1"/>
  <c r="W113" i="21"/>
  <c r="M113" i="21"/>
  <c r="AA113" i="21" s="1"/>
  <c r="AC113" i="21" s="1"/>
  <c r="W112" i="21"/>
  <c r="M112" i="21"/>
  <c r="AA112" i="21" s="1"/>
  <c r="AC112" i="21" s="1"/>
  <c r="W111" i="21"/>
  <c r="M111" i="21"/>
  <c r="AA111" i="21" s="1"/>
  <c r="AC111" i="21" s="1"/>
  <c r="W110" i="21"/>
  <c r="M110" i="21"/>
  <c r="AA110" i="21" s="1"/>
  <c r="AC110" i="21" s="1"/>
  <c r="W109" i="21"/>
  <c r="M109" i="21"/>
  <c r="AA109" i="21" s="1"/>
  <c r="AC109" i="21" s="1"/>
  <c r="W108" i="21"/>
  <c r="M108" i="21"/>
  <c r="AA108" i="21" s="1"/>
  <c r="AC108" i="21" s="1"/>
  <c r="W107" i="21"/>
  <c r="M107" i="21"/>
  <c r="AA107" i="21" s="1"/>
  <c r="AC107" i="21" s="1"/>
  <c r="W106" i="21"/>
  <c r="M106" i="21"/>
  <c r="AA106" i="21" s="1"/>
  <c r="AC106" i="21" s="1"/>
  <c r="W105" i="21"/>
  <c r="M105" i="21"/>
  <c r="AA105" i="21" s="1"/>
  <c r="AC105" i="21" s="1"/>
  <c r="W104" i="21"/>
  <c r="M104" i="21"/>
  <c r="AA104" i="21" s="1"/>
  <c r="AC104" i="21" s="1"/>
  <c r="W103" i="21"/>
  <c r="M103" i="21"/>
  <c r="AA103" i="21" s="1"/>
  <c r="AC103" i="21" s="1"/>
  <c r="W102" i="21"/>
  <c r="M102" i="21"/>
  <c r="AA102" i="21" s="1"/>
  <c r="AC102" i="21" s="1"/>
  <c r="W101" i="21"/>
  <c r="M101" i="21"/>
  <c r="AA101" i="21" s="1"/>
  <c r="AC101" i="21" s="1"/>
  <c r="W100" i="21"/>
  <c r="M100" i="21"/>
  <c r="AA100" i="21" s="1"/>
  <c r="AC100" i="21" s="1"/>
  <c r="W99" i="21"/>
  <c r="M99" i="21"/>
  <c r="AA99" i="21" s="1"/>
  <c r="AC99" i="21" s="1"/>
  <c r="W98" i="21"/>
  <c r="M98" i="21"/>
  <c r="AA98" i="21" s="1"/>
  <c r="AC98" i="21" s="1"/>
  <c r="W97" i="21"/>
  <c r="M97" i="21"/>
  <c r="AA97" i="21" s="1"/>
  <c r="AC97" i="21" s="1"/>
  <c r="W96" i="21"/>
  <c r="M96" i="21"/>
  <c r="AA96" i="21" s="1"/>
  <c r="W95" i="21"/>
  <c r="M95" i="21"/>
  <c r="AA95" i="21" s="1"/>
  <c r="W94" i="21"/>
  <c r="M94" i="21"/>
  <c r="AA94" i="21" s="1"/>
  <c r="W93" i="21"/>
  <c r="M93" i="21"/>
  <c r="AA93" i="21" s="1"/>
  <c r="AC93" i="21" s="1"/>
  <c r="W92" i="21"/>
  <c r="W91" i="21"/>
  <c r="M91" i="21"/>
  <c r="AA91" i="21" s="1"/>
  <c r="W90" i="21"/>
  <c r="M90" i="21"/>
  <c r="AA90" i="21" s="1"/>
  <c r="AC90" i="21" s="1"/>
  <c r="W89" i="21"/>
  <c r="M89" i="21"/>
  <c r="AA89" i="21" s="1"/>
  <c r="AC89" i="21" s="1"/>
  <c r="W88" i="21"/>
  <c r="M88" i="21"/>
  <c r="AA88" i="21" s="1"/>
  <c r="AC88" i="21" s="1"/>
  <c r="W87" i="21"/>
  <c r="M87" i="21"/>
  <c r="AA87" i="21" s="1"/>
  <c r="W86" i="21"/>
  <c r="W85" i="21"/>
  <c r="M85" i="21"/>
  <c r="AA85" i="21" s="1"/>
  <c r="AC85" i="21" s="1"/>
  <c r="W84" i="21"/>
  <c r="M84" i="21"/>
  <c r="AA84" i="21" s="1"/>
  <c r="AC84" i="21" s="1"/>
  <c r="W83" i="21"/>
  <c r="M83" i="21"/>
  <c r="AA83" i="21" s="1"/>
  <c r="AC83" i="21" s="1"/>
  <c r="Y195" i="21"/>
  <c r="W82" i="21"/>
  <c r="U195" i="21"/>
  <c r="Q195" i="21"/>
  <c r="M82" i="21"/>
  <c r="AE54" i="21"/>
  <c r="K54" i="21"/>
  <c r="G54" i="21"/>
  <c r="A54" i="21"/>
  <c r="W51" i="21"/>
  <c r="M51" i="21"/>
  <c r="AA51" i="21" s="1"/>
  <c r="AC51" i="21" s="1"/>
  <c r="M50" i="21"/>
  <c r="AA50" i="21" s="1"/>
  <c r="AC50" i="21" s="1"/>
  <c r="W49" i="21"/>
  <c r="M49" i="21"/>
  <c r="AA49" i="21" s="1"/>
  <c r="AC49" i="21" s="1"/>
  <c r="W48" i="21"/>
  <c r="M48" i="21"/>
  <c r="AA48" i="21" s="1"/>
  <c r="AC48" i="21" s="1"/>
  <c r="W47" i="21"/>
  <c r="M47" i="21"/>
  <c r="AA47" i="21" s="1"/>
  <c r="AC47" i="21" s="1"/>
  <c r="W46" i="21"/>
  <c r="M46" i="21"/>
  <c r="AA46" i="21" s="1"/>
  <c r="AC46" i="21" s="1"/>
  <c r="W45" i="21"/>
  <c r="M45" i="21"/>
  <c r="AA45" i="21" s="1"/>
  <c r="AC45" i="21" s="1"/>
  <c r="M44" i="21"/>
  <c r="AA44" i="21" s="1"/>
  <c r="AC44" i="21" s="1"/>
  <c r="M43" i="21"/>
  <c r="AA43" i="21" s="1"/>
  <c r="AC43" i="21" s="1"/>
  <c r="W42" i="21"/>
  <c r="M42" i="21"/>
  <c r="AA42" i="21" s="1"/>
  <c r="AC42" i="21" s="1"/>
  <c r="W41" i="21"/>
  <c r="M41" i="21"/>
  <c r="AA41" i="21" s="1"/>
  <c r="AC41" i="21" s="1"/>
  <c r="W40" i="21"/>
  <c r="M40" i="21"/>
  <c r="AA40" i="21" s="1"/>
  <c r="AC40" i="21" s="1"/>
  <c r="W39" i="21"/>
  <c r="M39" i="21"/>
  <c r="AA39" i="21" s="1"/>
  <c r="M38" i="21"/>
  <c r="AA38" i="21" s="1"/>
  <c r="W37" i="21"/>
  <c r="M37" i="21"/>
  <c r="AA37" i="21" s="1"/>
  <c r="AC37" i="21" s="1"/>
  <c r="W36" i="21"/>
  <c r="M36" i="21"/>
  <c r="W35" i="21"/>
  <c r="M35" i="21"/>
  <c r="AA35" i="21" s="1"/>
  <c r="AC35" i="21" s="1"/>
  <c r="W34" i="21"/>
  <c r="M34" i="21"/>
  <c r="AA34" i="21" s="1"/>
  <c r="AC34" i="21" s="1"/>
  <c r="W33" i="21"/>
  <c r="M33" i="21"/>
  <c r="AA33" i="21" s="1"/>
  <c r="AC33" i="21" s="1"/>
  <c r="W32" i="21"/>
  <c r="M32" i="21"/>
  <c r="AA32" i="21" s="1"/>
  <c r="AC32" i="21" s="1"/>
  <c r="W31" i="21"/>
  <c r="M31" i="21"/>
  <c r="AA31" i="21" s="1"/>
  <c r="AC31" i="21" s="1"/>
  <c r="W30" i="21"/>
  <c r="M30" i="21"/>
  <c r="AA30" i="21" s="1"/>
  <c r="W29" i="21"/>
  <c r="M29" i="21"/>
  <c r="AA29" i="21" s="1"/>
  <c r="AC29" i="21" s="1"/>
  <c r="W28" i="21"/>
  <c r="M28" i="21"/>
  <c r="AA28" i="21" s="1"/>
  <c r="AC28" i="21" s="1"/>
  <c r="W27" i="21"/>
  <c r="M27" i="21"/>
  <c r="AA27" i="21" s="1"/>
  <c r="AC27" i="21" s="1"/>
  <c r="M26" i="21"/>
  <c r="AA26" i="21" s="1"/>
  <c r="AC26" i="21" s="1"/>
  <c r="W25" i="21"/>
  <c r="M25" i="21"/>
  <c r="AA25" i="21" s="1"/>
  <c r="AC25" i="21" s="1"/>
  <c r="W24" i="21"/>
  <c r="M24" i="21"/>
  <c r="W23" i="21"/>
  <c r="M23" i="21"/>
  <c r="AA23" i="21" s="1"/>
  <c r="AC23" i="21" s="1"/>
  <c r="W22" i="21"/>
  <c r="M22" i="21"/>
  <c r="AA22" i="21" s="1"/>
  <c r="W21" i="21"/>
  <c r="M21" i="21"/>
  <c r="AA21" i="21" s="1"/>
  <c r="AC21" i="21" s="1"/>
  <c r="W20" i="21"/>
  <c r="M20" i="21"/>
  <c r="AA20" i="21" s="1"/>
  <c r="AC20" i="21" s="1"/>
  <c r="M19" i="21"/>
  <c r="AA19" i="21" s="1"/>
  <c r="AC19" i="21" s="1"/>
  <c r="W18" i="21"/>
  <c r="M18" i="21"/>
  <c r="AA18" i="21" s="1"/>
  <c r="AC18" i="21" s="1"/>
  <c r="W17" i="21"/>
  <c r="M17" i="21"/>
  <c r="AA17" i="21" s="1"/>
  <c r="AC17" i="21" s="1"/>
  <c r="W16" i="21"/>
  <c r="M16" i="21"/>
  <c r="AA16" i="21" s="1"/>
  <c r="AC16" i="21" s="1"/>
  <c r="W15" i="21"/>
  <c r="M15" i="21"/>
  <c r="AA15" i="21" s="1"/>
  <c r="AC15" i="21" s="1"/>
  <c r="S54" i="21"/>
  <c r="O54" i="21"/>
  <c r="E54" i="21"/>
  <c r="AN255" i="20"/>
  <c r="A255" i="20"/>
  <c r="AI251" i="20"/>
  <c r="Y250" i="20"/>
  <c r="AI249" i="20"/>
  <c r="Y249" i="20"/>
  <c r="AI248" i="20"/>
  <c r="Y238" i="20"/>
  <c r="AI237" i="20"/>
  <c r="Y226" i="20"/>
  <c r="AI225" i="20"/>
  <c r="AI221" i="20"/>
  <c r="AE255" i="20"/>
  <c r="AA255" i="20"/>
  <c r="Q255" i="20"/>
  <c r="AN195" i="20"/>
  <c r="A195" i="20"/>
  <c r="AI193" i="20"/>
  <c r="AI192" i="20"/>
  <c r="AI191" i="20"/>
  <c r="Y191" i="20"/>
  <c r="Y190" i="20"/>
  <c r="Y189" i="20"/>
  <c r="AI188" i="20"/>
  <c r="AI187" i="20"/>
  <c r="AI186" i="20"/>
  <c r="Y183" i="20"/>
  <c r="AI182" i="20"/>
  <c r="AI181" i="20"/>
  <c r="Y179" i="20"/>
  <c r="AI178" i="20"/>
  <c r="Y178" i="20"/>
  <c r="AI177" i="20"/>
  <c r="AI175" i="20"/>
  <c r="Y173" i="20"/>
  <c r="AI171" i="20"/>
  <c r="AI170" i="20"/>
  <c r="AI169" i="20"/>
  <c r="Y167" i="20"/>
  <c r="AI166" i="20"/>
  <c r="AI164" i="20"/>
  <c r="Y161" i="20"/>
  <c r="AI158" i="20"/>
  <c r="Y155" i="20"/>
  <c r="AI154" i="20"/>
  <c r="AI153" i="20"/>
  <c r="Y150" i="20"/>
  <c r="AI149" i="20"/>
  <c r="AI131" i="20"/>
  <c r="AI130" i="20"/>
  <c r="Y127" i="20"/>
  <c r="AI126" i="20"/>
  <c r="AI125" i="20"/>
  <c r="AI124" i="20"/>
  <c r="Y122" i="20"/>
  <c r="AI121" i="20"/>
  <c r="Y121" i="20"/>
  <c r="AI120" i="20"/>
  <c r="AI119" i="20"/>
  <c r="AI118" i="20"/>
  <c r="Y117" i="20"/>
  <c r="Y116" i="20"/>
  <c r="AI115" i="20"/>
  <c r="Y115" i="20"/>
  <c r="AI113" i="20"/>
  <c r="Y111" i="20"/>
  <c r="AI110" i="20"/>
  <c r="Y110" i="20"/>
  <c r="AI108" i="20"/>
  <c r="AI107" i="20"/>
  <c r="Y107" i="20"/>
  <c r="AI105" i="20"/>
  <c r="Y105" i="20"/>
  <c r="AI104" i="20"/>
  <c r="Y104" i="20"/>
  <c r="AI103" i="20"/>
  <c r="AI102" i="20"/>
  <c r="Y102" i="20"/>
  <c r="AI101" i="20"/>
  <c r="Y101" i="20"/>
  <c r="AI100" i="20"/>
  <c r="Y100" i="20"/>
  <c r="AI99" i="20"/>
  <c r="Y99" i="20"/>
  <c r="AK99" i="20" s="1"/>
  <c r="AI98" i="20"/>
  <c r="AI97" i="20"/>
  <c r="AI96" i="20"/>
  <c r="Y96" i="20"/>
  <c r="AI94" i="20"/>
  <c r="Y94" i="20"/>
  <c r="AI93" i="20"/>
  <c r="Y93" i="20"/>
  <c r="AI92" i="20"/>
  <c r="AI91" i="20"/>
  <c r="AI90" i="20"/>
  <c r="Y90" i="20"/>
  <c r="AI89" i="20"/>
  <c r="Y89" i="20"/>
  <c r="AI88" i="20"/>
  <c r="Y88" i="20"/>
  <c r="AK88" i="20" s="1"/>
  <c r="AI87" i="20"/>
  <c r="AI86" i="20"/>
  <c r="AI85" i="20"/>
  <c r="Y85" i="20"/>
  <c r="AI83" i="20"/>
  <c r="Y83" i="20"/>
  <c r="AN53" i="20"/>
  <c r="A53" i="20"/>
  <c r="AI51" i="20"/>
  <c r="AI50" i="20"/>
  <c r="Y49" i="20"/>
  <c r="AI48" i="20"/>
  <c r="Y48" i="20"/>
  <c r="AI47" i="20"/>
  <c r="AI46" i="20"/>
  <c r="AI45" i="20"/>
  <c r="Y45" i="20"/>
  <c r="AI43" i="20"/>
  <c r="Y43" i="20"/>
  <c r="AI42" i="20"/>
  <c r="Y42" i="20"/>
  <c r="AI40" i="20"/>
  <c r="AI39" i="20"/>
  <c r="Y39" i="20"/>
  <c r="Y38" i="20"/>
  <c r="Y37" i="20"/>
  <c r="Y36" i="20"/>
  <c r="AI35" i="20"/>
  <c r="Y35" i="20"/>
  <c r="Y34" i="20"/>
  <c r="AI32" i="20"/>
  <c r="Y32" i="20"/>
  <c r="AI31" i="20"/>
  <c r="AI29" i="20"/>
  <c r="Y28" i="20"/>
  <c r="AI26" i="20"/>
  <c r="Y26" i="20"/>
  <c r="AI25" i="20"/>
  <c r="AI23" i="20"/>
  <c r="Y23" i="20"/>
  <c r="AI22" i="20"/>
  <c r="AI21" i="20"/>
  <c r="Y21" i="20"/>
  <c r="AI20" i="20"/>
  <c r="AI18" i="20"/>
  <c r="Y17" i="20"/>
  <c r="AI15" i="20"/>
  <c r="Y15" i="20"/>
  <c r="AI14" i="20"/>
  <c r="Q53" i="20"/>
  <c r="O53" i="20"/>
  <c r="AN255" i="19"/>
  <c r="A255" i="19"/>
  <c r="AD253" i="19"/>
  <c r="U253" i="19"/>
  <c r="U252" i="19"/>
  <c r="M252" i="19"/>
  <c r="AD250" i="19"/>
  <c r="U250" i="19"/>
  <c r="U249" i="19"/>
  <c r="M249" i="19"/>
  <c r="U248" i="19"/>
  <c r="AD247" i="19"/>
  <c r="U247" i="19"/>
  <c r="U246" i="19"/>
  <c r="M246" i="19"/>
  <c r="AD244" i="19"/>
  <c r="U243" i="19"/>
  <c r="M243" i="19"/>
  <c r="U242" i="19"/>
  <c r="U241" i="19"/>
  <c r="U240" i="19"/>
  <c r="U239" i="19"/>
  <c r="U238" i="19"/>
  <c r="U237" i="19"/>
  <c r="U236" i="19"/>
  <c r="U235" i="19"/>
  <c r="U234" i="19"/>
  <c r="U233" i="19"/>
  <c r="U232" i="19"/>
  <c r="U231" i="19"/>
  <c r="U230" i="19"/>
  <c r="U229" i="19"/>
  <c r="U228" i="19"/>
  <c r="U227" i="19"/>
  <c r="U226" i="19"/>
  <c r="U225" i="19"/>
  <c r="U224" i="19"/>
  <c r="M224" i="19"/>
  <c r="U223" i="19"/>
  <c r="M223" i="19"/>
  <c r="U222" i="19"/>
  <c r="M222" i="19"/>
  <c r="U221" i="19"/>
  <c r="M221" i="19"/>
  <c r="U220" i="19"/>
  <c r="M220" i="19"/>
  <c r="U219" i="19"/>
  <c r="M219" i="19"/>
  <c r="U218" i="19"/>
  <c r="M218" i="19"/>
  <c r="AJ255" i="19"/>
  <c r="AH255" i="19"/>
  <c r="AF255" i="19"/>
  <c r="AB255" i="19"/>
  <c r="Z255" i="19"/>
  <c r="S255" i="19"/>
  <c r="Q255" i="19"/>
  <c r="U217" i="19"/>
  <c r="K255" i="19"/>
  <c r="I255" i="19"/>
  <c r="M217" i="19"/>
  <c r="AN195" i="19"/>
  <c r="A195" i="19"/>
  <c r="M193" i="19"/>
  <c r="AD192" i="19"/>
  <c r="U192" i="19"/>
  <c r="M192" i="19"/>
  <c r="AD191" i="19"/>
  <c r="M190" i="19"/>
  <c r="AD189" i="19"/>
  <c r="U189" i="19"/>
  <c r="M189" i="19"/>
  <c r="AD188" i="19"/>
  <c r="U188" i="19"/>
  <c r="AD187" i="19"/>
  <c r="AD186" i="19"/>
  <c r="M186" i="19"/>
  <c r="AD185" i="19"/>
  <c r="U185" i="19"/>
  <c r="AD184" i="19"/>
  <c r="U183" i="19"/>
  <c r="M183" i="19"/>
  <c r="U182" i="19"/>
  <c r="AD181" i="19"/>
  <c r="U180" i="19"/>
  <c r="M180" i="19"/>
  <c r="AD179" i="19"/>
  <c r="U177" i="19"/>
  <c r="M177" i="19"/>
  <c r="AD176" i="19"/>
  <c r="AD175" i="19"/>
  <c r="M175" i="19"/>
  <c r="AD174" i="19"/>
  <c r="M174" i="19"/>
  <c r="AD173" i="19"/>
  <c r="AD172" i="19"/>
  <c r="M172" i="19"/>
  <c r="AD170" i="19"/>
  <c r="AD169" i="19"/>
  <c r="M169" i="19"/>
  <c r="M168" i="19"/>
  <c r="AD167" i="19"/>
  <c r="M167" i="19"/>
  <c r="AD166" i="19"/>
  <c r="M166" i="19"/>
  <c r="M165" i="19"/>
  <c r="AD164" i="19"/>
  <c r="M164" i="19"/>
  <c r="AD163" i="19"/>
  <c r="M163" i="19"/>
  <c r="M162" i="19"/>
  <c r="AD161" i="19"/>
  <c r="M161" i="19"/>
  <c r="AD160" i="19"/>
  <c r="M160" i="19"/>
  <c r="M159" i="19"/>
  <c r="AD158" i="19"/>
  <c r="M158" i="19"/>
  <c r="AD157" i="19"/>
  <c r="M157" i="19"/>
  <c r="M156" i="19"/>
  <c r="AD155" i="19"/>
  <c r="M155" i="19"/>
  <c r="AD154" i="19"/>
  <c r="M154" i="19"/>
  <c r="M153" i="19"/>
  <c r="M152" i="19"/>
  <c r="M151" i="19"/>
  <c r="M150" i="19"/>
  <c r="M149" i="19"/>
  <c r="M131" i="19"/>
  <c r="M130" i="19"/>
  <c r="M129" i="19"/>
  <c r="M128" i="19"/>
  <c r="M127" i="19"/>
  <c r="M126" i="19"/>
  <c r="M125" i="19"/>
  <c r="M124" i="19"/>
  <c r="M123" i="19"/>
  <c r="M122" i="19"/>
  <c r="M121" i="19"/>
  <c r="M120" i="19"/>
  <c r="M119" i="19"/>
  <c r="M118" i="19"/>
  <c r="AD116" i="19"/>
  <c r="M116" i="19"/>
  <c r="M114" i="19"/>
  <c r="AD113" i="19"/>
  <c r="M113" i="19"/>
  <c r="AD112" i="19"/>
  <c r="AD111" i="19"/>
  <c r="M111" i="19"/>
  <c r="AD110" i="19"/>
  <c r="U110" i="19"/>
  <c r="M110" i="19"/>
  <c r="M108" i="19"/>
  <c r="M107" i="19"/>
  <c r="AD106" i="19"/>
  <c r="M106" i="19"/>
  <c r="AD105" i="19"/>
  <c r="M105" i="19"/>
  <c r="AD103" i="19"/>
  <c r="AD102" i="19"/>
  <c r="M102" i="19"/>
  <c r="AD101" i="19"/>
  <c r="U101" i="19"/>
  <c r="M101" i="19"/>
  <c r="AD100" i="19"/>
  <c r="M100" i="19"/>
  <c r="AD99" i="19"/>
  <c r="M99" i="19"/>
  <c r="U98" i="19"/>
  <c r="AD97" i="19"/>
  <c r="U97" i="19"/>
  <c r="U96" i="19"/>
  <c r="M96" i="19"/>
  <c r="U95" i="19"/>
  <c r="M95" i="19"/>
  <c r="AD94" i="19"/>
  <c r="U94" i="19"/>
  <c r="M94" i="19"/>
  <c r="AD93" i="19"/>
  <c r="U93" i="19"/>
  <c r="M93" i="19"/>
  <c r="AD92" i="19"/>
  <c r="U92" i="19"/>
  <c r="M92" i="19"/>
  <c r="AD91" i="19"/>
  <c r="U91" i="19"/>
  <c r="AD90" i="19"/>
  <c r="U90" i="19"/>
  <c r="M90" i="19"/>
  <c r="U89" i="19"/>
  <c r="M89" i="19"/>
  <c r="AD88" i="19"/>
  <c r="M88" i="19"/>
  <c r="AD87" i="19"/>
  <c r="M87" i="19"/>
  <c r="U86" i="19"/>
  <c r="M86" i="19"/>
  <c r="AD85" i="19"/>
  <c r="M85" i="19"/>
  <c r="M84" i="19"/>
  <c r="M83" i="19"/>
  <c r="AN53" i="19"/>
  <c r="AN257" i="19" s="1"/>
  <c r="A53" i="19"/>
  <c r="AD51" i="19"/>
  <c r="M51" i="19"/>
  <c r="U49" i="19"/>
  <c r="M49" i="19"/>
  <c r="AD48" i="19"/>
  <c r="AD47" i="19"/>
  <c r="M47" i="19"/>
  <c r="M46" i="19"/>
  <c r="AD45" i="19"/>
  <c r="AD44" i="19"/>
  <c r="M43" i="19"/>
  <c r="U42" i="19"/>
  <c r="M41" i="19"/>
  <c r="U40" i="19"/>
  <c r="U39" i="19"/>
  <c r="M38" i="19"/>
  <c r="U37" i="19"/>
  <c r="M37" i="19"/>
  <c r="U36" i="19"/>
  <c r="M35" i="19"/>
  <c r="U34" i="19"/>
  <c r="M34" i="19"/>
  <c r="U33" i="19"/>
  <c r="U31" i="19"/>
  <c r="M31" i="19"/>
  <c r="AD30" i="19"/>
  <c r="AD29" i="19"/>
  <c r="U29" i="19"/>
  <c r="M29" i="19"/>
  <c r="U28" i="19"/>
  <c r="M28" i="19"/>
  <c r="AD27" i="19"/>
  <c r="U27" i="19"/>
  <c r="AD26" i="19"/>
  <c r="M26" i="19"/>
  <c r="U25" i="19"/>
  <c r="M25" i="19"/>
  <c r="AD24" i="19"/>
  <c r="AD23" i="19"/>
  <c r="M23" i="19"/>
  <c r="M22" i="19"/>
  <c r="AD21" i="19"/>
  <c r="AD20" i="19"/>
  <c r="M20" i="19"/>
  <c r="AD19" i="19"/>
  <c r="U19" i="19"/>
  <c r="M19" i="19"/>
  <c r="AD18" i="19"/>
  <c r="AD17" i="19"/>
  <c r="U17" i="19"/>
  <c r="M17" i="19"/>
  <c r="U16" i="19"/>
  <c r="M16" i="19"/>
  <c r="AD15" i="19"/>
  <c r="I53" i="19"/>
  <c r="M14" i="19"/>
  <c r="AR255" i="18"/>
  <c r="A255" i="18"/>
  <c r="W251" i="18"/>
  <c r="AP255" i="18"/>
  <c r="AR195" i="18"/>
  <c r="A195" i="18"/>
  <c r="AL191" i="18"/>
  <c r="AL183" i="18"/>
  <c r="W182" i="18"/>
  <c r="AL180" i="18"/>
  <c r="AL179" i="18"/>
  <c r="AL175" i="18"/>
  <c r="W174" i="18"/>
  <c r="AL172" i="18"/>
  <c r="AL171" i="18"/>
  <c r="W170" i="18"/>
  <c r="AL168" i="18"/>
  <c r="AL167" i="18"/>
  <c r="W166" i="18"/>
  <c r="AL164" i="18"/>
  <c r="AL122" i="18"/>
  <c r="AL118" i="18"/>
  <c r="AL114" i="18"/>
  <c r="AL110" i="18"/>
  <c r="W109" i="18"/>
  <c r="AL106" i="18"/>
  <c r="W105" i="18"/>
  <c r="AL103" i="18"/>
  <c r="AL102" i="18"/>
  <c r="W101" i="18"/>
  <c r="AL100" i="18"/>
  <c r="AL99" i="18"/>
  <c r="W97" i="18"/>
  <c r="W93" i="18"/>
  <c r="AP195" i="18"/>
  <c r="AR53" i="18"/>
  <c r="A53" i="18"/>
  <c r="AL45" i="18"/>
  <c r="AL30" i="18"/>
  <c r="W28" i="18"/>
  <c r="AL26" i="18"/>
  <c r="W24" i="18"/>
  <c r="AL22" i="18"/>
  <c r="AL18" i="18"/>
  <c r="AP53" i="18"/>
  <c r="AN255" i="17"/>
  <c r="A255" i="17"/>
  <c r="AV253" i="17"/>
  <c r="AT253" i="17"/>
  <c r="AV252" i="17"/>
  <c r="AV251" i="17"/>
  <c r="AT251" i="17"/>
  <c r="W251" i="17"/>
  <c r="AV250" i="17"/>
  <c r="AR250" i="17"/>
  <c r="G249" i="17"/>
  <c r="AT248" i="17"/>
  <c r="S247" i="17"/>
  <c r="AT247" i="17"/>
  <c r="AT246" i="17"/>
  <c r="AR246" i="17"/>
  <c r="AV245" i="17"/>
  <c r="AT245" i="17"/>
  <c r="AV244" i="17"/>
  <c r="AT244" i="17"/>
  <c r="AT243" i="17"/>
  <c r="AV242" i="17"/>
  <c r="S241" i="17"/>
  <c r="AT241" i="17"/>
  <c r="AV240" i="17"/>
  <c r="AT240" i="17"/>
  <c r="S238" i="17"/>
  <c r="AV237" i="17"/>
  <c r="AT237" i="17"/>
  <c r="AV236" i="17"/>
  <c r="AT236" i="17"/>
  <c r="AT235" i="17"/>
  <c r="AT234" i="17"/>
  <c r="AR234" i="17"/>
  <c r="AT233" i="17"/>
  <c r="AV232" i="17"/>
  <c r="AT232" i="17"/>
  <c r="AT231" i="17"/>
  <c r="AV230" i="17"/>
  <c r="AT230" i="17"/>
  <c r="AR230" i="17"/>
  <c r="AV229" i="17"/>
  <c r="AT229" i="17"/>
  <c r="AT227" i="17"/>
  <c r="AV226" i="17"/>
  <c r="AT226" i="17"/>
  <c r="AT225" i="17"/>
  <c r="G225" i="17"/>
  <c r="AT224" i="17"/>
  <c r="S223" i="17"/>
  <c r="AV222" i="17"/>
  <c r="AT222" i="17"/>
  <c r="AT221" i="17"/>
  <c r="W221" i="17"/>
  <c r="AF221" i="17" s="1"/>
  <c r="AV220" i="17"/>
  <c r="AT220" i="17"/>
  <c r="M219" i="17"/>
  <c r="AV219" i="17"/>
  <c r="AT219" i="17"/>
  <c r="G218" i="17"/>
  <c r="G217" i="17"/>
  <c r="AN195" i="17"/>
  <c r="A195" i="17"/>
  <c r="AV191" i="17"/>
  <c r="AT191" i="17"/>
  <c r="AV188" i="17"/>
  <c r="AT188" i="17"/>
  <c r="AT184" i="17"/>
  <c r="AT183" i="17"/>
  <c r="AV179" i="17"/>
  <c r="AT179" i="17"/>
  <c r="AV178" i="17"/>
  <c r="AT178" i="17"/>
  <c r="S176" i="17"/>
  <c r="AT175" i="17"/>
  <c r="AT172" i="17"/>
  <c r="AR172" i="17"/>
  <c r="AT168" i="17"/>
  <c r="M167" i="17"/>
  <c r="AT158" i="17"/>
  <c r="W155" i="17"/>
  <c r="W153" i="17"/>
  <c r="S152" i="17"/>
  <c r="AT150" i="17"/>
  <c r="AR150" i="17"/>
  <c r="AT129" i="17"/>
  <c r="AV126" i="17"/>
  <c r="AT125" i="17"/>
  <c r="AV123" i="17"/>
  <c r="AT121" i="17"/>
  <c r="S120" i="17"/>
  <c r="W118" i="17"/>
  <c r="S117" i="17"/>
  <c r="AT117" i="17"/>
  <c r="W116" i="17"/>
  <c r="AV114" i="17"/>
  <c r="AV111" i="17"/>
  <c r="AV110" i="17"/>
  <c r="W109" i="17"/>
  <c r="S108" i="17"/>
  <c r="AV105" i="17"/>
  <c r="S102" i="17"/>
  <c r="AT102" i="17"/>
  <c r="S99" i="17"/>
  <c r="G98" i="17"/>
  <c r="AV96" i="17"/>
  <c r="W96" i="17"/>
  <c r="AV95" i="17"/>
  <c r="AT95" i="17"/>
  <c r="AT94" i="17"/>
  <c r="AR94" i="17"/>
  <c r="AV93" i="17"/>
  <c r="AR91" i="17"/>
  <c r="AV90" i="17"/>
  <c r="W90" i="17"/>
  <c r="AV88" i="17"/>
  <c r="W88" i="17"/>
  <c r="AV87" i="17"/>
  <c r="AR87" i="17"/>
  <c r="AV86" i="17"/>
  <c r="AT86" i="17"/>
  <c r="AR86" i="17"/>
  <c r="M84" i="17"/>
  <c r="AT83" i="17"/>
  <c r="AR83" i="17"/>
  <c r="AP195" i="17"/>
  <c r="AN53" i="17"/>
  <c r="A53" i="17"/>
  <c r="AV51" i="17"/>
  <c r="AT51" i="17"/>
  <c r="AV50" i="17"/>
  <c r="AT50" i="17"/>
  <c r="AT47" i="17"/>
  <c r="AV46" i="17"/>
  <c r="AT44" i="17"/>
  <c r="AT43" i="17"/>
  <c r="AV42" i="17"/>
  <c r="AT42" i="17"/>
  <c r="M41" i="17"/>
  <c r="AV40" i="17"/>
  <c r="AT40" i="17"/>
  <c r="AV39" i="17"/>
  <c r="AT39" i="17"/>
  <c r="AR39" i="17"/>
  <c r="AT38" i="17"/>
  <c r="AR38" i="17"/>
  <c r="AV37" i="17"/>
  <c r="AT36" i="17"/>
  <c r="AT35" i="17"/>
  <c r="AT34" i="17"/>
  <c r="AT32" i="17"/>
  <c r="AV31" i="17"/>
  <c r="AT30" i="17"/>
  <c r="W30" i="17"/>
  <c r="AB30" i="17" s="1"/>
  <c r="M29" i="17"/>
  <c r="AV27" i="17"/>
  <c r="AT26" i="17"/>
  <c r="AV24" i="17"/>
  <c r="G23" i="17"/>
  <c r="AV23" i="17"/>
  <c r="M23" i="17"/>
  <c r="AV22" i="17"/>
  <c r="AT22" i="17"/>
  <c r="AV21" i="17"/>
  <c r="AV19" i="17"/>
  <c r="AT18" i="17"/>
  <c r="AT17" i="17"/>
  <c r="AV17" i="17"/>
  <c r="W17" i="17"/>
  <c r="G16" i="17"/>
  <c r="AV15" i="17"/>
  <c r="AR15" i="17"/>
  <c r="AV14" i="17"/>
  <c r="W14" i="17"/>
  <c r="AN255" i="16"/>
  <c r="A255" i="16"/>
  <c r="AV253" i="16"/>
  <c r="AR253" i="16"/>
  <c r="AV252" i="16"/>
  <c r="AT252" i="16"/>
  <c r="AV249" i="16"/>
  <c r="AV248" i="16"/>
  <c r="AT248" i="16"/>
  <c r="AV247" i="16"/>
  <c r="W247" i="16"/>
  <c r="S246" i="16"/>
  <c r="AT246" i="16"/>
  <c r="AT244" i="16"/>
  <c r="G244" i="16"/>
  <c r="S242" i="16"/>
  <c r="AV241" i="16"/>
  <c r="AV240" i="16"/>
  <c r="AT240" i="16"/>
  <c r="AV239" i="16"/>
  <c r="AV238" i="16"/>
  <c r="AT238" i="16"/>
  <c r="AV237" i="16"/>
  <c r="AT237" i="16"/>
  <c r="AV236" i="16"/>
  <c r="AT236" i="16"/>
  <c r="AV235" i="16"/>
  <c r="AT235" i="16"/>
  <c r="AT234" i="16"/>
  <c r="AV233" i="16"/>
  <c r="AT233" i="16"/>
  <c r="AV232" i="16"/>
  <c r="AR232" i="16"/>
  <c r="AT231" i="16"/>
  <c r="AR230" i="16"/>
  <c r="AT229" i="16"/>
  <c r="AT228" i="16"/>
  <c r="AV227" i="16"/>
  <c r="AT227" i="16"/>
  <c r="AT226" i="16"/>
  <c r="AV225" i="16"/>
  <c r="AT225" i="16"/>
  <c r="S223" i="16"/>
  <c r="AT223" i="16"/>
  <c r="AT222" i="16"/>
  <c r="AT221" i="16"/>
  <c r="AT220" i="16"/>
  <c r="AV219" i="16"/>
  <c r="AT219" i="16"/>
  <c r="S218" i="16"/>
  <c r="AT218" i="16"/>
  <c r="AV217" i="16"/>
  <c r="AN195" i="16"/>
  <c r="A195" i="16"/>
  <c r="AT192" i="16"/>
  <c r="AT181" i="16"/>
  <c r="AV178" i="16"/>
  <c r="AT178" i="16"/>
  <c r="AT177" i="16"/>
  <c r="AT176" i="16"/>
  <c r="AT175" i="16"/>
  <c r="G174" i="16"/>
  <c r="S173" i="16"/>
  <c r="AT173" i="16"/>
  <c r="AV172" i="16"/>
  <c r="AT172" i="16"/>
  <c r="AR172" i="16"/>
  <c r="AV170" i="16"/>
  <c r="AT170" i="16"/>
  <c r="G170" i="16"/>
  <c r="AR169" i="16"/>
  <c r="AT168" i="16"/>
  <c r="G168" i="16"/>
  <c r="AT167" i="16"/>
  <c r="AT166" i="16"/>
  <c r="AT165" i="16"/>
  <c r="S164" i="16"/>
  <c r="G164" i="16"/>
  <c r="G163" i="16"/>
  <c r="AT162" i="16"/>
  <c r="AV161" i="16"/>
  <c r="AR159" i="16"/>
  <c r="AV158" i="16"/>
  <c r="AR156" i="16"/>
  <c r="AV153" i="16"/>
  <c r="AT153" i="16"/>
  <c r="AR153" i="16"/>
  <c r="AR152" i="16"/>
  <c r="AT150" i="16"/>
  <c r="G130" i="16"/>
  <c r="AV129" i="16"/>
  <c r="AV128" i="16"/>
  <c r="AT128" i="16"/>
  <c r="AT125" i="16"/>
  <c r="AT124" i="16"/>
  <c r="AV121" i="16"/>
  <c r="AT119" i="16"/>
  <c r="AR119" i="16"/>
  <c r="AT116" i="16"/>
  <c r="AR114" i="16"/>
  <c r="AT112" i="16"/>
  <c r="AT111" i="16"/>
  <c r="AT108" i="16"/>
  <c r="M99" i="16"/>
  <c r="AR99" i="16"/>
  <c r="AT98" i="16"/>
  <c r="G98" i="16"/>
  <c r="M97" i="16"/>
  <c r="AT96" i="16"/>
  <c r="AR96" i="16"/>
  <c r="AV95" i="16"/>
  <c r="AV91" i="16"/>
  <c r="AT91" i="16"/>
  <c r="AR91" i="16"/>
  <c r="AT90" i="16"/>
  <c r="AN53" i="16"/>
  <c r="A53" i="16"/>
  <c r="S51" i="16"/>
  <c r="AT51" i="16"/>
  <c r="AT50" i="16"/>
  <c r="AR49" i="16"/>
  <c r="AT48" i="16"/>
  <c r="AR48" i="16"/>
  <c r="AV43" i="16"/>
  <c r="AV42" i="16"/>
  <c r="AR42" i="16"/>
  <c r="G41" i="16"/>
  <c r="S40" i="16"/>
  <c r="AT40" i="16"/>
  <c r="AR40" i="16"/>
  <c r="AV39" i="16"/>
  <c r="AR39" i="16"/>
  <c r="AV38" i="16"/>
  <c r="AT38" i="16"/>
  <c r="M35" i="16"/>
  <c r="AT34" i="16"/>
  <c r="G32" i="16"/>
  <c r="AV31" i="16"/>
  <c r="M31" i="16"/>
  <c r="AR31" i="16"/>
  <c r="AV28" i="16"/>
  <c r="M28" i="16"/>
  <c r="G28" i="16"/>
  <c r="AV26" i="16"/>
  <c r="M26" i="16"/>
  <c r="G25" i="16"/>
  <c r="AR23" i="16"/>
  <c r="AR22" i="16"/>
  <c r="AV21" i="16"/>
  <c r="W18" i="16"/>
  <c r="AT18" i="16"/>
  <c r="AT15" i="16"/>
  <c r="BH255" i="15"/>
  <c r="A255" i="15"/>
  <c r="BT253" i="15"/>
  <c r="BP253" i="15"/>
  <c r="BV252" i="15"/>
  <c r="BT252" i="15"/>
  <c r="BR252" i="15"/>
  <c r="BP252" i="15"/>
  <c r="BN252" i="15"/>
  <c r="G252" i="15"/>
  <c r="BV251" i="15"/>
  <c r="BN251" i="15"/>
  <c r="BV249" i="15"/>
  <c r="BP249" i="15"/>
  <c r="BL249" i="15"/>
  <c r="BV248" i="15"/>
  <c r="BV247" i="15"/>
  <c r="BT247" i="15"/>
  <c r="BR247" i="15"/>
  <c r="BP247" i="15"/>
  <c r="BN247" i="15"/>
  <c r="BL247" i="15"/>
  <c r="BV246" i="15"/>
  <c r="BP246" i="15"/>
  <c r="BN246" i="15"/>
  <c r="BV245" i="15"/>
  <c r="BR245" i="15"/>
  <c r="BP245" i="15"/>
  <c r="BN245" i="15"/>
  <c r="BV244" i="15"/>
  <c r="BT244" i="15"/>
  <c r="BR244" i="15"/>
  <c r="BP244" i="15"/>
  <c r="BL244" i="15"/>
  <c r="BV243" i="15"/>
  <c r="BP243" i="15"/>
  <c r="BN243" i="15"/>
  <c r="BR242" i="15"/>
  <c r="BV241" i="15"/>
  <c r="BT241" i="15"/>
  <c r="BP241" i="15"/>
  <c r="BN241" i="15"/>
  <c r="BV240" i="15"/>
  <c r="BT240" i="15"/>
  <c r="BP240" i="15"/>
  <c r="BN240" i="15"/>
  <c r="BV239" i="15"/>
  <c r="BR239" i="15"/>
  <c r="BP239" i="15"/>
  <c r="BN239" i="15"/>
  <c r="BV238" i="15"/>
  <c r="BT238" i="15"/>
  <c r="BR238" i="15"/>
  <c r="BP238" i="15"/>
  <c r="BN238" i="15"/>
  <c r="BV237" i="15"/>
  <c r="BP237" i="15"/>
  <c r="BN237" i="15"/>
  <c r="BV236" i="15"/>
  <c r="BL236" i="15"/>
  <c r="BV235" i="15"/>
  <c r="BT235" i="15"/>
  <c r="BP235" i="15"/>
  <c r="BN235" i="15"/>
  <c r="BL235" i="15"/>
  <c r="BV234" i="15"/>
  <c r="BT234" i="15"/>
  <c r="BP234" i="15"/>
  <c r="BN234" i="15"/>
  <c r="BV233" i="15"/>
  <c r="BR233" i="15"/>
  <c r="BP233" i="15"/>
  <c r="BN233" i="15"/>
  <c r="BT232" i="15"/>
  <c r="BP232" i="15"/>
  <c r="BP231" i="15"/>
  <c r="BT230" i="15"/>
  <c r="BR230" i="15"/>
  <c r="BP230" i="15"/>
  <c r="BL230" i="15"/>
  <c r="BV229" i="15"/>
  <c r="BT229" i="15"/>
  <c r="BR229" i="15"/>
  <c r="BP229" i="15"/>
  <c r="BN229" i="15"/>
  <c r="BV228" i="15"/>
  <c r="BT227" i="15"/>
  <c r="BP227" i="15"/>
  <c r="BT226" i="15"/>
  <c r="BR226" i="15"/>
  <c r="BP226" i="15"/>
  <c r="G226" i="15"/>
  <c r="BT225" i="15"/>
  <c r="BP225" i="15"/>
  <c r="BT224" i="15"/>
  <c r="BP224" i="15"/>
  <c r="BN224" i="15"/>
  <c r="BL224" i="15"/>
  <c r="BT223" i="15"/>
  <c r="BP223" i="15"/>
  <c r="BN223" i="15"/>
  <c r="BL223" i="15"/>
  <c r="BT222" i="15"/>
  <c r="BP222" i="15"/>
  <c r="BN222" i="15"/>
  <c r="BV221" i="15"/>
  <c r="BT221" i="15"/>
  <c r="BR221" i="15"/>
  <c r="BP221" i="15"/>
  <c r="BN221" i="15"/>
  <c r="BT220" i="15"/>
  <c r="BP220" i="15"/>
  <c r="BN220" i="15"/>
  <c r="BT219" i="15"/>
  <c r="BL219" i="15"/>
  <c r="BV218" i="15"/>
  <c r="BP218" i="15"/>
  <c r="BH195" i="15"/>
  <c r="A195" i="15"/>
  <c r="BV193" i="15"/>
  <c r="BR193" i="15"/>
  <c r="AL192" i="15"/>
  <c r="AF192" i="15"/>
  <c r="Y188" i="15"/>
  <c r="BN188" i="15"/>
  <c r="BT187" i="15"/>
  <c r="S187" i="15"/>
  <c r="AF185" i="15"/>
  <c r="BV184" i="15"/>
  <c r="Y184" i="15"/>
  <c r="BN184" i="15"/>
  <c r="BT178" i="15"/>
  <c r="BP178" i="15"/>
  <c r="S177" i="15"/>
  <c r="AL175" i="15"/>
  <c r="G174" i="15"/>
  <c r="BV172" i="15"/>
  <c r="BT172" i="15"/>
  <c r="BR172" i="15"/>
  <c r="BN172" i="15"/>
  <c r="BV170" i="15"/>
  <c r="BV168" i="15"/>
  <c r="BR167" i="15"/>
  <c r="BL167" i="15"/>
  <c r="AF166" i="15"/>
  <c r="BV165" i="15"/>
  <c r="S165" i="15"/>
  <c r="S164" i="15"/>
  <c r="BV161" i="15"/>
  <c r="BV160" i="15"/>
  <c r="BV159" i="15"/>
  <c r="Y159" i="15"/>
  <c r="BP159" i="15"/>
  <c r="BL156" i="15"/>
  <c r="BV153" i="15"/>
  <c r="BP151" i="15"/>
  <c r="BV150" i="15"/>
  <c r="BT150" i="15"/>
  <c r="BP150" i="15"/>
  <c r="BN150" i="15"/>
  <c r="BL150" i="15"/>
  <c r="BP149" i="15"/>
  <c r="BR129" i="15"/>
  <c r="BP129" i="15"/>
  <c r="BV128" i="15"/>
  <c r="BT128" i="15"/>
  <c r="BV127" i="15"/>
  <c r="AF127" i="15"/>
  <c r="BP127" i="15"/>
  <c r="BV126" i="15"/>
  <c r="BT124" i="15"/>
  <c r="S124" i="15"/>
  <c r="BV123" i="15"/>
  <c r="BP122" i="15"/>
  <c r="BV121" i="15"/>
  <c r="BN121" i="15"/>
  <c r="BR120" i="15"/>
  <c r="AF117" i="15"/>
  <c r="BT116" i="15"/>
  <c r="BP115" i="15"/>
  <c r="BV114" i="15"/>
  <c r="BT114" i="15"/>
  <c r="BP114" i="15"/>
  <c r="BP112" i="15"/>
  <c r="BV110" i="15"/>
  <c r="Y110" i="15"/>
  <c r="S110" i="15"/>
  <c r="BT108" i="15"/>
  <c r="BP108" i="15"/>
  <c r="Y107" i="15"/>
  <c r="Y106" i="15"/>
  <c r="S105" i="15"/>
  <c r="BT104" i="15"/>
  <c r="Y104" i="15"/>
  <c r="BT103" i="15"/>
  <c r="BP103" i="15"/>
  <c r="BV102" i="15"/>
  <c r="S97" i="15"/>
  <c r="BV96" i="15"/>
  <c r="BT96" i="15"/>
  <c r="BR96" i="15"/>
  <c r="BP96" i="15"/>
  <c r="BN96" i="15"/>
  <c r="BV95" i="15"/>
  <c r="BT95" i="15"/>
  <c r="BP95" i="15"/>
  <c r="BN95" i="15"/>
  <c r="BV94" i="15"/>
  <c r="BT94" i="15"/>
  <c r="BP94" i="15"/>
  <c r="AF93" i="15"/>
  <c r="S93" i="15"/>
  <c r="BT91" i="15"/>
  <c r="Y88" i="15"/>
  <c r="S88" i="15"/>
  <c r="BV86" i="15"/>
  <c r="BT86" i="15"/>
  <c r="BR86" i="15"/>
  <c r="BP86" i="15"/>
  <c r="BL86" i="15"/>
  <c r="AF85" i="15"/>
  <c r="BR85" i="15"/>
  <c r="BN85" i="15"/>
  <c r="BV84" i="15"/>
  <c r="BT84" i="15"/>
  <c r="BV83" i="15"/>
  <c r="BT83" i="15"/>
  <c r="BH53" i="15"/>
  <c r="A53" i="15"/>
  <c r="A257" i="15" s="1"/>
  <c r="S51" i="15"/>
  <c r="BP50" i="15"/>
  <c r="S49" i="15"/>
  <c r="BV48" i="15"/>
  <c r="BR46" i="15"/>
  <c r="BP46" i="15"/>
  <c r="M46" i="15"/>
  <c r="BV45" i="15"/>
  <c r="BV41" i="15"/>
  <c r="BV40" i="15"/>
  <c r="BN40" i="15"/>
  <c r="BV39" i="15"/>
  <c r="BT39" i="15"/>
  <c r="BL39" i="15"/>
  <c r="BR38" i="15"/>
  <c r="BP38" i="15"/>
  <c r="BN38" i="15"/>
  <c r="Y37" i="15"/>
  <c r="S37" i="15"/>
  <c r="BV36" i="15"/>
  <c r="BR36" i="15"/>
  <c r="BP35" i="15"/>
  <c r="M34" i="15"/>
  <c r="BV33" i="15"/>
  <c r="M33" i="15"/>
  <c r="AL32" i="15"/>
  <c r="BP31" i="15"/>
  <c r="M31" i="15"/>
  <c r="BV30" i="15"/>
  <c r="BP30" i="15"/>
  <c r="AL29" i="15"/>
  <c r="BR29" i="15"/>
  <c r="BP29" i="15"/>
  <c r="AL28" i="15"/>
  <c r="BP28" i="15"/>
  <c r="BV27" i="15"/>
  <c r="Y27" i="15"/>
  <c r="BV26" i="15"/>
  <c r="BV25" i="15"/>
  <c r="BV24" i="15"/>
  <c r="BV23" i="15"/>
  <c r="G23" i="15"/>
  <c r="BV22" i="15"/>
  <c r="BR22" i="15"/>
  <c r="BP22" i="15"/>
  <c r="BN22" i="15"/>
  <c r="BT21" i="15"/>
  <c r="BV19" i="15"/>
  <c r="AF19" i="15"/>
  <c r="BR19" i="15"/>
  <c r="BP19" i="15"/>
  <c r="S17" i="15"/>
  <c r="G17" i="15"/>
  <c r="BT16" i="15"/>
  <c r="G16" i="15"/>
  <c r="S14" i="15"/>
  <c r="AT255" i="14"/>
  <c r="A255" i="14"/>
  <c r="AZ253" i="14"/>
  <c r="AZ252" i="14"/>
  <c r="AZ251" i="14"/>
  <c r="AZ250" i="14"/>
  <c r="AZ249" i="14"/>
  <c r="BB248" i="14"/>
  <c r="AZ248" i="14"/>
  <c r="AZ246" i="14"/>
  <c r="AZ245" i="14"/>
  <c r="BB244" i="14"/>
  <c r="AZ244" i="14"/>
  <c r="BB243" i="14"/>
  <c r="AZ242" i="14"/>
  <c r="AZ241" i="14"/>
  <c r="BB240" i="14"/>
  <c r="AZ240" i="14"/>
  <c r="BB237" i="14"/>
  <c r="AZ237" i="14"/>
  <c r="BB236" i="14"/>
  <c r="AZ236" i="14"/>
  <c r="AZ235" i="14"/>
  <c r="AX235" i="14"/>
  <c r="AZ233" i="14"/>
  <c r="AZ232" i="14"/>
  <c r="AX232" i="14"/>
  <c r="AZ231" i="14"/>
  <c r="AX231" i="14"/>
  <c r="BB230" i="14"/>
  <c r="AZ230" i="14"/>
  <c r="AX230" i="14"/>
  <c r="AZ229" i="14"/>
  <c r="AZ228" i="14"/>
  <c r="AX228" i="14"/>
  <c r="BB227" i="14"/>
  <c r="AZ227" i="14"/>
  <c r="AX226" i="14"/>
  <c r="AZ225" i="14"/>
  <c r="AX225" i="14"/>
  <c r="AZ223" i="14"/>
  <c r="AX223" i="14"/>
  <c r="AZ222" i="14"/>
  <c r="AZ221" i="14"/>
  <c r="AX221" i="14"/>
  <c r="AZ220" i="14"/>
  <c r="AX220" i="14"/>
  <c r="AZ219" i="14"/>
  <c r="AX219" i="14"/>
  <c r="BB218" i="14"/>
  <c r="AZ217" i="14"/>
  <c r="AT195" i="14"/>
  <c r="A195" i="14"/>
  <c r="BB178" i="14"/>
  <c r="AX178" i="14"/>
  <c r="BB172" i="14"/>
  <c r="AZ172" i="14"/>
  <c r="AX172" i="14"/>
  <c r="S161" i="14"/>
  <c r="BB150" i="14"/>
  <c r="AZ150" i="14"/>
  <c r="AX150" i="14"/>
  <c r="BB121" i="14"/>
  <c r="AZ121" i="14"/>
  <c r="AX121" i="14"/>
  <c r="M117" i="14"/>
  <c r="S101" i="14"/>
  <c r="AZ100" i="14"/>
  <c r="BB91" i="14"/>
  <c r="AZ91" i="14"/>
  <c r="S90" i="14"/>
  <c r="AZ86" i="14"/>
  <c r="AT53" i="14"/>
  <c r="AT257" i="14" s="1"/>
  <c r="A53" i="14"/>
  <c r="A257" i="14" s="1"/>
  <c r="BB39" i="14"/>
  <c r="AX39" i="14"/>
  <c r="BB38" i="14"/>
  <c r="S35" i="14"/>
  <c r="G33" i="14"/>
  <c r="BB30" i="14"/>
  <c r="AX30" i="14"/>
  <c r="AX29" i="14"/>
  <c r="BB22" i="14"/>
  <c r="BB21" i="14"/>
  <c r="AP255" i="13"/>
  <c r="A255" i="13"/>
  <c r="S239" i="13"/>
  <c r="S231" i="13"/>
  <c r="S223" i="13"/>
  <c r="AP195" i="13"/>
  <c r="A195" i="13"/>
  <c r="M168" i="13"/>
  <c r="M160" i="13"/>
  <c r="M156" i="13"/>
  <c r="S153" i="13"/>
  <c r="S131" i="13"/>
  <c r="S127" i="13"/>
  <c r="M127" i="13"/>
  <c r="S123" i="13"/>
  <c r="M123" i="13"/>
  <c r="S119" i="13"/>
  <c r="S115" i="13"/>
  <c r="M115" i="13"/>
  <c r="S111" i="13"/>
  <c r="M111" i="13"/>
  <c r="M99" i="13"/>
  <c r="AP53" i="13"/>
  <c r="A53" i="13"/>
  <c r="A257" i="13" s="1"/>
  <c r="S49" i="13"/>
  <c r="S37" i="13"/>
  <c r="S33" i="13"/>
  <c r="BH255" i="12"/>
  <c r="A255" i="12"/>
  <c r="BT249" i="12"/>
  <c r="BR248" i="12"/>
  <c r="BT246" i="12"/>
  <c r="BR246" i="12"/>
  <c r="BT245" i="12"/>
  <c r="BR245" i="12"/>
  <c r="BT241" i="12"/>
  <c r="BR241" i="12"/>
  <c r="BR240" i="12"/>
  <c r="BR237" i="12"/>
  <c r="BR236" i="12"/>
  <c r="BT234" i="12"/>
  <c r="BR234" i="12"/>
  <c r="BT233" i="12"/>
  <c r="BR232" i="12"/>
  <c r="BT230" i="12"/>
  <c r="BR230" i="12"/>
  <c r="BN230" i="12"/>
  <c r="BL230" i="12"/>
  <c r="BR229" i="12"/>
  <c r="BN229" i="12"/>
  <c r="BR228" i="12"/>
  <c r="BT227" i="12"/>
  <c r="BN227" i="12"/>
  <c r="BT225" i="12"/>
  <c r="BR225" i="12"/>
  <c r="BR224" i="12"/>
  <c r="BR222" i="12"/>
  <c r="BR221" i="12"/>
  <c r="BL221" i="12"/>
  <c r="BR219" i="12"/>
  <c r="BT218" i="12"/>
  <c r="BR218" i="12"/>
  <c r="BH195" i="12"/>
  <c r="A195" i="12"/>
  <c r="BT178" i="12"/>
  <c r="BR178" i="12"/>
  <c r="BN178" i="12"/>
  <c r="BR172" i="12"/>
  <c r="BL172" i="12"/>
  <c r="BR150" i="12"/>
  <c r="BL150" i="12"/>
  <c r="BL121" i="12"/>
  <c r="BT96" i="12"/>
  <c r="BN96" i="12"/>
  <c r="BT95" i="12"/>
  <c r="BR95" i="12"/>
  <c r="BN95" i="12"/>
  <c r="BT94" i="12"/>
  <c r="BR94" i="12"/>
  <c r="BN94" i="12"/>
  <c r="BT91" i="12"/>
  <c r="BR91" i="12"/>
  <c r="BN91" i="12"/>
  <c r="BT86" i="12"/>
  <c r="BR86" i="12"/>
  <c r="BN86" i="12"/>
  <c r="BH53" i="12"/>
  <c r="A53" i="12"/>
  <c r="A257" i="12" s="1"/>
  <c r="BT38" i="12"/>
  <c r="BN38" i="12"/>
  <c r="BT30" i="12"/>
  <c r="BN30" i="12"/>
  <c r="BN25" i="12"/>
  <c r="BT22" i="12"/>
  <c r="BN22" i="12"/>
  <c r="BN21" i="12"/>
  <c r="AL255" i="11"/>
  <c r="A255" i="11"/>
  <c r="AR253" i="11"/>
  <c r="AR251" i="11"/>
  <c r="AR249" i="11"/>
  <c r="AR248" i="11"/>
  <c r="AR246" i="11"/>
  <c r="AR244" i="11"/>
  <c r="AR243" i="11"/>
  <c r="AR241" i="11"/>
  <c r="AR240" i="11"/>
  <c r="AR239" i="11"/>
  <c r="AR237" i="11"/>
  <c r="AR236" i="11"/>
  <c r="AR235" i="11"/>
  <c r="AR234" i="11"/>
  <c r="AR232" i="11"/>
  <c r="AR231" i="11"/>
  <c r="AR229" i="11"/>
  <c r="AR228" i="11"/>
  <c r="AR226" i="11"/>
  <c r="AR225" i="11"/>
  <c r="AR224" i="11"/>
  <c r="AR221" i="11"/>
  <c r="AR220" i="11"/>
  <c r="AR218" i="11"/>
  <c r="AR217" i="11"/>
  <c r="AL195" i="11"/>
  <c r="A195" i="11"/>
  <c r="AR172" i="11"/>
  <c r="AR150" i="11"/>
  <c r="AR121" i="11"/>
  <c r="AR95" i="11"/>
  <c r="AR91" i="11"/>
  <c r="AL53" i="11"/>
  <c r="A53" i="11"/>
  <c r="A257" i="11" s="1"/>
  <c r="AR50" i="11"/>
  <c r="Q46" i="11"/>
  <c r="AR39" i="11"/>
  <c r="AR34" i="11"/>
  <c r="AR28" i="11"/>
  <c r="AR27" i="11"/>
  <c r="AR25" i="11"/>
  <c r="BB255" i="10"/>
  <c r="A255" i="10"/>
  <c r="BH253" i="10"/>
  <c r="BF253" i="10"/>
  <c r="BJ253" i="10"/>
  <c r="M253" i="10"/>
  <c r="G253" i="10"/>
  <c r="BJ252" i="10"/>
  <c r="BF252" i="10"/>
  <c r="BJ251" i="10"/>
  <c r="BF251" i="10"/>
  <c r="BJ250" i="10"/>
  <c r="AL250" i="10"/>
  <c r="AH250" i="10"/>
  <c r="M250" i="10"/>
  <c r="BH250" i="10"/>
  <c r="BF250" i="10"/>
  <c r="BJ249" i="10"/>
  <c r="AH249" i="10"/>
  <c r="W255" i="10"/>
  <c r="BF249" i="10"/>
  <c r="G248" i="10"/>
  <c r="BJ247" i="10"/>
  <c r="AL247" i="10"/>
  <c r="AH247" i="10"/>
  <c r="M247" i="10"/>
  <c r="BH247" i="10"/>
  <c r="BF247" i="10"/>
  <c r="BJ246" i="10"/>
  <c r="AH246" i="10"/>
  <c r="BF246" i="10"/>
  <c r="BJ245" i="10"/>
  <c r="AH245" i="10"/>
  <c r="M245" i="10"/>
  <c r="BH245" i="10"/>
  <c r="BF245" i="10"/>
  <c r="BJ244" i="10"/>
  <c r="AH244" i="10"/>
  <c r="BF244" i="10"/>
  <c r="BJ243" i="10"/>
  <c r="AH243" i="10"/>
  <c r="BJ242" i="10"/>
  <c r="AH242" i="10"/>
  <c r="BH242" i="10"/>
  <c r="BF242" i="10"/>
  <c r="BJ241" i="10"/>
  <c r="AH241" i="10"/>
  <c r="BJ240" i="10"/>
  <c r="BF240" i="10"/>
  <c r="AH240" i="10"/>
  <c r="M240" i="10"/>
  <c r="G240" i="10"/>
  <c r="BF239" i="10"/>
  <c r="BJ239" i="10"/>
  <c r="G239" i="10"/>
  <c r="BF238" i="10"/>
  <c r="BJ238" i="10"/>
  <c r="G238" i="10"/>
  <c r="AL238" i="10"/>
  <c r="BJ237" i="10"/>
  <c r="BF237" i="10"/>
  <c r="AH237" i="10"/>
  <c r="M237" i="10"/>
  <c r="G237" i="10"/>
  <c r="AL237" i="10"/>
  <c r="BJ236" i="10"/>
  <c r="BH235" i="10"/>
  <c r="BF235" i="10"/>
  <c r="AH235" i="10"/>
  <c r="BJ235" i="10"/>
  <c r="M235" i="10"/>
  <c r="G235" i="10"/>
  <c r="AL235" i="10"/>
  <c r="BJ234" i="10"/>
  <c r="BJ233" i="10"/>
  <c r="BF232" i="10"/>
  <c r="AH232" i="10"/>
  <c r="BJ232" i="10"/>
  <c r="G232" i="10"/>
  <c r="BJ231" i="10"/>
  <c r="AL231" i="10"/>
  <c r="AP231" i="10" s="1"/>
  <c r="BJ229" i="10"/>
  <c r="BH229" i="10"/>
  <c r="BF229" i="10"/>
  <c r="AV255" i="10"/>
  <c r="BJ228" i="10"/>
  <c r="BJ226" i="10"/>
  <c r="BH226" i="10"/>
  <c r="BF226" i="10"/>
  <c r="BJ225" i="10"/>
  <c r="BJ224" i="10"/>
  <c r="AL224" i="10"/>
  <c r="AH224" i="10"/>
  <c r="BH224" i="10"/>
  <c r="BF224" i="10"/>
  <c r="BJ223" i="10"/>
  <c r="BJ222" i="10"/>
  <c r="AL222" i="10"/>
  <c r="AH222" i="10"/>
  <c r="BH222" i="10"/>
  <c r="BF222" i="10"/>
  <c r="BJ221" i="10"/>
  <c r="BJ220" i="10"/>
  <c r="AH220" i="10"/>
  <c r="M220" i="10"/>
  <c r="BF220" i="10"/>
  <c r="BJ219" i="10"/>
  <c r="BJ218" i="10"/>
  <c r="G218" i="10"/>
  <c r="BJ217" i="10"/>
  <c r="AH217" i="10"/>
  <c r="AF255" i="10"/>
  <c r="AH255" i="10" s="1"/>
  <c r="AJ217" i="10" s="1"/>
  <c r="BF217" i="10"/>
  <c r="BB195" i="10"/>
  <c r="A195" i="10"/>
  <c r="BF193" i="10"/>
  <c r="BJ192" i="10"/>
  <c r="BH192" i="10"/>
  <c r="M192" i="10"/>
  <c r="BF192" i="10"/>
  <c r="BJ191" i="10"/>
  <c r="BF191" i="10"/>
  <c r="BF190" i="10"/>
  <c r="BJ189" i="10"/>
  <c r="M189" i="10"/>
  <c r="BF189" i="10"/>
  <c r="BJ188" i="10"/>
  <c r="BF188" i="10"/>
  <c r="BF187" i="10"/>
  <c r="BJ186" i="10"/>
  <c r="M186" i="10"/>
  <c r="BF186" i="10"/>
  <c r="BJ185" i="10"/>
  <c r="BF185" i="10"/>
  <c r="BF184" i="10"/>
  <c r="BJ183" i="10"/>
  <c r="BH183" i="10"/>
  <c r="M183" i="10"/>
  <c r="AL183" i="10"/>
  <c r="BJ182" i="10"/>
  <c r="BF181" i="10"/>
  <c r="BH181" i="10"/>
  <c r="M181" i="10"/>
  <c r="G181" i="10"/>
  <c r="AL181" i="10"/>
  <c r="AT181" i="10" s="1"/>
  <c r="BH179" i="10"/>
  <c r="M179" i="10"/>
  <c r="G178" i="10"/>
  <c r="BF178" i="10"/>
  <c r="M175" i="10"/>
  <c r="BF174" i="10"/>
  <c r="BJ174" i="10"/>
  <c r="G174" i="10"/>
  <c r="BJ173" i="10"/>
  <c r="G173" i="10"/>
  <c r="BF173" i="10"/>
  <c r="BJ172" i="10"/>
  <c r="BF172" i="10"/>
  <c r="AH172" i="10"/>
  <c r="BH172" i="10"/>
  <c r="G172" i="10"/>
  <c r="BF171" i="10"/>
  <c r="BJ171" i="10"/>
  <c r="G171" i="10"/>
  <c r="AH170" i="10"/>
  <c r="G170" i="10"/>
  <c r="BJ169" i="10"/>
  <c r="BF169" i="10"/>
  <c r="AH169" i="10"/>
  <c r="BH169" i="10"/>
  <c r="G169" i="10"/>
  <c r="BJ168" i="10"/>
  <c r="BF167" i="10"/>
  <c r="AL167" i="10"/>
  <c r="BJ166" i="10"/>
  <c r="BF166" i="10"/>
  <c r="AH166" i="10"/>
  <c r="G166" i="10"/>
  <c r="G165" i="10"/>
  <c r="BJ163" i="10"/>
  <c r="AH163" i="10"/>
  <c r="BF163" i="10"/>
  <c r="G162" i="10"/>
  <c r="BJ160" i="10"/>
  <c r="AH160" i="10"/>
  <c r="AL158" i="10"/>
  <c r="AH158" i="10"/>
  <c r="BH158" i="10"/>
  <c r="G158" i="10"/>
  <c r="BF158" i="10"/>
  <c r="BJ157" i="10"/>
  <c r="AL157" i="10"/>
  <c r="AH157" i="10"/>
  <c r="BF156" i="10"/>
  <c r="G156" i="10"/>
  <c r="G155" i="10"/>
  <c r="BJ154" i="10"/>
  <c r="M154" i="10"/>
  <c r="BH154" i="10"/>
  <c r="BF153" i="10"/>
  <c r="G152" i="10"/>
  <c r="BJ151" i="10"/>
  <c r="G150" i="10"/>
  <c r="BJ131" i="10"/>
  <c r="BF130" i="10"/>
  <c r="G130" i="10"/>
  <c r="AH129" i="10"/>
  <c r="M129" i="10"/>
  <c r="BH129" i="10"/>
  <c r="G129" i="10"/>
  <c r="BJ128" i="10"/>
  <c r="M128" i="10"/>
  <c r="BH128" i="10"/>
  <c r="G128" i="10"/>
  <c r="BF128" i="10"/>
  <c r="BF127" i="10"/>
  <c r="BJ126" i="10"/>
  <c r="AH126" i="10"/>
  <c r="BJ125" i="10"/>
  <c r="BF125" i="10"/>
  <c r="G125" i="10"/>
  <c r="BF124" i="10"/>
  <c r="G124" i="10"/>
  <c r="BF123" i="10"/>
  <c r="AH123" i="10"/>
  <c r="M123" i="10"/>
  <c r="BH123" i="10"/>
  <c r="G123" i="10"/>
  <c r="BJ122" i="10"/>
  <c r="M122" i="10"/>
  <c r="BH122" i="10"/>
  <c r="G122" i="10"/>
  <c r="BF122" i="10"/>
  <c r="G121" i="10"/>
  <c r="BF121" i="10"/>
  <c r="G120" i="10"/>
  <c r="BF120" i="10"/>
  <c r="G119" i="10"/>
  <c r="BF119" i="10"/>
  <c r="BJ118" i="10"/>
  <c r="G118" i="10"/>
  <c r="AH117" i="10"/>
  <c r="BJ116" i="10"/>
  <c r="AH116" i="10"/>
  <c r="G116" i="10"/>
  <c r="BF116" i="10"/>
  <c r="BJ115" i="10"/>
  <c r="BF115" i="10"/>
  <c r="AH115" i="10"/>
  <c r="G115" i="10"/>
  <c r="AH114" i="10"/>
  <c r="BJ114" i="10"/>
  <c r="BF113" i="10"/>
  <c r="AH113" i="10"/>
  <c r="BJ113" i="10"/>
  <c r="M113" i="10"/>
  <c r="G113" i="10"/>
  <c r="AL113" i="10"/>
  <c r="BJ112" i="10"/>
  <c r="BF112" i="10"/>
  <c r="AH112" i="10"/>
  <c r="G112" i="10"/>
  <c r="AH111" i="10"/>
  <c r="BJ111" i="10"/>
  <c r="BJ110" i="10"/>
  <c r="BF110" i="10"/>
  <c r="AH110" i="10"/>
  <c r="G110" i="10"/>
  <c r="BJ109" i="10"/>
  <c r="AH109" i="10"/>
  <c r="BF109" i="10"/>
  <c r="AH108" i="10"/>
  <c r="BJ108" i="10"/>
  <c r="AL108" i="10"/>
  <c r="BJ107" i="10"/>
  <c r="BH107" i="10"/>
  <c r="BF107" i="10"/>
  <c r="AH107" i="10"/>
  <c r="M107" i="10"/>
  <c r="G107" i="10"/>
  <c r="BJ106" i="10"/>
  <c r="AH106" i="10"/>
  <c r="BF106" i="10"/>
  <c r="AH105" i="10"/>
  <c r="BJ105" i="10"/>
  <c r="BJ104" i="10"/>
  <c r="BF104" i="10"/>
  <c r="AH104" i="10"/>
  <c r="G104" i="10"/>
  <c r="BJ103" i="10"/>
  <c r="AH103" i="10"/>
  <c r="BF103" i="10"/>
  <c r="BJ102" i="10"/>
  <c r="BJ101" i="10"/>
  <c r="BH101" i="10"/>
  <c r="BF101" i="10"/>
  <c r="AH101" i="10"/>
  <c r="M101" i="10"/>
  <c r="G101" i="10"/>
  <c r="BJ100" i="10"/>
  <c r="AH100" i="10"/>
  <c r="BF100" i="10"/>
  <c r="BJ99" i="10"/>
  <c r="BJ98" i="10"/>
  <c r="BF98" i="10"/>
  <c r="AH98" i="10"/>
  <c r="G98" i="10"/>
  <c r="BJ97" i="10"/>
  <c r="BF97" i="10"/>
  <c r="BJ96" i="10"/>
  <c r="BJ95" i="10"/>
  <c r="BH95" i="10"/>
  <c r="BF95" i="10"/>
  <c r="AH95" i="10"/>
  <c r="M95" i="10"/>
  <c r="G95" i="10"/>
  <c r="BJ94" i="10"/>
  <c r="BF94" i="10"/>
  <c r="BJ93" i="10"/>
  <c r="BF92" i="10"/>
  <c r="AH92" i="10"/>
  <c r="BJ92" i="10"/>
  <c r="M92" i="10"/>
  <c r="G92" i="10"/>
  <c r="AL92" i="10"/>
  <c r="BJ91" i="10"/>
  <c r="BF91" i="10"/>
  <c r="BJ90" i="10"/>
  <c r="BH89" i="10"/>
  <c r="BF89" i="10"/>
  <c r="AH89" i="10"/>
  <c r="M89" i="10"/>
  <c r="G89" i="10"/>
  <c r="BJ88" i="10"/>
  <c r="BF88" i="10"/>
  <c r="BJ87" i="10"/>
  <c r="BF87" i="10"/>
  <c r="BH86" i="10"/>
  <c r="BF86" i="10"/>
  <c r="AH86" i="10"/>
  <c r="BJ86" i="10"/>
  <c r="M86" i="10"/>
  <c r="G86" i="10"/>
  <c r="AL86" i="10"/>
  <c r="BJ85" i="10"/>
  <c r="G85" i="10"/>
  <c r="BF85" i="10"/>
  <c r="BJ84" i="10"/>
  <c r="BF83" i="10"/>
  <c r="AH83" i="10"/>
  <c r="BJ83" i="10"/>
  <c r="M83" i="10"/>
  <c r="G83" i="10"/>
  <c r="AL83" i="10"/>
  <c r="AD195" i="10"/>
  <c r="BB53" i="10"/>
  <c r="A53" i="10"/>
  <c r="A257" i="10" s="1"/>
  <c r="G51" i="10"/>
  <c r="BJ50" i="10"/>
  <c r="AH50" i="10"/>
  <c r="BH50" i="10"/>
  <c r="G50" i="10"/>
  <c r="BF50" i="10"/>
  <c r="BJ49" i="10"/>
  <c r="BF49" i="10"/>
  <c r="AH49" i="10"/>
  <c r="G49" i="10"/>
  <c r="BF48" i="10"/>
  <c r="BJ47" i="10"/>
  <c r="AL47" i="10"/>
  <c r="AH47" i="10"/>
  <c r="M47" i="10"/>
  <c r="BH47" i="10"/>
  <c r="BF47" i="10"/>
  <c r="BJ46" i="10"/>
  <c r="BF46" i="10"/>
  <c r="AH46" i="10"/>
  <c r="G46" i="10"/>
  <c r="BF45" i="10"/>
  <c r="G45" i="10"/>
  <c r="BJ44" i="10"/>
  <c r="AL44" i="10"/>
  <c r="AH44" i="10"/>
  <c r="M44" i="10"/>
  <c r="BH44" i="10"/>
  <c r="BF44" i="10"/>
  <c r="BJ43" i="10"/>
  <c r="BF43" i="10"/>
  <c r="AH43" i="10"/>
  <c r="G43" i="10"/>
  <c r="BJ41" i="10"/>
  <c r="AH41" i="10"/>
  <c r="BH41" i="10"/>
  <c r="BF41" i="10"/>
  <c r="BJ40" i="10"/>
  <c r="AH40" i="10"/>
  <c r="BF40" i="10"/>
  <c r="BJ38" i="10"/>
  <c r="AL38" i="10"/>
  <c r="AH38" i="10"/>
  <c r="M38" i="10"/>
  <c r="BH38" i="10"/>
  <c r="BF38" i="10"/>
  <c r="BJ37" i="10"/>
  <c r="AH37" i="10"/>
  <c r="BF37" i="10"/>
  <c r="BF36" i="10"/>
  <c r="G36" i="10"/>
  <c r="M36" i="10"/>
  <c r="BJ35" i="10"/>
  <c r="AH35" i="10"/>
  <c r="BH35" i="10"/>
  <c r="BF35" i="10"/>
  <c r="BJ34" i="10"/>
  <c r="AH34" i="10"/>
  <c r="BF34" i="10"/>
  <c r="AH33" i="10"/>
  <c r="M33" i="10"/>
  <c r="G33" i="10"/>
  <c r="BF33" i="10"/>
  <c r="BJ32" i="10"/>
  <c r="AH32" i="10"/>
  <c r="BF32" i="10"/>
  <c r="BJ31" i="10"/>
  <c r="AH31" i="10"/>
  <c r="BF31" i="10"/>
  <c r="BJ30" i="10"/>
  <c r="M30" i="10"/>
  <c r="G30" i="10"/>
  <c r="BJ29" i="10"/>
  <c r="AH29" i="10"/>
  <c r="BH29" i="10"/>
  <c r="BF29" i="10"/>
  <c r="BJ28" i="10"/>
  <c r="AH28" i="10"/>
  <c r="BF28" i="10"/>
  <c r="BF27" i="10"/>
  <c r="BJ27" i="10"/>
  <c r="G27" i="10"/>
  <c r="BJ26" i="10"/>
  <c r="AH26" i="10"/>
  <c r="BF26" i="10"/>
  <c r="BJ25" i="10"/>
  <c r="AH25" i="10"/>
  <c r="BF25" i="10"/>
  <c r="BF24" i="10"/>
  <c r="M24" i="10"/>
  <c r="BJ23" i="10"/>
  <c r="AH23" i="10"/>
  <c r="BH23" i="10"/>
  <c r="BF23" i="10"/>
  <c r="BJ22" i="10"/>
  <c r="AH22" i="10"/>
  <c r="BF22" i="10"/>
  <c r="AH21" i="10"/>
  <c r="G21" i="10"/>
  <c r="BF21" i="10"/>
  <c r="BJ20" i="10"/>
  <c r="AH20" i="10"/>
  <c r="BF20" i="10"/>
  <c r="BJ19" i="10"/>
  <c r="AH19" i="10"/>
  <c r="BF19" i="10"/>
  <c r="BJ18" i="10"/>
  <c r="M18" i="10"/>
  <c r="G18" i="10"/>
  <c r="BJ17" i="10"/>
  <c r="AH17" i="10"/>
  <c r="BH17" i="10"/>
  <c r="BF17" i="10"/>
  <c r="BJ16" i="10"/>
  <c r="AH16" i="10"/>
  <c r="Y53" i="10"/>
  <c r="BF16" i="10"/>
  <c r="BF15" i="10"/>
  <c r="BD53" i="10"/>
  <c r="AD53" i="10"/>
  <c r="AA53" i="10"/>
  <c r="G15" i="10"/>
  <c r="BJ14" i="10"/>
  <c r="AH14" i="10"/>
  <c r="Q53" i="10"/>
  <c r="BF14" i="10"/>
  <c r="BW255" i="9"/>
  <c r="BS255" i="9"/>
  <c r="BQ255" i="9"/>
  <c r="BO255" i="9"/>
  <c r="BJ255" i="9"/>
  <c r="A255" i="9"/>
  <c r="BX253" i="9"/>
  <c r="M253" i="9"/>
  <c r="O253" i="9" s="1"/>
  <c r="CD253" i="9"/>
  <c r="AE253" i="9"/>
  <c r="Y253" i="9"/>
  <c r="BT253" i="9"/>
  <c r="BP253" i="9"/>
  <c r="CB252" i="9"/>
  <c r="BZ252" i="9"/>
  <c r="BP252" i="9"/>
  <c r="BT252" i="9"/>
  <c r="AX252" i="9"/>
  <c r="AR252" i="9"/>
  <c r="AL252" i="9"/>
  <c r="AN252" i="9" s="1"/>
  <c r="BX252" i="9"/>
  <c r="BR252" i="9"/>
  <c r="M252" i="9"/>
  <c r="O252" i="9" s="1"/>
  <c r="CD251" i="9"/>
  <c r="BX251" i="9"/>
  <c r="BT251" i="9"/>
  <c r="BP251" i="9"/>
  <c r="M251" i="9"/>
  <c r="O251" i="9" s="1"/>
  <c r="AL250" i="9"/>
  <c r="CD250" i="9"/>
  <c r="BZ250" i="9"/>
  <c r="BX250" i="9"/>
  <c r="BR250" i="9"/>
  <c r="BX249" i="9"/>
  <c r="BT249" i="9"/>
  <c r="BP249" i="9"/>
  <c r="CB249" i="9"/>
  <c r="CD249" i="9"/>
  <c r="AL249" i="9"/>
  <c r="AN249" i="9" s="1"/>
  <c r="CB248" i="9"/>
  <c r="BX248" i="9"/>
  <c r="BT248" i="9"/>
  <c r="BR248" i="9"/>
  <c r="BP248" i="9"/>
  <c r="AX248" i="9"/>
  <c r="AZ248" i="9" s="1"/>
  <c r="BZ248" i="9"/>
  <c r="Y248" i="9"/>
  <c r="AA248" i="9" s="1"/>
  <c r="S248" i="9"/>
  <c r="U248" i="9" s="1"/>
  <c r="BX247" i="9"/>
  <c r="BP247" i="9"/>
  <c r="BZ246" i="9"/>
  <c r="BX246" i="9"/>
  <c r="BP246" i="9"/>
  <c r="M246" i="9"/>
  <c r="O246" i="9" s="1"/>
  <c r="CD245" i="9"/>
  <c r="BX245" i="9"/>
  <c r="BP245" i="9"/>
  <c r="BP244" i="9"/>
  <c r="Y244" i="9"/>
  <c r="CD244" i="9"/>
  <c r="BX244" i="9"/>
  <c r="BH244" i="9"/>
  <c r="BX243" i="9"/>
  <c r="BP243" i="9"/>
  <c r="Y243" i="9"/>
  <c r="BX242" i="9"/>
  <c r="BR242" i="9"/>
  <c r="BP242" i="9"/>
  <c r="AX242" i="9"/>
  <c r="AL242" i="9"/>
  <c r="AN242" i="9" s="1"/>
  <c r="Y242" i="9"/>
  <c r="BX241" i="9"/>
  <c r="BP241" i="9"/>
  <c r="CB240" i="9"/>
  <c r="BX240" i="9"/>
  <c r="BT240" i="9"/>
  <c r="BP240" i="9"/>
  <c r="Y240" i="9"/>
  <c r="AA240" i="9" s="1"/>
  <c r="AR240" i="9"/>
  <c r="AT240" i="9" s="1"/>
  <c r="BX239" i="9"/>
  <c r="BP239" i="9"/>
  <c r="CB239" i="9"/>
  <c r="BD239" i="9"/>
  <c r="BF239" i="9" s="1"/>
  <c r="BV239" i="9"/>
  <c r="M239" i="9"/>
  <c r="O239" i="9" s="1"/>
  <c r="BT238" i="9"/>
  <c r="CB238" i="9"/>
  <c r="AL238" i="9"/>
  <c r="AN238" i="9" s="1"/>
  <c r="BX238" i="9"/>
  <c r="Y238" i="9"/>
  <c r="BP238" i="9"/>
  <c r="BX237" i="9"/>
  <c r="BP237" i="9"/>
  <c r="M237" i="9"/>
  <c r="O237" i="9" s="1"/>
  <c r="AX237" i="9"/>
  <c r="Y237" i="9"/>
  <c r="BX236" i="9"/>
  <c r="BP236" i="9"/>
  <c r="Y236" i="9"/>
  <c r="BX235" i="9"/>
  <c r="BP235" i="9"/>
  <c r="BX234" i="9"/>
  <c r="BP234" i="9"/>
  <c r="BX233" i="9"/>
  <c r="BT233" i="9"/>
  <c r="BP233" i="9"/>
  <c r="Y233" i="9"/>
  <c r="CB232" i="9"/>
  <c r="BP232" i="9"/>
  <c r="BT232" i="9"/>
  <c r="BX232" i="9"/>
  <c r="Y232" i="9"/>
  <c r="CB231" i="9"/>
  <c r="BX231" i="9"/>
  <c r="BP231" i="9"/>
  <c r="AL231" i="9"/>
  <c r="AN231" i="9" s="1"/>
  <c r="Y231" i="9"/>
  <c r="M231" i="9"/>
  <c r="O231" i="9" s="1"/>
  <c r="CB230" i="9"/>
  <c r="BX230" i="9"/>
  <c r="BT230" i="9"/>
  <c r="BP230" i="9"/>
  <c r="BZ230" i="9"/>
  <c r="BR230" i="9"/>
  <c r="M230" i="9"/>
  <c r="O230" i="9" s="1"/>
  <c r="CB229" i="9"/>
  <c r="BX229" i="9"/>
  <c r="BT229" i="9"/>
  <c r="BP229" i="9"/>
  <c r="AX229" i="9"/>
  <c r="AL229" i="9"/>
  <c r="AN229" i="9" s="1"/>
  <c r="AE229" i="9"/>
  <c r="Y229" i="9"/>
  <c r="M229" i="9"/>
  <c r="O229" i="9" s="1"/>
  <c r="BP228" i="9"/>
  <c r="CB227" i="9"/>
  <c r="BX227" i="9"/>
  <c r="BT227" i="9"/>
  <c r="BP227" i="9"/>
  <c r="Y227" i="9"/>
  <c r="AA227" i="9" s="1"/>
  <c r="BT226" i="9"/>
  <c r="BP226" i="9"/>
  <c r="CB226" i="9"/>
  <c r="AL226" i="9"/>
  <c r="AN226" i="9" s="1"/>
  <c r="Y226" i="9"/>
  <c r="M226" i="9"/>
  <c r="O226" i="9" s="1"/>
  <c r="BX225" i="9"/>
  <c r="BP225" i="9"/>
  <c r="M225" i="9"/>
  <c r="O225" i="9" s="1"/>
  <c r="AX225" i="9"/>
  <c r="AL225" i="9"/>
  <c r="AN225" i="9" s="1"/>
  <c r="Y225" i="9"/>
  <c r="CB224" i="9"/>
  <c r="BX224" i="9"/>
  <c r="BR224" i="9"/>
  <c r="BP224" i="9"/>
  <c r="BT224" i="9"/>
  <c r="BZ224" i="9"/>
  <c r="AL224" i="9"/>
  <c r="AN224" i="9" s="1"/>
  <c r="S224" i="9"/>
  <c r="BX223" i="9"/>
  <c r="AL223" i="9"/>
  <c r="AN223" i="9" s="1"/>
  <c r="Y223" i="9"/>
  <c r="BD222" i="9"/>
  <c r="BF222" i="9" s="1"/>
  <c r="CD222" i="9"/>
  <c r="G222" i="9"/>
  <c r="BN222" i="9"/>
  <c r="CD221" i="9"/>
  <c r="BZ221" i="9"/>
  <c r="BV221" i="9"/>
  <c r="BR221" i="9"/>
  <c r="M221" i="9"/>
  <c r="O221" i="9" s="1"/>
  <c r="CB221" i="9"/>
  <c r="BX221" i="9"/>
  <c r="BT221" i="9"/>
  <c r="BP221" i="9"/>
  <c r="CB220" i="9"/>
  <c r="BP220" i="9"/>
  <c r="CD220" i="9"/>
  <c r="AX220" i="9"/>
  <c r="BZ220" i="9"/>
  <c r="AL220" i="9"/>
  <c r="AN220" i="9" s="1"/>
  <c r="AE220" i="9"/>
  <c r="Y220" i="9"/>
  <c r="S220" i="9"/>
  <c r="BR220" i="9"/>
  <c r="M220" i="9"/>
  <c r="O220" i="9" s="1"/>
  <c r="BN220" i="9"/>
  <c r="CD219" i="9"/>
  <c r="BP219" i="9"/>
  <c r="CD218" i="9"/>
  <c r="BX218" i="9"/>
  <c r="BV218" i="9"/>
  <c r="BR218" i="9"/>
  <c r="BT218" i="9"/>
  <c r="BP218" i="9"/>
  <c r="CB217" i="9"/>
  <c r="BZ217" i="9"/>
  <c r="BP217" i="9"/>
  <c r="BT217" i="9"/>
  <c r="Q255" i="9"/>
  <c r="G217" i="9"/>
  <c r="BJ195" i="9"/>
  <c r="A195" i="9"/>
  <c r="BP192" i="9"/>
  <c r="BN192" i="9"/>
  <c r="CD192" i="9"/>
  <c r="BX192" i="9"/>
  <c r="AE192" i="9"/>
  <c r="AX191" i="9"/>
  <c r="CD191" i="9"/>
  <c r="BZ191" i="9"/>
  <c r="BZ190" i="9"/>
  <c r="BX190" i="9"/>
  <c r="BT190" i="9"/>
  <c r="BP190" i="9"/>
  <c r="AX190" i="9"/>
  <c r="BV190" i="9"/>
  <c r="Y190" i="9"/>
  <c r="M190" i="9"/>
  <c r="CD189" i="9"/>
  <c r="CB189" i="9"/>
  <c r="BD189" i="9"/>
  <c r="BF189" i="9" s="1"/>
  <c r="AX189" i="9"/>
  <c r="AL189" i="9"/>
  <c r="BV189" i="9"/>
  <c r="Y189" i="9"/>
  <c r="BX188" i="9"/>
  <c r="M188" i="9"/>
  <c r="BN188" i="9"/>
  <c r="Y187" i="9"/>
  <c r="CB186" i="9"/>
  <c r="BX186" i="9"/>
  <c r="BV186" i="9"/>
  <c r="BT186" i="9"/>
  <c r="BZ186" i="9"/>
  <c r="AL186" i="9"/>
  <c r="BV184" i="9"/>
  <c r="BT184" i="9"/>
  <c r="BP184" i="9"/>
  <c r="BX184" i="9"/>
  <c r="BD184" i="9"/>
  <c r="BF184" i="9" s="1"/>
  <c r="AX184" i="9"/>
  <c r="AE184" i="9"/>
  <c r="Y184" i="9"/>
  <c r="M184" i="9"/>
  <c r="CB183" i="9"/>
  <c r="BX183" i="9"/>
  <c r="BZ183" i="9"/>
  <c r="CD183" i="9"/>
  <c r="AL183" i="9"/>
  <c r="AE183" i="9"/>
  <c r="BV183" i="9"/>
  <c r="Y183" i="9"/>
  <c r="S183" i="9"/>
  <c r="AE182" i="9"/>
  <c r="BH182" i="9"/>
  <c r="BD182" i="9"/>
  <c r="BF182" i="9" s="1"/>
  <c r="CD182" i="9"/>
  <c r="CB182" i="9"/>
  <c r="BZ182" i="9"/>
  <c r="Y182" i="9"/>
  <c r="BR182" i="9"/>
  <c r="CD181" i="9"/>
  <c r="M181" i="9"/>
  <c r="CD180" i="9"/>
  <c r="BD180" i="9"/>
  <c r="BF180" i="9" s="1"/>
  <c r="AL180" i="9"/>
  <c r="BR180" i="9"/>
  <c r="M180" i="9"/>
  <c r="BV179" i="9"/>
  <c r="CD179" i="9"/>
  <c r="AR179" i="9"/>
  <c r="AE179" i="9"/>
  <c r="Y179" i="9"/>
  <c r="S179" i="9"/>
  <c r="BZ178" i="9"/>
  <c r="BX178" i="9"/>
  <c r="BV178" i="9"/>
  <c r="BR178" i="9"/>
  <c r="BP178" i="9"/>
  <c r="S178" i="9"/>
  <c r="U178" i="9" s="1"/>
  <c r="CD178" i="9"/>
  <c r="CB178" i="9"/>
  <c r="BT178" i="9"/>
  <c r="CB177" i="9"/>
  <c r="BZ177" i="9"/>
  <c r="BX177" i="9"/>
  <c r="AL177" i="9"/>
  <c r="BV177" i="9"/>
  <c r="M177" i="9"/>
  <c r="G177" i="9"/>
  <c r="CD175" i="9"/>
  <c r="BP175" i="9"/>
  <c r="CD174" i="9"/>
  <c r="BR174" i="9"/>
  <c r="BP174" i="9"/>
  <c r="BN174" i="9"/>
  <c r="BD174" i="9"/>
  <c r="BF174" i="9" s="1"/>
  <c r="AR174" i="9"/>
  <c r="BV174" i="9"/>
  <c r="S174" i="9"/>
  <c r="M174" i="9"/>
  <c r="BH174" i="9"/>
  <c r="CD173" i="9"/>
  <c r="BZ172" i="9"/>
  <c r="BX172" i="9"/>
  <c r="BV172" i="9"/>
  <c r="BP172" i="9"/>
  <c r="M172" i="9"/>
  <c r="O172" i="9" s="1"/>
  <c r="CD172" i="9"/>
  <c r="CB172" i="9"/>
  <c r="AR172" i="9"/>
  <c r="AT172" i="9" s="1"/>
  <c r="AE172" i="9"/>
  <c r="AG172" i="9" s="1"/>
  <c r="Y172" i="9"/>
  <c r="AA172" i="9" s="1"/>
  <c r="BT172" i="9"/>
  <c r="BR172" i="9"/>
  <c r="G171" i="9"/>
  <c r="CD170" i="9"/>
  <c r="CB170" i="9"/>
  <c r="AE170" i="9"/>
  <c r="BD170" i="9"/>
  <c r="BF170" i="9" s="1"/>
  <c r="Y170" i="9"/>
  <c r="BR170" i="9"/>
  <c r="BH170" i="9"/>
  <c r="G170" i="9"/>
  <c r="BN170" i="9"/>
  <c r="CD169" i="9"/>
  <c r="BP169" i="9"/>
  <c r="CD168" i="9"/>
  <c r="BR168" i="9"/>
  <c r="BP168" i="9"/>
  <c r="BN168" i="9"/>
  <c r="BD168" i="9"/>
  <c r="BF168" i="9" s="1"/>
  <c r="BV168" i="9"/>
  <c r="S168" i="9"/>
  <c r="M168" i="9"/>
  <c r="BR167" i="9"/>
  <c r="BV167" i="9"/>
  <c r="CD167" i="9"/>
  <c r="BZ167" i="9"/>
  <c r="AL167" i="9"/>
  <c r="BX167" i="9"/>
  <c r="AE167" i="9"/>
  <c r="Y167" i="9"/>
  <c r="S167" i="9"/>
  <c r="M167" i="9"/>
  <c r="BZ166" i="9"/>
  <c r="BX166" i="9"/>
  <c r="BV166" i="9"/>
  <c r="BP166" i="9"/>
  <c r="AL166" i="9"/>
  <c r="CD166" i="9"/>
  <c r="BR166" i="9"/>
  <c r="M166" i="9"/>
  <c r="CB165" i="9"/>
  <c r="BZ165" i="9"/>
  <c r="BT165" i="9"/>
  <c r="AX165" i="9"/>
  <c r="AL165" i="9"/>
  <c r="AE165" i="9"/>
  <c r="BV165" i="9"/>
  <c r="Y165" i="9"/>
  <c r="M165" i="9"/>
  <c r="CD163" i="9"/>
  <c r="CD162" i="9"/>
  <c r="M162" i="9"/>
  <c r="BX161" i="9"/>
  <c r="AE161" i="9"/>
  <c r="Y161" i="9"/>
  <c r="BR161" i="9"/>
  <c r="Y160" i="9"/>
  <c r="CD160" i="9"/>
  <c r="CB160" i="9"/>
  <c r="AR160" i="9"/>
  <c r="AL160" i="9"/>
  <c r="CD159" i="9"/>
  <c r="AX159" i="9"/>
  <c r="CB158" i="9"/>
  <c r="BT158" i="9"/>
  <c r="CD158" i="9"/>
  <c r="AX158" i="9"/>
  <c r="AE158" i="9"/>
  <c r="M157" i="9"/>
  <c r="BX156" i="9"/>
  <c r="BR156" i="9"/>
  <c r="BP156" i="9"/>
  <c r="CB156" i="9"/>
  <c r="AX156" i="9"/>
  <c r="AL156" i="9"/>
  <c r="Y156" i="9"/>
  <c r="S156" i="9"/>
  <c r="BN156" i="9"/>
  <c r="BT155" i="9"/>
  <c r="BR155" i="9"/>
  <c r="M155" i="9"/>
  <c r="BX154" i="9"/>
  <c r="M154" i="9"/>
  <c r="CD153" i="9"/>
  <c r="CD152" i="9"/>
  <c r="CB152" i="9"/>
  <c r="BX152" i="9"/>
  <c r="BT152" i="9"/>
  <c r="BP152" i="9"/>
  <c r="BD152" i="9"/>
  <c r="BF152" i="9" s="1"/>
  <c r="AL152" i="9"/>
  <c r="BV152" i="9"/>
  <c r="Y152" i="9"/>
  <c r="BN151" i="9"/>
  <c r="BT151" i="9"/>
  <c r="BX151" i="9"/>
  <c r="CB150" i="9"/>
  <c r="BX150" i="9"/>
  <c r="BT150" i="9"/>
  <c r="BR150" i="9"/>
  <c r="BP150" i="9"/>
  <c r="BZ150" i="9"/>
  <c r="M150" i="9"/>
  <c r="O150" i="9" s="1"/>
  <c r="BN150" i="9"/>
  <c r="CB149" i="9"/>
  <c r="BX149" i="9"/>
  <c r="BV149" i="9"/>
  <c r="BR149" i="9"/>
  <c r="BP149" i="9"/>
  <c r="AR149" i="9"/>
  <c r="BZ149" i="9"/>
  <c r="AL149" i="9"/>
  <c r="Y149" i="9"/>
  <c r="M149" i="9"/>
  <c r="AE130" i="9"/>
  <c r="CD130" i="9"/>
  <c r="Y130" i="9"/>
  <c r="BX129" i="9"/>
  <c r="BT129" i="9"/>
  <c r="BD129" i="9"/>
  <c r="BF129" i="9" s="1"/>
  <c r="CB128" i="9"/>
  <c r="BT128" i="9"/>
  <c r="BX128" i="9"/>
  <c r="BT127" i="9"/>
  <c r="CB127" i="9"/>
  <c r="AX127" i="9"/>
  <c r="Y127" i="9"/>
  <c r="M127" i="9"/>
  <c r="BN127" i="9"/>
  <c r="S126" i="9"/>
  <c r="BZ125" i="9"/>
  <c r="M125" i="9"/>
  <c r="BT125" i="9"/>
  <c r="BX124" i="9"/>
  <c r="Y124" i="9"/>
  <c r="CB123" i="9"/>
  <c r="BT123" i="9"/>
  <c r="BX123" i="9"/>
  <c r="AX123" i="9"/>
  <c r="AL123" i="9"/>
  <c r="Y123" i="9"/>
  <c r="M123" i="9"/>
  <c r="CB122" i="9"/>
  <c r="BN122" i="9"/>
  <c r="BX122" i="9"/>
  <c r="CB121" i="9"/>
  <c r="BX121" i="9"/>
  <c r="BT121" i="9"/>
  <c r="BR121" i="9"/>
  <c r="BP121" i="9"/>
  <c r="S121" i="9"/>
  <c r="U121" i="9" s="1"/>
  <c r="AE121" i="9"/>
  <c r="AG121" i="9" s="1"/>
  <c r="BV121" i="9"/>
  <c r="BN121" i="9"/>
  <c r="BX120" i="9"/>
  <c r="BP120" i="9"/>
  <c r="M119" i="9"/>
  <c r="CD118" i="9"/>
  <c r="CB118" i="9"/>
  <c r="BX118" i="9"/>
  <c r="BP118" i="9"/>
  <c r="AL118" i="9"/>
  <c r="BD118" i="9"/>
  <c r="BF118" i="9" s="1"/>
  <c r="AR118" i="9"/>
  <c r="BZ118" i="9"/>
  <c r="AE118" i="9"/>
  <c r="BV118" i="9"/>
  <c r="S118" i="9"/>
  <c r="BR118" i="9"/>
  <c r="M118" i="9"/>
  <c r="CD117" i="9"/>
  <c r="BV117" i="9"/>
  <c r="BT117" i="9"/>
  <c r="AX117" i="9"/>
  <c r="CB117" i="9"/>
  <c r="BX117" i="9"/>
  <c r="Y117" i="9"/>
  <c r="M117" i="9"/>
  <c r="BP117" i="9"/>
  <c r="BR116" i="9"/>
  <c r="CB116" i="9"/>
  <c r="M116" i="9"/>
  <c r="CD115" i="9"/>
  <c r="BV115" i="9"/>
  <c r="BX115" i="9"/>
  <c r="CB115" i="9"/>
  <c r="BZ115" i="9"/>
  <c r="AE115" i="9"/>
  <c r="BR115" i="9"/>
  <c r="BP114" i="9"/>
  <c r="CB113" i="9"/>
  <c r="BX113" i="9"/>
  <c r="BP113" i="9"/>
  <c r="BZ113" i="9"/>
  <c r="CD113" i="9"/>
  <c r="AL113" i="9"/>
  <c r="BV113" i="9"/>
  <c r="Y113" i="9"/>
  <c r="S113" i="9"/>
  <c r="BR112" i="9"/>
  <c r="CD112" i="9"/>
  <c r="AX112" i="9"/>
  <c r="AE112" i="9"/>
  <c r="BT112" i="9"/>
  <c r="CB111" i="9"/>
  <c r="BZ111" i="9"/>
  <c r="BX111" i="9"/>
  <c r="AR111" i="9"/>
  <c r="AX111" i="9"/>
  <c r="S111" i="9"/>
  <c r="BR111" i="9"/>
  <c r="BP111" i="9"/>
  <c r="CB110" i="9"/>
  <c r="BZ110" i="9"/>
  <c r="BX110" i="9"/>
  <c r="AX110" i="9"/>
  <c r="AR110" i="9"/>
  <c r="AL110" i="9"/>
  <c r="BV110" i="9"/>
  <c r="Y110" i="9"/>
  <c r="BR110" i="9"/>
  <c r="M110" i="9"/>
  <c r="CD109" i="9"/>
  <c r="BX109" i="9"/>
  <c r="Y109" i="9"/>
  <c r="M109" i="9"/>
  <c r="BN109" i="9"/>
  <c r="BP108" i="9"/>
  <c r="CD108" i="9"/>
  <c r="AL108" i="9"/>
  <c r="BX108" i="9"/>
  <c r="Y108" i="9"/>
  <c r="M108" i="9"/>
  <c r="BT107" i="9"/>
  <c r="BP107" i="9"/>
  <c r="Y107" i="9"/>
  <c r="CD107" i="9"/>
  <c r="AX107" i="9"/>
  <c r="BZ107" i="9"/>
  <c r="AE107" i="9"/>
  <c r="S107" i="9"/>
  <c r="M107" i="9"/>
  <c r="G107" i="9"/>
  <c r="CD106" i="9"/>
  <c r="BX106" i="9"/>
  <c r="AX106" i="9"/>
  <c r="CB106" i="9"/>
  <c r="AR106" i="9"/>
  <c r="S106" i="9"/>
  <c r="BN106" i="9"/>
  <c r="BX105" i="9"/>
  <c r="CB105" i="9"/>
  <c r="AX105" i="9"/>
  <c r="AL105" i="9"/>
  <c r="BT105" i="9"/>
  <c r="BP105" i="9"/>
  <c r="CB104" i="9"/>
  <c r="BZ104" i="9"/>
  <c r="BV104" i="9"/>
  <c r="BP104" i="9"/>
  <c r="BX104" i="9"/>
  <c r="BD104" i="9"/>
  <c r="BF104" i="9" s="1"/>
  <c r="AR104" i="9"/>
  <c r="AE104" i="9"/>
  <c r="BR104" i="9"/>
  <c r="M104" i="9"/>
  <c r="CD103" i="9"/>
  <c r="AL103" i="9"/>
  <c r="BH103" i="9"/>
  <c r="CD102" i="9"/>
  <c r="BD102" i="9"/>
  <c r="BF102" i="9" s="1"/>
  <c r="CB101" i="9"/>
  <c r="BT101" i="9"/>
  <c r="Y101" i="9"/>
  <c r="CD101" i="9"/>
  <c r="AX101" i="9"/>
  <c r="BZ101" i="9"/>
  <c r="M101" i="9"/>
  <c r="G101" i="9"/>
  <c r="BX100" i="9"/>
  <c r="BV100" i="9"/>
  <c r="BT100" i="9"/>
  <c r="BR100" i="9"/>
  <c r="CD100" i="9"/>
  <c r="CB100" i="9"/>
  <c r="AL100" i="9"/>
  <c r="AE100" i="9"/>
  <c r="BX99" i="9"/>
  <c r="M99" i="9"/>
  <c r="CD98" i="9"/>
  <c r="CD97" i="9"/>
  <c r="BV96" i="9"/>
  <c r="BP96" i="9"/>
  <c r="BD96" i="9"/>
  <c r="BF96" i="9" s="1"/>
  <c r="CD96" i="9"/>
  <c r="CB96" i="9"/>
  <c r="CB95" i="9"/>
  <c r="BX95" i="9"/>
  <c r="BT95" i="9"/>
  <c r="BR95" i="9"/>
  <c r="AR95" i="9"/>
  <c r="AT95" i="9" s="1"/>
  <c r="BZ95" i="9"/>
  <c r="AL95" i="9"/>
  <c r="AN95" i="9" s="1"/>
  <c r="BX94" i="9"/>
  <c r="BP94" i="9"/>
  <c r="CD94" i="9"/>
  <c r="AX94" i="9"/>
  <c r="AZ94" i="9" s="1"/>
  <c r="BZ94" i="9"/>
  <c r="BT94" i="9"/>
  <c r="BR94" i="9"/>
  <c r="BZ93" i="9"/>
  <c r="BX93" i="9"/>
  <c r="AR93" i="9"/>
  <c r="CB93" i="9"/>
  <c r="AE93" i="9"/>
  <c r="BR93" i="9"/>
  <c r="M93" i="9"/>
  <c r="BP93" i="9"/>
  <c r="M92" i="9"/>
  <c r="CB91" i="9"/>
  <c r="BT91" i="9"/>
  <c r="BR91" i="9"/>
  <c r="S91" i="9"/>
  <c r="U91" i="9" s="1"/>
  <c r="CD91" i="9"/>
  <c r="BV91" i="9"/>
  <c r="BP91" i="9"/>
  <c r="M90" i="9"/>
  <c r="CD90" i="9"/>
  <c r="AE90" i="9"/>
  <c r="BT90" i="9"/>
  <c r="BP89" i="9"/>
  <c r="BT89" i="9"/>
  <c r="AE89" i="9"/>
  <c r="BV89" i="9"/>
  <c r="CD88" i="9"/>
  <c r="CB87" i="9"/>
  <c r="BX87" i="9"/>
  <c r="BT87" i="9"/>
  <c r="BR87" i="9"/>
  <c r="BP87" i="9"/>
  <c r="AL87" i="9"/>
  <c r="AX87" i="9"/>
  <c r="BZ87" i="9"/>
  <c r="Y87" i="9"/>
  <c r="S87" i="9"/>
  <c r="M87" i="9"/>
  <c r="BZ86" i="9"/>
  <c r="BX86" i="9"/>
  <c r="BT86" i="9"/>
  <c r="BR86" i="9"/>
  <c r="BP86" i="9"/>
  <c r="S86" i="9"/>
  <c r="U86" i="9" s="1"/>
  <c r="M84" i="9"/>
  <c r="CD84" i="9"/>
  <c r="CD83" i="9"/>
  <c r="BD83" i="9"/>
  <c r="BF83" i="9" s="1"/>
  <c r="AE83" i="9"/>
  <c r="BV83" i="9"/>
  <c r="G83" i="9"/>
  <c r="Y82" i="9"/>
  <c r="BJ53" i="9"/>
  <c r="A53" i="9"/>
  <c r="A257" i="9" s="1"/>
  <c r="BP51" i="9"/>
  <c r="CD51" i="9"/>
  <c r="Y51" i="9"/>
  <c r="BT51" i="9"/>
  <c r="CD49" i="9"/>
  <c r="BT49" i="9"/>
  <c r="CB49" i="9"/>
  <c r="BD49" i="9"/>
  <c r="BF49" i="9" s="1"/>
  <c r="AE49" i="9"/>
  <c r="Y49" i="9"/>
  <c r="M49" i="9"/>
  <c r="BP49" i="9"/>
  <c r="BN49" i="9"/>
  <c r="Y48" i="9"/>
  <c r="CB47" i="9"/>
  <c r="BX47" i="9"/>
  <c r="BV47" i="9"/>
  <c r="AL47" i="9"/>
  <c r="AX47" i="9"/>
  <c r="AR47" i="9"/>
  <c r="BZ47" i="9"/>
  <c r="BT47" i="9"/>
  <c r="M47" i="9"/>
  <c r="BZ45" i="9"/>
  <c r="BX45" i="9"/>
  <c r="CB45" i="9"/>
  <c r="AE45" i="9"/>
  <c r="BT45" i="9"/>
  <c r="M45" i="9"/>
  <c r="AE44" i="9"/>
  <c r="G44" i="9"/>
  <c r="BT42" i="9"/>
  <c r="BR42" i="9"/>
  <c r="BP42" i="9"/>
  <c r="CB42" i="9"/>
  <c r="BX42" i="9"/>
  <c r="S42" i="9"/>
  <c r="M42" i="9"/>
  <c r="BR41" i="9"/>
  <c r="S41" i="9"/>
  <c r="CD41" i="9"/>
  <c r="CB41" i="9"/>
  <c r="BX41" i="9"/>
  <c r="AE41" i="9"/>
  <c r="BV41" i="9"/>
  <c r="CD40" i="9"/>
  <c r="CB40" i="9"/>
  <c r="AR40" i="9"/>
  <c r="AL40" i="9"/>
  <c r="M40" i="9"/>
  <c r="CB39" i="9"/>
  <c r="BX39" i="9"/>
  <c r="BT39" i="9"/>
  <c r="BP39" i="9"/>
  <c r="AL39" i="9"/>
  <c r="AN39" i="9" s="1"/>
  <c r="CD39" i="9"/>
  <c r="CB38" i="9"/>
  <c r="BT38" i="9"/>
  <c r="BP38" i="9"/>
  <c r="AE38" i="9"/>
  <c r="AG38" i="9" s="1"/>
  <c r="BD38" i="9"/>
  <c r="BF38" i="9" s="1"/>
  <c r="BZ38" i="9"/>
  <c r="BV38" i="9"/>
  <c r="BX37" i="9"/>
  <c r="CD37" i="9"/>
  <c r="AR37" i="9"/>
  <c r="AL37" i="9"/>
  <c r="BZ36" i="9"/>
  <c r="BT36" i="9"/>
  <c r="AX36" i="9"/>
  <c r="Y36" i="9"/>
  <c r="BR36" i="9"/>
  <c r="M36" i="9"/>
  <c r="AE35" i="9"/>
  <c r="CD35" i="9"/>
  <c r="BV34" i="9"/>
  <c r="CD34" i="9"/>
  <c r="BX33" i="9"/>
  <c r="CD33" i="9"/>
  <c r="CD32" i="9"/>
  <c r="BT32" i="9"/>
  <c r="BR32" i="9"/>
  <c r="BP32" i="9"/>
  <c r="CB32" i="9"/>
  <c r="BD32" i="9"/>
  <c r="BF32" i="9" s="1"/>
  <c r="AX32" i="9"/>
  <c r="BZ32" i="9"/>
  <c r="AL32" i="9"/>
  <c r="AE32" i="9"/>
  <c r="BV32" i="9"/>
  <c r="S32" i="9"/>
  <c r="M32" i="9"/>
  <c r="CD31" i="9"/>
  <c r="CB31" i="9"/>
  <c r="AL31" i="9"/>
  <c r="BP31" i="9"/>
  <c r="CB30" i="9"/>
  <c r="BZ30" i="9"/>
  <c r="BX30" i="9"/>
  <c r="BT30" i="9"/>
  <c r="BP30" i="9"/>
  <c r="AX30" i="9"/>
  <c r="AZ30" i="9" s="1"/>
  <c r="AL29" i="9"/>
  <c r="CD29" i="9"/>
  <c r="AX29" i="9"/>
  <c r="BZ29" i="9"/>
  <c r="AX28" i="9"/>
  <c r="CD28" i="9"/>
  <c r="BT27" i="9"/>
  <c r="BZ27" i="9"/>
  <c r="CB26" i="9"/>
  <c r="BT26" i="9"/>
  <c r="BP26" i="9"/>
  <c r="BX26" i="9"/>
  <c r="BD26" i="9"/>
  <c r="BF26" i="9" s="1"/>
  <c r="BZ26" i="9"/>
  <c r="BV26" i="9"/>
  <c r="S26" i="9"/>
  <c r="M26" i="9"/>
  <c r="BT25" i="9"/>
  <c r="CD25" i="9"/>
  <c r="BX24" i="9"/>
  <c r="BT24" i="9"/>
  <c r="Y24" i="9"/>
  <c r="CB23" i="9"/>
  <c r="BX23" i="9"/>
  <c r="BT23" i="9"/>
  <c r="BR23" i="9"/>
  <c r="BP23" i="9"/>
  <c r="CD23" i="9"/>
  <c r="AX23" i="9"/>
  <c r="AR23" i="9"/>
  <c r="BZ23" i="9"/>
  <c r="AL23" i="9"/>
  <c r="BV23" i="9"/>
  <c r="Y23" i="9"/>
  <c r="M23" i="9"/>
  <c r="BT22" i="9"/>
  <c r="BP22" i="9"/>
  <c r="BX22" i="9"/>
  <c r="BZ21" i="9"/>
  <c r="BX21" i="9"/>
  <c r="BT21" i="9"/>
  <c r="BD21" i="9"/>
  <c r="BF21" i="9" s="1"/>
  <c r="AX21" i="9"/>
  <c r="S21" i="9"/>
  <c r="CB20" i="9"/>
  <c r="BX20" i="9"/>
  <c r="BV20" i="9"/>
  <c r="BP20" i="9"/>
  <c r="AX20" i="9"/>
  <c r="AR20" i="9"/>
  <c r="AL20" i="9"/>
  <c r="BT20" i="9"/>
  <c r="BR20" i="9"/>
  <c r="M20" i="9"/>
  <c r="BP19" i="9"/>
  <c r="BX19" i="9"/>
  <c r="BX18" i="9"/>
  <c r="BP18" i="9"/>
  <c r="CB18" i="9"/>
  <c r="BD18" i="9"/>
  <c r="BF18" i="9" s="1"/>
  <c r="BV18" i="9"/>
  <c r="CD17" i="9"/>
  <c r="AE17" i="9"/>
  <c r="CB17" i="9"/>
  <c r="AR17" i="9"/>
  <c r="BZ16" i="9"/>
  <c r="BX16" i="9"/>
  <c r="BT16" i="9"/>
  <c r="BP16" i="9"/>
  <c r="CD16" i="9"/>
  <c r="AX16" i="9"/>
  <c r="AR16" i="9"/>
  <c r="AL16" i="9"/>
  <c r="BV16" i="9"/>
  <c r="Y16" i="9"/>
  <c r="S16" i="9"/>
  <c r="M16" i="9"/>
  <c r="CB15" i="9"/>
  <c r="BX15" i="9"/>
  <c r="BP15" i="9"/>
  <c r="AL15" i="9"/>
  <c r="CD15" i="9"/>
  <c r="AX15" i="9"/>
  <c r="BZ15" i="9"/>
  <c r="Y15" i="9"/>
  <c r="BR15" i="9"/>
  <c r="M15" i="9"/>
  <c r="G15" i="9"/>
  <c r="CB14" i="9"/>
  <c r="K53" i="9"/>
  <c r="BN14" i="9"/>
  <c r="AL255" i="8"/>
  <c r="A255" i="8"/>
  <c r="AL53" i="8"/>
  <c r="A53" i="8"/>
  <c r="A255" i="7"/>
  <c r="U255" i="7"/>
  <c r="S255" i="7"/>
  <c r="A195" i="7"/>
  <c r="S195" i="7"/>
  <c r="U195" i="7"/>
  <c r="I195" i="7"/>
  <c r="U53" i="7"/>
  <c r="A53" i="7"/>
  <c r="S53" i="7"/>
  <c r="BQ255" i="6"/>
  <c r="A255" i="6"/>
  <c r="BC253" i="6"/>
  <c r="BE253" i="6" s="1"/>
  <c r="AC253" i="6"/>
  <c r="U253" i="6"/>
  <c r="BK252" i="6"/>
  <c r="BC252" i="6"/>
  <c r="BE252" i="6" s="1"/>
  <c r="AU252" i="6"/>
  <c r="AO252" i="6"/>
  <c r="AI252" i="6"/>
  <c r="AC252" i="6"/>
  <c r="U252" i="6"/>
  <c r="BK251" i="6"/>
  <c r="BC251" i="6"/>
  <c r="BE251" i="6" s="1"/>
  <c r="AU251" i="6"/>
  <c r="AO251" i="6"/>
  <c r="AI251" i="6"/>
  <c r="AC251" i="6"/>
  <c r="U251" i="6"/>
  <c r="BK250" i="6"/>
  <c r="BC250" i="6"/>
  <c r="BE250" i="6" s="1"/>
  <c r="AU250" i="6"/>
  <c r="AO250" i="6"/>
  <c r="AI250" i="6"/>
  <c r="AC250" i="6"/>
  <c r="U250" i="6"/>
  <c r="BK249" i="6"/>
  <c r="BC249" i="6"/>
  <c r="AO249" i="6"/>
  <c r="U249" i="6"/>
  <c r="BK248" i="6"/>
  <c r="BC248" i="6"/>
  <c r="BE248" i="6" s="1"/>
  <c r="AU248" i="6"/>
  <c r="AO248" i="6"/>
  <c r="AI248" i="6"/>
  <c r="AC248" i="6"/>
  <c r="BK247" i="6"/>
  <c r="BC247" i="6"/>
  <c r="BE247" i="6" s="1"/>
  <c r="AU247" i="6"/>
  <c r="AO247" i="6"/>
  <c r="AI247" i="6"/>
  <c r="AC247" i="6"/>
  <c r="BK246" i="6"/>
  <c r="BC246" i="6"/>
  <c r="BE246" i="6" s="1"/>
  <c r="AU246" i="6"/>
  <c r="AO246" i="6"/>
  <c r="AI246" i="6"/>
  <c r="AC246" i="6"/>
  <c r="U246" i="6"/>
  <c r="BK245" i="6"/>
  <c r="BC245" i="6"/>
  <c r="BE245" i="6" s="1"/>
  <c r="AU245" i="6"/>
  <c r="AO245" i="6"/>
  <c r="AI245" i="6"/>
  <c r="U245" i="6"/>
  <c r="BK244" i="6"/>
  <c r="BC244" i="6"/>
  <c r="BE244" i="6" s="1"/>
  <c r="AU244" i="6"/>
  <c r="AO244" i="6"/>
  <c r="AI244" i="6"/>
  <c r="AC244" i="6"/>
  <c r="U244" i="6"/>
  <c r="BK243" i="6"/>
  <c r="BC243" i="6"/>
  <c r="BE243" i="6" s="1"/>
  <c r="AU243" i="6"/>
  <c r="AO243" i="6"/>
  <c r="AI243" i="6"/>
  <c r="AC243" i="6"/>
  <c r="U243" i="6"/>
  <c r="BK242" i="6"/>
  <c r="BC242" i="6"/>
  <c r="BE242" i="6" s="1"/>
  <c r="AU242" i="6"/>
  <c r="AO242" i="6"/>
  <c r="AI242" i="6"/>
  <c r="AC242" i="6"/>
  <c r="U242" i="6"/>
  <c r="BK241" i="6"/>
  <c r="BC241" i="6"/>
  <c r="BE241" i="6" s="1"/>
  <c r="AC241" i="6"/>
  <c r="U241" i="6"/>
  <c r="BK240" i="6"/>
  <c r="BC240" i="6"/>
  <c r="BE240" i="6" s="1"/>
  <c r="AU240" i="6"/>
  <c r="AO240" i="6"/>
  <c r="AI240" i="6"/>
  <c r="AC240" i="6"/>
  <c r="U240" i="6"/>
  <c r="BK239" i="6"/>
  <c r="BC239" i="6"/>
  <c r="BE239" i="6" s="1"/>
  <c r="AU239" i="6"/>
  <c r="AO239" i="6"/>
  <c r="AI239" i="6"/>
  <c r="AC239" i="6"/>
  <c r="U239" i="6"/>
  <c r="BK238" i="6"/>
  <c r="BC238" i="6"/>
  <c r="BE238" i="6" s="1"/>
  <c r="AU238" i="6"/>
  <c r="AO238" i="6"/>
  <c r="AI238" i="6"/>
  <c r="AC238" i="6"/>
  <c r="U238" i="6"/>
  <c r="BK237" i="6"/>
  <c r="BE237" i="6"/>
  <c r="BC237" i="6"/>
  <c r="AU237" i="6"/>
  <c r="U237" i="6"/>
  <c r="BK236" i="6"/>
  <c r="BC236" i="6"/>
  <c r="BE236" i="6" s="1"/>
  <c r="AU236" i="6"/>
  <c r="AO236" i="6"/>
  <c r="AC236" i="6"/>
  <c r="U236" i="6"/>
  <c r="BK235" i="6"/>
  <c r="BC235" i="6"/>
  <c r="BE235" i="6" s="1"/>
  <c r="AO235" i="6"/>
  <c r="AI235" i="6"/>
  <c r="U235" i="6"/>
  <c r="BK234" i="6"/>
  <c r="BC234" i="6"/>
  <c r="BE234" i="6" s="1"/>
  <c r="U234" i="6"/>
  <c r="BK233" i="6"/>
  <c r="BC233" i="6"/>
  <c r="BE233" i="6" s="1"/>
  <c r="AO233" i="6"/>
  <c r="AI233" i="6"/>
  <c r="U233" i="6"/>
  <c r="BK232" i="6"/>
  <c r="BC232" i="6"/>
  <c r="BE232" i="6" s="1"/>
  <c r="AU232" i="6"/>
  <c r="AO232" i="6"/>
  <c r="U232" i="6"/>
  <c r="BK231" i="6"/>
  <c r="BC231" i="6"/>
  <c r="BE231" i="6" s="1"/>
  <c r="AI231" i="6"/>
  <c r="AC231" i="6"/>
  <c r="U231" i="6"/>
  <c r="BK230" i="6"/>
  <c r="BC230" i="6"/>
  <c r="BE230" i="6" s="1"/>
  <c r="U230" i="6"/>
  <c r="BK229" i="6"/>
  <c r="BC229" i="6"/>
  <c r="BE229" i="6" s="1"/>
  <c r="AU229" i="6"/>
  <c r="AO229" i="6"/>
  <c r="AI229" i="6"/>
  <c r="AC229" i="6"/>
  <c r="U229" i="6"/>
  <c r="BK228" i="6"/>
  <c r="BC228" i="6"/>
  <c r="BE228" i="6" s="1"/>
  <c r="AU228" i="6"/>
  <c r="AO228" i="6"/>
  <c r="AI228" i="6"/>
  <c r="AC228" i="6"/>
  <c r="U228" i="6"/>
  <c r="BK227" i="6"/>
  <c r="BC227" i="6"/>
  <c r="U227" i="6"/>
  <c r="BK226" i="6"/>
  <c r="BC226" i="6"/>
  <c r="BE226" i="6" s="1"/>
  <c r="AU226" i="6"/>
  <c r="AO226" i="6"/>
  <c r="U226" i="6"/>
  <c r="BK225" i="6"/>
  <c r="BC225" i="6"/>
  <c r="BE225" i="6" s="1"/>
  <c r="AU225" i="6"/>
  <c r="AI225" i="6"/>
  <c r="AC225" i="6"/>
  <c r="U225" i="6"/>
  <c r="BK224" i="6"/>
  <c r="BC224" i="6"/>
  <c r="BE224" i="6" s="1"/>
  <c r="AU224" i="6"/>
  <c r="AO224" i="6"/>
  <c r="AI224" i="6"/>
  <c r="AC224" i="6"/>
  <c r="U224" i="6"/>
  <c r="BK223" i="6"/>
  <c r="BC223" i="6"/>
  <c r="U223" i="6"/>
  <c r="BK222" i="6"/>
  <c r="BC222" i="6"/>
  <c r="BE222" i="6" s="1"/>
  <c r="AU222" i="6"/>
  <c r="U222" i="6"/>
  <c r="BK221" i="6"/>
  <c r="BC221" i="6"/>
  <c r="BE221" i="6" s="1"/>
  <c r="AI221" i="6"/>
  <c r="AC221" i="6"/>
  <c r="U221" i="6"/>
  <c r="BK220" i="6"/>
  <c r="BC220" i="6"/>
  <c r="BE220" i="6" s="1"/>
  <c r="U220" i="6"/>
  <c r="BK219" i="6"/>
  <c r="BC219" i="6"/>
  <c r="BE219" i="6" s="1"/>
  <c r="AU219" i="6"/>
  <c r="AI219" i="6"/>
  <c r="AC219" i="6"/>
  <c r="U219" i="6"/>
  <c r="BK218" i="6"/>
  <c r="BC218" i="6"/>
  <c r="BE218" i="6" s="1"/>
  <c r="AU218" i="6"/>
  <c r="AO218" i="6"/>
  <c r="AI218" i="6"/>
  <c r="U218" i="6"/>
  <c r="BK217" i="6"/>
  <c r="BA255" i="6"/>
  <c r="U217" i="6"/>
  <c r="Q255" i="6"/>
  <c r="K255" i="6"/>
  <c r="E255" i="6"/>
  <c r="BQ195" i="6"/>
  <c r="A195" i="6"/>
  <c r="AO193" i="6"/>
  <c r="BK193" i="6"/>
  <c r="BC193" i="6"/>
  <c r="BE193" i="6" s="1"/>
  <c r="AU193" i="6"/>
  <c r="AI193" i="6"/>
  <c r="AC193" i="6"/>
  <c r="U193" i="6"/>
  <c r="AI192" i="6"/>
  <c r="BK192" i="6"/>
  <c r="BC192" i="6"/>
  <c r="BE192" i="6" s="1"/>
  <c r="AU192" i="6"/>
  <c r="AO192" i="6"/>
  <c r="AC192" i="6"/>
  <c r="AC191" i="6"/>
  <c r="BK191" i="6"/>
  <c r="BC191" i="6"/>
  <c r="BE191" i="6" s="1"/>
  <c r="AU191" i="6"/>
  <c r="AO191" i="6"/>
  <c r="AI191" i="6"/>
  <c r="U191" i="6"/>
  <c r="BK190" i="6"/>
  <c r="BC190" i="6"/>
  <c r="BE190" i="6" s="1"/>
  <c r="AU190" i="6"/>
  <c r="AO190" i="6"/>
  <c r="AI190" i="6"/>
  <c r="AC190" i="6"/>
  <c r="U190" i="6"/>
  <c r="AC189" i="6"/>
  <c r="BK189" i="6"/>
  <c r="BC189" i="6"/>
  <c r="BE189" i="6" s="1"/>
  <c r="AU189" i="6"/>
  <c r="BK188" i="6"/>
  <c r="BC188" i="6"/>
  <c r="BE188" i="6" s="1"/>
  <c r="AU188" i="6"/>
  <c r="AO188" i="6"/>
  <c r="AI188" i="6"/>
  <c r="AC188" i="6"/>
  <c r="BK187" i="6"/>
  <c r="BC187" i="6"/>
  <c r="BE187" i="6" s="1"/>
  <c r="AU187" i="6"/>
  <c r="AO187" i="6"/>
  <c r="AI187" i="6"/>
  <c r="AC187" i="6"/>
  <c r="U187" i="6"/>
  <c r="BC186" i="6"/>
  <c r="U186" i="6"/>
  <c r="BK185" i="6"/>
  <c r="BC185" i="6"/>
  <c r="BE185" i="6" s="1"/>
  <c r="AU185" i="6"/>
  <c r="AO185" i="6"/>
  <c r="AI185" i="6"/>
  <c r="AC185" i="6"/>
  <c r="U185" i="6"/>
  <c r="BK184" i="6"/>
  <c r="BC184" i="6"/>
  <c r="BE184" i="6" s="1"/>
  <c r="AU184" i="6"/>
  <c r="AO184" i="6"/>
  <c r="AI184" i="6"/>
  <c r="AC184" i="6"/>
  <c r="U184" i="6"/>
  <c r="BK183" i="6"/>
  <c r="AU183" i="6"/>
  <c r="AO183" i="6"/>
  <c r="AI183" i="6"/>
  <c r="AC183" i="6"/>
  <c r="U183" i="6"/>
  <c r="BC182" i="6"/>
  <c r="AU182" i="6"/>
  <c r="AI182" i="6"/>
  <c r="AC182" i="6"/>
  <c r="U182" i="6"/>
  <c r="BK181" i="6"/>
  <c r="BC181" i="6"/>
  <c r="BE181" i="6" s="1"/>
  <c r="AU181" i="6"/>
  <c r="AO181" i="6"/>
  <c r="AI181" i="6"/>
  <c r="AC181" i="6"/>
  <c r="AC180" i="6"/>
  <c r="BK180" i="6"/>
  <c r="BC180" i="6"/>
  <c r="BE180" i="6" s="1"/>
  <c r="AU180" i="6"/>
  <c r="AO180" i="6"/>
  <c r="AI180" i="6"/>
  <c r="BK179" i="6"/>
  <c r="AU179" i="6"/>
  <c r="AO179" i="6"/>
  <c r="AI179" i="6"/>
  <c r="AC179" i="6"/>
  <c r="U179" i="6"/>
  <c r="BC178" i="6"/>
  <c r="U178" i="6"/>
  <c r="BK177" i="6"/>
  <c r="BC177" i="6"/>
  <c r="BE177" i="6" s="1"/>
  <c r="AU177" i="6"/>
  <c r="AO177" i="6"/>
  <c r="AI177" i="6"/>
  <c r="AC177" i="6"/>
  <c r="BK176" i="6"/>
  <c r="BC176" i="6"/>
  <c r="BE176" i="6" s="1"/>
  <c r="AU176" i="6"/>
  <c r="AO176" i="6"/>
  <c r="AI176" i="6"/>
  <c r="AC176" i="6"/>
  <c r="U176" i="6"/>
  <c r="BK175" i="6"/>
  <c r="AU175" i="6"/>
  <c r="AO175" i="6"/>
  <c r="AI175" i="6"/>
  <c r="AC175" i="6"/>
  <c r="U175" i="6"/>
  <c r="BK174" i="6"/>
  <c r="BC174" i="6"/>
  <c r="BE174" i="6" s="1"/>
  <c r="AC174" i="6"/>
  <c r="U174" i="6"/>
  <c r="BK173" i="6"/>
  <c r="BC173" i="6"/>
  <c r="BE173" i="6" s="1"/>
  <c r="AU173" i="6"/>
  <c r="AO173" i="6"/>
  <c r="AI173" i="6"/>
  <c r="AC173" i="6"/>
  <c r="BK172" i="6"/>
  <c r="BC172" i="6"/>
  <c r="AU172" i="6"/>
  <c r="AO172" i="6"/>
  <c r="AI172" i="6"/>
  <c r="U172" i="6"/>
  <c r="BK171" i="6"/>
  <c r="BC171" i="6"/>
  <c r="BE171" i="6" s="1"/>
  <c r="AU171" i="6"/>
  <c r="AO171" i="6"/>
  <c r="AI171" i="6"/>
  <c r="AC171" i="6"/>
  <c r="U171" i="6"/>
  <c r="BK170" i="6"/>
  <c r="BC170" i="6"/>
  <c r="BE170" i="6" s="1"/>
  <c r="AU170" i="6"/>
  <c r="AI170" i="6"/>
  <c r="AC170" i="6"/>
  <c r="BK169" i="6"/>
  <c r="BC169" i="6"/>
  <c r="BE169" i="6" s="1"/>
  <c r="AU169" i="6"/>
  <c r="AO169" i="6"/>
  <c r="AI169" i="6"/>
  <c r="AC169" i="6"/>
  <c r="U169" i="6"/>
  <c r="BK168" i="6"/>
  <c r="BC168" i="6"/>
  <c r="AI168" i="6"/>
  <c r="AC168" i="6"/>
  <c r="U168" i="6"/>
  <c r="AC167" i="6"/>
  <c r="U167" i="6"/>
  <c r="BK166" i="6"/>
  <c r="BC166" i="6"/>
  <c r="BE166" i="6" s="1"/>
  <c r="AU166" i="6"/>
  <c r="AO166" i="6"/>
  <c r="AC166" i="6"/>
  <c r="U166" i="6"/>
  <c r="BK165" i="6"/>
  <c r="BC165" i="6"/>
  <c r="BE165" i="6" s="1"/>
  <c r="AU165" i="6"/>
  <c r="AO165" i="6"/>
  <c r="AI165" i="6"/>
  <c r="AC165" i="6"/>
  <c r="U165" i="6"/>
  <c r="BC164" i="6"/>
  <c r="U164" i="6"/>
  <c r="BK163" i="6"/>
  <c r="AO163" i="6"/>
  <c r="AI163" i="6"/>
  <c r="AC163" i="6"/>
  <c r="U163" i="6"/>
  <c r="BK162" i="6"/>
  <c r="BC162" i="6"/>
  <c r="BE162" i="6" s="1"/>
  <c r="AU162" i="6"/>
  <c r="AO162" i="6"/>
  <c r="U162" i="6"/>
  <c r="BK161" i="6"/>
  <c r="BC161" i="6"/>
  <c r="AO161" i="6"/>
  <c r="AI161" i="6"/>
  <c r="AC161" i="6"/>
  <c r="U161" i="6"/>
  <c r="BK160" i="6"/>
  <c r="BC160" i="6"/>
  <c r="U160" i="6"/>
  <c r="BK159" i="6"/>
  <c r="AU159" i="6"/>
  <c r="AI159" i="6"/>
  <c r="AC159" i="6"/>
  <c r="BK158" i="6"/>
  <c r="BC158" i="6"/>
  <c r="AU158" i="6"/>
  <c r="AO158" i="6"/>
  <c r="AI158" i="6"/>
  <c r="U158" i="6"/>
  <c r="BK157" i="6"/>
  <c r="BC157" i="6"/>
  <c r="AO157" i="6"/>
  <c r="AI157" i="6"/>
  <c r="AC157" i="6"/>
  <c r="U157" i="6"/>
  <c r="BK156" i="6"/>
  <c r="BC156" i="6"/>
  <c r="BE156" i="6" s="1"/>
  <c r="AI156" i="6"/>
  <c r="AO155" i="6"/>
  <c r="AU155" i="6"/>
  <c r="AC155" i="6"/>
  <c r="U155" i="6"/>
  <c r="BC154" i="6"/>
  <c r="U154" i="6"/>
  <c r="BO154" i="6" s="1"/>
  <c r="BK153" i="6"/>
  <c r="BC153" i="6"/>
  <c r="BE153" i="6" s="1"/>
  <c r="AU153" i="6"/>
  <c r="AO153" i="6"/>
  <c r="AI153" i="6"/>
  <c r="AC153" i="6"/>
  <c r="BK152" i="6"/>
  <c r="BC152" i="6"/>
  <c r="BE152" i="6" s="1"/>
  <c r="AU152" i="6"/>
  <c r="AO152" i="6"/>
  <c r="AI152" i="6"/>
  <c r="AC152" i="6"/>
  <c r="BK151" i="6"/>
  <c r="AU151" i="6"/>
  <c r="AO151" i="6"/>
  <c r="AI151" i="6"/>
  <c r="AC151" i="6"/>
  <c r="U151" i="6"/>
  <c r="BC150" i="6"/>
  <c r="AU150" i="6"/>
  <c r="AO150" i="6"/>
  <c r="AI150" i="6"/>
  <c r="U150" i="6"/>
  <c r="BK149" i="6"/>
  <c r="BC149" i="6"/>
  <c r="BE149" i="6" s="1"/>
  <c r="AU149" i="6"/>
  <c r="AO149" i="6"/>
  <c r="AI149" i="6"/>
  <c r="AC149" i="6"/>
  <c r="BK131" i="6"/>
  <c r="BC131" i="6"/>
  <c r="BE131" i="6" s="1"/>
  <c r="AU131" i="6"/>
  <c r="AO131" i="6"/>
  <c r="AI131" i="6"/>
  <c r="AC131" i="6"/>
  <c r="BK130" i="6"/>
  <c r="BC130" i="6"/>
  <c r="AU130" i="6"/>
  <c r="AO130" i="6"/>
  <c r="AI130" i="6"/>
  <c r="AC130" i="6"/>
  <c r="U130" i="6"/>
  <c r="BK129" i="6"/>
  <c r="BC129" i="6"/>
  <c r="BE129" i="6" s="1"/>
  <c r="AU129" i="6"/>
  <c r="AO129" i="6"/>
  <c r="AI129" i="6"/>
  <c r="AC129" i="6"/>
  <c r="U129" i="6"/>
  <c r="BK128" i="6"/>
  <c r="BC128" i="6"/>
  <c r="BE128" i="6" s="1"/>
  <c r="AU128" i="6"/>
  <c r="AO128" i="6"/>
  <c r="AI128" i="6"/>
  <c r="AC128" i="6"/>
  <c r="BK127" i="6"/>
  <c r="BC127" i="6"/>
  <c r="AI127" i="6"/>
  <c r="U127" i="6"/>
  <c r="BK126" i="6"/>
  <c r="BC126" i="6"/>
  <c r="BE126" i="6" s="1"/>
  <c r="AU126" i="6"/>
  <c r="AI126" i="6"/>
  <c r="AC126" i="6"/>
  <c r="BK125" i="6"/>
  <c r="BC125" i="6"/>
  <c r="BE125" i="6" s="1"/>
  <c r="AU125" i="6"/>
  <c r="AC125" i="6"/>
  <c r="BK124" i="6"/>
  <c r="BC124" i="6"/>
  <c r="BE124" i="6" s="1"/>
  <c r="AU124" i="6"/>
  <c r="AO124" i="6"/>
  <c r="AI124" i="6"/>
  <c r="AC124" i="6"/>
  <c r="BK123" i="6"/>
  <c r="BC123" i="6"/>
  <c r="BE123" i="6" s="1"/>
  <c r="AI123" i="6"/>
  <c r="AC123" i="6"/>
  <c r="U123" i="6"/>
  <c r="U122" i="6"/>
  <c r="BC121" i="6"/>
  <c r="BE121" i="6" s="1"/>
  <c r="AO121" i="6"/>
  <c r="AI121" i="6"/>
  <c r="AC121" i="6"/>
  <c r="U121" i="6"/>
  <c r="W121" i="6" s="1"/>
  <c r="BK120" i="6"/>
  <c r="AU120" i="6"/>
  <c r="AO120" i="6"/>
  <c r="AI120" i="6"/>
  <c r="AC120" i="6"/>
  <c r="U120" i="6"/>
  <c r="BC119" i="6"/>
  <c r="U119" i="6"/>
  <c r="BK118" i="6"/>
  <c r="BC118" i="6"/>
  <c r="AU118" i="6"/>
  <c r="AO118" i="6"/>
  <c r="AI118" i="6"/>
  <c r="U118" i="6"/>
  <c r="BK117" i="6"/>
  <c r="BC117" i="6"/>
  <c r="AU117" i="6"/>
  <c r="AO117" i="6"/>
  <c r="AI117" i="6"/>
  <c r="AC117" i="6"/>
  <c r="BK116" i="6"/>
  <c r="BC116" i="6"/>
  <c r="BE116" i="6" s="1"/>
  <c r="AU116" i="6"/>
  <c r="AO116" i="6"/>
  <c r="AI116" i="6"/>
  <c r="AC116" i="6"/>
  <c r="U116" i="6"/>
  <c r="AU115" i="6"/>
  <c r="BC115" i="6"/>
  <c r="BE115" i="6" s="1"/>
  <c r="AI115" i="6"/>
  <c r="AC115" i="6"/>
  <c r="U115" i="6"/>
  <c r="BK114" i="6"/>
  <c r="AU114" i="6"/>
  <c r="AO114" i="6"/>
  <c r="AI114" i="6"/>
  <c r="AC114" i="6"/>
  <c r="U114" i="6"/>
  <c r="BK113" i="6"/>
  <c r="BC113" i="6"/>
  <c r="BE113" i="6" s="1"/>
  <c r="AU113" i="6"/>
  <c r="AO113" i="6"/>
  <c r="AI113" i="6"/>
  <c r="AC113" i="6"/>
  <c r="U113" i="6"/>
  <c r="W113" i="6" s="1"/>
  <c r="AI112" i="6"/>
  <c r="BK111" i="6"/>
  <c r="BC111" i="6"/>
  <c r="BE111" i="6" s="1"/>
  <c r="AU111" i="6"/>
  <c r="AO111" i="6"/>
  <c r="AI111" i="6"/>
  <c r="AC111" i="6"/>
  <c r="U111" i="6"/>
  <c r="BK110" i="6"/>
  <c r="AU110" i="6"/>
  <c r="AO110" i="6"/>
  <c r="AI110" i="6"/>
  <c r="AC110" i="6"/>
  <c r="AU109" i="6"/>
  <c r="BC109" i="6"/>
  <c r="BE109" i="6" s="1"/>
  <c r="AO109" i="6"/>
  <c r="AI109" i="6"/>
  <c r="U109" i="6"/>
  <c r="BK108" i="6"/>
  <c r="AU108" i="6"/>
  <c r="AO108" i="6"/>
  <c r="AI108" i="6"/>
  <c r="AC108" i="6"/>
  <c r="U108" i="6"/>
  <c r="BK107" i="6"/>
  <c r="BC107" i="6"/>
  <c r="BE107" i="6" s="1"/>
  <c r="AU107" i="6"/>
  <c r="AO107" i="6"/>
  <c r="AI107" i="6"/>
  <c r="AC107" i="6"/>
  <c r="U107" i="6"/>
  <c r="BC106" i="6"/>
  <c r="AO106" i="6"/>
  <c r="AI106" i="6"/>
  <c r="BK105" i="6"/>
  <c r="BC105" i="6"/>
  <c r="BE105" i="6" s="1"/>
  <c r="AU105" i="6"/>
  <c r="AO105" i="6"/>
  <c r="AI105" i="6"/>
  <c r="AC105" i="6"/>
  <c r="U105" i="6"/>
  <c r="BC104" i="6"/>
  <c r="BE104" i="6" s="1"/>
  <c r="AU104" i="6"/>
  <c r="AI104" i="6"/>
  <c r="AC104" i="6"/>
  <c r="U104" i="6"/>
  <c r="BO104" i="6" s="1"/>
  <c r="BK103" i="6"/>
  <c r="BC103" i="6"/>
  <c r="BE103" i="6" s="1"/>
  <c r="AU103" i="6"/>
  <c r="AO103" i="6"/>
  <c r="AI103" i="6"/>
  <c r="AC103" i="6"/>
  <c r="U103" i="6"/>
  <c r="AC102" i="6"/>
  <c r="BC102" i="6"/>
  <c r="BE102" i="6" s="1"/>
  <c r="AU102" i="6"/>
  <c r="AO102" i="6"/>
  <c r="AI102" i="6"/>
  <c r="U102" i="6"/>
  <c r="BK101" i="6"/>
  <c r="AU101" i="6"/>
  <c r="AO101" i="6"/>
  <c r="AI101" i="6"/>
  <c r="AC101" i="6"/>
  <c r="BC100" i="6"/>
  <c r="BE100" i="6" s="1"/>
  <c r="AU100" i="6"/>
  <c r="AI100" i="6"/>
  <c r="AC100" i="6"/>
  <c r="U100" i="6"/>
  <c r="BK99" i="6"/>
  <c r="BC99" i="6"/>
  <c r="BE99" i="6" s="1"/>
  <c r="AU99" i="6"/>
  <c r="AO99" i="6"/>
  <c r="AI99" i="6"/>
  <c r="AC99" i="6"/>
  <c r="U99" i="6"/>
  <c r="BC98" i="6"/>
  <c r="BE98" i="6" s="1"/>
  <c r="AU98" i="6"/>
  <c r="AO98" i="6"/>
  <c r="AI98" i="6"/>
  <c r="U98" i="6"/>
  <c r="BK97" i="6"/>
  <c r="AU97" i="6"/>
  <c r="AO97" i="6"/>
  <c r="AI97" i="6"/>
  <c r="AC97" i="6"/>
  <c r="BC96" i="6"/>
  <c r="U96" i="6"/>
  <c r="BK95" i="6"/>
  <c r="BC95" i="6"/>
  <c r="BE95" i="6" s="1"/>
  <c r="AU95" i="6"/>
  <c r="AO95" i="6"/>
  <c r="AI95" i="6"/>
  <c r="AC95" i="6"/>
  <c r="BC94" i="6"/>
  <c r="BE94" i="6" s="1"/>
  <c r="AU94" i="6"/>
  <c r="AI94" i="6"/>
  <c r="U94" i="6"/>
  <c r="BK93" i="6"/>
  <c r="AU93" i="6"/>
  <c r="AO93" i="6"/>
  <c r="AI93" i="6"/>
  <c r="AC93" i="6"/>
  <c r="U93" i="6"/>
  <c r="BK92" i="6"/>
  <c r="BC92" i="6"/>
  <c r="U92" i="6"/>
  <c r="W92" i="6" s="1"/>
  <c r="BK91" i="6"/>
  <c r="BC91" i="6"/>
  <c r="BE91" i="6" s="1"/>
  <c r="AU91" i="6"/>
  <c r="AO91" i="6"/>
  <c r="AI91" i="6"/>
  <c r="AC91" i="6"/>
  <c r="BK90" i="6"/>
  <c r="BC90" i="6"/>
  <c r="AU90" i="6"/>
  <c r="AI90" i="6"/>
  <c r="AC90" i="6"/>
  <c r="U90" i="6"/>
  <c r="BK89" i="6"/>
  <c r="AU89" i="6"/>
  <c r="AO89" i="6"/>
  <c r="AI89" i="6"/>
  <c r="AC89" i="6"/>
  <c r="U89" i="6"/>
  <c r="BC88" i="6"/>
  <c r="AC88" i="6"/>
  <c r="U88" i="6"/>
  <c r="BO88" i="6" s="1"/>
  <c r="BK87" i="6"/>
  <c r="BC87" i="6"/>
  <c r="BE87" i="6" s="1"/>
  <c r="AU87" i="6"/>
  <c r="AO87" i="6"/>
  <c r="AI87" i="6"/>
  <c r="AC87" i="6"/>
  <c r="BK86" i="6"/>
  <c r="BC86" i="6"/>
  <c r="BE86" i="6" s="1"/>
  <c r="AO86" i="6"/>
  <c r="AI86" i="6"/>
  <c r="AC86" i="6"/>
  <c r="U86" i="6"/>
  <c r="BK85" i="6"/>
  <c r="BC85" i="6"/>
  <c r="BE85" i="6" s="1"/>
  <c r="AU85" i="6"/>
  <c r="AI85" i="6"/>
  <c r="AC85" i="6"/>
  <c r="U85" i="6"/>
  <c r="BK84" i="6"/>
  <c r="BC84" i="6"/>
  <c r="BE84" i="6" s="1"/>
  <c r="AU84" i="6"/>
  <c r="AO84" i="6"/>
  <c r="AI84" i="6"/>
  <c r="AC84" i="6"/>
  <c r="U84" i="6"/>
  <c r="BK83" i="6"/>
  <c r="BC83" i="6"/>
  <c r="BE83" i="6" s="1"/>
  <c r="AU83" i="6"/>
  <c r="AO83" i="6"/>
  <c r="AI83" i="6"/>
  <c r="AC83" i="6"/>
  <c r="U83" i="6"/>
  <c r="AI82" i="6"/>
  <c r="BQ53" i="6"/>
  <c r="BQ257" i="6" s="1"/>
  <c r="A53" i="6"/>
  <c r="A257" i="6" s="1"/>
  <c r="BK51" i="6"/>
  <c r="BC51" i="6"/>
  <c r="BE51" i="6" s="1"/>
  <c r="AU51" i="6"/>
  <c r="AO51" i="6"/>
  <c r="AC51" i="6"/>
  <c r="U51" i="6"/>
  <c r="BK50" i="6"/>
  <c r="BC50" i="6"/>
  <c r="AU50" i="6"/>
  <c r="AO50" i="6"/>
  <c r="AC50" i="6"/>
  <c r="U50" i="6"/>
  <c r="BK49" i="6"/>
  <c r="BC49" i="6"/>
  <c r="BE49" i="6" s="1"/>
  <c r="AU49" i="6"/>
  <c r="AO49" i="6"/>
  <c r="AI49" i="6"/>
  <c r="AC49" i="6"/>
  <c r="U49" i="6"/>
  <c r="BK48" i="6"/>
  <c r="BC48" i="6"/>
  <c r="BE48" i="6" s="1"/>
  <c r="AU48" i="6"/>
  <c r="AO48" i="6"/>
  <c r="AI48" i="6"/>
  <c r="AC48" i="6"/>
  <c r="U48" i="6"/>
  <c r="W48" i="6" s="1"/>
  <c r="BK47" i="6"/>
  <c r="BC47" i="6"/>
  <c r="BE47" i="6" s="1"/>
  <c r="AU47" i="6"/>
  <c r="AO47" i="6"/>
  <c r="AI47" i="6"/>
  <c r="U47" i="6"/>
  <c r="BK46" i="6"/>
  <c r="BC46" i="6"/>
  <c r="BE46" i="6" s="1"/>
  <c r="AU46" i="6"/>
  <c r="AO46" i="6"/>
  <c r="AI46" i="6"/>
  <c r="AC46" i="6"/>
  <c r="BK45" i="6"/>
  <c r="BC45" i="6"/>
  <c r="BE45" i="6" s="1"/>
  <c r="AI45" i="6"/>
  <c r="U45" i="6"/>
  <c r="BK44" i="6"/>
  <c r="BC44" i="6"/>
  <c r="BE44" i="6" s="1"/>
  <c r="AU44" i="6"/>
  <c r="AO44" i="6"/>
  <c r="AI44" i="6"/>
  <c r="AC44" i="6"/>
  <c r="U44" i="6"/>
  <c r="AI43" i="6"/>
  <c r="BK43" i="6"/>
  <c r="BC43" i="6"/>
  <c r="BE43" i="6" s="1"/>
  <c r="AO43" i="6"/>
  <c r="U43" i="6"/>
  <c r="AO42" i="6"/>
  <c r="BK42" i="6"/>
  <c r="BC42" i="6"/>
  <c r="BE42" i="6" s="1"/>
  <c r="AU42" i="6"/>
  <c r="AI42" i="6"/>
  <c r="AC42" i="6"/>
  <c r="U42" i="6"/>
  <c r="BK41" i="6"/>
  <c r="BC41" i="6"/>
  <c r="BE41" i="6" s="1"/>
  <c r="AU41" i="6"/>
  <c r="AO41" i="6"/>
  <c r="AI41" i="6"/>
  <c r="AC41" i="6"/>
  <c r="U41" i="6"/>
  <c r="BC40" i="6"/>
  <c r="BE40" i="6" s="1"/>
  <c r="AU40" i="6"/>
  <c r="U40" i="6"/>
  <c r="BK39" i="6"/>
  <c r="BC39" i="6"/>
  <c r="BE39" i="6" s="1"/>
  <c r="AU39" i="6"/>
  <c r="AO39" i="6"/>
  <c r="AI39" i="6"/>
  <c r="AC39" i="6"/>
  <c r="AO38" i="6"/>
  <c r="BK38" i="6"/>
  <c r="BC38" i="6"/>
  <c r="BE38" i="6" s="1"/>
  <c r="AU38" i="6"/>
  <c r="AI38" i="6"/>
  <c r="AC38" i="6"/>
  <c r="BK37" i="6"/>
  <c r="BC37" i="6"/>
  <c r="BE37" i="6" s="1"/>
  <c r="AU37" i="6"/>
  <c r="AO37" i="6"/>
  <c r="AI37" i="6"/>
  <c r="AC37" i="6"/>
  <c r="U37" i="6"/>
  <c r="BC36" i="6"/>
  <c r="U36" i="6"/>
  <c r="BK35" i="6"/>
  <c r="BC35" i="6"/>
  <c r="BE35" i="6" s="1"/>
  <c r="AU35" i="6"/>
  <c r="AO35" i="6"/>
  <c r="AI35" i="6"/>
  <c r="AC35" i="6"/>
  <c r="U35" i="6"/>
  <c r="AC34" i="6"/>
  <c r="BK34" i="6"/>
  <c r="BC34" i="6"/>
  <c r="BE34" i="6" s="1"/>
  <c r="AU34" i="6"/>
  <c r="AI34" i="6"/>
  <c r="U34" i="6"/>
  <c r="BK33" i="6"/>
  <c r="BC33" i="6"/>
  <c r="BE33" i="6" s="1"/>
  <c r="AU33" i="6"/>
  <c r="AO33" i="6"/>
  <c r="AI33" i="6"/>
  <c r="AC33" i="6"/>
  <c r="U33" i="6"/>
  <c r="BC32" i="6"/>
  <c r="U32" i="6"/>
  <c r="BK31" i="6"/>
  <c r="BC31" i="6"/>
  <c r="BE31" i="6" s="1"/>
  <c r="AU31" i="6"/>
  <c r="AO31" i="6"/>
  <c r="AI31" i="6"/>
  <c r="AC31" i="6"/>
  <c r="U31" i="6"/>
  <c r="AC30" i="6"/>
  <c r="BK30" i="6"/>
  <c r="BC30" i="6"/>
  <c r="BE30" i="6" s="1"/>
  <c r="AU30" i="6"/>
  <c r="AO30" i="6"/>
  <c r="AI30" i="6"/>
  <c r="U30" i="6"/>
  <c r="BK29" i="6"/>
  <c r="BC29" i="6"/>
  <c r="BE29" i="6" s="1"/>
  <c r="AU29" i="6"/>
  <c r="AO29" i="6"/>
  <c r="AI29" i="6"/>
  <c r="AC29" i="6"/>
  <c r="U29" i="6"/>
  <c r="BK28" i="6"/>
  <c r="BC28" i="6"/>
  <c r="BE28" i="6" s="1"/>
  <c r="AU28" i="6"/>
  <c r="AO28" i="6"/>
  <c r="U28" i="6"/>
  <c r="BK27" i="6"/>
  <c r="BC27" i="6"/>
  <c r="BE27" i="6" s="1"/>
  <c r="AU27" i="6"/>
  <c r="AO27" i="6"/>
  <c r="AI27" i="6"/>
  <c r="AC27" i="6"/>
  <c r="U27" i="6"/>
  <c r="BK26" i="6"/>
  <c r="BC26" i="6"/>
  <c r="BE26" i="6" s="1"/>
  <c r="AU26" i="6"/>
  <c r="AO26" i="6"/>
  <c r="AI26" i="6"/>
  <c r="AC26" i="6"/>
  <c r="U26" i="6"/>
  <c r="BK25" i="6"/>
  <c r="BC25" i="6"/>
  <c r="BE25" i="6" s="1"/>
  <c r="AU25" i="6"/>
  <c r="AO25" i="6"/>
  <c r="AI25" i="6"/>
  <c r="AC25" i="6"/>
  <c r="U25" i="6"/>
  <c r="BK24" i="6"/>
  <c r="BC24" i="6"/>
  <c r="BE24" i="6" s="1"/>
  <c r="AU24" i="6"/>
  <c r="AO24" i="6"/>
  <c r="AI24" i="6"/>
  <c r="AC24" i="6"/>
  <c r="U24" i="6"/>
  <c r="W24" i="6" s="1"/>
  <c r="BK23" i="6"/>
  <c r="BC23" i="6"/>
  <c r="BE23" i="6" s="1"/>
  <c r="AU23" i="6"/>
  <c r="AO23" i="6"/>
  <c r="AI23" i="6"/>
  <c r="AC23" i="6"/>
  <c r="BK22" i="6"/>
  <c r="BC22" i="6"/>
  <c r="BE22" i="6" s="1"/>
  <c r="AU22" i="6"/>
  <c r="AO22" i="6"/>
  <c r="AI22" i="6"/>
  <c r="AC22" i="6"/>
  <c r="BK21" i="6"/>
  <c r="AU21" i="6"/>
  <c r="AO21" i="6"/>
  <c r="AI21" i="6"/>
  <c r="AC21" i="6"/>
  <c r="U21" i="6"/>
  <c r="BK20" i="6"/>
  <c r="BC20" i="6"/>
  <c r="AU20" i="6"/>
  <c r="U20" i="6"/>
  <c r="BK19" i="6"/>
  <c r="BC19" i="6"/>
  <c r="BE19" i="6" s="1"/>
  <c r="AU19" i="6"/>
  <c r="AO19" i="6"/>
  <c r="AI19" i="6"/>
  <c r="AC19" i="6"/>
  <c r="U19" i="6"/>
  <c r="BK18" i="6"/>
  <c r="BC18" i="6"/>
  <c r="BE18" i="6" s="1"/>
  <c r="AU18" i="6"/>
  <c r="AO18" i="6"/>
  <c r="AI18" i="6"/>
  <c r="AC18" i="6"/>
  <c r="BK17" i="6"/>
  <c r="BC17" i="6"/>
  <c r="BE17" i="6" s="1"/>
  <c r="AU17" i="6"/>
  <c r="AO17" i="6"/>
  <c r="AI17" i="6"/>
  <c r="AC17" i="6"/>
  <c r="U17" i="6"/>
  <c r="BK16" i="6"/>
  <c r="BC16" i="6"/>
  <c r="AU16" i="6"/>
  <c r="AC16" i="6"/>
  <c r="U16" i="6"/>
  <c r="BO16" i="6" s="1"/>
  <c r="BK15" i="6"/>
  <c r="BC15" i="6"/>
  <c r="BE15" i="6" s="1"/>
  <c r="AU15" i="6"/>
  <c r="AO15" i="6"/>
  <c r="AI15" i="6"/>
  <c r="AC15" i="6"/>
  <c r="U15" i="6"/>
  <c r="BC14" i="6"/>
  <c r="BE14" i="6" s="1"/>
  <c r="AI14" i="6"/>
  <c r="AA53" i="6"/>
  <c r="Q53" i="6"/>
  <c r="G53" i="6"/>
  <c r="BB258" i="5"/>
  <c r="A258" i="5"/>
  <c r="AA255" i="5"/>
  <c r="AP255" i="5"/>
  <c r="U254" i="5"/>
  <c r="O253" i="5"/>
  <c r="AA252" i="5"/>
  <c r="U252" i="5"/>
  <c r="AE252" i="5"/>
  <c r="AP252" i="5"/>
  <c r="O251" i="5"/>
  <c r="AP250" i="5"/>
  <c r="U249" i="5"/>
  <c r="O249" i="5"/>
  <c r="AE249" i="5"/>
  <c r="I249" i="5"/>
  <c r="U247" i="5"/>
  <c r="O247" i="5"/>
  <c r="AE247" i="5"/>
  <c r="K247" i="5" s="1"/>
  <c r="AP247" i="5"/>
  <c r="AP246" i="5"/>
  <c r="O246" i="5"/>
  <c r="AE246" i="5"/>
  <c r="AP245" i="5"/>
  <c r="U245" i="5"/>
  <c r="O245" i="5"/>
  <c r="AE244" i="5"/>
  <c r="AA243" i="5"/>
  <c r="AE243" i="5"/>
  <c r="AP243" i="5"/>
  <c r="I242" i="5"/>
  <c r="AE241" i="5"/>
  <c r="W241" i="5" s="1"/>
  <c r="U241" i="5"/>
  <c r="U240" i="5"/>
  <c r="AP240" i="5"/>
  <c r="AP239" i="5"/>
  <c r="AP238" i="5"/>
  <c r="AE236" i="5"/>
  <c r="I236" i="5"/>
  <c r="I235" i="5"/>
  <c r="AA234" i="5"/>
  <c r="AA233" i="5"/>
  <c r="AE232" i="5"/>
  <c r="AC232" i="5" s="1"/>
  <c r="AA231" i="5"/>
  <c r="U231" i="5"/>
  <c r="AA229" i="5"/>
  <c r="U229" i="5"/>
  <c r="U228" i="5"/>
  <c r="AA227" i="5"/>
  <c r="AP227" i="5"/>
  <c r="AA226" i="5"/>
  <c r="I226" i="5"/>
  <c r="AP225" i="5"/>
  <c r="U224" i="5"/>
  <c r="O224" i="5"/>
  <c r="I224" i="5"/>
  <c r="AE224" i="5"/>
  <c r="AP224" i="5"/>
  <c r="O223" i="5"/>
  <c r="I223" i="5"/>
  <c r="AE223" i="5"/>
  <c r="AP223" i="5"/>
  <c r="O222" i="5"/>
  <c r="AP221" i="5"/>
  <c r="O221" i="5"/>
  <c r="AE221" i="5"/>
  <c r="AC221" i="5" s="1"/>
  <c r="AA220" i="5"/>
  <c r="U220" i="5"/>
  <c r="O220" i="5"/>
  <c r="AP220" i="5"/>
  <c r="BB198" i="5"/>
  <c r="A198" i="5"/>
  <c r="U196" i="5"/>
  <c r="AA195" i="5"/>
  <c r="U195" i="5"/>
  <c r="AP195" i="5"/>
  <c r="AA194" i="5"/>
  <c r="U194" i="5"/>
  <c r="AP194" i="5"/>
  <c r="U193" i="5"/>
  <c r="I193" i="5"/>
  <c r="AA192" i="5"/>
  <c r="AP192" i="5"/>
  <c r="AA191" i="5"/>
  <c r="U191" i="5"/>
  <c r="AP191" i="5"/>
  <c r="O189" i="5"/>
  <c r="AA188" i="5"/>
  <c r="U188" i="5"/>
  <c r="O188" i="5"/>
  <c r="I188" i="5"/>
  <c r="U186" i="5"/>
  <c r="I186" i="5"/>
  <c r="AP186" i="5"/>
  <c r="I185" i="5"/>
  <c r="O184" i="5"/>
  <c r="U183" i="5"/>
  <c r="AA182" i="5"/>
  <c r="AE182" i="5"/>
  <c r="W182" i="5" s="1"/>
  <c r="AE181" i="5"/>
  <c r="AP181" i="5"/>
  <c r="I180" i="5"/>
  <c r="AP180" i="5"/>
  <c r="AP179" i="5"/>
  <c r="U179" i="5"/>
  <c r="AP178" i="5"/>
  <c r="AE175" i="5"/>
  <c r="AP175" i="5"/>
  <c r="AA174" i="5"/>
  <c r="O172" i="5"/>
  <c r="U171" i="5"/>
  <c r="AE170" i="5"/>
  <c r="W170" i="5" s="1"/>
  <c r="O170" i="5"/>
  <c r="U169" i="5"/>
  <c r="AP169" i="5"/>
  <c r="AA168" i="5"/>
  <c r="AP167" i="5"/>
  <c r="AP166" i="5"/>
  <c r="AE166" i="5"/>
  <c r="I166" i="5"/>
  <c r="AA164" i="5"/>
  <c r="AA163" i="5"/>
  <c r="U163" i="5"/>
  <c r="AP163" i="5"/>
  <c r="AA162" i="5"/>
  <c r="AP162" i="5"/>
  <c r="I161" i="5"/>
  <c r="AA160" i="5"/>
  <c r="O160" i="5"/>
  <c r="I160" i="5"/>
  <c r="AP159" i="5"/>
  <c r="O159" i="5"/>
  <c r="I159" i="5"/>
  <c r="U158" i="5"/>
  <c r="O158" i="5"/>
  <c r="AP157" i="5"/>
  <c r="AA157" i="5"/>
  <c r="O157" i="5"/>
  <c r="I156" i="5"/>
  <c r="AA156" i="5"/>
  <c r="AE155" i="5"/>
  <c r="AA155" i="5"/>
  <c r="AP154" i="5"/>
  <c r="I153" i="5"/>
  <c r="U152" i="5"/>
  <c r="U131" i="5"/>
  <c r="I131" i="5"/>
  <c r="AP131" i="5"/>
  <c r="AP130" i="5"/>
  <c r="AP129" i="5"/>
  <c r="AA129" i="5"/>
  <c r="U129" i="5"/>
  <c r="O129" i="5"/>
  <c r="AA128" i="5"/>
  <c r="O128" i="5"/>
  <c r="AA127" i="5"/>
  <c r="AE127" i="5"/>
  <c r="AP127" i="5"/>
  <c r="AA126" i="5"/>
  <c r="U126" i="5"/>
  <c r="O126" i="5"/>
  <c r="I126" i="5"/>
  <c r="AP125" i="5"/>
  <c r="AA125" i="5"/>
  <c r="U125" i="5"/>
  <c r="O125" i="5"/>
  <c r="AA124" i="5"/>
  <c r="AE123" i="5"/>
  <c r="AA123" i="5"/>
  <c r="AA122" i="5"/>
  <c r="U122" i="5"/>
  <c r="AP120" i="5"/>
  <c r="AA120" i="5"/>
  <c r="U120" i="5"/>
  <c r="O120" i="5"/>
  <c r="AE120" i="5"/>
  <c r="AP119" i="5"/>
  <c r="AA119" i="5"/>
  <c r="U119" i="5"/>
  <c r="O119" i="5"/>
  <c r="I119" i="5"/>
  <c r="U118" i="5"/>
  <c r="AP118" i="5"/>
  <c r="AA117" i="5"/>
  <c r="O117" i="5"/>
  <c r="I117" i="5"/>
  <c r="O116" i="5"/>
  <c r="O115" i="5"/>
  <c r="AE115" i="5"/>
  <c r="AA115" i="5"/>
  <c r="U114" i="5"/>
  <c r="O114" i="5"/>
  <c r="AA114" i="5"/>
  <c r="AP113" i="5"/>
  <c r="AA113" i="5"/>
  <c r="O113" i="5"/>
  <c r="I112" i="5"/>
  <c r="AA112" i="5"/>
  <c r="AE111" i="5"/>
  <c r="AA111" i="5"/>
  <c r="AA110" i="5"/>
  <c r="I110" i="5"/>
  <c r="AA108" i="5"/>
  <c r="U108" i="5"/>
  <c r="I108" i="5"/>
  <c r="AP108" i="5"/>
  <c r="AP107" i="5"/>
  <c r="AA107" i="5"/>
  <c r="U107" i="5"/>
  <c r="O107" i="5"/>
  <c r="AP106" i="5"/>
  <c r="AP105" i="5"/>
  <c r="AA105" i="5"/>
  <c r="U105" i="5"/>
  <c r="O105" i="5"/>
  <c r="U104" i="5"/>
  <c r="O104" i="5"/>
  <c r="AA103" i="5"/>
  <c r="O103" i="5"/>
  <c r="I103" i="5"/>
  <c r="AA102" i="5"/>
  <c r="O102" i="5"/>
  <c r="U102" i="5"/>
  <c r="I101" i="5"/>
  <c r="U100" i="5"/>
  <c r="AP99" i="5"/>
  <c r="U99" i="5"/>
  <c r="AP98" i="5"/>
  <c r="AA96" i="5"/>
  <c r="O96" i="5"/>
  <c r="AA95" i="5"/>
  <c r="U95" i="5"/>
  <c r="AP95" i="5"/>
  <c r="AA94" i="5"/>
  <c r="U94" i="5"/>
  <c r="O94" i="5"/>
  <c r="U93" i="5"/>
  <c r="I93" i="5"/>
  <c r="AA92" i="5"/>
  <c r="U92" i="5"/>
  <c r="O92" i="5"/>
  <c r="I92" i="5"/>
  <c r="AP91" i="5"/>
  <c r="AP90" i="5"/>
  <c r="O90" i="5"/>
  <c r="AA90" i="5"/>
  <c r="I89" i="5"/>
  <c r="AP88" i="5"/>
  <c r="AA88" i="5"/>
  <c r="U88" i="5"/>
  <c r="AA87" i="5"/>
  <c r="U87" i="5"/>
  <c r="AA86" i="5"/>
  <c r="AA85" i="5"/>
  <c r="U85" i="5"/>
  <c r="AP85" i="5"/>
  <c r="AA84" i="5"/>
  <c r="U83" i="5"/>
  <c r="AP83" i="5"/>
  <c r="I82" i="5"/>
  <c r="U82" i="5"/>
  <c r="BB53" i="5"/>
  <c r="A53" i="5"/>
  <c r="AP51" i="5"/>
  <c r="AE51" i="5"/>
  <c r="W51" i="5" s="1"/>
  <c r="U51" i="5"/>
  <c r="U50" i="5"/>
  <c r="AE50" i="5"/>
  <c r="AP50" i="5"/>
  <c r="O49" i="5"/>
  <c r="AP48" i="5"/>
  <c r="AA48" i="5"/>
  <c r="AP47" i="5"/>
  <c r="O47" i="5"/>
  <c r="AE47" i="5"/>
  <c r="AE44" i="5"/>
  <c r="AP44" i="5"/>
  <c r="AP43" i="5"/>
  <c r="AA41" i="5"/>
  <c r="O41" i="5"/>
  <c r="AE41" i="5"/>
  <c r="I41" i="5"/>
  <c r="U40" i="5"/>
  <c r="AA39" i="5"/>
  <c r="U39" i="5"/>
  <c r="AP38" i="5"/>
  <c r="AP37" i="5"/>
  <c r="AP36" i="5"/>
  <c r="AA35" i="5"/>
  <c r="U35" i="5"/>
  <c r="AE35" i="5"/>
  <c r="AP35" i="5"/>
  <c r="AP34" i="5"/>
  <c r="U34" i="5"/>
  <c r="AA33" i="5"/>
  <c r="AP32" i="5"/>
  <c r="AA32" i="5"/>
  <c r="U32" i="5"/>
  <c r="O32" i="5"/>
  <c r="AA31" i="5"/>
  <c r="O31" i="5"/>
  <c r="AP30" i="5"/>
  <c r="AA29" i="5"/>
  <c r="O29" i="5"/>
  <c r="I29" i="5"/>
  <c r="U28" i="5"/>
  <c r="AP28" i="5"/>
  <c r="AP27" i="5"/>
  <c r="U27" i="5"/>
  <c r="O27" i="5"/>
  <c r="I27" i="5"/>
  <c r="AE26" i="5"/>
  <c r="AP25" i="5"/>
  <c r="AA25" i="5"/>
  <c r="U25" i="5"/>
  <c r="O25" i="5"/>
  <c r="O24" i="5"/>
  <c r="AP24" i="5"/>
  <c r="AP23" i="5"/>
  <c r="AA23" i="5"/>
  <c r="U23" i="5"/>
  <c r="O23" i="5"/>
  <c r="I23" i="5"/>
  <c r="AP22" i="5"/>
  <c r="AA22" i="5"/>
  <c r="O22" i="5"/>
  <c r="U22" i="5"/>
  <c r="AP21" i="5"/>
  <c r="AA21" i="5"/>
  <c r="U21" i="5"/>
  <c r="O21" i="5"/>
  <c r="U20" i="5"/>
  <c r="O20" i="5"/>
  <c r="AP19" i="5"/>
  <c r="O19" i="5"/>
  <c r="I19" i="5"/>
  <c r="AA19" i="5"/>
  <c r="AA18" i="5"/>
  <c r="U18" i="5"/>
  <c r="O18" i="5"/>
  <c r="I18" i="5"/>
  <c r="AP18" i="5"/>
  <c r="AP17" i="5"/>
  <c r="O17" i="5"/>
  <c r="AP16" i="5"/>
  <c r="AA16" i="5"/>
  <c r="AE16" i="5"/>
  <c r="AA15" i="5"/>
  <c r="U15" i="5"/>
  <c r="I15" i="5"/>
  <c r="O15" i="5"/>
  <c r="I14" i="5"/>
  <c r="A260" i="5" l="1"/>
  <c r="AK115" i="20"/>
  <c r="A257" i="21"/>
  <c r="AK35" i="20"/>
  <c r="AK121" i="20"/>
  <c r="AL257" i="8"/>
  <c r="AK93" i="20"/>
  <c r="AK110" i="20"/>
  <c r="AL257" i="11"/>
  <c r="AP257" i="13"/>
  <c r="A257" i="20"/>
  <c r="A257" i="16"/>
  <c r="BB257" i="10"/>
  <c r="BH257" i="12"/>
  <c r="BH257" i="15"/>
  <c r="BB260" i="5"/>
  <c r="A257" i="17"/>
  <c r="BO174" i="6"/>
  <c r="A257" i="7"/>
  <c r="AN257" i="16"/>
  <c r="BJ257" i="9"/>
  <c r="AK104" i="20"/>
  <c r="A257" i="8"/>
  <c r="AR257" i="18"/>
  <c r="AL110" i="19"/>
  <c r="BO92" i="6"/>
  <c r="BM92" i="6" s="1"/>
  <c r="AK42" i="20"/>
  <c r="AN257" i="20"/>
  <c r="W104" i="6"/>
  <c r="AN257" i="17"/>
  <c r="A257" i="19"/>
  <c r="A257" i="18"/>
  <c r="AV257" i="14"/>
  <c r="AP257" i="18"/>
  <c r="W50" i="21"/>
  <c r="E257" i="21"/>
  <c r="K195" i="21"/>
  <c r="K257" i="21" s="1"/>
  <c r="O195" i="21"/>
  <c r="O257" i="21" s="1"/>
  <c r="I54" i="21"/>
  <c r="I257" i="21" s="1"/>
  <c r="AA36" i="21"/>
  <c r="AC36" i="21" s="1"/>
  <c r="AC87" i="21"/>
  <c r="W38" i="21"/>
  <c r="S195" i="21"/>
  <c r="S257" i="21" s="1"/>
  <c r="M86" i="21"/>
  <c r="AA86" i="21" s="1"/>
  <c r="Q54" i="21"/>
  <c r="Q257" i="21" s="1"/>
  <c r="W195" i="21"/>
  <c r="U54" i="21"/>
  <c r="U257" i="21" s="1"/>
  <c r="W44" i="21"/>
  <c r="AA82" i="21"/>
  <c r="M92" i="21"/>
  <c r="AA92" i="21" s="1"/>
  <c r="AC92" i="21" s="1"/>
  <c r="W255" i="21"/>
  <c r="Y54" i="21"/>
  <c r="Y257" i="21" s="1"/>
  <c r="W19" i="21"/>
  <c r="AA24" i="21"/>
  <c r="AC24" i="21" s="1"/>
  <c r="W26" i="21"/>
  <c r="W43" i="21"/>
  <c r="AE195" i="21"/>
  <c r="AE257" i="21" s="1"/>
  <c r="G195" i="21"/>
  <c r="G257" i="21" s="1"/>
  <c r="W14" i="21"/>
  <c r="M217" i="21"/>
  <c r="M14" i="21"/>
  <c r="AA14" i="21" s="1"/>
  <c r="AT87" i="17"/>
  <c r="M87" i="17"/>
  <c r="O100" i="12"/>
  <c r="BN126" i="12"/>
  <c r="BN185" i="12"/>
  <c r="S219" i="13"/>
  <c r="AL104" i="15"/>
  <c r="BV105" i="15"/>
  <c r="AL122" i="15"/>
  <c r="BL85" i="12"/>
  <c r="G128" i="12"/>
  <c r="G93" i="14"/>
  <c r="S119" i="14"/>
  <c r="AX129" i="14"/>
  <c r="AZ171" i="14"/>
  <c r="G228" i="14"/>
  <c r="BV183" i="15"/>
  <c r="BV189" i="15"/>
  <c r="BV190" i="15"/>
  <c r="Y218" i="15"/>
  <c r="Y222" i="15"/>
  <c r="Y224" i="15"/>
  <c r="S228" i="15"/>
  <c r="S236" i="15"/>
  <c r="S20" i="17"/>
  <c r="S26" i="17"/>
  <c r="S29" i="17"/>
  <c r="AV32" i="17"/>
  <c r="AV35" i="17"/>
  <c r="S41" i="17"/>
  <c r="S44" i="17"/>
  <c r="S47" i="17"/>
  <c r="G101" i="17"/>
  <c r="Y47" i="20"/>
  <c r="M195" i="20"/>
  <c r="U173" i="19"/>
  <c r="AL173" i="19" s="1"/>
  <c r="G231" i="15"/>
  <c r="G250" i="15"/>
  <c r="G48" i="14"/>
  <c r="Y241" i="15"/>
  <c r="AV226" i="16"/>
  <c r="O195" i="20"/>
  <c r="G175" i="12"/>
  <c r="AR155" i="11"/>
  <c r="BB25" i="14"/>
  <c r="Y91" i="14"/>
  <c r="M92" i="14"/>
  <c r="AL222" i="15"/>
  <c r="AF243" i="15"/>
  <c r="AT188" i="16"/>
  <c r="AK89" i="20"/>
  <c r="AD109" i="19"/>
  <c r="BB24" i="14"/>
  <c r="AZ115" i="14"/>
  <c r="S116" i="14"/>
  <c r="BN17" i="15"/>
  <c r="BN18" i="15"/>
  <c r="BL25" i="15"/>
  <c r="BL29" i="15"/>
  <c r="BL36" i="15"/>
  <c r="BL40" i="15"/>
  <c r="G49" i="15"/>
  <c r="AV182" i="16"/>
  <c r="S185" i="16"/>
  <c r="W217" i="16"/>
  <c r="AF217" i="16" s="1"/>
  <c r="U47" i="19"/>
  <c r="U48" i="19"/>
  <c r="AL48" i="19" s="1"/>
  <c r="G222" i="15"/>
  <c r="BL185" i="12"/>
  <c r="AN105" i="12"/>
  <c r="S31" i="14"/>
  <c r="G97" i="17"/>
  <c r="G100" i="17"/>
  <c r="AD41" i="19"/>
  <c r="AD42" i="19"/>
  <c r="AD218" i="19"/>
  <c r="AL218" i="19" s="1"/>
  <c r="AD219" i="19"/>
  <c r="AD220" i="19"/>
  <c r="AD221" i="19"/>
  <c r="AL221" i="19" s="1"/>
  <c r="AD222" i="19"/>
  <c r="AD223" i="19"/>
  <c r="AD224" i="19"/>
  <c r="AD225" i="19"/>
  <c r="AD226" i="19"/>
  <c r="AL226" i="19" s="1"/>
  <c r="AD227" i="19"/>
  <c r="AL227" i="19" s="1"/>
  <c r="AD228" i="19"/>
  <c r="AL228" i="19" s="1"/>
  <c r="AD229" i="19"/>
  <c r="AD230" i="19"/>
  <c r="AL230" i="19" s="1"/>
  <c r="AD231" i="19"/>
  <c r="AD232" i="19"/>
  <c r="AD233" i="19"/>
  <c r="AL233" i="19" s="1"/>
  <c r="AD234" i="19"/>
  <c r="AD235" i="19"/>
  <c r="AD236" i="19"/>
  <c r="AD237" i="19"/>
  <c r="AD238" i="19"/>
  <c r="AL238" i="19" s="1"/>
  <c r="AD239" i="19"/>
  <c r="AL239" i="19" s="1"/>
  <c r="AD240" i="19"/>
  <c r="AL240" i="19" s="1"/>
  <c r="AD242" i="19"/>
  <c r="AD243" i="19"/>
  <c r="AL243" i="19" s="1"/>
  <c r="AD245" i="19"/>
  <c r="AD246" i="19"/>
  <c r="AD248" i="19"/>
  <c r="AL248" i="19" s="1"/>
  <c r="AD249" i="19"/>
  <c r="AD251" i="19"/>
  <c r="AD252" i="19"/>
  <c r="M53" i="20"/>
  <c r="AI17" i="20"/>
  <c r="AK17" i="20" s="1"/>
  <c r="Y20" i="20"/>
  <c r="AK20" i="20" s="1"/>
  <c r="Y25" i="20"/>
  <c r="AK25" i="20" s="1"/>
  <c r="AI28" i="20"/>
  <c r="Y31" i="20"/>
  <c r="AK31" i="20" s="1"/>
  <c r="AI34" i="20"/>
  <c r="G188" i="12"/>
  <c r="M219" i="15"/>
  <c r="AL165" i="18"/>
  <c r="M122" i="14"/>
  <c r="BR87" i="15"/>
  <c r="S171" i="15"/>
  <c r="M16" i="16"/>
  <c r="AV51" i="16"/>
  <c r="M92" i="16"/>
  <c r="M26" i="17"/>
  <c r="AD241" i="19"/>
  <c r="AL241" i="19" s="1"/>
  <c r="G234" i="15"/>
  <c r="G19" i="14"/>
  <c r="G87" i="14"/>
  <c r="G97" i="15"/>
  <c r="BL105" i="15"/>
  <c r="G107" i="15"/>
  <c r="BL108" i="15"/>
  <c r="G111" i="15"/>
  <c r="BL114" i="15"/>
  <c r="BL116" i="15"/>
  <c r="BL117" i="15"/>
  <c r="G128" i="15"/>
  <c r="G129" i="15"/>
  <c r="G149" i="15"/>
  <c r="BL155" i="15"/>
  <c r="AV19" i="16"/>
  <c r="AV89" i="16"/>
  <c r="S92" i="16"/>
  <c r="AI157" i="20"/>
  <c r="Y160" i="20"/>
  <c r="AI163" i="20"/>
  <c r="M243" i="13"/>
  <c r="M247" i="13"/>
  <c r="BV14" i="15"/>
  <c r="AL17" i="15"/>
  <c r="BV18" i="15"/>
  <c r="AF25" i="15"/>
  <c r="BT26" i="15"/>
  <c r="BT27" i="15"/>
  <c r="AF29" i="15"/>
  <c r="BT33" i="15"/>
  <c r="AF37" i="15"/>
  <c r="AF48" i="15"/>
  <c r="BP84" i="15"/>
  <c r="S85" i="15"/>
  <c r="BN93" i="15"/>
  <c r="BN104" i="15"/>
  <c r="BN105" i="15"/>
  <c r="BN108" i="15"/>
  <c r="BN111" i="15"/>
  <c r="BN112" i="15"/>
  <c r="M125" i="15"/>
  <c r="M165" i="15"/>
  <c r="BN167" i="15"/>
  <c r="BN168" i="15"/>
  <c r="BN177" i="15"/>
  <c r="G179" i="15"/>
  <c r="BL187" i="15"/>
  <c r="BL193" i="15"/>
  <c r="W25" i="16"/>
  <c r="U174" i="19"/>
  <c r="AL174" i="19" s="1"/>
  <c r="U176" i="19"/>
  <c r="M181" i="19"/>
  <c r="M184" i="19"/>
  <c r="Y114" i="20"/>
  <c r="Y126" i="20"/>
  <c r="AK126" i="20" s="1"/>
  <c r="AI129" i="20"/>
  <c r="Y149" i="20"/>
  <c r="AK149" i="20" s="1"/>
  <c r="AI152" i="20"/>
  <c r="G88" i="16"/>
  <c r="S98" i="16"/>
  <c r="AV110" i="16"/>
  <c r="AV125" i="16"/>
  <c r="G190" i="16"/>
  <c r="AV251" i="16"/>
  <c r="M16" i="17"/>
  <c r="AR19" i="17"/>
  <c r="AR25" i="17"/>
  <c r="AR31" i="17"/>
  <c r="AR37" i="17"/>
  <c r="AR43" i="17"/>
  <c r="AR49" i="17"/>
  <c r="AV83" i="17"/>
  <c r="W89" i="17"/>
  <c r="AT92" i="17"/>
  <c r="AT101" i="17"/>
  <c r="AR107" i="17"/>
  <c r="G113" i="17"/>
  <c r="AR119" i="17"/>
  <c r="AR128" i="17"/>
  <c r="AR131" i="17"/>
  <c r="G166" i="17"/>
  <c r="W184" i="17"/>
  <c r="AR193" i="17"/>
  <c r="AT228" i="17"/>
  <c r="AR252" i="17"/>
  <c r="W158" i="18"/>
  <c r="W162" i="18"/>
  <c r="U50" i="19"/>
  <c r="AD115" i="19"/>
  <c r="U179" i="19"/>
  <c r="AL179" i="19" s="1"/>
  <c r="M187" i="19"/>
  <c r="S53" i="20"/>
  <c r="S195" i="20"/>
  <c r="M21" i="16"/>
  <c r="AR36" i="16"/>
  <c r="W51" i="16"/>
  <c r="AJ51" i="16" s="1"/>
  <c r="M85" i="16"/>
  <c r="AV151" i="16"/>
  <c r="AV157" i="16"/>
  <c r="S169" i="16"/>
  <c r="M175" i="16"/>
  <c r="M225" i="16"/>
  <c r="AR246" i="16"/>
  <c r="S16" i="17"/>
  <c r="M19" i="17"/>
  <c r="M25" i="17"/>
  <c r="AT28" i="17"/>
  <c r="AT46" i="17"/>
  <c r="M49" i="17"/>
  <c r="S89" i="17"/>
  <c r="AV92" i="17"/>
  <c r="M101" i="17"/>
  <c r="M163" i="17"/>
  <c r="S225" i="17"/>
  <c r="S228" i="17"/>
  <c r="S234" i="17"/>
  <c r="S243" i="17"/>
  <c r="S246" i="17"/>
  <c r="S249" i="17"/>
  <c r="AT252" i="17"/>
  <c r="U53" i="18"/>
  <c r="AD50" i="19"/>
  <c r="U83" i="19"/>
  <c r="U84" i="19"/>
  <c r="U85" i="19"/>
  <c r="M97" i="19"/>
  <c r="AD171" i="19"/>
  <c r="U181" i="19"/>
  <c r="AL181" i="19" s="1"/>
  <c r="Y16" i="20"/>
  <c r="AI19" i="20"/>
  <c r="Y22" i="20"/>
  <c r="AK22" i="20" s="1"/>
  <c r="AI24" i="20"/>
  <c r="Y27" i="20"/>
  <c r="AI30" i="20"/>
  <c r="Y33" i="20"/>
  <c r="AI41" i="20"/>
  <c r="Y44" i="20"/>
  <c r="U195" i="20"/>
  <c r="Y84" i="20"/>
  <c r="Y95" i="20"/>
  <c r="AK101" i="20"/>
  <c r="Y106" i="20"/>
  <c r="AI109" i="20"/>
  <c r="Y112" i="20"/>
  <c r="AI114" i="20"/>
  <c r="Y123" i="20"/>
  <c r="Y128" i="20"/>
  <c r="Y151" i="20"/>
  <c r="Y156" i="20"/>
  <c r="AI159" i="20"/>
  <c r="Y162" i="20"/>
  <c r="AI165" i="20"/>
  <c r="S85" i="16"/>
  <c r="AT97" i="16"/>
  <c r="AR118" i="16"/>
  <c r="AR124" i="16"/>
  <c r="AV190" i="16"/>
  <c r="AR219" i="16"/>
  <c r="AV223" i="16"/>
  <c r="S231" i="16"/>
  <c r="S234" i="16"/>
  <c r="AT243" i="16"/>
  <c r="S25" i="17"/>
  <c r="S43" i="17"/>
  <c r="S101" i="17"/>
  <c r="AV104" i="17"/>
  <c r="S107" i="17"/>
  <c r="AV116" i="17"/>
  <c r="S119" i="17"/>
  <c r="AV125" i="17"/>
  <c r="S131" i="17"/>
  <c r="AV181" i="17"/>
  <c r="AV184" i="17"/>
  <c r="S190" i="17"/>
  <c r="AR219" i="17"/>
  <c r="G250" i="17"/>
  <c r="AL14" i="18"/>
  <c r="AL50" i="18"/>
  <c r="W86" i="18"/>
  <c r="W90" i="18"/>
  <c r="W94" i="18"/>
  <c r="AL111" i="18"/>
  <c r="AL160" i="18"/>
  <c r="W228" i="18"/>
  <c r="Q53" i="19"/>
  <c r="AL19" i="19"/>
  <c r="U21" i="19"/>
  <c r="AL21" i="19" s="1"/>
  <c r="U22" i="19"/>
  <c r="M32" i="19"/>
  <c r="M40" i="19"/>
  <c r="M98" i="19"/>
  <c r="AD182" i="19"/>
  <c r="AL182" i="19" s="1"/>
  <c r="AL188" i="19"/>
  <c r="W53" i="20"/>
  <c r="W195" i="20"/>
  <c r="G233" i="17"/>
  <c r="AR242" i="17"/>
  <c r="W17" i="18"/>
  <c r="W21" i="18"/>
  <c r="W49" i="18"/>
  <c r="W126" i="18"/>
  <c r="W130" i="18"/>
  <c r="W151" i="18"/>
  <c r="W155" i="18"/>
  <c r="W163" i="18"/>
  <c r="U18" i="19"/>
  <c r="AL18" i="19" s="1"/>
  <c r="AL27" i="19"/>
  <c r="AL185" i="19"/>
  <c r="U53" i="20"/>
  <c r="AK34" i="20"/>
  <c r="AI36" i="20"/>
  <c r="AK36" i="20" s="1"/>
  <c r="Y50" i="20"/>
  <c r="AK50" i="20" s="1"/>
  <c r="AA195" i="20"/>
  <c r="Y113" i="20"/>
  <c r="AK113" i="20" s="1"/>
  <c r="Y118" i="20"/>
  <c r="AK118" i="20" s="1"/>
  <c r="Y124" i="20"/>
  <c r="AK124" i="20" s="1"/>
  <c r="Y129" i="20"/>
  <c r="Y152" i="20"/>
  <c r="Y157" i="20"/>
  <c r="AK157" i="20" s="1"/>
  <c r="AI160" i="20"/>
  <c r="Y163" i="20"/>
  <c r="AR14" i="16"/>
  <c r="G20" i="16"/>
  <c r="G23" i="16"/>
  <c r="S97" i="16"/>
  <c r="S103" i="16"/>
  <c r="AV106" i="16"/>
  <c r="AV109" i="16"/>
  <c r="S118" i="16"/>
  <c r="AV124" i="16"/>
  <c r="AT174" i="16"/>
  <c r="M241" i="16"/>
  <c r="M15" i="17"/>
  <c r="G18" i="17"/>
  <c r="G24" i="17"/>
  <c r="AR27" i="17"/>
  <c r="AR33" i="17"/>
  <c r="AR45" i="17"/>
  <c r="G48" i="17"/>
  <c r="AR51" i="17"/>
  <c r="S85" i="17"/>
  <c r="M88" i="17"/>
  <c r="AT100" i="17"/>
  <c r="G109" i="17"/>
  <c r="AR127" i="17"/>
  <c r="AR153" i="17"/>
  <c r="AR156" i="17"/>
  <c r="W159" i="17"/>
  <c r="AF159" i="17" s="1"/>
  <c r="AR165" i="17"/>
  <c r="G174" i="17"/>
  <c r="W177" i="17"/>
  <c r="AB177" i="17" s="1"/>
  <c r="W180" i="17"/>
  <c r="AB180" i="17" s="1"/>
  <c r="W183" i="17"/>
  <c r="AR189" i="17"/>
  <c r="AR192" i="17"/>
  <c r="AT239" i="17"/>
  <c r="M242" i="17"/>
  <c r="AL84" i="18"/>
  <c r="AL88" i="18"/>
  <c r="AL92" i="18"/>
  <c r="W159" i="18"/>
  <c r="K255" i="18"/>
  <c r="AL219" i="18"/>
  <c r="AL234" i="18"/>
  <c r="AL242" i="18"/>
  <c r="U23" i="19"/>
  <c r="AL23" i="19" s="1"/>
  <c r="U24" i="19"/>
  <c r="AL24" i="19" s="1"/>
  <c r="AD82" i="19"/>
  <c r="AL192" i="19"/>
  <c r="AC53" i="20"/>
  <c r="AC195" i="20"/>
  <c r="AC255" i="20"/>
  <c r="AT17" i="16"/>
  <c r="AT20" i="16"/>
  <c r="AT87" i="16"/>
  <c r="AT93" i="16"/>
  <c r="AV159" i="16"/>
  <c r="AV162" i="16"/>
  <c r="AV174" i="16"/>
  <c r="M183" i="16"/>
  <c r="M217" i="16"/>
  <c r="S224" i="16"/>
  <c r="AR242" i="16"/>
  <c r="W245" i="16"/>
  <c r="AF245" i="16" s="1"/>
  <c r="M33" i="17"/>
  <c r="M45" i="17"/>
  <c r="AT48" i="17"/>
  <c r="S97" i="17"/>
  <c r="AT192" i="17"/>
  <c r="S224" i="17"/>
  <c r="S233" i="17"/>
  <c r="S239" i="17"/>
  <c r="S251" i="17"/>
  <c r="AL15" i="18"/>
  <c r="AL19" i="18"/>
  <c r="AL39" i="18"/>
  <c r="AL43" i="18"/>
  <c r="AL112" i="18"/>
  <c r="AL124" i="18"/>
  <c r="AL128" i="18"/>
  <c r="AL153" i="18"/>
  <c r="AL157" i="18"/>
  <c r="AL193" i="18"/>
  <c r="AL238" i="18"/>
  <c r="AL250" i="18"/>
  <c r="Z53" i="19"/>
  <c r="U30" i="19"/>
  <c r="AL30" i="19" s="1"/>
  <c r="M44" i="19"/>
  <c r="M171" i="19"/>
  <c r="U190" i="19"/>
  <c r="U191" i="19"/>
  <c r="AL191" i="19" s="1"/>
  <c r="E53" i="20"/>
  <c r="AE53" i="20"/>
  <c r="Y18" i="20"/>
  <c r="AK18" i="20" s="1"/>
  <c r="Y29" i="20"/>
  <c r="AK29" i="20" s="1"/>
  <c r="AI37" i="20"/>
  <c r="Y40" i="20"/>
  <c r="AK40" i="20" s="1"/>
  <c r="Y46" i="20"/>
  <c r="AK46" i="20" s="1"/>
  <c r="Y51" i="20"/>
  <c r="AK51" i="20" s="1"/>
  <c r="E195" i="20"/>
  <c r="AE195" i="20"/>
  <c r="Y86" i="20"/>
  <c r="AK86" i="20" s="1"/>
  <c r="Y91" i="20"/>
  <c r="AK91" i="20" s="1"/>
  <c r="Y97" i="20"/>
  <c r="AK97" i="20" s="1"/>
  <c r="Y108" i="20"/>
  <c r="AK108" i="20" s="1"/>
  <c r="AI111" i="20"/>
  <c r="AK111" i="20" s="1"/>
  <c r="AI116" i="20"/>
  <c r="AK116" i="20" s="1"/>
  <c r="Y119" i="20"/>
  <c r="AK119" i="20" s="1"/>
  <c r="AI122" i="20"/>
  <c r="AK122" i="20" s="1"/>
  <c r="Y125" i="20"/>
  <c r="AK125" i="20" s="1"/>
  <c r="AI127" i="20"/>
  <c r="AK127" i="20" s="1"/>
  <c r="Y130" i="20"/>
  <c r="AK130" i="20" s="1"/>
  <c r="AI150" i="20"/>
  <c r="AK150" i="20" s="1"/>
  <c r="Y153" i="20"/>
  <c r="AK153" i="20" s="1"/>
  <c r="AI155" i="20"/>
  <c r="AK155" i="20" s="1"/>
  <c r="Y158" i="20"/>
  <c r="AK158" i="20" s="1"/>
  <c r="AI161" i="20"/>
  <c r="Y164" i="20"/>
  <c r="AK164" i="20" s="1"/>
  <c r="AI190" i="20"/>
  <c r="AK249" i="20"/>
  <c r="AI253" i="20"/>
  <c r="AV20" i="16"/>
  <c r="S23" i="16"/>
  <c r="S93" i="16"/>
  <c r="AV177" i="16"/>
  <c r="G218" i="16"/>
  <c r="S18" i="17"/>
  <c r="S33" i="17"/>
  <c r="S36" i="17"/>
  <c r="S45" i="17"/>
  <c r="G89" i="17"/>
  <c r="AV106" i="17"/>
  <c r="S109" i="17"/>
  <c r="AV112" i="17"/>
  <c r="S115" i="17"/>
  <c r="S124" i="17"/>
  <c r="S127" i="17"/>
  <c r="AV130" i="17"/>
  <c r="S156" i="17"/>
  <c r="AV192" i="17"/>
  <c r="AL47" i="18"/>
  <c r="AL96" i="18"/>
  <c r="AL246" i="18"/>
  <c r="AB53" i="19"/>
  <c r="G53" i="20"/>
  <c r="AG53" i="20"/>
  <c r="G195" i="20"/>
  <c r="AG195" i="20"/>
  <c r="AG257" i="20" s="1"/>
  <c r="G255" i="20"/>
  <c r="AG255" i="20"/>
  <c r="AR226" i="17"/>
  <c r="G232" i="17"/>
  <c r="AR238" i="17"/>
  <c r="G241" i="17"/>
  <c r="W244" i="17"/>
  <c r="AF244" i="17" s="1"/>
  <c r="AL120" i="18"/>
  <c r="AL149" i="18"/>
  <c r="AL161" i="18"/>
  <c r="AD32" i="19"/>
  <c r="AD33" i="19"/>
  <c r="AL33" i="19" s="1"/>
  <c r="AD35" i="19"/>
  <c r="AD36" i="19"/>
  <c r="AL36" i="19" s="1"/>
  <c r="U43" i="19"/>
  <c r="M50" i="19"/>
  <c r="U102" i="19"/>
  <c r="AL102" i="19" s="1"/>
  <c r="U103" i="19"/>
  <c r="AL103" i="19" s="1"/>
  <c r="U104" i="19"/>
  <c r="U105" i="19"/>
  <c r="AL105" i="19" s="1"/>
  <c r="U106" i="19"/>
  <c r="AL106" i="19" s="1"/>
  <c r="U107" i="19"/>
  <c r="U108" i="19"/>
  <c r="U109" i="19"/>
  <c r="AL109" i="19" s="1"/>
  <c r="AD193" i="19"/>
  <c r="I53" i="20"/>
  <c r="AI16" i="20"/>
  <c r="Y19" i="20"/>
  <c r="AK19" i="20" s="1"/>
  <c r="Y24" i="20"/>
  <c r="AI27" i="20"/>
  <c r="Y30" i="20"/>
  <c r="AI33" i="20"/>
  <c r="AI38" i="20"/>
  <c r="AK38" i="20" s="1"/>
  <c r="Y41" i="20"/>
  <c r="AK41" i="20" s="1"/>
  <c r="AI44" i="20"/>
  <c r="AK44" i="20" s="1"/>
  <c r="AI49" i="20"/>
  <c r="AK49" i="20" s="1"/>
  <c r="I195" i="20"/>
  <c r="AI84" i="20"/>
  <c r="Q195" i="20"/>
  <c r="Q257" i="20" s="1"/>
  <c r="Y87" i="20"/>
  <c r="AK87" i="20" s="1"/>
  <c r="Y92" i="20"/>
  <c r="AK92" i="20" s="1"/>
  <c r="AI95" i="20"/>
  <c r="Y98" i="20"/>
  <c r="AK98" i="20" s="1"/>
  <c r="Y103" i="20"/>
  <c r="AK103" i="20" s="1"/>
  <c r="AI106" i="20"/>
  <c r="Y109" i="20"/>
  <c r="AI112" i="20"/>
  <c r="AI117" i="20"/>
  <c r="AK117" i="20" s="1"/>
  <c r="Y120" i="20"/>
  <c r="AK120" i="20" s="1"/>
  <c r="AI123" i="20"/>
  <c r="AI128" i="20"/>
  <c r="Y131" i="20"/>
  <c r="AK131" i="20" s="1"/>
  <c r="AI151" i="20"/>
  <c r="Y154" i="20"/>
  <c r="AK154" i="20" s="1"/>
  <c r="AI156" i="20"/>
  <c r="Y159" i="20"/>
  <c r="AK159" i="20" s="1"/>
  <c r="AI162" i="20"/>
  <c r="Y165" i="20"/>
  <c r="AR25" i="16"/>
  <c r="G83" i="16"/>
  <c r="AR92" i="16"/>
  <c r="AV94" i="16"/>
  <c r="S99" i="16"/>
  <c r="AV105" i="16"/>
  <c r="AV108" i="16"/>
  <c r="S114" i="16"/>
  <c r="AV120" i="16"/>
  <c r="AT129" i="16"/>
  <c r="AT158" i="16"/>
  <c r="G179" i="16"/>
  <c r="AR188" i="16"/>
  <c r="AR226" i="16"/>
  <c r="M17" i="17"/>
  <c r="AR20" i="17"/>
  <c r="W26" i="17"/>
  <c r="AR29" i="17"/>
  <c r="AR35" i="17"/>
  <c r="AR41" i="17"/>
  <c r="G44" i="17"/>
  <c r="AR47" i="17"/>
  <c r="AR50" i="17"/>
  <c r="S84" i="17"/>
  <c r="M99" i="17"/>
  <c r="G102" i="17"/>
  <c r="G105" i="17"/>
  <c r="AR108" i="17"/>
  <c r="G117" i="17"/>
  <c r="AR123" i="17"/>
  <c r="G129" i="17"/>
  <c r="AR149" i="17"/>
  <c r="AR152" i="17"/>
  <c r="G164" i="17"/>
  <c r="G170" i="17"/>
  <c r="AR185" i="17"/>
  <c r="AR188" i="17"/>
  <c r="G191" i="17"/>
  <c r="S218" i="17"/>
  <c r="AT223" i="17"/>
  <c r="M238" i="17"/>
  <c r="M250" i="17"/>
  <c r="AD38" i="19"/>
  <c r="AD39" i="19"/>
  <c r="AL39" i="19" s="1"/>
  <c r="U45" i="19"/>
  <c r="U46" i="19"/>
  <c r="AH195" i="19"/>
  <c r="U114" i="19"/>
  <c r="U115" i="19"/>
  <c r="AL115" i="19" s="1"/>
  <c r="U116" i="19"/>
  <c r="AL116" i="19" s="1"/>
  <c r="U117" i="19"/>
  <c r="U118" i="19"/>
  <c r="U119" i="19"/>
  <c r="U120" i="19"/>
  <c r="U121" i="19"/>
  <c r="U122" i="19"/>
  <c r="U123" i="19"/>
  <c r="U124" i="19"/>
  <c r="U125" i="19"/>
  <c r="U126" i="19"/>
  <c r="U127" i="19"/>
  <c r="U128" i="19"/>
  <c r="U129" i="19"/>
  <c r="U130" i="19"/>
  <c r="U131" i="19"/>
  <c r="U149" i="19"/>
  <c r="U150" i="19"/>
  <c r="U151" i="19"/>
  <c r="U152" i="19"/>
  <c r="U153" i="19"/>
  <c r="U154" i="19"/>
  <c r="AL154" i="19" s="1"/>
  <c r="U155" i="19"/>
  <c r="AL155" i="19" s="1"/>
  <c r="U156" i="19"/>
  <c r="U157" i="19"/>
  <c r="AL157" i="19" s="1"/>
  <c r="U158" i="19"/>
  <c r="U159" i="19"/>
  <c r="U160" i="19"/>
  <c r="U161" i="19"/>
  <c r="AL161" i="19" s="1"/>
  <c r="U162" i="19"/>
  <c r="U163" i="19"/>
  <c r="U164" i="19"/>
  <c r="AL164" i="19" s="1"/>
  <c r="U165" i="19"/>
  <c r="U166" i="19"/>
  <c r="U167" i="19"/>
  <c r="AL167" i="19" s="1"/>
  <c r="U168" i="19"/>
  <c r="U169" i="19"/>
  <c r="U170" i="19"/>
  <c r="U171" i="19"/>
  <c r="M178" i="19"/>
  <c r="K53" i="20"/>
  <c r="K195" i="20"/>
  <c r="Y166" i="20"/>
  <c r="AK166" i="20" s="1"/>
  <c r="AI168" i="20"/>
  <c r="Y171" i="20"/>
  <c r="AK171" i="20" s="1"/>
  <c r="AI174" i="20"/>
  <c r="Y177" i="20"/>
  <c r="AK177" i="20" s="1"/>
  <c r="AI179" i="20"/>
  <c r="AK179" i="20" s="1"/>
  <c r="Y182" i="20"/>
  <c r="AK182" i="20" s="1"/>
  <c r="AI185" i="20"/>
  <c r="Y188" i="20"/>
  <c r="AK188" i="20" s="1"/>
  <c r="Y193" i="20"/>
  <c r="AK193" i="20" s="1"/>
  <c r="E255" i="20"/>
  <c r="AI218" i="20"/>
  <c r="Y221" i="20"/>
  <c r="AK221" i="20" s="1"/>
  <c r="AI223" i="20"/>
  <c r="AI228" i="20"/>
  <c r="Y231" i="20"/>
  <c r="AI234" i="20"/>
  <c r="Y237" i="20"/>
  <c r="AK237" i="20" s="1"/>
  <c r="AI239" i="20"/>
  <c r="Y242" i="20"/>
  <c r="AI245" i="20"/>
  <c r="Y248" i="20"/>
  <c r="AK248" i="20" s="1"/>
  <c r="Y172" i="20"/>
  <c r="AK178" i="20"/>
  <c r="AI180" i="20"/>
  <c r="I255" i="20"/>
  <c r="AI219" i="20"/>
  <c r="Y222" i="20"/>
  <c r="AI224" i="20"/>
  <c r="AI229" i="20"/>
  <c r="Y232" i="20"/>
  <c r="AI235" i="20"/>
  <c r="AI240" i="20"/>
  <c r="Y243" i="20"/>
  <c r="AI246" i="20"/>
  <c r="Y253" i="20"/>
  <c r="K255" i="20"/>
  <c r="AI250" i="20"/>
  <c r="AK250" i="20" s="1"/>
  <c r="Y252" i="20"/>
  <c r="AI176" i="20"/>
  <c r="Y184" i="20"/>
  <c r="AK190" i="20"/>
  <c r="Y217" i="20"/>
  <c r="AI220" i="20"/>
  <c r="Y227" i="20"/>
  <c r="AI230" i="20"/>
  <c r="Y233" i="20"/>
  <c r="AI236" i="20"/>
  <c r="AI241" i="20"/>
  <c r="Y244" i="20"/>
  <c r="AI247" i="20"/>
  <c r="O255" i="20"/>
  <c r="Y168" i="20"/>
  <c r="AK168" i="20" s="1"/>
  <c r="Y174" i="20"/>
  <c r="Y185" i="20"/>
  <c r="AK185" i="20" s="1"/>
  <c r="Y218" i="20"/>
  <c r="Y223" i="20"/>
  <c r="Y228" i="20"/>
  <c r="AI231" i="20"/>
  <c r="Y234" i="20"/>
  <c r="Y239" i="20"/>
  <c r="AI242" i="20"/>
  <c r="Y245" i="20"/>
  <c r="AI252" i="20"/>
  <c r="S255" i="20"/>
  <c r="Y169" i="20"/>
  <c r="AK169" i="20" s="1"/>
  <c r="AI172" i="20"/>
  <c r="AK172" i="20" s="1"/>
  <c r="Y175" i="20"/>
  <c r="AK175" i="20" s="1"/>
  <c r="Y180" i="20"/>
  <c r="AI183" i="20"/>
  <c r="AK183" i="20" s="1"/>
  <c r="Y186" i="20"/>
  <c r="AK186" i="20" s="1"/>
  <c r="AI189" i="20"/>
  <c r="AK189" i="20" s="1"/>
  <c r="U255" i="20"/>
  <c r="Y219" i="20"/>
  <c r="AI222" i="20"/>
  <c r="Y224" i="20"/>
  <c r="AK224" i="20" s="1"/>
  <c r="AI226" i="20"/>
  <c r="AK226" i="20" s="1"/>
  <c r="Y229" i="20"/>
  <c r="AI232" i="20"/>
  <c r="Y235" i="20"/>
  <c r="AK235" i="20" s="1"/>
  <c r="Y240" i="20"/>
  <c r="AI243" i="20"/>
  <c r="Y246" i="20"/>
  <c r="W255" i="20"/>
  <c r="AI167" i="20"/>
  <c r="AK167" i="20" s="1"/>
  <c r="Y170" i="20"/>
  <c r="AK170" i="20" s="1"/>
  <c r="AI173" i="20"/>
  <c r="Y176" i="20"/>
  <c r="Y181" i="20"/>
  <c r="AK181" i="20" s="1"/>
  <c r="AI184" i="20"/>
  <c r="AK184" i="20" s="1"/>
  <c r="Y187" i="20"/>
  <c r="AK187" i="20" s="1"/>
  <c r="Y192" i="20"/>
  <c r="AK192" i="20" s="1"/>
  <c r="Y220" i="20"/>
  <c r="AK220" i="20" s="1"/>
  <c r="Y225" i="20"/>
  <c r="AK225" i="20" s="1"/>
  <c r="AI227" i="20"/>
  <c r="Y230" i="20"/>
  <c r="AI233" i="20"/>
  <c r="AK233" i="20" s="1"/>
  <c r="Y236" i="20"/>
  <c r="AI238" i="20"/>
  <c r="Y241" i="20"/>
  <c r="AK241" i="20" s="1"/>
  <c r="AI244" i="20"/>
  <c r="Y247" i="20"/>
  <c r="AK247" i="20" s="1"/>
  <c r="Y251" i="20"/>
  <c r="AK251" i="20" s="1"/>
  <c r="AK47" i="20"/>
  <c r="AK28" i="20"/>
  <c r="AK39" i="20"/>
  <c r="AK45" i="20"/>
  <c r="AK85" i="20"/>
  <c r="AK96" i="20"/>
  <c r="AK107" i="20"/>
  <c r="AK246" i="20"/>
  <c r="AK238" i="20"/>
  <c r="AK90" i="20"/>
  <c r="AK23" i="20"/>
  <c r="AK102" i="20"/>
  <c r="AK191" i="20"/>
  <c r="AK15" i="20"/>
  <c r="AK21" i="20"/>
  <c r="AK26" i="20"/>
  <c r="AK32" i="20"/>
  <c r="AK37" i="20"/>
  <c r="AK43" i="20"/>
  <c r="AK48" i="20"/>
  <c r="AK83" i="20"/>
  <c r="AK94" i="20"/>
  <c r="AK100" i="20"/>
  <c r="AK105" i="20"/>
  <c r="AK161" i="20"/>
  <c r="AK27" i="20"/>
  <c r="AK33" i="20"/>
  <c r="AK106" i="20"/>
  <c r="AK128" i="20"/>
  <c r="AK151" i="20"/>
  <c r="AK173" i="20"/>
  <c r="AI82" i="20"/>
  <c r="Y14" i="20"/>
  <c r="AA53" i="20"/>
  <c r="AI217" i="20"/>
  <c r="M255" i="20"/>
  <c r="Y82" i="20"/>
  <c r="AL42" i="19"/>
  <c r="AL45" i="19"/>
  <c r="AD40" i="19"/>
  <c r="AL40" i="19" s="1"/>
  <c r="W177" i="16"/>
  <c r="AB177" i="16" s="1"/>
  <c r="W87" i="17"/>
  <c r="AJ87" i="17" s="1"/>
  <c r="AV224" i="17"/>
  <c r="AL37" i="18"/>
  <c r="AL91" i="18"/>
  <c r="AL154" i="18"/>
  <c r="AL241" i="18"/>
  <c r="AL245" i="18"/>
  <c r="AL249" i="18"/>
  <c r="AL253" i="18"/>
  <c r="AJ53" i="19"/>
  <c r="U51" i="19"/>
  <c r="AL51" i="19" s="1"/>
  <c r="U186" i="19"/>
  <c r="AL186" i="19" s="1"/>
  <c r="AV181" i="16"/>
  <c r="M158" i="17"/>
  <c r="AV167" i="17"/>
  <c r="W33" i="18"/>
  <c r="AL107" i="18"/>
  <c r="AL156" i="18"/>
  <c r="AL176" i="18"/>
  <c r="AL192" i="18"/>
  <c r="W224" i="18"/>
  <c r="W232" i="18"/>
  <c r="W236" i="18"/>
  <c r="W244" i="18"/>
  <c r="W248" i="18"/>
  <c r="K53" i="19"/>
  <c r="M21" i="19"/>
  <c r="M27" i="19"/>
  <c r="M33" i="19"/>
  <c r="M39" i="19"/>
  <c r="M45" i="19"/>
  <c r="AD98" i="19"/>
  <c r="AL98" i="19" s="1"/>
  <c r="U113" i="19"/>
  <c r="G46" i="13"/>
  <c r="G37" i="14"/>
  <c r="AX105" i="14"/>
  <c r="W43" i="16"/>
  <c r="AF43" i="16" s="1"/>
  <c r="W191" i="16"/>
  <c r="AJ191" i="16" s="1"/>
  <c r="AV41" i="17"/>
  <c r="AV44" i="17"/>
  <c r="O53" i="19"/>
  <c r="AL170" i="19"/>
  <c r="AH222" i="12"/>
  <c r="AH236" i="12"/>
  <c r="W104" i="16"/>
  <c r="W116" i="16"/>
  <c r="AJ116" i="16" s="1"/>
  <c r="W122" i="16"/>
  <c r="AJ122" i="16" s="1"/>
  <c r="W235" i="16"/>
  <c r="AJ235" i="16" s="1"/>
  <c r="S252" i="17"/>
  <c r="S53" i="19"/>
  <c r="U20" i="19"/>
  <c r="AL20" i="19" s="1"/>
  <c r="U26" i="19"/>
  <c r="AL26" i="19" s="1"/>
  <c r="U32" i="19"/>
  <c r="U38" i="19"/>
  <c r="U44" i="19"/>
  <c r="AL44" i="19" s="1"/>
  <c r="AD183" i="19"/>
  <c r="AL89" i="18"/>
  <c r="AD22" i="19"/>
  <c r="BB192" i="14"/>
  <c r="BB217" i="14"/>
  <c r="G45" i="17"/>
  <c r="W38" i="18"/>
  <c r="W42" i="18"/>
  <c r="W83" i="18"/>
  <c r="W218" i="18"/>
  <c r="W222" i="18"/>
  <c r="W233" i="18"/>
  <c r="X53" i="19"/>
  <c r="W32" i="18"/>
  <c r="AD28" i="19"/>
  <c r="AL28" i="19" s="1"/>
  <c r="AZ126" i="14"/>
  <c r="Y128" i="14"/>
  <c r="AL128" i="14" s="1"/>
  <c r="M224" i="16"/>
  <c r="AR100" i="17"/>
  <c r="S219" i="17"/>
  <c r="S250" i="17"/>
  <c r="W50" i="18"/>
  <c r="W87" i="18"/>
  <c r="W192" i="18"/>
  <c r="U15" i="19"/>
  <c r="AL15" i="19" s="1"/>
  <c r="AD25" i="19"/>
  <c r="AL25" i="19" s="1"/>
  <c r="AD31" i="19"/>
  <c r="AL31" i="19" s="1"/>
  <c r="AD37" i="19"/>
  <c r="AL37" i="19" s="1"/>
  <c r="AD43" i="19"/>
  <c r="AL43" i="19" s="1"/>
  <c r="AD49" i="19"/>
  <c r="AL49" i="19" s="1"/>
  <c r="AL176" i="19"/>
  <c r="AD190" i="19"/>
  <c r="AL190" i="19" s="1"/>
  <c r="AR184" i="17"/>
  <c r="AL28" i="18"/>
  <c r="AL32" i="18"/>
  <c r="AL36" i="18"/>
  <c r="AL40" i="18"/>
  <c r="AL44" i="18"/>
  <c r="AL85" i="18"/>
  <c r="W152" i="18"/>
  <c r="AL220" i="18"/>
  <c r="AL223" i="18"/>
  <c r="AL227" i="18"/>
  <c r="AL231" i="18"/>
  <c r="AL235" i="18"/>
  <c r="Y46" i="15"/>
  <c r="Y34" i="14"/>
  <c r="AH34" i="14" s="1"/>
  <c r="AT149" i="16"/>
  <c r="S161" i="16"/>
  <c r="W228" i="16"/>
  <c r="AF228" i="16" s="1"/>
  <c r="W236" i="17"/>
  <c r="AF236" i="17" s="1"/>
  <c r="W23" i="18"/>
  <c r="W27" i="18"/>
  <c r="W31" i="18"/>
  <c r="W35" i="18"/>
  <c r="W39" i="18"/>
  <c r="W43" i="18"/>
  <c r="AL48" i="18"/>
  <c r="W88" i="18"/>
  <c r="AL113" i="18"/>
  <c r="AL117" i="18"/>
  <c r="AL121" i="18"/>
  <c r="AL125" i="18"/>
  <c r="AL150" i="18"/>
  <c r="AL178" i="18"/>
  <c r="AL182" i="18"/>
  <c r="AL186" i="18"/>
  <c r="AL190" i="18"/>
  <c r="AD14" i="19"/>
  <c r="M18" i="19"/>
  <c r="M24" i="19"/>
  <c r="M30" i="19"/>
  <c r="M36" i="19"/>
  <c r="M42" i="19"/>
  <c r="M48" i="19"/>
  <c r="AL91" i="19"/>
  <c r="AD46" i="19"/>
  <c r="AL46" i="19" s="1"/>
  <c r="W240" i="16"/>
  <c r="AF240" i="16" s="1"/>
  <c r="AV33" i="17"/>
  <c r="S51" i="17"/>
  <c r="W84" i="17"/>
  <c r="AB84" i="17" s="1"/>
  <c r="G236" i="17"/>
  <c r="AT238" i="17"/>
  <c r="W104" i="18"/>
  <c r="W112" i="18"/>
  <c r="W116" i="18"/>
  <c r="W120" i="18"/>
  <c r="W124" i="18"/>
  <c r="W177" i="18"/>
  <c r="W181" i="18"/>
  <c r="W185" i="18"/>
  <c r="W189" i="18"/>
  <c r="AF53" i="19"/>
  <c r="M104" i="19"/>
  <c r="W47" i="17"/>
  <c r="AB47" i="17" s="1"/>
  <c r="AD34" i="19"/>
  <c r="AL34" i="19" s="1"/>
  <c r="AD177" i="19"/>
  <c r="AL177" i="19" s="1"/>
  <c r="Y124" i="14"/>
  <c r="AD124" i="14" s="1"/>
  <c r="AL85" i="15"/>
  <c r="W23" i="16"/>
  <c r="AF23" i="16" s="1"/>
  <c r="S88" i="17"/>
  <c r="AV228" i="17"/>
  <c r="W239" i="17"/>
  <c r="AB239" i="17" s="1"/>
  <c r="W16" i="18"/>
  <c r="W20" i="18"/>
  <c r="AL21" i="18"/>
  <c r="AL25" i="18"/>
  <c r="AL29" i="18"/>
  <c r="AL33" i="18"/>
  <c r="AL41" i="18"/>
  <c r="AL101" i="18"/>
  <c r="W107" i="18"/>
  <c r="W131" i="18"/>
  <c r="AL221" i="18"/>
  <c r="AL252" i="18"/>
  <c r="G53" i="19"/>
  <c r="AH53" i="19"/>
  <c r="AH257" i="19" s="1"/>
  <c r="AL17" i="19"/>
  <c r="AL29" i="19"/>
  <c r="U35" i="19"/>
  <c r="U41" i="19"/>
  <c r="AL47" i="19"/>
  <c r="AD86" i="19"/>
  <c r="AL86" i="19" s="1"/>
  <c r="AD178" i="19"/>
  <c r="I195" i="19"/>
  <c r="I257" i="19" s="1"/>
  <c r="M170" i="19"/>
  <c r="M176" i="19"/>
  <c r="M182" i="19"/>
  <c r="M188" i="19"/>
  <c r="M225" i="19"/>
  <c r="M226" i="19"/>
  <c r="M227" i="19"/>
  <c r="M228" i="19"/>
  <c r="M229" i="19"/>
  <c r="M230" i="19"/>
  <c r="M231" i="19"/>
  <c r="M232" i="19"/>
  <c r="M233" i="19"/>
  <c r="M234" i="19"/>
  <c r="M235" i="19"/>
  <c r="M236" i="19"/>
  <c r="M237" i="19"/>
  <c r="M238" i="19"/>
  <c r="M239" i="19"/>
  <c r="M240" i="19"/>
  <c r="M241" i="19"/>
  <c r="M242" i="19"/>
  <c r="M244" i="19"/>
  <c r="M245" i="19"/>
  <c r="M247" i="19"/>
  <c r="M248" i="19"/>
  <c r="M250" i="19"/>
  <c r="M251" i="19"/>
  <c r="M253" i="19"/>
  <c r="AD89" i="19"/>
  <c r="AL89" i="19" s="1"/>
  <c r="AL158" i="19"/>
  <c r="AL160" i="19"/>
  <c r="AL163" i="19"/>
  <c r="AL166" i="19"/>
  <c r="AL169" i="19"/>
  <c r="O195" i="19"/>
  <c r="AL93" i="19"/>
  <c r="AL94" i="19"/>
  <c r="M109" i="19"/>
  <c r="AD114" i="19"/>
  <c r="U175" i="19"/>
  <c r="AL175" i="19" s="1"/>
  <c r="U187" i="19"/>
  <c r="AL187" i="19" s="1"/>
  <c r="U193" i="19"/>
  <c r="AL193" i="19" s="1"/>
  <c r="U244" i="19"/>
  <c r="S195" i="19"/>
  <c r="AD104" i="19"/>
  <c r="AL104" i="19" s="1"/>
  <c r="AD180" i="19"/>
  <c r="AL180" i="19" s="1"/>
  <c r="AL85" i="19"/>
  <c r="AL97" i="19"/>
  <c r="M112" i="19"/>
  <c r="U245" i="19"/>
  <c r="AL245" i="19" s="1"/>
  <c r="U251" i="19"/>
  <c r="AL251" i="19" s="1"/>
  <c r="M173" i="19"/>
  <c r="M179" i="19"/>
  <c r="M185" i="19"/>
  <c r="M191" i="19"/>
  <c r="AD83" i="19"/>
  <c r="AL83" i="19" s="1"/>
  <c r="AD95" i="19"/>
  <c r="AL95" i="19" s="1"/>
  <c r="AD107" i="19"/>
  <c r="AL107" i="19" s="1"/>
  <c r="AD84" i="19"/>
  <c r="AL84" i="19" s="1"/>
  <c r="U87" i="19"/>
  <c r="AL87" i="19" s="1"/>
  <c r="U88" i="19"/>
  <c r="AL88" i="19" s="1"/>
  <c r="M91" i="19"/>
  <c r="AD96" i="19"/>
  <c r="AL96" i="19" s="1"/>
  <c r="U99" i="19"/>
  <c r="AL99" i="19" s="1"/>
  <c r="U100" i="19"/>
  <c r="AL100" i="19" s="1"/>
  <c r="M103" i="19"/>
  <c r="AD108" i="19"/>
  <c r="U111" i="19"/>
  <c r="AL111" i="19" s="1"/>
  <c r="U112" i="19"/>
  <c r="AL112" i="19" s="1"/>
  <c r="M115" i="19"/>
  <c r="U172" i="19"/>
  <c r="AL172" i="19" s="1"/>
  <c r="U178" i="19"/>
  <c r="U184" i="19"/>
  <c r="AL184" i="19" s="1"/>
  <c r="AL92" i="19"/>
  <c r="AL90" i="19"/>
  <c r="AL101" i="19"/>
  <c r="AL113" i="19"/>
  <c r="U14" i="19"/>
  <c r="M15" i="19"/>
  <c r="AD16" i="19"/>
  <c r="Q195" i="19"/>
  <c r="Q257" i="19" s="1"/>
  <c r="AL183" i="19"/>
  <c r="AL189" i="19"/>
  <c r="AL242" i="19"/>
  <c r="X255" i="19"/>
  <c r="AD217" i="19"/>
  <c r="U82" i="19"/>
  <c r="X195" i="19"/>
  <c r="M117" i="19"/>
  <c r="Z195" i="19"/>
  <c r="AB195" i="19"/>
  <c r="AB257" i="19" s="1"/>
  <c r="G195" i="19"/>
  <c r="AF195" i="19"/>
  <c r="K195" i="19"/>
  <c r="AJ195" i="19"/>
  <c r="AJ257" i="19" s="1"/>
  <c r="AD117" i="19"/>
  <c r="AD118" i="19"/>
  <c r="AD119" i="19"/>
  <c r="AL119" i="19" s="1"/>
  <c r="AD120" i="19"/>
  <c r="AL120" i="19" s="1"/>
  <c r="AD121" i="19"/>
  <c r="AD122" i="19"/>
  <c r="AL122" i="19" s="1"/>
  <c r="AD123" i="19"/>
  <c r="AD124" i="19"/>
  <c r="AL124" i="19" s="1"/>
  <c r="AD125" i="19"/>
  <c r="AL125" i="19" s="1"/>
  <c r="AD126" i="19"/>
  <c r="AL126" i="19" s="1"/>
  <c r="AD127" i="19"/>
  <c r="AD128" i="19"/>
  <c r="AD129" i="19"/>
  <c r="AL129" i="19" s="1"/>
  <c r="AD130" i="19"/>
  <c r="AD131" i="19"/>
  <c r="AL131" i="19" s="1"/>
  <c r="AD149" i="19"/>
  <c r="AL149" i="19" s="1"/>
  <c r="AD150" i="19"/>
  <c r="AD151" i="19"/>
  <c r="AL151" i="19" s="1"/>
  <c r="AD152" i="19"/>
  <c r="AL152" i="19" s="1"/>
  <c r="AD153" i="19"/>
  <c r="AL153" i="19" s="1"/>
  <c r="AD156" i="19"/>
  <c r="AD159" i="19"/>
  <c r="AL159" i="19" s="1"/>
  <c r="AD162" i="19"/>
  <c r="AD165" i="19"/>
  <c r="AD168" i="19"/>
  <c r="M82" i="19"/>
  <c r="AL219" i="19"/>
  <c r="AL220" i="19"/>
  <c r="AL222" i="19"/>
  <c r="AL223" i="19"/>
  <c r="AL224" i="19"/>
  <c r="AL225" i="19"/>
  <c r="AL229" i="19"/>
  <c r="AL231" i="19"/>
  <c r="AL232" i="19"/>
  <c r="AL234" i="19"/>
  <c r="AL235" i="19"/>
  <c r="AL236" i="19"/>
  <c r="AL237" i="19"/>
  <c r="AL246" i="19"/>
  <c r="AL247" i="19"/>
  <c r="AL249" i="19"/>
  <c r="AL250" i="19"/>
  <c r="AL252" i="19"/>
  <c r="AL253" i="19"/>
  <c r="G255" i="19"/>
  <c r="O255" i="19"/>
  <c r="U130" i="12"/>
  <c r="BP185" i="12"/>
  <c r="AH241" i="12"/>
  <c r="BT242" i="12"/>
  <c r="AH245" i="12"/>
  <c r="BL90" i="15"/>
  <c r="W112" i="16"/>
  <c r="AB112" i="16" s="1"/>
  <c r="W223" i="16"/>
  <c r="AJ223" i="16" s="1"/>
  <c r="W236" i="16"/>
  <c r="AF236" i="16" s="1"/>
  <c r="W42" i="17"/>
  <c r="AB42" i="17" s="1"/>
  <c r="G49" i="17"/>
  <c r="M175" i="17"/>
  <c r="W34" i="18"/>
  <c r="AL35" i="18"/>
  <c r="W94" i="17"/>
  <c r="AJ94" i="17" s="1"/>
  <c r="Y124" i="15"/>
  <c r="AL127" i="15"/>
  <c r="AF234" i="15"/>
  <c r="AF235" i="15"/>
  <c r="M192" i="16"/>
  <c r="AV228" i="16"/>
  <c r="W251" i="16"/>
  <c r="AV84" i="17"/>
  <c r="W108" i="17"/>
  <c r="AJ108" i="17" s="1"/>
  <c r="M192" i="17"/>
  <c r="S226" i="17"/>
  <c r="AV238" i="17"/>
  <c r="W115" i="18"/>
  <c r="M255" i="18"/>
  <c r="BP128" i="15"/>
  <c r="M84" i="16"/>
  <c r="AR107" i="16"/>
  <c r="G27" i="17"/>
  <c r="S244" i="17"/>
  <c r="W123" i="18"/>
  <c r="AR33" i="11"/>
  <c r="G189" i="14"/>
  <c r="BN30" i="15"/>
  <c r="S32" i="15"/>
  <c r="S33" i="15"/>
  <c r="G35" i="15"/>
  <c r="W33" i="16"/>
  <c r="AB33" i="16" s="1"/>
  <c r="S47" i="16"/>
  <c r="M182" i="16"/>
  <c r="G249" i="16"/>
  <c r="AR16" i="17"/>
  <c r="AV29" i="17"/>
  <c r="S122" i="17"/>
  <c r="M237" i="17"/>
  <c r="W100" i="18"/>
  <c r="AF40" i="15"/>
  <c r="AV93" i="16"/>
  <c r="AV154" i="16"/>
  <c r="M166" i="16"/>
  <c r="M169" i="16"/>
  <c r="S226" i="16"/>
  <c r="AT91" i="17"/>
  <c r="S151" i="17"/>
  <c r="S166" i="17"/>
  <c r="G179" i="17"/>
  <c r="AV247" i="17"/>
  <c r="S53" i="18"/>
  <c r="W108" i="18"/>
  <c r="W153" i="18"/>
  <c r="AL166" i="18"/>
  <c r="BR16" i="12"/>
  <c r="AF43" i="15"/>
  <c r="AV218" i="16"/>
  <c r="M40" i="17"/>
  <c r="G47" i="17"/>
  <c r="W92" i="17"/>
  <c r="AB92" i="17" s="1"/>
  <c r="S104" i="17"/>
  <c r="W165" i="18"/>
  <c r="M118" i="13"/>
  <c r="AV112" i="16"/>
  <c r="S124" i="16"/>
  <c r="M223" i="16"/>
  <c r="G15" i="17"/>
  <c r="M42" i="17"/>
  <c r="AP41" i="15"/>
  <c r="BB41" i="15" s="1"/>
  <c r="M46" i="16"/>
  <c r="AT92" i="16"/>
  <c r="AR130" i="16"/>
  <c r="M90" i="17"/>
  <c r="M183" i="17"/>
  <c r="AL34" i="18"/>
  <c r="W47" i="16"/>
  <c r="AJ47" i="16" s="1"/>
  <c r="S105" i="16"/>
  <c r="S162" i="16"/>
  <c r="W224" i="16"/>
  <c r="AF224" i="16" s="1"/>
  <c r="W249" i="16"/>
  <c r="M34" i="17"/>
  <c r="AV108" i="17"/>
  <c r="W122" i="17"/>
  <c r="AF122" i="17" s="1"/>
  <c r="AT181" i="17"/>
  <c r="W223" i="17"/>
  <c r="AB223" i="17" s="1"/>
  <c r="W227" i="17"/>
  <c r="AJ227" i="17" s="1"/>
  <c r="M241" i="17"/>
  <c r="W247" i="17"/>
  <c r="AJ247" i="17" s="1"/>
  <c r="W45" i="18"/>
  <c r="AL46" i="18"/>
  <c r="G195" i="18"/>
  <c r="AH195" i="18"/>
  <c r="M105" i="13"/>
  <c r="G154" i="13"/>
  <c r="M174" i="13"/>
  <c r="G186" i="13"/>
  <c r="S50" i="14"/>
  <c r="AX106" i="14"/>
  <c r="AZ118" i="14"/>
  <c r="G243" i="14"/>
  <c r="AL165" i="15"/>
  <c r="AT190" i="16"/>
  <c r="S219" i="16"/>
  <c r="W102" i="17"/>
  <c r="AF102" i="17" s="1"/>
  <c r="W154" i="17"/>
  <c r="AJ154" i="17" s="1"/>
  <c r="W169" i="17"/>
  <c r="AB169" i="17" s="1"/>
  <c r="W175" i="17"/>
  <c r="AJ175" i="17" s="1"/>
  <c r="W220" i="17"/>
  <c r="AF220" i="17" s="1"/>
  <c r="AV225" i="17"/>
  <c r="I195" i="18"/>
  <c r="AJ195" i="18"/>
  <c r="AL225" i="18"/>
  <c r="AL237" i="18"/>
  <c r="K195" i="18"/>
  <c r="AL95" i="18"/>
  <c r="O255" i="18"/>
  <c r="AL230" i="18"/>
  <c r="W240" i="18"/>
  <c r="AB53" i="18"/>
  <c r="W46" i="18"/>
  <c r="AL51" i="18"/>
  <c r="M195" i="18"/>
  <c r="W98" i="18"/>
  <c r="W127" i="18"/>
  <c r="W178" i="18"/>
  <c r="Q255" i="18"/>
  <c r="AL226" i="18"/>
  <c r="W229" i="18"/>
  <c r="AD53" i="18"/>
  <c r="O195" i="18"/>
  <c r="W119" i="18"/>
  <c r="AL187" i="18"/>
  <c r="S255" i="18"/>
  <c r="W219" i="18"/>
  <c r="W252" i="18"/>
  <c r="AF53" i="18"/>
  <c r="Q195" i="18"/>
  <c r="W113" i="18"/>
  <c r="AL129" i="18"/>
  <c r="W167" i="18"/>
  <c r="W171" i="18"/>
  <c r="W175" i="18"/>
  <c r="W186" i="18"/>
  <c r="W193" i="18"/>
  <c r="U255" i="18"/>
  <c r="W225" i="18"/>
  <c r="W241" i="18"/>
  <c r="W245" i="18"/>
  <c r="G53" i="18"/>
  <c r="AH53" i="18"/>
  <c r="W18" i="18"/>
  <c r="W25" i="18"/>
  <c r="W84" i="18"/>
  <c r="S195" i="18"/>
  <c r="S257" i="18" s="1"/>
  <c r="W91" i="18"/>
  <c r="W102" i="18"/>
  <c r="W106" i="18"/>
  <c r="W110" i="18"/>
  <c r="W117" i="18"/>
  <c r="W121" i="18"/>
  <c r="W128" i="18"/>
  <c r="W149" i="18"/>
  <c r="W156" i="18"/>
  <c r="W164" i="18"/>
  <c r="W190" i="18"/>
  <c r="Z255" i="18"/>
  <c r="W226" i="18"/>
  <c r="W230" i="18"/>
  <c r="W234" i="18"/>
  <c r="I53" i="18"/>
  <c r="AJ53" i="18"/>
  <c r="W29" i="18"/>
  <c r="W36" i="18"/>
  <c r="W40" i="18"/>
  <c r="W47" i="18"/>
  <c r="W51" i="18"/>
  <c r="U195" i="18"/>
  <c r="U257" i="18" s="1"/>
  <c r="W99" i="18"/>
  <c r="AL169" i="18"/>
  <c r="AL173" i="18"/>
  <c r="W179" i="18"/>
  <c r="AL184" i="18"/>
  <c r="AL188" i="18"/>
  <c r="AB255" i="18"/>
  <c r="W220" i="18"/>
  <c r="W223" i="18"/>
  <c r="AH255" i="18"/>
  <c r="AL224" i="18"/>
  <c r="W237" i="18"/>
  <c r="AL239" i="18"/>
  <c r="AL243" i="18"/>
  <c r="AL247" i="18"/>
  <c r="W253" i="18"/>
  <c r="K53" i="18"/>
  <c r="AL16" i="18"/>
  <c r="W22" i="18"/>
  <c r="AL23" i="18"/>
  <c r="W44" i="18"/>
  <c r="Z195" i="18"/>
  <c r="AL86" i="18"/>
  <c r="AL93" i="18"/>
  <c r="AL97" i="18"/>
  <c r="AL104" i="18"/>
  <c r="AL115" i="18"/>
  <c r="AL119" i="18"/>
  <c r="AL123" i="18"/>
  <c r="W125" i="18"/>
  <c r="AL126" i="18"/>
  <c r="AL130" i="18"/>
  <c r="AL151" i="18"/>
  <c r="AL158" i="18"/>
  <c r="AL162" i="18"/>
  <c r="W168" i="18"/>
  <c r="W172" i="18"/>
  <c r="W176" i="18"/>
  <c r="AL177" i="18"/>
  <c r="W183" i="18"/>
  <c r="W187" i="18"/>
  <c r="AD255" i="18"/>
  <c r="I255" i="18"/>
  <c r="AL232" i="18"/>
  <c r="W238" i="18"/>
  <c r="W242" i="18"/>
  <c r="W246" i="18"/>
  <c r="M53" i="18"/>
  <c r="W15" i="18"/>
  <c r="W19" i="18"/>
  <c r="AL20" i="18"/>
  <c r="W26" i="18"/>
  <c r="AL27" i="18"/>
  <c r="AL31" i="18"/>
  <c r="AL38" i="18"/>
  <c r="AL42" i="18"/>
  <c r="AL49" i="18"/>
  <c r="AB195" i="18"/>
  <c r="W85" i="18"/>
  <c r="W92" i="18"/>
  <c r="W96" i="18"/>
  <c r="W103" i="18"/>
  <c r="W114" i="18"/>
  <c r="W118" i="18"/>
  <c r="W122" i="18"/>
  <c r="W129" i="18"/>
  <c r="W150" i="18"/>
  <c r="W157" i="18"/>
  <c r="W161" i="18"/>
  <c r="AL181" i="18"/>
  <c r="AF255" i="18"/>
  <c r="AL218" i="18"/>
  <c r="AL222" i="18"/>
  <c r="W227" i="18"/>
  <c r="AL228" i="18"/>
  <c r="W231" i="18"/>
  <c r="W235" i="18"/>
  <c r="AL236" i="18"/>
  <c r="W249" i="18"/>
  <c r="AL251" i="18"/>
  <c r="O53" i="18"/>
  <c r="W30" i="18"/>
  <c r="W37" i="18"/>
  <c r="W41" i="18"/>
  <c r="W48" i="18"/>
  <c r="AD195" i="18"/>
  <c r="W95" i="18"/>
  <c r="AL108" i="18"/>
  <c r="W111" i="18"/>
  <c r="W160" i="18"/>
  <c r="AL170" i="18"/>
  <c r="AL174" i="18"/>
  <c r="W180" i="18"/>
  <c r="AL185" i="18"/>
  <c r="W191" i="18"/>
  <c r="G255" i="18"/>
  <c r="W221" i="18"/>
  <c r="AL240" i="18"/>
  <c r="AL244" i="18"/>
  <c r="W250" i="18"/>
  <c r="Q53" i="18"/>
  <c r="AL17" i="18"/>
  <c r="AL24" i="18"/>
  <c r="AF195" i="18"/>
  <c r="AL83" i="18"/>
  <c r="AL87" i="18"/>
  <c r="W89" i="18"/>
  <c r="AL90" i="18"/>
  <c r="AL94" i="18"/>
  <c r="AL98" i="18"/>
  <c r="AL105" i="18"/>
  <c r="AL109" i="18"/>
  <c r="AL116" i="18"/>
  <c r="AL127" i="18"/>
  <c r="AL131" i="18"/>
  <c r="AL152" i="18"/>
  <c r="W154" i="18"/>
  <c r="AL155" i="18"/>
  <c r="AL159" i="18"/>
  <c r="AL163" i="18"/>
  <c r="W169" i="18"/>
  <c r="W173" i="18"/>
  <c r="W184" i="18"/>
  <c r="W188" i="18"/>
  <c r="AL189" i="18"/>
  <c r="AJ255" i="18"/>
  <c r="AL229" i="18"/>
  <c r="AL233" i="18"/>
  <c r="W239" i="18"/>
  <c r="W243" i="18"/>
  <c r="W247" i="18"/>
  <c r="AL248" i="18"/>
  <c r="W14" i="18"/>
  <c r="Z53" i="18"/>
  <c r="AL82" i="18"/>
  <c r="AL217" i="18"/>
  <c r="W82" i="18"/>
  <c r="W217" i="18"/>
  <c r="M232" i="13"/>
  <c r="S244" i="13"/>
  <c r="M252" i="13"/>
  <c r="BN45" i="15"/>
  <c r="G236" i="15"/>
  <c r="S21" i="16"/>
  <c r="M21" i="17"/>
  <c r="AT21" i="17"/>
  <c r="AV49" i="17"/>
  <c r="S49" i="17"/>
  <c r="AV248" i="17"/>
  <c r="AR92" i="12"/>
  <c r="G189" i="13"/>
  <c r="Y105" i="14"/>
  <c r="AD105" i="14" s="1"/>
  <c r="Y159" i="14"/>
  <c r="AL159" i="14" s="1"/>
  <c r="AP42" i="15"/>
  <c r="AT42" i="15" s="1"/>
  <c r="BL129" i="15"/>
  <c r="S183" i="15"/>
  <c r="M93" i="16"/>
  <c r="M37" i="17"/>
  <c r="AT37" i="17"/>
  <c r="AF118" i="17"/>
  <c r="AJ118" i="17"/>
  <c r="AR121" i="17"/>
  <c r="W124" i="17"/>
  <c r="AF124" i="17" s="1"/>
  <c r="S217" i="17"/>
  <c r="AV217" i="17"/>
  <c r="Q255" i="17"/>
  <c r="S84" i="15"/>
  <c r="AL159" i="15"/>
  <c r="AF184" i="15"/>
  <c r="M20" i="16"/>
  <c r="S29" i="16"/>
  <c r="M42" i="16"/>
  <c r="W82" i="17"/>
  <c r="AJ82" i="17" s="1"/>
  <c r="G82" i="17"/>
  <c r="AV193" i="17"/>
  <c r="W193" i="17"/>
  <c r="AJ193" i="17" s="1"/>
  <c r="AV150" i="16"/>
  <c r="AR176" i="11"/>
  <c r="Q182" i="11"/>
  <c r="BR17" i="12"/>
  <c r="G89" i="14"/>
  <c r="G167" i="14"/>
  <c r="BB191" i="14"/>
  <c r="G251" i="14"/>
  <c r="Y48" i="15"/>
  <c r="BL99" i="15"/>
  <c r="AL114" i="15"/>
  <c r="S153" i="15"/>
  <c r="S158" i="15"/>
  <c r="BV186" i="15"/>
  <c r="BT243" i="15"/>
  <c r="G18" i="16"/>
  <c r="AT86" i="16"/>
  <c r="AR104" i="17"/>
  <c r="G104" i="17"/>
  <c r="W240" i="17"/>
  <c r="AB240" i="17" s="1"/>
  <c r="S231" i="17"/>
  <c r="AV231" i="17"/>
  <c r="AH43" i="12"/>
  <c r="AH44" i="12"/>
  <c r="AH51" i="12"/>
  <c r="S44" i="14"/>
  <c r="G238" i="14"/>
  <c r="BR16" i="15"/>
  <c r="BP20" i="15"/>
  <c r="BN21" i="15"/>
  <c r="BV49" i="15"/>
  <c r="AL105" i="15"/>
  <c r="AJ33" i="16"/>
  <c r="G45" i="16"/>
  <c r="AV97" i="16"/>
  <c r="S117" i="16"/>
  <c r="AT20" i="17"/>
  <c r="M20" i="17"/>
  <c r="AR181" i="17"/>
  <c r="W181" i="17"/>
  <c r="AJ181" i="17" s="1"/>
  <c r="M190" i="17"/>
  <c r="AT190" i="17"/>
  <c r="S235" i="17"/>
  <c r="AV235" i="17"/>
  <c r="S19" i="14"/>
  <c r="Y113" i="14"/>
  <c r="AH113" i="14" s="1"/>
  <c r="G165" i="14"/>
  <c r="G237" i="14"/>
  <c r="AF107" i="15"/>
  <c r="AL108" i="15"/>
  <c r="AL160" i="15"/>
  <c r="BL163" i="15"/>
  <c r="AL193" i="15"/>
  <c r="S245" i="15"/>
  <c r="AF247" i="15"/>
  <c r="G14" i="16"/>
  <c r="G82" i="16"/>
  <c r="M100" i="16"/>
  <c r="M48" i="16"/>
  <c r="W123" i="16"/>
  <c r="AJ123" i="16" s="1"/>
  <c r="AZ18" i="14"/>
  <c r="G42" i="14"/>
  <c r="S110" i="14"/>
  <c r="BT82" i="15"/>
  <c r="BR83" i="15"/>
  <c r="BL109" i="15"/>
  <c r="BR164" i="15"/>
  <c r="AT85" i="16"/>
  <c r="S113" i="16"/>
  <c r="AT179" i="16"/>
  <c r="M179" i="16"/>
  <c r="AV45" i="17"/>
  <c r="AR95" i="17"/>
  <c r="W95" i="17"/>
  <c r="AJ95" i="17" s="1"/>
  <c r="W161" i="17"/>
  <c r="AB161" i="17" s="1"/>
  <c r="W45" i="16"/>
  <c r="AF45" i="16" s="1"/>
  <c r="G122" i="13"/>
  <c r="M126" i="13"/>
  <c r="G130" i="13"/>
  <c r="G163" i="13"/>
  <c r="G175" i="13"/>
  <c r="BB17" i="14"/>
  <c r="BP23" i="15"/>
  <c r="BR25" i="15"/>
  <c r="M28" i="15"/>
  <c r="AF223" i="15"/>
  <c r="G249" i="15"/>
  <c r="BT250" i="15"/>
  <c r="AF253" i="15"/>
  <c r="AT249" i="17"/>
  <c r="M249" i="17"/>
  <c r="AR157" i="17"/>
  <c r="G157" i="17"/>
  <c r="M85" i="15"/>
  <c r="AH173" i="12"/>
  <c r="AH174" i="12"/>
  <c r="M23" i="13"/>
  <c r="M27" i="13"/>
  <c r="G35" i="13"/>
  <c r="W192" i="13"/>
  <c r="AJ192" i="13" s="1"/>
  <c r="Y18" i="14"/>
  <c r="AL18" i="14" s="1"/>
  <c r="S40" i="14"/>
  <c r="AZ149" i="14"/>
  <c r="Y152" i="14"/>
  <c r="G174" i="14"/>
  <c r="M186" i="14"/>
  <c r="BV28" i="15"/>
  <c r="BR110" i="15"/>
  <c r="BP165" i="15"/>
  <c r="S225" i="15"/>
  <c r="AV34" i="16"/>
  <c r="W39" i="16"/>
  <c r="AF39" i="16" s="1"/>
  <c r="W49" i="16"/>
  <c r="AJ49" i="16" s="1"/>
  <c r="AR173" i="17"/>
  <c r="W173" i="17"/>
  <c r="AB173" i="17" s="1"/>
  <c r="AT187" i="17"/>
  <c r="M187" i="17"/>
  <c r="AT218" i="17"/>
  <c r="M218" i="17"/>
  <c r="AF116" i="17"/>
  <c r="AB116" i="17"/>
  <c r="M218" i="13"/>
  <c r="M222" i="13"/>
  <c r="M225" i="13"/>
  <c r="M241" i="13"/>
  <c r="Y17" i="14"/>
  <c r="AL17" i="14" s="1"/>
  <c r="AX83" i="14"/>
  <c r="BV29" i="15"/>
  <c r="AL48" i="15"/>
  <c r="AF120" i="15"/>
  <c r="AF167" i="15"/>
  <c r="M229" i="15"/>
  <c r="S232" i="15"/>
  <c r="W111" i="16"/>
  <c r="AJ111" i="16" s="1"/>
  <c r="AR122" i="16"/>
  <c r="G125" i="17"/>
  <c r="W125" i="17"/>
  <c r="AB125" i="17" s="1"/>
  <c r="M165" i="16"/>
  <c r="S188" i="16"/>
  <c r="G191" i="16"/>
  <c r="AV242" i="16"/>
  <c r="K53" i="17"/>
  <c r="AV18" i="17"/>
  <c r="AT23" i="17"/>
  <c r="AR42" i="17"/>
  <c r="M43" i="17"/>
  <c r="W46" i="17"/>
  <c r="AJ46" i="17" s="1"/>
  <c r="W51" i="17"/>
  <c r="AJ51" i="17" s="1"/>
  <c r="W83" i="17"/>
  <c r="AJ83" i="17" s="1"/>
  <c r="G85" i="17"/>
  <c r="AV131" i="17"/>
  <c r="AV152" i="17"/>
  <c r="AV163" i="17"/>
  <c r="W165" i="17"/>
  <c r="AB165" i="17" s="1"/>
  <c r="AV171" i="17"/>
  <c r="W217" i="17"/>
  <c r="AF217" i="17" s="1"/>
  <c r="AV227" i="17"/>
  <c r="AV234" i="17"/>
  <c r="M246" i="17"/>
  <c r="W248" i="17"/>
  <c r="AF248" i="17" s="1"/>
  <c r="M253" i="17"/>
  <c r="W192" i="16"/>
  <c r="W232" i="16"/>
  <c r="AF232" i="16" s="1"/>
  <c r="M234" i="16"/>
  <c r="M238" i="16"/>
  <c r="W243" i="16"/>
  <c r="AJ243" i="16" s="1"/>
  <c r="S21" i="17"/>
  <c r="M28" i="17"/>
  <c r="W31" i="17"/>
  <c r="AF31" i="17" s="1"/>
  <c r="G35" i="17"/>
  <c r="S37" i="17"/>
  <c r="M48" i="17"/>
  <c r="AV85" i="17"/>
  <c r="M92" i="17"/>
  <c r="W97" i="17"/>
  <c r="AB97" i="17" s="1"/>
  <c r="W98" i="17"/>
  <c r="W104" i="17"/>
  <c r="AJ104" i="17" s="1"/>
  <c r="AV107" i="17"/>
  <c r="W113" i="17"/>
  <c r="AF113" i="17" s="1"/>
  <c r="W150" i="17"/>
  <c r="AJ150" i="17" s="1"/>
  <c r="AV185" i="17"/>
  <c r="AV189" i="17"/>
  <c r="AV190" i="17"/>
  <c r="G192" i="17"/>
  <c r="G193" i="17"/>
  <c r="M226" i="17"/>
  <c r="W228" i="17"/>
  <c r="AF228" i="17" s="1"/>
  <c r="AV233" i="17"/>
  <c r="W235" i="17"/>
  <c r="AJ235" i="17" s="1"/>
  <c r="M239" i="17"/>
  <c r="S157" i="16"/>
  <c r="S174" i="16"/>
  <c r="W239" i="16"/>
  <c r="AB239" i="16" s="1"/>
  <c r="W20" i="17"/>
  <c r="AJ20" i="17" s="1"/>
  <c r="G33" i="17"/>
  <c r="S40" i="17"/>
  <c r="AT41" i="17"/>
  <c r="G43" i="17"/>
  <c r="AV43" i="17"/>
  <c r="M46" i="17"/>
  <c r="Q195" i="17"/>
  <c r="S195" i="17" s="1"/>
  <c r="W86" i="17"/>
  <c r="AJ86" i="17" s="1"/>
  <c r="AV102" i="17"/>
  <c r="S106" i="17"/>
  <c r="S114" i="17"/>
  <c r="AV119" i="17"/>
  <c r="S130" i="17"/>
  <c r="S155" i="17"/>
  <c r="S180" i="17"/>
  <c r="M184" i="17"/>
  <c r="M188" i="17"/>
  <c r="K255" i="17"/>
  <c r="S220" i="17"/>
  <c r="AV221" i="17"/>
  <c r="G228" i="17"/>
  <c r="M229" i="17"/>
  <c r="S232" i="17"/>
  <c r="AV239" i="17"/>
  <c r="S242" i="17"/>
  <c r="AV246" i="17"/>
  <c r="M251" i="17"/>
  <c r="AV167" i="16"/>
  <c r="S170" i="16"/>
  <c r="M177" i="16"/>
  <c r="G187" i="16"/>
  <c r="AH53" i="17"/>
  <c r="AT16" i="17"/>
  <c r="AR26" i="17"/>
  <c r="M32" i="17"/>
  <c r="W35" i="17"/>
  <c r="AF35" i="17" s="1"/>
  <c r="G50" i="17"/>
  <c r="AT84" i="17"/>
  <c r="AV91" i="17"/>
  <c r="W93" i="17"/>
  <c r="AF93" i="17" s="1"/>
  <c r="S110" i="17"/>
  <c r="S118" i="17"/>
  <c r="S126" i="17"/>
  <c r="AT193" i="16"/>
  <c r="AV16" i="17"/>
  <c r="AV26" i="17"/>
  <c r="G41" i="17"/>
  <c r="M44" i="17"/>
  <c r="S83" i="17"/>
  <c r="M117" i="17"/>
  <c r="G183" i="17"/>
  <c r="AD255" i="17"/>
  <c r="M224" i="17"/>
  <c r="M243" i="17"/>
  <c r="AT250" i="17"/>
  <c r="G252" i="17"/>
  <c r="W43" i="17"/>
  <c r="AT49" i="17"/>
  <c r="M51" i="17"/>
  <c r="W85" i="17"/>
  <c r="AF85" i="17" s="1"/>
  <c r="AV89" i="17"/>
  <c r="M105" i="17"/>
  <c r="M113" i="17"/>
  <c r="AR117" i="17"/>
  <c r="M129" i="17"/>
  <c r="M154" i="17"/>
  <c r="G187" i="17"/>
  <c r="S191" i="17"/>
  <c r="W232" i="17"/>
  <c r="AF232" i="17" s="1"/>
  <c r="M233" i="17"/>
  <c r="AV243" i="17"/>
  <c r="G176" i="16"/>
  <c r="W227" i="16"/>
  <c r="AB227" i="16" s="1"/>
  <c r="G25" i="17"/>
  <c r="AV48" i="17"/>
  <c r="AR97" i="17"/>
  <c r="M125" i="17"/>
  <c r="AV218" i="17"/>
  <c r="M223" i="17"/>
  <c r="S236" i="17"/>
  <c r="G242" i="17"/>
  <c r="AV249" i="17"/>
  <c r="S153" i="16"/>
  <c r="AV163" i="16"/>
  <c r="AV183" i="16"/>
  <c r="S186" i="16"/>
  <c r="S232" i="16"/>
  <c r="S238" i="16"/>
  <c r="AV243" i="16"/>
  <c r="G19" i="17"/>
  <c r="AB26" i="17"/>
  <c r="AR30" i="17"/>
  <c r="AV36" i="17"/>
  <c r="G51" i="17"/>
  <c r="G90" i="17"/>
  <c r="S92" i="17"/>
  <c r="AV97" i="17"/>
  <c r="M98" i="17"/>
  <c r="M109" i="17"/>
  <c r="G149" i="17"/>
  <c r="G153" i="17"/>
  <c r="AV168" i="17"/>
  <c r="AV182" i="17"/>
  <c r="W185" i="17"/>
  <c r="W189" i="17"/>
  <c r="AF189" i="17" s="1"/>
  <c r="M217" i="17"/>
  <c r="AV223" i="17"/>
  <c r="M235" i="17"/>
  <c r="AT242" i="17"/>
  <c r="G244" i="17"/>
  <c r="M245" i="17"/>
  <c r="W252" i="17"/>
  <c r="M239" i="16"/>
  <c r="M246" i="16"/>
  <c r="W16" i="17"/>
  <c r="AJ16" i="17" s="1"/>
  <c r="S17" i="17"/>
  <c r="AV20" i="17"/>
  <c r="M24" i="17"/>
  <c r="AR46" i="17"/>
  <c r="AV47" i="17"/>
  <c r="W50" i="17"/>
  <c r="AJ50" i="17" s="1"/>
  <c r="AT88" i="17"/>
  <c r="W91" i="17"/>
  <c r="AJ91" i="17" s="1"/>
  <c r="AT96" i="17"/>
  <c r="W100" i="17"/>
  <c r="AF100" i="17" s="1"/>
  <c r="G108" i="17"/>
  <c r="G112" i="17"/>
  <c r="G116" i="17"/>
  <c r="W126" i="17"/>
  <c r="AB126" i="17" s="1"/>
  <c r="G128" i="17"/>
  <c r="S184" i="17"/>
  <c r="AV186" i="17"/>
  <c r="AT193" i="17"/>
  <c r="W224" i="17"/>
  <c r="AF224" i="17" s="1"/>
  <c r="M225" i="17"/>
  <c r="W231" i="17"/>
  <c r="AB231" i="17" s="1"/>
  <c r="S179" i="16"/>
  <c r="AV222" i="16"/>
  <c r="M235" i="16"/>
  <c r="M237" i="16"/>
  <c r="AV246" i="16"/>
  <c r="W21" i="17"/>
  <c r="AB21" i="17" s="1"/>
  <c r="W27" i="17"/>
  <c r="AF27" i="17" s="1"/>
  <c r="G29" i="17"/>
  <c r="G31" i="17"/>
  <c r="S35" i="17"/>
  <c r="G37" i="17"/>
  <c r="W39" i="17"/>
  <c r="AF39" i="17" s="1"/>
  <c r="AT45" i="17"/>
  <c r="M50" i="17"/>
  <c r="M83" i="17"/>
  <c r="S87" i="17"/>
  <c r="G93" i="17"/>
  <c r="AJ102" i="17"/>
  <c r="AV103" i="17"/>
  <c r="G120" i="17"/>
  <c r="G124" i="17"/>
  <c r="W187" i="17"/>
  <c r="AJ187" i="17" s="1"/>
  <c r="M222" i="17"/>
  <c r="G224" i="17"/>
  <c r="M228" i="17"/>
  <c r="M234" i="17"/>
  <c r="AV241" i="17"/>
  <c r="W243" i="17"/>
  <c r="AJ243" i="17" s="1"/>
  <c r="AB17" i="17"/>
  <c r="AJ17" i="17"/>
  <c r="AF17" i="17"/>
  <c r="AF14" i="17"/>
  <c r="AB14" i="17"/>
  <c r="AJ14" i="17"/>
  <c r="M14" i="17"/>
  <c r="AL53" i="17"/>
  <c r="S15" i="17"/>
  <c r="AT15" i="17"/>
  <c r="G17" i="17"/>
  <c r="M18" i="17"/>
  <c r="S19" i="17"/>
  <c r="AT19" i="17"/>
  <c r="G21" i="17"/>
  <c r="S23" i="17"/>
  <c r="AT27" i="17"/>
  <c r="S27" i="17"/>
  <c r="M27" i="17"/>
  <c r="AV30" i="17"/>
  <c r="AP53" i="17"/>
  <c r="W24" i="17"/>
  <c r="AR24" i="17"/>
  <c r="AT33" i="17"/>
  <c r="AR34" i="17"/>
  <c r="G32" i="17"/>
  <c r="W32" i="17"/>
  <c r="AR32" i="17"/>
  <c r="Q53" i="17"/>
  <c r="AR14" i="17"/>
  <c r="W15" i="17"/>
  <c r="AR18" i="17"/>
  <c r="W19" i="17"/>
  <c r="AR22" i="17"/>
  <c r="W23" i="17"/>
  <c r="G28" i="17"/>
  <c r="W28" i="17"/>
  <c r="AR28" i="17"/>
  <c r="AJ90" i="17"/>
  <c r="AF90" i="17"/>
  <c r="AB90" i="17"/>
  <c r="S14" i="17"/>
  <c r="AT14" i="17"/>
  <c r="AF16" i="17"/>
  <c r="G20" i="17"/>
  <c r="AV28" i="17"/>
  <c r="S32" i="17"/>
  <c r="W34" i="17"/>
  <c r="AF155" i="17"/>
  <c r="AB155" i="17"/>
  <c r="AJ155" i="17"/>
  <c r="AT24" i="17"/>
  <c r="AR17" i="17"/>
  <c r="W18" i="17"/>
  <c r="AR21" i="17"/>
  <c r="W22" i="17"/>
  <c r="AR23" i="17"/>
  <c r="G36" i="17"/>
  <c r="W36" i="17"/>
  <c r="AR36" i="17"/>
  <c r="Z53" i="17"/>
  <c r="AT25" i="17"/>
  <c r="AT29" i="17"/>
  <c r="AV34" i="17"/>
  <c r="S34" i="17"/>
  <c r="AF89" i="17"/>
  <c r="AB89" i="17"/>
  <c r="AJ89" i="17"/>
  <c r="S24" i="17"/>
  <c r="AV25" i="17"/>
  <c r="S28" i="17"/>
  <c r="M36" i="17"/>
  <c r="W38" i="17"/>
  <c r="AB88" i="17"/>
  <c r="AJ88" i="17"/>
  <c r="AF88" i="17"/>
  <c r="AB96" i="17"/>
  <c r="AJ96" i="17"/>
  <c r="AF96" i="17"/>
  <c r="E53" i="17"/>
  <c r="AD53" i="17"/>
  <c r="AJ26" i="17"/>
  <c r="AF26" i="17"/>
  <c r="AJ30" i="17"/>
  <c r="AF30" i="17"/>
  <c r="G40" i="17"/>
  <c r="W40" i="17"/>
  <c r="AR40" i="17"/>
  <c r="AF104" i="17"/>
  <c r="AB104" i="17"/>
  <c r="G14" i="17"/>
  <c r="AT31" i="17"/>
  <c r="S31" i="17"/>
  <c r="M31" i="17"/>
  <c r="AV38" i="17"/>
  <c r="AF153" i="17"/>
  <c r="AJ153" i="17"/>
  <c r="AB153" i="17"/>
  <c r="AR82" i="17"/>
  <c r="AR90" i="17"/>
  <c r="AT98" i="17"/>
  <c r="S100" i="17"/>
  <c r="AT112" i="17"/>
  <c r="M112" i="17"/>
  <c r="AR112" i="17"/>
  <c r="AT123" i="17"/>
  <c r="M123" i="17"/>
  <c r="AR158" i="17"/>
  <c r="W182" i="17"/>
  <c r="AR182" i="17"/>
  <c r="G182" i="17"/>
  <c r="W25" i="17"/>
  <c r="W29" i="17"/>
  <c r="W33" i="17"/>
  <c r="W37" i="17"/>
  <c r="W41" i="17"/>
  <c r="AJ43" i="17"/>
  <c r="AR44" i="17"/>
  <c r="W45" i="17"/>
  <c r="AR48" i="17"/>
  <c r="W49" i="17"/>
  <c r="S82" i="17"/>
  <c r="AT82" i="17"/>
  <c r="G84" i="17"/>
  <c r="M85" i="17"/>
  <c r="G88" i="17"/>
  <c r="M89" i="17"/>
  <c r="S90" i="17"/>
  <c r="AT90" i="17"/>
  <c r="G92" i="17"/>
  <c r="M93" i="17"/>
  <c r="M97" i="17"/>
  <c r="S98" i="17"/>
  <c r="AV98" i="17"/>
  <c r="AV100" i="17"/>
  <c r="W103" i="17"/>
  <c r="G103" i="17"/>
  <c r="AR105" i="17"/>
  <c r="AT116" i="17"/>
  <c r="M116" i="17"/>
  <c r="AR116" i="17"/>
  <c r="AT127" i="17"/>
  <c r="M127" i="17"/>
  <c r="AV127" i="17"/>
  <c r="AV154" i="17"/>
  <c r="S154" i="17"/>
  <c r="G158" i="17"/>
  <c r="AR159" i="17"/>
  <c r="G159" i="17"/>
  <c r="W190" i="17"/>
  <c r="AR190" i="17"/>
  <c r="G190" i="17"/>
  <c r="G26" i="17"/>
  <c r="G34" i="17"/>
  <c r="M35" i="17"/>
  <c r="G42" i="17"/>
  <c r="G46" i="17"/>
  <c r="M47" i="17"/>
  <c r="S48" i="17"/>
  <c r="AV82" i="17"/>
  <c r="AV94" i="17"/>
  <c r="AB95" i="17"/>
  <c r="W99" i="17"/>
  <c r="G99" i="17"/>
  <c r="AT105" i="17"/>
  <c r="AR109" i="17"/>
  <c r="S112" i="17"/>
  <c r="AB118" i="17"/>
  <c r="AT120" i="17"/>
  <c r="M120" i="17"/>
  <c r="AR120" i="17"/>
  <c r="S123" i="17"/>
  <c r="AR129" i="17"/>
  <c r="AT157" i="17"/>
  <c r="M157" i="17"/>
  <c r="AT159" i="17"/>
  <c r="M159" i="17"/>
  <c r="S160" i="17"/>
  <c r="AR169" i="17"/>
  <c r="AF173" i="17"/>
  <c r="AR85" i="17"/>
  <c r="AR89" i="17"/>
  <c r="AR93" i="17"/>
  <c r="AT103" i="17"/>
  <c r="AR103" i="17"/>
  <c r="AR106" i="17"/>
  <c r="G106" i="17"/>
  <c r="AT109" i="17"/>
  <c r="AV109" i="17"/>
  <c r="AR113" i="17"/>
  <c r="S116" i="17"/>
  <c r="AV120" i="17"/>
  <c r="AT124" i="17"/>
  <c r="M124" i="17"/>
  <c r="AR124" i="17"/>
  <c r="AR130" i="17"/>
  <c r="G130" i="17"/>
  <c r="AV157" i="17"/>
  <c r="S157" i="17"/>
  <c r="AT164" i="17"/>
  <c r="AR164" i="17"/>
  <c r="M165" i="17"/>
  <c r="AV165" i="17"/>
  <c r="M171" i="17"/>
  <c r="W44" i="17"/>
  <c r="W48" i="17"/>
  <c r="Z195" i="17"/>
  <c r="G83" i="17"/>
  <c r="AT85" i="17"/>
  <c r="G87" i="17"/>
  <c r="AT89" i="17"/>
  <c r="S93" i="17"/>
  <c r="AT93" i="17"/>
  <c r="AF95" i="17"/>
  <c r="AT97" i="17"/>
  <c r="AT99" i="17"/>
  <c r="AR99" i="17"/>
  <c r="AR101" i="17"/>
  <c r="AB102" i="17"/>
  <c r="M103" i="17"/>
  <c r="S105" i="17"/>
  <c r="AR110" i="17"/>
  <c r="G110" i="17"/>
  <c r="W112" i="17"/>
  <c r="AT113" i="17"/>
  <c r="AV113" i="17"/>
  <c r="AV124" i="17"/>
  <c r="AT128" i="17"/>
  <c r="M128" i="17"/>
  <c r="AT130" i="17"/>
  <c r="M130" i="17"/>
  <c r="W131" i="17"/>
  <c r="G131" i="17"/>
  <c r="W157" i="17"/>
  <c r="AV159" i="17"/>
  <c r="AV164" i="17"/>
  <c r="AT177" i="17"/>
  <c r="S177" i="17"/>
  <c r="M177" i="17"/>
  <c r="G177" i="17"/>
  <c r="AV177" i="17"/>
  <c r="Z255" i="17"/>
  <c r="AV99" i="17"/>
  <c r="AV101" i="17"/>
  <c r="AT106" i="17"/>
  <c r="M106" i="17"/>
  <c r="AR114" i="17"/>
  <c r="G114" i="17"/>
  <c r="AV117" i="17"/>
  <c r="AV128" i="17"/>
  <c r="S128" i="17"/>
  <c r="AT131" i="17"/>
  <c r="M131" i="17"/>
  <c r="AV158" i="17"/>
  <c r="S158" i="17"/>
  <c r="AJ184" i="17"/>
  <c r="AF184" i="17"/>
  <c r="AB184" i="17"/>
  <c r="E195" i="17"/>
  <c r="G195" i="17" s="1"/>
  <c r="AD195" i="17"/>
  <c r="AR84" i="17"/>
  <c r="AR88" i="17"/>
  <c r="AR92" i="17"/>
  <c r="AR96" i="17"/>
  <c r="AR98" i="17"/>
  <c r="AR102" i="17"/>
  <c r="S103" i="17"/>
  <c r="W105" i="17"/>
  <c r="W107" i="17"/>
  <c r="G107" i="17"/>
  <c r="AT110" i="17"/>
  <c r="M110" i="17"/>
  <c r="S113" i="17"/>
  <c r="AR118" i="17"/>
  <c r="G118" i="17"/>
  <c r="W120" i="17"/>
  <c r="AV121" i="17"/>
  <c r="AR125" i="17"/>
  <c r="W128" i="17"/>
  <c r="AR151" i="17"/>
  <c r="G151" i="17"/>
  <c r="AV151" i="17"/>
  <c r="W158" i="17"/>
  <c r="S168" i="17"/>
  <c r="AV176" i="17"/>
  <c r="AP255" i="17"/>
  <c r="AJ109" i="17"/>
  <c r="AF109" i="17"/>
  <c r="W111" i="17"/>
  <c r="G111" i="17"/>
  <c r="AT114" i="17"/>
  <c r="M114" i="17"/>
  <c r="AR122" i="17"/>
  <c r="G122" i="17"/>
  <c r="AV129" i="17"/>
  <c r="S129" i="17"/>
  <c r="AT149" i="17"/>
  <c r="M149" i="17"/>
  <c r="AT151" i="17"/>
  <c r="M151" i="17"/>
  <c r="W152" i="17"/>
  <c r="G152" i="17"/>
  <c r="AT160" i="17"/>
  <c r="AR160" i="17"/>
  <c r="M161" i="17"/>
  <c r="AV161" i="17"/>
  <c r="S162" i="17"/>
  <c r="AV162" i="17"/>
  <c r="AR177" i="17"/>
  <c r="S42" i="17"/>
  <c r="S46" i="17"/>
  <c r="S50" i="17"/>
  <c r="AH195" i="17"/>
  <c r="AT104" i="17"/>
  <c r="M104" i="17"/>
  <c r="AT107" i="17"/>
  <c r="M107" i="17"/>
  <c r="AR111" i="17"/>
  <c r="AJ113" i="17"/>
  <c r="W115" i="17"/>
  <c r="G115" i="17"/>
  <c r="AT118" i="17"/>
  <c r="M118" i="17"/>
  <c r="AV118" i="17"/>
  <c r="AR126" i="17"/>
  <c r="G126" i="17"/>
  <c r="W129" i="17"/>
  <c r="W130" i="17"/>
  <c r="AV149" i="17"/>
  <c r="S149" i="17"/>
  <c r="AT152" i="17"/>
  <c r="M152" i="17"/>
  <c r="AR154" i="17"/>
  <c r="AV160" i="17"/>
  <c r="M173" i="17"/>
  <c r="G173" i="17"/>
  <c r="AV173" i="17"/>
  <c r="AF183" i="17"/>
  <c r="AB183" i="17"/>
  <c r="AJ183" i="17"/>
  <c r="K195" i="17"/>
  <c r="M195" i="17" s="1"/>
  <c r="M100" i="17"/>
  <c r="W101" i="17"/>
  <c r="M102" i="17"/>
  <c r="W106" i="17"/>
  <c r="AB109" i="17"/>
  <c r="AT111" i="17"/>
  <c r="M111" i="17"/>
  <c r="AR115" i="17"/>
  <c r="W117" i="17"/>
  <c r="W119" i="17"/>
  <c r="G119" i="17"/>
  <c r="AT122" i="17"/>
  <c r="M122" i="17"/>
  <c r="AV122" i="17"/>
  <c r="S125" i="17"/>
  <c r="W149" i="17"/>
  <c r="G154" i="17"/>
  <c r="AR155" i="17"/>
  <c r="G155" i="17"/>
  <c r="AV155" i="17"/>
  <c r="AR161" i="17"/>
  <c r="G162" i="17"/>
  <c r="W176" i="17"/>
  <c r="M82" i="17"/>
  <c r="AL195" i="17"/>
  <c r="W110" i="17"/>
  <c r="AT115" i="17"/>
  <c r="M115" i="17"/>
  <c r="AV115" i="17"/>
  <c r="AJ116" i="17"/>
  <c r="W121" i="17"/>
  <c r="W123" i="17"/>
  <c r="G123" i="17"/>
  <c r="AT126" i="17"/>
  <c r="M126" i="17"/>
  <c r="AV150" i="17"/>
  <c r="AT153" i="17"/>
  <c r="M153" i="17"/>
  <c r="AT155" i="17"/>
  <c r="M155" i="17"/>
  <c r="W156" i="17"/>
  <c r="G156" i="17"/>
  <c r="AV156" i="17"/>
  <c r="S164" i="17"/>
  <c r="AV172" i="17"/>
  <c r="AT108" i="17"/>
  <c r="M108" i="17"/>
  <c r="S111" i="17"/>
  <c r="W114" i="17"/>
  <c r="AT119" i="17"/>
  <c r="M119" i="17"/>
  <c r="AJ125" i="17"/>
  <c r="W127" i="17"/>
  <c r="G127" i="17"/>
  <c r="W151" i="17"/>
  <c r="AV153" i="17"/>
  <c r="S153" i="17"/>
  <c r="AT154" i="17"/>
  <c r="AT156" i="17"/>
  <c r="M156" i="17"/>
  <c r="G160" i="17"/>
  <c r="G168" i="17"/>
  <c r="AR168" i="17"/>
  <c r="M169" i="17"/>
  <c r="AV169" i="17"/>
  <c r="AV180" i="17"/>
  <c r="S229" i="17"/>
  <c r="S245" i="17"/>
  <c r="AT161" i="17"/>
  <c r="W162" i="17"/>
  <c r="AR162" i="17"/>
  <c r="AT165" i="17"/>
  <c r="W166" i="17"/>
  <c r="AR166" i="17"/>
  <c r="AT169" i="17"/>
  <c r="W170" i="17"/>
  <c r="AR170" i="17"/>
  <c r="AT173" i="17"/>
  <c r="W174" i="17"/>
  <c r="AR174" i="17"/>
  <c r="W178" i="17"/>
  <c r="AR178" i="17"/>
  <c r="AJ185" i="17"/>
  <c r="AF185" i="17"/>
  <c r="AB185" i="17"/>
  <c r="W191" i="17"/>
  <c r="W192" i="17"/>
  <c r="AH255" i="17"/>
  <c r="S170" i="17"/>
  <c r="M170" i="17"/>
  <c r="AT174" i="17"/>
  <c r="S174" i="17"/>
  <c r="M174" i="17"/>
  <c r="AL255" i="17"/>
  <c r="AB221" i="17"/>
  <c r="AJ221" i="17"/>
  <c r="G222" i="17"/>
  <c r="G237" i="17"/>
  <c r="S161" i="17"/>
  <c r="S165" i="17"/>
  <c r="AV166" i="17"/>
  <c r="S169" i="17"/>
  <c r="AV170" i="17"/>
  <c r="S173" i="17"/>
  <c r="AV174" i="17"/>
  <c r="W188" i="17"/>
  <c r="AT162" i="17"/>
  <c r="G163" i="17"/>
  <c r="AT166" i="17"/>
  <c r="G167" i="17"/>
  <c r="AT170" i="17"/>
  <c r="G171" i="17"/>
  <c r="M191" i="17"/>
  <c r="AJ251" i="17"/>
  <c r="AF251" i="17"/>
  <c r="G253" i="17"/>
  <c r="G175" i="17"/>
  <c r="S175" i="17"/>
  <c r="AF177" i="17"/>
  <c r="W179" i="17"/>
  <c r="AT163" i="17"/>
  <c r="AT167" i="17"/>
  <c r="AT171" i="17"/>
  <c r="AV175" i="17"/>
  <c r="S188" i="17"/>
  <c r="S192" i="17"/>
  <c r="S222" i="17"/>
  <c r="S237" i="17"/>
  <c r="M176" i="17"/>
  <c r="G176" i="17"/>
  <c r="M180" i="17"/>
  <c r="G180" i="17"/>
  <c r="W186" i="17"/>
  <c r="AR186" i="17"/>
  <c r="S159" i="17"/>
  <c r="AR176" i="17"/>
  <c r="M179" i="17"/>
  <c r="AJ180" i="17"/>
  <c r="AF180" i="17"/>
  <c r="AR180" i="17"/>
  <c r="G186" i="17"/>
  <c r="G229" i="17"/>
  <c r="AB244" i="17"/>
  <c r="AJ244" i="17"/>
  <c r="G245" i="17"/>
  <c r="AB251" i="17"/>
  <c r="M160" i="17"/>
  <c r="S163" i="17"/>
  <c r="M164" i="17"/>
  <c r="S167" i="17"/>
  <c r="M168" i="17"/>
  <c r="S171" i="17"/>
  <c r="AT176" i="17"/>
  <c r="AT180" i="17"/>
  <c r="AR218" i="17"/>
  <c r="W219" i="17"/>
  <c r="AR222" i="17"/>
  <c r="AR225" i="17"/>
  <c r="W226" i="17"/>
  <c r="AR229" i="17"/>
  <c r="W230" i="17"/>
  <c r="AR233" i="17"/>
  <c r="W234" i="17"/>
  <c r="AR237" i="17"/>
  <c r="W238" i="17"/>
  <c r="AR241" i="17"/>
  <c r="W242" i="17"/>
  <c r="AR245" i="17"/>
  <c r="W246" i="17"/>
  <c r="AR249" i="17"/>
  <c r="W250" i="17"/>
  <c r="AR253" i="17"/>
  <c r="W160" i="17"/>
  <c r="AR163" i="17"/>
  <c r="W164" i="17"/>
  <c r="AR167" i="17"/>
  <c r="W168" i="17"/>
  <c r="AR171" i="17"/>
  <c r="W172" i="17"/>
  <c r="AR175" i="17"/>
  <c r="AR179" i="17"/>
  <c r="AR183" i="17"/>
  <c r="AR187" i="17"/>
  <c r="AR191" i="17"/>
  <c r="G220" i="17"/>
  <c r="G223" i="17"/>
  <c r="G231" i="17"/>
  <c r="M232" i="17"/>
  <c r="G235" i="17"/>
  <c r="M236" i="17"/>
  <c r="G239" i="17"/>
  <c r="G243" i="17"/>
  <c r="M244" i="17"/>
  <c r="G247" i="17"/>
  <c r="G251" i="17"/>
  <c r="M252" i="17"/>
  <c r="S253" i="17"/>
  <c r="G161" i="17"/>
  <c r="M162" i="17"/>
  <c r="G165" i="17"/>
  <c r="M166" i="17"/>
  <c r="G169" i="17"/>
  <c r="S179" i="17"/>
  <c r="G181" i="17"/>
  <c r="M182" i="17"/>
  <c r="S183" i="17"/>
  <c r="G185" i="17"/>
  <c r="M186" i="17"/>
  <c r="S187" i="17"/>
  <c r="G189" i="17"/>
  <c r="AV183" i="17"/>
  <c r="AV187" i="17"/>
  <c r="AR217" i="17"/>
  <c r="W218" i="17"/>
  <c r="AR221" i="17"/>
  <c r="W222" i="17"/>
  <c r="AR224" i="17"/>
  <c r="W225" i="17"/>
  <c r="AR228" i="17"/>
  <c r="W229" i="17"/>
  <c r="AR232" i="17"/>
  <c r="W233" i="17"/>
  <c r="AR236" i="17"/>
  <c r="W237" i="17"/>
  <c r="AR240" i="17"/>
  <c r="W241" i="17"/>
  <c r="AR244" i="17"/>
  <c r="W245" i="17"/>
  <c r="AR248" i="17"/>
  <c r="W249" i="17"/>
  <c r="W253" i="17"/>
  <c r="W163" i="17"/>
  <c r="W167" i="17"/>
  <c r="W171" i="17"/>
  <c r="AT217" i="17"/>
  <c r="G219" i="17"/>
  <c r="M220" i="17"/>
  <c r="G226" i="17"/>
  <c r="M231" i="17"/>
  <c r="G234" i="17"/>
  <c r="G238" i="17"/>
  <c r="G246" i="17"/>
  <c r="M247" i="17"/>
  <c r="E255" i="17"/>
  <c r="M181" i="17"/>
  <c r="S182" i="17"/>
  <c r="AT182" i="17"/>
  <c r="G184" i="17"/>
  <c r="M185" i="17"/>
  <c r="S186" i="17"/>
  <c r="AT186" i="17"/>
  <c r="G188" i="17"/>
  <c r="M189" i="17"/>
  <c r="M193" i="17"/>
  <c r="AR220" i="17"/>
  <c r="AR223" i="17"/>
  <c r="AR227" i="17"/>
  <c r="AR231" i="17"/>
  <c r="AR235" i="17"/>
  <c r="AR239" i="17"/>
  <c r="AR243" i="17"/>
  <c r="AR247" i="17"/>
  <c r="AR251" i="17"/>
  <c r="S181" i="17"/>
  <c r="S185" i="17"/>
  <c r="AT185" i="17"/>
  <c r="S189" i="17"/>
  <c r="AT189" i="17"/>
  <c r="S193" i="17"/>
  <c r="AF25" i="16"/>
  <c r="AJ25" i="16"/>
  <c r="AV90" i="16"/>
  <c r="S90" i="16"/>
  <c r="AT94" i="16"/>
  <c r="AR103" i="16"/>
  <c r="W103" i="16"/>
  <c r="AB103" i="16" s="1"/>
  <c r="AT107" i="16"/>
  <c r="W107" i="16"/>
  <c r="AB107" i="16" s="1"/>
  <c r="AP189" i="11"/>
  <c r="BN16" i="12"/>
  <c r="G225" i="12"/>
  <c r="G231" i="12"/>
  <c r="G237" i="12"/>
  <c r="M15" i="15"/>
  <c r="S15" i="15"/>
  <c r="S28" i="15"/>
  <c r="G106" i="15"/>
  <c r="BR125" i="15"/>
  <c r="Y125" i="15"/>
  <c r="AP129" i="15"/>
  <c r="BB129" i="15" s="1"/>
  <c r="M170" i="15"/>
  <c r="G225" i="15"/>
  <c r="BT242" i="15"/>
  <c r="AF242" i="15"/>
  <c r="AR18" i="16"/>
  <c r="AT24" i="16"/>
  <c r="M24" i="16"/>
  <c r="AV35" i="16"/>
  <c r="S35" i="16"/>
  <c r="S100" i="16"/>
  <c r="AV100" i="16"/>
  <c r="W151" i="16"/>
  <c r="AJ151" i="16" s="1"/>
  <c r="AR151" i="16"/>
  <c r="G151" i="16"/>
  <c r="W252" i="16"/>
  <c r="AF252" i="16" s="1"/>
  <c r="G252" i="16"/>
  <c r="G246" i="15"/>
  <c r="G24" i="16"/>
  <c r="AR24" i="16"/>
  <c r="W87" i="16"/>
  <c r="AJ87" i="16" s="1"/>
  <c r="G87" i="16"/>
  <c r="W155" i="16"/>
  <c r="AB155" i="16" s="1"/>
  <c r="G155" i="16"/>
  <c r="AR155" i="16"/>
  <c r="G232" i="11"/>
  <c r="G235" i="11"/>
  <c r="U238" i="11"/>
  <c r="AP247" i="11"/>
  <c r="BT157" i="12"/>
  <c r="O225" i="12"/>
  <c r="BN226" i="12"/>
  <c r="G243" i="12"/>
  <c r="BL244" i="12"/>
  <c r="G219" i="13"/>
  <c r="G90" i="14"/>
  <c r="Y156" i="14"/>
  <c r="AL156" i="14" s="1"/>
  <c r="G166" i="14"/>
  <c r="AF50" i="15"/>
  <c r="AF51" i="15"/>
  <c r="BT51" i="15"/>
  <c r="BN106" i="15"/>
  <c r="Y126" i="15"/>
  <c r="BP169" i="15"/>
  <c r="S170" i="15"/>
  <c r="BP170" i="15"/>
  <c r="AL242" i="15"/>
  <c r="BV242" i="15"/>
  <c r="BP248" i="15"/>
  <c r="AR19" i="16"/>
  <c r="W19" i="16"/>
  <c r="AB19" i="16" s="1"/>
  <c r="G19" i="16"/>
  <c r="S24" i="16"/>
  <c r="AV24" i="16"/>
  <c r="AB25" i="16"/>
  <c r="W41" i="16"/>
  <c r="AB41" i="16" s="1"/>
  <c r="W100" i="16"/>
  <c r="AB100" i="16" s="1"/>
  <c r="AT120" i="16"/>
  <c r="W120" i="16"/>
  <c r="AJ120" i="16" s="1"/>
  <c r="W124" i="16"/>
  <c r="AJ124" i="16" s="1"/>
  <c r="AT185" i="16"/>
  <c r="W185" i="16"/>
  <c r="AJ185" i="16" s="1"/>
  <c r="G224" i="16"/>
  <c r="G127" i="15"/>
  <c r="BL127" i="15"/>
  <c r="BL170" i="15"/>
  <c r="G170" i="15"/>
  <c r="G92" i="16"/>
  <c r="G126" i="16"/>
  <c r="AR126" i="16"/>
  <c r="AR160" i="11"/>
  <c r="Q172" i="11"/>
  <c r="Q184" i="11"/>
  <c r="AN49" i="12"/>
  <c r="BR185" i="12"/>
  <c r="BP226" i="12"/>
  <c r="Y101" i="14"/>
  <c r="G191" i="14"/>
  <c r="BN15" i="15"/>
  <c r="BT28" i="15"/>
  <c r="AF28" i="15"/>
  <c r="BL181" i="15"/>
  <c r="BT181" i="15"/>
  <c r="AT19" i="16"/>
  <c r="M19" i="16"/>
  <c r="S89" i="16"/>
  <c r="AT89" i="16"/>
  <c r="AN88" i="12"/>
  <c r="M88" i="13"/>
  <c r="M92" i="13"/>
  <c r="S102" i="13"/>
  <c r="S171" i="13"/>
  <c r="S183" i="13"/>
  <c r="G28" i="14"/>
  <c r="AX40" i="14"/>
  <c r="AX123" i="14"/>
  <c r="Y123" i="14"/>
  <c r="AP115" i="15"/>
  <c r="BB115" i="15" s="1"/>
  <c r="AF116" i="15"/>
  <c r="M153" i="15"/>
  <c r="BR176" i="15"/>
  <c r="Y176" i="15"/>
  <c r="BN181" i="15"/>
  <c r="AP250" i="15"/>
  <c r="AX250" i="15" s="1"/>
  <c r="S44" i="16"/>
  <c r="AV44" i="16"/>
  <c r="AT82" i="16"/>
  <c r="AT84" i="16"/>
  <c r="M88" i="16"/>
  <c r="AT88" i="16"/>
  <c r="AR97" i="16"/>
  <c r="W97" i="16"/>
  <c r="AJ97" i="16" s="1"/>
  <c r="W99" i="16"/>
  <c r="AJ99" i="16" s="1"/>
  <c r="AT157" i="16"/>
  <c r="W157" i="16"/>
  <c r="AJ157" i="16" s="1"/>
  <c r="S158" i="16"/>
  <c r="G184" i="16"/>
  <c r="AR184" i="16"/>
  <c r="W253" i="16"/>
  <c r="AJ253" i="16" s="1"/>
  <c r="M253" i="16"/>
  <c r="AN104" i="12"/>
  <c r="AH105" i="12"/>
  <c r="BN253" i="12"/>
  <c r="M17" i="13"/>
  <c r="M25" i="13"/>
  <c r="G29" i="13"/>
  <c r="G33" i="13"/>
  <c r="M49" i="13"/>
  <c r="W121" i="13"/>
  <c r="AF121" i="13" s="1"/>
  <c r="BB14" i="14"/>
  <c r="AX27" i="14"/>
  <c r="S49" i="14"/>
  <c r="AX51" i="14"/>
  <c r="G83" i="14"/>
  <c r="BL20" i="15"/>
  <c r="BL21" i="15"/>
  <c r="G43" i="15"/>
  <c r="G89" i="15"/>
  <c r="BN116" i="15"/>
  <c r="BP154" i="15"/>
  <c r="BN160" i="15"/>
  <c r="BR177" i="15"/>
  <c r="S179" i="15"/>
  <c r="BN185" i="15"/>
  <c r="AF231" i="15"/>
  <c r="BT231" i="15"/>
  <c r="AL247" i="15"/>
  <c r="AT22" i="16"/>
  <c r="AV27" i="16"/>
  <c r="AT30" i="16"/>
  <c r="AR88" i="16"/>
  <c r="M90" i="16"/>
  <c r="S154" i="16"/>
  <c r="M157" i="16"/>
  <c r="AR173" i="16"/>
  <c r="W173" i="16"/>
  <c r="AB173" i="16" s="1"/>
  <c r="G251" i="12"/>
  <c r="AH162" i="12"/>
  <c r="BR165" i="12"/>
  <c r="BB28" i="14"/>
  <c r="S36" i="14"/>
  <c r="BB87" i="14"/>
  <c r="BB111" i="14"/>
  <c r="S19" i="15"/>
  <c r="M89" i="15"/>
  <c r="G90" i="15"/>
  <c r="AF151" i="15"/>
  <c r="M160" i="15"/>
  <c r="G163" i="15"/>
  <c r="AP163" i="15"/>
  <c r="BB163" i="15" s="1"/>
  <c r="G17" i="16"/>
  <c r="AR17" i="16"/>
  <c r="AR20" i="16"/>
  <c r="AV22" i="16"/>
  <c r="AV30" i="16"/>
  <c r="AV47" i="16"/>
  <c r="S82" i="16"/>
  <c r="AR89" i="16"/>
  <c r="W89" i="16"/>
  <c r="AJ89" i="16" s="1"/>
  <c r="W108" i="16"/>
  <c r="AB108" i="16" s="1"/>
  <c r="AT115" i="16"/>
  <c r="W115" i="16"/>
  <c r="AB115" i="16" s="1"/>
  <c r="W119" i="16"/>
  <c r="AJ119" i="16" s="1"/>
  <c r="AV126" i="16"/>
  <c r="AR93" i="16"/>
  <c r="W93" i="16"/>
  <c r="AJ93" i="16" s="1"/>
  <c r="BV223" i="15"/>
  <c r="AL223" i="15"/>
  <c r="U172" i="11"/>
  <c r="G175" i="11"/>
  <c r="U181" i="11"/>
  <c r="AH181" i="11" s="1"/>
  <c r="G152" i="13"/>
  <c r="G156" i="13"/>
  <c r="G180" i="13"/>
  <c r="M192" i="13"/>
  <c r="W224" i="13"/>
  <c r="AJ224" i="13" s="1"/>
  <c r="G228" i="13"/>
  <c r="G252" i="13"/>
  <c r="BB27" i="14"/>
  <c r="BB98" i="14"/>
  <c r="AF16" i="15"/>
  <c r="S21" i="15"/>
  <c r="AF111" i="15"/>
  <c r="BT111" i="15"/>
  <c r="S116" i="15"/>
  <c r="BL121" i="15"/>
  <c r="BP160" i="15"/>
  <c r="Y185" i="15"/>
  <c r="BP186" i="15"/>
  <c r="S188" i="15"/>
  <c r="BV188" i="15"/>
  <c r="AR21" i="16"/>
  <c r="G21" i="16"/>
  <c r="W36" i="16"/>
  <c r="AF36" i="16" s="1"/>
  <c r="AR87" i="16"/>
  <c r="AR149" i="16"/>
  <c r="W149" i="16"/>
  <c r="AJ149" i="16" s="1"/>
  <c r="BN99" i="15"/>
  <c r="M99" i="15"/>
  <c r="AL167" i="15"/>
  <c r="BV167" i="15"/>
  <c r="G27" i="16"/>
  <c r="M161" i="16"/>
  <c r="AT161" i="16"/>
  <c r="AR113" i="11"/>
  <c r="AR125" i="11"/>
  <c r="Q131" i="11"/>
  <c r="Q229" i="11"/>
  <c r="U129" i="12"/>
  <c r="M24" i="13"/>
  <c r="G44" i="13"/>
  <c r="G84" i="13"/>
  <c r="G108" i="13"/>
  <c r="W157" i="13"/>
  <c r="AF157" i="13" s="1"/>
  <c r="W169" i="13"/>
  <c r="AF169" i="13" s="1"/>
  <c r="W193" i="13"/>
  <c r="Y36" i="14"/>
  <c r="AH36" i="14" s="1"/>
  <c r="G46" i="14"/>
  <c r="AX95" i="14"/>
  <c r="BB97" i="14"/>
  <c r="BT87" i="15"/>
  <c r="AF87" i="15"/>
  <c r="BN118" i="15"/>
  <c r="AL154" i="15"/>
  <c r="S36" i="16"/>
  <c r="AV36" i="16"/>
  <c r="AR46" i="16"/>
  <c r="G84" i="16"/>
  <c r="AR84" i="16"/>
  <c r="M89" i="16"/>
  <c r="AR95" i="16"/>
  <c r="G106" i="16"/>
  <c r="AR106" i="16"/>
  <c r="AR128" i="16"/>
  <c r="W128" i="16"/>
  <c r="AB128" i="16" s="1"/>
  <c r="G166" i="16"/>
  <c r="G219" i="11"/>
  <c r="BR193" i="12"/>
  <c r="S228" i="13"/>
  <c r="S232" i="13"/>
  <c r="G45" i="14"/>
  <c r="AX92" i="14"/>
  <c r="G242" i="14"/>
  <c r="BN125" i="15"/>
  <c r="M15" i="16"/>
  <c r="G15" i="16"/>
  <c r="AT95" i="16"/>
  <c r="AV101" i="16"/>
  <c r="AT123" i="16"/>
  <c r="AV149" i="16"/>
  <c r="Y127" i="14"/>
  <c r="AL127" i="14" s="1"/>
  <c r="G169" i="14"/>
  <c r="Y243" i="14"/>
  <c r="AH243" i="14" s="1"/>
  <c r="BV16" i="15"/>
  <c r="M20" i="15"/>
  <c r="AP22" i="15"/>
  <c r="BB22" i="15" s="1"/>
  <c r="Y28" i="15"/>
  <c r="AL46" i="15"/>
  <c r="AF47" i="15"/>
  <c r="BR48" i="15"/>
  <c r="G117" i="15"/>
  <c r="BP125" i="15"/>
  <c r="BT129" i="15"/>
  <c r="M151" i="15"/>
  <c r="BL161" i="15"/>
  <c r="BP168" i="15"/>
  <c r="M187" i="15"/>
  <c r="AF224" i="15"/>
  <c r="G122" i="16"/>
  <c r="AV130" i="16"/>
  <c r="G109" i="14"/>
  <c r="G110" i="14"/>
  <c r="M181" i="14"/>
  <c r="G192" i="14"/>
  <c r="G217" i="14"/>
  <c r="Y253" i="14"/>
  <c r="AL253" i="14" s="1"/>
  <c r="BR20" i="15"/>
  <c r="BR21" i="15"/>
  <c r="BT22" i="15"/>
  <c r="G41" i="15"/>
  <c r="Y42" i="15"/>
  <c r="BR49" i="15"/>
  <c r="BP88" i="15"/>
  <c r="G99" i="15"/>
  <c r="BP106" i="15"/>
  <c r="BP107" i="15"/>
  <c r="BT115" i="15"/>
  <c r="BN117" i="15"/>
  <c r="G118" i="15"/>
  <c r="BL120" i="15"/>
  <c r="BP126" i="15"/>
  <c r="M127" i="15"/>
  <c r="BR151" i="15"/>
  <c r="BP152" i="15"/>
  <c r="BV154" i="15"/>
  <c r="M163" i="15"/>
  <c r="BT185" i="15"/>
  <c r="BP187" i="15"/>
  <c r="BR224" i="15"/>
  <c r="AT16" i="16"/>
  <c r="S33" i="16"/>
  <c r="AV49" i="16"/>
  <c r="AR51" i="16"/>
  <c r="AR83" i="16"/>
  <c r="AR85" i="16"/>
  <c r="AV85" i="16"/>
  <c r="AV86" i="16"/>
  <c r="M184" i="16"/>
  <c r="AT184" i="16"/>
  <c r="AV221" i="16"/>
  <c r="M250" i="16"/>
  <c r="S250" i="16"/>
  <c r="AV250" i="16"/>
  <c r="AV171" i="16"/>
  <c r="M171" i="16"/>
  <c r="AV184" i="16"/>
  <c r="S184" i="16"/>
  <c r="AT230" i="16"/>
  <c r="S109" i="14"/>
  <c r="G239" i="14"/>
  <c r="BV21" i="15"/>
  <c r="BT30" i="15"/>
  <c r="BP41" i="15"/>
  <c r="BL45" i="15"/>
  <c r="AL50" i="15"/>
  <c r="BV51" i="15"/>
  <c r="BN82" i="15"/>
  <c r="BP89" i="15"/>
  <c r="M90" i="15"/>
  <c r="BT107" i="15"/>
  <c r="AL116" i="15"/>
  <c r="BP118" i="15"/>
  <c r="BT153" i="15"/>
  <c r="Y154" i="15"/>
  <c r="G157" i="15"/>
  <c r="BN179" i="15"/>
  <c r="Y236" i="15"/>
  <c r="S239" i="15"/>
  <c r="AF249" i="15"/>
  <c r="AR15" i="16"/>
  <c r="AR16" i="16"/>
  <c r="W17" i="16"/>
  <c r="AJ17" i="16" s="1"/>
  <c r="M18" i="16"/>
  <c r="AR27" i="16"/>
  <c r="W29" i="16"/>
  <c r="AJ29" i="16" s="1"/>
  <c r="M32" i="16"/>
  <c r="M50" i="16"/>
  <c r="S107" i="16"/>
  <c r="W220" i="16"/>
  <c r="AJ220" i="16" s="1"/>
  <c r="AV230" i="16"/>
  <c r="BP15" i="15"/>
  <c r="AL51" i="15"/>
  <c r="BP99" i="15"/>
  <c r="G100" i="15"/>
  <c r="BL103" i="15"/>
  <c r="BR119" i="15"/>
  <c r="Y120" i="15"/>
  <c r="AL126" i="15"/>
  <c r="BP155" i="15"/>
  <c r="AF163" i="15"/>
  <c r="BT182" i="15"/>
  <c r="AV17" i="16"/>
  <c r="AT36" i="16"/>
  <c r="G110" i="16"/>
  <c r="AV166" i="16"/>
  <c r="Y109" i="14"/>
  <c r="BN24" i="15"/>
  <c r="AF34" i="15"/>
  <c r="S43" i="15"/>
  <c r="BP44" i="15"/>
  <c r="BR82" i="15"/>
  <c r="BR90" i="15"/>
  <c r="G93" i="15"/>
  <c r="S99" i="15"/>
  <c r="BN100" i="15"/>
  <c r="BT119" i="15"/>
  <c r="BT120" i="15"/>
  <c r="BN128" i="15"/>
  <c r="S155" i="15"/>
  <c r="M157" i="15"/>
  <c r="BN158" i="15"/>
  <c r="M159" i="15"/>
  <c r="AP170" i="15"/>
  <c r="AT170" i="15" s="1"/>
  <c r="BP171" i="15"/>
  <c r="BR174" i="15"/>
  <c r="BL191" i="15"/>
  <c r="BL192" i="15"/>
  <c r="AF237" i="15"/>
  <c r="AF241" i="15"/>
  <c r="M247" i="15"/>
  <c r="Y251" i="15"/>
  <c r="S17" i="16"/>
  <c r="G31" i="16"/>
  <c r="M40" i="16"/>
  <c r="AT42" i="16"/>
  <c r="AT44" i="16"/>
  <c r="M87" i="16"/>
  <c r="G99" i="16"/>
  <c r="S106" i="16"/>
  <c r="S125" i="16"/>
  <c r="AT154" i="16"/>
  <c r="AV155" i="16"/>
  <c r="W169" i="16"/>
  <c r="AB169" i="16" s="1"/>
  <c r="AR189" i="16"/>
  <c r="W189" i="16"/>
  <c r="AJ189" i="16" s="1"/>
  <c r="S220" i="16"/>
  <c r="AV220" i="16"/>
  <c r="S93" i="14"/>
  <c r="AZ102" i="14"/>
  <c r="S115" i="14"/>
  <c r="G162" i="14"/>
  <c r="BB222" i="14"/>
  <c r="BN16" i="15"/>
  <c r="S18" i="15"/>
  <c r="AP23" i="15"/>
  <c r="BB23" i="15" s="1"/>
  <c r="M24" i="15"/>
  <c r="BN26" i="15"/>
  <c r="M27" i="15"/>
  <c r="AF41" i="15"/>
  <c r="S47" i="15"/>
  <c r="Y82" i="15"/>
  <c r="AL98" i="15"/>
  <c r="BP100" i="15"/>
  <c r="BP101" i="15"/>
  <c r="BT110" i="15"/>
  <c r="M111" i="15"/>
  <c r="BL111" i="15"/>
  <c r="BN122" i="15"/>
  <c r="M128" i="15"/>
  <c r="S156" i="15"/>
  <c r="BT164" i="15"/>
  <c r="AL170" i="15"/>
  <c r="BR171" i="15"/>
  <c r="BV174" i="15"/>
  <c r="BL175" i="15"/>
  <c r="BN193" i="15"/>
  <c r="Y225" i="15"/>
  <c r="Y238" i="15"/>
  <c r="Y246" i="15"/>
  <c r="AF250" i="15"/>
  <c r="AV16" i="16"/>
  <c r="Z53" i="16"/>
  <c r="G35" i="16"/>
  <c r="AT83" i="16"/>
  <c r="W85" i="16"/>
  <c r="AJ85" i="16" s="1"/>
  <c r="AV87" i="16"/>
  <c r="G114" i="16"/>
  <c r="S129" i="16"/>
  <c r="G236" i="16"/>
  <c r="AX114" i="14"/>
  <c r="BB120" i="14"/>
  <c r="Y161" i="14"/>
  <c r="AD161" i="14" s="1"/>
  <c r="S163" i="14"/>
  <c r="M184" i="14"/>
  <c r="BB245" i="14"/>
  <c r="AF15" i="15"/>
  <c r="S16" i="15"/>
  <c r="BL18" i="15"/>
  <c r="AP19" i="15"/>
  <c r="AT19" i="15" s="1"/>
  <c r="BR23" i="15"/>
  <c r="BP24" i="15"/>
  <c r="S26" i="15"/>
  <c r="BN28" i="15"/>
  <c r="BR31" i="15"/>
  <c r="BN36" i="15"/>
  <c r="BT43" i="15"/>
  <c r="AF44" i="15"/>
  <c r="S46" i="15"/>
  <c r="BT47" i="15"/>
  <c r="AF82" i="15"/>
  <c r="BV90" i="15"/>
  <c r="M93" i="15"/>
  <c r="BL93" i="15"/>
  <c r="AF99" i="15"/>
  <c r="Y101" i="15"/>
  <c r="S103" i="15"/>
  <c r="BP111" i="15"/>
  <c r="BR156" i="15"/>
  <c r="S159" i="15"/>
  <c r="BN159" i="15"/>
  <c r="G167" i="15"/>
  <c r="AF171" i="15"/>
  <c r="AP174" i="15"/>
  <c r="AX174" i="15" s="1"/>
  <c r="S176" i="15"/>
  <c r="BP182" i="15"/>
  <c r="BP184" i="15"/>
  <c r="AF188" i="15"/>
  <c r="BR190" i="15"/>
  <c r="M193" i="15"/>
  <c r="M242" i="15"/>
  <c r="BL248" i="15"/>
  <c r="AV15" i="16"/>
  <c r="S16" i="16"/>
  <c r="AV25" i="16"/>
  <c r="AR37" i="16"/>
  <c r="AR45" i="16"/>
  <c r="G49" i="16"/>
  <c r="AV83" i="16"/>
  <c r="S109" i="16"/>
  <c r="G118" i="16"/>
  <c r="W126" i="16"/>
  <c r="AJ126" i="16" s="1"/>
  <c r="AT250" i="16"/>
  <c r="Y115" i="14"/>
  <c r="AD115" i="14" s="1"/>
  <c r="Y131" i="14"/>
  <c r="AL131" i="14" s="1"/>
  <c r="M173" i="14"/>
  <c r="AL15" i="15"/>
  <c r="Y16" i="15"/>
  <c r="BT23" i="15"/>
  <c r="BT31" i="15"/>
  <c r="AL90" i="15"/>
  <c r="BP93" i="15"/>
  <c r="BT93" i="15"/>
  <c r="S111" i="15"/>
  <c r="G112" i="15"/>
  <c r="BR122" i="15"/>
  <c r="BV131" i="15"/>
  <c r="AL155" i="15"/>
  <c r="AF157" i="15"/>
  <c r="BR159" i="15"/>
  <c r="G168" i="15"/>
  <c r="BV179" i="15"/>
  <c r="S184" i="15"/>
  <c r="AL188" i="15"/>
  <c r="M217" i="15"/>
  <c r="AL218" i="15"/>
  <c r="S233" i="15"/>
  <c r="BN248" i="15"/>
  <c r="W15" i="16"/>
  <c r="AV23" i="16"/>
  <c r="M27" i="16"/>
  <c r="W28" i="16"/>
  <c r="AB28" i="16" s="1"/>
  <c r="G36" i="16"/>
  <c r="AV98" i="16"/>
  <c r="AT100" i="16"/>
  <c r="S128" i="16"/>
  <c r="W130" i="16"/>
  <c r="AJ130" i="16" s="1"/>
  <c r="W153" i="16"/>
  <c r="AJ153" i="16" s="1"/>
  <c r="S168" i="16"/>
  <c r="G183" i="16"/>
  <c r="AV188" i="16"/>
  <c r="AR192" i="16"/>
  <c r="AT224" i="16"/>
  <c r="AV234" i="16"/>
  <c r="M242" i="16"/>
  <c r="S243" i="16"/>
  <c r="AR161" i="16"/>
  <c r="G167" i="16"/>
  <c r="AT183" i="16"/>
  <c r="AV186" i="16"/>
  <c r="AR177" i="16"/>
  <c r="AR193" i="16"/>
  <c r="G217" i="16"/>
  <c r="M218" i="16"/>
  <c r="M226" i="16"/>
  <c r="S229" i="16"/>
  <c r="AR234" i="16"/>
  <c r="AT241" i="16"/>
  <c r="AV244" i="16"/>
  <c r="AR251" i="16"/>
  <c r="S163" i="16"/>
  <c r="M167" i="16"/>
  <c r="G171" i="16"/>
  <c r="AV175" i="16"/>
  <c r="S180" i="16"/>
  <c r="K255" i="16"/>
  <c r="S235" i="16"/>
  <c r="AR250" i="16"/>
  <c r="M164" i="16"/>
  <c r="W176" i="16"/>
  <c r="AB176" i="16" s="1"/>
  <c r="S177" i="16"/>
  <c r="AR181" i="16"/>
  <c r="AT182" i="16"/>
  <c r="AV185" i="16"/>
  <c r="AV193" i="16"/>
  <c r="S217" i="16"/>
  <c r="M220" i="16"/>
  <c r="G228" i="16"/>
  <c r="AV231" i="16"/>
  <c r="S241" i="16"/>
  <c r="AR165" i="16"/>
  <c r="AR168" i="16"/>
  <c r="S182" i="16"/>
  <c r="AV189" i="16"/>
  <c r="AT191" i="16"/>
  <c r="AV192" i="16"/>
  <c r="W193" i="16"/>
  <c r="AB193" i="16" s="1"/>
  <c r="AT247" i="16"/>
  <c r="W159" i="16"/>
  <c r="AJ159" i="16" s="1"/>
  <c r="W161" i="16"/>
  <c r="AF161" i="16" s="1"/>
  <c r="S181" i="16"/>
  <c r="AT186" i="16"/>
  <c r="M188" i="16"/>
  <c r="M191" i="16"/>
  <c r="S192" i="16"/>
  <c r="AD255" i="16"/>
  <c r="M219" i="16"/>
  <c r="W221" i="16"/>
  <c r="AF221" i="16" s="1"/>
  <c r="G232" i="16"/>
  <c r="M233" i="16"/>
  <c r="S236" i="16"/>
  <c r="AR238" i="16"/>
  <c r="AT239" i="16"/>
  <c r="W244" i="16"/>
  <c r="AJ244" i="16" s="1"/>
  <c r="G253" i="16"/>
  <c r="AR157" i="16"/>
  <c r="G159" i="16"/>
  <c r="S165" i="16"/>
  <c r="M173" i="16"/>
  <c r="G175" i="16"/>
  <c r="W181" i="16"/>
  <c r="AB181" i="16" s="1"/>
  <c r="AV191" i="16"/>
  <c r="M222" i="16"/>
  <c r="AV224" i="16"/>
  <c r="M229" i="16"/>
  <c r="S239" i="16"/>
  <c r="G242" i="16"/>
  <c r="W248" i="16"/>
  <c r="AF248" i="16" s="1"/>
  <c r="AT249" i="16"/>
  <c r="S252" i="16"/>
  <c r="W165" i="16"/>
  <c r="AB165" i="16" s="1"/>
  <c r="AV173" i="16"/>
  <c r="G180" i="16"/>
  <c r="AR185" i="16"/>
  <c r="S191" i="16"/>
  <c r="AV229" i="16"/>
  <c r="W231" i="16"/>
  <c r="AB231" i="16" s="1"/>
  <c r="G237" i="16"/>
  <c r="AT242" i="16"/>
  <c r="Q255" i="16"/>
  <c r="AJ43" i="16"/>
  <c r="AB43" i="16"/>
  <c r="AB18" i="16"/>
  <c r="AJ18" i="16"/>
  <c r="AF18" i="16"/>
  <c r="AF41" i="16"/>
  <c r="AJ41" i="16"/>
  <c r="AT29" i="16"/>
  <c r="M29" i="16"/>
  <c r="AT37" i="16"/>
  <c r="M37" i="16"/>
  <c r="W38" i="16"/>
  <c r="W44" i="16"/>
  <c r="G44" i="16"/>
  <c r="AV102" i="16"/>
  <c r="AR102" i="16"/>
  <c r="AH53" i="16"/>
  <c r="W20" i="16"/>
  <c r="M23" i="16"/>
  <c r="W24" i="16"/>
  <c r="M25" i="16"/>
  <c r="AV29" i="16"/>
  <c r="W31" i="16"/>
  <c r="AR32" i="16"/>
  <c r="S34" i="16"/>
  <c r="AR38" i="16"/>
  <c r="AJ39" i="16"/>
  <c r="S42" i="16"/>
  <c r="G50" i="16"/>
  <c r="W50" i="16"/>
  <c r="W96" i="16"/>
  <c r="AV96" i="16"/>
  <c r="M115" i="16"/>
  <c r="G115" i="16"/>
  <c r="AR115" i="16"/>
  <c r="K53" i="16"/>
  <c r="W16" i="16"/>
  <c r="W30" i="16"/>
  <c r="AT32" i="16"/>
  <c r="AV32" i="16"/>
  <c r="AF33" i="16"/>
  <c r="G46" i="16"/>
  <c r="W46" i="16"/>
  <c r="AT47" i="16"/>
  <c r="M47" i="16"/>
  <c r="W48" i="16"/>
  <c r="G48" i="16"/>
  <c r="M14" i="16"/>
  <c r="AL53" i="16"/>
  <c r="S15" i="16"/>
  <c r="S19" i="16"/>
  <c r="AT25" i="16"/>
  <c r="S27" i="16"/>
  <c r="AT27" i="16"/>
  <c r="AR33" i="16"/>
  <c r="AR35" i="16"/>
  <c r="W37" i="16"/>
  <c r="AT45" i="16"/>
  <c r="M45" i="16"/>
  <c r="W82" i="16"/>
  <c r="E195" i="16"/>
  <c r="AR82" i="16"/>
  <c r="W83" i="16"/>
  <c r="AP53" i="16"/>
  <c r="AT21" i="16"/>
  <c r="AT23" i="16"/>
  <c r="S25" i="16"/>
  <c r="AR30" i="16"/>
  <c r="S32" i="16"/>
  <c r="G33" i="16"/>
  <c r="AT35" i="16"/>
  <c r="AT39" i="16"/>
  <c r="AT46" i="16"/>
  <c r="AT49" i="16"/>
  <c r="M49" i="16"/>
  <c r="AV50" i="16"/>
  <c r="S50" i="16"/>
  <c r="W86" i="16"/>
  <c r="AR86" i="16"/>
  <c r="AJ104" i="16"/>
  <c r="AF104" i="16"/>
  <c r="AB104" i="16"/>
  <c r="AT110" i="16"/>
  <c r="M110" i="16"/>
  <c r="Q53" i="16"/>
  <c r="G26" i="16"/>
  <c r="W26" i="16"/>
  <c r="W27" i="16"/>
  <c r="AV48" i="16"/>
  <c r="S48" i="16"/>
  <c r="AF87" i="16"/>
  <c r="AB87" i="16"/>
  <c r="G102" i="16"/>
  <c r="AT121" i="16"/>
  <c r="S14" i="16"/>
  <c r="AT14" i="16"/>
  <c r="G16" i="16"/>
  <c r="M17" i="16"/>
  <c r="S18" i="16"/>
  <c r="W22" i="16"/>
  <c r="W32" i="16"/>
  <c r="AT33" i="16"/>
  <c r="M33" i="16"/>
  <c r="W40" i="16"/>
  <c r="G40" i="16"/>
  <c r="AV46" i="16"/>
  <c r="S46" i="16"/>
  <c r="M83" i="16"/>
  <c r="W84" i="16"/>
  <c r="AV84" i="16"/>
  <c r="W90" i="16"/>
  <c r="AR90" i="16"/>
  <c r="W91" i="16"/>
  <c r="AV14" i="16"/>
  <c r="AB15" i="16"/>
  <c r="AV18" i="16"/>
  <c r="W21" i="16"/>
  <c r="AT26" i="16"/>
  <c r="AR26" i="16"/>
  <c r="AT28" i="16"/>
  <c r="AR28" i="16"/>
  <c r="AV33" i="16"/>
  <c r="W35" i="16"/>
  <c r="AV40" i="16"/>
  <c r="S84" i="16"/>
  <c r="G90" i="16"/>
  <c r="W14" i="16"/>
  <c r="G34" i="16"/>
  <c r="W34" i="16"/>
  <c r="AV41" i="16"/>
  <c r="S41" i="16"/>
  <c r="AB45" i="16"/>
  <c r="AB85" i="16"/>
  <c r="W88" i="16"/>
  <c r="AV88" i="16"/>
  <c r="W94" i="16"/>
  <c r="AR94" i="16"/>
  <c r="W158" i="16"/>
  <c r="AR158" i="16"/>
  <c r="G158" i="16"/>
  <c r="AR29" i="16"/>
  <c r="G42" i="16"/>
  <c r="W42" i="16"/>
  <c r="AD195" i="16"/>
  <c r="S88" i="16"/>
  <c r="W95" i="16"/>
  <c r="AT101" i="16"/>
  <c r="M101" i="16"/>
  <c r="S26" i="16"/>
  <c r="S28" i="16"/>
  <c r="G29" i="16"/>
  <c r="AT31" i="16"/>
  <c r="AR34" i="16"/>
  <c r="G37" i="16"/>
  <c r="AB39" i="16"/>
  <c r="AT41" i="16"/>
  <c r="M41" i="16"/>
  <c r="S43" i="16"/>
  <c r="AR43" i="16"/>
  <c r="G43" i="16"/>
  <c r="AR50" i="16"/>
  <c r="W92" i="16"/>
  <c r="AV92" i="16"/>
  <c r="AT106" i="16"/>
  <c r="M106" i="16"/>
  <c r="E53" i="16"/>
  <c r="AD53" i="16"/>
  <c r="S20" i="16"/>
  <c r="M34" i="16"/>
  <c r="AV37" i="16"/>
  <c r="S37" i="16"/>
  <c r="AT43" i="16"/>
  <c r="M43" i="16"/>
  <c r="AR44" i="16"/>
  <c r="W98" i="16"/>
  <c r="AR98" i="16"/>
  <c r="M111" i="16"/>
  <c r="G111" i="16"/>
  <c r="S116" i="16"/>
  <c r="M116" i="16"/>
  <c r="W154" i="16"/>
  <c r="AR154" i="16"/>
  <c r="G154" i="16"/>
  <c r="AT163" i="16"/>
  <c r="M163" i="16"/>
  <c r="AH195" i="16"/>
  <c r="M107" i="16"/>
  <c r="G107" i="16"/>
  <c r="S110" i="16"/>
  <c r="AR111" i="16"/>
  <c r="AR116" i="16"/>
  <c r="G116" i="16"/>
  <c r="AT122" i="16"/>
  <c r="M122" i="16"/>
  <c r="W125" i="16"/>
  <c r="AR125" i="16"/>
  <c r="G125" i="16"/>
  <c r="AT126" i="16"/>
  <c r="M126" i="16"/>
  <c r="W127" i="16"/>
  <c r="AV127" i="16"/>
  <c r="S127" i="16"/>
  <c r="AT159" i="16"/>
  <c r="M159" i="16"/>
  <c r="W160" i="16"/>
  <c r="AV160" i="16"/>
  <c r="S160" i="16"/>
  <c r="K195" i="16"/>
  <c r="S101" i="16"/>
  <c r="AT102" i="16"/>
  <c r="M102" i="16"/>
  <c r="AV111" i="16"/>
  <c r="AV116" i="16"/>
  <c r="AV122" i="16"/>
  <c r="S122" i="16"/>
  <c r="M131" i="16"/>
  <c r="G131" i="16"/>
  <c r="AT131" i="16"/>
  <c r="AT155" i="16"/>
  <c r="M155" i="16"/>
  <c r="W156" i="16"/>
  <c r="AV156" i="16"/>
  <c r="S156" i="16"/>
  <c r="AJ161" i="16"/>
  <c r="AB161" i="16"/>
  <c r="AR41" i="16"/>
  <c r="M82" i="16"/>
  <c r="AL195" i="16"/>
  <c r="S83" i="16"/>
  <c r="G85" i="16"/>
  <c r="S87" i="16"/>
  <c r="G89" i="16"/>
  <c r="G93" i="16"/>
  <c r="G97" i="16"/>
  <c r="M98" i="16"/>
  <c r="M103" i="16"/>
  <c r="G103" i="16"/>
  <c r="AV107" i="16"/>
  <c r="AR112" i="16"/>
  <c r="G112" i="16"/>
  <c r="S112" i="16"/>
  <c r="M112" i="16"/>
  <c r="AV115" i="16"/>
  <c r="S115" i="16"/>
  <c r="W117" i="16"/>
  <c r="AR117" i="16"/>
  <c r="G117" i="16"/>
  <c r="AV117" i="16"/>
  <c r="AV123" i="16"/>
  <c r="S123" i="16"/>
  <c r="AR131" i="16"/>
  <c r="W150" i="16"/>
  <c r="AR150" i="16"/>
  <c r="AH255" i="16"/>
  <c r="AJ251" i="16"/>
  <c r="AF251" i="16"/>
  <c r="AB251" i="16"/>
  <c r="M36" i="16"/>
  <c r="M44" i="16"/>
  <c r="S45" i="16"/>
  <c r="G47" i="16"/>
  <c r="S49" i="16"/>
  <c r="G51" i="16"/>
  <c r="AP195" i="16"/>
  <c r="S102" i="16"/>
  <c r="AR108" i="16"/>
  <c r="G108" i="16"/>
  <c r="S108" i="16"/>
  <c r="M108" i="16"/>
  <c r="S111" i="16"/>
  <c r="AT117" i="16"/>
  <c r="M117" i="16"/>
  <c r="W118" i="16"/>
  <c r="AV45" i="16"/>
  <c r="Q195" i="16"/>
  <c r="AT103" i="16"/>
  <c r="AV103" i="16"/>
  <c r="AV118" i="16"/>
  <c r="M119" i="16"/>
  <c r="G119" i="16"/>
  <c r="AT151" i="16"/>
  <c r="M151" i="16"/>
  <c r="W152" i="16"/>
  <c r="AV152" i="16"/>
  <c r="S152" i="16"/>
  <c r="AR104" i="16"/>
  <c r="G104" i="16"/>
  <c r="AT104" i="16"/>
  <c r="S104" i="16"/>
  <c r="M104" i="16"/>
  <c r="W113" i="16"/>
  <c r="AR113" i="16"/>
  <c r="G113" i="16"/>
  <c r="AT118" i="16"/>
  <c r="M118" i="16"/>
  <c r="M127" i="16"/>
  <c r="G127" i="16"/>
  <c r="AT127" i="16"/>
  <c r="M160" i="16"/>
  <c r="G160" i="16"/>
  <c r="AT160" i="16"/>
  <c r="AJ249" i="16"/>
  <c r="AF249" i="16"/>
  <c r="AB249" i="16"/>
  <c r="M51" i="16"/>
  <c r="AV82" i="16"/>
  <c r="AV99" i="16"/>
  <c r="AV104" i="16"/>
  <c r="W109" i="16"/>
  <c r="AR109" i="16"/>
  <c r="G109" i="16"/>
  <c r="AV113" i="16"/>
  <c r="S120" i="16"/>
  <c r="M120" i="16"/>
  <c r="AR127" i="16"/>
  <c r="M156" i="16"/>
  <c r="G156" i="16"/>
  <c r="AT156" i="16"/>
  <c r="AR160" i="16"/>
  <c r="W187" i="16"/>
  <c r="AR100" i="16"/>
  <c r="G100" i="16"/>
  <c r="W105" i="16"/>
  <c r="AR105" i="16"/>
  <c r="G105" i="16"/>
  <c r="AT113" i="16"/>
  <c r="M113" i="16"/>
  <c r="W114" i="16"/>
  <c r="AR120" i="16"/>
  <c r="G120" i="16"/>
  <c r="W129" i="16"/>
  <c r="AR129" i="16"/>
  <c r="G129" i="16"/>
  <c r="AT187" i="16"/>
  <c r="M187" i="16"/>
  <c r="AR47" i="16"/>
  <c r="Z195" i="16"/>
  <c r="AT109" i="16"/>
  <c r="M109" i="16"/>
  <c r="W110" i="16"/>
  <c r="AJ112" i="16"/>
  <c r="M123" i="16"/>
  <c r="G123" i="16"/>
  <c r="AT130" i="16"/>
  <c r="M130" i="16"/>
  <c r="W131" i="16"/>
  <c r="AV131" i="16"/>
  <c r="S131" i="16"/>
  <c r="W163" i="16"/>
  <c r="G245" i="16"/>
  <c r="AV245" i="16"/>
  <c r="M245" i="16"/>
  <c r="AJ247" i="16"/>
  <c r="AF247" i="16"/>
  <c r="AB247" i="16"/>
  <c r="W101" i="16"/>
  <c r="AR101" i="16"/>
  <c r="G101" i="16"/>
  <c r="AT105" i="16"/>
  <c r="M105" i="16"/>
  <c r="W106" i="16"/>
  <c r="AR110" i="16"/>
  <c r="AT114" i="16"/>
  <c r="M114" i="16"/>
  <c r="AV114" i="16"/>
  <c r="AV119" i="16"/>
  <c r="S119" i="16"/>
  <c r="W121" i="16"/>
  <c r="AR121" i="16"/>
  <c r="AR123" i="16"/>
  <c r="M152" i="16"/>
  <c r="G152" i="16"/>
  <c r="AT152" i="16"/>
  <c r="W162" i="16"/>
  <c r="AR162" i="16"/>
  <c r="G162" i="16"/>
  <c r="W186" i="16"/>
  <c r="AR186" i="16"/>
  <c r="G186" i="16"/>
  <c r="AT99" i="16"/>
  <c r="AL255" i="16"/>
  <c r="G222" i="16"/>
  <c r="S225" i="16"/>
  <c r="G233" i="16"/>
  <c r="M249" i="16"/>
  <c r="S166" i="16"/>
  <c r="AT171" i="16"/>
  <c r="AV179" i="16"/>
  <c r="S237" i="16"/>
  <c r="AJ245" i="16"/>
  <c r="AJ176" i="16"/>
  <c r="AF176" i="16"/>
  <c r="AJ192" i="16"/>
  <c r="AF192" i="16"/>
  <c r="AB192" i="16"/>
  <c r="AB244" i="16"/>
  <c r="AT245" i="16"/>
  <c r="S249" i="16"/>
  <c r="G124" i="16"/>
  <c r="M125" i="16"/>
  <c r="S126" i="16"/>
  <c r="G128" i="16"/>
  <c r="M129" i="16"/>
  <c r="S130" i="16"/>
  <c r="G149" i="16"/>
  <c r="S151" i="16"/>
  <c r="G153" i="16"/>
  <c r="M154" i="16"/>
  <c r="S155" i="16"/>
  <c r="G157" i="16"/>
  <c r="M158" i="16"/>
  <c r="S159" i="16"/>
  <c r="G161" i="16"/>
  <c r="M162" i="16"/>
  <c r="AR164" i="16"/>
  <c r="AR176" i="16"/>
  <c r="AR180" i="16"/>
  <c r="AB217" i="16"/>
  <c r="AJ217" i="16"/>
  <c r="AT164" i="16"/>
  <c r="S167" i="16"/>
  <c r="M168" i="16"/>
  <c r="S171" i="16"/>
  <c r="S175" i="16"/>
  <c r="M176" i="16"/>
  <c r="M180" i="16"/>
  <c r="AT180" i="16"/>
  <c r="W190" i="16"/>
  <c r="AR190" i="16"/>
  <c r="S222" i="16"/>
  <c r="G229" i="16"/>
  <c r="S233" i="16"/>
  <c r="W102" i="16"/>
  <c r="AV164" i="16"/>
  <c r="AV168" i="16"/>
  <c r="AV176" i="16"/>
  <c r="AV180" i="16"/>
  <c r="AJ228" i="16"/>
  <c r="S245" i="16"/>
  <c r="M124" i="16"/>
  <c r="M128" i="16"/>
  <c r="M149" i="16"/>
  <c r="M153" i="16"/>
  <c r="M181" i="16"/>
  <c r="G181" i="16"/>
  <c r="AB220" i="16"/>
  <c r="AB240" i="16"/>
  <c r="AJ240" i="16"/>
  <c r="G241" i="16"/>
  <c r="AV165" i="16"/>
  <c r="AV169" i="16"/>
  <c r="S176" i="16"/>
  <c r="AJ227" i="16"/>
  <c r="AF227" i="16"/>
  <c r="AR163" i="16"/>
  <c r="W166" i="16"/>
  <c r="AR166" i="16"/>
  <c r="AT169" i="16"/>
  <c r="W170" i="16"/>
  <c r="AR170" i="16"/>
  <c r="W174" i="16"/>
  <c r="AR174" i="16"/>
  <c r="W178" i="16"/>
  <c r="AR178" i="16"/>
  <c r="W182" i="16"/>
  <c r="AR182" i="16"/>
  <c r="W188" i="16"/>
  <c r="Z255" i="16"/>
  <c r="G225" i="16"/>
  <c r="AJ239" i="16"/>
  <c r="AF239" i="16"/>
  <c r="AP255" i="16"/>
  <c r="S149" i="16"/>
  <c r="G182" i="16"/>
  <c r="AB236" i="16"/>
  <c r="AJ236" i="16"/>
  <c r="AR218" i="16"/>
  <c r="W219" i="16"/>
  <c r="AR222" i="16"/>
  <c r="AR225" i="16"/>
  <c r="W226" i="16"/>
  <c r="AR229" i="16"/>
  <c r="W230" i="16"/>
  <c r="AR233" i="16"/>
  <c r="W234" i="16"/>
  <c r="AR237" i="16"/>
  <c r="W238" i="16"/>
  <c r="AR241" i="16"/>
  <c r="W242" i="16"/>
  <c r="AR245" i="16"/>
  <c r="W246" i="16"/>
  <c r="AR249" i="16"/>
  <c r="W250" i="16"/>
  <c r="W164" i="16"/>
  <c r="AR167" i="16"/>
  <c r="W168" i="16"/>
  <c r="AR171" i="16"/>
  <c r="W172" i="16"/>
  <c r="AR175" i="16"/>
  <c r="AR179" i="16"/>
  <c r="W180" i="16"/>
  <c r="AR183" i="16"/>
  <c r="W184" i="16"/>
  <c r="AR187" i="16"/>
  <c r="AR191" i="16"/>
  <c r="G220" i="16"/>
  <c r="G223" i="16"/>
  <c r="M228" i="16"/>
  <c r="G231" i="16"/>
  <c r="M232" i="16"/>
  <c r="G235" i="16"/>
  <c r="M236" i="16"/>
  <c r="G239" i="16"/>
  <c r="G243" i="16"/>
  <c r="M244" i="16"/>
  <c r="G247" i="16"/>
  <c r="G251" i="16"/>
  <c r="M252" i="16"/>
  <c r="S253" i="16"/>
  <c r="AT253" i="16"/>
  <c r="G165" i="16"/>
  <c r="G169" i="16"/>
  <c r="M170" i="16"/>
  <c r="G173" i="16"/>
  <c r="M174" i="16"/>
  <c r="G177" i="16"/>
  <c r="S183" i="16"/>
  <c r="G185" i="16"/>
  <c r="M186" i="16"/>
  <c r="S187" i="16"/>
  <c r="G189" i="16"/>
  <c r="M190" i="16"/>
  <c r="G193" i="16"/>
  <c r="AV187" i="16"/>
  <c r="AR217" i="16"/>
  <c r="W218" i="16"/>
  <c r="AR221" i="16"/>
  <c r="W222" i="16"/>
  <c r="AR224" i="16"/>
  <c r="W225" i="16"/>
  <c r="AR228" i="16"/>
  <c r="W229" i="16"/>
  <c r="W233" i="16"/>
  <c r="AR236" i="16"/>
  <c r="W237" i="16"/>
  <c r="AR240" i="16"/>
  <c r="W241" i="16"/>
  <c r="AR244" i="16"/>
  <c r="AR248" i="16"/>
  <c r="AR252" i="16"/>
  <c r="W167" i="16"/>
  <c r="W171" i="16"/>
  <c r="W175" i="16"/>
  <c r="W179" i="16"/>
  <c r="W183" i="16"/>
  <c r="AT217" i="16"/>
  <c r="G219" i="16"/>
  <c r="G226" i="16"/>
  <c r="S228" i="16"/>
  <c r="M231" i="16"/>
  <c r="AT232" i="16"/>
  <c r="G234" i="16"/>
  <c r="G238" i="16"/>
  <c r="M243" i="16"/>
  <c r="S244" i="16"/>
  <c r="G246" i="16"/>
  <c r="M247" i="16"/>
  <c r="G250" i="16"/>
  <c r="M251" i="16"/>
  <c r="E255" i="16"/>
  <c r="M185" i="16"/>
  <c r="G188" i="16"/>
  <c r="M189" i="16"/>
  <c r="S190" i="16"/>
  <c r="G192" i="16"/>
  <c r="M193" i="16"/>
  <c r="AR220" i="16"/>
  <c r="AR223" i="16"/>
  <c r="AR227" i="16"/>
  <c r="AR231" i="16"/>
  <c r="AR235" i="16"/>
  <c r="AR239" i="16"/>
  <c r="AR243" i="16"/>
  <c r="AR247" i="16"/>
  <c r="S247" i="16"/>
  <c r="S251" i="16"/>
  <c r="AT251" i="16"/>
  <c r="S189" i="16"/>
  <c r="AT189" i="16"/>
  <c r="S193" i="16"/>
  <c r="BR177" i="12"/>
  <c r="W41" i="13"/>
  <c r="AJ41" i="13" s="1"/>
  <c r="M84" i="13"/>
  <c r="M108" i="13"/>
  <c r="M161" i="13"/>
  <c r="M165" i="13"/>
  <c r="M228" i="13"/>
  <c r="AX24" i="14"/>
  <c r="G25" i="14"/>
  <c r="AX26" i="14"/>
  <c r="AZ101" i="14"/>
  <c r="Y110" i="14"/>
  <c r="AH110" i="14" s="1"/>
  <c r="M163" i="14"/>
  <c r="Y166" i="14"/>
  <c r="AD166" i="14" s="1"/>
  <c r="Y167" i="14"/>
  <c r="AD167" i="14" s="1"/>
  <c r="Y15" i="15"/>
  <c r="BT15" i="15"/>
  <c r="AL16" i="15"/>
  <c r="Y17" i="15"/>
  <c r="M19" i="15"/>
  <c r="AP25" i="15"/>
  <c r="BB25" i="15" s="1"/>
  <c r="BP26" i="15"/>
  <c r="BR28" i="15"/>
  <c r="S42" i="15"/>
  <c r="BL42" i="15"/>
  <c r="BN84" i="15"/>
  <c r="M84" i="15"/>
  <c r="AP85" i="15"/>
  <c r="AT85" i="15" s="1"/>
  <c r="BP90" i="15"/>
  <c r="S90" i="15"/>
  <c r="BL91" i="15"/>
  <c r="BR97" i="15"/>
  <c r="BR98" i="15"/>
  <c r="BT99" i="15"/>
  <c r="Y105" i="15"/>
  <c r="BT118" i="15"/>
  <c r="AF118" i="15"/>
  <c r="BT149" i="15"/>
  <c r="AF149" i="15"/>
  <c r="BN154" i="15"/>
  <c r="M154" i="15"/>
  <c r="BL162" i="15"/>
  <c r="AP36" i="11"/>
  <c r="U88" i="11"/>
  <c r="Q155" i="11"/>
  <c r="G222" i="11"/>
  <c r="O104" i="12"/>
  <c r="BN105" i="12"/>
  <c r="U192" i="12"/>
  <c r="M33" i="13"/>
  <c r="M45" i="13"/>
  <c r="Y21" i="14"/>
  <c r="AX23" i="14"/>
  <c r="G88" i="14"/>
  <c r="Y98" i="14"/>
  <c r="AH98" i="14" s="1"/>
  <c r="M162" i="14"/>
  <c r="M168" i="14"/>
  <c r="BV15" i="15"/>
  <c r="BT17" i="15"/>
  <c r="AL21" i="15"/>
  <c r="BT24" i="15"/>
  <c r="BP25" i="15"/>
  <c r="BL26" i="15"/>
  <c r="BR32" i="15"/>
  <c r="BN39" i="15"/>
  <c r="BR42" i="15"/>
  <c r="BT42" i="15"/>
  <c r="BT89" i="15"/>
  <c r="AF89" i="15"/>
  <c r="BT98" i="15"/>
  <c r="BT105" i="15"/>
  <c r="BL115" i="15"/>
  <c r="AL118" i="15"/>
  <c r="BV118" i="15"/>
  <c r="AL120" i="15"/>
  <c r="BV120" i="15"/>
  <c r="AL125" i="15"/>
  <c r="BV125" i="15"/>
  <c r="BV149" i="15"/>
  <c r="AL149" i="15"/>
  <c r="BR153" i="15"/>
  <c r="Y153" i="15"/>
  <c r="BP161" i="15"/>
  <c r="S161" i="15"/>
  <c r="BL188" i="15"/>
  <c r="G188" i="15"/>
  <c r="Y234" i="15"/>
  <c r="BR234" i="15"/>
  <c r="G25" i="15"/>
  <c r="BN33" i="15"/>
  <c r="M42" i="15"/>
  <c r="BL84" i="15"/>
  <c r="G84" i="15"/>
  <c r="AL117" i="15"/>
  <c r="BV117" i="15"/>
  <c r="S219" i="15"/>
  <c r="BP219" i="15"/>
  <c r="U104" i="12"/>
  <c r="M51" i="13"/>
  <c r="W91" i="13"/>
  <c r="AF91" i="13" s="1"/>
  <c r="G99" i="13"/>
  <c r="W119" i="13"/>
  <c r="AB119" i="13" s="1"/>
  <c r="W127" i="13"/>
  <c r="AJ127" i="13" s="1"/>
  <c r="W231" i="13"/>
  <c r="AB231" i="13" s="1"/>
  <c r="G20" i="14"/>
  <c r="BB93" i="14"/>
  <c r="G130" i="14"/>
  <c r="Y149" i="14"/>
  <c r="M165" i="14"/>
  <c r="M166" i="14"/>
  <c r="M167" i="14"/>
  <c r="M182" i="14"/>
  <c r="G241" i="14"/>
  <c r="G252" i="14"/>
  <c r="AP16" i="15"/>
  <c r="BB16" i="15" s="1"/>
  <c r="AF17" i="15"/>
  <c r="BL27" i="15"/>
  <c r="BT32" i="15"/>
  <c r="Y33" i="15"/>
  <c r="BR33" i="15"/>
  <c r="AP34" i="15"/>
  <c r="BB34" i="15" s="1"/>
  <c r="BP39" i="15"/>
  <c r="AP50" i="15"/>
  <c r="AT50" i="15" s="1"/>
  <c r="BT50" i="15"/>
  <c r="AF83" i="15"/>
  <c r="AL89" i="15"/>
  <c r="M103" i="15"/>
  <c r="BN103" i="15"/>
  <c r="AF105" i="15"/>
  <c r="BR115" i="15"/>
  <c r="G123" i="15"/>
  <c r="BL165" i="15"/>
  <c r="AP165" i="15"/>
  <c r="BB165" i="15" s="1"/>
  <c r="BT177" i="15"/>
  <c r="AF177" i="15"/>
  <c r="BV217" i="15"/>
  <c r="AL217" i="15"/>
  <c r="AL232" i="15"/>
  <c r="BV232" i="15"/>
  <c r="U51" i="11"/>
  <c r="G156" i="11"/>
  <c r="G16" i="13"/>
  <c r="W24" i="13"/>
  <c r="AF24" i="13" s="1"/>
  <c r="W32" i="13"/>
  <c r="AJ32" i="13" s="1"/>
  <c r="G48" i="13"/>
  <c r="BN27" i="15"/>
  <c r="AF42" i="15"/>
  <c r="BR84" i="15"/>
  <c r="Y84" i="15"/>
  <c r="AL111" i="15"/>
  <c r="BV111" i="15"/>
  <c r="BL123" i="15"/>
  <c r="AL123" i="15"/>
  <c r="Q240" i="11"/>
  <c r="BT20" i="12"/>
  <c r="M16" i="13"/>
  <c r="M32" i="13"/>
  <c r="E53" i="15"/>
  <c r="Y19" i="15"/>
  <c r="AP27" i="15"/>
  <c r="BB27" i="15" s="1"/>
  <c r="AP51" i="15"/>
  <c r="BB51" i="15" s="1"/>
  <c r="BP85" i="15"/>
  <c r="AL99" i="15"/>
  <c r="BV99" i="15"/>
  <c r="BR109" i="15"/>
  <c r="BT112" i="15"/>
  <c r="AF112" i="15"/>
  <c r="M123" i="15"/>
  <c r="BT123" i="15"/>
  <c r="S173" i="15"/>
  <c r="AF173" i="15"/>
  <c r="U17" i="11"/>
  <c r="G111" i="11"/>
  <c r="AR17" i="12"/>
  <c r="U106" i="12"/>
  <c r="BL158" i="12"/>
  <c r="AH166" i="12"/>
  <c r="G167" i="12"/>
  <c r="AH168" i="12"/>
  <c r="BN241" i="12"/>
  <c r="BN246" i="12"/>
  <c r="S16" i="13"/>
  <c r="M50" i="13"/>
  <c r="W82" i="13"/>
  <c r="G114" i="13"/>
  <c r="W155" i="13"/>
  <c r="AB155" i="13" s="1"/>
  <c r="G234" i="13"/>
  <c r="G250" i="13"/>
  <c r="AX16" i="14"/>
  <c r="AZ17" i="14"/>
  <c r="BB85" i="14"/>
  <c r="S87" i="14"/>
  <c r="Y90" i="14"/>
  <c r="AL90" i="14" s="1"/>
  <c r="AX107" i="14"/>
  <c r="AZ122" i="14"/>
  <c r="AX126" i="14"/>
  <c r="Y158" i="14"/>
  <c r="AL158" i="14" s="1"/>
  <c r="M179" i="14"/>
  <c r="G190" i="14"/>
  <c r="S192" i="14"/>
  <c r="M217" i="14"/>
  <c r="S224" i="14"/>
  <c r="BB249" i="14"/>
  <c r="Y251" i="14"/>
  <c r="M16" i="15"/>
  <c r="BT19" i="15"/>
  <c r="AF26" i="15"/>
  <c r="S27" i="15"/>
  <c r="BL30" i="15"/>
  <c r="M40" i="15"/>
  <c r="AL42" i="15"/>
  <c r="AP45" i="15"/>
  <c r="AX45" i="15" s="1"/>
  <c r="BP45" i="15"/>
  <c r="S45" i="15"/>
  <c r="BT100" i="15"/>
  <c r="AF100" i="15"/>
  <c r="BT101" i="15"/>
  <c r="AF101" i="15"/>
  <c r="M109" i="15"/>
  <c r="BN109" i="15"/>
  <c r="AL112" i="15"/>
  <c r="BV112" i="15"/>
  <c r="BP172" i="15"/>
  <c r="BP181" i="15"/>
  <c r="S181" i="15"/>
  <c r="AR84" i="11"/>
  <c r="G31" i="12"/>
  <c r="BR106" i="12"/>
  <c r="BN161" i="12"/>
  <c r="BL250" i="12"/>
  <c r="M151" i="13"/>
  <c r="M167" i="13"/>
  <c r="M226" i="13"/>
  <c r="AZ16" i="14"/>
  <c r="G108" i="14"/>
  <c r="Y125" i="14"/>
  <c r="AL125" i="14" s="1"/>
  <c r="Y130" i="14"/>
  <c r="AL130" i="14" s="1"/>
  <c r="Y162" i="14"/>
  <c r="AL162" i="14" s="1"/>
  <c r="M177" i="14"/>
  <c r="S191" i="14"/>
  <c r="AP15" i="15"/>
  <c r="BB15" i="15" s="1"/>
  <c r="AP28" i="15"/>
  <c r="AX28" i="15" s="1"/>
  <c r="S34" i="15"/>
  <c r="BP40" i="15"/>
  <c r="S40" i="15"/>
  <c r="BL46" i="15"/>
  <c r="G46" i="15"/>
  <c r="BR51" i="15"/>
  <c r="Y51" i="15"/>
  <c r="AL100" i="15"/>
  <c r="BV100" i="15"/>
  <c r="BP104" i="15"/>
  <c r="S104" i="15"/>
  <c r="AL106" i="15"/>
  <c r="BV106" i="15"/>
  <c r="S123" i="15"/>
  <c r="S130" i="15"/>
  <c r="Y130" i="15"/>
  <c r="BT155" i="15"/>
  <c r="AF155" i="15"/>
  <c r="M173" i="15"/>
  <c r="BN173" i="15"/>
  <c r="Y181" i="15"/>
  <c r="BR181" i="15"/>
  <c r="AR26" i="11"/>
  <c r="BP126" i="12"/>
  <c r="G179" i="12"/>
  <c r="G120" i="13"/>
  <c r="S122" i="13"/>
  <c r="S130" i="13"/>
  <c r="S159" i="13"/>
  <c r="M175" i="13"/>
  <c r="M183" i="13"/>
  <c r="M187" i="13"/>
  <c r="S238" i="13"/>
  <c r="S246" i="13"/>
  <c r="AZ15" i="14"/>
  <c r="S16" i="14"/>
  <c r="BB177" i="14"/>
  <c r="M189" i="14"/>
  <c r="BB233" i="14"/>
  <c r="Y236" i="14"/>
  <c r="AL236" i="14" s="1"/>
  <c r="BB246" i="14"/>
  <c r="Y249" i="14"/>
  <c r="AL249" i="14" s="1"/>
  <c r="G15" i="15"/>
  <c r="BL16" i="15"/>
  <c r="AL19" i="15"/>
  <c r="BT20" i="15"/>
  <c r="AP21" i="15"/>
  <c r="BB21" i="15" s="1"/>
  <c r="AF21" i="15"/>
  <c r="G28" i="15"/>
  <c r="M36" i="15"/>
  <c r="Y40" i="15"/>
  <c r="Y45" i="15"/>
  <c r="Y109" i="15"/>
  <c r="BT117" i="15"/>
  <c r="BR123" i="15"/>
  <c r="BP24" i="12"/>
  <c r="BP32" i="12"/>
  <c r="AR33" i="12"/>
  <c r="BP34" i="12"/>
  <c r="BP165" i="12"/>
  <c r="AR169" i="12"/>
  <c r="AH182" i="12"/>
  <c r="BR226" i="12"/>
  <c r="G105" i="13"/>
  <c r="G169" i="13"/>
  <c r="S191" i="13"/>
  <c r="G222" i="13"/>
  <c r="G233" i="13"/>
  <c r="BB15" i="14"/>
  <c r="G105" i="14"/>
  <c r="M110" i="14"/>
  <c r="AX110" i="14"/>
  <c r="AX112" i="14"/>
  <c r="S114" i="14"/>
  <c r="M115" i="14"/>
  <c r="Y120" i="14"/>
  <c r="AL120" i="14" s="1"/>
  <c r="BB122" i="14"/>
  <c r="Y155" i="14"/>
  <c r="Y173" i="14"/>
  <c r="AD173" i="14" s="1"/>
  <c r="BB176" i="14"/>
  <c r="M185" i="14"/>
  <c r="M188" i="14"/>
  <c r="G232" i="14"/>
  <c r="Y247" i="14"/>
  <c r="AD247" i="14" s="1"/>
  <c r="BR14" i="15"/>
  <c r="BL17" i="15"/>
  <c r="AF20" i="15"/>
  <c r="M21" i="15"/>
  <c r="S24" i="15"/>
  <c r="AL27" i="15"/>
  <c r="AF45" i="15"/>
  <c r="BT45" i="15"/>
  <c r="S89" i="15"/>
  <c r="AL93" i="15"/>
  <c r="BV93" i="15"/>
  <c r="BL97" i="15"/>
  <c r="AF97" i="15"/>
  <c r="BL98" i="15"/>
  <c r="S98" i="15"/>
  <c r="AP103" i="15"/>
  <c r="BB103" i="15" s="1"/>
  <c r="M105" i="15"/>
  <c r="BP117" i="15"/>
  <c r="S117" i="15"/>
  <c r="BN130" i="15"/>
  <c r="BT190" i="15"/>
  <c r="AF190" i="15"/>
  <c r="AR101" i="11"/>
  <c r="G40" i="11"/>
  <c r="U43" i="11"/>
  <c r="Z43" i="11" s="1"/>
  <c r="BT17" i="12"/>
  <c r="AH83" i="12"/>
  <c r="AN231" i="12"/>
  <c r="W18" i="13"/>
  <c r="AJ18" i="13" s="1"/>
  <c r="W30" i="13"/>
  <c r="AB30" i="13" s="1"/>
  <c r="W34" i="13"/>
  <c r="W46" i="13"/>
  <c r="AF46" i="13" s="1"/>
  <c r="M89" i="13"/>
  <c r="M117" i="13"/>
  <c r="M129" i="13"/>
  <c r="M158" i="13"/>
  <c r="M162" i="13"/>
  <c r="W190" i="13"/>
  <c r="AJ190" i="13" s="1"/>
  <c r="Y104" i="14"/>
  <c r="AL104" i="14" s="1"/>
  <c r="BB110" i="14"/>
  <c r="M112" i="14"/>
  <c r="BB115" i="14"/>
  <c r="Y119" i="14"/>
  <c r="AH119" i="14" s="1"/>
  <c r="S152" i="14"/>
  <c r="AZ155" i="14"/>
  <c r="M174" i="14"/>
  <c r="M187" i="14"/>
  <c r="AD53" i="15"/>
  <c r="AL20" i="15"/>
  <c r="BP37" i="15"/>
  <c r="G42" i="15"/>
  <c r="BP82" i="15"/>
  <c r="S82" i="15"/>
  <c r="BR117" i="15"/>
  <c r="Y117" i="15"/>
  <c r="AP126" i="15"/>
  <c r="BB126" i="15" s="1"/>
  <c r="G126" i="15"/>
  <c r="AP151" i="15"/>
  <c r="BB151" i="15" s="1"/>
  <c r="G151" i="15"/>
  <c r="Q43" i="11"/>
  <c r="U46" i="11"/>
  <c r="G49" i="11"/>
  <c r="BP40" i="12"/>
  <c r="AH85" i="12"/>
  <c r="AH87" i="12"/>
  <c r="AH89" i="12"/>
  <c r="BT97" i="12"/>
  <c r="BN98" i="12"/>
  <c r="BT102" i="12"/>
  <c r="AH188" i="12"/>
  <c r="AH189" i="12"/>
  <c r="BR192" i="12"/>
  <c r="M26" i="13"/>
  <c r="M83" i="13"/>
  <c r="S85" i="13"/>
  <c r="S93" i="13"/>
  <c r="S99" i="13"/>
  <c r="M107" i="13"/>
  <c r="M235" i="13"/>
  <c r="G31" i="14"/>
  <c r="S34" i="14"/>
  <c r="BB101" i="14"/>
  <c r="Y108" i="14"/>
  <c r="M111" i="14"/>
  <c r="Y116" i="14"/>
  <c r="AH116" i="14" s="1"/>
  <c r="Y153" i="14"/>
  <c r="AH153" i="14" s="1"/>
  <c r="S155" i="14"/>
  <c r="AX169" i="14"/>
  <c r="G171" i="14"/>
  <c r="BB174" i="14"/>
  <c r="Y245" i="14"/>
  <c r="AL245" i="14" s="1"/>
  <c r="AP20" i="15"/>
  <c r="AX20" i="15" s="1"/>
  <c r="BN32" i="15"/>
  <c r="M32" i="15"/>
  <c r="BL33" i="15"/>
  <c r="AL34" i="15"/>
  <c r="BV34" i="15"/>
  <c r="AL40" i="15"/>
  <c r="BP120" i="15"/>
  <c r="S120" i="15"/>
  <c r="BN126" i="15"/>
  <c r="M126" i="15"/>
  <c r="M161" i="15"/>
  <c r="G161" i="15"/>
  <c r="AL161" i="15"/>
  <c r="AF161" i="15"/>
  <c r="AP243" i="15"/>
  <c r="AT243" i="15" s="1"/>
  <c r="G243" i="15"/>
  <c r="BP34" i="15"/>
  <c r="BT40" i="15"/>
  <c r="BV42" i="15"/>
  <c r="AP43" i="15"/>
  <c r="BB43" i="15" s="1"/>
  <c r="BP47" i="15"/>
  <c r="BV85" i="15"/>
  <c r="AP86" i="15"/>
  <c r="BB86" i="15" s="1"/>
  <c r="AL103" i="15"/>
  <c r="AP104" i="15"/>
  <c r="AT104" i="15" s="1"/>
  <c r="BL104" i="15"/>
  <c r="BV108" i="15"/>
  <c r="BL110" i="15"/>
  <c r="AL115" i="15"/>
  <c r="BP116" i="15"/>
  <c r="BP123" i="15"/>
  <c r="BT127" i="15"/>
  <c r="BV155" i="15"/>
  <c r="Y156" i="15"/>
  <c r="BP167" i="15"/>
  <c r="BN170" i="15"/>
  <c r="AP173" i="15"/>
  <c r="BB173" i="15" s="1"/>
  <c r="Y177" i="15"/>
  <c r="BR184" i="15"/>
  <c r="BT184" i="15"/>
  <c r="Y187" i="15"/>
  <c r="BR187" i="15"/>
  <c r="AP229" i="15"/>
  <c r="BB229" i="15" s="1"/>
  <c r="BL229" i="15"/>
  <c r="AP237" i="15"/>
  <c r="AT237" i="15" s="1"/>
  <c r="G237" i="15"/>
  <c r="BT237" i="15"/>
  <c r="AL250" i="15"/>
  <c r="BV250" i="15"/>
  <c r="BR227" i="15"/>
  <c r="BV253" i="15"/>
  <c r="AL253" i="15"/>
  <c r="Y34" i="15"/>
  <c r="BT90" i="15"/>
  <c r="BN98" i="15"/>
  <c r="BT109" i="15"/>
  <c r="BP110" i="15"/>
  <c r="BV116" i="15"/>
  <c r="BR121" i="15"/>
  <c r="BR130" i="15"/>
  <c r="M131" i="15"/>
  <c r="BN131" i="15"/>
  <c r="AL153" i="15"/>
  <c r="BT159" i="15"/>
  <c r="BT161" i="15"/>
  <c r="BT167" i="15"/>
  <c r="BP173" i="15"/>
  <c r="AP185" i="15"/>
  <c r="BL185" i="15"/>
  <c r="BV187" i="15"/>
  <c r="BP193" i="15"/>
  <c r="S193" i="15"/>
  <c r="Y220" i="15"/>
  <c r="BR220" i="15"/>
  <c r="AF226" i="15"/>
  <c r="BN230" i="15"/>
  <c r="AL235" i="15"/>
  <c r="Y243" i="15"/>
  <c r="BR243" i="15"/>
  <c r="BT248" i="15"/>
  <c r="AF31" i="15"/>
  <c r="BP32" i="15"/>
  <c r="BT34" i="15"/>
  <c r="G36" i="15"/>
  <c r="BR39" i="15"/>
  <c r="BR45" i="15"/>
  <c r="BR91" i="15"/>
  <c r="BP98" i="15"/>
  <c r="BV104" i="15"/>
  <c r="AL109" i="15"/>
  <c r="BP131" i="15"/>
  <c r="BT170" i="15"/>
  <c r="BR173" i="15"/>
  <c r="AL177" i="15"/>
  <c r="BR178" i="15"/>
  <c r="AF181" i="15"/>
  <c r="G182" i="15"/>
  <c r="BR185" i="15"/>
  <c r="AL187" i="15"/>
  <c r="Y193" i="15"/>
  <c r="BT236" i="15"/>
  <c r="AF236" i="15"/>
  <c r="Y237" i="15"/>
  <c r="BR237" i="15"/>
  <c r="AP87" i="15"/>
  <c r="AX87" i="15" s="1"/>
  <c r="S113" i="15"/>
  <c r="G122" i="15"/>
  <c r="BR124" i="15"/>
  <c r="S126" i="15"/>
  <c r="BR126" i="15"/>
  <c r="AP127" i="15"/>
  <c r="S131" i="15"/>
  <c r="AP149" i="15"/>
  <c r="BB149" i="15" s="1"/>
  <c r="S151" i="15"/>
  <c r="BN151" i="15"/>
  <c r="S154" i="15"/>
  <c r="BR154" i="15"/>
  <c r="S157" i="15"/>
  <c r="BP157" i="15"/>
  <c r="BR165" i="15"/>
  <c r="BN165" i="15"/>
  <c r="BT173" i="15"/>
  <c r="AL184" i="15"/>
  <c r="BP185" i="15"/>
  <c r="M188" i="15"/>
  <c r="BT188" i="15"/>
  <c r="BV88" i="15"/>
  <c r="AP96" i="15"/>
  <c r="BB96" i="15" s="1"/>
  <c r="Y98" i="15"/>
  <c r="S100" i="15"/>
  <c r="S101" i="15"/>
  <c r="G105" i="15"/>
  <c r="S112" i="15"/>
  <c r="AF114" i="15"/>
  <c r="S118" i="15"/>
  <c r="AL130" i="15"/>
  <c r="Y131" i="15"/>
  <c r="BR162" i="15"/>
  <c r="Y165" i="15"/>
  <c r="G217" i="15"/>
  <c r="Y223" i="15"/>
  <c r="BR223" i="15"/>
  <c r="Y244" i="15"/>
  <c r="S249" i="15"/>
  <c r="BT29" i="15"/>
  <c r="AF32" i="15"/>
  <c r="BP33" i="15"/>
  <c r="BL37" i="15"/>
  <c r="BN42" i="15"/>
  <c r="AP49" i="15"/>
  <c r="AX49" i="15" s="1"/>
  <c r="M50" i="15"/>
  <c r="BL96" i="15"/>
  <c r="AP102" i="15"/>
  <c r="AT102" i="15" s="1"/>
  <c r="S106" i="15"/>
  <c r="S107" i="15"/>
  <c r="AL110" i="15"/>
  <c r="Y112" i="15"/>
  <c r="M114" i="15"/>
  <c r="M117" i="15"/>
  <c r="Y118" i="15"/>
  <c r="M119" i="15"/>
  <c r="BN120" i="15"/>
  <c r="S122" i="15"/>
  <c r="BL122" i="15"/>
  <c r="BT126" i="15"/>
  <c r="BN149" i="15"/>
  <c r="AP155" i="15"/>
  <c r="BB155" i="15" s="1"/>
  <c r="S160" i="15"/>
  <c r="S163" i="15"/>
  <c r="BN163" i="15"/>
  <c r="AF165" i="15"/>
  <c r="BT165" i="15"/>
  <c r="S168" i="15"/>
  <c r="AF170" i="15"/>
  <c r="BV173" i="15"/>
  <c r="S182" i="15"/>
  <c r="AP190" i="15"/>
  <c r="AX190" i="15" s="1"/>
  <c r="G190" i="15"/>
  <c r="AP240" i="15"/>
  <c r="BB240" i="15" s="1"/>
  <c r="AF126" i="15"/>
  <c r="AL131" i="15"/>
  <c r="M149" i="15"/>
  <c r="G155" i="15"/>
  <c r="Y160" i="15"/>
  <c r="AP161" i="15"/>
  <c r="BB161" i="15" s="1"/>
  <c r="BR163" i="15"/>
  <c r="BP163" i="15"/>
  <c r="BR168" i="15"/>
  <c r="AL179" i="15"/>
  <c r="BR182" i="15"/>
  <c r="AP184" i="15"/>
  <c r="BB184" i="15" s="1"/>
  <c r="G187" i="15"/>
  <c r="M190" i="15"/>
  <c r="BN190" i="15"/>
  <c r="BL217" i="15"/>
  <c r="S231" i="15"/>
  <c r="AP242" i="15"/>
  <c r="AT242" i="15" s="1"/>
  <c r="BL242" i="15"/>
  <c r="BP105" i="15"/>
  <c r="M108" i="15"/>
  <c r="M115" i="15"/>
  <c r="BN115" i="15"/>
  <c r="BT122" i="15"/>
  <c r="AF124" i="15"/>
  <c r="BN155" i="15"/>
  <c r="BT168" i="15"/>
  <c r="S169" i="15"/>
  <c r="BT174" i="15"/>
  <c r="M179" i="15"/>
  <c r="Y182" i="15"/>
  <c r="BP183" i="15"/>
  <c r="G184" i="15"/>
  <c r="BV185" i="15"/>
  <c r="BT186" i="15"/>
  <c r="AP187" i="15"/>
  <c r="AT187" i="15" s="1"/>
  <c r="BN187" i="15"/>
  <c r="S189" i="15"/>
  <c r="S217" i="15"/>
  <c r="G219" i="15"/>
  <c r="G242" i="15"/>
  <c r="AP253" i="15"/>
  <c r="BB253" i="15" s="1"/>
  <c r="BL253" i="15"/>
  <c r="AF122" i="15"/>
  <c r="AL124" i="15"/>
  <c r="S125" i="15"/>
  <c r="S149" i="15"/>
  <c r="BL149" i="15"/>
  <c r="S152" i="15"/>
  <c r="BP153" i="15"/>
  <c r="BN153" i="15"/>
  <c r="M155" i="15"/>
  <c r="AP157" i="15"/>
  <c r="AT157" i="15" s="1"/>
  <c r="BN161" i="15"/>
  <c r="BN166" i="15"/>
  <c r="AF168" i="15"/>
  <c r="BN169" i="15"/>
  <c r="BV169" i="15"/>
  <c r="Y175" i="15"/>
  <c r="G181" i="15"/>
  <c r="M184" i="15"/>
  <c r="Y217" i="15"/>
  <c r="BN219" i="15"/>
  <c r="BN253" i="15"/>
  <c r="M253" i="15"/>
  <c r="BL31" i="15"/>
  <c r="AL33" i="15"/>
  <c r="BN34" i="15"/>
  <c r="S44" i="15"/>
  <c r="BL51" i="15"/>
  <c r="Y90" i="15"/>
  <c r="BR99" i="15"/>
  <c r="Y103" i="15"/>
  <c r="BR103" i="15"/>
  <c r="BR105" i="15"/>
  <c r="BR111" i="15"/>
  <c r="Y115" i="15"/>
  <c r="BV122" i="15"/>
  <c r="AP123" i="15"/>
  <c r="AT123" i="15" s="1"/>
  <c r="AP128" i="15"/>
  <c r="BB128" i="15" s="1"/>
  <c r="BP164" i="15"/>
  <c r="Y167" i="15"/>
  <c r="M169" i="15"/>
  <c r="Y171" i="15"/>
  <c r="AF182" i="15"/>
  <c r="AF187" i="15"/>
  <c r="Y190" i="15"/>
  <c r="AF217" i="15"/>
  <c r="BT217" i="15"/>
  <c r="BT246" i="15"/>
  <c r="AF246" i="15"/>
  <c r="AP192" i="15"/>
  <c r="AX192" i="15" s="1"/>
  <c r="BV230" i="15"/>
  <c r="AP238" i="15"/>
  <c r="AX238" i="15" s="1"/>
  <c r="Y247" i="15"/>
  <c r="Y249" i="15"/>
  <c r="BR249" i="15"/>
  <c r="AF225" i="15"/>
  <c r="Y235" i="15"/>
  <c r="AL237" i="15"/>
  <c r="G238" i="15"/>
  <c r="S242" i="15"/>
  <c r="AL243" i="15"/>
  <c r="G244" i="15"/>
  <c r="BT249" i="15"/>
  <c r="AF252" i="15"/>
  <c r="S190" i="15"/>
  <c r="AF193" i="15"/>
  <c r="BT193" i="15"/>
  <c r="S222" i="15"/>
  <c r="G224" i="15"/>
  <c r="AL225" i="15"/>
  <c r="S226" i="15"/>
  <c r="M236" i="15"/>
  <c r="BN236" i="15"/>
  <c r="S238" i="15"/>
  <c r="AL241" i="15"/>
  <c r="Y242" i="15"/>
  <c r="BN242" i="15"/>
  <c r="AP244" i="15"/>
  <c r="AX244" i="15" s="1"/>
  <c r="S244" i="15"/>
  <c r="Y253" i="15"/>
  <c r="BP236" i="15"/>
  <c r="AL249" i="15"/>
  <c r="BL250" i="15"/>
  <c r="BN191" i="15"/>
  <c r="AV255" i="15"/>
  <c r="AP220" i="15"/>
  <c r="AX220" i="15" s="1"/>
  <c r="G220" i="15"/>
  <c r="AL226" i="15"/>
  <c r="Y231" i="15"/>
  <c r="AP246" i="15"/>
  <c r="BB246" i="15" s="1"/>
  <c r="S250" i="15"/>
  <c r="BP188" i="15"/>
  <c r="AL190" i="15"/>
  <c r="M192" i="15"/>
  <c r="BN192" i="15"/>
  <c r="Y219" i="15"/>
  <c r="AF222" i="15"/>
  <c r="AP223" i="15"/>
  <c r="BB223" i="15" s="1"/>
  <c r="S229" i="15"/>
  <c r="AP234" i="15"/>
  <c r="AX234" i="15" s="1"/>
  <c r="AL236" i="15"/>
  <c r="AL238" i="15"/>
  <c r="Y239" i="15"/>
  <c r="AP241" i="15"/>
  <c r="AX241" i="15" s="1"/>
  <c r="AF244" i="15"/>
  <c r="S246" i="15"/>
  <c r="BR250" i="15"/>
  <c r="AP252" i="15"/>
  <c r="BB252" i="15" s="1"/>
  <c r="S192" i="15"/>
  <c r="G193" i="15"/>
  <c r="BD255" i="15"/>
  <c r="G223" i="15"/>
  <c r="AL224" i="15"/>
  <c r="S234" i="15"/>
  <c r="AL244" i="15"/>
  <c r="Y245" i="15"/>
  <c r="AP247" i="15"/>
  <c r="BB247" i="15" s="1"/>
  <c r="AP248" i="15"/>
  <c r="BB248" i="15" s="1"/>
  <c r="Y250" i="15"/>
  <c r="Y252" i="15"/>
  <c r="BR188" i="15"/>
  <c r="Y192" i="15"/>
  <c r="Q255" i="15"/>
  <c r="S220" i="15"/>
  <c r="S223" i="15"/>
  <c r="AP224" i="15"/>
  <c r="AX224" i="15" s="1"/>
  <c r="Y233" i="15"/>
  <c r="S237" i="15"/>
  <c r="M241" i="15"/>
  <c r="BL241" i="15"/>
  <c r="S243" i="15"/>
  <c r="AP249" i="15"/>
  <c r="AT249" i="15" s="1"/>
  <c r="S251" i="15"/>
  <c r="AT25" i="15"/>
  <c r="AT43" i="15"/>
  <c r="AT16" i="15"/>
  <c r="AP17" i="15"/>
  <c r="BP17" i="15"/>
  <c r="BN29" i="15"/>
  <c r="M29" i="15"/>
  <c r="Y35" i="15"/>
  <c r="BR35" i="15"/>
  <c r="AP44" i="15"/>
  <c r="BL44" i="15"/>
  <c r="G44" i="15"/>
  <c r="AF46" i="15"/>
  <c r="BT46" i="15"/>
  <c r="Y102" i="15"/>
  <c r="BR102" i="15"/>
  <c r="S102" i="15"/>
  <c r="G102" i="15"/>
  <c r="AF102" i="15"/>
  <c r="BL102" i="15"/>
  <c r="G14" i="15"/>
  <c r="AF14" i="15"/>
  <c r="BD53" i="15"/>
  <c r="BR17" i="15"/>
  <c r="G19" i="15"/>
  <c r="Y21" i="15"/>
  <c r="AF24" i="15"/>
  <c r="S25" i="15"/>
  <c r="M26" i="15"/>
  <c r="S29" i="15"/>
  <c r="AF36" i="15"/>
  <c r="AL37" i="15"/>
  <c r="BV37" i="15"/>
  <c r="BR37" i="15"/>
  <c r="BL41" i="15"/>
  <c r="M44" i="15"/>
  <c r="M47" i="15"/>
  <c r="BN47" i="15"/>
  <c r="BT88" i="15"/>
  <c r="AF88" i="15"/>
  <c r="BR89" i="15"/>
  <c r="Y89" i="15"/>
  <c r="BF53" i="15"/>
  <c r="BL15" i="15"/>
  <c r="BP16" i="15"/>
  <c r="Y18" i="15"/>
  <c r="BL19" i="15"/>
  <c r="S20" i="15"/>
  <c r="BV20" i="15"/>
  <c r="BL22" i="15"/>
  <c r="S23" i="15"/>
  <c r="AP24" i="15"/>
  <c r="BL24" i="15"/>
  <c r="BP27" i="15"/>
  <c r="BT35" i="15"/>
  <c r="BV35" i="15"/>
  <c r="BT36" i="15"/>
  <c r="AP38" i="15"/>
  <c r="BL38" i="15"/>
  <c r="AL43" i="15"/>
  <c r="BV43" i="15"/>
  <c r="M102" i="15"/>
  <c r="BT121" i="15"/>
  <c r="K53" i="15"/>
  <c r="AJ53" i="15"/>
  <c r="BJ53" i="15"/>
  <c r="BV17" i="15"/>
  <c r="BN19" i="15"/>
  <c r="G24" i="15"/>
  <c r="Y25" i="15"/>
  <c r="BR27" i="15"/>
  <c r="Y29" i="15"/>
  <c r="S31" i="15"/>
  <c r="AF35" i="15"/>
  <c r="AP36" i="15"/>
  <c r="AL36" i="15"/>
  <c r="AP37" i="15"/>
  <c r="AP40" i="15"/>
  <c r="BR47" i="15"/>
  <c r="Y47" i="15"/>
  <c r="BT49" i="15"/>
  <c r="AF49" i="15"/>
  <c r="BP102" i="15"/>
  <c r="BT106" i="15"/>
  <c r="AF106" i="15"/>
  <c r="M14" i="15"/>
  <c r="AL14" i="15"/>
  <c r="BL14" i="15"/>
  <c r="AP18" i="15"/>
  <c r="Y20" i="15"/>
  <c r="G21" i="15"/>
  <c r="AL24" i="15"/>
  <c r="BL34" i="15"/>
  <c r="G37" i="15"/>
  <c r="G40" i="15"/>
  <c r="BN41" i="15"/>
  <c r="M41" i="15"/>
  <c r="AP48" i="15"/>
  <c r="BL48" i="15"/>
  <c r="G48" i="15"/>
  <c r="BR93" i="15"/>
  <c r="Y93" i="15"/>
  <c r="BN14" i="15"/>
  <c r="BR15" i="15"/>
  <c r="G18" i="15"/>
  <c r="AF18" i="15"/>
  <c r="BB20" i="15"/>
  <c r="Y23" i="15"/>
  <c r="BT25" i="15"/>
  <c r="BL28" i="15"/>
  <c r="Y31" i="15"/>
  <c r="Y32" i="15"/>
  <c r="BR34" i="15"/>
  <c r="AL35" i="15"/>
  <c r="M37" i="15"/>
  <c r="S41" i="15"/>
  <c r="BR44" i="15"/>
  <c r="BN44" i="15"/>
  <c r="BN48" i="15"/>
  <c r="M48" i="15"/>
  <c r="Q53" i="15"/>
  <c r="AP14" i="15"/>
  <c r="BP14" i="15"/>
  <c r="Y26" i="15"/>
  <c r="AP35" i="15"/>
  <c r="Y41" i="15"/>
  <c r="BR41" i="15"/>
  <c r="BT44" i="15"/>
  <c r="BV101" i="15"/>
  <c r="AL101" i="15"/>
  <c r="AR53" i="15"/>
  <c r="BN31" i="15"/>
  <c r="BL35" i="15"/>
  <c r="AL44" i="15"/>
  <c r="BV44" i="15"/>
  <c r="AX85" i="15"/>
  <c r="BT14" i="15"/>
  <c r="M18" i="15"/>
  <c r="AL18" i="15"/>
  <c r="G20" i="15"/>
  <c r="BP21" i="15"/>
  <c r="BL23" i="15"/>
  <c r="AF23" i="15"/>
  <c r="BN25" i="15"/>
  <c r="AP30" i="15"/>
  <c r="BV32" i="15"/>
  <c r="BP36" i="15"/>
  <c r="BT41" i="15"/>
  <c r="BN43" i="15"/>
  <c r="M43" i="15"/>
  <c r="BP87" i="15"/>
  <c r="S87" i="15"/>
  <c r="AP109" i="15"/>
  <c r="BP109" i="15"/>
  <c r="S109" i="15"/>
  <c r="W53" i="15"/>
  <c r="AV53" i="15"/>
  <c r="BR18" i="15"/>
  <c r="AL25" i="15"/>
  <c r="AL26" i="15"/>
  <c r="AP29" i="15"/>
  <c r="AL31" i="15"/>
  <c r="BV31" i="15"/>
  <c r="M83" i="15"/>
  <c r="BN83" i="15"/>
  <c r="AP91" i="15"/>
  <c r="BP91" i="15"/>
  <c r="BL92" i="15"/>
  <c r="AF92" i="15"/>
  <c r="G92" i="15"/>
  <c r="S92" i="15"/>
  <c r="BT92" i="15"/>
  <c r="Y14" i="15"/>
  <c r="M17" i="15"/>
  <c r="BP18" i="15"/>
  <c r="BT18" i="15"/>
  <c r="BN20" i="15"/>
  <c r="AL23" i="15"/>
  <c r="BN23" i="15"/>
  <c r="Y24" i="15"/>
  <c r="BR24" i="15"/>
  <c r="M25" i="15"/>
  <c r="G29" i="15"/>
  <c r="G31" i="15"/>
  <c r="AP32" i="15"/>
  <c r="BL32" i="15"/>
  <c r="G32" i="15"/>
  <c r="G34" i="15"/>
  <c r="BN35" i="15"/>
  <c r="M35" i="15"/>
  <c r="BT38" i="15"/>
  <c r="BL43" i="15"/>
  <c r="BR43" i="15"/>
  <c r="BN92" i="15"/>
  <c r="AZ53" i="15"/>
  <c r="M23" i="15"/>
  <c r="G26" i="15"/>
  <c r="AP26" i="15"/>
  <c r="BR26" i="15"/>
  <c r="AP31" i="15"/>
  <c r="S35" i="15"/>
  <c r="Y36" i="15"/>
  <c r="S36" i="15"/>
  <c r="BT37" i="15"/>
  <c r="BN37" i="15"/>
  <c r="BV38" i="15"/>
  <c r="BR40" i="15"/>
  <c r="AL41" i="15"/>
  <c r="Y43" i="15"/>
  <c r="BP43" i="15"/>
  <c r="BB45" i="15"/>
  <c r="BR116" i="15"/>
  <c r="Y116" i="15"/>
  <c r="AP46" i="15"/>
  <c r="BV50" i="15"/>
  <c r="BD195" i="15"/>
  <c r="BV87" i="15"/>
  <c r="Y92" i="15"/>
  <c r="BR94" i="15"/>
  <c r="M97" i="15"/>
  <c r="Y100" i="15"/>
  <c r="BR100" i="15"/>
  <c r="BV113" i="15"/>
  <c r="AL113" i="15"/>
  <c r="BN114" i="15"/>
  <c r="BP42" i="15"/>
  <c r="Y44" i="15"/>
  <c r="BL49" i="15"/>
  <c r="S50" i="15"/>
  <c r="AD195" i="15"/>
  <c r="BP83" i="15"/>
  <c r="AP84" i="15"/>
  <c r="AF84" i="15"/>
  <c r="BN86" i="15"/>
  <c r="BL88" i="15"/>
  <c r="AL88" i="15"/>
  <c r="BR92" i="15"/>
  <c r="Y99" i="15"/>
  <c r="AP101" i="15"/>
  <c r="BT102" i="15"/>
  <c r="BN102" i="15"/>
  <c r="BR104" i="15"/>
  <c r="BN107" i="15"/>
  <c r="M107" i="15"/>
  <c r="AP118" i="15"/>
  <c r="BL118" i="15"/>
  <c r="AL119" i="15"/>
  <c r="BV119" i="15"/>
  <c r="M122" i="15"/>
  <c r="Y186" i="15"/>
  <c r="BR186" i="15"/>
  <c r="G27" i="15"/>
  <c r="AF27" i="15"/>
  <c r="BR30" i="15"/>
  <c r="G33" i="15"/>
  <c r="AF33" i="15"/>
  <c r="G45" i="15"/>
  <c r="BV46" i="15"/>
  <c r="BP48" i="15"/>
  <c r="BN49" i="15"/>
  <c r="G51" i="15"/>
  <c r="BJ195" i="15"/>
  <c r="S83" i="15"/>
  <c r="Y85" i="15"/>
  <c r="G88" i="15"/>
  <c r="BR88" i="15"/>
  <c r="BN91" i="15"/>
  <c r="AP95" i="15"/>
  <c r="G101" i="15"/>
  <c r="AP108" i="15"/>
  <c r="Y162" i="15"/>
  <c r="M162" i="15"/>
  <c r="G162" i="15"/>
  <c r="AF162" i="15"/>
  <c r="M191" i="15"/>
  <c r="AP47" i="15"/>
  <c r="BL47" i="15"/>
  <c r="S48" i="15"/>
  <c r="AL49" i="15"/>
  <c r="BP49" i="15"/>
  <c r="Y50" i="15"/>
  <c r="BN51" i="15"/>
  <c r="E195" i="15"/>
  <c r="BL82" i="15"/>
  <c r="AJ195" i="15"/>
  <c r="AL82" i="15"/>
  <c r="Y87" i="15"/>
  <c r="BN88" i="15"/>
  <c r="M88" i="15"/>
  <c r="AP88" i="15"/>
  <c r="BN89" i="15"/>
  <c r="AL92" i="15"/>
  <c r="BV92" i="15"/>
  <c r="AP113" i="15"/>
  <c r="M124" i="15"/>
  <c r="BN124" i="15"/>
  <c r="Y183" i="15"/>
  <c r="BR183" i="15"/>
  <c r="G47" i="15"/>
  <c r="M51" i="15"/>
  <c r="BP51" i="15"/>
  <c r="G82" i="15"/>
  <c r="AL84" i="15"/>
  <c r="BT85" i="15"/>
  <c r="BV89" i="15"/>
  <c r="AF90" i="15"/>
  <c r="BN90" i="15"/>
  <c r="Y97" i="15"/>
  <c r="BN97" i="15"/>
  <c r="BN101" i="15"/>
  <c r="M101" i="15"/>
  <c r="AL102" i="15"/>
  <c r="AP106" i="15"/>
  <c r="BL106" i="15"/>
  <c r="AP110" i="15"/>
  <c r="Y111" i="15"/>
  <c r="G113" i="15"/>
  <c r="S115" i="15"/>
  <c r="BL152" i="15"/>
  <c r="AF152" i="15"/>
  <c r="G152" i="15"/>
  <c r="Y152" i="15"/>
  <c r="BT152" i="15"/>
  <c r="BR152" i="15"/>
  <c r="Y180" i="15"/>
  <c r="BR180" i="15"/>
  <c r="M45" i="15"/>
  <c r="AL45" i="15"/>
  <c r="AL47" i="15"/>
  <c r="M49" i="15"/>
  <c r="K195" i="15"/>
  <c r="M82" i="15"/>
  <c r="AP82" i="15"/>
  <c r="Y83" i="15"/>
  <c r="AP89" i="15"/>
  <c r="BL89" i="15"/>
  <c r="AP90" i="15"/>
  <c r="BV91" i="15"/>
  <c r="BT97" i="15"/>
  <c r="BP97" i="15"/>
  <c r="BV98" i="15"/>
  <c r="AF108" i="15"/>
  <c r="G108" i="15"/>
  <c r="Y108" i="15"/>
  <c r="BR108" i="15"/>
  <c r="S108" i="15"/>
  <c r="BN152" i="15"/>
  <c r="BL158" i="15"/>
  <c r="AF158" i="15"/>
  <c r="G158" i="15"/>
  <c r="Y158" i="15"/>
  <c r="BT158" i="15"/>
  <c r="BR158" i="15"/>
  <c r="S162" i="15"/>
  <c r="Y169" i="15"/>
  <c r="BR169" i="15"/>
  <c r="AR195" i="15"/>
  <c r="BL85" i="15"/>
  <c r="BB102" i="15"/>
  <c r="AX102" i="15"/>
  <c r="BN113" i="15"/>
  <c r="M113" i="15"/>
  <c r="AP119" i="15"/>
  <c r="AP121" i="15"/>
  <c r="AP33" i="15"/>
  <c r="AP39" i="15"/>
  <c r="BV47" i="15"/>
  <c r="BT48" i="15"/>
  <c r="G50" i="15"/>
  <c r="BL50" i="15"/>
  <c r="Q195" i="15"/>
  <c r="S195" i="15" s="1"/>
  <c r="BV82" i="15"/>
  <c r="G85" i="15"/>
  <c r="G87" i="15"/>
  <c r="BL87" i="15"/>
  <c r="AP92" i="15"/>
  <c r="M92" i="15"/>
  <c r="AP94" i="15"/>
  <c r="BL94" i="15"/>
  <c r="AL97" i="15"/>
  <c r="BV97" i="15"/>
  <c r="AP100" i="15"/>
  <c r="BL100" i="15"/>
  <c r="BV107" i="15"/>
  <c r="AL107" i="15"/>
  <c r="BP113" i="15"/>
  <c r="AP114" i="15"/>
  <c r="AP116" i="15"/>
  <c r="AF119" i="15"/>
  <c r="G119" i="15"/>
  <c r="Y119" i="15"/>
  <c r="S119" i="15"/>
  <c r="BN50" i="15"/>
  <c r="AV195" i="15"/>
  <c r="AP83" i="15"/>
  <c r="BL83" i="15"/>
  <c r="AL87" i="15"/>
  <c r="BN87" i="15"/>
  <c r="BR95" i="15"/>
  <c r="Y113" i="15"/>
  <c r="BN119" i="15"/>
  <c r="AP131" i="15"/>
  <c r="BL131" i="15"/>
  <c r="G131" i="15"/>
  <c r="Y49" i="15"/>
  <c r="G83" i="15"/>
  <c r="M87" i="15"/>
  <c r="BP92" i="15"/>
  <c r="BN94" i="15"/>
  <c r="AP97" i="15"/>
  <c r="AP98" i="15"/>
  <c r="M98" i="15"/>
  <c r="AP112" i="15"/>
  <c r="BL112" i="15"/>
  <c r="BT113" i="15"/>
  <c r="BP119" i="15"/>
  <c r="BB127" i="15"/>
  <c r="AX127" i="15"/>
  <c r="AT127" i="15"/>
  <c r="BN46" i="15"/>
  <c r="BR50" i="15"/>
  <c r="W195" i="15"/>
  <c r="AZ195" i="15"/>
  <c r="AL83" i="15"/>
  <c r="AX104" i="15"/>
  <c r="AP107" i="15"/>
  <c r="AF113" i="15"/>
  <c r="AP154" i="15"/>
  <c r="BL154" i="15"/>
  <c r="G154" i="15"/>
  <c r="BL166" i="15"/>
  <c r="AP166" i="15"/>
  <c r="G166" i="15"/>
  <c r="BF195" i="15"/>
  <c r="BL95" i="15"/>
  <c r="BL101" i="15"/>
  <c r="BL107" i="15"/>
  <c r="BL113" i="15"/>
  <c r="AP122" i="15"/>
  <c r="BP124" i="15"/>
  <c r="BN127" i="15"/>
  <c r="M129" i="15"/>
  <c r="AP130" i="15"/>
  <c r="BL130" i="15"/>
  <c r="G130" i="15"/>
  <c r="BT156" i="15"/>
  <c r="AP160" i="15"/>
  <c r="BL160" i="15"/>
  <c r="G160" i="15"/>
  <c r="AP175" i="15"/>
  <c r="BV103" i="15"/>
  <c r="BV109" i="15"/>
  <c r="S114" i="15"/>
  <c r="BR114" i="15"/>
  <c r="BV115" i="15"/>
  <c r="Y123" i="15"/>
  <c r="S128" i="15"/>
  <c r="M130" i="15"/>
  <c r="Y149" i="15"/>
  <c r="BR149" i="15"/>
  <c r="AF156" i="15"/>
  <c r="BT162" i="15"/>
  <c r="AL171" i="15"/>
  <c r="BV171" i="15"/>
  <c r="BV175" i="15"/>
  <c r="BN178" i="15"/>
  <c r="AL182" i="15"/>
  <c r="BV182" i="15"/>
  <c r="M100" i="15"/>
  <c r="M106" i="15"/>
  <c r="M112" i="15"/>
  <c r="M118" i="15"/>
  <c r="S127" i="15"/>
  <c r="Y155" i="15"/>
  <c r="BR155" i="15"/>
  <c r="BV156" i="15"/>
  <c r="AL158" i="15"/>
  <c r="BV158" i="15"/>
  <c r="AP159" i="15"/>
  <c r="AL164" i="15"/>
  <c r="BV164" i="15"/>
  <c r="BV166" i="15"/>
  <c r="S166" i="15"/>
  <c r="BP166" i="15"/>
  <c r="AP189" i="15"/>
  <c r="BL189" i="15"/>
  <c r="G189" i="15"/>
  <c r="G98" i="15"/>
  <c r="AF98" i="15"/>
  <c r="BR101" i="15"/>
  <c r="G104" i="15"/>
  <c r="AF104" i="15"/>
  <c r="BR107" i="15"/>
  <c r="G110" i="15"/>
  <c r="AF110" i="15"/>
  <c r="BR113" i="15"/>
  <c r="G116" i="15"/>
  <c r="AF123" i="15"/>
  <c r="Y127" i="15"/>
  <c r="BR127" i="15"/>
  <c r="Y128" i="15"/>
  <c r="S129" i="15"/>
  <c r="BP130" i="15"/>
  <c r="AP150" i="15"/>
  <c r="AL152" i="15"/>
  <c r="BV152" i="15"/>
  <c r="AP153" i="15"/>
  <c r="AL156" i="15"/>
  <c r="BL157" i="15"/>
  <c r="Y157" i="15"/>
  <c r="BT157" i="15"/>
  <c r="Y161" i="15"/>
  <c r="BR161" i="15"/>
  <c r="BV162" i="15"/>
  <c r="Y166" i="15"/>
  <c r="BR166" i="15"/>
  <c r="M225" i="15"/>
  <c r="BN225" i="15"/>
  <c r="Y114" i="15"/>
  <c r="AP120" i="15"/>
  <c r="BP121" i="15"/>
  <c r="Y122" i="15"/>
  <c r="BR131" i="15"/>
  <c r="BL151" i="15"/>
  <c r="Y151" i="15"/>
  <c r="BT151" i="15"/>
  <c r="BR157" i="15"/>
  <c r="BN157" i="15"/>
  <c r="AL162" i="15"/>
  <c r="BT166" i="15"/>
  <c r="G103" i="15"/>
  <c r="AF103" i="15"/>
  <c r="BR106" i="15"/>
  <c r="G109" i="15"/>
  <c r="AF109" i="15"/>
  <c r="BR112" i="15"/>
  <c r="G115" i="15"/>
  <c r="AF115" i="15"/>
  <c r="BR118" i="15"/>
  <c r="G120" i="15"/>
  <c r="BN123" i="15"/>
  <c r="BT131" i="15"/>
  <c r="AF131" i="15"/>
  <c r="AP177" i="15"/>
  <c r="BL177" i="15"/>
  <c r="BB185" i="15"/>
  <c r="AX185" i="15"/>
  <c r="AT185" i="15"/>
  <c r="AP93" i="15"/>
  <c r="AP99" i="15"/>
  <c r="M104" i="15"/>
  <c r="AP105" i="15"/>
  <c r="M110" i="15"/>
  <c r="AP111" i="15"/>
  <c r="M116" i="15"/>
  <c r="AP117" i="15"/>
  <c r="BT125" i="15"/>
  <c r="AF125" i="15"/>
  <c r="BL126" i="15"/>
  <c r="AF128" i="15"/>
  <c r="BL128" i="15"/>
  <c r="Y129" i="15"/>
  <c r="BT154" i="15"/>
  <c r="AF154" i="15"/>
  <c r="G156" i="15"/>
  <c r="BR160" i="15"/>
  <c r="G177" i="15"/>
  <c r="BN110" i="15"/>
  <c r="G114" i="15"/>
  <c r="AP156" i="15"/>
  <c r="BN156" i="15"/>
  <c r="AL157" i="15"/>
  <c r="BV157" i="15"/>
  <c r="AP158" i="15"/>
  <c r="M158" i="15"/>
  <c r="BT160" i="15"/>
  <c r="AF160" i="15"/>
  <c r="G180" i="15"/>
  <c r="BV180" i="15"/>
  <c r="AF180" i="15"/>
  <c r="BL119" i="15"/>
  <c r="M120" i="15"/>
  <c r="BV124" i="15"/>
  <c r="AL128" i="15"/>
  <c r="AF129" i="15"/>
  <c r="BN129" i="15"/>
  <c r="BT130" i="15"/>
  <c r="AF130" i="15"/>
  <c r="AL151" i="15"/>
  <c r="BV151" i="15"/>
  <c r="AP152" i="15"/>
  <c r="M152" i="15"/>
  <c r="M156" i="15"/>
  <c r="AP162" i="15"/>
  <c r="BN162" i="15"/>
  <c r="AL163" i="15"/>
  <c r="BV163" i="15"/>
  <c r="AP164" i="15"/>
  <c r="BN164" i="15"/>
  <c r="M164" i="15"/>
  <c r="BL171" i="15"/>
  <c r="AP171" i="15"/>
  <c r="G171" i="15"/>
  <c r="AL176" i="15"/>
  <c r="BV176" i="15"/>
  <c r="AP180" i="15"/>
  <c r="BN180" i="15"/>
  <c r="AP186" i="15"/>
  <c r="AP124" i="15"/>
  <c r="BL124" i="15"/>
  <c r="G124" i="15"/>
  <c r="AP125" i="15"/>
  <c r="BL125" i="15"/>
  <c r="G125" i="15"/>
  <c r="AL129" i="15"/>
  <c r="BV129" i="15"/>
  <c r="BV130" i="15"/>
  <c r="BP158" i="15"/>
  <c r="BL164" i="15"/>
  <c r="AF164" i="15"/>
  <c r="G164" i="15"/>
  <c r="Y164" i="15"/>
  <c r="BP180" i="15"/>
  <c r="AF191" i="15"/>
  <c r="G191" i="15"/>
  <c r="Y191" i="15"/>
  <c r="BR191" i="15"/>
  <c r="S191" i="15"/>
  <c r="BR128" i="15"/>
  <c r="AL166" i="15"/>
  <c r="S167" i="15"/>
  <c r="BL168" i="15"/>
  <c r="AL168" i="15"/>
  <c r="BT171" i="15"/>
  <c r="M174" i="15"/>
  <c r="G175" i="15"/>
  <c r="G176" i="15"/>
  <c r="M177" i="15"/>
  <c r="BP179" i="15"/>
  <c r="BT180" i="15"/>
  <c r="G185" i="15"/>
  <c r="AL186" i="15"/>
  <c r="BN189" i="15"/>
  <c r="M189" i="15"/>
  <c r="BP191" i="15"/>
  <c r="AP233" i="15"/>
  <c r="BL233" i="15"/>
  <c r="G233" i="15"/>
  <c r="AP245" i="15"/>
  <c r="BL245" i="15"/>
  <c r="G245" i="15"/>
  <c r="BP156" i="15"/>
  <c r="BP162" i="15"/>
  <c r="BT163" i="15"/>
  <c r="M166" i="15"/>
  <c r="M171" i="15"/>
  <c r="M175" i="15"/>
  <c r="AP176" i="15"/>
  <c r="M176" i="15"/>
  <c r="AL181" i="15"/>
  <c r="BV181" i="15"/>
  <c r="BT183" i="15"/>
  <c r="AF183" i="15"/>
  <c r="BB190" i="15"/>
  <c r="BT218" i="15"/>
  <c r="AF218" i="15"/>
  <c r="BR150" i="15"/>
  <c r="G153" i="15"/>
  <c r="AF153" i="15"/>
  <c r="G159" i="15"/>
  <c r="AF159" i="15"/>
  <c r="G165" i="15"/>
  <c r="AP168" i="15"/>
  <c r="AP169" i="15"/>
  <c r="AF169" i="15"/>
  <c r="BL169" i="15"/>
  <c r="AP172" i="15"/>
  <c r="Y173" i="15"/>
  <c r="BP177" i="15"/>
  <c r="Y179" i="15"/>
  <c r="BL179" i="15"/>
  <c r="AL180" i="15"/>
  <c r="AL183" i="15"/>
  <c r="M185" i="15"/>
  <c r="Y189" i="15"/>
  <c r="BR189" i="15"/>
  <c r="BT191" i="15"/>
  <c r="BR232" i="15"/>
  <c r="Y232" i="15"/>
  <c r="Y163" i="15"/>
  <c r="M168" i="15"/>
  <c r="G169" i="15"/>
  <c r="Y170" i="15"/>
  <c r="S174" i="15"/>
  <c r="BP175" i="15"/>
  <c r="BP176" i="15"/>
  <c r="BR179" i="15"/>
  <c r="AP182" i="15"/>
  <c r="BN182" i="15"/>
  <c r="M182" i="15"/>
  <c r="BV191" i="15"/>
  <c r="BV222" i="15"/>
  <c r="M226" i="15"/>
  <c r="BN226" i="15"/>
  <c r="AL231" i="15"/>
  <c r="BV231" i="15"/>
  <c r="Y174" i="15"/>
  <c r="S175" i="15"/>
  <c r="BT179" i="15"/>
  <c r="AP181" i="15"/>
  <c r="M181" i="15"/>
  <c r="S185" i="15"/>
  <c r="BT189" i="15"/>
  <c r="AF189" i="15"/>
  <c r="AL191" i="15"/>
  <c r="BP192" i="15"/>
  <c r="W255" i="15"/>
  <c r="BR217" i="15"/>
  <c r="BL153" i="15"/>
  <c r="BL159" i="15"/>
  <c r="AP167" i="15"/>
  <c r="AL169" i="15"/>
  <c r="BT169" i="15"/>
  <c r="BL173" i="15"/>
  <c r="AF179" i="15"/>
  <c r="BL180" i="15"/>
  <c r="BN227" i="15"/>
  <c r="BT176" i="15"/>
  <c r="BL176" i="15"/>
  <c r="BL186" i="15"/>
  <c r="BT251" i="15"/>
  <c r="AF251" i="15"/>
  <c r="Y168" i="15"/>
  <c r="G173" i="15"/>
  <c r="AL173" i="15"/>
  <c r="AF174" i="15"/>
  <c r="BN174" i="15"/>
  <c r="BN175" i="15"/>
  <c r="BN176" i="15"/>
  <c r="BV177" i="15"/>
  <c r="BV178" i="15"/>
  <c r="M180" i="15"/>
  <c r="M186" i="15"/>
  <c r="G228" i="15"/>
  <c r="AF228" i="15"/>
  <c r="BR228" i="15"/>
  <c r="BP174" i="15"/>
  <c r="BR175" i="15"/>
  <c r="AP178" i="15"/>
  <c r="AP179" i="15"/>
  <c r="AP183" i="15"/>
  <c r="BL183" i="15"/>
  <c r="G183" i="15"/>
  <c r="AF186" i="15"/>
  <c r="G186" i="15"/>
  <c r="AP218" i="15"/>
  <c r="G218" i="15"/>
  <c r="BN228" i="15"/>
  <c r="M167" i="15"/>
  <c r="BR170" i="15"/>
  <c r="BN171" i="15"/>
  <c r="BL174" i="15"/>
  <c r="AL174" i="15"/>
  <c r="AF175" i="15"/>
  <c r="BT175" i="15"/>
  <c r="AF176" i="15"/>
  <c r="S180" i="15"/>
  <c r="BN183" i="15"/>
  <c r="M183" i="15"/>
  <c r="AL185" i="15"/>
  <c r="S186" i="15"/>
  <c r="BN186" i="15"/>
  <c r="AP191" i="15"/>
  <c r="M218" i="15"/>
  <c r="BL218" i="15"/>
  <c r="BP228" i="15"/>
  <c r="BR192" i="15"/>
  <c r="AZ255" i="15"/>
  <c r="BN218" i="15"/>
  <c r="AF219" i="15"/>
  <c r="BR219" i="15"/>
  <c r="AF220" i="15"/>
  <c r="M224" i="15"/>
  <c r="Y228" i="15"/>
  <c r="AP231" i="15"/>
  <c r="BB238" i="15"/>
  <c r="BL172" i="15"/>
  <c r="BL178" i="15"/>
  <c r="BL184" i="15"/>
  <c r="BL190" i="15"/>
  <c r="BT192" i="15"/>
  <c r="E255" i="15"/>
  <c r="AD255" i="15"/>
  <c r="BR218" i="15"/>
  <c r="AL219" i="15"/>
  <c r="BV219" i="15"/>
  <c r="AL220" i="15"/>
  <c r="BV220" i="15"/>
  <c r="AP222" i="15"/>
  <c r="BL222" i="15"/>
  <c r="M223" i="15"/>
  <c r="BT228" i="15"/>
  <c r="AL229" i="15"/>
  <c r="AP230" i="15"/>
  <c r="BV192" i="15"/>
  <c r="AP221" i="15"/>
  <c r="BN231" i="15"/>
  <c r="M231" i="15"/>
  <c r="AL189" i="15"/>
  <c r="BP190" i="15"/>
  <c r="BF255" i="15"/>
  <c r="AP219" i="15"/>
  <c r="M222" i="15"/>
  <c r="S224" i="15"/>
  <c r="BT245" i="15"/>
  <c r="AF245" i="15"/>
  <c r="AT250" i="15"/>
  <c r="K255" i="15"/>
  <c r="AJ255" i="15"/>
  <c r="AL255" i="15" s="1"/>
  <c r="BJ255" i="15"/>
  <c r="M220" i="15"/>
  <c r="Y226" i="15"/>
  <c r="AL228" i="15"/>
  <c r="BT233" i="15"/>
  <c r="AF233" i="15"/>
  <c r="AX237" i="15"/>
  <c r="AP239" i="15"/>
  <c r="BL239" i="15"/>
  <c r="G239" i="15"/>
  <c r="BL182" i="15"/>
  <c r="BP189" i="15"/>
  <c r="AP228" i="15"/>
  <c r="G192" i="15"/>
  <c r="BN217" i="15"/>
  <c r="S218" i="15"/>
  <c r="BR225" i="15"/>
  <c r="BV227" i="15"/>
  <c r="BR231" i="15"/>
  <c r="AP236" i="15"/>
  <c r="BP242" i="15"/>
  <c r="AP251" i="15"/>
  <c r="BL251" i="15"/>
  <c r="G251" i="15"/>
  <c r="AP188" i="15"/>
  <c r="AP217" i="15"/>
  <c r="BP217" i="15"/>
  <c r="BV226" i="15"/>
  <c r="AP235" i="15"/>
  <c r="AR255" i="15"/>
  <c r="BV224" i="15"/>
  <c r="BV225" i="15"/>
  <c r="AP227" i="15"/>
  <c r="BL227" i="15"/>
  <c r="M228" i="15"/>
  <c r="AF229" i="15"/>
  <c r="G229" i="15"/>
  <c r="AP232" i="15"/>
  <c r="BT239" i="15"/>
  <c r="AF239" i="15"/>
  <c r="AP193" i="15"/>
  <c r="BR222" i="15"/>
  <c r="AP225" i="15"/>
  <c r="AP226" i="15"/>
  <c r="Y229" i="15"/>
  <c r="BN232" i="15"/>
  <c r="M232" i="15"/>
  <c r="M235" i="15"/>
  <c r="BB243" i="15"/>
  <c r="AX243" i="15"/>
  <c r="BR236" i="15"/>
  <c r="BR248" i="15"/>
  <c r="BL228" i="15"/>
  <c r="M234" i="15"/>
  <c r="AL234" i="15"/>
  <c r="BL234" i="15"/>
  <c r="BL240" i="15"/>
  <c r="M246" i="15"/>
  <c r="AL246" i="15"/>
  <c r="BL246" i="15"/>
  <c r="M252" i="15"/>
  <c r="AL252" i="15"/>
  <c r="BL252" i="15"/>
  <c r="G232" i="15"/>
  <c r="AF232" i="15"/>
  <c r="S235" i="15"/>
  <c r="BR235" i="15"/>
  <c r="AF238" i="15"/>
  <c r="S241" i="15"/>
  <c r="BR241" i="15"/>
  <c r="S247" i="15"/>
  <c r="S253" i="15"/>
  <c r="BR253" i="15"/>
  <c r="M233" i="15"/>
  <c r="AL233" i="15"/>
  <c r="M239" i="15"/>
  <c r="AL239" i="15"/>
  <c r="M245" i="15"/>
  <c r="AL245" i="15"/>
  <c r="M251" i="15"/>
  <c r="AL251" i="15"/>
  <c r="BR240" i="15"/>
  <c r="BR246" i="15"/>
  <c r="S252" i="15"/>
  <c r="BL221" i="15"/>
  <c r="BL226" i="15"/>
  <c r="BL232" i="15"/>
  <c r="M238" i="15"/>
  <c r="BL238" i="15"/>
  <c r="M244" i="15"/>
  <c r="M250" i="15"/>
  <c r="BP251" i="15"/>
  <c r="BN244" i="15"/>
  <c r="BN250" i="15"/>
  <c r="BR251" i="15"/>
  <c r="BL220" i="15"/>
  <c r="BL225" i="15"/>
  <c r="BL231" i="15"/>
  <c r="M237" i="15"/>
  <c r="BL237" i="15"/>
  <c r="M243" i="15"/>
  <c r="BL243" i="15"/>
  <c r="M249" i="15"/>
  <c r="BP250" i="15"/>
  <c r="G235" i="15"/>
  <c r="G241" i="15"/>
  <c r="G247" i="15"/>
  <c r="BN249" i="15"/>
  <c r="G253" i="15"/>
  <c r="AX49" i="14"/>
  <c r="G85" i="14"/>
  <c r="AX85" i="14"/>
  <c r="S14" i="14"/>
  <c r="AX47" i="14"/>
  <c r="Q123" i="11"/>
  <c r="G170" i="11"/>
  <c r="BP16" i="12"/>
  <c r="AH21" i="12"/>
  <c r="BT40" i="12"/>
  <c r="AH46" i="12"/>
  <c r="BR51" i="12"/>
  <c r="O84" i="12"/>
  <c r="BL89" i="12"/>
  <c r="BL97" i="12"/>
  <c r="BP159" i="12"/>
  <c r="AR161" i="12"/>
  <c r="BN219" i="12"/>
  <c r="BP238" i="12"/>
  <c r="AR244" i="12"/>
  <c r="BN247" i="12"/>
  <c r="G249" i="12"/>
  <c r="M28" i="13"/>
  <c r="G47" i="13"/>
  <c r="S162" i="13"/>
  <c r="G164" i="13"/>
  <c r="G168" i="13"/>
  <c r="M170" i="13"/>
  <c r="W182" i="13"/>
  <c r="AF182" i="13" s="1"/>
  <c r="S17" i="14"/>
  <c r="BB20" i="14"/>
  <c r="S21" i="14"/>
  <c r="S32" i="14"/>
  <c r="S33" i="14"/>
  <c r="G47" i="14"/>
  <c r="G49" i="14"/>
  <c r="Y82" i="14"/>
  <c r="AH82" i="14" s="1"/>
  <c r="G82" i="14"/>
  <c r="M84" i="14"/>
  <c r="Y96" i="14"/>
  <c r="AL96" i="14" s="1"/>
  <c r="S97" i="14"/>
  <c r="AZ98" i="14"/>
  <c r="Y111" i="14"/>
  <c r="AD111" i="14" s="1"/>
  <c r="AZ117" i="14"/>
  <c r="BB118" i="14"/>
  <c r="S118" i="14"/>
  <c r="S92" i="14"/>
  <c r="BB92" i="14"/>
  <c r="G19" i="12"/>
  <c r="BN83" i="12"/>
  <c r="BL217" i="12"/>
  <c r="S15" i="14"/>
  <c r="BT41" i="12"/>
  <c r="BP84" i="12"/>
  <c r="BR238" i="12"/>
  <c r="S20" i="13"/>
  <c r="S28" i="13"/>
  <c r="G40" i="13"/>
  <c r="W83" i="13"/>
  <c r="AF83" i="13" s="1"/>
  <c r="S84" i="13"/>
  <c r="W106" i="13"/>
  <c r="AJ106" i="13" s="1"/>
  <c r="W152" i="13"/>
  <c r="AJ152" i="13" s="1"/>
  <c r="W161" i="13"/>
  <c r="AJ161" i="13" s="1"/>
  <c r="M186" i="13"/>
  <c r="G247" i="13"/>
  <c r="BB18" i="14"/>
  <c r="S20" i="14"/>
  <c r="BB51" i="14"/>
  <c r="S51" i="14"/>
  <c r="S85" i="14"/>
  <c r="Y86" i="14"/>
  <c r="S98" i="14"/>
  <c r="BB117" i="14"/>
  <c r="G97" i="14"/>
  <c r="AX97" i="14"/>
  <c r="BL168" i="12"/>
  <c r="BL219" i="12"/>
  <c r="W85" i="13"/>
  <c r="AJ85" i="13" s="1"/>
  <c r="AX48" i="14"/>
  <c r="AX50" i="14"/>
  <c r="G50" i="14"/>
  <c r="G107" i="11"/>
  <c r="G110" i="11"/>
  <c r="AP113" i="11"/>
  <c r="AP116" i="11"/>
  <c r="U128" i="11"/>
  <c r="Q224" i="11"/>
  <c r="U20" i="12"/>
  <c r="AN29" i="12"/>
  <c r="U87" i="12"/>
  <c r="BR130" i="12"/>
  <c r="BP173" i="12"/>
  <c r="U249" i="12"/>
  <c r="BN250" i="12"/>
  <c r="W27" i="13"/>
  <c r="AJ27" i="13" s="1"/>
  <c r="G34" i="13"/>
  <c r="S88" i="13"/>
  <c r="G103" i="13"/>
  <c r="S110" i="13"/>
  <c r="W130" i="13"/>
  <c r="AJ130" i="13" s="1"/>
  <c r="S174" i="13"/>
  <c r="S252" i="13"/>
  <c r="S18" i="14"/>
  <c r="G41" i="14"/>
  <c r="AX43" i="14"/>
  <c r="AX44" i="14"/>
  <c r="BB46" i="14"/>
  <c r="BB47" i="14"/>
  <c r="S47" i="14"/>
  <c r="Y97" i="14"/>
  <c r="AD97" i="14" s="1"/>
  <c r="G220" i="12"/>
  <c r="AR20" i="11"/>
  <c r="AR32" i="11"/>
  <c r="AR159" i="11"/>
  <c r="AR171" i="11"/>
  <c r="U220" i="11"/>
  <c r="AH15" i="12"/>
  <c r="AH17" i="12"/>
  <c r="AN33" i="12"/>
  <c r="AH36" i="12"/>
  <c r="BR83" i="12"/>
  <c r="U100" i="12"/>
  <c r="AH109" i="12"/>
  <c r="BR110" i="12"/>
  <c r="AH118" i="12"/>
  <c r="BT130" i="12"/>
  <c r="BR161" i="12"/>
  <c r="AR177" i="12"/>
  <c r="BN251" i="12"/>
  <c r="W35" i="13"/>
  <c r="AJ35" i="13" s="1"/>
  <c r="M48" i="13"/>
  <c r="W87" i="13"/>
  <c r="AF87" i="13" s="1"/>
  <c r="W113" i="13"/>
  <c r="AF113" i="13" s="1"/>
  <c r="G117" i="13"/>
  <c r="S218" i="13"/>
  <c r="M220" i="13"/>
  <c r="M234" i="13"/>
  <c r="M238" i="13"/>
  <c r="G242" i="13"/>
  <c r="S243" i="13"/>
  <c r="G43" i="14"/>
  <c r="S45" i="14"/>
  <c r="Y84" i="14"/>
  <c r="AL84" i="14" s="1"/>
  <c r="Y85" i="14"/>
  <c r="AD85" i="14" s="1"/>
  <c r="AX86" i="14"/>
  <c r="BB86" i="14"/>
  <c r="Y150" i="14"/>
  <c r="AL150" i="14" s="1"/>
  <c r="G229" i="14"/>
  <c r="BB229" i="14"/>
  <c r="G247" i="12"/>
  <c r="AP50" i="11"/>
  <c r="AH84" i="12"/>
  <c r="S48" i="13"/>
  <c r="S156" i="13"/>
  <c r="U24" i="11"/>
  <c r="Z24" i="11" s="1"/>
  <c r="BN31" i="12"/>
  <c r="BN32" i="12"/>
  <c r="BN34" i="12"/>
  <c r="BT83" i="12"/>
  <c r="AH97" i="12"/>
  <c r="BN106" i="12"/>
  <c r="AH186" i="12"/>
  <c r="AN219" i="12"/>
  <c r="BL234" i="12"/>
  <c r="AN247" i="12"/>
  <c r="BR249" i="12"/>
  <c r="S31" i="13"/>
  <c r="M43" i="13"/>
  <c r="S87" i="13"/>
  <c r="S100" i="13"/>
  <c r="G115" i="13"/>
  <c r="S173" i="13"/>
  <c r="S177" i="13"/>
  <c r="S181" i="13"/>
  <c r="S185" i="13"/>
  <c r="S189" i="13"/>
  <c r="M191" i="13"/>
  <c r="M229" i="13"/>
  <c r="S242" i="13"/>
  <c r="M253" i="13"/>
  <c r="S43" i="14"/>
  <c r="AX89" i="14"/>
  <c r="AX90" i="14"/>
  <c r="AX130" i="14"/>
  <c r="AX149" i="14"/>
  <c r="AX227" i="14"/>
  <c r="BB228" i="14"/>
  <c r="S15" i="13"/>
  <c r="S251" i="13"/>
  <c r="Q18" i="11"/>
  <c r="AR21" i="11"/>
  <c r="G109" i="11"/>
  <c r="U124" i="11"/>
  <c r="BP28" i="12"/>
  <c r="U111" i="12"/>
  <c r="U112" i="12"/>
  <c r="U113" i="12"/>
  <c r="U229" i="12"/>
  <c r="BP230" i="12"/>
  <c r="BR250" i="12"/>
  <c r="M18" i="13"/>
  <c r="AJ34" i="13"/>
  <c r="G41" i="13"/>
  <c r="S43" i="13"/>
  <c r="S47" i="13"/>
  <c r="M93" i="13"/>
  <c r="W117" i="13"/>
  <c r="AB117" i="13" s="1"/>
  <c r="M119" i="13"/>
  <c r="G149" i="13"/>
  <c r="S151" i="13"/>
  <c r="G153" i="13"/>
  <c r="S155" i="13"/>
  <c r="W159" i="13"/>
  <c r="AJ159" i="13" s="1"/>
  <c r="W188" i="13"/>
  <c r="AJ188" i="13" s="1"/>
  <c r="S193" i="13"/>
  <c r="M237" i="13"/>
  <c r="W241" i="13"/>
  <c r="AJ241" i="13" s="1"/>
  <c r="M250" i="13"/>
  <c r="S41" i="14"/>
  <c r="AX104" i="14"/>
  <c r="AZ104" i="14"/>
  <c r="S105" i="13"/>
  <c r="BT21" i="12"/>
  <c r="AH25" i="12"/>
  <c r="AH27" i="12"/>
  <c r="BR28" i="12"/>
  <c r="AR37" i="12"/>
  <c r="BL46" i="12"/>
  <c r="G49" i="12"/>
  <c r="AN100" i="12"/>
  <c r="AR122" i="12"/>
  <c r="BN123" i="12"/>
  <c r="BN124" i="12"/>
  <c r="BR181" i="12"/>
  <c r="G20" i="13"/>
  <c r="M103" i="13"/>
  <c r="M106" i="13"/>
  <c r="M112" i="13"/>
  <c r="G128" i="13"/>
  <c r="S129" i="13"/>
  <c r="G170" i="13"/>
  <c r="M176" i="13"/>
  <c r="M188" i="13"/>
  <c r="G192" i="13"/>
  <c r="S250" i="13"/>
  <c r="G15" i="14"/>
  <c r="G34" i="14"/>
  <c r="Y92" i="14"/>
  <c r="S111" i="14"/>
  <c r="Y114" i="14"/>
  <c r="AL114" i="14" s="1"/>
  <c r="AZ226" i="14"/>
  <c r="M226" i="14"/>
  <c r="M217" i="13"/>
  <c r="S234" i="13"/>
  <c r="U29" i="11"/>
  <c r="Z29" i="11" s="1"/>
  <c r="AP236" i="11"/>
  <c r="U251" i="11"/>
  <c r="BT24" i="12"/>
  <c r="BT25" i="12"/>
  <c r="AN27" i="12"/>
  <c r="BT28" i="12"/>
  <c r="U35" i="12"/>
  <c r="BN44" i="12"/>
  <c r="U125" i="12"/>
  <c r="AN226" i="12"/>
  <c r="BL238" i="12"/>
  <c r="AN251" i="12"/>
  <c r="W21" i="13"/>
  <c r="AF21" i="13" s="1"/>
  <c r="S34" i="13"/>
  <c r="G36" i="13"/>
  <c r="W50" i="13"/>
  <c r="G85" i="13"/>
  <c r="M98" i="13"/>
  <c r="S108" i="13"/>
  <c r="S112" i="13"/>
  <c r="S116" i="13"/>
  <c r="W171" i="13"/>
  <c r="AJ171" i="13" s="1"/>
  <c r="S188" i="13"/>
  <c r="G190" i="13"/>
  <c r="G223" i="13"/>
  <c r="Y14" i="14"/>
  <c r="AD14" i="14" s="1"/>
  <c r="Y15" i="14"/>
  <c r="AH15" i="14" s="1"/>
  <c r="BB16" i="14"/>
  <c r="AP53" i="14"/>
  <c r="G21" i="14"/>
  <c r="G32" i="14"/>
  <c r="Y35" i="14"/>
  <c r="AH35" i="14" s="1"/>
  <c r="G35" i="14"/>
  <c r="G92" i="14"/>
  <c r="AX100" i="14"/>
  <c r="AX101" i="14"/>
  <c r="AZ111" i="14"/>
  <c r="AZ114" i="14"/>
  <c r="M114" i="14"/>
  <c r="S164" i="14"/>
  <c r="BB164" i="14"/>
  <c r="BB253" i="14"/>
  <c r="G253" i="14"/>
  <c r="M100" i="13"/>
  <c r="M177" i="13"/>
  <c r="G93" i="11"/>
  <c r="U96" i="11"/>
  <c r="U99" i="11"/>
  <c r="AH99" i="11" s="1"/>
  <c r="U102" i="11"/>
  <c r="U105" i="11"/>
  <c r="AN17" i="12"/>
  <c r="AR41" i="12"/>
  <c r="AV41" i="12" s="1"/>
  <c r="BP46" i="12"/>
  <c r="BT151" i="12"/>
  <c r="AR188" i="12"/>
  <c r="AR190" i="12"/>
  <c r="G244" i="12"/>
  <c r="M21" i="13"/>
  <c r="S42" i="13"/>
  <c r="M85" i="13"/>
  <c r="G89" i="13"/>
  <c r="S90" i="13"/>
  <c r="S98" i="13"/>
  <c r="S124" i="13"/>
  <c r="S128" i="13"/>
  <c r="S167" i="13"/>
  <c r="M171" i="13"/>
  <c r="W179" i="13"/>
  <c r="AB179" i="13" s="1"/>
  <c r="G187" i="13"/>
  <c r="S192" i="13"/>
  <c r="M223" i="13"/>
  <c r="W253" i="13"/>
  <c r="AZ20" i="14"/>
  <c r="G23" i="14"/>
  <c r="G26" i="14"/>
  <c r="G29" i="14"/>
  <c r="S37" i="14"/>
  <c r="AZ92" i="14"/>
  <c r="AH108" i="14"/>
  <c r="AZ224" i="14"/>
  <c r="M224" i="14"/>
  <c r="G84" i="14"/>
  <c r="AX84" i="14"/>
  <c r="Y88" i="14"/>
  <c r="AL88" i="14" s="1"/>
  <c r="AX96" i="14"/>
  <c r="G111" i="14"/>
  <c r="M116" i="14"/>
  <c r="M118" i="14"/>
  <c r="Y126" i="14"/>
  <c r="AL126" i="14" s="1"/>
  <c r="BB167" i="14"/>
  <c r="AZ169" i="14"/>
  <c r="BB171" i="14"/>
  <c r="BB175" i="14"/>
  <c r="S218" i="14"/>
  <c r="S84" i="14"/>
  <c r="AZ85" i="14"/>
  <c r="M90" i="14"/>
  <c r="AX91" i="14"/>
  <c r="AZ97" i="14"/>
  <c r="AX111" i="14"/>
  <c r="Y129" i="14"/>
  <c r="AD129" i="14" s="1"/>
  <c r="G244" i="14"/>
  <c r="Y248" i="14"/>
  <c r="AL248" i="14" s="1"/>
  <c r="S228" i="14"/>
  <c r="G151" i="14"/>
  <c r="G154" i="14"/>
  <c r="AX190" i="14"/>
  <c r="G236" i="14"/>
  <c r="G245" i="14"/>
  <c r="M252" i="14"/>
  <c r="M244" i="14"/>
  <c r="M246" i="14"/>
  <c r="S253" i="14"/>
  <c r="Y100" i="14"/>
  <c r="AL100" i="14" s="1"/>
  <c r="M123" i="14"/>
  <c r="G157" i="14"/>
  <c r="G160" i="14"/>
  <c r="M232" i="14"/>
  <c r="S235" i="14"/>
  <c r="M236" i="14"/>
  <c r="AZ238" i="14"/>
  <c r="M242" i="14"/>
  <c r="S246" i="14"/>
  <c r="S249" i="14"/>
  <c r="BB100" i="14"/>
  <c r="AZ105" i="14"/>
  <c r="AX108" i="14"/>
  <c r="BB113" i="14"/>
  <c r="AX162" i="14"/>
  <c r="AR255" i="14"/>
  <c r="S234" i="14"/>
  <c r="M238" i="14"/>
  <c r="BB242" i="14"/>
  <c r="S24" i="14"/>
  <c r="S27" i="14"/>
  <c r="BB42" i="14"/>
  <c r="BB48" i="14"/>
  <c r="BB105" i="14"/>
  <c r="M108" i="14"/>
  <c r="S122" i="14"/>
  <c r="BB123" i="14"/>
  <c r="Y151" i="14"/>
  <c r="AH151" i="14" s="1"/>
  <c r="Y154" i="14"/>
  <c r="AL154" i="14" s="1"/>
  <c r="BB162" i="14"/>
  <c r="AX164" i="14"/>
  <c r="BB186" i="14"/>
  <c r="BB189" i="14"/>
  <c r="BB190" i="14"/>
  <c r="M225" i="14"/>
  <c r="BB238" i="14"/>
  <c r="BB23" i="14"/>
  <c r="S25" i="14"/>
  <c r="BB26" i="14"/>
  <c r="S28" i="14"/>
  <c r="BB29" i="14"/>
  <c r="S48" i="14"/>
  <c r="BB49" i="14"/>
  <c r="G51" i="14"/>
  <c r="AX93" i="14"/>
  <c r="BB102" i="14"/>
  <c r="S105" i="14"/>
  <c r="BB108" i="14"/>
  <c r="M109" i="14"/>
  <c r="AX109" i="14"/>
  <c r="S123" i="14"/>
  <c r="G127" i="14"/>
  <c r="AX127" i="14"/>
  <c r="AZ129" i="14"/>
  <c r="G164" i="14"/>
  <c r="Y168" i="14"/>
  <c r="AD168" i="14" s="1"/>
  <c r="AX168" i="14"/>
  <c r="G173" i="14"/>
  <c r="G226" i="14"/>
  <c r="BB50" i="14"/>
  <c r="AX87" i="14"/>
  <c r="Y107" i="14"/>
  <c r="AL107" i="14" s="1"/>
  <c r="BB109" i="14"/>
  <c r="Y157" i="14"/>
  <c r="AL157" i="14" s="1"/>
  <c r="Y160" i="14"/>
  <c r="AL160" i="14" s="1"/>
  <c r="G168" i="14"/>
  <c r="Y174" i="14"/>
  <c r="AD174" i="14" s="1"/>
  <c r="AL21" i="14"/>
  <c r="AH21" i="14"/>
  <c r="AD21" i="14"/>
  <c r="M87" i="14"/>
  <c r="Y87" i="14"/>
  <c r="AZ87" i="14"/>
  <c r="AZ94" i="14"/>
  <c r="M99" i="14"/>
  <c r="AZ99" i="14"/>
  <c r="M158" i="14"/>
  <c r="BB158" i="14"/>
  <c r="AX158" i="14"/>
  <c r="S158" i="14"/>
  <c r="AZ158" i="14"/>
  <c r="AR53" i="14"/>
  <c r="AX15" i="14"/>
  <c r="Y16" i="14"/>
  <c r="G18" i="14"/>
  <c r="M19" i="14"/>
  <c r="AX21" i="14"/>
  <c r="BB32" i="14"/>
  <c r="Y33" i="14"/>
  <c r="AZ35" i="14"/>
  <c r="M35" i="14"/>
  <c r="AZ39" i="14"/>
  <c r="Y39" i="14"/>
  <c r="S42" i="14"/>
  <c r="AZ43" i="14"/>
  <c r="Y43" i="14"/>
  <c r="M43" i="14"/>
  <c r="S46" i="14"/>
  <c r="AZ47" i="14"/>
  <c r="Y47" i="14"/>
  <c r="M47" i="14"/>
  <c r="Q53" i="14"/>
  <c r="AL91" i="14"/>
  <c r="AH91" i="14"/>
  <c r="BB94" i="14"/>
  <c r="Y95" i="14"/>
  <c r="AZ95" i="14"/>
  <c r="BB99" i="14"/>
  <c r="S99" i="14"/>
  <c r="AZ109" i="14"/>
  <c r="AZ23" i="14"/>
  <c r="M23" i="14"/>
  <c r="AZ26" i="14"/>
  <c r="M26" i="14"/>
  <c r="AZ29" i="14"/>
  <c r="M29" i="14"/>
  <c r="AD36" i="14"/>
  <c r="BB95" i="14"/>
  <c r="AX14" i="14"/>
  <c r="G17" i="14"/>
  <c r="M18" i="14"/>
  <c r="AX20" i="14"/>
  <c r="Y22" i="14"/>
  <c r="Y25" i="14"/>
  <c r="Y28" i="14"/>
  <c r="Y31" i="14"/>
  <c r="BB35" i="14"/>
  <c r="G36" i="14"/>
  <c r="G40" i="14"/>
  <c r="BB43" i="14"/>
  <c r="G44" i="14"/>
  <c r="AN195" i="14"/>
  <c r="Y89" i="14"/>
  <c r="AD91" i="14"/>
  <c r="BB96" i="14"/>
  <c r="S100" i="14"/>
  <c r="G16" i="14"/>
  <c r="M17" i="14"/>
  <c r="AX19" i="14"/>
  <c r="Y20" i="14"/>
  <c r="S23" i="14"/>
  <c r="S26" i="14"/>
  <c r="S29" i="14"/>
  <c r="Y37" i="14"/>
  <c r="AX41" i="14"/>
  <c r="AX45" i="14"/>
  <c r="AR195" i="14"/>
  <c r="BB88" i="14"/>
  <c r="S88" i="14"/>
  <c r="M89" i="14"/>
  <c r="AZ89" i="14"/>
  <c r="AZ33" i="14"/>
  <c r="M33" i="14"/>
  <c r="AZ36" i="14"/>
  <c r="M36" i="14"/>
  <c r="AZ40" i="14"/>
  <c r="Y40" i="14"/>
  <c r="M40" i="14"/>
  <c r="AZ44" i="14"/>
  <c r="Y44" i="14"/>
  <c r="M44" i="14"/>
  <c r="AB53" i="14"/>
  <c r="AZ19" i="14"/>
  <c r="AZ22" i="14"/>
  <c r="AZ25" i="14"/>
  <c r="M25" i="14"/>
  <c r="AZ28" i="14"/>
  <c r="M28" i="14"/>
  <c r="AZ31" i="14"/>
  <c r="M31" i="14"/>
  <c r="BB33" i="14"/>
  <c r="AD34" i="14"/>
  <c r="AL34" i="14"/>
  <c r="BB36" i="14"/>
  <c r="BB40" i="14"/>
  <c r="BB44" i="14"/>
  <c r="AZ49" i="14"/>
  <c r="Y49" i="14"/>
  <c r="M49" i="14"/>
  <c r="BB89" i="14"/>
  <c r="S89" i="14"/>
  <c r="AL101" i="14"/>
  <c r="AH101" i="14"/>
  <c r="G103" i="14"/>
  <c r="Y103" i="14"/>
  <c r="AX103" i="14"/>
  <c r="G117" i="14"/>
  <c r="Y117" i="14"/>
  <c r="AX117" i="14"/>
  <c r="G118" i="14"/>
  <c r="Y118" i="14"/>
  <c r="AX118" i="14"/>
  <c r="M131" i="14"/>
  <c r="BB131" i="14"/>
  <c r="AZ131" i="14"/>
  <c r="S131" i="14"/>
  <c r="AX131" i="14"/>
  <c r="AZ14" i="14"/>
  <c r="M16" i="14"/>
  <c r="AX18" i="14"/>
  <c r="Y19" i="14"/>
  <c r="BB19" i="14"/>
  <c r="Y24" i="14"/>
  <c r="Y27" i="14"/>
  <c r="Y30" i="14"/>
  <c r="AZ37" i="14"/>
  <c r="M37" i="14"/>
  <c r="AZ41" i="14"/>
  <c r="Y41" i="14"/>
  <c r="M41" i="14"/>
  <c r="AZ45" i="14"/>
  <c r="Y45" i="14"/>
  <c r="M45" i="14"/>
  <c r="Y83" i="14"/>
  <c r="BB90" i="14"/>
  <c r="M103" i="14"/>
  <c r="AZ103" i="14"/>
  <c r="BB104" i="14"/>
  <c r="S104" i="14"/>
  <c r="AL124" i="14"/>
  <c r="AH124" i="14"/>
  <c r="AZ170" i="14"/>
  <c r="M170" i="14"/>
  <c r="AZ175" i="14"/>
  <c r="Y175" i="14"/>
  <c r="M175" i="14"/>
  <c r="W53" i="14"/>
  <c r="AZ48" i="14"/>
  <c r="Y48" i="14"/>
  <c r="M48" i="14"/>
  <c r="M88" i="14"/>
  <c r="AZ88" i="14"/>
  <c r="M128" i="14"/>
  <c r="BB128" i="14"/>
  <c r="AZ128" i="14"/>
  <c r="S128" i="14"/>
  <c r="AX128" i="14"/>
  <c r="E53" i="14"/>
  <c r="AF53" i="14"/>
  <c r="G24" i="14"/>
  <c r="G27" i="14"/>
  <c r="BB31" i="14"/>
  <c r="Y32" i="14"/>
  <c r="Y38" i="14"/>
  <c r="AX42" i="14"/>
  <c r="AX46" i="14"/>
  <c r="AZ50" i="14"/>
  <c r="Y50" i="14"/>
  <c r="M50" i="14"/>
  <c r="K195" i="14"/>
  <c r="M82" i="14"/>
  <c r="AZ82" i="14"/>
  <c r="M93" i="14"/>
  <c r="Y93" i="14"/>
  <c r="AZ93" i="14"/>
  <c r="AD101" i="14"/>
  <c r="BB103" i="14"/>
  <c r="S103" i="14"/>
  <c r="AH115" i="14"/>
  <c r="G14" i="14"/>
  <c r="M15" i="14"/>
  <c r="AX17" i="14"/>
  <c r="AZ21" i="14"/>
  <c r="M21" i="14"/>
  <c r="AX22" i="14"/>
  <c r="AX25" i="14"/>
  <c r="AX28" i="14"/>
  <c r="AZ34" i="14"/>
  <c r="M34" i="14"/>
  <c r="BB37" i="14"/>
  <c r="BB41" i="14"/>
  <c r="BB45" i="14"/>
  <c r="Q195" i="14"/>
  <c r="BB82" i="14"/>
  <c r="S82" i="14"/>
  <c r="M83" i="14"/>
  <c r="AZ83" i="14"/>
  <c r="AH88" i="14"/>
  <c r="AH92" i="14"/>
  <c r="G106" i="14"/>
  <c r="AZ107" i="14"/>
  <c r="AH111" i="14"/>
  <c r="AL109" i="14"/>
  <c r="AD109" i="14"/>
  <c r="AH109" i="14"/>
  <c r="AH168" i="14"/>
  <c r="AJ53" i="14"/>
  <c r="AZ24" i="14"/>
  <c r="M24" i="14"/>
  <c r="AZ27" i="14"/>
  <c r="M27" i="14"/>
  <c r="AZ30" i="14"/>
  <c r="AZ38" i="14"/>
  <c r="AZ42" i="14"/>
  <c r="Y42" i="14"/>
  <c r="M42" i="14"/>
  <c r="AZ46" i="14"/>
  <c r="Y46" i="14"/>
  <c r="M46" i="14"/>
  <c r="AZ51" i="14"/>
  <c r="Y51" i="14"/>
  <c r="M51" i="14"/>
  <c r="BB83" i="14"/>
  <c r="S83" i="14"/>
  <c r="Y94" i="14"/>
  <c r="M106" i="14"/>
  <c r="Y106" i="14"/>
  <c r="AZ106" i="14"/>
  <c r="BB107" i="14"/>
  <c r="S107" i="14"/>
  <c r="M153" i="14"/>
  <c r="BB153" i="14"/>
  <c r="AZ153" i="14"/>
  <c r="S153" i="14"/>
  <c r="AX153" i="14"/>
  <c r="K53" i="14"/>
  <c r="M14" i="14"/>
  <c r="AN53" i="14"/>
  <c r="M20" i="14"/>
  <c r="Y23" i="14"/>
  <c r="Y26" i="14"/>
  <c r="Y29" i="14"/>
  <c r="AZ32" i="14"/>
  <c r="M32" i="14"/>
  <c r="BB34" i="14"/>
  <c r="BB84" i="14"/>
  <c r="G99" i="14"/>
  <c r="Y99" i="14"/>
  <c r="AX99" i="14"/>
  <c r="AL105" i="14"/>
  <c r="BB106" i="14"/>
  <c r="S106" i="14"/>
  <c r="G122" i="14"/>
  <c r="Y122" i="14"/>
  <c r="AX122" i="14"/>
  <c r="AJ195" i="14"/>
  <c r="M155" i="14"/>
  <c r="BB155" i="14"/>
  <c r="AX155" i="14"/>
  <c r="AP195" i="14"/>
  <c r="AZ84" i="14"/>
  <c r="AZ90" i="14"/>
  <c r="AZ96" i="14"/>
  <c r="G98" i="14"/>
  <c r="G102" i="14"/>
  <c r="AH126" i="14"/>
  <c r="AD126" i="14"/>
  <c r="M156" i="14"/>
  <c r="BB156" i="14"/>
  <c r="AZ156" i="14"/>
  <c r="S156" i="14"/>
  <c r="AX156" i="14"/>
  <c r="BB165" i="14"/>
  <c r="S165" i="14"/>
  <c r="M98" i="14"/>
  <c r="M102" i="14"/>
  <c r="AZ112" i="14"/>
  <c r="S112" i="14"/>
  <c r="AX31" i="14"/>
  <c r="AX32" i="14"/>
  <c r="AX33" i="14"/>
  <c r="AX34" i="14"/>
  <c r="AX35" i="14"/>
  <c r="AX36" i="14"/>
  <c r="AX37" i="14"/>
  <c r="AX38" i="14"/>
  <c r="AX82" i="14"/>
  <c r="AX88" i="14"/>
  <c r="AX94" i="14"/>
  <c r="G101" i="14"/>
  <c r="M105" i="14"/>
  <c r="M159" i="14"/>
  <c r="BB159" i="14"/>
  <c r="AZ159" i="14"/>
  <c r="S159" i="14"/>
  <c r="AX159" i="14"/>
  <c r="Y218" i="14"/>
  <c r="AX218" i="14"/>
  <c r="G218" i="14"/>
  <c r="W195" i="14"/>
  <c r="M119" i="14"/>
  <c r="AZ119" i="14"/>
  <c r="M124" i="14"/>
  <c r="BB124" i="14"/>
  <c r="AZ124" i="14"/>
  <c r="S124" i="14"/>
  <c r="M161" i="14"/>
  <c r="BB161" i="14"/>
  <c r="AX161" i="14"/>
  <c r="AZ218" i="14"/>
  <c r="M218" i="14"/>
  <c r="K255" i="14"/>
  <c r="M85" i="14"/>
  <c r="M97" i="14"/>
  <c r="M101" i="14"/>
  <c r="S102" i="14"/>
  <c r="G104" i="14"/>
  <c r="G107" i="14"/>
  <c r="S108" i="14"/>
  <c r="AZ108" i="14"/>
  <c r="AZ110" i="14"/>
  <c r="AX119" i="14"/>
  <c r="G124" i="14"/>
  <c r="AX124" i="14"/>
  <c r="M125" i="14"/>
  <c r="BB125" i="14"/>
  <c r="AZ125" i="14"/>
  <c r="S125" i="14"/>
  <c r="AZ161" i="14"/>
  <c r="S223" i="14"/>
  <c r="BB223" i="14"/>
  <c r="AB195" i="14"/>
  <c r="AX98" i="14"/>
  <c r="G100" i="14"/>
  <c r="AX102" i="14"/>
  <c r="G116" i="14"/>
  <c r="AX116" i="14"/>
  <c r="BB119" i="14"/>
  <c r="M120" i="14"/>
  <c r="AZ120" i="14"/>
  <c r="S120" i="14"/>
  <c r="AX125" i="14"/>
  <c r="AH131" i="14"/>
  <c r="M104" i="14"/>
  <c r="M107" i="14"/>
  <c r="AL108" i="14"/>
  <c r="AD108" i="14"/>
  <c r="AZ113" i="14"/>
  <c r="M113" i="14"/>
  <c r="Y121" i="14"/>
  <c r="AL149" i="14"/>
  <c r="AH149" i="14"/>
  <c r="AD149" i="14"/>
  <c r="M152" i="14"/>
  <c r="BB152" i="14"/>
  <c r="AX152" i="14"/>
  <c r="E195" i="14"/>
  <c r="AF195" i="14"/>
  <c r="AL98" i="14"/>
  <c r="M100" i="14"/>
  <c r="Y102" i="14"/>
  <c r="S113" i="14"/>
  <c r="AX113" i="14"/>
  <c r="BB116" i="14"/>
  <c r="AZ116" i="14"/>
  <c r="AL123" i="14"/>
  <c r="AH123" i="14"/>
  <c r="AD123" i="14"/>
  <c r="AZ152" i="14"/>
  <c r="G112" i="14"/>
  <c r="G115" i="14"/>
  <c r="G119" i="14"/>
  <c r="AZ123" i="14"/>
  <c r="S126" i="14"/>
  <c r="S129" i="14"/>
  <c r="S149" i="14"/>
  <c r="AZ239" i="14"/>
  <c r="M239" i="14"/>
  <c r="M127" i="14"/>
  <c r="BB127" i="14"/>
  <c r="M130" i="14"/>
  <c r="BB130" i="14"/>
  <c r="G153" i="14"/>
  <c r="G156" i="14"/>
  <c r="G159" i="14"/>
  <c r="AZ178" i="14"/>
  <c r="Y178" i="14"/>
  <c r="G180" i="14"/>
  <c r="AX180" i="14"/>
  <c r="S180" i="14"/>
  <c r="W255" i="14"/>
  <c r="Y224" i="14"/>
  <c r="AX224" i="14"/>
  <c r="G224" i="14"/>
  <c r="BB112" i="14"/>
  <c r="S127" i="14"/>
  <c r="AZ127" i="14"/>
  <c r="S130" i="14"/>
  <c r="AZ130" i="14"/>
  <c r="AL152" i="14"/>
  <c r="AH152" i="14"/>
  <c r="AD152" i="14"/>
  <c r="AL155" i="14"/>
  <c r="AH155" i="14"/>
  <c r="AD155" i="14"/>
  <c r="AH161" i="14"/>
  <c r="AX170" i="14"/>
  <c r="S170" i="14"/>
  <c r="G170" i="14"/>
  <c r="M180" i="14"/>
  <c r="G114" i="14"/>
  <c r="AX115" i="14"/>
  <c r="S117" i="14"/>
  <c r="G120" i="14"/>
  <c r="G125" i="14"/>
  <c r="G128" i="14"/>
  <c r="G131" i="14"/>
  <c r="Y163" i="14"/>
  <c r="AX163" i="14"/>
  <c r="G163" i="14"/>
  <c r="AH166" i="14"/>
  <c r="AL173" i="14"/>
  <c r="BB180" i="14"/>
  <c r="G183" i="14"/>
  <c r="AX183" i="14"/>
  <c r="S183" i="14"/>
  <c r="G193" i="14"/>
  <c r="AX193" i="14"/>
  <c r="M151" i="14"/>
  <c r="BB151" i="14"/>
  <c r="M154" i="14"/>
  <c r="BB154" i="14"/>
  <c r="M157" i="14"/>
  <c r="BB157" i="14"/>
  <c r="M160" i="14"/>
  <c r="BB160" i="14"/>
  <c r="BB247" i="14"/>
  <c r="G247" i="14"/>
  <c r="Y112" i="14"/>
  <c r="BB114" i="14"/>
  <c r="AX120" i="14"/>
  <c r="G123" i="14"/>
  <c r="AX151" i="14"/>
  <c r="AX154" i="14"/>
  <c r="AX157" i="14"/>
  <c r="AD159" i="14"/>
  <c r="AX160" i="14"/>
  <c r="M183" i="14"/>
  <c r="Y192" i="14"/>
  <c r="AZ192" i="14"/>
  <c r="G113" i="14"/>
  <c r="G126" i="14"/>
  <c r="G129" i="14"/>
  <c r="G149" i="14"/>
  <c r="S151" i="14"/>
  <c r="AZ151" i="14"/>
  <c r="S154" i="14"/>
  <c r="AZ154" i="14"/>
  <c r="S157" i="14"/>
  <c r="AZ157" i="14"/>
  <c r="S160" i="14"/>
  <c r="AZ160" i="14"/>
  <c r="AZ164" i="14"/>
  <c r="M164" i="14"/>
  <c r="BB183" i="14"/>
  <c r="M192" i="14"/>
  <c r="AD243" i="14"/>
  <c r="M126" i="14"/>
  <c r="BB126" i="14"/>
  <c r="M129" i="14"/>
  <c r="BB129" i="14"/>
  <c r="M149" i="14"/>
  <c r="BB149" i="14"/>
  <c r="G152" i="14"/>
  <c r="G155" i="14"/>
  <c r="G158" i="14"/>
  <c r="G161" i="14"/>
  <c r="G186" i="14"/>
  <c r="AX186" i="14"/>
  <c r="S186" i="14"/>
  <c r="M219" i="14"/>
  <c r="BB219" i="14"/>
  <c r="Y239" i="14"/>
  <c r="AZ168" i="14"/>
  <c r="BB170" i="14"/>
  <c r="Y171" i="14"/>
  <c r="G175" i="14"/>
  <c r="AX175" i="14"/>
  <c r="S175" i="14"/>
  <c r="AZ181" i="14"/>
  <c r="Y181" i="14"/>
  <c r="AZ184" i="14"/>
  <c r="Y184" i="14"/>
  <c r="AZ187" i="14"/>
  <c r="Y187" i="14"/>
  <c r="M193" i="14"/>
  <c r="Y193" i="14"/>
  <c r="AZ193" i="14"/>
  <c r="AB255" i="14"/>
  <c r="AZ243" i="14"/>
  <c r="M243" i="14"/>
  <c r="G181" i="14"/>
  <c r="AX181" i="14"/>
  <c r="S181" i="14"/>
  <c r="G184" i="14"/>
  <c r="AX184" i="14"/>
  <c r="S184" i="14"/>
  <c r="G187" i="14"/>
  <c r="AX187" i="14"/>
  <c r="S187" i="14"/>
  <c r="AZ190" i="14"/>
  <c r="Y190" i="14"/>
  <c r="BB250" i="14"/>
  <c r="G250" i="14"/>
  <c r="AZ163" i="14"/>
  <c r="AZ166" i="14"/>
  <c r="AH167" i="14"/>
  <c r="BB168" i="14"/>
  <c r="Y169" i="14"/>
  <c r="AZ173" i="14"/>
  <c r="BB181" i="14"/>
  <c r="BB184" i="14"/>
  <c r="BB187" i="14"/>
  <c r="M190" i="14"/>
  <c r="BB193" i="14"/>
  <c r="S193" i="14"/>
  <c r="S219" i="14"/>
  <c r="S225" i="14"/>
  <c r="BB225" i="14"/>
  <c r="AZ247" i="14"/>
  <c r="M247" i="14"/>
  <c r="AD251" i="14"/>
  <c r="AH251" i="14"/>
  <c r="AL251" i="14"/>
  <c r="AX173" i="14"/>
  <c r="S173" i="14"/>
  <c r="AZ176" i="14"/>
  <c r="Y176" i="14"/>
  <c r="AJ255" i="14"/>
  <c r="AZ162" i="14"/>
  <c r="BB166" i="14"/>
  <c r="M171" i="14"/>
  <c r="AX171" i="14"/>
  <c r="S171" i="14"/>
  <c r="BB173" i="14"/>
  <c r="M176" i="14"/>
  <c r="G176" i="14"/>
  <c r="AX176" i="14"/>
  <c r="S176" i="14"/>
  <c r="AZ179" i="14"/>
  <c r="Y179" i="14"/>
  <c r="AZ182" i="14"/>
  <c r="Y182" i="14"/>
  <c r="AZ185" i="14"/>
  <c r="Y185" i="14"/>
  <c r="AZ188" i="14"/>
  <c r="Y188" i="14"/>
  <c r="Y234" i="14"/>
  <c r="AX234" i="14"/>
  <c r="M250" i="14"/>
  <c r="Y165" i="14"/>
  <c r="Y172" i="14"/>
  <c r="G179" i="14"/>
  <c r="AX179" i="14"/>
  <c r="S179" i="14"/>
  <c r="G182" i="14"/>
  <c r="AX182" i="14"/>
  <c r="S182" i="14"/>
  <c r="G185" i="14"/>
  <c r="AX185" i="14"/>
  <c r="S185" i="14"/>
  <c r="G188" i="14"/>
  <c r="AX188" i="14"/>
  <c r="S188" i="14"/>
  <c r="AZ191" i="14"/>
  <c r="Y191" i="14"/>
  <c r="G234" i="14"/>
  <c r="S250" i="14"/>
  <c r="M169" i="14"/>
  <c r="BB179" i="14"/>
  <c r="BB182" i="14"/>
  <c r="BB185" i="14"/>
  <c r="BB188" i="14"/>
  <c r="M191" i="14"/>
  <c r="AZ234" i="14"/>
  <c r="M234" i="14"/>
  <c r="BB235" i="14"/>
  <c r="S162" i="14"/>
  <c r="BB163" i="14"/>
  <c r="AZ167" i="14"/>
  <c r="BB169" i="14"/>
  <c r="Y170" i="14"/>
  <c r="AZ174" i="14"/>
  <c r="AZ177" i="14"/>
  <c r="Y177" i="14"/>
  <c r="Y229" i="14"/>
  <c r="AX229" i="14"/>
  <c r="Y164" i="14"/>
  <c r="AZ165" i="14"/>
  <c r="AX174" i="14"/>
  <c r="S174" i="14"/>
  <c r="G177" i="14"/>
  <c r="AX177" i="14"/>
  <c r="S177" i="14"/>
  <c r="AZ180" i="14"/>
  <c r="Y180" i="14"/>
  <c r="AZ183" i="14"/>
  <c r="Y183" i="14"/>
  <c r="AZ186" i="14"/>
  <c r="Y186" i="14"/>
  <c r="AZ189" i="14"/>
  <c r="Y189" i="14"/>
  <c r="AF255" i="14"/>
  <c r="Y220" i="14"/>
  <c r="Y231" i="14"/>
  <c r="S232" i="14"/>
  <c r="Y240" i="14"/>
  <c r="Y244" i="14"/>
  <c r="BB251" i="14"/>
  <c r="S251" i="14"/>
  <c r="Y217" i="14"/>
  <c r="G220" i="14"/>
  <c r="BB221" i="14"/>
  <c r="Y226" i="14"/>
  <c r="M229" i="14"/>
  <c r="G231" i="14"/>
  <c r="BB232" i="14"/>
  <c r="BB239" i="14"/>
  <c r="S247" i="14"/>
  <c r="M251" i="14"/>
  <c r="Y252" i="14"/>
  <c r="S166" i="14"/>
  <c r="S167" i="14"/>
  <c r="S168" i="14"/>
  <c r="S169" i="14"/>
  <c r="S189" i="14"/>
  <c r="S190" i="14"/>
  <c r="Y222" i="14"/>
  <c r="Y233" i="14"/>
  <c r="AX192" i="14"/>
  <c r="AN255" i="14"/>
  <c r="M220" i="14"/>
  <c r="G222" i="14"/>
  <c r="Y228" i="14"/>
  <c r="S229" i="14"/>
  <c r="M231" i="14"/>
  <c r="G233" i="14"/>
  <c r="BB234" i="14"/>
  <c r="Y237" i="14"/>
  <c r="Y241" i="14"/>
  <c r="BB252" i="14"/>
  <c r="S252" i="14"/>
  <c r="AX165" i="14"/>
  <c r="AX166" i="14"/>
  <c r="AX167" i="14"/>
  <c r="AX189" i="14"/>
  <c r="AX191" i="14"/>
  <c r="AP255" i="14"/>
  <c r="Y223" i="14"/>
  <c r="Y235" i="14"/>
  <c r="AD249" i="14"/>
  <c r="AH249" i="14"/>
  <c r="Y219" i="14"/>
  <c r="S220" i="14"/>
  <c r="M222" i="14"/>
  <c r="G223" i="14"/>
  <c r="BB224" i="14"/>
  <c r="Y230" i="14"/>
  <c r="S231" i="14"/>
  <c r="M233" i="14"/>
  <c r="G235" i="14"/>
  <c r="G249" i="14"/>
  <c r="Q255" i="14"/>
  <c r="G219" i="14"/>
  <c r="BB220" i="14"/>
  <c r="Y225" i="14"/>
  <c r="S226" i="14"/>
  <c r="M228" i="14"/>
  <c r="BB231" i="14"/>
  <c r="M237" i="14"/>
  <c r="Y238" i="14"/>
  <c r="M241" i="14"/>
  <c r="Y242" i="14"/>
  <c r="M245" i="14"/>
  <c r="Y246" i="14"/>
  <c r="S217" i="14"/>
  <c r="AX217" i="14"/>
  <c r="Y221" i="14"/>
  <c r="S222" i="14"/>
  <c r="AX222" i="14"/>
  <c r="M223" i="14"/>
  <c r="G225" i="14"/>
  <c r="BB226" i="14"/>
  <c r="Y232" i="14"/>
  <c r="S233" i="14"/>
  <c r="AX233" i="14"/>
  <c r="M235" i="14"/>
  <c r="BB241" i="14"/>
  <c r="S245" i="14"/>
  <c r="G246" i="14"/>
  <c r="M249" i="14"/>
  <c r="Y250" i="14"/>
  <c r="M253" i="14"/>
  <c r="Y227" i="14"/>
  <c r="E255" i="14"/>
  <c r="S236" i="14"/>
  <c r="S237" i="14"/>
  <c r="S238" i="14"/>
  <c r="S239" i="14"/>
  <c r="S241" i="14"/>
  <c r="S242" i="14"/>
  <c r="S243" i="14"/>
  <c r="S244" i="14"/>
  <c r="AX236" i="14"/>
  <c r="AX237" i="14"/>
  <c r="AX238" i="14"/>
  <c r="AX239" i="14"/>
  <c r="AX240" i="14"/>
  <c r="AX241" i="14"/>
  <c r="AX242" i="14"/>
  <c r="AX243" i="14"/>
  <c r="AX244" i="14"/>
  <c r="AX245" i="14"/>
  <c r="AX246" i="14"/>
  <c r="AX247" i="14"/>
  <c r="AX248" i="14"/>
  <c r="AX249" i="14"/>
  <c r="AX250" i="14"/>
  <c r="AX251" i="14"/>
  <c r="AX252" i="14"/>
  <c r="AX253" i="14"/>
  <c r="W181" i="13"/>
  <c r="G181" i="13"/>
  <c r="BL236" i="12"/>
  <c r="G236" i="12"/>
  <c r="AR31" i="11"/>
  <c r="Q31" i="11"/>
  <c r="AN44" i="12"/>
  <c r="BT44" i="12"/>
  <c r="BN101" i="12"/>
  <c r="AN101" i="12"/>
  <c r="W22" i="13"/>
  <c r="AJ22" i="13" s="1"/>
  <c r="G235" i="12"/>
  <c r="BL101" i="12"/>
  <c r="BT101" i="12"/>
  <c r="W42" i="13"/>
  <c r="AB42" i="13" s="1"/>
  <c r="G42" i="13"/>
  <c r="W150" i="13"/>
  <c r="AJ150" i="13" s="1"/>
  <c r="W176" i="13"/>
  <c r="AJ176" i="13" s="1"/>
  <c r="O101" i="12"/>
  <c r="U156" i="12"/>
  <c r="U158" i="12"/>
  <c r="BN165" i="12"/>
  <c r="M180" i="13"/>
  <c r="G171" i="13"/>
  <c r="BP155" i="12"/>
  <c r="AN53" i="13"/>
  <c r="W93" i="13"/>
  <c r="AB93" i="13" s="1"/>
  <c r="G93" i="13"/>
  <c r="BP218" i="12"/>
  <c r="BP219" i="12"/>
  <c r="AR53" i="13"/>
  <c r="M87" i="13"/>
  <c r="G87" i="13"/>
  <c r="M97" i="13"/>
  <c r="M109" i="13"/>
  <c r="S109" i="13"/>
  <c r="W191" i="13"/>
  <c r="AB191" i="13" s="1"/>
  <c r="G191" i="13"/>
  <c r="G236" i="13"/>
  <c r="W236" i="13"/>
  <c r="AJ236" i="13" s="1"/>
  <c r="BL252" i="12"/>
  <c r="G252" i="12"/>
  <c r="AR195" i="13"/>
  <c r="O253" i="12"/>
  <c r="AR181" i="12"/>
  <c r="G27" i="13"/>
  <c r="S36" i="13"/>
  <c r="G155" i="11"/>
  <c r="AR51" i="12"/>
  <c r="AZ51" i="12" s="1"/>
  <c r="W104" i="13"/>
  <c r="AJ104" i="13" s="1"/>
  <c r="W226" i="13"/>
  <c r="AJ226" i="13" s="1"/>
  <c r="G226" i="13"/>
  <c r="AR37" i="11"/>
  <c r="U167" i="11"/>
  <c r="BN18" i="12"/>
  <c r="BN82" i="12"/>
  <c r="BN119" i="12"/>
  <c r="BR131" i="12"/>
  <c r="BR152" i="12"/>
  <c r="U163" i="12"/>
  <c r="BT179" i="12"/>
  <c r="AH217" i="12"/>
  <c r="G223" i="12"/>
  <c r="BP234" i="12"/>
  <c r="BN243" i="12"/>
  <c r="W15" i="13"/>
  <c r="AB15" i="13" s="1"/>
  <c r="W20" i="13"/>
  <c r="AJ20" i="13" s="1"/>
  <c r="AH53" i="13"/>
  <c r="W26" i="13"/>
  <c r="AJ26" i="13" s="1"/>
  <c r="S32" i="13"/>
  <c r="W37" i="13"/>
  <c r="AB37" i="13" s="1"/>
  <c r="W47" i="13"/>
  <c r="AF47" i="13" s="1"/>
  <c r="W88" i="13"/>
  <c r="AB88" i="13" s="1"/>
  <c r="S89" i="13"/>
  <c r="G98" i="13"/>
  <c r="M102" i="13"/>
  <c r="S104" i="13"/>
  <c r="G110" i="13"/>
  <c r="W115" i="13"/>
  <c r="AF115" i="13" s="1"/>
  <c r="W128" i="13"/>
  <c r="AF128" i="13" s="1"/>
  <c r="S161" i="13"/>
  <c r="W165" i="13"/>
  <c r="AF165" i="13" s="1"/>
  <c r="S166" i="13"/>
  <c r="S176" i="13"/>
  <c r="S182" i="13"/>
  <c r="S187" i="13"/>
  <c r="Q255" i="13"/>
  <c r="W221" i="13"/>
  <c r="AJ221" i="13" s="1"/>
  <c r="Q89" i="11"/>
  <c r="AR98" i="11"/>
  <c r="AR164" i="11"/>
  <c r="Q167" i="11"/>
  <c r="Q238" i="11"/>
  <c r="Q250" i="11"/>
  <c r="U18" i="12"/>
  <c r="BN37" i="12"/>
  <c r="AN97" i="12"/>
  <c r="AH113" i="12"/>
  <c r="BN122" i="12"/>
  <c r="AH158" i="12"/>
  <c r="O169" i="12"/>
  <c r="AN181" i="12"/>
  <c r="AR222" i="12"/>
  <c r="BD222" i="12" s="1"/>
  <c r="BN223" i="12"/>
  <c r="AH226" i="12"/>
  <c r="BN235" i="12"/>
  <c r="BL246" i="12"/>
  <c r="AR253" i="12"/>
  <c r="G15" i="13"/>
  <c r="S21" i="13"/>
  <c r="G26" i="13"/>
  <c r="S27" i="13"/>
  <c r="G31" i="13"/>
  <c r="W36" i="13"/>
  <c r="AJ36" i="13" s="1"/>
  <c r="M37" i="13"/>
  <c r="M42" i="13"/>
  <c r="M47" i="13"/>
  <c r="S83" i="13"/>
  <c r="G97" i="13"/>
  <c r="W103" i="13"/>
  <c r="AF103" i="13" s="1"/>
  <c r="G109" i="13"/>
  <c r="M122" i="13"/>
  <c r="W126" i="13"/>
  <c r="AB126" i="13" s="1"/>
  <c r="W149" i="13"/>
  <c r="AJ149" i="13" s="1"/>
  <c r="G165" i="13"/>
  <c r="W170" i="13"/>
  <c r="AF170" i="13" s="1"/>
  <c r="W175" i="13"/>
  <c r="AB175" i="13" s="1"/>
  <c r="W180" i="13"/>
  <c r="AJ180" i="13" s="1"/>
  <c r="M181" i="13"/>
  <c r="W186" i="13"/>
  <c r="AJ186" i="13" s="1"/>
  <c r="M224" i="13"/>
  <c r="W240" i="13"/>
  <c r="AJ240" i="13" s="1"/>
  <c r="BR32" i="12"/>
  <c r="BT98" i="12"/>
  <c r="BN103" i="12"/>
  <c r="BN104" i="12"/>
  <c r="E53" i="13"/>
  <c r="G53" i="13" s="1"/>
  <c r="G92" i="13"/>
  <c r="AD255" i="13"/>
  <c r="G220" i="13"/>
  <c r="G225" i="13"/>
  <c r="AR111" i="11"/>
  <c r="AR189" i="11"/>
  <c r="G246" i="11"/>
  <c r="BT16" i="12"/>
  <c r="BN23" i="12"/>
  <c r="AN25" i="12"/>
  <c r="BT32" i="12"/>
  <c r="BR33" i="12"/>
  <c r="AN41" i="12"/>
  <c r="BT89" i="12"/>
  <c r="BR101" i="12"/>
  <c r="BL105" i="12"/>
  <c r="AN161" i="12"/>
  <c r="AN241" i="12"/>
  <c r="AR245" i="12"/>
  <c r="BP246" i="12"/>
  <c r="K53" i="13"/>
  <c r="M53" i="13" s="1"/>
  <c r="G19" i="13"/>
  <c r="W25" i="13"/>
  <c r="AB25" i="13" s="1"/>
  <c r="S26" i="13"/>
  <c r="M36" i="13"/>
  <c r="M41" i="13"/>
  <c r="G45" i="13"/>
  <c r="M46" i="13"/>
  <c r="W51" i="13"/>
  <c r="AJ51" i="13" s="1"/>
  <c r="M90" i="13"/>
  <c r="W102" i="13"/>
  <c r="AJ102" i="13" s="1"/>
  <c r="S103" i="13"/>
  <c r="G107" i="13"/>
  <c r="G119" i="13"/>
  <c r="S126" i="13"/>
  <c r="M149" i="13"/>
  <c r="W153" i="13"/>
  <c r="AF153" i="13" s="1"/>
  <c r="G157" i="13"/>
  <c r="G159" i="13"/>
  <c r="S160" i="13"/>
  <c r="W164" i="13"/>
  <c r="AB164" i="13" s="1"/>
  <c r="S165" i="13"/>
  <c r="S170" i="13"/>
  <c r="S175" i="13"/>
  <c r="G179" i="13"/>
  <c r="W185" i="13"/>
  <c r="AJ185" i="13" s="1"/>
  <c r="S186" i="13"/>
  <c r="G188" i="13"/>
  <c r="M190" i="13"/>
  <c r="S226" i="13"/>
  <c r="W244" i="13"/>
  <c r="G244" i="13"/>
  <c r="M245" i="13"/>
  <c r="Q16" i="11"/>
  <c r="Q39" i="11"/>
  <c r="AP97" i="11"/>
  <c r="AP127" i="11"/>
  <c r="AP130" i="11"/>
  <c r="AH18" i="12"/>
  <c r="BR36" i="12"/>
  <c r="AN45" i="12"/>
  <c r="BN85" i="12"/>
  <c r="O88" i="12"/>
  <c r="BR118" i="12"/>
  <c r="BR119" i="12"/>
  <c r="U120" i="12"/>
  <c r="BN173" i="12"/>
  <c r="AR189" i="12"/>
  <c r="AH229" i="12"/>
  <c r="BN237" i="12"/>
  <c r="BL237" i="12"/>
  <c r="BR253" i="12"/>
  <c r="M14" i="13"/>
  <c r="M19" i="13"/>
  <c r="S41" i="13"/>
  <c r="S46" i="13"/>
  <c r="Q195" i="13"/>
  <c r="S92" i="13"/>
  <c r="S97" i="13"/>
  <c r="G102" i="13"/>
  <c r="W114" i="13"/>
  <c r="AF114" i="13" s="1"/>
  <c r="W125" i="13"/>
  <c r="AJ125" i="13" s="1"/>
  <c r="S149" i="13"/>
  <c r="W158" i="13"/>
  <c r="AF158" i="13" s="1"/>
  <c r="M159" i="13"/>
  <c r="M164" i="13"/>
  <c r="M169" i="13"/>
  <c r="W174" i="13"/>
  <c r="AF174" i="13" s="1"/>
  <c r="M179" i="13"/>
  <c r="S180" i="13"/>
  <c r="G185" i="13"/>
  <c r="W189" i="13"/>
  <c r="AF189" i="13" s="1"/>
  <c r="G224" i="13"/>
  <c r="S225" i="13"/>
  <c r="S235" i="13"/>
  <c r="G243" i="13"/>
  <c r="W243" i="13"/>
  <c r="AJ243" i="13" s="1"/>
  <c r="M244" i="13"/>
  <c r="S249" i="13"/>
  <c r="AR88" i="11"/>
  <c r="Q94" i="11"/>
  <c r="AR106" i="11"/>
  <c r="BT18" i="12"/>
  <c r="AH28" i="12"/>
  <c r="AN35" i="12"/>
  <c r="BN43" i="12"/>
  <c r="AH47" i="12"/>
  <c r="BR92" i="12"/>
  <c r="AH93" i="12"/>
  <c r="BT119" i="12"/>
  <c r="AH122" i="12"/>
  <c r="BN128" i="12"/>
  <c r="BN130" i="12"/>
  <c r="AH180" i="12"/>
  <c r="G229" i="12"/>
  <c r="BL229" i="12"/>
  <c r="AH238" i="12"/>
  <c r="BR244" i="12"/>
  <c r="AH250" i="12"/>
  <c r="Q53" i="13"/>
  <c r="S53" i="13" s="1"/>
  <c r="G18" i="13"/>
  <c r="S19" i="13"/>
  <c r="G24" i="13"/>
  <c r="S25" i="13"/>
  <c r="M35" i="13"/>
  <c r="S51" i="13"/>
  <c r="W97" i="13"/>
  <c r="AJ97" i="13" s="1"/>
  <c r="W101" i="13"/>
  <c r="AJ101" i="13" s="1"/>
  <c r="S107" i="13"/>
  <c r="W109" i="13"/>
  <c r="AJ109" i="13" s="1"/>
  <c r="G113" i="13"/>
  <c r="S114" i="13"/>
  <c r="M116" i="13"/>
  <c r="G118" i="13"/>
  <c r="G123" i="13"/>
  <c r="M131" i="13"/>
  <c r="G151" i="13"/>
  <c r="M153" i="13"/>
  <c r="G158" i="13"/>
  <c r="S164" i="13"/>
  <c r="W168" i="13"/>
  <c r="AJ168" i="13" s="1"/>
  <c r="S169" i="13"/>
  <c r="S179" i="13"/>
  <c r="M185" i="13"/>
  <c r="AN255" i="13"/>
  <c r="S220" i="13"/>
  <c r="Q48" i="11"/>
  <c r="AR109" i="11"/>
  <c r="Q118" i="11"/>
  <c r="AN19" i="12"/>
  <c r="BN26" i="12"/>
  <c r="O27" i="12"/>
  <c r="BT37" i="12"/>
  <c r="BN45" i="12"/>
  <c r="O92" i="12"/>
  <c r="AH103" i="12"/>
  <c r="AN122" i="12"/>
  <c r="BR168" i="12"/>
  <c r="BN177" i="12"/>
  <c r="BR189" i="12"/>
  <c r="AN223" i="12"/>
  <c r="AN235" i="12"/>
  <c r="AH244" i="12"/>
  <c r="Z53" i="13"/>
  <c r="W23" i="13"/>
  <c r="AF23" i="13" s="1"/>
  <c r="W29" i="13"/>
  <c r="AJ29" i="13" s="1"/>
  <c r="G32" i="13"/>
  <c r="S35" i="13"/>
  <c r="W40" i="13"/>
  <c r="AJ40" i="13" s="1"/>
  <c r="W44" i="13"/>
  <c r="AF44" i="13" s="1"/>
  <c r="S45" i="13"/>
  <c r="G50" i="13"/>
  <c r="W95" i="13"/>
  <c r="AJ95" i="13" s="1"/>
  <c r="G101" i="13"/>
  <c r="M104" i="13"/>
  <c r="G106" i="13"/>
  <c r="W107" i="13"/>
  <c r="AF107" i="13" s="1"/>
  <c r="G111" i="13"/>
  <c r="M113" i="13"/>
  <c r="M120" i="13"/>
  <c r="W124" i="13"/>
  <c r="M128" i="13"/>
  <c r="G161" i="13"/>
  <c r="G166" i="13"/>
  <c r="W173" i="13"/>
  <c r="AJ173" i="13" s="1"/>
  <c r="G176" i="13"/>
  <c r="G182" i="13"/>
  <c r="M189" i="13"/>
  <c r="M193" i="13"/>
  <c r="M219" i="13"/>
  <c r="W238" i="13"/>
  <c r="AJ238" i="13" s="1"/>
  <c r="G238" i="13"/>
  <c r="W248" i="13"/>
  <c r="AJ248" i="13" s="1"/>
  <c r="AP90" i="11"/>
  <c r="AN21" i="12"/>
  <c r="AH23" i="12"/>
  <c r="BR40" i="12"/>
  <c r="BN47" i="12"/>
  <c r="BN49" i="12"/>
  <c r="BN97" i="12"/>
  <c r="BT123" i="12"/>
  <c r="BR126" i="12"/>
  <c r="G157" i="12"/>
  <c r="U171" i="12"/>
  <c r="AH184" i="12"/>
  <c r="AN189" i="12"/>
  <c r="BN238" i="12"/>
  <c r="G239" i="12"/>
  <c r="AD53" i="13"/>
  <c r="G17" i="13"/>
  <c r="G21" i="13"/>
  <c r="G23" i="13"/>
  <c r="M29" i="13"/>
  <c r="W33" i="13"/>
  <c r="AJ33" i="13" s="1"/>
  <c r="M34" i="13"/>
  <c r="W39" i="13"/>
  <c r="AJ39" i="13" s="1"/>
  <c r="S40" i="13"/>
  <c r="M44" i="13"/>
  <c r="W90" i="13"/>
  <c r="AJ90" i="13" s="1"/>
  <c r="M101" i="13"/>
  <c r="W105" i="13"/>
  <c r="AB105" i="13" s="1"/>
  <c r="W112" i="13"/>
  <c r="AJ112" i="13" s="1"/>
  <c r="S113" i="13"/>
  <c r="W118" i="13"/>
  <c r="AB118" i="13" s="1"/>
  <c r="S120" i="13"/>
  <c r="G124" i="13"/>
  <c r="G129" i="13"/>
  <c r="M130" i="13"/>
  <c r="M152" i="13"/>
  <c r="M155" i="13"/>
  <c r="M157" i="13"/>
  <c r="S158" i="13"/>
  <c r="W162" i="13"/>
  <c r="AJ162" i="13" s="1"/>
  <c r="M163" i="13"/>
  <c r="W167" i="13"/>
  <c r="AJ167" i="13" s="1"/>
  <c r="G173" i="13"/>
  <c r="W177" i="13"/>
  <c r="AF177" i="13" s="1"/>
  <c r="W183" i="13"/>
  <c r="AJ183" i="13" s="1"/>
  <c r="M184" i="13"/>
  <c r="W218" i="13"/>
  <c r="AJ218" i="13" s="1"/>
  <c r="AH255" i="13"/>
  <c r="Q35" i="11"/>
  <c r="U126" i="11"/>
  <c r="AN23" i="12"/>
  <c r="BR24" i="12"/>
  <c r="U48" i="12"/>
  <c r="AR49" i="12"/>
  <c r="BN51" i="12"/>
  <c r="AH88" i="12"/>
  <c r="BN108" i="12"/>
  <c r="BN152" i="12"/>
  <c r="BN153" i="12"/>
  <c r="AH160" i="12"/>
  <c r="BR173" i="12"/>
  <c r="AR178" i="12"/>
  <c r="AR179" i="12"/>
  <c r="BP180" i="12"/>
  <c r="BL184" i="12"/>
  <c r="BN218" i="12"/>
  <c r="AR233" i="12"/>
  <c r="BD233" i="12" s="1"/>
  <c r="BP250" i="12"/>
  <c r="S18" i="13"/>
  <c r="S24" i="13"/>
  <c r="W28" i="13"/>
  <c r="AF28" i="13" s="1"/>
  <c r="S29" i="13"/>
  <c r="S44" i="13"/>
  <c r="W49" i="13"/>
  <c r="AB49" i="13" s="1"/>
  <c r="S50" i="13"/>
  <c r="W100" i="13"/>
  <c r="AB100" i="13" s="1"/>
  <c r="S101" i="13"/>
  <c r="M110" i="13"/>
  <c r="M124" i="13"/>
  <c r="G127" i="13"/>
  <c r="S152" i="13"/>
  <c r="W156" i="13"/>
  <c r="AJ156" i="13" s="1"/>
  <c r="S157" i="13"/>
  <c r="G162" i="13"/>
  <c r="S163" i="13"/>
  <c r="G167" i="13"/>
  <c r="S168" i="13"/>
  <c r="M173" i="13"/>
  <c r="G177" i="13"/>
  <c r="G183" i="13"/>
  <c r="S184" i="13"/>
  <c r="AP16" i="11"/>
  <c r="AP28" i="11"/>
  <c r="Q44" i="11"/>
  <c r="AR87" i="11"/>
  <c r="AP149" i="11"/>
  <c r="AR162" i="11"/>
  <c r="AR168" i="11"/>
  <c r="AR183" i="11"/>
  <c r="AN24" i="12"/>
  <c r="O51" i="12"/>
  <c r="AN85" i="12"/>
  <c r="BR90" i="12"/>
  <c r="AR110" i="12"/>
  <c r="BT127" i="12"/>
  <c r="BR129" i="12"/>
  <c r="U131" i="12"/>
  <c r="AR151" i="12"/>
  <c r="AR152" i="12"/>
  <c r="U154" i="12"/>
  <c r="AH193" i="12"/>
  <c r="O241" i="12"/>
  <c r="BL242" i="12"/>
  <c r="AL53" i="13"/>
  <c r="M15" i="13"/>
  <c r="S17" i="13"/>
  <c r="M20" i="13"/>
  <c r="S23" i="13"/>
  <c r="G28" i="13"/>
  <c r="M31" i="13"/>
  <c r="W38" i="13"/>
  <c r="AJ38" i="13" s="1"/>
  <c r="G43" i="13"/>
  <c r="W48" i="13"/>
  <c r="AJ48" i="13" s="1"/>
  <c r="W94" i="13"/>
  <c r="AJ94" i="13" s="1"/>
  <c r="W99" i="13"/>
  <c r="AF99" i="13" s="1"/>
  <c r="W111" i="13"/>
  <c r="AJ111" i="13" s="1"/>
  <c r="W116" i="13"/>
  <c r="AF116" i="13" s="1"/>
  <c r="W123" i="13"/>
  <c r="AJ123" i="13" s="1"/>
  <c r="G193" i="13"/>
  <c r="E255" i="13"/>
  <c r="G232" i="13"/>
  <c r="W237" i="13"/>
  <c r="AF237" i="13" s="1"/>
  <c r="S229" i="13"/>
  <c r="M231" i="13"/>
  <c r="W246" i="13"/>
  <c r="AB246" i="13" s="1"/>
  <c r="M251" i="13"/>
  <c r="W232" i="13"/>
  <c r="AF232" i="13" s="1"/>
  <c r="G237" i="13"/>
  <c r="M246" i="13"/>
  <c r="S247" i="13"/>
  <c r="W252" i="13"/>
  <c r="AF252" i="13" s="1"/>
  <c r="S253" i="13"/>
  <c r="G245" i="13"/>
  <c r="S237" i="13"/>
  <c r="W249" i="13"/>
  <c r="AF249" i="13" s="1"/>
  <c r="M233" i="13"/>
  <c r="G235" i="13"/>
  <c r="M236" i="13"/>
  <c r="G249" i="13"/>
  <c r="S224" i="13"/>
  <c r="W229" i="13"/>
  <c r="AJ229" i="13" s="1"/>
  <c r="W234" i="13"/>
  <c r="AF234" i="13" s="1"/>
  <c r="S236" i="13"/>
  <c r="M239" i="13"/>
  <c r="S241" i="13"/>
  <c r="M249" i="13"/>
  <c r="AB111" i="13"/>
  <c r="AJ105" i="13"/>
  <c r="AJ21" i="13"/>
  <c r="AB83" i="13"/>
  <c r="AB20" i="13"/>
  <c r="AJ82" i="13"/>
  <c r="AF82" i="13"/>
  <c r="AB82" i="13"/>
  <c r="AJ113" i="13"/>
  <c r="AB114" i="13"/>
  <c r="AJ50" i="13"/>
  <c r="AF50" i="13"/>
  <c r="AB50" i="13"/>
  <c r="W17" i="13"/>
  <c r="G25" i="13"/>
  <c r="G37" i="13"/>
  <c r="M40" i="13"/>
  <c r="G49" i="13"/>
  <c r="S82" i="13"/>
  <c r="G88" i="13"/>
  <c r="W92" i="13"/>
  <c r="G100" i="13"/>
  <c r="S106" i="13"/>
  <c r="G112" i="13"/>
  <c r="S118" i="13"/>
  <c r="S245" i="13"/>
  <c r="S14" i="13"/>
  <c r="AB34" i="13"/>
  <c r="G83" i="13"/>
  <c r="AF168" i="13"/>
  <c r="AL255" i="13"/>
  <c r="S222" i="13"/>
  <c r="AB226" i="13"/>
  <c r="W227" i="13"/>
  <c r="AF236" i="13"/>
  <c r="AB236" i="13"/>
  <c r="W251" i="13"/>
  <c r="G251" i="13"/>
  <c r="AF149" i="13"/>
  <c r="W19" i="13"/>
  <c r="W31" i="13"/>
  <c r="W43" i="13"/>
  <c r="G51" i="13"/>
  <c r="G90" i="13"/>
  <c r="AB124" i="13"/>
  <c r="AJ124" i="13"/>
  <c r="W131" i="13"/>
  <c r="G131" i="13"/>
  <c r="W14" i="13"/>
  <c r="AF34" i="13"/>
  <c r="Z195" i="13"/>
  <c r="W89" i="13"/>
  <c r="AF97" i="13"/>
  <c r="S125" i="13"/>
  <c r="W154" i="13"/>
  <c r="AR255" i="13"/>
  <c r="AR257" i="13" s="1"/>
  <c r="AJ249" i="13"/>
  <c r="AJ157" i="13"/>
  <c r="W45" i="13"/>
  <c r="W84" i="13"/>
  <c r="W96" i="13"/>
  <c r="G104" i="13"/>
  <c r="W108" i="13"/>
  <c r="G116" i="13"/>
  <c r="M154" i="13"/>
  <c r="W160" i="13"/>
  <c r="G160" i="13"/>
  <c r="AJ181" i="13"/>
  <c r="AF181" i="13"/>
  <c r="AB181" i="13"/>
  <c r="S233" i="13"/>
  <c r="AB221" i="13"/>
  <c r="W16" i="13"/>
  <c r="E195" i="13"/>
  <c r="G195" i="13" s="1"/>
  <c r="AD195" i="13"/>
  <c r="M114" i="13"/>
  <c r="S117" i="13"/>
  <c r="S154" i="13"/>
  <c r="W166" i="13"/>
  <c r="AF231" i="13"/>
  <c r="W239" i="13"/>
  <c r="G239" i="13"/>
  <c r="G82" i="13"/>
  <c r="W86" i="13"/>
  <c r="W98" i="13"/>
  <c r="W110" i="13"/>
  <c r="W120" i="13"/>
  <c r="W122" i="13"/>
  <c r="M166" i="13"/>
  <c r="W172" i="13"/>
  <c r="W178" i="13"/>
  <c r="AJ193" i="13"/>
  <c r="AF193" i="13"/>
  <c r="AB193" i="13"/>
  <c r="K255" i="13"/>
  <c r="AF221" i="13"/>
  <c r="G14" i="13"/>
  <c r="AH195" i="13"/>
  <c r="K195" i="13"/>
  <c r="M195" i="13" s="1"/>
  <c r="AF124" i="13"/>
  <c r="W151" i="13"/>
  <c r="W184" i="13"/>
  <c r="G184" i="13"/>
  <c r="M82" i="13"/>
  <c r="AL195" i="13"/>
  <c r="M125" i="13"/>
  <c r="G125" i="13"/>
  <c r="AB128" i="13"/>
  <c r="W163" i="13"/>
  <c r="AB170" i="13"/>
  <c r="AJ253" i="13"/>
  <c r="AF253" i="13"/>
  <c r="AB253" i="13"/>
  <c r="AN195" i="13"/>
  <c r="AJ126" i="13"/>
  <c r="AF126" i="13"/>
  <c r="AB156" i="13"/>
  <c r="S190" i="13"/>
  <c r="Z255" i="13"/>
  <c r="W242" i="13"/>
  <c r="M242" i="13"/>
  <c r="W220" i="13"/>
  <c r="G126" i="13"/>
  <c r="G155" i="13"/>
  <c r="M182" i="13"/>
  <c r="S217" i="13"/>
  <c r="AJ244" i="13"/>
  <c r="G246" i="13"/>
  <c r="W250" i="13"/>
  <c r="G174" i="13"/>
  <c r="G218" i="13"/>
  <c r="W222" i="13"/>
  <c r="G229" i="13"/>
  <c r="W233" i="13"/>
  <c r="G241" i="13"/>
  <c r="W245" i="13"/>
  <c r="G253" i="13"/>
  <c r="W217" i="13"/>
  <c r="W228" i="13"/>
  <c r="W223" i="13"/>
  <c r="G231" i="13"/>
  <c r="W235" i="13"/>
  <c r="W247" i="13"/>
  <c r="W187" i="13"/>
  <c r="W219" i="13"/>
  <c r="W230" i="13"/>
  <c r="W129" i="13"/>
  <c r="W225" i="13"/>
  <c r="G217" i="13"/>
  <c r="G23" i="12"/>
  <c r="BL23" i="12"/>
  <c r="G27" i="12"/>
  <c r="BL27" i="12"/>
  <c r="G15" i="12"/>
  <c r="BL15" i="12"/>
  <c r="AN238" i="12"/>
  <c r="BT238" i="12"/>
  <c r="U121" i="11"/>
  <c r="Z121" i="11" s="1"/>
  <c r="G151" i="11"/>
  <c r="Q183" i="11"/>
  <c r="AP233" i="11"/>
  <c r="Q248" i="11"/>
  <c r="AH20" i="12"/>
  <c r="BP21" i="12"/>
  <c r="BL93" i="12"/>
  <c r="BL193" i="12"/>
  <c r="AR193" i="12"/>
  <c r="AV193" i="12" s="1"/>
  <c r="BL226" i="12"/>
  <c r="AR226" i="12"/>
  <c r="BD226" i="12" s="1"/>
  <c r="AR45" i="11"/>
  <c r="G83" i="11"/>
  <c r="Q96" i="11"/>
  <c r="Q99" i="11"/>
  <c r="AR165" i="11"/>
  <c r="U176" i="11"/>
  <c r="G179" i="11"/>
  <c r="G182" i="11"/>
  <c r="AF53" i="12"/>
  <c r="AN20" i="12"/>
  <c r="AH26" i="12"/>
  <c r="G23" i="11"/>
  <c r="Q30" i="11"/>
  <c r="U89" i="11"/>
  <c r="AD89" i="11" s="1"/>
  <c r="Q125" i="11"/>
  <c r="U150" i="11"/>
  <c r="G166" i="11"/>
  <c r="Q220" i="11"/>
  <c r="Q225" i="11"/>
  <c r="Q228" i="11"/>
  <c r="AR238" i="11"/>
  <c r="AH24" i="12"/>
  <c r="BT26" i="12"/>
  <c r="BT84" i="12"/>
  <c r="AN84" i="12"/>
  <c r="AH242" i="12"/>
  <c r="BR242" i="12"/>
  <c r="AR17" i="11"/>
  <c r="Q33" i="11"/>
  <c r="Q83" i="11"/>
  <c r="U92" i="11"/>
  <c r="G95" i="11"/>
  <c r="Q111" i="11"/>
  <c r="AP120" i="11"/>
  <c r="G153" i="11"/>
  <c r="Q160" i="11"/>
  <c r="Q173" i="11"/>
  <c r="Q176" i="11"/>
  <c r="AR179" i="11"/>
  <c r="U188" i="11"/>
  <c r="AP223" i="11"/>
  <c r="U229" i="11"/>
  <c r="G239" i="11"/>
  <c r="AP245" i="11"/>
  <c r="AN15" i="12"/>
  <c r="BN17" i="12"/>
  <c r="BN24" i="12"/>
  <c r="G35" i="12"/>
  <c r="BL35" i="12"/>
  <c r="AH41" i="12"/>
  <c r="BR41" i="12"/>
  <c r="BR43" i="12"/>
  <c r="BT87" i="12"/>
  <c r="BT155" i="12"/>
  <c r="BR155" i="12"/>
  <c r="X53" i="11"/>
  <c r="AR177" i="11"/>
  <c r="BL228" i="12"/>
  <c r="G228" i="12"/>
  <c r="BL248" i="12"/>
  <c r="Q161" i="11"/>
  <c r="AR167" i="11"/>
  <c r="Q188" i="11"/>
  <c r="AR250" i="11"/>
  <c r="AN16" i="12"/>
  <c r="BL19" i="12"/>
  <c r="U23" i="12"/>
  <c r="AH29" i="12"/>
  <c r="BR29" i="12"/>
  <c r="BR96" i="12"/>
  <c r="G22" i="11"/>
  <c r="AR29" i="11"/>
  <c r="AP151" i="11"/>
  <c r="AR191" i="11"/>
  <c r="BF53" i="12"/>
  <c r="BN19" i="12"/>
  <c r="BR25" i="12"/>
  <c r="BP36" i="12"/>
  <c r="AN48" i="12"/>
  <c r="BT48" i="12"/>
  <c r="BR50" i="12"/>
  <c r="AH50" i="12"/>
  <c r="AN93" i="12"/>
  <c r="BT93" i="12"/>
  <c r="BL240" i="12"/>
  <c r="AR16" i="11"/>
  <c r="Q19" i="11"/>
  <c r="U94" i="11"/>
  <c r="AR105" i="11"/>
  <c r="AR107" i="11"/>
  <c r="AP119" i="11"/>
  <c r="AR156" i="11"/>
  <c r="U171" i="11"/>
  <c r="Z171" i="11" s="1"/>
  <c r="Q191" i="11"/>
  <c r="U241" i="11"/>
  <c r="G244" i="11"/>
  <c r="BJ53" i="12"/>
  <c r="AR19" i="12"/>
  <c r="BN20" i="12"/>
  <c r="BR20" i="12"/>
  <c r="BL232" i="12"/>
  <c r="G232" i="12"/>
  <c r="AH233" i="12"/>
  <c r="BR233" i="12"/>
  <c r="AP217" i="11"/>
  <c r="AP231" i="11"/>
  <c r="K53" i="12"/>
  <c r="U25" i="12"/>
  <c r="G120" i="12"/>
  <c r="O233" i="12"/>
  <c r="U250" i="12"/>
  <c r="Q28" i="11"/>
  <c r="AR46" i="11"/>
  <c r="AR117" i="11"/>
  <c r="Q119" i="11"/>
  <c r="AR169" i="11"/>
  <c r="U174" i="11"/>
  <c r="AP180" i="11"/>
  <c r="AP183" i="11"/>
  <c r="Q185" i="11"/>
  <c r="G190" i="11"/>
  <c r="U193" i="11"/>
  <c r="Z193" i="11" s="1"/>
  <c r="BR99" i="12"/>
  <c r="AH99" i="12"/>
  <c r="U89" i="12"/>
  <c r="BP89" i="12"/>
  <c r="AP21" i="11"/>
  <c r="G34" i="11"/>
  <c r="G37" i="11"/>
  <c r="U87" i="11"/>
  <c r="Z87" i="11" s="1"/>
  <c r="Q95" i="11"/>
  <c r="G112" i="11"/>
  <c r="AP115" i="11"/>
  <c r="U118" i="11"/>
  <c r="AH118" i="11" s="1"/>
  <c r="AR131" i="11"/>
  <c r="Q171" i="11"/>
  <c r="AP253" i="11"/>
  <c r="U14" i="12"/>
  <c r="O15" i="12"/>
  <c r="AH16" i="12"/>
  <c r="AH19" i="12"/>
  <c r="BR21" i="12"/>
  <c r="AR26" i="12"/>
  <c r="BL189" i="12"/>
  <c r="BN90" i="12"/>
  <c r="AN106" i="12"/>
  <c r="U108" i="12"/>
  <c r="BT131" i="12"/>
  <c r="BN155" i="12"/>
  <c r="BR170" i="12"/>
  <c r="G187" i="12"/>
  <c r="AN220" i="12"/>
  <c r="BT226" i="12"/>
  <c r="BN233" i="12"/>
  <c r="U236" i="12"/>
  <c r="AH237" i="12"/>
  <c r="G241" i="12"/>
  <c r="AN242" i="12"/>
  <c r="AR243" i="12"/>
  <c r="AR247" i="12"/>
  <c r="BT253" i="12"/>
  <c r="AN36" i="12"/>
  <c r="BL39" i="12"/>
  <c r="BR42" i="12"/>
  <c r="BT45" i="12"/>
  <c r="O47" i="12"/>
  <c r="U50" i="12"/>
  <c r="AR90" i="12"/>
  <c r="BT99" i="12"/>
  <c r="BT103" i="12"/>
  <c r="O105" i="12"/>
  <c r="BR158" i="12"/>
  <c r="AR164" i="12"/>
  <c r="BT170" i="12"/>
  <c r="BN174" i="12"/>
  <c r="BR182" i="12"/>
  <c r="BR184" i="12"/>
  <c r="AR191" i="12"/>
  <c r="BN193" i="12"/>
  <c r="AH219" i="12"/>
  <c r="AH31" i="12"/>
  <c r="AR38" i="12"/>
  <c r="AH40" i="12"/>
  <c r="AH42" i="12"/>
  <c r="AR43" i="12"/>
  <c r="BR47" i="12"/>
  <c r="BT85" i="12"/>
  <c r="BR89" i="12"/>
  <c r="AR91" i="12"/>
  <c r="U115" i="12"/>
  <c r="AR124" i="12"/>
  <c r="AH129" i="12"/>
  <c r="AH151" i="12"/>
  <c r="BR162" i="12"/>
  <c r="AH164" i="12"/>
  <c r="BN166" i="12"/>
  <c r="BN175" i="12"/>
  <c r="AH177" i="12"/>
  <c r="BT182" i="12"/>
  <c r="BT183" i="12"/>
  <c r="BN186" i="12"/>
  <c r="BN187" i="12"/>
  <c r="BL188" i="12"/>
  <c r="BR190" i="12"/>
  <c r="BN28" i="12"/>
  <c r="AN31" i="12"/>
  <c r="BN33" i="12"/>
  <c r="BT33" i="12"/>
  <c r="AH37" i="12"/>
  <c r="BN40" i="12"/>
  <c r="AN42" i="12"/>
  <c r="BR46" i="12"/>
  <c r="BP47" i="12"/>
  <c r="BT49" i="12"/>
  <c r="AR85" i="12"/>
  <c r="AN89" i="12"/>
  <c r="AN110" i="12"/>
  <c r="AR114" i="12"/>
  <c r="U117" i="12"/>
  <c r="BN118" i="12"/>
  <c r="BR123" i="12"/>
  <c r="AH125" i="12"/>
  <c r="BN127" i="12"/>
  <c r="AN130" i="12"/>
  <c r="AN151" i="12"/>
  <c r="AR153" i="12"/>
  <c r="BN156" i="12"/>
  <c r="BN157" i="12"/>
  <c r="BT162" i="12"/>
  <c r="BP166" i="12"/>
  <c r="AR167" i="12"/>
  <c r="U168" i="12"/>
  <c r="BN169" i="12"/>
  <c r="AN173" i="12"/>
  <c r="U175" i="12"/>
  <c r="U176" i="12"/>
  <c r="U186" i="12"/>
  <c r="AR187" i="12"/>
  <c r="BT190" i="12"/>
  <c r="AH192" i="12"/>
  <c r="BT219" i="12"/>
  <c r="AH234" i="12"/>
  <c r="AN239" i="12"/>
  <c r="BN245" i="12"/>
  <c r="AH249" i="12"/>
  <c r="AN250" i="12"/>
  <c r="AH126" i="12"/>
  <c r="BN234" i="12"/>
  <c r="AN243" i="12"/>
  <c r="BL249" i="12"/>
  <c r="AN32" i="12"/>
  <c r="AR39" i="12"/>
  <c r="BT43" i="12"/>
  <c r="AN46" i="12"/>
  <c r="BN48" i="12"/>
  <c r="BN87" i="12"/>
  <c r="BT90" i="12"/>
  <c r="BN93" i="12"/>
  <c r="AH106" i="12"/>
  <c r="BT112" i="12"/>
  <c r="AN126" i="12"/>
  <c r="BT152" i="12"/>
  <c r="AH155" i="12"/>
  <c r="O159" i="12"/>
  <c r="AN165" i="12"/>
  <c r="BR169" i="12"/>
  <c r="BR174" i="12"/>
  <c r="AH181" i="12"/>
  <c r="AN185" i="12"/>
  <c r="BN189" i="12"/>
  <c r="BB255" i="12"/>
  <c r="AN218" i="12"/>
  <c r="AH225" i="12"/>
  <c r="AR227" i="12"/>
  <c r="AN233" i="12"/>
  <c r="AH246" i="12"/>
  <c r="AR252" i="12"/>
  <c r="AH253" i="12"/>
  <c r="BN35" i="12"/>
  <c r="AN43" i="12"/>
  <c r="BT47" i="12"/>
  <c r="AH82" i="12"/>
  <c r="BR85" i="12"/>
  <c r="BN88" i="12"/>
  <c r="BR103" i="12"/>
  <c r="BR105" i="12"/>
  <c r="AH107" i="12"/>
  <c r="AR118" i="12"/>
  <c r="AR119" i="12"/>
  <c r="G149" i="12"/>
  <c r="AN155" i="12"/>
  <c r="AR157" i="12"/>
  <c r="AH161" i="12"/>
  <c r="BR166" i="12"/>
  <c r="BT174" i="12"/>
  <c r="AH176" i="12"/>
  <c r="BN179" i="12"/>
  <c r="BN181" i="12"/>
  <c r="BR186" i="12"/>
  <c r="BN225" i="12"/>
  <c r="BN231" i="12"/>
  <c r="BN29" i="12"/>
  <c r="BT29" i="12"/>
  <c r="AH33" i="12"/>
  <c r="BN36" i="12"/>
  <c r="BN41" i="12"/>
  <c r="AN47" i="12"/>
  <c r="AR93" i="12"/>
  <c r="BN99" i="12"/>
  <c r="AH101" i="12"/>
  <c r="BR127" i="12"/>
  <c r="AR128" i="12"/>
  <c r="BN131" i="12"/>
  <c r="BN149" i="12"/>
  <c r="BR156" i="12"/>
  <c r="U160" i="12"/>
  <c r="BT166" i="12"/>
  <c r="BT186" i="12"/>
  <c r="BT187" i="12"/>
  <c r="BR188" i="12"/>
  <c r="BN220" i="12"/>
  <c r="AR228" i="12"/>
  <c r="BN242" i="12"/>
  <c r="AR29" i="12"/>
  <c r="BT36" i="12"/>
  <c r="BR44" i="12"/>
  <c r="O45" i="12"/>
  <c r="BT51" i="12"/>
  <c r="BR97" i="12"/>
  <c r="U99" i="12"/>
  <c r="AR102" i="12"/>
  <c r="BT105" i="12"/>
  <c r="AN118" i="12"/>
  <c r="BR122" i="12"/>
  <c r="BT156" i="12"/>
  <c r="BN170" i="12"/>
  <c r="BN171" i="12"/>
  <c r="AN177" i="12"/>
  <c r="G183" i="12"/>
  <c r="G191" i="12"/>
  <c r="AN193" i="12"/>
  <c r="G233" i="12"/>
  <c r="U242" i="12"/>
  <c r="AN28" i="12"/>
  <c r="BL31" i="12"/>
  <c r="AH34" i="12"/>
  <c r="AN37" i="12"/>
  <c r="AN40" i="12"/>
  <c r="BT42" i="12"/>
  <c r="AR45" i="12"/>
  <c r="BR48" i="12"/>
  <c r="AN51" i="12"/>
  <c r="BR87" i="12"/>
  <c r="U88" i="12"/>
  <c r="BN89" i="12"/>
  <c r="U107" i="12"/>
  <c r="AH130" i="12"/>
  <c r="BN151" i="12"/>
  <c r="BR151" i="12"/>
  <c r="AN169" i="12"/>
  <c r="BN182" i="12"/>
  <c r="BN183" i="12"/>
  <c r="U232" i="12"/>
  <c r="AR30" i="12"/>
  <c r="AH32" i="12"/>
  <c r="BT34" i="12"/>
  <c r="AH35" i="12"/>
  <c r="BR37" i="12"/>
  <c r="BP42" i="12"/>
  <c r="AH48" i="12"/>
  <c r="O49" i="12"/>
  <c r="AA195" i="12"/>
  <c r="U83" i="12"/>
  <c r="BN84" i="12"/>
  <c r="BR93" i="12"/>
  <c r="BR98" i="12"/>
  <c r="BR102" i="12"/>
  <c r="AH114" i="12"/>
  <c r="U149" i="12"/>
  <c r="G153" i="12"/>
  <c r="AH154" i="12"/>
  <c r="BR159" i="12"/>
  <c r="BR160" i="12"/>
  <c r="BN162" i="12"/>
  <c r="BN163" i="12"/>
  <c r="AH165" i="12"/>
  <c r="BR180" i="12"/>
  <c r="BP182" i="12"/>
  <c r="U183" i="12"/>
  <c r="U184" i="12"/>
  <c r="O185" i="12"/>
  <c r="BN190" i="12"/>
  <c r="BN191" i="12"/>
  <c r="AH218" i="12"/>
  <c r="AN234" i="12"/>
  <c r="U235" i="12"/>
  <c r="BN239" i="12"/>
  <c r="AN249" i="12"/>
  <c r="BT250" i="12"/>
  <c r="BL20" i="12"/>
  <c r="G20" i="12"/>
  <c r="BP19" i="12"/>
  <c r="U31" i="12"/>
  <c r="BP31" i="12"/>
  <c r="BL32" i="12"/>
  <c r="G32" i="12"/>
  <c r="G26" i="12"/>
  <c r="BL26" i="12"/>
  <c r="BL38" i="12"/>
  <c r="BL16" i="12"/>
  <c r="G16" i="12"/>
  <c r="AR16" i="12"/>
  <c r="BL28" i="12"/>
  <c r="G28" i="12"/>
  <c r="BL40" i="12"/>
  <c r="G40" i="12"/>
  <c r="U15" i="12"/>
  <c r="BP15" i="12"/>
  <c r="U47" i="12"/>
  <c r="BL22" i="12"/>
  <c r="G34" i="12"/>
  <c r="BL34" i="12"/>
  <c r="U27" i="12"/>
  <c r="BP27" i="12"/>
  <c r="BL24" i="12"/>
  <c r="G24" i="12"/>
  <c r="AR24" i="12"/>
  <c r="AR36" i="12"/>
  <c r="BL36" i="12"/>
  <c r="G36" i="12"/>
  <c r="G18" i="12"/>
  <c r="BL18" i="12"/>
  <c r="BL30" i="12"/>
  <c r="BP41" i="12"/>
  <c r="BL42" i="12"/>
  <c r="G42" i="12"/>
  <c r="BN27" i="12"/>
  <c r="BL45" i="12"/>
  <c r="G84" i="12"/>
  <c r="AR84" i="12"/>
  <c r="BL84" i="12"/>
  <c r="BL95" i="12"/>
  <c r="BL102" i="12"/>
  <c r="G102" i="12"/>
  <c r="BL114" i="12"/>
  <c r="G114" i="12"/>
  <c r="BL124" i="12"/>
  <c r="G124" i="12"/>
  <c r="M53" i="12"/>
  <c r="AL53" i="12"/>
  <c r="AR15" i="12"/>
  <c r="BR15" i="12"/>
  <c r="G17" i="12"/>
  <c r="BR19" i="12"/>
  <c r="G21" i="12"/>
  <c r="BR23" i="12"/>
  <c r="G25" i="12"/>
  <c r="AR27" i="12"/>
  <c r="BR27" i="12"/>
  <c r="G29" i="12"/>
  <c r="AR31" i="12"/>
  <c r="BR31" i="12"/>
  <c r="G33" i="12"/>
  <c r="BR35" i="12"/>
  <c r="G37" i="12"/>
  <c r="BR39" i="12"/>
  <c r="G41" i="12"/>
  <c r="BN42" i="12"/>
  <c r="BL44" i="12"/>
  <c r="G44" i="12"/>
  <c r="G45" i="12"/>
  <c r="BN46" i="12"/>
  <c r="O46" i="12"/>
  <c r="BT88" i="12"/>
  <c r="BN92" i="12"/>
  <c r="AH100" i="12"/>
  <c r="BT100" i="12"/>
  <c r="BR100" i="12"/>
  <c r="BT129" i="12"/>
  <c r="AN129" i="12"/>
  <c r="O31" i="12"/>
  <c r="BL43" i="12"/>
  <c r="G43" i="12"/>
  <c r="O14" i="12"/>
  <c r="AN14" i="12"/>
  <c r="BN14" i="12"/>
  <c r="BT15" i="12"/>
  <c r="O18" i="12"/>
  <c r="AN18" i="12"/>
  <c r="BT19" i="12"/>
  <c r="BT23" i="12"/>
  <c r="O26" i="12"/>
  <c r="AN26" i="12"/>
  <c r="BT27" i="12"/>
  <c r="BT31" i="12"/>
  <c r="O34" i="12"/>
  <c r="AN34" i="12"/>
  <c r="BT35" i="12"/>
  <c r="BT39" i="12"/>
  <c r="O42" i="12"/>
  <c r="O43" i="12"/>
  <c r="BR49" i="12"/>
  <c r="AH49" i="12"/>
  <c r="G50" i="12"/>
  <c r="AR86" i="12"/>
  <c r="BL87" i="12"/>
  <c r="G87" i="12"/>
  <c r="BN100" i="12"/>
  <c r="G109" i="12"/>
  <c r="BL109" i="12"/>
  <c r="BN39" i="12"/>
  <c r="BL123" i="12"/>
  <c r="G123" i="12"/>
  <c r="BN50" i="12"/>
  <c r="O50" i="12"/>
  <c r="BL50" i="12"/>
  <c r="U84" i="12"/>
  <c r="BL90" i="12"/>
  <c r="G90" i="12"/>
  <c r="AR96" i="12"/>
  <c r="BL96" i="12"/>
  <c r="BL103" i="12"/>
  <c r="G103" i="12"/>
  <c r="BR157" i="12"/>
  <c r="AH157" i="12"/>
  <c r="BR14" i="12"/>
  <c r="BL17" i="12"/>
  <c r="BR18" i="12"/>
  <c r="BL21" i="12"/>
  <c r="BR22" i="12"/>
  <c r="BL25" i="12"/>
  <c r="BR26" i="12"/>
  <c r="BL29" i="12"/>
  <c r="BR30" i="12"/>
  <c r="BL33" i="12"/>
  <c r="BR34" i="12"/>
  <c r="BL37" i="12"/>
  <c r="BR38" i="12"/>
  <c r="BL41" i="12"/>
  <c r="BT46" i="12"/>
  <c r="BL51" i="12"/>
  <c r="G51" i="12"/>
  <c r="AH92" i="12"/>
  <c r="AR95" i="12"/>
  <c r="BL98" i="12"/>
  <c r="G98" i="12"/>
  <c r="BL110" i="12"/>
  <c r="G110" i="12"/>
  <c r="BR187" i="12"/>
  <c r="AH187" i="12"/>
  <c r="O23" i="12"/>
  <c r="AT53" i="12"/>
  <c r="BT14" i="12"/>
  <c r="O17" i="12"/>
  <c r="O21" i="12"/>
  <c r="O25" i="12"/>
  <c r="O29" i="12"/>
  <c r="O33" i="12"/>
  <c r="O37" i="12"/>
  <c r="O41" i="12"/>
  <c r="BL47" i="12"/>
  <c r="G47" i="12"/>
  <c r="G88" i="12"/>
  <c r="BL88" i="12"/>
  <c r="AH14" i="12"/>
  <c r="E195" i="12"/>
  <c r="BL82" i="12"/>
  <c r="G82" i="12"/>
  <c r="BL91" i="12"/>
  <c r="BT92" i="12"/>
  <c r="G104" i="12"/>
  <c r="AR104" i="12"/>
  <c r="BL104" i="12"/>
  <c r="AR111" i="12"/>
  <c r="BL111" i="12"/>
  <c r="G111" i="12"/>
  <c r="BL107" i="12"/>
  <c r="G107" i="12"/>
  <c r="G113" i="12"/>
  <c r="BL113" i="12"/>
  <c r="U16" i="12"/>
  <c r="O19" i="12"/>
  <c r="O35" i="12"/>
  <c r="Y53" i="12"/>
  <c r="AX53" i="12"/>
  <c r="AN92" i="12"/>
  <c r="AR98" i="12"/>
  <c r="BL99" i="12"/>
  <c r="G99" i="12"/>
  <c r="AR103" i="12"/>
  <c r="BN120" i="12"/>
  <c r="BL155" i="12"/>
  <c r="G155" i="12"/>
  <c r="G100" i="12"/>
  <c r="AR100" i="12"/>
  <c r="BL100" i="12"/>
  <c r="BN15" i="12"/>
  <c r="U24" i="12"/>
  <c r="AA53" i="12"/>
  <c r="O16" i="12"/>
  <c r="O20" i="12"/>
  <c r="O24" i="12"/>
  <c r="O28" i="12"/>
  <c r="O32" i="12"/>
  <c r="O36" i="12"/>
  <c r="O40" i="12"/>
  <c r="BL94" i="12"/>
  <c r="BL106" i="12"/>
  <c r="G106" i="12"/>
  <c r="G117" i="12"/>
  <c r="BL117" i="12"/>
  <c r="G46" i="12"/>
  <c r="AR46" i="12"/>
  <c r="BL131" i="12"/>
  <c r="G131" i="12"/>
  <c r="BL86" i="12"/>
  <c r="AC53" i="12"/>
  <c r="BB53" i="12"/>
  <c r="BR45" i="12"/>
  <c r="AH45" i="12"/>
  <c r="BT50" i="12"/>
  <c r="AN50" i="12"/>
  <c r="BL83" i="12"/>
  <c r="G83" i="12"/>
  <c r="G92" i="12"/>
  <c r="BL92" i="12"/>
  <c r="AH104" i="12"/>
  <c r="BT104" i="12"/>
  <c r="BR104" i="12"/>
  <c r="Y195" i="12"/>
  <c r="AX195" i="12"/>
  <c r="AR89" i="12"/>
  <c r="BR109" i="12"/>
  <c r="BN111" i="12"/>
  <c r="BT113" i="12"/>
  <c r="AN113" i="12"/>
  <c r="BN114" i="12"/>
  <c r="BR116" i="12"/>
  <c r="AH116" i="12"/>
  <c r="AR127" i="12"/>
  <c r="BL127" i="12"/>
  <c r="G127" i="12"/>
  <c r="BT150" i="12"/>
  <c r="BP151" i="12"/>
  <c r="BT153" i="12"/>
  <c r="BL159" i="12"/>
  <c r="G159" i="12"/>
  <c r="BT176" i="12"/>
  <c r="AN176" i="12"/>
  <c r="AC195" i="12"/>
  <c r="BB195" i="12"/>
  <c r="BP96" i="12"/>
  <c r="BP100" i="12"/>
  <c r="BP104" i="12"/>
  <c r="BN107" i="12"/>
  <c r="BT109" i="12"/>
  <c r="AN109" i="12"/>
  <c r="BN110" i="12"/>
  <c r="BR112" i="12"/>
  <c r="AH112" i="12"/>
  <c r="BT116" i="12"/>
  <c r="BN117" i="12"/>
  <c r="O117" i="12"/>
  <c r="AR123" i="12"/>
  <c r="BL128" i="12"/>
  <c r="BT154" i="12"/>
  <c r="AN154" i="12"/>
  <c r="BP240" i="12"/>
  <c r="AF195" i="12"/>
  <c r="BR84" i="12"/>
  <c r="BR88" i="12"/>
  <c r="BL116" i="12"/>
  <c r="BN121" i="12"/>
  <c r="G125" i="12"/>
  <c r="U127" i="12"/>
  <c r="BP127" i="12"/>
  <c r="BL149" i="12"/>
  <c r="BL152" i="12"/>
  <c r="G152" i="12"/>
  <c r="BT158" i="12"/>
  <c r="AN158" i="12"/>
  <c r="M195" i="12"/>
  <c r="G245" i="12"/>
  <c r="BL245" i="12"/>
  <c r="G48" i="12"/>
  <c r="BL49" i="12"/>
  <c r="BF195" i="12"/>
  <c r="O83" i="12"/>
  <c r="AN83" i="12"/>
  <c r="O87" i="12"/>
  <c r="AN87" i="12"/>
  <c r="AH90" i="12"/>
  <c r="AH98" i="12"/>
  <c r="O99" i="12"/>
  <c r="AN99" i="12"/>
  <c r="AH102" i="12"/>
  <c r="O103" i="12"/>
  <c r="AN103" i="12"/>
  <c r="BR108" i="12"/>
  <c r="AH108" i="12"/>
  <c r="BP111" i="12"/>
  <c r="BN113" i="12"/>
  <c r="O113" i="12"/>
  <c r="BR115" i="12"/>
  <c r="G116" i="12"/>
  <c r="BN125" i="12"/>
  <c r="O125" i="12"/>
  <c r="G129" i="12"/>
  <c r="BL156" i="12"/>
  <c r="G156" i="12"/>
  <c r="G160" i="12"/>
  <c r="BL160" i="12"/>
  <c r="BN167" i="12"/>
  <c r="K195" i="12"/>
  <c r="BJ195" i="12"/>
  <c r="BL112" i="12"/>
  <c r="BR120" i="12"/>
  <c r="AH120" i="12"/>
  <c r="U124" i="12"/>
  <c r="BP124" i="12"/>
  <c r="BL125" i="12"/>
  <c r="BN129" i="12"/>
  <c r="O129" i="12"/>
  <c r="BL153" i="12"/>
  <c r="BN160" i="12"/>
  <c r="O160" i="12"/>
  <c r="G192" i="12"/>
  <c r="AR192" i="12"/>
  <c r="BL192" i="12"/>
  <c r="AL195" i="12"/>
  <c r="G85" i="12"/>
  <c r="G89" i="12"/>
  <c r="G93" i="12"/>
  <c r="G97" i="12"/>
  <c r="G101" i="12"/>
  <c r="G105" i="12"/>
  <c r="BT108" i="12"/>
  <c r="BN109" i="12"/>
  <c r="O109" i="12"/>
  <c r="BR111" i="12"/>
  <c r="G112" i="12"/>
  <c r="BT115" i="12"/>
  <c r="BN116" i="12"/>
  <c r="BL119" i="12"/>
  <c r="G119" i="12"/>
  <c r="BL122" i="12"/>
  <c r="G122" i="12"/>
  <c r="BR124" i="12"/>
  <c r="AH124" i="12"/>
  <c r="BL129" i="12"/>
  <c r="BN150" i="12"/>
  <c r="BL157" i="12"/>
  <c r="BL48" i="12"/>
  <c r="O82" i="12"/>
  <c r="AN82" i="12"/>
  <c r="O90" i="12"/>
  <c r="AN90" i="12"/>
  <c r="O98" i="12"/>
  <c r="AN98" i="12"/>
  <c r="O102" i="12"/>
  <c r="AN102" i="12"/>
  <c r="BN102" i="12"/>
  <c r="BL108" i="12"/>
  <c r="BR114" i="12"/>
  <c r="BT120" i="12"/>
  <c r="BL126" i="12"/>
  <c r="G126" i="12"/>
  <c r="BR128" i="12"/>
  <c r="AH128" i="12"/>
  <c r="G154" i="12"/>
  <c r="O44" i="12"/>
  <c r="O48" i="12"/>
  <c r="BR107" i="12"/>
  <c r="G108" i="12"/>
  <c r="BT111" i="12"/>
  <c r="BN112" i="12"/>
  <c r="BL115" i="12"/>
  <c r="G115" i="12"/>
  <c r="AH117" i="12"/>
  <c r="BL118" i="12"/>
  <c r="G118" i="12"/>
  <c r="BP122" i="12"/>
  <c r="U122" i="12"/>
  <c r="BT124" i="12"/>
  <c r="BL130" i="12"/>
  <c r="G130" i="12"/>
  <c r="BR149" i="12"/>
  <c r="AH149" i="12"/>
  <c r="BN154" i="12"/>
  <c r="O154" i="12"/>
  <c r="G158" i="12"/>
  <c r="BR82" i="12"/>
  <c r="AR109" i="12"/>
  <c r="AH110" i="12"/>
  <c r="AN114" i="12"/>
  <c r="BT121" i="12"/>
  <c r="BT128" i="12"/>
  <c r="BL154" i="12"/>
  <c r="BN158" i="12"/>
  <c r="O158" i="12"/>
  <c r="BL170" i="12"/>
  <c r="G170" i="12"/>
  <c r="BT184" i="12"/>
  <c r="AN184" i="12"/>
  <c r="AT195" i="12"/>
  <c r="BT82" i="12"/>
  <c r="O85" i="12"/>
  <c r="O89" i="12"/>
  <c r="O93" i="12"/>
  <c r="O97" i="12"/>
  <c r="BT107" i="12"/>
  <c r="BN115" i="12"/>
  <c r="BT117" i="12"/>
  <c r="AN117" i="12"/>
  <c r="BL120" i="12"/>
  <c r="BT125" i="12"/>
  <c r="AN125" i="12"/>
  <c r="BP130" i="12"/>
  <c r="BT149" i="12"/>
  <c r="BL151" i="12"/>
  <c r="G151" i="12"/>
  <c r="BR153" i="12"/>
  <c r="AH153" i="12"/>
  <c r="BL163" i="12"/>
  <c r="G163" i="12"/>
  <c r="G164" i="12"/>
  <c r="BL164" i="12"/>
  <c r="BL171" i="12"/>
  <c r="G171" i="12"/>
  <c r="BL178" i="12"/>
  <c r="BT106" i="12"/>
  <c r="BT110" i="12"/>
  <c r="BT114" i="12"/>
  <c r="BT118" i="12"/>
  <c r="BT122" i="12"/>
  <c r="BT126" i="12"/>
  <c r="AR162" i="12"/>
  <c r="BL167" i="12"/>
  <c r="BL174" i="12"/>
  <c r="G174" i="12"/>
  <c r="BT180" i="12"/>
  <c r="AN180" i="12"/>
  <c r="BN192" i="12"/>
  <c r="O192" i="12"/>
  <c r="BR223" i="12"/>
  <c r="AH223" i="12"/>
  <c r="BR239" i="12"/>
  <c r="AH239" i="12"/>
  <c r="BN244" i="12"/>
  <c r="O244" i="12"/>
  <c r="BR113" i="12"/>
  <c r="BR117" i="12"/>
  <c r="BR121" i="12"/>
  <c r="BR125" i="12"/>
  <c r="BR154" i="12"/>
  <c r="BN164" i="12"/>
  <c r="O164" i="12"/>
  <c r="G168" i="12"/>
  <c r="AR170" i="12"/>
  <c r="BL175" i="12"/>
  <c r="AR182" i="12"/>
  <c r="BL182" i="12"/>
  <c r="G182" i="12"/>
  <c r="BR191" i="12"/>
  <c r="AH191" i="12"/>
  <c r="O108" i="12"/>
  <c r="AN108" i="12"/>
  <c r="AH111" i="12"/>
  <c r="O112" i="12"/>
  <c r="AN112" i="12"/>
  <c r="AH115" i="12"/>
  <c r="O116" i="12"/>
  <c r="AN116" i="12"/>
  <c r="AH119" i="12"/>
  <c r="O120" i="12"/>
  <c r="AN120" i="12"/>
  <c r="AH123" i="12"/>
  <c r="O124" i="12"/>
  <c r="AN124" i="12"/>
  <c r="AH127" i="12"/>
  <c r="O128" i="12"/>
  <c r="AN128" i="12"/>
  <c r="AH131" i="12"/>
  <c r="O149" i="12"/>
  <c r="AN149" i="12"/>
  <c r="AH152" i="12"/>
  <c r="O153" i="12"/>
  <c r="AN153" i="12"/>
  <c r="AH156" i="12"/>
  <c r="O157" i="12"/>
  <c r="AN157" i="12"/>
  <c r="BL161" i="12"/>
  <c r="G161" i="12"/>
  <c r="BN168" i="12"/>
  <c r="O168" i="12"/>
  <c r="AR174" i="12"/>
  <c r="BL179" i="12"/>
  <c r="BN249" i="12"/>
  <c r="O249" i="12"/>
  <c r="BR163" i="12"/>
  <c r="AH163" i="12"/>
  <c r="BN172" i="12"/>
  <c r="G176" i="12"/>
  <c r="BP178" i="12"/>
  <c r="BL183" i="12"/>
  <c r="BL186" i="12"/>
  <c r="G186" i="12"/>
  <c r="BT188" i="12"/>
  <c r="AN188" i="12"/>
  <c r="BT191" i="12"/>
  <c r="E255" i="12"/>
  <c r="G217" i="12"/>
  <c r="BT237" i="12"/>
  <c r="AN237" i="12"/>
  <c r="G253" i="12"/>
  <c r="BL253" i="12"/>
  <c r="BL165" i="12"/>
  <c r="G165" i="12"/>
  <c r="BR167" i="12"/>
  <c r="AH167" i="12"/>
  <c r="BP168" i="12"/>
  <c r="BN176" i="12"/>
  <c r="O176" i="12"/>
  <c r="G180" i="12"/>
  <c r="U182" i="12"/>
  <c r="BR231" i="12"/>
  <c r="AH231" i="12"/>
  <c r="AR237" i="12"/>
  <c r="O107" i="12"/>
  <c r="AN107" i="12"/>
  <c r="O111" i="12"/>
  <c r="AN111" i="12"/>
  <c r="O115" i="12"/>
  <c r="AN115" i="12"/>
  <c r="O119" i="12"/>
  <c r="AN119" i="12"/>
  <c r="O123" i="12"/>
  <c r="AN123" i="12"/>
  <c r="O127" i="12"/>
  <c r="AN127" i="12"/>
  <c r="O131" i="12"/>
  <c r="AN131" i="12"/>
  <c r="O152" i="12"/>
  <c r="AN152" i="12"/>
  <c r="O156" i="12"/>
  <c r="AN156" i="12"/>
  <c r="AH159" i="12"/>
  <c r="BT160" i="12"/>
  <c r="AN160" i="12"/>
  <c r="BT163" i="12"/>
  <c r="BL169" i="12"/>
  <c r="G169" i="12"/>
  <c r="BR171" i="12"/>
  <c r="AH171" i="12"/>
  <c r="BL176" i="12"/>
  <c r="BN180" i="12"/>
  <c r="O180" i="12"/>
  <c r="G184" i="12"/>
  <c r="BL187" i="12"/>
  <c r="G218" i="12"/>
  <c r="BL218" i="12"/>
  <c r="BT167" i="12"/>
  <c r="BL173" i="12"/>
  <c r="G173" i="12"/>
  <c r="BR175" i="12"/>
  <c r="AH175" i="12"/>
  <c r="BL180" i="12"/>
  <c r="BN184" i="12"/>
  <c r="O184" i="12"/>
  <c r="BL190" i="12"/>
  <c r="G190" i="12"/>
  <c r="BT192" i="12"/>
  <c r="AN192" i="12"/>
  <c r="BP193" i="12"/>
  <c r="U193" i="12"/>
  <c r="AR224" i="12"/>
  <c r="BL224" i="12"/>
  <c r="G224" i="12"/>
  <c r="BN236" i="12"/>
  <c r="O236" i="12"/>
  <c r="BT159" i="12"/>
  <c r="BN159" i="12"/>
  <c r="BT164" i="12"/>
  <c r="AN164" i="12"/>
  <c r="BT171" i="12"/>
  <c r="BL177" i="12"/>
  <c r="G177" i="12"/>
  <c r="BR179" i="12"/>
  <c r="AH179" i="12"/>
  <c r="AC255" i="12"/>
  <c r="BR252" i="12"/>
  <c r="AH252" i="12"/>
  <c r="O106" i="12"/>
  <c r="O110" i="12"/>
  <c r="O114" i="12"/>
  <c r="O118" i="12"/>
  <c r="O122" i="12"/>
  <c r="O126" i="12"/>
  <c r="O130" i="12"/>
  <c r="O151" i="12"/>
  <c r="O155" i="12"/>
  <c r="AN159" i="12"/>
  <c r="BL162" i="12"/>
  <c r="G162" i="12"/>
  <c r="BT168" i="12"/>
  <c r="AN168" i="12"/>
  <c r="BT175" i="12"/>
  <c r="BL181" i="12"/>
  <c r="G181" i="12"/>
  <c r="BR183" i="12"/>
  <c r="AH183" i="12"/>
  <c r="BL191" i="12"/>
  <c r="BT229" i="12"/>
  <c r="AN229" i="12"/>
  <c r="BL166" i="12"/>
  <c r="G166" i="12"/>
  <c r="BT172" i="12"/>
  <c r="BN188" i="12"/>
  <c r="O188" i="12"/>
  <c r="AR221" i="12"/>
  <c r="BN222" i="12"/>
  <c r="O222" i="12"/>
  <c r="BT161" i="12"/>
  <c r="BT165" i="12"/>
  <c r="BT169" i="12"/>
  <c r="BT173" i="12"/>
  <c r="BT177" i="12"/>
  <c r="BT181" i="12"/>
  <c r="BT185" i="12"/>
  <c r="BT189" i="12"/>
  <c r="AF255" i="12"/>
  <c r="BR217" i="12"/>
  <c r="G222" i="12"/>
  <c r="BR235" i="12"/>
  <c r="AH235" i="12"/>
  <c r="BN240" i="12"/>
  <c r="AR241" i="12"/>
  <c r="BR164" i="12"/>
  <c r="BR176" i="12"/>
  <c r="BR227" i="12"/>
  <c r="BN232" i="12"/>
  <c r="O232" i="12"/>
  <c r="O163" i="12"/>
  <c r="AN163" i="12"/>
  <c r="O167" i="12"/>
  <c r="AN167" i="12"/>
  <c r="AH170" i="12"/>
  <c r="O171" i="12"/>
  <c r="AN171" i="12"/>
  <c r="O175" i="12"/>
  <c r="AN175" i="12"/>
  <c r="O179" i="12"/>
  <c r="AN179" i="12"/>
  <c r="O183" i="12"/>
  <c r="AN183" i="12"/>
  <c r="O187" i="12"/>
  <c r="AN187" i="12"/>
  <c r="AH190" i="12"/>
  <c r="O191" i="12"/>
  <c r="AN191" i="12"/>
  <c r="BT217" i="12"/>
  <c r="AN217" i="12"/>
  <c r="AL255" i="12"/>
  <c r="O218" i="12"/>
  <c r="BN224" i="12"/>
  <c r="O224" i="12"/>
  <c r="AN225" i="12"/>
  <c r="BN228" i="12"/>
  <c r="O228" i="12"/>
  <c r="AR229" i="12"/>
  <c r="O245" i="12"/>
  <c r="BT252" i="12"/>
  <c r="AN252" i="12"/>
  <c r="BT221" i="12"/>
  <c r="U224" i="12"/>
  <c r="BP224" i="12"/>
  <c r="AR225" i="12"/>
  <c r="U245" i="12"/>
  <c r="BT248" i="12"/>
  <c r="G185" i="12"/>
  <c r="G189" i="12"/>
  <c r="G193" i="12"/>
  <c r="AT255" i="12"/>
  <c r="U218" i="12"/>
  <c r="AR220" i="12"/>
  <c r="BL222" i="12"/>
  <c r="U226" i="12"/>
  <c r="AR235" i="12"/>
  <c r="O237" i="12"/>
  <c r="U241" i="12"/>
  <c r="BP241" i="12"/>
  <c r="BT244" i="12"/>
  <c r="AN244" i="12"/>
  <c r="AR250" i="12"/>
  <c r="O162" i="12"/>
  <c r="AN162" i="12"/>
  <c r="O166" i="12"/>
  <c r="AN166" i="12"/>
  <c r="AH169" i="12"/>
  <c r="O170" i="12"/>
  <c r="AN170" i="12"/>
  <c r="O174" i="12"/>
  <c r="AN174" i="12"/>
  <c r="O182" i="12"/>
  <c r="AN182" i="12"/>
  <c r="AH185" i="12"/>
  <c r="O186" i="12"/>
  <c r="AN186" i="12"/>
  <c r="O190" i="12"/>
  <c r="AN190" i="12"/>
  <c r="K255" i="12"/>
  <c r="AX255" i="12"/>
  <c r="U237" i="12"/>
  <c r="BP237" i="12"/>
  <c r="BT240" i="12"/>
  <c r="BL241" i="12"/>
  <c r="BP247" i="12"/>
  <c r="BN217" i="12"/>
  <c r="O217" i="12"/>
  <c r="M255" i="12"/>
  <c r="O229" i="12"/>
  <c r="AH232" i="12"/>
  <c r="U233" i="12"/>
  <c r="BP233" i="12"/>
  <c r="BT236" i="12"/>
  <c r="AN236" i="12"/>
  <c r="BT193" i="12"/>
  <c r="BR220" i="12"/>
  <c r="AH220" i="12"/>
  <c r="AH224" i="12"/>
  <c r="U225" i="12"/>
  <c r="BP225" i="12"/>
  <c r="AH228" i="12"/>
  <c r="BT232" i="12"/>
  <c r="AN232" i="12"/>
  <c r="BL233" i="12"/>
  <c r="AR239" i="12"/>
  <c r="BR251" i="12"/>
  <c r="AH251" i="12"/>
  <c r="AN253" i="12"/>
  <c r="O161" i="12"/>
  <c r="O165" i="12"/>
  <c r="O173" i="12"/>
  <c r="O177" i="12"/>
  <c r="O181" i="12"/>
  <c r="O189" i="12"/>
  <c r="O193" i="12"/>
  <c r="AR217" i="12"/>
  <c r="BF255" i="12"/>
  <c r="BT222" i="12"/>
  <c r="BT224" i="12"/>
  <c r="AN224" i="12"/>
  <c r="BT228" i="12"/>
  <c r="AN228" i="12"/>
  <c r="BP235" i="12"/>
  <c r="BR247" i="12"/>
  <c r="AH247" i="12"/>
  <c r="BN252" i="12"/>
  <c r="O252" i="12"/>
  <c r="AA255" i="12"/>
  <c r="BJ255" i="12"/>
  <c r="BN221" i="12"/>
  <c r="AN222" i="12"/>
  <c r="AR223" i="12"/>
  <c r="BL225" i="12"/>
  <c r="AR230" i="12"/>
  <c r="AR231" i="12"/>
  <c r="BR243" i="12"/>
  <c r="AH243" i="12"/>
  <c r="AN245" i="12"/>
  <c r="BN248" i="12"/>
  <c r="O219" i="12"/>
  <c r="BT220" i="12"/>
  <c r="BT223" i="12"/>
  <c r="O226" i="12"/>
  <c r="BT231" i="12"/>
  <c r="O234" i="12"/>
  <c r="BT235" i="12"/>
  <c r="O238" i="12"/>
  <c r="BT239" i="12"/>
  <c r="O242" i="12"/>
  <c r="BT243" i="12"/>
  <c r="O246" i="12"/>
  <c r="AN246" i="12"/>
  <c r="BT247" i="12"/>
  <c r="O250" i="12"/>
  <c r="BT251" i="12"/>
  <c r="Y255" i="12"/>
  <c r="G219" i="12"/>
  <c r="BL220" i="12"/>
  <c r="BL223" i="12"/>
  <c r="G226" i="12"/>
  <c r="BL227" i="12"/>
  <c r="BL231" i="12"/>
  <c r="G234" i="12"/>
  <c r="BL235" i="12"/>
  <c r="G238" i="12"/>
  <c r="BL239" i="12"/>
  <c r="G242" i="12"/>
  <c r="BL243" i="12"/>
  <c r="G246" i="12"/>
  <c r="BL247" i="12"/>
  <c r="G250" i="12"/>
  <c r="BL251" i="12"/>
  <c r="O220" i="12"/>
  <c r="O223" i="12"/>
  <c r="O231" i="12"/>
  <c r="O235" i="12"/>
  <c r="O239" i="12"/>
  <c r="O243" i="12"/>
  <c r="O247" i="12"/>
  <c r="O251" i="12"/>
  <c r="Q87" i="11"/>
  <c r="U108" i="11"/>
  <c r="AR185" i="11"/>
  <c r="U114" i="11"/>
  <c r="U117" i="11"/>
  <c r="AJ255" i="11"/>
  <c r="AR22" i="11"/>
  <c r="Q22" i="11"/>
  <c r="AR38" i="11"/>
  <c r="Q38" i="11"/>
  <c r="Q101" i="11"/>
  <c r="G84" i="11"/>
  <c r="AP84" i="11"/>
  <c r="Q179" i="11"/>
  <c r="Q189" i="11"/>
  <c r="AR227" i="11"/>
  <c r="Q227" i="11"/>
  <c r="AR152" i="11"/>
  <c r="Q152" i="11"/>
  <c r="AR252" i="11"/>
  <c r="Q252" i="11"/>
  <c r="AP125" i="11"/>
  <c r="U125" i="11"/>
  <c r="AH125" i="11" s="1"/>
  <c r="Q159" i="11"/>
  <c r="U106" i="11"/>
  <c r="AR192" i="11"/>
  <c r="Q192" i="11"/>
  <c r="U226" i="11"/>
  <c r="AD226" i="11" s="1"/>
  <c r="AR96" i="11"/>
  <c r="AP101" i="11"/>
  <c r="AR108" i="11"/>
  <c r="AR114" i="11"/>
  <c r="AP161" i="11"/>
  <c r="U164" i="11"/>
  <c r="AR173" i="11"/>
  <c r="G178" i="11"/>
  <c r="Q17" i="11"/>
  <c r="AR19" i="11"/>
  <c r="Q21" i="11"/>
  <c r="Q34" i="11"/>
  <c r="AR44" i="11"/>
  <c r="AR94" i="11"/>
  <c r="Q106" i="11"/>
  <c r="Q113" i="11"/>
  <c r="Q130" i="11"/>
  <c r="Q149" i="11"/>
  <c r="U159" i="11"/>
  <c r="AD159" i="11" s="1"/>
  <c r="G160" i="11"/>
  <c r="U169" i="11"/>
  <c r="AH169" i="11" s="1"/>
  <c r="AR188" i="11"/>
  <c r="Q226" i="11"/>
  <c r="Q235" i="11"/>
  <c r="U20" i="11"/>
  <c r="Q29" i="11"/>
  <c r="U45" i="11"/>
  <c r="AH45" i="11" s="1"/>
  <c r="AJ195" i="11"/>
  <c r="AR92" i="11"/>
  <c r="Q107" i="11"/>
  <c r="AR151" i="11"/>
  <c r="AR153" i="11"/>
  <c r="Q156" i="11"/>
  <c r="AR184" i="11"/>
  <c r="AP242" i="11"/>
  <c r="Q251" i="11"/>
  <c r="AN53" i="11"/>
  <c r="AR48" i="11"/>
  <c r="Q50" i="11"/>
  <c r="AR83" i="11"/>
  <c r="AR93" i="11"/>
  <c r="AR97" i="11"/>
  <c r="AR99" i="11"/>
  <c r="AR102" i="11"/>
  <c r="AR112" i="11"/>
  <c r="AR119" i="11"/>
  <c r="Q151" i="11"/>
  <c r="G154" i="11"/>
  <c r="Q164" i="11"/>
  <c r="AP166" i="11"/>
  <c r="AP168" i="11"/>
  <c r="G177" i="11"/>
  <c r="AR186" i="11"/>
  <c r="Q253" i="11"/>
  <c r="U19" i="11"/>
  <c r="U27" i="11"/>
  <c r="AR42" i="11"/>
  <c r="AR89" i="11"/>
  <c r="G100" i="11"/>
  <c r="AR116" i="11"/>
  <c r="AR118" i="11"/>
  <c r="Q150" i="11"/>
  <c r="AR157" i="11"/>
  <c r="AR174" i="11"/>
  <c r="AR181" i="11"/>
  <c r="U224" i="11"/>
  <c r="AH224" i="11" s="1"/>
  <c r="AR15" i="11"/>
  <c r="Q45" i="11"/>
  <c r="U101" i="11"/>
  <c r="AH101" i="11" s="1"/>
  <c r="AR123" i="11"/>
  <c r="AR126" i="11"/>
  <c r="Q168" i="11"/>
  <c r="AR24" i="11"/>
  <c r="AJ53" i="11"/>
  <c r="AR49" i="11"/>
  <c r="AR85" i="11"/>
  <c r="G90" i="11"/>
  <c r="Q91" i="11"/>
  <c r="AR100" i="11"/>
  <c r="U104" i="11"/>
  <c r="U248" i="11"/>
  <c r="AH248" i="11" s="1"/>
  <c r="K53" i="11"/>
  <c r="AR36" i="11"/>
  <c r="U39" i="11"/>
  <c r="Q40" i="11"/>
  <c r="AR120" i="11"/>
  <c r="M53" i="11"/>
  <c r="AP18" i="11"/>
  <c r="AR43" i="11"/>
  <c r="Q84" i="11"/>
  <c r="AR104" i="11"/>
  <c r="Q120" i="11"/>
  <c r="AR124" i="11"/>
  <c r="Q180" i="11"/>
  <c r="AR193" i="11"/>
  <c r="O53" i="11"/>
  <c r="AR23" i="11"/>
  <c r="G30" i="11"/>
  <c r="U38" i="11"/>
  <c r="AP42" i="11"/>
  <c r="AP103" i="11"/>
  <c r="U123" i="11"/>
  <c r="AD123" i="11" s="1"/>
  <c r="AR128" i="11"/>
  <c r="U166" i="11"/>
  <c r="AH166" i="11" s="1"/>
  <c r="AP192" i="11"/>
  <c r="G227" i="11"/>
  <c r="U26" i="11"/>
  <c r="AP26" i="11"/>
  <c r="G26" i="11"/>
  <c r="AP35" i="11"/>
  <c r="G35" i="11"/>
  <c r="U35" i="11"/>
  <c r="G25" i="11"/>
  <c r="U25" i="11"/>
  <c r="AP25" i="11"/>
  <c r="U37" i="11"/>
  <c r="AP33" i="11"/>
  <c r="U33" i="11"/>
  <c r="G33" i="11"/>
  <c r="G15" i="11"/>
  <c r="U15" i="11"/>
  <c r="AP15" i="11"/>
  <c r="G32" i="11"/>
  <c r="U32" i="11"/>
  <c r="AP32" i="11"/>
  <c r="AH94" i="11"/>
  <c r="AD94" i="11"/>
  <c r="Z94" i="11"/>
  <c r="U31" i="11"/>
  <c r="AP31" i="11"/>
  <c r="G31" i="11"/>
  <c r="AP44" i="11"/>
  <c r="G44" i="11"/>
  <c r="U44" i="11"/>
  <c r="G165" i="11"/>
  <c r="U165" i="11"/>
  <c r="AP165" i="11"/>
  <c r="AR18" i="11"/>
  <c r="AB53" i="11"/>
  <c r="G24" i="11"/>
  <c r="Q25" i="11"/>
  <c r="Q37" i="11"/>
  <c r="Q42" i="11"/>
  <c r="U97" i="11"/>
  <c r="AP111" i="11"/>
  <c r="Q129" i="11"/>
  <c r="Q20" i="11"/>
  <c r="Q32" i="11"/>
  <c r="AP48" i="11"/>
  <c r="G48" i="11"/>
  <c r="K195" i="11"/>
  <c r="AP89" i="11"/>
  <c r="G89" i="11"/>
  <c r="U119" i="11"/>
  <c r="K255" i="11"/>
  <c r="U234" i="11"/>
  <c r="AP234" i="11"/>
  <c r="G234" i="11"/>
  <c r="AR247" i="11"/>
  <c r="Q247" i="11"/>
  <c r="U243" i="11"/>
  <c r="AP243" i="11"/>
  <c r="G243" i="11"/>
  <c r="AF53" i="11"/>
  <c r="Q15" i="11"/>
  <c r="Q27" i="11"/>
  <c r="AR122" i="11"/>
  <c r="AP29" i="11"/>
  <c r="U85" i="11"/>
  <c r="AP85" i="11"/>
  <c r="G85" i="11"/>
  <c r="U90" i="11"/>
  <c r="AR103" i="11"/>
  <c r="Q103" i="11"/>
  <c r="AR187" i="11"/>
  <c r="Q187" i="11"/>
  <c r="Q23" i="11"/>
  <c r="G129" i="11"/>
  <c r="U129" i="11"/>
  <c r="G29" i="11"/>
  <c r="AR115" i="11"/>
  <c r="Q115" i="11"/>
  <c r="AP24" i="11"/>
  <c r="AR40" i="11"/>
  <c r="AR86" i="11"/>
  <c r="Q86" i="11"/>
  <c r="AR35" i="11"/>
  <c r="AP94" i="11"/>
  <c r="G94" i="11"/>
  <c r="Q108" i="11"/>
  <c r="U83" i="11"/>
  <c r="AP83" i="11"/>
  <c r="Q24" i="11"/>
  <c r="Q36" i="11"/>
  <c r="AR47" i="11"/>
  <c r="Q47" i="11"/>
  <c r="U48" i="11"/>
  <c r="U100" i="11"/>
  <c r="AP100" i="11"/>
  <c r="AP106" i="11"/>
  <c r="U153" i="11"/>
  <c r="AP45" i="11"/>
  <c r="AR30" i="11"/>
  <c r="AR222" i="11"/>
  <c r="Q222" i="11"/>
  <c r="U222" i="11"/>
  <c r="X195" i="11"/>
  <c r="AR110" i="11"/>
  <c r="G126" i="11"/>
  <c r="AR127" i="11"/>
  <c r="Q127" i="11"/>
  <c r="AP129" i="11"/>
  <c r="G45" i="11"/>
  <c r="AH106" i="11"/>
  <c r="AD106" i="11"/>
  <c r="Z106" i="11"/>
  <c r="Q14" i="11"/>
  <c r="AR14" i="11"/>
  <c r="Q26" i="11"/>
  <c r="AR90" i="11"/>
  <c r="Q90" i="11"/>
  <c r="U130" i="11"/>
  <c r="G115" i="11"/>
  <c r="U115" i="11"/>
  <c r="AR41" i="11"/>
  <c r="Q41" i="11"/>
  <c r="AR51" i="11"/>
  <c r="Q51" i="11"/>
  <c r="AF195" i="11"/>
  <c r="G105" i="11"/>
  <c r="AP185" i="11"/>
  <c r="G185" i="11"/>
  <c r="U185" i="11"/>
  <c r="AN255" i="11"/>
  <c r="Q217" i="11"/>
  <c r="AR223" i="11"/>
  <c r="Q223" i="11"/>
  <c r="AR129" i="11"/>
  <c r="AR154" i="11"/>
  <c r="Q154" i="11"/>
  <c r="U170" i="11"/>
  <c r="AP170" i="11"/>
  <c r="U184" i="11"/>
  <c r="AP184" i="11"/>
  <c r="U218" i="11"/>
  <c r="AP218" i="11"/>
  <c r="G218" i="11"/>
  <c r="AR245" i="11"/>
  <c r="Q245" i="11"/>
  <c r="U84" i="11"/>
  <c r="Q98" i="11"/>
  <c r="Q110" i="11"/>
  <c r="Q122" i="11"/>
  <c r="AR149" i="11"/>
  <c r="G167" i="11"/>
  <c r="AR219" i="11"/>
  <c r="Q219" i="11"/>
  <c r="AB195" i="11"/>
  <c r="Q93" i="11"/>
  <c r="Q105" i="11"/>
  <c r="Q117" i="11"/>
  <c r="AP179" i="11"/>
  <c r="AR180" i="11"/>
  <c r="U182" i="11"/>
  <c r="AP182" i="11"/>
  <c r="U231" i="11"/>
  <c r="AR233" i="11"/>
  <c r="Q233" i="11"/>
  <c r="Q49" i="11"/>
  <c r="Q88" i="11"/>
  <c r="Q100" i="11"/>
  <c r="Q112" i="11"/>
  <c r="Q124" i="11"/>
  <c r="AR161" i="11"/>
  <c r="AR166" i="11"/>
  <c r="Q166" i="11"/>
  <c r="O255" i="11"/>
  <c r="AR242" i="11"/>
  <c r="Q242" i="11"/>
  <c r="AR158" i="11"/>
  <c r="Q158" i="11"/>
  <c r="U162" i="11"/>
  <c r="AP162" i="11"/>
  <c r="G162" i="11"/>
  <c r="AR182" i="11"/>
  <c r="U253" i="11"/>
  <c r="G253" i="11"/>
  <c r="G101" i="11"/>
  <c r="Q102" i="11"/>
  <c r="Q114" i="11"/>
  <c r="G125" i="11"/>
  <c r="Q126" i="11"/>
  <c r="AR163" i="11"/>
  <c r="Q163" i="11"/>
  <c r="AR178" i="11"/>
  <c r="Q178" i="11"/>
  <c r="AP250" i="11"/>
  <c r="G250" i="11"/>
  <c r="M255" i="11"/>
  <c r="Q85" i="11"/>
  <c r="Q97" i="11"/>
  <c r="Q109" i="11"/>
  <c r="Q121" i="11"/>
  <c r="AR130" i="11"/>
  <c r="U191" i="11"/>
  <c r="AP191" i="11"/>
  <c r="X255" i="11"/>
  <c r="AP222" i="11"/>
  <c r="AR230" i="11"/>
  <c r="Q230" i="11"/>
  <c r="M195" i="11"/>
  <c r="AN195" i="11"/>
  <c r="Q92" i="11"/>
  <c r="Q104" i="11"/>
  <c r="Q116" i="11"/>
  <c r="Q128" i="11"/>
  <c r="AR170" i="11"/>
  <c r="Q170" i="11"/>
  <c r="U178" i="11"/>
  <c r="G191" i="11"/>
  <c r="AB255" i="11"/>
  <c r="O195" i="11"/>
  <c r="U151" i="11"/>
  <c r="AR175" i="11"/>
  <c r="Q175" i="11"/>
  <c r="G192" i="11"/>
  <c r="U192" i="11"/>
  <c r="AF255" i="11"/>
  <c r="Q82" i="11"/>
  <c r="AR82" i="11"/>
  <c r="AP173" i="11"/>
  <c r="G173" i="11"/>
  <c r="U173" i="11"/>
  <c r="G184" i="11"/>
  <c r="U186" i="11"/>
  <c r="AP186" i="11"/>
  <c r="G186" i="11"/>
  <c r="AR190" i="11"/>
  <c r="Q190" i="11"/>
  <c r="U246" i="11"/>
  <c r="AP246" i="11"/>
  <c r="U250" i="11"/>
  <c r="Q237" i="11"/>
  <c r="Q249" i="11"/>
  <c r="Q153" i="11"/>
  <c r="Q165" i="11"/>
  <c r="Q177" i="11"/>
  <c r="Q221" i="11"/>
  <c r="Q232" i="11"/>
  <c r="Q244" i="11"/>
  <c r="Q239" i="11"/>
  <c r="Q234" i="11"/>
  <c r="Q246" i="11"/>
  <c r="Q162" i="11"/>
  <c r="Q174" i="11"/>
  <c r="Q186" i="11"/>
  <c r="Q218" i="11"/>
  <c r="Q241" i="11"/>
  <c r="Q157" i="11"/>
  <c r="Q169" i="11"/>
  <c r="Q181" i="11"/>
  <c r="Q193" i="11"/>
  <c r="Q236" i="11"/>
  <c r="Q231" i="11"/>
  <c r="Q243" i="11"/>
  <c r="BH26" i="10"/>
  <c r="M26" i="10"/>
  <c r="AL26" i="10"/>
  <c r="BH20" i="10"/>
  <c r="M20" i="10"/>
  <c r="AL20" i="10"/>
  <c r="BH32" i="10"/>
  <c r="M32" i="10"/>
  <c r="AL32" i="10"/>
  <c r="AL23" i="10"/>
  <c r="AL40" i="10"/>
  <c r="M40" i="10"/>
  <c r="BH40" i="10"/>
  <c r="AL42" i="10"/>
  <c r="AX44" i="10"/>
  <c r="AT44" i="10"/>
  <c r="AP44" i="10"/>
  <c r="AH48" i="10"/>
  <c r="BJ48" i="10"/>
  <c r="AX86" i="10"/>
  <c r="AT86" i="10"/>
  <c r="AP86" i="10"/>
  <c r="AL100" i="10"/>
  <c r="M100" i="10"/>
  <c r="BH100" i="10"/>
  <c r="AT108" i="10"/>
  <c r="AP108" i="10"/>
  <c r="AX108" i="10"/>
  <c r="BF117" i="10"/>
  <c r="AL117" i="10"/>
  <c r="G117" i="10"/>
  <c r="BH125" i="10"/>
  <c r="M125" i="10"/>
  <c r="AL125" i="10"/>
  <c r="BJ127" i="10"/>
  <c r="AH127" i="10"/>
  <c r="BH160" i="10"/>
  <c r="M160" i="10"/>
  <c r="AL160" i="10"/>
  <c r="BF161" i="10"/>
  <c r="AL161" i="10"/>
  <c r="G161" i="10"/>
  <c r="AH18" i="10"/>
  <c r="M23" i="10"/>
  <c r="AH30" i="10"/>
  <c r="M35" i="10"/>
  <c r="AL35" i="10"/>
  <c r="G42" i="10"/>
  <c r="BF126" i="10"/>
  <c r="G126" i="10"/>
  <c r="AZ53" i="10"/>
  <c r="BH24" i="10"/>
  <c r="BJ15" i="10"/>
  <c r="AF53" i="10"/>
  <c r="BH36" i="10"/>
  <c r="AH39" i="10"/>
  <c r="BJ39" i="10"/>
  <c r="BF42" i="10"/>
  <c r="M98" i="10"/>
  <c r="BH98" i="10"/>
  <c r="AL106" i="10"/>
  <c r="M106" i="10"/>
  <c r="BH106" i="10"/>
  <c r="AL18" i="10"/>
  <c r="AL30" i="10"/>
  <c r="AL249" i="10"/>
  <c r="M249" i="10"/>
  <c r="BH249" i="10"/>
  <c r="AH15" i="10"/>
  <c r="AH27" i="10"/>
  <c r="M41" i="10"/>
  <c r="AL41" i="10"/>
  <c r="BJ45" i="10"/>
  <c r="G48" i="10"/>
  <c r="M50" i="10"/>
  <c r="AL50" i="10"/>
  <c r="AL16" i="10"/>
  <c r="M16" i="10"/>
  <c r="BH16" i="10"/>
  <c r="AL28" i="10"/>
  <c r="M28" i="10"/>
  <c r="BH28" i="10"/>
  <c r="AL115" i="10"/>
  <c r="M115" i="10"/>
  <c r="BH115" i="10"/>
  <c r="BH33" i="10"/>
  <c r="AH45" i="10"/>
  <c r="AL48" i="10"/>
  <c r="BJ153" i="10"/>
  <c r="AH153" i="10"/>
  <c r="AL251" i="10"/>
  <c r="M251" i="10"/>
  <c r="BH251" i="10"/>
  <c r="AL17" i="10"/>
  <c r="BJ24" i="10"/>
  <c r="AL29" i="10"/>
  <c r="AL37" i="10"/>
  <c r="M37" i="10"/>
  <c r="BH37" i="10"/>
  <c r="M104" i="10"/>
  <c r="BH104" i="10"/>
  <c r="AX167" i="10"/>
  <c r="AT167" i="10"/>
  <c r="AP167" i="10"/>
  <c r="M17" i="10"/>
  <c r="BF18" i="10"/>
  <c r="AH24" i="10"/>
  <c r="M29" i="10"/>
  <c r="BF30" i="10"/>
  <c r="BJ36" i="10"/>
  <c r="G39" i="10"/>
  <c r="AH149" i="10"/>
  <c r="BJ149" i="10"/>
  <c r="BH151" i="10"/>
  <c r="M151" i="10"/>
  <c r="AL151" i="10"/>
  <c r="BH42" i="10"/>
  <c r="M42" i="10"/>
  <c r="BH18" i="10"/>
  <c r="AL24" i="10"/>
  <c r="BH30" i="10"/>
  <c r="AH36" i="10"/>
  <c r="AP47" i="10"/>
  <c r="AX47" i="10"/>
  <c r="AT47" i="10"/>
  <c r="BJ51" i="10"/>
  <c r="AH51" i="10"/>
  <c r="AN195" i="10"/>
  <c r="BH119" i="10"/>
  <c r="M119" i="10"/>
  <c r="BH163" i="10"/>
  <c r="M163" i="10"/>
  <c r="AL163" i="10"/>
  <c r="BF164" i="10"/>
  <c r="AL164" i="10"/>
  <c r="BJ21" i="10"/>
  <c r="G24" i="10"/>
  <c r="BJ33" i="10"/>
  <c r="AL36" i="10"/>
  <c r="BF39" i="10"/>
  <c r="AH42" i="10"/>
  <c r="BJ42" i="10"/>
  <c r="AL45" i="10"/>
  <c r="AL87" i="10"/>
  <c r="M87" i="10"/>
  <c r="BH87" i="10"/>
  <c r="G164" i="10"/>
  <c r="AN53" i="10"/>
  <c r="M110" i="10"/>
  <c r="BH110" i="10"/>
  <c r="AX250" i="10"/>
  <c r="AT250" i="10"/>
  <c r="AP250" i="10"/>
  <c r="AL21" i="10"/>
  <c r="AL33" i="10"/>
  <c r="AP38" i="10"/>
  <c r="AX38" i="10"/>
  <c r="AT38" i="10"/>
  <c r="BF51" i="10"/>
  <c r="AL51" i="10"/>
  <c r="AX92" i="10"/>
  <c r="AT92" i="10"/>
  <c r="AP92" i="10"/>
  <c r="BF149" i="10"/>
  <c r="S53" i="10"/>
  <c r="AR53" i="10"/>
  <c r="E195" i="10"/>
  <c r="BF82" i="10"/>
  <c r="G82" i="10"/>
  <c r="AR195" i="10"/>
  <c r="BH83" i="10"/>
  <c r="BJ89" i="10"/>
  <c r="AL101" i="10"/>
  <c r="AL107" i="10"/>
  <c r="BH113" i="10"/>
  <c r="AL126" i="10"/>
  <c r="G149" i="10"/>
  <c r="BF152" i="10"/>
  <c r="BF165" i="10"/>
  <c r="M168" i="10"/>
  <c r="BH168" i="10"/>
  <c r="M173" i="10"/>
  <c r="BH173" i="10"/>
  <c r="AT238" i="10"/>
  <c r="AP238" i="10"/>
  <c r="AX238" i="10"/>
  <c r="AX158" i="10"/>
  <c r="AP158" i="10"/>
  <c r="AT158" i="10"/>
  <c r="U53" i="10"/>
  <c r="E53" i="10"/>
  <c r="AL90" i="10"/>
  <c r="AL95" i="10"/>
  <c r="AH118" i="10"/>
  <c r="AL120" i="10"/>
  <c r="G127" i="10"/>
  <c r="BJ152" i="10"/>
  <c r="M158" i="10"/>
  <c r="W53" i="10"/>
  <c r="AV53" i="10"/>
  <c r="G16" i="10"/>
  <c r="G19" i="10"/>
  <c r="G22" i="10"/>
  <c r="G25" i="10"/>
  <c r="G28" i="10"/>
  <c r="G31" i="10"/>
  <c r="G34" i="10"/>
  <c r="G37" i="10"/>
  <c r="G40" i="10"/>
  <c r="Q195" i="10"/>
  <c r="AL114" i="10"/>
  <c r="BJ117" i="10"/>
  <c r="AL124" i="10"/>
  <c r="BH155" i="10"/>
  <c r="M155" i="10"/>
  <c r="AL155" i="10"/>
  <c r="BF162" i="10"/>
  <c r="M165" i="10"/>
  <c r="BH165" i="10"/>
  <c r="BH167" i="10"/>
  <c r="M167" i="10"/>
  <c r="BJ187" i="10"/>
  <c r="AH187" i="10"/>
  <c r="S195" i="10"/>
  <c r="AL89" i="10"/>
  <c r="BF118" i="10"/>
  <c r="AL118" i="10"/>
  <c r="BH120" i="10"/>
  <c r="M120" i="10"/>
  <c r="BF150" i="10"/>
  <c r="M170" i="10"/>
  <c r="BH170" i="10"/>
  <c r="AL112" i="10"/>
  <c r="M112" i="10"/>
  <c r="BH112" i="10"/>
  <c r="BH131" i="10"/>
  <c r="M131" i="10"/>
  <c r="AL168" i="10"/>
  <c r="BF168" i="10"/>
  <c r="G168" i="10"/>
  <c r="M232" i="10"/>
  <c r="BH232" i="10"/>
  <c r="AX83" i="10"/>
  <c r="AT83" i="10"/>
  <c r="AP83" i="10"/>
  <c r="M90" i="10"/>
  <c r="BH90" i="10"/>
  <c r="BH92" i="10"/>
  <c r="AL97" i="10"/>
  <c r="M97" i="10"/>
  <c r="BH97" i="10"/>
  <c r="AL105" i="10"/>
  <c r="AX113" i="10"/>
  <c r="AT113" i="10"/>
  <c r="AP113" i="10"/>
  <c r="AX157" i="10"/>
  <c r="AP157" i="10"/>
  <c r="AT157" i="10"/>
  <c r="AH167" i="10"/>
  <c r="BJ167" i="10"/>
  <c r="AL99" i="10"/>
  <c r="BH116" i="10"/>
  <c r="M116" i="10"/>
  <c r="AH119" i="10"/>
  <c r="BJ119" i="10"/>
  <c r="BJ121" i="10"/>
  <c r="AH121" i="10"/>
  <c r="BF157" i="10"/>
  <c r="G157" i="10"/>
  <c r="BH161" i="10"/>
  <c r="M161" i="10"/>
  <c r="M162" i="10"/>
  <c r="BH162" i="10"/>
  <c r="AH164" i="10"/>
  <c r="BJ164" i="10"/>
  <c r="G14" i="10"/>
  <c r="G17" i="10"/>
  <c r="G20" i="10"/>
  <c r="G23" i="10"/>
  <c r="G26" i="10"/>
  <c r="G29" i="10"/>
  <c r="G32" i="10"/>
  <c r="G35" i="10"/>
  <c r="G38" i="10"/>
  <c r="G41" i="10"/>
  <c r="G44" i="10"/>
  <c r="G47" i="10"/>
  <c r="AL98" i="10"/>
  <c r="AL104" i="10"/>
  <c r="AL111" i="10"/>
  <c r="BH157" i="10"/>
  <c r="M157" i="10"/>
  <c r="G159" i="10"/>
  <c r="BF159" i="10"/>
  <c r="AL94" i="10"/>
  <c r="M94" i="10"/>
  <c r="BH94" i="10"/>
  <c r="M108" i="10"/>
  <c r="BH108" i="10"/>
  <c r="AH120" i="10"/>
  <c r="BJ120" i="10"/>
  <c r="AJ250" i="10"/>
  <c r="AJ247" i="10"/>
  <c r="AJ229" i="10"/>
  <c r="AJ226" i="10"/>
  <c r="AJ252" i="10"/>
  <c r="AJ234" i="10"/>
  <c r="AJ231" i="10"/>
  <c r="AJ239" i="10"/>
  <c r="AJ236" i="10"/>
  <c r="AJ219" i="10"/>
  <c r="AJ244" i="10"/>
  <c r="AJ241" i="10"/>
  <c r="AJ223" i="10"/>
  <c r="AJ255" i="10"/>
  <c r="AJ249" i="10"/>
  <c r="AJ246" i="10"/>
  <c r="AJ228" i="10"/>
  <c r="AJ251" i="10"/>
  <c r="AJ233" i="10"/>
  <c r="AJ238" i="10"/>
  <c r="AJ221" i="10"/>
  <c r="AJ218" i="10"/>
  <c r="AJ243" i="10"/>
  <c r="AJ225" i="10"/>
  <c r="AJ248" i="10"/>
  <c r="AJ230" i="10"/>
  <c r="AJ227" i="10"/>
  <c r="AJ253" i="10"/>
  <c r="AJ235" i="10"/>
  <c r="AJ232" i="10"/>
  <c r="AJ240" i="10"/>
  <c r="AJ245" i="10"/>
  <c r="AJ224" i="10"/>
  <c r="AJ222" i="10"/>
  <c r="AJ220" i="10"/>
  <c r="AJ242" i="10"/>
  <c r="AJ237" i="10"/>
  <c r="AL219" i="10"/>
  <c r="AA195" i="10"/>
  <c r="AL93" i="10"/>
  <c r="AL110" i="10"/>
  <c r="AL119" i="10"/>
  <c r="AH161" i="10"/>
  <c r="BJ161" i="10"/>
  <c r="AL170" i="10"/>
  <c r="BF170" i="10"/>
  <c r="U195" i="10"/>
  <c r="AL116" i="10"/>
  <c r="AH125" i="10"/>
  <c r="BF131" i="10"/>
  <c r="AH131" i="10"/>
  <c r="AL172" i="10"/>
  <c r="G175" i="10"/>
  <c r="BF175" i="10"/>
  <c r="BF179" i="10"/>
  <c r="G179" i="10"/>
  <c r="AL179" i="10"/>
  <c r="BH186" i="10"/>
  <c r="AL186" i="10"/>
  <c r="AL225" i="10"/>
  <c r="BF225" i="10"/>
  <c r="G225" i="10"/>
  <c r="W195" i="10"/>
  <c r="AV195" i="10"/>
  <c r="G84" i="10"/>
  <c r="BF84" i="10"/>
  <c r="G87" i="10"/>
  <c r="G90" i="10"/>
  <c r="BF90" i="10"/>
  <c r="G93" i="10"/>
  <c r="BF93" i="10"/>
  <c r="G96" i="10"/>
  <c r="BF96" i="10"/>
  <c r="G99" i="10"/>
  <c r="BF99" i="10"/>
  <c r="G102" i="10"/>
  <c r="BF102" i="10"/>
  <c r="G105" i="10"/>
  <c r="BF105" i="10"/>
  <c r="G108" i="10"/>
  <c r="BF108" i="10"/>
  <c r="G111" i="10"/>
  <c r="BF111" i="10"/>
  <c r="G114" i="10"/>
  <c r="BF114" i="10"/>
  <c r="G131" i="10"/>
  <c r="AL150" i="10"/>
  <c r="AH152" i="10"/>
  <c r="G153" i="10"/>
  <c r="BF155" i="10"/>
  <c r="BJ156" i="10"/>
  <c r="AH156" i="10"/>
  <c r="BF160" i="10"/>
  <c r="G160" i="10"/>
  <c r="G167" i="10"/>
  <c r="M172" i="10"/>
  <c r="BH175" i="10"/>
  <c r="AL175" i="10"/>
  <c r="AX183" i="10"/>
  <c r="AT183" i="10"/>
  <c r="AP183" i="10"/>
  <c r="BJ184" i="10"/>
  <c r="AH184" i="10"/>
  <c r="AL230" i="10"/>
  <c r="BF230" i="10"/>
  <c r="G230" i="10"/>
  <c r="M238" i="10"/>
  <c r="BH238" i="10"/>
  <c r="Y195" i="10"/>
  <c r="AH84" i="10"/>
  <c r="AH87" i="10"/>
  <c r="AH90" i="10"/>
  <c r="AH93" i="10"/>
  <c r="AH96" i="10"/>
  <c r="AH99" i="10"/>
  <c r="AH102" i="10"/>
  <c r="BF129" i="10"/>
  <c r="AL131" i="10"/>
  <c r="BJ155" i="10"/>
  <c r="AL169" i="10"/>
  <c r="M230" i="10"/>
  <c r="BH230" i="10"/>
  <c r="AZ195" i="10"/>
  <c r="AL121" i="10"/>
  <c r="BJ123" i="10"/>
  <c r="BJ124" i="10"/>
  <c r="AH124" i="10"/>
  <c r="BJ129" i="10"/>
  <c r="BJ130" i="10"/>
  <c r="AH130" i="10"/>
  <c r="AH151" i="10"/>
  <c r="M169" i="10"/>
  <c r="M236" i="10"/>
  <c r="BH236" i="10"/>
  <c r="AL243" i="10"/>
  <c r="BF243" i="10"/>
  <c r="G243" i="10"/>
  <c r="BD195" i="10"/>
  <c r="BF151" i="10"/>
  <c r="G151" i="10"/>
  <c r="AH155" i="10"/>
  <c r="BJ159" i="10"/>
  <c r="AH159" i="10"/>
  <c r="BJ170" i="10"/>
  <c r="AX237" i="10"/>
  <c r="AT237" i="10"/>
  <c r="AP237" i="10"/>
  <c r="AF195" i="10"/>
  <c r="G88" i="10"/>
  <c r="G91" i="10"/>
  <c r="G94" i="10"/>
  <c r="G97" i="10"/>
  <c r="G100" i="10"/>
  <c r="G103" i="10"/>
  <c r="G106" i="10"/>
  <c r="G109" i="10"/>
  <c r="BJ158" i="10"/>
  <c r="BJ162" i="10"/>
  <c r="AH162" i="10"/>
  <c r="BJ165" i="10"/>
  <c r="AH165" i="10"/>
  <c r="AL171" i="10"/>
  <c r="AL174" i="10"/>
  <c r="BJ190" i="10"/>
  <c r="AH190" i="10"/>
  <c r="AH82" i="10"/>
  <c r="AH85" i="10"/>
  <c r="AH88" i="10"/>
  <c r="AH91" i="10"/>
  <c r="AH94" i="10"/>
  <c r="AH97" i="10"/>
  <c r="AH122" i="10"/>
  <c r="AH128" i="10"/>
  <c r="AH154" i="10"/>
  <c r="AH173" i="10"/>
  <c r="AX181" i="10"/>
  <c r="AP181" i="10"/>
  <c r="M221" i="10"/>
  <c r="BH221" i="10"/>
  <c r="BJ82" i="10"/>
  <c r="AL123" i="10"/>
  <c r="AL129" i="10"/>
  <c r="BJ150" i="10"/>
  <c r="AH150" i="10"/>
  <c r="BF154" i="10"/>
  <c r="G154" i="10"/>
  <c r="AL227" i="10"/>
  <c r="BF227" i="10"/>
  <c r="G227" i="10"/>
  <c r="AL122" i="10"/>
  <c r="AL128" i="10"/>
  <c r="AL154" i="10"/>
  <c r="AL162" i="10"/>
  <c r="AL165" i="10"/>
  <c r="AL173" i="10"/>
  <c r="BH189" i="10"/>
  <c r="AL189" i="10"/>
  <c r="M218" i="10"/>
  <c r="BH218" i="10"/>
  <c r="U255" i="10"/>
  <c r="BJ193" i="10"/>
  <c r="AH193" i="10"/>
  <c r="AL221" i="10"/>
  <c r="AX235" i="10"/>
  <c r="AT235" i="10"/>
  <c r="AP235" i="10"/>
  <c r="M243" i="10"/>
  <c r="BH243" i="10"/>
  <c r="BJ176" i="10"/>
  <c r="BJ178" i="10"/>
  <c r="AH178" i="10"/>
  <c r="BJ180" i="10"/>
  <c r="AN255" i="10"/>
  <c r="M225" i="10"/>
  <c r="BH225" i="10"/>
  <c r="BJ248" i="10"/>
  <c r="AH248" i="10"/>
  <c r="M217" i="10"/>
  <c r="AR255" i="10"/>
  <c r="AL244" i="10"/>
  <c r="M244" i="10"/>
  <c r="BH244" i="10"/>
  <c r="BF180" i="10"/>
  <c r="G180" i="10"/>
  <c r="G184" i="10"/>
  <c r="G187" i="10"/>
  <c r="G190" i="10"/>
  <c r="G193" i="10"/>
  <c r="Q255" i="10"/>
  <c r="AL223" i="10"/>
  <c r="AL239" i="10"/>
  <c r="AL242" i="10"/>
  <c r="AL252" i="10"/>
  <c r="M252" i="10"/>
  <c r="BH252" i="10"/>
  <c r="BF176" i="10"/>
  <c r="G176" i="10"/>
  <c r="BF182" i="10"/>
  <c r="G182" i="10"/>
  <c r="AL193" i="10"/>
  <c r="S255" i="10"/>
  <c r="AZ255" i="10"/>
  <c r="AL226" i="10"/>
  <c r="AL229" i="10"/>
  <c r="AL233" i="10"/>
  <c r="BH240" i="10"/>
  <c r="M242" i="10"/>
  <c r="AH253" i="10"/>
  <c r="AH168" i="10"/>
  <c r="AH171" i="10"/>
  <c r="AH174" i="10"/>
  <c r="AL190" i="10"/>
  <c r="BD255" i="10"/>
  <c r="AX222" i="10"/>
  <c r="AT222" i="10"/>
  <c r="AP222" i="10"/>
  <c r="AX224" i="10"/>
  <c r="AT224" i="10"/>
  <c r="AP224" i="10"/>
  <c r="AX231" i="10"/>
  <c r="AT231" i="10"/>
  <c r="M233" i="10"/>
  <c r="BH233" i="10"/>
  <c r="M239" i="10"/>
  <c r="BH239" i="10"/>
  <c r="AL253" i="10"/>
  <c r="BH217" i="10"/>
  <c r="M226" i="10"/>
  <c r="M227" i="10"/>
  <c r="BH227" i="10"/>
  <c r="M229" i="10"/>
  <c r="BJ175" i="10"/>
  <c r="AH175" i="10"/>
  <c r="BJ177" i="10"/>
  <c r="BJ179" i="10"/>
  <c r="BJ181" i="10"/>
  <c r="AH181" i="10"/>
  <c r="Y255" i="10"/>
  <c r="BJ255" i="10"/>
  <c r="M222" i="10"/>
  <c r="M224" i="10"/>
  <c r="BJ227" i="10"/>
  <c r="AH227" i="10"/>
  <c r="BJ230" i="10"/>
  <c r="AH230" i="10"/>
  <c r="M231" i="10"/>
  <c r="BH231" i="10"/>
  <c r="AL234" i="10"/>
  <c r="AL245" i="10"/>
  <c r="AL248" i="10"/>
  <c r="BF248" i="10"/>
  <c r="G163" i="10"/>
  <c r="AL192" i="10"/>
  <c r="AA255" i="10"/>
  <c r="AA257" i="10" s="1"/>
  <c r="AL218" i="10"/>
  <c r="BH237" i="10"/>
  <c r="AL240" i="10"/>
  <c r="BF177" i="10"/>
  <c r="G177" i="10"/>
  <c r="BF183" i="10"/>
  <c r="G183" i="10"/>
  <c r="AD255" i="10"/>
  <c r="AD257" i="10" s="1"/>
  <c r="BH220" i="10"/>
  <c r="AL232" i="10"/>
  <c r="M234" i="10"/>
  <c r="BH234" i="10"/>
  <c r="AL236" i="10"/>
  <c r="AL241" i="10"/>
  <c r="AX247" i="10"/>
  <c r="AT247" i="10"/>
  <c r="AP247" i="10"/>
  <c r="AL217" i="10"/>
  <c r="AL220" i="10"/>
  <c r="BF218" i="10"/>
  <c r="G221" i="10"/>
  <c r="BF221" i="10"/>
  <c r="AH225" i="10"/>
  <c r="AH218" i="10"/>
  <c r="AH221" i="10"/>
  <c r="G233" i="10"/>
  <c r="BF233" i="10"/>
  <c r="AH238" i="10"/>
  <c r="G251" i="10"/>
  <c r="E255" i="10"/>
  <c r="G185" i="10"/>
  <c r="G188" i="10"/>
  <c r="G191" i="10"/>
  <c r="G228" i="10"/>
  <c r="BF228" i="10"/>
  <c r="AH233" i="10"/>
  <c r="G246" i="10"/>
  <c r="G249" i="10"/>
  <c r="AH251" i="10"/>
  <c r="AH176" i="10"/>
  <c r="AH179" i="10"/>
  <c r="AH182" i="10"/>
  <c r="AH185" i="10"/>
  <c r="AH188" i="10"/>
  <c r="AH191" i="10"/>
  <c r="G223" i="10"/>
  <c r="BF223" i="10"/>
  <c r="AH228" i="10"/>
  <c r="G241" i="10"/>
  <c r="BF241" i="10"/>
  <c r="G244" i="10"/>
  <c r="G219" i="10"/>
  <c r="BF219" i="10"/>
  <c r="AH223" i="10"/>
  <c r="G236" i="10"/>
  <c r="BF236" i="10"/>
  <c r="AH219" i="10"/>
  <c r="G231" i="10"/>
  <c r="BF231" i="10"/>
  <c r="G234" i="10"/>
  <c r="BF234" i="10"/>
  <c r="AH236" i="10"/>
  <c r="AH239" i="10"/>
  <c r="G252" i="10"/>
  <c r="G186" i="10"/>
  <c r="G189" i="10"/>
  <c r="G192" i="10"/>
  <c r="G226" i="10"/>
  <c r="G229" i="10"/>
  <c r="AH231" i="10"/>
  <c r="AH234" i="10"/>
  <c r="G247" i="10"/>
  <c r="G250" i="10"/>
  <c r="AH252" i="10"/>
  <c r="AH177" i="10"/>
  <c r="AH180" i="10"/>
  <c r="AH183" i="10"/>
  <c r="AH186" i="10"/>
  <c r="AH189" i="10"/>
  <c r="AH192" i="10"/>
  <c r="G222" i="10"/>
  <c r="G224" i="10"/>
  <c r="AH226" i="10"/>
  <c r="AH229" i="10"/>
  <c r="G242" i="10"/>
  <c r="G245" i="10"/>
  <c r="G217" i="10"/>
  <c r="G220" i="10"/>
  <c r="M195" i="7"/>
  <c r="AX17" i="9"/>
  <c r="AX22" i="9"/>
  <c r="AZ22" i="9" s="1"/>
  <c r="BP35" i="9"/>
  <c r="CB37" i="9"/>
  <c r="AR38" i="9"/>
  <c r="AT38" i="9" s="1"/>
  <c r="G106" i="9"/>
  <c r="AX120" i="9"/>
  <c r="AR120" i="9"/>
  <c r="Y120" i="9"/>
  <c r="AX131" i="9"/>
  <c r="BD44" i="9"/>
  <c r="BF44" i="9" s="1"/>
  <c r="CD44" i="9"/>
  <c r="CB43" i="9"/>
  <c r="AX43" i="9"/>
  <c r="CB16" i="9"/>
  <c r="BD17" i="9"/>
  <c r="BF17" i="9" s="1"/>
  <c r="AR18" i="9"/>
  <c r="AE20" i="9"/>
  <c r="BP21" i="9"/>
  <c r="BP24" i="9"/>
  <c r="BD29" i="9"/>
  <c r="BF29" i="9" s="1"/>
  <c r="BR31" i="9"/>
  <c r="Y32" i="9"/>
  <c r="M35" i="9"/>
  <c r="BT35" i="9"/>
  <c r="AX82" i="9"/>
  <c r="AL82" i="9"/>
  <c r="BT82" i="9"/>
  <c r="BP82" i="9"/>
  <c r="S82" i="9"/>
  <c r="BN107" i="9"/>
  <c r="BV120" i="9"/>
  <c r="BP159" i="9"/>
  <c r="AE159" i="9"/>
  <c r="Y159" i="9"/>
  <c r="BX159" i="9"/>
  <c r="M159" i="9"/>
  <c r="M17" i="9"/>
  <c r="BP17" i="9"/>
  <c r="BP29" i="9"/>
  <c r="BR34" i="9"/>
  <c r="S35" i="9"/>
  <c r="BD171" i="9"/>
  <c r="BF171" i="9" s="1"/>
  <c r="CD171" i="9"/>
  <c r="AR173" i="9"/>
  <c r="BV173" i="9"/>
  <c r="S173" i="9"/>
  <c r="BT173" i="9"/>
  <c r="BR173" i="9"/>
  <c r="BP173" i="9"/>
  <c r="BN182" i="9"/>
  <c r="G182" i="9"/>
  <c r="K255" i="7"/>
  <c r="M255" i="8"/>
  <c r="Z53" i="8"/>
  <c r="AF19" i="8"/>
  <c r="AH19" i="8" s="1"/>
  <c r="AF25" i="8"/>
  <c r="AH25" i="8" s="1"/>
  <c r="AF31" i="8"/>
  <c r="AH31" i="8" s="1"/>
  <c r="AF37" i="8"/>
  <c r="AH37" i="8" s="1"/>
  <c r="AF43" i="8"/>
  <c r="AH43" i="8" s="1"/>
  <c r="AF49" i="8"/>
  <c r="AH49" i="8" s="1"/>
  <c r="AF90" i="8"/>
  <c r="AH90" i="8" s="1"/>
  <c r="AF108" i="8"/>
  <c r="AH108" i="8" s="1"/>
  <c r="AF161" i="8"/>
  <c r="AH161" i="8" s="1"/>
  <c r="S17" i="9"/>
  <c r="BV17" i="9"/>
  <c r="CB19" i="9"/>
  <c r="CB21" i="9"/>
  <c r="M29" i="9"/>
  <c r="BT29" i="9"/>
  <c r="Y35" i="9"/>
  <c r="M120" i="9"/>
  <c r="AX129" i="9"/>
  <c r="AL129" i="9"/>
  <c r="CB129" i="9"/>
  <c r="Y129" i="9"/>
  <c r="BD164" i="9"/>
  <c r="BF164" i="9" s="1"/>
  <c r="CD164" i="9"/>
  <c r="BX171" i="9"/>
  <c r="AL171" i="9"/>
  <c r="AE171" i="9"/>
  <c r="CB171" i="9"/>
  <c r="M171" i="9"/>
  <c r="BZ171" i="9"/>
  <c r="CB193" i="9"/>
  <c r="AR193" i="9"/>
  <c r="AL193" i="9"/>
  <c r="S193" i="9"/>
  <c r="M193" i="9"/>
  <c r="BP85" i="9"/>
  <c r="BZ85" i="9"/>
  <c r="M85" i="9"/>
  <c r="BX85" i="9"/>
  <c r="BV85" i="9"/>
  <c r="AF172" i="8"/>
  <c r="AH172" i="8" s="1"/>
  <c r="AF184" i="8"/>
  <c r="AH184" i="8" s="1"/>
  <c r="AF190" i="8"/>
  <c r="AH190" i="8" s="1"/>
  <c r="Q53" i="7"/>
  <c r="Q255" i="7"/>
  <c r="S255" i="8"/>
  <c r="Y17" i="9"/>
  <c r="BX17" i="9"/>
  <c r="Y21" i="9"/>
  <c r="S29" i="9"/>
  <c r="CB29" i="9"/>
  <c r="AE34" i="9"/>
  <c r="BV35" i="9"/>
  <c r="G37" i="9"/>
  <c r="Y114" i="9"/>
  <c r="AL114" i="9"/>
  <c r="BV114" i="9"/>
  <c r="BT114" i="9"/>
  <c r="BT164" i="9"/>
  <c r="AX164" i="9"/>
  <c r="Y164" i="9"/>
  <c r="CB164" i="9"/>
  <c r="BD176" i="9"/>
  <c r="AE176" i="9"/>
  <c r="BP193" i="9"/>
  <c r="AF178" i="8"/>
  <c r="AH178" i="8" s="1"/>
  <c r="AF236" i="8"/>
  <c r="AH236" i="8" s="1"/>
  <c r="AF248" i="8"/>
  <c r="AH248" i="8" s="1"/>
  <c r="CB35" i="9"/>
  <c r="M22" i="9"/>
  <c r="O22" i="9" s="1"/>
  <c r="BT28" i="9"/>
  <c r="Y29" i="9"/>
  <c r="BX34" i="9"/>
  <c r="AL85" i="9"/>
  <c r="CD89" i="9"/>
  <c r="BD89" i="9"/>
  <c r="BF89" i="9" s="1"/>
  <c r="BP126" i="9"/>
  <c r="AX126" i="9"/>
  <c r="AR126" i="9"/>
  <c r="AL126" i="9"/>
  <c r="CB126" i="9"/>
  <c r="BX126" i="9"/>
  <c r="BV126" i="9"/>
  <c r="Y126" i="9"/>
  <c r="BT126" i="9"/>
  <c r="AL150" i="9"/>
  <c r="AN150" i="9" s="1"/>
  <c r="AX150" i="9"/>
  <c r="AZ150" i="9" s="1"/>
  <c r="Y150" i="9"/>
  <c r="AA150" i="9" s="1"/>
  <c r="AL163" i="9"/>
  <c r="M163" i="9"/>
  <c r="BP164" i="9"/>
  <c r="CB176" i="9"/>
  <c r="BR193" i="9"/>
  <c r="BD217" i="9"/>
  <c r="BF217" i="9" s="1"/>
  <c r="CD217" i="9"/>
  <c r="M86" i="9"/>
  <c r="O86" i="9" s="1"/>
  <c r="AR86" i="9"/>
  <c r="AT86" i="9" s="1"/>
  <c r="AL86" i="9"/>
  <c r="AN86" i="9" s="1"/>
  <c r="Y86" i="9"/>
  <c r="AA86" i="9" s="1"/>
  <c r="BN37" i="9"/>
  <c r="BV37" i="9"/>
  <c r="AX37" i="9"/>
  <c r="G53" i="8"/>
  <c r="AN53" i="8"/>
  <c r="Y14" i="9"/>
  <c r="BV15" i="9"/>
  <c r="BN18" i="9"/>
  <c r="BZ18" i="9"/>
  <c r="BD20" i="9"/>
  <c r="BF20" i="9" s="1"/>
  <c r="BV29" i="9"/>
  <c r="BX35" i="9"/>
  <c r="BR37" i="9"/>
  <c r="Y38" i="9"/>
  <c r="AA38" i="9" s="1"/>
  <c r="CD38" i="9"/>
  <c r="AE84" i="9"/>
  <c r="AR85" i="9"/>
  <c r="CB88" i="9"/>
  <c r="AX88" i="9"/>
  <c r="M88" i="9"/>
  <c r="BT88" i="9"/>
  <c r="CD123" i="9"/>
  <c r="BD123" i="9"/>
  <c r="BF123" i="9" s="1"/>
  <c r="BR126" i="9"/>
  <c r="BN164" i="9"/>
  <c r="BN176" i="9"/>
  <c r="CD176" i="9"/>
  <c r="CD177" i="9"/>
  <c r="BD177" i="9"/>
  <c r="BF177" i="9" s="1"/>
  <c r="BD190" i="9"/>
  <c r="BF190" i="9" s="1"/>
  <c r="CD190" i="9"/>
  <c r="BD43" i="9"/>
  <c r="BF43" i="9" s="1"/>
  <c r="CD43" i="9"/>
  <c r="BX131" i="9"/>
  <c r="M131" i="9"/>
  <c r="BP131" i="9"/>
  <c r="G195" i="7"/>
  <c r="E255" i="7"/>
  <c r="BV14" i="9"/>
  <c r="AL17" i="9"/>
  <c r="CD18" i="9"/>
  <c r="AR21" i="9"/>
  <c r="Y22" i="9"/>
  <c r="AA22" i="9" s="1"/>
  <c r="AL24" i="9"/>
  <c r="AL28" i="9"/>
  <c r="BX29" i="9"/>
  <c r="BP88" i="9"/>
  <c r="AX162" i="9"/>
  <c r="AR162" i="9"/>
  <c r="S162" i="9"/>
  <c r="G164" i="9"/>
  <c r="G176" i="9"/>
  <c r="AF166" i="8"/>
  <c r="AH166" i="8" s="1"/>
  <c r="AF224" i="8"/>
  <c r="AH224" i="8" s="1"/>
  <c r="BN17" i="9"/>
  <c r="G29" i="9"/>
  <c r="BR35" i="9"/>
  <c r="BR16" i="9"/>
  <c r="BZ17" i="9"/>
  <c r="S18" i="9"/>
  <c r="S23" i="9"/>
  <c r="AL25" i="9"/>
  <c r="AL26" i="9"/>
  <c r="BZ33" i="9"/>
  <c r="AX35" i="9"/>
  <c r="BP155" i="9"/>
  <c r="AR155" i="9"/>
  <c r="AL155" i="9"/>
  <c r="CB155" i="9"/>
  <c r="BX155" i="9"/>
  <c r="BV155" i="9"/>
  <c r="AR178" i="9"/>
  <c r="AT178" i="9" s="1"/>
  <c r="M178" i="9"/>
  <c r="O178" i="9" s="1"/>
  <c r="AL178" i="9"/>
  <c r="AN178" i="9" s="1"/>
  <c r="Y178" i="9"/>
  <c r="AA178" i="9" s="1"/>
  <c r="AL38" i="9"/>
  <c r="AN38" i="9" s="1"/>
  <c r="BZ41" i="9"/>
  <c r="Y42" i="9"/>
  <c r="BD45" i="9"/>
  <c r="BF45" i="9" s="1"/>
  <c r="AL49" i="9"/>
  <c r="BV51" i="9"/>
  <c r="CB85" i="9"/>
  <c r="BX90" i="9"/>
  <c r="BT93" i="9"/>
  <c r="BZ100" i="9"/>
  <c r="CD104" i="9"/>
  <c r="AR105" i="9"/>
  <c r="M106" i="9"/>
  <c r="CB107" i="9"/>
  <c r="BT111" i="9"/>
  <c r="AE113" i="9"/>
  <c r="AL116" i="9"/>
  <c r="AX118" i="9"/>
  <c r="BT119" i="9"/>
  <c r="BT120" i="9"/>
  <c r="BP122" i="9"/>
  <c r="BZ127" i="9"/>
  <c r="S150" i="9"/>
  <c r="U150" i="9" s="1"/>
  <c r="BT154" i="9"/>
  <c r="S155" i="9"/>
  <c r="BZ156" i="9"/>
  <c r="Y158" i="9"/>
  <c r="AX160" i="9"/>
  <c r="M164" i="9"/>
  <c r="AR165" i="9"/>
  <c r="BT166" i="9"/>
  <c r="AL168" i="9"/>
  <c r="BV170" i="9"/>
  <c r="AL172" i="9"/>
  <c r="AN172" i="9" s="1"/>
  <c r="AL174" i="9"/>
  <c r="BR176" i="9"/>
  <c r="AL179" i="9"/>
  <c r="CB247" i="9"/>
  <c r="BX36" i="9"/>
  <c r="AR41" i="9"/>
  <c r="M43" i="9"/>
  <c r="BV50" i="9"/>
  <c r="AE86" i="9"/>
  <c r="AG86" i="9" s="1"/>
  <c r="AL90" i="9"/>
  <c r="Y93" i="9"/>
  <c r="G98" i="9"/>
  <c r="AR100" i="9"/>
  <c r="BN101" i="9"/>
  <c r="AL104" i="9"/>
  <c r="BD106" i="9"/>
  <c r="BF106" i="9" s="1"/>
  <c r="AX109" i="9"/>
  <c r="Y111" i="9"/>
  <c r="BP112" i="9"/>
  <c r="BD112" i="9"/>
  <c r="BF112" i="9" s="1"/>
  <c r="AE119" i="9"/>
  <c r="G121" i="9"/>
  <c r="I121" i="9" s="1"/>
  <c r="AR124" i="9"/>
  <c r="AR125" i="9"/>
  <c r="BV129" i="9"/>
  <c r="CD129" i="9"/>
  <c r="AX149" i="9"/>
  <c r="AX152" i="9"/>
  <c r="AE154" i="9"/>
  <c r="Y155" i="9"/>
  <c r="BV158" i="9"/>
  <c r="BR159" i="9"/>
  <c r="BN160" i="9"/>
  <c r="AL161" i="9"/>
  <c r="BR163" i="9"/>
  <c r="AE166" i="9"/>
  <c r="BP167" i="9"/>
  <c r="BZ168" i="9"/>
  <c r="AE169" i="9"/>
  <c r="M173" i="9"/>
  <c r="BZ174" i="9"/>
  <c r="Y176" i="9"/>
  <c r="BZ179" i="9"/>
  <c r="AX228" i="9"/>
  <c r="AL228" i="9"/>
  <c r="Y228" i="9"/>
  <c r="BZ228" i="9"/>
  <c r="BT228" i="9"/>
  <c r="M228" i="9"/>
  <c r="O228" i="9" s="1"/>
  <c r="AX241" i="9"/>
  <c r="AL241" i="9"/>
  <c r="AN241" i="9" s="1"/>
  <c r="CB241" i="9"/>
  <c r="Y241" i="9"/>
  <c r="BV241" i="9"/>
  <c r="BT241" i="9"/>
  <c r="BR251" i="9"/>
  <c r="AX121" i="9"/>
  <c r="AZ121" i="9" s="1"/>
  <c r="BZ161" i="9"/>
  <c r="BV176" i="9"/>
  <c r="AE178" i="9"/>
  <c r="AG178" i="9" s="1"/>
  <c r="AR219" i="9"/>
  <c r="BZ219" i="9"/>
  <c r="BV219" i="9"/>
  <c r="S219" i="9"/>
  <c r="BT219" i="9"/>
  <c r="M247" i="9"/>
  <c r="O247" i="9" s="1"/>
  <c r="AL247" i="9"/>
  <c r="AN247" i="9" s="1"/>
  <c r="CB36" i="9"/>
  <c r="AX38" i="9"/>
  <c r="AZ38" i="9" s="1"/>
  <c r="AE39" i="9"/>
  <c r="AG39" i="9" s="1"/>
  <c r="BZ42" i="9"/>
  <c r="CD45" i="9"/>
  <c r="AX51" i="9"/>
  <c r="BV82" i="9"/>
  <c r="AL93" i="9"/>
  <c r="M100" i="9"/>
  <c r="AX104" i="9"/>
  <c r="M105" i="9"/>
  <c r="AL107" i="9"/>
  <c r="BD109" i="9"/>
  <c r="BF109" i="9" s="1"/>
  <c r="AL111" i="9"/>
  <c r="S112" i="9"/>
  <c r="CB112" i="9"/>
  <c r="AR113" i="9"/>
  <c r="AE117" i="9"/>
  <c r="M121" i="9"/>
  <c r="O121" i="9" s="1"/>
  <c r="CB151" i="9"/>
  <c r="AR154" i="9"/>
  <c r="AL158" i="9"/>
  <c r="M160" i="9"/>
  <c r="BP160" i="9"/>
  <c r="AR161" i="9"/>
  <c r="BD165" i="9"/>
  <c r="BF165" i="9" s="1"/>
  <c r="AR169" i="9"/>
  <c r="BZ170" i="9"/>
  <c r="BZ180" i="9"/>
  <c r="AE88" i="9"/>
  <c r="BD100" i="9"/>
  <c r="BF100" i="9" s="1"/>
  <c r="BP106" i="9"/>
  <c r="AE114" i="9"/>
  <c r="AX119" i="9"/>
  <c r="AX154" i="9"/>
  <c r="BV160" i="9"/>
  <c r="AX161" i="9"/>
  <c r="BH163" i="9"/>
  <c r="BH164" i="9"/>
  <c r="AR166" i="9"/>
  <c r="AX170" i="9"/>
  <c r="BV171" i="9"/>
  <c r="AX172" i="9"/>
  <c r="AZ172" i="9" s="1"/>
  <c r="Y173" i="9"/>
  <c r="AR175" i="9"/>
  <c r="AX188" i="9"/>
  <c r="BR219" i="9"/>
  <c r="BP37" i="9"/>
  <c r="M41" i="9"/>
  <c r="BP41" i="9"/>
  <c r="AX42" i="9"/>
  <c r="BX43" i="9"/>
  <c r="BD51" i="9"/>
  <c r="BF51" i="9" s="1"/>
  <c r="BX88" i="9"/>
  <c r="BD90" i="9"/>
  <c r="BF90" i="9" s="1"/>
  <c r="S100" i="9"/>
  <c r="S105" i="9"/>
  <c r="BR105" i="9"/>
  <c r="AE106" i="9"/>
  <c r="BR106" i="9"/>
  <c r="G109" i="9"/>
  <c r="BV112" i="9"/>
  <c r="AX113" i="9"/>
  <c r="BX114" i="9"/>
  <c r="S115" i="9"/>
  <c r="BP116" i="9"/>
  <c r="Y118" i="9"/>
  <c r="BT118" i="9"/>
  <c r="BV123" i="9"/>
  <c r="BP125" i="9"/>
  <c r="BZ126" i="9"/>
  <c r="BT131" i="9"/>
  <c r="S149" i="9"/>
  <c r="BT149" i="9"/>
  <c r="M152" i="9"/>
  <c r="BZ155" i="9"/>
  <c r="M156" i="9"/>
  <c r="BT160" i="9"/>
  <c r="BX160" i="9"/>
  <c r="BR165" i="9"/>
  <c r="BX165" i="9"/>
  <c r="CB166" i="9"/>
  <c r="AE173" i="9"/>
  <c r="BZ176" i="9"/>
  <c r="BT177" i="9"/>
  <c r="BR179" i="9"/>
  <c r="BP179" i="9"/>
  <c r="AL230" i="9"/>
  <c r="AN230" i="9" s="1"/>
  <c r="AX230" i="9"/>
  <c r="AZ230" i="9" s="1"/>
  <c r="Y230" i="9"/>
  <c r="AA230" i="9" s="1"/>
  <c r="BR85" i="9"/>
  <c r="BV106" i="9"/>
  <c r="CB120" i="9"/>
  <c r="AE131" i="9"/>
  <c r="AL173" i="9"/>
  <c r="AX176" i="9"/>
  <c r="CB181" i="9"/>
  <c r="BZ185" i="9"/>
  <c r="S185" i="9"/>
  <c r="BZ193" i="9"/>
  <c r="AL36" i="9"/>
  <c r="Y37" i="9"/>
  <c r="M38" i="9"/>
  <c r="O38" i="9" s="1"/>
  <c r="BV45" i="9"/>
  <c r="AE47" i="9"/>
  <c r="BX49" i="9"/>
  <c r="BT85" i="9"/>
  <c r="Y100" i="9"/>
  <c r="BP100" i="9"/>
  <c r="Y105" i="9"/>
  <c r="BZ105" i="9"/>
  <c r="AL106" i="9"/>
  <c r="BX112" i="9"/>
  <c r="M113" i="9"/>
  <c r="BD113" i="9"/>
  <c r="BF113" i="9" s="1"/>
  <c r="BT116" i="9"/>
  <c r="BD117" i="9"/>
  <c r="BF117" i="9" s="1"/>
  <c r="BX119" i="9"/>
  <c r="Y121" i="9"/>
  <c r="AA121" i="9" s="1"/>
  <c r="CB125" i="9"/>
  <c r="S127" i="9"/>
  <c r="BX127" i="9"/>
  <c r="BP154" i="9"/>
  <c r="AX155" i="9"/>
  <c r="AE160" i="9"/>
  <c r="BP161" i="9"/>
  <c r="BZ173" i="9"/>
  <c r="CB188" i="9"/>
  <c r="BH222" i="9"/>
  <c r="AR36" i="9"/>
  <c r="AE37" i="9"/>
  <c r="S38" i="9"/>
  <c r="U38" i="9" s="1"/>
  <c r="Y41" i="9"/>
  <c r="AE85" i="9"/>
  <c r="AX86" i="9"/>
  <c r="AZ86" i="9" s="1"/>
  <c r="BZ106" i="9"/>
  <c r="AL112" i="9"/>
  <c r="AX114" i="9"/>
  <c r="S116" i="9"/>
  <c r="AR131" i="9"/>
  <c r="CB154" i="9"/>
  <c r="M161" i="9"/>
  <c r="BP180" i="9"/>
  <c r="AE222" i="9"/>
  <c r="BZ222" i="9"/>
  <c r="BV222" i="9"/>
  <c r="BT222" i="9"/>
  <c r="AX251" i="9"/>
  <c r="BD251" i="9"/>
  <c r="BF251" i="9" s="1"/>
  <c r="G251" i="9"/>
  <c r="AL251" i="9"/>
  <c r="AN251" i="9" s="1"/>
  <c r="AE251" i="9"/>
  <c r="CB190" i="9"/>
  <c r="AL192" i="9"/>
  <c r="AE223" i="9"/>
  <c r="Y224" i="9"/>
  <c r="CB233" i="9"/>
  <c r="BZ242" i="9"/>
  <c r="CB246" i="9"/>
  <c r="AL248" i="9"/>
  <c r="AN248" i="9" s="1"/>
  <c r="AE250" i="9"/>
  <c r="CB180" i="9"/>
  <c r="BX181" i="9"/>
  <c r="BV182" i="9"/>
  <c r="BP183" i="9"/>
  <c r="AX183" i="9"/>
  <c r="Y186" i="9"/>
  <c r="BT189" i="9"/>
  <c r="AL190" i="9"/>
  <c r="BP191" i="9"/>
  <c r="BZ192" i="9"/>
  <c r="Y193" i="9"/>
  <c r="AL218" i="9"/>
  <c r="AN218" i="9" s="1"/>
  <c r="BR222" i="9"/>
  <c r="AL232" i="9"/>
  <c r="AN232" i="9" s="1"/>
  <c r="AX249" i="9"/>
  <c r="BV251" i="9"/>
  <c r="AL253" i="9"/>
  <c r="AN253" i="9" s="1"/>
  <c r="M179" i="9"/>
  <c r="M183" i="9"/>
  <c r="AL184" i="9"/>
  <c r="BX189" i="9"/>
  <c r="AR190" i="9"/>
  <c r="BT191" i="9"/>
  <c r="Y219" i="9"/>
  <c r="Y222" i="9"/>
  <c r="BT225" i="9"/>
  <c r="AX226" i="9"/>
  <c r="BV233" i="9"/>
  <c r="BT237" i="9"/>
  <c r="AX238" i="9"/>
  <c r="AL240" i="9"/>
  <c r="AN240" i="9" s="1"/>
  <c r="AR248" i="9"/>
  <c r="AT248" i="9" s="1"/>
  <c r="M249" i="9"/>
  <c r="O249" i="9" s="1"/>
  <c r="AR253" i="9"/>
  <c r="AE185" i="9"/>
  <c r="BV191" i="9"/>
  <c r="BX193" i="9"/>
  <c r="CB218" i="9"/>
  <c r="AE219" i="9"/>
  <c r="S236" i="9"/>
  <c r="BR247" i="9"/>
  <c r="AL219" i="9"/>
  <c r="AN219" i="9" s="1"/>
  <c r="AX232" i="9"/>
  <c r="AL233" i="9"/>
  <c r="AN233" i="9" s="1"/>
  <c r="BT235" i="9"/>
  <c r="AE241" i="9"/>
  <c r="M248" i="9"/>
  <c r="O248" i="9" s="1"/>
  <c r="BV247" i="9"/>
  <c r="BZ251" i="9"/>
  <c r="CB185" i="9"/>
  <c r="Y191" i="9"/>
  <c r="BR192" i="9"/>
  <c r="AR222" i="9"/>
  <c r="BT223" i="9"/>
  <c r="S242" i="9"/>
  <c r="BT242" i="9"/>
  <c r="Y249" i="9"/>
  <c r="CB251" i="9"/>
  <c r="Y252" i="9"/>
  <c r="BV253" i="9"/>
  <c r="M192" i="9"/>
  <c r="BV192" i="9"/>
  <c r="AX193" i="9"/>
  <c r="CB222" i="9"/>
  <c r="M232" i="9"/>
  <c r="O232" i="9" s="1"/>
  <c r="BD233" i="9"/>
  <c r="BF233" i="9" s="1"/>
  <c r="CD239" i="9"/>
  <c r="BN251" i="9"/>
  <c r="S192" i="9"/>
  <c r="M218" i="9"/>
  <c r="O218" i="9" s="1"/>
  <c r="BZ218" i="9"/>
  <c r="AR228" i="9"/>
  <c r="AR247" i="9"/>
  <c r="BR253" i="9"/>
  <c r="BH24" i="9"/>
  <c r="G24" i="9"/>
  <c r="Y25" i="9"/>
  <c r="BH28" i="9"/>
  <c r="BR30" i="9"/>
  <c r="S30" i="9"/>
  <c r="U30" i="9" s="1"/>
  <c r="BZ35" i="9"/>
  <c r="AR35" i="9"/>
  <c r="AJ53" i="9"/>
  <c r="BH14" i="9"/>
  <c r="AE15" i="9"/>
  <c r="BD15" i="9"/>
  <c r="BF15" i="9" s="1"/>
  <c r="AE22" i="9"/>
  <c r="AG22" i="9" s="1"/>
  <c r="Y27" i="9"/>
  <c r="BN27" i="9"/>
  <c r="Y28" i="9"/>
  <c r="W53" i="9"/>
  <c r="AL14" i="9"/>
  <c r="BP27" i="9"/>
  <c r="BH15" i="9"/>
  <c r="AE16" i="9"/>
  <c r="BD16" i="9"/>
  <c r="BF16" i="9" s="1"/>
  <c r="BT19" i="9"/>
  <c r="CD20" i="9"/>
  <c r="CD21" i="9"/>
  <c r="BV22" i="9"/>
  <c r="BD23" i="9"/>
  <c r="BF23" i="9" s="1"/>
  <c r="M24" i="9"/>
  <c r="AR24" i="9"/>
  <c r="BZ24" i="9"/>
  <c r="BX25" i="9"/>
  <c r="BR26" i="9"/>
  <c r="AE27" i="9"/>
  <c r="BV27" i="9"/>
  <c r="BX27" i="9"/>
  <c r="BV28" i="9"/>
  <c r="AE29" i="9"/>
  <c r="Y31" i="9"/>
  <c r="BZ31" i="9"/>
  <c r="AE33" i="9"/>
  <c r="AL34" i="9"/>
  <c r="BD35" i="9"/>
  <c r="BF35" i="9" s="1"/>
  <c r="BR43" i="9"/>
  <c r="S43" i="9"/>
  <c r="BN44" i="9"/>
  <c r="BH44" i="9"/>
  <c r="S46" i="9"/>
  <c r="BX48" i="9"/>
  <c r="BP83" i="9"/>
  <c r="BH83" i="9"/>
  <c r="M83" i="9"/>
  <c r="S94" i="9"/>
  <c r="U94" i="9" s="1"/>
  <c r="M94" i="9"/>
  <c r="O94" i="9" s="1"/>
  <c r="G94" i="9"/>
  <c r="I94" i="9" s="1"/>
  <c r="AL94" i="9"/>
  <c r="AN94" i="9" s="1"/>
  <c r="Y94" i="9"/>
  <c r="AA94" i="9" s="1"/>
  <c r="CB33" i="9"/>
  <c r="BT33" i="9"/>
  <c r="CD36" i="9"/>
  <c r="BD36" i="9"/>
  <c r="BF36" i="9" s="1"/>
  <c r="Y33" i="9"/>
  <c r="BN35" i="9"/>
  <c r="BH35" i="9"/>
  <c r="AL42" i="9"/>
  <c r="AE48" i="9"/>
  <c r="BV48" i="9"/>
  <c r="AL19" i="9"/>
  <c r="AE26" i="9"/>
  <c r="Q53" i="9"/>
  <c r="AP53" i="9"/>
  <c r="BP14" i="9"/>
  <c r="BH17" i="9"/>
  <c r="M19" i="9"/>
  <c r="AR19" i="9"/>
  <c r="BV19" i="9"/>
  <c r="BH21" i="9"/>
  <c r="BV21" i="9"/>
  <c r="AL22" i="9"/>
  <c r="AN22" i="9" s="1"/>
  <c r="CB24" i="9"/>
  <c r="BX28" i="9"/>
  <c r="BR29" i="9"/>
  <c r="BV30" i="9"/>
  <c r="AE30" i="9"/>
  <c r="AG30" i="9" s="1"/>
  <c r="AE31" i="9"/>
  <c r="BT31" i="9"/>
  <c r="AR34" i="9"/>
  <c r="BR38" i="9"/>
  <c r="G42" i="9"/>
  <c r="BH42" i="9"/>
  <c r="Y44" i="9"/>
  <c r="AX44" i="9"/>
  <c r="CB44" i="9"/>
  <c r="BT44" i="9"/>
  <c r="Y46" i="9"/>
  <c r="BD50" i="9"/>
  <c r="BF50" i="9" s="1"/>
  <c r="AX85" i="9"/>
  <c r="S101" i="9"/>
  <c r="BH101" i="9"/>
  <c r="S14" i="9"/>
  <c r="AR14" i="9"/>
  <c r="BR14" i="9"/>
  <c r="BN15" i="9"/>
  <c r="G17" i="9"/>
  <c r="M18" i="9"/>
  <c r="AL18" i="9"/>
  <c r="Y20" i="9"/>
  <c r="G21" i="9"/>
  <c r="AE21" i="9"/>
  <c r="BZ22" i="9"/>
  <c r="AR22" i="9"/>
  <c r="AT22" i="9" s="1"/>
  <c r="CB22" i="9"/>
  <c r="AE23" i="9"/>
  <c r="BR24" i="9"/>
  <c r="S24" i="9"/>
  <c r="AR25" i="9"/>
  <c r="BZ25" i="9"/>
  <c r="AL27" i="9"/>
  <c r="CB27" i="9"/>
  <c r="BN29" i="9"/>
  <c r="BH29" i="9"/>
  <c r="BV31" i="9"/>
  <c r="AL33" i="9"/>
  <c r="G34" i="9"/>
  <c r="BV36" i="9"/>
  <c r="AE36" i="9"/>
  <c r="BP40" i="9"/>
  <c r="BH40" i="9"/>
  <c r="M44" i="9"/>
  <c r="BP44" i="9"/>
  <c r="BH50" i="9"/>
  <c r="BZ116" i="9"/>
  <c r="AR116" i="9"/>
  <c r="BT14" i="9"/>
  <c r="BR19" i="9"/>
  <c r="S19" i="9"/>
  <c r="BZ19" i="9"/>
  <c r="BN23" i="9"/>
  <c r="BH23" i="9"/>
  <c r="AX24" i="9"/>
  <c r="CD26" i="9"/>
  <c r="G28" i="9"/>
  <c r="BZ28" i="9"/>
  <c r="AL30" i="9"/>
  <c r="AN30" i="9" s="1"/>
  <c r="BX31" i="9"/>
  <c r="CB34" i="9"/>
  <c r="AX34" i="9"/>
  <c r="BZ39" i="9"/>
  <c r="AR39" i="9"/>
  <c r="AT39" i="9" s="1"/>
  <c r="BD40" i="9"/>
  <c r="BF40" i="9" s="1"/>
  <c r="AE40" i="9"/>
  <c r="G40" i="9"/>
  <c r="BZ40" i="9"/>
  <c r="BV40" i="9"/>
  <c r="BN40" i="9"/>
  <c r="AE46" i="9"/>
  <c r="BV46" i="9"/>
  <c r="AX50" i="9"/>
  <c r="Y50" i="9"/>
  <c r="BT50" i="9"/>
  <c r="CB50" i="9"/>
  <c r="BZ50" i="9"/>
  <c r="BX89" i="9"/>
  <c r="AL89" i="9"/>
  <c r="AE99" i="9"/>
  <c r="BV99" i="9"/>
  <c r="BV111" i="9"/>
  <c r="AE111" i="9"/>
  <c r="AV53" i="9"/>
  <c r="S15" i="9"/>
  <c r="AR15" i="9"/>
  <c r="BR17" i="9"/>
  <c r="BR18" i="9"/>
  <c r="AX19" i="9"/>
  <c r="G23" i="9"/>
  <c r="BP25" i="9"/>
  <c r="CB25" i="9"/>
  <c r="AR26" i="9"/>
  <c r="BH27" i="9"/>
  <c r="G27" i="9"/>
  <c r="AR27" i="9"/>
  <c r="BN32" i="9"/>
  <c r="BH32" i="9"/>
  <c r="AR33" i="9"/>
  <c r="BP34" i="9"/>
  <c r="BT37" i="9"/>
  <c r="BR40" i="9"/>
  <c r="AX45" i="9"/>
  <c r="BR47" i="9"/>
  <c r="S47" i="9"/>
  <c r="M50" i="9"/>
  <c r="BP50" i="9"/>
  <c r="M96" i="9"/>
  <c r="O96" i="9" s="1"/>
  <c r="AE96" i="9"/>
  <c r="AG96" i="9" s="1"/>
  <c r="CD110" i="9"/>
  <c r="BD110" i="9"/>
  <c r="BF110" i="9" s="1"/>
  <c r="S20" i="9"/>
  <c r="AX14" i="9"/>
  <c r="BX14" i="9"/>
  <c r="BT15" i="9"/>
  <c r="BT17" i="9"/>
  <c r="BT18" i="9"/>
  <c r="M21" i="9"/>
  <c r="AL21" i="9"/>
  <c r="BN21" i="9"/>
  <c r="BR22" i="9"/>
  <c r="S22" i="9"/>
  <c r="U22" i="9" s="1"/>
  <c r="CD24" i="9"/>
  <c r="BD24" i="9"/>
  <c r="BF24" i="9" s="1"/>
  <c r="M25" i="9"/>
  <c r="AX25" i="9"/>
  <c r="BP28" i="9"/>
  <c r="CB28" i="9"/>
  <c r="AR29" i="9"/>
  <c r="AR30" i="9"/>
  <c r="AT30" i="9" s="1"/>
  <c r="AR31" i="9"/>
  <c r="G32" i="9"/>
  <c r="AR32" i="9"/>
  <c r="M34" i="9"/>
  <c r="Y40" i="9"/>
  <c r="BN42" i="9"/>
  <c r="BH48" i="9"/>
  <c r="Q195" i="9"/>
  <c r="BR82" i="9"/>
  <c r="CD30" i="9"/>
  <c r="BD30" i="9"/>
  <c r="BF30" i="9" s="1"/>
  <c r="BR39" i="9"/>
  <c r="S39" i="9"/>
  <c r="U39" i="9" s="1"/>
  <c r="AR84" i="9"/>
  <c r="BZ84" i="9"/>
  <c r="BH18" i="9"/>
  <c r="AE25" i="9"/>
  <c r="AX46" i="9"/>
  <c r="BZ46" i="9"/>
  <c r="BX46" i="9"/>
  <c r="AR46" i="9"/>
  <c r="M46" i="9"/>
  <c r="AL46" i="9"/>
  <c r="AL88" i="9"/>
  <c r="AL91" i="9"/>
  <c r="AN91" i="9" s="1"/>
  <c r="BX91" i="9"/>
  <c r="M14" i="9"/>
  <c r="G18" i="9"/>
  <c r="AE28" i="9"/>
  <c r="Y30" i="9"/>
  <c r="AA30" i="9" s="1"/>
  <c r="BZ91" i="9"/>
  <c r="AR91" i="9"/>
  <c r="AT91" i="9" s="1"/>
  <c r="BR101" i="9"/>
  <c r="BZ14" i="9"/>
  <c r="Y19" i="9"/>
  <c r="CD19" i="9"/>
  <c r="BD19" i="9"/>
  <c r="BF19" i="9" s="1"/>
  <c r="CD22" i="9"/>
  <c r="BD22" i="9"/>
  <c r="BF22" i="9" s="1"/>
  <c r="BR25" i="9"/>
  <c r="S25" i="9"/>
  <c r="M27" i="9"/>
  <c r="AX27" i="9"/>
  <c r="M28" i="9"/>
  <c r="M33" i="9"/>
  <c r="AX33" i="9"/>
  <c r="BH34" i="9"/>
  <c r="AX39" i="9"/>
  <c r="AZ39" i="9" s="1"/>
  <c r="Y39" i="9"/>
  <c r="AA39" i="9" s="1"/>
  <c r="AX48" i="9"/>
  <c r="S48" i="9"/>
  <c r="CB48" i="9"/>
  <c r="BT48" i="9"/>
  <c r="M48" i="9"/>
  <c r="BP48" i="9"/>
  <c r="BZ49" i="9"/>
  <c r="AR49" i="9"/>
  <c r="BZ83" i="9"/>
  <c r="AR83" i="9"/>
  <c r="CB86" i="9"/>
  <c r="BX98" i="9"/>
  <c r="M98" i="9"/>
  <c r="BN98" i="9"/>
  <c r="AL98" i="9"/>
  <c r="BZ98" i="9"/>
  <c r="BP98" i="9"/>
  <c r="CB253" i="9"/>
  <c r="AX253" i="9"/>
  <c r="BV25" i="9"/>
  <c r="G35" i="9"/>
  <c r="BD94" i="9"/>
  <c r="BF94" i="9" s="1"/>
  <c r="AC53" i="9"/>
  <c r="BB53" i="9"/>
  <c r="BR21" i="9"/>
  <c r="BV24" i="9"/>
  <c r="AE24" i="9"/>
  <c r="BR28" i="9"/>
  <c r="M30" i="9"/>
  <c r="O30" i="9" s="1"/>
  <c r="BZ34" i="9"/>
  <c r="BN34" i="9"/>
  <c r="M39" i="9"/>
  <c r="O39" i="9" s="1"/>
  <c r="BR45" i="9"/>
  <c r="S45" i="9"/>
  <c r="CB46" i="9"/>
  <c r="BR48" i="9"/>
  <c r="BH87" i="9"/>
  <c r="G87" i="9"/>
  <c r="BN87" i="9"/>
  <c r="AE95" i="9"/>
  <c r="AG95" i="9" s="1"/>
  <c r="BV95" i="9"/>
  <c r="BL53" i="9"/>
  <c r="AE18" i="9"/>
  <c r="BP33" i="9"/>
  <c r="BP46" i="9"/>
  <c r="G14" i="9"/>
  <c r="AE14" i="9"/>
  <c r="BD14" i="9"/>
  <c r="BF14" i="9" s="1"/>
  <c r="CD14" i="9"/>
  <c r="Y18" i="9"/>
  <c r="AX18" i="9"/>
  <c r="AE19" i="9"/>
  <c r="BZ20" i="9"/>
  <c r="BN24" i="9"/>
  <c r="BR27" i="9"/>
  <c r="S27" i="9"/>
  <c r="CD27" i="9"/>
  <c r="BD27" i="9"/>
  <c r="BF27" i="9" s="1"/>
  <c r="M31" i="9"/>
  <c r="AX31" i="9"/>
  <c r="BR33" i="9"/>
  <c r="S33" i="9"/>
  <c r="Y34" i="9"/>
  <c r="BT34" i="9"/>
  <c r="BX40" i="9"/>
  <c r="BD41" i="9"/>
  <c r="BF41" i="9" s="1"/>
  <c r="BX44" i="9"/>
  <c r="AL44" i="9"/>
  <c r="AE50" i="9"/>
  <c r="AX93" i="9"/>
  <c r="BD98" i="9"/>
  <c r="BF98" i="9" s="1"/>
  <c r="BN28" i="9"/>
  <c r="BZ37" i="9"/>
  <c r="Y43" i="9"/>
  <c r="BR46" i="9"/>
  <c r="G48" i="9"/>
  <c r="BN48" i="9"/>
  <c r="BR49" i="9"/>
  <c r="S49" i="9"/>
  <c r="BN50" i="9"/>
  <c r="BX50" i="9"/>
  <c r="CD85" i="9"/>
  <c r="BD85" i="9"/>
  <c r="BF85" i="9" s="1"/>
  <c r="BN90" i="9"/>
  <c r="BH90" i="9"/>
  <c r="CD93" i="9"/>
  <c r="BD93" i="9"/>
  <c r="BF93" i="9" s="1"/>
  <c r="BX97" i="9"/>
  <c r="AL97" i="9"/>
  <c r="AX99" i="9"/>
  <c r="CB99" i="9"/>
  <c r="AE105" i="9"/>
  <c r="BV105" i="9"/>
  <c r="Y26" i="9"/>
  <c r="AX26" i="9"/>
  <c r="BX32" i="9"/>
  <c r="AL35" i="9"/>
  <c r="BX38" i="9"/>
  <c r="AL41" i="9"/>
  <c r="AR42" i="9"/>
  <c r="BV43" i="9"/>
  <c r="AR44" i="9"/>
  <c r="Y45" i="9"/>
  <c r="BT46" i="9"/>
  <c r="AL48" i="9"/>
  <c r="AX49" i="9"/>
  <c r="G50" i="9"/>
  <c r="AL50" i="9"/>
  <c r="AE51" i="9"/>
  <c r="BR83" i="9"/>
  <c r="S83" i="9"/>
  <c r="BR84" i="9"/>
  <c r="S84" i="9"/>
  <c r="BD84" i="9"/>
  <c r="BF84" i="9" s="1"/>
  <c r="CD86" i="9"/>
  <c r="BD86" i="9"/>
  <c r="BF86" i="9" s="1"/>
  <c r="AR87" i="9"/>
  <c r="BZ88" i="9"/>
  <c r="AR88" i="9"/>
  <c r="BZ89" i="9"/>
  <c r="AR89" i="9"/>
  <c r="G90" i="9"/>
  <c r="BZ90" i="9"/>
  <c r="AR90" i="9"/>
  <c r="AX92" i="9"/>
  <c r="S93" i="9"/>
  <c r="BH93" i="9"/>
  <c r="BZ97" i="9"/>
  <c r="AR97" i="9"/>
  <c r="BV102" i="9"/>
  <c r="G102" i="9"/>
  <c r="AE102" i="9"/>
  <c r="BN102" i="9"/>
  <c r="BD25" i="9"/>
  <c r="BF25" i="9" s="1"/>
  <c r="S28" i="9"/>
  <c r="AR28" i="9"/>
  <c r="BD31" i="9"/>
  <c r="BF31" i="9" s="1"/>
  <c r="BV33" i="9"/>
  <c r="S34" i="9"/>
  <c r="BD37" i="9"/>
  <c r="BF37" i="9" s="1"/>
  <c r="BV39" i="9"/>
  <c r="S40" i="9"/>
  <c r="AE43" i="9"/>
  <c r="BZ44" i="9"/>
  <c r="CD47" i="9"/>
  <c r="BD47" i="9"/>
  <c r="BF47" i="9" s="1"/>
  <c r="AR50" i="9"/>
  <c r="CD50" i="9"/>
  <c r="BX51" i="9"/>
  <c r="BL195" i="9"/>
  <c r="CB82" i="9"/>
  <c r="Y85" i="9"/>
  <c r="M91" i="9"/>
  <c r="O91" i="9" s="1"/>
  <c r="BD91" i="9"/>
  <c r="BF91" i="9" s="1"/>
  <c r="BD92" i="9"/>
  <c r="BF92" i="9" s="1"/>
  <c r="BV94" i="9"/>
  <c r="AE94" i="9"/>
  <c r="AG94" i="9" s="1"/>
  <c r="CB94" i="9"/>
  <c r="BR96" i="9"/>
  <c r="S96" i="9"/>
  <c r="U96" i="9" s="1"/>
  <c r="Y98" i="9"/>
  <c r="BT98" i="9"/>
  <c r="BP102" i="9"/>
  <c r="BT40" i="9"/>
  <c r="BR44" i="9"/>
  <c r="S44" i="9"/>
  <c r="Y47" i="9"/>
  <c r="BZ48" i="9"/>
  <c r="BN51" i="9"/>
  <c r="BH51" i="9"/>
  <c r="BZ51" i="9"/>
  <c r="AX84" i="9"/>
  <c r="Y84" i="9"/>
  <c r="BT84" i="9"/>
  <c r="BR92" i="9"/>
  <c r="S92" i="9"/>
  <c r="AE92" i="9"/>
  <c r="BV92" i="9"/>
  <c r="BV93" i="9"/>
  <c r="BT96" i="9"/>
  <c r="Y96" i="9"/>
  <c r="AA96" i="9" s="1"/>
  <c r="BV98" i="9"/>
  <c r="AE98" i="9"/>
  <c r="BH99" i="9"/>
  <c r="AL101" i="9"/>
  <c r="BX101" i="9"/>
  <c r="BH102" i="9"/>
  <c r="BX169" i="9"/>
  <c r="AL169" i="9"/>
  <c r="BH37" i="9"/>
  <c r="AR48" i="9"/>
  <c r="BV49" i="9"/>
  <c r="G51" i="9"/>
  <c r="AL51" i="9"/>
  <c r="CB51" i="9"/>
  <c r="AJ195" i="9"/>
  <c r="CB83" i="9"/>
  <c r="AX83" i="9"/>
  <c r="Y83" i="9"/>
  <c r="BN83" i="9"/>
  <c r="BV84" i="9"/>
  <c r="BP84" i="9"/>
  <c r="M89" i="9"/>
  <c r="Y92" i="9"/>
  <c r="AR99" i="9"/>
  <c r="BZ99" i="9"/>
  <c r="BR99" i="9"/>
  <c r="M102" i="9"/>
  <c r="BN103" i="9"/>
  <c r="BP36" i="9"/>
  <c r="M37" i="9"/>
  <c r="AX40" i="9"/>
  <c r="BT41" i="9"/>
  <c r="CD42" i="9"/>
  <c r="BD42" i="9"/>
  <c r="BF42" i="9" s="1"/>
  <c r="AL43" i="9"/>
  <c r="BP43" i="9"/>
  <c r="BN45" i="9"/>
  <c r="BH45" i="9"/>
  <c r="BP45" i="9"/>
  <c r="BH49" i="9"/>
  <c r="BR50" i="9"/>
  <c r="S50" i="9"/>
  <c r="AR51" i="9"/>
  <c r="CD87" i="9"/>
  <c r="BD87" i="9"/>
  <c r="BF87" i="9" s="1"/>
  <c r="BR88" i="9"/>
  <c r="S88" i="9"/>
  <c r="BR89" i="9"/>
  <c r="S89" i="9"/>
  <c r="BR90" i="9"/>
  <c r="S90" i="9"/>
  <c r="Y91" i="9"/>
  <c r="AA91" i="9" s="1"/>
  <c r="AX91" i="9"/>
  <c r="AZ91" i="9" s="1"/>
  <c r="BP92" i="9"/>
  <c r="BP95" i="9"/>
  <c r="M95" i="9"/>
  <c r="O95" i="9" s="1"/>
  <c r="Y95" i="9"/>
  <c r="AA95" i="9" s="1"/>
  <c r="AX95" i="9"/>
  <c r="AZ95" i="9" s="1"/>
  <c r="BX96" i="9"/>
  <c r="AL96" i="9"/>
  <c r="AN96" i="9" s="1"/>
  <c r="BR102" i="9"/>
  <c r="S102" i="9"/>
  <c r="CB103" i="9"/>
  <c r="AX103" i="9"/>
  <c r="Y103" i="9"/>
  <c r="BT103" i="9"/>
  <c r="AR103" i="9"/>
  <c r="S103" i="9"/>
  <c r="BD103" i="9"/>
  <c r="BF103" i="9" s="1"/>
  <c r="M103" i="9"/>
  <c r="G103" i="9"/>
  <c r="BZ103" i="9"/>
  <c r="AE103" i="9"/>
  <c r="BP151" i="9"/>
  <c r="BH151" i="9"/>
  <c r="M151" i="9"/>
  <c r="BD33" i="9"/>
  <c r="BF33" i="9" s="1"/>
  <c r="S36" i="9"/>
  <c r="BD39" i="9"/>
  <c r="BF39" i="9" s="1"/>
  <c r="BT43" i="9"/>
  <c r="G45" i="9"/>
  <c r="BP47" i="9"/>
  <c r="BT83" i="9"/>
  <c r="CB84" i="9"/>
  <c r="BT92" i="9"/>
  <c r="M97" i="9"/>
  <c r="CB97" i="9"/>
  <c r="AX97" i="9"/>
  <c r="Y97" i="9"/>
  <c r="AE97" i="9"/>
  <c r="BD97" i="9"/>
  <c r="BF97" i="9" s="1"/>
  <c r="S99" i="9"/>
  <c r="AX41" i="9"/>
  <c r="AE42" i="9"/>
  <c r="BV42" i="9"/>
  <c r="BZ43" i="9"/>
  <c r="AR43" i="9"/>
  <c r="AL45" i="9"/>
  <c r="G49" i="9"/>
  <c r="M51" i="9"/>
  <c r="K195" i="9"/>
  <c r="AP195" i="9"/>
  <c r="BZ82" i="9"/>
  <c r="BX82" i="9"/>
  <c r="BX83" i="9"/>
  <c r="BX84" i="9"/>
  <c r="BN86" i="9"/>
  <c r="BH86" i="9"/>
  <c r="G86" i="9"/>
  <c r="I86" i="9" s="1"/>
  <c r="BV86" i="9"/>
  <c r="CB90" i="9"/>
  <c r="AX90" i="9"/>
  <c r="Y90" i="9"/>
  <c r="AE91" i="9"/>
  <c r="AG91" i="9" s="1"/>
  <c r="BX92" i="9"/>
  <c r="BR97" i="9"/>
  <c r="S97" i="9"/>
  <c r="BP97" i="9"/>
  <c r="Y106" i="9"/>
  <c r="BT106" i="9"/>
  <c r="BN112" i="9"/>
  <c r="BH112" i="9"/>
  <c r="G112" i="9"/>
  <c r="BD28" i="9"/>
  <c r="BF28" i="9" s="1"/>
  <c r="S31" i="9"/>
  <c r="BD34" i="9"/>
  <c r="BF34" i="9" s="1"/>
  <c r="S37" i="9"/>
  <c r="BV44" i="9"/>
  <c r="AR45" i="9"/>
  <c r="CD46" i="9"/>
  <c r="BD46" i="9"/>
  <c r="BF46" i="9" s="1"/>
  <c r="CD48" i="9"/>
  <c r="BD48" i="9"/>
  <c r="BF48" i="9" s="1"/>
  <c r="BR51" i="9"/>
  <c r="M82" i="9"/>
  <c r="AR82" i="9"/>
  <c r="AL83" i="9"/>
  <c r="AL84" i="9"/>
  <c r="AE87" i="9"/>
  <c r="BV87" i="9"/>
  <c r="Y88" i="9"/>
  <c r="CB89" i="9"/>
  <c r="AX89" i="9"/>
  <c r="Y89" i="9"/>
  <c r="BV90" i="9"/>
  <c r="BP90" i="9"/>
  <c r="AL92" i="9"/>
  <c r="CB92" i="9"/>
  <c r="S95" i="9"/>
  <c r="U95" i="9" s="1"/>
  <c r="AX96" i="9"/>
  <c r="AZ96" i="9" s="1"/>
  <c r="BT97" i="9"/>
  <c r="CB98" i="9"/>
  <c r="Y99" i="9"/>
  <c r="BX102" i="9"/>
  <c r="AL102" i="9"/>
  <c r="BV103" i="9"/>
  <c r="M129" i="9"/>
  <c r="BP129" i="9"/>
  <c r="AR92" i="9"/>
  <c r="BH94" i="9"/>
  <c r="BT99" i="9"/>
  <c r="CD99" i="9"/>
  <c r="BD99" i="9"/>
  <c r="BF99" i="9" s="1"/>
  <c r="Y102" i="9"/>
  <c r="W195" i="9"/>
  <c r="AV195" i="9"/>
  <c r="BV88" i="9"/>
  <c r="BZ92" i="9"/>
  <c r="BN94" i="9"/>
  <c r="BH98" i="9"/>
  <c r="AE101" i="9"/>
  <c r="BV101" i="9"/>
  <c r="BP101" i="9"/>
  <c r="BX103" i="9"/>
  <c r="BH106" i="9"/>
  <c r="BR107" i="9"/>
  <c r="BP109" i="9"/>
  <c r="BH120" i="9"/>
  <c r="CD124" i="9"/>
  <c r="BD124" i="9"/>
  <c r="BF124" i="9" s="1"/>
  <c r="CB219" i="9"/>
  <c r="AX219" i="9"/>
  <c r="BN105" i="9"/>
  <c r="BH105" i="9"/>
  <c r="G105" i="9"/>
  <c r="BZ108" i="9"/>
  <c r="AR108" i="9"/>
  <c r="BN118" i="9"/>
  <c r="BH118" i="9"/>
  <c r="G118" i="9"/>
  <c r="CD157" i="9"/>
  <c r="BD157" i="9"/>
  <c r="BF157" i="9" s="1"/>
  <c r="CD92" i="9"/>
  <c r="CB108" i="9"/>
  <c r="BH109" i="9"/>
  <c r="AE110" i="9"/>
  <c r="BT115" i="9"/>
  <c r="Y115" i="9"/>
  <c r="BR120" i="9"/>
  <c r="S120" i="9"/>
  <c r="CD127" i="9"/>
  <c r="BD127" i="9"/>
  <c r="BF127" i="9" s="1"/>
  <c r="BP182" i="9"/>
  <c r="M182" i="9"/>
  <c r="AC195" i="9"/>
  <c r="BB195" i="9"/>
  <c r="BN93" i="9"/>
  <c r="G93" i="9"/>
  <c r="AR98" i="9"/>
  <c r="CB109" i="9"/>
  <c r="BZ109" i="9"/>
  <c r="BT109" i="9"/>
  <c r="BR109" i="9"/>
  <c r="AR109" i="9"/>
  <c r="S109" i="9"/>
  <c r="S51" i="9"/>
  <c r="AE82" i="9"/>
  <c r="BD82" i="9"/>
  <c r="BF82" i="9" s="1"/>
  <c r="CD82" i="9"/>
  <c r="S85" i="9"/>
  <c r="BD88" i="9"/>
  <c r="BF88" i="9" s="1"/>
  <c r="AR94" i="9"/>
  <c r="AT94" i="9" s="1"/>
  <c r="CD95" i="9"/>
  <c r="BD95" i="9"/>
  <c r="BF95" i="9" s="1"/>
  <c r="BZ96" i="9"/>
  <c r="AR96" i="9"/>
  <c r="AT96" i="9" s="1"/>
  <c r="BV97" i="9"/>
  <c r="AX98" i="9"/>
  <c r="BN99" i="9"/>
  <c r="G99" i="9"/>
  <c r="AL99" i="9"/>
  <c r="AX100" i="9"/>
  <c r="AR101" i="9"/>
  <c r="BZ102" i="9"/>
  <c r="AR102" i="9"/>
  <c r="BP103" i="9"/>
  <c r="AR107" i="9"/>
  <c r="BV109" i="9"/>
  <c r="Y112" i="9"/>
  <c r="CD151" i="9"/>
  <c r="BD151" i="9"/>
  <c r="BF151" i="9" s="1"/>
  <c r="BN155" i="9"/>
  <c r="BH155" i="9"/>
  <c r="G155" i="9"/>
  <c r="AL181" i="9"/>
  <c r="CB102" i="9"/>
  <c r="CD105" i="9"/>
  <c r="BD105" i="9"/>
  <c r="BF105" i="9" s="1"/>
  <c r="BD108" i="9"/>
  <c r="BF108" i="9" s="1"/>
  <c r="AE108" i="9"/>
  <c r="BV108" i="9"/>
  <c r="AE109" i="9"/>
  <c r="BN114" i="9"/>
  <c r="G114" i="9"/>
  <c r="BH114" i="9"/>
  <c r="AL117" i="9"/>
  <c r="BR98" i="9"/>
  <c r="S98" i="9"/>
  <c r="BP99" i="9"/>
  <c r="BR103" i="9"/>
  <c r="Y104" i="9"/>
  <c r="BT104" i="9"/>
  <c r="CD111" i="9"/>
  <c r="BD111" i="9"/>
  <c r="BF111" i="9" s="1"/>
  <c r="AR117" i="9"/>
  <c r="BZ117" i="9"/>
  <c r="AR119" i="9"/>
  <c r="BZ119" i="9"/>
  <c r="CB173" i="9"/>
  <c r="AX173" i="9"/>
  <c r="BR108" i="9"/>
  <c r="S108" i="9"/>
  <c r="BN126" i="9"/>
  <c r="BH126" i="9"/>
  <c r="G126" i="9"/>
  <c r="AL109" i="9"/>
  <c r="AX115" i="9"/>
  <c r="BV107" i="9"/>
  <c r="BD115" i="9"/>
  <c r="BF115" i="9" s="1"/>
  <c r="AE122" i="9"/>
  <c r="BV122" i="9"/>
  <c r="AE125" i="9"/>
  <c r="BV125" i="9"/>
  <c r="AE128" i="9"/>
  <c r="BV128" i="9"/>
  <c r="BT102" i="9"/>
  <c r="BX107" i="9"/>
  <c r="BT108" i="9"/>
  <c r="M114" i="9"/>
  <c r="AR114" i="9"/>
  <c r="BZ114" i="9"/>
  <c r="CD119" i="9"/>
  <c r="BD119" i="9"/>
  <c r="BF119" i="9" s="1"/>
  <c r="AX124" i="9"/>
  <c r="CB124" i="9"/>
  <c r="M124" i="9"/>
  <c r="BT124" i="9"/>
  <c r="BP124" i="9"/>
  <c r="BZ131" i="9"/>
  <c r="CD150" i="9"/>
  <c r="BD150" i="9"/>
  <c r="BF150" i="9" s="1"/>
  <c r="BD153" i="9"/>
  <c r="BF153" i="9" s="1"/>
  <c r="BH157" i="9"/>
  <c r="CB114" i="9"/>
  <c r="CD126" i="9"/>
  <c r="BD126" i="9"/>
  <c r="BF126" i="9" s="1"/>
  <c r="BZ128" i="9"/>
  <c r="AR128" i="9"/>
  <c r="CB131" i="9"/>
  <c r="BN152" i="9"/>
  <c r="BH152" i="9"/>
  <c r="AX153" i="9"/>
  <c r="CB153" i="9"/>
  <c r="M153" i="9"/>
  <c r="BX153" i="9"/>
  <c r="AL153" i="9"/>
  <c r="BT153" i="9"/>
  <c r="BP153" i="9"/>
  <c r="AX102" i="9"/>
  <c r="AX108" i="9"/>
  <c r="BP110" i="9"/>
  <c r="M111" i="9"/>
  <c r="M112" i="9"/>
  <c r="BR114" i="9"/>
  <c r="S114" i="9"/>
  <c r="BP115" i="9"/>
  <c r="CD116" i="9"/>
  <c r="BD116" i="9"/>
  <c r="BF116" i="9" s="1"/>
  <c r="AL119" i="9"/>
  <c r="BP119" i="9"/>
  <c r="AE120" i="9"/>
  <c r="BZ122" i="9"/>
  <c r="AR122" i="9"/>
  <c r="BZ124" i="9"/>
  <c r="BN149" i="9"/>
  <c r="BH149" i="9"/>
  <c r="G149" i="9"/>
  <c r="G152" i="9"/>
  <c r="BP158" i="9"/>
  <c r="BD158" i="9"/>
  <c r="BF158" i="9" s="1"/>
  <c r="BD101" i="9"/>
  <c r="BF101" i="9" s="1"/>
  <c r="S104" i="9"/>
  <c r="BD107" i="9"/>
  <c r="BF107" i="9" s="1"/>
  <c r="S110" i="9"/>
  <c r="BZ112" i="9"/>
  <c r="BR113" i="9"/>
  <c r="BX116" i="9"/>
  <c r="AX116" i="9"/>
  <c r="Y116" i="9"/>
  <c r="BR117" i="9"/>
  <c r="S117" i="9"/>
  <c r="Y119" i="9"/>
  <c r="AL120" i="9"/>
  <c r="BH121" i="9"/>
  <c r="BP123" i="9"/>
  <c r="AX125" i="9"/>
  <c r="Y153" i="9"/>
  <c r="M158" i="9"/>
  <c r="AR167" i="9"/>
  <c r="S180" i="9"/>
  <c r="BT185" i="9"/>
  <c r="Y185" i="9"/>
  <c r="BT110" i="9"/>
  <c r="AR112" i="9"/>
  <c r="BT113" i="9"/>
  <c r="AL115" i="9"/>
  <c r="BV119" i="9"/>
  <c r="BZ120" i="9"/>
  <c r="BZ121" i="9"/>
  <c r="AR121" i="9"/>
  <c r="AT121" i="9" s="1"/>
  <c r="BH122" i="9"/>
  <c r="AE124" i="9"/>
  <c r="CD128" i="9"/>
  <c r="BD128" i="9"/>
  <c r="BF128" i="9" s="1"/>
  <c r="BR157" i="9"/>
  <c r="S157" i="9"/>
  <c r="BR158" i="9"/>
  <c r="S158" i="9"/>
  <c r="BZ160" i="9"/>
  <c r="CB179" i="9"/>
  <c r="AX179" i="9"/>
  <c r="BV227" i="9"/>
  <c r="AE227" i="9"/>
  <c r="AG227" i="9" s="1"/>
  <c r="BH107" i="9"/>
  <c r="CD114" i="9"/>
  <c r="BD114" i="9"/>
  <c r="BF114" i="9" s="1"/>
  <c r="AE116" i="9"/>
  <c r="BV116" i="9"/>
  <c r="CD122" i="9"/>
  <c r="BD122" i="9"/>
  <c r="BF122" i="9" s="1"/>
  <c r="BP128" i="9"/>
  <c r="CD156" i="9"/>
  <c r="BD156" i="9"/>
  <c r="BF156" i="9" s="1"/>
  <c r="BP170" i="9"/>
  <c r="M170" i="9"/>
  <c r="M115" i="9"/>
  <c r="AR115" i="9"/>
  <c r="M122" i="9"/>
  <c r="BT122" i="9"/>
  <c r="AL122" i="9"/>
  <c r="Y122" i="9"/>
  <c r="AX122" i="9"/>
  <c r="AL124" i="9"/>
  <c r="BX125" i="9"/>
  <c r="AL125" i="9"/>
  <c r="M128" i="9"/>
  <c r="BD130" i="9"/>
  <c r="BF130" i="9" s="1"/>
  <c r="BZ151" i="9"/>
  <c r="AR151" i="9"/>
  <c r="AE153" i="9"/>
  <c r="BZ154" i="9"/>
  <c r="CD121" i="9"/>
  <c r="BD121" i="9"/>
  <c r="BF121" i="9" s="1"/>
  <c r="AX130" i="9"/>
  <c r="CB130" i="9"/>
  <c r="M130" i="9"/>
  <c r="BX130" i="9"/>
  <c r="AL130" i="9"/>
  <c r="BT130" i="9"/>
  <c r="BP130" i="9"/>
  <c r="BV164" i="9"/>
  <c r="AE164" i="9"/>
  <c r="BR122" i="9"/>
  <c r="S122" i="9"/>
  <c r="BZ123" i="9"/>
  <c r="AR123" i="9"/>
  <c r="BV124" i="9"/>
  <c r="BR125" i="9"/>
  <c r="S125" i="9"/>
  <c r="AE127" i="9"/>
  <c r="BV127" i="9"/>
  <c r="BR128" i="9"/>
  <c r="S128" i="9"/>
  <c r="AX128" i="9"/>
  <c r="BZ129" i="9"/>
  <c r="AR129" i="9"/>
  <c r="BV130" i="9"/>
  <c r="BR131" i="9"/>
  <c r="S131" i="9"/>
  <c r="AE150" i="9"/>
  <c r="AG150" i="9" s="1"/>
  <c r="BV150" i="9"/>
  <c r="BR151" i="9"/>
  <c r="S151" i="9"/>
  <c r="AX151" i="9"/>
  <c r="BZ152" i="9"/>
  <c r="AR152" i="9"/>
  <c r="BV153" i="9"/>
  <c r="BR154" i="9"/>
  <c r="S154" i="9"/>
  <c r="AE156" i="9"/>
  <c r="BV156" i="9"/>
  <c r="CD165" i="9"/>
  <c r="BN177" i="9"/>
  <c r="BH177" i="9"/>
  <c r="AR181" i="9"/>
  <c r="AX157" i="9"/>
  <c r="Y157" i="9"/>
  <c r="BR160" i="9"/>
  <c r="S160" i="9"/>
  <c r="CD161" i="9"/>
  <c r="BD161" i="9"/>
  <c r="BF161" i="9" s="1"/>
  <c r="CB162" i="9"/>
  <c r="BT162" i="9"/>
  <c r="CB163" i="9"/>
  <c r="AX163" i="9"/>
  <c r="Y163" i="9"/>
  <c r="CB167" i="9"/>
  <c r="AX167" i="9"/>
  <c r="BH175" i="9"/>
  <c r="BN183" i="9"/>
  <c r="BH183" i="9"/>
  <c r="AX187" i="9"/>
  <c r="CB187" i="9"/>
  <c r="BX187" i="9"/>
  <c r="M187" i="9"/>
  <c r="BT187" i="9"/>
  <c r="AL187" i="9"/>
  <c r="BP187" i="9"/>
  <c r="AE193" i="9"/>
  <c r="BV193" i="9"/>
  <c r="AR224" i="9"/>
  <c r="CD120" i="9"/>
  <c r="BD120" i="9"/>
  <c r="BF120" i="9" s="1"/>
  <c r="BN124" i="9"/>
  <c r="BH124" i="9"/>
  <c r="CD125" i="9"/>
  <c r="BD125" i="9"/>
  <c r="BF125" i="9" s="1"/>
  <c r="M126" i="9"/>
  <c r="BH127" i="9"/>
  <c r="G127" i="9"/>
  <c r="BP127" i="9"/>
  <c r="CD131" i="9"/>
  <c r="BD131" i="9"/>
  <c r="BF131" i="9" s="1"/>
  <c r="BH150" i="9"/>
  <c r="G150" i="9"/>
  <c r="I150" i="9" s="1"/>
  <c r="BN153" i="9"/>
  <c r="BH153" i="9"/>
  <c r="CD154" i="9"/>
  <c r="BD154" i="9"/>
  <c r="BF154" i="9" s="1"/>
  <c r="BH156" i="9"/>
  <c r="G156" i="9"/>
  <c r="AE157" i="9"/>
  <c r="BV157" i="9"/>
  <c r="BN157" i="9"/>
  <c r="BD159" i="9"/>
  <c r="BF159" i="9" s="1"/>
  <c r="BN162" i="9"/>
  <c r="AE163" i="9"/>
  <c r="BN163" i="9"/>
  <c r="BX164" i="9"/>
  <c r="AL164" i="9"/>
  <c r="M175" i="9"/>
  <c r="BD175" i="9"/>
  <c r="BF175" i="9" s="1"/>
  <c r="AE175" i="9"/>
  <c r="G175" i="9"/>
  <c r="CB175" i="9"/>
  <c r="BZ175" i="9"/>
  <c r="AX175" i="9"/>
  <c r="Y175" i="9"/>
  <c r="BT175" i="9"/>
  <c r="BX176" i="9"/>
  <c r="AL176" i="9"/>
  <c r="AX178" i="9"/>
  <c r="AZ178" i="9" s="1"/>
  <c r="G183" i="9"/>
  <c r="CD188" i="9"/>
  <c r="BD188" i="9"/>
  <c r="BN223" i="9"/>
  <c r="BH223" i="9"/>
  <c r="G223" i="9"/>
  <c r="AL121" i="9"/>
  <c r="AN121" i="9" s="1"/>
  <c r="BR123" i="9"/>
  <c r="S123" i="9"/>
  <c r="G124" i="9"/>
  <c r="Y125" i="9"/>
  <c r="AL127" i="9"/>
  <c r="BR127" i="9"/>
  <c r="Y128" i="9"/>
  <c r="BR129" i="9"/>
  <c r="S129" i="9"/>
  <c r="Y131" i="9"/>
  <c r="Y151" i="9"/>
  <c r="BR152" i="9"/>
  <c r="S152" i="9"/>
  <c r="G153" i="9"/>
  <c r="Y154" i="9"/>
  <c r="BP157" i="9"/>
  <c r="S161" i="9"/>
  <c r="Y162" i="9"/>
  <c r="BP162" i="9"/>
  <c r="BT163" i="9"/>
  <c r="BZ164" i="9"/>
  <c r="AR164" i="9"/>
  <c r="AX166" i="9"/>
  <c r="BN171" i="9"/>
  <c r="BH171" i="9"/>
  <c r="BN175" i="9"/>
  <c r="BP181" i="9"/>
  <c r="S187" i="9"/>
  <c r="BZ189" i="9"/>
  <c r="AR189" i="9"/>
  <c r="CD237" i="9"/>
  <c r="BD237" i="9"/>
  <c r="BF237" i="9" s="1"/>
  <c r="AE151" i="9"/>
  <c r="BV151" i="9"/>
  <c r="BT156" i="9"/>
  <c r="BX157" i="9"/>
  <c r="BT157" i="9"/>
  <c r="BX158" i="9"/>
  <c r="BV159" i="9"/>
  <c r="BT159" i="9"/>
  <c r="AE162" i="9"/>
  <c r="BR162" i="9"/>
  <c r="BX163" i="9"/>
  <c r="G169" i="9"/>
  <c r="BR175" i="9"/>
  <c r="BT179" i="9"/>
  <c r="BD181" i="9"/>
  <c r="BF181" i="9" s="1"/>
  <c r="AE181" i="9"/>
  <c r="BZ181" i="9"/>
  <c r="BT181" i="9"/>
  <c r="BX182" i="9"/>
  <c r="AL182" i="9"/>
  <c r="AX185" i="9"/>
  <c r="BR229" i="9"/>
  <c r="S229" i="9"/>
  <c r="AR130" i="9"/>
  <c r="BZ130" i="9"/>
  <c r="CD149" i="9"/>
  <c r="BD149" i="9"/>
  <c r="BF149" i="9" s="1"/>
  <c r="AR153" i="9"/>
  <c r="AT153" i="9" s="1"/>
  <c r="BZ153" i="9"/>
  <c r="CD155" i="9"/>
  <c r="BD155" i="9"/>
  <c r="BF155" i="9" s="1"/>
  <c r="AL157" i="9"/>
  <c r="CB157" i="9"/>
  <c r="BT161" i="9"/>
  <c r="BX162" i="9"/>
  <c r="BH169" i="9"/>
  <c r="BX170" i="9"/>
  <c r="AL170" i="9"/>
  <c r="AR127" i="9"/>
  <c r="AR150" i="9"/>
  <c r="AT150" i="9" s="1"/>
  <c r="AR156" i="9"/>
  <c r="G157" i="9"/>
  <c r="BZ159" i="9"/>
  <c r="BV161" i="9"/>
  <c r="AL162" i="9"/>
  <c r="G163" i="9"/>
  <c r="BT167" i="9"/>
  <c r="M169" i="9"/>
  <c r="CB169" i="9"/>
  <c r="BZ169" i="9"/>
  <c r="AX169" i="9"/>
  <c r="Y169" i="9"/>
  <c r="BT169" i="9"/>
  <c r="BV175" i="9"/>
  <c r="AR180" i="9"/>
  <c r="BR181" i="9"/>
  <c r="BD183" i="9"/>
  <c r="BF183" i="9" s="1"/>
  <c r="AR186" i="9"/>
  <c r="AE187" i="9"/>
  <c r="BV187" i="9"/>
  <c r="BR188" i="9"/>
  <c r="S188" i="9"/>
  <c r="BP222" i="9"/>
  <c r="M222" i="9"/>
  <c r="O222" i="9" s="1"/>
  <c r="BN117" i="9"/>
  <c r="BR119" i="9"/>
  <c r="S119" i="9"/>
  <c r="CB119" i="9"/>
  <c r="G122" i="9"/>
  <c r="BR124" i="9"/>
  <c r="S124" i="9"/>
  <c r="AL128" i="9"/>
  <c r="BR130" i="9"/>
  <c r="S130" i="9"/>
  <c r="BV131" i="9"/>
  <c r="G151" i="9"/>
  <c r="AL151" i="9"/>
  <c r="BR153" i="9"/>
  <c r="S153" i="9"/>
  <c r="BV154" i="9"/>
  <c r="BZ157" i="9"/>
  <c r="AR157" i="9"/>
  <c r="BZ158" i="9"/>
  <c r="AR158" i="9"/>
  <c r="BN159" i="9"/>
  <c r="BH159" i="9"/>
  <c r="AL159" i="9"/>
  <c r="CB159" i="9"/>
  <c r="CB161" i="9"/>
  <c r="BZ163" i="9"/>
  <c r="Y166" i="9"/>
  <c r="BN169" i="9"/>
  <c r="BX175" i="9"/>
  <c r="Y181" i="9"/>
  <c r="Y235" i="9"/>
  <c r="G117" i="9"/>
  <c r="BH117" i="9"/>
  <c r="BN120" i="9"/>
  <c r="G120" i="9"/>
  <c r="AE123" i="9"/>
  <c r="AE126" i="9"/>
  <c r="AE129" i="9"/>
  <c r="BN131" i="9"/>
  <c r="BH131" i="9"/>
  <c r="G131" i="9"/>
  <c r="AL131" i="9"/>
  <c r="AE149" i="9"/>
  <c r="AE152" i="9"/>
  <c r="AL154" i="9"/>
  <c r="AE155" i="9"/>
  <c r="G159" i="9"/>
  <c r="AR159" i="9"/>
  <c r="BH162" i="9"/>
  <c r="BZ162" i="9"/>
  <c r="BP163" i="9"/>
  <c r="BR164" i="9"/>
  <c r="S164" i="9"/>
  <c r="BH168" i="9"/>
  <c r="AR168" i="9"/>
  <c r="BR169" i="9"/>
  <c r="AL175" i="9"/>
  <c r="BP176" i="9"/>
  <c r="M176" i="9"/>
  <c r="BH176" i="9"/>
  <c r="AE177" i="9"/>
  <c r="BV181" i="9"/>
  <c r="BN186" i="9"/>
  <c r="BH186" i="9"/>
  <c r="G186" i="9"/>
  <c r="BP189" i="9"/>
  <c r="M189" i="9"/>
  <c r="AE190" i="9"/>
  <c r="Y192" i="9"/>
  <c r="BT192" i="9"/>
  <c r="AE235" i="9"/>
  <c r="BV235" i="9"/>
  <c r="BT168" i="9"/>
  <c r="BX173" i="9"/>
  <c r="BT174" i="9"/>
  <c r="BX179" i="9"/>
  <c r="BT180" i="9"/>
  <c r="AR184" i="9"/>
  <c r="CD185" i="9"/>
  <c r="BD185" i="9"/>
  <c r="BF185" i="9" s="1"/>
  <c r="M186" i="9"/>
  <c r="BX191" i="9"/>
  <c r="BP223" i="9"/>
  <c r="M223" i="9"/>
  <c r="O223" i="9" s="1"/>
  <c r="CD228" i="9"/>
  <c r="BD228" i="9"/>
  <c r="G160" i="9"/>
  <c r="BD160" i="9"/>
  <c r="BF160" i="9" s="1"/>
  <c r="BV162" i="9"/>
  <c r="S163" i="9"/>
  <c r="AR163" i="9"/>
  <c r="BD166" i="9"/>
  <c r="BF166" i="9" s="1"/>
  <c r="S169" i="9"/>
  <c r="BD172" i="9"/>
  <c r="BF172" i="9" s="1"/>
  <c r="S175" i="9"/>
  <c r="BD178" i="9"/>
  <c r="BF178" i="9" s="1"/>
  <c r="BV180" i="9"/>
  <c r="S181" i="9"/>
  <c r="BZ184" i="9"/>
  <c r="BR187" i="9"/>
  <c r="Y188" i="9"/>
  <c r="BH188" i="9"/>
  <c r="BR189" i="9"/>
  <c r="S189" i="9"/>
  <c r="AL191" i="9"/>
  <c r="BN224" i="9"/>
  <c r="BH224" i="9"/>
  <c r="G224" i="9"/>
  <c r="BZ232" i="9"/>
  <c r="AR232" i="9"/>
  <c r="AT232" i="9" s="1"/>
  <c r="BP250" i="9"/>
  <c r="Y168" i="9"/>
  <c r="AX168" i="9"/>
  <c r="BX168" i="9"/>
  <c r="Y174" i="9"/>
  <c r="AX174" i="9"/>
  <c r="BX174" i="9"/>
  <c r="Y180" i="9"/>
  <c r="AX180" i="9"/>
  <c r="BX180" i="9"/>
  <c r="BR184" i="9"/>
  <c r="S184" i="9"/>
  <c r="CB184" i="9"/>
  <c r="S186" i="9"/>
  <c r="AX186" i="9"/>
  <c r="AE188" i="9"/>
  <c r="BV188" i="9"/>
  <c r="AR191" i="9"/>
  <c r="AC255" i="9"/>
  <c r="BV217" i="9"/>
  <c r="BD221" i="9"/>
  <c r="BF221" i="9" s="1"/>
  <c r="AE221" i="9"/>
  <c r="AG221" i="9" s="1"/>
  <c r="AX221" i="9"/>
  <c r="AZ221" i="9" s="1"/>
  <c r="Y221" i="9"/>
  <c r="AA221" i="9" s="1"/>
  <c r="AR221" i="9"/>
  <c r="AT221" i="9" s="1"/>
  <c r="S221" i="9"/>
  <c r="U221" i="9" s="1"/>
  <c r="Y234" i="9"/>
  <c r="AX234" i="9"/>
  <c r="M234" i="9"/>
  <c r="O234" i="9" s="1"/>
  <c r="CB234" i="9"/>
  <c r="BZ234" i="9"/>
  <c r="AL234" i="9"/>
  <c r="AN234" i="9" s="1"/>
  <c r="BR237" i="9"/>
  <c r="S237" i="9"/>
  <c r="BZ240" i="9"/>
  <c r="AX243" i="9"/>
  <c r="M243" i="9"/>
  <c r="O243" i="9" s="1"/>
  <c r="CB243" i="9"/>
  <c r="AL243" i="9"/>
  <c r="AN243" i="9" s="1"/>
  <c r="BT243" i="9"/>
  <c r="BV245" i="9"/>
  <c r="AE245" i="9"/>
  <c r="M250" i="9"/>
  <c r="O250" i="9" s="1"/>
  <c r="BH160" i="9"/>
  <c r="BV163" i="9"/>
  <c r="BD167" i="9"/>
  <c r="BF167" i="9" s="1"/>
  <c r="BV169" i="9"/>
  <c r="S170" i="9"/>
  <c r="AR170" i="9"/>
  <c r="BD173" i="9"/>
  <c r="BF173" i="9" s="1"/>
  <c r="S176" i="9"/>
  <c r="AR176" i="9"/>
  <c r="BD179" i="9"/>
  <c r="BF179" i="9" s="1"/>
  <c r="S182" i="9"/>
  <c r="AR182" i="9"/>
  <c r="CD184" i="9"/>
  <c r="BP185" i="9"/>
  <c r="CD186" i="9"/>
  <c r="BD186" i="9"/>
  <c r="BF186" i="9" s="1"/>
  <c r="BZ187" i="9"/>
  <c r="BH192" i="9"/>
  <c r="AE217" i="9"/>
  <c r="AX218" i="9"/>
  <c r="G232" i="9"/>
  <c r="BN232" i="9"/>
  <c r="BH232" i="9"/>
  <c r="BZ239" i="9"/>
  <c r="AR239" i="9"/>
  <c r="AE242" i="9"/>
  <c r="BV242" i="9"/>
  <c r="BZ249" i="9"/>
  <c r="AR249" i="9"/>
  <c r="BP165" i="9"/>
  <c r="CB168" i="9"/>
  <c r="BT170" i="9"/>
  <c r="BP171" i="9"/>
  <c r="CB174" i="9"/>
  <c r="BT176" i="9"/>
  <c r="BP177" i="9"/>
  <c r="AX181" i="9"/>
  <c r="BT182" i="9"/>
  <c r="BR183" i="9"/>
  <c r="AR183" i="9"/>
  <c r="BT183" i="9"/>
  <c r="AR187" i="9"/>
  <c r="BP188" i="9"/>
  <c r="BR190" i="9"/>
  <c r="S190" i="9"/>
  <c r="CB191" i="9"/>
  <c r="AR192" i="9"/>
  <c r="CD193" i="9"/>
  <c r="BD193" i="9"/>
  <c r="BF193" i="9" s="1"/>
  <c r="AR220" i="9"/>
  <c r="BX226" i="9"/>
  <c r="BD227" i="9"/>
  <c r="BF227" i="9" s="1"/>
  <c r="BT234" i="9"/>
  <c r="AX235" i="9"/>
  <c r="M235" i="9"/>
  <c r="O235" i="9" s="1"/>
  <c r="CB235" i="9"/>
  <c r="AL235" i="9"/>
  <c r="AN235" i="9" s="1"/>
  <c r="BH238" i="9"/>
  <c r="CD238" i="9"/>
  <c r="BD238" i="9"/>
  <c r="BF238" i="9" s="1"/>
  <c r="BH249" i="9"/>
  <c r="G249" i="9"/>
  <c r="BN249" i="9"/>
  <c r="S159" i="9"/>
  <c r="G162" i="9"/>
  <c r="BD162" i="9"/>
  <c r="BF162" i="9" s="1"/>
  <c r="S165" i="9"/>
  <c r="G168" i="9"/>
  <c r="AE168" i="9"/>
  <c r="S171" i="9"/>
  <c r="AR171" i="9"/>
  <c r="BR171" i="9"/>
  <c r="G174" i="9"/>
  <c r="AE174" i="9"/>
  <c r="S177" i="9"/>
  <c r="AR177" i="9"/>
  <c r="BR177" i="9"/>
  <c r="AE180" i="9"/>
  <c r="AL185" i="9"/>
  <c r="BV185" i="9"/>
  <c r="G188" i="9"/>
  <c r="AL188" i="9"/>
  <c r="BT188" i="9"/>
  <c r="M191" i="9"/>
  <c r="AP255" i="9"/>
  <c r="BX222" i="9"/>
  <c r="AL222" i="9"/>
  <c r="AN222" i="9" s="1"/>
  <c r="BV246" i="9"/>
  <c r="AE246" i="9"/>
  <c r="BN248" i="9"/>
  <c r="BH248" i="9"/>
  <c r="G248" i="9"/>
  <c r="I248" i="9" s="1"/>
  <c r="BT171" i="9"/>
  <c r="AX182" i="9"/>
  <c r="BX185" i="9"/>
  <c r="AE186" i="9"/>
  <c r="BP186" i="9"/>
  <c r="AE189" i="9"/>
  <c r="BR191" i="9"/>
  <c r="S191" i="9"/>
  <c r="CB192" i="9"/>
  <c r="AX192" i="9"/>
  <c r="BH220" i="9"/>
  <c r="AR223" i="9"/>
  <c r="BZ223" i="9"/>
  <c r="AE226" i="9"/>
  <c r="BV226" i="9"/>
  <c r="AX227" i="9"/>
  <c r="AZ227" i="9" s="1"/>
  <c r="M227" i="9"/>
  <c r="O227" i="9" s="1"/>
  <c r="AL227" i="9"/>
  <c r="AN227" i="9" s="1"/>
  <c r="S230" i="9"/>
  <c r="U230" i="9" s="1"/>
  <c r="CD236" i="9"/>
  <c r="BD236" i="9"/>
  <c r="BF236" i="9" s="1"/>
  <c r="M238" i="9"/>
  <c r="O238" i="9" s="1"/>
  <c r="BD163" i="9"/>
  <c r="BF163" i="9" s="1"/>
  <c r="S166" i="9"/>
  <c r="BD169" i="9"/>
  <c r="BF169" i="9" s="1"/>
  <c r="S172" i="9"/>
  <c r="U172" i="9" s="1"/>
  <c r="M185" i="9"/>
  <c r="AR185" i="9"/>
  <c r="BR186" i="9"/>
  <c r="BZ188" i="9"/>
  <c r="AR188" i="9"/>
  <c r="BH225" i="9"/>
  <c r="G225" i="9"/>
  <c r="BN225" i="9"/>
  <c r="CD229" i="9"/>
  <c r="BD229" i="9"/>
  <c r="BF229" i="9" s="1"/>
  <c r="BZ231" i="9"/>
  <c r="AR231" i="9"/>
  <c r="BR238" i="9"/>
  <c r="S238" i="9"/>
  <c r="CB244" i="9"/>
  <c r="AX244" i="9"/>
  <c r="M244" i="9"/>
  <c r="O244" i="9" s="1"/>
  <c r="AL244" i="9"/>
  <c r="AN244" i="9" s="1"/>
  <c r="BT244" i="9"/>
  <c r="Y171" i="9"/>
  <c r="AX171" i="9"/>
  <c r="Y177" i="9"/>
  <c r="AX177" i="9"/>
  <c r="BR185" i="9"/>
  <c r="CD187" i="9"/>
  <c r="BD187" i="9"/>
  <c r="BF187" i="9" s="1"/>
  <c r="BD191" i="9"/>
  <c r="BF191" i="9" s="1"/>
  <c r="AE191" i="9"/>
  <c r="BN217" i="9"/>
  <c r="BH217" i="9"/>
  <c r="BB255" i="9"/>
  <c r="Y218" i="9"/>
  <c r="AL221" i="9"/>
  <c r="AN221" i="9" s="1"/>
  <c r="CB223" i="9"/>
  <c r="AX223" i="9"/>
  <c r="BV234" i="9"/>
  <c r="AE234" i="9"/>
  <c r="AX236" i="9"/>
  <c r="M236" i="9"/>
  <c r="O236" i="9" s="1"/>
  <c r="CB236" i="9"/>
  <c r="AL236" i="9"/>
  <c r="AN236" i="9" s="1"/>
  <c r="BT236" i="9"/>
  <c r="BR236" i="9"/>
  <c r="AE243" i="9"/>
  <c r="AG243" i="9" s="1"/>
  <c r="BV243" i="9"/>
  <c r="CB245" i="9"/>
  <c r="AX245" i="9"/>
  <c r="Y245" i="9"/>
  <c r="BD245" i="9"/>
  <c r="BF245" i="9" s="1"/>
  <c r="M245" i="9"/>
  <c r="O245" i="9" s="1"/>
  <c r="AL245" i="9"/>
  <c r="AN245" i="9" s="1"/>
  <c r="BT245" i="9"/>
  <c r="BT193" i="9"/>
  <c r="BX219" i="9"/>
  <c r="BT220" i="9"/>
  <c r="M224" i="9"/>
  <c r="O224" i="9" s="1"/>
  <c r="CB225" i="9"/>
  <c r="CD230" i="9"/>
  <c r="BD230" i="9"/>
  <c r="BF230" i="9" s="1"/>
  <c r="BZ233" i="9"/>
  <c r="AR233" i="9"/>
  <c r="CD233" i="9"/>
  <c r="AE236" i="9"/>
  <c r="AG236" i="9" s="1"/>
  <c r="BV236" i="9"/>
  <c r="BR239" i="9"/>
  <c r="S239" i="9"/>
  <c r="AX239" i="9"/>
  <c r="BN241" i="9"/>
  <c r="BH241" i="9"/>
  <c r="G241" i="9"/>
  <c r="AR241" i="9"/>
  <c r="BZ241" i="9"/>
  <c r="AE244" i="9"/>
  <c r="AG244" i="9" s="1"/>
  <c r="BV244" i="9"/>
  <c r="K255" i="9"/>
  <c r="M255" i="9" s="1"/>
  <c r="O255" i="9" s="1"/>
  <c r="AJ255" i="9"/>
  <c r="AE218" i="9"/>
  <c r="AG218" i="9" s="1"/>
  <c r="BD218" i="9"/>
  <c r="BF218" i="9" s="1"/>
  <c r="BV220" i="9"/>
  <c r="BR223" i="9"/>
  <c r="S223" i="9"/>
  <c r="CD223" i="9"/>
  <c r="BD223" i="9"/>
  <c r="BF223" i="9" s="1"/>
  <c r="BZ225" i="9"/>
  <c r="AR225" i="9"/>
  <c r="BZ226" i="9"/>
  <c r="AR226" i="9"/>
  <c r="BN227" i="9"/>
  <c r="BH227" i="9"/>
  <c r="BV228" i="9"/>
  <c r="AE228" i="9"/>
  <c r="BR231" i="9"/>
  <c r="S231" i="9"/>
  <c r="AX231" i="9"/>
  <c r="M240" i="9"/>
  <c r="O240" i="9" s="1"/>
  <c r="CB242" i="9"/>
  <c r="AL246" i="9"/>
  <c r="AN246" i="9" s="1"/>
  <c r="AX247" i="9"/>
  <c r="BV252" i="9"/>
  <c r="AE252" i="9"/>
  <c r="M217" i="9"/>
  <c r="O217" i="9" s="1"/>
  <c r="AL217" i="9"/>
  <c r="AN217" i="9" s="1"/>
  <c r="BL255" i="9"/>
  <c r="BX220" i="9"/>
  <c r="AX224" i="9"/>
  <c r="G227" i="9"/>
  <c r="I227" i="9" s="1"/>
  <c r="CD231" i="9"/>
  <c r="BD231" i="9"/>
  <c r="BF231" i="9" s="1"/>
  <c r="BR232" i="9"/>
  <c r="S232" i="9"/>
  <c r="CD232" i="9"/>
  <c r="BD232" i="9"/>
  <c r="BF232" i="9" s="1"/>
  <c r="M233" i="9"/>
  <c r="O233" i="9" s="1"/>
  <c r="AR234" i="9"/>
  <c r="AE237" i="9"/>
  <c r="AG237" i="9" s="1"/>
  <c r="BV237" i="9"/>
  <c r="BR240" i="9"/>
  <c r="S240" i="9"/>
  <c r="U240" i="9" s="1"/>
  <c r="AX240" i="9"/>
  <c r="AZ240" i="9" s="1"/>
  <c r="AR242" i="9"/>
  <c r="AR246" i="9"/>
  <c r="CD247" i="9"/>
  <c r="BD247" i="9"/>
  <c r="BF247" i="9" s="1"/>
  <c r="G192" i="9"/>
  <c r="BD192" i="9"/>
  <c r="BF192" i="9" s="1"/>
  <c r="BD219" i="9"/>
  <c r="BF219" i="9" s="1"/>
  <c r="S222" i="9"/>
  <c r="CD224" i="9"/>
  <c r="BD224" i="9"/>
  <c r="BF224" i="9" s="1"/>
  <c r="BZ227" i="9"/>
  <c r="AR227" i="9"/>
  <c r="AT227" i="9" s="1"/>
  <c r="CD227" i="9"/>
  <c r="BX228" i="9"/>
  <c r="BV229" i="9"/>
  <c r="AE230" i="9"/>
  <c r="AG230" i="9" s="1"/>
  <c r="BV230" i="9"/>
  <c r="BR233" i="9"/>
  <c r="S233" i="9"/>
  <c r="AX233" i="9"/>
  <c r="BN235" i="9"/>
  <c r="BH235" i="9"/>
  <c r="G235" i="9"/>
  <c r="AR235" i="9"/>
  <c r="BZ235" i="9"/>
  <c r="BN236" i="9"/>
  <c r="BH236" i="9"/>
  <c r="G236" i="9"/>
  <c r="AE238" i="9"/>
  <c r="BV238" i="9"/>
  <c r="Y239" i="9"/>
  <c r="M241" i="9"/>
  <c r="O241" i="9" s="1"/>
  <c r="M242" i="9"/>
  <c r="O242" i="9" s="1"/>
  <c r="BN246" i="9"/>
  <c r="BH246" i="9"/>
  <c r="G246" i="9"/>
  <c r="CD248" i="9"/>
  <c r="BD248" i="9"/>
  <c r="BF248" i="9" s="1"/>
  <c r="BR249" i="9"/>
  <c r="S249" i="9"/>
  <c r="BR225" i="9"/>
  <c r="S225" i="9"/>
  <c r="BN228" i="9"/>
  <c r="BH228" i="9"/>
  <c r="G228" i="9"/>
  <c r="BZ236" i="9"/>
  <c r="CD240" i="9"/>
  <c r="BD240" i="9"/>
  <c r="BF240" i="9" s="1"/>
  <c r="BR241" i="9"/>
  <c r="S241" i="9"/>
  <c r="CD241" i="9"/>
  <c r="BD241" i="9"/>
  <c r="BF241" i="9" s="1"/>
  <c r="BZ243" i="9"/>
  <c r="AR243" i="9"/>
  <c r="G244" i="9"/>
  <c r="BN244" i="9"/>
  <c r="BZ244" i="9"/>
  <c r="AR244" i="9"/>
  <c r="BZ245" i="9"/>
  <c r="AR245" i="9"/>
  <c r="S217" i="9"/>
  <c r="AR217" i="9"/>
  <c r="BR217" i="9"/>
  <c r="G220" i="9"/>
  <c r="BD220" i="9"/>
  <c r="BF220" i="9" s="1"/>
  <c r="CD225" i="9"/>
  <c r="BD225" i="9"/>
  <c r="BF225" i="9" s="1"/>
  <c r="BR226" i="9"/>
  <c r="S226" i="9"/>
  <c r="CD226" i="9"/>
  <c r="BD226" i="9"/>
  <c r="BF226" i="9" s="1"/>
  <c r="CB228" i="9"/>
  <c r="AE231" i="9"/>
  <c r="AG231" i="9" s="1"/>
  <c r="BV231" i="9"/>
  <c r="BN231" i="9"/>
  <c r="BR234" i="9"/>
  <c r="S234" i="9"/>
  <c r="AR236" i="9"/>
  <c r="AL237" i="9"/>
  <c r="AN237" i="9" s="1"/>
  <c r="AE239" i="9"/>
  <c r="CD246" i="9"/>
  <c r="BD246" i="9"/>
  <c r="BF246" i="9" s="1"/>
  <c r="BT247" i="9"/>
  <c r="M219" i="9"/>
  <c r="O219" i="9" s="1"/>
  <c r="AX222" i="9"/>
  <c r="BV223" i="9"/>
  <c r="AE224" i="9"/>
  <c r="AG224" i="9" s="1"/>
  <c r="BV224" i="9"/>
  <c r="BR227" i="9"/>
  <c r="S227" i="9"/>
  <c r="U227" i="9" s="1"/>
  <c r="AR229" i="9"/>
  <c r="BZ229" i="9"/>
  <c r="AE232" i="9"/>
  <c r="BV232" i="9"/>
  <c r="CB237" i="9"/>
  <c r="BT239" i="9"/>
  <c r="CD242" i="9"/>
  <c r="BD242" i="9"/>
  <c r="BF242" i="9" s="1"/>
  <c r="Y247" i="9"/>
  <c r="AE248" i="9"/>
  <c r="AG248" i="9" s="1"/>
  <c r="BV248" i="9"/>
  <c r="AE249" i="9"/>
  <c r="BV249" i="9"/>
  <c r="W255" i="9"/>
  <c r="AV255" i="9"/>
  <c r="S218" i="9"/>
  <c r="AR218" i="9"/>
  <c r="BT231" i="9"/>
  <c r="CD234" i="9"/>
  <c r="BD234" i="9"/>
  <c r="BF234" i="9" s="1"/>
  <c r="BR235" i="9"/>
  <c r="S235" i="9"/>
  <c r="CD235" i="9"/>
  <c r="BD235" i="9"/>
  <c r="BF235" i="9" s="1"/>
  <c r="BZ237" i="9"/>
  <c r="AR237" i="9"/>
  <c r="G238" i="9"/>
  <c r="BN238" i="9"/>
  <c r="BZ238" i="9"/>
  <c r="AR238" i="9"/>
  <c r="BN239" i="9"/>
  <c r="BH239" i="9"/>
  <c r="BV240" i="9"/>
  <c r="AE240" i="9"/>
  <c r="AG240" i="9" s="1"/>
  <c r="BR243" i="9"/>
  <c r="S243" i="9"/>
  <c r="BR246" i="9"/>
  <c r="S246" i="9"/>
  <c r="AX246" i="9"/>
  <c r="Y246" i="9"/>
  <c r="BT246" i="9"/>
  <c r="AE247" i="9"/>
  <c r="BN252" i="9"/>
  <c r="BH252" i="9"/>
  <c r="G252" i="9"/>
  <c r="CD252" i="9"/>
  <c r="BD252" i="9"/>
  <c r="BF252" i="9" s="1"/>
  <c r="Y217" i="9"/>
  <c r="AX217" i="9"/>
  <c r="BX217" i="9"/>
  <c r="AE225" i="9"/>
  <c r="BV225" i="9"/>
  <c r="BR228" i="9"/>
  <c r="S228" i="9"/>
  <c r="AR230" i="9"/>
  <c r="AT230" i="9" s="1"/>
  <c r="BH231" i="9"/>
  <c r="G231" i="9"/>
  <c r="AE233" i="9"/>
  <c r="G239" i="9"/>
  <c r="AL239" i="9"/>
  <c r="AN239" i="9" s="1"/>
  <c r="CD243" i="9"/>
  <c r="BD243" i="9"/>
  <c r="BF243" i="9" s="1"/>
  <c r="BR244" i="9"/>
  <c r="S244" i="9"/>
  <c r="BR245" i="9"/>
  <c r="S245" i="9"/>
  <c r="CB250" i="9"/>
  <c r="AX250" i="9"/>
  <c r="Y250" i="9"/>
  <c r="BT250" i="9"/>
  <c r="BZ247" i="9"/>
  <c r="BH251" i="9"/>
  <c r="BZ253" i="9"/>
  <c r="S250" i="9"/>
  <c r="AR250" i="9"/>
  <c r="BD253" i="9"/>
  <c r="BF253" i="9" s="1"/>
  <c r="BV250" i="9"/>
  <c r="S251" i="9"/>
  <c r="AR251" i="9"/>
  <c r="BD249" i="9"/>
  <c r="BF249" i="9" s="1"/>
  <c r="S252" i="9"/>
  <c r="Y251" i="9"/>
  <c r="BD244" i="9"/>
  <c r="BF244" i="9" s="1"/>
  <c r="S247" i="9"/>
  <c r="BD250" i="9"/>
  <c r="BF250" i="9" s="1"/>
  <c r="S253" i="9"/>
  <c r="Q53" i="8"/>
  <c r="AB53" i="8"/>
  <c r="AF84" i="8"/>
  <c r="AH84" i="8" s="1"/>
  <c r="O195" i="8"/>
  <c r="AF96" i="8"/>
  <c r="AH96" i="8" s="1"/>
  <c r="AF102" i="8"/>
  <c r="AH102" i="8" s="1"/>
  <c r="O255" i="8"/>
  <c r="AF219" i="8"/>
  <c r="AH219" i="8" s="1"/>
  <c r="AF230" i="8"/>
  <c r="AH230" i="8" s="1"/>
  <c r="AF242" i="8"/>
  <c r="AH242" i="8" s="1"/>
  <c r="AF14" i="8"/>
  <c r="AH14" i="8" s="1"/>
  <c r="AD53" i="8"/>
  <c r="AF20" i="8"/>
  <c r="AH20" i="8" s="1"/>
  <c r="AF26" i="8"/>
  <c r="AH26" i="8" s="1"/>
  <c r="AF32" i="8"/>
  <c r="AH32" i="8" s="1"/>
  <c r="AF38" i="8"/>
  <c r="AH38" i="8" s="1"/>
  <c r="AF44" i="8"/>
  <c r="AH44" i="8" s="1"/>
  <c r="AF50" i="8"/>
  <c r="AH50" i="8" s="1"/>
  <c r="Q195" i="8"/>
  <c r="AF85" i="8"/>
  <c r="AH85" i="8" s="1"/>
  <c r="AF91" i="8"/>
  <c r="AH91" i="8" s="1"/>
  <c r="AF97" i="8"/>
  <c r="AH97" i="8" s="1"/>
  <c r="AF103" i="8"/>
  <c r="AH103" i="8" s="1"/>
  <c r="AF114" i="8"/>
  <c r="AH114" i="8" s="1"/>
  <c r="AF120" i="8"/>
  <c r="AH120" i="8" s="1"/>
  <c r="AF126" i="8"/>
  <c r="AH126" i="8" s="1"/>
  <c r="AF149" i="8"/>
  <c r="AH149" i="8" s="1"/>
  <c r="AF155" i="8"/>
  <c r="AH155" i="8" s="1"/>
  <c r="AF179" i="8"/>
  <c r="AH179" i="8" s="1"/>
  <c r="AF191" i="8"/>
  <c r="AH191" i="8" s="1"/>
  <c r="Q255" i="8"/>
  <c r="AF220" i="8"/>
  <c r="AH220" i="8" s="1"/>
  <c r="AF225" i="8"/>
  <c r="AH225" i="8" s="1"/>
  <c r="AF231" i="8"/>
  <c r="AH231" i="8" s="1"/>
  <c r="AF237" i="8"/>
  <c r="AH237" i="8" s="1"/>
  <c r="AF249" i="8"/>
  <c r="AH249" i="8" s="1"/>
  <c r="S195" i="8"/>
  <c r="AF109" i="8"/>
  <c r="AH109" i="8" s="1"/>
  <c r="AF115" i="8"/>
  <c r="AH115" i="8" s="1"/>
  <c r="AF121" i="8"/>
  <c r="AH121" i="8" s="1"/>
  <c r="AF127" i="8"/>
  <c r="AH127" i="8" s="1"/>
  <c r="AF150" i="8"/>
  <c r="AH150" i="8" s="1"/>
  <c r="AF156" i="8"/>
  <c r="AH156" i="8" s="1"/>
  <c r="AF167" i="8"/>
  <c r="AH167" i="8" s="1"/>
  <c r="AF173" i="8"/>
  <c r="AH173" i="8" s="1"/>
  <c r="AF185" i="8"/>
  <c r="AH185" i="8" s="1"/>
  <c r="AF243" i="8"/>
  <c r="AH243" i="8" s="1"/>
  <c r="I53" i="8"/>
  <c r="AF15" i="8"/>
  <c r="AH15" i="8" s="1"/>
  <c r="AF21" i="8"/>
  <c r="AH21" i="8" s="1"/>
  <c r="AF27" i="8"/>
  <c r="AH27" i="8" s="1"/>
  <c r="AF33" i="8"/>
  <c r="AH33" i="8" s="1"/>
  <c r="AF39" i="8"/>
  <c r="AH39" i="8" s="1"/>
  <c r="AF45" i="8"/>
  <c r="AH45" i="8" s="1"/>
  <c r="AF51" i="8"/>
  <c r="AH51" i="8" s="1"/>
  <c r="U195" i="8"/>
  <c r="AF86" i="8"/>
  <c r="AH86" i="8" s="1"/>
  <c r="AF92" i="8"/>
  <c r="AH92" i="8" s="1"/>
  <c r="AF98" i="8"/>
  <c r="AH98" i="8" s="1"/>
  <c r="AF104" i="8"/>
  <c r="AH104" i="8" s="1"/>
  <c r="AF162" i="8"/>
  <c r="AH162" i="8" s="1"/>
  <c r="AF168" i="8"/>
  <c r="AH168" i="8" s="1"/>
  <c r="AF174" i="8"/>
  <c r="AH174" i="8" s="1"/>
  <c r="AF180" i="8"/>
  <c r="AH180" i="8" s="1"/>
  <c r="AF186" i="8"/>
  <c r="AH186" i="8" s="1"/>
  <c r="AF192" i="8"/>
  <c r="AH192" i="8" s="1"/>
  <c r="U255" i="8"/>
  <c r="AF221" i="8"/>
  <c r="AH221" i="8" s="1"/>
  <c r="AF226" i="8"/>
  <c r="AH226" i="8" s="1"/>
  <c r="AF232" i="8"/>
  <c r="AH232" i="8" s="1"/>
  <c r="AF238" i="8"/>
  <c r="AH238" i="8" s="1"/>
  <c r="AF250" i="8"/>
  <c r="AH250" i="8" s="1"/>
  <c r="K53" i="8"/>
  <c r="X195" i="8"/>
  <c r="AF110" i="8"/>
  <c r="AH110" i="8" s="1"/>
  <c r="AF116" i="8"/>
  <c r="AH116" i="8" s="1"/>
  <c r="AF122" i="8"/>
  <c r="AH122" i="8" s="1"/>
  <c r="AF128" i="8"/>
  <c r="AH128" i="8" s="1"/>
  <c r="AF151" i="8"/>
  <c r="AH151" i="8" s="1"/>
  <c r="AF157" i="8"/>
  <c r="AH157" i="8" s="1"/>
  <c r="X255" i="8"/>
  <c r="AF244" i="8"/>
  <c r="AH244" i="8" s="1"/>
  <c r="M53" i="8"/>
  <c r="AF16" i="8"/>
  <c r="AH16" i="8" s="1"/>
  <c r="AF22" i="8"/>
  <c r="AH22" i="8" s="1"/>
  <c r="AF28" i="8"/>
  <c r="AH28" i="8" s="1"/>
  <c r="AF34" i="8"/>
  <c r="AH34" i="8" s="1"/>
  <c r="AF40" i="8"/>
  <c r="AH40" i="8" s="1"/>
  <c r="AF46" i="8"/>
  <c r="AH46" i="8" s="1"/>
  <c r="Z195" i="8"/>
  <c r="AF87" i="8"/>
  <c r="AH87" i="8" s="1"/>
  <c r="AF93" i="8"/>
  <c r="AH93" i="8" s="1"/>
  <c r="AF99" i="8"/>
  <c r="AH99" i="8" s="1"/>
  <c r="AF105" i="8"/>
  <c r="AH105" i="8" s="1"/>
  <c r="AF163" i="8"/>
  <c r="AH163" i="8" s="1"/>
  <c r="AF169" i="8"/>
  <c r="AH169" i="8" s="1"/>
  <c r="AF175" i="8"/>
  <c r="AH175" i="8" s="1"/>
  <c r="AF181" i="8"/>
  <c r="AH181" i="8" s="1"/>
  <c r="AF187" i="8"/>
  <c r="AH187" i="8" s="1"/>
  <c r="AF193" i="8"/>
  <c r="AH193" i="8" s="1"/>
  <c r="Z255" i="8"/>
  <c r="AF222" i="8"/>
  <c r="AH222" i="8" s="1"/>
  <c r="AF227" i="8"/>
  <c r="AH227" i="8" s="1"/>
  <c r="AF233" i="8"/>
  <c r="AH233" i="8" s="1"/>
  <c r="AF245" i="8"/>
  <c r="AH245" i="8" s="1"/>
  <c r="AF251" i="8"/>
  <c r="AH251" i="8" s="1"/>
  <c r="AB195" i="8"/>
  <c r="AN195" i="8"/>
  <c r="AF111" i="8"/>
  <c r="AH111" i="8" s="1"/>
  <c r="AF117" i="8"/>
  <c r="AH117" i="8" s="1"/>
  <c r="AF123" i="8"/>
  <c r="AH123" i="8" s="1"/>
  <c r="AF129" i="8"/>
  <c r="AH129" i="8" s="1"/>
  <c r="AF152" i="8"/>
  <c r="AH152" i="8" s="1"/>
  <c r="AF158" i="8"/>
  <c r="AH158" i="8" s="1"/>
  <c r="AB255" i="8"/>
  <c r="AF239" i="8"/>
  <c r="AH239" i="8" s="1"/>
  <c r="G53" i="7"/>
  <c r="O195" i="7"/>
  <c r="G255" i="7"/>
  <c r="AF23" i="8"/>
  <c r="AH23" i="8" s="1"/>
  <c r="AF35" i="8"/>
  <c r="AH35" i="8" s="1"/>
  <c r="AF47" i="8"/>
  <c r="AH47" i="8" s="1"/>
  <c r="E195" i="8"/>
  <c r="AD195" i="8"/>
  <c r="AF88" i="8"/>
  <c r="AH88" i="8" s="1"/>
  <c r="AF94" i="8"/>
  <c r="AH94" i="8" s="1"/>
  <c r="AF100" i="8"/>
  <c r="AH100" i="8" s="1"/>
  <c r="AF106" i="8"/>
  <c r="AH106" i="8" s="1"/>
  <c r="AF164" i="8"/>
  <c r="AH164" i="8" s="1"/>
  <c r="AF170" i="8"/>
  <c r="AH170" i="8" s="1"/>
  <c r="AF176" i="8"/>
  <c r="AH176" i="8" s="1"/>
  <c r="AF182" i="8"/>
  <c r="AH182" i="8" s="1"/>
  <c r="AF188" i="8"/>
  <c r="AH188" i="8" s="1"/>
  <c r="AF217" i="8"/>
  <c r="AH217" i="8" s="1"/>
  <c r="AF228" i="8"/>
  <c r="AH228" i="8" s="1"/>
  <c r="AF234" i="8"/>
  <c r="AH234" i="8" s="1"/>
  <c r="AF240" i="8"/>
  <c r="AH240" i="8" s="1"/>
  <c r="AF246" i="8"/>
  <c r="AH246" i="8" s="1"/>
  <c r="AF252" i="8"/>
  <c r="AH252" i="8" s="1"/>
  <c r="I53" i="7"/>
  <c r="Q195" i="7"/>
  <c r="I255" i="7"/>
  <c r="S53" i="8"/>
  <c r="AF17" i="8"/>
  <c r="AH17" i="8" s="1"/>
  <c r="O53" i="8"/>
  <c r="AF29" i="8"/>
  <c r="AH29" i="8" s="1"/>
  <c r="AF41" i="8"/>
  <c r="AH41" i="8" s="1"/>
  <c r="G195" i="8"/>
  <c r="AF112" i="8"/>
  <c r="AH112" i="8" s="1"/>
  <c r="AF118" i="8"/>
  <c r="AH118" i="8" s="1"/>
  <c r="AF124" i="8"/>
  <c r="AH124" i="8" s="1"/>
  <c r="AF130" i="8"/>
  <c r="AH130" i="8" s="1"/>
  <c r="AF153" i="8"/>
  <c r="AH153" i="8" s="1"/>
  <c r="AF159" i="8"/>
  <c r="AH159" i="8" s="1"/>
  <c r="AN255" i="8"/>
  <c r="U53" i="8"/>
  <c r="AF18" i="8"/>
  <c r="AH18" i="8" s="1"/>
  <c r="AF24" i="8"/>
  <c r="AH24" i="8" s="1"/>
  <c r="AF30" i="8"/>
  <c r="AH30" i="8" s="1"/>
  <c r="AF36" i="8"/>
  <c r="AH36" i="8" s="1"/>
  <c r="AF42" i="8"/>
  <c r="AH42" i="8" s="1"/>
  <c r="AF48" i="8"/>
  <c r="AH48" i="8" s="1"/>
  <c r="I195" i="8"/>
  <c r="AF83" i="8"/>
  <c r="AH83" i="8" s="1"/>
  <c r="AF89" i="8"/>
  <c r="AH89" i="8" s="1"/>
  <c r="M195" i="8"/>
  <c r="AF95" i="8"/>
  <c r="AH95" i="8" s="1"/>
  <c r="AF101" i="8"/>
  <c r="AH101" i="8" s="1"/>
  <c r="AF107" i="8"/>
  <c r="AH107" i="8" s="1"/>
  <c r="AF165" i="8"/>
  <c r="AH165" i="8" s="1"/>
  <c r="AF171" i="8"/>
  <c r="AH171" i="8" s="1"/>
  <c r="AF177" i="8"/>
  <c r="AH177" i="8" s="1"/>
  <c r="AF183" i="8"/>
  <c r="AH183" i="8" s="1"/>
  <c r="AF189" i="8"/>
  <c r="AH189" i="8" s="1"/>
  <c r="I255" i="8"/>
  <c r="AF218" i="8"/>
  <c r="AH218" i="8" s="1"/>
  <c r="E255" i="8"/>
  <c r="AD255" i="8"/>
  <c r="AF229" i="8"/>
  <c r="AH229" i="8" s="1"/>
  <c r="AF235" i="8"/>
  <c r="AH235" i="8" s="1"/>
  <c r="AF247" i="8"/>
  <c r="AH247" i="8" s="1"/>
  <c r="M53" i="7"/>
  <c r="M255" i="7"/>
  <c r="X53" i="8"/>
  <c r="K195" i="8"/>
  <c r="AF113" i="8"/>
  <c r="AH113" i="8" s="1"/>
  <c r="AF119" i="8"/>
  <c r="AH119" i="8" s="1"/>
  <c r="AF125" i="8"/>
  <c r="AH125" i="8" s="1"/>
  <c r="AF131" i="8"/>
  <c r="AH131" i="8" s="1"/>
  <c r="AF154" i="8"/>
  <c r="AH154" i="8" s="1"/>
  <c r="AF160" i="8"/>
  <c r="AH160" i="8" s="1"/>
  <c r="K255" i="8"/>
  <c r="AF241" i="8"/>
  <c r="AH241" i="8" s="1"/>
  <c r="AF253" i="8"/>
  <c r="AH253" i="8" s="1"/>
  <c r="AF223" i="8"/>
  <c r="AH223" i="8" s="1"/>
  <c r="AF82" i="8"/>
  <c r="G255" i="8"/>
  <c r="E53" i="8"/>
  <c r="K53" i="7"/>
  <c r="O53" i="7"/>
  <c r="O255" i="7"/>
  <c r="E195" i="7"/>
  <c r="K195" i="7"/>
  <c r="E53" i="7"/>
  <c r="U257" i="7"/>
  <c r="S257" i="7"/>
  <c r="AQ16" i="6"/>
  <c r="BM16" i="6"/>
  <c r="AK16" i="6"/>
  <c r="BG16" i="6"/>
  <c r="AE16" i="6"/>
  <c r="AW16" i="6"/>
  <c r="Y16" i="6"/>
  <c r="W26" i="6"/>
  <c r="BO26" i="6"/>
  <c r="W33" i="6"/>
  <c r="BO33" i="6"/>
  <c r="W35" i="6"/>
  <c r="BO35" i="6"/>
  <c r="AO36" i="6"/>
  <c r="AI36" i="6"/>
  <c r="AC36" i="6"/>
  <c r="W83" i="6"/>
  <c r="BO83" i="6"/>
  <c r="W94" i="6"/>
  <c r="BO94" i="6"/>
  <c r="W16" i="6"/>
  <c r="W31" i="6"/>
  <c r="BO31" i="6"/>
  <c r="W37" i="6"/>
  <c r="BO37" i="6"/>
  <c r="W42" i="6"/>
  <c r="BO42" i="6"/>
  <c r="W15" i="6"/>
  <c r="BO15" i="6"/>
  <c r="W21" i="6"/>
  <c r="W86" i="6"/>
  <c r="BO86" i="6"/>
  <c r="W90" i="6"/>
  <c r="BO90" i="6"/>
  <c r="AI16" i="6"/>
  <c r="BO20" i="6"/>
  <c r="BC21" i="6"/>
  <c r="BE21" i="6" s="1"/>
  <c r="BO32" i="6"/>
  <c r="W32" i="6"/>
  <c r="BK40" i="6"/>
  <c r="U46" i="6"/>
  <c r="W100" i="6"/>
  <c r="BO100" i="6"/>
  <c r="BO109" i="6"/>
  <c r="W109" i="6"/>
  <c r="E53" i="6"/>
  <c r="W29" i="6"/>
  <c r="BO29" i="6"/>
  <c r="BO158" i="6"/>
  <c r="W158" i="6"/>
  <c r="I53" i="6"/>
  <c r="U14" i="6"/>
  <c r="BA53" i="6"/>
  <c r="AO16" i="6"/>
  <c r="W20" i="6"/>
  <c r="BO36" i="6"/>
  <c r="W36" i="6"/>
  <c r="U39" i="6"/>
  <c r="AO40" i="6"/>
  <c r="AI40" i="6"/>
  <c r="AC40" i="6"/>
  <c r="BO51" i="6"/>
  <c r="W51" i="6"/>
  <c r="BO96" i="6"/>
  <c r="W96" i="6"/>
  <c r="W99" i="6"/>
  <c r="BO99" i="6"/>
  <c r="K53" i="6"/>
  <c r="W19" i="6"/>
  <c r="BO19" i="6"/>
  <c r="AC20" i="6"/>
  <c r="W25" i="6"/>
  <c r="BO25" i="6"/>
  <c r="BO28" i="6"/>
  <c r="W28" i="6"/>
  <c r="AI32" i="6"/>
  <c r="W41" i="6"/>
  <c r="BO41" i="6"/>
  <c r="W44" i="6"/>
  <c r="BO44" i="6"/>
  <c r="BO48" i="6"/>
  <c r="BO84" i="6"/>
  <c r="W84" i="6"/>
  <c r="BK88" i="6"/>
  <c r="BE88" i="6"/>
  <c r="AU88" i="6"/>
  <c r="BM104" i="6"/>
  <c r="AK104" i="6"/>
  <c r="BG104" i="6"/>
  <c r="AE104" i="6"/>
  <c r="AW104" i="6"/>
  <c r="Y104" i="6"/>
  <c r="AQ104" i="6"/>
  <c r="AI20" i="6"/>
  <c r="BO24" i="6"/>
  <c r="AC28" i="6"/>
  <c r="G195" i="6"/>
  <c r="U82" i="6"/>
  <c r="W89" i="6"/>
  <c r="BK119" i="6"/>
  <c r="AU119" i="6"/>
  <c r="AC119" i="6"/>
  <c r="BE16" i="6"/>
  <c r="U18" i="6"/>
  <c r="AO20" i="6"/>
  <c r="AI28" i="6"/>
  <c r="AU32" i="6"/>
  <c r="BS53" i="6"/>
  <c r="U23" i="6"/>
  <c r="BE32" i="6"/>
  <c r="AU36" i="6"/>
  <c r="BO40" i="6"/>
  <c r="W40" i="6"/>
  <c r="W43" i="6"/>
  <c r="BO43" i="6"/>
  <c r="W98" i="6"/>
  <c r="BO98" i="6"/>
  <c r="BO111" i="6"/>
  <c r="W111" i="6"/>
  <c r="W27" i="6"/>
  <c r="BO27" i="6"/>
  <c r="W30" i="6"/>
  <c r="BO30" i="6"/>
  <c r="W34" i="6"/>
  <c r="BO34" i="6"/>
  <c r="U38" i="6"/>
  <c r="BO47" i="6"/>
  <c r="W47" i="6"/>
  <c r="W85" i="6"/>
  <c r="BO85" i="6"/>
  <c r="BM88" i="6"/>
  <c r="AK88" i="6"/>
  <c r="BG88" i="6"/>
  <c r="AE88" i="6"/>
  <c r="AW88" i="6"/>
  <c r="Y88" i="6"/>
  <c r="AQ88" i="6"/>
  <c r="BE20" i="6"/>
  <c r="U22" i="6"/>
  <c r="BE36" i="6"/>
  <c r="W50" i="6"/>
  <c r="BO50" i="6"/>
  <c r="AG53" i="6"/>
  <c r="W17" i="6"/>
  <c r="BO17" i="6"/>
  <c r="AO32" i="6"/>
  <c r="BK32" i="6"/>
  <c r="AC32" i="6"/>
  <c r="BK36" i="6"/>
  <c r="W116" i="6"/>
  <c r="BO116" i="6"/>
  <c r="AU122" i="6"/>
  <c r="BK122" i="6"/>
  <c r="W122" i="6"/>
  <c r="W253" i="6"/>
  <c r="BO253" i="6"/>
  <c r="M53" i="6"/>
  <c r="BI53" i="6"/>
  <c r="W45" i="6"/>
  <c r="BO45" i="6"/>
  <c r="K195" i="6"/>
  <c r="AS195" i="6"/>
  <c r="AU82" i="6"/>
  <c r="AO88" i="6"/>
  <c r="AC92" i="6"/>
  <c r="W93" i="6"/>
  <c r="AO96" i="6"/>
  <c r="BK96" i="6"/>
  <c r="W103" i="6"/>
  <c r="BO103" i="6"/>
  <c r="BO115" i="6"/>
  <c r="W115" i="6"/>
  <c r="BO118" i="6"/>
  <c r="W118" i="6"/>
  <c r="O53" i="6"/>
  <c r="AM53" i="6"/>
  <c r="BK14" i="6"/>
  <c r="AI50" i="6"/>
  <c r="AY195" i="6"/>
  <c r="AI92" i="6"/>
  <c r="AC96" i="6"/>
  <c r="U97" i="6"/>
  <c r="AU106" i="6"/>
  <c r="BO121" i="6"/>
  <c r="BE127" i="6"/>
  <c r="BO129" i="6"/>
  <c r="W129" i="6"/>
  <c r="AO186" i="6"/>
  <c r="BK186" i="6"/>
  <c r="AI186" i="6"/>
  <c r="AC186" i="6"/>
  <c r="W186" i="6"/>
  <c r="W120" i="6"/>
  <c r="AO14" i="6"/>
  <c r="AO34" i="6"/>
  <c r="AU43" i="6"/>
  <c r="AC45" i="6"/>
  <c r="BA195" i="6"/>
  <c r="BE90" i="6"/>
  <c r="AO92" i="6"/>
  <c r="AI96" i="6"/>
  <c r="AO100" i="6"/>
  <c r="BK100" i="6"/>
  <c r="U106" i="6"/>
  <c r="BE106" i="6"/>
  <c r="U110" i="6"/>
  <c r="BK121" i="6"/>
  <c r="AU121" i="6"/>
  <c r="AC122" i="6"/>
  <c r="U125" i="6"/>
  <c r="W187" i="6"/>
  <c r="BO187" i="6"/>
  <c r="S53" i="6"/>
  <c r="AI51" i="6"/>
  <c r="AY53" i="6"/>
  <c r="BC82" i="6"/>
  <c r="BC89" i="6"/>
  <c r="BE89" i="6" s="1"/>
  <c r="BC93" i="6"/>
  <c r="BE93" i="6" s="1"/>
  <c r="U101" i="6"/>
  <c r="AO104" i="6"/>
  <c r="BK104" i="6"/>
  <c r="W108" i="6"/>
  <c r="U112" i="6"/>
  <c r="AO112" i="6"/>
  <c r="W114" i="6"/>
  <c r="BE150" i="6"/>
  <c r="BK150" i="6"/>
  <c r="AS53" i="6"/>
  <c r="W105" i="6"/>
  <c r="BO105" i="6"/>
  <c r="BO113" i="6"/>
  <c r="AI119" i="6"/>
  <c r="BO150" i="6"/>
  <c r="W150" i="6"/>
  <c r="W151" i="6"/>
  <c r="AO154" i="6"/>
  <c r="BK154" i="6"/>
  <c r="AI154" i="6"/>
  <c r="BE154" i="6"/>
  <c r="AC154" i="6"/>
  <c r="AU154" i="6"/>
  <c r="W175" i="6"/>
  <c r="BC175" i="6"/>
  <c r="BE175" i="6" s="1"/>
  <c r="AU14" i="6"/>
  <c r="AC43" i="6"/>
  <c r="U87" i="6"/>
  <c r="AU92" i="6"/>
  <c r="AC94" i="6"/>
  <c r="BK94" i="6"/>
  <c r="BC97" i="6"/>
  <c r="BE97" i="6" s="1"/>
  <c r="BO119" i="6"/>
  <c r="W119" i="6"/>
  <c r="U126" i="6"/>
  <c r="W155" i="6"/>
  <c r="AA195" i="6"/>
  <c r="AU96" i="6"/>
  <c r="BK106" i="6"/>
  <c r="AC106" i="6"/>
  <c r="U124" i="6"/>
  <c r="W127" i="6"/>
  <c r="BO127" i="6"/>
  <c r="W130" i="6"/>
  <c r="BO130" i="6"/>
  <c r="BM154" i="6"/>
  <c r="AK154" i="6"/>
  <c r="BG154" i="6"/>
  <c r="AE154" i="6"/>
  <c r="AW154" i="6"/>
  <c r="Y154" i="6"/>
  <c r="AQ154" i="6"/>
  <c r="I195" i="6"/>
  <c r="AO45" i="6"/>
  <c r="AC47" i="6"/>
  <c r="AC82" i="6"/>
  <c r="BS195" i="6"/>
  <c r="BK82" i="6"/>
  <c r="AU86" i="6"/>
  <c r="AC98" i="6"/>
  <c r="BK98" i="6"/>
  <c r="BC101" i="6"/>
  <c r="BE101" i="6" s="1"/>
  <c r="BO107" i="6"/>
  <c r="W107" i="6"/>
  <c r="U117" i="6"/>
  <c r="BE119" i="6"/>
  <c r="AC127" i="6"/>
  <c r="AC150" i="6"/>
  <c r="W154" i="6"/>
  <c r="BK164" i="6"/>
  <c r="BE164" i="6"/>
  <c r="AI88" i="6"/>
  <c r="W123" i="6"/>
  <c r="BO123" i="6"/>
  <c r="AC14" i="6"/>
  <c r="AU45" i="6"/>
  <c r="W49" i="6"/>
  <c r="BO49" i="6"/>
  <c r="U91" i="6"/>
  <c r="BE92" i="6"/>
  <c r="U95" i="6"/>
  <c r="W102" i="6"/>
  <c r="BO102" i="6"/>
  <c r="BK112" i="6"/>
  <c r="AC112" i="6"/>
  <c r="W167" i="6"/>
  <c r="BE50" i="6"/>
  <c r="E195" i="6"/>
  <c r="AG195" i="6"/>
  <c r="AO85" i="6"/>
  <c r="W88" i="6"/>
  <c r="AO90" i="6"/>
  <c r="AO94" i="6"/>
  <c r="BE96" i="6"/>
  <c r="AC118" i="6"/>
  <c r="W163" i="6"/>
  <c r="M195" i="6"/>
  <c r="BI195" i="6"/>
  <c r="AC109" i="6"/>
  <c r="BC110" i="6"/>
  <c r="BE110" i="6" s="1"/>
  <c r="AO123" i="6"/>
  <c r="U128" i="6"/>
  <c r="W169" i="6"/>
  <c r="BO169" i="6"/>
  <c r="AQ174" i="6"/>
  <c r="BM174" i="6"/>
  <c r="AK174" i="6"/>
  <c r="BG174" i="6"/>
  <c r="AE174" i="6"/>
  <c r="AW174" i="6"/>
  <c r="Y174" i="6"/>
  <c r="W193" i="6"/>
  <c r="BO193" i="6"/>
  <c r="W249" i="6"/>
  <c r="BO249" i="6"/>
  <c r="O195" i="6"/>
  <c r="AM195" i="6"/>
  <c r="AO195" i="6" s="1"/>
  <c r="BK102" i="6"/>
  <c r="BK109" i="6"/>
  <c r="AU112" i="6"/>
  <c r="AO119" i="6"/>
  <c r="AI122" i="6"/>
  <c r="AU123" i="6"/>
  <c r="BE130" i="6"/>
  <c r="AC156" i="6"/>
  <c r="AO156" i="6"/>
  <c r="W174" i="6"/>
  <c r="Q195" i="6"/>
  <c r="Q257" i="6" s="1"/>
  <c r="AO82" i="6"/>
  <c r="BC112" i="6"/>
  <c r="BE112" i="6" s="1"/>
  <c r="BE117" i="6"/>
  <c r="AO122" i="6"/>
  <c r="U149" i="6"/>
  <c r="BC151" i="6"/>
  <c r="BE151" i="6" s="1"/>
  <c r="BC155" i="6"/>
  <c r="BE155" i="6" s="1"/>
  <c r="U159" i="6"/>
  <c r="W160" i="6"/>
  <c r="BO160" i="6"/>
  <c r="W164" i="6"/>
  <c r="BO164" i="6"/>
  <c r="BK167" i="6"/>
  <c r="W191" i="6"/>
  <c r="BO191" i="6"/>
  <c r="W238" i="6"/>
  <c r="BO238" i="6"/>
  <c r="W239" i="6"/>
  <c r="BO239" i="6"/>
  <c r="S195" i="6"/>
  <c r="BK115" i="6"/>
  <c r="BC120" i="6"/>
  <c r="BE120" i="6" s="1"/>
  <c r="AO127" i="6"/>
  <c r="U153" i="6"/>
  <c r="AC160" i="6"/>
  <c r="AC164" i="6"/>
  <c r="BE118" i="6"/>
  <c r="AU127" i="6"/>
  <c r="AI160" i="6"/>
  <c r="AI164" i="6"/>
  <c r="W165" i="6"/>
  <c r="BO165" i="6"/>
  <c r="W184" i="6"/>
  <c r="BO184" i="6"/>
  <c r="W190" i="6"/>
  <c r="BO190" i="6"/>
  <c r="W233" i="6"/>
  <c r="BO233" i="6"/>
  <c r="W234" i="6"/>
  <c r="BO234" i="6"/>
  <c r="AI125" i="6"/>
  <c r="AU186" i="6"/>
  <c r="W229" i="6"/>
  <c r="BO229" i="6"/>
  <c r="BC108" i="6"/>
  <c r="BE108" i="6" s="1"/>
  <c r="AO115" i="6"/>
  <c r="BC122" i="6"/>
  <c r="BE122" i="6" s="1"/>
  <c r="AO125" i="6"/>
  <c r="AO126" i="6"/>
  <c r="U131" i="6"/>
  <c r="U152" i="6"/>
  <c r="U156" i="6"/>
  <c r="U170" i="6"/>
  <c r="W171" i="6"/>
  <c r="BO171" i="6"/>
  <c r="BK178" i="6"/>
  <c r="AC178" i="6"/>
  <c r="AU178" i="6"/>
  <c r="W178" i="6"/>
  <c r="W224" i="6"/>
  <c r="BO224" i="6"/>
  <c r="BE160" i="6"/>
  <c r="W172" i="6"/>
  <c r="BO172" i="6"/>
  <c r="BC114" i="6"/>
  <c r="BE114" i="6" s="1"/>
  <c r="BO162" i="6"/>
  <c r="W162" i="6"/>
  <c r="BO166" i="6"/>
  <c r="W166" i="6"/>
  <c r="W219" i="6"/>
  <c r="BO219" i="6"/>
  <c r="AU161" i="6"/>
  <c r="AO168" i="6"/>
  <c r="AI174" i="6"/>
  <c r="U177" i="6"/>
  <c r="W179" i="6"/>
  <c r="BE182" i="6"/>
  <c r="BO186" i="6"/>
  <c r="W221" i="6"/>
  <c r="BO221" i="6"/>
  <c r="BE223" i="6"/>
  <c r="BE227" i="6"/>
  <c r="AU157" i="6"/>
  <c r="AO164" i="6"/>
  <c r="AU168" i="6"/>
  <c r="AO174" i="6"/>
  <c r="BO178" i="6"/>
  <c r="BC179" i="6"/>
  <c r="BE179" i="6" s="1"/>
  <c r="U181" i="6"/>
  <c r="W225" i="6"/>
  <c r="BO225" i="6"/>
  <c r="W237" i="6"/>
  <c r="BO237" i="6"/>
  <c r="AI155" i="6"/>
  <c r="BE158" i="6"/>
  <c r="AO160" i="6"/>
  <c r="AU164" i="6"/>
  <c r="BE172" i="6"/>
  <c r="W235" i="6"/>
  <c r="BO235" i="6"/>
  <c r="W245" i="6"/>
  <c r="BO245" i="6"/>
  <c r="AU156" i="6"/>
  <c r="AU160" i="6"/>
  <c r="BE161" i="6"/>
  <c r="AI167" i="6"/>
  <c r="AU174" i="6"/>
  <c r="AO182" i="6"/>
  <c r="BK182" i="6"/>
  <c r="U192" i="6"/>
  <c r="BS255" i="6"/>
  <c r="W222" i="6"/>
  <c r="BO222" i="6"/>
  <c r="BK155" i="6"/>
  <c r="BE157" i="6"/>
  <c r="AO167" i="6"/>
  <c r="BE168" i="6"/>
  <c r="AI178" i="6"/>
  <c r="W183" i="6"/>
  <c r="U189" i="6"/>
  <c r="W241" i="6"/>
  <c r="BO241" i="6"/>
  <c r="AU167" i="6"/>
  <c r="W176" i="6"/>
  <c r="BO176" i="6"/>
  <c r="AO178" i="6"/>
  <c r="BO182" i="6"/>
  <c r="W227" i="6"/>
  <c r="BO227" i="6"/>
  <c r="W228" i="6"/>
  <c r="BO228" i="6"/>
  <c r="AO159" i="6"/>
  <c r="AC162" i="6"/>
  <c r="AU163" i="6"/>
  <c r="AI166" i="6"/>
  <c r="BC167" i="6"/>
  <c r="BE167" i="6" s="1"/>
  <c r="AO170" i="6"/>
  <c r="W182" i="6"/>
  <c r="BC183" i="6"/>
  <c r="BE183" i="6" s="1"/>
  <c r="W217" i="6"/>
  <c r="W218" i="6"/>
  <c r="BO218" i="6"/>
  <c r="AC227" i="6"/>
  <c r="W236" i="6"/>
  <c r="BO236" i="6"/>
  <c r="U247" i="6"/>
  <c r="AC158" i="6"/>
  <c r="W161" i="6"/>
  <c r="BO161" i="6"/>
  <c r="AI162" i="6"/>
  <c r="BC163" i="6"/>
  <c r="BE163" i="6" s="1"/>
  <c r="AC172" i="6"/>
  <c r="W185" i="6"/>
  <c r="BO185" i="6"/>
  <c r="BE186" i="6"/>
  <c r="U188" i="6"/>
  <c r="AC217" i="6"/>
  <c r="AA255" i="6"/>
  <c r="W223" i="6"/>
  <c r="BO223" i="6"/>
  <c r="W232" i="6"/>
  <c r="BO232" i="6"/>
  <c r="W157" i="6"/>
  <c r="BO157" i="6"/>
  <c r="BC159" i="6"/>
  <c r="BE159" i="6" s="1"/>
  <c r="W168" i="6"/>
  <c r="BO168" i="6"/>
  <c r="U173" i="6"/>
  <c r="BE178" i="6"/>
  <c r="U180" i="6"/>
  <c r="W226" i="6"/>
  <c r="BO226" i="6"/>
  <c r="W240" i="6"/>
  <c r="BO240" i="6"/>
  <c r="AI217" i="6"/>
  <c r="AG255" i="6"/>
  <c r="W220" i="6"/>
  <c r="BO220" i="6"/>
  <c r="AC223" i="6"/>
  <c r="W230" i="6"/>
  <c r="BO230" i="6"/>
  <c r="W242" i="6"/>
  <c r="BO242" i="6"/>
  <c r="AU249" i="6"/>
  <c r="AC220" i="6"/>
  <c r="AO221" i="6"/>
  <c r="AI227" i="6"/>
  <c r="AO231" i="6"/>
  <c r="AC234" i="6"/>
  <c r="AU235" i="6"/>
  <c r="AI241" i="6"/>
  <c r="BE249" i="6"/>
  <c r="W252" i="6"/>
  <c r="BO252" i="6"/>
  <c r="AI253" i="6"/>
  <c r="AM255" i="6"/>
  <c r="AO217" i="6"/>
  <c r="AU221" i="6"/>
  <c r="AI223" i="6"/>
  <c r="AO227" i="6"/>
  <c r="AC230" i="6"/>
  <c r="AU231" i="6"/>
  <c r="AI234" i="6"/>
  <c r="AC237" i="6"/>
  <c r="AO241" i="6"/>
  <c r="W251" i="6"/>
  <c r="BO251" i="6"/>
  <c r="AO253" i="6"/>
  <c r="G255" i="6"/>
  <c r="AS255" i="6"/>
  <c r="AU217" i="6"/>
  <c r="AI220" i="6"/>
  <c r="AO223" i="6"/>
  <c r="AC226" i="6"/>
  <c r="AU227" i="6"/>
  <c r="AI230" i="6"/>
  <c r="AC233" i="6"/>
  <c r="AO234" i="6"/>
  <c r="AI237" i="6"/>
  <c r="I255" i="6"/>
  <c r="BC217" i="6"/>
  <c r="BO217" i="6" s="1"/>
  <c r="AY255" i="6"/>
  <c r="AO220" i="6"/>
  <c r="AU223" i="6"/>
  <c r="AI226" i="6"/>
  <c r="AO230" i="6"/>
  <c r="AU234" i="6"/>
  <c r="AO237" i="6"/>
  <c r="AU241" i="6"/>
  <c r="AC245" i="6"/>
  <c r="W246" i="6"/>
  <c r="BO246" i="6"/>
  <c r="AU253" i="6"/>
  <c r="AU220" i="6"/>
  <c r="AU230" i="6"/>
  <c r="W244" i="6"/>
  <c r="BO244" i="6"/>
  <c r="M255" i="6"/>
  <c r="AC222" i="6"/>
  <c r="W243" i="6"/>
  <c r="BO243" i="6"/>
  <c r="AI189" i="6"/>
  <c r="O255" i="6"/>
  <c r="BI255" i="6"/>
  <c r="AC218" i="6"/>
  <c r="AO219" i="6"/>
  <c r="AI222" i="6"/>
  <c r="AO225" i="6"/>
  <c r="AC232" i="6"/>
  <c r="AU233" i="6"/>
  <c r="AI236" i="6"/>
  <c r="BK253" i="6"/>
  <c r="AO222" i="6"/>
  <c r="AI232" i="6"/>
  <c r="AC249" i="6"/>
  <c r="W250" i="6"/>
  <c r="BO250" i="6"/>
  <c r="AO189" i="6"/>
  <c r="S255" i="6"/>
  <c r="W231" i="6"/>
  <c r="BO231" i="6"/>
  <c r="AC235" i="6"/>
  <c r="U248" i="6"/>
  <c r="AI249" i="6"/>
  <c r="U16" i="5"/>
  <c r="AA20" i="5"/>
  <c r="O26" i="5"/>
  <c r="O28" i="5"/>
  <c r="AE29" i="5"/>
  <c r="AP46" i="5"/>
  <c r="AP49" i="5"/>
  <c r="AA83" i="5"/>
  <c r="AA104" i="5"/>
  <c r="U106" i="5"/>
  <c r="O108" i="5"/>
  <c r="O110" i="5"/>
  <c r="I111" i="5"/>
  <c r="O112" i="5"/>
  <c r="U113" i="5"/>
  <c r="I115" i="5"/>
  <c r="AE117" i="5"/>
  <c r="AP123" i="5"/>
  <c r="AP126" i="5"/>
  <c r="U130" i="5"/>
  <c r="O131" i="5"/>
  <c r="I155" i="5"/>
  <c r="O156" i="5"/>
  <c r="U157" i="5"/>
  <c r="AE160" i="5"/>
  <c r="U175" i="5"/>
  <c r="AA176" i="5"/>
  <c r="O187" i="5"/>
  <c r="I225" i="5"/>
  <c r="I16" i="5"/>
  <c r="AE17" i="5"/>
  <c r="Q17" i="5" s="1"/>
  <c r="U24" i="5"/>
  <c r="AA27" i="5"/>
  <c r="I30" i="5"/>
  <c r="AP33" i="5"/>
  <c r="AP39" i="5"/>
  <c r="AP41" i="5"/>
  <c r="AP92" i="5"/>
  <c r="AP94" i="5"/>
  <c r="AP96" i="5"/>
  <c r="AP102" i="5"/>
  <c r="U115" i="5"/>
  <c r="AP128" i="5"/>
  <c r="AA130" i="5"/>
  <c r="U154" i="5"/>
  <c r="U155" i="5"/>
  <c r="U159" i="5"/>
  <c r="AE161" i="5"/>
  <c r="Q161" i="5" s="1"/>
  <c r="I184" i="5"/>
  <c r="U225" i="5"/>
  <c r="O152" i="5"/>
  <c r="I222" i="5"/>
  <c r="AE222" i="5"/>
  <c r="M53" i="5"/>
  <c r="O16" i="5"/>
  <c r="I17" i="5"/>
  <c r="AV53" i="5"/>
  <c r="AA24" i="5"/>
  <c r="AA28" i="5"/>
  <c r="O30" i="5"/>
  <c r="AP84" i="5"/>
  <c r="AP93" i="5"/>
  <c r="AP103" i="5"/>
  <c r="AP104" i="5"/>
  <c r="AA109" i="5"/>
  <c r="U116" i="5"/>
  <c r="AE118" i="5"/>
  <c r="W118" i="5" s="1"/>
  <c r="I125" i="5"/>
  <c r="AE126" i="5"/>
  <c r="AL126" i="5" s="1"/>
  <c r="AA131" i="5"/>
  <c r="AA154" i="5"/>
  <c r="AA158" i="5"/>
  <c r="AA159" i="5"/>
  <c r="O161" i="5"/>
  <c r="AP164" i="5"/>
  <c r="AA172" i="5"/>
  <c r="AP176" i="5"/>
  <c r="I182" i="5"/>
  <c r="AP20" i="5"/>
  <c r="U29" i="5"/>
  <c r="I47" i="5"/>
  <c r="AA116" i="5"/>
  <c r="U117" i="5"/>
  <c r="AE125" i="5"/>
  <c r="AL125" i="5" s="1"/>
  <c r="U160" i="5"/>
  <c r="AP161" i="5"/>
  <c r="I120" i="5"/>
  <c r="I122" i="5"/>
  <c r="AA152" i="5"/>
  <c r="U161" i="5"/>
  <c r="AA184" i="5"/>
  <c r="U31" i="5"/>
  <c r="I37" i="5"/>
  <c r="I43" i="5"/>
  <c r="I44" i="5"/>
  <c r="I49" i="5"/>
  <c r="O50" i="5"/>
  <c r="O51" i="5"/>
  <c r="I98" i="5"/>
  <c r="AE99" i="5"/>
  <c r="AE101" i="5"/>
  <c r="AP110" i="5"/>
  <c r="AP111" i="5"/>
  <c r="AP114" i="5"/>
  <c r="O122" i="5"/>
  <c r="I123" i="5"/>
  <c r="O124" i="5"/>
  <c r="I127" i="5"/>
  <c r="AP155" i="5"/>
  <c r="AP158" i="5"/>
  <c r="I162" i="5"/>
  <c r="AE163" i="5"/>
  <c r="I179" i="5"/>
  <c r="I190" i="5"/>
  <c r="AA196" i="5"/>
  <c r="AE190" i="5"/>
  <c r="O154" i="5"/>
  <c r="O33" i="5"/>
  <c r="O37" i="5"/>
  <c r="AE39" i="5"/>
  <c r="W39" i="5" s="1"/>
  <c r="O43" i="5"/>
  <c r="O45" i="5"/>
  <c r="O46" i="5"/>
  <c r="O48" i="5"/>
  <c r="U84" i="5"/>
  <c r="AE87" i="5"/>
  <c r="W87" i="5" s="1"/>
  <c r="I88" i="5"/>
  <c r="O89" i="5"/>
  <c r="O91" i="5"/>
  <c r="AE92" i="5"/>
  <c r="AC92" i="5" s="1"/>
  <c r="AE93" i="5"/>
  <c r="AC93" i="5" s="1"/>
  <c r="AE96" i="5"/>
  <c r="W96" i="5" s="1"/>
  <c r="I97" i="5"/>
  <c r="O98" i="5"/>
  <c r="I99" i="5"/>
  <c r="O100" i="5"/>
  <c r="O101" i="5"/>
  <c r="AE103" i="5"/>
  <c r="Q103" i="5" s="1"/>
  <c r="I104" i="5"/>
  <c r="AP115" i="5"/>
  <c r="AP116" i="5"/>
  <c r="AA118" i="5"/>
  <c r="O127" i="5"/>
  <c r="O162" i="5"/>
  <c r="I163" i="5"/>
  <c r="O166" i="5"/>
  <c r="U181" i="5"/>
  <c r="U192" i="5"/>
  <c r="AA237" i="5"/>
  <c r="U17" i="5"/>
  <c r="AA30" i="5"/>
  <c r="I33" i="5"/>
  <c r="AP15" i="5"/>
  <c r="AA17" i="5"/>
  <c r="U19" i="5"/>
  <c r="U33" i="5"/>
  <c r="O34" i="5"/>
  <c r="O36" i="5"/>
  <c r="U37" i="5"/>
  <c r="O38" i="5"/>
  <c r="O40" i="5"/>
  <c r="U43" i="5"/>
  <c r="U48" i="5"/>
  <c r="U49" i="5"/>
  <c r="AA51" i="5"/>
  <c r="AE84" i="5"/>
  <c r="W84" i="5" s="1"/>
  <c r="O86" i="5"/>
  <c r="I87" i="5"/>
  <c r="O88" i="5"/>
  <c r="U90" i="5"/>
  <c r="O93" i="5"/>
  <c r="AE94" i="5"/>
  <c r="W94" i="5" s="1"/>
  <c r="O95" i="5"/>
  <c r="U98" i="5"/>
  <c r="U101" i="5"/>
  <c r="U123" i="5"/>
  <c r="U127" i="5"/>
  <c r="AP152" i="5"/>
  <c r="AA161" i="5"/>
  <c r="U162" i="5"/>
  <c r="O163" i="5"/>
  <c r="AP170" i="5"/>
  <c r="O178" i="5"/>
  <c r="O190" i="5"/>
  <c r="U30" i="5"/>
  <c r="AP29" i="5"/>
  <c r="U36" i="5"/>
  <c r="AE37" i="5"/>
  <c r="Q37" i="5" s="1"/>
  <c r="U41" i="5"/>
  <c r="AA43" i="5"/>
  <c r="U44" i="5"/>
  <c r="AA46" i="5"/>
  <c r="AA49" i="5"/>
  <c r="O83" i="5"/>
  <c r="O84" i="5"/>
  <c r="O85" i="5"/>
  <c r="U86" i="5"/>
  <c r="O87" i="5"/>
  <c r="AA89" i="5"/>
  <c r="U96" i="5"/>
  <c r="AA101" i="5"/>
  <c r="AA121" i="5"/>
  <c r="O130" i="5"/>
  <c r="AP160" i="5"/>
  <c r="O164" i="5"/>
  <c r="AA180" i="5"/>
  <c r="U190" i="5"/>
  <c r="O237" i="5"/>
  <c r="AE22" i="5"/>
  <c r="I26" i="5"/>
  <c r="AP31" i="5"/>
  <c r="AA34" i="5"/>
  <c r="AA36" i="5"/>
  <c r="AA37" i="5"/>
  <c r="U38" i="5"/>
  <c r="AA40" i="5"/>
  <c r="AA44" i="5"/>
  <c r="AA45" i="5"/>
  <c r="AA47" i="5"/>
  <c r="AA91" i="5"/>
  <c r="AA98" i="5"/>
  <c r="AA99" i="5"/>
  <c r="AA100" i="5"/>
  <c r="AE108" i="5"/>
  <c r="U110" i="5"/>
  <c r="AP117" i="5"/>
  <c r="U128" i="5"/>
  <c r="AE130" i="5"/>
  <c r="W130" i="5" s="1"/>
  <c r="I157" i="5"/>
  <c r="AA166" i="5"/>
  <c r="AP168" i="5"/>
  <c r="I174" i="5"/>
  <c r="AE174" i="5"/>
  <c r="I175" i="5"/>
  <c r="AA178" i="5"/>
  <c r="AP182" i="5"/>
  <c r="U187" i="5"/>
  <c r="AP234" i="5"/>
  <c r="U234" i="5"/>
  <c r="AP172" i="5"/>
  <c r="AP184" i="5"/>
  <c r="AE196" i="5"/>
  <c r="Q196" i="5" s="1"/>
  <c r="AA228" i="5"/>
  <c r="AP242" i="5"/>
  <c r="AP248" i="5"/>
  <c r="AE195" i="5"/>
  <c r="W195" i="5" s="1"/>
  <c r="O196" i="5"/>
  <c r="AP230" i="5"/>
  <c r="AP237" i="5"/>
  <c r="AP249" i="5"/>
  <c r="AP251" i="5"/>
  <c r="AP253" i="5"/>
  <c r="I189" i="5"/>
  <c r="I191" i="5"/>
  <c r="AE192" i="5"/>
  <c r="Q192" i="5" s="1"/>
  <c r="AE193" i="5"/>
  <c r="O195" i="5"/>
  <c r="AZ258" i="5"/>
  <c r="AE188" i="5"/>
  <c r="AC188" i="5" s="1"/>
  <c r="O191" i="5"/>
  <c r="O192" i="5"/>
  <c r="O193" i="5"/>
  <c r="U222" i="5"/>
  <c r="AP226" i="5"/>
  <c r="AP228" i="5"/>
  <c r="I247" i="5"/>
  <c r="I246" i="5"/>
  <c r="AA193" i="5"/>
  <c r="AE234" i="5"/>
  <c r="O243" i="5"/>
  <c r="O255" i="5"/>
  <c r="O169" i="5"/>
  <c r="O171" i="5"/>
  <c r="U172" i="5"/>
  <c r="U174" i="5"/>
  <c r="O175" i="5"/>
  <c r="O177" i="5"/>
  <c r="O179" i="5"/>
  <c r="O180" i="5"/>
  <c r="O181" i="5"/>
  <c r="O182" i="5"/>
  <c r="O183" i="5"/>
  <c r="U184" i="5"/>
  <c r="AA186" i="5"/>
  <c r="AA187" i="5"/>
  <c r="AP196" i="5"/>
  <c r="AA221" i="5"/>
  <c r="AA222" i="5"/>
  <c r="U223" i="5"/>
  <c r="O225" i="5"/>
  <c r="AE226" i="5"/>
  <c r="Q226" i="5" s="1"/>
  <c r="O231" i="5"/>
  <c r="O232" i="5"/>
  <c r="O233" i="5"/>
  <c r="I234" i="5"/>
  <c r="AE235" i="5"/>
  <c r="O236" i="5"/>
  <c r="O238" i="5"/>
  <c r="I239" i="5"/>
  <c r="O240" i="5"/>
  <c r="O241" i="5"/>
  <c r="O242" i="5"/>
  <c r="U243" i="5"/>
  <c r="AA245" i="5"/>
  <c r="U246" i="5"/>
  <c r="O248" i="5"/>
  <c r="O250" i="5"/>
  <c r="O252" i="5"/>
  <c r="O254" i="5"/>
  <c r="U255" i="5"/>
  <c r="O165" i="5"/>
  <c r="O167" i="5"/>
  <c r="O168" i="5"/>
  <c r="U170" i="5"/>
  <c r="AA173" i="5"/>
  <c r="U176" i="5"/>
  <c r="U178" i="5"/>
  <c r="U180" i="5"/>
  <c r="U182" i="5"/>
  <c r="AA223" i="5"/>
  <c r="O226" i="5"/>
  <c r="I227" i="5"/>
  <c r="AE229" i="5"/>
  <c r="AL229" i="5" s="1"/>
  <c r="O230" i="5"/>
  <c r="U233" i="5"/>
  <c r="O234" i="5"/>
  <c r="O235" i="5"/>
  <c r="U236" i="5"/>
  <c r="O239" i="5"/>
  <c r="U242" i="5"/>
  <c r="AA246" i="5"/>
  <c r="U248" i="5"/>
  <c r="U250" i="5"/>
  <c r="AA256" i="5"/>
  <c r="U166" i="5"/>
  <c r="U168" i="5"/>
  <c r="AA171" i="5"/>
  <c r="AA177" i="5"/>
  <c r="AA179" i="5"/>
  <c r="AA183" i="5"/>
  <c r="AP189" i="5"/>
  <c r="AP190" i="5"/>
  <c r="AP193" i="5"/>
  <c r="AH258" i="5"/>
  <c r="AA224" i="5"/>
  <c r="O227" i="5"/>
  <c r="O228" i="5"/>
  <c r="O229" i="5"/>
  <c r="U230" i="5"/>
  <c r="AA236" i="5"/>
  <c r="U239" i="5"/>
  <c r="AA242" i="5"/>
  <c r="AA247" i="5"/>
  <c r="AA248" i="5"/>
  <c r="U251" i="5"/>
  <c r="U253" i="5"/>
  <c r="AA254" i="5"/>
  <c r="AA165" i="5"/>
  <c r="AA169" i="5"/>
  <c r="AA175" i="5"/>
  <c r="AA181" i="5"/>
  <c r="AP188" i="5"/>
  <c r="AA225" i="5"/>
  <c r="U226" i="5"/>
  <c r="U227" i="5"/>
  <c r="AA230" i="5"/>
  <c r="AA240" i="5"/>
  <c r="AA241" i="5"/>
  <c r="AA249" i="5"/>
  <c r="AA250" i="5"/>
  <c r="AA251" i="5"/>
  <c r="AA253" i="5"/>
  <c r="W22" i="5"/>
  <c r="Q22" i="5"/>
  <c r="AL22" i="5"/>
  <c r="K22" i="5"/>
  <c r="AC22" i="5"/>
  <c r="K26" i="5"/>
  <c r="AC26" i="5"/>
  <c r="W26" i="5"/>
  <c r="Q26" i="5"/>
  <c r="AL26" i="5"/>
  <c r="W37" i="5"/>
  <c r="Q29" i="5"/>
  <c r="AL29" i="5"/>
  <c r="K29" i="5"/>
  <c r="AC29" i="5"/>
  <c r="W29" i="5"/>
  <c r="AL16" i="5"/>
  <c r="K16" i="5"/>
  <c r="AC16" i="5"/>
  <c r="Q16" i="5"/>
  <c r="W16" i="5"/>
  <c r="AL35" i="5"/>
  <c r="AC35" i="5"/>
  <c r="W35" i="5"/>
  <c r="Q35" i="5"/>
  <c r="K35" i="5"/>
  <c r="AE23" i="5"/>
  <c r="O14" i="5"/>
  <c r="AN53" i="5"/>
  <c r="I35" i="5"/>
  <c r="AA97" i="5"/>
  <c r="AA153" i="5"/>
  <c r="K236" i="5"/>
  <c r="AC236" i="5"/>
  <c r="W236" i="5"/>
  <c r="Q236" i="5"/>
  <c r="AL236" i="5"/>
  <c r="AP14" i="5"/>
  <c r="I22" i="5"/>
  <c r="AP26" i="5"/>
  <c r="AE33" i="5"/>
  <c r="AV198" i="5"/>
  <c r="AE110" i="5"/>
  <c r="AE122" i="5"/>
  <c r="AC235" i="5"/>
  <c r="W235" i="5"/>
  <c r="Q235" i="5"/>
  <c r="AL235" i="5"/>
  <c r="K235" i="5"/>
  <c r="K101" i="5"/>
  <c r="AC101" i="5"/>
  <c r="W101" i="5"/>
  <c r="Q101" i="5"/>
  <c r="AL115" i="5"/>
  <c r="K115" i="5"/>
  <c r="AC115" i="5"/>
  <c r="W115" i="5"/>
  <c r="AL127" i="5"/>
  <c r="K127" i="5"/>
  <c r="AC127" i="5"/>
  <c r="W127" i="5"/>
  <c r="S53" i="5"/>
  <c r="AE98" i="5"/>
  <c r="AE104" i="5"/>
  <c r="Q115" i="5"/>
  <c r="Q117" i="5"/>
  <c r="AL117" i="5"/>
  <c r="K117" i="5"/>
  <c r="AC117" i="5"/>
  <c r="W117" i="5"/>
  <c r="Q127" i="5"/>
  <c r="Q229" i="5"/>
  <c r="U14" i="5"/>
  <c r="U26" i="5"/>
  <c r="O35" i="5"/>
  <c r="AP121" i="5"/>
  <c r="AT53" i="5"/>
  <c r="AE19" i="5"/>
  <c r="AE18" i="5"/>
  <c r="AE30" i="5"/>
  <c r="AP153" i="5"/>
  <c r="Y53" i="5"/>
  <c r="AZ53" i="5"/>
  <c r="W41" i="5"/>
  <c r="Q41" i="5"/>
  <c r="AL41" i="5"/>
  <c r="K41" i="5"/>
  <c r="AC41" i="5"/>
  <c r="AA42" i="5"/>
  <c r="U42" i="5"/>
  <c r="AP42" i="5"/>
  <c r="O42" i="5"/>
  <c r="AE89" i="5"/>
  <c r="AL101" i="5"/>
  <c r="AN258" i="5"/>
  <c r="AA14" i="5"/>
  <c r="AA26" i="5"/>
  <c r="AE40" i="5"/>
  <c r="AC44" i="5"/>
  <c r="W44" i="5"/>
  <c r="Q44" i="5"/>
  <c r="AL44" i="5"/>
  <c r="K44" i="5"/>
  <c r="W108" i="5"/>
  <c r="Q108" i="5"/>
  <c r="AL108" i="5"/>
  <c r="K108" i="5"/>
  <c r="AC108" i="5"/>
  <c r="W120" i="5"/>
  <c r="Q120" i="5"/>
  <c r="AL120" i="5"/>
  <c r="K120" i="5"/>
  <c r="AC120" i="5"/>
  <c r="AE27" i="5"/>
  <c r="U109" i="5"/>
  <c r="AP109" i="5"/>
  <c r="U121" i="5"/>
  <c r="O121" i="5"/>
  <c r="AE15" i="5"/>
  <c r="AE14" i="5"/>
  <c r="AL47" i="5"/>
  <c r="K47" i="5"/>
  <c r="AC47" i="5"/>
  <c r="W47" i="5"/>
  <c r="Q47" i="5"/>
  <c r="U97" i="5"/>
  <c r="AP97" i="5"/>
  <c r="I121" i="5"/>
  <c r="U153" i="5"/>
  <c r="O153" i="5"/>
  <c r="O109" i="5"/>
  <c r="AC111" i="5"/>
  <c r="W111" i="5"/>
  <c r="Q111" i="5"/>
  <c r="AL111" i="5"/>
  <c r="K111" i="5"/>
  <c r="AC123" i="5"/>
  <c r="W123" i="5"/>
  <c r="Q123" i="5"/>
  <c r="AL123" i="5"/>
  <c r="K123" i="5"/>
  <c r="AC155" i="5"/>
  <c r="W155" i="5"/>
  <c r="Q155" i="5"/>
  <c r="AL155" i="5"/>
  <c r="K155" i="5"/>
  <c r="C53" i="5"/>
  <c r="AH53" i="5"/>
  <c r="AJ53" i="5"/>
  <c r="AE43" i="5"/>
  <c r="Q50" i="5"/>
  <c r="AL50" i="5"/>
  <c r="K50" i="5"/>
  <c r="AC50" i="5"/>
  <c r="W50" i="5"/>
  <c r="Q51" i="5"/>
  <c r="AL51" i="5"/>
  <c r="K51" i="5"/>
  <c r="AC51" i="5"/>
  <c r="O97" i="5"/>
  <c r="AC99" i="5"/>
  <c r="W99" i="5"/>
  <c r="Q99" i="5"/>
  <c r="AL99" i="5"/>
  <c r="K99" i="5"/>
  <c r="U244" i="5"/>
  <c r="AP244" i="5"/>
  <c r="O244" i="5"/>
  <c r="I244" i="5"/>
  <c r="Y198" i="5"/>
  <c r="AZ198" i="5"/>
  <c r="AE97" i="5"/>
  <c r="AE121" i="5"/>
  <c r="AE153" i="5"/>
  <c r="Q160" i="5"/>
  <c r="AL160" i="5"/>
  <c r="K160" i="5"/>
  <c r="AC160" i="5"/>
  <c r="AC163" i="5"/>
  <c r="W163" i="5"/>
  <c r="Q163" i="5"/>
  <c r="AL163" i="5"/>
  <c r="K163" i="5"/>
  <c r="AA185" i="5"/>
  <c r="Q193" i="5"/>
  <c r="AL193" i="5"/>
  <c r="K193" i="5"/>
  <c r="AC193" i="5"/>
  <c r="W193" i="5"/>
  <c r="AT258" i="5"/>
  <c r="W243" i="5"/>
  <c r="Q243" i="5"/>
  <c r="AL243" i="5"/>
  <c r="K243" i="5"/>
  <c r="AC243" i="5"/>
  <c r="W244" i="5"/>
  <c r="Q244" i="5"/>
  <c r="AL244" i="5"/>
  <c r="K244" i="5"/>
  <c r="AA82" i="5"/>
  <c r="AP89" i="5"/>
  <c r="U91" i="5"/>
  <c r="AP101" i="5"/>
  <c r="U103" i="5"/>
  <c r="AA106" i="5"/>
  <c r="AE186" i="5"/>
  <c r="AV258" i="5"/>
  <c r="AA232" i="5"/>
  <c r="Q241" i="5"/>
  <c r="AL241" i="5"/>
  <c r="K241" i="5"/>
  <c r="AC241" i="5"/>
  <c r="AE242" i="5"/>
  <c r="AC246" i="5"/>
  <c r="W246" i="5"/>
  <c r="Q246" i="5"/>
  <c r="AL246" i="5"/>
  <c r="K246" i="5"/>
  <c r="AC247" i="5"/>
  <c r="W247" i="5"/>
  <c r="Q247" i="5"/>
  <c r="AL247" i="5"/>
  <c r="AP256" i="5"/>
  <c r="AA38" i="5"/>
  <c r="O44" i="5"/>
  <c r="AP45" i="5"/>
  <c r="U47" i="5"/>
  <c r="AA50" i="5"/>
  <c r="C198" i="5"/>
  <c r="I84" i="5"/>
  <c r="AA93" i="5"/>
  <c r="I96" i="5"/>
  <c r="O99" i="5"/>
  <c r="AP100" i="5"/>
  <c r="O111" i="5"/>
  <c r="AP112" i="5"/>
  <c r="AE119" i="5"/>
  <c r="O123" i="5"/>
  <c r="AP124" i="5"/>
  <c r="AE131" i="5"/>
  <c r="O155" i="5"/>
  <c r="AP156" i="5"/>
  <c r="I40" i="5"/>
  <c r="U46" i="5"/>
  <c r="AE82" i="5"/>
  <c r="AP87" i="5"/>
  <c r="U89" i="5"/>
  <c r="AE162" i="5"/>
  <c r="AL166" i="5"/>
  <c r="K166" i="5"/>
  <c r="AC166" i="5"/>
  <c r="W166" i="5"/>
  <c r="Q166" i="5"/>
  <c r="U173" i="5"/>
  <c r="AP173" i="5"/>
  <c r="O173" i="5"/>
  <c r="U221" i="5"/>
  <c r="I221" i="5"/>
  <c r="AA244" i="5"/>
  <c r="AL249" i="5"/>
  <c r="K249" i="5"/>
  <c r="AC249" i="5"/>
  <c r="W249" i="5"/>
  <c r="Q249" i="5"/>
  <c r="I39" i="5"/>
  <c r="U45" i="5"/>
  <c r="I51" i="5"/>
  <c r="AH198" i="5"/>
  <c r="AP86" i="5"/>
  <c r="I94" i="5"/>
  <c r="U112" i="5"/>
  <c r="I118" i="5"/>
  <c r="AP122" i="5"/>
  <c r="U124" i="5"/>
  <c r="I130" i="5"/>
  <c r="U156" i="5"/>
  <c r="AE159" i="5"/>
  <c r="AC175" i="5"/>
  <c r="W175" i="5"/>
  <c r="Q175" i="5"/>
  <c r="AL175" i="5"/>
  <c r="K175" i="5"/>
  <c r="W221" i="5"/>
  <c r="Q221" i="5"/>
  <c r="AL221" i="5"/>
  <c r="K221" i="5"/>
  <c r="AC223" i="5"/>
  <c r="W223" i="5"/>
  <c r="Q223" i="5"/>
  <c r="AL223" i="5"/>
  <c r="K223" i="5"/>
  <c r="AC224" i="5"/>
  <c r="W224" i="5"/>
  <c r="Q224" i="5"/>
  <c r="AL224" i="5"/>
  <c r="AC244" i="5"/>
  <c r="AE49" i="5"/>
  <c r="I50" i="5"/>
  <c r="AJ198" i="5"/>
  <c r="U111" i="5"/>
  <c r="W160" i="5"/>
  <c r="Q170" i="5"/>
  <c r="AL170" i="5"/>
  <c r="K170" i="5"/>
  <c r="AC170" i="5"/>
  <c r="S258" i="5"/>
  <c r="U256" i="5"/>
  <c r="O256" i="5"/>
  <c r="M198" i="5"/>
  <c r="K224" i="5"/>
  <c r="AE225" i="5"/>
  <c r="AE251" i="5"/>
  <c r="Q252" i="5"/>
  <c r="AL252" i="5"/>
  <c r="K252" i="5"/>
  <c r="AC252" i="5"/>
  <c r="W252" i="5"/>
  <c r="I256" i="5"/>
  <c r="C258" i="5"/>
  <c r="O39" i="5"/>
  <c r="AP40" i="5"/>
  <c r="O82" i="5"/>
  <c r="AN198" i="5"/>
  <c r="O106" i="5"/>
  <c r="O118" i="5"/>
  <c r="Y258" i="5"/>
  <c r="AP82" i="5"/>
  <c r="AE157" i="5"/>
  <c r="AC174" i="5"/>
  <c r="W174" i="5"/>
  <c r="Q174" i="5"/>
  <c r="AL174" i="5"/>
  <c r="K174" i="5"/>
  <c r="U185" i="5"/>
  <c r="AP185" i="5"/>
  <c r="O185" i="5"/>
  <c r="AC222" i="5"/>
  <c r="W222" i="5"/>
  <c r="Q222" i="5"/>
  <c r="AL222" i="5"/>
  <c r="K222" i="5"/>
  <c r="S198" i="5"/>
  <c r="AE88" i="5"/>
  <c r="AE112" i="5"/>
  <c r="AE156" i="5"/>
  <c r="Q181" i="5"/>
  <c r="AL181" i="5"/>
  <c r="K181" i="5"/>
  <c r="AC181" i="5"/>
  <c r="W181" i="5"/>
  <c r="Q182" i="5"/>
  <c r="AL182" i="5"/>
  <c r="K182" i="5"/>
  <c r="AC182" i="5"/>
  <c r="W226" i="5"/>
  <c r="U232" i="5"/>
  <c r="AP232" i="5"/>
  <c r="I232" i="5"/>
  <c r="AT198" i="5"/>
  <c r="AE189" i="5"/>
  <c r="AL190" i="5"/>
  <c r="K190" i="5"/>
  <c r="AC190" i="5"/>
  <c r="W190" i="5"/>
  <c r="Q190" i="5"/>
  <c r="AJ258" i="5"/>
  <c r="W232" i="5"/>
  <c r="Q232" i="5"/>
  <c r="AL232" i="5"/>
  <c r="K232" i="5"/>
  <c r="AC234" i="5"/>
  <c r="W234" i="5"/>
  <c r="Q234" i="5"/>
  <c r="AL234" i="5"/>
  <c r="K234" i="5"/>
  <c r="AE185" i="5"/>
  <c r="AE256" i="5"/>
  <c r="AP165" i="5"/>
  <c r="U167" i="5"/>
  <c r="AA170" i="5"/>
  <c r="O176" i="5"/>
  <c r="AP177" i="5"/>
  <c r="AE184" i="5"/>
  <c r="AP236" i="5"/>
  <c r="U238" i="5"/>
  <c r="I196" i="5"/>
  <c r="AP235" i="5"/>
  <c r="U237" i="5"/>
  <c r="I243" i="5"/>
  <c r="U165" i="5"/>
  <c r="O174" i="5"/>
  <c r="U177" i="5"/>
  <c r="O186" i="5"/>
  <c r="AP187" i="5"/>
  <c r="U189" i="5"/>
  <c r="I195" i="5"/>
  <c r="AA239" i="5"/>
  <c r="M258" i="5"/>
  <c r="U164" i="5"/>
  <c r="AA167" i="5"/>
  <c r="I170" i="5"/>
  <c r="AP174" i="5"/>
  <c r="AP222" i="5"/>
  <c r="I229" i="5"/>
  <c r="AP233" i="5"/>
  <c r="U235" i="5"/>
  <c r="AA238" i="5"/>
  <c r="I241" i="5"/>
  <c r="AE180" i="5"/>
  <c r="I181" i="5"/>
  <c r="AA190" i="5"/>
  <c r="AE227" i="5"/>
  <c r="AE239" i="5"/>
  <c r="I252" i="5"/>
  <c r="AE179" i="5"/>
  <c r="AA189" i="5"/>
  <c r="AE191" i="5"/>
  <c r="I192" i="5"/>
  <c r="AP231" i="5"/>
  <c r="I251" i="5"/>
  <c r="AP171" i="5"/>
  <c r="AP183" i="5"/>
  <c r="O194" i="5"/>
  <c r="AA235" i="5"/>
  <c r="AP254" i="5"/>
  <c r="AP229" i="5"/>
  <c r="AP241" i="5"/>
  <c r="K93" i="5" l="1"/>
  <c r="AL93" i="5"/>
  <c r="Q93" i="5"/>
  <c r="W229" i="5"/>
  <c r="AC229" i="5"/>
  <c r="W93" i="5"/>
  <c r="K229" i="5"/>
  <c r="W92" i="5"/>
  <c r="K92" i="5"/>
  <c r="AL92" i="5"/>
  <c r="AC84" i="5"/>
  <c r="Q92" i="5"/>
  <c r="K84" i="5"/>
  <c r="AL84" i="5"/>
  <c r="Q84" i="5"/>
  <c r="W196" i="5"/>
  <c r="AC118" i="5"/>
  <c r="Q130" i="5"/>
  <c r="K39" i="5"/>
  <c r="K161" i="5"/>
  <c r="O53" i="5"/>
  <c r="AL39" i="5"/>
  <c r="G257" i="8"/>
  <c r="AL161" i="5"/>
  <c r="Q39" i="5"/>
  <c r="AK162" i="20"/>
  <c r="AC130" i="5"/>
  <c r="K130" i="5"/>
  <c r="AT86" i="15"/>
  <c r="AB243" i="16"/>
  <c r="AF231" i="16"/>
  <c r="AL130" i="5"/>
  <c r="AX86" i="15"/>
  <c r="AJ231" i="16"/>
  <c r="AB46" i="13"/>
  <c r="AL174" i="14"/>
  <c r="AL111" i="14"/>
  <c r="AB126" i="16"/>
  <c r="AF29" i="16"/>
  <c r="AF84" i="17"/>
  <c r="AF257" i="19"/>
  <c r="K125" i="5"/>
  <c r="AC96" i="5"/>
  <c r="U257" i="8"/>
  <c r="AF15" i="13"/>
  <c r="AT240" i="15"/>
  <c r="AT51" i="15"/>
  <c r="AF243" i="16"/>
  <c r="AB94" i="17"/>
  <c r="AJ84" i="17"/>
  <c r="K96" i="5"/>
  <c r="S257" i="8"/>
  <c r="AD162" i="14"/>
  <c r="AX240" i="15"/>
  <c r="AX51" i="15"/>
  <c r="AB189" i="16"/>
  <c r="AB247" i="17"/>
  <c r="AL96" i="5"/>
  <c r="AI195" i="6"/>
  <c r="AH162" i="14"/>
  <c r="AX187" i="15"/>
  <c r="AF247" i="17"/>
  <c r="AF86" i="17"/>
  <c r="AL171" i="19"/>
  <c r="AK84" i="20"/>
  <c r="Q96" i="5"/>
  <c r="AL87" i="5"/>
  <c r="BB187" i="15"/>
  <c r="AJ36" i="16"/>
  <c r="AC39" i="5"/>
  <c r="AC87" i="5"/>
  <c r="W103" i="5"/>
  <c r="K118" i="5"/>
  <c r="AF94" i="17"/>
  <c r="X257" i="19"/>
  <c r="AL118" i="5"/>
  <c r="BP255" i="9"/>
  <c r="AB51" i="13"/>
  <c r="Q118" i="5"/>
  <c r="AK163" i="20"/>
  <c r="AB86" i="17"/>
  <c r="AL35" i="19"/>
  <c r="AK219" i="20"/>
  <c r="AK156" i="20"/>
  <c r="W17" i="5"/>
  <c r="AQ92" i="6"/>
  <c r="AT20" i="15"/>
  <c r="AC17" i="5"/>
  <c r="Y92" i="6"/>
  <c r="AL165" i="19"/>
  <c r="AL32" i="19"/>
  <c r="AK230" i="20"/>
  <c r="AK218" i="20"/>
  <c r="AK152" i="20"/>
  <c r="AL17" i="5"/>
  <c r="AW92" i="6"/>
  <c r="K17" i="5"/>
  <c r="AE92" i="6"/>
  <c r="E257" i="8"/>
  <c r="AB23" i="16"/>
  <c r="BG92" i="6"/>
  <c r="AH24" i="11"/>
  <c r="AF122" i="16"/>
  <c r="AJ23" i="16"/>
  <c r="AL156" i="19"/>
  <c r="AD24" i="11"/>
  <c r="AK92" i="6"/>
  <c r="AC103" i="5"/>
  <c r="AC255" i="6"/>
  <c r="AH159" i="14"/>
  <c r="AL162" i="19"/>
  <c r="AJ116" i="13"/>
  <c r="K226" i="5"/>
  <c r="O198" i="5"/>
  <c r="K103" i="5"/>
  <c r="Q257" i="7"/>
  <c r="AB171" i="13"/>
  <c r="AT229" i="15"/>
  <c r="AC226" i="5"/>
  <c r="AL226" i="5"/>
  <c r="AL103" i="5"/>
  <c r="AF171" i="13"/>
  <c r="AK227" i="20"/>
  <c r="AK245" i="20"/>
  <c r="U198" i="5"/>
  <c r="AC195" i="5"/>
  <c r="Q257" i="8"/>
  <c r="K257" i="18"/>
  <c r="K195" i="5"/>
  <c r="AL38" i="19"/>
  <c r="Y255" i="20"/>
  <c r="AK16" i="20"/>
  <c r="AL195" i="5"/>
  <c r="AJ103" i="13"/>
  <c r="AF128" i="16"/>
  <c r="AL108" i="19"/>
  <c r="AK95" i="20"/>
  <c r="Q195" i="5"/>
  <c r="W192" i="5"/>
  <c r="AT103" i="15"/>
  <c r="AF169" i="16"/>
  <c r="AL150" i="19"/>
  <c r="AL121" i="19"/>
  <c r="AC192" i="5"/>
  <c r="K87" i="5"/>
  <c r="AX103" i="15"/>
  <c r="K192" i="5"/>
  <c r="AU255" i="6"/>
  <c r="AJ234" i="13"/>
  <c r="AJ224" i="16"/>
  <c r="AJ189" i="17"/>
  <c r="U255" i="19"/>
  <c r="AL192" i="5"/>
  <c r="Q87" i="5"/>
  <c r="G257" i="6"/>
  <c r="AB224" i="16"/>
  <c r="AB122" i="16"/>
  <c r="AP198" i="5"/>
  <c r="AR182" i="5" s="1"/>
  <c r="BK255" i="6"/>
  <c r="AO255" i="6"/>
  <c r="AF112" i="16"/>
  <c r="AJ15" i="13"/>
  <c r="AA257" i="20"/>
  <c r="AH89" i="11"/>
  <c r="BB104" i="15"/>
  <c r="AT151" i="15"/>
  <c r="AT22" i="15"/>
  <c r="AB49" i="16"/>
  <c r="AK165" i="20"/>
  <c r="AK109" i="20"/>
  <c r="AC196" i="5"/>
  <c r="BK195" i="6"/>
  <c r="Y195" i="9"/>
  <c r="AA182" i="9" s="1"/>
  <c r="AJ158" i="13"/>
  <c r="AD90" i="14"/>
  <c r="AD88" i="14"/>
  <c r="AT174" i="15"/>
  <c r="AT115" i="15"/>
  <c r="AX151" i="15"/>
  <c r="AX22" i="15"/>
  <c r="AF103" i="16"/>
  <c r="AF49" i="16"/>
  <c r="AJ155" i="16"/>
  <c r="AJ224" i="17"/>
  <c r="K196" i="5"/>
  <c r="AB158" i="13"/>
  <c r="AH90" i="14"/>
  <c r="AX115" i="15"/>
  <c r="AF173" i="16"/>
  <c r="AJ103" i="16"/>
  <c r="AF155" i="16"/>
  <c r="AB224" i="17"/>
  <c r="AF92" i="17"/>
  <c r="AK252" i="20"/>
  <c r="AK228" i="20"/>
  <c r="AL196" i="5"/>
  <c r="AX19" i="15"/>
  <c r="AJ173" i="16"/>
  <c r="AB111" i="16"/>
  <c r="AJ220" i="17"/>
  <c r="AF83" i="17"/>
  <c r="AJ92" i="17"/>
  <c r="M53" i="19"/>
  <c r="AL41" i="19"/>
  <c r="AL22" i="19"/>
  <c r="AK244" i="20"/>
  <c r="Q126" i="5"/>
  <c r="O257" i="8"/>
  <c r="BJ53" i="10"/>
  <c r="AT247" i="15"/>
  <c r="AT34" i="15"/>
  <c r="BB19" i="15"/>
  <c r="AB83" i="17"/>
  <c r="AB122" i="17"/>
  <c r="AK239" i="20"/>
  <c r="K257" i="9"/>
  <c r="AX247" i="15"/>
  <c r="AX34" i="15"/>
  <c r="AF244" i="16"/>
  <c r="AF115" i="16"/>
  <c r="AF239" i="17"/>
  <c r="AJ122" i="17"/>
  <c r="AD255" i="19"/>
  <c r="AC126" i="5"/>
  <c r="AN257" i="8"/>
  <c r="AH97" i="14"/>
  <c r="AT165" i="15"/>
  <c r="AJ115" i="16"/>
  <c r="AJ45" i="16"/>
  <c r="AJ239" i="17"/>
  <c r="AL130" i="19"/>
  <c r="AL118" i="19"/>
  <c r="W126" i="5"/>
  <c r="K126" i="5"/>
  <c r="AJ87" i="13"/>
  <c r="AF125" i="17"/>
  <c r="AB220" i="17"/>
  <c r="AL168" i="19"/>
  <c r="AD193" i="11"/>
  <c r="AL128" i="19"/>
  <c r="BB157" i="15"/>
  <c r="AJ177" i="17"/>
  <c r="AL127" i="19"/>
  <c r="BO122" i="6"/>
  <c r="I257" i="7"/>
  <c r="AK123" i="20"/>
  <c r="AE257" i="20"/>
  <c r="O257" i="20"/>
  <c r="BO163" i="6"/>
  <c r="AC195" i="6"/>
  <c r="AK243" i="20"/>
  <c r="AK112" i="20"/>
  <c r="AI53" i="20"/>
  <c r="BO155" i="6"/>
  <c r="BA257" i="6"/>
  <c r="AV260" i="5"/>
  <c r="BO89" i="6"/>
  <c r="AK89" i="6" s="1"/>
  <c r="BF53" i="10"/>
  <c r="AK242" i="20"/>
  <c r="BO183" i="6"/>
  <c r="M257" i="7"/>
  <c r="AK232" i="20"/>
  <c r="AK129" i="20"/>
  <c r="BS257" i="6"/>
  <c r="AK234" i="20"/>
  <c r="BO93" i="6"/>
  <c r="AK222" i="20"/>
  <c r="AK174" i="20"/>
  <c r="AK114" i="20"/>
  <c r="U257" i="20"/>
  <c r="AK223" i="20"/>
  <c r="AL123" i="19"/>
  <c r="BF255" i="10"/>
  <c r="AN257" i="13"/>
  <c r="M195" i="21"/>
  <c r="AA54" i="21"/>
  <c r="AC14" i="21"/>
  <c r="M255" i="21"/>
  <c r="AA217" i="21"/>
  <c r="AA195" i="21"/>
  <c r="AC195" i="21" s="1"/>
  <c r="AC82" i="21"/>
  <c r="W54" i="21"/>
  <c r="W257" i="21" s="1"/>
  <c r="M54" i="21"/>
  <c r="M255" i="19"/>
  <c r="U179" i="11"/>
  <c r="AP126" i="11"/>
  <c r="AP37" i="11"/>
  <c r="BP245" i="12"/>
  <c r="BP158" i="12"/>
  <c r="AP175" i="11"/>
  <c r="AB169" i="13"/>
  <c r="AB149" i="13"/>
  <c r="AB168" i="13"/>
  <c r="AF20" i="13"/>
  <c r="AL97" i="14"/>
  <c r="BB174" i="15"/>
  <c r="AF53" i="15"/>
  <c r="AX16" i="15"/>
  <c r="AB228" i="16"/>
  <c r="AJ169" i="16"/>
  <c r="AF189" i="16"/>
  <c r="AJ128" i="16"/>
  <c r="AF126" i="16"/>
  <c r="AJ173" i="17"/>
  <c r="AF161" i="17"/>
  <c r="AJ47" i="17"/>
  <c r="AK229" i="20"/>
  <c r="AC257" i="20"/>
  <c r="U175" i="11"/>
  <c r="U189" i="11"/>
  <c r="AJ169" i="13"/>
  <c r="AL166" i="14"/>
  <c r="AF220" i="16"/>
  <c r="AB223" i="16"/>
  <c r="S195" i="16"/>
  <c r="U195" i="16" s="1"/>
  <c r="AB235" i="16"/>
  <c r="AB159" i="17"/>
  <c r="AK176" i="20"/>
  <c r="G189" i="11"/>
  <c r="AP219" i="11"/>
  <c r="U28" i="11"/>
  <c r="BP125" i="12"/>
  <c r="AR112" i="12"/>
  <c r="AZ112" i="12" s="1"/>
  <c r="BP20" i="12"/>
  <c r="AX25" i="15"/>
  <c r="AF223" i="16"/>
  <c r="AB97" i="16"/>
  <c r="AJ159" i="17"/>
  <c r="AL178" i="19"/>
  <c r="AK236" i="20"/>
  <c r="AK24" i="20"/>
  <c r="G257" i="20"/>
  <c r="U219" i="11"/>
  <c r="AP22" i="11"/>
  <c r="G28" i="11"/>
  <c r="AR158" i="12"/>
  <c r="BD158" i="12" s="1"/>
  <c r="AR125" i="12"/>
  <c r="BD125" i="12" s="1"/>
  <c r="U188" i="12"/>
  <c r="AL35" i="14"/>
  <c r="AX253" i="15"/>
  <c r="AB153" i="16"/>
  <c r="AF97" i="16"/>
  <c r="AF42" i="17"/>
  <c r="Q257" i="18"/>
  <c r="AL114" i="19"/>
  <c r="M257" i="20"/>
  <c r="S257" i="20"/>
  <c r="AK160" i="20"/>
  <c r="U217" i="11"/>
  <c r="G92" i="11"/>
  <c r="U238" i="12"/>
  <c r="AR20" i="12"/>
  <c r="AZ20" i="12" s="1"/>
  <c r="AB41" i="13"/>
  <c r="AD35" i="14"/>
  <c r="AB116" i="16"/>
  <c r="AF153" i="16"/>
  <c r="AB151" i="16"/>
  <c r="AF100" i="16"/>
  <c r="AB36" i="16"/>
  <c r="AJ228" i="17"/>
  <c r="AJ42" i="17"/>
  <c r="AL244" i="19"/>
  <c r="AI255" i="20"/>
  <c r="AK231" i="20"/>
  <c r="G217" i="11"/>
  <c r="BP92" i="12"/>
  <c r="AR21" i="12"/>
  <c r="AV21" i="12" s="1"/>
  <c r="AF41" i="13"/>
  <c r="AD153" i="14"/>
  <c r="G195" i="14"/>
  <c r="I174" i="14" s="1"/>
  <c r="AD96" i="14"/>
  <c r="BB220" i="15"/>
  <c r="AT238" i="15"/>
  <c r="AF116" i="16"/>
  <c r="AF151" i="16"/>
  <c r="AB228" i="17"/>
  <c r="AJ248" i="17"/>
  <c r="AB82" i="17"/>
  <c r="AF47" i="17"/>
  <c r="I257" i="20"/>
  <c r="E257" i="20"/>
  <c r="AJ161" i="17"/>
  <c r="U22" i="11"/>
  <c r="Z22" i="11" s="1"/>
  <c r="U110" i="12"/>
  <c r="U21" i="12"/>
  <c r="AH96" i="14"/>
  <c r="AT248" i="15"/>
  <c r="AB248" i="17"/>
  <c r="AB181" i="17"/>
  <c r="AF82" i="17"/>
  <c r="S255" i="17"/>
  <c r="U231" i="17" s="1"/>
  <c r="Z257" i="19"/>
  <c r="K257" i="20"/>
  <c r="BP188" i="12"/>
  <c r="AB127" i="13"/>
  <c r="AH85" i="14"/>
  <c r="U92" i="12"/>
  <c r="AX248" i="15"/>
  <c r="AJ232" i="16"/>
  <c r="AB51" i="16"/>
  <c r="AF181" i="17"/>
  <c r="AI195" i="20"/>
  <c r="AK253" i="20"/>
  <c r="AL50" i="19"/>
  <c r="BP229" i="12"/>
  <c r="U34" i="12"/>
  <c r="AF127" i="13"/>
  <c r="AB87" i="13"/>
  <c r="AH105" i="14"/>
  <c r="AL115" i="14"/>
  <c r="AL85" i="14"/>
  <c r="AX165" i="15"/>
  <c r="AB232" i="16"/>
  <c r="AB245" i="16"/>
  <c r="AF51" i="16"/>
  <c r="AB35" i="17"/>
  <c r="S257" i="19"/>
  <c r="AK240" i="20"/>
  <c r="AK180" i="20"/>
  <c r="W257" i="20"/>
  <c r="AK30" i="20"/>
  <c r="BP110" i="12"/>
  <c r="AD160" i="14"/>
  <c r="AL15" i="14"/>
  <c r="AT45" i="15"/>
  <c r="M53" i="17"/>
  <c r="AD53" i="19"/>
  <c r="AK217" i="20"/>
  <c r="Y195" i="20"/>
  <c r="AK82" i="20"/>
  <c r="AK14" i="20"/>
  <c r="Y53" i="20"/>
  <c r="AB108" i="17"/>
  <c r="BP113" i="12"/>
  <c r="AP190" i="11"/>
  <c r="AP128" i="11"/>
  <c r="U46" i="12"/>
  <c r="AR35" i="12"/>
  <c r="U41" i="12"/>
  <c r="AB35" i="13"/>
  <c r="AB94" i="13"/>
  <c r="AL153" i="14"/>
  <c r="AD110" i="14"/>
  <c r="E257" i="15"/>
  <c r="AF235" i="16"/>
  <c r="AB154" i="17"/>
  <c r="AF108" i="17"/>
  <c r="O257" i="19"/>
  <c r="AT161" i="15"/>
  <c r="G128" i="11"/>
  <c r="BB242" i="15"/>
  <c r="AR113" i="12"/>
  <c r="BD113" i="12" s="1"/>
  <c r="BP22" i="12"/>
  <c r="BP37" i="12"/>
  <c r="AB152" i="13"/>
  <c r="AF35" i="13"/>
  <c r="AH253" i="14"/>
  <c r="AL110" i="14"/>
  <c r="AD84" i="14"/>
  <c r="AB185" i="16"/>
  <c r="AF154" i="17"/>
  <c r="AJ126" i="17"/>
  <c r="G257" i="19"/>
  <c r="M195" i="19"/>
  <c r="U247" i="11"/>
  <c r="AD247" i="11" s="1"/>
  <c r="G229" i="11"/>
  <c r="AR163" i="12"/>
  <c r="AV163" i="12" s="1"/>
  <c r="BP112" i="12"/>
  <c r="AR106" i="12"/>
  <c r="U37" i="12"/>
  <c r="AF152" i="13"/>
  <c r="AF191" i="13"/>
  <c r="AB40" i="13"/>
  <c r="AJ24" i="13"/>
  <c r="AF117" i="13"/>
  <c r="AD253" i="14"/>
  <c r="AD128" i="14"/>
  <c r="AH84" i="14"/>
  <c r="AF185" i="16"/>
  <c r="AF177" i="16"/>
  <c r="AJ232" i="17"/>
  <c r="AF169" i="17"/>
  <c r="AJ93" i="17"/>
  <c r="AF126" i="17"/>
  <c r="AJ31" i="17"/>
  <c r="O257" i="18"/>
  <c r="AH257" i="18"/>
  <c r="AD195" i="19"/>
  <c r="G247" i="11"/>
  <c r="G87" i="11"/>
  <c r="BP228" i="12"/>
  <c r="BP244" i="12"/>
  <c r="AR40" i="12"/>
  <c r="AR165" i="12"/>
  <c r="AZ165" i="12" s="1"/>
  <c r="AF156" i="13"/>
  <c r="AB249" i="13"/>
  <c r="AF40" i="13"/>
  <c r="AF18" i="13"/>
  <c r="AJ117" i="13"/>
  <c r="AH128" i="14"/>
  <c r="AJ177" i="16"/>
  <c r="AF159" i="16"/>
  <c r="AB93" i="16"/>
  <c r="AB193" i="17"/>
  <c r="AB232" i="17"/>
  <c r="AJ236" i="17"/>
  <c r="AJ169" i="17"/>
  <c r="AB93" i="17"/>
  <c r="AB50" i="17"/>
  <c r="AB31" i="17"/>
  <c r="U116" i="11"/>
  <c r="AH116" i="11" s="1"/>
  <c r="AP87" i="11"/>
  <c r="U228" i="12"/>
  <c r="U244" i="12"/>
  <c r="U189" i="12"/>
  <c r="AR185" i="12"/>
  <c r="BD185" i="12" s="1"/>
  <c r="U40" i="12"/>
  <c r="AF112" i="13"/>
  <c r="AB18" i="13"/>
  <c r="BB234" i="15"/>
  <c r="AB47" i="16"/>
  <c r="AF93" i="16"/>
  <c r="AF193" i="17"/>
  <c r="AJ217" i="17"/>
  <c r="AB236" i="17"/>
  <c r="AB113" i="17"/>
  <c r="AF91" i="17"/>
  <c r="AB91" i="17"/>
  <c r="AF50" i="17"/>
  <c r="K257" i="19"/>
  <c r="AB121" i="13"/>
  <c r="AP239" i="11"/>
  <c r="U127" i="11"/>
  <c r="AH127" i="11" s="1"/>
  <c r="BP189" i="12"/>
  <c r="U185" i="12"/>
  <c r="BP163" i="12"/>
  <c r="BP51" i="12"/>
  <c r="AJ232" i="13"/>
  <c r="AB161" i="13"/>
  <c r="AB112" i="13"/>
  <c r="AB32" i="13"/>
  <c r="AH104" i="14"/>
  <c r="AX249" i="15"/>
  <c r="AB191" i="16"/>
  <c r="AB217" i="17"/>
  <c r="AF235" i="17"/>
  <c r="AB87" i="17"/>
  <c r="AJ85" i="17"/>
  <c r="AB235" i="17"/>
  <c r="AL53" i="18"/>
  <c r="U239" i="11"/>
  <c r="AD239" i="11" s="1"/>
  <c r="G127" i="11"/>
  <c r="U51" i="12"/>
  <c r="BP106" i="12"/>
  <c r="AR34" i="12"/>
  <c r="AB224" i="13"/>
  <c r="AB162" i="13"/>
  <c r="AB232" i="13"/>
  <c r="AF161" i="13"/>
  <c r="AJ28" i="13"/>
  <c r="AF32" i="13"/>
  <c r="AD104" i="14"/>
  <c r="BB249" i="15"/>
  <c r="AT96" i="15"/>
  <c r="AB253" i="16"/>
  <c r="AF191" i="16"/>
  <c r="AJ223" i="17"/>
  <c r="AB150" i="17"/>
  <c r="AB85" i="17"/>
  <c r="I257" i="18"/>
  <c r="AX242" i="15"/>
  <c r="AL113" i="14"/>
  <c r="AD257" i="18"/>
  <c r="AL217" i="19"/>
  <c r="G117" i="11"/>
  <c r="AR88" i="12"/>
  <c r="AZ88" i="12" s="1"/>
  <c r="BP35" i="12"/>
  <c r="AR130" i="12"/>
  <c r="BD130" i="12" s="1"/>
  <c r="AF224" i="13"/>
  <c r="AB28" i="13"/>
  <c r="AD113" i="14"/>
  <c r="AT87" i="15"/>
  <c r="AX96" i="15"/>
  <c r="AF253" i="16"/>
  <c r="AB187" i="17"/>
  <c r="AF150" i="17"/>
  <c r="AF87" i="17"/>
  <c r="AL195" i="18"/>
  <c r="U95" i="11"/>
  <c r="AH95" i="11" s="1"/>
  <c r="U190" i="11"/>
  <c r="AD190" i="11" s="1"/>
  <c r="BP150" i="12"/>
  <c r="BP129" i="12"/>
  <c r="U128" i="12"/>
  <c r="AR22" i="12"/>
  <c r="AL168" i="14"/>
  <c r="AX157" i="15"/>
  <c r="BB87" i="15"/>
  <c r="AF187" i="17"/>
  <c r="Z257" i="18"/>
  <c r="AL117" i="19"/>
  <c r="U195" i="19"/>
  <c r="AL82" i="19"/>
  <c r="AL16" i="19"/>
  <c r="U53" i="19"/>
  <c r="AL14" i="19"/>
  <c r="AD238" i="11"/>
  <c r="AH238" i="11"/>
  <c r="AV17" i="12"/>
  <c r="AZ17" i="12"/>
  <c r="BD17" i="12"/>
  <c r="BD177" i="12"/>
  <c r="AZ177" i="12"/>
  <c r="AV161" i="12"/>
  <c r="AZ161" i="12"/>
  <c r="BD161" i="12"/>
  <c r="Z118" i="11"/>
  <c r="AP110" i="11"/>
  <c r="AP88" i="11"/>
  <c r="U177" i="12"/>
  <c r="AF155" i="13"/>
  <c r="AJ114" i="13"/>
  <c r="AB103" i="13"/>
  <c r="AJ83" i="13"/>
  <c r="AF94" i="13"/>
  <c r="AX223" i="15"/>
  <c r="AT28" i="15"/>
  <c r="AX50" i="15"/>
  <c r="AF28" i="16"/>
  <c r="AB227" i="17"/>
  <c r="AV53" i="17"/>
  <c r="W53" i="18"/>
  <c r="AF175" i="17"/>
  <c r="AB175" i="17"/>
  <c r="G88" i="11"/>
  <c r="AT223" i="15"/>
  <c r="G159" i="11"/>
  <c r="AD118" i="11"/>
  <c r="U107" i="11"/>
  <c r="AH107" i="11" s="1"/>
  <c r="U110" i="11"/>
  <c r="BP177" i="12"/>
  <c r="U161" i="12"/>
  <c r="AR219" i="12"/>
  <c r="BD219" i="12" s="1"/>
  <c r="BP33" i="12"/>
  <c r="AR126" i="12"/>
  <c r="BD126" i="12" s="1"/>
  <c r="U36" i="11"/>
  <c r="Z36" i="11" s="1"/>
  <c r="AJ155" i="13"/>
  <c r="AH18" i="14"/>
  <c r="BB50" i="15"/>
  <c r="AF181" i="16"/>
  <c r="AD257" i="16"/>
  <c r="AJ28" i="16"/>
  <c r="AF227" i="17"/>
  <c r="Z159" i="11"/>
  <c r="G46" i="11"/>
  <c r="AR236" i="12"/>
  <c r="AZ236" i="12" s="1"/>
  <c r="BP253" i="12"/>
  <c r="AR180" i="12"/>
  <c r="BD180" i="12" s="1"/>
  <c r="BP161" i="12"/>
  <c r="U219" i="12"/>
  <c r="AR159" i="12"/>
  <c r="AZ159" i="12" s="1"/>
  <c r="AR150" i="12"/>
  <c r="BD150" i="12" s="1"/>
  <c r="U32" i="12"/>
  <c r="BP114" i="12"/>
  <c r="AR48" i="12"/>
  <c r="U33" i="12"/>
  <c r="AB238" i="13"/>
  <c r="AJ91" i="13"/>
  <c r="G124" i="11"/>
  <c r="AD156" i="14"/>
  <c r="AL116" i="14"/>
  <c r="AD18" i="14"/>
  <c r="AF111" i="16"/>
  <c r="AJ39" i="17"/>
  <c r="AB257" i="18"/>
  <c r="AH159" i="11"/>
  <c r="G238" i="11"/>
  <c r="AP46" i="11"/>
  <c r="U253" i="12"/>
  <c r="U114" i="12"/>
  <c r="AF238" i="13"/>
  <c r="AB125" i="13"/>
  <c r="AB91" i="13"/>
  <c r="U111" i="11"/>
  <c r="AH156" i="14"/>
  <c r="AD116" i="14"/>
  <c r="AB39" i="17"/>
  <c r="BP48" i="12"/>
  <c r="AP238" i="11"/>
  <c r="G150" i="11"/>
  <c r="AR234" i="12"/>
  <c r="BD234" i="12" s="1"/>
  <c r="BP236" i="12"/>
  <c r="BP183" i="12"/>
  <c r="U179" i="12"/>
  <c r="AF125" i="13"/>
  <c r="AF118" i="13"/>
  <c r="AF85" i="16"/>
  <c r="M257" i="18"/>
  <c r="AP160" i="11"/>
  <c r="AP49" i="11"/>
  <c r="AP150" i="11"/>
  <c r="AB190" i="13"/>
  <c r="AJ118" i="13"/>
  <c r="AT15" i="15"/>
  <c r="AJ100" i="17"/>
  <c r="AV255" i="17"/>
  <c r="AP124" i="11"/>
  <c r="U49" i="11"/>
  <c r="AD49" i="11" s="1"/>
  <c r="G118" i="11"/>
  <c r="G36" i="11"/>
  <c r="BP17" i="12"/>
  <c r="AR32" i="12"/>
  <c r="BD32" i="12" s="1"/>
  <c r="U180" i="12"/>
  <c r="AF190" i="13"/>
  <c r="AF188" i="13"/>
  <c r="AD158" i="14"/>
  <c r="AD98" i="14"/>
  <c r="BB28" i="15"/>
  <c r="AX15" i="15"/>
  <c r="AB46" i="17"/>
  <c r="AF47" i="16"/>
  <c r="G149" i="11"/>
  <c r="AP118" i="11"/>
  <c r="U234" i="12"/>
  <c r="U126" i="12"/>
  <c r="U17" i="12"/>
  <c r="AB240" i="13"/>
  <c r="AH158" i="14"/>
  <c r="AH129" i="14"/>
  <c r="AT41" i="15"/>
  <c r="AB29" i="16"/>
  <c r="AF231" i="17"/>
  <c r="AF46" i="17"/>
  <c r="W255" i="18"/>
  <c r="AJ257" i="18"/>
  <c r="AJ121" i="13"/>
  <c r="U149" i="11"/>
  <c r="Z149" i="11" s="1"/>
  <c r="AR50" i="12"/>
  <c r="BD50" i="12" s="1"/>
  <c r="AV51" i="12"/>
  <c r="AF240" i="13"/>
  <c r="AB24" i="13"/>
  <c r="AL129" i="14"/>
  <c r="AX41" i="15"/>
  <c r="AJ231" i="17"/>
  <c r="W195" i="18"/>
  <c r="G257" i="18"/>
  <c r="BD51" i="12"/>
  <c r="AF223" i="17"/>
  <c r="AL255" i="18"/>
  <c r="AF257" i="18"/>
  <c r="AP153" i="11"/>
  <c r="AH160" i="14"/>
  <c r="AV255" i="16"/>
  <c r="S255" i="16" s="1"/>
  <c r="U239" i="16" s="1"/>
  <c r="Z181" i="11"/>
  <c r="AD171" i="11"/>
  <c r="G19" i="11"/>
  <c r="AR240" i="12"/>
  <c r="AZ240" i="12" s="1"/>
  <c r="AR171" i="12"/>
  <c r="AZ171" i="12" s="1"/>
  <c r="BP153" i="12"/>
  <c r="BP121" i="12"/>
  <c r="AR47" i="12"/>
  <c r="BD47" i="12" s="1"/>
  <c r="BP192" i="12"/>
  <c r="AJ128" i="13"/>
  <c r="AF162" i="13"/>
  <c r="AF167" i="13"/>
  <c r="AB22" i="13"/>
  <c r="AF111" i="13"/>
  <c r="AL119" i="14"/>
  <c r="AJ46" i="13"/>
  <c r="AX128" i="15"/>
  <c r="AF107" i="16"/>
  <c r="AF130" i="16"/>
  <c r="AB124" i="16"/>
  <c r="AB119" i="16"/>
  <c r="AB100" i="17"/>
  <c r="BP107" i="12"/>
  <c r="BB237" i="15"/>
  <c r="AT128" i="15"/>
  <c r="AJ181" i="16"/>
  <c r="AP19" i="11"/>
  <c r="U247" i="12"/>
  <c r="U246" i="12"/>
  <c r="BP179" i="12"/>
  <c r="U153" i="12"/>
  <c r="AB99" i="13"/>
  <c r="AD131" i="14"/>
  <c r="AL36" i="14"/>
  <c r="AT192" i="15"/>
  <c r="AT224" i="15"/>
  <c r="AB159" i="16"/>
  <c r="AJ107" i="16"/>
  <c r="AF124" i="16"/>
  <c r="AF119" i="16"/>
  <c r="AH257" i="17"/>
  <c r="AJ97" i="17"/>
  <c r="AR246" i="12"/>
  <c r="AV246" i="12" s="1"/>
  <c r="U223" i="11"/>
  <c r="AH223" i="11" s="1"/>
  <c r="Z166" i="11"/>
  <c r="AP167" i="11"/>
  <c r="AD43" i="11"/>
  <c r="AP235" i="11"/>
  <c r="AP92" i="11"/>
  <c r="AP93" i="11"/>
  <c r="U50" i="11"/>
  <c r="AH50" i="11" s="1"/>
  <c r="AH29" i="11"/>
  <c r="G120" i="11"/>
  <c r="U165" i="12"/>
  <c r="U152" i="12"/>
  <c r="U102" i="12"/>
  <c r="AF164" i="13"/>
  <c r="AF22" i="13"/>
  <c r="AR173" i="12"/>
  <c r="AH245" i="14"/>
  <c r="BB192" i="15"/>
  <c r="AT126" i="15"/>
  <c r="AX161" i="15"/>
  <c r="BB224" i="15"/>
  <c r="AJ252" i="16"/>
  <c r="AB123" i="16"/>
  <c r="AF97" i="17"/>
  <c r="AJ27" i="17"/>
  <c r="AB20" i="17"/>
  <c r="BP102" i="12"/>
  <c r="G223" i="11"/>
  <c r="AD181" i="11"/>
  <c r="AD166" i="11"/>
  <c r="U235" i="11"/>
  <c r="AH235" i="11" s="1"/>
  <c r="U93" i="11"/>
  <c r="AD93" i="11" s="1"/>
  <c r="G50" i="11"/>
  <c r="AD29" i="11"/>
  <c r="AH43" i="11"/>
  <c r="AR242" i="12"/>
  <c r="AV242" i="12" s="1"/>
  <c r="U181" i="12"/>
  <c r="AJ164" i="13"/>
  <c r="AB159" i="13"/>
  <c r="AB192" i="13"/>
  <c r="AB101" i="13"/>
  <c r="AJ115" i="13"/>
  <c r="AD245" i="14"/>
  <c r="AH248" i="14"/>
  <c r="AD150" i="14"/>
  <c r="AX126" i="15"/>
  <c r="AT163" i="15"/>
  <c r="AX42" i="15"/>
  <c r="AB252" i="16"/>
  <c r="AF108" i="16"/>
  <c r="AB149" i="16"/>
  <c r="AF123" i="16"/>
  <c r="AB16" i="17"/>
  <c r="AB51" i="17"/>
  <c r="AF51" i="17"/>
  <c r="AR107" i="12"/>
  <c r="BD107" i="12" s="1"/>
  <c r="W255" i="17"/>
  <c r="AB255" i="17" s="1"/>
  <c r="G181" i="11"/>
  <c r="U183" i="11"/>
  <c r="Z183" i="11" s="1"/>
  <c r="G51" i="11"/>
  <c r="G43" i="11"/>
  <c r="G245" i="11"/>
  <c r="BP242" i="12"/>
  <c r="BP186" i="12"/>
  <c r="AR186" i="12"/>
  <c r="BP181" i="12"/>
  <c r="U155" i="12"/>
  <c r="AR155" i="12"/>
  <c r="BD155" i="12" s="1"/>
  <c r="U19" i="12"/>
  <c r="AF159" i="13"/>
  <c r="AF192" i="13"/>
  <c r="AB173" i="13"/>
  <c r="AF119" i="13"/>
  <c r="AB115" i="13"/>
  <c r="AF49" i="13"/>
  <c r="AJ119" i="13"/>
  <c r="AD248" i="14"/>
  <c r="AH150" i="14"/>
  <c r="AD17" i="14"/>
  <c r="AT129" i="15"/>
  <c r="AX163" i="15"/>
  <c r="BB42" i="15"/>
  <c r="AX23" i="15"/>
  <c r="BB49" i="15"/>
  <c r="AJ108" i="16"/>
  <c r="AF149" i="16"/>
  <c r="AT255" i="17"/>
  <c r="M255" i="17" s="1"/>
  <c r="O247" i="17" s="1"/>
  <c r="AB124" i="17"/>
  <c r="AF240" i="17"/>
  <c r="AJ124" i="17"/>
  <c r="AB27" i="17"/>
  <c r="AF21" i="17"/>
  <c r="AJ252" i="17"/>
  <c r="AB252" i="17"/>
  <c r="AF252" i="17"/>
  <c r="AD82" i="14"/>
  <c r="AP181" i="11"/>
  <c r="G183" i="11"/>
  <c r="BP222" i="12"/>
  <c r="BP171" i="12"/>
  <c r="AF243" i="13"/>
  <c r="AJ252" i="13"/>
  <c r="AB167" i="13"/>
  <c r="AF173" i="13"/>
  <c r="AF175" i="13"/>
  <c r="AJ49" i="13"/>
  <c r="AH120" i="14"/>
  <c r="AH17" i="14"/>
  <c r="AT155" i="15"/>
  <c r="AX129" i="15"/>
  <c r="AT49" i="15"/>
  <c r="AB99" i="16"/>
  <c r="AB17" i="16"/>
  <c r="AJ240" i="17"/>
  <c r="AJ21" i="17"/>
  <c r="U222" i="12"/>
  <c r="AV222" i="12"/>
  <c r="BP157" i="12"/>
  <c r="BP128" i="12"/>
  <c r="AV226" i="12"/>
  <c r="AB97" i="13"/>
  <c r="AB44" i="13"/>
  <c r="AB26" i="13"/>
  <c r="AF42" i="13"/>
  <c r="AF105" i="13"/>
  <c r="AD130" i="14"/>
  <c r="AD120" i="14"/>
  <c r="AX155" i="15"/>
  <c r="Z257" i="16"/>
  <c r="AF193" i="16"/>
  <c r="AF99" i="16"/>
  <c r="AF17" i="16"/>
  <c r="AF165" i="17"/>
  <c r="AB243" i="17"/>
  <c r="AP105" i="11"/>
  <c r="G116" i="11"/>
  <c r="U173" i="12"/>
  <c r="AZ222" i="12"/>
  <c r="AZ226" i="12"/>
  <c r="AB157" i="13"/>
  <c r="AJ44" i="13"/>
  <c r="AF26" i="13"/>
  <c r="AJ42" i="13"/>
  <c r="AP51" i="11"/>
  <c r="AH130" i="14"/>
  <c r="AD15" i="14"/>
  <c r="BB244" i="15"/>
  <c r="AT234" i="15"/>
  <c r="AB189" i="17"/>
  <c r="AJ165" i="17"/>
  <c r="AF243" i="17"/>
  <c r="W195" i="17"/>
  <c r="AF195" i="17" s="1"/>
  <c r="Z257" i="17"/>
  <c r="AF20" i="17"/>
  <c r="AJ98" i="17"/>
  <c r="AF98" i="17"/>
  <c r="AB98" i="17"/>
  <c r="AP20" i="11"/>
  <c r="AB243" i="13"/>
  <c r="BB241" i="15"/>
  <c r="U160" i="11"/>
  <c r="AP43" i="11"/>
  <c r="Q257" i="13"/>
  <c r="S257" i="13" s="1"/>
  <c r="AT244" i="15"/>
  <c r="BB250" i="15"/>
  <c r="AT23" i="15"/>
  <c r="AJ35" i="17"/>
  <c r="AB43" i="17"/>
  <c r="AF43" i="17"/>
  <c r="AR255" i="17"/>
  <c r="AJ172" i="17"/>
  <c r="AF172" i="17"/>
  <c r="AB172" i="17"/>
  <c r="AJ242" i="17"/>
  <c r="AF242" i="17"/>
  <c r="AB242" i="17"/>
  <c r="AJ219" i="17"/>
  <c r="AF219" i="17"/>
  <c r="AB219" i="17"/>
  <c r="AJ170" i="17"/>
  <c r="AB170" i="17"/>
  <c r="AF170" i="17"/>
  <c r="U235" i="17"/>
  <c r="AJ105" i="17"/>
  <c r="AF105" i="17"/>
  <c r="AB105" i="17"/>
  <c r="AV195" i="17"/>
  <c r="AJ49" i="17"/>
  <c r="AF49" i="17"/>
  <c r="AB49" i="17"/>
  <c r="AR195" i="17"/>
  <c r="AJ19" i="17"/>
  <c r="AF19" i="17"/>
  <c r="AB19" i="17"/>
  <c r="AJ237" i="17"/>
  <c r="AF237" i="17"/>
  <c r="AB237" i="17"/>
  <c r="AJ192" i="17"/>
  <c r="AF192" i="17"/>
  <c r="AB192" i="17"/>
  <c r="AF149" i="17"/>
  <c r="AB149" i="17"/>
  <c r="AJ149" i="17"/>
  <c r="AF128" i="17"/>
  <c r="AJ128" i="17"/>
  <c r="AB128" i="17"/>
  <c r="AB190" i="17"/>
  <c r="AJ190" i="17"/>
  <c r="AF190" i="17"/>
  <c r="AJ182" i="17"/>
  <c r="AF182" i="17"/>
  <c r="AB182" i="17"/>
  <c r="U193" i="17"/>
  <c r="U189" i="17"/>
  <c r="U185" i="17"/>
  <c r="U195" i="17"/>
  <c r="U190" i="17"/>
  <c r="U186" i="17"/>
  <c r="U182" i="17"/>
  <c r="U191" i="17"/>
  <c r="U187" i="17"/>
  <c r="U183" i="17"/>
  <c r="U192" i="17"/>
  <c r="U188" i="17"/>
  <c r="U184" i="17"/>
  <c r="U180" i="17"/>
  <c r="U159" i="17"/>
  <c r="U178" i="17"/>
  <c r="U177" i="17"/>
  <c r="U173" i="17"/>
  <c r="U169" i="17"/>
  <c r="U165" i="17"/>
  <c r="U161" i="17"/>
  <c r="U157" i="17"/>
  <c r="U153" i="17"/>
  <c r="U149" i="17"/>
  <c r="U128" i="17"/>
  <c r="U181" i="17"/>
  <c r="U176" i="17"/>
  <c r="U172" i="17"/>
  <c r="U168" i="17"/>
  <c r="U164" i="17"/>
  <c r="U160" i="17"/>
  <c r="U158" i="17"/>
  <c r="U154" i="17"/>
  <c r="U150" i="17"/>
  <c r="U129" i="17"/>
  <c r="U118" i="17"/>
  <c r="U107" i="17"/>
  <c r="U95" i="17"/>
  <c r="U91" i="17"/>
  <c r="U87" i="17"/>
  <c r="U83" i="17"/>
  <c r="U152" i="17"/>
  <c r="U151" i="17"/>
  <c r="U125" i="17"/>
  <c r="U114" i="17"/>
  <c r="U167" i="17"/>
  <c r="U166" i="17"/>
  <c r="U121" i="17"/>
  <c r="U110" i="17"/>
  <c r="U179" i="17"/>
  <c r="U117" i="17"/>
  <c r="U106" i="17"/>
  <c r="U101" i="17"/>
  <c r="U99" i="17"/>
  <c r="U96" i="17"/>
  <c r="U92" i="17"/>
  <c r="U88" i="17"/>
  <c r="U84" i="17"/>
  <c r="U131" i="17"/>
  <c r="U130" i="17"/>
  <c r="U113" i="17"/>
  <c r="U103" i="17"/>
  <c r="U124" i="17"/>
  <c r="U109" i="17"/>
  <c r="U171" i="17"/>
  <c r="U170" i="17"/>
  <c r="U120" i="17"/>
  <c r="U105" i="17"/>
  <c r="U97" i="17"/>
  <c r="U93" i="17"/>
  <c r="U89" i="17"/>
  <c r="U85" i="17"/>
  <c r="U127" i="17"/>
  <c r="U116" i="17"/>
  <c r="U123" i="17"/>
  <c r="U112" i="17"/>
  <c r="U175" i="17"/>
  <c r="U174" i="17"/>
  <c r="U119" i="17"/>
  <c r="U108" i="17"/>
  <c r="U98" i="17"/>
  <c r="U94" i="17"/>
  <c r="U90" i="17"/>
  <c r="U86" i="17"/>
  <c r="U82" i="17"/>
  <c r="U163" i="17"/>
  <c r="U162" i="17"/>
  <c r="U156" i="17"/>
  <c r="U155" i="17"/>
  <c r="U126" i="17"/>
  <c r="U115" i="17"/>
  <c r="U102" i="17"/>
  <c r="U100" i="17"/>
  <c r="U122" i="17"/>
  <c r="U111" i="17"/>
  <c r="U104" i="17"/>
  <c r="AJ38" i="17"/>
  <c r="AF38" i="17"/>
  <c r="AB38" i="17"/>
  <c r="AJ36" i="17"/>
  <c r="AF36" i="17"/>
  <c r="AB36" i="17"/>
  <c r="AL257" i="17"/>
  <c r="AJ168" i="17"/>
  <c r="AF168" i="17"/>
  <c r="AB168" i="17"/>
  <c r="AJ238" i="17"/>
  <c r="AF238" i="17"/>
  <c r="AB238" i="17"/>
  <c r="AF191" i="17"/>
  <c r="AB191" i="17"/>
  <c r="AJ191" i="17"/>
  <c r="AF106" i="17"/>
  <c r="AB106" i="17"/>
  <c r="AJ106" i="17"/>
  <c r="AF152" i="17"/>
  <c r="AJ152" i="17"/>
  <c r="AB152" i="17"/>
  <c r="AF111" i="17"/>
  <c r="AJ111" i="17"/>
  <c r="AB111" i="17"/>
  <c r="AD257" i="17"/>
  <c r="AJ34" i="17"/>
  <c r="AF34" i="17"/>
  <c r="AB34" i="17"/>
  <c r="AJ15" i="17"/>
  <c r="AF15" i="17"/>
  <c r="AB15" i="17"/>
  <c r="AJ24" i="17"/>
  <c r="AF24" i="17"/>
  <c r="AB24" i="17"/>
  <c r="G255" i="17"/>
  <c r="AF171" i="17"/>
  <c r="AJ171" i="17"/>
  <c r="AB171" i="17"/>
  <c r="AJ233" i="17"/>
  <c r="AF233" i="17"/>
  <c r="AB233" i="17"/>
  <c r="AJ166" i="17"/>
  <c r="AB166" i="17"/>
  <c r="AF166" i="17"/>
  <c r="AF127" i="17"/>
  <c r="AJ127" i="17"/>
  <c r="AB127" i="17"/>
  <c r="AF123" i="17"/>
  <c r="AJ123" i="17"/>
  <c r="AB123" i="17"/>
  <c r="AF115" i="17"/>
  <c r="AJ115" i="17"/>
  <c r="AB115" i="17"/>
  <c r="AJ48" i="17"/>
  <c r="AF48" i="17"/>
  <c r="AB48" i="17"/>
  <c r="AJ45" i="17"/>
  <c r="AF45" i="17"/>
  <c r="AB45" i="17"/>
  <c r="E257" i="17"/>
  <c r="G53" i="17"/>
  <c r="W53" i="17"/>
  <c r="AR53" i="17"/>
  <c r="AF167" i="17"/>
  <c r="AJ167" i="17"/>
  <c r="AB167" i="17"/>
  <c r="AJ164" i="17"/>
  <c r="AF164" i="17"/>
  <c r="AB164" i="17"/>
  <c r="AJ234" i="17"/>
  <c r="AF234" i="17"/>
  <c r="AB234" i="17"/>
  <c r="AJ121" i="17"/>
  <c r="AF121" i="17"/>
  <c r="AB121" i="17"/>
  <c r="AJ176" i="17"/>
  <c r="AF176" i="17"/>
  <c r="AB176" i="17"/>
  <c r="AJ101" i="17"/>
  <c r="AF101" i="17"/>
  <c r="AB101" i="17"/>
  <c r="AF120" i="17"/>
  <c r="AJ120" i="17"/>
  <c r="AB120" i="17"/>
  <c r="AF112" i="17"/>
  <c r="AJ112" i="17"/>
  <c r="AB112" i="17"/>
  <c r="AJ44" i="17"/>
  <c r="AF44" i="17"/>
  <c r="AB44" i="17"/>
  <c r="Q257" i="17"/>
  <c r="S53" i="17"/>
  <c r="AF163" i="17"/>
  <c r="AJ163" i="17"/>
  <c r="AB163" i="17"/>
  <c r="AJ229" i="17"/>
  <c r="AF229" i="17"/>
  <c r="AB229" i="17"/>
  <c r="AF156" i="17"/>
  <c r="AJ156" i="17"/>
  <c r="AB156" i="17"/>
  <c r="AF103" i="17"/>
  <c r="AB103" i="17"/>
  <c r="AJ103" i="17"/>
  <c r="AJ22" i="17"/>
  <c r="AF22" i="17"/>
  <c r="AB22" i="17"/>
  <c r="AP257" i="17"/>
  <c r="AJ253" i="17"/>
  <c r="AF253" i="17"/>
  <c r="AB253" i="17"/>
  <c r="AJ160" i="17"/>
  <c r="AF160" i="17"/>
  <c r="AB160" i="17"/>
  <c r="AJ230" i="17"/>
  <c r="AF230" i="17"/>
  <c r="AB230" i="17"/>
  <c r="O230" i="17"/>
  <c r="O251" i="17"/>
  <c r="O220" i="17"/>
  <c r="O240" i="17"/>
  <c r="O233" i="17"/>
  <c r="AJ162" i="17"/>
  <c r="AB162" i="17"/>
  <c r="AF162" i="17"/>
  <c r="O192" i="17"/>
  <c r="O188" i="17"/>
  <c r="O193" i="17"/>
  <c r="O189" i="17"/>
  <c r="O185" i="17"/>
  <c r="O195" i="17"/>
  <c r="O190" i="17"/>
  <c r="O186" i="17"/>
  <c r="O191" i="17"/>
  <c r="O187" i="17"/>
  <c r="O183" i="17"/>
  <c r="O179" i="17"/>
  <c r="O175" i="17"/>
  <c r="O171" i="17"/>
  <c r="O167" i="17"/>
  <c r="O163" i="17"/>
  <c r="O178" i="17"/>
  <c r="O156" i="17"/>
  <c r="O152" i="17"/>
  <c r="O131" i="17"/>
  <c r="O182" i="17"/>
  <c r="O177" i="17"/>
  <c r="O173" i="17"/>
  <c r="O169" i="17"/>
  <c r="O181" i="17"/>
  <c r="O157" i="17"/>
  <c r="O153" i="17"/>
  <c r="O149" i="17"/>
  <c r="O128" i="17"/>
  <c r="O184" i="17"/>
  <c r="O176" i="17"/>
  <c r="O162" i="17"/>
  <c r="O161" i="17"/>
  <c r="O155" i="17"/>
  <c r="O126" i="17"/>
  <c r="O115" i="17"/>
  <c r="O98" i="17"/>
  <c r="O94" i="17"/>
  <c r="O90" i="17"/>
  <c r="O86" i="17"/>
  <c r="O82" i="17"/>
  <c r="O122" i="17"/>
  <c r="O111" i="17"/>
  <c r="O102" i="17"/>
  <c r="O100" i="17"/>
  <c r="O164" i="17"/>
  <c r="O150" i="17"/>
  <c r="O118" i="17"/>
  <c r="O107" i="17"/>
  <c r="O104" i="17"/>
  <c r="O151" i="17"/>
  <c r="O125" i="17"/>
  <c r="O114" i="17"/>
  <c r="O95" i="17"/>
  <c r="O91" i="17"/>
  <c r="O87" i="17"/>
  <c r="O83" i="17"/>
  <c r="O166" i="17"/>
  <c r="O165" i="17"/>
  <c r="O121" i="17"/>
  <c r="O110" i="17"/>
  <c r="O129" i="17"/>
  <c r="O117" i="17"/>
  <c r="O106" i="17"/>
  <c r="O101" i="17"/>
  <c r="O99" i="17"/>
  <c r="O180" i="17"/>
  <c r="O168" i="17"/>
  <c r="O130" i="17"/>
  <c r="O113" i="17"/>
  <c r="O103" i="17"/>
  <c r="O96" i="17"/>
  <c r="O92" i="17"/>
  <c r="O88" i="17"/>
  <c r="O84" i="17"/>
  <c r="O158" i="17"/>
  <c r="O124" i="17"/>
  <c r="O109" i="17"/>
  <c r="O170" i="17"/>
  <c r="O159" i="17"/>
  <c r="O120" i="17"/>
  <c r="O105" i="17"/>
  <c r="O127" i="17"/>
  <c r="O116" i="17"/>
  <c r="O97" i="17"/>
  <c r="O93" i="17"/>
  <c r="O89" i="17"/>
  <c r="O85" i="17"/>
  <c r="O172" i="17"/>
  <c r="O160" i="17"/>
  <c r="O123" i="17"/>
  <c r="O112" i="17"/>
  <c r="O174" i="17"/>
  <c r="O154" i="17"/>
  <c r="O119" i="17"/>
  <c r="O108" i="17"/>
  <c r="AF157" i="17"/>
  <c r="AJ157" i="17"/>
  <c r="AB157" i="17"/>
  <c r="AF99" i="17"/>
  <c r="AB99" i="17"/>
  <c r="AJ99" i="17"/>
  <c r="AJ41" i="17"/>
  <c r="AF41" i="17"/>
  <c r="AB41" i="17"/>
  <c r="AJ40" i="17"/>
  <c r="AF40" i="17"/>
  <c r="AB40" i="17"/>
  <c r="AJ32" i="17"/>
  <c r="AF32" i="17"/>
  <c r="AB32" i="17"/>
  <c r="O49" i="17"/>
  <c r="O45" i="17"/>
  <c r="O41" i="17"/>
  <c r="O37" i="17"/>
  <c r="O33" i="17"/>
  <c r="O50" i="17"/>
  <c r="O46" i="17"/>
  <c r="O42" i="17"/>
  <c r="O51" i="17"/>
  <c r="O47" i="17"/>
  <c r="O43" i="17"/>
  <c r="O39" i="17"/>
  <c r="O35" i="17"/>
  <c r="O53" i="17"/>
  <c r="O48" i="17"/>
  <c r="O23" i="17"/>
  <c r="O19" i="17"/>
  <c r="O15" i="17"/>
  <c r="O40" i="17"/>
  <c r="O26" i="17"/>
  <c r="O38" i="17"/>
  <c r="O36" i="17"/>
  <c r="O29" i="17"/>
  <c r="O25" i="17"/>
  <c r="O20" i="17"/>
  <c r="O16" i="17"/>
  <c r="O30" i="17"/>
  <c r="O28" i="17"/>
  <c r="O24" i="17"/>
  <c r="O34" i="17"/>
  <c r="O21" i="17"/>
  <c r="O17" i="17"/>
  <c r="O32" i="17"/>
  <c r="O27" i="17"/>
  <c r="O22" i="17"/>
  <c r="O18" i="17"/>
  <c r="O14" i="17"/>
  <c r="O44" i="17"/>
  <c r="O31" i="17"/>
  <c r="AJ249" i="17"/>
  <c r="AF249" i="17"/>
  <c r="AB249" i="17"/>
  <c r="AJ225" i="17"/>
  <c r="AF225" i="17"/>
  <c r="AB225" i="17"/>
  <c r="AB186" i="17"/>
  <c r="AJ186" i="17"/>
  <c r="AF186" i="17"/>
  <c r="AJ178" i="17"/>
  <c r="AB178" i="17"/>
  <c r="AF178" i="17"/>
  <c r="AF130" i="17"/>
  <c r="AB130" i="17"/>
  <c r="AJ130" i="17"/>
  <c r="AF37" i="17"/>
  <c r="AB37" i="17"/>
  <c r="AJ37" i="17"/>
  <c r="AJ18" i="17"/>
  <c r="AF18" i="17"/>
  <c r="AB18" i="17"/>
  <c r="K257" i="17"/>
  <c r="M257" i="17" s="1"/>
  <c r="AJ250" i="17"/>
  <c r="AF250" i="17"/>
  <c r="AB250" i="17"/>
  <c r="AJ226" i="17"/>
  <c r="AF226" i="17"/>
  <c r="AB226" i="17"/>
  <c r="AF114" i="17"/>
  <c r="AJ114" i="17"/>
  <c r="AB114" i="17"/>
  <c r="AF119" i="17"/>
  <c r="AJ119" i="17"/>
  <c r="AB119" i="17"/>
  <c r="AJ129" i="17"/>
  <c r="AF129" i="17"/>
  <c r="AB129" i="17"/>
  <c r="AJ158" i="17"/>
  <c r="AF158" i="17"/>
  <c r="AB158" i="17"/>
  <c r="AF131" i="17"/>
  <c r="AB131" i="17"/>
  <c r="AJ131" i="17"/>
  <c r="AF33" i="17"/>
  <c r="AJ33" i="17"/>
  <c r="AB33" i="17"/>
  <c r="AJ28" i="17"/>
  <c r="AF28" i="17"/>
  <c r="AB28" i="17"/>
  <c r="AJ245" i="17"/>
  <c r="AF245" i="17"/>
  <c r="AB245" i="17"/>
  <c r="AJ222" i="17"/>
  <c r="AF222" i="17"/>
  <c r="AB222" i="17"/>
  <c r="AJ174" i="17"/>
  <c r="AB174" i="17"/>
  <c r="AF174" i="17"/>
  <c r="AJ117" i="17"/>
  <c r="AF117" i="17"/>
  <c r="AB117" i="17"/>
  <c r="I191" i="17"/>
  <c r="I187" i="17"/>
  <c r="I192" i="17"/>
  <c r="I188" i="17"/>
  <c r="I184" i="17"/>
  <c r="I193" i="17"/>
  <c r="I189" i="17"/>
  <c r="I185" i="17"/>
  <c r="I195" i="17"/>
  <c r="I190" i="17"/>
  <c r="I186" i="17"/>
  <c r="I182" i="17"/>
  <c r="I180" i="17"/>
  <c r="I176" i="17"/>
  <c r="I172" i="17"/>
  <c r="I168" i="17"/>
  <c r="I164" i="17"/>
  <c r="I160" i="17"/>
  <c r="I179" i="17"/>
  <c r="I159" i="17"/>
  <c r="I155" i="17"/>
  <c r="I151" i="17"/>
  <c r="I130" i="17"/>
  <c r="I178" i="17"/>
  <c r="I174" i="17"/>
  <c r="I170" i="17"/>
  <c r="I166" i="17"/>
  <c r="I162" i="17"/>
  <c r="I156" i="17"/>
  <c r="I152" i="17"/>
  <c r="I131" i="17"/>
  <c r="I183" i="17"/>
  <c r="I177" i="17"/>
  <c r="I173" i="17"/>
  <c r="I169" i="17"/>
  <c r="I165" i="17"/>
  <c r="I161" i="17"/>
  <c r="I123" i="17"/>
  <c r="I112" i="17"/>
  <c r="I97" i="17"/>
  <c r="I93" i="17"/>
  <c r="I89" i="17"/>
  <c r="I85" i="17"/>
  <c r="I175" i="17"/>
  <c r="I154" i="17"/>
  <c r="I119" i="17"/>
  <c r="I108" i="17"/>
  <c r="I163" i="17"/>
  <c r="I153" i="17"/>
  <c r="I126" i="17"/>
  <c r="I115" i="17"/>
  <c r="I122" i="17"/>
  <c r="I111" i="17"/>
  <c r="I102" i="17"/>
  <c r="I100" i="17"/>
  <c r="I98" i="17"/>
  <c r="I94" i="17"/>
  <c r="I90" i="17"/>
  <c r="I86" i="17"/>
  <c r="I82" i="17"/>
  <c r="I150" i="17"/>
  <c r="I118" i="17"/>
  <c r="I107" i="17"/>
  <c r="I104" i="17"/>
  <c r="I149" i="17"/>
  <c r="I125" i="17"/>
  <c r="I114" i="17"/>
  <c r="I167" i="17"/>
  <c r="I121" i="17"/>
  <c r="I110" i="17"/>
  <c r="I95" i="17"/>
  <c r="I91" i="17"/>
  <c r="I87" i="17"/>
  <c r="I83" i="17"/>
  <c r="I129" i="17"/>
  <c r="I117" i="17"/>
  <c r="I106" i="17"/>
  <c r="I128" i="17"/>
  <c r="I113" i="17"/>
  <c r="I101" i="17"/>
  <c r="I99" i="17"/>
  <c r="I181" i="17"/>
  <c r="I158" i="17"/>
  <c r="I124" i="17"/>
  <c r="I109" i="17"/>
  <c r="I103" i="17"/>
  <c r="I96" i="17"/>
  <c r="I92" i="17"/>
  <c r="I88" i="17"/>
  <c r="I84" i="17"/>
  <c r="I171" i="17"/>
  <c r="I157" i="17"/>
  <c r="I120" i="17"/>
  <c r="I105" i="17"/>
  <c r="I127" i="17"/>
  <c r="I116" i="17"/>
  <c r="AT195" i="17"/>
  <c r="AF29" i="17"/>
  <c r="AJ29" i="17"/>
  <c r="AB29" i="17"/>
  <c r="AJ246" i="17"/>
  <c r="AF246" i="17"/>
  <c r="AB246" i="17"/>
  <c r="AJ188" i="17"/>
  <c r="AF188" i="17"/>
  <c r="AB188" i="17"/>
  <c r="AF151" i="17"/>
  <c r="AB151" i="17"/>
  <c r="AJ151" i="17"/>
  <c r="AF110" i="17"/>
  <c r="AJ110" i="17"/>
  <c r="AB110" i="17"/>
  <c r="AF25" i="17"/>
  <c r="AJ25" i="17"/>
  <c r="AB25" i="17"/>
  <c r="AJ23" i="17"/>
  <c r="AF23" i="17"/>
  <c r="AB23" i="17"/>
  <c r="AJ241" i="17"/>
  <c r="AF241" i="17"/>
  <c r="AB241" i="17"/>
  <c r="AJ218" i="17"/>
  <c r="AF218" i="17"/>
  <c r="AB218" i="17"/>
  <c r="AF179" i="17"/>
  <c r="AJ179" i="17"/>
  <c r="AB179" i="17"/>
  <c r="AF107" i="17"/>
  <c r="AJ107" i="17"/>
  <c r="AB107" i="17"/>
  <c r="AT53" i="17"/>
  <c r="BD169" i="12"/>
  <c r="AZ169" i="12"/>
  <c r="AV169" i="12"/>
  <c r="AH171" i="11"/>
  <c r="AP95" i="11"/>
  <c r="U243" i="12"/>
  <c r="AR248" i="12"/>
  <c r="AV248" i="12" s="1"/>
  <c r="AJ231" i="13"/>
  <c r="AB188" i="13"/>
  <c r="AB95" i="13"/>
  <c r="G96" i="11"/>
  <c r="AL167" i="14"/>
  <c r="AL161" i="14"/>
  <c r="AL82" i="14"/>
  <c r="AT253" i="15"/>
  <c r="W255" i="16"/>
  <c r="AJ255" i="16" s="1"/>
  <c r="AJ193" i="16"/>
  <c r="AJ100" i="16"/>
  <c r="G102" i="11"/>
  <c r="Z169" i="11"/>
  <c r="AP229" i="11"/>
  <c r="AP232" i="11"/>
  <c r="AP102" i="11"/>
  <c r="U23" i="11"/>
  <c r="AH23" i="11" s="1"/>
  <c r="AR249" i="12"/>
  <c r="U109" i="11"/>
  <c r="AJ175" i="13"/>
  <c r="AF51" i="13"/>
  <c r="AB104" i="13"/>
  <c r="AD154" i="14"/>
  <c r="AP53" i="15"/>
  <c r="BB53" i="15" s="1"/>
  <c r="AF165" i="16"/>
  <c r="AB157" i="16"/>
  <c r="AT53" i="16"/>
  <c r="BP243" i="12"/>
  <c r="G220" i="11"/>
  <c r="AP172" i="11"/>
  <c r="U232" i="11"/>
  <c r="Z232" i="11" s="1"/>
  <c r="G114" i="11"/>
  <c r="AP40" i="11"/>
  <c r="AP23" i="11"/>
  <c r="AV233" i="12"/>
  <c r="U169" i="12"/>
  <c r="BP248" i="12"/>
  <c r="AR168" i="12"/>
  <c r="BD168" i="12" s="1"/>
  <c r="AR83" i="12"/>
  <c r="AZ83" i="12" s="1"/>
  <c r="G172" i="11"/>
  <c r="AF104" i="13"/>
  <c r="AH154" i="14"/>
  <c r="AJ248" i="16"/>
  <c r="AJ221" i="16"/>
  <c r="AJ165" i="16"/>
  <c r="AF157" i="16"/>
  <c r="AB120" i="16"/>
  <c r="AB89" i="16"/>
  <c r="AP220" i="11"/>
  <c r="AP156" i="11"/>
  <c r="AP17" i="11"/>
  <c r="U40" i="11"/>
  <c r="Z40" i="11" s="1"/>
  <c r="AZ233" i="12"/>
  <c r="BP169" i="12"/>
  <c r="AR160" i="12"/>
  <c r="BD160" i="12" s="1"/>
  <c r="BP91" i="12"/>
  <c r="AB218" i="13"/>
  <c r="AF109" i="13"/>
  <c r="AJ30" i="13"/>
  <c r="AX123" i="15"/>
  <c r="AT255" i="16"/>
  <c r="M255" i="16" s="1"/>
  <c r="O238" i="16" s="1"/>
  <c r="AB248" i="16"/>
  <c r="AB221" i="16"/>
  <c r="AT195" i="16"/>
  <c r="AF120" i="16"/>
  <c r="AF89" i="16"/>
  <c r="G121" i="11"/>
  <c r="U156" i="11"/>
  <c r="Z156" i="11" s="1"/>
  <c r="G17" i="11"/>
  <c r="AP39" i="11"/>
  <c r="AB165" i="13"/>
  <c r="AF218" i="13"/>
  <c r="AF30" i="13"/>
  <c r="AJ47" i="13"/>
  <c r="AL247" i="14"/>
  <c r="AL151" i="14"/>
  <c r="AD127" i="14"/>
  <c r="BB123" i="15"/>
  <c r="AP121" i="11"/>
  <c r="U245" i="11"/>
  <c r="AH245" i="11" s="1"/>
  <c r="U120" i="11"/>
  <c r="AH120" i="11" s="1"/>
  <c r="U159" i="12"/>
  <c r="AL257" i="13"/>
  <c r="AB180" i="13"/>
  <c r="AB47" i="13"/>
  <c r="AB39" i="13"/>
  <c r="AH247" i="14"/>
  <c r="AH127" i="14"/>
  <c r="G171" i="11"/>
  <c r="AP96" i="11"/>
  <c r="BP160" i="12"/>
  <c r="AF180" i="13"/>
  <c r="AJ23" i="13"/>
  <c r="AF25" i="13"/>
  <c r="AF39" i="13"/>
  <c r="AB38" i="13"/>
  <c r="AX170" i="15"/>
  <c r="AJ15" i="16"/>
  <c r="AF15" i="16"/>
  <c r="AJ19" i="16"/>
  <c r="AF19" i="16"/>
  <c r="AP155" i="11"/>
  <c r="AP171" i="11"/>
  <c r="AP109" i="11"/>
  <c r="U236" i="11"/>
  <c r="AH236" i="11" s="1"/>
  <c r="AP177" i="11"/>
  <c r="U103" i="11"/>
  <c r="Z103" i="11" s="1"/>
  <c r="AR129" i="12"/>
  <c r="BD129" i="12" s="1"/>
  <c r="BP18" i="12"/>
  <c r="AB176" i="13"/>
  <c r="AJ237" i="13"/>
  <c r="AB23" i="13"/>
  <c r="AJ25" i="13"/>
  <c r="AB27" i="13"/>
  <c r="BB170" i="15"/>
  <c r="AR18" i="12"/>
  <c r="AZ18" i="12" s="1"/>
  <c r="Z238" i="11"/>
  <c r="G231" i="11"/>
  <c r="G236" i="11"/>
  <c r="AD121" i="11"/>
  <c r="G103" i="11"/>
  <c r="BP249" i="12"/>
  <c r="AR154" i="12"/>
  <c r="BD154" i="12" s="1"/>
  <c r="BP115" i="12"/>
  <c r="BP43" i="12"/>
  <c r="AF176" i="13"/>
  <c r="AB237" i="13"/>
  <c r="AB234" i="13"/>
  <c r="AF179" i="13"/>
  <c r="AJ174" i="13"/>
  <c r="AB109" i="13"/>
  <c r="AB21" i="13"/>
  <c r="AB116" i="13"/>
  <c r="G255" i="14"/>
  <c r="I251" i="14" s="1"/>
  <c r="AL243" i="14"/>
  <c r="AT190" i="15"/>
  <c r="BB85" i="15"/>
  <c r="AR53" i="16"/>
  <c r="AP107" i="11"/>
  <c r="AH121" i="11"/>
  <c r="BP154" i="12"/>
  <c r="AR115" i="12"/>
  <c r="AZ115" i="12" s="1"/>
  <c r="U43" i="12"/>
  <c r="AD257" i="13"/>
  <c r="AJ179" i="13"/>
  <c r="AH14" i="14"/>
  <c r="BT195" i="15"/>
  <c r="AB130" i="16"/>
  <c r="AB190" i="16"/>
  <c r="AJ190" i="16"/>
  <c r="AF190" i="16"/>
  <c r="AJ27" i="16"/>
  <c r="AF27" i="16"/>
  <c r="AB27" i="16"/>
  <c r="AJ46" i="16"/>
  <c r="AF46" i="16"/>
  <c r="AB46" i="16"/>
  <c r="AJ237" i="16"/>
  <c r="AF237" i="16"/>
  <c r="AB237" i="16"/>
  <c r="AJ238" i="16"/>
  <c r="AF238" i="16"/>
  <c r="AB238" i="16"/>
  <c r="AJ178" i="16"/>
  <c r="AF178" i="16"/>
  <c r="AB178" i="16"/>
  <c r="AF110" i="16"/>
  <c r="AJ110" i="16"/>
  <c r="AB110" i="16"/>
  <c r="AV195" i="16"/>
  <c r="M195" i="16"/>
  <c r="AF98" i="16"/>
  <c r="AB98" i="16"/>
  <c r="AJ98" i="16"/>
  <c r="AB14" i="16"/>
  <c r="AJ14" i="16"/>
  <c r="AF14" i="16"/>
  <c r="AF26" i="16"/>
  <c r="AJ26" i="16"/>
  <c r="AB26" i="16"/>
  <c r="AJ172" i="16"/>
  <c r="AF172" i="16"/>
  <c r="AB172" i="16"/>
  <c r="AF117" i="16"/>
  <c r="AB117" i="16"/>
  <c r="AJ117" i="16"/>
  <c r="AJ125" i="16"/>
  <c r="AF125" i="16"/>
  <c r="AB125" i="16"/>
  <c r="AJ92" i="16"/>
  <c r="AF92" i="16"/>
  <c r="AB92" i="16"/>
  <c r="AB94" i="16"/>
  <c r="AJ94" i="16"/>
  <c r="AF94" i="16"/>
  <c r="AB86" i="16"/>
  <c r="AJ86" i="16"/>
  <c r="AF86" i="16"/>
  <c r="AF183" i="16"/>
  <c r="AJ183" i="16"/>
  <c r="AB183" i="16"/>
  <c r="AJ233" i="16"/>
  <c r="AF233" i="16"/>
  <c r="AB233" i="16"/>
  <c r="AJ234" i="16"/>
  <c r="AF234" i="16"/>
  <c r="AB234" i="16"/>
  <c r="AJ174" i="16"/>
  <c r="AF174" i="16"/>
  <c r="AB174" i="16"/>
  <c r="AF106" i="16"/>
  <c r="AJ106" i="16"/>
  <c r="AB106" i="16"/>
  <c r="AF163" i="16"/>
  <c r="AB163" i="16"/>
  <c r="AJ163" i="16"/>
  <c r="AF105" i="16"/>
  <c r="AJ105" i="16"/>
  <c r="AB105" i="16"/>
  <c r="AV53" i="16"/>
  <c r="AF83" i="16"/>
  <c r="AB83" i="16"/>
  <c r="AJ83" i="16"/>
  <c r="AF179" i="16"/>
  <c r="AB179" i="16"/>
  <c r="AJ179" i="16"/>
  <c r="AJ229" i="16"/>
  <c r="AF229" i="16"/>
  <c r="AB229" i="16"/>
  <c r="AJ168" i="16"/>
  <c r="AF168" i="16"/>
  <c r="AB168" i="16"/>
  <c r="AF102" i="16"/>
  <c r="AJ102" i="16"/>
  <c r="AB102" i="16"/>
  <c r="AJ160" i="16"/>
  <c r="AF160" i="16"/>
  <c r="AB160" i="16"/>
  <c r="AJ154" i="16"/>
  <c r="AF154" i="16"/>
  <c r="AB154" i="16"/>
  <c r="AJ42" i="16"/>
  <c r="AF42" i="16"/>
  <c r="AB42" i="16"/>
  <c r="AJ88" i="16"/>
  <c r="AF88" i="16"/>
  <c r="AB88" i="16"/>
  <c r="AF91" i="16"/>
  <c r="AB91" i="16"/>
  <c r="AJ91" i="16"/>
  <c r="Q257" i="16"/>
  <c r="S53" i="16"/>
  <c r="AR195" i="16"/>
  <c r="AF175" i="16"/>
  <c r="AB175" i="16"/>
  <c r="AJ175" i="16"/>
  <c r="AJ230" i="16"/>
  <c r="AF230" i="16"/>
  <c r="AB230" i="16"/>
  <c r="AJ170" i="16"/>
  <c r="AF170" i="16"/>
  <c r="AB170" i="16"/>
  <c r="AF118" i="16"/>
  <c r="AB118" i="16"/>
  <c r="AJ118" i="16"/>
  <c r="AJ156" i="16"/>
  <c r="AF156" i="16"/>
  <c r="AB156" i="16"/>
  <c r="AF35" i="16"/>
  <c r="AB35" i="16"/>
  <c r="AJ35" i="16"/>
  <c r="AJ40" i="16"/>
  <c r="AF40" i="16"/>
  <c r="AB40" i="16"/>
  <c r="G195" i="16"/>
  <c r="AF31" i="16"/>
  <c r="AJ31" i="16"/>
  <c r="AB31" i="16"/>
  <c r="AF171" i="16"/>
  <c r="AB171" i="16"/>
  <c r="AJ171" i="16"/>
  <c r="AJ225" i="16"/>
  <c r="AF225" i="16"/>
  <c r="AB225" i="16"/>
  <c r="AJ164" i="16"/>
  <c r="AF164" i="16"/>
  <c r="AB164" i="16"/>
  <c r="AB186" i="16"/>
  <c r="AJ186" i="16"/>
  <c r="AF186" i="16"/>
  <c r="AF121" i="16"/>
  <c r="AJ121" i="16"/>
  <c r="AB121" i="16"/>
  <c r="AJ131" i="16"/>
  <c r="AF131" i="16"/>
  <c r="AB131" i="16"/>
  <c r="AJ129" i="16"/>
  <c r="AF129" i="16"/>
  <c r="AB129" i="16"/>
  <c r="AF187" i="16"/>
  <c r="AB187" i="16"/>
  <c r="AJ187" i="16"/>
  <c r="AF113" i="16"/>
  <c r="AJ113" i="16"/>
  <c r="AB113" i="16"/>
  <c r="AB90" i="16"/>
  <c r="AJ90" i="16"/>
  <c r="AF90" i="16"/>
  <c r="W195" i="16"/>
  <c r="AB82" i="16"/>
  <c r="AJ82" i="16"/>
  <c r="AF82" i="16"/>
  <c r="AL257" i="16"/>
  <c r="AF30" i="16"/>
  <c r="AB30" i="16"/>
  <c r="AJ30" i="16"/>
  <c r="AF167" i="16"/>
  <c r="AB167" i="16"/>
  <c r="AJ167" i="16"/>
  <c r="AJ250" i="16"/>
  <c r="AF250" i="16"/>
  <c r="AB250" i="16"/>
  <c r="AJ226" i="16"/>
  <c r="AF226" i="16"/>
  <c r="AB226" i="16"/>
  <c r="AJ150" i="16"/>
  <c r="AF150" i="16"/>
  <c r="AB150" i="16"/>
  <c r="AJ222" i="16"/>
  <c r="AF222" i="16"/>
  <c r="AB222" i="16"/>
  <c r="AJ166" i="16"/>
  <c r="AF166" i="16"/>
  <c r="AB166" i="16"/>
  <c r="AF101" i="16"/>
  <c r="AJ101" i="16"/>
  <c r="AB101" i="16"/>
  <c r="AF109" i="16"/>
  <c r="AJ109" i="16"/>
  <c r="AB109" i="16"/>
  <c r="AJ152" i="16"/>
  <c r="AF152" i="16"/>
  <c r="AB152" i="16"/>
  <c r="AJ84" i="16"/>
  <c r="AF84" i="16"/>
  <c r="AB84" i="16"/>
  <c r="AJ32" i="16"/>
  <c r="AF32" i="16"/>
  <c r="AB32" i="16"/>
  <c r="AP257" i="16"/>
  <c r="AJ24" i="16"/>
  <c r="AF24" i="16"/>
  <c r="AB24" i="16"/>
  <c r="AJ184" i="16"/>
  <c r="AF184" i="16"/>
  <c r="AB184" i="16"/>
  <c r="AJ246" i="16"/>
  <c r="AF246" i="16"/>
  <c r="AB246" i="16"/>
  <c r="AJ188" i="16"/>
  <c r="AF188" i="16"/>
  <c r="AB188" i="16"/>
  <c r="U243" i="16"/>
  <c r="U231" i="16"/>
  <c r="U232" i="16"/>
  <c r="U221" i="16"/>
  <c r="U225" i="16"/>
  <c r="U255" i="16"/>
  <c r="AJ162" i="16"/>
  <c r="AF162" i="16"/>
  <c r="AB162" i="16"/>
  <c r="AF114" i="16"/>
  <c r="AJ114" i="16"/>
  <c r="AB114" i="16"/>
  <c r="U185" i="16"/>
  <c r="U172" i="16"/>
  <c r="U167" i="16"/>
  <c r="U166" i="16"/>
  <c r="U89" i="16"/>
  <c r="U90" i="16"/>
  <c r="U87" i="16"/>
  <c r="U105" i="16"/>
  <c r="AJ127" i="16"/>
  <c r="AF127" i="16"/>
  <c r="AB127" i="16"/>
  <c r="AJ158" i="16"/>
  <c r="AF158" i="16"/>
  <c r="AB158" i="16"/>
  <c r="AF22" i="16"/>
  <c r="AJ22" i="16"/>
  <c r="AB22" i="16"/>
  <c r="AJ48" i="16"/>
  <c r="AF48" i="16"/>
  <c r="AB48" i="16"/>
  <c r="AJ16" i="16"/>
  <c r="AF16" i="16"/>
  <c r="AB16" i="16"/>
  <c r="AJ96" i="16"/>
  <c r="AF96" i="16"/>
  <c r="AB96" i="16"/>
  <c r="AJ44" i="16"/>
  <c r="AF44" i="16"/>
  <c r="AB44" i="16"/>
  <c r="AJ218" i="16"/>
  <c r="AF218" i="16"/>
  <c r="AB218" i="16"/>
  <c r="E257" i="16"/>
  <c r="W53" i="16"/>
  <c r="G53" i="16"/>
  <c r="AJ37" i="16"/>
  <c r="AF37" i="16"/>
  <c r="AB37" i="16"/>
  <c r="K257" i="16"/>
  <c r="M53" i="16"/>
  <c r="AJ50" i="16"/>
  <c r="AF50" i="16"/>
  <c r="AB50" i="16"/>
  <c r="AF20" i="16"/>
  <c r="AJ20" i="16"/>
  <c r="AB20" i="16"/>
  <c r="AF38" i="16"/>
  <c r="AB38" i="16"/>
  <c r="AJ38" i="16"/>
  <c r="AJ241" i="16"/>
  <c r="AF241" i="16"/>
  <c r="AB241" i="16"/>
  <c r="AR255" i="16"/>
  <c r="G255" i="16" s="1"/>
  <c r="AJ180" i="16"/>
  <c r="AF180" i="16"/>
  <c r="AB180" i="16"/>
  <c r="AJ242" i="16"/>
  <c r="AF242" i="16"/>
  <c r="AB242" i="16"/>
  <c r="AJ219" i="16"/>
  <c r="AF219" i="16"/>
  <c r="AB219" i="16"/>
  <c r="AJ182" i="16"/>
  <c r="AF182" i="16"/>
  <c r="AB182" i="16"/>
  <c r="AF95" i="16"/>
  <c r="AB95" i="16"/>
  <c r="AJ95" i="16"/>
  <c r="AF34" i="16"/>
  <c r="AJ34" i="16"/>
  <c r="AB34" i="16"/>
  <c r="AF21" i="16"/>
  <c r="AB21" i="16"/>
  <c r="AJ21" i="16"/>
  <c r="AH257" i="16"/>
  <c r="AV189" i="12"/>
  <c r="BD189" i="12"/>
  <c r="AZ189" i="12"/>
  <c r="Z17" i="11"/>
  <c r="AD17" i="11"/>
  <c r="AH17" i="11"/>
  <c r="BD151" i="12"/>
  <c r="AZ151" i="12"/>
  <c r="AV151" i="12"/>
  <c r="BD122" i="12"/>
  <c r="AZ122" i="12"/>
  <c r="AV122" i="12"/>
  <c r="U177" i="11"/>
  <c r="Z177" i="11" s="1"/>
  <c r="AR232" i="12"/>
  <c r="BD232" i="12" s="1"/>
  <c r="AF85" i="13"/>
  <c r="AF101" i="13"/>
  <c r="AB102" i="13"/>
  <c r="AL14" i="14"/>
  <c r="AB185" i="13"/>
  <c r="AF102" i="13"/>
  <c r="AB106" i="13"/>
  <c r="AJ99" i="13"/>
  <c r="AH236" i="14"/>
  <c r="AH107" i="14"/>
  <c r="AX229" i="15"/>
  <c r="AD169" i="11"/>
  <c r="G169" i="11"/>
  <c r="AP112" i="11"/>
  <c r="AR87" i="12"/>
  <c r="AH257" i="13"/>
  <c r="AF185" i="13"/>
  <c r="AF106" i="13"/>
  <c r="AD236" i="14"/>
  <c r="AD107" i="14"/>
  <c r="AT252" i="15"/>
  <c r="AT184" i="15"/>
  <c r="BN195" i="15"/>
  <c r="AP169" i="11"/>
  <c r="G119" i="11"/>
  <c r="U112" i="11"/>
  <c r="U151" i="12"/>
  <c r="AX252" i="15"/>
  <c r="AT220" i="15"/>
  <c r="BT255" i="15"/>
  <c r="AF255" i="15" s="1"/>
  <c r="AX184" i="15"/>
  <c r="BR53" i="15"/>
  <c r="AX43" i="15"/>
  <c r="AT27" i="15"/>
  <c r="BP232" i="12"/>
  <c r="AX27" i="15"/>
  <c r="U26" i="12"/>
  <c r="AB130" i="13"/>
  <c r="AF226" i="13"/>
  <c r="AB241" i="13"/>
  <c r="AB48" i="13"/>
  <c r="U252" i="12"/>
  <c r="AR156" i="12"/>
  <c r="AJ177" i="13"/>
  <c r="AF130" i="13"/>
  <c r="AF241" i="13"/>
  <c r="AD157" i="14"/>
  <c r="AT246" i="15"/>
  <c r="AT149" i="15"/>
  <c r="Y195" i="15"/>
  <c r="AA185" i="15" s="1"/>
  <c r="AX21" i="15"/>
  <c r="AT173" i="15"/>
  <c r="AX173" i="15"/>
  <c r="AH173" i="14"/>
  <c r="BP87" i="12"/>
  <c r="AB177" i="13"/>
  <c r="AB36" i="13"/>
  <c r="AF38" i="13"/>
  <c r="AH157" i="14"/>
  <c r="AD125" i="14"/>
  <c r="AX246" i="15"/>
  <c r="BV255" i="15"/>
  <c r="AX149" i="15"/>
  <c r="M195" i="15"/>
  <c r="O193" i="15" s="1"/>
  <c r="BV53" i="15"/>
  <c r="AT21" i="15"/>
  <c r="AH226" i="11"/>
  <c r="O257" i="11"/>
  <c r="AB29" i="13"/>
  <c r="AB33" i="13"/>
  <c r="AF36" i="13"/>
  <c r="AF100" i="13"/>
  <c r="AH125" i="14"/>
  <c r="BR195" i="15"/>
  <c r="AD125" i="11"/>
  <c r="Z224" i="11"/>
  <c r="BP176" i="12"/>
  <c r="AR176" i="12"/>
  <c r="AF29" i="13"/>
  <c r="AF33" i="13"/>
  <c r="AB113" i="13"/>
  <c r="AD119" i="14"/>
  <c r="BL255" i="15"/>
  <c r="G255" i="15" s="1"/>
  <c r="AT241" i="15"/>
  <c r="BP195" i="15"/>
  <c r="BP167" i="12"/>
  <c r="BP99" i="12"/>
  <c r="AB85" i="13"/>
  <c r="BP255" i="15"/>
  <c r="S255" i="15" s="1"/>
  <c r="AF195" i="15"/>
  <c r="AH193" i="15" s="1"/>
  <c r="AH51" i="15"/>
  <c r="AH46" i="15"/>
  <c r="AH48" i="15"/>
  <c r="AH42" i="15"/>
  <c r="AH36" i="15"/>
  <c r="AH30" i="15"/>
  <c r="AH53" i="15"/>
  <c r="AH50" i="15"/>
  <c r="AH43" i="15"/>
  <c r="AH37" i="15"/>
  <c r="AH44" i="15"/>
  <c r="AH38" i="15"/>
  <c r="AH32" i="15"/>
  <c r="AH26" i="15"/>
  <c r="AH47" i="15"/>
  <c r="AH49" i="15"/>
  <c r="AH40" i="15"/>
  <c r="AH34" i="15"/>
  <c r="AH28" i="15"/>
  <c r="AH22" i="15"/>
  <c r="AH39" i="15"/>
  <c r="AH41" i="15"/>
  <c r="AH16" i="15"/>
  <c r="AH23" i="15"/>
  <c r="AH31" i="15"/>
  <c r="AH20" i="15"/>
  <c r="AH17" i="15"/>
  <c r="AH33" i="15"/>
  <c r="AH29" i="15"/>
  <c r="AH25" i="15"/>
  <c r="AH18" i="15"/>
  <c r="AH21" i="15"/>
  <c r="AH45" i="15"/>
  <c r="AH35" i="15"/>
  <c r="AH24" i="15"/>
  <c r="AH14" i="15"/>
  <c r="AH27" i="15"/>
  <c r="AH19" i="15"/>
  <c r="AH15" i="15"/>
  <c r="AT84" i="15"/>
  <c r="BB84" i="15"/>
  <c r="AX84" i="15"/>
  <c r="BB35" i="15"/>
  <c r="AX35" i="15"/>
  <c r="AT35" i="15"/>
  <c r="AT188" i="15"/>
  <c r="BB188" i="15"/>
  <c r="AX188" i="15"/>
  <c r="BB167" i="15"/>
  <c r="AX167" i="15"/>
  <c r="AT167" i="15"/>
  <c r="BB181" i="15"/>
  <c r="AX181" i="15"/>
  <c r="AT181" i="15"/>
  <c r="BB164" i="15"/>
  <c r="AX164" i="15"/>
  <c r="AT164" i="15"/>
  <c r="BB120" i="15"/>
  <c r="AX120" i="15"/>
  <c r="AT120" i="15"/>
  <c r="AX189" i="15"/>
  <c r="AT189" i="15"/>
  <c r="BB189" i="15"/>
  <c r="AX154" i="15"/>
  <c r="AT154" i="15"/>
  <c r="BB154" i="15"/>
  <c r="BV195" i="15"/>
  <c r="AL195" i="15"/>
  <c r="BB109" i="15"/>
  <c r="AX109" i="15"/>
  <c r="AT109" i="15"/>
  <c r="BB193" i="15"/>
  <c r="AX193" i="15"/>
  <c r="AT193" i="15"/>
  <c r="BB228" i="15"/>
  <c r="AX228" i="15"/>
  <c r="AT228" i="15"/>
  <c r="AT221" i="15"/>
  <c r="BB221" i="15"/>
  <c r="AX221" i="15"/>
  <c r="AT182" i="15"/>
  <c r="BB182" i="15"/>
  <c r="AX182" i="15"/>
  <c r="AT176" i="15"/>
  <c r="BB176" i="15"/>
  <c r="AX176" i="15"/>
  <c r="AT124" i="15"/>
  <c r="BB124" i="15"/>
  <c r="AX124" i="15"/>
  <c r="AT153" i="15"/>
  <c r="BB153" i="15"/>
  <c r="AX153" i="15"/>
  <c r="BB175" i="15"/>
  <c r="AX175" i="15"/>
  <c r="AT175" i="15"/>
  <c r="AX122" i="15"/>
  <c r="BB122" i="15"/>
  <c r="AT122" i="15"/>
  <c r="U188" i="15"/>
  <c r="U182" i="15"/>
  <c r="U176" i="15"/>
  <c r="U170" i="15"/>
  <c r="U189" i="15"/>
  <c r="U183" i="15"/>
  <c r="U177" i="15"/>
  <c r="U190" i="15"/>
  <c r="U184" i="15"/>
  <c r="U178" i="15"/>
  <c r="U191" i="15"/>
  <c r="U185" i="15"/>
  <c r="U179" i="15"/>
  <c r="U173" i="15"/>
  <c r="U192" i="15"/>
  <c r="U186" i="15"/>
  <c r="U180" i="15"/>
  <c r="U174" i="15"/>
  <c r="U168" i="15"/>
  <c r="U172" i="15"/>
  <c r="U165" i="15"/>
  <c r="U159" i="15"/>
  <c r="U153" i="15"/>
  <c r="U181" i="15"/>
  <c r="U187" i="15"/>
  <c r="U160" i="15"/>
  <c r="U154" i="15"/>
  <c r="U131" i="15"/>
  <c r="U125" i="15"/>
  <c r="U175" i="15"/>
  <c r="U171" i="15"/>
  <c r="U166" i="15"/>
  <c r="U161" i="15"/>
  <c r="U155" i="15"/>
  <c r="U149" i="15"/>
  <c r="U126" i="15"/>
  <c r="U195" i="15"/>
  <c r="U162" i="15"/>
  <c r="U156" i="15"/>
  <c r="U150" i="15"/>
  <c r="U127" i="15"/>
  <c r="U121" i="15"/>
  <c r="U167" i="15"/>
  <c r="U163" i="15"/>
  <c r="U157" i="15"/>
  <c r="U151" i="15"/>
  <c r="U117" i="15"/>
  <c r="U111" i="15"/>
  <c r="U105" i="15"/>
  <c r="U99" i="15"/>
  <c r="U93" i="15"/>
  <c r="U193" i="15"/>
  <c r="U118" i="15"/>
  <c r="U112" i="15"/>
  <c r="U106" i="15"/>
  <c r="U100" i="15"/>
  <c r="U94" i="15"/>
  <c r="U130" i="15"/>
  <c r="U129" i="15"/>
  <c r="U119" i="15"/>
  <c r="U113" i="15"/>
  <c r="U107" i="15"/>
  <c r="U101" i="15"/>
  <c r="U95" i="15"/>
  <c r="U89" i="15"/>
  <c r="U122" i="15"/>
  <c r="U128" i="15"/>
  <c r="U124" i="15"/>
  <c r="U114" i="15"/>
  <c r="U108" i="15"/>
  <c r="U102" i="15"/>
  <c r="U96" i="15"/>
  <c r="U90" i="15"/>
  <c r="U84" i="15"/>
  <c r="U152" i="15"/>
  <c r="U120" i="15"/>
  <c r="U115" i="15"/>
  <c r="U109" i="15"/>
  <c r="U103" i="15"/>
  <c r="U97" i="15"/>
  <c r="U91" i="15"/>
  <c r="U85" i="15"/>
  <c r="U116" i="15"/>
  <c r="U82" i="15"/>
  <c r="U158" i="15"/>
  <c r="U110" i="15"/>
  <c r="U88" i="15"/>
  <c r="U86" i="15"/>
  <c r="U169" i="15"/>
  <c r="U83" i="15"/>
  <c r="U164" i="15"/>
  <c r="U104" i="15"/>
  <c r="U98" i="15"/>
  <c r="U87" i="15"/>
  <c r="U123" i="15"/>
  <c r="U92" i="15"/>
  <c r="BB110" i="15"/>
  <c r="AX110" i="15"/>
  <c r="AT110" i="15"/>
  <c r="BL195" i="15"/>
  <c r="AH112" i="15"/>
  <c r="AX30" i="15"/>
  <c r="AT30" i="15"/>
  <c r="BB30" i="15"/>
  <c r="AR257" i="15"/>
  <c r="BP53" i="15"/>
  <c r="BD257" i="15"/>
  <c r="AX222" i="15"/>
  <c r="AT222" i="15"/>
  <c r="BB222" i="15"/>
  <c r="AX183" i="15"/>
  <c r="AT183" i="15"/>
  <c r="BB183" i="15"/>
  <c r="AX233" i="15"/>
  <c r="AT233" i="15"/>
  <c r="BB233" i="15"/>
  <c r="BB186" i="15"/>
  <c r="AX186" i="15"/>
  <c r="AT186" i="15"/>
  <c r="BB107" i="15"/>
  <c r="AX107" i="15"/>
  <c r="AT107" i="15"/>
  <c r="AX100" i="15"/>
  <c r="AT100" i="15"/>
  <c r="BB100" i="15"/>
  <c r="BB113" i="15"/>
  <c r="AX113" i="15"/>
  <c r="AT113" i="15"/>
  <c r="G195" i="15"/>
  <c r="BB31" i="15"/>
  <c r="AT31" i="15"/>
  <c r="AX31" i="15"/>
  <c r="AT29" i="15"/>
  <c r="BB29" i="15"/>
  <c r="AX29" i="15"/>
  <c r="AX14" i="15"/>
  <c r="AT14" i="15"/>
  <c r="BB14" i="15"/>
  <c r="AX251" i="15"/>
  <c r="AT251" i="15"/>
  <c r="BB251" i="15"/>
  <c r="BB179" i="15"/>
  <c r="AX179" i="15"/>
  <c r="AT179" i="15"/>
  <c r="AX90" i="15"/>
  <c r="AT90" i="15"/>
  <c r="BB90" i="15"/>
  <c r="AX106" i="15"/>
  <c r="AT106" i="15"/>
  <c r="BB106" i="15"/>
  <c r="BB101" i="15"/>
  <c r="AX101" i="15"/>
  <c r="AT101" i="15"/>
  <c r="Q257" i="15"/>
  <c r="S53" i="15"/>
  <c r="BF257" i="15"/>
  <c r="AT232" i="15"/>
  <c r="BB232" i="15"/>
  <c r="AX232" i="15"/>
  <c r="BB219" i="15"/>
  <c r="AX219" i="15"/>
  <c r="AT219" i="15"/>
  <c r="BB178" i="15"/>
  <c r="AX178" i="15"/>
  <c r="AT178" i="15"/>
  <c r="BR255" i="15"/>
  <c r="BB172" i="15"/>
  <c r="AX172" i="15"/>
  <c r="AT172" i="15"/>
  <c r="BB180" i="15"/>
  <c r="AX180" i="15"/>
  <c r="AT180" i="15"/>
  <c r="BB162" i="15"/>
  <c r="AX162" i="15"/>
  <c r="AT162" i="15"/>
  <c r="BB158" i="15"/>
  <c r="AX158" i="15"/>
  <c r="AT158" i="15"/>
  <c r="AT117" i="15"/>
  <c r="BB117" i="15"/>
  <c r="AX117" i="15"/>
  <c r="AX177" i="15"/>
  <c r="AT177" i="15"/>
  <c r="BB177" i="15"/>
  <c r="BB150" i="15"/>
  <c r="AX150" i="15"/>
  <c r="AT150" i="15"/>
  <c r="AX160" i="15"/>
  <c r="AT160" i="15"/>
  <c r="BB160" i="15"/>
  <c r="AX112" i="15"/>
  <c r="AT112" i="15"/>
  <c r="BB112" i="15"/>
  <c r="AX26" i="15"/>
  <c r="BB26" i="15"/>
  <c r="AT26" i="15"/>
  <c r="BB91" i="15"/>
  <c r="AX91" i="15"/>
  <c r="AT91" i="15"/>
  <c r="AT18" i="15"/>
  <c r="BB18" i="15"/>
  <c r="AX18" i="15"/>
  <c r="AX24" i="15"/>
  <c r="BB24" i="15"/>
  <c r="AT24" i="15"/>
  <c r="BN255" i="15"/>
  <c r="M255" i="15" s="1"/>
  <c r="AN248" i="15"/>
  <c r="AN242" i="15"/>
  <c r="AN236" i="15"/>
  <c r="AN249" i="15"/>
  <c r="AN243" i="15"/>
  <c r="AN237" i="15"/>
  <c r="AN231" i="15"/>
  <c r="AN250" i="15"/>
  <c r="AN244" i="15"/>
  <c r="AN238" i="15"/>
  <c r="AN232" i="15"/>
  <c r="AN251" i="15"/>
  <c r="AN245" i="15"/>
  <c r="AN239" i="15"/>
  <c r="AN233" i="15"/>
  <c r="AN252" i="15"/>
  <c r="AN246" i="15"/>
  <c r="AN240" i="15"/>
  <c r="AN234" i="15"/>
  <c r="AN253" i="15"/>
  <c r="AN247" i="15"/>
  <c r="AN241" i="15"/>
  <c r="AN235" i="15"/>
  <c r="AN226" i="15"/>
  <c r="AN225" i="15"/>
  <c r="AN224" i="15"/>
  <c r="AN227" i="15"/>
  <c r="AN217" i="15"/>
  <c r="AN255" i="15"/>
  <c r="AN228" i="15"/>
  <c r="AN218" i="15"/>
  <c r="AN229" i="15"/>
  <c r="AN221" i="15"/>
  <c r="AN220" i="15"/>
  <c r="AN219" i="15"/>
  <c r="AN230" i="15"/>
  <c r="AN222" i="15"/>
  <c r="AN223" i="15"/>
  <c r="AX131" i="15"/>
  <c r="AT131" i="15"/>
  <c r="BB131" i="15"/>
  <c r="AT89" i="15"/>
  <c r="AX89" i="15"/>
  <c r="BB89" i="15"/>
  <c r="BL53" i="15"/>
  <c r="BB17" i="15"/>
  <c r="AX17" i="15"/>
  <c r="AT17" i="15"/>
  <c r="BB235" i="15"/>
  <c r="AX235" i="15"/>
  <c r="AT235" i="15"/>
  <c r="AX239" i="15"/>
  <c r="AT239" i="15"/>
  <c r="BB239" i="15"/>
  <c r="BB218" i="15"/>
  <c r="AT218" i="15"/>
  <c r="AX218" i="15"/>
  <c r="AT111" i="15"/>
  <c r="BB111" i="15"/>
  <c r="AX111" i="15"/>
  <c r="AT159" i="15"/>
  <c r="BB159" i="15"/>
  <c r="AX159" i="15"/>
  <c r="BB98" i="15"/>
  <c r="AX98" i="15"/>
  <c r="AT98" i="15"/>
  <c r="AX94" i="15"/>
  <c r="AT94" i="15"/>
  <c r="BB94" i="15"/>
  <c r="AT39" i="15"/>
  <c r="BB39" i="15"/>
  <c r="AX39" i="15"/>
  <c r="BB88" i="15"/>
  <c r="AX88" i="15"/>
  <c r="AT88" i="15"/>
  <c r="BB108" i="15"/>
  <c r="AX108" i="15"/>
  <c r="AT108" i="15"/>
  <c r="AT48" i="15"/>
  <c r="BB48" i="15"/>
  <c r="AX48" i="15"/>
  <c r="AX40" i="15"/>
  <c r="AT40" i="15"/>
  <c r="BB40" i="15"/>
  <c r="AX245" i="15"/>
  <c r="AT245" i="15"/>
  <c r="BB245" i="15"/>
  <c r="BB169" i="15"/>
  <c r="AX169" i="15"/>
  <c r="AT169" i="15"/>
  <c r="AA190" i="15"/>
  <c r="AA193" i="15"/>
  <c r="AA176" i="15"/>
  <c r="AA152" i="15"/>
  <c r="AA169" i="15"/>
  <c r="AA155" i="15"/>
  <c r="AA120" i="15"/>
  <c r="AA103" i="15"/>
  <c r="AA117" i="15"/>
  <c r="AA85" i="15"/>
  <c r="AA99" i="15"/>
  <c r="AA105" i="15"/>
  <c r="BB97" i="15"/>
  <c r="AX97" i="15"/>
  <c r="AT97" i="15"/>
  <c r="BB83" i="15"/>
  <c r="AX83" i="15"/>
  <c r="AT83" i="15"/>
  <c r="AT33" i="15"/>
  <c r="BB33" i="15"/>
  <c r="AX33" i="15"/>
  <c r="AP195" i="15"/>
  <c r="AX82" i="15"/>
  <c r="AT82" i="15"/>
  <c r="BB82" i="15"/>
  <c r="AZ257" i="15"/>
  <c r="AD257" i="15"/>
  <c r="BB230" i="15"/>
  <c r="AX230" i="15"/>
  <c r="AT230" i="15"/>
  <c r="AX168" i="15"/>
  <c r="AT168" i="15"/>
  <c r="BB168" i="15"/>
  <c r="AX171" i="15"/>
  <c r="BB171" i="15"/>
  <c r="AT171" i="15"/>
  <c r="BB156" i="15"/>
  <c r="AX156" i="15"/>
  <c r="AT156" i="15"/>
  <c r="AT105" i="15"/>
  <c r="BB105" i="15"/>
  <c r="AX105" i="15"/>
  <c r="BB166" i="15"/>
  <c r="AT166" i="15"/>
  <c r="AX166" i="15"/>
  <c r="BB116" i="15"/>
  <c r="AX116" i="15"/>
  <c r="AT116" i="15"/>
  <c r="BB92" i="15"/>
  <c r="AX92" i="15"/>
  <c r="AT92" i="15"/>
  <c r="AT121" i="15"/>
  <c r="AX121" i="15"/>
  <c r="BB121" i="15"/>
  <c r="AX32" i="15"/>
  <c r="AT32" i="15"/>
  <c r="BB32" i="15"/>
  <c r="AV257" i="15"/>
  <c r="BB37" i="15"/>
  <c r="AT37" i="15"/>
  <c r="AX37" i="15"/>
  <c r="BJ257" i="15"/>
  <c r="AX44" i="15"/>
  <c r="AT44" i="15"/>
  <c r="BB44" i="15"/>
  <c r="G53" i="15"/>
  <c r="AT226" i="15"/>
  <c r="BB226" i="15"/>
  <c r="AX226" i="15"/>
  <c r="AX227" i="15"/>
  <c r="AT227" i="15"/>
  <c r="BB227" i="15"/>
  <c r="BB231" i="15"/>
  <c r="AX231" i="15"/>
  <c r="AT231" i="15"/>
  <c r="AT130" i="15"/>
  <c r="BB130" i="15"/>
  <c r="AX130" i="15"/>
  <c r="BB114" i="15"/>
  <c r="AX114" i="15"/>
  <c r="AT114" i="15"/>
  <c r="BB119" i="15"/>
  <c r="AX119" i="15"/>
  <c r="AT119" i="15"/>
  <c r="AX47" i="15"/>
  <c r="BB47" i="15"/>
  <c r="AT47" i="15"/>
  <c r="BB95" i="15"/>
  <c r="AX95" i="15"/>
  <c r="AT95" i="15"/>
  <c r="AX118" i="15"/>
  <c r="AT118" i="15"/>
  <c r="BB118" i="15"/>
  <c r="W257" i="15"/>
  <c r="Y53" i="15"/>
  <c r="BT53" i="15"/>
  <c r="BN53" i="15"/>
  <c r="AJ257" i="15"/>
  <c r="AL53" i="15"/>
  <c r="AT93" i="15"/>
  <c r="BB93" i="15"/>
  <c r="AX93" i="15"/>
  <c r="BB225" i="15"/>
  <c r="AX225" i="15"/>
  <c r="AT225" i="15"/>
  <c r="AP255" i="15"/>
  <c r="AT217" i="15"/>
  <c r="BB217" i="15"/>
  <c r="AX217" i="15"/>
  <c r="BB236" i="15"/>
  <c r="AX236" i="15"/>
  <c r="AT236" i="15"/>
  <c r="BB191" i="15"/>
  <c r="AX191" i="15"/>
  <c r="AT191" i="15"/>
  <c r="AT125" i="15"/>
  <c r="BB125" i="15"/>
  <c r="AX125" i="15"/>
  <c r="BB152" i="15"/>
  <c r="AX152" i="15"/>
  <c r="AT152" i="15"/>
  <c r="AT99" i="15"/>
  <c r="BB99" i="15"/>
  <c r="AX99" i="15"/>
  <c r="AX46" i="15"/>
  <c r="AT46" i="15"/>
  <c r="BB46" i="15"/>
  <c r="BB36" i="15"/>
  <c r="AX36" i="15"/>
  <c r="AT36" i="15"/>
  <c r="K257" i="15"/>
  <c r="M257" i="15" s="1"/>
  <c r="M53" i="15"/>
  <c r="AX38" i="15"/>
  <c r="BB38" i="15"/>
  <c r="AT38" i="15"/>
  <c r="U155" i="11"/>
  <c r="AH193" i="11"/>
  <c r="BP190" i="12"/>
  <c r="AR184" i="12"/>
  <c r="AZ184" i="12" s="1"/>
  <c r="AR238" i="12"/>
  <c r="AZ238" i="12" s="1"/>
  <c r="U167" i="12"/>
  <c r="AR149" i="12"/>
  <c r="AZ149" i="12" s="1"/>
  <c r="AR28" i="12"/>
  <c r="AV28" i="12" s="1"/>
  <c r="AJ191" i="13"/>
  <c r="AB186" i="13"/>
  <c r="W53" i="13"/>
  <c r="AF27" i="13"/>
  <c r="AL86" i="14"/>
  <c r="AH86" i="14"/>
  <c r="AD86" i="14"/>
  <c r="BB255" i="14"/>
  <c r="U190" i="12"/>
  <c r="BP184" i="12"/>
  <c r="BP149" i="12"/>
  <c r="AB252" i="13"/>
  <c r="AF186" i="13"/>
  <c r="AD151" i="14"/>
  <c r="Z89" i="11"/>
  <c r="BP252" i="12"/>
  <c r="BP152" i="12"/>
  <c r="BP26" i="12"/>
  <c r="S195" i="13"/>
  <c r="U157" i="13" s="1"/>
  <c r="AJ170" i="13"/>
  <c r="AJ165" i="13"/>
  <c r="AH174" i="14"/>
  <c r="AP227" i="11"/>
  <c r="AF48" i="13"/>
  <c r="AD100" i="14"/>
  <c r="U227" i="11"/>
  <c r="AD227" i="11" s="1"/>
  <c r="U242" i="11"/>
  <c r="G251" i="11"/>
  <c r="AJ182" i="13"/>
  <c r="AF37" i="13"/>
  <c r="AJ93" i="13"/>
  <c r="AH100" i="14"/>
  <c r="G242" i="11"/>
  <c r="Z99" i="11"/>
  <c r="G99" i="11"/>
  <c r="AJ189" i="13"/>
  <c r="AB182" i="13"/>
  <c r="AJ37" i="13"/>
  <c r="AF93" i="13"/>
  <c r="AP257" i="14"/>
  <c r="G188" i="11"/>
  <c r="AD99" i="11"/>
  <c r="AP99" i="11"/>
  <c r="G38" i="11"/>
  <c r="BP175" i="12"/>
  <c r="AR175" i="12"/>
  <c r="AZ175" i="12" s="1"/>
  <c r="AB189" i="13"/>
  <c r="AR257" i="14"/>
  <c r="AH114" i="14"/>
  <c r="AD114" i="14"/>
  <c r="AP188" i="11"/>
  <c r="G176" i="11"/>
  <c r="U168" i="11"/>
  <c r="AH168" i="11" s="1"/>
  <c r="U16" i="11"/>
  <c r="Z16" i="11" s="1"/>
  <c r="AP38" i="11"/>
  <c r="AR218" i="12"/>
  <c r="BD218" i="12" s="1"/>
  <c r="AZ193" i="12"/>
  <c r="U28" i="12"/>
  <c r="BD41" i="12"/>
  <c r="AB183" i="13"/>
  <c r="G193" i="11"/>
  <c r="AP251" i="11"/>
  <c r="AP176" i="11"/>
  <c r="G130" i="11"/>
  <c r="G16" i="11"/>
  <c r="U113" i="11"/>
  <c r="BD193" i="12"/>
  <c r="BP156" i="12"/>
  <c r="AZ41" i="12"/>
  <c r="AF183" i="13"/>
  <c r="AB174" i="13"/>
  <c r="AF95" i="13"/>
  <c r="AZ255" i="14"/>
  <c r="AJ257" i="14"/>
  <c r="AL92" i="14"/>
  <c r="AD92" i="14"/>
  <c r="AP193" i="11"/>
  <c r="G113" i="11"/>
  <c r="BP108" i="12"/>
  <c r="Y195" i="14"/>
  <c r="AH195" i="14" s="1"/>
  <c r="BB53" i="14"/>
  <c r="AD250" i="14"/>
  <c r="AH250" i="14"/>
  <c r="AL250" i="14"/>
  <c r="AH230" i="14"/>
  <c r="AL230" i="14"/>
  <c r="AD230" i="14"/>
  <c r="AD237" i="14"/>
  <c r="AH237" i="14"/>
  <c r="AL237" i="14"/>
  <c r="AH233" i="14"/>
  <c r="AL233" i="14"/>
  <c r="AD233" i="14"/>
  <c r="AD244" i="14"/>
  <c r="AH244" i="14"/>
  <c r="AL244" i="14"/>
  <c r="AD186" i="14"/>
  <c r="AL186" i="14"/>
  <c r="AH186" i="14"/>
  <c r="AH164" i="14"/>
  <c r="AD164" i="14"/>
  <c r="AL164" i="14"/>
  <c r="AD181" i="14"/>
  <c r="AH181" i="14"/>
  <c r="AL181" i="14"/>
  <c r="AL26" i="14"/>
  <c r="AH26" i="14"/>
  <c r="AD26" i="14"/>
  <c r="AH45" i="14"/>
  <c r="AD45" i="14"/>
  <c r="AL45" i="14"/>
  <c r="AL117" i="14"/>
  <c r="AH117" i="14"/>
  <c r="AD117" i="14"/>
  <c r="AL28" i="14"/>
  <c r="AH28" i="14"/>
  <c r="AD28" i="14"/>
  <c r="AH47" i="14"/>
  <c r="AD47" i="14"/>
  <c r="AL47" i="14"/>
  <c r="AH222" i="14"/>
  <c r="AL222" i="14"/>
  <c r="AD222" i="14"/>
  <c r="AD240" i="14"/>
  <c r="AH240" i="14"/>
  <c r="AL240" i="14"/>
  <c r="AD185" i="14"/>
  <c r="AL185" i="14"/>
  <c r="AH185" i="14"/>
  <c r="AL23" i="14"/>
  <c r="AH23" i="14"/>
  <c r="AD23" i="14"/>
  <c r="AL25" i="14"/>
  <c r="AH25" i="14"/>
  <c r="AD25" i="14"/>
  <c r="AD33" i="14"/>
  <c r="AL33" i="14"/>
  <c r="AH33" i="14"/>
  <c r="AL87" i="14"/>
  <c r="AH87" i="14"/>
  <c r="AD87" i="14"/>
  <c r="AH44" i="14"/>
  <c r="AD44" i="14"/>
  <c r="AL44" i="14"/>
  <c r="AH221" i="14"/>
  <c r="AL221" i="14"/>
  <c r="AD221" i="14"/>
  <c r="AD183" i="14"/>
  <c r="AL183" i="14"/>
  <c r="AH183" i="14"/>
  <c r="AL163" i="14"/>
  <c r="AD163" i="14"/>
  <c r="AH163" i="14"/>
  <c r="M255" i="14"/>
  <c r="AL99" i="14"/>
  <c r="AD99" i="14"/>
  <c r="AH99" i="14"/>
  <c r="AH38" i="14"/>
  <c r="AD38" i="14"/>
  <c r="AL38" i="14"/>
  <c r="AZ53" i="14"/>
  <c r="AH40" i="14"/>
  <c r="AD40" i="14"/>
  <c r="AL40" i="14"/>
  <c r="AL22" i="14"/>
  <c r="AH22" i="14"/>
  <c r="AD22" i="14"/>
  <c r="AX255" i="14"/>
  <c r="AH225" i="14"/>
  <c r="AL225" i="14"/>
  <c r="AD225" i="14"/>
  <c r="AH231" i="14"/>
  <c r="AL231" i="14"/>
  <c r="AD231" i="14"/>
  <c r="AD182" i="14"/>
  <c r="AL182" i="14"/>
  <c r="AH182" i="14"/>
  <c r="AN257" i="14"/>
  <c r="BB195" i="14"/>
  <c r="AD32" i="14"/>
  <c r="AL32" i="14"/>
  <c r="AH32" i="14"/>
  <c r="AH41" i="14"/>
  <c r="AD41" i="14"/>
  <c r="AL41" i="14"/>
  <c r="AL103" i="14"/>
  <c r="AD103" i="14"/>
  <c r="AH103" i="14"/>
  <c r="AD31" i="14"/>
  <c r="AL31" i="14"/>
  <c r="AH31" i="14"/>
  <c r="AH226" i="14"/>
  <c r="AL226" i="14"/>
  <c r="AD226" i="14"/>
  <c r="AD180" i="14"/>
  <c r="AL180" i="14"/>
  <c r="AH180" i="14"/>
  <c r="AH229" i="14"/>
  <c r="AD229" i="14"/>
  <c r="AL229" i="14"/>
  <c r="AD191" i="14"/>
  <c r="AL191" i="14"/>
  <c r="AH191" i="14"/>
  <c r="AD169" i="14"/>
  <c r="AL169" i="14"/>
  <c r="AH169" i="14"/>
  <c r="S195" i="14"/>
  <c r="AL93" i="14"/>
  <c r="AH93" i="14"/>
  <c r="AD93" i="14"/>
  <c r="AH49" i="14"/>
  <c r="AD49" i="14"/>
  <c r="AL49" i="14"/>
  <c r="AL89" i="14"/>
  <c r="AH89" i="14"/>
  <c r="AD89" i="14"/>
  <c r="AL95" i="14"/>
  <c r="AH95" i="14"/>
  <c r="AD95" i="14"/>
  <c r="AH43" i="14"/>
  <c r="AD43" i="14"/>
  <c r="AL43" i="14"/>
  <c r="AD188" i="14"/>
  <c r="AL188" i="14"/>
  <c r="AH188" i="14"/>
  <c r="AD246" i="14"/>
  <c r="AH246" i="14"/>
  <c r="AL246" i="14"/>
  <c r="AH219" i="14"/>
  <c r="AL219" i="14"/>
  <c r="AD219" i="14"/>
  <c r="AH228" i="14"/>
  <c r="AL228" i="14"/>
  <c r="AD228" i="14"/>
  <c r="AH220" i="14"/>
  <c r="AL220" i="14"/>
  <c r="AD220" i="14"/>
  <c r="AD177" i="14"/>
  <c r="AL177" i="14"/>
  <c r="AH177" i="14"/>
  <c r="AD179" i="14"/>
  <c r="AL179" i="14"/>
  <c r="AH179" i="14"/>
  <c r="AH112" i="14"/>
  <c r="AD112" i="14"/>
  <c r="AL112" i="14"/>
  <c r="AD178" i="14"/>
  <c r="AL178" i="14"/>
  <c r="AH178" i="14"/>
  <c r="K257" i="14"/>
  <c r="M257" i="14" s="1"/>
  <c r="M53" i="14"/>
  <c r="AL106" i="14"/>
  <c r="AD106" i="14"/>
  <c r="AH106" i="14"/>
  <c r="AH51" i="14"/>
  <c r="AD51" i="14"/>
  <c r="AL51" i="14"/>
  <c r="AH37" i="14"/>
  <c r="AD37" i="14"/>
  <c r="AL37" i="14"/>
  <c r="AD190" i="14"/>
  <c r="AH190" i="14"/>
  <c r="AL190" i="14"/>
  <c r="AH42" i="14"/>
  <c r="AD42" i="14"/>
  <c r="AL42" i="14"/>
  <c r="AL19" i="14"/>
  <c r="AH19" i="14"/>
  <c r="AD19" i="14"/>
  <c r="AD172" i="14"/>
  <c r="AL172" i="14"/>
  <c r="AH172" i="14"/>
  <c r="AD193" i="14"/>
  <c r="AL193" i="14"/>
  <c r="AH193" i="14"/>
  <c r="AL121" i="14"/>
  <c r="AH121" i="14"/>
  <c r="AD121" i="14"/>
  <c r="AL122" i="14"/>
  <c r="AH122" i="14"/>
  <c r="AD122" i="14"/>
  <c r="AZ195" i="14"/>
  <c r="AH48" i="14"/>
  <c r="AD48" i="14"/>
  <c r="AL48" i="14"/>
  <c r="AX53" i="14"/>
  <c r="AL16" i="14"/>
  <c r="AH16" i="14"/>
  <c r="AD16" i="14"/>
  <c r="AD242" i="14"/>
  <c r="AH242" i="14"/>
  <c r="AL242" i="14"/>
  <c r="S255" i="14"/>
  <c r="Y255" i="14"/>
  <c r="AH217" i="14"/>
  <c r="AL217" i="14"/>
  <c r="AD217" i="14"/>
  <c r="AD165" i="14"/>
  <c r="AL165" i="14"/>
  <c r="AH165" i="14"/>
  <c r="AD171" i="14"/>
  <c r="AL171" i="14"/>
  <c r="AH171" i="14"/>
  <c r="AL102" i="14"/>
  <c r="AH102" i="14"/>
  <c r="AD102" i="14"/>
  <c r="AL30" i="14"/>
  <c r="AH30" i="14"/>
  <c r="AD30" i="14"/>
  <c r="AH223" i="14"/>
  <c r="AL223" i="14"/>
  <c r="AD223" i="14"/>
  <c r="AH224" i="14"/>
  <c r="AD224" i="14"/>
  <c r="AL224" i="14"/>
  <c r="AL29" i="14"/>
  <c r="AH29" i="14"/>
  <c r="AD29" i="14"/>
  <c r="AH232" i="14"/>
  <c r="AL232" i="14"/>
  <c r="AD232" i="14"/>
  <c r="AD252" i="14"/>
  <c r="AH252" i="14"/>
  <c r="AL252" i="14"/>
  <c r="AD170" i="14"/>
  <c r="AL170" i="14"/>
  <c r="AH170" i="14"/>
  <c r="AD176" i="14"/>
  <c r="AL176" i="14"/>
  <c r="AH176" i="14"/>
  <c r="AD187" i="14"/>
  <c r="AH187" i="14"/>
  <c r="AL187" i="14"/>
  <c r="AH218" i="14"/>
  <c r="AD218" i="14"/>
  <c r="AL218" i="14"/>
  <c r="AX195" i="14"/>
  <c r="AH46" i="14"/>
  <c r="AD46" i="14"/>
  <c r="AL46" i="14"/>
  <c r="M195" i="14"/>
  <c r="AF257" i="14"/>
  <c r="W257" i="14"/>
  <c r="AL27" i="14"/>
  <c r="AH27" i="14"/>
  <c r="AD27" i="14"/>
  <c r="AH39" i="14"/>
  <c r="AD39" i="14"/>
  <c r="AL39" i="14"/>
  <c r="I183" i="14"/>
  <c r="I177" i="14"/>
  <c r="I179" i="14"/>
  <c r="I159" i="14"/>
  <c r="I151" i="14"/>
  <c r="I130" i="14"/>
  <c r="I122" i="14"/>
  <c r="I118" i="14"/>
  <c r="I166" i="14"/>
  <c r="I164" i="14"/>
  <c r="I95" i="14"/>
  <c r="I107" i="14"/>
  <c r="I91" i="14"/>
  <c r="I105" i="14"/>
  <c r="I103" i="14"/>
  <c r="I82" i="14"/>
  <c r="I240" i="14"/>
  <c r="I229" i="14"/>
  <c r="I228" i="14"/>
  <c r="AD238" i="14"/>
  <c r="AH238" i="14"/>
  <c r="AL238" i="14"/>
  <c r="E257" i="14"/>
  <c r="G257" i="14" s="1"/>
  <c r="G53" i="14"/>
  <c r="Y53" i="14"/>
  <c r="AL24" i="14"/>
  <c r="AH24" i="14"/>
  <c r="AD24" i="14"/>
  <c r="AL118" i="14"/>
  <c r="AH118" i="14"/>
  <c r="AD118" i="14"/>
  <c r="AB257" i="14"/>
  <c r="AL20" i="14"/>
  <c r="AH20" i="14"/>
  <c r="AD20" i="14"/>
  <c r="AH227" i="14"/>
  <c r="AL227" i="14"/>
  <c r="AD227" i="14"/>
  <c r="AH235" i="14"/>
  <c r="AL235" i="14"/>
  <c r="AD235" i="14"/>
  <c r="AD241" i="14"/>
  <c r="AH241" i="14"/>
  <c r="AL241" i="14"/>
  <c r="AD189" i="14"/>
  <c r="AL189" i="14"/>
  <c r="AH189" i="14"/>
  <c r="AH234" i="14"/>
  <c r="AD234" i="14"/>
  <c r="AL234" i="14"/>
  <c r="AD184" i="14"/>
  <c r="AH184" i="14"/>
  <c r="AL184" i="14"/>
  <c r="AD239" i="14"/>
  <c r="AH239" i="14"/>
  <c r="AL239" i="14"/>
  <c r="AL192" i="14"/>
  <c r="AD192" i="14"/>
  <c r="AH192" i="14"/>
  <c r="AL94" i="14"/>
  <c r="AD94" i="14"/>
  <c r="AH94" i="14"/>
  <c r="AH50" i="14"/>
  <c r="AD50" i="14"/>
  <c r="AL50" i="14"/>
  <c r="AD175" i="14"/>
  <c r="AL175" i="14"/>
  <c r="AH175" i="14"/>
  <c r="AL83" i="14"/>
  <c r="AH83" i="14"/>
  <c r="AD83" i="14"/>
  <c r="Q257" i="14"/>
  <c r="S257" i="14" s="1"/>
  <c r="S53" i="14"/>
  <c r="AZ110" i="12"/>
  <c r="AV110" i="12"/>
  <c r="BD110" i="12"/>
  <c r="AR183" i="12"/>
  <c r="BD183" i="12" s="1"/>
  <c r="U166" i="12"/>
  <c r="AR131" i="12"/>
  <c r="AV131" i="12" s="1"/>
  <c r="BP90" i="12"/>
  <c r="BP14" i="12"/>
  <c r="AJ100" i="13"/>
  <c r="U90" i="12"/>
  <c r="W195" i="13"/>
  <c r="AJ195" i="13" s="1"/>
  <c r="G226" i="11"/>
  <c r="U30" i="11"/>
  <c r="AH30" i="11" s="1"/>
  <c r="BP39" i="12"/>
  <c r="AF88" i="13"/>
  <c r="AP226" i="11"/>
  <c r="U18" i="11"/>
  <c r="AH18" i="11" s="1"/>
  <c r="AJ257" i="11"/>
  <c r="BP191" i="12"/>
  <c r="BP120" i="12"/>
  <c r="AB248" i="13"/>
  <c r="AJ88" i="13"/>
  <c r="AR120" i="12"/>
  <c r="AZ120" i="12" s="1"/>
  <c r="U191" i="12"/>
  <c r="AF248" i="13"/>
  <c r="AJ153" i="13"/>
  <c r="AR166" i="12"/>
  <c r="AV166" i="12" s="1"/>
  <c r="U42" i="12"/>
  <c r="AB229" i="13"/>
  <c r="AB153" i="13"/>
  <c r="AB90" i="13"/>
  <c r="AJ107" i="13"/>
  <c r="AB107" i="13"/>
  <c r="BF257" i="12"/>
  <c r="BP49" i="12"/>
  <c r="AF229" i="13"/>
  <c r="AB123" i="13"/>
  <c r="AF90" i="13"/>
  <c r="BP131" i="12"/>
  <c r="U49" i="12"/>
  <c r="BP29" i="12"/>
  <c r="AB150" i="13"/>
  <c r="AF123" i="13"/>
  <c r="Z257" i="13"/>
  <c r="U42" i="11"/>
  <c r="Z42" i="11" s="1"/>
  <c r="U29" i="12"/>
  <c r="AF150" i="13"/>
  <c r="AF246" i="13"/>
  <c r="Z226" i="11"/>
  <c r="G97" i="11"/>
  <c r="G42" i="11"/>
  <c r="AJ246" i="13"/>
  <c r="AB244" i="13"/>
  <c r="AF244" i="13"/>
  <c r="BP117" i="12"/>
  <c r="AF219" i="13"/>
  <c r="AB219" i="13"/>
  <c r="AJ219" i="13"/>
  <c r="AJ178" i="13"/>
  <c r="AF178" i="13"/>
  <c r="AB178" i="13"/>
  <c r="U46" i="13"/>
  <c r="U34" i="13"/>
  <c r="U22" i="13"/>
  <c r="U51" i="13"/>
  <c r="U39" i="13"/>
  <c r="U27" i="13"/>
  <c r="U15" i="13"/>
  <c r="U44" i="13"/>
  <c r="U32" i="13"/>
  <c r="U20" i="13"/>
  <c r="U49" i="13"/>
  <c r="U37" i="13"/>
  <c r="U25" i="13"/>
  <c r="U41" i="13"/>
  <c r="U42" i="13"/>
  <c r="U30" i="13"/>
  <c r="U18" i="13"/>
  <c r="U53" i="13"/>
  <c r="U47" i="13"/>
  <c r="U35" i="13"/>
  <c r="U23" i="13"/>
  <c r="U40" i="13"/>
  <c r="U28" i="13"/>
  <c r="U16" i="13"/>
  <c r="U45" i="13"/>
  <c r="U33" i="13"/>
  <c r="U21" i="13"/>
  <c r="U29" i="13"/>
  <c r="U17" i="13"/>
  <c r="U50" i="13"/>
  <c r="U38" i="13"/>
  <c r="U26" i="13"/>
  <c r="U14" i="13"/>
  <c r="U43" i="13"/>
  <c r="U31" i="13"/>
  <c r="U19" i="13"/>
  <c r="U48" i="13"/>
  <c r="U36" i="13"/>
  <c r="U24" i="13"/>
  <c r="AJ247" i="13"/>
  <c r="AF247" i="13"/>
  <c r="AB247" i="13"/>
  <c r="AJ220" i="13"/>
  <c r="AF220" i="13"/>
  <c r="AB220" i="13"/>
  <c r="AB184" i="13"/>
  <c r="AJ184" i="13"/>
  <c r="AF184" i="13"/>
  <c r="AJ120" i="13"/>
  <c r="AB120" i="13"/>
  <c r="AF120" i="13"/>
  <c r="G255" i="13"/>
  <c r="AJ89" i="13"/>
  <c r="AF89" i="13"/>
  <c r="AB89" i="13"/>
  <c r="E257" i="13"/>
  <c r="G257" i="13" s="1"/>
  <c r="AB160" i="13"/>
  <c r="AJ160" i="13"/>
  <c r="AF160" i="13"/>
  <c r="AJ222" i="13"/>
  <c r="AF222" i="13"/>
  <c r="AB222" i="13"/>
  <c r="S255" i="13"/>
  <c r="AF163" i="13"/>
  <c r="AB163" i="13"/>
  <c r="AJ163" i="13"/>
  <c r="AB172" i="13"/>
  <c r="AJ172" i="13"/>
  <c r="AF172" i="13"/>
  <c r="AF110" i="13"/>
  <c r="AB110" i="13"/>
  <c r="AJ110" i="13"/>
  <c r="AB131" i="13"/>
  <c r="AJ131" i="13"/>
  <c r="AF131" i="13"/>
  <c r="AB251" i="13"/>
  <c r="AJ251" i="13"/>
  <c r="AF251" i="13"/>
  <c r="AJ17" i="13"/>
  <c r="AF17" i="13"/>
  <c r="AB17" i="13"/>
  <c r="AJ235" i="13"/>
  <c r="AF235" i="13"/>
  <c r="AB235" i="13"/>
  <c r="AF98" i="13"/>
  <c r="AB98" i="13"/>
  <c r="AJ98" i="13"/>
  <c r="I187" i="13"/>
  <c r="I175" i="13"/>
  <c r="I163" i="13"/>
  <c r="I151" i="13"/>
  <c r="I122" i="13"/>
  <c r="I192" i="13"/>
  <c r="I180" i="13"/>
  <c r="I168" i="13"/>
  <c r="I156" i="13"/>
  <c r="I127" i="13"/>
  <c r="I185" i="13"/>
  <c r="I173" i="13"/>
  <c r="I161" i="13"/>
  <c r="I149" i="13"/>
  <c r="I120" i="13"/>
  <c r="I190" i="13"/>
  <c r="I178" i="13"/>
  <c r="I166" i="13"/>
  <c r="I154" i="13"/>
  <c r="I125" i="13"/>
  <c r="I183" i="13"/>
  <c r="I171" i="13"/>
  <c r="I159" i="13"/>
  <c r="I130" i="13"/>
  <c r="I188" i="13"/>
  <c r="I176" i="13"/>
  <c r="I164" i="13"/>
  <c r="I152" i="13"/>
  <c r="I123" i="13"/>
  <c r="I193" i="13"/>
  <c r="I181" i="13"/>
  <c r="I169" i="13"/>
  <c r="I157" i="13"/>
  <c r="I128" i="13"/>
  <c r="I186" i="13"/>
  <c r="I174" i="13"/>
  <c r="I162" i="13"/>
  <c r="I150" i="13"/>
  <c r="I121" i="13"/>
  <c r="I191" i="13"/>
  <c r="I179" i="13"/>
  <c r="I167" i="13"/>
  <c r="I155" i="13"/>
  <c r="I126" i="13"/>
  <c r="I184" i="13"/>
  <c r="I172" i="13"/>
  <c r="I160" i="13"/>
  <c r="I131" i="13"/>
  <c r="I195" i="13"/>
  <c r="I189" i="13"/>
  <c r="I177" i="13"/>
  <c r="I165" i="13"/>
  <c r="I153" i="13"/>
  <c r="I124" i="13"/>
  <c r="I170" i="13"/>
  <c r="I115" i="13"/>
  <c r="I103" i="13"/>
  <c r="I91" i="13"/>
  <c r="I108" i="13"/>
  <c r="I96" i="13"/>
  <c r="I84" i="13"/>
  <c r="I158" i="13"/>
  <c r="I113" i="13"/>
  <c r="I101" i="13"/>
  <c r="I89" i="13"/>
  <c r="I86" i="13"/>
  <c r="I118" i="13"/>
  <c r="I106" i="13"/>
  <c r="I94" i="13"/>
  <c r="I82" i="13"/>
  <c r="I111" i="13"/>
  <c r="I99" i="13"/>
  <c r="I87" i="13"/>
  <c r="I129" i="13"/>
  <c r="I116" i="13"/>
  <c r="I104" i="13"/>
  <c r="I92" i="13"/>
  <c r="I109" i="13"/>
  <c r="I97" i="13"/>
  <c r="I85" i="13"/>
  <c r="I114" i="13"/>
  <c r="I102" i="13"/>
  <c r="I90" i="13"/>
  <c r="I98" i="13"/>
  <c r="I119" i="13"/>
  <c r="I107" i="13"/>
  <c r="I95" i="13"/>
  <c r="I83" i="13"/>
  <c r="I112" i="13"/>
  <c r="I100" i="13"/>
  <c r="I88" i="13"/>
  <c r="I182" i="13"/>
  <c r="I117" i="13"/>
  <c r="I105" i="13"/>
  <c r="I93" i="13"/>
  <c r="I110" i="13"/>
  <c r="AF53" i="13"/>
  <c r="AB53" i="13"/>
  <c r="AJ53" i="13"/>
  <c r="AJ223" i="13"/>
  <c r="AF223" i="13"/>
  <c r="AB223" i="13"/>
  <c r="AJ250" i="13"/>
  <c r="AF250" i="13"/>
  <c r="AB250" i="13"/>
  <c r="AF86" i="13"/>
  <c r="AB86" i="13"/>
  <c r="AJ86" i="13"/>
  <c r="AF16" i="13"/>
  <c r="AB16" i="13"/>
  <c r="AJ16" i="13"/>
  <c r="AF187" i="13"/>
  <c r="AB187" i="13"/>
  <c r="AJ187" i="13"/>
  <c r="AJ228" i="13"/>
  <c r="AF228" i="13"/>
  <c r="AB228" i="13"/>
  <c r="AF242" i="13"/>
  <c r="AB242" i="13"/>
  <c r="AJ242" i="13"/>
  <c r="AF151" i="13"/>
  <c r="AB151" i="13"/>
  <c r="AJ151" i="13"/>
  <c r="AJ108" i="13"/>
  <c r="AF108" i="13"/>
  <c r="AB108" i="13"/>
  <c r="AJ154" i="13"/>
  <c r="AF154" i="13"/>
  <c r="AB154" i="13"/>
  <c r="O190" i="13"/>
  <c r="O178" i="13"/>
  <c r="O166" i="13"/>
  <c r="O154" i="13"/>
  <c r="O125" i="13"/>
  <c r="O183" i="13"/>
  <c r="O171" i="13"/>
  <c r="O159" i="13"/>
  <c r="O130" i="13"/>
  <c r="O188" i="13"/>
  <c r="O176" i="13"/>
  <c r="O164" i="13"/>
  <c r="O152" i="13"/>
  <c r="O123" i="13"/>
  <c r="O193" i="13"/>
  <c r="O181" i="13"/>
  <c r="O169" i="13"/>
  <c r="O157" i="13"/>
  <c r="O128" i="13"/>
  <c r="O186" i="13"/>
  <c r="O174" i="13"/>
  <c r="O162" i="13"/>
  <c r="O150" i="13"/>
  <c r="O121" i="13"/>
  <c r="O191" i="13"/>
  <c r="O179" i="13"/>
  <c r="O167" i="13"/>
  <c r="O155" i="13"/>
  <c r="O126" i="13"/>
  <c r="O184" i="13"/>
  <c r="O172" i="13"/>
  <c r="O160" i="13"/>
  <c r="O131" i="13"/>
  <c r="O195" i="13"/>
  <c r="O189" i="13"/>
  <c r="O177" i="13"/>
  <c r="O165" i="13"/>
  <c r="O153" i="13"/>
  <c r="O124" i="13"/>
  <c r="O182" i="13"/>
  <c r="O170" i="13"/>
  <c r="O158" i="13"/>
  <c r="O129" i="13"/>
  <c r="O187" i="13"/>
  <c r="O175" i="13"/>
  <c r="O163" i="13"/>
  <c r="O151" i="13"/>
  <c r="O122" i="13"/>
  <c r="O192" i="13"/>
  <c r="O180" i="13"/>
  <c r="O168" i="13"/>
  <c r="O156" i="13"/>
  <c r="O127" i="13"/>
  <c r="O118" i="13"/>
  <c r="O106" i="13"/>
  <c r="O94" i="13"/>
  <c r="O82" i="13"/>
  <c r="O120" i="13"/>
  <c r="O111" i="13"/>
  <c r="O99" i="13"/>
  <c r="O87" i="13"/>
  <c r="O185" i="13"/>
  <c r="O116" i="13"/>
  <c r="O104" i="13"/>
  <c r="O92" i="13"/>
  <c r="O109" i="13"/>
  <c r="O97" i="13"/>
  <c r="O85" i="13"/>
  <c r="O89" i="13"/>
  <c r="O173" i="13"/>
  <c r="O114" i="13"/>
  <c r="O102" i="13"/>
  <c r="O90" i="13"/>
  <c r="O119" i="13"/>
  <c r="O107" i="13"/>
  <c r="O95" i="13"/>
  <c r="O83" i="13"/>
  <c r="O112" i="13"/>
  <c r="O100" i="13"/>
  <c r="O88" i="13"/>
  <c r="O161" i="13"/>
  <c r="O117" i="13"/>
  <c r="O105" i="13"/>
  <c r="O93" i="13"/>
  <c r="O149" i="13"/>
  <c r="O110" i="13"/>
  <c r="O98" i="13"/>
  <c r="O86" i="13"/>
  <c r="O101" i="13"/>
  <c r="O115" i="13"/>
  <c r="O103" i="13"/>
  <c r="O91" i="13"/>
  <c r="O108" i="13"/>
  <c r="O96" i="13"/>
  <c r="O84" i="13"/>
  <c r="O113" i="13"/>
  <c r="AF122" i="13"/>
  <c r="AB122" i="13"/>
  <c r="AJ122" i="13"/>
  <c r="AJ217" i="13"/>
  <c r="AF217" i="13"/>
  <c r="W255" i="13"/>
  <c r="AB217" i="13"/>
  <c r="AJ14" i="13"/>
  <c r="AF14" i="13"/>
  <c r="AB14" i="13"/>
  <c r="AJ43" i="13"/>
  <c r="AF43" i="13"/>
  <c r="AB43" i="13"/>
  <c r="AB227" i="13"/>
  <c r="AJ227" i="13"/>
  <c r="AF227" i="13"/>
  <c r="AJ92" i="13"/>
  <c r="AF92" i="13"/>
  <c r="AB92" i="13"/>
  <c r="AJ45" i="13"/>
  <c r="AF45" i="13"/>
  <c r="AB45" i="13"/>
  <c r="AF225" i="13"/>
  <c r="AB225" i="13"/>
  <c r="AJ225" i="13"/>
  <c r="M255" i="13"/>
  <c r="AB239" i="13"/>
  <c r="AJ239" i="13"/>
  <c r="AF239" i="13"/>
  <c r="AJ166" i="13"/>
  <c r="AF166" i="13"/>
  <c r="AB166" i="13"/>
  <c r="AJ96" i="13"/>
  <c r="AF96" i="13"/>
  <c r="AB96" i="13"/>
  <c r="AJ31" i="13"/>
  <c r="AF31" i="13"/>
  <c r="AB31" i="13"/>
  <c r="O43" i="13"/>
  <c r="O31" i="13"/>
  <c r="O19" i="13"/>
  <c r="O48" i="13"/>
  <c r="O36" i="13"/>
  <c r="O24" i="13"/>
  <c r="O41" i="13"/>
  <c r="O29" i="13"/>
  <c r="O17" i="13"/>
  <c r="O46" i="13"/>
  <c r="O34" i="13"/>
  <c r="O22" i="13"/>
  <c r="O14" i="13"/>
  <c r="O51" i="13"/>
  <c r="O39" i="13"/>
  <c r="O27" i="13"/>
  <c r="O15" i="13"/>
  <c r="O50" i="13"/>
  <c r="O44" i="13"/>
  <c r="O32" i="13"/>
  <c r="O20" i="13"/>
  <c r="O49" i="13"/>
  <c r="O37" i="13"/>
  <c r="O25" i="13"/>
  <c r="O42" i="13"/>
  <c r="O30" i="13"/>
  <c r="O18" i="13"/>
  <c r="O53" i="13"/>
  <c r="O47" i="13"/>
  <c r="O35" i="13"/>
  <c r="O23" i="13"/>
  <c r="O40" i="13"/>
  <c r="O28" i="13"/>
  <c r="O16" i="13"/>
  <c r="O38" i="13"/>
  <c r="O45" i="13"/>
  <c r="O33" i="13"/>
  <c r="O21" i="13"/>
  <c r="O26" i="13"/>
  <c r="AF230" i="13"/>
  <c r="AB230" i="13"/>
  <c r="AJ230" i="13"/>
  <c r="AJ233" i="13"/>
  <c r="AF233" i="13"/>
  <c r="AB233" i="13"/>
  <c r="I40" i="13"/>
  <c r="I28" i="13"/>
  <c r="I16" i="13"/>
  <c r="I45" i="13"/>
  <c r="I33" i="13"/>
  <c r="I21" i="13"/>
  <c r="I50" i="13"/>
  <c r="I38" i="13"/>
  <c r="I26" i="13"/>
  <c r="I14" i="13"/>
  <c r="I43" i="13"/>
  <c r="I31" i="13"/>
  <c r="I19" i="13"/>
  <c r="I48" i="13"/>
  <c r="I36" i="13"/>
  <c r="I24" i="13"/>
  <c r="I23" i="13"/>
  <c r="I41" i="13"/>
  <c r="I29" i="13"/>
  <c r="I17" i="13"/>
  <c r="I46" i="13"/>
  <c r="I34" i="13"/>
  <c r="I22" i="13"/>
  <c r="I51" i="13"/>
  <c r="I39" i="13"/>
  <c r="I27" i="13"/>
  <c r="I15" i="13"/>
  <c r="I44" i="13"/>
  <c r="I32" i="13"/>
  <c r="I20" i="13"/>
  <c r="I35" i="13"/>
  <c r="I49" i="13"/>
  <c r="I37" i="13"/>
  <c r="I25" i="13"/>
  <c r="I53" i="13"/>
  <c r="I42" i="13"/>
  <c r="I30" i="13"/>
  <c r="I18" i="13"/>
  <c r="I47" i="13"/>
  <c r="AF129" i="13"/>
  <c r="AB129" i="13"/>
  <c r="AJ129" i="13"/>
  <c r="AJ245" i="13"/>
  <c r="AF245" i="13"/>
  <c r="AB245" i="13"/>
  <c r="AJ84" i="13"/>
  <c r="AF84" i="13"/>
  <c r="AB84" i="13"/>
  <c r="AJ19" i="13"/>
  <c r="AF19" i="13"/>
  <c r="AB19" i="13"/>
  <c r="K257" i="13"/>
  <c r="M257" i="13" s="1"/>
  <c r="AV247" i="12"/>
  <c r="AZ247" i="12"/>
  <c r="BD247" i="12"/>
  <c r="AZ29" i="12"/>
  <c r="BD29" i="12"/>
  <c r="AV29" i="12"/>
  <c r="BD228" i="12"/>
  <c r="AV228" i="12"/>
  <c r="AZ228" i="12"/>
  <c r="AR25" i="12"/>
  <c r="AV25" i="12" s="1"/>
  <c r="AP159" i="11"/>
  <c r="U233" i="11"/>
  <c r="Z233" i="11" s="1"/>
  <c r="G168" i="11"/>
  <c r="AP114" i="11"/>
  <c r="G20" i="11"/>
  <c r="AP30" i="11"/>
  <c r="U157" i="12"/>
  <c r="AR108" i="12"/>
  <c r="AV108" i="12" s="1"/>
  <c r="AR94" i="12"/>
  <c r="BD94" i="12" s="1"/>
  <c r="BN195" i="12"/>
  <c r="O195" i="12" s="1"/>
  <c r="Q193" i="12" s="1"/>
  <c r="BP94" i="12"/>
  <c r="BP23" i="12"/>
  <c r="BP38" i="12"/>
  <c r="BP30" i="12"/>
  <c r="U164" i="12"/>
  <c r="BP164" i="12"/>
  <c r="AN257" i="11"/>
  <c r="Z125" i="11"/>
  <c r="BP119" i="12"/>
  <c r="BP227" i="12"/>
  <c r="BJ257" i="12"/>
  <c r="AF257" i="12"/>
  <c r="S53" i="12"/>
  <c r="BP45" i="12"/>
  <c r="AR23" i="12"/>
  <c r="BD23" i="12" s="1"/>
  <c r="BP25" i="12"/>
  <c r="BP85" i="12"/>
  <c r="U85" i="12"/>
  <c r="BP101" i="12"/>
  <c r="U101" i="12"/>
  <c r="U154" i="11"/>
  <c r="AH154" i="11" s="1"/>
  <c r="G233" i="11"/>
  <c r="BL255" i="12"/>
  <c r="G255" i="12" s="1"/>
  <c r="I255" i="12" s="1"/>
  <c r="U119" i="12"/>
  <c r="K257" i="12"/>
  <c r="U45" i="12"/>
  <c r="BP50" i="12"/>
  <c r="BP83" i="12"/>
  <c r="AP244" i="11"/>
  <c r="X257" i="11"/>
  <c r="AP117" i="11"/>
  <c r="AP154" i="11"/>
  <c r="BP88" i="12"/>
  <c r="AR99" i="12"/>
  <c r="AZ99" i="12" s="1"/>
  <c r="U36" i="12"/>
  <c r="G174" i="11"/>
  <c r="U244" i="11"/>
  <c r="AH244" i="11" s="1"/>
  <c r="G104" i="11"/>
  <c r="AH123" i="11"/>
  <c r="G39" i="11"/>
  <c r="AR121" i="12"/>
  <c r="AV121" i="12" s="1"/>
  <c r="AR117" i="12"/>
  <c r="AZ117" i="12" s="1"/>
  <c r="AR42" i="12"/>
  <c r="BD42" i="12" s="1"/>
  <c r="AP174" i="11"/>
  <c r="AP104" i="11"/>
  <c r="BP172" i="12"/>
  <c r="AR172" i="12"/>
  <c r="BD172" i="12" s="1"/>
  <c r="BP118" i="12"/>
  <c r="BP97" i="12"/>
  <c r="U97" i="12"/>
  <c r="U105" i="12"/>
  <c r="BP105" i="12"/>
  <c r="AP34" i="11"/>
  <c r="U180" i="11"/>
  <c r="AH180" i="11" s="1"/>
  <c r="U118" i="12"/>
  <c r="G180" i="11"/>
  <c r="G241" i="11"/>
  <c r="U34" i="11"/>
  <c r="AH34" i="11" s="1"/>
  <c r="G21" i="11"/>
  <c r="BP187" i="12"/>
  <c r="AV177" i="12"/>
  <c r="AR105" i="12"/>
  <c r="BD105" i="12" s="1"/>
  <c r="AP241" i="11"/>
  <c r="U21" i="11"/>
  <c r="AH21" i="11" s="1"/>
  <c r="U187" i="12"/>
  <c r="AR101" i="12"/>
  <c r="BD101" i="12" s="1"/>
  <c r="U93" i="12"/>
  <c r="BP93" i="12"/>
  <c r="AP178" i="11"/>
  <c r="G106" i="11"/>
  <c r="AR97" i="12"/>
  <c r="AZ97" i="12" s="1"/>
  <c r="AV217" i="12"/>
  <c r="AZ217" i="12"/>
  <c r="BD217" i="12"/>
  <c r="AV239" i="12"/>
  <c r="BD239" i="12"/>
  <c r="AZ239" i="12"/>
  <c r="AV231" i="12"/>
  <c r="BD231" i="12"/>
  <c r="AZ231" i="12"/>
  <c r="BD223" i="12"/>
  <c r="AZ223" i="12"/>
  <c r="AV223" i="12"/>
  <c r="AZ95" i="12"/>
  <c r="AV95" i="12"/>
  <c r="BD95" i="12"/>
  <c r="AV123" i="12"/>
  <c r="BD123" i="12"/>
  <c r="AZ123" i="12"/>
  <c r="AV174" i="12"/>
  <c r="BD174" i="12"/>
  <c r="AZ174" i="12"/>
  <c r="AV162" i="12"/>
  <c r="BD162" i="12"/>
  <c r="AZ162" i="12"/>
  <c r="AZ187" i="12"/>
  <c r="AV187" i="12"/>
  <c r="BD187" i="12"/>
  <c r="BD237" i="12"/>
  <c r="AZ237" i="12"/>
  <c r="AV237" i="12"/>
  <c r="AV49" i="12"/>
  <c r="BD49" i="12"/>
  <c r="AZ49" i="12"/>
  <c r="AT257" i="12"/>
  <c r="BD90" i="12"/>
  <c r="AZ90" i="12"/>
  <c r="AV90" i="12"/>
  <c r="BN53" i="12"/>
  <c r="AR44" i="12"/>
  <c r="M257" i="12"/>
  <c r="BD102" i="12"/>
  <c r="AV102" i="12"/>
  <c r="AZ102" i="12"/>
  <c r="AZ34" i="12"/>
  <c r="BD34" i="12"/>
  <c r="AV34" i="12"/>
  <c r="BD164" i="12"/>
  <c r="AZ164" i="12"/>
  <c r="AV164" i="12"/>
  <c r="BD192" i="12"/>
  <c r="AZ192" i="12"/>
  <c r="AV192" i="12"/>
  <c r="U98" i="12"/>
  <c r="BP98" i="12"/>
  <c r="AV113" i="12"/>
  <c r="BD27" i="12"/>
  <c r="AZ27" i="12"/>
  <c r="AV27" i="12"/>
  <c r="BD36" i="12"/>
  <c r="AZ36" i="12"/>
  <c r="AV36" i="12"/>
  <c r="BD16" i="12"/>
  <c r="AZ16" i="12"/>
  <c r="AV16" i="12"/>
  <c r="AZ38" i="12"/>
  <c r="BD38" i="12"/>
  <c r="AV38" i="12"/>
  <c r="BP251" i="12"/>
  <c r="U251" i="12"/>
  <c r="BP220" i="12"/>
  <c r="U220" i="12"/>
  <c r="BD188" i="12"/>
  <c r="AZ188" i="12"/>
  <c r="AV188" i="12"/>
  <c r="BR255" i="12"/>
  <c r="AH255" i="12" s="1"/>
  <c r="BP221" i="12"/>
  <c r="BD176" i="12"/>
  <c r="AZ176" i="12"/>
  <c r="AV176" i="12"/>
  <c r="BD249" i="12"/>
  <c r="AZ249" i="12"/>
  <c r="AV249" i="12"/>
  <c r="U116" i="12"/>
  <c r="BP116" i="12"/>
  <c r="BD119" i="12"/>
  <c r="AZ119" i="12"/>
  <c r="AV119" i="12"/>
  <c r="BD114" i="12"/>
  <c r="AZ114" i="12"/>
  <c r="AV114" i="12"/>
  <c r="AZ91" i="12"/>
  <c r="AV91" i="12"/>
  <c r="BD91" i="12"/>
  <c r="BD220" i="12"/>
  <c r="AZ220" i="12"/>
  <c r="AV220" i="12"/>
  <c r="AV227" i="12"/>
  <c r="BD227" i="12"/>
  <c r="AZ227" i="12"/>
  <c r="BD250" i="12"/>
  <c r="AZ250" i="12"/>
  <c r="AV250" i="12"/>
  <c r="BD225" i="12"/>
  <c r="AZ225" i="12"/>
  <c r="AV225" i="12"/>
  <c r="AV243" i="12"/>
  <c r="BD243" i="12"/>
  <c r="AZ243" i="12"/>
  <c r="AV182" i="12"/>
  <c r="BD182" i="12"/>
  <c r="AZ182" i="12"/>
  <c r="BD106" i="12"/>
  <c r="AZ106" i="12"/>
  <c r="AV106" i="12"/>
  <c r="BD39" i="12"/>
  <c r="AZ39" i="12"/>
  <c r="AV39" i="12"/>
  <c r="AZ124" i="12"/>
  <c r="AV124" i="12"/>
  <c r="BD124" i="12"/>
  <c r="BD24" i="12"/>
  <c r="AZ24" i="12"/>
  <c r="AV24" i="12"/>
  <c r="AZ22" i="12"/>
  <c r="BD22" i="12"/>
  <c r="AV22" i="12"/>
  <c r="BD40" i="12"/>
  <c r="AZ40" i="12"/>
  <c r="AV40" i="12"/>
  <c r="AV190" i="12"/>
  <c r="BD190" i="12"/>
  <c r="AZ190" i="12"/>
  <c r="BD253" i="12"/>
  <c r="AZ253" i="12"/>
  <c r="AV253" i="12"/>
  <c r="AZ163" i="12"/>
  <c r="BD115" i="12"/>
  <c r="AV152" i="12"/>
  <c r="BD152" i="12"/>
  <c r="AZ152" i="12"/>
  <c r="AR116" i="12"/>
  <c r="AR251" i="12"/>
  <c r="AV170" i="12"/>
  <c r="BD170" i="12"/>
  <c r="AZ170" i="12"/>
  <c r="U217" i="12"/>
  <c r="S255" i="12"/>
  <c r="BP217" i="12"/>
  <c r="BP239" i="12"/>
  <c r="U239" i="12"/>
  <c r="AV221" i="12"/>
  <c r="AZ221" i="12"/>
  <c r="BD221" i="12"/>
  <c r="BT195" i="12"/>
  <c r="AN195" i="12" s="1"/>
  <c r="AZ153" i="12"/>
  <c r="AV153" i="12"/>
  <c r="BD153" i="12"/>
  <c r="AV156" i="12"/>
  <c r="BD156" i="12"/>
  <c r="AZ156" i="12"/>
  <c r="BD181" i="12"/>
  <c r="AZ181" i="12"/>
  <c r="AV181" i="12"/>
  <c r="AA257" i="12"/>
  <c r="AX257" i="12"/>
  <c r="AZ103" i="12"/>
  <c r="AV103" i="12"/>
  <c r="BD103" i="12"/>
  <c r="BD48" i="12"/>
  <c r="AZ48" i="12"/>
  <c r="AV48" i="12"/>
  <c r="AZ26" i="12"/>
  <c r="AV26" i="12"/>
  <c r="BD26" i="12"/>
  <c r="BP231" i="12"/>
  <c r="U231" i="12"/>
  <c r="AV244" i="12"/>
  <c r="AZ244" i="12"/>
  <c r="BD244" i="12"/>
  <c r="U170" i="12"/>
  <c r="BP170" i="12"/>
  <c r="U109" i="12"/>
  <c r="BP109" i="12"/>
  <c r="BD93" i="12"/>
  <c r="AZ93" i="12"/>
  <c r="AV93" i="12"/>
  <c r="Y257" i="12"/>
  <c r="AZ87" i="12"/>
  <c r="AV87" i="12"/>
  <c r="BD87" i="12"/>
  <c r="BD35" i="12"/>
  <c r="AZ35" i="12"/>
  <c r="AV35" i="12"/>
  <c r="BD19" i="12"/>
  <c r="AZ19" i="12"/>
  <c r="AV19" i="12"/>
  <c r="BD84" i="12"/>
  <c r="AZ84" i="12"/>
  <c r="AV84" i="12"/>
  <c r="AV33" i="12"/>
  <c r="AZ33" i="12"/>
  <c r="BD33" i="12"/>
  <c r="AV252" i="12"/>
  <c r="AZ252" i="12"/>
  <c r="BD252" i="12"/>
  <c r="BD109" i="12"/>
  <c r="AZ109" i="12"/>
  <c r="AV109" i="12"/>
  <c r="BD230" i="12"/>
  <c r="AZ230" i="12"/>
  <c r="AV230" i="12"/>
  <c r="BN255" i="12"/>
  <c r="O255" i="12" s="1"/>
  <c r="BD229" i="12"/>
  <c r="AZ229" i="12"/>
  <c r="AV229" i="12"/>
  <c r="BT255" i="12"/>
  <c r="AN255" i="12" s="1"/>
  <c r="BD241" i="12"/>
  <c r="AZ241" i="12"/>
  <c r="AV241" i="12"/>
  <c r="AZ191" i="12"/>
  <c r="AV191" i="12"/>
  <c r="BD191" i="12"/>
  <c r="AV178" i="12"/>
  <c r="BD178" i="12"/>
  <c r="AZ178" i="12"/>
  <c r="BR195" i="12"/>
  <c r="AH195" i="12" s="1"/>
  <c r="AV127" i="12"/>
  <c r="BD127" i="12"/>
  <c r="AZ127" i="12"/>
  <c r="BD89" i="12"/>
  <c r="AZ89" i="12"/>
  <c r="AV89" i="12"/>
  <c r="BD111" i="12"/>
  <c r="AZ111" i="12"/>
  <c r="AV111" i="12"/>
  <c r="BR53" i="12"/>
  <c r="BD96" i="12"/>
  <c r="AZ96" i="12"/>
  <c r="AV96" i="12"/>
  <c r="BP86" i="12"/>
  <c r="AZ179" i="12"/>
  <c r="AV179" i="12"/>
  <c r="BD179" i="12"/>
  <c r="S195" i="12"/>
  <c r="U82" i="12"/>
  <c r="BP82" i="12"/>
  <c r="BD245" i="12"/>
  <c r="AZ245" i="12"/>
  <c r="AV245" i="12"/>
  <c r="BD85" i="12"/>
  <c r="AZ85" i="12"/>
  <c r="AV85" i="12"/>
  <c r="BB257" i="12"/>
  <c r="BD131" i="12"/>
  <c r="AZ131" i="12"/>
  <c r="U103" i="12"/>
  <c r="BP103" i="12"/>
  <c r="BL195" i="12"/>
  <c r="G195" i="12" s="1"/>
  <c r="BD118" i="12"/>
  <c r="AZ118" i="12"/>
  <c r="AV118" i="12"/>
  <c r="BD86" i="12"/>
  <c r="AV86" i="12"/>
  <c r="AZ86" i="12"/>
  <c r="BD43" i="12"/>
  <c r="AZ43" i="12"/>
  <c r="AV43" i="12"/>
  <c r="BD30" i="12"/>
  <c r="AZ30" i="12"/>
  <c r="AV30" i="12"/>
  <c r="BP223" i="12"/>
  <c r="U223" i="12"/>
  <c r="AV224" i="12"/>
  <c r="AZ224" i="12"/>
  <c r="BD224" i="12"/>
  <c r="AV186" i="12"/>
  <c r="BD186" i="12"/>
  <c r="AZ186" i="12"/>
  <c r="U174" i="12"/>
  <c r="BP174" i="12"/>
  <c r="AZ167" i="12"/>
  <c r="AV167" i="12"/>
  <c r="BD167" i="12"/>
  <c r="AV125" i="12"/>
  <c r="AZ128" i="12"/>
  <c r="AV128" i="12"/>
  <c r="BD128" i="12"/>
  <c r="BD92" i="12"/>
  <c r="AZ92" i="12"/>
  <c r="AV92" i="12"/>
  <c r="AC257" i="12"/>
  <c r="BD46" i="12"/>
  <c r="AZ46" i="12"/>
  <c r="AV46" i="12"/>
  <c r="BP44" i="12"/>
  <c r="U44" i="12"/>
  <c r="BD100" i="12"/>
  <c r="AZ100" i="12"/>
  <c r="AV100" i="12"/>
  <c r="BD104" i="12"/>
  <c r="AZ104" i="12"/>
  <c r="AV104" i="12"/>
  <c r="AR82" i="12"/>
  <c r="BD98" i="12"/>
  <c r="AZ98" i="12"/>
  <c r="AV98" i="12"/>
  <c r="BD31" i="12"/>
  <c r="AZ31" i="12"/>
  <c r="AV31" i="12"/>
  <c r="BD15" i="12"/>
  <c r="AZ15" i="12"/>
  <c r="AV15" i="12"/>
  <c r="BD45" i="12"/>
  <c r="AZ45" i="12"/>
  <c r="AV45" i="12"/>
  <c r="BD20" i="12"/>
  <c r="AV37" i="12"/>
  <c r="AZ37" i="12"/>
  <c r="BD37" i="12"/>
  <c r="AV235" i="12"/>
  <c r="BD235" i="12"/>
  <c r="AZ235" i="12"/>
  <c r="U162" i="12"/>
  <c r="BP162" i="12"/>
  <c r="AZ157" i="12"/>
  <c r="AV157" i="12"/>
  <c r="BD157" i="12"/>
  <c r="U123" i="12"/>
  <c r="BP123" i="12"/>
  <c r="E53" i="12"/>
  <c r="E257" i="12" s="1"/>
  <c r="AR14" i="12"/>
  <c r="G14" i="12"/>
  <c r="BL14" i="12"/>
  <c r="BL53" i="12" s="1"/>
  <c r="BD88" i="12"/>
  <c r="BT53" i="12"/>
  <c r="BP95" i="12"/>
  <c r="AL257" i="12"/>
  <c r="G224" i="11"/>
  <c r="AD224" i="11"/>
  <c r="AP224" i="11"/>
  <c r="G164" i="11"/>
  <c r="E255" i="11"/>
  <c r="Z248" i="11"/>
  <c r="AP164" i="11"/>
  <c r="AD248" i="11"/>
  <c r="AD45" i="11"/>
  <c r="G18" i="11"/>
  <c r="U161" i="11"/>
  <c r="AD161" i="11" s="1"/>
  <c r="G123" i="11"/>
  <c r="G161" i="11"/>
  <c r="Z101" i="11"/>
  <c r="AP123" i="11"/>
  <c r="G27" i="11"/>
  <c r="G108" i="11"/>
  <c r="AP108" i="11"/>
  <c r="AD101" i="11"/>
  <c r="AP27" i="11"/>
  <c r="AD87" i="11"/>
  <c r="AH87" i="11"/>
  <c r="G248" i="11"/>
  <c r="K257" i="11"/>
  <c r="AP248" i="11"/>
  <c r="M257" i="11"/>
  <c r="AR255" i="11"/>
  <c r="Q255" i="11" s="1"/>
  <c r="S241" i="11" s="1"/>
  <c r="AB257" i="11"/>
  <c r="Z45" i="11"/>
  <c r="Z123" i="11"/>
  <c r="AD233" i="11"/>
  <c r="AH115" i="11"/>
  <c r="AD115" i="11"/>
  <c r="Z115" i="11"/>
  <c r="AD251" i="11"/>
  <c r="Z251" i="11"/>
  <c r="AH251" i="11"/>
  <c r="G230" i="11"/>
  <c r="U230" i="11"/>
  <c r="AP230" i="11"/>
  <c r="Z83" i="11"/>
  <c r="AD83" i="11"/>
  <c r="AH83" i="11"/>
  <c r="U152" i="11"/>
  <c r="AP152" i="11"/>
  <c r="G152" i="11"/>
  <c r="Z189" i="11"/>
  <c r="AH189" i="11"/>
  <c r="AD189" i="11"/>
  <c r="AP228" i="11"/>
  <c r="G228" i="11"/>
  <c r="U228" i="11"/>
  <c r="Z229" i="11"/>
  <c r="AH229" i="11"/>
  <c r="AD229" i="11"/>
  <c r="AH108" i="11"/>
  <c r="AD108" i="11"/>
  <c r="Z108" i="11"/>
  <c r="AH185" i="11"/>
  <c r="AD185" i="11"/>
  <c r="Z185" i="11"/>
  <c r="AR53" i="11"/>
  <c r="AD100" i="11"/>
  <c r="Z100" i="11"/>
  <c r="AH100" i="11"/>
  <c r="U47" i="11"/>
  <c r="G47" i="11"/>
  <c r="AP47" i="11"/>
  <c r="AH97" i="11"/>
  <c r="AD97" i="11"/>
  <c r="Z97" i="11"/>
  <c r="Z31" i="11"/>
  <c r="AH31" i="11"/>
  <c r="AD31" i="11"/>
  <c r="Z19" i="11"/>
  <c r="AH19" i="11"/>
  <c r="AD19" i="11"/>
  <c r="AH33" i="11"/>
  <c r="AD33" i="11"/>
  <c r="Z33" i="11"/>
  <c r="AH37" i="11"/>
  <c r="AD37" i="11"/>
  <c r="Z37" i="11"/>
  <c r="AD172" i="11"/>
  <c r="Z172" i="11"/>
  <c r="AH172" i="11"/>
  <c r="AH167" i="11"/>
  <c r="AD167" i="11"/>
  <c r="Z167" i="11"/>
  <c r="G86" i="11"/>
  <c r="U86" i="11"/>
  <c r="AP86" i="11"/>
  <c r="Z247" i="11"/>
  <c r="AH179" i="11"/>
  <c r="Z179" i="11"/>
  <c r="AD179" i="11"/>
  <c r="AH85" i="11"/>
  <c r="Z85" i="11"/>
  <c r="AD85" i="11"/>
  <c r="AH234" i="11"/>
  <c r="AD234" i="11"/>
  <c r="Z234" i="11"/>
  <c r="AD151" i="11"/>
  <c r="AH151" i="11"/>
  <c r="Z151" i="11"/>
  <c r="Z174" i="11"/>
  <c r="AH174" i="11"/>
  <c r="AD174" i="11"/>
  <c r="AD175" i="11"/>
  <c r="Z175" i="11"/>
  <c r="AH175" i="11"/>
  <c r="Z162" i="11"/>
  <c r="AH162" i="11"/>
  <c r="AD162" i="11"/>
  <c r="AP82" i="11"/>
  <c r="E195" i="11"/>
  <c r="U82" i="11"/>
  <c r="G82" i="11"/>
  <c r="Z218" i="11"/>
  <c r="AH218" i="11"/>
  <c r="AD218" i="11"/>
  <c r="G98" i="11"/>
  <c r="U98" i="11"/>
  <c r="AP98" i="11"/>
  <c r="Z126" i="11"/>
  <c r="AH126" i="11"/>
  <c r="AD126" i="11"/>
  <c r="AH129" i="11"/>
  <c r="AD129" i="11"/>
  <c r="Z129" i="11"/>
  <c r="Z102" i="11"/>
  <c r="AH102" i="11"/>
  <c r="AD102" i="11"/>
  <c r="G221" i="11"/>
  <c r="U221" i="11"/>
  <c r="AP221" i="11"/>
  <c r="AD112" i="11"/>
  <c r="Z112" i="11"/>
  <c r="AH112" i="11"/>
  <c r="Z114" i="11"/>
  <c r="AH114" i="11"/>
  <c r="AD114" i="11"/>
  <c r="AH220" i="11"/>
  <c r="AD220" i="11"/>
  <c r="Z220" i="11"/>
  <c r="AH246" i="11"/>
  <c r="AD246" i="11"/>
  <c r="Z246" i="11"/>
  <c r="U158" i="11"/>
  <c r="AP158" i="11"/>
  <c r="G158" i="11"/>
  <c r="AH231" i="11"/>
  <c r="AD231" i="11"/>
  <c r="Z231" i="11"/>
  <c r="AH96" i="11"/>
  <c r="AD96" i="11"/>
  <c r="Z96" i="11"/>
  <c r="AD48" i="11"/>
  <c r="Z48" i="11"/>
  <c r="AH48" i="11"/>
  <c r="E53" i="11"/>
  <c r="U14" i="11"/>
  <c r="AP14" i="11"/>
  <c r="G14" i="11"/>
  <c r="AD32" i="11"/>
  <c r="AH32" i="11"/>
  <c r="Z32" i="11"/>
  <c r="AH28" i="11"/>
  <c r="AD28" i="11"/>
  <c r="Z28" i="11"/>
  <c r="Z186" i="11"/>
  <c r="AH186" i="11"/>
  <c r="AD186" i="11"/>
  <c r="AH155" i="11"/>
  <c r="AD155" i="11"/>
  <c r="Z155" i="11"/>
  <c r="AH192" i="11"/>
  <c r="AD192" i="11"/>
  <c r="Z192" i="11"/>
  <c r="Z245" i="11"/>
  <c r="AD124" i="11"/>
  <c r="Z124" i="11"/>
  <c r="AH124" i="11"/>
  <c r="AP41" i="11"/>
  <c r="G41" i="11"/>
  <c r="U41" i="11"/>
  <c r="Z153" i="11"/>
  <c r="AH153" i="11"/>
  <c r="AD153" i="11"/>
  <c r="AD117" i="11"/>
  <c r="Z117" i="11"/>
  <c r="AH117" i="11"/>
  <c r="Z51" i="11"/>
  <c r="AH51" i="11"/>
  <c r="AD51" i="11"/>
  <c r="AH92" i="11"/>
  <c r="AD92" i="11"/>
  <c r="Z92" i="11"/>
  <c r="AH149" i="11"/>
  <c r="AH44" i="11"/>
  <c r="AD44" i="11"/>
  <c r="Z44" i="11"/>
  <c r="AH35" i="11"/>
  <c r="AD35" i="11"/>
  <c r="Z35" i="11"/>
  <c r="AP252" i="11"/>
  <c r="G252" i="11"/>
  <c r="U252" i="11"/>
  <c r="AP131" i="11"/>
  <c r="G131" i="11"/>
  <c r="U131" i="11"/>
  <c r="AD242" i="11"/>
  <c r="Z242" i="11"/>
  <c r="AH242" i="11"/>
  <c r="AH164" i="11"/>
  <c r="AD164" i="11"/>
  <c r="Z164" i="11"/>
  <c r="AH222" i="11"/>
  <c r="AD222" i="11"/>
  <c r="Z222" i="11"/>
  <c r="AH46" i="11"/>
  <c r="Z46" i="11"/>
  <c r="AD46" i="11"/>
  <c r="G91" i="11"/>
  <c r="U91" i="11"/>
  <c r="AP91" i="11"/>
  <c r="Z150" i="11"/>
  <c r="AH150" i="11"/>
  <c r="AD150" i="11"/>
  <c r="AH188" i="11"/>
  <c r="AD188" i="11"/>
  <c r="Z188" i="11"/>
  <c r="AH110" i="11"/>
  <c r="AD110" i="11"/>
  <c r="Z110" i="11"/>
  <c r="AH84" i="11"/>
  <c r="AD84" i="11"/>
  <c r="Z84" i="11"/>
  <c r="AF257" i="11"/>
  <c r="U237" i="11"/>
  <c r="AP237" i="11"/>
  <c r="G237" i="11"/>
  <c r="AH173" i="11"/>
  <c r="AD173" i="11"/>
  <c r="Z173" i="11"/>
  <c r="AR195" i="11"/>
  <c r="Q195" i="11" s="1"/>
  <c r="G187" i="11"/>
  <c r="U187" i="11"/>
  <c r="AP187" i="11"/>
  <c r="AH130" i="11"/>
  <c r="AD130" i="11"/>
  <c r="Z130" i="11"/>
  <c r="Z95" i="11"/>
  <c r="AH104" i="11"/>
  <c r="AD104" i="11"/>
  <c r="Z104" i="11"/>
  <c r="Z90" i="11"/>
  <c r="AH90" i="11"/>
  <c r="AD90" i="11"/>
  <c r="AH243" i="11"/>
  <c r="AD243" i="11"/>
  <c r="Z243" i="11"/>
  <c r="AD20" i="11"/>
  <c r="Z20" i="11"/>
  <c r="AH20" i="11"/>
  <c r="AH25" i="11"/>
  <c r="AD25" i="11"/>
  <c r="Z25" i="11"/>
  <c r="U225" i="11"/>
  <c r="AP225" i="11"/>
  <c r="G225" i="11"/>
  <c r="AH217" i="11"/>
  <c r="AD217" i="11"/>
  <c r="Z217" i="11"/>
  <c r="AH191" i="11"/>
  <c r="AD191" i="11"/>
  <c r="Z191" i="11"/>
  <c r="G163" i="11"/>
  <c r="U163" i="11"/>
  <c r="AP163" i="11"/>
  <c r="AH128" i="11"/>
  <c r="AD128" i="11"/>
  <c r="Z128" i="11"/>
  <c r="G122" i="11"/>
  <c r="U122" i="11"/>
  <c r="AP122" i="11"/>
  <c r="AH39" i="11"/>
  <c r="AD39" i="11"/>
  <c r="Z39" i="11"/>
  <c r="U249" i="11"/>
  <c r="AP249" i="11"/>
  <c r="G249" i="11"/>
  <c r="AH178" i="11"/>
  <c r="AD178" i="11"/>
  <c r="Z178" i="11"/>
  <c r="AD23" i="11"/>
  <c r="AD184" i="11"/>
  <c r="Z184" i="11"/>
  <c r="AH184" i="11"/>
  <c r="AP157" i="11"/>
  <c r="G157" i="11"/>
  <c r="U157" i="11"/>
  <c r="AD42" i="11"/>
  <c r="AD160" i="11"/>
  <c r="Z160" i="11"/>
  <c r="AH160" i="11"/>
  <c r="AH176" i="11"/>
  <c r="AD176" i="11"/>
  <c r="Z176" i="11"/>
  <c r="AH182" i="11"/>
  <c r="AD182" i="11"/>
  <c r="Z182" i="11"/>
  <c r="AH170" i="11"/>
  <c r="AD170" i="11"/>
  <c r="Z170" i="11"/>
  <c r="AD219" i="11"/>
  <c r="Z219" i="11"/>
  <c r="AH219" i="11"/>
  <c r="AD105" i="11"/>
  <c r="Z105" i="11"/>
  <c r="AH105" i="11"/>
  <c r="Z107" i="11"/>
  <c r="AD88" i="11"/>
  <c r="Z88" i="11"/>
  <c r="AH88" i="11"/>
  <c r="AD50" i="11"/>
  <c r="Z38" i="11"/>
  <c r="AH38" i="11"/>
  <c r="AD38" i="11"/>
  <c r="AH250" i="11"/>
  <c r="AD250" i="11"/>
  <c r="Z250" i="11"/>
  <c r="Z253" i="11"/>
  <c r="AH253" i="11"/>
  <c r="AD253" i="11"/>
  <c r="AP240" i="11"/>
  <c r="G240" i="11"/>
  <c r="U240" i="11"/>
  <c r="Z241" i="11"/>
  <c r="AH241" i="11"/>
  <c r="AD241" i="11"/>
  <c r="Z119" i="11"/>
  <c r="AH119" i="11"/>
  <c r="AD119" i="11"/>
  <c r="Z165" i="11"/>
  <c r="AD165" i="11"/>
  <c r="AH165" i="11"/>
  <c r="AD27" i="11"/>
  <c r="Z27" i="11"/>
  <c r="AH27" i="11"/>
  <c r="AD15" i="11"/>
  <c r="Z15" i="11"/>
  <c r="AH15" i="11"/>
  <c r="Z26" i="11"/>
  <c r="AH26" i="11"/>
  <c r="AD26" i="11"/>
  <c r="Y257" i="10"/>
  <c r="AZ257" i="10"/>
  <c r="BD257" i="10"/>
  <c r="Q257" i="10"/>
  <c r="AT99" i="10"/>
  <c r="AP99" i="10"/>
  <c r="AX99" i="10"/>
  <c r="AP174" i="10"/>
  <c r="AX174" i="10"/>
  <c r="AT174" i="10"/>
  <c r="AX45" i="10"/>
  <c r="AT45" i="10"/>
  <c r="AP45" i="10"/>
  <c r="AX48" i="10"/>
  <c r="AT48" i="10"/>
  <c r="AP48" i="10"/>
  <c r="AT111" i="10"/>
  <c r="AP111" i="10"/>
  <c r="AX111" i="10"/>
  <c r="AX190" i="10"/>
  <c r="AT190" i="10"/>
  <c r="AP190" i="10"/>
  <c r="AX193" i="10"/>
  <c r="AT193" i="10"/>
  <c r="AP193" i="10"/>
  <c r="AP223" i="10"/>
  <c r="AX223" i="10"/>
  <c r="AT223" i="10"/>
  <c r="AP121" i="10"/>
  <c r="AX121" i="10"/>
  <c r="AT121" i="10"/>
  <c r="AT93" i="10"/>
  <c r="AP93" i="10"/>
  <c r="AX93" i="10"/>
  <c r="AX126" i="10"/>
  <c r="AP126" i="10"/>
  <c r="AT126" i="10"/>
  <c r="AX248" i="10"/>
  <c r="AT248" i="10"/>
  <c r="AP248" i="10"/>
  <c r="AP150" i="10"/>
  <c r="AX150" i="10"/>
  <c r="AT150" i="10"/>
  <c r="M187" i="10"/>
  <c r="BH187" i="10"/>
  <c r="AP171" i="10"/>
  <c r="AX171" i="10"/>
  <c r="AT171" i="10"/>
  <c r="AL19" i="10"/>
  <c r="M19" i="10"/>
  <c r="BH19" i="10"/>
  <c r="AX164" i="10"/>
  <c r="AT164" i="10"/>
  <c r="AP164" i="10"/>
  <c r="BH159" i="10"/>
  <c r="M159" i="10"/>
  <c r="AL159" i="10"/>
  <c r="AX217" i="10"/>
  <c r="AT217" i="10"/>
  <c r="AP217" i="10"/>
  <c r="AL246" i="10"/>
  <c r="M246" i="10"/>
  <c r="BH246" i="10"/>
  <c r="M219" i="10"/>
  <c r="BH219" i="10"/>
  <c r="AT221" i="10"/>
  <c r="AP221" i="10"/>
  <c r="AX221" i="10"/>
  <c r="BH130" i="10"/>
  <c r="M130" i="10"/>
  <c r="AH195" i="10"/>
  <c r="AP116" i="10"/>
  <c r="AX116" i="10"/>
  <c r="AT116" i="10"/>
  <c r="AT105" i="10"/>
  <c r="AP105" i="10"/>
  <c r="AX105" i="10"/>
  <c r="AL88" i="10"/>
  <c r="M88" i="10"/>
  <c r="BH88" i="10"/>
  <c r="AX163" i="10"/>
  <c r="AP163" i="10"/>
  <c r="AT163" i="10"/>
  <c r="AT251" i="10"/>
  <c r="AP251" i="10"/>
  <c r="AX251" i="10"/>
  <c r="AX32" i="10"/>
  <c r="AT32" i="10"/>
  <c r="AP32" i="10"/>
  <c r="M223" i="10"/>
  <c r="BH223" i="10"/>
  <c r="AP162" i="10"/>
  <c r="AX162" i="10"/>
  <c r="AT162" i="10"/>
  <c r="AX219" i="10"/>
  <c r="AT219" i="10"/>
  <c r="AP219" i="10"/>
  <c r="AX89" i="10"/>
  <c r="AT89" i="10"/>
  <c r="AP89" i="10"/>
  <c r="AX95" i="10"/>
  <c r="AT95" i="10"/>
  <c r="AP95" i="10"/>
  <c r="AT87" i="10"/>
  <c r="AP87" i="10"/>
  <c r="AX87" i="10"/>
  <c r="G255" i="10"/>
  <c r="AX220" i="10"/>
  <c r="AT220" i="10"/>
  <c r="AP220" i="10"/>
  <c r="BH164" i="10"/>
  <c r="M164" i="10"/>
  <c r="AT90" i="10"/>
  <c r="AP90" i="10"/>
  <c r="AX90" i="10"/>
  <c r="AX245" i="10"/>
  <c r="AT245" i="10"/>
  <c r="AP245" i="10"/>
  <c r="AL191" i="10"/>
  <c r="M191" i="10"/>
  <c r="BH191" i="10"/>
  <c r="K255" i="10"/>
  <c r="AX128" i="10"/>
  <c r="AP128" i="10"/>
  <c r="AT128" i="10"/>
  <c r="AX129" i="10"/>
  <c r="AP129" i="10"/>
  <c r="AT129" i="10"/>
  <c r="AX243" i="10"/>
  <c r="AT243" i="10"/>
  <c r="AP243" i="10"/>
  <c r="AX131" i="10"/>
  <c r="AP131" i="10"/>
  <c r="AT131" i="10"/>
  <c r="AX186" i="10"/>
  <c r="AT186" i="10"/>
  <c r="AP186" i="10"/>
  <c r="AT114" i="10"/>
  <c r="AP114" i="10"/>
  <c r="AX114" i="10"/>
  <c r="E257" i="10"/>
  <c r="G53" i="10"/>
  <c r="AL85" i="10"/>
  <c r="M85" i="10"/>
  <c r="BH85" i="10"/>
  <c r="AL34" i="10"/>
  <c r="M34" i="10"/>
  <c r="BH34" i="10"/>
  <c r="AX160" i="10"/>
  <c r="AP160" i="10"/>
  <c r="AT160" i="10"/>
  <c r="AL188" i="10"/>
  <c r="M188" i="10"/>
  <c r="BH188" i="10"/>
  <c r="M184" i="10"/>
  <c r="BH184" i="10"/>
  <c r="AX154" i="10"/>
  <c r="AP154" i="10"/>
  <c r="AT154" i="10"/>
  <c r="AX225" i="10"/>
  <c r="AT225" i="10"/>
  <c r="AP225" i="10"/>
  <c r="M84" i="10"/>
  <c r="BH84" i="10"/>
  <c r="BH45" i="10"/>
  <c r="M45" i="10"/>
  <c r="AX234" i="10"/>
  <c r="AT234" i="10"/>
  <c r="AP234" i="10"/>
  <c r="AL185" i="10"/>
  <c r="M185" i="10"/>
  <c r="BH185" i="10"/>
  <c r="BH182" i="10"/>
  <c r="M182" i="10"/>
  <c r="BH124" i="10"/>
  <c r="M124" i="10"/>
  <c r="AX123" i="10"/>
  <c r="AP123" i="10"/>
  <c r="AT123" i="10"/>
  <c r="BH127" i="10"/>
  <c r="M127" i="10"/>
  <c r="AL127" i="10"/>
  <c r="BH149" i="10"/>
  <c r="M149" i="10"/>
  <c r="M105" i="10"/>
  <c r="BH105" i="10"/>
  <c r="AL84" i="10"/>
  <c r="AV257" i="10"/>
  <c r="U257" i="10"/>
  <c r="BF195" i="10"/>
  <c r="BF257" i="10" s="1"/>
  <c r="AX51" i="10"/>
  <c r="AT51" i="10"/>
  <c r="AP51" i="10"/>
  <c r="AL43" i="10"/>
  <c r="M43" i="10"/>
  <c r="BH43" i="10"/>
  <c r="AP28" i="10"/>
  <c r="AT28" i="10"/>
  <c r="AX28" i="10"/>
  <c r="AL46" i="10"/>
  <c r="M46" i="10"/>
  <c r="BH46" i="10"/>
  <c r="AX42" i="10"/>
  <c r="AT42" i="10"/>
  <c r="AP42" i="10"/>
  <c r="AX117" i="10"/>
  <c r="AT117" i="10"/>
  <c r="AP117" i="10"/>
  <c r="M248" i="10"/>
  <c r="BH248" i="10"/>
  <c r="AX169" i="10"/>
  <c r="AT169" i="10"/>
  <c r="AP169" i="10"/>
  <c r="AP124" i="10"/>
  <c r="AX124" i="10"/>
  <c r="AT124" i="10"/>
  <c r="BH39" i="10"/>
  <c r="M39" i="10"/>
  <c r="AX115" i="10"/>
  <c r="AT115" i="10"/>
  <c r="AP115" i="10"/>
  <c r="AX161" i="10"/>
  <c r="AT161" i="10"/>
  <c r="AP161" i="10"/>
  <c r="BH180" i="10"/>
  <c r="M180" i="10"/>
  <c r="AL180" i="10"/>
  <c r="AX122" i="10"/>
  <c r="AP122" i="10"/>
  <c r="AT122" i="10"/>
  <c r="BJ195" i="10"/>
  <c r="AX230" i="10"/>
  <c r="AT230" i="10"/>
  <c r="AP230" i="10"/>
  <c r="AP179" i="10"/>
  <c r="AX179" i="10"/>
  <c r="AT179" i="10"/>
  <c r="AX170" i="10"/>
  <c r="AT170" i="10"/>
  <c r="AP170" i="10"/>
  <c r="M99" i="10"/>
  <c r="BH99" i="10"/>
  <c r="AP168" i="10"/>
  <c r="AX168" i="10"/>
  <c r="AT168" i="10"/>
  <c r="K195" i="10"/>
  <c r="M195" i="10" s="1"/>
  <c r="M82" i="10"/>
  <c r="BH82" i="10"/>
  <c r="W257" i="10"/>
  <c r="AL82" i="10"/>
  <c r="AX36" i="10"/>
  <c r="AT36" i="10"/>
  <c r="AP36" i="10"/>
  <c r="AX24" i="10"/>
  <c r="AT24" i="10"/>
  <c r="AP24" i="10"/>
  <c r="AL39" i="10"/>
  <c r="BH48" i="10"/>
  <c r="M48" i="10"/>
  <c r="M51" i="10"/>
  <c r="BH51" i="10"/>
  <c r="AX106" i="10"/>
  <c r="AT106" i="10"/>
  <c r="AP106" i="10"/>
  <c r="BH178" i="10"/>
  <c r="M178" i="10"/>
  <c r="AL178" i="10"/>
  <c r="M241" i="10"/>
  <c r="BH241" i="10"/>
  <c r="M111" i="10"/>
  <c r="BH111" i="10"/>
  <c r="AX97" i="10"/>
  <c r="AT97" i="10"/>
  <c r="AP97" i="10"/>
  <c r="AP118" i="10"/>
  <c r="AX118" i="10"/>
  <c r="AT118" i="10"/>
  <c r="BH126" i="10"/>
  <c r="M126" i="10"/>
  <c r="AL49" i="10"/>
  <c r="M49" i="10"/>
  <c r="BH49" i="10"/>
  <c r="AX20" i="10"/>
  <c r="AT20" i="10"/>
  <c r="AP20" i="10"/>
  <c r="AX236" i="10"/>
  <c r="AT236" i="10"/>
  <c r="AP236" i="10"/>
  <c r="BH176" i="10"/>
  <c r="M176" i="10"/>
  <c r="AL176" i="10"/>
  <c r="AX229" i="10"/>
  <c r="AT229" i="10"/>
  <c r="AP229" i="10"/>
  <c r="AL184" i="10"/>
  <c r="BH177" i="10"/>
  <c r="AL177" i="10"/>
  <c r="M177" i="10"/>
  <c r="AX104" i="10"/>
  <c r="AT104" i="10"/>
  <c r="AP104" i="10"/>
  <c r="AR257" i="10"/>
  <c r="AN257" i="10"/>
  <c r="M27" i="10"/>
  <c r="BH27" i="10"/>
  <c r="AP16" i="10"/>
  <c r="AT16" i="10"/>
  <c r="AX16" i="10"/>
  <c r="AP249" i="10"/>
  <c r="AX249" i="10"/>
  <c r="AT249" i="10"/>
  <c r="AX35" i="10"/>
  <c r="AT35" i="10"/>
  <c r="AP35" i="10"/>
  <c r="AX100" i="10"/>
  <c r="AT100" i="10"/>
  <c r="AP100" i="10"/>
  <c r="AP40" i="10"/>
  <c r="AX40" i="10"/>
  <c r="AT40" i="10"/>
  <c r="AT218" i="10"/>
  <c r="AP218" i="10"/>
  <c r="AX218" i="10"/>
  <c r="AX253" i="10"/>
  <c r="AT253" i="10"/>
  <c r="AP253" i="10"/>
  <c r="AX226" i="10"/>
  <c r="AT226" i="10"/>
  <c r="AP226" i="10"/>
  <c r="AX252" i="10"/>
  <c r="AT252" i="10"/>
  <c r="AP252" i="10"/>
  <c r="AX189" i="10"/>
  <c r="AT189" i="10"/>
  <c r="AP189" i="10"/>
  <c r="BH121" i="10"/>
  <c r="M121" i="10"/>
  <c r="AP119" i="10"/>
  <c r="AX119" i="10"/>
  <c r="AT119" i="10"/>
  <c r="AX98" i="10"/>
  <c r="AT98" i="10"/>
  <c r="AP98" i="10"/>
  <c r="AL130" i="10"/>
  <c r="BH117" i="10"/>
  <c r="M117" i="10"/>
  <c r="BH152" i="10"/>
  <c r="M152" i="10"/>
  <c r="AL152" i="10"/>
  <c r="AX107" i="10"/>
  <c r="AT107" i="10"/>
  <c r="AP107" i="10"/>
  <c r="S257" i="10"/>
  <c r="AP37" i="10"/>
  <c r="AX37" i="10"/>
  <c r="AT37" i="10"/>
  <c r="AL27" i="10"/>
  <c r="AP50" i="10"/>
  <c r="AX50" i="10"/>
  <c r="AT50" i="10"/>
  <c r="AX30" i="10"/>
  <c r="AT30" i="10"/>
  <c r="AP30" i="10"/>
  <c r="AX125" i="10"/>
  <c r="AP125" i="10"/>
  <c r="AT125" i="10"/>
  <c r="AX23" i="10"/>
  <c r="AT23" i="10"/>
  <c r="AP23" i="10"/>
  <c r="AT233" i="10"/>
  <c r="AP233" i="10"/>
  <c r="AX233" i="10"/>
  <c r="AL187" i="10"/>
  <c r="G195" i="10"/>
  <c r="AL22" i="10"/>
  <c r="M22" i="10"/>
  <c r="BH22" i="10"/>
  <c r="AX242" i="10"/>
  <c r="AT242" i="10"/>
  <c r="AP242" i="10"/>
  <c r="AX227" i="10"/>
  <c r="AT227" i="10"/>
  <c r="AP227" i="10"/>
  <c r="BH118" i="10"/>
  <c r="M118" i="10"/>
  <c r="AX110" i="10"/>
  <c r="AT110" i="10"/>
  <c r="AP110" i="10"/>
  <c r="AX94" i="10"/>
  <c r="AT94" i="10"/>
  <c r="AP94" i="10"/>
  <c r="M114" i="10"/>
  <c r="BH114" i="10"/>
  <c r="M102" i="10"/>
  <c r="BH102" i="10"/>
  <c r="AL149" i="10"/>
  <c r="AX33" i="10"/>
  <c r="AT33" i="10"/>
  <c r="AP33" i="10"/>
  <c r="AL102" i="10"/>
  <c r="AX29" i="10"/>
  <c r="AT29" i="10"/>
  <c r="AP29" i="10"/>
  <c r="AL25" i="10"/>
  <c r="M25" i="10"/>
  <c r="BH25" i="10"/>
  <c r="AX18" i="10"/>
  <c r="AT18" i="10"/>
  <c r="AP18" i="10"/>
  <c r="M21" i="10"/>
  <c r="BH21" i="10"/>
  <c r="AX26" i="10"/>
  <c r="AT26" i="10"/>
  <c r="AP26" i="10"/>
  <c r="AX41" i="10"/>
  <c r="AT41" i="10"/>
  <c r="AP41" i="10"/>
  <c r="AP241" i="10"/>
  <c r="AX241" i="10"/>
  <c r="AT241" i="10"/>
  <c r="AX232" i="10"/>
  <c r="AT232" i="10"/>
  <c r="AP232" i="10"/>
  <c r="AX192" i="10"/>
  <c r="AT192" i="10"/>
  <c r="AP192" i="10"/>
  <c r="M190" i="10"/>
  <c r="BH190" i="10"/>
  <c r="AX239" i="10"/>
  <c r="AT239" i="10"/>
  <c r="AP239" i="10"/>
  <c r="AP244" i="10"/>
  <c r="AX244" i="10"/>
  <c r="AT244" i="10"/>
  <c r="AX173" i="10"/>
  <c r="AT173" i="10"/>
  <c r="AP173" i="10"/>
  <c r="M171" i="10"/>
  <c r="BH171" i="10"/>
  <c r="BH150" i="10"/>
  <c r="M150" i="10"/>
  <c r="AX172" i="10"/>
  <c r="AT172" i="10"/>
  <c r="AP172" i="10"/>
  <c r="M93" i="10"/>
  <c r="BH93" i="10"/>
  <c r="BH166" i="10"/>
  <c r="M166" i="10"/>
  <c r="AL166" i="10"/>
  <c r="AL91" i="10"/>
  <c r="M91" i="10"/>
  <c r="BH91" i="10"/>
  <c r="AX112" i="10"/>
  <c r="AT112" i="10"/>
  <c r="AP112" i="10"/>
  <c r="AL109" i="10"/>
  <c r="M109" i="10"/>
  <c r="BH109" i="10"/>
  <c r="AX155" i="10"/>
  <c r="AP155" i="10"/>
  <c r="AT155" i="10"/>
  <c r="AX120" i="10"/>
  <c r="AT120" i="10"/>
  <c r="AP120" i="10"/>
  <c r="AX101" i="10"/>
  <c r="AT101" i="10"/>
  <c r="AP101" i="10"/>
  <c r="AL31" i="10"/>
  <c r="M31" i="10"/>
  <c r="BH31" i="10"/>
  <c r="M15" i="10"/>
  <c r="BH15" i="10"/>
  <c r="AX151" i="10"/>
  <c r="AP151" i="10"/>
  <c r="AT151" i="10"/>
  <c r="AL15" i="10"/>
  <c r="AF257" i="10"/>
  <c r="AH53" i="10"/>
  <c r="AX240" i="10"/>
  <c r="AT240" i="10"/>
  <c r="AP240" i="10"/>
  <c r="M193" i="10"/>
  <c r="BH193" i="10"/>
  <c r="M228" i="10"/>
  <c r="BH228" i="10"/>
  <c r="AL228" i="10"/>
  <c r="AL255" i="10" s="1"/>
  <c r="AP165" i="10"/>
  <c r="AX165" i="10"/>
  <c r="AT165" i="10"/>
  <c r="BH156" i="10"/>
  <c r="M156" i="10"/>
  <c r="AL156" i="10"/>
  <c r="M174" i="10"/>
  <c r="BH174" i="10"/>
  <c r="BH153" i="10"/>
  <c r="M153" i="10"/>
  <c r="AL153" i="10"/>
  <c r="AX175" i="10"/>
  <c r="AP175" i="10"/>
  <c r="AT175" i="10"/>
  <c r="AL182" i="10"/>
  <c r="AL103" i="10"/>
  <c r="M103" i="10"/>
  <c r="BH103" i="10"/>
  <c r="M96" i="10"/>
  <c r="BH96" i="10"/>
  <c r="AL96" i="10"/>
  <c r="AX21" i="10"/>
  <c r="AT21" i="10"/>
  <c r="AP21" i="10"/>
  <c r="BH14" i="10"/>
  <c r="K53" i="10"/>
  <c r="M14" i="10"/>
  <c r="AL14" i="10"/>
  <c r="AX17" i="10"/>
  <c r="AT17" i="10"/>
  <c r="AP17" i="10"/>
  <c r="BT255" i="9"/>
  <c r="Y255" i="9" s="1"/>
  <c r="AA247" i="9" s="1"/>
  <c r="CD255" i="9"/>
  <c r="G257" i="7"/>
  <c r="M257" i="8"/>
  <c r="BZ255" i="9"/>
  <c r="AR255" i="9" s="1"/>
  <c r="AX195" i="9"/>
  <c r="AZ109" i="9" s="1"/>
  <c r="BV53" i="9"/>
  <c r="AX255" i="9"/>
  <c r="AZ232" i="9" s="1"/>
  <c r="Z257" i="8"/>
  <c r="X257" i="8"/>
  <c r="BP195" i="9"/>
  <c r="S195" i="9"/>
  <c r="U101" i="9" s="1"/>
  <c r="AE195" i="9"/>
  <c r="AG123" i="9" s="1"/>
  <c r="BT195" i="9"/>
  <c r="CB255" i="9"/>
  <c r="AZ128" i="9"/>
  <c r="AR195" i="9"/>
  <c r="AT92" i="9" s="1"/>
  <c r="BV195" i="9"/>
  <c r="CB53" i="9"/>
  <c r="AA159" i="9"/>
  <c r="AA101" i="9"/>
  <c r="BX195" i="9"/>
  <c r="AA156" i="9"/>
  <c r="BL257" i="9"/>
  <c r="BW257" i="9"/>
  <c r="BS257" i="9"/>
  <c r="BQ257" i="9"/>
  <c r="BO257" i="9"/>
  <c r="Q257" i="9"/>
  <c r="S53" i="9"/>
  <c r="U40" i="9" s="1"/>
  <c r="BD255" i="9"/>
  <c r="BF255" i="9" s="1"/>
  <c r="AA128" i="9"/>
  <c r="AJ257" i="9"/>
  <c r="AL53" i="9"/>
  <c r="AN35" i="9" s="1"/>
  <c r="AP257" i="9"/>
  <c r="AR53" i="9"/>
  <c r="AT29" i="9" s="1"/>
  <c r="AA192" i="9"/>
  <c r="AA163" i="9"/>
  <c r="M195" i="9"/>
  <c r="O98" i="9" s="1"/>
  <c r="BR195" i="9"/>
  <c r="BV255" i="9"/>
  <c r="BZ195" i="9"/>
  <c r="AA123" i="9"/>
  <c r="CB195" i="9"/>
  <c r="BX255" i="9"/>
  <c r="AL255" i="9" s="1"/>
  <c r="AA171" i="9"/>
  <c r="U185" i="9"/>
  <c r="AA97" i="9"/>
  <c r="CD53" i="9"/>
  <c r="BT53" i="9"/>
  <c r="BR255" i="9"/>
  <c r="S255" i="9" s="1"/>
  <c r="U222" i="9" s="1"/>
  <c r="AA161" i="9"/>
  <c r="AA116" i="9"/>
  <c r="AZ97" i="9"/>
  <c r="W257" i="9"/>
  <c r="Y53" i="9"/>
  <c r="AA50" i="9" s="1"/>
  <c r="CD195" i="9"/>
  <c r="BD195" i="9" s="1"/>
  <c r="AL195" i="9"/>
  <c r="AN122" i="9" s="1"/>
  <c r="BP53" i="9"/>
  <c r="O128" i="9"/>
  <c r="U195" i="9"/>
  <c r="O111" i="9"/>
  <c r="BB257" i="9"/>
  <c r="BD53" i="9"/>
  <c r="BF53" i="9" s="1"/>
  <c r="BR53" i="9"/>
  <c r="AG165" i="9"/>
  <c r="AC257" i="9"/>
  <c r="AE53" i="9"/>
  <c r="AG24" i="9" s="1"/>
  <c r="AV257" i="9"/>
  <c r="AX257" i="9" s="1"/>
  <c r="AX53" i="9"/>
  <c r="AZ24" i="9" s="1"/>
  <c r="AN119" i="9"/>
  <c r="BZ53" i="9"/>
  <c r="AA88" i="9"/>
  <c r="AA166" i="9"/>
  <c r="AZ101" i="9"/>
  <c r="AZ89" i="9"/>
  <c r="AN101" i="9"/>
  <c r="M53" i="9"/>
  <c r="O46" i="9" s="1"/>
  <c r="AT32" i="9"/>
  <c r="BX53" i="9"/>
  <c r="AD257" i="8"/>
  <c r="AF53" i="8"/>
  <c r="AH53" i="8" s="1"/>
  <c r="I257" i="8"/>
  <c r="AB257" i="8"/>
  <c r="K257" i="8"/>
  <c r="AF195" i="8"/>
  <c r="AH195" i="8" s="1"/>
  <c r="AH82" i="8"/>
  <c r="AF255" i="8"/>
  <c r="AH255" i="8" s="1"/>
  <c r="O257" i="7"/>
  <c r="E257" i="7"/>
  <c r="K257" i="7"/>
  <c r="AE168" i="6"/>
  <c r="AW168" i="6"/>
  <c r="Y168" i="6"/>
  <c r="AQ168" i="6"/>
  <c r="BM168" i="6"/>
  <c r="AK168" i="6"/>
  <c r="BG168" i="6"/>
  <c r="W188" i="6"/>
  <c r="BO188" i="6"/>
  <c r="BO192" i="6"/>
  <c r="W192" i="6"/>
  <c r="W177" i="6"/>
  <c r="BO177" i="6"/>
  <c r="AE172" i="6"/>
  <c r="AW172" i="6"/>
  <c r="Y172" i="6"/>
  <c r="AQ172" i="6"/>
  <c r="BM172" i="6"/>
  <c r="AK172" i="6"/>
  <c r="BG172" i="6"/>
  <c r="BO156" i="6"/>
  <c r="W156" i="6"/>
  <c r="AQ234" i="6"/>
  <c r="BM234" i="6"/>
  <c r="AK234" i="6"/>
  <c r="BG234" i="6"/>
  <c r="AE234" i="6"/>
  <c r="AW234" i="6"/>
  <c r="Y234" i="6"/>
  <c r="AW163" i="6"/>
  <c r="Y163" i="6"/>
  <c r="AQ163" i="6"/>
  <c r="BM163" i="6"/>
  <c r="AK163" i="6"/>
  <c r="BG163" i="6"/>
  <c r="AE163" i="6"/>
  <c r="AW123" i="6"/>
  <c r="Y123" i="6"/>
  <c r="AQ123" i="6"/>
  <c r="BM123" i="6"/>
  <c r="AK123" i="6"/>
  <c r="BG123" i="6"/>
  <c r="AE123" i="6"/>
  <c r="W112" i="6"/>
  <c r="BO112" i="6"/>
  <c r="AW187" i="6"/>
  <c r="Y187" i="6"/>
  <c r="AQ187" i="6"/>
  <c r="BM187" i="6"/>
  <c r="AK187" i="6"/>
  <c r="BG187" i="6"/>
  <c r="AE187" i="6"/>
  <c r="AQ93" i="6"/>
  <c r="BM93" i="6"/>
  <c r="AK93" i="6"/>
  <c r="BG93" i="6"/>
  <c r="AE93" i="6"/>
  <c r="Y93" i="6"/>
  <c r="AW93" i="6"/>
  <c r="AG257" i="6"/>
  <c r="AI257" i="6" s="1"/>
  <c r="AI53" i="6"/>
  <c r="U195" i="6"/>
  <c r="W195" i="6" s="1"/>
  <c r="W82" i="6"/>
  <c r="BO82" i="6"/>
  <c r="AQ28" i="6"/>
  <c r="BM28" i="6"/>
  <c r="AK28" i="6"/>
  <c r="BG28" i="6"/>
  <c r="AE28" i="6"/>
  <c r="AW28" i="6"/>
  <c r="Y28" i="6"/>
  <c r="BM51" i="6"/>
  <c r="BG51" i="6"/>
  <c r="AE51" i="6"/>
  <c r="AW51" i="6"/>
  <c r="AQ51" i="6"/>
  <c r="AK51" i="6"/>
  <c r="Y51" i="6"/>
  <c r="AW90" i="6"/>
  <c r="Y90" i="6"/>
  <c r="AQ90" i="6"/>
  <c r="BM90" i="6"/>
  <c r="AK90" i="6"/>
  <c r="AE90" i="6"/>
  <c r="BG90" i="6"/>
  <c r="AK31" i="6"/>
  <c r="BG31" i="6"/>
  <c r="AE31" i="6"/>
  <c r="AW31" i="6"/>
  <c r="Y31" i="6"/>
  <c r="BM31" i="6"/>
  <c r="AQ31" i="6"/>
  <c r="AW33" i="6"/>
  <c r="Y33" i="6"/>
  <c r="AQ33" i="6"/>
  <c r="BM33" i="6"/>
  <c r="AK33" i="6"/>
  <c r="BG33" i="6"/>
  <c r="AE33" i="6"/>
  <c r="BG244" i="6"/>
  <c r="AE244" i="6"/>
  <c r="AW244" i="6"/>
  <c r="Y244" i="6"/>
  <c r="AQ244" i="6"/>
  <c r="BM244" i="6"/>
  <c r="AK244" i="6"/>
  <c r="AW220" i="6"/>
  <c r="Y220" i="6"/>
  <c r="AQ220" i="6"/>
  <c r="BM220" i="6"/>
  <c r="AK220" i="6"/>
  <c r="BG220" i="6"/>
  <c r="AE220" i="6"/>
  <c r="BO189" i="6"/>
  <c r="W189" i="6"/>
  <c r="W152" i="6"/>
  <c r="BO152" i="6"/>
  <c r="BG191" i="6"/>
  <c r="AW191" i="6"/>
  <c r="AQ191" i="6"/>
  <c r="BM191" i="6"/>
  <c r="AK191" i="6"/>
  <c r="AE191" i="6"/>
  <c r="Y191" i="6"/>
  <c r="BO108" i="6"/>
  <c r="BG50" i="6"/>
  <c r="AW50" i="6"/>
  <c r="Y50" i="6"/>
  <c r="AQ50" i="6"/>
  <c r="AK50" i="6"/>
  <c r="BM50" i="6"/>
  <c r="AE50" i="6"/>
  <c r="AW25" i="6"/>
  <c r="Y25" i="6"/>
  <c r="AQ25" i="6"/>
  <c r="BM25" i="6"/>
  <c r="AK25" i="6"/>
  <c r="BG25" i="6"/>
  <c r="AE25" i="6"/>
  <c r="AQ158" i="6"/>
  <c r="BM158" i="6"/>
  <c r="AK158" i="6"/>
  <c r="BG158" i="6"/>
  <c r="AE158" i="6"/>
  <c r="AW158" i="6"/>
  <c r="Y158" i="6"/>
  <c r="AK109" i="6"/>
  <c r="AE109" i="6"/>
  <c r="AW109" i="6"/>
  <c r="Y109" i="6"/>
  <c r="AQ109" i="6"/>
  <c r="BM109" i="6"/>
  <c r="BG109" i="6"/>
  <c r="AW183" i="6"/>
  <c r="Y183" i="6"/>
  <c r="AQ183" i="6"/>
  <c r="BM183" i="6"/>
  <c r="AK183" i="6"/>
  <c r="BG183" i="6"/>
  <c r="AE183" i="6"/>
  <c r="BM233" i="6"/>
  <c r="AK233" i="6"/>
  <c r="BG233" i="6"/>
  <c r="AE233" i="6"/>
  <c r="AW233" i="6"/>
  <c r="Y233" i="6"/>
  <c r="AQ233" i="6"/>
  <c r="BM150" i="6"/>
  <c r="AK150" i="6"/>
  <c r="BG150" i="6"/>
  <c r="AE150" i="6"/>
  <c r="AW150" i="6"/>
  <c r="Y150" i="6"/>
  <c r="AQ150" i="6"/>
  <c r="BO125" i="6"/>
  <c r="W125" i="6"/>
  <c r="AM257" i="6"/>
  <c r="AO53" i="6"/>
  <c r="AQ85" i="6"/>
  <c r="BM85" i="6"/>
  <c r="AK85" i="6"/>
  <c r="BG85" i="6"/>
  <c r="AE85" i="6"/>
  <c r="AW85" i="6"/>
  <c r="Y85" i="6"/>
  <c r="AW111" i="6"/>
  <c r="Y111" i="6"/>
  <c r="AQ111" i="6"/>
  <c r="BM111" i="6"/>
  <c r="AK111" i="6"/>
  <c r="AE111" i="6"/>
  <c r="BG111" i="6"/>
  <c r="AE26" i="6"/>
  <c r="AW26" i="6"/>
  <c r="Y26" i="6"/>
  <c r="AQ26" i="6"/>
  <c r="BM26" i="6"/>
  <c r="AK26" i="6"/>
  <c r="BG26" i="6"/>
  <c r="AI255" i="6"/>
  <c r="AK157" i="6"/>
  <c r="BG157" i="6"/>
  <c r="AE157" i="6"/>
  <c r="AW157" i="6"/>
  <c r="Y157" i="6"/>
  <c r="AQ157" i="6"/>
  <c r="BM157" i="6"/>
  <c r="BG224" i="6"/>
  <c r="AE224" i="6"/>
  <c r="AW224" i="6"/>
  <c r="Y224" i="6"/>
  <c r="AQ224" i="6"/>
  <c r="BM224" i="6"/>
  <c r="AK224" i="6"/>
  <c r="AW102" i="6"/>
  <c r="Y102" i="6"/>
  <c r="AQ102" i="6"/>
  <c r="BM102" i="6"/>
  <c r="AK102" i="6"/>
  <c r="BG102" i="6"/>
  <c r="AE102" i="6"/>
  <c r="BO175" i="6"/>
  <c r="O257" i="6"/>
  <c r="AW98" i="6"/>
  <c r="Y98" i="6"/>
  <c r="AQ98" i="6"/>
  <c r="BM98" i="6"/>
  <c r="AK98" i="6"/>
  <c r="AE98" i="6"/>
  <c r="BG98" i="6"/>
  <c r="AQ24" i="6"/>
  <c r="BM24" i="6"/>
  <c r="AK24" i="6"/>
  <c r="BG24" i="6"/>
  <c r="AE24" i="6"/>
  <c r="AW24" i="6"/>
  <c r="Y24" i="6"/>
  <c r="AW94" i="6"/>
  <c r="Y94" i="6"/>
  <c r="AQ94" i="6"/>
  <c r="BM94" i="6"/>
  <c r="AK94" i="6"/>
  <c r="AE94" i="6"/>
  <c r="BG94" i="6"/>
  <c r="BM100" i="6"/>
  <c r="AK100" i="6"/>
  <c r="BG100" i="6"/>
  <c r="AE100" i="6"/>
  <c r="AW100" i="6"/>
  <c r="Y100" i="6"/>
  <c r="AQ100" i="6"/>
  <c r="AQ250" i="6"/>
  <c r="BM250" i="6"/>
  <c r="AK250" i="6"/>
  <c r="BG250" i="6"/>
  <c r="AE250" i="6"/>
  <c r="AW250" i="6"/>
  <c r="Y250" i="6"/>
  <c r="BG217" i="6"/>
  <c r="AE217" i="6"/>
  <c r="AW217" i="6"/>
  <c r="Y217" i="6"/>
  <c r="AQ217" i="6"/>
  <c r="BM217" i="6"/>
  <c r="AK217" i="6"/>
  <c r="AW227" i="6"/>
  <c r="Y227" i="6"/>
  <c r="AQ227" i="6"/>
  <c r="BM227" i="6"/>
  <c r="AK227" i="6"/>
  <c r="BG227" i="6"/>
  <c r="AE227" i="6"/>
  <c r="AQ219" i="6"/>
  <c r="BM219" i="6"/>
  <c r="AK219" i="6"/>
  <c r="BG219" i="6"/>
  <c r="AE219" i="6"/>
  <c r="AW219" i="6"/>
  <c r="Y219" i="6"/>
  <c r="BM190" i="6"/>
  <c r="BG190" i="6"/>
  <c r="AE190" i="6"/>
  <c r="Y190" i="6"/>
  <c r="AW190" i="6"/>
  <c r="AQ190" i="6"/>
  <c r="AK190" i="6"/>
  <c r="W153" i="6"/>
  <c r="BO153" i="6"/>
  <c r="AE164" i="6"/>
  <c r="AW164" i="6"/>
  <c r="Y164" i="6"/>
  <c r="AQ164" i="6"/>
  <c r="BM164" i="6"/>
  <c r="AK164" i="6"/>
  <c r="BG164" i="6"/>
  <c r="AK169" i="6"/>
  <c r="BG169" i="6"/>
  <c r="AE169" i="6"/>
  <c r="AW169" i="6"/>
  <c r="Y169" i="6"/>
  <c r="AQ169" i="6"/>
  <c r="BM169" i="6"/>
  <c r="W126" i="6"/>
  <c r="BO126" i="6"/>
  <c r="AK113" i="6"/>
  <c r="AE113" i="6"/>
  <c r="AW113" i="6"/>
  <c r="Y113" i="6"/>
  <c r="BG113" i="6"/>
  <c r="AQ113" i="6"/>
  <c r="BM113" i="6"/>
  <c r="BM129" i="6"/>
  <c r="AK129" i="6"/>
  <c r="BG129" i="6"/>
  <c r="AE129" i="6"/>
  <c r="AW129" i="6"/>
  <c r="Y129" i="6"/>
  <c r="AQ129" i="6"/>
  <c r="AE116" i="6"/>
  <c r="AW116" i="6"/>
  <c r="Y116" i="6"/>
  <c r="AQ116" i="6"/>
  <c r="AK116" i="6"/>
  <c r="BM116" i="6"/>
  <c r="BG116" i="6"/>
  <c r="W22" i="6"/>
  <c r="BO22" i="6"/>
  <c r="AK84" i="6"/>
  <c r="BG84" i="6"/>
  <c r="AE84" i="6"/>
  <c r="AW84" i="6"/>
  <c r="Y84" i="6"/>
  <c r="AQ84" i="6"/>
  <c r="BM84" i="6"/>
  <c r="AK19" i="6"/>
  <c r="BG19" i="6"/>
  <c r="AE19" i="6"/>
  <c r="AW19" i="6"/>
  <c r="Y19" i="6"/>
  <c r="AQ19" i="6"/>
  <c r="BM19" i="6"/>
  <c r="W39" i="6"/>
  <c r="BO39" i="6"/>
  <c r="W46" i="6"/>
  <c r="BO46" i="6"/>
  <c r="BO21" i="6"/>
  <c r="BG228" i="6"/>
  <c r="AE228" i="6"/>
  <c r="AW228" i="6"/>
  <c r="Y228" i="6"/>
  <c r="AQ228" i="6"/>
  <c r="BM228" i="6"/>
  <c r="AK228" i="6"/>
  <c r="W131" i="6"/>
  <c r="BO131" i="6"/>
  <c r="AQ155" i="6"/>
  <c r="BM155" i="6"/>
  <c r="AK155" i="6"/>
  <c r="BG155" i="6"/>
  <c r="AE155" i="6"/>
  <c r="Y155" i="6"/>
  <c r="AW155" i="6"/>
  <c r="BC255" i="6"/>
  <c r="BE255" i="6" s="1"/>
  <c r="BE217" i="6"/>
  <c r="BG240" i="6"/>
  <c r="AE240" i="6"/>
  <c r="AW240" i="6"/>
  <c r="Y240" i="6"/>
  <c r="AQ240" i="6"/>
  <c r="BM240" i="6"/>
  <c r="AK240" i="6"/>
  <c r="BG232" i="6"/>
  <c r="AE232" i="6"/>
  <c r="AW232" i="6"/>
  <c r="Y232" i="6"/>
  <c r="AQ232" i="6"/>
  <c r="BM232" i="6"/>
  <c r="AK232" i="6"/>
  <c r="BM237" i="6"/>
  <c r="AK237" i="6"/>
  <c r="BG237" i="6"/>
  <c r="AE237" i="6"/>
  <c r="AW237" i="6"/>
  <c r="Y237" i="6"/>
  <c r="AQ237" i="6"/>
  <c r="BM249" i="6"/>
  <c r="AK249" i="6"/>
  <c r="BG249" i="6"/>
  <c r="AE249" i="6"/>
  <c r="AW249" i="6"/>
  <c r="Y249" i="6"/>
  <c r="AQ249" i="6"/>
  <c r="W95" i="6"/>
  <c r="BO95" i="6"/>
  <c r="AQ130" i="6"/>
  <c r="BM130" i="6"/>
  <c r="AK130" i="6"/>
  <c r="BG130" i="6"/>
  <c r="AE130" i="6"/>
  <c r="Y130" i="6"/>
  <c r="AW130" i="6"/>
  <c r="AQ105" i="6"/>
  <c r="BM105" i="6"/>
  <c r="AK105" i="6"/>
  <c r="BG105" i="6"/>
  <c r="AE105" i="6"/>
  <c r="AW105" i="6"/>
  <c r="Y105" i="6"/>
  <c r="W101" i="6"/>
  <c r="BO101" i="6"/>
  <c r="AQ118" i="6"/>
  <c r="AK118" i="6"/>
  <c r="BG118" i="6"/>
  <c r="AE118" i="6"/>
  <c r="BM118" i="6"/>
  <c r="Y118" i="6"/>
  <c r="AW118" i="6"/>
  <c r="AU195" i="6"/>
  <c r="BM47" i="6"/>
  <c r="BG47" i="6"/>
  <c r="AE47" i="6"/>
  <c r="AK47" i="6"/>
  <c r="AQ47" i="6"/>
  <c r="Y47" i="6"/>
  <c r="AW47" i="6"/>
  <c r="BM43" i="6"/>
  <c r="AK43" i="6"/>
  <c r="BG43" i="6"/>
  <c r="AE43" i="6"/>
  <c r="AW43" i="6"/>
  <c r="Y43" i="6"/>
  <c r="AQ43" i="6"/>
  <c r="W18" i="6"/>
  <c r="BO18" i="6"/>
  <c r="BM48" i="6"/>
  <c r="AK48" i="6"/>
  <c r="BG48" i="6"/>
  <c r="Y48" i="6"/>
  <c r="AW48" i="6"/>
  <c r="AQ48" i="6"/>
  <c r="AE48" i="6"/>
  <c r="AE83" i="6"/>
  <c r="AW83" i="6"/>
  <c r="Y83" i="6"/>
  <c r="AQ83" i="6"/>
  <c r="AK83" i="6"/>
  <c r="BM83" i="6"/>
  <c r="BG83" i="6"/>
  <c r="AQ246" i="6"/>
  <c r="BM246" i="6"/>
  <c r="AK246" i="6"/>
  <c r="BG246" i="6"/>
  <c r="AE246" i="6"/>
  <c r="AW246" i="6"/>
  <c r="Y246" i="6"/>
  <c r="AQ182" i="6"/>
  <c r="BM182" i="6"/>
  <c r="AK182" i="6"/>
  <c r="BG182" i="6"/>
  <c r="AE182" i="6"/>
  <c r="AW182" i="6"/>
  <c r="Y182" i="6"/>
  <c r="BG221" i="6"/>
  <c r="AE221" i="6"/>
  <c r="AW221" i="6"/>
  <c r="Y221" i="6"/>
  <c r="AQ221" i="6"/>
  <c r="BM221" i="6"/>
  <c r="AK221" i="6"/>
  <c r="AE184" i="6"/>
  <c r="AW184" i="6"/>
  <c r="Y184" i="6"/>
  <c r="AQ184" i="6"/>
  <c r="BM184" i="6"/>
  <c r="AK184" i="6"/>
  <c r="BG184" i="6"/>
  <c r="AE160" i="6"/>
  <c r="AW160" i="6"/>
  <c r="Y160" i="6"/>
  <c r="AQ160" i="6"/>
  <c r="BM160" i="6"/>
  <c r="AK160" i="6"/>
  <c r="BG160" i="6"/>
  <c r="W128" i="6"/>
  <c r="BO128" i="6"/>
  <c r="AW119" i="6"/>
  <c r="Y119" i="6"/>
  <c r="AQ119" i="6"/>
  <c r="BM119" i="6"/>
  <c r="AK119" i="6"/>
  <c r="BG119" i="6"/>
  <c r="AE119" i="6"/>
  <c r="BO114" i="6"/>
  <c r="AK121" i="6"/>
  <c r="BG121" i="6"/>
  <c r="AE121" i="6"/>
  <c r="AW121" i="6"/>
  <c r="Y121" i="6"/>
  <c r="AQ121" i="6"/>
  <c r="BM121" i="6"/>
  <c r="AA257" i="6"/>
  <c r="W38" i="6"/>
  <c r="BO38" i="6"/>
  <c r="BM44" i="6"/>
  <c r="BG44" i="6"/>
  <c r="AW44" i="6"/>
  <c r="AQ44" i="6"/>
  <c r="AK44" i="6"/>
  <c r="AE44" i="6"/>
  <c r="Y44" i="6"/>
  <c r="K257" i="6"/>
  <c r="AQ36" i="6"/>
  <c r="BM36" i="6"/>
  <c r="AK36" i="6"/>
  <c r="BG36" i="6"/>
  <c r="AE36" i="6"/>
  <c r="AW36" i="6"/>
  <c r="Y36" i="6"/>
  <c r="AK15" i="6"/>
  <c r="BG15" i="6"/>
  <c r="AE15" i="6"/>
  <c r="AW15" i="6"/>
  <c r="Y15" i="6"/>
  <c r="AQ15" i="6"/>
  <c r="BM15" i="6"/>
  <c r="BM218" i="6"/>
  <c r="AK218" i="6"/>
  <c r="BG218" i="6"/>
  <c r="AE218" i="6"/>
  <c r="AW218" i="6"/>
  <c r="Y218" i="6"/>
  <c r="AQ218" i="6"/>
  <c r="AW86" i="6"/>
  <c r="Y86" i="6"/>
  <c r="AQ86" i="6"/>
  <c r="BM86" i="6"/>
  <c r="AK86" i="6"/>
  <c r="AE86" i="6"/>
  <c r="BG86" i="6"/>
  <c r="AW251" i="6"/>
  <c r="Y251" i="6"/>
  <c r="AQ251" i="6"/>
  <c r="BM251" i="6"/>
  <c r="AK251" i="6"/>
  <c r="BG251" i="6"/>
  <c r="AE251" i="6"/>
  <c r="U255" i="6"/>
  <c r="W255" i="6" s="1"/>
  <c r="AQ226" i="6"/>
  <c r="BM226" i="6"/>
  <c r="AK226" i="6"/>
  <c r="BG226" i="6"/>
  <c r="AE226" i="6"/>
  <c r="AW226" i="6"/>
  <c r="Y226" i="6"/>
  <c r="AW223" i="6"/>
  <c r="Y223" i="6"/>
  <c r="AQ223" i="6"/>
  <c r="BM223" i="6"/>
  <c r="AK223" i="6"/>
  <c r="BG223" i="6"/>
  <c r="AE223" i="6"/>
  <c r="AK161" i="6"/>
  <c r="BG161" i="6"/>
  <c r="AE161" i="6"/>
  <c r="AW161" i="6"/>
  <c r="Y161" i="6"/>
  <c r="AQ161" i="6"/>
  <c r="BM161" i="6"/>
  <c r="BM225" i="6"/>
  <c r="AK225" i="6"/>
  <c r="BG225" i="6"/>
  <c r="AE225" i="6"/>
  <c r="AW225" i="6"/>
  <c r="Y225" i="6"/>
  <c r="AQ225" i="6"/>
  <c r="AQ166" i="6"/>
  <c r="BM166" i="6"/>
  <c r="AK166" i="6"/>
  <c r="BG166" i="6"/>
  <c r="AE166" i="6"/>
  <c r="AW166" i="6"/>
  <c r="Y166" i="6"/>
  <c r="BM193" i="6"/>
  <c r="BG193" i="6"/>
  <c r="AE193" i="6"/>
  <c r="Y193" i="6"/>
  <c r="AW193" i="6"/>
  <c r="AQ193" i="6"/>
  <c r="AK193" i="6"/>
  <c r="W91" i="6"/>
  <c r="BO91" i="6"/>
  <c r="AW127" i="6"/>
  <c r="Y127" i="6"/>
  <c r="AQ127" i="6"/>
  <c r="BM127" i="6"/>
  <c r="AK127" i="6"/>
  <c r="AE127" i="6"/>
  <c r="BG127" i="6"/>
  <c r="AS257" i="6"/>
  <c r="AU53" i="6"/>
  <c r="BO110" i="6"/>
  <c r="W110" i="6"/>
  <c r="AW115" i="6"/>
  <c r="Y115" i="6"/>
  <c r="AQ115" i="6"/>
  <c r="BM115" i="6"/>
  <c r="AK115" i="6"/>
  <c r="AE115" i="6"/>
  <c r="BG115" i="6"/>
  <c r="AQ45" i="6"/>
  <c r="BM45" i="6"/>
  <c r="AW45" i="6"/>
  <c r="AK45" i="6"/>
  <c r="AE45" i="6"/>
  <c r="BG45" i="6"/>
  <c r="Y45" i="6"/>
  <c r="AE34" i="6"/>
  <c r="BG34" i="6"/>
  <c r="AW34" i="6"/>
  <c r="Y34" i="6"/>
  <c r="AQ34" i="6"/>
  <c r="BM34" i="6"/>
  <c r="AK34" i="6"/>
  <c r="BG99" i="6"/>
  <c r="AE99" i="6"/>
  <c r="AW99" i="6"/>
  <c r="Y99" i="6"/>
  <c r="AQ99" i="6"/>
  <c r="AK99" i="6"/>
  <c r="BM99" i="6"/>
  <c r="AQ32" i="6"/>
  <c r="BM32" i="6"/>
  <c r="AK32" i="6"/>
  <c r="BG32" i="6"/>
  <c r="AE32" i="6"/>
  <c r="AW32" i="6"/>
  <c r="Y32" i="6"/>
  <c r="AQ242" i="6"/>
  <c r="BM242" i="6"/>
  <c r="AK242" i="6"/>
  <c r="BG242" i="6"/>
  <c r="AE242" i="6"/>
  <c r="Y242" i="6"/>
  <c r="AW242" i="6"/>
  <c r="AE176" i="6"/>
  <c r="AW176" i="6"/>
  <c r="Y176" i="6"/>
  <c r="AQ176" i="6"/>
  <c r="BM176" i="6"/>
  <c r="AK176" i="6"/>
  <c r="BG176" i="6"/>
  <c r="BM245" i="6"/>
  <c r="AK245" i="6"/>
  <c r="BG245" i="6"/>
  <c r="AE245" i="6"/>
  <c r="AW245" i="6"/>
  <c r="Y245" i="6"/>
  <c r="AQ245" i="6"/>
  <c r="AQ186" i="6"/>
  <c r="BM186" i="6"/>
  <c r="AK186" i="6"/>
  <c r="BG186" i="6"/>
  <c r="AE186" i="6"/>
  <c r="AW186" i="6"/>
  <c r="Y186" i="6"/>
  <c r="BM229" i="6"/>
  <c r="AK229" i="6"/>
  <c r="BG229" i="6"/>
  <c r="AE229" i="6"/>
  <c r="AW229" i="6"/>
  <c r="Y229" i="6"/>
  <c r="AQ229" i="6"/>
  <c r="AK165" i="6"/>
  <c r="BG165" i="6"/>
  <c r="AE165" i="6"/>
  <c r="AW165" i="6"/>
  <c r="Y165" i="6"/>
  <c r="AQ165" i="6"/>
  <c r="BM165" i="6"/>
  <c r="W159" i="6"/>
  <c r="BO159" i="6"/>
  <c r="AQ49" i="6"/>
  <c r="BM49" i="6"/>
  <c r="Y49" i="6"/>
  <c r="AW49" i="6"/>
  <c r="AK49" i="6"/>
  <c r="AE49" i="6"/>
  <c r="BG49" i="6"/>
  <c r="BC195" i="6"/>
  <c r="BE195" i="6" s="1"/>
  <c r="BE82" i="6"/>
  <c r="BO120" i="6"/>
  <c r="W97" i="6"/>
  <c r="BO97" i="6"/>
  <c r="BG103" i="6"/>
  <c r="AE103" i="6"/>
  <c r="AW103" i="6"/>
  <c r="Y103" i="6"/>
  <c r="AQ103" i="6"/>
  <c r="AK103" i="6"/>
  <c r="BM103" i="6"/>
  <c r="AQ40" i="6"/>
  <c r="BM40" i="6"/>
  <c r="AK40" i="6"/>
  <c r="BG40" i="6"/>
  <c r="AE40" i="6"/>
  <c r="AW40" i="6"/>
  <c r="Y40" i="6"/>
  <c r="AW41" i="6"/>
  <c r="Y41" i="6"/>
  <c r="AQ41" i="6"/>
  <c r="BM41" i="6"/>
  <c r="AK41" i="6"/>
  <c r="BG41" i="6"/>
  <c r="AE41" i="6"/>
  <c r="AE42" i="6"/>
  <c r="BG42" i="6"/>
  <c r="AW42" i="6"/>
  <c r="Y42" i="6"/>
  <c r="AQ42" i="6"/>
  <c r="BM42" i="6"/>
  <c r="AK42" i="6"/>
  <c r="AK185" i="6"/>
  <c r="BG185" i="6"/>
  <c r="AE185" i="6"/>
  <c r="AW185" i="6"/>
  <c r="Y185" i="6"/>
  <c r="AQ185" i="6"/>
  <c r="BM185" i="6"/>
  <c r="AW243" i="6"/>
  <c r="Y243" i="6"/>
  <c r="AQ243" i="6"/>
  <c r="BM243" i="6"/>
  <c r="AK243" i="6"/>
  <c r="BG243" i="6"/>
  <c r="AE243" i="6"/>
  <c r="BG252" i="6"/>
  <c r="AE252" i="6"/>
  <c r="AW252" i="6"/>
  <c r="Y252" i="6"/>
  <c r="AQ252" i="6"/>
  <c r="BM252" i="6"/>
  <c r="AK252" i="6"/>
  <c r="W180" i="6"/>
  <c r="BO180" i="6"/>
  <c r="BM222" i="6"/>
  <c r="AK222" i="6"/>
  <c r="BG222" i="6"/>
  <c r="AE222" i="6"/>
  <c r="AW222" i="6"/>
  <c r="Y222" i="6"/>
  <c r="AQ222" i="6"/>
  <c r="W181" i="6"/>
  <c r="BO181" i="6"/>
  <c r="AQ162" i="6"/>
  <c r="BM162" i="6"/>
  <c r="AK162" i="6"/>
  <c r="BG162" i="6"/>
  <c r="AE162" i="6"/>
  <c r="AW162" i="6"/>
  <c r="Y162" i="6"/>
  <c r="AW171" i="6"/>
  <c r="Y171" i="6"/>
  <c r="AQ171" i="6"/>
  <c r="BM171" i="6"/>
  <c r="AK171" i="6"/>
  <c r="BG171" i="6"/>
  <c r="AE171" i="6"/>
  <c r="AW239" i="6"/>
  <c r="Y239" i="6"/>
  <c r="AQ239" i="6"/>
  <c r="BM239" i="6"/>
  <c r="AK239" i="6"/>
  <c r="BG239" i="6"/>
  <c r="AE239" i="6"/>
  <c r="BO117" i="6"/>
  <c r="W117" i="6"/>
  <c r="W124" i="6"/>
  <c r="BO124" i="6"/>
  <c r="AY257" i="6"/>
  <c r="BC53" i="6"/>
  <c r="BO106" i="6"/>
  <c r="W106" i="6"/>
  <c r="BI257" i="6"/>
  <c r="BK53" i="6"/>
  <c r="AE30" i="6"/>
  <c r="AW30" i="6"/>
  <c r="Y30" i="6"/>
  <c r="AQ30" i="6"/>
  <c r="BM30" i="6"/>
  <c r="AK30" i="6"/>
  <c r="BG30" i="6"/>
  <c r="AW29" i="6"/>
  <c r="Y29" i="6"/>
  <c r="AQ29" i="6"/>
  <c r="BM29" i="6"/>
  <c r="AK29" i="6"/>
  <c r="BG29" i="6"/>
  <c r="AE29" i="6"/>
  <c r="AQ20" i="6"/>
  <c r="BM20" i="6"/>
  <c r="AK20" i="6"/>
  <c r="BG20" i="6"/>
  <c r="AE20" i="6"/>
  <c r="AW20" i="6"/>
  <c r="Y20" i="6"/>
  <c r="AW231" i="6"/>
  <c r="Y231" i="6"/>
  <c r="AQ231" i="6"/>
  <c r="BM231" i="6"/>
  <c r="AK231" i="6"/>
  <c r="BG231" i="6"/>
  <c r="AE231" i="6"/>
  <c r="W248" i="6"/>
  <c r="BO248" i="6"/>
  <c r="AQ230" i="6"/>
  <c r="BM230" i="6"/>
  <c r="AK230" i="6"/>
  <c r="BG230" i="6"/>
  <c r="AE230" i="6"/>
  <c r="AW230" i="6"/>
  <c r="Y230" i="6"/>
  <c r="W247" i="6"/>
  <c r="BO247" i="6"/>
  <c r="AW235" i="6"/>
  <c r="Y235" i="6"/>
  <c r="AQ235" i="6"/>
  <c r="BM235" i="6"/>
  <c r="AK235" i="6"/>
  <c r="BG235" i="6"/>
  <c r="AE235" i="6"/>
  <c r="BO179" i="6"/>
  <c r="AQ122" i="6"/>
  <c r="BM122" i="6"/>
  <c r="AK122" i="6"/>
  <c r="BG122" i="6"/>
  <c r="AE122" i="6"/>
  <c r="AW122" i="6"/>
  <c r="Y122" i="6"/>
  <c r="M257" i="6"/>
  <c r="AW17" i="6"/>
  <c r="Y17" i="6"/>
  <c r="AQ17" i="6"/>
  <c r="BM17" i="6"/>
  <c r="AK17" i="6"/>
  <c r="BG17" i="6"/>
  <c r="AE17" i="6"/>
  <c r="BM89" i="6"/>
  <c r="AE89" i="6"/>
  <c r="BM96" i="6"/>
  <c r="AK96" i="6"/>
  <c r="BG96" i="6"/>
  <c r="AE96" i="6"/>
  <c r="AW96" i="6"/>
  <c r="Y96" i="6"/>
  <c r="AQ96" i="6"/>
  <c r="U53" i="6"/>
  <c r="W14" i="6"/>
  <c r="BO14" i="6"/>
  <c r="AW37" i="6"/>
  <c r="Y37" i="6"/>
  <c r="AQ37" i="6"/>
  <c r="BM37" i="6"/>
  <c r="AK37" i="6"/>
  <c r="BG37" i="6"/>
  <c r="AE37" i="6"/>
  <c r="AK35" i="6"/>
  <c r="BG35" i="6"/>
  <c r="BM35" i="6"/>
  <c r="AE35" i="6"/>
  <c r="AW35" i="6"/>
  <c r="Y35" i="6"/>
  <c r="AQ35" i="6"/>
  <c r="W173" i="6"/>
  <c r="BO173" i="6"/>
  <c r="BG236" i="6"/>
  <c r="AE236" i="6"/>
  <c r="AW236" i="6"/>
  <c r="Y236" i="6"/>
  <c r="AQ236" i="6"/>
  <c r="BM236" i="6"/>
  <c r="AK236" i="6"/>
  <c r="BM241" i="6"/>
  <c r="AK241" i="6"/>
  <c r="BG241" i="6"/>
  <c r="AE241" i="6"/>
  <c r="AW241" i="6"/>
  <c r="Y241" i="6"/>
  <c r="AQ241" i="6"/>
  <c r="AQ178" i="6"/>
  <c r="BM178" i="6"/>
  <c r="AK178" i="6"/>
  <c r="BG178" i="6"/>
  <c r="AE178" i="6"/>
  <c r="AW178" i="6"/>
  <c r="Y178" i="6"/>
  <c r="BO170" i="6"/>
  <c r="W170" i="6"/>
  <c r="AQ238" i="6"/>
  <c r="BM238" i="6"/>
  <c r="AK238" i="6"/>
  <c r="BG238" i="6"/>
  <c r="AE238" i="6"/>
  <c r="AW238" i="6"/>
  <c r="Y238" i="6"/>
  <c r="W149" i="6"/>
  <c r="BO149" i="6"/>
  <c r="BO167" i="6"/>
  <c r="AW107" i="6"/>
  <c r="Y107" i="6"/>
  <c r="AQ107" i="6"/>
  <c r="BM107" i="6"/>
  <c r="AK107" i="6"/>
  <c r="AE107" i="6"/>
  <c r="BG107" i="6"/>
  <c r="W87" i="6"/>
  <c r="BO87" i="6"/>
  <c r="BO151" i="6"/>
  <c r="S257" i="6"/>
  <c r="BM253" i="6"/>
  <c r="AK253" i="6"/>
  <c r="BG253" i="6"/>
  <c r="AE253" i="6"/>
  <c r="AW253" i="6"/>
  <c r="Y253" i="6"/>
  <c r="AQ253" i="6"/>
  <c r="AK27" i="6"/>
  <c r="BG27" i="6"/>
  <c r="BM27" i="6"/>
  <c r="AE27" i="6"/>
  <c r="AW27" i="6"/>
  <c r="Y27" i="6"/>
  <c r="AQ27" i="6"/>
  <c r="W23" i="6"/>
  <c r="BO23" i="6"/>
  <c r="I257" i="6"/>
  <c r="E257" i="6"/>
  <c r="AC53" i="6"/>
  <c r="AC37" i="5"/>
  <c r="AA258" i="5"/>
  <c r="AJ260" i="5"/>
  <c r="AT260" i="5"/>
  <c r="K37" i="5"/>
  <c r="AL37" i="5"/>
  <c r="K188" i="5"/>
  <c r="O258" i="5"/>
  <c r="AL188" i="5"/>
  <c r="AC94" i="5"/>
  <c r="K94" i="5"/>
  <c r="Q188" i="5"/>
  <c r="W188" i="5"/>
  <c r="Q125" i="5"/>
  <c r="AL94" i="5"/>
  <c r="AC161" i="5"/>
  <c r="W161" i="5"/>
  <c r="W125" i="5"/>
  <c r="Q94" i="5"/>
  <c r="AC125" i="5"/>
  <c r="W242" i="5"/>
  <c r="Q242" i="5"/>
  <c r="AL242" i="5"/>
  <c r="K242" i="5"/>
  <c r="AC242" i="5"/>
  <c r="Q180" i="5"/>
  <c r="AL180" i="5"/>
  <c r="K180" i="5"/>
  <c r="AC180" i="5"/>
  <c r="W180" i="5"/>
  <c r="AC88" i="5"/>
  <c r="W88" i="5"/>
  <c r="Q88" i="5"/>
  <c r="AL88" i="5"/>
  <c r="K88" i="5"/>
  <c r="U258" i="5"/>
  <c r="AC159" i="5"/>
  <c r="Q159" i="5"/>
  <c r="K159" i="5"/>
  <c r="AL159" i="5"/>
  <c r="W159" i="5"/>
  <c r="AA198" i="5"/>
  <c r="AH260" i="5"/>
  <c r="W33" i="5"/>
  <c r="Q33" i="5"/>
  <c r="AL33" i="5"/>
  <c r="K33" i="5"/>
  <c r="AC33" i="5"/>
  <c r="W184" i="5"/>
  <c r="Q184" i="5"/>
  <c r="AL184" i="5"/>
  <c r="K184" i="5"/>
  <c r="AC184" i="5"/>
  <c r="C260" i="5"/>
  <c r="K89" i="5"/>
  <c r="AC89" i="5"/>
  <c r="W89" i="5"/>
  <c r="Q89" i="5"/>
  <c r="AL89" i="5"/>
  <c r="M260" i="5"/>
  <c r="Q104" i="5"/>
  <c r="AL104" i="5"/>
  <c r="K104" i="5"/>
  <c r="AC104" i="5"/>
  <c r="W104" i="5"/>
  <c r="Q82" i="5"/>
  <c r="AL82" i="5"/>
  <c r="K82" i="5"/>
  <c r="AC82" i="5"/>
  <c r="W82" i="5"/>
  <c r="AP258" i="5"/>
  <c r="AC98" i="5"/>
  <c r="W98" i="5"/>
  <c r="Q98" i="5"/>
  <c r="AL98" i="5"/>
  <c r="K98" i="5"/>
  <c r="AN260" i="5"/>
  <c r="AP53" i="5"/>
  <c r="AL191" i="5"/>
  <c r="K191" i="5"/>
  <c r="AC191" i="5"/>
  <c r="W191" i="5"/>
  <c r="Q191" i="5"/>
  <c r="AR106" i="5"/>
  <c r="AL27" i="5"/>
  <c r="K27" i="5"/>
  <c r="AC27" i="5"/>
  <c r="W27" i="5"/>
  <c r="Q27" i="5"/>
  <c r="S260" i="5"/>
  <c r="U53" i="5"/>
  <c r="AC122" i="5"/>
  <c r="W122" i="5"/>
  <c r="Q122" i="5"/>
  <c r="AL122" i="5"/>
  <c r="K122" i="5"/>
  <c r="AZ260" i="5"/>
  <c r="AL179" i="5"/>
  <c r="K179" i="5"/>
  <c r="AC179" i="5"/>
  <c r="W179" i="5"/>
  <c r="Q179" i="5"/>
  <c r="K14" i="5"/>
  <c r="AL14" i="5"/>
  <c r="AC14" i="5"/>
  <c r="W14" i="5"/>
  <c r="Q14" i="5"/>
  <c r="Y260" i="5"/>
  <c r="AA53" i="5"/>
  <c r="AC110" i="5"/>
  <c r="W110" i="5"/>
  <c r="Q110" i="5"/>
  <c r="AL110" i="5"/>
  <c r="K110" i="5"/>
  <c r="AC186" i="5"/>
  <c r="W186" i="5"/>
  <c r="Q186" i="5"/>
  <c r="AL186" i="5"/>
  <c r="K186" i="5"/>
  <c r="Q251" i="5"/>
  <c r="AL251" i="5"/>
  <c r="K251" i="5"/>
  <c r="AC251" i="5"/>
  <c r="W251" i="5"/>
  <c r="W131" i="5"/>
  <c r="Q131" i="5"/>
  <c r="AL131" i="5"/>
  <c r="K131" i="5"/>
  <c r="AC131" i="5"/>
  <c r="W153" i="5"/>
  <c r="Q153" i="5"/>
  <c r="AL153" i="5"/>
  <c r="K153" i="5"/>
  <c r="AC153" i="5"/>
  <c r="AL15" i="5"/>
  <c r="K15" i="5"/>
  <c r="AC15" i="5"/>
  <c r="W15" i="5"/>
  <c r="Q15" i="5"/>
  <c r="W40" i="5"/>
  <c r="Q40" i="5"/>
  <c r="AL40" i="5"/>
  <c r="K40" i="5"/>
  <c r="AC40" i="5"/>
  <c r="K189" i="5"/>
  <c r="AC189" i="5"/>
  <c r="W189" i="5"/>
  <c r="Q189" i="5"/>
  <c r="AL189" i="5"/>
  <c r="Q239" i="5"/>
  <c r="AL239" i="5"/>
  <c r="K239" i="5"/>
  <c r="AC239" i="5"/>
  <c r="W239" i="5"/>
  <c r="W256" i="5"/>
  <c r="Q256" i="5"/>
  <c r="AL256" i="5"/>
  <c r="K256" i="5"/>
  <c r="AC256" i="5"/>
  <c r="AC156" i="5"/>
  <c r="W156" i="5"/>
  <c r="Q156" i="5"/>
  <c r="AL156" i="5"/>
  <c r="K156" i="5"/>
  <c r="K157" i="5"/>
  <c r="AC157" i="5"/>
  <c r="W157" i="5"/>
  <c r="Q157" i="5"/>
  <c r="AL157" i="5"/>
  <c r="Q49" i="5"/>
  <c r="AL49" i="5"/>
  <c r="K49" i="5"/>
  <c r="AC49" i="5"/>
  <c r="W49" i="5"/>
  <c r="W121" i="5"/>
  <c r="Q121" i="5"/>
  <c r="AL121" i="5"/>
  <c r="K121" i="5"/>
  <c r="AC121" i="5"/>
  <c r="AC43" i="5"/>
  <c r="W43" i="5"/>
  <c r="Q43" i="5"/>
  <c r="AL43" i="5"/>
  <c r="K43" i="5"/>
  <c r="Q30" i="5"/>
  <c r="AL30" i="5"/>
  <c r="K30" i="5"/>
  <c r="AC30" i="5"/>
  <c r="W30" i="5"/>
  <c r="Q227" i="5"/>
  <c r="AL227" i="5"/>
  <c r="K227" i="5"/>
  <c r="AC227" i="5"/>
  <c r="W227" i="5"/>
  <c r="W185" i="5"/>
  <c r="Q185" i="5"/>
  <c r="AL185" i="5"/>
  <c r="K185" i="5"/>
  <c r="AC185" i="5"/>
  <c r="K225" i="5"/>
  <c r="AC225" i="5"/>
  <c r="W225" i="5"/>
  <c r="Q225" i="5"/>
  <c r="AL225" i="5"/>
  <c r="AC162" i="5"/>
  <c r="Q162" i="5"/>
  <c r="AL162" i="5"/>
  <c r="K162" i="5"/>
  <c r="W162" i="5"/>
  <c r="W97" i="5"/>
  <c r="Q97" i="5"/>
  <c r="AL97" i="5"/>
  <c r="K97" i="5"/>
  <c r="AC97" i="5"/>
  <c r="Q18" i="5"/>
  <c r="AL18" i="5"/>
  <c r="K18" i="5"/>
  <c r="AC18" i="5"/>
  <c r="W18" i="5"/>
  <c r="AC23" i="5"/>
  <c r="W23" i="5"/>
  <c r="Q23" i="5"/>
  <c r="AL23" i="5"/>
  <c r="K23" i="5"/>
  <c r="AC112" i="5"/>
  <c r="W112" i="5"/>
  <c r="Q112" i="5"/>
  <c r="AL112" i="5"/>
  <c r="K112" i="5"/>
  <c r="W119" i="5"/>
  <c r="Q119" i="5"/>
  <c r="AL119" i="5"/>
  <c r="K119" i="5"/>
  <c r="AC119" i="5"/>
  <c r="Q19" i="5"/>
  <c r="W19" i="5"/>
  <c r="AL19" i="5"/>
  <c r="K19" i="5"/>
  <c r="AC19" i="5"/>
  <c r="AR190" i="5" l="1"/>
  <c r="AR161" i="5"/>
  <c r="AR194" i="5"/>
  <c r="AR115" i="5"/>
  <c r="AR88" i="5"/>
  <c r="AR98" i="5"/>
  <c r="AR120" i="5"/>
  <c r="AR168" i="5"/>
  <c r="AR112" i="5"/>
  <c r="AR122" i="5"/>
  <c r="AR159" i="5"/>
  <c r="AR130" i="5"/>
  <c r="AR177" i="5"/>
  <c r="AR185" i="5"/>
  <c r="AR181" i="5"/>
  <c r="AR90" i="5"/>
  <c r="AR124" i="5"/>
  <c r="AR154" i="5"/>
  <c r="AR162" i="5"/>
  <c r="AR93" i="5"/>
  <c r="AR189" i="5"/>
  <c r="AR172" i="5"/>
  <c r="AR193" i="5"/>
  <c r="AR165" i="5"/>
  <c r="AR160" i="5"/>
  <c r="AR102" i="5"/>
  <c r="AR156" i="5"/>
  <c r="AR85" i="5"/>
  <c r="AR192" i="5"/>
  <c r="AR105" i="5"/>
  <c r="AR164" i="5"/>
  <c r="AR184" i="5"/>
  <c r="AR92" i="5"/>
  <c r="AR114" i="5"/>
  <c r="AR87" i="5"/>
  <c r="AR97" i="5"/>
  <c r="AR83" i="5"/>
  <c r="AR117" i="5"/>
  <c r="AR176" i="5"/>
  <c r="AR196" i="5"/>
  <c r="AR158" i="5"/>
  <c r="AR126" i="5"/>
  <c r="AR99" i="5"/>
  <c r="AR109" i="5"/>
  <c r="AR95" i="5"/>
  <c r="AR129" i="5"/>
  <c r="AR188" i="5"/>
  <c r="AR198" i="5"/>
  <c r="AR169" i="5"/>
  <c r="AR116" i="5"/>
  <c r="AR89" i="5"/>
  <c r="AR111" i="5"/>
  <c r="AR121" i="5"/>
  <c r="AR107" i="5"/>
  <c r="AR167" i="5"/>
  <c r="AR163" i="5"/>
  <c r="AR171" i="5"/>
  <c r="AR100" i="5"/>
  <c r="AR152" i="5"/>
  <c r="AR173" i="5"/>
  <c r="AR104" i="5"/>
  <c r="AR101" i="5"/>
  <c r="AR123" i="5"/>
  <c r="AR153" i="5"/>
  <c r="AR119" i="5"/>
  <c r="AR179" i="5"/>
  <c r="AR175" i="5"/>
  <c r="AR183" i="5"/>
  <c r="AR127" i="5"/>
  <c r="AR128" i="5"/>
  <c r="AR113" i="5"/>
  <c r="AR155" i="5"/>
  <c r="AR84" i="5"/>
  <c r="AR131" i="5"/>
  <c r="AR191" i="5"/>
  <c r="AR187" i="5"/>
  <c r="AR195" i="5"/>
  <c r="AR110" i="5"/>
  <c r="AR118" i="5"/>
  <c r="AR91" i="5"/>
  <c r="AR125" i="5"/>
  <c r="AR180" i="5"/>
  <c r="AR96" i="5"/>
  <c r="AR82" i="5"/>
  <c r="AR166" i="5"/>
  <c r="AR174" i="5"/>
  <c r="AR170" i="5"/>
  <c r="AR103" i="5"/>
  <c r="AR157" i="5"/>
  <c r="AR86" i="5"/>
  <c r="AR108" i="5"/>
  <c r="AR94" i="5"/>
  <c r="AR178" i="5"/>
  <c r="AR186" i="5"/>
  <c r="AT225" i="9"/>
  <c r="AT223" i="9"/>
  <c r="AZ165" i="9"/>
  <c r="AT24" i="9"/>
  <c r="Y257" i="9"/>
  <c r="AZ110" i="9"/>
  <c r="U120" i="13"/>
  <c r="AA154" i="15"/>
  <c r="U251" i="17"/>
  <c r="AA34" i="9"/>
  <c r="AV236" i="12"/>
  <c r="U86" i="13"/>
  <c r="AD232" i="11"/>
  <c r="U83" i="13"/>
  <c r="AH232" i="11"/>
  <c r="U159" i="13"/>
  <c r="AA179" i="15"/>
  <c r="U127" i="13"/>
  <c r="AV160" i="12"/>
  <c r="BD21" i="12"/>
  <c r="U170" i="13"/>
  <c r="Z116" i="11"/>
  <c r="AZ160" i="12"/>
  <c r="AZ21" i="12"/>
  <c r="U126" i="13"/>
  <c r="U226" i="17"/>
  <c r="AA44" i="9"/>
  <c r="AD116" i="11"/>
  <c r="U169" i="13"/>
  <c r="U218" i="17"/>
  <c r="U233" i="17"/>
  <c r="AZ168" i="9"/>
  <c r="U224" i="17"/>
  <c r="U240" i="17"/>
  <c r="AD257" i="19"/>
  <c r="AU257" i="6"/>
  <c r="G257" i="16"/>
  <c r="AC257" i="6"/>
  <c r="AO257" i="6"/>
  <c r="CB257" i="9"/>
  <c r="U50" i="9"/>
  <c r="AV158" i="12"/>
  <c r="AZ28" i="12"/>
  <c r="AZ158" i="12"/>
  <c r="AV185" i="12"/>
  <c r="BK257" i="6"/>
  <c r="AV240" i="12"/>
  <c r="AV159" i="12"/>
  <c r="AZ185" i="12"/>
  <c r="G257" i="15"/>
  <c r="AV88" i="12"/>
  <c r="BD159" i="12"/>
  <c r="U186" i="9"/>
  <c r="U102" i="9"/>
  <c r="U114" i="9"/>
  <c r="AH42" i="11"/>
  <c r="AL255" i="19"/>
  <c r="AN14" i="9"/>
  <c r="AN51" i="9"/>
  <c r="AZ116" i="9"/>
  <c r="U90" i="9"/>
  <c r="AN48" i="9"/>
  <c r="U128" i="9"/>
  <c r="AZ157" i="9"/>
  <c r="Z244" i="11"/>
  <c r="AV107" i="12"/>
  <c r="M257" i="19"/>
  <c r="U127" i="9"/>
  <c r="U152" i="9"/>
  <c r="U162" i="9"/>
  <c r="U163" i="9"/>
  <c r="U117" i="9"/>
  <c r="AH22" i="11"/>
  <c r="AI257" i="20"/>
  <c r="U93" i="9"/>
  <c r="U122" i="9"/>
  <c r="U123" i="9"/>
  <c r="M257" i="16"/>
  <c r="AZ33" i="9"/>
  <c r="U187" i="9"/>
  <c r="U181" i="9"/>
  <c r="AV112" i="12"/>
  <c r="BO255" i="6"/>
  <c r="AQ255" i="6" s="1"/>
  <c r="U193" i="9"/>
  <c r="U161" i="9"/>
  <c r="U99" i="9"/>
  <c r="AH239" i="11"/>
  <c r="BD112" i="12"/>
  <c r="AZ25" i="9"/>
  <c r="U177" i="9"/>
  <c r="U100" i="9"/>
  <c r="AN44" i="9"/>
  <c r="AT93" i="9"/>
  <c r="Z239" i="11"/>
  <c r="U107" i="9"/>
  <c r="U149" i="9"/>
  <c r="AN50" i="9"/>
  <c r="U104" i="9"/>
  <c r="AZ163" i="9"/>
  <c r="BD163" i="12"/>
  <c r="U124" i="9"/>
  <c r="U82" i="9"/>
  <c r="U167" i="9"/>
  <c r="AN42" i="9"/>
  <c r="U111" i="9"/>
  <c r="U151" i="9"/>
  <c r="AZ155" i="12"/>
  <c r="AQ89" i="6"/>
  <c r="AA84" i="9"/>
  <c r="AZ190" i="9"/>
  <c r="BZ257" i="9"/>
  <c r="O122" i="9"/>
  <c r="O102" i="9"/>
  <c r="AA152" i="9"/>
  <c r="AA100" i="9"/>
  <c r="AT116" i="9"/>
  <c r="AA193" i="9"/>
  <c r="AA111" i="9"/>
  <c r="AZ83" i="9"/>
  <c r="AA109" i="9"/>
  <c r="AA115" i="9"/>
  <c r="AA189" i="9"/>
  <c r="AT106" i="9"/>
  <c r="AA173" i="9"/>
  <c r="AA119" i="9"/>
  <c r="AA160" i="9"/>
  <c r="AT82" i="9"/>
  <c r="AZ153" i="9"/>
  <c r="AD156" i="11"/>
  <c r="AV126" i="12"/>
  <c r="U226" i="16"/>
  <c r="U229" i="16"/>
  <c r="U236" i="16"/>
  <c r="U247" i="16"/>
  <c r="AZ183" i="9"/>
  <c r="AA149" i="9"/>
  <c r="AG89" i="9"/>
  <c r="AA108" i="9"/>
  <c r="AA82" i="9"/>
  <c r="AZ103" i="9"/>
  <c r="O170" i="9"/>
  <c r="AA177" i="9"/>
  <c r="AT160" i="9"/>
  <c r="AA129" i="9"/>
  <c r="AA195" i="9"/>
  <c r="AZ108" i="9"/>
  <c r="AZ185" i="9"/>
  <c r="AZ124" i="9"/>
  <c r="AG108" i="9"/>
  <c r="U238" i="16"/>
  <c r="U233" i="16"/>
  <c r="U240" i="16"/>
  <c r="U251" i="16"/>
  <c r="AZ88" i="9"/>
  <c r="AZ195" i="9"/>
  <c r="AA151" i="9"/>
  <c r="O115" i="9"/>
  <c r="O126" i="9"/>
  <c r="O187" i="9"/>
  <c r="O151" i="9"/>
  <c r="AG128" i="9"/>
  <c r="AT154" i="9"/>
  <c r="AA191" i="9"/>
  <c r="AT167" i="9"/>
  <c r="AT192" i="9"/>
  <c r="AZ151" i="9"/>
  <c r="Z127" i="11"/>
  <c r="U250" i="16"/>
  <c r="U237" i="16"/>
  <c r="U244" i="16"/>
  <c r="O103" i="9"/>
  <c r="AA124" i="9"/>
  <c r="O89" i="9"/>
  <c r="AA131" i="9"/>
  <c r="AZ44" i="9"/>
  <c r="AA184" i="9"/>
  <c r="AZ82" i="9"/>
  <c r="AA187" i="9"/>
  <c r="AA153" i="9"/>
  <c r="AA87" i="9"/>
  <c r="O191" i="9"/>
  <c r="AA176" i="9"/>
  <c r="AT166" i="9"/>
  <c r="AA104" i="9"/>
  <c r="AZ102" i="9"/>
  <c r="AT151" i="9"/>
  <c r="AT185" i="9"/>
  <c r="AZ92" i="9"/>
  <c r="AD127" i="11"/>
  <c r="U234" i="16"/>
  <c r="U241" i="16"/>
  <c r="U248" i="16"/>
  <c r="O153" i="9"/>
  <c r="AA110" i="9"/>
  <c r="AA190" i="9"/>
  <c r="AT83" i="9"/>
  <c r="AA105" i="9"/>
  <c r="AA125" i="9"/>
  <c r="AT85" i="9"/>
  <c r="AA118" i="9"/>
  <c r="AA185" i="9"/>
  <c r="AT190" i="9"/>
  <c r="AA162" i="9"/>
  <c r="AT128" i="9"/>
  <c r="O92" i="15"/>
  <c r="U246" i="16"/>
  <c r="U245" i="16"/>
  <c r="U252" i="16"/>
  <c r="AT173" i="9"/>
  <c r="AZ113" i="9"/>
  <c r="AA170" i="9"/>
  <c r="AA99" i="9"/>
  <c r="AA179" i="9"/>
  <c r="AT97" i="9"/>
  <c r="AA174" i="9"/>
  <c r="AA106" i="9"/>
  <c r="O189" i="9"/>
  <c r="AA155" i="9"/>
  <c r="AG88" i="9"/>
  <c r="AA117" i="9"/>
  <c r="AT195" i="9"/>
  <c r="AA113" i="9"/>
  <c r="AG164" i="9"/>
  <c r="AZ166" i="9"/>
  <c r="AZ98" i="9"/>
  <c r="AZ99" i="9"/>
  <c r="BR257" i="15"/>
  <c r="AZ126" i="12"/>
  <c r="U219" i="16"/>
  <c r="U249" i="16"/>
  <c r="U220" i="16"/>
  <c r="AW89" i="6"/>
  <c r="AZ131" i="9"/>
  <c r="AA169" i="9"/>
  <c r="O175" i="9"/>
  <c r="AA89" i="9"/>
  <c r="AA126" i="9"/>
  <c r="AA112" i="9"/>
  <c r="AA188" i="9"/>
  <c r="AT89" i="9"/>
  <c r="AA164" i="9"/>
  <c r="AZ90" i="9"/>
  <c r="AA130" i="9"/>
  <c r="AZ169" i="9"/>
  <c r="AZ179" i="9"/>
  <c r="AZ115" i="9"/>
  <c r="U230" i="16"/>
  <c r="U253" i="16"/>
  <c r="U223" i="16"/>
  <c r="Y89" i="6"/>
  <c r="AZ104" i="9"/>
  <c r="O83" i="9"/>
  <c r="AA102" i="9"/>
  <c r="AA92" i="9"/>
  <c r="AA127" i="9"/>
  <c r="AA186" i="9"/>
  <c r="AA175" i="9"/>
  <c r="AA85" i="9"/>
  <c r="AA157" i="9"/>
  <c r="AA114" i="9"/>
  <c r="AA165" i="9"/>
  <c r="AZ187" i="9"/>
  <c r="AZ181" i="9"/>
  <c r="AZ130" i="9"/>
  <c r="AZ122" i="9"/>
  <c r="Z23" i="11"/>
  <c r="U242" i="16"/>
  <c r="U217" i="16"/>
  <c r="U227" i="16"/>
  <c r="O182" i="9"/>
  <c r="AT88" i="9"/>
  <c r="AG168" i="9"/>
  <c r="O82" i="9"/>
  <c r="BG89" i="6"/>
  <c r="AZ107" i="9"/>
  <c r="AA168" i="9"/>
  <c r="O97" i="9"/>
  <c r="AG117" i="9"/>
  <c r="AA122" i="9"/>
  <c r="AA98" i="9"/>
  <c r="AA167" i="9"/>
  <c r="AA83" i="9"/>
  <c r="AA154" i="9"/>
  <c r="AT99" i="9"/>
  <c r="AA107" i="9"/>
  <c r="AZ174" i="9"/>
  <c r="AZ180" i="9"/>
  <c r="AZ167" i="9"/>
  <c r="U218" i="16"/>
  <c r="U224" i="16"/>
  <c r="U235" i="16"/>
  <c r="AT87" i="9"/>
  <c r="AG85" i="9"/>
  <c r="AT179" i="9"/>
  <c r="AT127" i="9"/>
  <c r="AT157" i="9"/>
  <c r="AG84" i="9"/>
  <c r="AZ117" i="9"/>
  <c r="AA120" i="9"/>
  <c r="AG106" i="9"/>
  <c r="AG176" i="9"/>
  <c r="AA93" i="9"/>
  <c r="AT46" i="9"/>
  <c r="AA180" i="9"/>
  <c r="AA103" i="9"/>
  <c r="AA181" i="9"/>
  <c r="AA158" i="9"/>
  <c r="AA90" i="9"/>
  <c r="AA183" i="9"/>
  <c r="AZ192" i="9"/>
  <c r="AZ175" i="9"/>
  <c r="BJ257" i="10"/>
  <c r="AH257" i="10" s="1"/>
  <c r="AD16" i="11"/>
  <c r="U222" i="16"/>
  <c r="U228" i="16"/>
  <c r="AN27" i="9"/>
  <c r="AA217" i="9"/>
  <c r="AN45" i="9"/>
  <c r="AN21" i="9"/>
  <c r="U98" i="9"/>
  <c r="U169" i="9"/>
  <c r="U180" i="9"/>
  <c r="AT115" i="9"/>
  <c r="AG187" i="9"/>
  <c r="BH255" i="10"/>
  <c r="AV97" i="12"/>
  <c r="U114" i="16"/>
  <c r="U91" i="16"/>
  <c r="U94" i="16"/>
  <c r="U93" i="16"/>
  <c r="U170" i="16"/>
  <c r="U171" i="16"/>
  <c r="U176" i="16"/>
  <c r="U189" i="16"/>
  <c r="BV257" i="9"/>
  <c r="AE257" i="9" s="1"/>
  <c r="BD97" i="12"/>
  <c r="U120" i="16"/>
  <c r="U95" i="16"/>
  <c r="U98" i="16"/>
  <c r="U97" i="16"/>
  <c r="U174" i="16"/>
  <c r="U175" i="16"/>
  <c r="U180" i="16"/>
  <c r="U193" i="16"/>
  <c r="AH118" i="15"/>
  <c r="U113" i="16"/>
  <c r="U161" i="16"/>
  <c r="U115" i="16"/>
  <c r="U117" i="16"/>
  <c r="U99" i="16"/>
  <c r="U178" i="16"/>
  <c r="U179" i="16"/>
  <c r="U184" i="16"/>
  <c r="U128" i="16"/>
  <c r="U110" i="16"/>
  <c r="U124" i="16"/>
  <c r="U149" i="16"/>
  <c r="U181" i="16"/>
  <c r="U182" i="16"/>
  <c r="U125" i="16"/>
  <c r="U188" i="16"/>
  <c r="AK53" i="20"/>
  <c r="AZ23" i="12"/>
  <c r="U104" i="16"/>
  <c r="U121" i="16"/>
  <c r="U177" i="16"/>
  <c r="U103" i="16"/>
  <c r="U119" i="16"/>
  <c r="U163" i="16"/>
  <c r="U129" i="16"/>
  <c r="U192" i="16"/>
  <c r="O222" i="17"/>
  <c r="AN34" i="9"/>
  <c r="AN33" i="9"/>
  <c r="U125" i="9"/>
  <c r="U20" i="9"/>
  <c r="U174" i="9"/>
  <c r="U89" i="9"/>
  <c r="AT170" i="9"/>
  <c r="AT126" i="9"/>
  <c r="U109" i="16"/>
  <c r="U157" i="16"/>
  <c r="U102" i="16"/>
  <c r="U112" i="16"/>
  <c r="U123" i="16"/>
  <c r="U122" i="16"/>
  <c r="U150" i="16"/>
  <c r="U183" i="16"/>
  <c r="AA45" i="9"/>
  <c r="AA33" i="9"/>
  <c r="AG40" i="9"/>
  <c r="AT101" i="9"/>
  <c r="AZ100" i="9"/>
  <c r="AV172" i="12"/>
  <c r="U84" i="16"/>
  <c r="U169" i="16"/>
  <c r="U111" i="16"/>
  <c r="U118" i="16"/>
  <c r="U127" i="16"/>
  <c r="U126" i="16"/>
  <c r="U154" i="16"/>
  <c r="U187" i="16"/>
  <c r="W257" i="18"/>
  <c r="U245" i="9"/>
  <c r="AA245" i="9"/>
  <c r="AN170" i="9"/>
  <c r="AZ50" i="9"/>
  <c r="AZ172" i="12"/>
  <c r="U88" i="16"/>
  <c r="U101" i="16"/>
  <c r="U107" i="16"/>
  <c r="U165" i="16"/>
  <c r="U131" i="16"/>
  <c r="U130" i="16"/>
  <c r="U158" i="16"/>
  <c r="U191" i="16"/>
  <c r="AG14" i="9"/>
  <c r="O37" i="9"/>
  <c r="AT163" i="9"/>
  <c r="AZ177" i="9"/>
  <c r="AZ94" i="12"/>
  <c r="U92" i="16"/>
  <c r="U106" i="16"/>
  <c r="U116" i="16"/>
  <c r="U108" i="16"/>
  <c r="U152" i="16"/>
  <c r="U151" i="16"/>
  <c r="U162" i="16"/>
  <c r="U186" i="16"/>
  <c r="AA218" i="9"/>
  <c r="AD107" i="11"/>
  <c r="U96" i="16"/>
  <c r="U153" i="16"/>
  <c r="U82" i="16"/>
  <c r="U173" i="16"/>
  <c r="U156" i="16"/>
  <c r="U155" i="16"/>
  <c r="U164" i="16"/>
  <c r="U190" i="16"/>
  <c r="AT171" i="9"/>
  <c r="U100" i="16"/>
  <c r="U83" i="16"/>
  <c r="U86" i="16"/>
  <c r="U85" i="16"/>
  <c r="U160" i="16"/>
  <c r="U159" i="16"/>
  <c r="U168" i="16"/>
  <c r="M257" i="21"/>
  <c r="AC217" i="21"/>
  <c r="AA255" i="21"/>
  <c r="AC255" i="21" s="1"/>
  <c r="AC54" i="21"/>
  <c r="AD22" i="11"/>
  <c r="Z50" i="11"/>
  <c r="AZ125" i="12"/>
  <c r="I88" i="14"/>
  <c r="I108" i="14"/>
  <c r="I100" i="14"/>
  <c r="I184" i="14"/>
  <c r="I119" i="14"/>
  <c r="I131" i="14"/>
  <c r="I160" i="14"/>
  <c r="I165" i="14"/>
  <c r="AA106" i="15"/>
  <c r="AA119" i="15"/>
  <c r="AA166" i="15"/>
  <c r="O237" i="17"/>
  <c r="O244" i="17"/>
  <c r="O219" i="17"/>
  <c r="U222" i="17"/>
  <c r="U228" i="17"/>
  <c r="U239" i="17"/>
  <c r="AV20" i="12"/>
  <c r="AB195" i="13"/>
  <c r="I94" i="14"/>
  <c r="I110" i="14"/>
  <c r="I83" i="14"/>
  <c r="I190" i="14"/>
  <c r="I120" i="14"/>
  <c r="I149" i="14"/>
  <c r="I161" i="14"/>
  <c r="I172" i="14"/>
  <c r="AA121" i="15"/>
  <c r="AA153" i="15"/>
  <c r="AA184" i="15"/>
  <c r="O253" i="17"/>
  <c r="O248" i="17"/>
  <c r="U246" i="17"/>
  <c r="U225" i="17"/>
  <c r="U232" i="17"/>
  <c r="U243" i="17"/>
  <c r="I99" i="14"/>
  <c r="I85" i="14"/>
  <c r="I89" i="14"/>
  <c r="I163" i="14"/>
  <c r="I121" i="14"/>
  <c r="I150" i="14"/>
  <c r="I162" i="14"/>
  <c r="I180" i="14"/>
  <c r="AA82" i="15"/>
  <c r="AA116" i="15"/>
  <c r="AA159" i="15"/>
  <c r="AA187" i="15"/>
  <c r="O218" i="17"/>
  <c r="O252" i="17"/>
  <c r="O226" i="17"/>
  <c r="U230" i="17"/>
  <c r="U229" i="17"/>
  <c r="U236" i="17"/>
  <c r="U247" i="17"/>
  <c r="AV180" i="12"/>
  <c r="I106" i="14"/>
  <c r="I97" i="14"/>
  <c r="I109" i="14"/>
  <c r="I173" i="14"/>
  <c r="I123" i="14"/>
  <c r="I152" i="14"/>
  <c r="I182" i="14"/>
  <c r="I186" i="14"/>
  <c r="AA93" i="15"/>
  <c r="AA109" i="15"/>
  <c r="AA172" i="15"/>
  <c r="AA191" i="15"/>
  <c r="O249" i="17"/>
  <c r="O223" i="17"/>
  <c r="O234" i="17"/>
  <c r="U242" i="17"/>
  <c r="U237" i="17"/>
  <c r="U244" i="17"/>
  <c r="Z120" i="11"/>
  <c r="AH93" i="11"/>
  <c r="G257" i="12"/>
  <c r="AZ180" i="12"/>
  <c r="I87" i="14"/>
  <c r="I101" i="14"/>
  <c r="I175" i="14"/>
  <c r="I171" i="14"/>
  <c r="I124" i="14"/>
  <c r="I153" i="14"/>
  <c r="I185" i="14"/>
  <c r="I189" i="14"/>
  <c r="AB255" i="16"/>
  <c r="O217" i="17"/>
  <c r="O227" i="17"/>
  <c r="O238" i="17"/>
  <c r="U241" i="17"/>
  <c r="U248" i="17"/>
  <c r="BD165" i="12"/>
  <c r="AK195" i="20"/>
  <c r="AD120" i="11"/>
  <c r="Z236" i="11"/>
  <c r="I93" i="14"/>
  <c r="I113" i="14"/>
  <c r="I187" i="14"/>
  <c r="I176" i="14"/>
  <c r="I125" i="14"/>
  <c r="I154" i="14"/>
  <c r="I188" i="14"/>
  <c r="I195" i="14"/>
  <c r="AF255" i="16"/>
  <c r="O221" i="17"/>
  <c r="O231" i="17"/>
  <c r="O242" i="17"/>
  <c r="U238" i="17"/>
  <c r="U245" i="17"/>
  <c r="U252" i="17"/>
  <c r="AL257" i="18"/>
  <c r="AD236" i="11"/>
  <c r="AN257" i="12"/>
  <c r="I112" i="14"/>
  <c r="I84" i="14"/>
  <c r="I111" i="14"/>
  <c r="I114" i="14"/>
  <c r="I126" i="14"/>
  <c r="I155" i="14"/>
  <c r="I169" i="14"/>
  <c r="I193" i="14"/>
  <c r="AA112" i="15"/>
  <c r="AA131" i="15"/>
  <c r="AA189" i="15"/>
  <c r="O245" i="17"/>
  <c r="O224" i="17"/>
  <c r="O235" i="17"/>
  <c r="O246" i="17"/>
  <c r="U219" i="17"/>
  <c r="U249" i="17"/>
  <c r="U220" i="17"/>
  <c r="AK255" i="20"/>
  <c r="AH49" i="11"/>
  <c r="AV150" i="12"/>
  <c r="I102" i="14"/>
  <c r="I178" i="14"/>
  <c r="I90" i="14"/>
  <c r="I181" i="14"/>
  <c r="I115" i="14"/>
  <c r="I127" i="14"/>
  <c r="I156" i="14"/>
  <c r="I191" i="14"/>
  <c r="AA156" i="15"/>
  <c r="AA114" i="15"/>
  <c r="AA157" i="15"/>
  <c r="O231" i="16"/>
  <c r="O229" i="17"/>
  <c r="O228" i="17"/>
  <c r="O239" i="17"/>
  <c r="O250" i="17"/>
  <c r="U234" i="17"/>
  <c r="U253" i="17"/>
  <c r="U223" i="17"/>
  <c r="U257" i="19"/>
  <c r="Z49" i="11"/>
  <c r="AZ150" i="12"/>
  <c r="AV165" i="12"/>
  <c r="I168" i="14"/>
  <c r="I86" i="14"/>
  <c r="I96" i="14"/>
  <c r="I170" i="14"/>
  <c r="I116" i="14"/>
  <c r="I128" i="14"/>
  <c r="I157" i="14"/>
  <c r="I167" i="14"/>
  <c r="AA83" i="15"/>
  <c r="AA122" i="15"/>
  <c r="AA163" i="15"/>
  <c r="O225" i="17"/>
  <c r="O232" i="17"/>
  <c r="O243" i="17"/>
  <c r="O255" i="17"/>
  <c r="U250" i="17"/>
  <c r="U217" i="17"/>
  <c r="U227" i="17"/>
  <c r="AV94" i="12"/>
  <c r="AH257" i="12"/>
  <c r="I98" i="14"/>
  <c r="I92" i="14"/>
  <c r="I104" i="14"/>
  <c r="I192" i="14"/>
  <c r="I117" i="14"/>
  <c r="I129" i="14"/>
  <c r="I158" i="14"/>
  <c r="AA95" i="15"/>
  <c r="AA126" i="15"/>
  <c r="AA174" i="15"/>
  <c r="O241" i="17"/>
  <c r="O236" i="17"/>
  <c r="U255" i="17"/>
  <c r="U221" i="17"/>
  <c r="Y257" i="20"/>
  <c r="AD183" i="11"/>
  <c r="AH116" i="15"/>
  <c r="AH183" i="11"/>
  <c r="AH247" i="11"/>
  <c r="AZ232" i="12"/>
  <c r="AZ242" i="12"/>
  <c r="AZ113" i="12"/>
  <c r="AZ130" i="12"/>
  <c r="I241" i="14"/>
  <c r="AH128" i="15"/>
  <c r="AH190" i="11"/>
  <c r="AH40" i="11"/>
  <c r="AV42" i="12"/>
  <c r="AV219" i="12"/>
  <c r="AV232" i="12"/>
  <c r="BD242" i="12"/>
  <c r="AV32" i="12"/>
  <c r="I252" i="14"/>
  <c r="AH151" i="15"/>
  <c r="AD40" i="11"/>
  <c r="BD171" i="12"/>
  <c r="AZ42" i="12"/>
  <c r="AZ219" i="12"/>
  <c r="AZ32" i="12"/>
  <c r="I253" i="14"/>
  <c r="AH180" i="15"/>
  <c r="Z190" i="11"/>
  <c r="AV171" i="12"/>
  <c r="AH186" i="15"/>
  <c r="AD177" i="11"/>
  <c r="AV234" i="12"/>
  <c r="AH161" i="11"/>
  <c r="AH177" i="11"/>
  <c r="AZ234" i="12"/>
  <c r="AV168" i="12"/>
  <c r="BD83" i="12"/>
  <c r="AZ246" i="12"/>
  <c r="AZ168" i="12"/>
  <c r="AV83" i="12"/>
  <c r="BD246" i="12"/>
  <c r="AD95" i="11"/>
  <c r="AD149" i="11"/>
  <c r="BD236" i="12"/>
  <c r="AV130" i="12"/>
  <c r="I217" i="14"/>
  <c r="I218" i="14"/>
  <c r="AL53" i="19"/>
  <c r="AL195" i="19"/>
  <c r="AH156" i="11"/>
  <c r="AH233" i="11"/>
  <c r="BD25" i="12"/>
  <c r="AV23" i="12"/>
  <c r="AV155" i="12"/>
  <c r="O85" i="15"/>
  <c r="AH110" i="15"/>
  <c r="AD34" i="11"/>
  <c r="AD245" i="11"/>
  <c r="Z18" i="11"/>
  <c r="BD149" i="12"/>
  <c r="AZ107" i="12"/>
  <c r="I232" i="12"/>
  <c r="O128" i="15"/>
  <c r="AH168" i="15"/>
  <c r="AJ195" i="17"/>
  <c r="Z34" i="11"/>
  <c r="AD18" i="11"/>
  <c r="AV149" i="12"/>
  <c r="BD99" i="12"/>
  <c r="I217" i="12"/>
  <c r="O112" i="15"/>
  <c r="AH184" i="15"/>
  <c r="AF255" i="17"/>
  <c r="AH36" i="11"/>
  <c r="AD36" i="11"/>
  <c r="AV50" i="12"/>
  <c r="AV99" i="12"/>
  <c r="I237" i="12"/>
  <c r="O173" i="15"/>
  <c r="AH154" i="15"/>
  <c r="AJ255" i="17"/>
  <c r="AZ50" i="12"/>
  <c r="I241" i="12"/>
  <c r="O156" i="15"/>
  <c r="AH160" i="15"/>
  <c r="I247" i="12"/>
  <c r="O176" i="15"/>
  <c r="AV257" i="17"/>
  <c r="Z235" i="11"/>
  <c r="O180" i="15"/>
  <c r="AD235" i="11"/>
  <c r="BD175" i="12"/>
  <c r="AH84" i="15"/>
  <c r="AH177" i="15"/>
  <c r="Z111" i="11"/>
  <c r="AD111" i="11"/>
  <c r="AH111" i="11"/>
  <c r="AV175" i="12"/>
  <c r="AV115" i="12"/>
  <c r="BD240" i="12"/>
  <c r="AH89" i="15"/>
  <c r="AH183" i="15"/>
  <c r="Z93" i="11"/>
  <c r="BD184" i="12"/>
  <c r="BD120" i="12"/>
  <c r="Z223" i="11"/>
  <c r="AV120" i="12"/>
  <c r="BD117" i="12"/>
  <c r="AB195" i="17"/>
  <c r="AD223" i="11"/>
  <c r="AZ47" i="12"/>
  <c r="AT53" i="15"/>
  <c r="O221" i="16"/>
  <c r="AV47" i="12"/>
  <c r="BD238" i="12"/>
  <c r="AX53" i="15"/>
  <c r="AV218" i="12"/>
  <c r="O242" i="16"/>
  <c r="AD103" i="11"/>
  <c r="AZ218" i="12"/>
  <c r="BB257" i="14"/>
  <c r="BT257" i="15"/>
  <c r="AZ173" i="12"/>
  <c r="AV173" i="12"/>
  <c r="BD173" i="12"/>
  <c r="AH103" i="11"/>
  <c r="U50" i="17"/>
  <c r="U46" i="17"/>
  <c r="U42" i="17"/>
  <c r="U38" i="17"/>
  <c r="U34" i="17"/>
  <c r="U30" i="17"/>
  <c r="U51" i="17"/>
  <c r="U47" i="17"/>
  <c r="U43" i="17"/>
  <c r="U39" i="17"/>
  <c r="U53" i="17"/>
  <c r="U48" i="17"/>
  <c r="U44" i="17"/>
  <c r="U40" i="17"/>
  <c r="U36" i="17"/>
  <c r="U49" i="17"/>
  <c r="U45" i="17"/>
  <c r="U37" i="17"/>
  <c r="U29" i="17"/>
  <c r="U25" i="17"/>
  <c r="U20" i="17"/>
  <c r="U16" i="17"/>
  <c r="U28" i="17"/>
  <c r="U24" i="17"/>
  <c r="U35" i="17"/>
  <c r="U21" i="17"/>
  <c r="U17" i="17"/>
  <c r="U33" i="17"/>
  <c r="U32" i="17"/>
  <c r="U27" i="17"/>
  <c r="U22" i="17"/>
  <c r="U18" i="17"/>
  <c r="U14" i="17"/>
  <c r="U31" i="17"/>
  <c r="U26" i="17"/>
  <c r="U23" i="17"/>
  <c r="U19" i="17"/>
  <c r="U15" i="17"/>
  <c r="U41" i="17"/>
  <c r="S257" i="17"/>
  <c r="AR257" i="17"/>
  <c r="W257" i="17"/>
  <c r="AJ53" i="17"/>
  <c r="AF53" i="17"/>
  <c r="AB53" i="17"/>
  <c r="AT257" i="17"/>
  <c r="I53" i="17"/>
  <c r="I48" i="17"/>
  <c r="I44" i="17"/>
  <c r="I40" i="17"/>
  <c r="I36" i="17"/>
  <c r="I32" i="17"/>
  <c r="I49" i="17"/>
  <c r="I45" i="17"/>
  <c r="I41" i="17"/>
  <c r="I50" i="17"/>
  <c r="I46" i="17"/>
  <c r="I42" i="17"/>
  <c r="I38" i="17"/>
  <c r="I34" i="17"/>
  <c r="I51" i="17"/>
  <c r="I47" i="17"/>
  <c r="I31" i="17"/>
  <c r="I22" i="17"/>
  <c r="I18" i="17"/>
  <c r="I14" i="17"/>
  <c r="I30" i="17"/>
  <c r="I26" i="17"/>
  <c r="I43" i="17"/>
  <c r="I39" i="17"/>
  <c r="I23" i="17"/>
  <c r="I19" i="17"/>
  <c r="I15" i="17"/>
  <c r="I37" i="17"/>
  <c r="I29" i="17"/>
  <c r="I25" i="17"/>
  <c r="I35" i="17"/>
  <c r="I20" i="17"/>
  <c r="I16" i="17"/>
  <c r="I28" i="17"/>
  <c r="I24" i="17"/>
  <c r="I33" i="17"/>
  <c r="I21" i="17"/>
  <c r="I17" i="17"/>
  <c r="I27" i="17"/>
  <c r="G257" i="17"/>
  <c r="I253" i="17"/>
  <c r="I249" i="17"/>
  <c r="I245" i="17"/>
  <c r="I241" i="17"/>
  <c r="I237" i="17"/>
  <c r="I233" i="17"/>
  <c r="I229" i="17"/>
  <c r="I225" i="17"/>
  <c r="I222" i="17"/>
  <c r="I218" i="17"/>
  <c r="I255" i="17"/>
  <c r="I250" i="17"/>
  <c r="I246" i="17"/>
  <c r="I242" i="17"/>
  <c r="I238" i="17"/>
  <c r="I234" i="17"/>
  <c r="I230" i="17"/>
  <c r="I226" i="17"/>
  <c r="I219" i="17"/>
  <c r="I251" i="17"/>
  <c r="I247" i="17"/>
  <c r="I243" i="17"/>
  <c r="I239" i="17"/>
  <c r="I235" i="17"/>
  <c r="I231" i="17"/>
  <c r="I227" i="17"/>
  <c r="I223" i="17"/>
  <c r="I220" i="17"/>
  <c r="I248" i="17"/>
  <c r="I232" i="17"/>
  <c r="I217" i="17"/>
  <c r="I252" i="17"/>
  <c r="I236" i="17"/>
  <c r="I221" i="17"/>
  <c r="I240" i="17"/>
  <c r="I224" i="17"/>
  <c r="I228" i="17"/>
  <c r="I244" i="17"/>
  <c r="U171" i="13"/>
  <c r="O235" i="16"/>
  <c r="AV129" i="12"/>
  <c r="BD248" i="12"/>
  <c r="U101" i="13"/>
  <c r="U110" i="13"/>
  <c r="U107" i="13"/>
  <c r="U183" i="13"/>
  <c r="U168" i="13"/>
  <c r="U124" i="13"/>
  <c r="U167" i="13"/>
  <c r="U193" i="13"/>
  <c r="I219" i="14"/>
  <c r="I230" i="14"/>
  <c r="I242" i="14"/>
  <c r="AH91" i="15"/>
  <c r="AH121" i="15"/>
  <c r="AH123" i="15"/>
  <c r="AH125" i="15"/>
  <c r="AH124" i="15"/>
  <c r="AH157" i="15"/>
  <c r="AH189" i="15"/>
  <c r="AH192" i="15"/>
  <c r="O225" i="16"/>
  <c r="O228" i="16"/>
  <c r="O239" i="16"/>
  <c r="O250" i="16"/>
  <c r="Z109" i="11"/>
  <c r="AH109" i="11"/>
  <c r="AD109" i="11"/>
  <c r="O246" i="16"/>
  <c r="AZ129" i="12"/>
  <c r="AZ248" i="12"/>
  <c r="AV18" i="12"/>
  <c r="U116" i="13"/>
  <c r="U113" i="13"/>
  <c r="U93" i="13"/>
  <c r="U119" i="13"/>
  <c r="U125" i="13"/>
  <c r="U180" i="13"/>
  <c r="U153" i="13"/>
  <c r="U179" i="13"/>
  <c r="I220" i="14"/>
  <c r="I231" i="14"/>
  <c r="I243" i="14"/>
  <c r="AH85" i="15"/>
  <c r="AH87" i="15"/>
  <c r="AH149" i="15"/>
  <c r="AH127" i="15"/>
  <c r="AH130" i="15"/>
  <c r="AH163" i="15"/>
  <c r="AH170" i="15"/>
  <c r="AH173" i="15"/>
  <c r="O237" i="16"/>
  <c r="O232" i="16"/>
  <c r="O243" i="16"/>
  <c r="O255" i="16"/>
  <c r="AH16" i="11"/>
  <c r="U155" i="13"/>
  <c r="O253" i="16"/>
  <c r="BD18" i="12"/>
  <c r="U87" i="13"/>
  <c r="U188" i="13"/>
  <c r="U105" i="13"/>
  <c r="U90" i="13"/>
  <c r="U154" i="13"/>
  <c r="U192" i="13"/>
  <c r="U165" i="13"/>
  <c r="U191" i="13"/>
  <c r="I221" i="14"/>
  <c r="I232" i="14"/>
  <c r="I244" i="14"/>
  <c r="AH107" i="15"/>
  <c r="AH93" i="15"/>
  <c r="AH97" i="15"/>
  <c r="AH161" i="15"/>
  <c r="AH153" i="15"/>
  <c r="AH167" i="15"/>
  <c r="AH176" i="15"/>
  <c r="AH179" i="15"/>
  <c r="O249" i="16"/>
  <c r="O236" i="16"/>
  <c r="O247" i="16"/>
  <c r="Z21" i="11"/>
  <c r="U99" i="13"/>
  <c r="U84" i="13"/>
  <c r="U117" i="13"/>
  <c r="U102" i="13"/>
  <c r="U166" i="13"/>
  <c r="U122" i="13"/>
  <c r="U177" i="13"/>
  <c r="U121" i="13"/>
  <c r="I222" i="14"/>
  <c r="I233" i="14"/>
  <c r="I245" i="14"/>
  <c r="AH83" i="15"/>
  <c r="AH99" i="15"/>
  <c r="AH103" i="15"/>
  <c r="AH90" i="15"/>
  <c r="AH159" i="15"/>
  <c r="AH178" i="15"/>
  <c r="AH182" i="15"/>
  <c r="AH185" i="15"/>
  <c r="O222" i="16"/>
  <c r="O240" i="16"/>
  <c r="O251" i="16"/>
  <c r="AD21" i="11"/>
  <c r="U111" i="13"/>
  <c r="U96" i="13"/>
  <c r="U88" i="13"/>
  <c r="U114" i="13"/>
  <c r="U178" i="13"/>
  <c r="U151" i="13"/>
  <c r="U189" i="13"/>
  <c r="U150" i="13"/>
  <c r="I234" i="14"/>
  <c r="I246" i="14"/>
  <c r="BN257" i="15"/>
  <c r="AH101" i="15"/>
  <c r="AH105" i="15"/>
  <c r="AH109" i="15"/>
  <c r="AH96" i="15"/>
  <c r="AH169" i="15"/>
  <c r="AH174" i="15"/>
  <c r="AH188" i="15"/>
  <c r="AH191" i="15"/>
  <c r="O233" i="16"/>
  <c r="O244" i="16"/>
  <c r="O219" i="16"/>
  <c r="U156" i="13"/>
  <c r="O224" i="16"/>
  <c r="BD108" i="12"/>
  <c r="U176" i="13"/>
  <c r="U108" i="13"/>
  <c r="U100" i="13"/>
  <c r="U152" i="13"/>
  <c r="U190" i="13"/>
  <c r="U163" i="13"/>
  <c r="U195" i="13"/>
  <c r="U162" i="13"/>
  <c r="I223" i="14"/>
  <c r="I235" i="14"/>
  <c r="I247" i="14"/>
  <c r="AH113" i="15"/>
  <c r="AH82" i="15"/>
  <c r="AH111" i="15"/>
  <c r="AH115" i="15"/>
  <c r="AH102" i="15"/>
  <c r="AH172" i="15"/>
  <c r="AH150" i="15"/>
  <c r="AH195" i="15"/>
  <c r="BV257" i="15"/>
  <c r="O245" i="16"/>
  <c r="O248" i="16"/>
  <c r="U98" i="13"/>
  <c r="Z168" i="11"/>
  <c r="AZ108" i="12"/>
  <c r="AV154" i="12"/>
  <c r="U82" i="13"/>
  <c r="U164" i="13"/>
  <c r="U112" i="13"/>
  <c r="U85" i="13"/>
  <c r="U149" i="13"/>
  <c r="U175" i="13"/>
  <c r="U131" i="13"/>
  <c r="U174" i="13"/>
  <c r="I224" i="14"/>
  <c r="I236" i="14"/>
  <c r="I248" i="14"/>
  <c r="AH86" i="15"/>
  <c r="AH88" i="15"/>
  <c r="AH117" i="15"/>
  <c r="AH120" i="15"/>
  <c r="AH108" i="15"/>
  <c r="AH129" i="15"/>
  <c r="AH156" i="15"/>
  <c r="AH175" i="15"/>
  <c r="O218" i="16"/>
  <c r="O252" i="16"/>
  <c r="O226" i="16"/>
  <c r="U95" i="13"/>
  <c r="U181" i="13"/>
  <c r="AD168" i="11"/>
  <c r="AZ154" i="12"/>
  <c r="U94" i="13"/>
  <c r="U91" i="13"/>
  <c r="U123" i="13"/>
  <c r="U97" i="13"/>
  <c r="U161" i="13"/>
  <c r="U187" i="13"/>
  <c r="U160" i="13"/>
  <c r="U186" i="13"/>
  <c r="I225" i="14"/>
  <c r="I237" i="14"/>
  <c r="I249" i="14"/>
  <c r="AH95" i="15"/>
  <c r="AH94" i="15"/>
  <c r="AH92" i="15"/>
  <c r="AH131" i="15"/>
  <c r="AH114" i="15"/>
  <c r="AH152" i="15"/>
  <c r="AH162" i="15"/>
  <c r="AH181" i="15"/>
  <c r="AT257" i="16"/>
  <c r="O229" i="16"/>
  <c r="O220" i="16"/>
  <c r="O230" i="16"/>
  <c r="U182" i="13"/>
  <c r="Z161" i="11"/>
  <c r="U106" i="13"/>
  <c r="U103" i="13"/>
  <c r="U92" i="13"/>
  <c r="U109" i="13"/>
  <c r="U173" i="13"/>
  <c r="U129" i="13"/>
  <c r="U172" i="13"/>
  <c r="U128" i="13"/>
  <c r="I226" i="14"/>
  <c r="I238" i="14"/>
  <c r="I250" i="14"/>
  <c r="AH119" i="15"/>
  <c r="AH100" i="15"/>
  <c r="AH98" i="15"/>
  <c r="AH155" i="15"/>
  <c r="AH122" i="15"/>
  <c r="AH158" i="15"/>
  <c r="AH165" i="15"/>
  <c r="AH187" i="15"/>
  <c r="O241" i="16"/>
  <c r="O223" i="16"/>
  <c r="O234" i="16"/>
  <c r="U89" i="13"/>
  <c r="U118" i="13"/>
  <c r="U115" i="13"/>
  <c r="U104" i="13"/>
  <c r="U130" i="13"/>
  <c r="U185" i="13"/>
  <c r="U158" i="13"/>
  <c r="U184" i="13"/>
  <c r="I255" i="14"/>
  <c r="I227" i="14"/>
  <c r="I239" i="14"/>
  <c r="AH190" i="15"/>
  <c r="AH106" i="15"/>
  <c r="AH104" i="15"/>
  <c r="AH166" i="15"/>
  <c r="AH126" i="15"/>
  <c r="AH164" i="15"/>
  <c r="AH171" i="15"/>
  <c r="AR257" i="16"/>
  <c r="O217" i="16"/>
  <c r="O227" i="16"/>
  <c r="I50" i="16"/>
  <c r="I51" i="16"/>
  <c r="I47" i="16"/>
  <c r="I43" i="16"/>
  <c r="I39" i="16"/>
  <c r="I53" i="16"/>
  <c r="I48" i="16"/>
  <c r="I37" i="16"/>
  <c r="I29" i="16"/>
  <c r="I27" i="16"/>
  <c r="I42" i="16"/>
  <c r="I19" i="16"/>
  <c r="I15" i="16"/>
  <c r="I41" i="16"/>
  <c r="I34" i="16"/>
  <c r="I40" i="16"/>
  <c r="I36" i="16"/>
  <c r="I31" i="16"/>
  <c r="I24" i="16"/>
  <c r="I22" i="16"/>
  <c r="I20" i="16"/>
  <c r="I16" i="16"/>
  <c r="I28" i="16"/>
  <c r="I26" i="16"/>
  <c r="I33" i="16"/>
  <c r="I17" i="16"/>
  <c r="I49" i="16"/>
  <c r="I46" i="16"/>
  <c r="I30" i="16"/>
  <c r="I45" i="16"/>
  <c r="I44" i="16"/>
  <c r="I38" i="16"/>
  <c r="I35" i="16"/>
  <c r="I32" i="16"/>
  <c r="I21" i="16"/>
  <c r="I18" i="16"/>
  <c r="I14" i="16"/>
  <c r="I25" i="16"/>
  <c r="I23" i="16"/>
  <c r="W257" i="16"/>
  <c r="AJ53" i="16"/>
  <c r="AF53" i="16"/>
  <c r="AB53" i="16"/>
  <c r="AV257" i="16"/>
  <c r="U53" i="16"/>
  <c r="U48" i="16"/>
  <c r="U49" i="16"/>
  <c r="U45" i="16"/>
  <c r="U41" i="16"/>
  <c r="U37" i="16"/>
  <c r="U50" i="16"/>
  <c r="U46" i="16"/>
  <c r="U36" i="16"/>
  <c r="U28" i="16"/>
  <c r="U26" i="16"/>
  <c r="U40" i="16"/>
  <c r="U17" i="16"/>
  <c r="U33" i="16"/>
  <c r="U30" i="16"/>
  <c r="U39" i="16"/>
  <c r="U18" i="16"/>
  <c r="U14" i="16"/>
  <c r="U38" i="16"/>
  <c r="U35" i="16"/>
  <c r="U21" i="16"/>
  <c r="U47" i="16"/>
  <c r="U32" i="16"/>
  <c r="U25" i="16"/>
  <c r="U23" i="16"/>
  <c r="U44" i="16"/>
  <c r="U27" i="16"/>
  <c r="U19" i="16"/>
  <c r="U15" i="16"/>
  <c r="U51" i="16"/>
  <c r="U29" i="16"/>
  <c r="U43" i="16"/>
  <c r="U42" i="16"/>
  <c r="U34" i="16"/>
  <c r="U16" i="16"/>
  <c r="U31" i="16"/>
  <c r="U24" i="16"/>
  <c r="U22" i="16"/>
  <c r="U20" i="16"/>
  <c r="I253" i="16"/>
  <c r="I249" i="16"/>
  <c r="I245" i="16"/>
  <c r="I241" i="16"/>
  <c r="I237" i="16"/>
  <c r="I233" i="16"/>
  <c r="I229" i="16"/>
  <c r="I225" i="16"/>
  <c r="I222" i="16"/>
  <c r="I218" i="16"/>
  <c r="I255" i="16"/>
  <c r="I250" i="16"/>
  <c r="I246" i="16"/>
  <c r="I242" i="16"/>
  <c r="I238" i="16"/>
  <c r="I234" i="16"/>
  <c r="I230" i="16"/>
  <c r="I226" i="16"/>
  <c r="I219" i="16"/>
  <c r="I251" i="16"/>
  <c r="I247" i="16"/>
  <c r="I243" i="16"/>
  <c r="I239" i="16"/>
  <c r="I235" i="16"/>
  <c r="I231" i="16"/>
  <c r="I227" i="16"/>
  <c r="I223" i="16"/>
  <c r="I220" i="16"/>
  <c r="I252" i="16"/>
  <c r="I240" i="16"/>
  <c r="I228" i="16"/>
  <c r="I217" i="16"/>
  <c r="I244" i="16"/>
  <c r="I232" i="16"/>
  <c r="I221" i="16"/>
  <c r="I236" i="16"/>
  <c r="I248" i="16"/>
  <c r="I224" i="16"/>
  <c r="I191" i="16"/>
  <c r="I187" i="16"/>
  <c r="I192" i="16"/>
  <c r="I188" i="16"/>
  <c r="I193" i="16"/>
  <c r="I189" i="16"/>
  <c r="I185" i="16"/>
  <c r="I195" i="16"/>
  <c r="I190" i="16"/>
  <c r="I186" i="16"/>
  <c r="I181" i="16"/>
  <c r="I177" i="16"/>
  <c r="I173" i="16"/>
  <c r="I169" i="16"/>
  <c r="I165" i="16"/>
  <c r="I160" i="16"/>
  <c r="I156" i="16"/>
  <c r="I152" i="16"/>
  <c r="I131" i="16"/>
  <c r="I127" i="16"/>
  <c r="I161" i="16"/>
  <c r="I157" i="16"/>
  <c r="I153" i="16"/>
  <c r="I149" i="16"/>
  <c r="I128" i="16"/>
  <c r="I124" i="16"/>
  <c r="I180" i="16"/>
  <c r="I176" i="16"/>
  <c r="I172" i="16"/>
  <c r="I168" i="16"/>
  <c r="I164" i="16"/>
  <c r="I184" i="16"/>
  <c r="I162" i="16"/>
  <c r="I158" i="16"/>
  <c r="I154" i="16"/>
  <c r="I150" i="16"/>
  <c r="I129" i="16"/>
  <c r="I125" i="16"/>
  <c r="I121" i="16"/>
  <c r="I117" i="16"/>
  <c r="I183" i="16"/>
  <c r="I179" i="16"/>
  <c r="I175" i="16"/>
  <c r="I171" i="16"/>
  <c r="I167" i="16"/>
  <c r="I110" i="16"/>
  <c r="I95" i="16"/>
  <c r="I91" i="16"/>
  <c r="I87" i="16"/>
  <c r="I83" i="16"/>
  <c r="I120" i="16"/>
  <c r="I114" i="16"/>
  <c r="I105" i="16"/>
  <c r="I100" i="16"/>
  <c r="I182" i="16"/>
  <c r="I174" i="16"/>
  <c r="I130" i="16"/>
  <c r="I109" i="16"/>
  <c r="I119" i="16"/>
  <c r="I113" i="16"/>
  <c r="I104" i="16"/>
  <c r="I96" i="16"/>
  <c r="I92" i="16"/>
  <c r="I88" i="16"/>
  <c r="I84" i="16"/>
  <c r="I166" i="16"/>
  <c r="I99" i="16"/>
  <c r="I118" i="16"/>
  <c r="I108" i="16"/>
  <c r="I151" i="16"/>
  <c r="I112" i="16"/>
  <c r="I103" i="16"/>
  <c r="I97" i="16"/>
  <c r="I93" i="16"/>
  <c r="I89" i="16"/>
  <c r="I85" i="16"/>
  <c r="I178" i="16"/>
  <c r="I116" i="16"/>
  <c r="I107" i="16"/>
  <c r="I155" i="16"/>
  <c r="I111" i="16"/>
  <c r="I102" i="16"/>
  <c r="I98" i="16"/>
  <c r="I94" i="16"/>
  <c r="I90" i="16"/>
  <c r="I86" i="16"/>
  <c r="I82" i="16"/>
  <c r="I170" i="16"/>
  <c r="I159" i="16"/>
  <c r="I126" i="16"/>
  <c r="I123" i="16"/>
  <c r="I122" i="16"/>
  <c r="I115" i="16"/>
  <c r="I106" i="16"/>
  <c r="I101" i="16"/>
  <c r="I163" i="16"/>
  <c r="S257" i="16"/>
  <c r="O192" i="16"/>
  <c r="O188" i="16"/>
  <c r="O193" i="16"/>
  <c r="O189" i="16"/>
  <c r="O195" i="16"/>
  <c r="O190" i="16"/>
  <c r="O186" i="16"/>
  <c r="O191" i="16"/>
  <c r="O187" i="16"/>
  <c r="O181" i="16"/>
  <c r="O177" i="16"/>
  <c r="O173" i="16"/>
  <c r="O169" i="16"/>
  <c r="O165" i="16"/>
  <c r="O161" i="16"/>
  <c r="O157" i="16"/>
  <c r="O153" i="16"/>
  <c r="O149" i="16"/>
  <c r="O128" i="16"/>
  <c r="O180" i="16"/>
  <c r="O176" i="16"/>
  <c r="O172" i="16"/>
  <c r="O168" i="16"/>
  <c r="O164" i="16"/>
  <c r="O162" i="16"/>
  <c r="O158" i="16"/>
  <c r="O154" i="16"/>
  <c r="O150" i="16"/>
  <c r="O129" i="16"/>
  <c r="O125" i="16"/>
  <c r="O185" i="16"/>
  <c r="O184" i="16"/>
  <c r="O183" i="16"/>
  <c r="O179" i="16"/>
  <c r="O175" i="16"/>
  <c r="O171" i="16"/>
  <c r="O167" i="16"/>
  <c r="O163" i="16"/>
  <c r="O159" i="16"/>
  <c r="O155" i="16"/>
  <c r="O151" i="16"/>
  <c r="O130" i="16"/>
  <c r="O126" i="16"/>
  <c r="O122" i="16"/>
  <c r="O118" i="16"/>
  <c r="O182" i="16"/>
  <c r="O178" i="16"/>
  <c r="O174" i="16"/>
  <c r="O170" i="16"/>
  <c r="O166" i="16"/>
  <c r="O109" i="16"/>
  <c r="O96" i="16"/>
  <c r="O92" i="16"/>
  <c r="O88" i="16"/>
  <c r="O84" i="16"/>
  <c r="O119" i="16"/>
  <c r="O113" i="16"/>
  <c r="O104" i="16"/>
  <c r="O131" i="16"/>
  <c r="O99" i="16"/>
  <c r="O108" i="16"/>
  <c r="O97" i="16"/>
  <c r="O93" i="16"/>
  <c r="O89" i="16"/>
  <c r="O85" i="16"/>
  <c r="O112" i="16"/>
  <c r="O103" i="16"/>
  <c r="O117" i="16"/>
  <c r="O152" i="16"/>
  <c r="O116" i="16"/>
  <c r="O107" i="16"/>
  <c r="O98" i="16"/>
  <c r="O94" i="16"/>
  <c r="O90" i="16"/>
  <c r="O86" i="16"/>
  <c r="O82" i="16"/>
  <c r="O111" i="16"/>
  <c r="O102" i="16"/>
  <c r="O124" i="16"/>
  <c r="O123" i="16"/>
  <c r="O115" i="16"/>
  <c r="O156" i="16"/>
  <c r="O106" i="16"/>
  <c r="O101" i="16"/>
  <c r="O95" i="16"/>
  <c r="O91" i="16"/>
  <c r="O87" i="16"/>
  <c r="O83" i="16"/>
  <c r="O160" i="16"/>
  <c r="O127" i="16"/>
  <c r="O121" i="16"/>
  <c r="O110" i="16"/>
  <c r="O100" i="16"/>
  <c r="O114" i="16"/>
  <c r="O120" i="16"/>
  <c r="O105" i="16"/>
  <c r="O51" i="16"/>
  <c r="O53" i="16"/>
  <c r="O48" i="16"/>
  <c r="O44" i="16"/>
  <c r="O40" i="16"/>
  <c r="O49" i="16"/>
  <c r="O41" i="16"/>
  <c r="O24" i="16"/>
  <c r="O22" i="16"/>
  <c r="O20" i="16"/>
  <c r="O16" i="16"/>
  <c r="O36" i="16"/>
  <c r="O31" i="16"/>
  <c r="O28" i="16"/>
  <c r="O26" i="16"/>
  <c r="O33" i="16"/>
  <c r="O17" i="16"/>
  <c r="O30" i="16"/>
  <c r="O46" i="16"/>
  <c r="O39" i="16"/>
  <c r="O45" i="16"/>
  <c r="O38" i="16"/>
  <c r="O18" i="16"/>
  <c r="O14" i="16"/>
  <c r="O50" i="16"/>
  <c r="O47" i="16"/>
  <c r="O35" i="16"/>
  <c r="O32" i="16"/>
  <c r="O21" i="16"/>
  <c r="O25" i="16"/>
  <c r="O23" i="16"/>
  <c r="O37" i="16"/>
  <c r="O29" i="16"/>
  <c r="O27" i="16"/>
  <c r="O19" i="16"/>
  <c r="O15" i="16"/>
  <c r="O43" i="16"/>
  <c r="O42" i="16"/>
  <c r="O34" i="16"/>
  <c r="AJ195" i="16"/>
  <c r="AF195" i="16"/>
  <c r="AB195" i="16"/>
  <c r="U227" i="15"/>
  <c r="U229" i="15"/>
  <c r="U220" i="15"/>
  <c r="U222" i="15"/>
  <c r="U223" i="15"/>
  <c r="U218" i="15"/>
  <c r="U250" i="15"/>
  <c r="U252" i="15"/>
  <c r="U255" i="15"/>
  <c r="U231" i="15"/>
  <c r="U233" i="15"/>
  <c r="U244" i="15"/>
  <c r="U246" i="15"/>
  <c r="U248" i="15"/>
  <c r="U225" i="15"/>
  <c r="U217" i="15"/>
  <c r="U238" i="15"/>
  <c r="U240" i="15"/>
  <c r="U242" i="15"/>
  <c r="U243" i="15"/>
  <c r="U232" i="15"/>
  <c r="U234" i="15"/>
  <c r="U236" i="15"/>
  <c r="U226" i="15"/>
  <c r="U228" i="15"/>
  <c r="U230" i="15"/>
  <c r="U221" i="15"/>
  <c r="U224" i="15"/>
  <c r="U251" i="15"/>
  <c r="U253" i="15"/>
  <c r="U219" i="15"/>
  <c r="U235" i="15"/>
  <c r="U245" i="15"/>
  <c r="U247" i="15"/>
  <c r="U249" i="15"/>
  <c r="U239" i="15"/>
  <c r="U241" i="15"/>
  <c r="U237" i="15"/>
  <c r="BD28" i="12"/>
  <c r="AZ25" i="12"/>
  <c r="I251" i="12"/>
  <c r="Q151" i="12"/>
  <c r="AL195" i="14"/>
  <c r="O83" i="15"/>
  <c r="O93" i="15"/>
  <c r="O101" i="15"/>
  <c r="O118" i="15"/>
  <c r="O167" i="15"/>
  <c r="O162" i="15"/>
  <c r="O192" i="15"/>
  <c r="O186" i="15"/>
  <c r="AA84" i="15"/>
  <c r="AA98" i="15"/>
  <c r="AA88" i="15"/>
  <c r="AA115" i="15"/>
  <c r="AA125" i="15"/>
  <c r="AA165" i="15"/>
  <c r="AA151" i="15"/>
  <c r="AA168" i="15"/>
  <c r="S257" i="15"/>
  <c r="Q108" i="12"/>
  <c r="Q162" i="12"/>
  <c r="Y257" i="15"/>
  <c r="O97" i="15"/>
  <c r="O89" i="15"/>
  <c r="O107" i="15"/>
  <c r="O151" i="15"/>
  <c r="O104" i="15"/>
  <c r="O178" i="15"/>
  <c r="O184" i="15"/>
  <c r="O179" i="15"/>
  <c r="Z154" i="11"/>
  <c r="Q84" i="12"/>
  <c r="Q186" i="12"/>
  <c r="O96" i="15"/>
  <c r="O87" i="15"/>
  <c r="O113" i="15"/>
  <c r="O163" i="15"/>
  <c r="O110" i="15"/>
  <c r="O174" i="15"/>
  <c r="O131" i="15"/>
  <c r="O185" i="15"/>
  <c r="AD154" i="11"/>
  <c r="Q110" i="12"/>
  <c r="Q185" i="12"/>
  <c r="O86" i="15"/>
  <c r="O90" i="15"/>
  <c r="O119" i="15"/>
  <c r="O165" i="15"/>
  <c r="O116" i="15"/>
  <c r="O177" i="15"/>
  <c r="O154" i="15"/>
  <c r="O191" i="15"/>
  <c r="AA150" i="15"/>
  <c r="AA87" i="15"/>
  <c r="AA162" i="15"/>
  <c r="AA181" i="15"/>
  <c r="AA160" i="15"/>
  <c r="AA183" i="15"/>
  <c r="AA167" i="15"/>
  <c r="AA182" i="15"/>
  <c r="BP257" i="15"/>
  <c r="Q121" i="12"/>
  <c r="Q195" i="12"/>
  <c r="AZ257" i="14"/>
  <c r="O88" i="15"/>
  <c r="O91" i="15"/>
  <c r="O129" i="15"/>
  <c r="O99" i="15"/>
  <c r="O123" i="15"/>
  <c r="O126" i="15"/>
  <c r="O160" i="15"/>
  <c r="O190" i="15"/>
  <c r="AA89" i="15"/>
  <c r="AA111" i="15"/>
  <c r="AA104" i="15"/>
  <c r="AA127" i="15"/>
  <c r="AA107" i="15"/>
  <c r="AA123" i="15"/>
  <c r="AA170" i="15"/>
  <c r="AA188" i="15"/>
  <c r="AV101" i="12"/>
  <c r="Q83" i="12"/>
  <c r="O103" i="15"/>
  <c r="O98" i="15"/>
  <c r="O130" i="15"/>
  <c r="O105" i="15"/>
  <c r="O158" i="15"/>
  <c r="O149" i="15"/>
  <c r="O168" i="15"/>
  <c r="O183" i="15"/>
  <c r="AA92" i="15"/>
  <c r="AA180" i="15"/>
  <c r="AA110" i="15"/>
  <c r="AA128" i="15"/>
  <c r="AA113" i="15"/>
  <c r="AA129" i="15"/>
  <c r="AA178" i="15"/>
  <c r="AA195" i="15"/>
  <c r="Q129" i="12"/>
  <c r="O124" i="15"/>
  <c r="O102" i="15"/>
  <c r="O157" i="15"/>
  <c r="O111" i="15"/>
  <c r="O115" i="15"/>
  <c r="O155" i="15"/>
  <c r="O187" i="15"/>
  <c r="O189" i="15"/>
  <c r="Z180" i="11"/>
  <c r="Q112" i="12"/>
  <c r="AF195" i="13"/>
  <c r="O108" i="15"/>
  <c r="O109" i="15"/>
  <c r="O170" i="15"/>
  <c r="O117" i="15"/>
  <c r="O120" i="15"/>
  <c r="O161" i="15"/>
  <c r="O181" i="15"/>
  <c r="O182" i="15"/>
  <c r="AA94" i="15"/>
  <c r="AA96" i="15"/>
  <c r="AA149" i="15"/>
  <c r="AA161" i="15"/>
  <c r="AA118" i="15"/>
  <c r="AA158" i="15"/>
  <c r="AA177" i="15"/>
  <c r="AA186" i="15"/>
  <c r="AD180" i="11"/>
  <c r="Q124" i="12"/>
  <c r="O82" i="15"/>
  <c r="O114" i="15"/>
  <c r="O94" i="15"/>
  <c r="O121" i="15"/>
  <c r="O152" i="15"/>
  <c r="O166" i="15"/>
  <c r="O172" i="15"/>
  <c r="O188" i="15"/>
  <c r="AA100" i="15"/>
  <c r="AA101" i="15"/>
  <c r="AA91" i="15"/>
  <c r="AA102" i="15"/>
  <c r="AA124" i="15"/>
  <c r="AA164" i="15"/>
  <c r="AA171" i="15"/>
  <c r="AA192" i="15"/>
  <c r="Q127" i="12"/>
  <c r="Q176" i="12"/>
  <c r="O84" i="15"/>
  <c r="O122" i="15"/>
  <c r="O100" i="15"/>
  <c r="O153" i="15"/>
  <c r="O127" i="15"/>
  <c r="O171" i="15"/>
  <c r="O169" i="15"/>
  <c r="O195" i="15"/>
  <c r="AA90" i="15"/>
  <c r="AA86" i="15"/>
  <c r="AA97" i="15"/>
  <c r="AA108" i="15"/>
  <c r="AA130" i="15"/>
  <c r="AA173" i="15"/>
  <c r="AA175" i="15"/>
  <c r="Q123" i="12"/>
  <c r="O95" i="15"/>
  <c r="O125" i="15"/>
  <c r="O106" i="15"/>
  <c r="O159" i="15"/>
  <c r="O150" i="15"/>
  <c r="O175" i="15"/>
  <c r="O164" i="15"/>
  <c r="BB195" i="15"/>
  <c r="AX195" i="15"/>
  <c r="AT195" i="15"/>
  <c r="AN193" i="15"/>
  <c r="AN195" i="15"/>
  <c r="AN188" i="15"/>
  <c r="AN182" i="15"/>
  <c r="AN189" i="15"/>
  <c r="AN183" i="15"/>
  <c r="AN190" i="15"/>
  <c r="AN191" i="15"/>
  <c r="AN185" i="15"/>
  <c r="AN179" i="15"/>
  <c r="AN178" i="15"/>
  <c r="AN177" i="15"/>
  <c r="AN170" i="15"/>
  <c r="AN173" i="15"/>
  <c r="AN164" i="15"/>
  <c r="AN192" i="15"/>
  <c r="AN172" i="15"/>
  <c r="AN165" i="15"/>
  <c r="AN160" i="15"/>
  <c r="AN154" i="15"/>
  <c r="AN131" i="15"/>
  <c r="AN180" i="15"/>
  <c r="AN181" i="15"/>
  <c r="AN161" i="15"/>
  <c r="AN155" i="15"/>
  <c r="AN149" i="15"/>
  <c r="AN126" i="15"/>
  <c r="AN187" i="15"/>
  <c r="AN186" i="15"/>
  <c r="AN184" i="15"/>
  <c r="AN168" i="15"/>
  <c r="AN166" i="15"/>
  <c r="AN162" i="15"/>
  <c r="AN156" i="15"/>
  <c r="AN150" i="15"/>
  <c r="AN127" i="15"/>
  <c r="AN176" i="15"/>
  <c r="AN163" i="15"/>
  <c r="AN151" i="15"/>
  <c r="AN128" i="15"/>
  <c r="AN125" i="15"/>
  <c r="AN120" i="15"/>
  <c r="AN115" i="15"/>
  <c r="AN157" i="15"/>
  <c r="AN124" i="15"/>
  <c r="AN123" i="15"/>
  <c r="AN116" i="15"/>
  <c r="AN110" i="15"/>
  <c r="AN104" i="15"/>
  <c r="AN175" i="15"/>
  <c r="AN117" i="15"/>
  <c r="AN111" i="15"/>
  <c r="AN105" i="15"/>
  <c r="AN99" i="15"/>
  <c r="AN152" i="15"/>
  <c r="AN121" i="15"/>
  <c r="AN174" i="15"/>
  <c r="AN158" i="15"/>
  <c r="AN118" i="15"/>
  <c r="AN112" i="15"/>
  <c r="AN106" i="15"/>
  <c r="AN100" i="15"/>
  <c r="AN94" i="15"/>
  <c r="AN171" i="15"/>
  <c r="AN169" i="15"/>
  <c r="AN159" i="15"/>
  <c r="AN113" i="15"/>
  <c r="AN107" i="15"/>
  <c r="AN101" i="15"/>
  <c r="AN167" i="15"/>
  <c r="AN153" i="15"/>
  <c r="AN119" i="15"/>
  <c r="AN103" i="15"/>
  <c r="AN87" i="15"/>
  <c r="AN85" i="15"/>
  <c r="AN122" i="15"/>
  <c r="AN97" i="15"/>
  <c r="AN90" i="15"/>
  <c r="AN129" i="15"/>
  <c r="AN98" i="15"/>
  <c r="AN93" i="15"/>
  <c r="AN91" i="15"/>
  <c r="AN89" i="15"/>
  <c r="AN102" i="15"/>
  <c r="AN84" i="15"/>
  <c r="AN114" i="15"/>
  <c r="AN109" i="15"/>
  <c r="AN92" i="15"/>
  <c r="AN82" i="15"/>
  <c r="AN86" i="15"/>
  <c r="AN95" i="15"/>
  <c r="AN88" i="15"/>
  <c r="AN130" i="15"/>
  <c r="AN96" i="15"/>
  <c r="AN108" i="15"/>
  <c r="AN83" i="15"/>
  <c r="Y255" i="15"/>
  <c r="I191" i="15"/>
  <c r="I185" i="15"/>
  <c r="I179" i="15"/>
  <c r="I173" i="15"/>
  <c r="I192" i="15"/>
  <c r="I186" i="15"/>
  <c r="I180" i="15"/>
  <c r="I193" i="15"/>
  <c r="I187" i="15"/>
  <c r="I181" i="15"/>
  <c r="I175" i="15"/>
  <c r="I195" i="15"/>
  <c r="I188" i="15"/>
  <c r="I182" i="15"/>
  <c r="I176" i="15"/>
  <c r="I170" i="15"/>
  <c r="I189" i="15"/>
  <c r="I183" i="15"/>
  <c r="I177" i="15"/>
  <c r="I171" i="15"/>
  <c r="I162" i="15"/>
  <c r="I156" i="15"/>
  <c r="I150" i="15"/>
  <c r="I167" i="15"/>
  <c r="I163" i="15"/>
  <c r="I157" i="15"/>
  <c r="I151" i="15"/>
  <c r="I128" i="15"/>
  <c r="I164" i="15"/>
  <c r="I158" i="15"/>
  <c r="I152" i="15"/>
  <c r="I129" i="15"/>
  <c r="I172" i="15"/>
  <c r="I169" i="15"/>
  <c r="I190" i="15"/>
  <c r="I165" i="15"/>
  <c r="I159" i="15"/>
  <c r="I153" i="15"/>
  <c r="I130" i="15"/>
  <c r="I124" i="15"/>
  <c r="I168" i="15"/>
  <c r="I184" i="15"/>
  <c r="I160" i="15"/>
  <c r="I154" i="15"/>
  <c r="I166" i="15"/>
  <c r="I174" i="15"/>
  <c r="I155" i="15"/>
  <c r="I122" i="15"/>
  <c r="I149" i="15"/>
  <c r="I114" i="15"/>
  <c r="I108" i="15"/>
  <c r="I102" i="15"/>
  <c r="I96" i="15"/>
  <c r="I120" i="15"/>
  <c r="I115" i="15"/>
  <c r="I109" i="15"/>
  <c r="I103" i="15"/>
  <c r="I97" i="15"/>
  <c r="I123" i="15"/>
  <c r="I116" i="15"/>
  <c r="I110" i="15"/>
  <c r="I104" i="15"/>
  <c r="I98" i="15"/>
  <c r="I92" i="15"/>
  <c r="I121" i="15"/>
  <c r="I117" i="15"/>
  <c r="I111" i="15"/>
  <c r="I105" i="15"/>
  <c r="I99" i="15"/>
  <c r="I93" i="15"/>
  <c r="I87" i="15"/>
  <c r="I178" i="15"/>
  <c r="I118" i="15"/>
  <c r="I112" i="15"/>
  <c r="I106" i="15"/>
  <c r="I100" i="15"/>
  <c r="I94" i="15"/>
  <c r="I88" i="15"/>
  <c r="I82" i="15"/>
  <c r="I83" i="15"/>
  <c r="I161" i="15"/>
  <c r="I131" i="15"/>
  <c r="I125" i="15"/>
  <c r="I91" i="15"/>
  <c r="I85" i="15"/>
  <c r="I119" i="15"/>
  <c r="I90" i="15"/>
  <c r="I89" i="15"/>
  <c r="I113" i="15"/>
  <c r="I126" i="15"/>
  <c r="I95" i="15"/>
  <c r="I101" i="15"/>
  <c r="I84" i="15"/>
  <c r="I86" i="15"/>
  <c r="I127" i="15"/>
  <c r="I107" i="15"/>
  <c r="I253" i="15"/>
  <c r="I247" i="15"/>
  <c r="I241" i="15"/>
  <c r="I235" i="15"/>
  <c r="I229" i="15"/>
  <c r="I223" i="15"/>
  <c r="I255" i="15"/>
  <c r="I248" i="15"/>
  <c r="I242" i="15"/>
  <c r="I236" i="15"/>
  <c r="I230" i="15"/>
  <c r="I224" i="15"/>
  <c r="I219" i="15"/>
  <c r="I249" i="15"/>
  <c r="I243" i="15"/>
  <c r="I237" i="15"/>
  <c r="I231" i="15"/>
  <c r="I225" i="15"/>
  <c r="I220" i="15"/>
  <c r="I250" i="15"/>
  <c r="I244" i="15"/>
  <c r="I238" i="15"/>
  <c r="I232" i="15"/>
  <c r="I226" i="15"/>
  <c r="I221" i="15"/>
  <c r="I251" i="15"/>
  <c r="I245" i="15"/>
  <c r="I239" i="15"/>
  <c r="I233" i="15"/>
  <c r="I227" i="15"/>
  <c r="I222" i="15"/>
  <c r="I252" i="15"/>
  <c r="I240" i="15"/>
  <c r="I228" i="15"/>
  <c r="I234" i="15"/>
  <c r="I246" i="15"/>
  <c r="I217" i="15"/>
  <c r="I218" i="15"/>
  <c r="I51" i="15"/>
  <c r="I46" i="15"/>
  <c r="I53" i="15"/>
  <c r="I48" i="15"/>
  <c r="I42" i="15"/>
  <c r="I36" i="15"/>
  <c r="I30" i="15"/>
  <c r="I50" i="15"/>
  <c r="I43" i="15"/>
  <c r="I37" i="15"/>
  <c r="I47" i="15"/>
  <c r="I44" i="15"/>
  <c r="I38" i="15"/>
  <c r="I32" i="15"/>
  <c r="I26" i="15"/>
  <c r="I49" i="15"/>
  <c r="I40" i="15"/>
  <c r="I34" i="15"/>
  <c r="I28" i="15"/>
  <c r="I22" i="15"/>
  <c r="I31" i="15"/>
  <c r="I29" i="15"/>
  <c r="I33" i="15"/>
  <c r="I23" i="15"/>
  <c r="I16" i="15"/>
  <c r="I35" i="15"/>
  <c r="I20" i="15"/>
  <c r="I45" i="15"/>
  <c r="I25" i="15"/>
  <c r="I17" i="15"/>
  <c r="I18" i="15"/>
  <c r="I21" i="15"/>
  <c r="I24" i="15"/>
  <c r="I41" i="15"/>
  <c r="I27" i="15"/>
  <c r="I19" i="15"/>
  <c r="I14" i="15"/>
  <c r="I39" i="15"/>
  <c r="I15" i="15"/>
  <c r="AN53" i="15"/>
  <c r="AN50" i="15"/>
  <c r="AN43" i="15"/>
  <c r="AN51" i="15"/>
  <c r="AN49" i="15"/>
  <c r="AN40" i="15"/>
  <c r="AN34" i="15"/>
  <c r="AN28" i="15"/>
  <c r="AN41" i="15"/>
  <c r="AN35" i="15"/>
  <c r="AN29" i="15"/>
  <c r="AN48" i="15"/>
  <c r="AN42" i="15"/>
  <c r="AN38" i="15"/>
  <c r="AN23" i="15"/>
  <c r="AN20" i="15"/>
  <c r="AN17" i="15"/>
  <c r="AN31" i="15"/>
  <c r="AN26" i="15"/>
  <c r="AN25" i="15"/>
  <c r="AN33" i="15"/>
  <c r="AN30" i="15"/>
  <c r="AN18" i="15"/>
  <c r="AN44" i="15"/>
  <c r="AN32" i="15"/>
  <c r="AN21" i="15"/>
  <c r="AN47" i="15"/>
  <c r="AN45" i="15"/>
  <c r="AN24" i="15"/>
  <c r="AN14" i="15"/>
  <c r="AN36" i="15"/>
  <c r="AN19" i="15"/>
  <c r="AN27" i="15"/>
  <c r="AN22" i="15"/>
  <c r="AN15" i="15"/>
  <c r="AN46" i="15"/>
  <c r="AN39" i="15"/>
  <c r="AN37" i="15"/>
  <c r="AN16" i="15"/>
  <c r="BB255" i="15"/>
  <c r="AX255" i="15"/>
  <c r="AT255" i="15"/>
  <c r="AL257" i="15"/>
  <c r="AF257" i="15"/>
  <c r="O43" i="15"/>
  <c r="O47" i="15"/>
  <c r="O51" i="15"/>
  <c r="O40" i="15"/>
  <c r="O34" i="15"/>
  <c r="O28" i="15"/>
  <c r="O41" i="15"/>
  <c r="O35" i="15"/>
  <c r="O29" i="15"/>
  <c r="O48" i="15"/>
  <c r="O46" i="15"/>
  <c r="O53" i="15"/>
  <c r="O42" i="15"/>
  <c r="O49" i="15"/>
  <c r="O25" i="15"/>
  <c r="O17" i="15"/>
  <c r="O45" i="15"/>
  <c r="O18" i="15"/>
  <c r="O21" i="15"/>
  <c r="O36" i="15"/>
  <c r="O24" i="15"/>
  <c r="O37" i="15"/>
  <c r="O27" i="15"/>
  <c r="O19" i="15"/>
  <c r="O14" i="15"/>
  <c r="O39" i="15"/>
  <c r="O38" i="15"/>
  <c r="O22" i="15"/>
  <c r="O15" i="15"/>
  <c r="O44" i="15"/>
  <c r="O26" i="15"/>
  <c r="O50" i="15"/>
  <c r="O32" i="15"/>
  <c r="O31" i="15"/>
  <c r="O16" i="15"/>
  <c r="O33" i="15"/>
  <c r="O30" i="15"/>
  <c r="O23" i="15"/>
  <c r="O20" i="15"/>
  <c r="BL257" i="15"/>
  <c r="AH253" i="15"/>
  <c r="AH247" i="15"/>
  <c r="AH241" i="15"/>
  <c r="AH235" i="15"/>
  <c r="AH229" i="15"/>
  <c r="AH223" i="15"/>
  <c r="AH218" i="15"/>
  <c r="AH255" i="15"/>
  <c r="AH248" i="15"/>
  <c r="AH242" i="15"/>
  <c r="AH236" i="15"/>
  <c r="AH230" i="15"/>
  <c r="AH224" i="15"/>
  <c r="AH219" i="15"/>
  <c r="AH249" i="15"/>
  <c r="AH243" i="15"/>
  <c r="AH237" i="15"/>
  <c r="AH231" i="15"/>
  <c r="AH225" i="15"/>
  <c r="AH220" i="15"/>
  <c r="AH250" i="15"/>
  <c r="AH244" i="15"/>
  <c r="AH238" i="15"/>
  <c r="AH232" i="15"/>
  <c r="AH226" i="15"/>
  <c r="AH221" i="15"/>
  <c r="AH251" i="15"/>
  <c r="AH245" i="15"/>
  <c r="AH239" i="15"/>
  <c r="AH233" i="15"/>
  <c r="AH227" i="15"/>
  <c r="AH222" i="15"/>
  <c r="AH246" i="15"/>
  <c r="AH252" i="15"/>
  <c r="AH228" i="15"/>
  <c r="AH217" i="15"/>
  <c r="AH240" i="15"/>
  <c r="AH234" i="15"/>
  <c r="AA49" i="15"/>
  <c r="AA46" i="15"/>
  <c r="AA53" i="15"/>
  <c r="AA50" i="15"/>
  <c r="AA43" i="15"/>
  <c r="AA37" i="15"/>
  <c r="AA31" i="15"/>
  <c r="AA44" i="15"/>
  <c r="AA38" i="15"/>
  <c r="AA32" i="15"/>
  <c r="AA26" i="15"/>
  <c r="AA47" i="15"/>
  <c r="AA45" i="15"/>
  <c r="AA36" i="15"/>
  <c r="AA27" i="15"/>
  <c r="AA24" i="15"/>
  <c r="AA14" i="15"/>
  <c r="AA40" i="15"/>
  <c r="AA22" i="15"/>
  <c r="AA19" i="15"/>
  <c r="AA39" i="15"/>
  <c r="AA15" i="15"/>
  <c r="AA51" i="15"/>
  <c r="AA48" i="15"/>
  <c r="AA41" i="15"/>
  <c r="AA16" i="15"/>
  <c r="AA23" i="15"/>
  <c r="AA33" i="15"/>
  <c r="AA20" i="15"/>
  <c r="AA17" i="15"/>
  <c r="AA42" i="15"/>
  <c r="AA34" i="15"/>
  <c r="AA30" i="15"/>
  <c r="AA29" i="15"/>
  <c r="AA25" i="15"/>
  <c r="AA28" i="15"/>
  <c r="AA18" i="15"/>
  <c r="AA21" i="15"/>
  <c r="AA35" i="15"/>
  <c r="O248" i="15"/>
  <c r="O242" i="15"/>
  <c r="O236" i="15"/>
  <c r="O249" i="15"/>
  <c r="O243" i="15"/>
  <c r="O237" i="15"/>
  <c r="O231" i="15"/>
  <c r="O250" i="15"/>
  <c r="O244" i="15"/>
  <c r="O238" i="15"/>
  <c r="O232" i="15"/>
  <c r="O251" i="15"/>
  <c r="O245" i="15"/>
  <c r="O239" i="15"/>
  <c r="O233" i="15"/>
  <c r="O252" i="15"/>
  <c r="O246" i="15"/>
  <c r="O240" i="15"/>
  <c r="O234" i="15"/>
  <c r="O253" i="15"/>
  <c r="O247" i="15"/>
  <c r="O241" i="15"/>
  <c r="O235" i="15"/>
  <c r="O228" i="15"/>
  <c r="O229" i="15"/>
  <c r="O219" i="15"/>
  <c r="O217" i="15"/>
  <c r="O221" i="15"/>
  <c r="O220" i="15"/>
  <c r="O255" i="15"/>
  <c r="O230" i="15"/>
  <c r="O222" i="15"/>
  <c r="O218" i="15"/>
  <c r="O223" i="15"/>
  <c r="O224" i="15"/>
  <c r="O226" i="15"/>
  <c r="O225" i="15"/>
  <c r="O227" i="15"/>
  <c r="U48" i="15"/>
  <c r="U49" i="15"/>
  <c r="U47" i="15"/>
  <c r="U45" i="15"/>
  <c r="U39" i="15"/>
  <c r="U33" i="15"/>
  <c r="U51" i="15"/>
  <c r="U40" i="15"/>
  <c r="U34" i="15"/>
  <c r="U41" i="15"/>
  <c r="U35" i="15"/>
  <c r="U29" i="15"/>
  <c r="U46" i="15"/>
  <c r="U53" i="15"/>
  <c r="U50" i="15"/>
  <c r="U43" i="15"/>
  <c r="U37" i="15"/>
  <c r="U31" i="15"/>
  <c r="U25" i="15"/>
  <c r="U19" i="15"/>
  <c r="U21" i="15"/>
  <c r="U36" i="15"/>
  <c r="U24" i="15"/>
  <c r="U27" i="15"/>
  <c r="U14" i="15"/>
  <c r="U38" i="15"/>
  <c r="U22" i="15"/>
  <c r="U15" i="15"/>
  <c r="U26" i="15"/>
  <c r="U44" i="15"/>
  <c r="U32" i="15"/>
  <c r="U16" i="15"/>
  <c r="U23" i="15"/>
  <c r="U20" i="15"/>
  <c r="U42" i="15"/>
  <c r="U30" i="15"/>
  <c r="U17" i="15"/>
  <c r="U28" i="15"/>
  <c r="U18" i="15"/>
  <c r="AP257" i="15"/>
  <c r="AH113" i="11"/>
  <c r="Z113" i="11"/>
  <c r="AD113" i="11"/>
  <c r="AZ101" i="12"/>
  <c r="AV183" i="12"/>
  <c r="Q109" i="12"/>
  <c r="Q155" i="12"/>
  <c r="AZ183" i="12"/>
  <c r="Q116" i="12"/>
  <c r="Q159" i="12"/>
  <c r="Q192" i="12"/>
  <c r="Q167" i="12"/>
  <c r="Q114" i="12"/>
  <c r="Q94" i="12"/>
  <c r="Q183" i="12"/>
  <c r="AH227" i="11"/>
  <c r="Z227" i="11"/>
  <c r="Q111" i="12"/>
  <c r="Q120" i="12"/>
  <c r="Q182" i="12"/>
  <c r="AD195" i="14"/>
  <c r="AD244" i="11"/>
  <c r="AV238" i="12"/>
  <c r="AV184" i="12"/>
  <c r="Q96" i="12"/>
  <c r="Q153" i="12"/>
  <c r="Q177" i="12"/>
  <c r="U192" i="14"/>
  <c r="U191" i="14"/>
  <c r="U190" i="14"/>
  <c r="U193" i="14"/>
  <c r="U169" i="14"/>
  <c r="U188" i="14"/>
  <c r="U185" i="14"/>
  <c r="U182" i="14"/>
  <c r="U179" i="14"/>
  <c r="U176" i="14"/>
  <c r="U171" i="14"/>
  <c r="U163" i="14"/>
  <c r="U173" i="14"/>
  <c r="U166" i="14"/>
  <c r="U187" i="14"/>
  <c r="U184" i="14"/>
  <c r="U181" i="14"/>
  <c r="U168" i="14"/>
  <c r="U164" i="14"/>
  <c r="U195" i="14"/>
  <c r="U178" i="14"/>
  <c r="U175" i="14"/>
  <c r="U170" i="14"/>
  <c r="U165" i="14"/>
  <c r="U183" i="14"/>
  <c r="U172" i="14"/>
  <c r="U160" i="14"/>
  <c r="U157" i="14"/>
  <c r="U154" i="14"/>
  <c r="U151" i="14"/>
  <c r="U131" i="14"/>
  <c r="U128" i="14"/>
  <c r="U125" i="14"/>
  <c r="U120" i="14"/>
  <c r="U111" i="14"/>
  <c r="U189" i="14"/>
  <c r="U180" i="14"/>
  <c r="U162" i="14"/>
  <c r="U150" i="14"/>
  <c r="U130" i="14"/>
  <c r="U127" i="14"/>
  <c r="U124" i="14"/>
  <c r="U115" i="14"/>
  <c r="U167" i="14"/>
  <c r="U119" i="14"/>
  <c r="U186" i="14"/>
  <c r="U174" i="14"/>
  <c r="U161" i="14"/>
  <c r="U158" i="14"/>
  <c r="U155" i="14"/>
  <c r="U152" i="14"/>
  <c r="U123" i="14"/>
  <c r="U116" i="14"/>
  <c r="U110" i="14"/>
  <c r="U109" i="14"/>
  <c r="U108" i="14"/>
  <c r="U105" i="14"/>
  <c r="U92" i="14"/>
  <c r="U86" i="14"/>
  <c r="U159" i="14"/>
  <c r="U102" i="14"/>
  <c r="U98" i="14"/>
  <c r="U149" i="14"/>
  <c r="U93" i="14"/>
  <c r="U87" i="14"/>
  <c r="U112" i="14"/>
  <c r="U156" i="14"/>
  <c r="U122" i="14"/>
  <c r="U118" i="14"/>
  <c r="U106" i="14"/>
  <c r="U103" i="14"/>
  <c r="U99" i="14"/>
  <c r="U94" i="14"/>
  <c r="U88" i="14"/>
  <c r="U82" i="14"/>
  <c r="U177" i="14"/>
  <c r="U129" i="14"/>
  <c r="U114" i="14"/>
  <c r="U153" i="14"/>
  <c r="U117" i="14"/>
  <c r="U100" i="14"/>
  <c r="U126" i="14"/>
  <c r="U107" i="14"/>
  <c r="U91" i="14"/>
  <c r="U83" i="14"/>
  <c r="U101" i="14"/>
  <c r="U96" i="14"/>
  <c r="U104" i="14"/>
  <c r="U90" i="14"/>
  <c r="U97" i="14"/>
  <c r="U89" i="14"/>
  <c r="U95" i="14"/>
  <c r="U85" i="14"/>
  <c r="U121" i="14"/>
  <c r="U113" i="14"/>
  <c r="U84" i="14"/>
  <c r="O53" i="14"/>
  <c r="O51" i="14"/>
  <c r="O46" i="14"/>
  <c r="O42" i="14"/>
  <c r="O38" i="14"/>
  <c r="O30" i="14"/>
  <c r="O27" i="14"/>
  <c r="O24" i="14"/>
  <c r="O34" i="14"/>
  <c r="O21" i="14"/>
  <c r="O15" i="14"/>
  <c r="O50" i="14"/>
  <c r="O45" i="14"/>
  <c r="O41" i="14"/>
  <c r="O37" i="14"/>
  <c r="O16" i="14"/>
  <c r="O18" i="14"/>
  <c r="O49" i="14"/>
  <c r="O31" i="14"/>
  <c r="O28" i="14"/>
  <c r="O25" i="14"/>
  <c r="O22" i="14"/>
  <c r="O17" i="14"/>
  <c r="O48" i="14"/>
  <c r="O44" i="14"/>
  <c r="O40" i="14"/>
  <c r="O36" i="14"/>
  <c r="O33" i="14"/>
  <c r="O29" i="14"/>
  <c r="O26" i="14"/>
  <c r="O23" i="14"/>
  <c r="O47" i="14"/>
  <c r="O43" i="14"/>
  <c r="O39" i="14"/>
  <c r="O35" i="14"/>
  <c r="O19" i="14"/>
  <c r="O32" i="14"/>
  <c r="O20" i="14"/>
  <c r="O14" i="14"/>
  <c r="U53" i="14"/>
  <c r="U51" i="14"/>
  <c r="U50" i="14"/>
  <c r="U49" i="14"/>
  <c r="U48" i="14"/>
  <c r="U45" i="14"/>
  <c r="U41" i="14"/>
  <c r="U37" i="14"/>
  <c r="U16" i="14"/>
  <c r="U31" i="14"/>
  <c r="U28" i="14"/>
  <c r="U25" i="14"/>
  <c r="U22" i="14"/>
  <c r="U17" i="14"/>
  <c r="U44" i="14"/>
  <c r="U40" i="14"/>
  <c r="U36" i="14"/>
  <c r="U33" i="14"/>
  <c r="U18" i="14"/>
  <c r="U29" i="14"/>
  <c r="U26" i="14"/>
  <c r="U23" i="14"/>
  <c r="U47" i="14"/>
  <c r="U43" i="14"/>
  <c r="U39" i="14"/>
  <c r="U35" i="14"/>
  <c r="U19" i="14"/>
  <c r="U32" i="14"/>
  <c r="U20" i="14"/>
  <c r="U14" i="14"/>
  <c r="U46" i="14"/>
  <c r="U42" i="14"/>
  <c r="U38" i="14"/>
  <c r="U30" i="14"/>
  <c r="U27" i="14"/>
  <c r="U24" i="14"/>
  <c r="U34" i="14"/>
  <c r="U21" i="14"/>
  <c r="U15" i="14"/>
  <c r="Y257" i="14"/>
  <c r="AD53" i="14"/>
  <c r="AL53" i="14"/>
  <c r="AH53" i="14"/>
  <c r="AX257" i="14"/>
  <c r="I51" i="14"/>
  <c r="I50" i="14"/>
  <c r="I49" i="14"/>
  <c r="I48" i="14"/>
  <c r="I47" i="14"/>
  <c r="I46" i="14"/>
  <c r="I45" i="14"/>
  <c r="I44" i="14"/>
  <c r="I43" i="14"/>
  <c r="I42" i="14"/>
  <c r="I41" i="14"/>
  <c r="I40" i="14"/>
  <c r="I39" i="14"/>
  <c r="I38" i="14"/>
  <c r="I37" i="14"/>
  <c r="I36" i="14"/>
  <c r="I35" i="14"/>
  <c r="I53" i="14"/>
  <c r="I32" i="14"/>
  <c r="I20" i="14"/>
  <c r="I14" i="14"/>
  <c r="I30" i="14"/>
  <c r="I27" i="14"/>
  <c r="I24" i="14"/>
  <c r="I34" i="14"/>
  <c r="I21" i="14"/>
  <c r="I15" i="14"/>
  <c r="I17" i="14"/>
  <c r="I16" i="14"/>
  <c r="I31" i="14"/>
  <c r="I28" i="14"/>
  <c r="I25" i="14"/>
  <c r="I22" i="14"/>
  <c r="I33" i="14"/>
  <c r="I18" i="14"/>
  <c r="I29" i="14"/>
  <c r="I26" i="14"/>
  <c r="I23" i="14"/>
  <c r="I19" i="14"/>
  <c r="O255" i="14"/>
  <c r="O253" i="14"/>
  <c r="O252" i="14"/>
  <c r="O251" i="14"/>
  <c r="O250" i="14"/>
  <c r="O249" i="14"/>
  <c r="O248" i="14"/>
  <c r="O247" i="14"/>
  <c r="O246" i="14"/>
  <c r="O245" i="14"/>
  <c r="O244" i="14"/>
  <c r="O243" i="14"/>
  <c r="O242" i="14"/>
  <c r="O241" i="14"/>
  <c r="O240" i="14"/>
  <c r="O239" i="14"/>
  <c r="O238" i="14"/>
  <c r="O237" i="14"/>
  <c r="O235" i="14"/>
  <c r="O223" i="14"/>
  <c r="O228" i="14"/>
  <c r="O233" i="14"/>
  <c r="O222" i="14"/>
  <c r="O226" i="14"/>
  <c r="O217" i="14"/>
  <c r="O231" i="14"/>
  <c r="O220" i="14"/>
  <c r="O236" i="14"/>
  <c r="O224" i="14"/>
  <c r="O229" i="14"/>
  <c r="O234" i="14"/>
  <c r="O218" i="14"/>
  <c r="O227" i="14"/>
  <c r="O221" i="14"/>
  <c r="O232" i="14"/>
  <c r="O225" i="14"/>
  <c r="O219" i="14"/>
  <c r="O230" i="14"/>
  <c r="AL255" i="14"/>
  <c r="AH255" i="14"/>
  <c r="AD255" i="14"/>
  <c r="O195"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2" i="14"/>
  <c r="O161" i="14"/>
  <c r="O160" i="14"/>
  <c r="O159" i="14"/>
  <c r="O158" i="14"/>
  <c r="O157" i="14"/>
  <c r="O156" i="14"/>
  <c r="O155" i="14"/>
  <c r="O154" i="14"/>
  <c r="O153" i="14"/>
  <c r="O152" i="14"/>
  <c r="O151" i="14"/>
  <c r="O150" i="14"/>
  <c r="O149" i="14"/>
  <c r="O131" i="14"/>
  <c r="O130" i="14"/>
  <c r="O129" i="14"/>
  <c r="O128" i="14"/>
  <c r="O127" i="14"/>
  <c r="O126" i="14"/>
  <c r="O125" i="14"/>
  <c r="O124" i="14"/>
  <c r="O123" i="14"/>
  <c r="O122" i="14"/>
  <c r="O121" i="14"/>
  <c r="O120" i="14"/>
  <c r="O119" i="14"/>
  <c r="O118" i="14"/>
  <c r="O117" i="14"/>
  <c r="O116" i="14"/>
  <c r="O115" i="14"/>
  <c r="O114" i="14"/>
  <c r="O113" i="14"/>
  <c r="O112" i="14"/>
  <c r="O111" i="14"/>
  <c r="O163" i="14"/>
  <c r="O193" i="14"/>
  <c r="O164" i="14"/>
  <c r="O110" i="14"/>
  <c r="O109" i="14"/>
  <c r="O108" i="14"/>
  <c r="O165" i="14"/>
  <c r="O107" i="14"/>
  <c r="O104" i="14"/>
  <c r="O96" i="14"/>
  <c r="O90" i="14"/>
  <c r="O84" i="14"/>
  <c r="O101" i="14"/>
  <c r="O97" i="14"/>
  <c r="O91" i="14"/>
  <c r="O85" i="14"/>
  <c r="O105" i="14"/>
  <c r="O92" i="14"/>
  <c r="O86" i="14"/>
  <c r="O102" i="14"/>
  <c r="O98" i="14"/>
  <c r="O93" i="14"/>
  <c r="O87" i="14"/>
  <c r="O106" i="14"/>
  <c r="O103" i="14"/>
  <c r="O99" i="14"/>
  <c r="O94" i="14"/>
  <c r="O88" i="14"/>
  <c r="O82" i="14"/>
  <c r="O95" i="14"/>
  <c r="O89" i="14"/>
  <c r="O83" i="14"/>
  <c r="O100" i="14"/>
  <c r="U255" i="14"/>
  <c r="U245" i="14"/>
  <c r="U241" i="14"/>
  <c r="U237" i="14"/>
  <c r="U233" i="14"/>
  <c r="U222" i="14"/>
  <c r="U217" i="14"/>
  <c r="U226" i="14"/>
  <c r="U252" i="14"/>
  <c r="U231" i="14"/>
  <c r="U220" i="14"/>
  <c r="U248" i="14"/>
  <c r="U244" i="14"/>
  <c r="U240" i="14"/>
  <c r="U236" i="14"/>
  <c r="U224" i="14"/>
  <c r="U229" i="14"/>
  <c r="U218" i="14"/>
  <c r="U251" i="14"/>
  <c r="U234" i="14"/>
  <c r="U247" i="14"/>
  <c r="U243" i="14"/>
  <c r="U239" i="14"/>
  <c r="U227" i="14"/>
  <c r="U232" i="14"/>
  <c r="U221" i="14"/>
  <c r="U250" i="14"/>
  <c r="U225" i="14"/>
  <c r="U235" i="14"/>
  <c r="U228" i="14"/>
  <c r="U253" i="14"/>
  <c r="U249" i="14"/>
  <c r="U246" i="14"/>
  <c r="U219" i="14"/>
  <c r="U242" i="14"/>
  <c r="U230" i="14"/>
  <c r="U238" i="14"/>
  <c r="U223" i="14"/>
  <c r="AV105" i="12"/>
  <c r="AZ121" i="12"/>
  <c r="Q93" i="12"/>
  <c r="Q87" i="12"/>
  <c r="Q154" i="12"/>
  <c r="Q131" i="12"/>
  <c r="Q166" i="12"/>
  <c r="AZ166" i="12"/>
  <c r="AZ105" i="12"/>
  <c r="BD121" i="12"/>
  <c r="Q115" i="12"/>
  <c r="Q91" i="12"/>
  <c r="Q158" i="12"/>
  <c r="Q152" i="12"/>
  <c r="Q170" i="12"/>
  <c r="BD166" i="12"/>
  <c r="Q85" i="12"/>
  <c r="Q103" i="12"/>
  <c r="Q160" i="12"/>
  <c r="Q184" i="12"/>
  <c r="Q174" i="12"/>
  <c r="Q101" i="12"/>
  <c r="Q125" i="12"/>
  <c r="Q164" i="12"/>
  <c r="Q130" i="12"/>
  <c r="Q178" i="12"/>
  <c r="Z30" i="11"/>
  <c r="AD30" i="11"/>
  <c r="BP53" i="12"/>
  <c r="U53" i="12" s="1"/>
  <c r="Q107" i="12"/>
  <c r="Q150" i="12"/>
  <c r="Q172" i="12"/>
  <c r="Q163" i="12"/>
  <c r="Q181" i="12"/>
  <c r="Q89" i="12"/>
  <c r="Q117" i="12"/>
  <c r="Q82" i="12"/>
  <c r="Q119" i="12"/>
  <c r="Q171" i="12"/>
  <c r="Q189" i="12"/>
  <c r="AF255" i="13"/>
  <c r="AB255" i="13"/>
  <c r="AJ255" i="13"/>
  <c r="W257" i="13"/>
  <c r="O245" i="13"/>
  <c r="O233" i="13"/>
  <c r="O222" i="13"/>
  <c r="O250" i="13"/>
  <c r="O238" i="13"/>
  <c r="O226" i="13"/>
  <c r="O243" i="13"/>
  <c r="O231" i="13"/>
  <c r="O220" i="13"/>
  <c r="O248" i="13"/>
  <c r="O236" i="13"/>
  <c r="O224" i="13"/>
  <c r="O253" i="13"/>
  <c r="O241" i="13"/>
  <c r="O229" i="13"/>
  <c r="O218" i="13"/>
  <c r="O246" i="13"/>
  <c r="O234" i="13"/>
  <c r="O251" i="13"/>
  <c r="O239" i="13"/>
  <c r="O227" i="13"/>
  <c r="O244" i="13"/>
  <c r="O232" i="13"/>
  <c r="O221" i="13"/>
  <c r="O255" i="13"/>
  <c r="O249" i="13"/>
  <c r="O237" i="13"/>
  <c r="O225" i="13"/>
  <c r="O242" i="13"/>
  <c r="O230" i="13"/>
  <c r="O219" i="13"/>
  <c r="O247" i="13"/>
  <c r="O235" i="13"/>
  <c r="O223" i="13"/>
  <c r="O217" i="13"/>
  <c r="O240" i="13"/>
  <c r="O252" i="13"/>
  <c r="O228" i="13"/>
  <c r="U248" i="13"/>
  <c r="U236" i="13"/>
  <c r="U224" i="13"/>
  <c r="U253" i="13"/>
  <c r="U241" i="13"/>
  <c r="U229" i="13"/>
  <c r="U218" i="13"/>
  <c r="U246" i="13"/>
  <c r="U234" i="13"/>
  <c r="U251" i="13"/>
  <c r="U239" i="13"/>
  <c r="U227" i="13"/>
  <c r="U244" i="13"/>
  <c r="U232" i="13"/>
  <c r="U221" i="13"/>
  <c r="U255" i="13"/>
  <c r="U249" i="13"/>
  <c r="U237" i="13"/>
  <c r="U225" i="13"/>
  <c r="U242" i="13"/>
  <c r="U230" i="13"/>
  <c r="U219" i="13"/>
  <c r="U247" i="13"/>
  <c r="U235" i="13"/>
  <c r="U223" i="13"/>
  <c r="U252" i="13"/>
  <c r="U240" i="13"/>
  <c r="U228" i="13"/>
  <c r="U217" i="13"/>
  <c r="U245" i="13"/>
  <c r="U233" i="13"/>
  <c r="U222" i="13"/>
  <c r="U250" i="13"/>
  <c r="U238" i="13"/>
  <c r="U226" i="13"/>
  <c r="U231" i="13"/>
  <c r="U220" i="13"/>
  <c r="U243" i="13"/>
  <c r="I242" i="13"/>
  <c r="I230" i="13"/>
  <c r="I219" i="13"/>
  <c r="I247" i="13"/>
  <c r="I235" i="13"/>
  <c r="I223" i="13"/>
  <c r="I252" i="13"/>
  <c r="I240" i="13"/>
  <c r="I228" i="13"/>
  <c r="I217" i="13"/>
  <c r="I245" i="13"/>
  <c r="I233" i="13"/>
  <c r="I222" i="13"/>
  <c r="I250" i="13"/>
  <c r="I238" i="13"/>
  <c r="I226" i="13"/>
  <c r="I243" i="13"/>
  <c r="I231" i="13"/>
  <c r="I220" i="13"/>
  <c r="I248" i="13"/>
  <c r="I236" i="13"/>
  <c r="I224" i="13"/>
  <c r="I253" i="13"/>
  <c r="I241" i="13"/>
  <c r="I229" i="13"/>
  <c r="I218" i="13"/>
  <c r="I246" i="13"/>
  <c r="I234" i="13"/>
  <c r="I251" i="13"/>
  <c r="I239" i="13"/>
  <c r="I227" i="13"/>
  <c r="I244" i="13"/>
  <c r="I232" i="13"/>
  <c r="I221" i="13"/>
  <c r="I237" i="13"/>
  <c r="I255" i="13"/>
  <c r="I249" i="13"/>
  <c r="I225" i="13"/>
  <c r="I252" i="12"/>
  <c r="I245" i="12"/>
  <c r="I219" i="12"/>
  <c r="Q97" i="12"/>
  <c r="Q88" i="12"/>
  <c r="Q95" i="12"/>
  <c r="Q86" i="12"/>
  <c r="Q128" i="12"/>
  <c r="Q156" i="12"/>
  <c r="Q175" i="12"/>
  <c r="Q190" i="12"/>
  <c r="S257" i="12"/>
  <c r="U257" i="12" s="1"/>
  <c r="I221" i="12"/>
  <c r="I249" i="12"/>
  <c r="Q118" i="12"/>
  <c r="Q92" i="12"/>
  <c r="Q99" i="12"/>
  <c r="Q90" i="12"/>
  <c r="Q149" i="12"/>
  <c r="Q180" i="12"/>
  <c r="Q179" i="12"/>
  <c r="Q161" i="12"/>
  <c r="AR255" i="12"/>
  <c r="AV255" i="12" s="1"/>
  <c r="I248" i="12"/>
  <c r="I253" i="12"/>
  <c r="I226" i="12"/>
  <c r="Q165" i="12"/>
  <c r="AP53" i="11"/>
  <c r="G53" i="11" s="1"/>
  <c r="AV117" i="12"/>
  <c r="O257" i="12"/>
  <c r="I244" i="12"/>
  <c r="I220" i="12"/>
  <c r="I230" i="12"/>
  <c r="Q188" i="12"/>
  <c r="Q100" i="12"/>
  <c r="Q106" i="12"/>
  <c r="Q98" i="12"/>
  <c r="Q157" i="12"/>
  <c r="Q122" i="12"/>
  <c r="Q187" i="12"/>
  <c r="Q169" i="12"/>
  <c r="I240" i="12"/>
  <c r="I223" i="12"/>
  <c r="I234" i="12"/>
  <c r="Q105" i="12"/>
  <c r="Q104" i="12"/>
  <c r="Q113" i="12"/>
  <c r="Q102" i="12"/>
  <c r="Q168" i="12"/>
  <c r="Q126" i="12"/>
  <c r="Q191" i="12"/>
  <c r="Q173" i="12"/>
  <c r="S228" i="11"/>
  <c r="I218" i="12"/>
  <c r="I227" i="12"/>
  <c r="I238" i="12"/>
  <c r="S221" i="11"/>
  <c r="I222" i="12"/>
  <c r="I231" i="12"/>
  <c r="I242" i="12"/>
  <c r="S253" i="11"/>
  <c r="I228" i="12"/>
  <c r="I225" i="12"/>
  <c r="I235" i="12"/>
  <c r="I246" i="12"/>
  <c r="I236" i="12"/>
  <c r="I229" i="12"/>
  <c r="I239" i="12"/>
  <c r="I250" i="12"/>
  <c r="I224" i="12"/>
  <c r="I233" i="12"/>
  <c r="I243" i="12"/>
  <c r="AP251" i="12"/>
  <c r="AP247" i="12"/>
  <c r="AP243" i="12"/>
  <c r="AP239" i="12"/>
  <c r="AP235" i="12"/>
  <c r="AP231" i="12"/>
  <c r="AP227" i="12"/>
  <c r="AP223" i="12"/>
  <c r="AP220" i="12"/>
  <c r="AP252" i="12"/>
  <c r="AP248" i="12"/>
  <c r="AP244" i="12"/>
  <c r="AP240" i="12"/>
  <c r="AP236" i="12"/>
  <c r="AP232" i="12"/>
  <c r="AP228" i="12"/>
  <c r="AP224" i="12"/>
  <c r="AP221" i="12"/>
  <c r="AP253" i="12"/>
  <c r="AP249" i="12"/>
  <c r="AP245" i="12"/>
  <c r="AP241" i="12"/>
  <c r="AP237" i="12"/>
  <c r="AP233" i="12"/>
  <c r="AP229" i="12"/>
  <c r="AP225" i="12"/>
  <c r="AP222" i="12"/>
  <c r="AP250" i="12"/>
  <c r="AP246" i="12"/>
  <c r="AP242" i="12"/>
  <c r="AP238" i="12"/>
  <c r="AP234" i="12"/>
  <c r="AP230" i="12"/>
  <c r="AP226" i="12"/>
  <c r="AP255" i="12"/>
  <c r="AP217" i="12"/>
  <c r="AP218" i="12"/>
  <c r="AP219" i="12"/>
  <c r="BN257" i="12"/>
  <c r="O53" i="12"/>
  <c r="AR195" i="12"/>
  <c r="BD82" i="12"/>
  <c r="AZ82" i="12"/>
  <c r="AV82" i="12"/>
  <c r="BP255" i="12"/>
  <c r="U255" i="12" s="1"/>
  <c r="BL257" i="12"/>
  <c r="G53" i="12"/>
  <c r="Q251" i="12"/>
  <c r="Q247" i="12"/>
  <c r="Q243" i="12"/>
  <c r="Q239" i="12"/>
  <c r="Q235" i="12"/>
  <c r="Q231" i="12"/>
  <c r="Q227" i="12"/>
  <c r="Q223" i="12"/>
  <c r="Q220" i="12"/>
  <c r="Q252" i="12"/>
  <c r="Q248" i="12"/>
  <c r="Q244" i="12"/>
  <c r="Q240" i="12"/>
  <c r="Q236" i="12"/>
  <c r="Q232" i="12"/>
  <c r="Q228" i="12"/>
  <c r="Q224" i="12"/>
  <c r="Q221" i="12"/>
  <c r="Q253" i="12"/>
  <c r="Q249" i="12"/>
  <c r="Q245" i="12"/>
  <c r="Q241" i="12"/>
  <c r="Q237" i="12"/>
  <c r="Q233" i="12"/>
  <c r="Q229" i="12"/>
  <c r="Q225" i="12"/>
  <c r="Q222" i="12"/>
  <c r="Q250" i="12"/>
  <c r="Q246" i="12"/>
  <c r="Q242" i="12"/>
  <c r="Q238" i="12"/>
  <c r="Q234" i="12"/>
  <c r="Q230" i="12"/>
  <c r="Q226" i="12"/>
  <c r="Q217" i="12"/>
  <c r="Q255" i="12"/>
  <c r="Q219" i="12"/>
  <c r="Q218" i="12"/>
  <c r="BD44" i="12"/>
  <c r="AZ44" i="12"/>
  <c r="AV44" i="12"/>
  <c r="BD14" i="12"/>
  <c r="AZ14" i="12"/>
  <c r="AV14" i="12"/>
  <c r="AR53" i="12"/>
  <c r="BP195" i="12"/>
  <c r="U195" i="12" s="1"/>
  <c r="AJ195" i="12"/>
  <c r="AJ192" i="12"/>
  <c r="AJ188" i="12"/>
  <c r="AJ184" i="12"/>
  <c r="AJ180" i="12"/>
  <c r="AJ176" i="12"/>
  <c r="AJ172" i="12"/>
  <c r="AJ168" i="12"/>
  <c r="AJ164" i="12"/>
  <c r="AJ193" i="12"/>
  <c r="AJ189" i="12"/>
  <c r="AJ185" i="12"/>
  <c r="AJ181" i="12"/>
  <c r="AJ177" i="12"/>
  <c r="AJ173" i="12"/>
  <c r="AJ169" i="12"/>
  <c r="AJ165" i="12"/>
  <c r="AJ190" i="12"/>
  <c r="AJ186" i="12"/>
  <c r="AJ182" i="12"/>
  <c r="AJ178" i="12"/>
  <c r="AJ174" i="12"/>
  <c r="AJ170" i="12"/>
  <c r="AJ166" i="12"/>
  <c r="AJ162" i="12"/>
  <c r="AJ183" i="12"/>
  <c r="AJ158" i="12"/>
  <c r="AJ154" i="12"/>
  <c r="AJ150" i="12"/>
  <c r="AJ129" i="12"/>
  <c r="AJ125" i="12"/>
  <c r="AJ121" i="12"/>
  <c r="AJ179" i="12"/>
  <c r="AJ175" i="12"/>
  <c r="AJ171" i="12"/>
  <c r="AJ159" i="12"/>
  <c r="AJ155" i="12"/>
  <c r="AJ151" i="12"/>
  <c r="AJ130" i="12"/>
  <c r="AJ126" i="12"/>
  <c r="AJ122" i="12"/>
  <c r="AJ167" i="12"/>
  <c r="AJ163" i="12"/>
  <c r="AJ160" i="12"/>
  <c r="AJ156" i="12"/>
  <c r="AJ152" i="12"/>
  <c r="AJ131" i="12"/>
  <c r="AJ127" i="12"/>
  <c r="AJ123" i="12"/>
  <c r="AJ191" i="12"/>
  <c r="AJ187" i="12"/>
  <c r="AJ110" i="12"/>
  <c r="AJ149" i="12"/>
  <c r="AJ117" i="12"/>
  <c r="AJ107" i="12"/>
  <c r="AJ128" i="12"/>
  <c r="AJ114" i="12"/>
  <c r="AJ105" i="12"/>
  <c r="AJ101" i="12"/>
  <c r="AJ97" i="12"/>
  <c r="AJ93" i="12"/>
  <c r="AJ89" i="12"/>
  <c r="AJ85" i="12"/>
  <c r="AJ124" i="12"/>
  <c r="AJ111" i="12"/>
  <c r="AJ120" i="12"/>
  <c r="AJ118" i="12"/>
  <c r="AJ115" i="12"/>
  <c r="AJ108" i="12"/>
  <c r="AJ102" i="12"/>
  <c r="AJ98" i="12"/>
  <c r="AJ94" i="12"/>
  <c r="AJ90" i="12"/>
  <c r="AJ86" i="12"/>
  <c r="AJ82" i="12"/>
  <c r="AJ112" i="12"/>
  <c r="AJ119" i="12"/>
  <c r="AJ103" i="12"/>
  <c r="AJ99" i="12"/>
  <c r="AJ95" i="12"/>
  <c r="AJ91" i="12"/>
  <c r="AJ87" i="12"/>
  <c r="AJ83" i="12"/>
  <c r="AJ161" i="12"/>
  <c r="AJ157" i="12"/>
  <c r="AJ106" i="12"/>
  <c r="AJ109" i="12"/>
  <c r="AJ84" i="12"/>
  <c r="AJ100" i="12"/>
  <c r="AJ96" i="12"/>
  <c r="AJ92" i="12"/>
  <c r="AJ113" i="12"/>
  <c r="AJ104" i="12"/>
  <c r="AJ153" i="12"/>
  <c r="AJ116" i="12"/>
  <c r="AJ88" i="12"/>
  <c r="AP195" i="12"/>
  <c r="AP193" i="12"/>
  <c r="AP189" i="12"/>
  <c r="AP185" i="12"/>
  <c r="AP181" i="12"/>
  <c r="AP177" i="12"/>
  <c r="AP173" i="12"/>
  <c r="AP169" i="12"/>
  <c r="AP165" i="12"/>
  <c r="AP161" i="12"/>
  <c r="AP190" i="12"/>
  <c r="AP186" i="12"/>
  <c r="AP182" i="12"/>
  <c r="AP178" i="12"/>
  <c r="AP174" i="12"/>
  <c r="AP170" i="12"/>
  <c r="AP166" i="12"/>
  <c r="AP162" i="12"/>
  <c r="AP191" i="12"/>
  <c r="AP187" i="12"/>
  <c r="AP183" i="12"/>
  <c r="AP179" i="12"/>
  <c r="AP175" i="12"/>
  <c r="AP171" i="12"/>
  <c r="AP167" i="12"/>
  <c r="AP163" i="12"/>
  <c r="AP168" i="12"/>
  <c r="AP159" i="12"/>
  <c r="AP155" i="12"/>
  <c r="AP151" i="12"/>
  <c r="AP130" i="12"/>
  <c r="AP126" i="12"/>
  <c r="AP122" i="12"/>
  <c r="AP164" i="12"/>
  <c r="AP192" i="12"/>
  <c r="AP160" i="12"/>
  <c r="AP156" i="12"/>
  <c r="AP152" i="12"/>
  <c r="AP131" i="12"/>
  <c r="AP127" i="12"/>
  <c r="AP123" i="12"/>
  <c r="AP119" i="12"/>
  <c r="AP188" i="12"/>
  <c r="AP157" i="12"/>
  <c r="AP153" i="12"/>
  <c r="AP149" i="12"/>
  <c r="AP128" i="12"/>
  <c r="AP124" i="12"/>
  <c r="AP120" i="12"/>
  <c r="AP184" i="12"/>
  <c r="AP176" i="12"/>
  <c r="AP121" i="12"/>
  <c r="AP114" i="12"/>
  <c r="AP111" i="12"/>
  <c r="AP118" i="12"/>
  <c r="AP102" i="12"/>
  <c r="AP98" i="12"/>
  <c r="AP94" i="12"/>
  <c r="AP90" i="12"/>
  <c r="AP86" i="12"/>
  <c r="AP82" i="12"/>
  <c r="AP115" i="12"/>
  <c r="AP108" i="12"/>
  <c r="AP180" i="12"/>
  <c r="AP172" i="12"/>
  <c r="AP112" i="12"/>
  <c r="AP103" i="12"/>
  <c r="AP99" i="12"/>
  <c r="AP95" i="12"/>
  <c r="AP91" i="12"/>
  <c r="AP87" i="12"/>
  <c r="AP83" i="12"/>
  <c r="AP158" i="12"/>
  <c r="AP154" i="12"/>
  <c r="AP116" i="12"/>
  <c r="AP109" i="12"/>
  <c r="AP106" i="12"/>
  <c r="AP104" i="12"/>
  <c r="AP100" i="12"/>
  <c r="AP96" i="12"/>
  <c r="AP92" i="12"/>
  <c r="AP88" i="12"/>
  <c r="AP84" i="12"/>
  <c r="AP129" i="12"/>
  <c r="AP110" i="12"/>
  <c r="AP97" i="12"/>
  <c r="AP125" i="12"/>
  <c r="AP89" i="12"/>
  <c r="AP150" i="12"/>
  <c r="AP113" i="12"/>
  <c r="AP107" i="12"/>
  <c r="AP101" i="12"/>
  <c r="AP117" i="12"/>
  <c r="AP85" i="12"/>
  <c r="AP105" i="12"/>
  <c r="AP93" i="12"/>
  <c r="BR257" i="12"/>
  <c r="AH53" i="12"/>
  <c r="BT257" i="12"/>
  <c r="AN53" i="12"/>
  <c r="AV251" i="12"/>
  <c r="BD251" i="12"/>
  <c r="AZ251" i="12"/>
  <c r="AZ116" i="12"/>
  <c r="BD116" i="12"/>
  <c r="AV116" i="12"/>
  <c r="AJ255" i="12"/>
  <c r="AJ250" i="12"/>
  <c r="AJ246" i="12"/>
  <c r="AJ242" i="12"/>
  <c r="AJ238" i="12"/>
  <c r="AJ234" i="12"/>
  <c r="AJ230" i="12"/>
  <c r="AJ226" i="12"/>
  <c r="AJ219" i="12"/>
  <c r="AJ251" i="12"/>
  <c r="AJ247" i="12"/>
  <c r="AJ243" i="12"/>
  <c r="AJ239" i="12"/>
  <c r="AJ235" i="12"/>
  <c r="AJ231" i="12"/>
  <c r="AJ227" i="12"/>
  <c r="AJ223" i="12"/>
  <c r="AJ220" i="12"/>
  <c r="AJ252" i="12"/>
  <c r="AJ248" i="12"/>
  <c r="AJ244" i="12"/>
  <c r="AJ240" i="12"/>
  <c r="AJ236" i="12"/>
  <c r="AJ232" i="12"/>
  <c r="AJ228" i="12"/>
  <c r="AJ224" i="12"/>
  <c r="AJ221" i="12"/>
  <c r="AJ253" i="12"/>
  <c r="AJ249" i="12"/>
  <c r="AJ245" i="12"/>
  <c r="AJ241" i="12"/>
  <c r="AJ237" i="12"/>
  <c r="AJ233" i="12"/>
  <c r="AJ229" i="12"/>
  <c r="AJ222" i="12"/>
  <c r="AJ217" i="12"/>
  <c r="AJ225" i="12"/>
  <c r="AJ218" i="12"/>
  <c r="I192" i="12"/>
  <c r="I188" i="12"/>
  <c r="I184" i="12"/>
  <c r="I180" i="12"/>
  <c r="I176" i="12"/>
  <c r="I172" i="12"/>
  <c r="I168" i="12"/>
  <c r="I164" i="12"/>
  <c r="I160" i="12"/>
  <c r="I193" i="12"/>
  <c r="I189" i="12"/>
  <c r="I185" i="12"/>
  <c r="I181" i="12"/>
  <c r="I177" i="12"/>
  <c r="I173" i="12"/>
  <c r="I169" i="12"/>
  <c r="I165" i="12"/>
  <c r="I161" i="12"/>
  <c r="I190" i="12"/>
  <c r="I186" i="12"/>
  <c r="I182" i="12"/>
  <c r="I178" i="12"/>
  <c r="I174" i="12"/>
  <c r="I170" i="12"/>
  <c r="I166" i="12"/>
  <c r="I162" i="12"/>
  <c r="I195" i="12"/>
  <c r="I191" i="12"/>
  <c r="I187" i="12"/>
  <c r="I183" i="12"/>
  <c r="I179" i="12"/>
  <c r="I175" i="12"/>
  <c r="I171" i="12"/>
  <c r="I167" i="12"/>
  <c r="I163" i="12"/>
  <c r="I158" i="12"/>
  <c r="I154" i="12"/>
  <c r="I150" i="12"/>
  <c r="I129" i="12"/>
  <c r="I125" i="12"/>
  <c r="I121" i="12"/>
  <c r="I117" i="12"/>
  <c r="I113" i="12"/>
  <c r="I109" i="12"/>
  <c r="I159" i="12"/>
  <c r="I155" i="12"/>
  <c r="I151" i="12"/>
  <c r="I130" i="12"/>
  <c r="I126" i="12"/>
  <c r="I122" i="12"/>
  <c r="I118" i="12"/>
  <c r="I114" i="12"/>
  <c r="I110" i="12"/>
  <c r="I156" i="12"/>
  <c r="I152" i="12"/>
  <c r="I131" i="12"/>
  <c r="I127" i="12"/>
  <c r="I123" i="12"/>
  <c r="I119" i="12"/>
  <c r="I115" i="12"/>
  <c r="I111" i="12"/>
  <c r="I107" i="12"/>
  <c r="I157" i="12"/>
  <c r="I153" i="12"/>
  <c r="I149" i="12"/>
  <c r="I128" i="12"/>
  <c r="I124" i="12"/>
  <c r="I120" i="12"/>
  <c r="I116" i="12"/>
  <c r="I112" i="12"/>
  <c r="I108" i="12"/>
  <c r="I104" i="12"/>
  <c r="I100" i="12"/>
  <c r="I96" i="12"/>
  <c r="I92" i="12"/>
  <c r="I88" i="12"/>
  <c r="I84" i="12"/>
  <c r="I105" i="12"/>
  <c r="I101" i="12"/>
  <c r="I97" i="12"/>
  <c r="I93" i="12"/>
  <c r="I89" i="12"/>
  <c r="I85" i="12"/>
  <c r="I102" i="12"/>
  <c r="I98" i="12"/>
  <c r="I94" i="12"/>
  <c r="I90" i="12"/>
  <c r="I86" i="12"/>
  <c r="I82" i="12"/>
  <c r="I106" i="12"/>
  <c r="I83" i="12"/>
  <c r="I99" i="12"/>
  <c r="I91" i="12"/>
  <c r="I103" i="12"/>
  <c r="I87" i="12"/>
  <c r="I95" i="12"/>
  <c r="S224" i="11"/>
  <c r="S223" i="11"/>
  <c r="S244" i="11"/>
  <c r="S236" i="11"/>
  <c r="S252" i="11"/>
  <c r="S235" i="11"/>
  <c r="S227" i="11"/>
  <c r="S248" i="11"/>
  <c r="S222" i="11"/>
  <c r="S247" i="11"/>
  <c r="S239" i="11"/>
  <c r="S226" i="11"/>
  <c r="S220" i="11"/>
  <c r="S219" i="11"/>
  <c r="S251" i="11"/>
  <c r="S238" i="11"/>
  <c r="AP255" i="11"/>
  <c r="G255" i="11" s="1"/>
  <c r="I237" i="11" s="1"/>
  <c r="U255" i="11"/>
  <c r="AH255" i="11" s="1"/>
  <c r="S245" i="11"/>
  <c r="S230" i="11"/>
  <c r="S250" i="11"/>
  <c r="S243" i="11"/>
  <c r="S242" i="11"/>
  <c r="S234" i="11"/>
  <c r="S233" i="11"/>
  <c r="S225" i="11"/>
  <c r="S246" i="11"/>
  <c r="S232" i="11"/>
  <c r="S217" i="11"/>
  <c r="S237" i="11"/>
  <c r="S218" i="11"/>
  <c r="S231" i="11"/>
  <c r="S249" i="11"/>
  <c r="S229" i="11"/>
  <c r="S240" i="11"/>
  <c r="S255" i="11"/>
  <c r="S183" i="11"/>
  <c r="S171" i="11"/>
  <c r="S159" i="11"/>
  <c r="S130" i="11"/>
  <c r="S193" i="11"/>
  <c r="S181" i="11"/>
  <c r="S169" i="11"/>
  <c r="S157" i="11"/>
  <c r="S186" i="11"/>
  <c r="S174" i="11"/>
  <c r="S162" i="11"/>
  <c r="S150" i="11"/>
  <c r="S191" i="11"/>
  <c r="S179" i="11"/>
  <c r="S167" i="11"/>
  <c r="S155" i="11"/>
  <c r="S184" i="11"/>
  <c r="S172" i="11"/>
  <c r="S160" i="11"/>
  <c r="S195" i="11"/>
  <c r="S189" i="11"/>
  <c r="S177" i="11"/>
  <c r="S165" i="11"/>
  <c r="S153" i="11"/>
  <c r="S182" i="11"/>
  <c r="S170" i="11"/>
  <c r="S158" i="11"/>
  <c r="S187" i="11"/>
  <c r="S175" i="11"/>
  <c r="S163" i="11"/>
  <c r="S151" i="11"/>
  <c r="S192" i="11"/>
  <c r="S180" i="11"/>
  <c r="S168" i="11"/>
  <c r="S156" i="11"/>
  <c r="S161" i="11"/>
  <c r="S123" i="11"/>
  <c r="S111" i="11"/>
  <c r="S99" i="11"/>
  <c r="S87" i="11"/>
  <c r="S176" i="11"/>
  <c r="S128" i="11"/>
  <c r="S116" i="11"/>
  <c r="S104" i="11"/>
  <c r="S92" i="11"/>
  <c r="S121" i="11"/>
  <c r="S109" i="11"/>
  <c r="S97" i="11"/>
  <c r="S85" i="11"/>
  <c r="S178" i="11"/>
  <c r="S126" i="11"/>
  <c r="S114" i="11"/>
  <c r="S102" i="11"/>
  <c r="S90" i="11"/>
  <c r="S164" i="11"/>
  <c r="S149" i="11"/>
  <c r="S119" i="11"/>
  <c r="S107" i="11"/>
  <c r="S95" i="11"/>
  <c r="S83" i="11"/>
  <c r="S166" i="11"/>
  <c r="S124" i="11"/>
  <c r="S112" i="11"/>
  <c r="S100" i="11"/>
  <c r="S117" i="11"/>
  <c r="S105" i="11"/>
  <c r="S93" i="11"/>
  <c r="S185" i="11"/>
  <c r="S129" i="11"/>
  <c r="S122" i="11"/>
  <c r="S110" i="11"/>
  <c r="S98" i="11"/>
  <c r="S86" i="11"/>
  <c r="S154" i="11"/>
  <c r="S131" i="11"/>
  <c r="S127" i="11"/>
  <c r="S115" i="11"/>
  <c r="S103" i="11"/>
  <c r="S91" i="11"/>
  <c r="S173" i="11"/>
  <c r="S152" i="11"/>
  <c r="S120" i="11"/>
  <c r="S108" i="11"/>
  <c r="S96" i="11"/>
  <c r="S101" i="11"/>
  <c r="S84" i="11"/>
  <c r="S89" i="11"/>
  <c r="S88" i="11"/>
  <c r="S125" i="11"/>
  <c r="S106" i="11"/>
  <c r="S118" i="11"/>
  <c r="S190" i="11"/>
  <c r="S82" i="11"/>
  <c r="S113" i="11"/>
  <c r="S94" i="11"/>
  <c r="S188" i="11"/>
  <c r="AH91" i="11"/>
  <c r="AD91" i="11"/>
  <c r="Z91" i="11"/>
  <c r="AH47" i="11"/>
  <c r="AD47" i="11"/>
  <c r="Z47" i="11"/>
  <c r="AD163" i="11"/>
  <c r="Z163" i="11"/>
  <c r="AH163" i="11"/>
  <c r="U195" i="11"/>
  <c r="AH82" i="11"/>
  <c r="AD82" i="11"/>
  <c r="Z82" i="11"/>
  <c r="AH152" i="11"/>
  <c r="AD152" i="11"/>
  <c r="Z152" i="11"/>
  <c r="AH240" i="11"/>
  <c r="AD240" i="11"/>
  <c r="Z240" i="11"/>
  <c r="AH157" i="11"/>
  <c r="AD157" i="11"/>
  <c r="Z157" i="11"/>
  <c r="AP195" i="11"/>
  <c r="G195" i="11" s="1"/>
  <c r="AH86" i="11"/>
  <c r="AD86" i="11"/>
  <c r="Z86" i="11"/>
  <c r="AD131" i="11"/>
  <c r="AH131" i="11"/>
  <c r="Z131" i="11"/>
  <c r="AR257" i="11"/>
  <c r="Q257" i="11" s="1"/>
  <c r="Q53" i="11"/>
  <c r="AH249" i="11"/>
  <c r="AD249" i="11"/>
  <c r="Z249" i="11"/>
  <c r="AH237" i="11"/>
  <c r="AD237" i="11"/>
  <c r="Z237" i="11"/>
  <c r="AH158" i="11"/>
  <c r="AD158" i="11"/>
  <c r="Z158" i="11"/>
  <c r="AH228" i="11"/>
  <c r="AD228" i="11"/>
  <c r="Z228" i="11"/>
  <c r="AH225" i="11"/>
  <c r="AD225" i="11"/>
  <c r="Z225" i="11"/>
  <c r="Z14" i="11"/>
  <c r="AH14" i="11"/>
  <c r="AD14" i="11"/>
  <c r="AH98" i="11"/>
  <c r="AD98" i="11"/>
  <c r="Z98" i="11"/>
  <c r="AH252" i="11"/>
  <c r="AD252" i="11"/>
  <c r="Z252" i="11"/>
  <c r="AH41" i="11"/>
  <c r="AD41" i="11"/>
  <c r="Z41" i="11"/>
  <c r="E257" i="11"/>
  <c r="U53" i="11"/>
  <c r="AD187" i="11"/>
  <c r="Z187" i="11"/>
  <c r="AH187" i="11"/>
  <c r="AD230" i="11"/>
  <c r="Z230" i="11"/>
  <c r="AH230" i="11"/>
  <c r="AH122" i="11"/>
  <c r="AD122" i="11"/>
  <c r="Z122" i="11"/>
  <c r="Z221" i="11"/>
  <c r="AH221" i="11"/>
  <c r="AD221" i="11"/>
  <c r="AP255" i="10"/>
  <c r="AX255" i="10"/>
  <c r="AT255" i="10"/>
  <c r="K257" i="10"/>
  <c r="M53" i="10"/>
  <c r="AX15" i="10"/>
  <c r="AT15" i="10"/>
  <c r="AP15" i="10"/>
  <c r="AP25" i="10"/>
  <c r="AX25" i="10"/>
  <c r="AT25" i="10"/>
  <c r="AP130" i="10"/>
  <c r="AX130" i="10"/>
  <c r="AT130" i="10"/>
  <c r="AX180" i="10"/>
  <c r="AP180" i="10"/>
  <c r="AT180" i="10"/>
  <c r="AX85" i="10"/>
  <c r="AT85" i="10"/>
  <c r="AP85" i="10"/>
  <c r="AP246" i="10"/>
  <c r="AX246" i="10"/>
  <c r="AT246" i="10"/>
  <c r="BH53" i="10"/>
  <c r="AL195" i="10"/>
  <c r="AX82" i="10"/>
  <c r="AT82" i="10"/>
  <c r="AP82" i="10"/>
  <c r="I50" i="10"/>
  <c r="I47" i="10"/>
  <c r="I44" i="10"/>
  <c r="I41" i="10"/>
  <c r="I38" i="10"/>
  <c r="I35" i="10"/>
  <c r="I32" i="10"/>
  <c r="I29" i="10"/>
  <c r="I26" i="10"/>
  <c r="I23" i="10"/>
  <c r="I20" i="10"/>
  <c r="I17" i="10"/>
  <c r="I14" i="10"/>
  <c r="I51" i="10"/>
  <c r="I48" i="10"/>
  <c r="I45" i="10"/>
  <c r="I42" i="10"/>
  <c r="I39" i="10"/>
  <c r="I53" i="10"/>
  <c r="I49" i="10"/>
  <c r="I46" i="10"/>
  <c r="I43" i="10"/>
  <c r="I40" i="10"/>
  <c r="I37" i="10"/>
  <c r="I34" i="10"/>
  <c r="I31" i="10"/>
  <c r="I28" i="10"/>
  <c r="I25" i="10"/>
  <c r="I22" i="10"/>
  <c r="I19" i="10"/>
  <c r="I16" i="10"/>
  <c r="I36" i="10"/>
  <c r="I24" i="10"/>
  <c r="I27" i="10"/>
  <c r="I15" i="10"/>
  <c r="I30" i="10"/>
  <c r="I18" i="10"/>
  <c r="I33" i="10"/>
  <c r="I21" i="10"/>
  <c r="AP19" i="10"/>
  <c r="AX19" i="10"/>
  <c r="AT19" i="10"/>
  <c r="AP153" i="10"/>
  <c r="AX153" i="10"/>
  <c r="AT153" i="10"/>
  <c r="AX166" i="10"/>
  <c r="AP166" i="10"/>
  <c r="AT166" i="10"/>
  <c r="BH195" i="10"/>
  <c r="AP46" i="10"/>
  <c r="AX46" i="10"/>
  <c r="AT46" i="10"/>
  <c r="AP188" i="10"/>
  <c r="AX188" i="10"/>
  <c r="AT188" i="10"/>
  <c r="G257" i="10"/>
  <c r="AT102" i="10"/>
  <c r="AP102" i="10"/>
  <c r="AX102" i="10"/>
  <c r="AX184" i="10"/>
  <c r="AT184" i="10"/>
  <c r="AP184" i="10"/>
  <c r="AT84" i="10"/>
  <c r="AP84" i="10"/>
  <c r="AX84" i="10"/>
  <c r="AX91" i="10"/>
  <c r="AT91" i="10"/>
  <c r="AP91" i="10"/>
  <c r="AT96" i="10"/>
  <c r="AP96" i="10"/>
  <c r="AX96" i="10"/>
  <c r="AP22" i="10"/>
  <c r="AX22" i="10"/>
  <c r="AT22" i="10"/>
  <c r="O195" i="10"/>
  <c r="O191" i="10"/>
  <c r="O188" i="10"/>
  <c r="O185" i="10"/>
  <c r="O182" i="10"/>
  <c r="O179" i="10"/>
  <c r="O176" i="10"/>
  <c r="O193" i="10"/>
  <c r="O190" i="10"/>
  <c r="O187" i="10"/>
  <c r="O184" i="10"/>
  <c r="O181" i="10"/>
  <c r="O178" i="10"/>
  <c r="O174" i="10"/>
  <c r="O171" i="10"/>
  <c r="O168" i="10"/>
  <c r="O165" i="10"/>
  <c r="O162" i="10"/>
  <c r="O159" i="10"/>
  <c r="O156" i="10"/>
  <c r="O153" i="10"/>
  <c r="O150" i="10"/>
  <c r="O180" i="10"/>
  <c r="O173" i="10"/>
  <c r="O170" i="10"/>
  <c r="O167" i="10"/>
  <c r="O155" i="10"/>
  <c r="O189" i="10"/>
  <c r="O151" i="10"/>
  <c r="O130" i="10"/>
  <c r="O124" i="10"/>
  <c r="O177" i="10"/>
  <c r="O166" i="10"/>
  <c r="O152" i="10"/>
  <c r="O114" i="10"/>
  <c r="O111" i="10"/>
  <c r="O108" i="10"/>
  <c r="O105" i="10"/>
  <c r="O102" i="10"/>
  <c r="O99" i="10"/>
  <c r="O96" i="10"/>
  <c r="O93" i="10"/>
  <c r="O90" i="10"/>
  <c r="O87" i="10"/>
  <c r="O84" i="10"/>
  <c r="O192" i="10"/>
  <c r="O169" i="10"/>
  <c r="O163" i="10"/>
  <c r="O160" i="10"/>
  <c r="O131" i="10"/>
  <c r="O125" i="10"/>
  <c r="O183" i="10"/>
  <c r="O126" i="10"/>
  <c r="O172" i="10"/>
  <c r="O164" i="10"/>
  <c r="O161" i="10"/>
  <c r="O149" i="10"/>
  <c r="O118" i="10"/>
  <c r="O117" i="10"/>
  <c r="O157" i="10"/>
  <c r="O127" i="10"/>
  <c r="O121" i="10"/>
  <c r="O120" i="10"/>
  <c r="O119" i="10"/>
  <c r="O116" i="10"/>
  <c r="O113" i="10"/>
  <c r="O110" i="10"/>
  <c r="O107" i="10"/>
  <c r="O104" i="10"/>
  <c r="O101" i="10"/>
  <c r="O98" i="10"/>
  <c r="O95" i="10"/>
  <c r="O92" i="10"/>
  <c r="O89" i="10"/>
  <c r="O86" i="10"/>
  <c r="O83" i="10"/>
  <c r="O85" i="10"/>
  <c r="O91" i="10"/>
  <c r="O186" i="10"/>
  <c r="O122" i="10"/>
  <c r="O97" i="10"/>
  <c r="O158" i="10"/>
  <c r="O129" i="10"/>
  <c r="O109" i="10"/>
  <c r="O103" i="10"/>
  <c r="O82" i="10"/>
  <c r="O88" i="10"/>
  <c r="O128" i="10"/>
  <c r="O100" i="10"/>
  <c r="O94" i="10"/>
  <c r="O112" i="10"/>
  <c r="O175" i="10"/>
  <c r="O154" i="10"/>
  <c r="O123" i="10"/>
  <c r="O106" i="10"/>
  <c r="O115" i="10"/>
  <c r="AP159" i="10"/>
  <c r="AX159" i="10"/>
  <c r="AT159" i="10"/>
  <c r="I192" i="10"/>
  <c r="I189" i="10"/>
  <c r="I186" i="10"/>
  <c r="I183" i="10"/>
  <c r="I180" i="10"/>
  <c r="I177" i="10"/>
  <c r="I195" i="10"/>
  <c r="I191" i="10"/>
  <c r="I188" i="10"/>
  <c r="I185" i="10"/>
  <c r="I182" i="10"/>
  <c r="I179" i="10"/>
  <c r="I176" i="10"/>
  <c r="I193" i="10"/>
  <c r="I190" i="10"/>
  <c r="I187" i="10"/>
  <c r="I184" i="10"/>
  <c r="I181" i="10"/>
  <c r="I178" i="10"/>
  <c r="I175" i="10"/>
  <c r="I172" i="10"/>
  <c r="I169" i="10"/>
  <c r="I166" i="10"/>
  <c r="I163" i="10"/>
  <c r="I160" i="10"/>
  <c r="I157" i="10"/>
  <c r="I154" i="10"/>
  <c r="I151" i="10"/>
  <c r="I131" i="10"/>
  <c r="I128" i="10"/>
  <c r="I125" i="10"/>
  <c r="I122" i="10"/>
  <c r="I119" i="10"/>
  <c r="I174" i="10"/>
  <c r="I171" i="10"/>
  <c r="I168" i="10"/>
  <c r="I165" i="10"/>
  <c r="I162" i="10"/>
  <c r="I159" i="10"/>
  <c r="I156" i="10"/>
  <c r="I153" i="10"/>
  <c r="I150" i="10"/>
  <c r="I130" i="10"/>
  <c r="I127" i="10"/>
  <c r="I124" i="10"/>
  <c r="I173" i="10"/>
  <c r="I170" i="10"/>
  <c r="I167" i="10"/>
  <c r="I164" i="10"/>
  <c r="I161" i="10"/>
  <c r="I158" i="10"/>
  <c r="I155" i="10"/>
  <c r="I152" i="10"/>
  <c r="I149" i="10"/>
  <c r="I129" i="10"/>
  <c r="I126" i="10"/>
  <c r="I123" i="10"/>
  <c r="I120" i="10"/>
  <c r="I117" i="10"/>
  <c r="I115" i="10"/>
  <c r="I112" i="10"/>
  <c r="I109" i="10"/>
  <c r="I106" i="10"/>
  <c r="I103" i="10"/>
  <c r="I100" i="10"/>
  <c r="I97" i="10"/>
  <c r="I94" i="10"/>
  <c r="I91" i="10"/>
  <c r="I88" i="10"/>
  <c r="I85" i="10"/>
  <c r="I82" i="10"/>
  <c r="I114" i="10"/>
  <c r="I111" i="10"/>
  <c r="I108" i="10"/>
  <c r="I105" i="10"/>
  <c r="I102" i="10"/>
  <c r="I99" i="10"/>
  <c r="I96" i="10"/>
  <c r="I93" i="10"/>
  <c r="I90" i="10"/>
  <c r="I87" i="10"/>
  <c r="I84" i="10"/>
  <c r="I118" i="10"/>
  <c r="I113" i="10"/>
  <c r="I83" i="10"/>
  <c r="I89" i="10"/>
  <c r="I116" i="10"/>
  <c r="I95" i="10"/>
  <c r="I107" i="10"/>
  <c r="I101" i="10"/>
  <c r="I86" i="10"/>
  <c r="I110" i="10"/>
  <c r="I104" i="10"/>
  <c r="I98" i="10"/>
  <c r="I121" i="10"/>
  <c r="I92" i="10"/>
  <c r="AX39" i="10"/>
  <c r="AT39" i="10"/>
  <c r="AP39" i="10"/>
  <c r="AP228" i="10"/>
  <c r="AX228" i="10"/>
  <c r="AT228" i="10"/>
  <c r="AX187" i="10"/>
  <c r="AT187" i="10"/>
  <c r="AP187" i="10"/>
  <c r="AX152" i="10"/>
  <c r="AP152" i="10"/>
  <c r="AT152" i="10"/>
  <c r="AP49" i="10"/>
  <c r="AX49" i="10"/>
  <c r="AT49" i="10"/>
  <c r="AX88" i="10"/>
  <c r="AT88" i="10"/>
  <c r="AP88" i="10"/>
  <c r="AJ192" i="10"/>
  <c r="AJ189" i="10"/>
  <c r="AJ186" i="10"/>
  <c r="AJ183" i="10"/>
  <c r="AJ180" i="10"/>
  <c r="AJ177" i="10"/>
  <c r="AJ195" i="10"/>
  <c r="AJ191" i="10"/>
  <c r="AJ188" i="10"/>
  <c r="AJ185" i="10"/>
  <c r="AJ182" i="10"/>
  <c r="AJ179" i="10"/>
  <c r="AJ176" i="10"/>
  <c r="AJ193" i="10"/>
  <c r="AJ190" i="10"/>
  <c r="AJ187" i="10"/>
  <c r="AJ184" i="10"/>
  <c r="AJ181" i="10"/>
  <c r="AJ178" i="10"/>
  <c r="AJ175" i="10"/>
  <c r="AJ174" i="10"/>
  <c r="AJ171" i="10"/>
  <c r="AJ168" i="10"/>
  <c r="AJ165" i="10"/>
  <c r="AJ162" i="10"/>
  <c r="AJ159" i="10"/>
  <c r="AJ156" i="10"/>
  <c r="AJ153" i="10"/>
  <c r="AJ150" i="10"/>
  <c r="AJ130" i="10"/>
  <c r="AJ127" i="10"/>
  <c r="AJ124" i="10"/>
  <c r="AJ121" i="10"/>
  <c r="AJ118" i="10"/>
  <c r="AJ158" i="10"/>
  <c r="AJ173" i="10"/>
  <c r="AJ154" i="10"/>
  <c r="AJ128" i="10"/>
  <c r="AJ122" i="10"/>
  <c r="AJ115" i="10"/>
  <c r="AJ112" i="10"/>
  <c r="AJ109" i="10"/>
  <c r="AJ106" i="10"/>
  <c r="AJ103" i="10"/>
  <c r="AJ100" i="10"/>
  <c r="AJ97" i="10"/>
  <c r="AJ94" i="10"/>
  <c r="AJ91" i="10"/>
  <c r="AJ88" i="10"/>
  <c r="AJ85" i="10"/>
  <c r="AJ82" i="10"/>
  <c r="AJ129" i="10"/>
  <c r="AJ123" i="10"/>
  <c r="AJ155" i="10"/>
  <c r="AJ151" i="10"/>
  <c r="AJ114" i="10"/>
  <c r="AJ111" i="10"/>
  <c r="AJ108" i="10"/>
  <c r="AJ105" i="10"/>
  <c r="AJ102" i="10"/>
  <c r="AJ99" i="10"/>
  <c r="AJ96" i="10"/>
  <c r="AJ93" i="10"/>
  <c r="AJ90" i="10"/>
  <c r="AJ87" i="10"/>
  <c r="AJ84" i="10"/>
  <c r="AJ166" i="10"/>
  <c r="AJ152" i="10"/>
  <c r="AJ169" i="10"/>
  <c r="AJ163" i="10"/>
  <c r="AJ160" i="10"/>
  <c r="AJ131" i="10"/>
  <c r="AJ125" i="10"/>
  <c r="AJ167" i="10"/>
  <c r="AJ126" i="10"/>
  <c r="AJ104" i="10"/>
  <c r="AJ98" i="10"/>
  <c r="AJ164" i="10"/>
  <c r="AJ119" i="10"/>
  <c r="AJ170" i="10"/>
  <c r="AJ113" i="10"/>
  <c r="AJ83" i="10"/>
  <c r="AJ89" i="10"/>
  <c r="AJ157" i="10"/>
  <c r="AJ116" i="10"/>
  <c r="AJ172" i="10"/>
  <c r="AJ95" i="10"/>
  <c r="AJ107" i="10"/>
  <c r="AJ101" i="10"/>
  <c r="AJ86" i="10"/>
  <c r="AJ120" i="10"/>
  <c r="AJ161" i="10"/>
  <c r="AJ117" i="10"/>
  <c r="AJ149" i="10"/>
  <c r="AJ110" i="10"/>
  <c r="AJ92" i="10"/>
  <c r="AP156" i="10"/>
  <c r="AX156" i="10"/>
  <c r="AT156" i="10"/>
  <c r="AP31" i="10"/>
  <c r="AX31" i="10"/>
  <c r="AT31" i="10"/>
  <c r="AX109" i="10"/>
  <c r="AT109" i="10"/>
  <c r="AP109" i="10"/>
  <c r="AX149" i="10"/>
  <c r="AP149" i="10"/>
  <c r="AT149" i="10"/>
  <c r="AP176" i="10"/>
  <c r="AX176" i="10"/>
  <c r="AT176" i="10"/>
  <c r="AX178" i="10"/>
  <c r="AP178" i="10"/>
  <c r="AT178" i="10"/>
  <c r="AP43" i="10"/>
  <c r="AX43" i="10"/>
  <c r="AT43" i="10"/>
  <c r="AP127" i="10"/>
  <c r="AX127" i="10"/>
  <c r="AT127" i="10"/>
  <c r="AP185" i="10"/>
  <c r="AX185" i="10"/>
  <c r="AT185" i="10"/>
  <c r="AP34" i="10"/>
  <c r="AX34" i="10"/>
  <c r="AT34" i="10"/>
  <c r="AL53" i="10"/>
  <c r="AP191" i="10"/>
  <c r="AX191" i="10"/>
  <c r="AT191" i="10"/>
  <c r="I245" i="10"/>
  <c r="I242" i="10"/>
  <c r="I224" i="10"/>
  <c r="I222" i="10"/>
  <c r="I250" i="10"/>
  <c r="I247" i="10"/>
  <c r="I229" i="10"/>
  <c r="I226" i="10"/>
  <c r="I252" i="10"/>
  <c r="I234" i="10"/>
  <c r="I231" i="10"/>
  <c r="I239" i="10"/>
  <c r="I236" i="10"/>
  <c r="I219" i="10"/>
  <c r="I244" i="10"/>
  <c r="I241" i="10"/>
  <c r="I223" i="10"/>
  <c r="I255" i="10"/>
  <c r="I249" i="10"/>
  <c r="I246" i="10"/>
  <c r="I228" i="10"/>
  <c r="I251" i="10"/>
  <c r="I233" i="10"/>
  <c r="I238" i="10"/>
  <c r="I221" i="10"/>
  <c r="I218" i="10"/>
  <c r="I243" i="10"/>
  <c r="I225" i="10"/>
  <c r="I248" i="10"/>
  <c r="I230" i="10"/>
  <c r="I227" i="10"/>
  <c r="I253" i="10"/>
  <c r="I220" i="10"/>
  <c r="I237" i="10"/>
  <c r="I235" i="10"/>
  <c r="I217" i="10"/>
  <c r="I232" i="10"/>
  <c r="I240" i="10"/>
  <c r="AX14" i="10"/>
  <c r="AT14" i="10"/>
  <c r="AP14" i="10"/>
  <c r="AX103" i="10"/>
  <c r="AT103" i="10"/>
  <c r="AP103" i="10"/>
  <c r="AJ49" i="10"/>
  <c r="AJ46" i="10"/>
  <c r="AJ43" i="10"/>
  <c r="AJ40" i="10"/>
  <c r="AJ37" i="10"/>
  <c r="AJ34" i="10"/>
  <c r="AJ31" i="10"/>
  <c r="AJ28" i="10"/>
  <c r="AJ25" i="10"/>
  <c r="AJ22" i="10"/>
  <c r="AJ19" i="10"/>
  <c r="AJ16" i="10"/>
  <c r="AJ53" i="10"/>
  <c r="AJ51" i="10"/>
  <c r="AJ48" i="10"/>
  <c r="AJ45" i="10"/>
  <c r="AJ42" i="10"/>
  <c r="AJ39" i="10"/>
  <c r="AJ36" i="10"/>
  <c r="AJ33" i="10"/>
  <c r="AJ30" i="10"/>
  <c r="AJ27" i="10"/>
  <c r="AJ24" i="10"/>
  <c r="AJ21" i="10"/>
  <c r="AJ18" i="10"/>
  <c r="AJ15" i="10"/>
  <c r="AJ44" i="10"/>
  <c r="AJ23" i="10"/>
  <c r="AJ38" i="10"/>
  <c r="AJ26" i="10"/>
  <c r="AJ14" i="10"/>
  <c r="AJ47" i="10"/>
  <c r="AJ29" i="10"/>
  <c r="AJ17" i="10"/>
  <c r="AJ20" i="10"/>
  <c r="AJ32" i="10"/>
  <c r="AJ50" i="10"/>
  <c r="AJ41" i="10"/>
  <c r="AJ35" i="10"/>
  <c r="M255" i="10"/>
  <c r="AX177" i="10"/>
  <c r="AP177" i="10"/>
  <c r="AT177" i="10"/>
  <c r="AP182" i="10"/>
  <c r="AX182" i="10"/>
  <c r="AT182" i="10"/>
  <c r="AX27" i="10"/>
  <c r="AT27" i="10"/>
  <c r="AP27" i="10"/>
  <c r="AZ238" i="9"/>
  <c r="AZ242" i="9"/>
  <c r="AZ229" i="9"/>
  <c r="AZ252" i="9"/>
  <c r="AZ237" i="9"/>
  <c r="AZ251" i="9"/>
  <c r="U27" i="9"/>
  <c r="AZ243" i="9"/>
  <c r="U34" i="9"/>
  <c r="AZ246" i="9"/>
  <c r="AG113" i="9"/>
  <c r="AG171" i="9"/>
  <c r="AG118" i="9"/>
  <c r="AG183" i="9"/>
  <c r="AG185" i="9"/>
  <c r="AG173" i="9"/>
  <c r="AG167" i="9"/>
  <c r="AG182" i="9"/>
  <c r="AG192" i="9"/>
  <c r="AG159" i="9"/>
  <c r="AG161" i="9"/>
  <c r="AG179" i="9"/>
  <c r="AG166" i="9"/>
  <c r="AG115" i="9"/>
  <c r="AG130" i="9"/>
  <c r="AG158" i="9"/>
  <c r="AG112" i="9"/>
  <c r="AG131" i="9"/>
  <c r="AG160" i="9"/>
  <c r="AG125" i="9"/>
  <c r="BN20" i="9"/>
  <c r="G20" i="9"/>
  <c r="BH20" i="9"/>
  <c r="BN185" i="9"/>
  <c r="BH185" i="9"/>
  <c r="G185" i="9"/>
  <c r="U113" i="9"/>
  <c r="U192" i="9"/>
  <c r="U155" i="9"/>
  <c r="U168" i="9"/>
  <c r="U118" i="9"/>
  <c r="AG116" i="9"/>
  <c r="BN230" i="9"/>
  <c r="BH230" i="9"/>
  <c r="G230" i="9"/>
  <c r="I230" i="9" s="1"/>
  <c r="U110" i="9"/>
  <c r="BN26" i="9"/>
  <c r="BH26" i="9"/>
  <c r="G26" i="9"/>
  <c r="BN82" i="9"/>
  <c r="G82" i="9"/>
  <c r="BH82" i="9"/>
  <c r="G88" i="9"/>
  <c r="BN88" i="9"/>
  <c r="BH88" i="9"/>
  <c r="BN167" i="9"/>
  <c r="BH167" i="9"/>
  <c r="G167" i="9"/>
  <c r="BN166" i="9"/>
  <c r="G166" i="9"/>
  <c r="BH166" i="9"/>
  <c r="AT155" i="9"/>
  <c r="U46" i="9"/>
  <c r="BN96" i="9"/>
  <c r="G96" i="9"/>
  <c r="I96" i="9" s="1"/>
  <c r="BH96" i="9"/>
  <c r="U14" i="9"/>
  <c r="O34" i="9"/>
  <c r="U97" i="9"/>
  <c r="AZ244" i="9"/>
  <c r="AN130" i="9"/>
  <c r="AG83" i="9"/>
  <c r="AG170" i="9"/>
  <c r="AZ241" i="9"/>
  <c r="U158" i="9"/>
  <c r="AA239" i="9"/>
  <c r="AG97" i="9"/>
  <c r="AG100" i="9"/>
  <c r="U87" i="9"/>
  <c r="O48" i="9"/>
  <c r="U84" i="9"/>
  <c r="AG127" i="9"/>
  <c r="AG180" i="9"/>
  <c r="AT107" i="9"/>
  <c r="U160" i="9"/>
  <c r="G125" i="9"/>
  <c r="BN125" i="9"/>
  <c r="BH125" i="9"/>
  <c r="AT122" i="9"/>
  <c r="AT90" i="9"/>
  <c r="AG162" i="9"/>
  <c r="AT103" i="9"/>
  <c r="AT130" i="9"/>
  <c r="BN38" i="9"/>
  <c r="G38" i="9"/>
  <c r="I38" i="9" s="1"/>
  <c r="BH38" i="9"/>
  <c r="U129" i="9"/>
  <c r="AZ85" i="9"/>
  <c r="AT182" i="9"/>
  <c r="G190" i="9"/>
  <c r="BN190" i="9"/>
  <c r="BH190" i="9"/>
  <c r="AT184" i="9"/>
  <c r="AZ160" i="9"/>
  <c r="BN187" i="9"/>
  <c r="BH187" i="9"/>
  <c r="G187" i="9"/>
  <c r="BN229" i="9"/>
  <c r="BH229" i="9"/>
  <c r="G229" i="9"/>
  <c r="BN253" i="9"/>
  <c r="G253" i="9"/>
  <c r="BH253" i="9"/>
  <c r="U15" i="9"/>
  <c r="U37" i="9"/>
  <c r="AA47" i="9"/>
  <c r="AG184" i="9"/>
  <c r="BT257" i="9"/>
  <c r="U43" i="9"/>
  <c r="AN188" i="9"/>
  <c r="U45" i="9"/>
  <c r="AT168" i="9"/>
  <c r="AT152" i="9"/>
  <c r="BN189" i="9"/>
  <c r="G189" i="9"/>
  <c r="BH189" i="9"/>
  <c r="BN179" i="9"/>
  <c r="G179" i="9"/>
  <c r="BH179" i="9"/>
  <c r="AT117" i="9"/>
  <c r="AT187" i="9"/>
  <c r="AZ250" i="9"/>
  <c r="AT119" i="9"/>
  <c r="U175" i="9"/>
  <c r="AT180" i="9"/>
  <c r="BN85" i="9"/>
  <c r="BH85" i="9"/>
  <c r="G85" i="9"/>
  <c r="BN36" i="9"/>
  <c r="G36" i="9"/>
  <c r="BH36" i="9"/>
  <c r="U153" i="9"/>
  <c r="AZ84" i="9"/>
  <c r="AZ171" i="9"/>
  <c r="AG188" i="9"/>
  <c r="AZ149" i="9"/>
  <c r="BN178" i="9"/>
  <c r="BH178" i="9"/>
  <c r="G178" i="9"/>
  <c r="I178" i="9" s="1"/>
  <c r="AZ249" i="9"/>
  <c r="BP257" i="9"/>
  <c r="M257" i="9" s="1"/>
  <c r="U92" i="9"/>
  <c r="AG195" i="9"/>
  <c r="U171" i="9"/>
  <c r="AG93" i="9"/>
  <c r="U130" i="9"/>
  <c r="AG99" i="9"/>
  <c r="U33" i="9"/>
  <c r="AG186" i="9"/>
  <c r="AG157" i="9"/>
  <c r="AG190" i="9"/>
  <c r="AT189" i="9"/>
  <c r="BN19" i="9"/>
  <c r="G19" i="9"/>
  <c r="BH19" i="9"/>
  <c r="BN47" i="9"/>
  <c r="G47" i="9"/>
  <c r="BH47" i="9"/>
  <c r="AT123" i="9"/>
  <c r="AG149" i="9"/>
  <c r="U165" i="9"/>
  <c r="AG169" i="9"/>
  <c r="BN242" i="9"/>
  <c r="BH242" i="9"/>
  <c r="G242" i="9"/>
  <c r="AN102" i="9"/>
  <c r="AN187" i="9"/>
  <c r="AZ231" i="9"/>
  <c r="AG90" i="9"/>
  <c r="U164" i="9"/>
  <c r="U115" i="9"/>
  <c r="AA19" i="9"/>
  <c r="AG104" i="9"/>
  <c r="U109" i="9"/>
  <c r="AN185" i="9"/>
  <c r="AG31" i="9"/>
  <c r="U85" i="9"/>
  <c r="U25" i="9"/>
  <c r="AN154" i="9"/>
  <c r="U126" i="9"/>
  <c r="AN175" i="9"/>
  <c r="U88" i="9"/>
  <c r="BN158" i="9"/>
  <c r="BH158" i="9"/>
  <c r="G158" i="9"/>
  <c r="AT118" i="9"/>
  <c r="AT125" i="9"/>
  <c r="AT124" i="9"/>
  <c r="AT161" i="9"/>
  <c r="AT113" i="9"/>
  <c r="AT175" i="9"/>
  <c r="AT174" i="9"/>
  <c r="AT193" i="9"/>
  <c r="AT111" i="9"/>
  <c r="AT162" i="9"/>
  <c r="AT100" i="9"/>
  <c r="AT104" i="9"/>
  <c r="AT110" i="9"/>
  <c r="AT120" i="9"/>
  <c r="AT149" i="9"/>
  <c r="AT169" i="9"/>
  <c r="AT105" i="9"/>
  <c r="AG189" i="9"/>
  <c r="AG124" i="9"/>
  <c r="AT129" i="9"/>
  <c r="G92" i="9"/>
  <c r="BH92" i="9"/>
  <c r="BN92" i="9"/>
  <c r="E255" i="9"/>
  <c r="G255" i="9" s="1"/>
  <c r="AG163" i="9"/>
  <c r="AG156" i="9"/>
  <c r="BH226" i="9"/>
  <c r="G226" i="9"/>
  <c r="BN226" i="9"/>
  <c r="U103" i="9"/>
  <c r="U184" i="9"/>
  <c r="AG152" i="9"/>
  <c r="G84" i="9"/>
  <c r="BN84" i="9"/>
  <c r="BH84" i="9"/>
  <c r="AZ173" i="9"/>
  <c r="G247" i="9"/>
  <c r="BH247" i="9"/>
  <c r="BN247" i="9"/>
  <c r="AZ186" i="9"/>
  <c r="BH218" i="9"/>
  <c r="G218" i="9"/>
  <c r="BN218" i="9"/>
  <c r="BN95" i="9"/>
  <c r="BH95" i="9"/>
  <c r="G95" i="9"/>
  <c r="I95" i="9" s="1"/>
  <c r="AZ223" i="9"/>
  <c r="AZ222" i="9"/>
  <c r="U51" i="9"/>
  <c r="U24" i="9"/>
  <c r="AZ226" i="9"/>
  <c r="O27" i="9"/>
  <c r="U36" i="9"/>
  <c r="U119" i="9"/>
  <c r="AG126" i="9"/>
  <c r="BH193" i="9"/>
  <c r="G193" i="9"/>
  <c r="BN193" i="9"/>
  <c r="AG151" i="9"/>
  <c r="AZ239" i="9"/>
  <c r="AG153" i="9"/>
  <c r="BH172" i="9"/>
  <c r="BN172" i="9"/>
  <c r="G172" i="9"/>
  <c r="I172" i="9" s="1"/>
  <c r="AZ235" i="9"/>
  <c r="BN111" i="9"/>
  <c r="BH111" i="9"/>
  <c r="G111" i="9"/>
  <c r="AT176" i="9"/>
  <c r="AT98" i="9"/>
  <c r="AG174" i="9"/>
  <c r="AT177" i="9"/>
  <c r="G128" i="9"/>
  <c r="BH128" i="9"/>
  <c r="BN128" i="9"/>
  <c r="AZ162" i="9"/>
  <c r="AZ220" i="9"/>
  <c r="AZ245" i="9"/>
  <c r="AG105" i="9"/>
  <c r="AZ219" i="9"/>
  <c r="AA25" i="9"/>
  <c r="AG122" i="9"/>
  <c r="U182" i="9"/>
  <c r="U106" i="9"/>
  <c r="AZ253" i="9"/>
  <c r="AN92" i="9"/>
  <c r="U48" i="9"/>
  <c r="AZ224" i="9"/>
  <c r="U120" i="9"/>
  <c r="U189" i="9"/>
  <c r="AT84" i="9"/>
  <c r="AG155" i="9"/>
  <c r="AT108" i="9"/>
  <c r="G104" i="9"/>
  <c r="BN104" i="9"/>
  <c r="BH104" i="9"/>
  <c r="AG175" i="9"/>
  <c r="AT188" i="9"/>
  <c r="AZ247" i="9"/>
  <c r="G245" i="9"/>
  <c r="BN245" i="9"/>
  <c r="BH245" i="9"/>
  <c r="BN30" i="9"/>
  <c r="BH30" i="9"/>
  <c r="G30" i="9"/>
  <c r="I30" i="9" s="1"/>
  <c r="AZ182" i="9"/>
  <c r="G129" i="9"/>
  <c r="BN129" i="9"/>
  <c r="BH129" i="9"/>
  <c r="BH154" i="9"/>
  <c r="BN154" i="9"/>
  <c r="G154" i="9"/>
  <c r="AG193" i="9"/>
  <c r="AT109" i="9"/>
  <c r="G123" i="9"/>
  <c r="BH123" i="9"/>
  <c r="BN123" i="9"/>
  <c r="AG111" i="9"/>
  <c r="AZ118" i="9"/>
  <c r="BN91" i="9"/>
  <c r="BH91" i="9"/>
  <c r="G91" i="9"/>
  <c r="I91" i="9" s="1"/>
  <c r="AN98" i="9"/>
  <c r="AG42" i="9"/>
  <c r="AG107" i="9"/>
  <c r="U28" i="9"/>
  <c r="AA27" i="9"/>
  <c r="AZ218" i="9"/>
  <c r="U116" i="9"/>
  <c r="AG103" i="9"/>
  <c r="AZ236" i="9"/>
  <c r="AZ228" i="9"/>
  <c r="U170" i="9"/>
  <c r="U31" i="9"/>
  <c r="AG87" i="9"/>
  <c r="U190" i="9"/>
  <c r="AZ234" i="9"/>
  <c r="G184" i="9"/>
  <c r="BN184" i="9"/>
  <c r="BH184" i="9"/>
  <c r="AG101" i="9"/>
  <c r="AT158" i="9"/>
  <c r="AT102" i="9"/>
  <c r="G233" i="9"/>
  <c r="BH233" i="9"/>
  <c r="BN233" i="9"/>
  <c r="G41" i="9"/>
  <c r="BN41" i="9"/>
  <c r="BH41" i="9"/>
  <c r="BH115" i="9"/>
  <c r="BN115" i="9"/>
  <c r="G115" i="9"/>
  <c r="AG191" i="9"/>
  <c r="AZ93" i="9"/>
  <c r="AZ217" i="9"/>
  <c r="AG181" i="9"/>
  <c r="AT181" i="9"/>
  <c r="G237" i="9"/>
  <c r="BN237" i="9"/>
  <c r="BH237" i="9"/>
  <c r="BN173" i="9"/>
  <c r="G173" i="9"/>
  <c r="BH173" i="9"/>
  <c r="AT164" i="9"/>
  <c r="AT165" i="9"/>
  <c r="BH191" i="9"/>
  <c r="BN191" i="9"/>
  <c r="G191" i="9"/>
  <c r="BH31" i="9"/>
  <c r="G31" i="9"/>
  <c r="BN31" i="9"/>
  <c r="AZ233" i="9"/>
  <c r="AN181" i="9"/>
  <c r="AG82" i="9"/>
  <c r="AN125" i="9"/>
  <c r="U44" i="9"/>
  <c r="U173" i="9"/>
  <c r="U156" i="9"/>
  <c r="AG110" i="9"/>
  <c r="U157" i="9"/>
  <c r="AZ225" i="9"/>
  <c r="AZ255" i="9"/>
  <c r="U112" i="9"/>
  <c r="U166" i="9"/>
  <c r="AG102" i="9"/>
  <c r="U108" i="9"/>
  <c r="U19" i="9"/>
  <c r="U83" i="9"/>
  <c r="AT239" i="9"/>
  <c r="AT114" i="9"/>
  <c r="AT191" i="9"/>
  <c r="G165" i="9"/>
  <c r="BN165" i="9"/>
  <c r="BH165" i="9"/>
  <c r="AG129" i="9"/>
  <c r="AT156" i="9"/>
  <c r="BH25" i="9"/>
  <c r="BN25" i="9"/>
  <c r="G25" i="9"/>
  <c r="BN100" i="9"/>
  <c r="BH100" i="9"/>
  <c r="G100" i="9"/>
  <c r="U176" i="9"/>
  <c r="BN234" i="9"/>
  <c r="BH234" i="9"/>
  <c r="G234" i="9"/>
  <c r="G161" i="9"/>
  <c r="BN161" i="9"/>
  <c r="BH161" i="9"/>
  <c r="AT112" i="9"/>
  <c r="AG98" i="9"/>
  <c r="AZ125" i="9"/>
  <c r="BN243" i="9"/>
  <c r="BH243" i="9"/>
  <c r="G243" i="9"/>
  <c r="BH33" i="9"/>
  <c r="G33" i="9"/>
  <c r="BN33" i="9"/>
  <c r="BH116" i="9"/>
  <c r="G116" i="9"/>
  <c r="BN116" i="9"/>
  <c r="AG109" i="9"/>
  <c r="U188" i="9"/>
  <c r="BF228" i="9"/>
  <c r="AG33" i="9"/>
  <c r="U154" i="9"/>
  <c r="U179" i="9"/>
  <c r="AG114" i="9"/>
  <c r="AG92" i="9"/>
  <c r="U131" i="9"/>
  <c r="AA250" i="9"/>
  <c r="U105" i="9"/>
  <c r="U191" i="9"/>
  <c r="AG119" i="9"/>
  <c r="U183" i="9"/>
  <c r="U159" i="9"/>
  <c r="AG120" i="9"/>
  <c r="AT159" i="9"/>
  <c r="BH130" i="9"/>
  <c r="G130" i="9"/>
  <c r="BN130" i="9"/>
  <c r="AG177" i="9"/>
  <c r="AT183" i="9"/>
  <c r="AT186" i="9"/>
  <c r="AZ154" i="9"/>
  <c r="AZ119" i="9"/>
  <c r="AZ123" i="9"/>
  <c r="AZ114" i="9"/>
  <c r="AZ184" i="9"/>
  <c r="AZ111" i="9"/>
  <c r="AZ105" i="9"/>
  <c r="AZ191" i="9"/>
  <c r="AZ152" i="9"/>
  <c r="AZ87" i="9"/>
  <c r="AZ112" i="9"/>
  <c r="AZ120" i="9"/>
  <c r="AZ158" i="9"/>
  <c r="AZ156" i="9"/>
  <c r="AZ176" i="9"/>
  <c r="AZ193" i="9"/>
  <c r="AZ159" i="9"/>
  <c r="AZ106" i="9"/>
  <c r="AZ161" i="9"/>
  <c r="AZ188" i="9"/>
  <c r="AZ164" i="9"/>
  <c r="AZ126" i="9"/>
  <c r="AZ127" i="9"/>
  <c r="AZ129" i="9"/>
  <c r="AZ189" i="9"/>
  <c r="AZ170" i="9"/>
  <c r="AZ155" i="9"/>
  <c r="AT131" i="9"/>
  <c r="AG154" i="9"/>
  <c r="BF195" i="9"/>
  <c r="BF176" i="9"/>
  <c r="BF188" i="9"/>
  <c r="AN255" i="9"/>
  <c r="AN250" i="9"/>
  <c r="AN228" i="9"/>
  <c r="U247" i="9"/>
  <c r="O53" i="9"/>
  <c r="O47" i="9"/>
  <c r="O40" i="9"/>
  <c r="O43" i="9"/>
  <c r="O26" i="9"/>
  <c r="O41" i="9"/>
  <c r="O17" i="9"/>
  <c r="O32" i="9"/>
  <c r="O16" i="9"/>
  <c r="O45" i="9"/>
  <c r="O15" i="9"/>
  <c r="O23" i="9"/>
  <c r="O49" i="9"/>
  <c r="O35" i="9"/>
  <c r="O42" i="9"/>
  <c r="O36" i="9"/>
  <c r="O20" i="9"/>
  <c r="O29" i="9"/>
  <c r="U253" i="9"/>
  <c r="AT249" i="9"/>
  <c r="AT19" i="9"/>
  <c r="AT33" i="9"/>
  <c r="AG29" i="9"/>
  <c r="AT42" i="9"/>
  <c r="AZ27" i="9"/>
  <c r="O195" i="9"/>
  <c r="O193" i="9"/>
  <c r="O174" i="9"/>
  <c r="O188" i="9"/>
  <c r="O181" i="9"/>
  <c r="O106" i="9"/>
  <c r="O163" i="9"/>
  <c r="O117" i="9"/>
  <c r="O180" i="9"/>
  <c r="O110" i="9"/>
  <c r="O104" i="9"/>
  <c r="O108" i="9"/>
  <c r="O107" i="9"/>
  <c r="O101" i="9"/>
  <c r="O100" i="9"/>
  <c r="O87" i="9"/>
  <c r="O118" i="9"/>
  <c r="O184" i="9"/>
  <c r="O161" i="9"/>
  <c r="O85" i="9"/>
  <c r="O162" i="9"/>
  <c r="O154" i="9"/>
  <c r="O88" i="9"/>
  <c r="O90" i="9"/>
  <c r="O127" i="9"/>
  <c r="O157" i="9"/>
  <c r="O156" i="9"/>
  <c r="O171" i="9"/>
  <c r="O113" i="9"/>
  <c r="O159" i="9"/>
  <c r="O93" i="9"/>
  <c r="O149" i="9"/>
  <c r="O92" i="9"/>
  <c r="O119" i="9"/>
  <c r="O123" i="9"/>
  <c r="O152" i="9"/>
  <c r="O179" i="9"/>
  <c r="O166" i="9"/>
  <c r="O160" i="9"/>
  <c r="O190" i="9"/>
  <c r="O116" i="9"/>
  <c r="O155" i="9"/>
  <c r="O173" i="9"/>
  <c r="O167" i="9"/>
  <c r="O183" i="9"/>
  <c r="O99" i="9"/>
  <c r="O120" i="9"/>
  <c r="O125" i="9"/>
  <c r="O192" i="9"/>
  <c r="O131" i="9"/>
  <c r="O177" i="9"/>
  <c r="O109" i="9"/>
  <c r="O164" i="9"/>
  <c r="O84" i="9"/>
  <c r="O105" i="9"/>
  <c r="O165" i="9"/>
  <c r="O168" i="9"/>
  <c r="AZ45" i="9"/>
  <c r="AR257" i="9"/>
  <c r="AG19" i="9"/>
  <c r="U255" i="9"/>
  <c r="U219" i="9"/>
  <c r="U224" i="9"/>
  <c r="U242" i="9"/>
  <c r="U236" i="9"/>
  <c r="U220" i="9"/>
  <c r="U226" i="9"/>
  <c r="AT49" i="9"/>
  <c r="U225" i="9"/>
  <c r="O44" i="9"/>
  <c r="AZ46" i="9"/>
  <c r="AN195" i="9"/>
  <c r="AN180" i="9"/>
  <c r="AN174" i="9"/>
  <c r="AN106" i="9"/>
  <c r="AN110" i="9"/>
  <c r="AN104" i="9"/>
  <c r="AN116" i="9"/>
  <c r="AN100" i="9"/>
  <c r="AN87" i="9"/>
  <c r="AN103" i="9"/>
  <c r="AN93" i="9"/>
  <c r="AN114" i="9"/>
  <c r="AN155" i="9"/>
  <c r="AN186" i="9"/>
  <c r="AN173" i="9"/>
  <c r="AN85" i="9"/>
  <c r="AN171" i="9"/>
  <c r="AN190" i="9"/>
  <c r="AN123" i="9"/>
  <c r="AN111" i="9"/>
  <c r="AN184" i="9"/>
  <c r="AN107" i="9"/>
  <c r="AN113" i="9"/>
  <c r="AN177" i="9"/>
  <c r="AN163" i="9"/>
  <c r="AN189" i="9"/>
  <c r="AN193" i="9"/>
  <c r="AN112" i="9"/>
  <c r="AN156" i="9"/>
  <c r="AN160" i="9"/>
  <c r="AN179" i="9"/>
  <c r="AN192" i="9"/>
  <c r="AN90" i="9"/>
  <c r="AN167" i="9"/>
  <c r="AN161" i="9"/>
  <c r="AN82" i="9"/>
  <c r="AN149" i="9"/>
  <c r="AN129" i="9"/>
  <c r="AN152" i="9"/>
  <c r="AN168" i="9"/>
  <c r="AN183" i="9"/>
  <c r="AN166" i="9"/>
  <c r="AN108" i="9"/>
  <c r="AN158" i="9"/>
  <c r="AN126" i="9"/>
  <c r="AN118" i="9"/>
  <c r="AN165" i="9"/>
  <c r="AN105" i="9"/>
  <c r="U251" i="9"/>
  <c r="AN89" i="9"/>
  <c r="AA18" i="9"/>
  <c r="AG43" i="9"/>
  <c r="U250" i="9"/>
  <c r="AN53" i="9"/>
  <c r="AN24" i="9"/>
  <c r="AN26" i="9"/>
  <c r="AN16" i="9"/>
  <c r="AN29" i="9"/>
  <c r="AN20" i="9"/>
  <c r="AN15" i="9"/>
  <c r="AN47" i="9"/>
  <c r="AN32" i="9"/>
  <c r="AN36" i="9"/>
  <c r="AN37" i="9"/>
  <c r="AN49" i="9"/>
  <c r="AN23" i="9"/>
  <c r="AN17" i="9"/>
  <c r="AN31" i="9"/>
  <c r="AN25" i="9"/>
  <c r="AN40" i="9"/>
  <c r="AN28" i="9"/>
  <c r="O185" i="9"/>
  <c r="AT31" i="9"/>
  <c r="AE255" i="9"/>
  <c r="O24" i="9"/>
  <c r="AG53" i="9"/>
  <c r="AG49" i="9"/>
  <c r="AG32" i="9"/>
  <c r="AG37" i="9"/>
  <c r="AG34" i="9"/>
  <c r="AG17" i="9"/>
  <c r="AG47" i="9"/>
  <c r="AG45" i="9"/>
  <c r="AG41" i="9"/>
  <c r="AG35" i="9"/>
  <c r="AG20" i="9"/>
  <c r="AG44" i="9"/>
  <c r="BR257" i="9"/>
  <c r="AT28" i="9"/>
  <c r="U241" i="9"/>
  <c r="AZ14" i="9"/>
  <c r="U229" i="9"/>
  <c r="AT241" i="9"/>
  <c r="AZ19" i="9"/>
  <c r="AN162" i="9"/>
  <c r="AT237" i="9"/>
  <c r="AA31" i="9"/>
  <c r="O31" i="9"/>
  <c r="O51" i="9"/>
  <c r="O158" i="9"/>
  <c r="AN43" i="9"/>
  <c r="AZ18" i="9"/>
  <c r="O33" i="9"/>
  <c r="AT231" i="9"/>
  <c r="AT26" i="9"/>
  <c r="U231" i="9"/>
  <c r="AT44" i="9"/>
  <c r="AG23" i="9"/>
  <c r="AN153" i="9"/>
  <c r="U217" i="9"/>
  <c r="AA53" i="9"/>
  <c r="AA36" i="9"/>
  <c r="AA21" i="9"/>
  <c r="AA24" i="9"/>
  <c r="AA48" i="9"/>
  <c r="AA41" i="9"/>
  <c r="AA51" i="9"/>
  <c r="AA42" i="9"/>
  <c r="AA37" i="9"/>
  <c r="AA14" i="9"/>
  <c r="AA23" i="9"/>
  <c r="AA15" i="9"/>
  <c r="AA29" i="9"/>
  <c r="AA35" i="9"/>
  <c r="AA49" i="9"/>
  <c r="AA32" i="9"/>
  <c r="AA16" i="9"/>
  <c r="AA17" i="9"/>
  <c r="O21" i="9"/>
  <c r="AG27" i="9"/>
  <c r="AG50" i="9"/>
  <c r="AN124" i="9"/>
  <c r="AZ31" i="9"/>
  <c r="AG18" i="9"/>
  <c r="AG26" i="9"/>
  <c r="AN41" i="9"/>
  <c r="O169" i="9"/>
  <c r="U232" i="9"/>
  <c r="U237" i="9"/>
  <c r="AT236" i="9"/>
  <c r="AN128" i="9"/>
  <c r="AT246" i="9"/>
  <c r="AA40" i="9"/>
  <c r="AT251" i="9"/>
  <c r="AN159" i="9"/>
  <c r="O124" i="9"/>
  <c r="AA20" i="9"/>
  <c r="AT53" i="9"/>
  <c r="AT17" i="9"/>
  <c r="AT18" i="9"/>
  <c r="AT36" i="9"/>
  <c r="AT40" i="9"/>
  <c r="AT16" i="9"/>
  <c r="AT37" i="9"/>
  <c r="AT23" i="9"/>
  <c r="AT41" i="9"/>
  <c r="AT20" i="9"/>
  <c r="AT47" i="9"/>
  <c r="AT21" i="9"/>
  <c r="AT242" i="9"/>
  <c r="O19" i="9"/>
  <c r="U249" i="9"/>
  <c r="AT250" i="9"/>
  <c r="AT43" i="9"/>
  <c r="AN99" i="9"/>
  <c r="AT235" i="9"/>
  <c r="AZ41" i="9"/>
  <c r="AG28" i="9"/>
  <c r="AZ48" i="9"/>
  <c r="AZ40" i="9"/>
  <c r="AT34" i="9"/>
  <c r="O129" i="9"/>
  <c r="AT224" i="9"/>
  <c r="AN182" i="9"/>
  <c r="AT35" i="9"/>
  <c r="AZ34" i="9"/>
  <c r="AN151" i="9"/>
  <c r="AT238" i="9"/>
  <c r="AT244" i="9"/>
  <c r="U243" i="9"/>
  <c r="AT27" i="9"/>
  <c r="AT245" i="9"/>
  <c r="U238" i="9"/>
  <c r="AT50" i="9"/>
  <c r="AG21" i="9"/>
  <c r="AG25" i="9"/>
  <c r="AN84" i="9"/>
  <c r="AN115" i="9"/>
  <c r="AN131" i="9"/>
  <c r="AA43" i="9"/>
  <c r="AT45" i="9"/>
  <c r="AZ26" i="9"/>
  <c r="AT51" i="9"/>
  <c r="O18" i="9"/>
  <c r="AG51" i="9"/>
  <c r="U223" i="9"/>
  <c r="AN19" i="9"/>
  <c r="AG46" i="9"/>
  <c r="AA235" i="9"/>
  <c r="AA251" i="9"/>
  <c r="AN120" i="9"/>
  <c r="U239" i="9"/>
  <c r="U246" i="9"/>
  <c r="U233" i="9"/>
  <c r="AT255" i="9"/>
  <c r="AT219" i="9"/>
  <c r="AT222" i="9"/>
  <c r="AT252" i="9"/>
  <c r="AT228" i="9"/>
  <c r="AT247" i="9"/>
  <c r="AT253" i="9"/>
  <c r="O50" i="9"/>
  <c r="U244" i="9"/>
  <c r="AT14" i="9"/>
  <c r="AN157" i="9"/>
  <c r="O14" i="9"/>
  <c r="AN117" i="9"/>
  <c r="AN191" i="9"/>
  <c r="AA26" i="9"/>
  <c r="AT217" i="9"/>
  <c r="AA28" i="9"/>
  <c r="AN109" i="9"/>
  <c r="AG16" i="9"/>
  <c r="AN164" i="9"/>
  <c r="AT233" i="9"/>
  <c r="AN127" i="9"/>
  <c r="AT243" i="9"/>
  <c r="AG15" i="9"/>
  <c r="AN18" i="9"/>
  <c r="AA246" i="9"/>
  <c r="AT229" i="9"/>
  <c r="O176" i="9"/>
  <c r="U42" i="9"/>
  <c r="U53" i="9"/>
  <c r="U26" i="9"/>
  <c r="U29" i="9"/>
  <c r="U21" i="9"/>
  <c r="U32" i="9"/>
  <c r="U16" i="9"/>
  <c r="U17" i="9"/>
  <c r="U18" i="9"/>
  <c r="U35" i="9"/>
  <c r="U23" i="9"/>
  <c r="U41" i="9"/>
  <c r="U47" i="9"/>
  <c r="BX257" i="9"/>
  <c r="AL257" i="9" s="1"/>
  <c r="U235" i="9"/>
  <c r="AZ53" i="9"/>
  <c r="AZ32" i="9"/>
  <c r="AZ21" i="9"/>
  <c r="AZ28" i="9"/>
  <c r="AZ15" i="9"/>
  <c r="AZ23" i="9"/>
  <c r="AZ51" i="9"/>
  <c r="AZ36" i="9"/>
  <c r="AZ16" i="9"/>
  <c r="AZ17" i="9"/>
  <c r="AZ29" i="9"/>
  <c r="AZ42" i="9"/>
  <c r="AZ20" i="9"/>
  <c r="AZ35" i="9"/>
  <c r="AZ43" i="9"/>
  <c r="AZ47" i="9"/>
  <c r="AZ37" i="9"/>
  <c r="U228" i="9"/>
  <c r="AZ49" i="9"/>
  <c r="O114" i="9"/>
  <c r="AT220" i="9"/>
  <c r="AT234" i="9"/>
  <c r="AG48" i="9"/>
  <c r="AT226" i="9"/>
  <c r="AN88" i="9"/>
  <c r="AT25" i="9"/>
  <c r="AA234" i="9"/>
  <c r="AN176" i="9"/>
  <c r="U49" i="9"/>
  <c r="AN46" i="9"/>
  <c r="O186" i="9"/>
  <c r="S257" i="9"/>
  <c r="O25" i="9"/>
  <c r="AT15" i="9"/>
  <c r="U234" i="9"/>
  <c r="AT48" i="9"/>
  <c r="O112" i="9"/>
  <c r="AA255" i="9"/>
  <c r="AA223" i="9"/>
  <c r="AA224" i="9"/>
  <c r="AA233" i="9"/>
  <c r="AA253" i="9"/>
  <c r="AA241" i="9"/>
  <c r="AA244" i="9"/>
  <c r="AA243" i="9"/>
  <c r="AA220" i="9"/>
  <c r="AA222" i="9"/>
  <c r="AA219" i="9"/>
  <c r="AA226" i="9"/>
  <c r="AA232" i="9"/>
  <c r="AA249" i="9"/>
  <c r="AA228" i="9"/>
  <c r="AA237" i="9"/>
  <c r="AA242" i="9"/>
  <c r="AA225" i="9"/>
  <c r="AA252" i="9"/>
  <c r="AA236" i="9"/>
  <c r="AA238" i="9"/>
  <c r="AA231" i="9"/>
  <c r="AA229" i="9"/>
  <c r="AA46" i="9"/>
  <c r="CD257" i="9"/>
  <c r="BD257" i="9" s="1"/>
  <c r="U218" i="9"/>
  <c r="AN169" i="9"/>
  <c r="AT218" i="9"/>
  <c r="AN97" i="9"/>
  <c r="AG36" i="9"/>
  <c r="U252" i="9"/>
  <c r="AN83" i="9"/>
  <c r="O28" i="9"/>
  <c r="O130" i="9"/>
  <c r="AJ251" i="8"/>
  <c r="AJ239" i="8"/>
  <c r="AJ227" i="8"/>
  <c r="AJ246" i="8"/>
  <c r="AJ234" i="8"/>
  <c r="AJ253" i="8"/>
  <c r="AJ241" i="8"/>
  <c r="AJ229" i="8"/>
  <c r="AJ218" i="8"/>
  <c r="AJ249" i="8"/>
  <c r="AJ248" i="8"/>
  <c r="AJ236" i="8"/>
  <c r="AJ224" i="8"/>
  <c r="AJ243" i="8"/>
  <c r="AJ231" i="8"/>
  <c r="AJ220" i="8"/>
  <c r="AJ232" i="8"/>
  <c r="AJ221" i="8"/>
  <c r="AJ250" i="8"/>
  <c r="AJ238" i="8"/>
  <c r="AJ226" i="8"/>
  <c r="AJ245" i="8"/>
  <c r="AJ233" i="8"/>
  <c r="AJ222" i="8"/>
  <c r="AJ252" i="8"/>
  <c r="AJ240" i="8"/>
  <c r="AJ228" i="8"/>
  <c r="AJ217" i="8"/>
  <c r="AJ237" i="8"/>
  <c r="AJ255" i="8"/>
  <c r="AJ247" i="8"/>
  <c r="AJ235" i="8"/>
  <c r="AJ223" i="8"/>
  <c r="AJ225" i="8"/>
  <c r="AJ244" i="8"/>
  <c r="AJ242" i="8"/>
  <c r="AJ230" i="8"/>
  <c r="AJ219" i="8"/>
  <c r="AF257" i="8"/>
  <c r="AH257" i="8" s="1"/>
  <c r="AJ50" i="8"/>
  <c r="AJ38" i="8"/>
  <c r="AJ26" i="8"/>
  <c r="AJ14" i="8"/>
  <c r="AJ43" i="8"/>
  <c r="AJ53" i="8"/>
  <c r="AJ45" i="8"/>
  <c r="AJ33" i="8"/>
  <c r="AJ21" i="8"/>
  <c r="AJ40" i="8"/>
  <c r="AJ28" i="8"/>
  <c r="AJ16" i="8"/>
  <c r="AJ47" i="8"/>
  <c r="AJ35" i="8"/>
  <c r="AJ23" i="8"/>
  <c r="AJ42" i="8"/>
  <c r="AJ30" i="8"/>
  <c r="AJ18" i="8"/>
  <c r="AJ24" i="8"/>
  <c r="AJ19" i="8"/>
  <c r="AJ49" i="8"/>
  <c r="AJ37" i="8"/>
  <c r="AJ25" i="8"/>
  <c r="AJ44" i="8"/>
  <c r="AJ32" i="8"/>
  <c r="AJ20" i="8"/>
  <c r="AJ31" i="8"/>
  <c r="AJ51" i="8"/>
  <c r="AJ39" i="8"/>
  <c r="AJ27" i="8"/>
  <c r="AJ15" i="8"/>
  <c r="AJ36" i="8"/>
  <c r="AJ46" i="8"/>
  <c r="AJ34" i="8"/>
  <c r="AJ22" i="8"/>
  <c r="AJ48" i="8"/>
  <c r="AJ41" i="8"/>
  <c r="AJ29" i="8"/>
  <c r="AJ17" i="8"/>
  <c r="AJ195" i="8"/>
  <c r="AJ182" i="8"/>
  <c r="AJ170" i="8"/>
  <c r="AJ158" i="8"/>
  <c r="AJ129" i="8"/>
  <c r="AJ117" i="8"/>
  <c r="AJ105" i="8"/>
  <c r="AJ93" i="8"/>
  <c r="AJ127" i="8"/>
  <c r="AJ189" i="8"/>
  <c r="AJ177" i="8"/>
  <c r="AJ165" i="8"/>
  <c r="AJ153" i="8"/>
  <c r="AJ124" i="8"/>
  <c r="AJ112" i="8"/>
  <c r="AJ100" i="8"/>
  <c r="AJ88" i="8"/>
  <c r="AJ86" i="8"/>
  <c r="AJ184" i="8"/>
  <c r="AJ172" i="8"/>
  <c r="AJ160" i="8"/>
  <c r="AJ131" i="8"/>
  <c r="AJ119" i="8"/>
  <c r="AJ107" i="8"/>
  <c r="AJ95" i="8"/>
  <c r="AJ83" i="8"/>
  <c r="AJ91" i="8"/>
  <c r="AJ191" i="8"/>
  <c r="AJ179" i="8"/>
  <c r="AJ167" i="8"/>
  <c r="AJ155" i="8"/>
  <c r="AJ126" i="8"/>
  <c r="AJ114" i="8"/>
  <c r="AJ102" i="8"/>
  <c r="AJ90" i="8"/>
  <c r="AJ168" i="8"/>
  <c r="AJ110" i="8"/>
  <c r="AJ98" i="8"/>
  <c r="AJ186" i="8"/>
  <c r="AJ174" i="8"/>
  <c r="AJ162" i="8"/>
  <c r="AJ150" i="8"/>
  <c r="AJ121" i="8"/>
  <c r="AJ109" i="8"/>
  <c r="AJ97" i="8"/>
  <c r="AJ85" i="8"/>
  <c r="AJ115" i="8"/>
  <c r="AJ193" i="8"/>
  <c r="AJ181" i="8"/>
  <c r="AJ169" i="8"/>
  <c r="AJ157" i="8"/>
  <c r="AJ128" i="8"/>
  <c r="AJ116" i="8"/>
  <c r="AJ104" i="8"/>
  <c r="AJ92" i="8"/>
  <c r="AJ188" i="8"/>
  <c r="AJ176" i="8"/>
  <c r="AJ164" i="8"/>
  <c r="AJ152" i="8"/>
  <c r="AJ123" i="8"/>
  <c r="AJ111" i="8"/>
  <c r="AJ99" i="8"/>
  <c r="AJ87" i="8"/>
  <c r="AJ175" i="8"/>
  <c r="AJ183" i="8"/>
  <c r="AJ171" i="8"/>
  <c r="AJ159" i="8"/>
  <c r="AJ130" i="8"/>
  <c r="AJ118" i="8"/>
  <c r="AJ106" i="8"/>
  <c r="AJ94" i="8"/>
  <c r="AJ82" i="8"/>
  <c r="AJ192" i="8"/>
  <c r="AJ156" i="8"/>
  <c r="AJ190" i="8"/>
  <c r="AJ178" i="8"/>
  <c r="AJ166" i="8"/>
  <c r="AJ154" i="8"/>
  <c r="AJ125" i="8"/>
  <c r="AJ113" i="8"/>
  <c r="AJ101" i="8"/>
  <c r="AJ89" i="8"/>
  <c r="AJ151" i="8"/>
  <c r="AJ122" i="8"/>
  <c r="AJ185" i="8"/>
  <c r="AJ173" i="8"/>
  <c r="AJ161" i="8"/>
  <c r="AJ149" i="8"/>
  <c r="AJ120" i="8"/>
  <c r="AJ108" i="8"/>
  <c r="AJ96" i="8"/>
  <c r="AJ84" i="8"/>
  <c r="AJ180" i="8"/>
  <c r="AJ103" i="8"/>
  <c r="AJ187" i="8"/>
  <c r="AJ163" i="8"/>
  <c r="BG87" i="6"/>
  <c r="AE87" i="6"/>
  <c r="AW87" i="6"/>
  <c r="Y87" i="6"/>
  <c r="AQ87" i="6"/>
  <c r="AK87" i="6"/>
  <c r="BM87" i="6"/>
  <c r="U257" i="6"/>
  <c r="W257" i="6" s="1"/>
  <c r="BO53" i="6"/>
  <c r="W53" i="6"/>
  <c r="AK181" i="6"/>
  <c r="BG181" i="6"/>
  <c r="AE181" i="6"/>
  <c r="AW181" i="6"/>
  <c r="Y181" i="6"/>
  <c r="AQ181" i="6"/>
  <c r="BM181" i="6"/>
  <c r="AE38" i="6"/>
  <c r="AW38" i="6"/>
  <c r="Y38" i="6"/>
  <c r="AQ38" i="6"/>
  <c r="BM38" i="6"/>
  <c r="BG38" i="6"/>
  <c r="AK38" i="6"/>
  <c r="BG95" i="6"/>
  <c r="AE95" i="6"/>
  <c r="AW95" i="6"/>
  <c r="Y95" i="6"/>
  <c r="AQ95" i="6"/>
  <c r="AK95" i="6"/>
  <c r="BM95" i="6"/>
  <c r="AW21" i="6"/>
  <c r="Y21" i="6"/>
  <c r="AQ21" i="6"/>
  <c r="BM21" i="6"/>
  <c r="AK21" i="6"/>
  <c r="BG21" i="6"/>
  <c r="AE21" i="6"/>
  <c r="AW159" i="6"/>
  <c r="Y159" i="6"/>
  <c r="AQ159" i="6"/>
  <c r="BM159" i="6"/>
  <c r="AK159" i="6"/>
  <c r="BG159" i="6"/>
  <c r="AE159" i="6"/>
  <c r="BG46" i="6"/>
  <c r="AW46" i="6"/>
  <c r="Y46" i="6"/>
  <c r="AQ46" i="6"/>
  <c r="AK46" i="6"/>
  <c r="BM46" i="6"/>
  <c r="AE46" i="6"/>
  <c r="BM192" i="6"/>
  <c r="BG192" i="6"/>
  <c r="AQ192" i="6"/>
  <c r="AK192" i="6"/>
  <c r="AE192" i="6"/>
  <c r="Y192" i="6"/>
  <c r="AW192" i="6"/>
  <c r="AW152" i="6"/>
  <c r="Y152" i="6"/>
  <c r="AQ152" i="6"/>
  <c r="BM152" i="6"/>
  <c r="AK152" i="6"/>
  <c r="AE152" i="6"/>
  <c r="BG152" i="6"/>
  <c r="AE112" i="6"/>
  <c r="AW112" i="6"/>
  <c r="Y112" i="6"/>
  <c r="AQ112" i="6"/>
  <c r="BM112" i="6"/>
  <c r="BG112" i="6"/>
  <c r="AK112" i="6"/>
  <c r="AW156" i="6"/>
  <c r="AQ156" i="6"/>
  <c r="BG156" i="6"/>
  <c r="Y156" i="6"/>
  <c r="AK156" i="6"/>
  <c r="AE156" i="6"/>
  <c r="BM156" i="6"/>
  <c r="AE188" i="6"/>
  <c r="AW188" i="6"/>
  <c r="Y188" i="6"/>
  <c r="AQ188" i="6"/>
  <c r="BM188" i="6"/>
  <c r="AK188" i="6"/>
  <c r="BG188" i="6"/>
  <c r="AE120" i="6"/>
  <c r="AW120" i="6"/>
  <c r="Y120" i="6"/>
  <c r="AQ120" i="6"/>
  <c r="BG120" i="6"/>
  <c r="BM120" i="6"/>
  <c r="AK120" i="6"/>
  <c r="AW131" i="6"/>
  <c r="Y131" i="6"/>
  <c r="AQ131" i="6"/>
  <c r="BM131" i="6"/>
  <c r="AK131" i="6"/>
  <c r="AE131" i="6"/>
  <c r="BG131" i="6"/>
  <c r="AK39" i="6"/>
  <c r="BM39" i="6"/>
  <c r="BG39" i="6"/>
  <c r="AE39" i="6"/>
  <c r="AW39" i="6"/>
  <c r="Y39" i="6"/>
  <c r="AQ39" i="6"/>
  <c r="AQ97" i="6"/>
  <c r="BM97" i="6"/>
  <c r="AK97" i="6"/>
  <c r="BG97" i="6"/>
  <c r="AE97" i="6"/>
  <c r="Y97" i="6"/>
  <c r="AW97" i="6"/>
  <c r="BM125" i="6"/>
  <c r="AK125" i="6"/>
  <c r="BG125" i="6"/>
  <c r="AE125" i="6"/>
  <c r="AW125" i="6"/>
  <c r="Y125" i="6"/>
  <c r="AQ125" i="6"/>
  <c r="AK23" i="6"/>
  <c r="BG23" i="6"/>
  <c r="AE23" i="6"/>
  <c r="AW23" i="6"/>
  <c r="Y23" i="6"/>
  <c r="AQ23" i="6"/>
  <c r="BM23" i="6"/>
  <c r="AW179" i="6"/>
  <c r="Y179" i="6"/>
  <c r="AQ179" i="6"/>
  <c r="BM179" i="6"/>
  <c r="AK179" i="6"/>
  <c r="BG179" i="6"/>
  <c r="AE179" i="6"/>
  <c r="BG128" i="6"/>
  <c r="AE128" i="6"/>
  <c r="AW128" i="6"/>
  <c r="Y128" i="6"/>
  <c r="AQ128" i="6"/>
  <c r="BM128" i="6"/>
  <c r="AK128" i="6"/>
  <c r="AW175" i="6"/>
  <c r="Y175" i="6"/>
  <c r="AQ175" i="6"/>
  <c r="BM175" i="6"/>
  <c r="AK175" i="6"/>
  <c r="BG175" i="6"/>
  <c r="AE175" i="6"/>
  <c r="BM189" i="6"/>
  <c r="BG189" i="6"/>
  <c r="AK189" i="6"/>
  <c r="AE189" i="6"/>
  <c r="Y189" i="6"/>
  <c r="AW189" i="6"/>
  <c r="AQ189" i="6"/>
  <c r="AW247" i="6"/>
  <c r="Y247" i="6"/>
  <c r="AQ247" i="6"/>
  <c r="BM247" i="6"/>
  <c r="AK247" i="6"/>
  <c r="BG247" i="6"/>
  <c r="AE247" i="6"/>
  <c r="AK117" i="6"/>
  <c r="AE117" i="6"/>
  <c r="AW117" i="6"/>
  <c r="Y117" i="6"/>
  <c r="BM117" i="6"/>
  <c r="BG117" i="6"/>
  <c r="AQ117" i="6"/>
  <c r="AK173" i="6"/>
  <c r="BG173" i="6"/>
  <c r="AE173" i="6"/>
  <c r="AW173" i="6"/>
  <c r="Y173" i="6"/>
  <c r="AQ173" i="6"/>
  <c r="BM173" i="6"/>
  <c r="AQ126" i="6"/>
  <c r="BM126" i="6"/>
  <c r="AK126" i="6"/>
  <c r="BG126" i="6"/>
  <c r="AE126" i="6"/>
  <c r="AW126" i="6"/>
  <c r="Y126" i="6"/>
  <c r="AE108" i="6"/>
  <c r="AW108" i="6"/>
  <c r="Y108" i="6"/>
  <c r="AQ108" i="6"/>
  <c r="AK108" i="6"/>
  <c r="BM108" i="6"/>
  <c r="BG108" i="6"/>
  <c r="AQ170" i="6"/>
  <c r="BM170" i="6"/>
  <c r="AK170" i="6"/>
  <c r="BG170" i="6"/>
  <c r="AE170" i="6"/>
  <c r="AW170" i="6"/>
  <c r="Y170" i="6"/>
  <c r="AQ106" i="6"/>
  <c r="BG106" i="6"/>
  <c r="AE106" i="6"/>
  <c r="Y106" i="6"/>
  <c r="AW106" i="6"/>
  <c r="BM106" i="6"/>
  <c r="AK106" i="6"/>
  <c r="BG91" i="6"/>
  <c r="AE91" i="6"/>
  <c r="AW91" i="6"/>
  <c r="Y91" i="6"/>
  <c r="AQ91" i="6"/>
  <c r="AK91" i="6"/>
  <c r="BM91" i="6"/>
  <c r="AE22" i="6"/>
  <c r="AW22" i="6"/>
  <c r="Y22" i="6"/>
  <c r="AQ22" i="6"/>
  <c r="BM22" i="6"/>
  <c r="AK22" i="6"/>
  <c r="BG22" i="6"/>
  <c r="BO195" i="6"/>
  <c r="AW82" i="6"/>
  <c r="Y82" i="6"/>
  <c r="AQ82" i="6"/>
  <c r="BM82" i="6"/>
  <c r="AK82" i="6"/>
  <c r="AE82" i="6"/>
  <c r="BG82" i="6"/>
  <c r="AW167" i="6"/>
  <c r="Y167" i="6"/>
  <c r="AQ167" i="6"/>
  <c r="BM167" i="6"/>
  <c r="AK167" i="6"/>
  <c r="BG167" i="6"/>
  <c r="AE167" i="6"/>
  <c r="BC257" i="6"/>
  <c r="BE257" i="6" s="1"/>
  <c r="BE53" i="6"/>
  <c r="AE18" i="6"/>
  <c r="AW18" i="6"/>
  <c r="Y18" i="6"/>
  <c r="AQ18" i="6"/>
  <c r="BM18" i="6"/>
  <c r="AK18" i="6"/>
  <c r="BG18" i="6"/>
  <c r="AQ101" i="6"/>
  <c r="BM101" i="6"/>
  <c r="AK101" i="6"/>
  <c r="BG101" i="6"/>
  <c r="AE101" i="6"/>
  <c r="AW101" i="6"/>
  <c r="Y101" i="6"/>
  <c r="BG149" i="6"/>
  <c r="AE149" i="6"/>
  <c r="AW149" i="6"/>
  <c r="Y149" i="6"/>
  <c r="AQ149" i="6"/>
  <c r="AK149" i="6"/>
  <c r="BM149" i="6"/>
  <c r="AE14" i="6"/>
  <c r="AW14" i="6"/>
  <c r="Y14" i="6"/>
  <c r="AQ14" i="6"/>
  <c r="BM14" i="6"/>
  <c r="AK14" i="6"/>
  <c r="BG14" i="6"/>
  <c r="AQ110" i="6"/>
  <c r="AK110" i="6"/>
  <c r="BG110" i="6"/>
  <c r="AE110" i="6"/>
  <c r="BM110" i="6"/>
  <c r="Y110" i="6"/>
  <c r="AW110" i="6"/>
  <c r="AQ114" i="6"/>
  <c r="AK114" i="6"/>
  <c r="BG114" i="6"/>
  <c r="AE114" i="6"/>
  <c r="AW114" i="6"/>
  <c r="BM114" i="6"/>
  <c r="Y114" i="6"/>
  <c r="AQ151" i="6"/>
  <c r="BM151" i="6"/>
  <c r="AK151" i="6"/>
  <c r="BG151" i="6"/>
  <c r="AE151" i="6"/>
  <c r="Y151" i="6"/>
  <c r="AW151" i="6"/>
  <c r="BG248" i="6"/>
  <c r="AE248" i="6"/>
  <c r="AW248" i="6"/>
  <c r="Y248" i="6"/>
  <c r="AQ248" i="6"/>
  <c r="BM248" i="6"/>
  <c r="AK248" i="6"/>
  <c r="BG124" i="6"/>
  <c r="AE124" i="6"/>
  <c r="AW124" i="6"/>
  <c r="Y124" i="6"/>
  <c r="AQ124" i="6"/>
  <c r="AK124" i="6"/>
  <c r="BM124" i="6"/>
  <c r="AE180" i="6"/>
  <c r="AW180" i="6"/>
  <c r="Y180" i="6"/>
  <c r="AQ180" i="6"/>
  <c r="BM180" i="6"/>
  <c r="AK180" i="6"/>
  <c r="BG180" i="6"/>
  <c r="BG153" i="6"/>
  <c r="AE153" i="6"/>
  <c r="AW153" i="6"/>
  <c r="Y153" i="6"/>
  <c r="AQ153" i="6"/>
  <c r="AK153" i="6"/>
  <c r="BM153" i="6"/>
  <c r="AK177" i="6"/>
  <c r="BG177" i="6"/>
  <c r="AE177" i="6"/>
  <c r="AW177" i="6"/>
  <c r="Y177" i="6"/>
  <c r="AQ177" i="6"/>
  <c r="BM177" i="6"/>
  <c r="AE158" i="5"/>
  <c r="I158" i="5"/>
  <c r="I124" i="5"/>
  <c r="AE124" i="5"/>
  <c r="AE165" i="5"/>
  <c r="I165" i="5"/>
  <c r="I129" i="5"/>
  <c r="AE129" i="5"/>
  <c r="AE172" i="5"/>
  <c r="I172" i="5"/>
  <c r="AE231" i="5"/>
  <c r="I231" i="5"/>
  <c r="AE250" i="5"/>
  <c r="I250" i="5"/>
  <c r="AA260" i="5"/>
  <c r="I128" i="5"/>
  <c r="AE128" i="5"/>
  <c r="AE176" i="5"/>
  <c r="I176" i="5"/>
  <c r="AE20" i="5"/>
  <c r="I20" i="5"/>
  <c r="I107" i="5"/>
  <c r="AE107" i="5"/>
  <c r="I233" i="5"/>
  <c r="AE233" i="5"/>
  <c r="I48" i="5"/>
  <c r="AE48" i="5"/>
  <c r="AE32" i="5"/>
  <c r="I32" i="5"/>
  <c r="AE38" i="5"/>
  <c r="I38" i="5"/>
  <c r="AE248" i="5"/>
  <c r="I248" i="5"/>
  <c r="AE36" i="5"/>
  <c r="I36" i="5"/>
  <c r="AE240" i="5"/>
  <c r="I240" i="5"/>
  <c r="AE105" i="5"/>
  <c r="I105" i="5"/>
  <c r="I253" i="5"/>
  <c r="AE253" i="5"/>
  <c r="I90" i="5"/>
  <c r="AE90" i="5"/>
  <c r="AE114" i="5"/>
  <c r="I114" i="5"/>
  <c r="U260" i="5"/>
  <c r="I168" i="5"/>
  <c r="AE168" i="5"/>
  <c r="AE178" i="5"/>
  <c r="I178" i="5"/>
  <c r="I85" i="5"/>
  <c r="AE85" i="5"/>
  <c r="AE42" i="5"/>
  <c r="I42" i="5"/>
  <c r="I21" i="5"/>
  <c r="AE21" i="5"/>
  <c r="G258" i="5"/>
  <c r="I258" i="5" s="1"/>
  <c r="AE45" i="5"/>
  <c r="I45" i="5"/>
  <c r="AE187" i="5"/>
  <c r="I187" i="5"/>
  <c r="I154" i="5"/>
  <c r="AE154" i="5"/>
  <c r="AE220" i="5"/>
  <c r="I220" i="5"/>
  <c r="AE169" i="5"/>
  <c r="I169" i="5"/>
  <c r="I106" i="5"/>
  <c r="AE106" i="5"/>
  <c r="AE28" i="5"/>
  <c r="I28" i="5"/>
  <c r="AP260" i="5"/>
  <c r="AE46" i="5"/>
  <c r="I46" i="5"/>
  <c r="I102" i="5"/>
  <c r="AE102" i="5"/>
  <c r="O260" i="5"/>
  <c r="AR50" i="5"/>
  <c r="AR38" i="5"/>
  <c r="AR53" i="5"/>
  <c r="AR51" i="5"/>
  <c r="AR39" i="5"/>
  <c r="AR40" i="5"/>
  <c r="AR41" i="5"/>
  <c r="AR42" i="5"/>
  <c r="AR43" i="5"/>
  <c r="AR44" i="5"/>
  <c r="AR45" i="5"/>
  <c r="AR46" i="5"/>
  <c r="AR47" i="5"/>
  <c r="AR48" i="5"/>
  <c r="AR36" i="5"/>
  <c r="AR30" i="5"/>
  <c r="AR18" i="5"/>
  <c r="AR17" i="5"/>
  <c r="AR31" i="5"/>
  <c r="AR19" i="5"/>
  <c r="AR32" i="5"/>
  <c r="AR20" i="5"/>
  <c r="AR33" i="5"/>
  <c r="AR21" i="5"/>
  <c r="AR34" i="5"/>
  <c r="AR22" i="5"/>
  <c r="AR49" i="5"/>
  <c r="AR23" i="5"/>
  <c r="AR35" i="5"/>
  <c r="AR24" i="5"/>
  <c r="AR25" i="5"/>
  <c r="AR26" i="5"/>
  <c r="AR14" i="5"/>
  <c r="AR15" i="5"/>
  <c r="AR27" i="5"/>
  <c r="AR37" i="5"/>
  <c r="AR28" i="5"/>
  <c r="AR16" i="5"/>
  <c r="AR29" i="5"/>
  <c r="AR252" i="5"/>
  <c r="AR240" i="5"/>
  <c r="AR228" i="5"/>
  <c r="AR253" i="5"/>
  <c r="AR241" i="5"/>
  <c r="AR229" i="5"/>
  <c r="AR254" i="5"/>
  <c r="AR242" i="5"/>
  <c r="AR230" i="5"/>
  <c r="AR255" i="5"/>
  <c r="AR243" i="5"/>
  <c r="AR231" i="5"/>
  <c r="AR220" i="5"/>
  <c r="AR258" i="5"/>
  <c r="AR256" i="5"/>
  <c r="AR244" i="5"/>
  <c r="AR232" i="5"/>
  <c r="AR221" i="5"/>
  <c r="AR245" i="5"/>
  <c r="AR233" i="5"/>
  <c r="AR222" i="5"/>
  <c r="AR246" i="5"/>
  <c r="AR234" i="5"/>
  <c r="AR223" i="5"/>
  <c r="AR247" i="5"/>
  <c r="AR235" i="5"/>
  <c r="AR224" i="5"/>
  <c r="AR248" i="5"/>
  <c r="AR236" i="5"/>
  <c r="AR225" i="5"/>
  <c r="AR249" i="5"/>
  <c r="AR237" i="5"/>
  <c r="AR250" i="5"/>
  <c r="AR238" i="5"/>
  <c r="AR226" i="5"/>
  <c r="AR239" i="5"/>
  <c r="AR227" i="5"/>
  <c r="AR251" i="5"/>
  <c r="AW255" i="6" l="1"/>
  <c r="AE255" i="6"/>
  <c r="BG255" i="6"/>
  <c r="AK255" i="6"/>
  <c r="Y255" i="6"/>
  <c r="BM255" i="6"/>
  <c r="AK257" i="20"/>
  <c r="BH257" i="10"/>
  <c r="AA257" i="21"/>
  <c r="AC257" i="21" s="1"/>
  <c r="AL257" i="19"/>
  <c r="AJ257" i="17"/>
  <c r="AF257" i="17"/>
  <c r="AB257" i="17"/>
  <c r="AD255" i="11"/>
  <c r="AJ257" i="16"/>
  <c r="AF257" i="16"/>
  <c r="AB257" i="16"/>
  <c r="AP257" i="11"/>
  <c r="G257" i="11" s="1"/>
  <c r="I218" i="11"/>
  <c r="I235" i="11"/>
  <c r="I230" i="11"/>
  <c r="AZ255" i="12"/>
  <c r="AX257" i="15"/>
  <c r="AT257" i="15"/>
  <c r="BB257" i="15"/>
  <c r="AA251" i="15"/>
  <c r="AA245" i="15"/>
  <c r="AA239" i="15"/>
  <c r="AA252" i="15"/>
  <c r="AA246" i="15"/>
  <c r="AA240" i="15"/>
  <c r="AA234" i="15"/>
  <c r="AA228" i="15"/>
  <c r="AA253" i="15"/>
  <c r="AA247" i="15"/>
  <c r="AA241" i="15"/>
  <c r="AA235" i="15"/>
  <c r="AA255" i="15"/>
  <c r="AA248" i="15"/>
  <c r="AA242" i="15"/>
  <c r="AA236" i="15"/>
  <c r="AA249" i="15"/>
  <c r="AA243" i="15"/>
  <c r="AA237" i="15"/>
  <c r="AA250" i="15"/>
  <c r="AA244" i="15"/>
  <c r="AA238" i="15"/>
  <c r="AA232" i="15"/>
  <c r="AA230" i="15"/>
  <c r="AA222" i="15"/>
  <c r="AA231" i="15"/>
  <c r="AA223" i="15"/>
  <c r="AA226" i="15"/>
  <c r="AA225" i="15"/>
  <c r="AA224" i="15"/>
  <c r="AA233" i="15"/>
  <c r="AA227" i="15"/>
  <c r="AA217" i="15"/>
  <c r="AA220" i="15"/>
  <c r="AA219" i="15"/>
  <c r="AA229" i="15"/>
  <c r="AA221" i="15"/>
  <c r="AA218" i="15"/>
  <c r="Z255" i="11"/>
  <c r="I248" i="11"/>
  <c r="AD257" i="14"/>
  <c r="AH257" i="14"/>
  <c r="AL257" i="14"/>
  <c r="I219" i="11"/>
  <c r="I253" i="11"/>
  <c r="I228" i="11"/>
  <c r="I242" i="11"/>
  <c r="I224" i="11"/>
  <c r="I240" i="11"/>
  <c r="I232" i="11"/>
  <c r="I236" i="11"/>
  <c r="I252" i="11"/>
  <c r="I227" i="11"/>
  <c r="I220" i="11"/>
  <c r="I225" i="11"/>
  <c r="I239" i="11"/>
  <c r="I243" i="11"/>
  <c r="I249" i="11"/>
  <c r="I251" i="11"/>
  <c r="I238" i="11"/>
  <c r="I255" i="11"/>
  <c r="I250" i="11"/>
  <c r="I246" i="11"/>
  <c r="I222" i="11"/>
  <c r="I233" i="11"/>
  <c r="I229" i="11"/>
  <c r="I245" i="11"/>
  <c r="I244" i="11"/>
  <c r="I241" i="11"/>
  <c r="I217" i="11"/>
  <c r="AJ257" i="13"/>
  <c r="AF257" i="13"/>
  <c r="AB257" i="13"/>
  <c r="I221" i="11"/>
  <c r="I231" i="11"/>
  <c r="I223" i="11"/>
  <c r="BD255" i="12"/>
  <c r="I234" i="11"/>
  <c r="I226" i="11"/>
  <c r="I247" i="11"/>
  <c r="AV195" i="12"/>
  <c r="AZ195" i="12"/>
  <c r="BD195" i="12"/>
  <c r="Q53" i="12"/>
  <c r="Q48" i="12"/>
  <c r="Q49" i="12"/>
  <c r="Q45" i="12"/>
  <c r="Q50" i="12"/>
  <c r="Q46" i="12"/>
  <c r="Q51" i="12"/>
  <c r="Q47" i="12"/>
  <c r="Q40" i="12"/>
  <c r="Q36" i="12"/>
  <c r="Q32" i="12"/>
  <c r="Q28" i="12"/>
  <c r="Q24" i="12"/>
  <c r="Q20" i="12"/>
  <c r="Q16" i="12"/>
  <c r="Q41" i="12"/>
  <c r="Q37" i="12"/>
  <c r="Q33" i="12"/>
  <c r="Q29" i="12"/>
  <c r="Q25" i="12"/>
  <c r="Q21" i="12"/>
  <c r="Q17" i="12"/>
  <c r="Q44" i="12"/>
  <c r="Q43" i="12"/>
  <c r="Q42" i="12"/>
  <c r="Q38" i="12"/>
  <c r="Q34" i="12"/>
  <c r="Q30" i="12"/>
  <c r="Q26" i="12"/>
  <c r="Q22" i="12"/>
  <c r="Q18" i="12"/>
  <c r="Q14" i="12"/>
  <c r="Q39" i="12"/>
  <c r="Q35" i="12"/>
  <c r="Q31" i="12"/>
  <c r="Q27" i="12"/>
  <c r="Q23" i="12"/>
  <c r="Q19" i="12"/>
  <c r="Q15" i="12"/>
  <c r="AP53" i="12"/>
  <c r="AP48" i="12"/>
  <c r="AP49" i="12"/>
  <c r="AP45" i="12"/>
  <c r="AP50" i="12"/>
  <c r="AP46" i="12"/>
  <c r="AP51" i="12"/>
  <c r="AP47" i="12"/>
  <c r="AP40" i="12"/>
  <c r="AP36" i="12"/>
  <c r="AP32" i="12"/>
  <c r="AP28" i="12"/>
  <c r="AP24" i="12"/>
  <c r="AP20" i="12"/>
  <c r="AP16" i="12"/>
  <c r="AP41" i="12"/>
  <c r="AP37" i="12"/>
  <c r="AP33" i="12"/>
  <c r="AP29" i="12"/>
  <c r="AP25" i="12"/>
  <c r="AP21" i="12"/>
  <c r="AP17" i="12"/>
  <c r="AP44" i="12"/>
  <c r="AP38" i="12"/>
  <c r="AP34" i="12"/>
  <c r="AP30" i="12"/>
  <c r="AP26" i="12"/>
  <c r="AP22" i="12"/>
  <c r="AP18" i="12"/>
  <c r="AP14" i="12"/>
  <c r="AP43" i="12"/>
  <c r="AP42" i="12"/>
  <c r="AP39" i="12"/>
  <c r="AP35" i="12"/>
  <c r="AP31" i="12"/>
  <c r="AP27" i="12"/>
  <c r="AP23" i="12"/>
  <c r="AP19" i="12"/>
  <c r="AP15" i="12"/>
  <c r="AJ51" i="12"/>
  <c r="AJ53" i="12"/>
  <c r="AJ48" i="12"/>
  <c r="AJ49" i="12"/>
  <c r="AJ50" i="12"/>
  <c r="AJ39" i="12"/>
  <c r="AJ35" i="12"/>
  <c r="AJ31" i="12"/>
  <c r="AJ27" i="12"/>
  <c r="AJ23" i="12"/>
  <c r="AJ19" i="12"/>
  <c r="AJ15" i="12"/>
  <c r="AJ46" i="12"/>
  <c r="AJ45" i="12"/>
  <c r="AJ40" i="12"/>
  <c r="AJ36" i="12"/>
  <c r="AJ32" i="12"/>
  <c r="AJ28" i="12"/>
  <c r="AJ24" i="12"/>
  <c r="AJ20" i="12"/>
  <c r="AJ16" i="12"/>
  <c r="AJ43" i="12"/>
  <c r="AJ41" i="12"/>
  <c r="AJ37" i="12"/>
  <c r="AJ33" i="12"/>
  <c r="AJ29" i="12"/>
  <c r="AJ25" i="12"/>
  <c r="AJ21" i="12"/>
  <c r="AJ17" i="12"/>
  <c r="AJ42" i="12"/>
  <c r="AJ47" i="12"/>
  <c r="AJ44" i="12"/>
  <c r="AJ38" i="12"/>
  <c r="AJ34" i="12"/>
  <c r="AJ30" i="12"/>
  <c r="AJ26" i="12"/>
  <c r="AJ22" i="12"/>
  <c r="AJ18" i="12"/>
  <c r="AJ14" i="12"/>
  <c r="I51" i="12"/>
  <c r="I47" i="12"/>
  <c r="I43" i="12"/>
  <c r="I53" i="12"/>
  <c r="I49" i="12"/>
  <c r="I45" i="12"/>
  <c r="I34" i="12"/>
  <c r="I26" i="12"/>
  <c r="I39" i="12"/>
  <c r="I35" i="12"/>
  <c r="I31" i="12"/>
  <c r="I27" i="12"/>
  <c r="I23" i="12"/>
  <c r="I19" i="12"/>
  <c r="I15" i="12"/>
  <c r="I22" i="12"/>
  <c r="I18" i="12"/>
  <c r="I42" i="12"/>
  <c r="I38" i="12"/>
  <c r="I40" i="12"/>
  <c r="I36" i="12"/>
  <c r="I32" i="12"/>
  <c r="I28" i="12"/>
  <c r="I24" i="12"/>
  <c r="I20" i="12"/>
  <c r="I16" i="12"/>
  <c r="I30" i="12"/>
  <c r="I46" i="12"/>
  <c r="I14" i="12"/>
  <c r="I48" i="12"/>
  <c r="I44" i="12"/>
  <c r="I41" i="12"/>
  <c r="I37" i="12"/>
  <c r="I33" i="12"/>
  <c r="I29" i="12"/>
  <c r="I25" i="12"/>
  <c r="I21" i="12"/>
  <c r="I17" i="12"/>
  <c r="I50" i="12"/>
  <c r="W49" i="12"/>
  <c r="W50" i="12"/>
  <c r="W46" i="12"/>
  <c r="W51" i="12"/>
  <c r="W47" i="12"/>
  <c r="W48" i="12"/>
  <c r="W41" i="12"/>
  <c r="W37" i="12"/>
  <c r="W33" i="12"/>
  <c r="W29" i="12"/>
  <c r="W25" i="12"/>
  <c r="W21" i="12"/>
  <c r="W17" i="12"/>
  <c r="W44" i="12"/>
  <c r="W38" i="12"/>
  <c r="W34" i="12"/>
  <c r="W30" i="12"/>
  <c r="W26" i="12"/>
  <c r="W22" i="12"/>
  <c r="W18" i="12"/>
  <c r="W14" i="12"/>
  <c r="W45" i="12"/>
  <c r="W43" i="12"/>
  <c r="W42" i="12"/>
  <c r="W39" i="12"/>
  <c r="W35" i="12"/>
  <c r="W31" i="12"/>
  <c r="W27" i="12"/>
  <c r="W23" i="12"/>
  <c r="W19" i="12"/>
  <c r="W15" i="12"/>
  <c r="W53" i="12"/>
  <c r="W40" i="12"/>
  <c r="W36" i="12"/>
  <c r="W32" i="12"/>
  <c r="W28" i="12"/>
  <c r="W24" i="12"/>
  <c r="W20" i="12"/>
  <c r="W16" i="12"/>
  <c r="W195" i="12"/>
  <c r="W190" i="12"/>
  <c r="W186" i="12"/>
  <c r="W182" i="12"/>
  <c r="W178" i="12"/>
  <c r="W174" i="12"/>
  <c r="W170" i="12"/>
  <c r="W166" i="12"/>
  <c r="W162" i="12"/>
  <c r="W191" i="12"/>
  <c r="W187" i="12"/>
  <c r="W183" i="12"/>
  <c r="W179" i="12"/>
  <c r="W175" i="12"/>
  <c r="W171" i="12"/>
  <c r="W167" i="12"/>
  <c r="W163" i="12"/>
  <c r="W192" i="12"/>
  <c r="W188" i="12"/>
  <c r="W184" i="12"/>
  <c r="W180" i="12"/>
  <c r="W176" i="12"/>
  <c r="W172" i="12"/>
  <c r="W168" i="12"/>
  <c r="W164" i="12"/>
  <c r="W160" i="12"/>
  <c r="W173" i="12"/>
  <c r="W156" i="12"/>
  <c r="W152" i="12"/>
  <c r="W131" i="12"/>
  <c r="W127" i="12"/>
  <c r="W123" i="12"/>
  <c r="W169" i="12"/>
  <c r="W193" i="12"/>
  <c r="W165" i="12"/>
  <c r="W157" i="12"/>
  <c r="W153" i="12"/>
  <c r="W149" i="12"/>
  <c r="W128" i="12"/>
  <c r="W124" i="12"/>
  <c r="W120" i="12"/>
  <c r="W161" i="12"/>
  <c r="W189" i="12"/>
  <c r="W158" i="12"/>
  <c r="W154" i="12"/>
  <c r="W150" i="12"/>
  <c r="W129" i="12"/>
  <c r="W125" i="12"/>
  <c r="W121" i="12"/>
  <c r="W185" i="12"/>
  <c r="W181" i="12"/>
  <c r="W126" i="12"/>
  <c r="W112" i="12"/>
  <c r="W177" i="12"/>
  <c r="W122" i="12"/>
  <c r="W119" i="12"/>
  <c r="W116" i="12"/>
  <c r="W109" i="12"/>
  <c r="W103" i="12"/>
  <c r="W99" i="12"/>
  <c r="W95" i="12"/>
  <c r="W91" i="12"/>
  <c r="W87" i="12"/>
  <c r="W83" i="12"/>
  <c r="W106" i="12"/>
  <c r="W113" i="12"/>
  <c r="W110" i="12"/>
  <c r="W104" i="12"/>
  <c r="W100" i="12"/>
  <c r="W96" i="12"/>
  <c r="W92" i="12"/>
  <c r="W88" i="12"/>
  <c r="W84" i="12"/>
  <c r="W117" i="12"/>
  <c r="W107" i="12"/>
  <c r="W159" i="12"/>
  <c r="W114" i="12"/>
  <c r="W155" i="12"/>
  <c r="W111" i="12"/>
  <c r="W105" i="12"/>
  <c r="W101" i="12"/>
  <c r="W97" i="12"/>
  <c r="W93" i="12"/>
  <c r="W89" i="12"/>
  <c r="W85" i="12"/>
  <c r="W115" i="12"/>
  <c r="W108" i="12"/>
  <c r="W82" i="12"/>
  <c r="W130" i="12"/>
  <c r="W98" i="12"/>
  <c r="W151" i="12"/>
  <c r="W90" i="12"/>
  <c r="W94" i="12"/>
  <c r="W118" i="12"/>
  <c r="W102" i="12"/>
  <c r="W86" i="12"/>
  <c r="BP257" i="12"/>
  <c r="AR257" i="12"/>
  <c r="BD53" i="12"/>
  <c r="AZ53" i="12"/>
  <c r="AV53" i="12"/>
  <c r="W252" i="12"/>
  <c r="W248" i="12"/>
  <c r="W244" i="12"/>
  <c r="W240" i="12"/>
  <c r="W236" i="12"/>
  <c r="W232" i="12"/>
  <c r="W228" i="12"/>
  <c r="W224" i="12"/>
  <c r="W221" i="12"/>
  <c r="W217" i="12"/>
  <c r="W253" i="12"/>
  <c r="W249" i="12"/>
  <c r="W245" i="12"/>
  <c r="W241" i="12"/>
  <c r="W237" i="12"/>
  <c r="W233" i="12"/>
  <c r="W229" i="12"/>
  <c r="W225" i="12"/>
  <c r="W222" i="12"/>
  <c r="W250" i="12"/>
  <c r="W246" i="12"/>
  <c r="W242" i="12"/>
  <c r="W238" i="12"/>
  <c r="W234" i="12"/>
  <c r="W230" i="12"/>
  <c r="W226" i="12"/>
  <c r="W251" i="12"/>
  <c r="W247" i="12"/>
  <c r="W243" i="12"/>
  <c r="W239" i="12"/>
  <c r="W235" i="12"/>
  <c r="W231" i="12"/>
  <c r="W227" i="12"/>
  <c r="W255" i="12"/>
  <c r="W223" i="12"/>
  <c r="W219" i="12"/>
  <c r="W218" i="12"/>
  <c r="W220" i="12"/>
  <c r="AH53" i="11"/>
  <c r="U257" i="11"/>
  <c r="AD53" i="11"/>
  <c r="Z53" i="11"/>
  <c r="I53" i="11"/>
  <c r="I47" i="11"/>
  <c r="I45" i="11"/>
  <c r="I50" i="11"/>
  <c r="I41" i="11"/>
  <c r="I46" i="11"/>
  <c r="I51" i="11"/>
  <c r="I39" i="11"/>
  <c r="I42" i="11"/>
  <c r="I37" i="11"/>
  <c r="I25" i="11"/>
  <c r="I30" i="11"/>
  <c r="I18" i="11"/>
  <c r="I35" i="11"/>
  <c r="I23" i="11"/>
  <c r="I44" i="11"/>
  <c r="I28" i="11"/>
  <c r="I16" i="11"/>
  <c r="I33" i="11"/>
  <c r="I21" i="11"/>
  <c r="I34" i="11"/>
  <c r="I22" i="11"/>
  <c r="I27" i="11"/>
  <c r="I15" i="11"/>
  <c r="I49" i="11"/>
  <c r="I38" i="11"/>
  <c r="I26" i="11"/>
  <c r="I14" i="11"/>
  <c r="I31" i="11"/>
  <c r="I19" i="11"/>
  <c r="I40" i="11"/>
  <c r="I36" i="11"/>
  <c r="I24" i="11"/>
  <c r="I48" i="11"/>
  <c r="I43" i="11"/>
  <c r="I29" i="11"/>
  <c r="I17" i="11"/>
  <c r="I32" i="11"/>
  <c r="I20" i="11"/>
  <c r="I182" i="11"/>
  <c r="I170" i="11"/>
  <c r="I158" i="11"/>
  <c r="I129" i="11"/>
  <c r="I192" i="11"/>
  <c r="I180" i="11"/>
  <c r="I168" i="11"/>
  <c r="I156" i="11"/>
  <c r="I185" i="11"/>
  <c r="I173" i="11"/>
  <c r="I161" i="11"/>
  <c r="I149" i="11"/>
  <c r="I190" i="11"/>
  <c r="I178" i="11"/>
  <c r="I166" i="11"/>
  <c r="I154" i="11"/>
  <c r="I183" i="11"/>
  <c r="I171" i="11"/>
  <c r="I159" i="11"/>
  <c r="I188" i="11"/>
  <c r="I176" i="11"/>
  <c r="I164" i="11"/>
  <c r="I152" i="11"/>
  <c r="I193" i="11"/>
  <c r="I181" i="11"/>
  <c r="I169" i="11"/>
  <c r="I157" i="11"/>
  <c r="I186" i="11"/>
  <c r="I174" i="11"/>
  <c r="I162" i="11"/>
  <c r="I150" i="11"/>
  <c r="I191" i="11"/>
  <c r="I179" i="11"/>
  <c r="I167" i="11"/>
  <c r="I155" i="11"/>
  <c r="I153" i="11"/>
  <c r="I122" i="11"/>
  <c r="I110" i="11"/>
  <c r="I98" i="11"/>
  <c r="I86" i="11"/>
  <c r="I172" i="11"/>
  <c r="I131" i="11"/>
  <c r="I127" i="11"/>
  <c r="I115" i="11"/>
  <c r="I103" i="11"/>
  <c r="I91" i="11"/>
  <c r="I195" i="11"/>
  <c r="I187" i="11"/>
  <c r="I120" i="11"/>
  <c r="I108" i="11"/>
  <c r="I96" i="11"/>
  <c r="I84" i="11"/>
  <c r="I189" i="11"/>
  <c r="I151" i="11"/>
  <c r="I125" i="11"/>
  <c r="I113" i="11"/>
  <c r="I101" i="11"/>
  <c r="I89" i="11"/>
  <c r="I175" i="11"/>
  <c r="I160" i="11"/>
  <c r="I118" i="11"/>
  <c r="I106" i="11"/>
  <c r="I94" i="11"/>
  <c r="I82" i="11"/>
  <c r="I177" i="11"/>
  <c r="I123" i="11"/>
  <c r="I111" i="11"/>
  <c r="I99" i="11"/>
  <c r="I130" i="11"/>
  <c r="I128" i="11"/>
  <c r="I116" i="11"/>
  <c r="I104" i="11"/>
  <c r="I92" i="11"/>
  <c r="I165" i="11"/>
  <c r="I163" i="11"/>
  <c r="I121" i="11"/>
  <c r="I109" i="11"/>
  <c r="I97" i="11"/>
  <c r="I85" i="11"/>
  <c r="I126" i="11"/>
  <c r="I114" i="11"/>
  <c r="I102" i="11"/>
  <c r="I90" i="11"/>
  <c r="I119" i="11"/>
  <c r="I107" i="11"/>
  <c r="I95" i="11"/>
  <c r="I184" i="11"/>
  <c r="I124" i="11"/>
  <c r="I105" i="11"/>
  <c r="I100" i="11"/>
  <c r="I117" i="11"/>
  <c r="I88" i="11"/>
  <c r="I83" i="11"/>
  <c r="I112" i="11"/>
  <c r="I93" i="11"/>
  <c r="I87" i="11"/>
  <c r="Z195" i="11"/>
  <c r="AD195" i="11"/>
  <c r="AH195" i="11"/>
  <c r="S48" i="11"/>
  <c r="S46" i="11"/>
  <c r="S51" i="11"/>
  <c r="S42" i="11"/>
  <c r="S47" i="11"/>
  <c r="S40" i="11"/>
  <c r="S38" i="11"/>
  <c r="S26" i="11"/>
  <c r="S14" i="11"/>
  <c r="S33" i="11"/>
  <c r="S50" i="11"/>
  <c r="S49" i="11"/>
  <c r="S31" i="11"/>
  <c r="S19" i="11"/>
  <c r="S41" i="11"/>
  <c r="S36" i="11"/>
  <c r="S24" i="11"/>
  <c r="S21" i="11"/>
  <c r="S43" i="11"/>
  <c r="S29" i="11"/>
  <c r="S17" i="11"/>
  <c r="S34" i="11"/>
  <c r="S22" i="11"/>
  <c r="S23" i="11"/>
  <c r="S44" i="11"/>
  <c r="S28" i="11"/>
  <c r="S16" i="11"/>
  <c r="S45" i="11"/>
  <c r="S27" i="11"/>
  <c r="S15" i="11"/>
  <c r="S35" i="11"/>
  <c r="S39" i="11"/>
  <c r="S32" i="11"/>
  <c r="S20" i="11"/>
  <c r="S37" i="11"/>
  <c r="S25" i="11"/>
  <c r="S30" i="11"/>
  <c r="S18" i="11"/>
  <c r="S53" i="11"/>
  <c r="AL257" i="10"/>
  <c r="AT53" i="10"/>
  <c r="AX53" i="10"/>
  <c r="AP53" i="10"/>
  <c r="O53" i="10"/>
  <c r="O49" i="10"/>
  <c r="O46" i="10"/>
  <c r="O43" i="10"/>
  <c r="O40" i="10"/>
  <c r="O37" i="10"/>
  <c r="O34" i="10"/>
  <c r="O31" i="10"/>
  <c r="O28" i="10"/>
  <c r="O25" i="10"/>
  <c r="O22" i="10"/>
  <c r="O19" i="10"/>
  <c r="O16" i="10"/>
  <c r="O51" i="10"/>
  <c r="O48" i="10"/>
  <c r="O45" i="10"/>
  <c r="O42" i="10"/>
  <c r="O39" i="10"/>
  <c r="O36" i="10"/>
  <c r="O33" i="10"/>
  <c r="O30" i="10"/>
  <c r="O27" i="10"/>
  <c r="O24" i="10"/>
  <c r="O21" i="10"/>
  <c r="O18" i="10"/>
  <c r="O15" i="10"/>
  <c r="O26" i="10"/>
  <c r="O14" i="10"/>
  <c r="O47" i="10"/>
  <c r="O29" i="10"/>
  <c r="O17" i="10"/>
  <c r="O50" i="10"/>
  <c r="O41" i="10"/>
  <c r="O32" i="10"/>
  <c r="O20" i="10"/>
  <c r="O35" i="10"/>
  <c r="O23" i="10"/>
  <c r="O44" i="10"/>
  <c r="O38" i="10"/>
  <c r="M257" i="10"/>
  <c r="O239" i="10"/>
  <c r="O236" i="10"/>
  <c r="O219" i="10"/>
  <c r="O244" i="10"/>
  <c r="O241" i="10"/>
  <c r="O223" i="10"/>
  <c r="O255" i="10"/>
  <c r="O249" i="10"/>
  <c r="O246" i="10"/>
  <c r="O228" i="10"/>
  <c r="O251" i="10"/>
  <c r="O233" i="10"/>
  <c r="O238" i="10"/>
  <c r="O221" i="10"/>
  <c r="O218" i="10"/>
  <c r="O243" i="10"/>
  <c r="O225" i="10"/>
  <c r="O248" i="10"/>
  <c r="O230" i="10"/>
  <c r="O227" i="10"/>
  <c r="O253" i="10"/>
  <c r="O235" i="10"/>
  <c r="O232" i="10"/>
  <c r="O240" i="10"/>
  <c r="O237" i="10"/>
  <c r="O220" i="10"/>
  <c r="O217" i="10"/>
  <c r="O245" i="10"/>
  <c r="O242" i="10"/>
  <c r="O224" i="10"/>
  <c r="O222" i="10"/>
  <c r="O234" i="10"/>
  <c r="O229" i="10"/>
  <c r="O226" i="10"/>
  <c r="O231" i="10"/>
  <c r="O250" i="10"/>
  <c r="O252" i="10"/>
  <c r="O247" i="10"/>
  <c r="AP195" i="10"/>
  <c r="AX195" i="10"/>
  <c r="AT195" i="10"/>
  <c r="I251" i="9"/>
  <c r="I244" i="9"/>
  <c r="I228" i="9"/>
  <c r="I249" i="9"/>
  <c r="I241" i="9"/>
  <c r="I252" i="9"/>
  <c r="I239" i="9"/>
  <c r="I236" i="9"/>
  <c r="I223" i="9"/>
  <c r="I217" i="9"/>
  <c r="I222" i="9"/>
  <c r="I238" i="9"/>
  <c r="I225" i="9"/>
  <c r="I224" i="9"/>
  <c r="I246" i="9"/>
  <c r="I232" i="9"/>
  <c r="I231" i="9"/>
  <c r="I255" i="9"/>
  <c r="I220" i="9"/>
  <c r="I235" i="9"/>
  <c r="I242" i="9"/>
  <c r="BN46" i="9"/>
  <c r="BH46" i="9"/>
  <c r="G46" i="9"/>
  <c r="BN221" i="9"/>
  <c r="BH221" i="9"/>
  <c r="G221" i="9"/>
  <c r="I221" i="9" s="1"/>
  <c r="I245" i="9"/>
  <c r="I229" i="9"/>
  <c r="BH43" i="9"/>
  <c r="G43" i="9"/>
  <c r="BN43" i="9"/>
  <c r="G89" i="9"/>
  <c r="BH89" i="9"/>
  <c r="BN89" i="9"/>
  <c r="BN181" i="9"/>
  <c r="BH181" i="9"/>
  <c r="G181" i="9"/>
  <c r="BN39" i="9"/>
  <c r="G39" i="9"/>
  <c r="I39" i="9" s="1"/>
  <c r="BH39" i="9"/>
  <c r="I253" i="9"/>
  <c r="BN97" i="9"/>
  <c r="G97" i="9"/>
  <c r="BH97" i="9"/>
  <c r="I234" i="9"/>
  <c r="I218" i="9"/>
  <c r="I237" i="9"/>
  <c r="G113" i="9"/>
  <c r="BN113" i="9"/>
  <c r="BH113" i="9"/>
  <c r="G250" i="9"/>
  <c r="I250" i="9" s="1"/>
  <c r="BH250" i="9"/>
  <c r="BN250" i="9"/>
  <c r="BN16" i="9"/>
  <c r="G16" i="9"/>
  <c r="BH16" i="9"/>
  <c r="E53" i="9"/>
  <c r="I226" i="9"/>
  <c r="BN108" i="9"/>
  <c r="G108" i="9"/>
  <c r="BH108" i="9"/>
  <c r="I243" i="9"/>
  <c r="BN180" i="9"/>
  <c r="G180" i="9"/>
  <c r="BH180" i="9"/>
  <c r="I233" i="9"/>
  <c r="G110" i="9"/>
  <c r="BN110" i="9"/>
  <c r="BH110" i="9"/>
  <c r="G119" i="9"/>
  <c r="BN119" i="9"/>
  <c r="BH119" i="9"/>
  <c r="BH22" i="9"/>
  <c r="BN22" i="9"/>
  <c r="G22" i="9"/>
  <c r="I22" i="9" s="1"/>
  <c r="I247" i="9"/>
  <c r="E195" i="9"/>
  <c r="G195" i="9" s="1"/>
  <c r="I191" i="9" s="1"/>
  <c r="BN240" i="9"/>
  <c r="BH240" i="9"/>
  <c r="G240" i="9"/>
  <c r="I240" i="9" s="1"/>
  <c r="G219" i="9"/>
  <c r="I219" i="9" s="1"/>
  <c r="BN219" i="9"/>
  <c r="BH219" i="9"/>
  <c r="AG255" i="9"/>
  <c r="AG241" i="9"/>
  <c r="AG219" i="9"/>
  <c r="AG253" i="9"/>
  <c r="AG223" i="9"/>
  <c r="AG220" i="9"/>
  <c r="AG250" i="9"/>
  <c r="AG229" i="9"/>
  <c r="AG251" i="9"/>
  <c r="AG222" i="9"/>
  <c r="AG242" i="9"/>
  <c r="AG225" i="9"/>
  <c r="AG239" i="9"/>
  <c r="AG232" i="9"/>
  <c r="AG235" i="9"/>
  <c r="AG252" i="9"/>
  <c r="AG234" i="9"/>
  <c r="AG249" i="9"/>
  <c r="AG245" i="9"/>
  <c r="AG247" i="9"/>
  <c r="AG238" i="9"/>
  <c r="AG228" i="9"/>
  <c r="AG246" i="9"/>
  <c r="AG226" i="9"/>
  <c r="AG217" i="9"/>
  <c r="AG233" i="9"/>
  <c r="AE195" i="6"/>
  <c r="AW195" i="6"/>
  <c r="Y195" i="6"/>
  <c r="AQ195" i="6"/>
  <c r="AK195" i="6"/>
  <c r="BM195" i="6"/>
  <c r="BG195" i="6"/>
  <c r="BO257" i="6"/>
  <c r="AQ53" i="6"/>
  <c r="AK53" i="6"/>
  <c r="BG53" i="6"/>
  <c r="Y53" i="6"/>
  <c r="AE53" i="6"/>
  <c r="BM53" i="6"/>
  <c r="AW53" i="6"/>
  <c r="AL168" i="5"/>
  <c r="K168" i="5"/>
  <c r="AC168" i="5"/>
  <c r="W168" i="5"/>
  <c r="Q168" i="5"/>
  <c r="K46" i="5"/>
  <c r="AC46" i="5"/>
  <c r="W46" i="5"/>
  <c r="Q46" i="5"/>
  <c r="AL46" i="5"/>
  <c r="AE109" i="5"/>
  <c r="I109" i="5"/>
  <c r="AC36" i="5"/>
  <c r="W36" i="5"/>
  <c r="AL36" i="5"/>
  <c r="K36" i="5"/>
  <c r="Q36" i="5"/>
  <c r="W32" i="5"/>
  <c r="Q32" i="5"/>
  <c r="AL32" i="5"/>
  <c r="K32" i="5"/>
  <c r="AC32" i="5"/>
  <c r="AE91" i="5"/>
  <c r="I91" i="5"/>
  <c r="AE24" i="5"/>
  <c r="I24" i="5"/>
  <c r="AE152" i="5"/>
  <c r="I152" i="5"/>
  <c r="Q48" i="5"/>
  <c r="W48" i="5"/>
  <c r="AL48" i="5"/>
  <c r="AC48" i="5"/>
  <c r="K48" i="5"/>
  <c r="W172" i="5"/>
  <c r="Q172" i="5"/>
  <c r="AL172" i="5"/>
  <c r="AC172" i="5"/>
  <c r="K172" i="5"/>
  <c r="K165" i="5"/>
  <c r="AC165" i="5"/>
  <c r="W165" i="5"/>
  <c r="Q165" i="5"/>
  <c r="AL165" i="5"/>
  <c r="AL158" i="5"/>
  <c r="AC158" i="5"/>
  <c r="K158" i="5"/>
  <c r="W158" i="5"/>
  <c r="Q158" i="5"/>
  <c r="Q129" i="5"/>
  <c r="K129" i="5"/>
  <c r="W129" i="5"/>
  <c r="AC129" i="5"/>
  <c r="AL129" i="5"/>
  <c r="AL28" i="5"/>
  <c r="K28" i="5"/>
  <c r="AC28" i="5"/>
  <c r="W28" i="5"/>
  <c r="Q28" i="5"/>
  <c r="W220" i="5"/>
  <c r="AL220" i="5"/>
  <c r="Q220" i="5"/>
  <c r="K220" i="5"/>
  <c r="AC220" i="5"/>
  <c r="K154" i="5"/>
  <c r="AC154" i="5"/>
  <c r="W154" i="5"/>
  <c r="AL154" i="5"/>
  <c r="Q154" i="5"/>
  <c r="AL178" i="5"/>
  <c r="AC178" i="5"/>
  <c r="K178" i="5"/>
  <c r="W178" i="5"/>
  <c r="Q178" i="5"/>
  <c r="AE255" i="5"/>
  <c r="I255" i="5"/>
  <c r="AL240" i="5"/>
  <c r="Q240" i="5"/>
  <c r="K240" i="5"/>
  <c r="AC240" i="5"/>
  <c r="W240" i="5"/>
  <c r="K248" i="5"/>
  <c r="AC248" i="5"/>
  <c r="W248" i="5"/>
  <c r="Q248" i="5"/>
  <c r="AL248" i="5"/>
  <c r="Q38" i="5"/>
  <c r="AL38" i="5"/>
  <c r="K38" i="5"/>
  <c r="AC38" i="5"/>
  <c r="W38" i="5"/>
  <c r="W107" i="5"/>
  <c r="Q107" i="5"/>
  <c r="AL107" i="5"/>
  <c r="AC107" i="5"/>
  <c r="K107" i="5"/>
  <c r="AE95" i="5"/>
  <c r="I95" i="5"/>
  <c r="AE237" i="5"/>
  <c r="I237" i="5"/>
  <c r="Q102" i="5"/>
  <c r="W102" i="5"/>
  <c r="AL102" i="5"/>
  <c r="K102" i="5"/>
  <c r="AC102" i="5"/>
  <c r="Q124" i="5"/>
  <c r="AL124" i="5"/>
  <c r="K124" i="5"/>
  <c r="AC124" i="5"/>
  <c r="W124" i="5"/>
  <c r="AL169" i="5"/>
  <c r="Q169" i="5"/>
  <c r="K169" i="5"/>
  <c r="AC169" i="5"/>
  <c r="W169" i="5"/>
  <c r="W85" i="5"/>
  <c r="AL85" i="5"/>
  <c r="Q85" i="5"/>
  <c r="K85" i="5"/>
  <c r="AC85" i="5"/>
  <c r="AE116" i="5"/>
  <c r="I116" i="5"/>
  <c r="AE177" i="5"/>
  <c r="I177" i="5"/>
  <c r="K233" i="5"/>
  <c r="Q233" i="5"/>
  <c r="AL233" i="5"/>
  <c r="AC233" i="5"/>
  <c r="W233" i="5"/>
  <c r="I25" i="5"/>
  <c r="AE25" i="5"/>
  <c r="AE228" i="5"/>
  <c r="I228" i="5"/>
  <c r="Q105" i="5"/>
  <c r="AL105" i="5"/>
  <c r="K105" i="5"/>
  <c r="AC105" i="5"/>
  <c r="W105" i="5"/>
  <c r="G53" i="5"/>
  <c r="K176" i="5"/>
  <c r="AL176" i="5"/>
  <c r="AC176" i="5"/>
  <c r="W176" i="5"/>
  <c r="Q176" i="5"/>
  <c r="I31" i="5"/>
  <c r="AE31" i="5"/>
  <c r="AL250" i="5"/>
  <c r="K250" i="5"/>
  <c r="AC250" i="5"/>
  <c r="Q250" i="5"/>
  <c r="W250" i="5"/>
  <c r="AE167" i="5"/>
  <c r="I167" i="5"/>
  <c r="W42" i="5"/>
  <c r="Q42" i="5"/>
  <c r="AL42" i="5"/>
  <c r="K42" i="5"/>
  <c r="AC42" i="5"/>
  <c r="AE164" i="5"/>
  <c r="I164" i="5"/>
  <c r="AL128" i="5"/>
  <c r="AC128" i="5"/>
  <c r="W128" i="5"/>
  <c r="K128" i="5"/>
  <c r="Q128" i="5"/>
  <c r="AL21" i="5"/>
  <c r="AC21" i="5"/>
  <c r="W21" i="5"/>
  <c r="K21" i="5"/>
  <c r="Q21" i="5"/>
  <c r="AL114" i="5"/>
  <c r="Q114" i="5"/>
  <c r="K114" i="5"/>
  <c r="AC114" i="5"/>
  <c r="W114" i="5"/>
  <c r="I194" i="5"/>
  <c r="AE194" i="5"/>
  <c r="W20" i="5"/>
  <c r="Q20" i="5"/>
  <c r="AL20" i="5"/>
  <c r="K20" i="5"/>
  <c r="AC20" i="5"/>
  <c r="AE113" i="5"/>
  <c r="I113" i="5"/>
  <c r="I86" i="5"/>
  <c r="AE86" i="5"/>
  <c r="K187" i="5"/>
  <c r="Q187" i="5"/>
  <c r="AC187" i="5"/>
  <c r="W187" i="5"/>
  <c r="AL187" i="5"/>
  <c r="I83" i="5"/>
  <c r="AE83" i="5"/>
  <c r="G198" i="5"/>
  <c r="I198" i="5" s="1"/>
  <c r="W90" i="5"/>
  <c r="Q90" i="5"/>
  <c r="K90" i="5"/>
  <c r="AC90" i="5"/>
  <c r="AL90" i="5"/>
  <c r="I100" i="5"/>
  <c r="AE100" i="5"/>
  <c r="AE230" i="5"/>
  <c r="I230" i="5"/>
  <c r="AE34" i="5"/>
  <c r="I34" i="5"/>
  <c r="I245" i="5"/>
  <c r="AE245" i="5"/>
  <c r="W231" i="5"/>
  <c r="Q231" i="5"/>
  <c r="K231" i="5"/>
  <c r="AC231" i="5"/>
  <c r="AL231" i="5"/>
  <c r="AE238" i="5"/>
  <c r="I238" i="5"/>
  <c r="Q253" i="5"/>
  <c r="AL253" i="5"/>
  <c r="K253" i="5"/>
  <c r="AC253" i="5"/>
  <c r="W253" i="5"/>
  <c r="Q106" i="5"/>
  <c r="K106" i="5"/>
  <c r="AC106" i="5"/>
  <c r="AL106" i="5"/>
  <c r="W106" i="5"/>
  <c r="I254" i="5"/>
  <c r="AE254" i="5"/>
  <c r="AE171" i="5"/>
  <c r="I171" i="5"/>
  <c r="AE173" i="5"/>
  <c r="I173" i="5"/>
  <c r="K45" i="5"/>
  <c r="AC45" i="5"/>
  <c r="W45" i="5"/>
  <c r="Q45" i="5"/>
  <c r="AL45" i="5"/>
  <c r="AE183" i="5"/>
  <c r="I183" i="5"/>
  <c r="AE258" i="5" l="1"/>
  <c r="K258" i="5" s="1"/>
  <c r="I92" i="9"/>
  <c r="BH255" i="9"/>
  <c r="I100" i="9"/>
  <c r="BH195" i="9"/>
  <c r="I185" i="9"/>
  <c r="BN195" i="9"/>
  <c r="I108" i="9"/>
  <c r="I158" i="9"/>
  <c r="I113" i="9"/>
  <c r="I85" i="9"/>
  <c r="I190" i="9"/>
  <c r="BH53" i="9"/>
  <c r="I111" i="9"/>
  <c r="I189" i="9"/>
  <c r="BN53" i="9"/>
  <c r="I97" i="9"/>
  <c r="BN255" i="9"/>
  <c r="I173" i="9"/>
  <c r="I84" i="9"/>
  <c r="I184" i="9"/>
  <c r="AV257" i="12"/>
  <c r="AZ257" i="12"/>
  <c r="BD257" i="12"/>
  <c r="AH257" i="11"/>
  <c r="AD257" i="11"/>
  <c r="Z257" i="11"/>
  <c r="AX257" i="10"/>
  <c r="AT257" i="10"/>
  <c r="AP257" i="10"/>
  <c r="I166" i="9"/>
  <c r="I110" i="9"/>
  <c r="E257" i="9"/>
  <c r="G257" i="9" s="1"/>
  <c r="G53" i="9"/>
  <c r="I16" i="9" s="1"/>
  <c r="I128" i="9"/>
  <c r="I193" i="9"/>
  <c r="I154" i="9"/>
  <c r="I179" i="9"/>
  <c r="I129" i="9"/>
  <c r="I116" i="9"/>
  <c r="I104" i="9"/>
  <c r="I123" i="9"/>
  <c r="I82" i="9"/>
  <c r="I187" i="9"/>
  <c r="I180" i="9"/>
  <c r="I89" i="9"/>
  <c r="I165" i="9"/>
  <c r="I115" i="9"/>
  <c r="I88" i="9"/>
  <c r="I164" i="9"/>
  <c r="I107" i="9"/>
  <c r="I171" i="9"/>
  <c r="I177" i="9"/>
  <c r="I176" i="9"/>
  <c r="I106" i="9"/>
  <c r="I101" i="9"/>
  <c r="I122" i="9"/>
  <c r="I159" i="9"/>
  <c r="I168" i="9"/>
  <c r="I90" i="9"/>
  <c r="I163" i="9"/>
  <c r="I157" i="9"/>
  <c r="I112" i="9"/>
  <c r="I131" i="9"/>
  <c r="I153" i="9"/>
  <c r="I155" i="9"/>
  <c r="I93" i="9"/>
  <c r="I102" i="9"/>
  <c r="I114" i="9"/>
  <c r="I117" i="9"/>
  <c r="I175" i="9"/>
  <c r="I118" i="9"/>
  <c r="I152" i="9"/>
  <c r="I174" i="9"/>
  <c r="I151" i="9"/>
  <c r="I105" i="9"/>
  <c r="I195" i="9"/>
  <c r="I170" i="9"/>
  <c r="I87" i="9"/>
  <c r="I127" i="9"/>
  <c r="I120" i="9"/>
  <c r="I124" i="9"/>
  <c r="I169" i="9"/>
  <c r="I149" i="9"/>
  <c r="I83" i="9"/>
  <c r="I99" i="9"/>
  <c r="I183" i="9"/>
  <c r="I98" i="9"/>
  <c r="I182" i="9"/>
  <c r="I188" i="9"/>
  <c r="I160" i="9"/>
  <c r="I109" i="9"/>
  <c r="I186" i="9"/>
  <c r="I126" i="9"/>
  <c r="I162" i="9"/>
  <c r="I103" i="9"/>
  <c r="I156" i="9"/>
  <c r="I192" i="9"/>
  <c r="I161" i="9"/>
  <c r="I167" i="9"/>
  <c r="I119" i="9"/>
  <c r="I130" i="9"/>
  <c r="I181" i="9"/>
  <c r="I125" i="9"/>
  <c r="AQ257" i="6"/>
  <c r="BM257" i="6"/>
  <c r="AK257" i="6"/>
  <c r="BG257" i="6"/>
  <c r="AE257" i="6"/>
  <c r="AW257" i="6"/>
  <c r="Y257" i="6"/>
  <c r="AL113" i="5"/>
  <c r="Q113" i="5"/>
  <c r="W113" i="5"/>
  <c r="AC113" i="5"/>
  <c r="K113" i="5"/>
  <c r="AC100" i="5"/>
  <c r="W100" i="5"/>
  <c r="Q100" i="5"/>
  <c r="AL100" i="5"/>
  <c r="K100" i="5"/>
  <c r="Q91" i="5"/>
  <c r="AC91" i="5"/>
  <c r="W91" i="5"/>
  <c r="AL91" i="5"/>
  <c r="K91" i="5"/>
  <c r="K31" i="5"/>
  <c r="W31" i="5"/>
  <c r="AL31" i="5"/>
  <c r="Q31" i="5"/>
  <c r="AC31" i="5"/>
  <c r="AC245" i="5"/>
  <c r="W245" i="5"/>
  <c r="Q245" i="5"/>
  <c r="AL245" i="5"/>
  <c r="K245" i="5"/>
  <c r="AL177" i="5"/>
  <c r="Q177" i="5"/>
  <c r="K177" i="5"/>
  <c r="AC177" i="5"/>
  <c r="W177" i="5"/>
  <c r="AL152" i="5"/>
  <c r="W152" i="5"/>
  <c r="K152" i="5"/>
  <c r="AC152" i="5"/>
  <c r="Q152" i="5"/>
  <c r="AC109" i="5"/>
  <c r="W109" i="5"/>
  <c r="Q109" i="5"/>
  <c r="AL109" i="5"/>
  <c r="K109" i="5"/>
  <c r="K86" i="5"/>
  <c r="AC86" i="5"/>
  <c r="W86" i="5"/>
  <c r="Q86" i="5"/>
  <c r="AL86" i="5"/>
  <c r="W116" i="5"/>
  <c r="Q116" i="5"/>
  <c r="AL116" i="5"/>
  <c r="AC116" i="5"/>
  <c r="K116" i="5"/>
  <c r="W34" i="5"/>
  <c r="Q34" i="5"/>
  <c r="AL34" i="5"/>
  <c r="K34" i="5"/>
  <c r="AC34" i="5"/>
  <c r="Q238" i="5"/>
  <c r="AC238" i="5"/>
  <c r="W238" i="5"/>
  <c r="K238" i="5"/>
  <c r="AL238" i="5"/>
  <c r="AC228" i="5"/>
  <c r="Q228" i="5"/>
  <c r="AL228" i="5"/>
  <c r="K228" i="5"/>
  <c r="W228" i="5"/>
  <c r="Q194" i="5"/>
  <c r="AL194" i="5"/>
  <c r="K194" i="5"/>
  <c r="AC194" i="5"/>
  <c r="W194" i="5"/>
  <c r="W183" i="5"/>
  <c r="Q183" i="5"/>
  <c r="AL183" i="5"/>
  <c r="K183" i="5"/>
  <c r="AC183" i="5"/>
  <c r="W164" i="5"/>
  <c r="K164" i="5"/>
  <c r="AC164" i="5"/>
  <c r="Q164" i="5"/>
  <c r="AL164" i="5"/>
  <c r="K25" i="5"/>
  <c r="AC25" i="5"/>
  <c r="W25" i="5"/>
  <c r="Q25" i="5"/>
  <c r="AL25" i="5"/>
  <c r="AC173" i="5"/>
  <c r="W173" i="5"/>
  <c r="Q173" i="5"/>
  <c r="AL173" i="5"/>
  <c r="K173" i="5"/>
  <c r="AE198" i="5"/>
  <c r="W83" i="5"/>
  <c r="Q83" i="5"/>
  <c r="AL83" i="5"/>
  <c r="K83" i="5"/>
  <c r="AC83" i="5"/>
  <c r="W167" i="5"/>
  <c r="Q167" i="5"/>
  <c r="AC167" i="5"/>
  <c r="AL167" i="5"/>
  <c r="K167" i="5"/>
  <c r="AL237" i="5"/>
  <c r="K237" i="5"/>
  <c r="AC237" i="5"/>
  <c r="W237" i="5"/>
  <c r="Q237" i="5"/>
  <c r="W255" i="5"/>
  <c r="Q255" i="5"/>
  <c r="AL255" i="5"/>
  <c r="K255" i="5"/>
  <c r="AC255" i="5"/>
  <c r="G260" i="5"/>
  <c r="I260" i="5" s="1"/>
  <c r="I53" i="5"/>
  <c r="AE53" i="5"/>
  <c r="AL171" i="5"/>
  <c r="AC171" i="5"/>
  <c r="K171" i="5"/>
  <c r="Q171" i="5"/>
  <c r="W171" i="5"/>
  <c r="W95" i="5"/>
  <c r="Q95" i="5"/>
  <c r="AL95" i="5"/>
  <c r="K95" i="5"/>
  <c r="AC95" i="5"/>
  <c r="W254" i="5"/>
  <c r="Q254" i="5"/>
  <c r="AC254" i="5"/>
  <c r="AL254" i="5"/>
  <c r="K254" i="5"/>
  <c r="AC230" i="5"/>
  <c r="K230" i="5"/>
  <c r="AL230" i="5"/>
  <c r="W230" i="5"/>
  <c r="Q230" i="5"/>
  <c r="K24" i="5"/>
  <c r="AL24" i="5"/>
  <c r="Q24" i="5"/>
  <c r="AC24" i="5"/>
  <c r="W24" i="5"/>
  <c r="Q258" i="5" l="1"/>
  <c r="W258" i="5"/>
  <c r="AC258" i="5"/>
  <c r="AL258" i="5"/>
  <c r="BH257" i="9"/>
  <c r="BN257" i="9"/>
  <c r="I46" i="9"/>
  <c r="I43" i="9"/>
  <c r="I48" i="9"/>
  <c r="I40" i="9"/>
  <c r="I24" i="9"/>
  <c r="I35" i="9"/>
  <c r="I49" i="9"/>
  <c r="I14" i="9"/>
  <c r="I42" i="9"/>
  <c r="I51" i="9"/>
  <c r="I34" i="9"/>
  <c r="I21" i="9"/>
  <c r="I17" i="9"/>
  <c r="I41" i="9"/>
  <c r="I25" i="9"/>
  <c r="I47" i="9"/>
  <c r="I32" i="9"/>
  <c r="I15" i="9"/>
  <c r="I28" i="9"/>
  <c r="I29" i="9"/>
  <c r="I36" i="9"/>
  <c r="I37" i="9"/>
  <c r="I23" i="9"/>
  <c r="I27" i="9"/>
  <c r="I45" i="9"/>
  <c r="I50" i="9"/>
  <c r="I18" i="9"/>
  <c r="I20" i="9"/>
  <c r="I53" i="9"/>
  <c r="I44" i="9"/>
  <c r="I26" i="9"/>
  <c r="I31" i="9"/>
  <c r="I33" i="9"/>
  <c r="I19" i="9"/>
  <c r="AL198" i="5"/>
  <c r="W198" i="5"/>
  <c r="Q198" i="5"/>
  <c r="K198" i="5"/>
  <c r="AC198" i="5"/>
  <c r="AE260" i="5"/>
  <c r="W53" i="5"/>
  <c r="Q53" i="5"/>
  <c r="AL53" i="5"/>
  <c r="K53" i="5"/>
  <c r="AC53" i="5"/>
  <c r="AL260" i="5" l="1"/>
  <c r="W260" i="5"/>
  <c r="Q260" i="5"/>
  <c r="K260" i="5"/>
  <c r="AC260" i="5"/>
</calcChain>
</file>

<file path=xl/sharedStrings.xml><?xml version="1.0" encoding="utf-8"?>
<sst xmlns="http://schemas.openxmlformats.org/spreadsheetml/2006/main" count="7303" uniqueCount="625">
  <si>
    <t>Comparative Report of Local Government Revenues and Expenditures</t>
  </si>
  <si>
    <t>Table of Contents</t>
  </si>
  <si>
    <t xml:space="preserve">Exhibit </t>
  </si>
  <si>
    <t>A</t>
  </si>
  <si>
    <t>General Government</t>
  </si>
  <si>
    <t>B</t>
  </si>
  <si>
    <t>Local Revenue</t>
  </si>
  <si>
    <t>B-1</t>
  </si>
  <si>
    <t>Inter-Governmental Revenue</t>
  </si>
  <si>
    <t>B-2</t>
  </si>
  <si>
    <t>Other Local Taxes</t>
  </si>
  <si>
    <t>C</t>
  </si>
  <si>
    <t>Summary of Maintenance and Operation Expenditures</t>
  </si>
  <si>
    <t>C-1</t>
  </si>
  <si>
    <t>General Government Administration Expenditures by Activity</t>
  </si>
  <si>
    <t>C-2</t>
  </si>
  <si>
    <t>Judicial Administration Expenditures by Activity</t>
  </si>
  <si>
    <t>C-3</t>
  </si>
  <si>
    <t>Public Safety Expenditures by Activity</t>
  </si>
  <si>
    <t>C-4</t>
  </si>
  <si>
    <t>Public Works Expenditures by Activity</t>
  </si>
  <si>
    <t>C-5</t>
  </si>
  <si>
    <t>C-6</t>
  </si>
  <si>
    <t>Education Expenditures by Activity</t>
  </si>
  <si>
    <t>C-7</t>
  </si>
  <si>
    <t>Parks, Recreation, and Cultural Expenditures by Activity</t>
  </si>
  <si>
    <t>C-8</t>
  </si>
  <si>
    <t>Community Development Expenditures by Activity</t>
  </si>
  <si>
    <t>D</t>
  </si>
  <si>
    <t>Capital Projects for General Government</t>
  </si>
  <si>
    <t>E</t>
  </si>
  <si>
    <t>Debt Service for General Government</t>
  </si>
  <si>
    <t>F</t>
  </si>
  <si>
    <t>Summary of Enterprise Activities</t>
  </si>
  <si>
    <t>G</t>
  </si>
  <si>
    <t>Summary of Outstanding Debt</t>
  </si>
  <si>
    <t>H</t>
  </si>
  <si>
    <t>Demographic and Tax Data</t>
  </si>
  <si>
    <t>G r o s s   D e b t</t>
  </si>
  <si>
    <t>Health and Human Services Expenditures by Activity</t>
  </si>
  <si>
    <t>Year Ended June 30, 2022</t>
  </si>
  <si>
    <t>Notes to Comparative Report of Local Government Revenues and Expenditures (2022 Footnotes.xlsx)</t>
  </si>
  <si>
    <t>COMPARATIVE</t>
  </si>
  <si>
    <t>REPORT</t>
  </si>
  <si>
    <t>EXHIBIT A</t>
  </si>
  <si>
    <t>GENERAL</t>
  </si>
  <si>
    <t>GOVERNMENT</t>
  </si>
  <si>
    <t>PAGE 1 of 4</t>
  </si>
  <si>
    <t>For the Year Ended</t>
  </si>
  <si>
    <t>June 30, 2022</t>
  </si>
  <si>
    <t>Revenue</t>
  </si>
  <si>
    <t>From the Commonwealth</t>
  </si>
  <si>
    <t>From the Federal Government</t>
  </si>
  <si>
    <t>Expenditures, Transfers and Contributions</t>
  </si>
  <si>
    <t>(Exhibit B)</t>
  </si>
  <si>
    <t>(Exhibit B-1)</t>
  </si>
  <si>
    <t>Maintenance and</t>
  </si>
  <si>
    <t>Operation Expenditures (Exhibit C)</t>
  </si>
  <si>
    <t>Transfers To</t>
  </si>
  <si>
    <t>Federal Pass-Through</t>
  </si>
  <si>
    <t>Direct Federal Aid</t>
  </si>
  <si>
    <t>General</t>
  </si>
  <si>
    <t>Population</t>
  </si>
  <si>
    <t>Per</t>
  </si>
  <si>
    <t>Percent</t>
  </si>
  <si>
    <t>Total</t>
  </si>
  <si>
    <t>Non-Revenue</t>
  </si>
  <si>
    <t>Transfers from</t>
  </si>
  <si>
    <t>Total Amount</t>
  </si>
  <si>
    <t>Government</t>
  </si>
  <si>
    <t>Enterprise</t>
  </si>
  <si>
    <t>No.</t>
  </si>
  <si>
    <t>Locality</t>
  </si>
  <si>
    <t>Amount</t>
  </si>
  <si>
    <t>Capita</t>
  </si>
  <si>
    <t>of Revenue</t>
  </si>
  <si>
    <t>Receipts</t>
  </si>
  <si>
    <t>Other Funds</t>
  </si>
  <si>
    <t>Available</t>
  </si>
  <si>
    <t>of Average</t>
  </si>
  <si>
    <t>Capital Projects</t>
  </si>
  <si>
    <t>Debt Service</t>
  </si>
  <si>
    <t>Operations</t>
  </si>
  <si>
    <t>Alexandria</t>
  </si>
  <si>
    <t>Bristol</t>
  </si>
  <si>
    <t>Buena Vista</t>
  </si>
  <si>
    <t>Charlottesville</t>
  </si>
  <si>
    <t>Chesapeake</t>
  </si>
  <si>
    <t>Colonial Heights</t>
  </si>
  <si>
    <t>Covington</t>
  </si>
  <si>
    <t>Danville</t>
  </si>
  <si>
    <t>#</t>
  </si>
  <si>
    <t>Emporia</t>
  </si>
  <si>
    <t>Fairfax</t>
  </si>
  <si>
    <t>Falls Church</t>
  </si>
  <si>
    <t>Franklin</t>
  </si>
  <si>
    <t>Fredericksburg</t>
  </si>
  <si>
    <t>Galax</t>
  </si>
  <si>
    <t>Hampton</t>
  </si>
  <si>
    <t>Harrisonburg</t>
  </si>
  <si>
    <t>Hopewell</t>
  </si>
  <si>
    <t>Lexington</t>
  </si>
  <si>
    <t>Lynchburg</t>
  </si>
  <si>
    <t>Manassas</t>
  </si>
  <si>
    <t>Manassas Park</t>
  </si>
  <si>
    <t>Martinsville</t>
  </si>
  <si>
    <t>Newport News</t>
  </si>
  <si>
    <t>Norfolk</t>
  </si>
  <si>
    <t>Norton</t>
  </si>
  <si>
    <t>Petersburg</t>
  </si>
  <si>
    <t>Poquoson</t>
  </si>
  <si>
    <t>Portsmouth</t>
  </si>
  <si>
    <t>Radford</t>
  </si>
  <si>
    <t>Richmond</t>
  </si>
  <si>
    <t>Roanoke</t>
  </si>
  <si>
    <t>Salem</t>
  </si>
  <si>
    <t>Staunton</t>
  </si>
  <si>
    <t>Suffolk</t>
  </si>
  <si>
    <t>Virginia Beach</t>
  </si>
  <si>
    <t>Waynesboro</t>
  </si>
  <si>
    <t>Williamsburg</t>
  </si>
  <si>
    <t>Winchester</t>
  </si>
  <si>
    <t>PAGE 2 of 4</t>
  </si>
  <si>
    <t>Accomack</t>
  </si>
  <si>
    <t>Albemarle</t>
  </si>
  <si>
    <t>Alleghany</t>
  </si>
  <si>
    <t>Amelia</t>
  </si>
  <si>
    <t>Amherst</t>
  </si>
  <si>
    <t>Appomattox</t>
  </si>
  <si>
    <t>Arlington</t>
  </si>
  <si>
    <t>Augusta</t>
  </si>
  <si>
    <t>Bath</t>
  </si>
  <si>
    <t>Bedford</t>
  </si>
  <si>
    <t>Bland</t>
  </si>
  <si>
    <t>Botetourt</t>
  </si>
  <si>
    <t>Brunswick</t>
  </si>
  <si>
    <t>Buchanan</t>
  </si>
  <si>
    <t>Buckingham</t>
  </si>
  <si>
    <t>Campbell</t>
  </si>
  <si>
    <t>Caroline</t>
  </si>
  <si>
    <t>Carroll</t>
  </si>
  <si>
    <t>Charles City</t>
  </si>
  <si>
    <t>Charlotte</t>
  </si>
  <si>
    <t>Chesterfield</t>
  </si>
  <si>
    <t>Clarke</t>
  </si>
  <si>
    <t>Craig</t>
  </si>
  <si>
    <t>Culpeper</t>
  </si>
  <si>
    <t>Cumberland</t>
  </si>
  <si>
    <t>Dickenson</t>
  </si>
  <si>
    <t>Dinwiddie</t>
  </si>
  <si>
    <t>Essex</t>
  </si>
  <si>
    <t>Fauquier</t>
  </si>
  <si>
    <t>Floyd</t>
  </si>
  <si>
    <t>Fluvanna</t>
  </si>
  <si>
    <t>Frederick</t>
  </si>
  <si>
    <t>Giles</t>
  </si>
  <si>
    <t>Gloucester</t>
  </si>
  <si>
    <t>Goochland</t>
  </si>
  <si>
    <t>Grayson</t>
  </si>
  <si>
    <t>Greene</t>
  </si>
  <si>
    <t>Greensville</t>
  </si>
  <si>
    <t>Halifax</t>
  </si>
  <si>
    <t>Hanover</t>
  </si>
  <si>
    <t>Henrico</t>
  </si>
  <si>
    <t>Henry</t>
  </si>
  <si>
    <t>Highland</t>
  </si>
  <si>
    <t>Isle of Wight</t>
  </si>
  <si>
    <t>James City</t>
  </si>
  <si>
    <t>King &amp; Queen</t>
  </si>
  <si>
    <t>King George</t>
  </si>
  <si>
    <t>King William</t>
  </si>
  <si>
    <t>PAGE 3 of 4</t>
  </si>
  <si>
    <t>Lancaster</t>
  </si>
  <si>
    <t>Lee</t>
  </si>
  <si>
    <t>Loudoun</t>
  </si>
  <si>
    <t>Louisa</t>
  </si>
  <si>
    <t>Lunenburg</t>
  </si>
  <si>
    <t>Madison</t>
  </si>
  <si>
    <t>Mathews</t>
  </si>
  <si>
    <t>Mecklenburg</t>
  </si>
  <si>
    <t>Middlesex</t>
  </si>
  <si>
    <t>Montgomery</t>
  </si>
  <si>
    <t>Nelson</t>
  </si>
  <si>
    <t>New Kent</t>
  </si>
  <si>
    <t>Northampton</t>
  </si>
  <si>
    <t>Northumberland</t>
  </si>
  <si>
    <t>Nottoway</t>
  </si>
  <si>
    <t>Orange</t>
  </si>
  <si>
    <t>Page</t>
  </si>
  <si>
    <t>Patrick</t>
  </si>
  <si>
    <t>Pittsylvania</t>
  </si>
  <si>
    <t>Powhatan</t>
  </si>
  <si>
    <t>Prince Edward</t>
  </si>
  <si>
    <t>Prince George</t>
  </si>
  <si>
    <t>Prince William</t>
  </si>
  <si>
    <t>Pulaski</t>
  </si>
  <si>
    <t>Rappahannock</t>
  </si>
  <si>
    <t>Rockbridge</t>
  </si>
  <si>
    <t>Rockingham</t>
  </si>
  <si>
    <t>Russell</t>
  </si>
  <si>
    <t>Scott</t>
  </si>
  <si>
    <t>Shenandoah</t>
  </si>
  <si>
    <t>Smyth</t>
  </si>
  <si>
    <t>Southampton</t>
  </si>
  <si>
    <t>Spotsylvania</t>
  </si>
  <si>
    <t>Stafford</t>
  </si>
  <si>
    <t>Surry</t>
  </si>
  <si>
    <t>Sussex</t>
  </si>
  <si>
    <t>Tazewell</t>
  </si>
  <si>
    <t>Warren</t>
  </si>
  <si>
    <t>Washington</t>
  </si>
  <si>
    <t>Westmoreland</t>
  </si>
  <si>
    <t>Wise</t>
  </si>
  <si>
    <t>Wythe</t>
  </si>
  <si>
    <t>York</t>
  </si>
  <si>
    <t>PAGE 4 of 4</t>
  </si>
  <si>
    <t>Abingdon</t>
  </si>
  <si>
    <t>Ashland</t>
  </si>
  <si>
    <t>Berryville</t>
  </si>
  <si>
    <t>Big Stone Gap</t>
  </si>
  <si>
    <t>Blacksburg</t>
  </si>
  <si>
    <t>Bluefield</t>
  </si>
  <si>
    <t>Bridgewater</t>
  </si>
  <si>
    <t>Broadway</t>
  </si>
  <si>
    <t>Christiansburg</t>
  </si>
  <si>
    <t>Clifton Forge</t>
  </si>
  <si>
    <t>Colonial Beach</t>
  </si>
  <si>
    <t>Dumfries</t>
  </si>
  <si>
    <t>Farmville</t>
  </si>
  <si>
    <t>Front Royal</t>
  </si>
  <si>
    <t>Herndon</t>
  </si>
  <si>
    <t>Leesburg</t>
  </si>
  <si>
    <t>Luray</t>
  </si>
  <si>
    <t>Marion</t>
  </si>
  <si>
    <t>Purcellville</t>
  </si>
  <si>
    <t>Richlands</t>
  </si>
  <si>
    <t>Rocky Mount</t>
  </si>
  <si>
    <t>Smithfield</t>
  </si>
  <si>
    <t>South Boston</t>
  </si>
  <si>
    <t>South Hill</t>
  </si>
  <si>
    <t>Strasburg</t>
  </si>
  <si>
    <t>Vienna</t>
  </si>
  <si>
    <t>Vinton</t>
  </si>
  <si>
    <t>Warrenton</t>
  </si>
  <si>
    <t>West Point</t>
  </si>
  <si>
    <t>Woodstock</t>
  </si>
  <si>
    <t>Wytheville</t>
  </si>
  <si>
    <t>Grand Total</t>
  </si>
  <si>
    <t>Note: For detailed explanation of information in this section, refer to the Notes to this report, located in the "2022 Footnotes.docx" electronic file.</t>
  </si>
  <si>
    <t>EXHIBIT B</t>
  </si>
  <si>
    <t>LOCAL</t>
  </si>
  <si>
    <t>REVENUE</t>
  </si>
  <si>
    <t>Permits, Privilege Fees, and</t>
  </si>
  <si>
    <t xml:space="preserve">    General Property Taxes</t>
  </si>
  <si>
    <t xml:space="preserve">    Other Local Taxes (Exhibit B-2)</t>
  </si>
  <si>
    <t>Regulatory Licenses</t>
  </si>
  <si>
    <t>Fines and Forfeitures</t>
  </si>
  <si>
    <t>Charges for Services</t>
  </si>
  <si>
    <t>Revenue from Use of Money and Property</t>
  </si>
  <si>
    <t>Miscellaneous</t>
  </si>
  <si>
    <t>Public</t>
  </si>
  <si>
    <t>Personal Property</t>
  </si>
  <si>
    <t>Machinery</t>
  </si>
  <si>
    <t>Rental</t>
  </si>
  <si>
    <t>Real</t>
  </si>
  <si>
    <t>Service</t>
  </si>
  <si>
    <t>and</t>
  </si>
  <si>
    <t>Merchants'</t>
  </si>
  <si>
    <t>Percent of</t>
  </si>
  <si>
    <t>and Sale of</t>
  </si>
  <si>
    <t>Total Local</t>
  </si>
  <si>
    <t>Property</t>
  </si>
  <si>
    <t>Corporations</t>
  </si>
  <si>
    <t>Mobile Home</t>
  </si>
  <si>
    <t>Tools</t>
  </si>
  <si>
    <t>Capital</t>
  </si>
  <si>
    <t>Penalties</t>
  </si>
  <si>
    <t>Interest</t>
  </si>
  <si>
    <t>City of:</t>
  </si>
  <si>
    <t>County of:</t>
  </si>
  <si>
    <t>Town of:</t>
  </si>
  <si>
    <t>COMPARATIVE REPORT</t>
  </si>
  <si>
    <t>EXHIBIT B-1</t>
  </si>
  <si>
    <t>INTER-GOVERNMENTAL REVENUE</t>
  </si>
  <si>
    <t>For the Year Ended June 30, 2022</t>
  </si>
  <si>
    <t>Memo Only</t>
  </si>
  <si>
    <t>Expenditures Made on Behalf</t>
  </si>
  <si>
    <t>of the Local Government</t>
  </si>
  <si>
    <t>Payments</t>
  </si>
  <si>
    <t>Non-</t>
  </si>
  <si>
    <t>Shared</t>
  </si>
  <si>
    <t>in Lieu</t>
  </si>
  <si>
    <t>Categorical</t>
  </si>
  <si>
    <t>Expenses</t>
  </si>
  <si>
    <t>of Taxes</t>
  </si>
  <si>
    <t>State Aid</t>
  </si>
  <si>
    <t>(Categorical)</t>
  </si>
  <si>
    <t>Federal Aid</t>
  </si>
  <si>
    <t>State</t>
  </si>
  <si>
    <t>Federal</t>
  </si>
  <si>
    <t xml:space="preserve">           EXHIBIT B-2</t>
  </si>
  <si>
    <t xml:space="preserve">             PAGE 1 of 4</t>
  </si>
  <si>
    <t>Local Sales</t>
  </si>
  <si>
    <t>Consumer</t>
  </si>
  <si>
    <t>Business</t>
  </si>
  <si>
    <t>Franchise</t>
  </si>
  <si>
    <t>Motor Vehicle</t>
  </si>
  <si>
    <t>Bank</t>
  </si>
  <si>
    <t>Recordation</t>
  </si>
  <si>
    <t>Hotel and Motel</t>
  </si>
  <si>
    <t>Restaurant</t>
  </si>
  <si>
    <t>Coal, Oil,</t>
  </si>
  <si>
    <t>Other</t>
  </si>
  <si>
    <t>and Use Taxes</t>
  </si>
  <si>
    <t>Utility Taxes</t>
  </si>
  <si>
    <t>License Taxes</t>
  </si>
  <si>
    <t>Stock Taxes</t>
  </si>
  <si>
    <t>and Will Taxes</t>
  </si>
  <si>
    <t>Tobacco Taxes</t>
  </si>
  <si>
    <t>Admission Taxes</t>
  </si>
  <si>
    <t>Room Taxes</t>
  </si>
  <si>
    <t>Food Taxes</t>
  </si>
  <si>
    <t>and Gas Taxes</t>
  </si>
  <si>
    <t>Local Taxes</t>
  </si>
  <si>
    <t xml:space="preserve">             PAGE 2 of 4</t>
  </si>
  <si>
    <t xml:space="preserve">             PAGE 3 of 4</t>
  </si>
  <si>
    <t xml:space="preserve">             PAGE 4 of 4</t>
  </si>
  <si>
    <t>EXHIBIT C</t>
  </si>
  <si>
    <t>SUMMARY OF MAINTENANCE</t>
  </si>
  <si>
    <t>AND OPERATIONS EXPENDITURES</t>
  </si>
  <si>
    <t>BY</t>
  </si>
  <si>
    <t>FUNCTION</t>
  </si>
  <si>
    <t>Administration (Exhibit C-1)</t>
  </si>
  <si>
    <t>Judicial Administration (Exhibit C-2)</t>
  </si>
  <si>
    <t>Public Safety (Exhibit C-3)</t>
  </si>
  <si>
    <t>Public Works (Exhibit C-4)</t>
  </si>
  <si>
    <t>Health and Human Services (Exhibit C-5)</t>
  </si>
  <si>
    <t>Education (Exhibit C-6)</t>
  </si>
  <si>
    <t>Parks, Recreation, and Cultural (Exhibit C-7)</t>
  </si>
  <si>
    <t>Community Development (Exhibit C-8)</t>
  </si>
  <si>
    <t>Nondepartmental</t>
  </si>
  <si>
    <t>Health</t>
  </si>
  <si>
    <t>Parks,</t>
  </si>
  <si>
    <t>of</t>
  </si>
  <si>
    <t>Govenrment</t>
  </si>
  <si>
    <t>Judicial</t>
  </si>
  <si>
    <t>Recreation,</t>
  </si>
  <si>
    <t>Community</t>
  </si>
  <si>
    <t>Average</t>
  </si>
  <si>
    <t>Expenditures</t>
  </si>
  <si>
    <t>Administration</t>
  </si>
  <si>
    <t>Safety</t>
  </si>
  <si>
    <t>Works</t>
  </si>
  <si>
    <t>Human Services</t>
  </si>
  <si>
    <t>Education</t>
  </si>
  <si>
    <t>and Cultural</t>
  </si>
  <si>
    <t>Development</t>
  </si>
  <si>
    <t>*</t>
  </si>
  <si>
    <t>EXHIBIT C-1</t>
  </si>
  <si>
    <t>GENERAL GOVERNMENT ADMINISTRATION</t>
  </si>
  <si>
    <t>EXPENDITURES BY ACTIVITY</t>
  </si>
  <si>
    <t>Source of Funds for Expenditures</t>
  </si>
  <si>
    <t>Legislative</t>
  </si>
  <si>
    <t>General and Financial Administration</t>
  </si>
  <si>
    <t>Board of Elections</t>
  </si>
  <si>
    <t>Federal Categorical</t>
  </si>
  <si>
    <t>Commonwealth</t>
  </si>
  <si>
    <t>Reported Elements (Memo Only)</t>
  </si>
  <si>
    <t>Categorical Aid</t>
  </si>
  <si>
    <t>Central</t>
  </si>
  <si>
    <t>Risk</t>
  </si>
  <si>
    <t>General and</t>
  </si>
  <si>
    <t>Commissioner</t>
  </si>
  <si>
    <t>Data</t>
  </si>
  <si>
    <t>Automotive</t>
  </si>
  <si>
    <t>Purchasing/</t>
  </si>
  <si>
    <t>Management/</t>
  </si>
  <si>
    <t>Local Charges</t>
  </si>
  <si>
    <t>Financial</t>
  </si>
  <si>
    <t>Board of</t>
  </si>
  <si>
    <t>Treasurer</t>
  </si>
  <si>
    <t>Processing</t>
  </si>
  <si>
    <t>Motor Pool</t>
  </si>
  <si>
    <t>Central Stores</t>
  </si>
  <si>
    <t>Print Shop</t>
  </si>
  <si>
    <t>Self Insurance</t>
  </si>
  <si>
    <t>for Services</t>
  </si>
  <si>
    <t>Elections</t>
  </si>
  <si>
    <t>EXHIBIT C-2</t>
  </si>
  <si>
    <t>JUDICIAL ADMINISTRATION</t>
  </si>
  <si>
    <t>Courts</t>
  </si>
  <si>
    <t>Commonwealth's Attorney</t>
  </si>
  <si>
    <t>Commonwealth Categorical Aid</t>
  </si>
  <si>
    <t>Clerk of the</t>
  </si>
  <si>
    <t>Commonwealth's</t>
  </si>
  <si>
    <t>Per Capita</t>
  </si>
  <si>
    <t>Circuit Court</t>
  </si>
  <si>
    <t>Sheriff</t>
  </si>
  <si>
    <t>Attorney</t>
  </si>
  <si>
    <t>EXHIBIT C-3</t>
  </si>
  <si>
    <t>PUBLIC SAFETY</t>
  </si>
  <si>
    <t>Law Enforcement and Traffic Control</t>
  </si>
  <si>
    <t>Fire and Rescue Services</t>
  </si>
  <si>
    <t>Correction and Detention</t>
  </si>
  <si>
    <t>Inspections</t>
  </si>
  <si>
    <t>Other Protection</t>
  </si>
  <si>
    <t>(Memo Only)</t>
  </si>
  <si>
    <t>City/County</t>
  </si>
  <si>
    <t>Local</t>
  </si>
  <si>
    <t>Law Enforcement</t>
  </si>
  <si>
    <t>Fire and</t>
  </si>
  <si>
    <t>Corrections</t>
  </si>
  <si>
    <t>Operated</t>
  </si>
  <si>
    <t>Probation</t>
  </si>
  <si>
    <t>Charges</t>
  </si>
  <si>
    <t>and Traffic</t>
  </si>
  <si>
    <t>Rescue</t>
  </si>
  <si>
    <t>Institutions</t>
  </si>
  <si>
    <t>Office</t>
  </si>
  <si>
    <t>Control</t>
  </si>
  <si>
    <t>Services</t>
  </si>
  <si>
    <t>Detention</t>
  </si>
  <si>
    <t>Protection</t>
  </si>
  <si>
    <t xml:space="preserve"> REPORT</t>
  </si>
  <si>
    <t>EXHIBIT C-4</t>
  </si>
  <si>
    <t>PUBLIC WORKS</t>
  </si>
  <si>
    <t xml:space="preserve"> EXPENDITURES BY ACTIVITY</t>
  </si>
  <si>
    <t>Source of Expenditures</t>
  </si>
  <si>
    <t>Maintenance of Highways,</t>
  </si>
  <si>
    <t>Maintenance of General</t>
  </si>
  <si>
    <t xml:space="preserve">Expenditures Made </t>
  </si>
  <si>
    <t>Streets, Bridges, and Sidewalks</t>
  </si>
  <si>
    <t>Sanitation and Waste Removal</t>
  </si>
  <si>
    <t>Buildings and Grounds</t>
  </si>
  <si>
    <t>on Behalf of the</t>
  </si>
  <si>
    <t>Local Government</t>
  </si>
  <si>
    <t>EXHIBIT C-5</t>
  </si>
  <si>
    <t>HEALTH AND HUMAN SERVICES</t>
  </si>
  <si>
    <t>Behavioral Health and Developmental Services</t>
  </si>
  <si>
    <t>Income Support Benefits/Social Services</t>
  </si>
  <si>
    <t>Sources of Funds for Expenditures</t>
  </si>
  <si>
    <t>Expenditures Made on Behalf of</t>
  </si>
  <si>
    <t>the Local Government</t>
  </si>
  <si>
    <t>Tax Relief for the</t>
  </si>
  <si>
    <t xml:space="preserve">Behavioral Health </t>
  </si>
  <si>
    <t>Income Support</t>
  </si>
  <si>
    <t>Elderly, Handicapped</t>
  </si>
  <si>
    <t xml:space="preserve">&amp; Developmental </t>
  </si>
  <si>
    <t xml:space="preserve"> Benefits &amp;</t>
  </si>
  <si>
    <t>and Veterans</t>
  </si>
  <si>
    <t>Social Services</t>
  </si>
  <si>
    <t>EXHIBIT C-6</t>
  </si>
  <si>
    <t>EDUCATION</t>
  </si>
  <si>
    <t>Elementary, Secondary and Other Education</t>
  </si>
  <si>
    <t>School Food Services and Other</t>
  </si>
  <si>
    <t>Contributions to</t>
  </si>
  <si>
    <t>Instruction</t>
  </si>
  <si>
    <t>Administration, Attendance and Health</t>
  </si>
  <si>
    <t>Pupil Transportation Services</t>
  </si>
  <si>
    <t>Operation and Maintenance Services</t>
  </si>
  <si>
    <t>Non-Instructional Operations</t>
  </si>
  <si>
    <t>Community Colleges</t>
  </si>
  <si>
    <t>State Expenditures</t>
  </si>
  <si>
    <t>Made on Behalf</t>
  </si>
  <si>
    <t>Administration,</t>
  </si>
  <si>
    <t>Pupil</t>
  </si>
  <si>
    <t>Operation and</t>
  </si>
  <si>
    <t>Non</t>
  </si>
  <si>
    <t>Contributions</t>
  </si>
  <si>
    <t>of the Local</t>
  </si>
  <si>
    <t>Attendance,</t>
  </si>
  <si>
    <t>Transportation</t>
  </si>
  <si>
    <t>Maintenance</t>
  </si>
  <si>
    <t>Instructional</t>
  </si>
  <si>
    <t>to Community</t>
  </si>
  <si>
    <t>Total Education</t>
  </si>
  <si>
    <t>and Health</t>
  </si>
  <si>
    <t>Colleges</t>
  </si>
  <si>
    <t>EXHIBIT C-7</t>
  </si>
  <si>
    <t>PARKS, RECREATION AND CULTURAL</t>
  </si>
  <si>
    <t>Parks and Recreation</t>
  </si>
  <si>
    <t>Cultural Enrichment</t>
  </si>
  <si>
    <t>Public Libraries</t>
  </si>
  <si>
    <t>Parks and</t>
  </si>
  <si>
    <t>Cultural</t>
  </si>
  <si>
    <t>Recreation</t>
  </si>
  <si>
    <t>Enrichment</t>
  </si>
  <si>
    <t>Libraries</t>
  </si>
  <si>
    <t>EXHIBIT C-8</t>
  </si>
  <si>
    <t>COMMUNITY DEVELOPMENT</t>
  </si>
  <si>
    <t>Planning and</t>
  </si>
  <si>
    <t>Community Development</t>
  </si>
  <si>
    <t>Environmental Management</t>
  </si>
  <si>
    <t>Cooperative Extension Program</t>
  </si>
  <si>
    <t>Cooperative</t>
  </si>
  <si>
    <t>Environmental</t>
  </si>
  <si>
    <t>Extension</t>
  </si>
  <si>
    <t>for Service</t>
  </si>
  <si>
    <t>Management</t>
  </si>
  <si>
    <t>Programs</t>
  </si>
  <si>
    <t>EXHIBIT D</t>
  </si>
  <si>
    <t>CAPITAL PROJECTS FOR</t>
  </si>
  <si>
    <t>GENERAL GOVERNMENT</t>
  </si>
  <si>
    <t>S o u r c e s   o f   F u n d s</t>
  </si>
  <si>
    <t>A p p l i c a t i o n   o f   F u n d s</t>
  </si>
  <si>
    <t>Expenditures Made  on Behalf</t>
  </si>
  <si>
    <t>Transfers</t>
  </si>
  <si>
    <t>From General</t>
  </si>
  <si>
    <t>From Other</t>
  </si>
  <si>
    <t>Streets, Roads,</t>
  </si>
  <si>
    <t>Other General</t>
  </si>
  <si>
    <t>Transfers to</t>
  </si>
  <si>
    <t>to Other</t>
  </si>
  <si>
    <t>State Grants</t>
  </si>
  <si>
    <t>Federal Grants</t>
  </si>
  <si>
    <t>Debt Proceeds</t>
  </si>
  <si>
    <t>Interest Income</t>
  </si>
  <si>
    <t>Sale of Property</t>
  </si>
  <si>
    <t>Governments</t>
  </si>
  <si>
    <t>Sources</t>
  </si>
  <si>
    <t>and Bridges</t>
  </si>
  <si>
    <t>Non-Designated</t>
  </si>
  <si>
    <t>Applications</t>
  </si>
  <si>
    <t>State/Federal</t>
  </si>
  <si>
    <t>Memo only</t>
  </si>
  <si>
    <t>EXHIBIT E</t>
  </si>
  <si>
    <t>DEBT SERVICE FOR</t>
  </si>
  <si>
    <t>PAGE 1 OF 4</t>
  </si>
  <si>
    <t>Application  of  Funds</t>
  </si>
  <si>
    <t>Sources of Funds</t>
  </si>
  <si>
    <t>Redemption of Debt</t>
  </si>
  <si>
    <t>Debt Interest Costs</t>
  </si>
  <si>
    <t>Transfers From</t>
  </si>
  <si>
    <t>Direct Sources</t>
  </si>
  <si>
    <t>PAGE 2 OF 4</t>
  </si>
  <si>
    <t>PAGE 3 OF 4</t>
  </si>
  <si>
    <t>PAGE 4 OF 4</t>
  </si>
  <si>
    <t>EXHIBIT F</t>
  </si>
  <si>
    <t>SUMMARY OF</t>
  </si>
  <si>
    <t xml:space="preserve"> ENTERPRISE ACTIVITIES</t>
  </si>
  <si>
    <t>Revenues From Direct Charges and Contributions</t>
  </si>
  <si>
    <t>Local Government Enterprise Expenses</t>
  </si>
  <si>
    <t>Payments to Other Local</t>
  </si>
  <si>
    <t>Payments To</t>
  </si>
  <si>
    <t>Contributions/Payments</t>
  </si>
  <si>
    <t>Governments for Enterprise Activities</t>
  </si>
  <si>
    <t>Enterprise Type Authorities</t>
  </si>
  <si>
    <t>in Support of Operating Expenditures</t>
  </si>
  <si>
    <t>Net Transfers</t>
  </si>
  <si>
    <t>From the</t>
  </si>
  <si>
    <t>General Operating</t>
  </si>
  <si>
    <t>(To) From General</t>
  </si>
  <si>
    <t>From Other Local</t>
  </si>
  <si>
    <t>Funds Available</t>
  </si>
  <si>
    <t>Operating</t>
  </si>
  <si>
    <t>Debt Interest</t>
  </si>
  <si>
    <t>and Interest</t>
  </si>
  <si>
    <t>User Charges</t>
  </si>
  <si>
    <t>Government Funds</t>
  </si>
  <si>
    <t>for Operations</t>
  </si>
  <si>
    <t>Depreciation</t>
  </si>
  <si>
    <t>After Expenses</t>
  </si>
  <si>
    <t>EXHIBIT G</t>
  </si>
  <si>
    <t>SUMMARY OF OUTSTANDING DEBT</t>
  </si>
  <si>
    <t>At June 30, 2022</t>
  </si>
  <si>
    <t>G r o s s  D e b t</t>
  </si>
  <si>
    <t>Gross Debt by Function</t>
  </si>
  <si>
    <t>Balance of Net Debt</t>
  </si>
  <si>
    <t>Bond and</t>
  </si>
  <si>
    <t>Streets,</t>
  </si>
  <si>
    <t>Bond Issue</t>
  </si>
  <si>
    <t>Literary</t>
  </si>
  <si>
    <t>Long-Term</t>
  </si>
  <si>
    <t>Temporary</t>
  </si>
  <si>
    <t>Roads,</t>
  </si>
  <si>
    <t>Funds</t>
  </si>
  <si>
    <t>Anticipation Loans</t>
  </si>
  <si>
    <t>Fund Loans</t>
  </si>
  <si>
    <t>Obligations</t>
  </si>
  <si>
    <t>Loans</t>
  </si>
  <si>
    <t>Activities</t>
  </si>
  <si>
    <t>Restricted</t>
  </si>
  <si>
    <t>Census</t>
  </si>
  <si>
    <t>EXHIBIT H</t>
  </si>
  <si>
    <t>PAGE 1 OF 3</t>
  </si>
  <si>
    <t>Average Daily</t>
  </si>
  <si>
    <t>Revenue Capacity</t>
  </si>
  <si>
    <t>Composite</t>
  </si>
  <si>
    <t xml:space="preserve">Real Estate Tax Rate </t>
  </si>
  <si>
    <t>Total Real</t>
  </si>
  <si>
    <t>US Census Bureau</t>
  </si>
  <si>
    <t xml:space="preserve">Land Area </t>
  </si>
  <si>
    <t xml:space="preserve">Population </t>
  </si>
  <si>
    <t>Unemployment</t>
  </si>
  <si>
    <t>Membership in</t>
  </si>
  <si>
    <t>Fiscal Stress</t>
  </si>
  <si>
    <t>TY2021</t>
  </si>
  <si>
    <t>Estate Taxable</t>
  </si>
  <si>
    <t>Estimates</t>
  </si>
  <si>
    <t>(Square Miles)</t>
  </si>
  <si>
    <t>Density</t>
  </si>
  <si>
    <t>Rate (%)</t>
  </si>
  <si>
    <t>Public Schools</t>
  </si>
  <si>
    <t>Rank Score</t>
  </si>
  <si>
    <t>(per $100 of</t>
  </si>
  <si>
    <t>Valuation</t>
  </si>
  <si>
    <t xml:space="preserve">    Locality</t>
  </si>
  <si>
    <t>2021</t>
  </si>
  <si>
    <t>2020</t>
  </si>
  <si>
    <t>2022</t>
  </si>
  <si>
    <t>2021-2022</t>
  </si>
  <si>
    <t>Assessed Value)</t>
  </si>
  <si>
    <t>2021 (in millions)</t>
  </si>
  <si>
    <t>PAGE 2 OF 3</t>
  </si>
  <si>
    <t xml:space="preserve">Bland  </t>
  </si>
  <si>
    <t xml:space="preserve">Halifax </t>
  </si>
  <si>
    <t>PAGE 3 OF 3</t>
  </si>
  <si>
    <t xml:space="preserve">New Kent </t>
  </si>
  <si>
    <t xml:space="preserve">Page  </t>
  </si>
  <si>
    <t xml:space="preserve">NOTES:  </t>
  </si>
  <si>
    <t>1)  For detailed explanation of information in this section, refer to the Notes to this report, located in the "2022 Footnotes.docx" electronic file.</t>
  </si>
  <si>
    <t>2) Towns are excluded from presentation in this exhibit due to a lack of available and complete data.</t>
  </si>
  <si>
    <t>Note (1): For detailed explanation of information in this section, refer to the Notes to this report, located in the "2022 Footnotes.docx" electronic file.</t>
  </si>
  <si>
    <r>
      <rPr>
        <b/>
        <sz val="10"/>
        <color rgb="FFFF0000"/>
        <rFont val="Calibri"/>
        <family val="2"/>
        <scheme val="minor"/>
      </rPr>
      <t>#</t>
    </r>
    <r>
      <rPr>
        <b/>
        <sz val="8"/>
        <rFont val="Calibri"/>
        <family val="2"/>
      </rPr>
      <t>:</t>
    </r>
    <r>
      <rPr>
        <sz val="8"/>
        <rFont val="Calibri"/>
        <family val="2"/>
      </rPr>
      <t xml:space="preserve"> Locality has not submitted the required transmittal data and audited financial report as of the date of this report; therefore, their data is not included in this report. The Code of Virginia § 15.2-2510 requires this reporting to be submitted by December 15 each year.  The locality's data will be included in an amended version of this report after all delayed localities submit their transmittal data and audited financial report.  See footnote three for further detail. </t>
    </r>
  </si>
  <si>
    <t>Note (2): Beginning with fiscal year 2022, data for the Town of Blackstone will no longer be included in the Comparative Report. The Town of Blackstone has a population count below the statutory 3,500 population threshold based on the most recent 2020 census data results published by the US Census Bureau. Therefore, the Town of Blackstone is no longer required to have an annual audit and submit their data to the Auditor of Public Accounts for this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</si>
</sst>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4" formatCode="_(&quot;$&quot;* #,##0.00_);_(&quot;$&quot;* \(#,##0.00\);_(&quot;$&quot;* &quot;-&quot;??_);_(@_)"/>
    <numFmt numFmtId="43" formatCode="_(* #,##0.00_);_(* \(#,##0.00\);_(* &quot;-&quot;??_);_(@_)"/>
    <numFmt numFmtId="164" formatCode="General_)"/>
    <numFmt numFmtId="165" formatCode="General_);[Red]\-General_)"/>
    <numFmt numFmtId="166" formatCode=";;;"/>
    <numFmt numFmtId="167" formatCode="_(* #,##0_);_(* \(#,##0\);_(* &quot;-&quot;??_);_(@_)"/>
    <numFmt numFmtId="168" formatCode="_(&quot;$&quot;* #,##0_);_(&quot;$&quot;* \(#,##0\);_(&quot;$&quot;* &quot;-&quot;??_);_(@_)"/>
    <numFmt numFmtId="169" formatCode="0_)"/>
    <numFmt numFmtId="170" formatCode="mmmm\ d\,\ yyyy"/>
    <numFmt numFmtId="171" formatCode="#,##0.0"/>
    <numFmt numFmtId="172" formatCode="0.0"/>
    <numFmt numFmtId="173" formatCode="0.000"/>
    <numFmt numFmtId="174" formatCode="_(* #,##0.0_);_(* \(#,##0.0\);_(* &quot;-&quot;??_);_(@_)"/>
    <numFmt numFmtId="175" formatCode="_(* #,##0.000_);_(* \(#,##0.000\);_(* &quot;-&quot;??_);_(@_)"/>
    <numFmt numFmtId="176" formatCode="0.0000"/>
  </numFmts>
  <fonts count="25" x14ac:knownFonts="1">
    <font>
      <sz val="11"/>
      <color theme="1"/>
      <name val="Calibri"/>
      <family val="2"/>
      <scheme val="minor"/>
    </font>
    <font>
      <sz val="11"/>
      <color theme="1"/>
      <name val="Calibri"/>
      <family val="2"/>
      <scheme val="minor"/>
    </font>
    <font>
      <sz val="8"/>
      <name val="Helv"/>
    </font>
    <font>
      <sz val="12"/>
      <name val="Calibri"/>
      <family val="2"/>
      <scheme val="minor"/>
    </font>
    <font>
      <sz val="12"/>
      <color theme="1"/>
      <name val="Calibri"/>
      <family val="2"/>
      <scheme val="minor"/>
    </font>
    <font>
      <u/>
      <sz val="8"/>
      <color theme="10"/>
      <name val="Helv"/>
    </font>
    <font>
      <u/>
      <sz val="12"/>
      <color theme="10"/>
      <name val="Calibri"/>
      <family val="2"/>
      <scheme val="minor"/>
    </font>
    <font>
      <sz val="10"/>
      <name val="MS Serif"/>
      <family val="1"/>
    </font>
    <font>
      <sz val="6"/>
      <name val="MS Serif"/>
      <family val="1"/>
    </font>
    <font>
      <sz val="10"/>
      <name val="Arial"/>
      <family val="2"/>
    </font>
    <font>
      <sz val="10"/>
      <name val="Arial"/>
      <family val="2"/>
    </font>
    <font>
      <sz val="10"/>
      <name val="Arial"/>
    </font>
    <font>
      <sz val="9"/>
      <name val="Calibri"/>
      <family val="2"/>
      <scheme val="minor"/>
    </font>
    <font>
      <i/>
      <sz val="9"/>
      <name val="Calibri"/>
      <family val="2"/>
      <scheme val="minor"/>
    </font>
    <font>
      <sz val="8"/>
      <name val="Calibri"/>
      <family val="2"/>
      <scheme val="minor"/>
    </font>
    <font>
      <sz val="8.5"/>
      <name val="Calibri"/>
      <family val="2"/>
      <scheme val="minor"/>
    </font>
    <font>
      <b/>
      <sz val="8"/>
      <name val="Calibri"/>
      <family val="2"/>
    </font>
    <font>
      <sz val="8"/>
      <name val="Calibri"/>
      <family val="2"/>
    </font>
    <font>
      <sz val="11"/>
      <name val="Calibri"/>
      <family val="2"/>
      <scheme val="minor"/>
    </font>
    <font>
      <b/>
      <sz val="9"/>
      <name val="Calibri"/>
      <family val="2"/>
      <scheme val="minor"/>
    </font>
    <font>
      <i/>
      <sz val="8"/>
      <name val="Calibri"/>
      <family val="2"/>
      <scheme val="minor"/>
    </font>
    <font>
      <b/>
      <sz val="8"/>
      <name val="Calibri"/>
      <family val="2"/>
      <scheme val="minor"/>
    </font>
    <font>
      <vertAlign val="superscript"/>
      <sz val="8"/>
      <name val="Calibri"/>
      <family val="2"/>
      <scheme val="minor"/>
    </font>
    <font>
      <sz val="8"/>
      <color rgb="FFFF0000"/>
      <name val="Calibri"/>
      <family val="2"/>
      <scheme val="minor"/>
    </font>
    <font>
      <b/>
      <sz val="10"/>
      <color rgb="FFFF0000"/>
      <name val="Calibri"/>
      <family val="2"/>
      <scheme val="minor"/>
    </font>
  </fonts>
  <fills count="2">
    <fill>
      <patternFill patternType="none"/>
    </fill>
    <fill>
      <patternFill patternType="gray125"/>
    </fill>
  </fills>
  <borders count="5">
    <border>
      <left/>
      <right/>
      <top/>
      <bottom/>
      <diagonal/>
    </border>
    <border>
      <left/>
      <right/>
      <top/>
      <bottom style="thin">
        <color indexed="8"/>
      </bottom>
      <diagonal/>
    </border>
    <border>
      <left/>
      <right/>
      <top/>
      <bottom style="thin">
        <color indexed="64"/>
      </bottom>
      <diagonal/>
    </border>
    <border>
      <left/>
      <right/>
      <top/>
      <bottom style="double">
        <color indexed="64"/>
      </bottom>
      <diagonal/>
    </border>
    <border>
      <left/>
      <right/>
      <top/>
      <bottom style="double">
        <color indexed="8"/>
      </bottom>
      <diagonal/>
    </border>
  </borders>
  <cellStyleXfs count="16">
    <xf numFmtId="0" fontId="0" fillId="0" borderId="0"/>
    <xf numFmtId="164" fontId="2" fillId="0" borderId="0"/>
    <xf numFmtId="0" fontId="1" fillId="0" borderId="0"/>
    <xf numFmtId="164" fontId="5" fillId="0" borderId="0" applyNumberForma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65" fontId="2" fillId="0" borderId="0"/>
    <xf numFmtId="44" fontId="8" fillId="0" borderId="0" applyFont="0" applyFill="0" applyBorder="0" applyAlignment="0" applyProtection="0"/>
    <xf numFmtId="43" fontId="8" fillId="0" borderId="0" applyFont="0" applyFill="0" applyBorder="0" applyAlignment="0" applyProtection="0"/>
    <xf numFmtId="0" fontId="9" fillId="0" borderId="0"/>
    <xf numFmtId="43" fontId="9" fillId="0" borderId="0" applyFont="0" applyFill="0" applyBorder="0" applyAlignment="0" applyProtection="0"/>
    <xf numFmtId="43" fontId="7" fillId="0" borderId="0" applyFont="0" applyFill="0" applyBorder="0" applyAlignment="0" applyProtection="0"/>
    <xf numFmtId="0" fontId="10" fillId="0" borderId="0"/>
    <xf numFmtId="43" fontId="10" fillId="0" borderId="0" applyFont="0" applyFill="0" applyBorder="0" applyAlignment="0" applyProtection="0"/>
    <xf numFmtId="0" fontId="11" fillId="0" borderId="0"/>
    <xf numFmtId="43" fontId="11" fillId="0" borderId="0" applyFont="0" applyFill="0" applyBorder="0" applyAlignment="0" applyProtection="0"/>
  </cellStyleXfs>
  <cellXfs count="277">
    <xf numFmtId="0" fontId="0" fillId="0" borderId="0" xfId="0"/>
    <xf numFmtId="164" fontId="3" fillId="0" borderId="0" xfId="1" quotePrefix="1" applyFont="1" applyAlignment="1">
      <alignment horizontal="left"/>
    </xf>
    <xf numFmtId="164" fontId="3" fillId="0" borderId="0" xfId="1" applyFont="1"/>
    <xf numFmtId="0" fontId="4" fillId="0" borderId="0" xfId="2" applyFont="1"/>
    <xf numFmtId="0" fontId="1" fillId="0" borderId="0" xfId="2"/>
    <xf numFmtId="164" fontId="6" fillId="0" borderId="0" xfId="3" applyFont="1"/>
    <xf numFmtId="164" fontId="6" fillId="0" borderId="0" xfId="3" quotePrefix="1" applyFont="1"/>
    <xf numFmtId="164" fontId="6" fillId="0" borderId="0" xfId="3" applyNumberFormat="1" applyFont="1"/>
    <xf numFmtId="44" fontId="14" fillId="0" borderId="0" xfId="5" applyFont="1" applyFill="1" applyAlignment="1" applyProtection="1">
      <alignment vertical="center"/>
    </xf>
    <xf numFmtId="43" fontId="14" fillId="0" borderId="0" xfId="4" applyFont="1" applyFill="1" applyAlignment="1" applyProtection="1">
      <alignment vertical="center"/>
    </xf>
    <xf numFmtId="168" fontId="14" fillId="0" borderId="0" xfId="5" applyNumberFormat="1" applyFont="1" applyFill="1" applyAlignment="1" applyProtection="1">
      <alignment vertical="center"/>
    </xf>
    <xf numFmtId="168" fontId="15" fillId="0" borderId="0" xfId="5" applyNumberFormat="1" applyFont="1" applyFill="1" applyAlignment="1" applyProtection="1">
      <alignment vertical="center"/>
    </xf>
    <xf numFmtId="167" fontId="14" fillId="0" borderId="0" xfId="4" applyNumberFormat="1" applyFont="1" applyFill="1" applyAlignment="1" applyProtection="1">
      <alignment vertical="center"/>
    </xf>
    <xf numFmtId="43" fontId="14" fillId="0" borderId="0" xfId="4" applyFont="1" applyFill="1" applyBorder="1" applyAlignment="1" applyProtection="1">
      <alignment vertical="center"/>
    </xf>
    <xf numFmtId="167" fontId="14" fillId="0" borderId="2" xfId="4" applyNumberFormat="1" applyFont="1" applyFill="1" applyBorder="1" applyAlignment="1" applyProtection="1">
      <alignment vertical="center"/>
    </xf>
    <xf numFmtId="168" fontId="14" fillId="0" borderId="2" xfId="5" applyNumberFormat="1" applyFont="1" applyFill="1" applyBorder="1" applyAlignment="1" applyProtection="1">
      <alignment vertical="center"/>
    </xf>
    <xf numFmtId="44" fontId="14" fillId="0" borderId="0" xfId="5" applyFont="1" applyFill="1" applyBorder="1" applyAlignment="1" applyProtection="1">
      <alignment vertical="center"/>
    </xf>
    <xf numFmtId="167" fontId="14" fillId="0" borderId="3" xfId="4" applyNumberFormat="1" applyFont="1" applyFill="1" applyBorder="1" applyAlignment="1" applyProtection="1">
      <alignment vertical="center"/>
    </xf>
    <xf numFmtId="168" fontId="14" fillId="0" borderId="3" xfId="5" applyNumberFormat="1" applyFont="1" applyFill="1" applyBorder="1" applyAlignment="1" applyProtection="1">
      <alignment vertical="center"/>
    </xf>
    <xf numFmtId="168" fontId="14" fillId="0" borderId="0" xfId="7" applyNumberFormat="1" applyFont="1" applyAlignment="1" applyProtection="1">
      <alignment vertical="center"/>
    </xf>
    <xf numFmtId="43" fontId="14" fillId="0" borderId="0" xfId="8" applyFont="1" applyAlignment="1" applyProtection="1">
      <alignment vertical="center"/>
    </xf>
    <xf numFmtId="167" fontId="14" fillId="0" borderId="0" xfId="8" applyNumberFormat="1" applyFont="1" applyAlignment="1" applyProtection="1">
      <alignment vertical="center"/>
    </xf>
    <xf numFmtId="43" fontId="14" fillId="0" borderId="0" xfId="8" applyFont="1" applyBorder="1" applyAlignment="1" applyProtection="1">
      <alignment vertical="center"/>
    </xf>
    <xf numFmtId="167" fontId="14" fillId="0" borderId="2" xfId="8" applyNumberFormat="1" applyFont="1" applyBorder="1" applyAlignment="1" applyProtection="1">
      <alignment vertical="center"/>
    </xf>
    <xf numFmtId="168" fontId="14" fillId="0" borderId="2" xfId="7" applyNumberFormat="1" applyFont="1" applyBorder="1" applyAlignment="1" applyProtection="1">
      <alignment vertical="center"/>
    </xf>
    <xf numFmtId="168" fontId="14" fillId="0" borderId="0" xfId="7" applyNumberFormat="1" applyFont="1" applyBorder="1" applyAlignment="1" applyProtection="1">
      <alignment vertical="center"/>
    </xf>
    <xf numFmtId="44" fontId="14" fillId="0" borderId="0" xfId="7" applyFont="1" applyBorder="1" applyAlignment="1" applyProtection="1">
      <alignment vertical="center"/>
    </xf>
    <xf numFmtId="168" fontId="14" fillId="0" borderId="3" xfId="7" applyNumberFormat="1" applyFont="1" applyBorder="1" applyAlignment="1" applyProtection="1">
      <alignment vertical="center"/>
    </xf>
    <xf numFmtId="167" fontId="15" fillId="0" borderId="0" xfId="8" applyNumberFormat="1" applyFont="1" applyAlignment="1" applyProtection="1">
      <alignment vertical="center"/>
    </xf>
    <xf numFmtId="167" fontId="15" fillId="0" borderId="1" xfId="8" applyNumberFormat="1" applyFont="1" applyBorder="1" applyAlignment="1" applyProtection="1">
      <alignment vertical="center"/>
    </xf>
    <xf numFmtId="167" fontId="14" fillId="0" borderId="0" xfId="8" applyNumberFormat="1" applyFont="1" applyBorder="1" applyAlignment="1" applyProtection="1">
      <alignment vertical="center"/>
    </xf>
    <xf numFmtId="167" fontId="15" fillId="0" borderId="2" xfId="8" applyNumberFormat="1" applyFont="1" applyBorder="1" applyAlignment="1" applyProtection="1">
      <alignment vertical="center"/>
    </xf>
    <xf numFmtId="167" fontId="12" fillId="0" borderId="0" xfId="8" applyNumberFormat="1" applyFont="1" applyBorder="1" applyAlignment="1" applyProtection="1">
      <alignment vertical="center"/>
    </xf>
    <xf numFmtId="167" fontId="15" fillId="0" borderId="3" xfId="8" applyNumberFormat="1" applyFont="1" applyBorder="1" applyAlignment="1" applyProtection="1">
      <alignment vertical="center"/>
    </xf>
    <xf numFmtId="44" fontId="14" fillId="0" borderId="0" xfId="7" applyFont="1" applyAlignment="1" applyProtection="1">
      <alignment vertical="center"/>
    </xf>
    <xf numFmtId="167" fontId="15" fillId="0" borderId="0" xfId="8" applyNumberFormat="1" applyFont="1" applyBorder="1" applyAlignment="1" applyProtection="1">
      <alignment vertical="center"/>
    </xf>
    <xf numFmtId="167" fontId="14" fillId="0" borderId="3" xfId="8" applyNumberFormat="1" applyFont="1" applyBorder="1" applyAlignment="1" applyProtection="1">
      <alignment vertical="center"/>
    </xf>
    <xf numFmtId="168" fontId="14" fillId="0" borderId="1" xfId="7" applyNumberFormat="1" applyFont="1" applyBorder="1" applyAlignment="1" applyProtection="1">
      <alignment vertical="center"/>
    </xf>
    <xf numFmtId="44" fontId="14" fillId="0" borderId="0" xfId="5" applyFont="1" applyAlignment="1" applyProtection="1">
      <alignment vertical="center"/>
    </xf>
    <xf numFmtId="43" fontId="14" fillId="0" borderId="0" xfId="4" applyFont="1" applyAlignment="1" applyProtection="1">
      <alignment vertical="center"/>
    </xf>
    <xf numFmtId="168" fontId="14" fillId="0" borderId="0" xfId="5" applyNumberFormat="1" applyFont="1" applyAlignment="1" applyProtection="1">
      <alignment vertical="center"/>
    </xf>
    <xf numFmtId="167" fontId="15" fillId="0" borderId="0" xfId="4" applyNumberFormat="1" applyFont="1" applyAlignment="1" applyProtection="1">
      <alignment vertical="center"/>
    </xf>
    <xf numFmtId="167" fontId="14" fillId="0" borderId="0" xfId="4" applyNumberFormat="1" applyFont="1" applyAlignment="1" applyProtection="1">
      <alignment vertical="center"/>
    </xf>
    <xf numFmtId="167" fontId="14" fillId="0" borderId="2" xfId="4" applyNumberFormat="1" applyFont="1" applyBorder="1" applyAlignment="1" applyProtection="1">
      <alignment vertical="center"/>
    </xf>
    <xf numFmtId="167" fontId="15" fillId="0" borderId="2" xfId="4" applyNumberFormat="1" applyFont="1" applyBorder="1" applyAlignment="1" applyProtection="1">
      <alignment vertical="center"/>
    </xf>
    <xf numFmtId="168" fontId="14" fillId="0" borderId="2" xfId="5" applyNumberFormat="1" applyFont="1" applyBorder="1" applyAlignment="1" applyProtection="1">
      <alignment vertical="center"/>
    </xf>
    <xf numFmtId="44" fontId="14" fillId="0" borderId="0" xfId="5" applyFont="1" applyBorder="1" applyAlignment="1" applyProtection="1">
      <alignment vertical="center"/>
    </xf>
    <xf numFmtId="43" fontId="14" fillId="0" borderId="0" xfId="4" applyFont="1" applyBorder="1" applyAlignment="1" applyProtection="1">
      <alignment vertical="center"/>
    </xf>
    <xf numFmtId="167" fontId="14" fillId="0" borderId="0" xfId="4" applyNumberFormat="1" applyFont="1" applyBorder="1" applyAlignment="1" applyProtection="1">
      <alignment vertical="center"/>
    </xf>
    <xf numFmtId="167" fontId="15" fillId="0" borderId="0" xfId="4" applyNumberFormat="1" applyFont="1" applyBorder="1" applyAlignment="1" applyProtection="1">
      <alignment vertical="center"/>
    </xf>
    <xf numFmtId="167" fontId="15" fillId="0" borderId="0" xfId="4" applyNumberFormat="1" applyFont="1" applyFill="1" applyAlignment="1" applyProtection="1">
      <alignment vertical="center"/>
    </xf>
    <xf numFmtId="168" fontId="14" fillId="0" borderId="3" xfId="5" applyNumberFormat="1" applyFont="1" applyBorder="1" applyAlignment="1" applyProtection="1">
      <alignment vertical="center"/>
    </xf>
    <xf numFmtId="167" fontId="15" fillId="0" borderId="3" xfId="4" applyNumberFormat="1" applyFont="1" applyBorder="1" applyAlignment="1" applyProtection="1">
      <alignment vertical="center"/>
    </xf>
    <xf numFmtId="167" fontId="15" fillId="0" borderId="2" xfId="4" applyNumberFormat="1" applyFont="1" applyFill="1" applyBorder="1" applyAlignment="1" applyProtection="1">
      <alignment vertical="center"/>
    </xf>
    <xf numFmtId="167" fontId="15" fillId="0" borderId="0" xfId="4" applyNumberFormat="1" applyFont="1" applyFill="1" applyBorder="1" applyAlignment="1" applyProtection="1">
      <alignment vertical="center"/>
    </xf>
    <xf numFmtId="167" fontId="15" fillId="0" borderId="3" xfId="4" applyNumberFormat="1" applyFont="1" applyFill="1" applyBorder="1" applyAlignment="1" applyProtection="1">
      <alignment vertical="center"/>
    </xf>
    <xf numFmtId="167" fontId="15" fillId="0" borderId="1" xfId="4" applyNumberFormat="1" applyFont="1" applyFill="1" applyBorder="1" applyAlignment="1" applyProtection="1">
      <alignment vertical="center"/>
    </xf>
    <xf numFmtId="168" fontId="14" fillId="0" borderId="0" xfId="7" applyNumberFormat="1" applyFont="1" applyFill="1" applyAlignment="1" applyProtection="1">
      <alignment vertical="center"/>
    </xf>
    <xf numFmtId="167" fontId="14" fillId="0" borderId="0" xfId="8" applyNumberFormat="1" applyFont="1" applyFill="1" applyAlignment="1" applyProtection="1">
      <alignment vertical="center"/>
    </xf>
    <xf numFmtId="167" fontId="15" fillId="0" borderId="0" xfId="8" applyNumberFormat="1" applyFont="1" applyFill="1" applyAlignment="1" applyProtection="1">
      <alignment vertical="center"/>
    </xf>
    <xf numFmtId="167" fontId="14" fillId="0" borderId="2" xfId="8" applyNumberFormat="1" applyFont="1" applyFill="1" applyBorder="1" applyAlignment="1" applyProtection="1">
      <alignment vertical="center"/>
    </xf>
    <xf numFmtId="168" fontId="14" fillId="0" borderId="1" xfId="7" applyNumberFormat="1" applyFont="1" applyFill="1" applyBorder="1" applyAlignment="1" applyProtection="1">
      <alignment vertical="center"/>
    </xf>
    <xf numFmtId="167" fontId="14" fillId="0" borderId="0" xfId="8" applyNumberFormat="1" applyFont="1" applyFill="1" applyBorder="1" applyAlignment="1" applyProtection="1">
      <alignment vertical="center"/>
    </xf>
    <xf numFmtId="167" fontId="15" fillId="0" borderId="0" xfId="8" applyNumberFormat="1" applyFont="1" applyFill="1" applyBorder="1" applyAlignment="1" applyProtection="1">
      <alignment vertical="center"/>
    </xf>
    <xf numFmtId="168" fontId="14" fillId="0" borderId="3" xfId="7" applyNumberFormat="1" applyFont="1" applyFill="1" applyBorder="1" applyAlignment="1" applyProtection="1">
      <alignment vertical="center"/>
    </xf>
    <xf numFmtId="168" fontId="14" fillId="0" borderId="4" xfId="7" applyNumberFormat="1" applyFont="1" applyFill="1" applyBorder="1" applyAlignment="1" applyProtection="1">
      <alignment vertical="center"/>
    </xf>
    <xf numFmtId="43" fontId="14" fillId="0" borderId="2" xfId="8" applyFont="1" applyBorder="1" applyAlignment="1" applyProtection="1">
      <alignment vertical="center"/>
    </xf>
    <xf numFmtId="44" fontId="14" fillId="0" borderId="2" xfId="7" applyFont="1" applyFill="1" applyBorder="1" applyAlignment="1" applyProtection="1">
      <alignment vertical="center"/>
    </xf>
    <xf numFmtId="167" fontId="14" fillId="0" borderId="1" xfId="8" applyNumberFormat="1" applyFont="1" applyFill="1" applyBorder="1" applyAlignment="1" applyProtection="1">
      <alignment vertical="center"/>
    </xf>
    <xf numFmtId="43" fontId="14" fillId="0" borderId="0" xfId="7" applyNumberFormat="1" applyFont="1" applyAlignment="1" applyProtection="1">
      <alignment vertical="center"/>
    </xf>
    <xf numFmtId="44" fontId="14" fillId="0" borderId="2" xfId="7" applyFont="1" applyBorder="1" applyAlignment="1" applyProtection="1">
      <alignment vertical="center"/>
    </xf>
    <xf numFmtId="168" fontId="14" fillId="0" borderId="0" xfId="7" applyNumberFormat="1" applyFont="1" applyFill="1" applyBorder="1" applyAlignment="1" applyProtection="1">
      <alignment vertical="center"/>
    </xf>
    <xf numFmtId="44" fontId="14" fillId="0" borderId="3" xfId="7" applyFont="1" applyBorder="1" applyAlignment="1" applyProtection="1">
      <alignment vertical="center"/>
    </xf>
    <xf numFmtId="167" fontId="14" fillId="0" borderId="3" xfId="8" applyNumberFormat="1" applyFont="1" applyFill="1" applyBorder="1" applyAlignment="1" applyProtection="1">
      <alignment vertical="center"/>
    </xf>
    <xf numFmtId="167" fontId="14" fillId="0" borderId="0" xfId="11" applyNumberFormat="1" applyFont="1" applyFill="1" applyAlignment="1" applyProtection="1">
      <alignment vertical="center"/>
    </xf>
    <xf numFmtId="167" fontId="14" fillId="0" borderId="0" xfId="11" applyNumberFormat="1" applyFont="1" applyFill="1" applyBorder="1" applyAlignment="1" applyProtection="1">
      <alignment vertical="center"/>
    </xf>
    <xf numFmtId="167" fontId="14" fillId="0" borderId="0" xfId="4" applyNumberFormat="1" applyFont="1" applyFill="1" applyBorder="1" applyAlignment="1" applyProtection="1">
      <alignment vertical="center"/>
    </xf>
    <xf numFmtId="167" fontId="14" fillId="0" borderId="0" xfId="7" applyNumberFormat="1" applyFont="1" applyAlignment="1" applyProtection="1">
      <alignment vertical="center"/>
    </xf>
    <xf numFmtId="167" fontId="14" fillId="0" borderId="2" xfId="7" applyNumberFormat="1" applyFont="1" applyBorder="1" applyAlignment="1" applyProtection="1">
      <alignment vertical="center"/>
    </xf>
    <xf numFmtId="167" fontId="14" fillId="0" borderId="0" xfId="7" applyNumberFormat="1" applyFont="1" applyBorder="1" applyAlignment="1" applyProtection="1">
      <alignment vertical="center"/>
    </xf>
    <xf numFmtId="164" fontId="12" fillId="0" borderId="0" xfId="1" applyFont="1" applyAlignment="1" applyProtection="1">
      <alignment vertical="center"/>
    </xf>
    <xf numFmtId="164" fontId="13" fillId="0" borderId="0" xfId="1" applyFont="1" applyAlignment="1" applyProtection="1">
      <alignment vertical="center"/>
    </xf>
    <xf numFmtId="164" fontId="23" fillId="0" borderId="0" xfId="1" applyFont="1" applyAlignment="1" applyProtection="1">
      <alignment vertical="center"/>
    </xf>
    <xf numFmtId="164" fontId="14" fillId="0" borderId="0" xfId="1" applyFont="1" applyAlignment="1" applyProtection="1">
      <alignment vertical="center"/>
    </xf>
    <xf numFmtId="164" fontId="12" fillId="0" borderId="0" xfId="1" applyFont="1" applyAlignment="1" applyProtection="1">
      <alignment horizontal="right" vertical="center"/>
    </xf>
    <xf numFmtId="37" fontId="12" fillId="0" borderId="0" xfId="1" applyNumberFormat="1" applyFont="1" applyAlignment="1" applyProtection="1">
      <alignment vertical="center"/>
    </xf>
    <xf numFmtId="166" fontId="12" fillId="0" borderId="0" xfId="1" applyNumberFormat="1" applyFont="1" applyAlignment="1" applyProtection="1">
      <alignment vertical="center"/>
    </xf>
    <xf numFmtId="164" fontId="12" fillId="0" borderId="0" xfId="1" quotePrefix="1" applyFont="1" applyAlignment="1" applyProtection="1">
      <alignment horizontal="left" vertical="center"/>
    </xf>
    <xf numFmtId="164" fontId="14" fillId="0" borderId="0" xfId="1" applyFont="1" applyAlignment="1" applyProtection="1">
      <alignment horizontal="right" vertical="center"/>
    </xf>
    <xf numFmtId="164" fontId="14" fillId="0" borderId="1" xfId="1" applyFont="1" applyBorder="1" applyAlignment="1" applyProtection="1">
      <alignment horizontal="centerContinuous" vertical="center"/>
    </xf>
    <xf numFmtId="164" fontId="14" fillId="0" borderId="0" xfId="1" applyFont="1" applyAlignment="1" applyProtection="1">
      <alignment horizontal="centerContinuous" vertical="center"/>
    </xf>
    <xf numFmtId="164" fontId="14" fillId="0" borderId="0" xfId="1" applyFont="1" applyAlignment="1" applyProtection="1">
      <alignment horizontal="center" vertical="center"/>
    </xf>
    <xf numFmtId="164" fontId="14" fillId="0" borderId="1" xfId="1" applyFont="1" applyBorder="1" applyAlignment="1" applyProtection="1">
      <alignment horizontal="center" vertical="center"/>
    </xf>
    <xf numFmtId="164" fontId="14" fillId="0" borderId="1" xfId="1" applyFont="1" applyBorder="1" applyAlignment="1" applyProtection="1">
      <alignment vertical="center"/>
    </xf>
    <xf numFmtId="165" fontId="14" fillId="0" borderId="0" xfId="6" applyFont="1" applyAlignment="1" applyProtection="1">
      <alignment vertical="center"/>
    </xf>
    <xf numFmtId="164" fontId="15" fillId="0" borderId="0" xfId="1" applyFont="1" applyAlignment="1" applyProtection="1">
      <alignment vertical="center"/>
    </xf>
    <xf numFmtId="37" fontId="15" fillId="0" borderId="0" xfId="1" applyNumberFormat="1" applyFont="1" applyAlignment="1" applyProtection="1">
      <alignment vertical="center"/>
    </xf>
    <xf numFmtId="164" fontId="14" fillId="0" borderId="2" xfId="1" applyFont="1" applyBorder="1" applyAlignment="1" applyProtection="1">
      <alignment vertical="center"/>
    </xf>
    <xf numFmtId="164" fontId="14" fillId="0" borderId="0" xfId="1" quotePrefix="1" applyFont="1" applyAlignment="1" applyProtection="1">
      <alignment horizontal="left" wrapText="1"/>
    </xf>
    <xf numFmtId="164" fontId="14" fillId="0" borderId="0" xfId="1" quotePrefix="1" applyFont="1" applyAlignment="1" applyProtection="1"/>
    <xf numFmtId="164" fontId="23" fillId="0" borderId="0" xfId="1" quotePrefix="1" applyFont="1" applyProtection="1"/>
    <xf numFmtId="164" fontId="14" fillId="0" borderId="0" xfId="1" quotePrefix="1" applyFont="1" applyProtection="1"/>
    <xf numFmtId="164" fontId="12" fillId="0" borderId="0" xfId="1" applyFont="1" applyAlignment="1" applyProtection="1">
      <alignment horizontal="left" vertical="center"/>
    </xf>
    <xf numFmtId="164" fontId="23" fillId="0" borderId="0" xfId="1" quotePrefix="1" applyFont="1" applyAlignment="1" applyProtection="1">
      <alignment horizontal="left" vertical="center"/>
    </xf>
    <xf numFmtId="164" fontId="14" fillId="0" borderId="0" xfId="1" quotePrefix="1" applyFont="1" applyAlignment="1" applyProtection="1">
      <alignment wrapText="1"/>
    </xf>
    <xf numFmtId="164" fontId="23" fillId="0" borderId="0" xfId="1" quotePrefix="1" applyFont="1" applyAlignment="1" applyProtection="1"/>
    <xf numFmtId="164" fontId="14" fillId="0" borderId="0" xfId="1" quotePrefix="1" applyFont="1" applyAlignment="1" applyProtection="1">
      <alignment horizontal="left" vertical="center"/>
    </xf>
    <xf numFmtId="39" fontId="15" fillId="0" borderId="0" xfId="1" applyNumberFormat="1" applyFont="1" applyAlignment="1" applyProtection="1">
      <alignment vertical="center"/>
    </xf>
    <xf numFmtId="164" fontId="14" fillId="0" borderId="3" xfId="1" applyFont="1" applyBorder="1" applyAlignment="1" applyProtection="1">
      <alignment vertical="center"/>
    </xf>
    <xf numFmtId="164" fontId="14" fillId="0" borderId="0" xfId="1" applyFont="1" applyAlignment="1" applyProtection="1">
      <alignment horizontal="left" wrapText="1"/>
    </xf>
    <xf numFmtId="164" fontId="18" fillId="0" borderId="0" xfId="1" applyFont="1" applyAlignment="1" applyProtection="1">
      <alignment horizontal="right" vertical="center"/>
    </xf>
    <xf numFmtId="165" fontId="12" fillId="0" borderId="0" xfId="6" applyFont="1" applyAlignment="1" applyProtection="1">
      <alignment vertical="center"/>
    </xf>
    <xf numFmtId="165" fontId="19" fillId="0" borderId="0" xfId="6" applyFont="1" applyAlignment="1" applyProtection="1">
      <alignment vertical="center"/>
    </xf>
    <xf numFmtId="165" fontId="12" fillId="0" borderId="0" xfId="6" applyFont="1" applyAlignment="1" applyProtection="1">
      <alignment horizontal="right" vertical="center"/>
    </xf>
    <xf numFmtId="165" fontId="12" fillId="0" borderId="0" xfId="6" applyFont="1" applyAlignment="1" applyProtection="1">
      <alignment horizontal="left" vertical="center"/>
    </xf>
    <xf numFmtId="37" fontId="12" fillId="0" borderId="0" xfId="6" applyNumberFormat="1" applyFont="1" applyAlignment="1" applyProtection="1">
      <alignment vertical="center"/>
    </xf>
    <xf numFmtId="166" fontId="12" fillId="0" borderId="0" xfId="6" applyNumberFormat="1" applyFont="1" applyAlignment="1" applyProtection="1">
      <alignment vertical="center"/>
    </xf>
    <xf numFmtId="165" fontId="12" fillId="0" borderId="0" xfId="6" quotePrefix="1" applyFont="1" applyAlignment="1" applyProtection="1">
      <alignment horizontal="left" vertical="center"/>
    </xf>
    <xf numFmtId="165" fontId="14" fillId="0" borderId="0" xfId="6" applyFont="1" applyAlignment="1" applyProtection="1">
      <alignment horizontal="centerContinuous" vertical="center"/>
    </xf>
    <xf numFmtId="165" fontId="14" fillId="0" borderId="1" xfId="6" applyFont="1" applyBorder="1" applyAlignment="1" applyProtection="1">
      <alignment horizontal="center" vertical="center"/>
    </xf>
    <xf numFmtId="165" fontId="14" fillId="0" borderId="1" xfId="6" applyFont="1" applyBorder="1" applyAlignment="1" applyProtection="1">
      <alignment horizontal="left" vertical="center"/>
    </xf>
    <xf numFmtId="165" fontId="14" fillId="0" borderId="1" xfId="6" applyFont="1" applyBorder="1" applyAlignment="1" applyProtection="1">
      <alignment vertical="center"/>
    </xf>
    <xf numFmtId="165" fontId="14" fillId="0" borderId="1" xfId="6" applyFont="1" applyBorder="1" applyAlignment="1" applyProtection="1">
      <alignment horizontal="centerContinuous" vertical="center"/>
    </xf>
    <xf numFmtId="165" fontId="14" fillId="0" borderId="0" xfId="6" applyFont="1" applyAlignment="1" applyProtection="1">
      <alignment horizontal="center" vertical="center"/>
    </xf>
    <xf numFmtId="165" fontId="14" fillId="0" borderId="0" xfId="6" quotePrefix="1" applyFont="1" applyAlignment="1" applyProtection="1">
      <alignment horizontal="center" vertical="center"/>
    </xf>
    <xf numFmtId="165" fontId="14" fillId="0" borderId="1" xfId="6" applyFont="1" applyBorder="1" applyAlignment="1" applyProtection="1">
      <alignment horizontal="center" vertical="center"/>
    </xf>
    <xf numFmtId="165" fontId="15" fillId="0" borderId="0" xfId="6" applyFont="1" applyAlignment="1" applyProtection="1">
      <alignment vertical="center"/>
    </xf>
    <xf numFmtId="165" fontId="18" fillId="0" borderId="0" xfId="6" applyFont="1" applyAlignment="1" applyProtection="1">
      <alignment horizontal="right" vertical="center"/>
    </xf>
    <xf numFmtId="165" fontId="14" fillId="0" borderId="0" xfId="6" applyFont="1" applyAlignment="1" applyProtection="1">
      <alignment horizontal="right" vertical="center"/>
    </xf>
    <xf numFmtId="37" fontId="14" fillId="0" borderId="0" xfId="6" applyNumberFormat="1" applyFont="1" applyAlignment="1" applyProtection="1">
      <alignment vertical="center"/>
    </xf>
    <xf numFmtId="165" fontId="18" fillId="0" borderId="0" xfId="6" applyFont="1" applyAlignment="1" applyProtection="1">
      <alignment vertical="center"/>
    </xf>
    <xf numFmtId="165" fontId="14" fillId="0" borderId="2" xfId="6" applyFont="1" applyBorder="1" applyAlignment="1" applyProtection="1">
      <alignment vertical="center"/>
    </xf>
    <xf numFmtId="37" fontId="12" fillId="0" borderId="2" xfId="6" applyNumberFormat="1" applyFont="1" applyBorder="1" applyAlignment="1" applyProtection="1">
      <alignment vertical="center"/>
    </xf>
    <xf numFmtId="37" fontId="14" fillId="0" borderId="0" xfId="6" applyNumberFormat="1" applyFont="1" applyAlignment="1" applyProtection="1">
      <alignment horizontal="right" vertical="center"/>
    </xf>
    <xf numFmtId="165" fontId="12" fillId="0" borderId="0" xfId="6" quotePrefix="1" applyFont="1" applyAlignment="1" applyProtection="1">
      <alignment vertical="center"/>
    </xf>
    <xf numFmtId="165" fontId="12" fillId="0" borderId="0" xfId="6" quotePrefix="1" applyFont="1" applyAlignment="1" applyProtection="1">
      <alignment horizontal="right" vertical="center"/>
    </xf>
    <xf numFmtId="37" fontId="18" fillId="0" borderId="0" xfId="6" applyNumberFormat="1" applyFont="1" applyAlignment="1" applyProtection="1">
      <alignment vertical="center"/>
    </xf>
    <xf numFmtId="165" fontId="14" fillId="0" borderId="0" xfId="6" quotePrefix="1" applyFont="1" applyAlignment="1" applyProtection="1">
      <alignment horizontal="left" vertical="center"/>
    </xf>
    <xf numFmtId="165" fontId="14" fillId="0" borderId="3" xfId="6" applyFont="1" applyBorder="1" applyAlignment="1" applyProtection="1">
      <alignment vertical="center"/>
    </xf>
    <xf numFmtId="37" fontId="12" fillId="0" borderId="3" xfId="6" applyNumberFormat="1" applyFont="1" applyBorder="1" applyAlignment="1" applyProtection="1">
      <alignment vertical="center"/>
    </xf>
    <xf numFmtId="0" fontId="12" fillId="0" borderId="0" xfId="14" applyFont="1" applyAlignment="1" applyProtection="1">
      <alignment vertical="center"/>
    </xf>
    <xf numFmtId="0" fontId="12" fillId="0" borderId="0" xfId="14" quotePrefix="1" applyFont="1" applyAlignment="1" applyProtection="1">
      <alignment horizontal="left" vertical="center"/>
    </xf>
    <xf numFmtId="3" fontId="12" fillId="0" borderId="0" xfId="14" applyNumberFormat="1" applyFont="1" applyAlignment="1" applyProtection="1">
      <alignment vertical="center"/>
    </xf>
    <xf numFmtId="4" fontId="12" fillId="0" borderId="0" xfId="14" applyNumberFormat="1" applyFont="1" applyAlignment="1" applyProtection="1">
      <alignment vertical="center"/>
    </xf>
    <xf numFmtId="0" fontId="12" fillId="0" borderId="0" xfId="14" applyFont="1" applyAlignment="1" applyProtection="1">
      <alignment horizontal="right" vertical="center"/>
    </xf>
    <xf numFmtId="0" fontId="12" fillId="0" borderId="0" xfId="14" applyFont="1" applyAlignment="1" applyProtection="1">
      <alignment horizontal="center" vertical="center"/>
    </xf>
    <xf numFmtId="171" fontId="12" fillId="0" borderId="0" xfId="14" applyNumberFormat="1" applyFont="1" applyAlignment="1" applyProtection="1">
      <alignment horizontal="right" vertical="center"/>
    </xf>
    <xf numFmtId="172" fontId="12" fillId="0" borderId="0" xfId="14" applyNumberFormat="1" applyFont="1" applyAlignment="1" applyProtection="1">
      <alignment horizontal="right" vertical="center"/>
    </xf>
    <xf numFmtId="173" fontId="12" fillId="0" borderId="0" xfId="14" applyNumberFormat="1" applyFont="1" applyAlignment="1" applyProtection="1">
      <alignment horizontal="right" vertical="center"/>
    </xf>
    <xf numFmtId="3" fontId="12" fillId="0" borderId="0" xfId="14" quotePrefix="1" applyNumberFormat="1" applyFont="1" applyAlignment="1" applyProtection="1">
      <alignment horizontal="right" vertical="center"/>
    </xf>
    <xf numFmtId="0" fontId="13" fillId="0" borderId="0" xfId="14" quotePrefix="1" applyFont="1" applyAlignment="1" applyProtection="1">
      <alignment horizontal="left" vertical="center"/>
    </xf>
    <xf numFmtId="0" fontId="12" fillId="0" borderId="0" xfId="14" quotePrefix="1" applyFont="1" applyAlignment="1" applyProtection="1">
      <alignment horizontal="center" vertical="center"/>
    </xf>
    <xf numFmtId="0" fontId="13" fillId="0" borderId="0" xfId="14" applyFont="1" applyAlignment="1" applyProtection="1">
      <alignment vertical="center"/>
    </xf>
    <xf numFmtId="0" fontId="12" fillId="0" borderId="0" xfId="14" applyFont="1" applyAlignment="1" applyProtection="1">
      <alignment horizontal="left" vertical="center"/>
    </xf>
    <xf numFmtId="3" fontId="12" fillId="0" borderId="0" xfId="14" applyNumberFormat="1" applyFont="1" applyAlignment="1" applyProtection="1">
      <alignment horizontal="right" vertical="center"/>
    </xf>
    <xf numFmtId="3" fontId="12" fillId="0" borderId="0" xfId="14" quotePrefix="1" applyNumberFormat="1" applyFont="1" applyAlignment="1" applyProtection="1">
      <alignment vertical="center"/>
    </xf>
    <xf numFmtId="3" fontId="19" fillId="0" borderId="0" xfId="14" applyNumberFormat="1" applyFont="1" applyAlignment="1" applyProtection="1">
      <alignment vertical="center"/>
    </xf>
    <xf numFmtId="0" fontId="19" fillId="0" borderId="0" xfId="14" applyFont="1" applyAlignment="1" applyProtection="1">
      <alignment horizontal="right" vertical="center"/>
    </xf>
    <xf numFmtId="0" fontId="13" fillId="0" borderId="0" xfId="14" quotePrefix="1" applyFont="1" applyAlignment="1" applyProtection="1">
      <alignment horizontal="right" vertical="center"/>
    </xf>
    <xf numFmtId="171" fontId="13" fillId="0" borderId="0" xfId="14" applyNumberFormat="1" applyFont="1" applyAlignment="1" applyProtection="1">
      <alignment horizontal="right" vertical="center"/>
    </xf>
    <xf numFmtId="171" fontId="13" fillId="0" borderId="0" xfId="14" applyNumberFormat="1" applyFont="1" applyAlignment="1" applyProtection="1">
      <alignment horizontal="left" vertical="center"/>
    </xf>
    <xf numFmtId="0" fontId="14" fillId="0" borderId="0" xfId="14" applyFont="1" applyAlignment="1" applyProtection="1">
      <alignment horizontal="left" vertical="center"/>
    </xf>
    <xf numFmtId="0" fontId="14" fillId="0" borderId="0" xfId="14" applyFont="1" applyAlignment="1" applyProtection="1">
      <alignment vertical="center"/>
    </xf>
    <xf numFmtId="3" fontId="14" fillId="0" borderId="0" xfId="14" applyNumberFormat="1" applyFont="1" applyAlignment="1" applyProtection="1">
      <alignment vertical="center"/>
    </xf>
    <xf numFmtId="4" fontId="14" fillId="0" borderId="0" xfId="14" applyNumberFormat="1" applyFont="1" applyAlignment="1" applyProtection="1">
      <alignment vertical="center"/>
    </xf>
    <xf numFmtId="0" fontId="14" fillId="0" borderId="0" xfId="14" applyFont="1" applyAlignment="1" applyProtection="1">
      <alignment horizontal="right" vertical="center"/>
    </xf>
    <xf numFmtId="3" fontId="21" fillId="0" borderId="0" xfId="14" applyNumberFormat="1" applyFont="1" applyAlignment="1" applyProtection="1">
      <alignment vertical="center"/>
    </xf>
    <xf numFmtId="171" fontId="14" fillId="0" borderId="0" xfId="14" applyNumberFormat="1" applyFont="1" applyAlignment="1" applyProtection="1">
      <alignment horizontal="right" vertical="center"/>
    </xf>
    <xf numFmtId="172" fontId="14" fillId="0" borderId="0" xfId="14" applyNumberFormat="1" applyFont="1" applyAlignment="1" applyProtection="1">
      <alignment horizontal="right" vertical="center"/>
    </xf>
    <xf numFmtId="173" fontId="21" fillId="0" borderId="0" xfId="14" applyNumberFormat="1" applyFont="1" applyAlignment="1" applyProtection="1">
      <alignment vertical="center"/>
    </xf>
    <xf numFmtId="173" fontId="14" fillId="0" borderId="0" xfId="14" applyNumberFormat="1" applyFont="1" applyAlignment="1" applyProtection="1">
      <alignment horizontal="right" vertical="center"/>
    </xf>
    <xf numFmtId="171" fontId="14" fillId="0" borderId="0" xfId="14" applyNumberFormat="1" applyFont="1" applyAlignment="1" applyProtection="1">
      <alignment horizontal="center" vertical="center"/>
    </xf>
    <xf numFmtId="172" fontId="14" fillId="0" borderId="0" xfId="14" applyNumberFormat="1" applyFont="1" applyAlignment="1" applyProtection="1">
      <alignment horizontal="center" vertical="center"/>
    </xf>
    <xf numFmtId="173" fontId="14" fillId="0" borderId="0" xfId="14" applyNumberFormat="1" applyFont="1" applyAlignment="1" applyProtection="1">
      <alignment horizontal="center" vertical="center"/>
    </xf>
    <xf numFmtId="3" fontId="14" fillId="0" borderId="0" xfId="14" quotePrefix="1" applyNumberFormat="1" applyFont="1" applyAlignment="1" applyProtection="1">
      <alignment horizontal="center" vertical="center"/>
    </xf>
    <xf numFmtId="3" fontId="14" fillId="0" borderId="0" xfId="14" applyNumberFormat="1" applyFont="1" applyAlignment="1" applyProtection="1">
      <alignment horizontal="center" vertical="center"/>
    </xf>
    <xf numFmtId="4" fontId="14" fillId="0" borderId="0" xfId="14" applyNumberFormat="1" applyFont="1" applyAlignment="1" applyProtection="1">
      <alignment horizontal="center" vertical="center"/>
    </xf>
    <xf numFmtId="0" fontId="14" fillId="0" borderId="0" xfId="14" applyFont="1" applyAlignment="1" applyProtection="1">
      <alignment horizontal="center" vertical="center"/>
    </xf>
    <xf numFmtId="173" fontId="14" fillId="0" borderId="0" xfId="14" quotePrefix="1" applyNumberFormat="1" applyFont="1" applyAlignment="1" applyProtection="1">
      <alignment horizontal="center" vertical="center" wrapText="1"/>
    </xf>
    <xf numFmtId="3" fontId="14" fillId="0" borderId="0" xfId="14" applyNumberFormat="1" applyFont="1" applyAlignment="1" applyProtection="1">
      <alignment horizontal="left" vertical="center"/>
    </xf>
    <xf numFmtId="0" fontId="14" fillId="0" borderId="2" xfId="14" applyFont="1" applyBorder="1" applyAlignment="1" applyProtection="1">
      <alignment horizontal="center" vertical="center"/>
    </xf>
    <xf numFmtId="4" fontId="14" fillId="0" borderId="2" xfId="14" quotePrefix="1" applyNumberFormat="1" applyFont="1" applyBorder="1" applyAlignment="1" applyProtection="1">
      <alignment horizontal="center" vertical="center"/>
    </xf>
    <xf numFmtId="4" fontId="14" fillId="0" borderId="0" xfId="14" quotePrefix="1" applyNumberFormat="1" applyFont="1" applyAlignment="1" applyProtection="1">
      <alignment horizontal="center" vertical="center"/>
    </xf>
    <xf numFmtId="171" fontId="14" fillId="0" borderId="2" xfId="14" quotePrefix="1" applyNumberFormat="1" applyFont="1" applyBorder="1" applyAlignment="1" applyProtection="1">
      <alignment horizontal="center" vertical="center"/>
    </xf>
    <xf numFmtId="0" fontId="14" fillId="0" borderId="0" xfId="14" quotePrefix="1" applyFont="1" applyAlignment="1" applyProtection="1">
      <alignment horizontal="center" vertical="center"/>
    </xf>
    <xf numFmtId="171" fontId="14" fillId="0" borderId="0" xfId="14" quotePrefix="1" applyNumberFormat="1" applyFont="1" applyAlignment="1" applyProtection="1">
      <alignment horizontal="center" vertical="center"/>
    </xf>
    <xf numFmtId="172" fontId="14" fillId="0" borderId="0" xfId="14" quotePrefix="1" applyNumberFormat="1" applyFont="1" applyAlignment="1" applyProtection="1">
      <alignment horizontal="center" vertical="center"/>
    </xf>
    <xf numFmtId="173" fontId="14" fillId="0" borderId="2" xfId="14" applyNumberFormat="1" applyFont="1" applyBorder="1" applyAlignment="1" applyProtection="1">
      <alignment horizontal="center" vertical="center"/>
    </xf>
    <xf numFmtId="173" fontId="14" fillId="0" borderId="0" xfId="14" quotePrefix="1" applyNumberFormat="1" applyFont="1" applyAlignment="1" applyProtection="1">
      <alignment horizontal="center" vertical="center"/>
    </xf>
    <xf numFmtId="3" fontId="14" fillId="0" borderId="2" xfId="14" quotePrefix="1" applyNumberFormat="1" applyFont="1" applyBorder="1" applyAlignment="1" applyProtection="1">
      <alignment horizontal="center" vertical="center"/>
    </xf>
    <xf numFmtId="0" fontId="14" fillId="0" borderId="0" xfId="14" applyFont="1" applyAlignment="1" applyProtection="1">
      <alignment horizontal="right" vertical="center" wrapText="1"/>
    </xf>
    <xf numFmtId="0" fontId="14" fillId="0" borderId="0" xfId="14" applyFont="1" applyAlignment="1" applyProtection="1">
      <alignment vertical="center" wrapText="1"/>
    </xf>
    <xf numFmtId="0" fontId="14" fillId="0" borderId="0" xfId="14" applyFont="1" applyAlignment="1" applyProtection="1">
      <alignment horizontal="center" vertical="center" wrapText="1"/>
    </xf>
    <xf numFmtId="3" fontId="20" fillId="0" borderId="0" xfId="14" applyNumberFormat="1" applyFont="1" applyAlignment="1" applyProtection="1">
      <alignment horizontal="center" vertical="center" wrapText="1"/>
    </xf>
    <xf numFmtId="3" fontId="14" fillId="0" borderId="0" xfId="14" applyNumberFormat="1" applyFont="1" applyAlignment="1" applyProtection="1">
      <alignment horizontal="center" vertical="center" wrapText="1"/>
    </xf>
    <xf numFmtId="4" fontId="14" fillId="0" borderId="0" xfId="14" applyNumberFormat="1" applyFont="1" applyAlignment="1" applyProtection="1">
      <alignment horizontal="center" vertical="center" wrapText="1"/>
    </xf>
    <xf numFmtId="171" fontId="14" fillId="0" borderId="0" xfId="14" applyNumberFormat="1" applyFont="1" applyAlignment="1" applyProtection="1">
      <alignment horizontal="right" vertical="center" wrapText="1"/>
    </xf>
    <xf numFmtId="172" fontId="14" fillId="0" borderId="0" xfId="14" applyNumberFormat="1" applyFont="1" applyAlignment="1" applyProtection="1">
      <alignment horizontal="right" vertical="center" wrapText="1"/>
    </xf>
    <xf numFmtId="173" fontId="14" fillId="0" borderId="0" xfId="14" applyNumberFormat="1" applyFont="1" applyAlignment="1" applyProtection="1">
      <alignment horizontal="right" vertical="center" wrapText="1"/>
    </xf>
    <xf numFmtId="3" fontId="14" fillId="0" borderId="0" xfId="14" applyNumberFormat="1" applyFont="1" applyAlignment="1" applyProtection="1">
      <alignment horizontal="right" vertical="center" wrapText="1"/>
    </xf>
    <xf numFmtId="0" fontId="14" fillId="0" borderId="0" xfId="14" quotePrefix="1" applyFont="1" applyAlignment="1" applyProtection="1">
      <alignment horizontal="left" vertical="center"/>
    </xf>
    <xf numFmtId="0" fontId="14" fillId="0" borderId="0" xfId="14" applyFont="1" applyAlignment="1" applyProtection="1">
      <alignment horizontal="left" vertical="center"/>
    </xf>
    <xf numFmtId="3" fontId="14" fillId="0" borderId="0" xfId="14" applyNumberFormat="1" applyFont="1" applyAlignment="1" applyProtection="1">
      <alignment horizontal="right" vertical="center"/>
    </xf>
    <xf numFmtId="167" fontId="14" fillId="0" borderId="0" xfId="15" applyNumberFormat="1" applyFont="1" applyFill="1" applyBorder="1" applyAlignment="1" applyProtection="1">
      <alignment vertical="center"/>
    </xf>
    <xf numFmtId="39" fontId="14" fillId="0" borderId="0" xfId="15" applyNumberFormat="1" applyFont="1" applyFill="1" applyBorder="1" applyAlignment="1" applyProtection="1">
      <alignment vertical="center"/>
    </xf>
    <xf numFmtId="4" fontId="14" fillId="0" borderId="0" xfId="14" applyNumberFormat="1" applyFont="1" applyAlignment="1" applyProtection="1">
      <alignment horizontal="right" vertical="center"/>
    </xf>
    <xf numFmtId="174" fontId="14" fillId="0" borderId="0" xfId="15" applyNumberFormat="1" applyFont="1" applyFill="1" applyBorder="1" applyAlignment="1" applyProtection="1">
      <alignment vertical="center"/>
    </xf>
    <xf numFmtId="167" fontId="14" fillId="0" borderId="0" xfId="14" applyNumberFormat="1" applyFont="1" applyAlignment="1" applyProtection="1">
      <alignment horizontal="right" vertical="center"/>
    </xf>
    <xf numFmtId="175" fontId="14" fillId="0" borderId="0" xfId="15" applyNumberFormat="1" applyFont="1" applyFill="1" applyBorder="1" applyAlignment="1" applyProtection="1">
      <alignment vertical="center"/>
    </xf>
    <xf numFmtId="42" fontId="14" fillId="0" borderId="0" xfId="15" applyNumberFormat="1" applyFont="1" applyFill="1" applyBorder="1" applyAlignment="1" applyProtection="1">
      <alignment vertical="center"/>
    </xf>
    <xf numFmtId="167" fontId="14" fillId="0" borderId="0" xfId="14" applyNumberFormat="1" applyFont="1" applyAlignment="1" applyProtection="1">
      <alignment vertical="center"/>
    </xf>
    <xf numFmtId="167" fontId="14" fillId="0" borderId="0" xfId="15" applyNumberFormat="1" applyFont="1" applyFill="1" applyBorder="1" applyAlignment="1" applyProtection="1">
      <alignment horizontal="left" vertical="center"/>
    </xf>
    <xf numFmtId="167" fontId="14" fillId="0" borderId="0" xfId="15" applyNumberFormat="1" applyFont="1" applyFill="1" applyBorder="1" applyAlignment="1" applyProtection="1">
      <alignment horizontal="left" vertical="center" indent="1"/>
    </xf>
    <xf numFmtId="167" fontId="14" fillId="0" borderId="0" xfId="14" applyNumberFormat="1" applyFont="1" applyAlignment="1" applyProtection="1">
      <alignment horizontal="left" vertical="center" indent="1"/>
    </xf>
    <xf numFmtId="176" fontId="14" fillId="0" borderId="0" xfId="14" applyNumberFormat="1" applyFont="1" applyAlignment="1" applyProtection="1">
      <alignment horizontal="right" vertical="center"/>
    </xf>
    <xf numFmtId="43" fontId="14" fillId="0" borderId="0" xfId="14" applyNumberFormat="1" applyFont="1" applyAlignment="1" applyProtection="1">
      <alignment horizontal="right" vertical="center"/>
    </xf>
    <xf numFmtId="3" fontId="21" fillId="0" borderId="0" xfId="14" applyNumberFormat="1" applyFont="1" applyAlignment="1" applyProtection="1">
      <alignment horizontal="right" vertical="center"/>
    </xf>
    <xf numFmtId="174" fontId="14" fillId="0" borderId="0" xfId="14" applyNumberFormat="1" applyFont="1" applyAlignment="1" applyProtection="1">
      <alignment horizontal="right" vertical="center"/>
    </xf>
    <xf numFmtId="175" fontId="14" fillId="0" borderId="0" xfId="14" applyNumberFormat="1" applyFont="1" applyAlignment="1" applyProtection="1">
      <alignment horizontal="right" vertical="center"/>
    </xf>
    <xf numFmtId="167" fontId="14" fillId="0" borderId="0" xfId="15" applyNumberFormat="1" applyFont="1" applyFill="1" applyAlignment="1" applyProtection="1">
      <alignment vertical="center"/>
    </xf>
    <xf numFmtId="2" fontId="14" fillId="0" borderId="0" xfId="14" applyNumberFormat="1" applyFont="1" applyAlignment="1" applyProtection="1">
      <alignment vertical="center"/>
    </xf>
    <xf numFmtId="167" fontId="12" fillId="0" borderId="0" xfId="15" applyNumberFormat="1" applyFont="1" applyFill="1" applyAlignment="1" applyProtection="1">
      <alignment vertical="center"/>
    </xf>
    <xf numFmtId="167" fontId="12" fillId="0" borderId="0" xfId="15" applyNumberFormat="1" applyFont="1" applyFill="1" applyBorder="1" applyAlignment="1" applyProtection="1">
      <alignment vertical="center"/>
    </xf>
    <xf numFmtId="2" fontId="12" fillId="0" borderId="0" xfId="14" applyNumberFormat="1" applyFont="1" applyAlignment="1" applyProtection="1">
      <alignment vertical="center"/>
    </xf>
    <xf numFmtId="175" fontId="12" fillId="0" borderId="0" xfId="14" applyNumberFormat="1" applyFont="1" applyAlignment="1" applyProtection="1">
      <alignment horizontal="right" vertical="center"/>
    </xf>
    <xf numFmtId="0" fontId="14" fillId="0" borderId="0" xfId="14" quotePrefix="1" applyFont="1" applyAlignment="1" applyProtection="1">
      <alignment horizontal="left" vertical="center"/>
    </xf>
    <xf numFmtId="0" fontId="14" fillId="0" borderId="0" xfId="14" applyFont="1" applyAlignment="1" applyProtection="1">
      <alignment horizontal="left" vertical="center" wrapText="1"/>
    </xf>
    <xf numFmtId="0" fontId="20" fillId="0" borderId="0" xfId="14" applyFont="1" applyAlignment="1" applyProtection="1">
      <alignment horizontal="left" vertical="center"/>
    </xf>
    <xf numFmtId="173" fontId="14" fillId="0" borderId="0" xfId="14" applyNumberFormat="1" applyFont="1" applyAlignment="1" applyProtection="1">
      <alignment horizontal="left" vertical="center"/>
    </xf>
    <xf numFmtId="0" fontId="22" fillId="0" borderId="0" xfId="14" applyFont="1" applyAlignment="1" applyProtection="1">
      <alignment horizontal="left" vertical="center"/>
    </xf>
    <xf numFmtId="173" fontId="22" fillId="0" borderId="0" xfId="14" applyNumberFormat="1" applyFont="1" applyAlignment="1" applyProtection="1">
      <alignment horizontal="left" vertical="center"/>
    </xf>
    <xf numFmtId="3" fontId="22" fillId="0" borderId="0" xfId="14" applyNumberFormat="1" applyFont="1" applyAlignment="1" applyProtection="1">
      <alignment horizontal="left" vertical="center"/>
    </xf>
    <xf numFmtId="164" fontId="12" fillId="0" borderId="0" xfId="1" applyFont="1" applyAlignment="1" applyProtection="1">
      <alignment horizontal="center" vertical="center"/>
    </xf>
    <xf numFmtId="164" fontId="12" fillId="0" borderId="0" xfId="1" quotePrefix="1" applyFont="1" applyAlignment="1" applyProtection="1">
      <alignment horizontal="center" vertical="center"/>
    </xf>
    <xf numFmtId="164" fontId="14" fillId="0" borderId="2" xfId="1" applyFont="1" applyBorder="1" applyAlignment="1" applyProtection="1">
      <alignment horizontal="center" vertical="center"/>
    </xf>
    <xf numFmtId="164" fontId="14" fillId="0" borderId="1" xfId="1" quotePrefix="1" applyFont="1" applyBorder="1" applyAlignment="1" applyProtection="1">
      <alignment horizontal="center" vertical="center"/>
    </xf>
    <xf numFmtId="44" fontId="14" fillId="0" borderId="0" xfId="1" applyNumberFormat="1" applyFont="1" applyAlignment="1" applyProtection="1">
      <alignment vertical="center"/>
    </xf>
    <xf numFmtId="164" fontId="12" fillId="0" borderId="0" xfId="1" quotePrefix="1" applyFont="1" applyAlignment="1" applyProtection="1">
      <alignment horizontal="right" vertical="center"/>
    </xf>
    <xf numFmtId="170" fontId="12" fillId="0" borderId="0" xfId="1" quotePrefix="1" applyNumberFormat="1" applyFont="1" applyAlignment="1" applyProtection="1">
      <alignment horizontal="left" vertical="center"/>
    </xf>
    <xf numFmtId="164" fontId="14" fillId="0" borderId="0" xfId="1" quotePrefix="1" applyFont="1" applyAlignment="1" applyProtection="1">
      <alignment horizontal="center" vertical="center"/>
    </xf>
    <xf numFmtId="164" fontId="14" fillId="0" borderId="3" xfId="1" applyFont="1" applyBorder="1" applyAlignment="1" applyProtection="1">
      <alignment horizontal="center" vertical="center"/>
    </xf>
    <xf numFmtId="164" fontId="18" fillId="0" borderId="0" xfId="1" applyFont="1" applyAlignment="1" applyProtection="1">
      <alignment vertical="center"/>
    </xf>
    <xf numFmtId="37" fontId="14" fillId="0" borderId="0" xfId="1" applyNumberFormat="1" applyFont="1" applyAlignment="1" applyProtection="1">
      <alignment vertical="center"/>
    </xf>
    <xf numFmtId="169" fontId="15" fillId="0" borderId="0" xfId="1" applyNumberFormat="1" applyFont="1" applyAlignment="1" applyProtection="1">
      <alignment vertical="center"/>
    </xf>
    <xf numFmtId="39" fontId="14" fillId="0" borderId="1" xfId="1" applyNumberFormat="1" applyFont="1" applyBorder="1" applyAlignment="1" applyProtection="1">
      <alignment horizontal="centerContinuous" vertical="center"/>
    </xf>
    <xf numFmtId="39" fontId="14" fillId="0" borderId="0" xfId="1" applyNumberFormat="1" applyFont="1" applyAlignment="1" applyProtection="1">
      <alignment horizontal="center" vertical="center"/>
    </xf>
    <xf numFmtId="39" fontId="14" fillId="0" borderId="1" xfId="1" applyNumberFormat="1" applyFont="1" applyBorder="1" applyAlignment="1" applyProtection="1">
      <alignment horizontal="center" vertical="center"/>
    </xf>
    <xf numFmtId="164" fontId="12" fillId="0" borderId="0" xfId="1" quotePrefix="1" applyFont="1" applyAlignment="1" applyProtection="1">
      <alignment vertical="center"/>
    </xf>
    <xf numFmtId="164" fontId="19" fillId="0" borderId="0" xfId="1" applyFont="1" applyAlignment="1" applyProtection="1">
      <alignment vertical="center"/>
    </xf>
    <xf numFmtId="39" fontId="12" fillId="0" borderId="0" xfId="1" applyNumberFormat="1" applyFont="1" applyAlignment="1" applyProtection="1">
      <alignment vertical="center"/>
    </xf>
    <xf numFmtId="164" fontId="14" fillId="0" borderId="2" xfId="1" quotePrefix="1" applyFont="1" applyBorder="1" applyAlignment="1" applyProtection="1">
      <alignment horizontal="center" vertical="center"/>
    </xf>
    <xf numFmtId="37" fontId="15" fillId="0" borderId="2" xfId="1" applyNumberFormat="1" applyFont="1" applyBorder="1" applyAlignment="1" applyProtection="1">
      <alignment vertical="center"/>
    </xf>
    <xf numFmtId="37" fontId="15" fillId="0" borderId="3" xfId="1" applyNumberFormat="1" applyFont="1" applyBorder="1" applyAlignment="1" applyProtection="1">
      <alignment vertical="center"/>
    </xf>
    <xf numFmtId="164" fontId="14" fillId="0" borderId="2" xfId="1" applyFont="1" applyBorder="1" applyAlignment="1" applyProtection="1">
      <alignment horizontal="centerContinuous" vertical="center"/>
    </xf>
    <xf numFmtId="164" fontId="15" fillId="0" borderId="0" xfId="1" applyFont="1" applyAlignment="1" applyProtection="1">
      <alignment horizontal="right" vertical="center"/>
    </xf>
    <xf numFmtId="164" fontId="15" fillId="0" borderId="0" xfId="1" quotePrefix="1" applyFont="1" applyAlignment="1" applyProtection="1">
      <alignment horizontal="left" vertical="center"/>
    </xf>
    <xf numFmtId="164" fontId="15" fillId="0" borderId="0" xfId="1" quotePrefix="1" applyFont="1" applyAlignment="1" applyProtection="1">
      <alignment vertical="center"/>
    </xf>
    <xf numFmtId="164" fontId="14" fillId="0" borderId="0" xfId="1" quotePrefix="1" applyFont="1" applyAlignment="1" applyProtection="1">
      <alignment vertical="center"/>
    </xf>
    <xf numFmtId="164" fontId="12" fillId="0" borderId="1" xfId="1" applyFont="1" applyBorder="1" applyAlignment="1" applyProtection="1">
      <alignment horizontal="centerContinuous" vertical="center"/>
    </xf>
    <xf numFmtId="164" fontId="12" fillId="0" borderId="0" xfId="1" applyFont="1" applyAlignment="1" applyProtection="1">
      <alignment horizontal="centerContinuous" vertical="center"/>
    </xf>
    <xf numFmtId="164" fontId="12" fillId="0" borderId="1" xfId="1" applyFont="1" applyBorder="1" applyAlignment="1" applyProtection="1">
      <alignment horizontal="center" vertical="center"/>
    </xf>
    <xf numFmtId="164" fontId="12" fillId="0" borderId="2" xfId="1" applyFont="1" applyBorder="1" applyAlignment="1" applyProtection="1">
      <alignment horizontal="center" vertical="center"/>
    </xf>
    <xf numFmtId="165" fontId="14" fillId="0" borderId="0" xfId="6" applyFont="1" applyAlignment="1" applyProtection="1">
      <alignment horizontal="left" vertical="center"/>
    </xf>
    <xf numFmtId="165" fontId="14" fillId="0" borderId="2" xfId="6" applyFont="1" applyBorder="1" applyAlignment="1" applyProtection="1">
      <alignment horizontal="centerContinuous" vertical="center"/>
    </xf>
    <xf numFmtId="165" fontId="14" fillId="0" borderId="2" xfId="6" applyFont="1" applyBorder="1" applyAlignment="1" applyProtection="1">
      <alignment horizontal="center" vertical="center"/>
    </xf>
    <xf numFmtId="165" fontId="15" fillId="0" borderId="0" xfId="6" applyFont="1" applyAlignment="1" applyProtection="1">
      <alignment horizontal="center" vertical="center"/>
    </xf>
    <xf numFmtId="39" fontId="15" fillId="0" borderId="0" xfId="6" applyNumberFormat="1" applyFont="1" applyAlignment="1" applyProtection="1">
      <alignment vertical="center"/>
    </xf>
    <xf numFmtId="165" fontId="15" fillId="0" borderId="0" xfId="6" quotePrefix="1" applyFont="1" applyAlignment="1" applyProtection="1">
      <alignment horizontal="center" vertical="center"/>
    </xf>
    <xf numFmtId="37" fontId="15" fillId="0" borderId="0" xfId="6" applyNumberFormat="1" applyFont="1" applyAlignment="1" applyProtection="1">
      <alignment vertical="center"/>
    </xf>
    <xf numFmtId="37" fontId="15" fillId="0" borderId="2" xfId="6" applyNumberFormat="1" applyFont="1" applyBorder="1" applyAlignment="1" applyProtection="1">
      <alignment vertical="center"/>
    </xf>
    <xf numFmtId="165" fontId="12" fillId="0" borderId="0" xfId="6" applyFont="1" applyAlignment="1" applyProtection="1">
      <alignment horizontal="centerContinuous" vertical="center"/>
    </xf>
    <xf numFmtId="165" fontId="14" fillId="0" borderId="0" xfId="6" quotePrefix="1" applyFont="1" applyAlignment="1" applyProtection="1">
      <alignment vertical="center"/>
    </xf>
    <xf numFmtId="165" fontId="15" fillId="0" borderId="0" xfId="6" applyFont="1" applyAlignment="1" applyProtection="1">
      <alignment horizontal="right" vertical="center"/>
    </xf>
    <xf numFmtId="165" fontId="15" fillId="0" borderId="2" xfId="6" applyFont="1" applyBorder="1" applyAlignment="1" applyProtection="1">
      <alignment vertical="center"/>
    </xf>
    <xf numFmtId="37" fontId="14" fillId="0" borderId="0" xfId="6" applyNumberFormat="1" applyFont="1" applyAlignment="1" applyProtection="1">
      <alignment horizontal="centerContinuous" vertical="center"/>
    </xf>
    <xf numFmtId="0" fontId="14" fillId="0" borderId="2" xfId="14" quotePrefix="1" applyNumberFormat="1" applyFont="1" applyBorder="1" applyAlignment="1" applyProtection="1">
      <alignment horizontal="center" vertical="center"/>
    </xf>
    <xf numFmtId="0" fontId="14" fillId="0" borderId="0" xfId="14" quotePrefix="1" applyNumberFormat="1" applyFont="1" applyAlignment="1" applyProtection="1">
      <alignment horizontal="right" vertical="center"/>
    </xf>
  </cellXfs>
  <cellStyles count="16">
    <cellStyle name="Comma 2" xfId="4" xr:uid="{00000000-0005-0000-0000-000000000000}"/>
    <cellStyle name="Comma 3" xfId="8" xr:uid="{00000000-0005-0000-0000-000001000000}"/>
    <cellStyle name="Comma 3 2" xfId="11" xr:uid="{00000000-0005-0000-0000-000002000000}"/>
    <cellStyle name="Comma 4" xfId="10" xr:uid="{00000000-0005-0000-0000-000003000000}"/>
    <cellStyle name="Comma 5" xfId="13" xr:uid="{00000000-0005-0000-0000-000004000000}"/>
    <cellStyle name="Comma 6" xfId="15" xr:uid="{882F31B5-44BF-48ED-B5DF-CC30BA55F7AB}"/>
    <cellStyle name="Currency 2" xfId="5" xr:uid="{00000000-0005-0000-0000-000005000000}"/>
    <cellStyle name="Currency 3" xfId="7" xr:uid="{00000000-0005-0000-0000-000006000000}"/>
    <cellStyle name="Hyperlink" xfId="3" builtinId="8"/>
    <cellStyle name="Normal" xfId="0" builtinId="0"/>
    <cellStyle name="Normal 2" xfId="6" xr:uid="{00000000-0005-0000-0000-000009000000}"/>
    <cellStyle name="Normal 2 2" xfId="1" xr:uid="{00000000-0005-0000-0000-00000A000000}"/>
    <cellStyle name="Normal 3" xfId="9" xr:uid="{00000000-0005-0000-0000-00000B000000}"/>
    <cellStyle name="Normal 4" xfId="2" xr:uid="{00000000-0005-0000-0000-00000C000000}"/>
    <cellStyle name="Normal 5" xfId="12" xr:uid="{00000000-0005-0000-0000-00000D000000}"/>
    <cellStyle name="Normal 6" xfId="14" xr:uid="{7B38683F-03C3-408B-A3B4-6BB0697AB4C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0</xdr:row>
          <xdr:rowOff>57150</xdr:rowOff>
        </xdr:from>
        <xdr:to>
          <xdr:col>12</xdr:col>
          <xdr:colOff>247650</xdr:colOff>
          <xdr:row>33</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411480</xdr:colOff>
      <xdr:row>0</xdr:row>
      <xdr:rowOff>144780</xdr:rowOff>
    </xdr:from>
    <xdr:to>
      <xdr:col>14</xdr:col>
      <xdr:colOff>106680</xdr:colOff>
      <xdr:row>6</xdr:row>
      <xdr:rowOff>144780</xdr:rowOff>
    </xdr:to>
    <xdr:pic>
      <xdr:nvPicPr>
        <xdr:cNvPr id="7" name="Picture 6" descr="Text&#10;&#10;Description automatically generated">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0680" y="144780"/>
          <a:ext cx="6400800" cy="1143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8</xdr:row>
          <xdr:rowOff>190499</xdr:rowOff>
        </xdr:from>
        <xdr:to>
          <xdr:col>14</xdr:col>
          <xdr:colOff>518160</xdr:colOff>
          <xdr:row>68</xdr:row>
          <xdr:rowOff>30723</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apa.virginia.gov/data/download/local_government/comparative_cost/2022%20footnotes.docx" TargetMode="External"/><Relationship Id="rId1" Type="http://schemas.openxmlformats.org/officeDocument/2006/relationships/hyperlink" Target="http://www.apa.virginia.gov/data/download/local_government/comparative_cost/2014footnotes.do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topLeftCell="B1" workbookViewId="0"/>
  </sheetViews>
  <sheetFormatPr defaultRowHeight="15" x14ac:dyDescent="0.25"/>
  <cols>
    <col min="1" max="1" width="3.5703125" hidden="1" customWidth="1"/>
  </cols>
  <sheetData/>
  <sheetProtection algorithmName="SHA-512" hashValue="3y022RZ/jf4BQDjysoq48BjFJiq02gCpW6KEQqVeBDR0GF4E4hgzxwG5/QCS9bHQn8/H5icGNEx8ZWYXE0PRhw==" saltValue="3two5k99dmZ0OkY/jqRawQ==" spinCount="100000" sheet="1" objects="1" scenarios="1"/>
  <pageMargins left="0.7" right="0.7" top="0.75" bottom="0.75" header="0.3" footer="0.3"/>
  <pageSetup orientation="landscape" r:id="rId1"/>
  <drawing r:id="rId2"/>
  <legacyDrawing r:id="rId3"/>
  <oleObjects>
    <mc:AlternateContent xmlns:mc="http://schemas.openxmlformats.org/markup-compatibility/2006">
      <mc:Choice Requires="x14">
        <oleObject progId="Document" shapeId="3073" r:id="rId4">
          <objectPr defaultSize="0" autoPict="0" r:id="rId5">
            <anchor moveWithCells="1">
              <from>
                <xdr:col>1</xdr:col>
                <xdr:colOff>114300</xdr:colOff>
                <xdr:row>0</xdr:row>
                <xdr:rowOff>57150</xdr:rowOff>
              </from>
              <to>
                <xdr:col>12</xdr:col>
                <xdr:colOff>247650</xdr:colOff>
                <xdr:row>33</xdr:row>
                <xdr:rowOff>133350</xdr:rowOff>
              </to>
            </anchor>
          </objectPr>
        </oleObject>
      </mc:Choice>
      <mc:Fallback>
        <oleObject progId="Document" shapeId="307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F406-C115-4862-A002-2D85371EE0E8}">
  <sheetPr transitionEvaluation="1" transitionEntry="1"/>
  <dimension ref="A1:AR272"/>
  <sheetViews>
    <sheetView showGridLines="0" zoomScale="130" zoomScaleNormal="13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5" style="83" customWidth="1"/>
    <col min="2" max="2" width="2.140625" style="83" customWidth="1"/>
    <col min="3" max="3" width="11.7109375" style="83" customWidth="1"/>
    <col min="4" max="4" width="1.5703125" style="83" customWidth="1"/>
    <col min="5" max="5" width="16.140625" style="83" customWidth="1"/>
    <col min="6" max="6" width="1.5703125" style="83" customWidth="1"/>
    <col min="7" max="7" width="12.7109375" style="83" customWidth="1"/>
    <col min="8" max="8" width="1.5703125" style="83" customWidth="1"/>
    <col min="9" max="9" width="12.7109375" style="83" customWidth="1"/>
    <col min="10" max="10" width="2.42578125" style="83" customWidth="1"/>
    <col min="11" max="11" width="16.140625" style="83" customWidth="1"/>
    <col min="12" max="12" width="1.5703125" style="83" customWidth="1"/>
    <col min="13" max="13" width="16.140625" style="83" customWidth="1"/>
    <col min="14" max="14" width="1.85546875" style="83" customWidth="1"/>
    <col min="15" max="15" width="16.140625" style="83" customWidth="1"/>
    <col min="16" max="16" width="1.5703125" style="83" customWidth="1"/>
    <col min="17" max="17" width="12.7109375" style="83" customWidth="1"/>
    <col min="18" max="18" width="1.5703125" style="83" customWidth="1"/>
    <col min="19" max="19" width="12.7109375" style="83" customWidth="1"/>
    <col min="20" max="20" width="1.5703125" style="83" customWidth="1"/>
    <col min="21" max="21" width="17.85546875" style="83" customWidth="1"/>
    <col min="22" max="23" width="1.5703125" style="83" customWidth="1"/>
    <col min="24" max="24" width="14.42578125" style="83" customWidth="1"/>
    <col min="25" max="25" width="1.5703125" style="83" customWidth="1"/>
    <col min="26" max="26" width="11" style="83" customWidth="1"/>
    <col min="27" max="27" width="2.42578125" style="83" customWidth="1"/>
    <col min="28" max="28" width="14.42578125" style="83" customWidth="1"/>
    <col min="29" max="29" width="1.5703125" style="83" customWidth="1"/>
    <col min="30" max="30" width="11" style="83" customWidth="1"/>
    <col min="31" max="31" width="2.42578125" style="83" customWidth="1"/>
    <col min="32" max="32" width="14.42578125" style="83" customWidth="1"/>
    <col min="33" max="33" width="1.5703125" style="83" customWidth="1"/>
    <col min="34" max="34" width="11" style="83" customWidth="1"/>
    <col min="35" max="35" width="2.42578125" style="83" customWidth="1"/>
    <col min="36" max="36" width="14.42578125" style="83" customWidth="1"/>
    <col min="37" max="37" width="2.42578125" style="83" customWidth="1"/>
    <col min="38" max="38" width="5" style="83" customWidth="1"/>
    <col min="39" max="39" width="11.28515625" style="83" customWidth="1"/>
    <col min="40" max="40" width="8.42578125" style="83" hidden="1" customWidth="1"/>
    <col min="41" max="41" width="1.5703125" style="83" hidden="1" customWidth="1"/>
    <col min="42" max="42" width="12.7109375" style="83" hidden="1" customWidth="1"/>
    <col min="43" max="43" width="1.5703125" style="83" hidden="1" customWidth="1"/>
    <col min="44" max="44" width="12.7109375" style="83" hidden="1" customWidth="1"/>
    <col min="45" max="256" width="12.7109375" style="83"/>
    <col min="257" max="257" width="5" style="83" customWidth="1"/>
    <col min="258" max="258" width="2.140625" style="83" customWidth="1"/>
    <col min="259" max="259" width="22.140625" style="83" customWidth="1"/>
    <col min="260" max="260" width="1.5703125" style="83" customWidth="1"/>
    <col min="261" max="261" width="16.140625" style="83" customWidth="1"/>
    <col min="262" max="262" width="1.5703125" style="83" customWidth="1"/>
    <col min="263" max="263" width="12.7109375" style="83"/>
    <col min="264" max="264" width="1.5703125" style="83" customWidth="1"/>
    <col min="265" max="265" width="12.7109375" style="83"/>
    <col min="266" max="266" width="2.42578125" style="83" customWidth="1"/>
    <col min="267" max="267" width="16.140625" style="83" customWidth="1"/>
    <col min="268" max="268" width="1.5703125" style="83" customWidth="1"/>
    <col min="269" max="269" width="16.140625" style="83" customWidth="1"/>
    <col min="270" max="270" width="1.85546875" style="83" customWidth="1"/>
    <col min="271" max="271" width="16.140625" style="83" customWidth="1"/>
    <col min="272" max="272" width="1.5703125" style="83" customWidth="1"/>
    <col min="273" max="273" width="12.7109375" style="83"/>
    <col min="274" max="274" width="1.5703125" style="83" customWidth="1"/>
    <col min="275" max="275" width="12.7109375" style="83"/>
    <col min="276" max="276" width="1.5703125" style="83" customWidth="1"/>
    <col min="277" max="277" width="17.85546875" style="83" customWidth="1"/>
    <col min="278" max="279" width="1.5703125" style="83" customWidth="1"/>
    <col min="280" max="280" width="14.42578125" style="83" customWidth="1"/>
    <col min="281" max="281" width="1.5703125" style="83" customWidth="1"/>
    <col min="282" max="282" width="11" style="83" customWidth="1"/>
    <col min="283" max="283" width="2.42578125" style="83" customWidth="1"/>
    <col min="284" max="284" width="14.42578125" style="83" customWidth="1"/>
    <col min="285" max="285" width="1.5703125" style="83" customWidth="1"/>
    <col min="286" max="286" width="11" style="83" customWidth="1"/>
    <col min="287" max="287" width="2.42578125" style="83" customWidth="1"/>
    <col min="288" max="288" width="14.42578125" style="83" customWidth="1"/>
    <col min="289" max="289" width="1.5703125" style="83" customWidth="1"/>
    <col min="290" max="290" width="11" style="83" customWidth="1"/>
    <col min="291" max="291" width="2.42578125" style="83" customWidth="1"/>
    <col min="292" max="292" width="14.42578125" style="83" customWidth="1"/>
    <col min="293" max="293" width="2.42578125" style="83" customWidth="1"/>
    <col min="294" max="294" width="5" style="83" customWidth="1"/>
    <col min="295" max="295" width="11.28515625" style="83" customWidth="1"/>
    <col min="296" max="300" width="0" style="83" hidden="1" customWidth="1"/>
    <col min="301" max="512" width="12.7109375" style="83"/>
    <col min="513" max="513" width="5" style="83" customWidth="1"/>
    <col min="514" max="514" width="2.140625" style="83" customWidth="1"/>
    <col min="515" max="515" width="22.140625" style="83" customWidth="1"/>
    <col min="516" max="516" width="1.5703125" style="83" customWidth="1"/>
    <col min="517" max="517" width="16.140625" style="83" customWidth="1"/>
    <col min="518" max="518" width="1.5703125" style="83" customWidth="1"/>
    <col min="519" max="519" width="12.7109375" style="83"/>
    <col min="520" max="520" width="1.5703125" style="83" customWidth="1"/>
    <col min="521" max="521" width="12.7109375" style="83"/>
    <col min="522" max="522" width="2.42578125" style="83" customWidth="1"/>
    <col min="523" max="523" width="16.140625" style="83" customWidth="1"/>
    <col min="524" max="524" width="1.5703125" style="83" customWidth="1"/>
    <col min="525" max="525" width="16.140625" style="83" customWidth="1"/>
    <col min="526" max="526" width="1.85546875" style="83" customWidth="1"/>
    <col min="527" max="527" width="16.140625" style="83" customWidth="1"/>
    <col min="528" max="528" width="1.5703125" style="83" customWidth="1"/>
    <col min="529" max="529" width="12.7109375" style="83"/>
    <col min="530" max="530" width="1.5703125" style="83" customWidth="1"/>
    <col min="531" max="531" width="12.7109375" style="83"/>
    <col min="532" max="532" width="1.5703125" style="83" customWidth="1"/>
    <col min="533" max="533" width="17.85546875" style="83" customWidth="1"/>
    <col min="534" max="535" width="1.5703125" style="83" customWidth="1"/>
    <col min="536" max="536" width="14.42578125" style="83" customWidth="1"/>
    <col min="537" max="537" width="1.5703125" style="83" customWidth="1"/>
    <col min="538" max="538" width="11" style="83" customWidth="1"/>
    <col min="539" max="539" width="2.42578125" style="83" customWidth="1"/>
    <col min="540" max="540" width="14.42578125" style="83" customWidth="1"/>
    <col min="541" max="541" width="1.5703125" style="83" customWidth="1"/>
    <col min="542" max="542" width="11" style="83" customWidth="1"/>
    <col min="543" max="543" width="2.42578125" style="83" customWidth="1"/>
    <col min="544" max="544" width="14.42578125" style="83" customWidth="1"/>
    <col min="545" max="545" width="1.5703125" style="83" customWidth="1"/>
    <col min="546" max="546" width="11" style="83" customWidth="1"/>
    <col min="547" max="547" width="2.42578125" style="83" customWidth="1"/>
    <col min="548" max="548" width="14.42578125" style="83" customWidth="1"/>
    <col min="549" max="549" width="2.42578125" style="83" customWidth="1"/>
    <col min="550" max="550" width="5" style="83" customWidth="1"/>
    <col min="551" max="551" width="11.28515625" style="83" customWidth="1"/>
    <col min="552" max="556" width="0" style="83" hidden="1" customWidth="1"/>
    <col min="557" max="768" width="12.7109375" style="83"/>
    <col min="769" max="769" width="5" style="83" customWidth="1"/>
    <col min="770" max="770" width="2.140625" style="83" customWidth="1"/>
    <col min="771" max="771" width="22.140625" style="83" customWidth="1"/>
    <col min="772" max="772" width="1.5703125" style="83" customWidth="1"/>
    <col min="773" max="773" width="16.140625" style="83" customWidth="1"/>
    <col min="774" max="774" width="1.5703125" style="83" customWidth="1"/>
    <col min="775" max="775" width="12.7109375" style="83"/>
    <col min="776" max="776" width="1.5703125" style="83" customWidth="1"/>
    <col min="777" max="777" width="12.7109375" style="83"/>
    <col min="778" max="778" width="2.42578125" style="83" customWidth="1"/>
    <col min="779" max="779" width="16.140625" style="83" customWidth="1"/>
    <col min="780" max="780" width="1.5703125" style="83" customWidth="1"/>
    <col min="781" max="781" width="16.140625" style="83" customWidth="1"/>
    <col min="782" max="782" width="1.85546875" style="83" customWidth="1"/>
    <col min="783" max="783" width="16.140625" style="83" customWidth="1"/>
    <col min="784" max="784" width="1.5703125" style="83" customWidth="1"/>
    <col min="785" max="785" width="12.7109375" style="83"/>
    <col min="786" max="786" width="1.5703125" style="83" customWidth="1"/>
    <col min="787" max="787" width="12.7109375" style="83"/>
    <col min="788" max="788" width="1.5703125" style="83" customWidth="1"/>
    <col min="789" max="789" width="17.85546875" style="83" customWidth="1"/>
    <col min="790" max="791" width="1.5703125" style="83" customWidth="1"/>
    <col min="792" max="792" width="14.42578125" style="83" customWidth="1"/>
    <col min="793" max="793" width="1.5703125" style="83" customWidth="1"/>
    <col min="794" max="794" width="11" style="83" customWidth="1"/>
    <col min="795" max="795" width="2.42578125" style="83" customWidth="1"/>
    <col min="796" max="796" width="14.42578125" style="83" customWidth="1"/>
    <col min="797" max="797" width="1.5703125" style="83" customWidth="1"/>
    <col min="798" max="798" width="11" style="83" customWidth="1"/>
    <col min="799" max="799" width="2.42578125" style="83" customWidth="1"/>
    <col min="800" max="800" width="14.42578125" style="83" customWidth="1"/>
    <col min="801" max="801" width="1.5703125" style="83" customWidth="1"/>
    <col min="802" max="802" width="11" style="83" customWidth="1"/>
    <col min="803" max="803" width="2.42578125" style="83" customWidth="1"/>
    <col min="804" max="804" width="14.42578125" style="83" customWidth="1"/>
    <col min="805" max="805" width="2.42578125" style="83" customWidth="1"/>
    <col min="806" max="806" width="5" style="83" customWidth="1"/>
    <col min="807" max="807" width="11.28515625" style="83" customWidth="1"/>
    <col min="808" max="812" width="0" style="83" hidden="1" customWidth="1"/>
    <col min="813" max="1024" width="12.7109375" style="83"/>
    <col min="1025" max="1025" width="5" style="83" customWidth="1"/>
    <col min="1026" max="1026" width="2.140625" style="83" customWidth="1"/>
    <col min="1027" max="1027" width="22.140625" style="83" customWidth="1"/>
    <col min="1028" max="1028" width="1.5703125" style="83" customWidth="1"/>
    <col min="1029" max="1029" width="16.140625" style="83" customWidth="1"/>
    <col min="1030" max="1030" width="1.5703125" style="83" customWidth="1"/>
    <col min="1031" max="1031" width="12.7109375" style="83"/>
    <col min="1032" max="1032" width="1.5703125" style="83" customWidth="1"/>
    <col min="1033" max="1033" width="12.7109375" style="83"/>
    <col min="1034" max="1034" width="2.42578125" style="83" customWidth="1"/>
    <col min="1035" max="1035" width="16.140625" style="83" customWidth="1"/>
    <col min="1036" max="1036" width="1.5703125" style="83" customWidth="1"/>
    <col min="1037" max="1037" width="16.140625" style="83" customWidth="1"/>
    <col min="1038" max="1038" width="1.85546875" style="83" customWidth="1"/>
    <col min="1039" max="1039" width="16.140625" style="83" customWidth="1"/>
    <col min="1040" max="1040" width="1.5703125" style="83" customWidth="1"/>
    <col min="1041" max="1041" width="12.7109375" style="83"/>
    <col min="1042" max="1042" width="1.5703125" style="83" customWidth="1"/>
    <col min="1043" max="1043" width="12.7109375" style="83"/>
    <col min="1044" max="1044" width="1.5703125" style="83" customWidth="1"/>
    <col min="1045" max="1045" width="17.85546875" style="83" customWidth="1"/>
    <col min="1046" max="1047" width="1.5703125" style="83" customWidth="1"/>
    <col min="1048" max="1048" width="14.42578125" style="83" customWidth="1"/>
    <col min="1049" max="1049" width="1.5703125" style="83" customWidth="1"/>
    <col min="1050" max="1050" width="11" style="83" customWidth="1"/>
    <col min="1051" max="1051" width="2.42578125" style="83" customWidth="1"/>
    <col min="1052" max="1052" width="14.42578125" style="83" customWidth="1"/>
    <col min="1053" max="1053" width="1.5703125" style="83" customWidth="1"/>
    <col min="1054" max="1054" width="11" style="83" customWidth="1"/>
    <col min="1055" max="1055" width="2.42578125" style="83" customWidth="1"/>
    <col min="1056" max="1056" width="14.42578125" style="83" customWidth="1"/>
    <col min="1057" max="1057" width="1.5703125" style="83" customWidth="1"/>
    <col min="1058" max="1058" width="11" style="83" customWidth="1"/>
    <col min="1059" max="1059" width="2.42578125" style="83" customWidth="1"/>
    <col min="1060" max="1060" width="14.42578125" style="83" customWidth="1"/>
    <col min="1061" max="1061" width="2.42578125" style="83" customWidth="1"/>
    <col min="1062" max="1062" width="5" style="83" customWidth="1"/>
    <col min="1063" max="1063" width="11.28515625" style="83" customWidth="1"/>
    <col min="1064" max="1068" width="0" style="83" hidden="1" customWidth="1"/>
    <col min="1069" max="1280" width="12.7109375" style="83"/>
    <col min="1281" max="1281" width="5" style="83" customWidth="1"/>
    <col min="1282" max="1282" width="2.140625" style="83" customWidth="1"/>
    <col min="1283" max="1283" width="22.140625" style="83" customWidth="1"/>
    <col min="1284" max="1284" width="1.5703125" style="83" customWidth="1"/>
    <col min="1285" max="1285" width="16.140625" style="83" customWidth="1"/>
    <col min="1286" max="1286" width="1.5703125" style="83" customWidth="1"/>
    <col min="1287" max="1287" width="12.7109375" style="83"/>
    <col min="1288" max="1288" width="1.5703125" style="83" customWidth="1"/>
    <col min="1289" max="1289" width="12.7109375" style="83"/>
    <col min="1290" max="1290" width="2.42578125" style="83" customWidth="1"/>
    <col min="1291" max="1291" width="16.140625" style="83" customWidth="1"/>
    <col min="1292" max="1292" width="1.5703125" style="83" customWidth="1"/>
    <col min="1293" max="1293" width="16.140625" style="83" customWidth="1"/>
    <col min="1294" max="1294" width="1.85546875" style="83" customWidth="1"/>
    <col min="1295" max="1295" width="16.140625" style="83" customWidth="1"/>
    <col min="1296" max="1296" width="1.5703125" style="83" customWidth="1"/>
    <col min="1297" max="1297" width="12.7109375" style="83"/>
    <col min="1298" max="1298" width="1.5703125" style="83" customWidth="1"/>
    <col min="1299" max="1299" width="12.7109375" style="83"/>
    <col min="1300" max="1300" width="1.5703125" style="83" customWidth="1"/>
    <col min="1301" max="1301" width="17.85546875" style="83" customWidth="1"/>
    <col min="1302" max="1303" width="1.5703125" style="83" customWidth="1"/>
    <col min="1304" max="1304" width="14.42578125" style="83" customWidth="1"/>
    <col min="1305" max="1305" width="1.5703125" style="83" customWidth="1"/>
    <col min="1306" max="1306" width="11" style="83" customWidth="1"/>
    <col min="1307" max="1307" width="2.42578125" style="83" customWidth="1"/>
    <col min="1308" max="1308" width="14.42578125" style="83" customWidth="1"/>
    <col min="1309" max="1309" width="1.5703125" style="83" customWidth="1"/>
    <col min="1310" max="1310" width="11" style="83" customWidth="1"/>
    <col min="1311" max="1311" width="2.42578125" style="83" customWidth="1"/>
    <col min="1312" max="1312" width="14.42578125" style="83" customWidth="1"/>
    <col min="1313" max="1313" width="1.5703125" style="83" customWidth="1"/>
    <col min="1314" max="1314" width="11" style="83" customWidth="1"/>
    <col min="1315" max="1315" width="2.42578125" style="83" customWidth="1"/>
    <col min="1316" max="1316" width="14.42578125" style="83" customWidth="1"/>
    <col min="1317" max="1317" width="2.42578125" style="83" customWidth="1"/>
    <col min="1318" max="1318" width="5" style="83" customWidth="1"/>
    <col min="1319" max="1319" width="11.28515625" style="83" customWidth="1"/>
    <col min="1320" max="1324" width="0" style="83" hidden="1" customWidth="1"/>
    <col min="1325" max="1536" width="12.7109375" style="83"/>
    <col min="1537" max="1537" width="5" style="83" customWidth="1"/>
    <col min="1538" max="1538" width="2.140625" style="83" customWidth="1"/>
    <col min="1539" max="1539" width="22.140625" style="83" customWidth="1"/>
    <col min="1540" max="1540" width="1.5703125" style="83" customWidth="1"/>
    <col min="1541" max="1541" width="16.140625" style="83" customWidth="1"/>
    <col min="1542" max="1542" width="1.5703125" style="83" customWidth="1"/>
    <col min="1543" max="1543" width="12.7109375" style="83"/>
    <col min="1544" max="1544" width="1.5703125" style="83" customWidth="1"/>
    <col min="1545" max="1545" width="12.7109375" style="83"/>
    <col min="1546" max="1546" width="2.42578125" style="83" customWidth="1"/>
    <col min="1547" max="1547" width="16.140625" style="83" customWidth="1"/>
    <col min="1548" max="1548" width="1.5703125" style="83" customWidth="1"/>
    <col min="1549" max="1549" width="16.140625" style="83" customWidth="1"/>
    <col min="1550" max="1550" width="1.85546875" style="83" customWidth="1"/>
    <col min="1551" max="1551" width="16.140625" style="83" customWidth="1"/>
    <col min="1552" max="1552" width="1.5703125" style="83" customWidth="1"/>
    <col min="1553" max="1553" width="12.7109375" style="83"/>
    <col min="1554" max="1554" width="1.5703125" style="83" customWidth="1"/>
    <col min="1555" max="1555" width="12.7109375" style="83"/>
    <col min="1556" max="1556" width="1.5703125" style="83" customWidth="1"/>
    <col min="1557" max="1557" width="17.85546875" style="83" customWidth="1"/>
    <col min="1558" max="1559" width="1.5703125" style="83" customWidth="1"/>
    <col min="1560" max="1560" width="14.42578125" style="83" customWidth="1"/>
    <col min="1561" max="1561" width="1.5703125" style="83" customWidth="1"/>
    <col min="1562" max="1562" width="11" style="83" customWidth="1"/>
    <col min="1563" max="1563" width="2.42578125" style="83" customWidth="1"/>
    <col min="1564" max="1564" width="14.42578125" style="83" customWidth="1"/>
    <col min="1565" max="1565" width="1.5703125" style="83" customWidth="1"/>
    <col min="1566" max="1566" width="11" style="83" customWidth="1"/>
    <col min="1567" max="1567" width="2.42578125" style="83" customWidth="1"/>
    <col min="1568" max="1568" width="14.42578125" style="83" customWidth="1"/>
    <col min="1569" max="1569" width="1.5703125" style="83" customWidth="1"/>
    <col min="1570" max="1570" width="11" style="83" customWidth="1"/>
    <col min="1571" max="1571" width="2.42578125" style="83" customWidth="1"/>
    <col min="1572" max="1572" width="14.42578125" style="83" customWidth="1"/>
    <col min="1573" max="1573" width="2.42578125" style="83" customWidth="1"/>
    <col min="1574" max="1574" width="5" style="83" customWidth="1"/>
    <col min="1575" max="1575" width="11.28515625" style="83" customWidth="1"/>
    <col min="1576" max="1580" width="0" style="83" hidden="1" customWidth="1"/>
    <col min="1581" max="1792" width="12.7109375" style="83"/>
    <col min="1793" max="1793" width="5" style="83" customWidth="1"/>
    <col min="1794" max="1794" width="2.140625" style="83" customWidth="1"/>
    <col min="1795" max="1795" width="22.140625" style="83" customWidth="1"/>
    <col min="1796" max="1796" width="1.5703125" style="83" customWidth="1"/>
    <col min="1797" max="1797" width="16.140625" style="83" customWidth="1"/>
    <col min="1798" max="1798" width="1.5703125" style="83" customWidth="1"/>
    <col min="1799" max="1799" width="12.7109375" style="83"/>
    <col min="1800" max="1800" width="1.5703125" style="83" customWidth="1"/>
    <col min="1801" max="1801" width="12.7109375" style="83"/>
    <col min="1802" max="1802" width="2.42578125" style="83" customWidth="1"/>
    <col min="1803" max="1803" width="16.140625" style="83" customWidth="1"/>
    <col min="1804" max="1804" width="1.5703125" style="83" customWidth="1"/>
    <col min="1805" max="1805" width="16.140625" style="83" customWidth="1"/>
    <col min="1806" max="1806" width="1.85546875" style="83" customWidth="1"/>
    <col min="1807" max="1807" width="16.140625" style="83" customWidth="1"/>
    <col min="1808" max="1808" width="1.5703125" style="83" customWidth="1"/>
    <col min="1809" max="1809" width="12.7109375" style="83"/>
    <col min="1810" max="1810" width="1.5703125" style="83" customWidth="1"/>
    <col min="1811" max="1811" width="12.7109375" style="83"/>
    <col min="1812" max="1812" width="1.5703125" style="83" customWidth="1"/>
    <col min="1813" max="1813" width="17.85546875" style="83" customWidth="1"/>
    <col min="1814" max="1815" width="1.5703125" style="83" customWidth="1"/>
    <col min="1816" max="1816" width="14.42578125" style="83" customWidth="1"/>
    <col min="1817" max="1817" width="1.5703125" style="83" customWidth="1"/>
    <col min="1818" max="1818" width="11" style="83" customWidth="1"/>
    <col min="1819" max="1819" width="2.42578125" style="83" customWidth="1"/>
    <col min="1820" max="1820" width="14.42578125" style="83" customWidth="1"/>
    <col min="1821" max="1821" width="1.5703125" style="83" customWidth="1"/>
    <col min="1822" max="1822" width="11" style="83" customWidth="1"/>
    <col min="1823" max="1823" width="2.42578125" style="83" customWidth="1"/>
    <col min="1824" max="1824" width="14.42578125" style="83" customWidth="1"/>
    <col min="1825" max="1825" width="1.5703125" style="83" customWidth="1"/>
    <col min="1826" max="1826" width="11" style="83" customWidth="1"/>
    <col min="1827" max="1827" width="2.42578125" style="83" customWidth="1"/>
    <col min="1828" max="1828" width="14.42578125" style="83" customWidth="1"/>
    <col min="1829" max="1829" width="2.42578125" style="83" customWidth="1"/>
    <col min="1830" max="1830" width="5" style="83" customWidth="1"/>
    <col min="1831" max="1831" width="11.28515625" style="83" customWidth="1"/>
    <col min="1832" max="1836" width="0" style="83" hidden="1" customWidth="1"/>
    <col min="1837" max="2048" width="12.7109375" style="83"/>
    <col min="2049" max="2049" width="5" style="83" customWidth="1"/>
    <col min="2050" max="2050" width="2.140625" style="83" customWidth="1"/>
    <col min="2051" max="2051" width="22.140625" style="83" customWidth="1"/>
    <col min="2052" max="2052" width="1.5703125" style="83" customWidth="1"/>
    <col min="2053" max="2053" width="16.140625" style="83" customWidth="1"/>
    <col min="2054" max="2054" width="1.5703125" style="83" customWidth="1"/>
    <col min="2055" max="2055" width="12.7109375" style="83"/>
    <col min="2056" max="2056" width="1.5703125" style="83" customWidth="1"/>
    <col min="2057" max="2057" width="12.7109375" style="83"/>
    <col min="2058" max="2058" width="2.42578125" style="83" customWidth="1"/>
    <col min="2059" max="2059" width="16.140625" style="83" customWidth="1"/>
    <col min="2060" max="2060" width="1.5703125" style="83" customWidth="1"/>
    <col min="2061" max="2061" width="16.140625" style="83" customWidth="1"/>
    <col min="2062" max="2062" width="1.85546875" style="83" customWidth="1"/>
    <col min="2063" max="2063" width="16.140625" style="83" customWidth="1"/>
    <col min="2064" max="2064" width="1.5703125" style="83" customWidth="1"/>
    <col min="2065" max="2065" width="12.7109375" style="83"/>
    <col min="2066" max="2066" width="1.5703125" style="83" customWidth="1"/>
    <col min="2067" max="2067" width="12.7109375" style="83"/>
    <col min="2068" max="2068" width="1.5703125" style="83" customWidth="1"/>
    <col min="2069" max="2069" width="17.85546875" style="83" customWidth="1"/>
    <col min="2070" max="2071" width="1.5703125" style="83" customWidth="1"/>
    <col min="2072" max="2072" width="14.42578125" style="83" customWidth="1"/>
    <col min="2073" max="2073" width="1.5703125" style="83" customWidth="1"/>
    <col min="2074" max="2074" width="11" style="83" customWidth="1"/>
    <col min="2075" max="2075" width="2.42578125" style="83" customWidth="1"/>
    <col min="2076" max="2076" width="14.42578125" style="83" customWidth="1"/>
    <col min="2077" max="2077" width="1.5703125" style="83" customWidth="1"/>
    <col min="2078" max="2078" width="11" style="83" customWidth="1"/>
    <col min="2079" max="2079" width="2.42578125" style="83" customWidth="1"/>
    <col min="2080" max="2080" width="14.42578125" style="83" customWidth="1"/>
    <col min="2081" max="2081" width="1.5703125" style="83" customWidth="1"/>
    <col min="2082" max="2082" width="11" style="83" customWidth="1"/>
    <col min="2083" max="2083" width="2.42578125" style="83" customWidth="1"/>
    <col min="2084" max="2084" width="14.42578125" style="83" customWidth="1"/>
    <col min="2085" max="2085" width="2.42578125" style="83" customWidth="1"/>
    <col min="2086" max="2086" width="5" style="83" customWidth="1"/>
    <col min="2087" max="2087" width="11.28515625" style="83" customWidth="1"/>
    <col min="2088" max="2092" width="0" style="83" hidden="1" customWidth="1"/>
    <col min="2093" max="2304" width="12.7109375" style="83"/>
    <col min="2305" max="2305" width="5" style="83" customWidth="1"/>
    <col min="2306" max="2306" width="2.140625" style="83" customWidth="1"/>
    <col min="2307" max="2307" width="22.140625" style="83" customWidth="1"/>
    <col min="2308" max="2308" width="1.5703125" style="83" customWidth="1"/>
    <col min="2309" max="2309" width="16.140625" style="83" customWidth="1"/>
    <col min="2310" max="2310" width="1.5703125" style="83" customWidth="1"/>
    <col min="2311" max="2311" width="12.7109375" style="83"/>
    <col min="2312" max="2312" width="1.5703125" style="83" customWidth="1"/>
    <col min="2313" max="2313" width="12.7109375" style="83"/>
    <col min="2314" max="2314" width="2.42578125" style="83" customWidth="1"/>
    <col min="2315" max="2315" width="16.140625" style="83" customWidth="1"/>
    <col min="2316" max="2316" width="1.5703125" style="83" customWidth="1"/>
    <col min="2317" max="2317" width="16.140625" style="83" customWidth="1"/>
    <col min="2318" max="2318" width="1.85546875" style="83" customWidth="1"/>
    <col min="2319" max="2319" width="16.140625" style="83" customWidth="1"/>
    <col min="2320" max="2320" width="1.5703125" style="83" customWidth="1"/>
    <col min="2321" max="2321" width="12.7109375" style="83"/>
    <col min="2322" max="2322" width="1.5703125" style="83" customWidth="1"/>
    <col min="2323" max="2323" width="12.7109375" style="83"/>
    <col min="2324" max="2324" width="1.5703125" style="83" customWidth="1"/>
    <col min="2325" max="2325" width="17.85546875" style="83" customWidth="1"/>
    <col min="2326" max="2327" width="1.5703125" style="83" customWidth="1"/>
    <col min="2328" max="2328" width="14.42578125" style="83" customWidth="1"/>
    <col min="2329" max="2329" width="1.5703125" style="83" customWidth="1"/>
    <col min="2330" max="2330" width="11" style="83" customWidth="1"/>
    <col min="2331" max="2331" width="2.42578125" style="83" customWidth="1"/>
    <col min="2332" max="2332" width="14.42578125" style="83" customWidth="1"/>
    <col min="2333" max="2333" width="1.5703125" style="83" customWidth="1"/>
    <col min="2334" max="2334" width="11" style="83" customWidth="1"/>
    <col min="2335" max="2335" width="2.42578125" style="83" customWidth="1"/>
    <col min="2336" max="2336" width="14.42578125" style="83" customWidth="1"/>
    <col min="2337" max="2337" width="1.5703125" style="83" customWidth="1"/>
    <col min="2338" max="2338" width="11" style="83" customWidth="1"/>
    <col min="2339" max="2339" width="2.42578125" style="83" customWidth="1"/>
    <col min="2340" max="2340" width="14.42578125" style="83" customWidth="1"/>
    <col min="2341" max="2341" width="2.42578125" style="83" customWidth="1"/>
    <col min="2342" max="2342" width="5" style="83" customWidth="1"/>
    <col min="2343" max="2343" width="11.28515625" style="83" customWidth="1"/>
    <col min="2344" max="2348" width="0" style="83" hidden="1" customWidth="1"/>
    <col min="2349" max="2560" width="12.7109375" style="83"/>
    <col min="2561" max="2561" width="5" style="83" customWidth="1"/>
    <col min="2562" max="2562" width="2.140625" style="83" customWidth="1"/>
    <col min="2563" max="2563" width="22.140625" style="83" customWidth="1"/>
    <col min="2564" max="2564" width="1.5703125" style="83" customWidth="1"/>
    <col min="2565" max="2565" width="16.140625" style="83" customWidth="1"/>
    <col min="2566" max="2566" width="1.5703125" style="83" customWidth="1"/>
    <col min="2567" max="2567" width="12.7109375" style="83"/>
    <col min="2568" max="2568" width="1.5703125" style="83" customWidth="1"/>
    <col min="2569" max="2569" width="12.7109375" style="83"/>
    <col min="2570" max="2570" width="2.42578125" style="83" customWidth="1"/>
    <col min="2571" max="2571" width="16.140625" style="83" customWidth="1"/>
    <col min="2572" max="2572" width="1.5703125" style="83" customWidth="1"/>
    <col min="2573" max="2573" width="16.140625" style="83" customWidth="1"/>
    <col min="2574" max="2574" width="1.85546875" style="83" customWidth="1"/>
    <col min="2575" max="2575" width="16.140625" style="83" customWidth="1"/>
    <col min="2576" max="2576" width="1.5703125" style="83" customWidth="1"/>
    <col min="2577" max="2577" width="12.7109375" style="83"/>
    <col min="2578" max="2578" width="1.5703125" style="83" customWidth="1"/>
    <col min="2579" max="2579" width="12.7109375" style="83"/>
    <col min="2580" max="2580" width="1.5703125" style="83" customWidth="1"/>
    <col min="2581" max="2581" width="17.85546875" style="83" customWidth="1"/>
    <col min="2582" max="2583" width="1.5703125" style="83" customWidth="1"/>
    <col min="2584" max="2584" width="14.42578125" style="83" customWidth="1"/>
    <col min="2585" max="2585" width="1.5703125" style="83" customWidth="1"/>
    <col min="2586" max="2586" width="11" style="83" customWidth="1"/>
    <col min="2587" max="2587" width="2.42578125" style="83" customWidth="1"/>
    <col min="2588" max="2588" width="14.42578125" style="83" customWidth="1"/>
    <col min="2589" max="2589" width="1.5703125" style="83" customWidth="1"/>
    <col min="2590" max="2590" width="11" style="83" customWidth="1"/>
    <col min="2591" max="2591" width="2.42578125" style="83" customWidth="1"/>
    <col min="2592" max="2592" width="14.42578125" style="83" customWidth="1"/>
    <col min="2593" max="2593" width="1.5703125" style="83" customWidth="1"/>
    <col min="2594" max="2594" width="11" style="83" customWidth="1"/>
    <col min="2595" max="2595" width="2.42578125" style="83" customWidth="1"/>
    <col min="2596" max="2596" width="14.42578125" style="83" customWidth="1"/>
    <col min="2597" max="2597" width="2.42578125" style="83" customWidth="1"/>
    <col min="2598" max="2598" width="5" style="83" customWidth="1"/>
    <col min="2599" max="2599" width="11.28515625" style="83" customWidth="1"/>
    <col min="2600" max="2604" width="0" style="83" hidden="1" customWidth="1"/>
    <col min="2605" max="2816" width="12.7109375" style="83"/>
    <col min="2817" max="2817" width="5" style="83" customWidth="1"/>
    <col min="2818" max="2818" width="2.140625" style="83" customWidth="1"/>
    <col min="2819" max="2819" width="22.140625" style="83" customWidth="1"/>
    <col min="2820" max="2820" width="1.5703125" style="83" customWidth="1"/>
    <col min="2821" max="2821" width="16.140625" style="83" customWidth="1"/>
    <col min="2822" max="2822" width="1.5703125" style="83" customWidth="1"/>
    <col min="2823" max="2823" width="12.7109375" style="83"/>
    <col min="2824" max="2824" width="1.5703125" style="83" customWidth="1"/>
    <col min="2825" max="2825" width="12.7109375" style="83"/>
    <col min="2826" max="2826" width="2.42578125" style="83" customWidth="1"/>
    <col min="2827" max="2827" width="16.140625" style="83" customWidth="1"/>
    <col min="2828" max="2828" width="1.5703125" style="83" customWidth="1"/>
    <col min="2829" max="2829" width="16.140625" style="83" customWidth="1"/>
    <col min="2830" max="2830" width="1.85546875" style="83" customWidth="1"/>
    <col min="2831" max="2831" width="16.140625" style="83" customWidth="1"/>
    <col min="2832" max="2832" width="1.5703125" style="83" customWidth="1"/>
    <col min="2833" max="2833" width="12.7109375" style="83"/>
    <col min="2834" max="2834" width="1.5703125" style="83" customWidth="1"/>
    <col min="2835" max="2835" width="12.7109375" style="83"/>
    <col min="2836" max="2836" width="1.5703125" style="83" customWidth="1"/>
    <col min="2837" max="2837" width="17.85546875" style="83" customWidth="1"/>
    <col min="2838" max="2839" width="1.5703125" style="83" customWidth="1"/>
    <col min="2840" max="2840" width="14.42578125" style="83" customWidth="1"/>
    <col min="2841" max="2841" width="1.5703125" style="83" customWidth="1"/>
    <col min="2842" max="2842" width="11" style="83" customWidth="1"/>
    <col min="2843" max="2843" width="2.42578125" style="83" customWidth="1"/>
    <col min="2844" max="2844" width="14.42578125" style="83" customWidth="1"/>
    <col min="2845" max="2845" width="1.5703125" style="83" customWidth="1"/>
    <col min="2846" max="2846" width="11" style="83" customWidth="1"/>
    <col min="2847" max="2847" width="2.42578125" style="83" customWidth="1"/>
    <col min="2848" max="2848" width="14.42578125" style="83" customWidth="1"/>
    <col min="2849" max="2849" width="1.5703125" style="83" customWidth="1"/>
    <col min="2850" max="2850" width="11" style="83" customWidth="1"/>
    <col min="2851" max="2851" width="2.42578125" style="83" customWidth="1"/>
    <col min="2852" max="2852" width="14.42578125" style="83" customWidth="1"/>
    <col min="2853" max="2853" width="2.42578125" style="83" customWidth="1"/>
    <col min="2854" max="2854" width="5" style="83" customWidth="1"/>
    <col min="2855" max="2855" width="11.28515625" style="83" customWidth="1"/>
    <col min="2856" max="2860" width="0" style="83" hidden="1" customWidth="1"/>
    <col min="2861" max="3072" width="12.7109375" style="83"/>
    <col min="3073" max="3073" width="5" style="83" customWidth="1"/>
    <col min="3074" max="3074" width="2.140625" style="83" customWidth="1"/>
    <col min="3075" max="3075" width="22.140625" style="83" customWidth="1"/>
    <col min="3076" max="3076" width="1.5703125" style="83" customWidth="1"/>
    <col min="3077" max="3077" width="16.140625" style="83" customWidth="1"/>
    <col min="3078" max="3078" width="1.5703125" style="83" customWidth="1"/>
    <col min="3079" max="3079" width="12.7109375" style="83"/>
    <col min="3080" max="3080" width="1.5703125" style="83" customWidth="1"/>
    <col min="3081" max="3081" width="12.7109375" style="83"/>
    <col min="3082" max="3082" width="2.42578125" style="83" customWidth="1"/>
    <col min="3083" max="3083" width="16.140625" style="83" customWidth="1"/>
    <col min="3084" max="3084" width="1.5703125" style="83" customWidth="1"/>
    <col min="3085" max="3085" width="16.140625" style="83" customWidth="1"/>
    <col min="3086" max="3086" width="1.85546875" style="83" customWidth="1"/>
    <col min="3087" max="3087" width="16.140625" style="83" customWidth="1"/>
    <col min="3088" max="3088" width="1.5703125" style="83" customWidth="1"/>
    <col min="3089" max="3089" width="12.7109375" style="83"/>
    <col min="3090" max="3090" width="1.5703125" style="83" customWidth="1"/>
    <col min="3091" max="3091" width="12.7109375" style="83"/>
    <col min="3092" max="3092" width="1.5703125" style="83" customWidth="1"/>
    <col min="3093" max="3093" width="17.85546875" style="83" customWidth="1"/>
    <col min="3094" max="3095" width="1.5703125" style="83" customWidth="1"/>
    <col min="3096" max="3096" width="14.42578125" style="83" customWidth="1"/>
    <col min="3097" max="3097" width="1.5703125" style="83" customWidth="1"/>
    <col min="3098" max="3098" width="11" style="83" customWidth="1"/>
    <col min="3099" max="3099" width="2.42578125" style="83" customWidth="1"/>
    <col min="3100" max="3100" width="14.42578125" style="83" customWidth="1"/>
    <col min="3101" max="3101" width="1.5703125" style="83" customWidth="1"/>
    <col min="3102" max="3102" width="11" style="83" customWidth="1"/>
    <col min="3103" max="3103" width="2.42578125" style="83" customWidth="1"/>
    <col min="3104" max="3104" width="14.42578125" style="83" customWidth="1"/>
    <col min="3105" max="3105" width="1.5703125" style="83" customWidth="1"/>
    <col min="3106" max="3106" width="11" style="83" customWidth="1"/>
    <col min="3107" max="3107" width="2.42578125" style="83" customWidth="1"/>
    <col min="3108" max="3108" width="14.42578125" style="83" customWidth="1"/>
    <col min="3109" max="3109" width="2.42578125" style="83" customWidth="1"/>
    <col min="3110" max="3110" width="5" style="83" customWidth="1"/>
    <col min="3111" max="3111" width="11.28515625" style="83" customWidth="1"/>
    <col min="3112" max="3116" width="0" style="83" hidden="1" customWidth="1"/>
    <col min="3117" max="3328" width="12.7109375" style="83"/>
    <col min="3329" max="3329" width="5" style="83" customWidth="1"/>
    <col min="3330" max="3330" width="2.140625" style="83" customWidth="1"/>
    <col min="3331" max="3331" width="22.140625" style="83" customWidth="1"/>
    <col min="3332" max="3332" width="1.5703125" style="83" customWidth="1"/>
    <col min="3333" max="3333" width="16.140625" style="83" customWidth="1"/>
    <col min="3334" max="3334" width="1.5703125" style="83" customWidth="1"/>
    <col min="3335" max="3335" width="12.7109375" style="83"/>
    <col min="3336" max="3336" width="1.5703125" style="83" customWidth="1"/>
    <col min="3337" max="3337" width="12.7109375" style="83"/>
    <col min="3338" max="3338" width="2.42578125" style="83" customWidth="1"/>
    <col min="3339" max="3339" width="16.140625" style="83" customWidth="1"/>
    <col min="3340" max="3340" width="1.5703125" style="83" customWidth="1"/>
    <col min="3341" max="3341" width="16.140625" style="83" customWidth="1"/>
    <col min="3342" max="3342" width="1.85546875" style="83" customWidth="1"/>
    <col min="3343" max="3343" width="16.140625" style="83" customWidth="1"/>
    <col min="3344" max="3344" width="1.5703125" style="83" customWidth="1"/>
    <col min="3345" max="3345" width="12.7109375" style="83"/>
    <col min="3346" max="3346" width="1.5703125" style="83" customWidth="1"/>
    <col min="3347" max="3347" width="12.7109375" style="83"/>
    <col min="3348" max="3348" width="1.5703125" style="83" customWidth="1"/>
    <col min="3349" max="3349" width="17.85546875" style="83" customWidth="1"/>
    <col min="3350" max="3351" width="1.5703125" style="83" customWidth="1"/>
    <col min="3352" max="3352" width="14.42578125" style="83" customWidth="1"/>
    <col min="3353" max="3353" width="1.5703125" style="83" customWidth="1"/>
    <col min="3354" max="3354" width="11" style="83" customWidth="1"/>
    <col min="3355" max="3355" width="2.42578125" style="83" customWidth="1"/>
    <col min="3356" max="3356" width="14.42578125" style="83" customWidth="1"/>
    <col min="3357" max="3357" width="1.5703125" style="83" customWidth="1"/>
    <col min="3358" max="3358" width="11" style="83" customWidth="1"/>
    <col min="3359" max="3359" width="2.42578125" style="83" customWidth="1"/>
    <col min="3360" max="3360" width="14.42578125" style="83" customWidth="1"/>
    <col min="3361" max="3361" width="1.5703125" style="83" customWidth="1"/>
    <col min="3362" max="3362" width="11" style="83" customWidth="1"/>
    <col min="3363" max="3363" width="2.42578125" style="83" customWidth="1"/>
    <col min="3364" max="3364" width="14.42578125" style="83" customWidth="1"/>
    <col min="3365" max="3365" width="2.42578125" style="83" customWidth="1"/>
    <col min="3366" max="3366" width="5" style="83" customWidth="1"/>
    <col min="3367" max="3367" width="11.28515625" style="83" customWidth="1"/>
    <col min="3368" max="3372" width="0" style="83" hidden="1" customWidth="1"/>
    <col min="3373" max="3584" width="12.7109375" style="83"/>
    <col min="3585" max="3585" width="5" style="83" customWidth="1"/>
    <col min="3586" max="3586" width="2.140625" style="83" customWidth="1"/>
    <col min="3587" max="3587" width="22.140625" style="83" customWidth="1"/>
    <col min="3588" max="3588" width="1.5703125" style="83" customWidth="1"/>
    <col min="3589" max="3589" width="16.140625" style="83" customWidth="1"/>
    <col min="3590" max="3590" width="1.5703125" style="83" customWidth="1"/>
    <col min="3591" max="3591" width="12.7109375" style="83"/>
    <col min="3592" max="3592" width="1.5703125" style="83" customWidth="1"/>
    <col min="3593" max="3593" width="12.7109375" style="83"/>
    <col min="3594" max="3594" width="2.42578125" style="83" customWidth="1"/>
    <col min="3595" max="3595" width="16.140625" style="83" customWidth="1"/>
    <col min="3596" max="3596" width="1.5703125" style="83" customWidth="1"/>
    <col min="3597" max="3597" width="16.140625" style="83" customWidth="1"/>
    <col min="3598" max="3598" width="1.85546875" style="83" customWidth="1"/>
    <col min="3599" max="3599" width="16.140625" style="83" customWidth="1"/>
    <col min="3600" max="3600" width="1.5703125" style="83" customWidth="1"/>
    <col min="3601" max="3601" width="12.7109375" style="83"/>
    <col min="3602" max="3602" width="1.5703125" style="83" customWidth="1"/>
    <col min="3603" max="3603" width="12.7109375" style="83"/>
    <col min="3604" max="3604" width="1.5703125" style="83" customWidth="1"/>
    <col min="3605" max="3605" width="17.85546875" style="83" customWidth="1"/>
    <col min="3606" max="3607" width="1.5703125" style="83" customWidth="1"/>
    <col min="3608" max="3608" width="14.42578125" style="83" customWidth="1"/>
    <col min="3609" max="3609" width="1.5703125" style="83" customWidth="1"/>
    <col min="3610" max="3610" width="11" style="83" customWidth="1"/>
    <col min="3611" max="3611" width="2.42578125" style="83" customWidth="1"/>
    <col min="3612" max="3612" width="14.42578125" style="83" customWidth="1"/>
    <col min="3613" max="3613" width="1.5703125" style="83" customWidth="1"/>
    <col min="3614" max="3614" width="11" style="83" customWidth="1"/>
    <col min="3615" max="3615" width="2.42578125" style="83" customWidth="1"/>
    <col min="3616" max="3616" width="14.42578125" style="83" customWidth="1"/>
    <col min="3617" max="3617" width="1.5703125" style="83" customWidth="1"/>
    <col min="3618" max="3618" width="11" style="83" customWidth="1"/>
    <col min="3619" max="3619" width="2.42578125" style="83" customWidth="1"/>
    <col min="3620" max="3620" width="14.42578125" style="83" customWidth="1"/>
    <col min="3621" max="3621" width="2.42578125" style="83" customWidth="1"/>
    <col min="3622" max="3622" width="5" style="83" customWidth="1"/>
    <col min="3623" max="3623" width="11.28515625" style="83" customWidth="1"/>
    <col min="3624" max="3628" width="0" style="83" hidden="1" customWidth="1"/>
    <col min="3629" max="3840" width="12.7109375" style="83"/>
    <col min="3841" max="3841" width="5" style="83" customWidth="1"/>
    <col min="3842" max="3842" width="2.140625" style="83" customWidth="1"/>
    <col min="3843" max="3843" width="22.140625" style="83" customWidth="1"/>
    <col min="3844" max="3844" width="1.5703125" style="83" customWidth="1"/>
    <col min="3845" max="3845" width="16.140625" style="83" customWidth="1"/>
    <col min="3846" max="3846" width="1.5703125" style="83" customWidth="1"/>
    <col min="3847" max="3847" width="12.7109375" style="83"/>
    <col min="3848" max="3848" width="1.5703125" style="83" customWidth="1"/>
    <col min="3849" max="3849" width="12.7109375" style="83"/>
    <col min="3850" max="3850" width="2.42578125" style="83" customWidth="1"/>
    <col min="3851" max="3851" width="16.140625" style="83" customWidth="1"/>
    <col min="3852" max="3852" width="1.5703125" style="83" customWidth="1"/>
    <col min="3853" max="3853" width="16.140625" style="83" customWidth="1"/>
    <col min="3854" max="3854" width="1.85546875" style="83" customWidth="1"/>
    <col min="3855" max="3855" width="16.140625" style="83" customWidth="1"/>
    <col min="3856" max="3856" width="1.5703125" style="83" customWidth="1"/>
    <col min="3857" max="3857" width="12.7109375" style="83"/>
    <col min="3858" max="3858" width="1.5703125" style="83" customWidth="1"/>
    <col min="3859" max="3859" width="12.7109375" style="83"/>
    <col min="3860" max="3860" width="1.5703125" style="83" customWidth="1"/>
    <col min="3861" max="3861" width="17.85546875" style="83" customWidth="1"/>
    <col min="3862" max="3863" width="1.5703125" style="83" customWidth="1"/>
    <col min="3864" max="3864" width="14.42578125" style="83" customWidth="1"/>
    <col min="3865" max="3865" width="1.5703125" style="83" customWidth="1"/>
    <col min="3866" max="3866" width="11" style="83" customWidth="1"/>
    <col min="3867" max="3867" width="2.42578125" style="83" customWidth="1"/>
    <col min="3868" max="3868" width="14.42578125" style="83" customWidth="1"/>
    <col min="3869" max="3869" width="1.5703125" style="83" customWidth="1"/>
    <col min="3870" max="3870" width="11" style="83" customWidth="1"/>
    <col min="3871" max="3871" width="2.42578125" style="83" customWidth="1"/>
    <col min="3872" max="3872" width="14.42578125" style="83" customWidth="1"/>
    <col min="3873" max="3873" width="1.5703125" style="83" customWidth="1"/>
    <col min="3874" max="3874" width="11" style="83" customWidth="1"/>
    <col min="3875" max="3875" width="2.42578125" style="83" customWidth="1"/>
    <col min="3876" max="3876" width="14.42578125" style="83" customWidth="1"/>
    <col min="3877" max="3877" width="2.42578125" style="83" customWidth="1"/>
    <col min="3878" max="3878" width="5" style="83" customWidth="1"/>
    <col min="3879" max="3879" width="11.28515625" style="83" customWidth="1"/>
    <col min="3880" max="3884" width="0" style="83" hidden="1" customWidth="1"/>
    <col min="3885" max="4096" width="12.7109375" style="83"/>
    <col min="4097" max="4097" width="5" style="83" customWidth="1"/>
    <col min="4098" max="4098" width="2.140625" style="83" customWidth="1"/>
    <col min="4099" max="4099" width="22.140625" style="83" customWidth="1"/>
    <col min="4100" max="4100" width="1.5703125" style="83" customWidth="1"/>
    <col min="4101" max="4101" width="16.140625" style="83" customWidth="1"/>
    <col min="4102" max="4102" width="1.5703125" style="83" customWidth="1"/>
    <col min="4103" max="4103" width="12.7109375" style="83"/>
    <col min="4104" max="4104" width="1.5703125" style="83" customWidth="1"/>
    <col min="4105" max="4105" width="12.7109375" style="83"/>
    <col min="4106" max="4106" width="2.42578125" style="83" customWidth="1"/>
    <col min="4107" max="4107" width="16.140625" style="83" customWidth="1"/>
    <col min="4108" max="4108" width="1.5703125" style="83" customWidth="1"/>
    <col min="4109" max="4109" width="16.140625" style="83" customWidth="1"/>
    <col min="4110" max="4110" width="1.85546875" style="83" customWidth="1"/>
    <col min="4111" max="4111" width="16.140625" style="83" customWidth="1"/>
    <col min="4112" max="4112" width="1.5703125" style="83" customWidth="1"/>
    <col min="4113" max="4113" width="12.7109375" style="83"/>
    <col min="4114" max="4114" width="1.5703125" style="83" customWidth="1"/>
    <col min="4115" max="4115" width="12.7109375" style="83"/>
    <col min="4116" max="4116" width="1.5703125" style="83" customWidth="1"/>
    <col min="4117" max="4117" width="17.85546875" style="83" customWidth="1"/>
    <col min="4118" max="4119" width="1.5703125" style="83" customWidth="1"/>
    <col min="4120" max="4120" width="14.42578125" style="83" customWidth="1"/>
    <col min="4121" max="4121" width="1.5703125" style="83" customWidth="1"/>
    <col min="4122" max="4122" width="11" style="83" customWidth="1"/>
    <col min="4123" max="4123" width="2.42578125" style="83" customWidth="1"/>
    <col min="4124" max="4124" width="14.42578125" style="83" customWidth="1"/>
    <col min="4125" max="4125" width="1.5703125" style="83" customWidth="1"/>
    <col min="4126" max="4126" width="11" style="83" customWidth="1"/>
    <col min="4127" max="4127" width="2.42578125" style="83" customWidth="1"/>
    <col min="4128" max="4128" width="14.42578125" style="83" customWidth="1"/>
    <col min="4129" max="4129" width="1.5703125" style="83" customWidth="1"/>
    <col min="4130" max="4130" width="11" style="83" customWidth="1"/>
    <col min="4131" max="4131" width="2.42578125" style="83" customWidth="1"/>
    <col min="4132" max="4132" width="14.42578125" style="83" customWidth="1"/>
    <col min="4133" max="4133" width="2.42578125" style="83" customWidth="1"/>
    <col min="4134" max="4134" width="5" style="83" customWidth="1"/>
    <col min="4135" max="4135" width="11.28515625" style="83" customWidth="1"/>
    <col min="4136" max="4140" width="0" style="83" hidden="1" customWidth="1"/>
    <col min="4141" max="4352" width="12.7109375" style="83"/>
    <col min="4353" max="4353" width="5" style="83" customWidth="1"/>
    <col min="4354" max="4354" width="2.140625" style="83" customWidth="1"/>
    <col min="4355" max="4355" width="22.140625" style="83" customWidth="1"/>
    <col min="4356" max="4356" width="1.5703125" style="83" customWidth="1"/>
    <col min="4357" max="4357" width="16.140625" style="83" customWidth="1"/>
    <col min="4358" max="4358" width="1.5703125" style="83" customWidth="1"/>
    <col min="4359" max="4359" width="12.7109375" style="83"/>
    <col min="4360" max="4360" width="1.5703125" style="83" customWidth="1"/>
    <col min="4361" max="4361" width="12.7109375" style="83"/>
    <col min="4362" max="4362" width="2.42578125" style="83" customWidth="1"/>
    <col min="4363" max="4363" width="16.140625" style="83" customWidth="1"/>
    <col min="4364" max="4364" width="1.5703125" style="83" customWidth="1"/>
    <col min="4365" max="4365" width="16.140625" style="83" customWidth="1"/>
    <col min="4366" max="4366" width="1.85546875" style="83" customWidth="1"/>
    <col min="4367" max="4367" width="16.140625" style="83" customWidth="1"/>
    <col min="4368" max="4368" width="1.5703125" style="83" customWidth="1"/>
    <col min="4369" max="4369" width="12.7109375" style="83"/>
    <col min="4370" max="4370" width="1.5703125" style="83" customWidth="1"/>
    <col min="4371" max="4371" width="12.7109375" style="83"/>
    <col min="4372" max="4372" width="1.5703125" style="83" customWidth="1"/>
    <col min="4373" max="4373" width="17.85546875" style="83" customWidth="1"/>
    <col min="4374" max="4375" width="1.5703125" style="83" customWidth="1"/>
    <col min="4376" max="4376" width="14.42578125" style="83" customWidth="1"/>
    <col min="4377" max="4377" width="1.5703125" style="83" customWidth="1"/>
    <col min="4378" max="4378" width="11" style="83" customWidth="1"/>
    <col min="4379" max="4379" width="2.42578125" style="83" customWidth="1"/>
    <col min="4380" max="4380" width="14.42578125" style="83" customWidth="1"/>
    <col min="4381" max="4381" width="1.5703125" style="83" customWidth="1"/>
    <col min="4382" max="4382" width="11" style="83" customWidth="1"/>
    <col min="4383" max="4383" width="2.42578125" style="83" customWidth="1"/>
    <col min="4384" max="4384" width="14.42578125" style="83" customWidth="1"/>
    <col min="4385" max="4385" width="1.5703125" style="83" customWidth="1"/>
    <col min="4386" max="4386" width="11" style="83" customWidth="1"/>
    <col min="4387" max="4387" width="2.42578125" style="83" customWidth="1"/>
    <col min="4388" max="4388" width="14.42578125" style="83" customWidth="1"/>
    <col min="4389" max="4389" width="2.42578125" style="83" customWidth="1"/>
    <col min="4390" max="4390" width="5" style="83" customWidth="1"/>
    <col min="4391" max="4391" width="11.28515625" style="83" customWidth="1"/>
    <col min="4392" max="4396" width="0" style="83" hidden="1" customWidth="1"/>
    <col min="4397" max="4608" width="12.7109375" style="83"/>
    <col min="4609" max="4609" width="5" style="83" customWidth="1"/>
    <col min="4610" max="4610" width="2.140625" style="83" customWidth="1"/>
    <col min="4611" max="4611" width="22.140625" style="83" customWidth="1"/>
    <col min="4612" max="4612" width="1.5703125" style="83" customWidth="1"/>
    <col min="4613" max="4613" width="16.140625" style="83" customWidth="1"/>
    <col min="4614" max="4614" width="1.5703125" style="83" customWidth="1"/>
    <col min="4615" max="4615" width="12.7109375" style="83"/>
    <col min="4616" max="4616" width="1.5703125" style="83" customWidth="1"/>
    <col min="4617" max="4617" width="12.7109375" style="83"/>
    <col min="4618" max="4618" width="2.42578125" style="83" customWidth="1"/>
    <col min="4619" max="4619" width="16.140625" style="83" customWidth="1"/>
    <col min="4620" max="4620" width="1.5703125" style="83" customWidth="1"/>
    <col min="4621" max="4621" width="16.140625" style="83" customWidth="1"/>
    <col min="4622" max="4622" width="1.85546875" style="83" customWidth="1"/>
    <col min="4623" max="4623" width="16.140625" style="83" customWidth="1"/>
    <col min="4624" max="4624" width="1.5703125" style="83" customWidth="1"/>
    <col min="4625" max="4625" width="12.7109375" style="83"/>
    <col min="4626" max="4626" width="1.5703125" style="83" customWidth="1"/>
    <col min="4627" max="4627" width="12.7109375" style="83"/>
    <col min="4628" max="4628" width="1.5703125" style="83" customWidth="1"/>
    <col min="4629" max="4629" width="17.85546875" style="83" customWidth="1"/>
    <col min="4630" max="4631" width="1.5703125" style="83" customWidth="1"/>
    <col min="4632" max="4632" width="14.42578125" style="83" customWidth="1"/>
    <col min="4633" max="4633" width="1.5703125" style="83" customWidth="1"/>
    <col min="4634" max="4634" width="11" style="83" customWidth="1"/>
    <col min="4635" max="4635" width="2.42578125" style="83" customWidth="1"/>
    <col min="4636" max="4636" width="14.42578125" style="83" customWidth="1"/>
    <col min="4637" max="4637" width="1.5703125" style="83" customWidth="1"/>
    <col min="4638" max="4638" width="11" style="83" customWidth="1"/>
    <col min="4639" max="4639" width="2.42578125" style="83" customWidth="1"/>
    <col min="4640" max="4640" width="14.42578125" style="83" customWidth="1"/>
    <col min="4641" max="4641" width="1.5703125" style="83" customWidth="1"/>
    <col min="4642" max="4642" width="11" style="83" customWidth="1"/>
    <col min="4643" max="4643" width="2.42578125" style="83" customWidth="1"/>
    <col min="4644" max="4644" width="14.42578125" style="83" customWidth="1"/>
    <col min="4645" max="4645" width="2.42578125" style="83" customWidth="1"/>
    <col min="4646" max="4646" width="5" style="83" customWidth="1"/>
    <col min="4647" max="4647" width="11.28515625" style="83" customWidth="1"/>
    <col min="4648" max="4652" width="0" style="83" hidden="1" customWidth="1"/>
    <col min="4653" max="4864" width="12.7109375" style="83"/>
    <col min="4865" max="4865" width="5" style="83" customWidth="1"/>
    <col min="4866" max="4866" width="2.140625" style="83" customWidth="1"/>
    <col min="4867" max="4867" width="22.140625" style="83" customWidth="1"/>
    <col min="4868" max="4868" width="1.5703125" style="83" customWidth="1"/>
    <col min="4869" max="4869" width="16.140625" style="83" customWidth="1"/>
    <col min="4870" max="4870" width="1.5703125" style="83" customWidth="1"/>
    <col min="4871" max="4871" width="12.7109375" style="83"/>
    <col min="4872" max="4872" width="1.5703125" style="83" customWidth="1"/>
    <col min="4873" max="4873" width="12.7109375" style="83"/>
    <col min="4874" max="4874" width="2.42578125" style="83" customWidth="1"/>
    <col min="4875" max="4875" width="16.140625" style="83" customWidth="1"/>
    <col min="4876" max="4876" width="1.5703125" style="83" customWidth="1"/>
    <col min="4877" max="4877" width="16.140625" style="83" customWidth="1"/>
    <col min="4878" max="4878" width="1.85546875" style="83" customWidth="1"/>
    <col min="4879" max="4879" width="16.140625" style="83" customWidth="1"/>
    <col min="4880" max="4880" width="1.5703125" style="83" customWidth="1"/>
    <col min="4881" max="4881" width="12.7109375" style="83"/>
    <col min="4882" max="4882" width="1.5703125" style="83" customWidth="1"/>
    <col min="4883" max="4883" width="12.7109375" style="83"/>
    <col min="4884" max="4884" width="1.5703125" style="83" customWidth="1"/>
    <col min="4885" max="4885" width="17.85546875" style="83" customWidth="1"/>
    <col min="4886" max="4887" width="1.5703125" style="83" customWidth="1"/>
    <col min="4888" max="4888" width="14.42578125" style="83" customWidth="1"/>
    <col min="4889" max="4889" width="1.5703125" style="83" customWidth="1"/>
    <col min="4890" max="4890" width="11" style="83" customWidth="1"/>
    <col min="4891" max="4891" width="2.42578125" style="83" customWidth="1"/>
    <col min="4892" max="4892" width="14.42578125" style="83" customWidth="1"/>
    <col min="4893" max="4893" width="1.5703125" style="83" customWidth="1"/>
    <col min="4894" max="4894" width="11" style="83" customWidth="1"/>
    <col min="4895" max="4895" width="2.42578125" style="83" customWidth="1"/>
    <col min="4896" max="4896" width="14.42578125" style="83" customWidth="1"/>
    <col min="4897" max="4897" width="1.5703125" style="83" customWidth="1"/>
    <col min="4898" max="4898" width="11" style="83" customWidth="1"/>
    <col min="4899" max="4899" width="2.42578125" style="83" customWidth="1"/>
    <col min="4900" max="4900" width="14.42578125" style="83" customWidth="1"/>
    <col min="4901" max="4901" width="2.42578125" style="83" customWidth="1"/>
    <col min="4902" max="4902" width="5" style="83" customWidth="1"/>
    <col min="4903" max="4903" width="11.28515625" style="83" customWidth="1"/>
    <col min="4904" max="4908" width="0" style="83" hidden="1" customWidth="1"/>
    <col min="4909" max="5120" width="12.7109375" style="83"/>
    <col min="5121" max="5121" width="5" style="83" customWidth="1"/>
    <col min="5122" max="5122" width="2.140625" style="83" customWidth="1"/>
    <col min="5123" max="5123" width="22.140625" style="83" customWidth="1"/>
    <col min="5124" max="5124" width="1.5703125" style="83" customWidth="1"/>
    <col min="5125" max="5125" width="16.140625" style="83" customWidth="1"/>
    <col min="5126" max="5126" width="1.5703125" style="83" customWidth="1"/>
    <col min="5127" max="5127" width="12.7109375" style="83"/>
    <col min="5128" max="5128" width="1.5703125" style="83" customWidth="1"/>
    <col min="5129" max="5129" width="12.7109375" style="83"/>
    <col min="5130" max="5130" width="2.42578125" style="83" customWidth="1"/>
    <col min="5131" max="5131" width="16.140625" style="83" customWidth="1"/>
    <col min="5132" max="5132" width="1.5703125" style="83" customWidth="1"/>
    <col min="5133" max="5133" width="16.140625" style="83" customWidth="1"/>
    <col min="5134" max="5134" width="1.85546875" style="83" customWidth="1"/>
    <col min="5135" max="5135" width="16.140625" style="83" customWidth="1"/>
    <col min="5136" max="5136" width="1.5703125" style="83" customWidth="1"/>
    <col min="5137" max="5137" width="12.7109375" style="83"/>
    <col min="5138" max="5138" width="1.5703125" style="83" customWidth="1"/>
    <col min="5139" max="5139" width="12.7109375" style="83"/>
    <col min="5140" max="5140" width="1.5703125" style="83" customWidth="1"/>
    <col min="5141" max="5141" width="17.85546875" style="83" customWidth="1"/>
    <col min="5142" max="5143" width="1.5703125" style="83" customWidth="1"/>
    <col min="5144" max="5144" width="14.42578125" style="83" customWidth="1"/>
    <col min="5145" max="5145" width="1.5703125" style="83" customWidth="1"/>
    <col min="5146" max="5146" width="11" style="83" customWidth="1"/>
    <col min="5147" max="5147" width="2.42578125" style="83" customWidth="1"/>
    <col min="5148" max="5148" width="14.42578125" style="83" customWidth="1"/>
    <col min="5149" max="5149" width="1.5703125" style="83" customWidth="1"/>
    <col min="5150" max="5150" width="11" style="83" customWidth="1"/>
    <col min="5151" max="5151" width="2.42578125" style="83" customWidth="1"/>
    <col min="5152" max="5152" width="14.42578125" style="83" customWidth="1"/>
    <col min="5153" max="5153" width="1.5703125" style="83" customWidth="1"/>
    <col min="5154" max="5154" width="11" style="83" customWidth="1"/>
    <col min="5155" max="5155" width="2.42578125" style="83" customWidth="1"/>
    <col min="5156" max="5156" width="14.42578125" style="83" customWidth="1"/>
    <col min="5157" max="5157" width="2.42578125" style="83" customWidth="1"/>
    <col min="5158" max="5158" width="5" style="83" customWidth="1"/>
    <col min="5159" max="5159" width="11.28515625" style="83" customWidth="1"/>
    <col min="5160" max="5164" width="0" style="83" hidden="1" customWidth="1"/>
    <col min="5165" max="5376" width="12.7109375" style="83"/>
    <col min="5377" max="5377" width="5" style="83" customWidth="1"/>
    <col min="5378" max="5378" width="2.140625" style="83" customWidth="1"/>
    <col min="5379" max="5379" width="22.140625" style="83" customWidth="1"/>
    <col min="5380" max="5380" width="1.5703125" style="83" customWidth="1"/>
    <col min="5381" max="5381" width="16.140625" style="83" customWidth="1"/>
    <col min="5382" max="5382" width="1.5703125" style="83" customWidth="1"/>
    <col min="5383" max="5383" width="12.7109375" style="83"/>
    <col min="5384" max="5384" width="1.5703125" style="83" customWidth="1"/>
    <col min="5385" max="5385" width="12.7109375" style="83"/>
    <col min="5386" max="5386" width="2.42578125" style="83" customWidth="1"/>
    <col min="5387" max="5387" width="16.140625" style="83" customWidth="1"/>
    <col min="5388" max="5388" width="1.5703125" style="83" customWidth="1"/>
    <col min="5389" max="5389" width="16.140625" style="83" customWidth="1"/>
    <col min="5390" max="5390" width="1.85546875" style="83" customWidth="1"/>
    <col min="5391" max="5391" width="16.140625" style="83" customWidth="1"/>
    <col min="5392" max="5392" width="1.5703125" style="83" customWidth="1"/>
    <col min="5393" max="5393" width="12.7109375" style="83"/>
    <col min="5394" max="5394" width="1.5703125" style="83" customWidth="1"/>
    <col min="5395" max="5395" width="12.7109375" style="83"/>
    <col min="5396" max="5396" width="1.5703125" style="83" customWidth="1"/>
    <col min="5397" max="5397" width="17.85546875" style="83" customWidth="1"/>
    <col min="5398" max="5399" width="1.5703125" style="83" customWidth="1"/>
    <col min="5400" max="5400" width="14.42578125" style="83" customWidth="1"/>
    <col min="5401" max="5401" width="1.5703125" style="83" customWidth="1"/>
    <col min="5402" max="5402" width="11" style="83" customWidth="1"/>
    <col min="5403" max="5403" width="2.42578125" style="83" customWidth="1"/>
    <col min="5404" max="5404" width="14.42578125" style="83" customWidth="1"/>
    <col min="5405" max="5405" width="1.5703125" style="83" customWidth="1"/>
    <col min="5406" max="5406" width="11" style="83" customWidth="1"/>
    <col min="5407" max="5407" width="2.42578125" style="83" customWidth="1"/>
    <col min="5408" max="5408" width="14.42578125" style="83" customWidth="1"/>
    <col min="5409" max="5409" width="1.5703125" style="83" customWidth="1"/>
    <col min="5410" max="5410" width="11" style="83" customWidth="1"/>
    <col min="5411" max="5411" width="2.42578125" style="83" customWidth="1"/>
    <col min="5412" max="5412" width="14.42578125" style="83" customWidth="1"/>
    <col min="5413" max="5413" width="2.42578125" style="83" customWidth="1"/>
    <col min="5414" max="5414" width="5" style="83" customWidth="1"/>
    <col min="5415" max="5415" width="11.28515625" style="83" customWidth="1"/>
    <col min="5416" max="5420" width="0" style="83" hidden="1" customWidth="1"/>
    <col min="5421" max="5632" width="12.7109375" style="83"/>
    <col min="5633" max="5633" width="5" style="83" customWidth="1"/>
    <col min="5634" max="5634" width="2.140625" style="83" customWidth="1"/>
    <col min="5635" max="5635" width="22.140625" style="83" customWidth="1"/>
    <col min="5636" max="5636" width="1.5703125" style="83" customWidth="1"/>
    <col min="5637" max="5637" width="16.140625" style="83" customWidth="1"/>
    <col min="5638" max="5638" width="1.5703125" style="83" customWidth="1"/>
    <col min="5639" max="5639" width="12.7109375" style="83"/>
    <col min="5640" max="5640" width="1.5703125" style="83" customWidth="1"/>
    <col min="5641" max="5641" width="12.7109375" style="83"/>
    <col min="5642" max="5642" width="2.42578125" style="83" customWidth="1"/>
    <col min="5643" max="5643" width="16.140625" style="83" customWidth="1"/>
    <col min="5644" max="5644" width="1.5703125" style="83" customWidth="1"/>
    <col min="5645" max="5645" width="16.140625" style="83" customWidth="1"/>
    <col min="5646" max="5646" width="1.85546875" style="83" customWidth="1"/>
    <col min="5647" max="5647" width="16.140625" style="83" customWidth="1"/>
    <col min="5648" max="5648" width="1.5703125" style="83" customWidth="1"/>
    <col min="5649" max="5649" width="12.7109375" style="83"/>
    <col min="5650" max="5650" width="1.5703125" style="83" customWidth="1"/>
    <col min="5651" max="5651" width="12.7109375" style="83"/>
    <col min="5652" max="5652" width="1.5703125" style="83" customWidth="1"/>
    <col min="5653" max="5653" width="17.85546875" style="83" customWidth="1"/>
    <col min="5654" max="5655" width="1.5703125" style="83" customWidth="1"/>
    <col min="5656" max="5656" width="14.42578125" style="83" customWidth="1"/>
    <col min="5657" max="5657" width="1.5703125" style="83" customWidth="1"/>
    <col min="5658" max="5658" width="11" style="83" customWidth="1"/>
    <col min="5659" max="5659" width="2.42578125" style="83" customWidth="1"/>
    <col min="5660" max="5660" width="14.42578125" style="83" customWidth="1"/>
    <col min="5661" max="5661" width="1.5703125" style="83" customWidth="1"/>
    <col min="5662" max="5662" width="11" style="83" customWidth="1"/>
    <col min="5663" max="5663" width="2.42578125" style="83" customWidth="1"/>
    <col min="5664" max="5664" width="14.42578125" style="83" customWidth="1"/>
    <col min="5665" max="5665" width="1.5703125" style="83" customWidth="1"/>
    <col min="5666" max="5666" width="11" style="83" customWidth="1"/>
    <col min="5667" max="5667" width="2.42578125" style="83" customWidth="1"/>
    <col min="5668" max="5668" width="14.42578125" style="83" customWidth="1"/>
    <col min="5669" max="5669" width="2.42578125" style="83" customWidth="1"/>
    <col min="5670" max="5670" width="5" style="83" customWidth="1"/>
    <col min="5671" max="5671" width="11.28515625" style="83" customWidth="1"/>
    <col min="5672" max="5676" width="0" style="83" hidden="1" customWidth="1"/>
    <col min="5677" max="5888" width="12.7109375" style="83"/>
    <col min="5889" max="5889" width="5" style="83" customWidth="1"/>
    <col min="5890" max="5890" width="2.140625" style="83" customWidth="1"/>
    <col min="5891" max="5891" width="22.140625" style="83" customWidth="1"/>
    <col min="5892" max="5892" width="1.5703125" style="83" customWidth="1"/>
    <col min="5893" max="5893" width="16.140625" style="83" customWidth="1"/>
    <col min="5894" max="5894" width="1.5703125" style="83" customWidth="1"/>
    <col min="5895" max="5895" width="12.7109375" style="83"/>
    <col min="5896" max="5896" width="1.5703125" style="83" customWidth="1"/>
    <col min="5897" max="5897" width="12.7109375" style="83"/>
    <col min="5898" max="5898" width="2.42578125" style="83" customWidth="1"/>
    <col min="5899" max="5899" width="16.140625" style="83" customWidth="1"/>
    <col min="5900" max="5900" width="1.5703125" style="83" customWidth="1"/>
    <col min="5901" max="5901" width="16.140625" style="83" customWidth="1"/>
    <col min="5902" max="5902" width="1.85546875" style="83" customWidth="1"/>
    <col min="5903" max="5903" width="16.140625" style="83" customWidth="1"/>
    <col min="5904" max="5904" width="1.5703125" style="83" customWidth="1"/>
    <col min="5905" max="5905" width="12.7109375" style="83"/>
    <col min="5906" max="5906" width="1.5703125" style="83" customWidth="1"/>
    <col min="5907" max="5907" width="12.7109375" style="83"/>
    <col min="5908" max="5908" width="1.5703125" style="83" customWidth="1"/>
    <col min="5909" max="5909" width="17.85546875" style="83" customWidth="1"/>
    <col min="5910" max="5911" width="1.5703125" style="83" customWidth="1"/>
    <col min="5912" max="5912" width="14.42578125" style="83" customWidth="1"/>
    <col min="5913" max="5913" width="1.5703125" style="83" customWidth="1"/>
    <col min="5914" max="5914" width="11" style="83" customWidth="1"/>
    <col min="5915" max="5915" width="2.42578125" style="83" customWidth="1"/>
    <col min="5916" max="5916" width="14.42578125" style="83" customWidth="1"/>
    <col min="5917" max="5917" width="1.5703125" style="83" customWidth="1"/>
    <col min="5918" max="5918" width="11" style="83" customWidth="1"/>
    <col min="5919" max="5919" width="2.42578125" style="83" customWidth="1"/>
    <col min="5920" max="5920" width="14.42578125" style="83" customWidth="1"/>
    <col min="5921" max="5921" width="1.5703125" style="83" customWidth="1"/>
    <col min="5922" max="5922" width="11" style="83" customWidth="1"/>
    <col min="5923" max="5923" width="2.42578125" style="83" customWidth="1"/>
    <col min="5924" max="5924" width="14.42578125" style="83" customWidth="1"/>
    <col min="5925" max="5925" width="2.42578125" style="83" customWidth="1"/>
    <col min="5926" max="5926" width="5" style="83" customWidth="1"/>
    <col min="5927" max="5927" width="11.28515625" style="83" customWidth="1"/>
    <col min="5928" max="5932" width="0" style="83" hidden="1" customWidth="1"/>
    <col min="5933" max="6144" width="12.7109375" style="83"/>
    <col min="6145" max="6145" width="5" style="83" customWidth="1"/>
    <col min="6146" max="6146" width="2.140625" style="83" customWidth="1"/>
    <col min="6147" max="6147" width="22.140625" style="83" customWidth="1"/>
    <col min="6148" max="6148" width="1.5703125" style="83" customWidth="1"/>
    <col min="6149" max="6149" width="16.140625" style="83" customWidth="1"/>
    <col min="6150" max="6150" width="1.5703125" style="83" customWidth="1"/>
    <col min="6151" max="6151" width="12.7109375" style="83"/>
    <col min="6152" max="6152" width="1.5703125" style="83" customWidth="1"/>
    <col min="6153" max="6153" width="12.7109375" style="83"/>
    <col min="6154" max="6154" width="2.42578125" style="83" customWidth="1"/>
    <col min="6155" max="6155" width="16.140625" style="83" customWidth="1"/>
    <col min="6156" max="6156" width="1.5703125" style="83" customWidth="1"/>
    <col min="6157" max="6157" width="16.140625" style="83" customWidth="1"/>
    <col min="6158" max="6158" width="1.85546875" style="83" customWidth="1"/>
    <col min="6159" max="6159" width="16.140625" style="83" customWidth="1"/>
    <col min="6160" max="6160" width="1.5703125" style="83" customWidth="1"/>
    <col min="6161" max="6161" width="12.7109375" style="83"/>
    <col min="6162" max="6162" width="1.5703125" style="83" customWidth="1"/>
    <col min="6163" max="6163" width="12.7109375" style="83"/>
    <col min="6164" max="6164" width="1.5703125" style="83" customWidth="1"/>
    <col min="6165" max="6165" width="17.85546875" style="83" customWidth="1"/>
    <col min="6166" max="6167" width="1.5703125" style="83" customWidth="1"/>
    <col min="6168" max="6168" width="14.42578125" style="83" customWidth="1"/>
    <col min="6169" max="6169" width="1.5703125" style="83" customWidth="1"/>
    <col min="6170" max="6170" width="11" style="83" customWidth="1"/>
    <col min="6171" max="6171" width="2.42578125" style="83" customWidth="1"/>
    <col min="6172" max="6172" width="14.42578125" style="83" customWidth="1"/>
    <col min="6173" max="6173" width="1.5703125" style="83" customWidth="1"/>
    <col min="6174" max="6174" width="11" style="83" customWidth="1"/>
    <col min="6175" max="6175" width="2.42578125" style="83" customWidth="1"/>
    <col min="6176" max="6176" width="14.42578125" style="83" customWidth="1"/>
    <col min="6177" max="6177" width="1.5703125" style="83" customWidth="1"/>
    <col min="6178" max="6178" width="11" style="83" customWidth="1"/>
    <col min="6179" max="6179" width="2.42578125" style="83" customWidth="1"/>
    <col min="6180" max="6180" width="14.42578125" style="83" customWidth="1"/>
    <col min="6181" max="6181" width="2.42578125" style="83" customWidth="1"/>
    <col min="6182" max="6182" width="5" style="83" customWidth="1"/>
    <col min="6183" max="6183" width="11.28515625" style="83" customWidth="1"/>
    <col min="6184" max="6188" width="0" style="83" hidden="1" customWidth="1"/>
    <col min="6189" max="6400" width="12.7109375" style="83"/>
    <col min="6401" max="6401" width="5" style="83" customWidth="1"/>
    <col min="6402" max="6402" width="2.140625" style="83" customWidth="1"/>
    <col min="6403" max="6403" width="22.140625" style="83" customWidth="1"/>
    <col min="6404" max="6404" width="1.5703125" style="83" customWidth="1"/>
    <col min="6405" max="6405" width="16.140625" style="83" customWidth="1"/>
    <col min="6406" max="6406" width="1.5703125" style="83" customWidth="1"/>
    <col min="6407" max="6407" width="12.7109375" style="83"/>
    <col min="6408" max="6408" width="1.5703125" style="83" customWidth="1"/>
    <col min="6409" max="6409" width="12.7109375" style="83"/>
    <col min="6410" max="6410" width="2.42578125" style="83" customWidth="1"/>
    <col min="6411" max="6411" width="16.140625" style="83" customWidth="1"/>
    <col min="6412" max="6412" width="1.5703125" style="83" customWidth="1"/>
    <col min="6413" max="6413" width="16.140625" style="83" customWidth="1"/>
    <col min="6414" max="6414" width="1.85546875" style="83" customWidth="1"/>
    <col min="6415" max="6415" width="16.140625" style="83" customWidth="1"/>
    <col min="6416" max="6416" width="1.5703125" style="83" customWidth="1"/>
    <col min="6417" max="6417" width="12.7109375" style="83"/>
    <col min="6418" max="6418" width="1.5703125" style="83" customWidth="1"/>
    <col min="6419" max="6419" width="12.7109375" style="83"/>
    <col min="6420" max="6420" width="1.5703125" style="83" customWidth="1"/>
    <col min="6421" max="6421" width="17.85546875" style="83" customWidth="1"/>
    <col min="6422" max="6423" width="1.5703125" style="83" customWidth="1"/>
    <col min="6424" max="6424" width="14.42578125" style="83" customWidth="1"/>
    <col min="6425" max="6425" width="1.5703125" style="83" customWidth="1"/>
    <col min="6426" max="6426" width="11" style="83" customWidth="1"/>
    <col min="6427" max="6427" width="2.42578125" style="83" customWidth="1"/>
    <col min="6428" max="6428" width="14.42578125" style="83" customWidth="1"/>
    <col min="6429" max="6429" width="1.5703125" style="83" customWidth="1"/>
    <col min="6430" max="6430" width="11" style="83" customWidth="1"/>
    <col min="6431" max="6431" width="2.42578125" style="83" customWidth="1"/>
    <col min="6432" max="6432" width="14.42578125" style="83" customWidth="1"/>
    <col min="6433" max="6433" width="1.5703125" style="83" customWidth="1"/>
    <col min="6434" max="6434" width="11" style="83" customWidth="1"/>
    <col min="6435" max="6435" width="2.42578125" style="83" customWidth="1"/>
    <col min="6436" max="6436" width="14.42578125" style="83" customWidth="1"/>
    <col min="6437" max="6437" width="2.42578125" style="83" customWidth="1"/>
    <col min="6438" max="6438" width="5" style="83" customWidth="1"/>
    <col min="6439" max="6439" width="11.28515625" style="83" customWidth="1"/>
    <col min="6440" max="6444" width="0" style="83" hidden="1" customWidth="1"/>
    <col min="6445" max="6656" width="12.7109375" style="83"/>
    <col min="6657" max="6657" width="5" style="83" customWidth="1"/>
    <col min="6658" max="6658" width="2.140625" style="83" customWidth="1"/>
    <col min="6659" max="6659" width="22.140625" style="83" customWidth="1"/>
    <col min="6660" max="6660" width="1.5703125" style="83" customWidth="1"/>
    <col min="6661" max="6661" width="16.140625" style="83" customWidth="1"/>
    <col min="6662" max="6662" width="1.5703125" style="83" customWidth="1"/>
    <col min="6663" max="6663" width="12.7109375" style="83"/>
    <col min="6664" max="6664" width="1.5703125" style="83" customWidth="1"/>
    <col min="6665" max="6665" width="12.7109375" style="83"/>
    <col min="6666" max="6666" width="2.42578125" style="83" customWidth="1"/>
    <col min="6667" max="6667" width="16.140625" style="83" customWidth="1"/>
    <col min="6668" max="6668" width="1.5703125" style="83" customWidth="1"/>
    <col min="6669" max="6669" width="16.140625" style="83" customWidth="1"/>
    <col min="6670" max="6670" width="1.85546875" style="83" customWidth="1"/>
    <col min="6671" max="6671" width="16.140625" style="83" customWidth="1"/>
    <col min="6672" max="6672" width="1.5703125" style="83" customWidth="1"/>
    <col min="6673" max="6673" width="12.7109375" style="83"/>
    <col min="6674" max="6674" width="1.5703125" style="83" customWidth="1"/>
    <col min="6675" max="6675" width="12.7109375" style="83"/>
    <col min="6676" max="6676" width="1.5703125" style="83" customWidth="1"/>
    <col min="6677" max="6677" width="17.85546875" style="83" customWidth="1"/>
    <col min="6678" max="6679" width="1.5703125" style="83" customWidth="1"/>
    <col min="6680" max="6680" width="14.42578125" style="83" customWidth="1"/>
    <col min="6681" max="6681" width="1.5703125" style="83" customWidth="1"/>
    <col min="6682" max="6682" width="11" style="83" customWidth="1"/>
    <col min="6683" max="6683" width="2.42578125" style="83" customWidth="1"/>
    <col min="6684" max="6684" width="14.42578125" style="83" customWidth="1"/>
    <col min="6685" max="6685" width="1.5703125" style="83" customWidth="1"/>
    <col min="6686" max="6686" width="11" style="83" customWidth="1"/>
    <col min="6687" max="6687" width="2.42578125" style="83" customWidth="1"/>
    <col min="6688" max="6688" width="14.42578125" style="83" customWidth="1"/>
    <col min="6689" max="6689" width="1.5703125" style="83" customWidth="1"/>
    <col min="6690" max="6690" width="11" style="83" customWidth="1"/>
    <col min="6691" max="6691" width="2.42578125" style="83" customWidth="1"/>
    <col min="6692" max="6692" width="14.42578125" style="83" customWidth="1"/>
    <col min="6693" max="6693" width="2.42578125" style="83" customWidth="1"/>
    <col min="6694" max="6694" width="5" style="83" customWidth="1"/>
    <col min="6695" max="6695" width="11.28515625" style="83" customWidth="1"/>
    <col min="6696" max="6700" width="0" style="83" hidden="1" customWidth="1"/>
    <col min="6701" max="6912" width="12.7109375" style="83"/>
    <col min="6913" max="6913" width="5" style="83" customWidth="1"/>
    <col min="6914" max="6914" width="2.140625" style="83" customWidth="1"/>
    <col min="6915" max="6915" width="22.140625" style="83" customWidth="1"/>
    <col min="6916" max="6916" width="1.5703125" style="83" customWidth="1"/>
    <col min="6917" max="6917" width="16.140625" style="83" customWidth="1"/>
    <col min="6918" max="6918" width="1.5703125" style="83" customWidth="1"/>
    <col min="6919" max="6919" width="12.7109375" style="83"/>
    <col min="6920" max="6920" width="1.5703125" style="83" customWidth="1"/>
    <col min="6921" max="6921" width="12.7109375" style="83"/>
    <col min="6922" max="6922" width="2.42578125" style="83" customWidth="1"/>
    <col min="6923" max="6923" width="16.140625" style="83" customWidth="1"/>
    <col min="6924" max="6924" width="1.5703125" style="83" customWidth="1"/>
    <col min="6925" max="6925" width="16.140625" style="83" customWidth="1"/>
    <col min="6926" max="6926" width="1.85546875" style="83" customWidth="1"/>
    <col min="6927" max="6927" width="16.140625" style="83" customWidth="1"/>
    <col min="6928" max="6928" width="1.5703125" style="83" customWidth="1"/>
    <col min="6929" max="6929" width="12.7109375" style="83"/>
    <col min="6930" max="6930" width="1.5703125" style="83" customWidth="1"/>
    <col min="6931" max="6931" width="12.7109375" style="83"/>
    <col min="6932" max="6932" width="1.5703125" style="83" customWidth="1"/>
    <col min="6933" max="6933" width="17.85546875" style="83" customWidth="1"/>
    <col min="6934" max="6935" width="1.5703125" style="83" customWidth="1"/>
    <col min="6936" max="6936" width="14.42578125" style="83" customWidth="1"/>
    <col min="6937" max="6937" width="1.5703125" style="83" customWidth="1"/>
    <col min="6938" max="6938" width="11" style="83" customWidth="1"/>
    <col min="6939" max="6939" width="2.42578125" style="83" customWidth="1"/>
    <col min="6940" max="6940" width="14.42578125" style="83" customWidth="1"/>
    <col min="6941" max="6941" width="1.5703125" style="83" customWidth="1"/>
    <col min="6942" max="6942" width="11" style="83" customWidth="1"/>
    <col min="6943" max="6943" width="2.42578125" style="83" customWidth="1"/>
    <col min="6944" max="6944" width="14.42578125" style="83" customWidth="1"/>
    <col min="6945" max="6945" width="1.5703125" style="83" customWidth="1"/>
    <col min="6946" max="6946" width="11" style="83" customWidth="1"/>
    <col min="6947" max="6947" width="2.42578125" style="83" customWidth="1"/>
    <col min="6948" max="6948" width="14.42578125" style="83" customWidth="1"/>
    <col min="6949" max="6949" width="2.42578125" style="83" customWidth="1"/>
    <col min="6950" max="6950" width="5" style="83" customWidth="1"/>
    <col min="6951" max="6951" width="11.28515625" style="83" customWidth="1"/>
    <col min="6952" max="6956" width="0" style="83" hidden="1" customWidth="1"/>
    <col min="6957" max="7168" width="12.7109375" style="83"/>
    <col min="7169" max="7169" width="5" style="83" customWidth="1"/>
    <col min="7170" max="7170" width="2.140625" style="83" customWidth="1"/>
    <col min="7171" max="7171" width="22.140625" style="83" customWidth="1"/>
    <col min="7172" max="7172" width="1.5703125" style="83" customWidth="1"/>
    <col min="7173" max="7173" width="16.140625" style="83" customWidth="1"/>
    <col min="7174" max="7174" width="1.5703125" style="83" customWidth="1"/>
    <col min="7175" max="7175" width="12.7109375" style="83"/>
    <col min="7176" max="7176" width="1.5703125" style="83" customWidth="1"/>
    <col min="7177" max="7177" width="12.7109375" style="83"/>
    <col min="7178" max="7178" width="2.42578125" style="83" customWidth="1"/>
    <col min="7179" max="7179" width="16.140625" style="83" customWidth="1"/>
    <col min="7180" max="7180" width="1.5703125" style="83" customWidth="1"/>
    <col min="7181" max="7181" width="16.140625" style="83" customWidth="1"/>
    <col min="7182" max="7182" width="1.85546875" style="83" customWidth="1"/>
    <col min="7183" max="7183" width="16.140625" style="83" customWidth="1"/>
    <col min="7184" max="7184" width="1.5703125" style="83" customWidth="1"/>
    <col min="7185" max="7185" width="12.7109375" style="83"/>
    <col min="7186" max="7186" width="1.5703125" style="83" customWidth="1"/>
    <col min="7187" max="7187" width="12.7109375" style="83"/>
    <col min="7188" max="7188" width="1.5703125" style="83" customWidth="1"/>
    <col min="7189" max="7189" width="17.85546875" style="83" customWidth="1"/>
    <col min="7190" max="7191" width="1.5703125" style="83" customWidth="1"/>
    <col min="7192" max="7192" width="14.42578125" style="83" customWidth="1"/>
    <col min="7193" max="7193" width="1.5703125" style="83" customWidth="1"/>
    <col min="7194" max="7194" width="11" style="83" customWidth="1"/>
    <col min="7195" max="7195" width="2.42578125" style="83" customWidth="1"/>
    <col min="7196" max="7196" width="14.42578125" style="83" customWidth="1"/>
    <col min="7197" max="7197" width="1.5703125" style="83" customWidth="1"/>
    <col min="7198" max="7198" width="11" style="83" customWidth="1"/>
    <col min="7199" max="7199" width="2.42578125" style="83" customWidth="1"/>
    <col min="7200" max="7200" width="14.42578125" style="83" customWidth="1"/>
    <col min="7201" max="7201" width="1.5703125" style="83" customWidth="1"/>
    <col min="7202" max="7202" width="11" style="83" customWidth="1"/>
    <col min="7203" max="7203" width="2.42578125" style="83" customWidth="1"/>
    <col min="7204" max="7204" width="14.42578125" style="83" customWidth="1"/>
    <col min="7205" max="7205" width="2.42578125" style="83" customWidth="1"/>
    <col min="7206" max="7206" width="5" style="83" customWidth="1"/>
    <col min="7207" max="7207" width="11.28515625" style="83" customWidth="1"/>
    <col min="7208" max="7212" width="0" style="83" hidden="1" customWidth="1"/>
    <col min="7213" max="7424" width="12.7109375" style="83"/>
    <col min="7425" max="7425" width="5" style="83" customWidth="1"/>
    <col min="7426" max="7426" width="2.140625" style="83" customWidth="1"/>
    <col min="7427" max="7427" width="22.140625" style="83" customWidth="1"/>
    <col min="7428" max="7428" width="1.5703125" style="83" customWidth="1"/>
    <col min="7429" max="7429" width="16.140625" style="83" customWidth="1"/>
    <col min="7430" max="7430" width="1.5703125" style="83" customWidth="1"/>
    <col min="7431" max="7431" width="12.7109375" style="83"/>
    <col min="7432" max="7432" width="1.5703125" style="83" customWidth="1"/>
    <col min="7433" max="7433" width="12.7109375" style="83"/>
    <col min="7434" max="7434" width="2.42578125" style="83" customWidth="1"/>
    <col min="7435" max="7435" width="16.140625" style="83" customWidth="1"/>
    <col min="7436" max="7436" width="1.5703125" style="83" customWidth="1"/>
    <col min="7437" max="7437" width="16.140625" style="83" customWidth="1"/>
    <col min="7438" max="7438" width="1.85546875" style="83" customWidth="1"/>
    <col min="7439" max="7439" width="16.140625" style="83" customWidth="1"/>
    <col min="7440" max="7440" width="1.5703125" style="83" customWidth="1"/>
    <col min="7441" max="7441" width="12.7109375" style="83"/>
    <col min="7442" max="7442" width="1.5703125" style="83" customWidth="1"/>
    <col min="7443" max="7443" width="12.7109375" style="83"/>
    <col min="7444" max="7444" width="1.5703125" style="83" customWidth="1"/>
    <col min="7445" max="7445" width="17.85546875" style="83" customWidth="1"/>
    <col min="7446" max="7447" width="1.5703125" style="83" customWidth="1"/>
    <col min="7448" max="7448" width="14.42578125" style="83" customWidth="1"/>
    <col min="7449" max="7449" width="1.5703125" style="83" customWidth="1"/>
    <col min="7450" max="7450" width="11" style="83" customWidth="1"/>
    <col min="7451" max="7451" width="2.42578125" style="83" customWidth="1"/>
    <col min="7452" max="7452" width="14.42578125" style="83" customWidth="1"/>
    <col min="7453" max="7453" width="1.5703125" style="83" customWidth="1"/>
    <col min="7454" max="7454" width="11" style="83" customWidth="1"/>
    <col min="7455" max="7455" width="2.42578125" style="83" customWidth="1"/>
    <col min="7456" max="7456" width="14.42578125" style="83" customWidth="1"/>
    <col min="7457" max="7457" width="1.5703125" style="83" customWidth="1"/>
    <col min="7458" max="7458" width="11" style="83" customWidth="1"/>
    <col min="7459" max="7459" width="2.42578125" style="83" customWidth="1"/>
    <col min="7460" max="7460" width="14.42578125" style="83" customWidth="1"/>
    <col min="7461" max="7461" width="2.42578125" style="83" customWidth="1"/>
    <col min="7462" max="7462" width="5" style="83" customWidth="1"/>
    <col min="7463" max="7463" width="11.28515625" style="83" customWidth="1"/>
    <col min="7464" max="7468" width="0" style="83" hidden="1" customWidth="1"/>
    <col min="7469" max="7680" width="12.7109375" style="83"/>
    <col min="7681" max="7681" width="5" style="83" customWidth="1"/>
    <col min="7682" max="7682" width="2.140625" style="83" customWidth="1"/>
    <col min="7683" max="7683" width="22.140625" style="83" customWidth="1"/>
    <col min="7684" max="7684" width="1.5703125" style="83" customWidth="1"/>
    <col min="7685" max="7685" width="16.140625" style="83" customWidth="1"/>
    <col min="7686" max="7686" width="1.5703125" style="83" customWidth="1"/>
    <col min="7687" max="7687" width="12.7109375" style="83"/>
    <col min="7688" max="7688" width="1.5703125" style="83" customWidth="1"/>
    <col min="7689" max="7689" width="12.7109375" style="83"/>
    <col min="7690" max="7690" width="2.42578125" style="83" customWidth="1"/>
    <col min="7691" max="7691" width="16.140625" style="83" customWidth="1"/>
    <col min="7692" max="7692" width="1.5703125" style="83" customWidth="1"/>
    <col min="7693" max="7693" width="16.140625" style="83" customWidth="1"/>
    <col min="7694" max="7694" width="1.85546875" style="83" customWidth="1"/>
    <col min="7695" max="7695" width="16.140625" style="83" customWidth="1"/>
    <col min="7696" max="7696" width="1.5703125" style="83" customWidth="1"/>
    <col min="7697" max="7697" width="12.7109375" style="83"/>
    <col min="7698" max="7698" width="1.5703125" style="83" customWidth="1"/>
    <col min="7699" max="7699" width="12.7109375" style="83"/>
    <col min="7700" max="7700" width="1.5703125" style="83" customWidth="1"/>
    <col min="7701" max="7701" width="17.85546875" style="83" customWidth="1"/>
    <col min="7702" max="7703" width="1.5703125" style="83" customWidth="1"/>
    <col min="7704" max="7704" width="14.42578125" style="83" customWidth="1"/>
    <col min="7705" max="7705" width="1.5703125" style="83" customWidth="1"/>
    <col min="7706" max="7706" width="11" style="83" customWidth="1"/>
    <col min="7707" max="7707" width="2.42578125" style="83" customWidth="1"/>
    <col min="7708" max="7708" width="14.42578125" style="83" customWidth="1"/>
    <col min="7709" max="7709" width="1.5703125" style="83" customWidth="1"/>
    <col min="7710" max="7710" width="11" style="83" customWidth="1"/>
    <col min="7711" max="7711" width="2.42578125" style="83" customWidth="1"/>
    <col min="7712" max="7712" width="14.42578125" style="83" customWidth="1"/>
    <col min="7713" max="7713" width="1.5703125" style="83" customWidth="1"/>
    <col min="7714" max="7714" width="11" style="83" customWidth="1"/>
    <col min="7715" max="7715" width="2.42578125" style="83" customWidth="1"/>
    <col min="7716" max="7716" width="14.42578125" style="83" customWidth="1"/>
    <col min="7717" max="7717" width="2.42578125" style="83" customWidth="1"/>
    <col min="7718" max="7718" width="5" style="83" customWidth="1"/>
    <col min="7719" max="7719" width="11.28515625" style="83" customWidth="1"/>
    <col min="7720" max="7724" width="0" style="83" hidden="1" customWidth="1"/>
    <col min="7725" max="7936" width="12.7109375" style="83"/>
    <col min="7937" max="7937" width="5" style="83" customWidth="1"/>
    <col min="7938" max="7938" width="2.140625" style="83" customWidth="1"/>
    <col min="7939" max="7939" width="22.140625" style="83" customWidth="1"/>
    <col min="7940" max="7940" width="1.5703125" style="83" customWidth="1"/>
    <col min="7941" max="7941" width="16.140625" style="83" customWidth="1"/>
    <col min="7942" max="7942" width="1.5703125" style="83" customWidth="1"/>
    <col min="7943" max="7943" width="12.7109375" style="83"/>
    <col min="7944" max="7944" width="1.5703125" style="83" customWidth="1"/>
    <col min="7945" max="7945" width="12.7109375" style="83"/>
    <col min="7946" max="7946" width="2.42578125" style="83" customWidth="1"/>
    <col min="7947" max="7947" width="16.140625" style="83" customWidth="1"/>
    <col min="7948" max="7948" width="1.5703125" style="83" customWidth="1"/>
    <col min="7949" max="7949" width="16.140625" style="83" customWidth="1"/>
    <col min="7950" max="7950" width="1.85546875" style="83" customWidth="1"/>
    <col min="7951" max="7951" width="16.140625" style="83" customWidth="1"/>
    <col min="7952" max="7952" width="1.5703125" style="83" customWidth="1"/>
    <col min="7953" max="7953" width="12.7109375" style="83"/>
    <col min="7954" max="7954" width="1.5703125" style="83" customWidth="1"/>
    <col min="7955" max="7955" width="12.7109375" style="83"/>
    <col min="7956" max="7956" width="1.5703125" style="83" customWidth="1"/>
    <col min="7957" max="7957" width="17.85546875" style="83" customWidth="1"/>
    <col min="7958" max="7959" width="1.5703125" style="83" customWidth="1"/>
    <col min="7960" max="7960" width="14.42578125" style="83" customWidth="1"/>
    <col min="7961" max="7961" width="1.5703125" style="83" customWidth="1"/>
    <col min="7962" max="7962" width="11" style="83" customWidth="1"/>
    <col min="7963" max="7963" width="2.42578125" style="83" customWidth="1"/>
    <col min="7964" max="7964" width="14.42578125" style="83" customWidth="1"/>
    <col min="7965" max="7965" width="1.5703125" style="83" customWidth="1"/>
    <col min="7966" max="7966" width="11" style="83" customWidth="1"/>
    <col min="7967" max="7967" width="2.42578125" style="83" customWidth="1"/>
    <col min="7968" max="7968" width="14.42578125" style="83" customWidth="1"/>
    <col min="7969" max="7969" width="1.5703125" style="83" customWidth="1"/>
    <col min="7970" max="7970" width="11" style="83" customWidth="1"/>
    <col min="7971" max="7971" width="2.42578125" style="83" customWidth="1"/>
    <col min="7972" max="7972" width="14.42578125" style="83" customWidth="1"/>
    <col min="7973" max="7973" width="2.42578125" style="83" customWidth="1"/>
    <col min="7974" max="7974" width="5" style="83" customWidth="1"/>
    <col min="7975" max="7975" width="11.28515625" style="83" customWidth="1"/>
    <col min="7976" max="7980" width="0" style="83" hidden="1" customWidth="1"/>
    <col min="7981" max="8192" width="12.7109375" style="83"/>
    <col min="8193" max="8193" width="5" style="83" customWidth="1"/>
    <col min="8194" max="8194" width="2.140625" style="83" customWidth="1"/>
    <col min="8195" max="8195" width="22.140625" style="83" customWidth="1"/>
    <col min="8196" max="8196" width="1.5703125" style="83" customWidth="1"/>
    <col min="8197" max="8197" width="16.140625" style="83" customWidth="1"/>
    <col min="8198" max="8198" width="1.5703125" style="83" customWidth="1"/>
    <col min="8199" max="8199" width="12.7109375" style="83"/>
    <col min="8200" max="8200" width="1.5703125" style="83" customWidth="1"/>
    <col min="8201" max="8201" width="12.7109375" style="83"/>
    <col min="8202" max="8202" width="2.42578125" style="83" customWidth="1"/>
    <col min="8203" max="8203" width="16.140625" style="83" customWidth="1"/>
    <col min="8204" max="8204" width="1.5703125" style="83" customWidth="1"/>
    <col min="8205" max="8205" width="16.140625" style="83" customWidth="1"/>
    <col min="8206" max="8206" width="1.85546875" style="83" customWidth="1"/>
    <col min="8207" max="8207" width="16.140625" style="83" customWidth="1"/>
    <col min="8208" max="8208" width="1.5703125" style="83" customWidth="1"/>
    <col min="8209" max="8209" width="12.7109375" style="83"/>
    <col min="8210" max="8210" width="1.5703125" style="83" customWidth="1"/>
    <col min="8211" max="8211" width="12.7109375" style="83"/>
    <col min="8212" max="8212" width="1.5703125" style="83" customWidth="1"/>
    <col min="8213" max="8213" width="17.85546875" style="83" customWidth="1"/>
    <col min="8214" max="8215" width="1.5703125" style="83" customWidth="1"/>
    <col min="8216" max="8216" width="14.42578125" style="83" customWidth="1"/>
    <col min="8217" max="8217" width="1.5703125" style="83" customWidth="1"/>
    <col min="8218" max="8218" width="11" style="83" customWidth="1"/>
    <col min="8219" max="8219" width="2.42578125" style="83" customWidth="1"/>
    <col min="8220" max="8220" width="14.42578125" style="83" customWidth="1"/>
    <col min="8221" max="8221" width="1.5703125" style="83" customWidth="1"/>
    <col min="8222" max="8222" width="11" style="83" customWidth="1"/>
    <col min="8223" max="8223" width="2.42578125" style="83" customWidth="1"/>
    <col min="8224" max="8224" width="14.42578125" style="83" customWidth="1"/>
    <col min="8225" max="8225" width="1.5703125" style="83" customWidth="1"/>
    <col min="8226" max="8226" width="11" style="83" customWidth="1"/>
    <col min="8227" max="8227" width="2.42578125" style="83" customWidth="1"/>
    <col min="8228" max="8228" width="14.42578125" style="83" customWidth="1"/>
    <col min="8229" max="8229" width="2.42578125" style="83" customWidth="1"/>
    <col min="8230" max="8230" width="5" style="83" customWidth="1"/>
    <col min="8231" max="8231" width="11.28515625" style="83" customWidth="1"/>
    <col min="8232" max="8236" width="0" style="83" hidden="1" customWidth="1"/>
    <col min="8237" max="8448" width="12.7109375" style="83"/>
    <col min="8449" max="8449" width="5" style="83" customWidth="1"/>
    <col min="8450" max="8450" width="2.140625" style="83" customWidth="1"/>
    <col min="8451" max="8451" width="22.140625" style="83" customWidth="1"/>
    <col min="8452" max="8452" width="1.5703125" style="83" customWidth="1"/>
    <col min="8453" max="8453" width="16.140625" style="83" customWidth="1"/>
    <col min="8454" max="8454" width="1.5703125" style="83" customWidth="1"/>
    <col min="8455" max="8455" width="12.7109375" style="83"/>
    <col min="8456" max="8456" width="1.5703125" style="83" customWidth="1"/>
    <col min="8457" max="8457" width="12.7109375" style="83"/>
    <col min="8458" max="8458" width="2.42578125" style="83" customWidth="1"/>
    <col min="8459" max="8459" width="16.140625" style="83" customWidth="1"/>
    <col min="8460" max="8460" width="1.5703125" style="83" customWidth="1"/>
    <col min="8461" max="8461" width="16.140625" style="83" customWidth="1"/>
    <col min="8462" max="8462" width="1.85546875" style="83" customWidth="1"/>
    <col min="8463" max="8463" width="16.140625" style="83" customWidth="1"/>
    <col min="8464" max="8464" width="1.5703125" style="83" customWidth="1"/>
    <col min="8465" max="8465" width="12.7109375" style="83"/>
    <col min="8466" max="8466" width="1.5703125" style="83" customWidth="1"/>
    <col min="8467" max="8467" width="12.7109375" style="83"/>
    <col min="8468" max="8468" width="1.5703125" style="83" customWidth="1"/>
    <col min="8469" max="8469" width="17.85546875" style="83" customWidth="1"/>
    <col min="8470" max="8471" width="1.5703125" style="83" customWidth="1"/>
    <col min="8472" max="8472" width="14.42578125" style="83" customWidth="1"/>
    <col min="8473" max="8473" width="1.5703125" style="83" customWidth="1"/>
    <col min="8474" max="8474" width="11" style="83" customWidth="1"/>
    <col min="8475" max="8475" width="2.42578125" style="83" customWidth="1"/>
    <col min="8476" max="8476" width="14.42578125" style="83" customWidth="1"/>
    <col min="8477" max="8477" width="1.5703125" style="83" customWidth="1"/>
    <col min="8478" max="8478" width="11" style="83" customWidth="1"/>
    <col min="8479" max="8479" width="2.42578125" style="83" customWidth="1"/>
    <col min="8480" max="8480" width="14.42578125" style="83" customWidth="1"/>
    <col min="8481" max="8481" width="1.5703125" style="83" customWidth="1"/>
    <col min="8482" max="8482" width="11" style="83" customWidth="1"/>
    <col min="8483" max="8483" width="2.42578125" style="83" customWidth="1"/>
    <col min="8484" max="8484" width="14.42578125" style="83" customWidth="1"/>
    <col min="8485" max="8485" width="2.42578125" style="83" customWidth="1"/>
    <col min="8486" max="8486" width="5" style="83" customWidth="1"/>
    <col min="8487" max="8487" width="11.28515625" style="83" customWidth="1"/>
    <col min="8488" max="8492" width="0" style="83" hidden="1" customWidth="1"/>
    <col min="8493" max="8704" width="12.7109375" style="83"/>
    <col min="8705" max="8705" width="5" style="83" customWidth="1"/>
    <col min="8706" max="8706" width="2.140625" style="83" customWidth="1"/>
    <col min="8707" max="8707" width="22.140625" style="83" customWidth="1"/>
    <col min="8708" max="8708" width="1.5703125" style="83" customWidth="1"/>
    <col min="8709" max="8709" width="16.140625" style="83" customWidth="1"/>
    <col min="8710" max="8710" width="1.5703125" style="83" customWidth="1"/>
    <col min="8711" max="8711" width="12.7109375" style="83"/>
    <col min="8712" max="8712" width="1.5703125" style="83" customWidth="1"/>
    <col min="8713" max="8713" width="12.7109375" style="83"/>
    <col min="8714" max="8714" width="2.42578125" style="83" customWidth="1"/>
    <col min="8715" max="8715" width="16.140625" style="83" customWidth="1"/>
    <col min="8716" max="8716" width="1.5703125" style="83" customWidth="1"/>
    <col min="8717" max="8717" width="16.140625" style="83" customWidth="1"/>
    <col min="8718" max="8718" width="1.85546875" style="83" customWidth="1"/>
    <col min="8719" max="8719" width="16.140625" style="83" customWidth="1"/>
    <col min="8720" max="8720" width="1.5703125" style="83" customWidth="1"/>
    <col min="8721" max="8721" width="12.7109375" style="83"/>
    <col min="8722" max="8722" width="1.5703125" style="83" customWidth="1"/>
    <col min="8723" max="8723" width="12.7109375" style="83"/>
    <col min="8724" max="8724" width="1.5703125" style="83" customWidth="1"/>
    <col min="8725" max="8725" width="17.85546875" style="83" customWidth="1"/>
    <col min="8726" max="8727" width="1.5703125" style="83" customWidth="1"/>
    <col min="8728" max="8728" width="14.42578125" style="83" customWidth="1"/>
    <col min="8729" max="8729" width="1.5703125" style="83" customWidth="1"/>
    <col min="8730" max="8730" width="11" style="83" customWidth="1"/>
    <col min="8731" max="8731" width="2.42578125" style="83" customWidth="1"/>
    <col min="8732" max="8732" width="14.42578125" style="83" customWidth="1"/>
    <col min="8733" max="8733" width="1.5703125" style="83" customWidth="1"/>
    <col min="8734" max="8734" width="11" style="83" customWidth="1"/>
    <col min="8735" max="8735" width="2.42578125" style="83" customWidth="1"/>
    <col min="8736" max="8736" width="14.42578125" style="83" customWidth="1"/>
    <col min="8737" max="8737" width="1.5703125" style="83" customWidth="1"/>
    <col min="8738" max="8738" width="11" style="83" customWidth="1"/>
    <col min="8739" max="8739" width="2.42578125" style="83" customWidth="1"/>
    <col min="8740" max="8740" width="14.42578125" style="83" customWidth="1"/>
    <col min="8741" max="8741" width="2.42578125" style="83" customWidth="1"/>
    <col min="8742" max="8742" width="5" style="83" customWidth="1"/>
    <col min="8743" max="8743" width="11.28515625" style="83" customWidth="1"/>
    <col min="8744" max="8748" width="0" style="83" hidden="1" customWidth="1"/>
    <col min="8749" max="8960" width="12.7109375" style="83"/>
    <col min="8961" max="8961" width="5" style="83" customWidth="1"/>
    <col min="8962" max="8962" width="2.140625" style="83" customWidth="1"/>
    <col min="8963" max="8963" width="22.140625" style="83" customWidth="1"/>
    <col min="8964" max="8964" width="1.5703125" style="83" customWidth="1"/>
    <col min="8965" max="8965" width="16.140625" style="83" customWidth="1"/>
    <col min="8966" max="8966" width="1.5703125" style="83" customWidth="1"/>
    <col min="8967" max="8967" width="12.7109375" style="83"/>
    <col min="8968" max="8968" width="1.5703125" style="83" customWidth="1"/>
    <col min="8969" max="8969" width="12.7109375" style="83"/>
    <col min="8970" max="8970" width="2.42578125" style="83" customWidth="1"/>
    <col min="8971" max="8971" width="16.140625" style="83" customWidth="1"/>
    <col min="8972" max="8972" width="1.5703125" style="83" customWidth="1"/>
    <col min="8973" max="8973" width="16.140625" style="83" customWidth="1"/>
    <col min="8974" max="8974" width="1.85546875" style="83" customWidth="1"/>
    <col min="8975" max="8975" width="16.140625" style="83" customWidth="1"/>
    <col min="8976" max="8976" width="1.5703125" style="83" customWidth="1"/>
    <col min="8977" max="8977" width="12.7109375" style="83"/>
    <col min="8978" max="8978" width="1.5703125" style="83" customWidth="1"/>
    <col min="8979" max="8979" width="12.7109375" style="83"/>
    <col min="8980" max="8980" width="1.5703125" style="83" customWidth="1"/>
    <col min="8981" max="8981" width="17.85546875" style="83" customWidth="1"/>
    <col min="8982" max="8983" width="1.5703125" style="83" customWidth="1"/>
    <col min="8984" max="8984" width="14.42578125" style="83" customWidth="1"/>
    <col min="8985" max="8985" width="1.5703125" style="83" customWidth="1"/>
    <col min="8986" max="8986" width="11" style="83" customWidth="1"/>
    <col min="8987" max="8987" width="2.42578125" style="83" customWidth="1"/>
    <col min="8988" max="8988" width="14.42578125" style="83" customWidth="1"/>
    <col min="8989" max="8989" width="1.5703125" style="83" customWidth="1"/>
    <col min="8990" max="8990" width="11" style="83" customWidth="1"/>
    <col min="8991" max="8991" width="2.42578125" style="83" customWidth="1"/>
    <col min="8992" max="8992" width="14.42578125" style="83" customWidth="1"/>
    <col min="8993" max="8993" width="1.5703125" style="83" customWidth="1"/>
    <col min="8994" max="8994" width="11" style="83" customWidth="1"/>
    <col min="8995" max="8995" width="2.42578125" style="83" customWidth="1"/>
    <col min="8996" max="8996" width="14.42578125" style="83" customWidth="1"/>
    <col min="8997" max="8997" width="2.42578125" style="83" customWidth="1"/>
    <col min="8998" max="8998" width="5" style="83" customWidth="1"/>
    <col min="8999" max="8999" width="11.28515625" style="83" customWidth="1"/>
    <col min="9000" max="9004" width="0" style="83" hidden="1" customWidth="1"/>
    <col min="9005" max="9216" width="12.7109375" style="83"/>
    <col min="9217" max="9217" width="5" style="83" customWidth="1"/>
    <col min="9218" max="9218" width="2.140625" style="83" customWidth="1"/>
    <col min="9219" max="9219" width="22.140625" style="83" customWidth="1"/>
    <col min="9220" max="9220" width="1.5703125" style="83" customWidth="1"/>
    <col min="9221" max="9221" width="16.140625" style="83" customWidth="1"/>
    <col min="9222" max="9222" width="1.5703125" style="83" customWidth="1"/>
    <col min="9223" max="9223" width="12.7109375" style="83"/>
    <col min="9224" max="9224" width="1.5703125" style="83" customWidth="1"/>
    <col min="9225" max="9225" width="12.7109375" style="83"/>
    <col min="9226" max="9226" width="2.42578125" style="83" customWidth="1"/>
    <col min="9227" max="9227" width="16.140625" style="83" customWidth="1"/>
    <col min="9228" max="9228" width="1.5703125" style="83" customWidth="1"/>
    <col min="9229" max="9229" width="16.140625" style="83" customWidth="1"/>
    <col min="9230" max="9230" width="1.85546875" style="83" customWidth="1"/>
    <col min="9231" max="9231" width="16.140625" style="83" customWidth="1"/>
    <col min="9232" max="9232" width="1.5703125" style="83" customWidth="1"/>
    <col min="9233" max="9233" width="12.7109375" style="83"/>
    <col min="9234" max="9234" width="1.5703125" style="83" customWidth="1"/>
    <col min="9235" max="9235" width="12.7109375" style="83"/>
    <col min="9236" max="9236" width="1.5703125" style="83" customWidth="1"/>
    <col min="9237" max="9237" width="17.85546875" style="83" customWidth="1"/>
    <col min="9238" max="9239" width="1.5703125" style="83" customWidth="1"/>
    <col min="9240" max="9240" width="14.42578125" style="83" customWidth="1"/>
    <col min="9241" max="9241" width="1.5703125" style="83" customWidth="1"/>
    <col min="9242" max="9242" width="11" style="83" customWidth="1"/>
    <col min="9243" max="9243" width="2.42578125" style="83" customWidth="1"/>
    <col min="9244" max="9244" width="14.42578125" style="83" customWidth="1"/>
    <col min="9245" max="9245" width="1.5703125" style="83" customWidth="1"/>
    <col min="9246" max="9246" width="11" style="83" customWidth="1"/>
    <col min="9247" max="9247" width="2.42578125" style="83" customWidth="1"/>
    <col min="9248" max="9248" width="14.42578125" style="83" customWidth="1"/>
    <col min="9249" max="9249" width="1.5703125" style="83" customWidth="1"/>
    <col min="9250" max="9250" width="11" style="83" customWidth="1"/>
    <col min="9251" max="9251" width="2.42578125" style="83" customWidth="1"/>
    <col min="9252" max="9252" width="14.42578125" style="83" customWidth="1"/>
    <col min="9253" max="9253" width="2.42578125" style="83" customWidth="1"/>
    <col min="9254" max="9254" width="5" style="83" customWidth="1"/>
    <col min="9255" max="9255" width="11.28515625" style="83" customWidth="1"/>
    <col min="9256" max="9260" width="0" style="83" hidden="1" customWidth="1"/>
    <col min="9261" max="9472" width="12.7109375" style="83"/>
    <col min="9473" max="9473" width="5" style="83" customWidth="1"/>
    <col min="9474" max="9474" width="2.140625" style="83" customWidth="1"/>
    <col min="9475" max="9475" width="22.140625" style="83" customWidth="1"/>
    <col min="9476" max="9476" width="1.5703125" style="83" customWidth="1"/>
    <col min="9477" max="9477" width="16.140625" style="83" customWidth="1"/>
    <col min="9478" max="9478" width="1.5703125" style="83" customWidth="1"/>
    <col min="9479" max="9479" width="12.7109375" style="83"/>
    <col min="9480" max="9480" width="1.5703125" style="83" customWidth="1"/>
    <col min="9481" max="9481" width="12.7109375" style="83"/>
    <col min="9482" max="9482" width="2.42578125" style="83" customWidth="1"/>
    <col min="9483" max="9483" width="16.140625" style="83" customWidth="1"/>
    <col min="9484" max="9484" width="1.5703125" style="83" customWidth="1"/>
    <col min="9485" max="9485" width="16.140625" style="83" customWidth="1"/>
    <col min="9486" max="9486" width="1.85546875" style="83" customWidth="1"/>
    <col min="9487" max="9487" width="16.140625" style="83" customWidth="1"/>
    <col min="9488" max="9488" width="1.5703125" style="83" customWidth="1"/>
    <col min="9489" max="9489" width="12.7109375" style="83"/>
    <col min="9490" max="9490" width="1.5703125" style="83" customWidth="1"/>
    <col min="9491" max="9491" width="12.7109375" style="83"/>
    <col min="9492" max="9492" width="1.5703125" style="83" customWidth="1"/>
    <col min="9493" max="9493" width="17.85546875" style="83" customWidth="1"/>
    <col min="9494" max="9495" width="1.5703125" style="83" customWidth="1"/>
    <col min="9496" max="9496" width="14.42578125" style="83" customWidth="1"/>
    <col min="9497" max="9497" width="1.5703125" style="83" customWidth="1"/>
    <col min="9498" max="9498" width="11" style="83" customWidth="1"/>
    <col min="9499" max="9499" width="2.42578125" style="83" customWidth="1"/>
    <col min="9500" max="9500" width="14.42578125" style="83" customWidth="1"/>
    <col min="9501" max="9501" width="1.5703125" style="83" customWidth="1"/>
    <col min="9502" max="9502" width="11" style="83" customWidth="1"/>
    <col min="9503" max="9503" width="2.42578125" style="83" customWidth="1"/>
    <col min="9504" max="9504" width="14.42578125" style="83" customWidth="1"/>
    <col min="9505" max="9505" width="1.5703125" style="83" customWidth="1"/>
    <col min="9506" max="9506" width="11" style="83" customWidth="1"/>
    <col min="9507" max="9507" width="2.42578125" style="83" customWidth="1"/>
    <col min="9508" max="9508" width="14.42578125" style="83" customWidth="1"/>
    <col min="9509" max="9509" width="2.42578125" style="83" customWidth="1"/>
    <col min="9510" max="9510" width="5" style="83" customWidth="1"/>
    <col min="9511" max="9511" width="11.28515625" style="83" customWidth="1"/>
    <col min="9512" max="9516" width="0" style="83" hidden="1" customWidth="1"/>
    <col min="9517" max="9728" width="12.7109375" style="83"/>
    <col min="9729" max="9729" width="5" style="83" customWidth="1"/>
    <col min="9730" max="9730" width="2.140625" style="83" customWidth="1"/>
    <col min="9731" max="9731" width="22.140625" style="83" customWidth="1"/>
    <col min="9732" max="9732" width="1.5703125" style="83" customWidth="1"/>
    <col min="9733" max="9733" width="16.140625" style="83" customWidth="1"/>
    <col min="9734" max="9734" width="1.5703125" style="83" customWidth="1"/>
    <col min="9735" max="9735" width="12.7109375" style="83"/>
    <col min="9736" max="9736" width="1.5703125" style="83" customWidth="1"/>
    <col min="9737" max="9737" width="12.7109375" style="83"/>
    <col min="9738" max="9738" width="2.42578125" style="83" customWidth="1"/>
    <col min="9739" max="9739" width="16.140625" style="83" customWidth="1"/>
    <col min="9740" max="9740" width="1.5703125" style="83" customWidth="1"/>
    <col min="9741" max="9741" width="16.140625" style="83" customWidth="1"/>
    <col min="9742" max="9742" width="1.85546875" style="83" customWidth="1"/>
    <col min="9743" max="9743" width="16.140625" style="83" customWidth="1"/>
    <col min="9744" max="9744" width="1.5703125" style="83" customWidth="1"/>
    <col min="9745" max="9745" width="12.7109375" style="83"/>
    <col min="9746" max="9746" width="1.5703125" style="83" customWidth="1"/>
    <col min="9747" max="9747" width="12.7109375" style="83"/>
    <col min="9748" max="9748" width="1.5703125" style="83" customWidth="1"/>
    <col min="9749" max="9749" width="17.85546875" style="83" customWidth="1"/>
    <col min="9750" max="9751" width="1.5703125" style="83" customWidth="1"/>
    <col min="9752" max="9752" width="14.42578125" style="83" customWidth="1"/>
    <col min="9753" max="9753" width="1.5703125" style="83" customWidth="1"/>
    <col min="9754" max="9754" width="11" style="83" customWidth="1"/>
    <col min="9755" max="9755" width="2.42578125" style="83" customWidth="1"/>
    <col min="9756" max="9756" width="14.42578125" style="83" customWidth="1"/>
    <col min="9757" max="9757" width="1.5703125" style="83" customWidth="1"/>
    <col min="9758" max="9758" width="11" style="83" customWidth="1"/>
    <col min="9759" max="9759" width="2.42578125" style="83" customWidth="1"/>
    <col min="9760" max="9760" width="14.42578125" style="83" customWidth="1"/>
    <col min="9761" max="9761" width="1.5703125" style="83" customWidth="1"/>
    <col min="9762" max="9762" width="11" style="83" customWidth="1"/>
    <col min="9763" max="9763" width="2.42578125" style="83" customWidth="1"/>
    <col min="9764" max="9764" width="14.42578125" style="83" customWidth="1"/>
    <col min="9765" max="9765" width="2.42578125" style="83" customWidth="1"/>
    <col min="9766" max="9766" width="5" style="83" customWidth="1"/>
    <col min="9767" max="9767" width="11.28515625" style="83" customWidth="1"/>
    <col min="9768" max="9772" width="0" style="83" hidden="1" customWidth="1"/>
    <col min="9773" max="9984" width="12.7109375" style="83"/>
    <col min="9985" max="9985" width="5" style="83" customWidth="1"/>
    <col min="9986" max="9986" width="2.140625" style="83" customWidth="1"/>
    <col min="9987" max="9987" width="22.140625" style="83" customWidth="1"/>
    <col min="9988" max="9988" width="1.5703125" style="83" customWidth="1"/>
    <col min="9989" max="9989" width="16.140625" style="83" customWidth="1"/>
    <col min="9990" max="9990" width="1.5703125" style="83" customWidth="1"/>
    <col min="9991" max="9991" width="12.7109375" style="83"/>
    <col min="9992" max="9992" width="1.5703125" style="83" customWidth="1"/>
    <col min="9993" max="9993" width="12.7109375" style="83"/>
    <col min="9994" max="9994" width="2.42578125" style="83" customWidth="1"/>
    <col min="9995" max="9995" width="16.140625" style="83" customWidth="1"/>
    <col min="9996" max="9996" width="1.5703125" style="83" customWidth="1"/>
    <col min="9997" max="9997" width="16.140625" style="83" customWidth="1"/>
    <col min="9998" max="9998" width="1.85546875" style="83" customWidth="1"/>
    <col min="9999" max="9999" width="16.140625" style="83" customWidth="1"/>
    <col min="10000" max="10000" width="1.5703125" style="83" customWidth="1"/>
    <col min="10001" max="10001" width="12.7109375" style="83"/>
    <col min="10002" max="10002" width="1.5703125" style="83" customWidth="1"/>
    <col min="10003" max="10003" width="12.7109375" style="83"/>
    <col min="10004" max="10004" width="1.5703125" style="83" customWidth="1"/>
    <col min="10005" max="10005" width="17.85546875" style="83" customWidth="1"/>
    <col min="10006" max="10007" width="1.5703125" style="83" customWidth="1"/>
    <col min="10008" max="10008" width="14.42578125" style="83" customWidth="1"/>
    <col min="10009" max="10009" width="1.5703125" style="83" customWidth="1"/>
    <col min="10010" max="10010" width="11" style="83" customWidth="1"/>
    <col min="10011" max="10011" width="2.42578125" style="83" customWidth="1"/>
    <col min="10012" max="10012" width="14.42578125" style="83" customWidth="1"/>
    <col min="10013" max="10013" width="1.5703125" style="83" customWidth="1"/>
    <col min="10014" max="10014" width="11" style="83" customWidth="1"/>
    <col min="10015" max="10015" width="2.42578125" style="83" customWidth="1"/>
    <col min="10016" max="10016" width="14.42578125" style="83" customWidth="1"/>
    <col min="10017" max="10017" width="1.5703125" style="83" customWidth="1"/>
    <col min="10018" max="10018" width="11" style="83" customWidth="1"/>
    <col min="10019" max="10019" width="2.42578125" style="83" customWidth="1"/>
    <col min="10020" max="10020" width="14.42578125" style="83" customWidth="1"/>
    <col min="10021" max="10021" width="2.42578125" style="83" customWidth="1"/>
    <col min="10022" max="10022" width="5" style="83" customWidth="1"/>
    <col min="10023" max="10023" width="11.28515625" style="83" customWidth="1"/>
    <col min="10024" max="10028" width="0" style="83" hidden="1" customWidth="1"/>
    <col min="10029" max="10240" width="12.7109375" style="83"/>
    <col min="10241" max="10241" width="5" style="83" customWidth="1"/>
    <col min="10242" max="10242" width="2.140625" style="83" customWidth="1"/>
    <col min="10243" max="10243" width="22.140625" style="83" customWidth="1"/>
    <col min="10244" max="10244" width="1.5703125" style="83" customWidth="1"/>
    <col min="10245" max="10245" width="16.140625" style="83" customWidth="1"/>
    <col min="10246" max="10246" width="1.5703125" style="83" customWidth="1"/>
    <col min="10247" max="10247" width="12.7109375" style="83"/>
    <col min="10248" max="10248" width="1.5703125" style="83" customWidth="1"/>
    <col min="10249" max="10249" width="12.7109375" style="83"/>
    <col min="10250" max="10250" width="2.42578125" style="83" customWidth="1"/>
    <col min="10251" max="10251" width="16.140625" style="83" customWidth="1"/>
    <col min="10252" max="10252" width="1.5703125" style="83" customWidth="1"/>
    <col min="10253" max="10253" width="16.140625" style="83" customWidth="1"/>
    <col min="10254" max="10254" width="1.85546875" style="83" customWidth="1"/>
    <col min="10255" max="10255" width="16.140625" style="83" customWidth="1"/>
    <col min="10256" max="10256" width="1.5703125" style="83" customWidth="1"/>
    <col min="10257" max="10257" width="12.7109375" style="83"/>
    <col min="10258" max="10258" width="1.5703125" style="83" customWidth="1"/>
    <col min="10259" max="10259" width="12.7109375" style="83"/>
    <col min="10260" max="10260" width="1.5703125" style="83" customWidth="1"/>
    <col min="10261" max="10261" width="17.85546875" style="83" customWidth="1"/>
    <col min="10262" max="10263" width="1.5703125" style="83" customWidth="1"/>
    <col min="10264" max="10264" width="14.42578125" style="83" customWidth="1"/>
    <col min="10265" max="10265" width="1.5703125" style="83" customWidth="1"/>
    <col min="10266" max="10266" width="11" style="83" customWidth="1"/>
    <col min="10267" max="10267" width="2.42578125" style="83" customWidth="1"/>
    <col min="10268" max="10268" width="14.42578125" style="83" customWidth="1"/>
    <col min="10269" max="10269" width="1.5703125" style="83" customWidth="1"/>
    <col min="10270" max="10270" width="11" style="83" customWidth="1"/>
    <col min="10271" max="10271" width="2.42578125" style="83" customWidth="1"/>
    <col min="10272" max="10272" width="14.42578125" style="83" customWidth="1"/>
    <col min="10273" max="10273" width="1.5703125" style="83" customWidth="1"/>
    <col min="10274" max="10274" width="11" style="83" customWidth="1"/>
    <col min="10275" max="10275" width="2.42578125" style="83" customWidth="1"/>
    <col min="10276" max="10276" width="14.42578125" style="83" customWidth="1"/>
    <col min="10277" max="10277" width="2.42578125" style="83" customWidth="1"/>
    <col min="10278" max="10278" width="5" style="83" customWidth="1"/>
    <col min="10279" max="10279" width="11.28515625" style="83" customWidth="1"/>
    <col min="10280" max="10284" width="0" style="83" hidden="1" customWidth="1"/>
    <col min="10285" max="10496" width="12.7109375" style="83"/>
    <col min="10497" max="10497" width="5" style="83" customWidth="1"/>
    <col min="10498" max="10498" width="2.140625" style="83" customWidth="1"/>
    <col min="10499" max="10499" width="22.140625" style="83" customWidth="1"/>
    <col min="10500" max="10500" width="1.5703125" style="83" customWidth="1"/>
    <col min="10501" max="10501" width="16.140625" style="83" customWidth="1"/>
    <col min="10502" max="10502" width="1.5703125" style="83" customWidth="1"/>
    <col min="10503" max="10503" width="12.7109375" style="83"/>
    <col min="10504" max="10504" width="1.5703125" style="83" customWidth="1"/>
    <col min="10505" max="10505" width="12.7109375" style="83"/>
    <col min="10506" max="10506" width="2.42578125" style="83" customWidth="1"/>
    <col min="10507" max="10507" width="16.140625" style="83" customWidth="1"/>
    <col min="10508" max="10508" width="1.5703125" style="83" customWidth="1"/>
    <col min="10509" max="10509" width="16.140625" style="83" customWidth="1"/>
    <col min="10510" max="10510" width="1.85546875" style="83" customWidth="1"/>
    <col min="10511" max="10511" width="16.140625" style="83" customWidth="1"/>
    <col min="10512" max="10512" width="1.5703125" style="83" customWidth="1"/>
    <col min="10513" max="10513" width="12.7109375" style="83"/>
    <col min="10514" max="10514" width="1.5703125" style="83" customWidth="1"/>
    <col min="10515" max="10515" width="12.7109375" style="83"/>
    <col min="10516" max="10516" width="1.5703125" style="83" customWidth="1"/>
    <col min="10517" max="10517" width="17.85546875" style="83" customWidth="1"/>
    <col min="10518" max="10519" width="1.5703125" style="83" customWidth="1"/>
    <col min="10520" max="10520" width="14.42578125" style="83" customWidth="1"/>
    <col min="10521" max="10521" width="1.5703125" style="83" customWidth="1"/>
    <col min="10522" max="10522" width="11" style="83" customWidth="1"/>
    <col min="10523" max="10523" width="2.42578125" style="83" customWidth="1"/>
    <col min="10524" max="10524" width="14.42578125" style="83" customWidth="1"/>
    <col min="10525" max="10525" width="1.5703125" style="83" customWidth="1"/>
    <col min="10526" max="10526" width="11" style="83" customWidth="1"/>
    <col min="10527" max="10527" width="2.42578125" style="83" customWidth="1"/>
    <col min="10528" max="10528" width="14.42578125" style="83" customWidth="1"/>
    <col min="10529" max="10529" width="1.5703125" style="83" customWidth="1"/>
    <col min="10530" max="10530" width="11" style="83" customWidth="1"/>
    <col min="10531" max="10531" width="2.42578125" style="83" customWidth="1"/>
    <col min="10532" max="10532" width="14.42578125" style="83" customWidth="1"/>
    <col min="10533" max="10533" width="2.42578125" style="83" customWidth="1"/>
    <col min="10534" max="10534" width="5" style="83" customWidth="1"/>
    <col min="10535" max="10535" width="11.28515625" style="83" customWidth="1"/>
    <col min="10536" max="10540" width="0" style="83" hidden="1" customWidth="1"/>
    <col min="10541" max="10752" width="12.7109375" style="83"/>
    <col min="10753" max="10753" width="5" style="83" customWidth="1"/>
    <col min="10754" max="10754" width="2.140625" style="83" customWidth="1"/>
    <col min="10755" max="10755" width="22.140625" style="83" customWidth="1"/>
    <col min="10756" max="10756" width="1.5703125" style="83" customWidth="1"/>
    <col min="10757" max="10757" width="16.140625" style="83" customWidth="1"/>
    <col min="10758" max="10758" width="1.5703125" style="83" customWidth="1"/>
    <col min="10759" max="10759" width="12.7109375" style="83"/>
    <col min="10760" max="10760" width="1.5703125" style="83" customWidth="1"/>
    <col min="10761" max="10761" width="12.7109375" style="83"/>
    <col min="10762" max="10762" width="2.42578125" style="83" customWidth="1"/>
    <col min="10763" max="10763" width="16.140625" style="83" customWidth="1"/>
    <col min="10764" max="10764" width="1.5703125" style="83" customWidth="1"/>
    <col min="10765" max="10765" width="16.140625" style="83" customWidth="1"/>
    <col min="10766" max="10766" width="1.85546875" style="83" customWidth="1"/>
    <col min="10767" max="10767" width="16.140625" style="83" customWidth="1"/>
    <col min="10768" max="10768" width="1.5703125" style="83" customWidth="1"/>
    <col min="10769" max="10769" width="12.7109375" style="83"/>
    <col min="10770" max="10770" width="1.5703125" style="83" customWidth="1"/>
    <col min="10771" max="10771" width="12.7109375" style="83"/>
    <col min="10772" max="10772" width="1.5703125" style="83" customWidth="1"/>
    <col min="10773" max="10773" width="17.85546875" style="83" customWidth="1"/>
    <col min="10774" max="10775" width="1.5703125" style="83" customWidth="1"/>
    <col min="10776" max="10776" width="14.42578125" style="83" customWidth="1"/>
    <col min="10777" max="10777" width="1.5703125" style="83" customWidth="1"/>
    <col min="10778" max="10778" width="11" style="83" customWidth="1"/>
    <col min="10779" max="10779" width="2.42578125" style="83" customWidth="1"/>
    <col min="10780" max="10780" width="14.42578125" style="83" customWidth="1"/>
    <col min="10781" max="10781" width="1.5703125" style="83" customWidth="1"/>
    <col min="10782" max="10782" width="11" style="83" customWidth="1"/>
    <col min="10783" max="10783" width="2.42578125" style="83" customWidth="1"/>
    <col min="10784" max="10784" width="14.42578125" style="83" customWidth="1"/>
    <col min="10785" max="10785" width="1.5703125" style="83" customWidth="1"/>
    <col min="10786" max="10786" width="11" style="83" customWidth="1"/>
    <col min="10787" max="10787" width="2.42578125" style="83" customWidth="1"/>
    <col min="10788" max="10788" width="14.42578125" style="83" customWidth="1"/>
    <col min="10789" max="10789" width="2.42578125" style="83" customWidth="1"/>
    <col min="10790" max="10790" width="5" style="83" customWidth="1"/>
    <col min="10791" max="10791" width="11.28515625" style="83" customWidth="1"/>
    <col min="10792" max="10796" width="0" style="83" hidden="1" customWidth="1"/>
    <col min="10797" max="11008" width="12.7109375" style="83"/>
    <col min="11009" max="11009" width="5" style="83" customWidth="1"/>
    <col min="11010" max="11010" width="2.140625" style="83" customWidth="1"/>
    <col min="11011" max="11011" width="22.140625" style="83" customWidth="1"/>
    <col min="11012" max="11012" width="1.5703125" style="83" customWidth="1"/>
    <col min="11013" max="11013" width="16.140625" style="83" customWidth="1"/>
    <col min="11014" max="11014" width="1.5703125" style="83" customWidth="1"/>
    <col min="11015" max="11015" width="12.7109375" style="83"/>
    <col min="11016" max="11016" width="1.5703125" style="83" customWidth="1"/>
    <col min="11017" max="11017" width="12.7109375" style="83"/>
    <col min="11018" max="11018" width="2.42578125" style="83" customWidth="1"/>
    <col min="11019" max="11019" width="16.140625" style="83" customWidth="1"/>
    <col min="11020" max="11020" width="1.5703125" style="83" customWidth="1"/>
    <col min="11021" max="11021" width="16.140625" style="83" customWidth="1"/>
    <col min="11022" max="11022" width="1.85546875" style="83" customWidth="1"/>
    <col min="11023" max="11023" width="16.140625" style="83" customWidth="1"/>
    <col min="11024" max="11024" width="1.5703125" style="83" customWidth="1"/>
    <col min="11025" max="11025" width="12.7109375" style="83"/>
    <col min="11026" max="11026" width="1.5703125" style="83" customWidth="1"/>
    <col min="11027" max="11027" width="12.7109375" style="83"/>
    <col min="11028" max="11028" width="1.5703125" style="83" customWidth="1"/>
    <col min="11029" max="11029" width="17.85546875" style="83" customWidth="1"/>
    <col min="11030" max="11031" width="1.5703125" style="83" customWidth="1"/>
    <col min="11032" max="11032" width="14.42578125" style="83" customWidth="1"/>
    <col min="11033" max="11033" width="1.5703125" style="83" customWidth="1"/>
    <col min="11034" max="11034" width="11" style="83" customWidth="1"/>
    <col min="11035" max="11035" width="2.42578125" style="83" customWidth="1"/>
    <col min="11036" max="11036" width="14.42578125" style="83" customWidth="1"/>
    <col min="11037" max="11037" width="1.5703125" style="83" customWidth="1"/>
    <col min="11038" max="11038" width="11" style="83" customWidth="1"/>
    <col min="11039" max="11039" width="2.42578125" style="83" customWidth="1"/>
    <col min="11040" max="11040" width="14.42578125" style="83" customWidth="1"/>
    <col min="11041" max="11041" width="1.5703125" style="83" customWidth="1"/>
    <col min="11042" max="11042" width="11" style="83" customWidth="1"/>
    <col min="11043" max="11043" width="2.42578125" style="83" customWidth="1"/>
    <col min="11044" max="11044" width="14.42578125" style="83" customWidth="1"/>
    <col min="11045" max="11045" width="2.42578125" style="83" customWidth="1"/>
    <col min="11046" max="11046" width="5" style="83" customWidth="1"/>
    <col min="11047" max="11047" width="11.28515625" style="83" customWidth="1"/>
    <col min="11048" max="11052" width="0" style="83" hidden="1" customWidth="1"/>
    <col min="11053" max="11264" width="12.7109375" style="83"/>
    <col min="11265" max="11265" width="5" style="83" customWidth="1"/>
    <col min="11266" max="11266" width="2.140625" style="83" customWidth="1"/>
    <col min="11267" max="11267" width="22.140625" style="83" customWidth="1"/>
    <col min="11268" max="11268" width="1.5703125" style="83" customWidth="1"/>
    <col min="11269" max="11269" width="16.140625" style="83" customWidth="1"/>
    <col min="11270" max="11270" width="1.5703125" style="83" customWidth="1"/>
    <col min="11271" max="11271" width="12.7109375" style="83"/>
    <col min="11272" max="11272" width="1.5703125" style="83" customWidth="1"/>
    <col min="11273" max="11273" width="12.7109375" style="83"/>
    <col min="11274" max="11274" width="2.42578125" style="83" customWidth="1"/>
    <col min="11275" max="11275" width="16.140625" style="83" customWidth="1"/>
    <col min="11276" max="11276" width="1.5703125" style="83" customWidth="1"/>
    <col min="11277" max="11277" width="16.140625" style="83" customWidth="1"/>
    <col min="11278" max="11278" width="1.85546875" style="83" customWidth="1"/>
    <col min="11279" max="11279" width="16.140625" style="83" customWidth="1"/>
    <col min="11280" max="11280" width="1.5703125" style="83" customWidth="1"/>
    <col min="11281" max="11281" width="12.7109375" style="83"/>
    <col min="11282" max="11282" width="1.5703125" style="83" customWidth="1"/>
    <col min="11283" max="11283" width="12.7109375" style="83"/>
    <col min="11284" max="11284" width="1.5703125" style="83" customWidth="1"/>
    <col min="11285" max="11285" width="17.85546875" style="83" customWidth="1"/>
    <col min="11286" max="11287" width="1.5703125" style="83" customWidth="1"/>
    <col min="11288" max="11288" width="14.42578125" style="83" customWidth="1"/>
    <col min="11289" max="11289" width="1.5703125" style="83" customWidth="1"/>
    <col min="11290" max="11290" width="11" style="83" customWidth="1"/>
    <col min="11291" max="11291" width="2.42578125" style="83" customWidth="1"/>
    <col min="11292" max="11292" width="14.42578125" style="83" customWidth="1"/>
    <col min="11293" max="11293" width="1.5703125" style="83" customWidth="1"/>
    <col min="11294" max="11294" width="11" style="83" customWidth="1"/>
    <col min="11295" max="11295" width="2.42578125" style="83" customWidth="1"/>
    <col min="11296" max="11296" width="14.42578125" style="83" customWidth="1"/>
    <col min="11297" max="11297" width="1.5703125" style="83" customWidth="1"/>
    <col min="11298" max="11298" width="11" style="83" customWidth="1"/>
    <col min="11299" max="11299" width="2.42578125" style="83" customWidth="1"/>
    <col min="11300" max="11300" width="14.42578125" style="83" customWidth="1"/>
    <col min="11301" max="11301" width="2.42578125" style="83" customWidth="1"/>
    <col min="11302" max="11302" width="5" style="83" customWidth="1"/>
    <col min="11303" max="11303" width="11.28515625" style="83" customWidth="1"/>
    <col min="11304" max="11308" width="0" style="83" hidden="1" customWidth="1"/>
    <col min="11309" max="11520" width="12.7109375" style="83"/>
    <col min="11521" max="11521" width="5" style="83" customWidth="1"/>
    <col min="11522" max="11522" width="2.140625" style="83" customWidth="1"/>
    <col min="11523" max="11523" width="22.140625" style="83" customWidth="1"/>
    <col min="11524" max="11524" width="1.5703125" style="83" customWidth="1"/>
    <col min="11525" max="11525" width="16.140625" style="83" customWidth="1"/>
    <col min="11526" max="11526" width="1.5703125" style="83" customWidth="1"/>
    <col min="11527" max="11527" width="12.7109375" style="83"/>
    <col min="11528" max="11528" width="1.5703125" style="83" customWidth="1"/>
    <col min="11529" max="11529" width="12.7109375" style="83"/>
    <col min="11530" max="11530" width="2.42578125" style="83" customWidth="1"/>
    <col min="11531" max="11531" width="16.140625" style="83" customWidth="1"/>
    <col min="11532" max="11532" width="1.5703125" style="83" customWidth="1"/>
    <col min="11533" max="11533" width="16.140625" style="83" customWidth="1"/>
    <col min="11534" max="11534" width="1.85546875" style="83" customWidth="1"/>
    <col min="11535" max="11535" width="16.140625" style="83" customWidth="1"/>
    <col min="11536" max="11536" width="1.5703125" style="83" customWidth="1"/>
    <col min="11537" max="11537" width="12.7109375" style="83"/>
    <col min="11538" max="11538" width="1.5703125" style="83" customWidth="1"/>
    <col min="11539" max="11539" width="12.7109375" style="83"/>
    <col min="11540" max="11540" width="1.5703125" style="83" customWidth="1"/>
    <col min="11541" max="11541" width="17.85546875" style="83" customWidth="1"/>
    <col min="11542" max="11543" width="1.5703125" style="83" customWidth="1"/>
    <col min="11544" max="11544" width="14.42578125" style="83" customWidth="1"/>
    <col min="11545" max="11545" width="1.5703125" style="83" customWidth="1"/>
    <col min="11546" max="11546" width="11" style="83" customWidth="1"/>
    <col min="11547" max="11547" width="2.42578125" style="83" customWidth="1"/>
    <col min="11548" max="11548" width="14.42578125" style="83" customWidth="1"/>
    <col min="11549" max="11549" width="1.5703125" style="83" customWidth="1"/>
    <col min="11550" max="11550" width="11" style="83" customWidth="1"/>
    <col min="11551" max="11551" width="2.42578125" style="83" customWidth="1"/>
    <col min="11552" max="11552" width="14.42578125" style="83" customWidth="1"/>
    <col min="11553" max="11553" width="1.5703125" style="83" customWidth="1"/>
    <col min="11554" max="11554" width="11" style="83" customWidth="1"/>
    <col min="11555" max="11555" width="2.42578125" style="83" customWidth="1"/>
    <col min="11556" max="11556" width="14.42578125" style="83" customWidth="1"/>
    <col min="11557" max="11557" width="2.42578125" style="83" customWidth="1"/>
    <col min="11558" max="11558" width="5" style="83" customWidth="1"/>
    <col min="11559" max="11559" width="11.28515625" style="83" customWidth="1"/>
    <col min="11560" max="11564" width="0" style="83" hidden="1" customWidth="1"/>
    <col min="11565" max="11776" width="12.7109375" style="83"/>
    <col min="11777" max="11777" width="5" style="83" customWidth="1"/>
    <col min="11778" max="11778" width="2.140625" style="83" customWidth="1"/>
    <col min="11779" max="11779" width="22.140625" style="83" customWidth="1"/>
    <col min="11780" max="11780" width="1.5703125" style="83" customWidth="1"/>
    <col min="11781" max="11781" width="16.140625" style="83" customWidth="1"/>
    <col min="11782" max="11782" width="1.5703125" style="83" customWidth="1"/>
    <col min="11783" max="11783" width="12.7109375" style="83"/>
    <col min="11784" max="11784" width="1.5703125" style="83" customWidth="1"/>
    <col min="11785" max="11785" width="12.7109375" style="83"/>
    <col min="11786" max="11786" width="2.42578125" style="83" customWidth="1"/>
    <col min="11787" max="11787" width="16.140625" style="83" customWidth="1"/>
    <col min="11788" max="11788" width="1.5703125" style="83" customWidth="1"/>
    <col min="11789" max="11789" width="16.140625" style="83" customWidth="1"/>
    <col min="11790" max="11790" width="1.85546875" style="83" customWidth="1"/>
    <col min="11791" max="11791" width="16.140625" style="83" customWidth="1"/>
    <col min="11792" max="11792" width="1.5703125" style="83" customWidth="1"/>
    <col min="11793" max="11793" width="12.7109375" style="83"/>
    <col min="11794" max="11794" width="1.5703125" style="83" customWidth="1"/>
    <col min="11795" max="11795" width="12.7109375" style="83"/>
    <col min="11796" max="11796" width="1.5703125" style="83" customWidth="1"/>
    <col min="11797" max="11797" width="17.85546875" style="83" customWidth="1"/>
    <col min="11798" max="11799" width="1.5703125" style="83" customWidth="1"/>
    <col min="11800" max="11800" width="14.42578125" style="83" customWidth="1"/>
    <col min="11801" max="11801" width="1.5703125" style="83" customWidth="1"/>
    <col min="11802" max="11802" width="11" style="83" customWidth="1"/>
    <col min="11803" max="11803" width="2.42578125" style="83" customWidth="1"/>
    <col min="11804" max="11804" width="14.42578125" style="83" customWidth="1"/>
    <col min="11805" max="11805" width="1.5703125" style="83" customWidth="1"/>
    <col min="11806" max="11806" width="11" style="83" customWidth="1"/>
    <col min="11807" max="11807" width="2.42578125" style="83" customWidth="1"/>
    <col min="11808" max="11808" width="14.42578125" style="83" customWidth="1"/>
    <col min="11809" max="11809" width="1.5703125" style="83" customWidth="1"/>
    <col min="11810" max="11810" width="11" style="83" customWidth="1"/>
    <col min="11811" max="11811" width="2.42578125" style="83" customWidth="1"/>
    <col min="11812" max="11812" width="14.42578125" style="83" customWidth="1"/>
    <col min="11813" max="11813" width="2.42578125" style="83" customWidth="1"/>
    <col min="11814" max="11814" width="5" style="83" customWidth="1"/>
    <col min="11815" max="11815" width="11.28515625" style="83" customWidth="1"/>
    <col min="11816" max="11820" width="0" style="83" hidden="1" customWidth="1"/>
    <col min="11821" max="12032" width="12.7109375" style="83"/>
    <col min="12033" max="12033" width="5" style="83" customWidth="1"/>
    <col min="12034" max="12034" width="2.140625" style="83" customWidth="1"/>
    <col min="12035" max="12035" width="22.140625" style="83" customWidth="1"/>
    <col min="12036" max="12036" width="1.5703125" style="83" customWidth="1"/>
    <col min="12037" max="12037" width="16.140625" style="83" customWidth="1"/>
    <col min="12038" max="12038" width="1.5703125" style="83" customWidth="1"/>
    <col min="12039" max="12039" width="12.7109375" style="83"/>
    <col min="12040" max="12040" width="1.5703125" style="83" customWidth="1"/>
    <col min="12041" max="12041" width="12.7109375" style="83"/>
    <col min="12042" max="12042" width="2.42578125" style="83" customWidth="1"/>
    <col min="12043" max="12043" width="16.140625" style="83" customWidth="1"/>
    <col min="12044" max="12044" width="1.5703125" style="83" customWidth="1"/>
    <col min="12045" max="12045" width="16.140625" style="83" customWidth="1"/>
    <col min="12046" max="12046" width="1.85546875" style="83" customWidth="1"/>
    <col min="12047" max="12047" width="16.140625" style="83" customWidth="1"/>
    <col min="12048" max="12048" width="1.5703125" style="83" customWidth="1"/>
    <col min="12049" max="12049" width="12.7109375" style="83"/>
    <col min="12050" max="12050" width="1.5703125" style="83" customWidth="1"/>
    <col min="12051" max="12051" width="12.7109375" style="83"/>
    <col min="12052" max="12052" width="1.5703125" style="83" customWidth="1"/>
    <col min="12053" max="12053" width="17.85546875" style="83" customWidth="1"/>
    <col min="12054" max="12055" width="1.5703125" style="83" customWidth="1"/>
    <col min="12056" max="12056" width="14.42578125" style="83" customWidth="1"/>
    <col min="12057" max="12057" width="1.5703125" style="83" customWidth="1"/>
    <col min="12058" max="12058" width="11" style="83" customWidth="1"/>
    <col min="12059" max="12059" width="2.42578125" style="83" customWidth="1"/>
    <col min="12060" max="12060" width="14.42578125" style="83" customWidth="1"/>
    <col min="12061" max="12061" width="1.5703125" style="83" customWidth="1"/>
    <col min="12062" max="12062" width="11" style="83" customWidth="1"/>
    <col min="12063" max="12063" width="2.42578125" style="83" customWidth="1"/>
    <col min="12064" max="12064" width="14.42578125" style="83" customWidth="1"/>
    <col min="12065" max="12065" width="1.5703125" style="83" customWidth="1"/>
    <col min="12066" max="12066" width="11" style="83" customWidth="1"/>
    <col min="12067" max="12067" width="2.42578125" style="83" customWidth="1"/>
    <col min="12068" max="12068" width="14.42578125" style="83" customWidth="1"/>
    <col min="12069" max="12069" width="2.42578125" style="83" customWidth="1"/>
    <col min="12070" max="12070" width="5" style="83" customWidth="1"/>
    <col min="12071" max="12071" width="11.28515625" style="83" customWidth="1"/>
    <col min="12072" max="12076" width="0" style="83" hidden="1" customWidth="1"/>
    <col min="12077" max="12288" width="12.7109375" style="83"/>
    <col min="12289" max="12289" width="5" style="83" customWidth="1"/>
    <col min="12290" max="12290" width="2.140625" style="83" customWidth="1"/>
    <col min="12291" max="12291" width="22.140625" style="83" customWidth="1"/>
    <col min="12292" max="12292" width="1.5703125" style="83" customWidth="1"/>
    <col min="12293" max="12293" width="16.140625" style="83" customWidth="1"/>
    <col min="12294" max="12294" width="1.5703125" style="83" customWidth="1"/>
    <col min="12295" max="12295" width="12.7109375" style="83"/>
    <col min="12296" max="12296" width="1.5703125" style="83" customWidth="1"/>
    <col min="12297" max="12297" width="12.7109375" style="83"/>
    <col min="12298" max="12298" width="2.42578125" style="83" customWidth="1"/>
    <col min="12299" max="12299" width="16.140625" style="83" customWidth="1"/>
    <col min="12300" max="12300" width="1.5703125" style="83" customWidth="1"/>
    <col min="12301" max="12301" width="16.140625" style="83" customWidth="1"/>
    <col min="12302" max="12302" width="1.85546875" style="83" customWidth="1"/>
    <col min="12303" max="12303" width="16.140625" style="83" customWidth="1"/>
    <col min="12304" max="12304" width="1.5703125" style="83" customWidth="1"/>
    <col min="12305" max="12305" width="12.7109375" style="83"/>
    <col min="12306" max="12306" width="1.5703125" style="83" customWidth="1"/>
    <col min="12307" max="12307" width="12.7109375" style="83"/>
    <col min="12308" max="12308" width="1.5703125" style="83" customWidth="1"/>
    <col min="12309" max="12309" width="17.85546875" style="83" customWidth="1"/>
    <col min="12310" max="12311" width="1.5703125" style="83" customWidth="1"/>
    <col min="12312" max="12312" width="14.42578125" style="83" customWidth="1"/>
    <col min="12313" max="12313" width="1.5703125" style="83" customWidth="1"/>
    <col min="12314" max="12314" width="11" style="83" customWidth="1"/>
    <col min="12315" max="12315" width="2.42578125" style="83" customWidth="1"/>
    <col min="12316" max="12316" width="14.42578125" style="83" customWidth="1"/>
    <col min="12317" max="12317" width="1.5703125" style="83" customWidth="1"/>
    <col min="12318" max="12318" width="11" style="83" customWidth="1"/>
    <col min="12319" max="12319" width="2.42578125" style="83" customWidth="1"/>
    <col min="12320" max="12320" width="14.42578125" style="83" customWidth="1"/>
    <col min="12321" max="12321" width="1.5703125" style="83" customWidth="1"/>
    <col min="12322" max="12322" width="11" style="83" customWidth="1"/>
    <col min="12323" max="12323" width="2.42578125" style="83" customWidth="1"/>
    <col min="12324" max="12324" width="14.42578125" style="83" customWidth="1"/>
    <col min="12325" max="12325" width="2.42578125" style="83" customWidth="1"/>
    <col min="12326" max="12326" width="5" style="83" customWidth="1"/>
    <col min="12327" max="12327" width="11.28515625" style="83" customWidth="1"/>
    <col min="12328" max="12332" width="0" style="83" hidden="1" customWidth="1"/>
    <col min="12333" max="12544" width="12.7109375" style="83"/>
    <col min="12545" max="12545" width="5" style="83" customWidth="1"/>
    <col min="12546" max="12546" width="2.140625" style="83" customWidth="1"/>
    <col min="12547" max="12547" width="22.140625" style="83" customWidth="1"/>
    <col min="12548" max="12548" width="1.5703125" style="83" customWidth="1"/>
    <col min="12549" max="12549" width="16.140625" style="83" customWidth="1"/>
    <col min="12550" max="12550" width="1.5703125" style="83" customWidth="1"/>
    <col min="12551" max="12551" width="12.7109375" style="83"/>
    <col min="12552" max="12552" width="1.5703125" style="83" customWidth="1"/>
    <col min="12553" max="12553" width="12.7109375" style="83"/>
    <col min="12554" max="12554" width="2.42578125" style="83" customWidth="1"/>
    <col min="12555" max="12555" width="16.140625" style="83" customWidth="1"/>
    <col min="12556" max="12556" width="1.5703125" style="83" customWidth="1"/>
    <col min="12557" max="12557" width="16.140625" style="83" customWidth="1"/>
    <col min="12558" max="12558" width="1.85546875" style="83" customWidth="1"/>
    <col min="12559" max="12559" width="16.140625" style="83" customWidth="1"/>
    <col min="12560" max="12560" width="1.5703125" style="83" customWidth="1"/>
    <col min="12561" max="12561" width="12.7109375" style="83"/>
    <col min="12562" max="12562" width="1.5703125" style="83" customWidth="1"/>
    <col min="12563" max="12563" width="12.7109375" style="83"/>
    <col min="12564" max="12564" width="1.5703125" style="83" customWidth="1"/>
    <col min="12565" max="12565" width="17.85546875" style="83" customWidth="1"/>
    <col min="12566" max="12567" width="1.5703125" style="83" customWidth="1"/>
    <col min="12568" max="12568" width="14.42578125" style="83" customWidth="1"/>
    <col min="12569" max="12569" width="1.5703125" style="83" customWidth="1"/>
    <col min="12570" max="12570" width="11" style="83" customWidth="1"/>
    <col min="12571" max="12571" width="2.42578125" style="83" customWidth="1"/>
    <col min="12572" max="12572" width="14.42578125" style="83" customWidth="1"/>
    <col min="12573" max="12573" width="1.5703125" style="83" customWidth="1"/>
    <col min="12574" max="12574" width="11" style="83" customWidth="1"/>
    <col min="12575" max="12575" width="2.42578125" style="83" customWidth="1"/>
    <col min="12576" max="12576" width="14.42578125" style="83" customWidth="1"/>
    <col min="12577" max="12577" width="1.5703125" style="83" customWidth="1"/>
    <col min="12578" max="12578" width="11" style="83" customWidth="1"/>
    <col min="12579" max="12579" width="2.42578125" style="83" customWidth="1"/>
    <col min="12580" max="12580" width="14.42578125" style="83" customWidth="1"/>
    <col min="12581" max="12581" width="2.42578125" style="83" customWidth="1"/>
    <col min="12582" max="12582" width="5" style="83" customWidth="1"/>
    <col min="12583" max="12583" width="11.28515625" style="83" customWidth="1"/>
    <col min="12584" max="12588" width="0" style="83" hidden="1" customWidth="1"/>
    <col min="12589" max="12800" width="12.7109375" style="83"/>
    <col min="12801" max="12801" width="5" style="83" customWidth="1"/>
    <col min="12802" max="12802" width="2.140625" style="83" customWidth="1"/>
    <col min="12803" max="12803" width="22.140625" style="83" customWidth="1"/>
    <col min="12804" max="12804" width="1.5703125" style="83" customWidth="1"/>
    <col min="12805" max="12805" width="16.140625" style="83" customWidth="1"/>
    <col min="12806" max="12806" width="1.5703125" style="83" customWidth="1"/>
    <col min="12807" max="12807" width="12.7109375" style="83"/>
    <col min="12808" max="12808" width="1.5703125" style="83" customWidth="1"/>
    <col min="12809" max="12809" width="12.7109375" style="83"/>
    <col min="12810" max="12810" width="2.42578125" style="83" customWidth="1"/>
    <col min="12811" max="12811" width="16.140625" style="83" customWidth="1"/>
    <col min="12812" max="12812" width="1.5703125" style="83" customWidth="1"/>
    <col min="12813" max="12813" width="16.140625" style="83" customWidth="1"/>
    <col min="12814" max="12814" width="1.85546875" style="83" customWidth="1"/>
    <col min="12815" max="12815" width="16.140625" style="83" customWidth="1"/>
    <col min="12816" max="12816" width="1.5703125" style="83" customWidth="1"/>
    <col min="12817" max="12817" width="12.7109375" style="83"/>
    <col min="12818" max="12818" width="1.5703125" style="83" customWidth="1"/>
    <col min="12819" max="12819" width="12.7109375" style="83"/>
    <col min="12820" max="12820" width="1.5703125" style="83" customWidth="1"/>
    <col min="12821" max="12821" width="17.85546875" style="83" customWidth="1"/>
    <col min="12822" max="12823" width="1.5703125" style="83" customWidth="1"/>
    <col min="12824" max="12824" width="14.42578125" style="83" customWidth="1"/>
    <col min="12825" max="12825" width="1.5703125" style="83" customWidth="1"/>
    <col min="12826" max="12826" width="11" style="83" customWidth="1"/>
    <col min="12827" max="12827" width="2.42578125" style="83" customWidth="1"/>
    <col min="12828" max="12828" width="14.42578125" style="83" customWidth="1"/>
    <col min="12829" max="12829" width="1.5703125" style="83" customWidth="1"/>
    <col min="12830" max="12830" width="11" style="83" customWidth="1"/>
    <col min="12831" max="12831" width="2.42578125" style="83" customWidth="1"/>
    <col min="12832" max="12832" width="14.42578125" style="83" customWidth="1"/>
    <col min="12833" max="12833" width="1.5703125" style="83" customWidth="1"/>
    <col min="12834" max="12834" width="11" style="83" customWidth="1"/>
    <col min="12835" max="12835" width="2.42578125" style="83" customWidth="1"/>
    <col min="12836" max="12836" width="14.42578125" style="83" customWidth="1"/>
    <col min="12837" max="12837" width="2.42578125" style="83" customWidth="1"/>
    <col min="12838" max="12838" width="5" style="83" customWidth="1"/>
    <col min="12839" max="12839" width="11.28515625" style="83" customWidth="1"/>
    <col min="12840" max="12844" width="0" style="83" hidden="1" customWidth="1"/>
    <col min="12845" max="13056" width="12.7109375" style="83"/>
    <col min="13057" max="13057" width="5" style="83" customWidth="1"/>
    <col min="13058" max="13058" width="2.140625" style="83" customWidth="1"/>
    <col min="13059" max="13059" width="22.140625" style="83" customWidth="1"/>
    <col min="13060" max="13060" width="1.5703125" style="83" customWidth="1"/>
    <col min="13061" max="13061" width="16.140625" style="83" customWidth="1"/>
    <col min="13062" max="13062" width="1.5703125" style="83" customWidth="1"/>
    <col min="13063" max="13063" width="12.7109375" style="83"/>
    <col min="13064" max="13064" width="1.5703125" style="83" customWidth="1"/>
    <col min="13065" max="13065" width="12.7109375" style="83"/>
    <col min="13066" max="13066" width="2.42578125" style="83" customWidth="1"/>
    <col min="13067" max="13067" width="16.140625" style="83" customWidth="1"/>
    <col min="13068" max="13068" width="1.5703125" style="83" customWidth="1"/>
    <col min="13069" max="13069" width="16.140625" style="83" customWidth="1"/>
    <col min="13070" max="13070" width="1.85546875" style="83" customWidth="1"/>
    <col min="13071" max="13071" width="16.140625" style="83" customWidth="1"/>
    <col min="13072" max="13072" width="1.5703125" style="83" customWidth="1"/>
    <col min="13073" max="13073" width="12.7109375" style="83"/>
    <col min="13074" max="13074" width="1.5703125" style="83" customWidth="1"/>
    <col min="13075" max="13075" width="12.7109375" style="83"/>
    <col min="13076" max="13076" width="1.5703125" style="83" customWidth="1"/>
    <col min="13077" max="13077" width="17.85546875" style="83" customWidth="1"/>
    <col min="13078" max="13079" width="1.5703125" style="83" customWidth="1"/>
    <col min="13080" max="13080" width="14.42578125" style="83" customWidth="1"/>
    <col min="13081" max="13081" width="1.5703125" style="83" customWidth="1"/>
    <col min="13082" max="13082" width="11" style="83" customWidth="1"/>
    <col min="13083" max="13083" width="2.42578125" style="83" customWidth="1"/>
    <col min="13084" max="13084" width="14.42578125" style="83" customWidth="1"/>
    <col min="13085" max="13085" width="1.5703125" style="83" customWidth="1"/>
    <col min="13086" max="13086" width="11" style="83" customWidth="1"/>
    <col min="13087" max="13087" width="2.42578125" style="83" customWidth="1"/>
    <col min="13088" max="13088" width="14.42578125" style="83" customWidth="1"/>
    <col min="13089" max="13089" width="1.5703125" style="83" customWidth="1"/>
    <col min="13090" max="13090" width="11" style="83" customWidth="1"/>
    <col min="13091" max="13091" width="2.42578125" style="83" customWidth="1"/>
    <col min="13092" max="13092" width="14.42578125" style="83" customWidth="1"/>
    <col min="13093" max="13093" width="2.42578125" style="83" customWidth="1"/>
    <col min="13094" max="13094" width="5" style="83" customWidth="1"/>
    <col min="13095" max="13095" width="11.28515625" style="83" customWidth="1"/>
    <col min="13096" max="13100" width="0" style="83" hidden="1" customWidth="1"/>
    <col min="13101" max="13312" width="12.7109375" style="83"/>
    <col min="13313" max="13313" width="5" style="83" customWidth="1"/>
    <col min="13314" max="13314" width="2.140625" style="83" customWidth="1"/>
    <col min="13315" max="13315" width="22.140625" style="83" customWidth="1"/>
    <col min="13316" max="13316" width="1.5703125" style="83" customWidth="1"/>
    <col min="13317" max="13317" width="16.140625" style="83" customWidth="1"/>
    <col min="13318" max="13318" width="1.5703125" style="83" customWidth="1"/>
    <col min="13319" max="13319" width="12.7109375" style="83"/>
    <col min="13320" max="13320" width="1.5703125" style="83" customWidth="1"/>
    <col min="13321" max="13321" width="12.7109375" style="83"/>
    <col min="13322" max="13322" width="2.42578125" style="83" customWidth="1"/>
    <col min="13323" max="13323" width="16.140625" style="83" customWidth="1"/>
    <col min="13324" max="13324" width="1.5703125" style="83" customWidth="1"/>
    <col min="13325" max="13325" width="16.140625" style="83" customWidth="1"/>
    <col min="13326" max="13326" width="1.85546875" style="83" customWidth="1"/>
    <col min="13327" max="13327" width="16.140625" style="83" customWidth="1"/>
    <col min="13328" max="13328" width="1.5703125" style="83" customWidth="1"/>
    <col min="13329" max="13329" width="12.7109375" style="83"/>
    <col min="13330" max="13330" width="1.5703125" style="83" customWidth="1"/>
    <col min="13331" max="13331" width="12.7109375" style="83"/>
    <col min="13332" max="13332" width="1.5703125" style="83" customWidth="1"/>
    <col min="13333" max="13333" width="17.85546875" style="83" customWidth="1"/>
    <col min="13334" max="13335" width="1.5703125" style="83" customWidth="1"/>
    <col min="13336" max="13336" width="14.42578125" style="83" customWidth="1"/>
    <col min="13337" max="13337" width="1.5703125" style="83" customWidth="1"/>
    <col min="13338" max="13338" width="11" style="83" customWidth="1"/>
    <col min="13339" max="13339" width="2.42578125" style="83" customWidth="1"/>
    <col min="13340" max="13340" width="14.42578125" style="83" customWidth="1"/>
    <col min="13341" max="13341" width="1.5703125" style="83" customWidth="1"/>
    <col min="13342" max="13342" width="11" style="83" customWidth="1"/>
    <col min="13343" max="13343" width="2.42578125" style="83" customWidth="1"/>
    <col min="13344" max="13344" width="14.42578125" style="83" customWidth="1"/>
    <col min="13345" max="13345" width="1.5703125" style="83" customWidth="1"/>
    <col min="13346" max="13346" width="11" style="83" customWidth="1"/>
    <col min="13347" max="13347" width="2.42578125" style="83" customWidth="1"/>
    <col min="13348" max="13348" width="14.42578125" style="83" customWidth="1"/>
    <col min="13349" max="13349" width="2.42578125" style="83" customWidth="1"/>
    <col min="13350" max="13350" width="5" style="83" customWidth="1"/>
    <col min="13351" max="13351" width="11.28515625" style="83" customWidth="1"/>
    <col min="13352" max="13356" width="0" style="83" hidden="1" customWidth="1"/>
    <col min="13357" max="13568" width="12.7109375" style="83"/>
    <col min="13569" max="13569" width="5" style="83" customWidth="1"/>
    <col min="13570" max="13570" width="2.140625" style="83" customWidth="1"/>
    <col min="13571" max="13571" width="22.140625" style="83" customWidth="1"/>
    <col min="13572" max="13572" width="1.5703125" style="83" customWidth="1"/>
    <col min="13573" max="13573" width="16.140625" style="83" customWidth="1"/>
    <col min="13574" max="13574" width="1.5703125" style="83" customWidth="1"/>
    <col min="13575" max="13575" width="12.7109375" style="83"/>
    <col min="13576" max="13576" width="1.5703125" style="83" customWidth="1"/>
    <col min="13577" max="13577" width="12.7109375" style="83"/>
    <col min="13578" max="13578" width="2.42578125" style="83" customWidth="1"/>
    <col min="13579" max="13579" width="16.140625" style="83" customWidth="1"/>
    <col min="13580" max="13580" width="1.5703125" style="83" customWidth="1"/>
    <col min="13581" max="13581" width="16.140625" style="83" customWidth="1"/>
    <col min="13582" max="13582" width="1.85546875" style="83" customWidth="1"/>
    <col min="13583" max="13583" width="16.140625" style="83" customWidth="1"/>
    <col min="13584" max="13584" width="1.5703125" style="83" customWidth="1"/>
    <col min="13585" max="13585" width="12.7109375" style="83"/>
    <col min="13586" max="13586" width="1.5703125" style="83" customWidth="1"/>
    <col min="13587" max="13587" width="12.7109375" style="83"/>
    <col min="13588" max="13588" width="1.5703125" style="83" customWidth="1"/>
    <col min="13589" max="13589" width="17.85546875" style="83" customWidth="1"/>
    <col min="13590" max="13591" width="1.5703125" style="83" customWidth="1"/>
    <col min="13592" max="13592" width="14.42578125" style="83" customWidth="1"/>
    <col min="13593" max="13593" width="1.5703125" style="83" customWidth="1"/>
    <col min="13594" max="13594" width="11" style="83" customWidth="1"/>
    <col min="13595" max="13595" width="2.42578125" style="83" customWidth="1"/>
    <col min="13596" max="13596" width="14.42578125" style="83" customWidth="1"/>
    <col min="13597" max="13597" width="1.5703125" style="83" customWidth="1"/>
    <col min="13598" max="13598" width="11" style="83" customWidth="1"/>
    <col min="13599" max="13599" width="2.42578125" style="83" customWidth="1"/>
    <col min="13600" max="13600" width="14.42578125" style="83" customWidth="1"/>
    <col min="13601" max="13601" width="1.5703125" style="83" customWidth="1"/>
    <col min="13602" max="13602" width="11" style="83" customWidth="1"/>
    <col min="13603" max="13603" width="2.42578125" style="83" customWidth="1"/>
    <col min="13604" max="13604" width="14.42578125" style="83" customWidth="1"/>
    <col min="13605" max="13605" width="2.42578125" style="83" customWidth="1"/>
    <col min="13606" max="13606" width="5" style="83" customWidth="1"/>
    <col min="13607" max="13607" width="11.28515625" style="83" customWidth="1"/>
    <col min="13608" max="13612" width="0" style="83" hidden="1" customWidth="1"/>
    <col min="13613" max="13824" width="12.7109375" style="83"/>
    <col min="13825" max="13825" width="5" style="83" customWidth="1"/>
    <col min="13826" max="13826" width="2.140625" style="83" customWidth="1"/>
    <col min="13827" max="13827" width="22.140625" style="83" customWidth="1"/>
    <col min="13828" max="13828" width="1.5703125" style="83" customWidth="1"/>
    <col min="13829" max="13829" width="16.140625" style="83" customWidth="1"/>
    <col min="13830" max="13830" width="1.5703125" style="83" customWidth="1"/>
    <col min="13831" max="13831" width="12.7109375" style="83"/>
    <col min="13832" max="13832" width="1.5703125" style="83" customWidth="1"/>
    <col min="13833" max="13833" width="12.7109375" style="83"/>
    <col min="13834" max="13834" width="2.42578125" style="83" customWidth="1"/>
    <col min="13835" max="13835" width="16.140625" style="83" customWidth="1"/>
    <col min="13836" max="13836" width="1.5703125" style="83" customWidth="1"/>
    <col min="13837" max="13837" width="16.140625" style="83" customWidth="1"/>
    <col min="13838" max="13838" width="1.85546875" style="83" customWidth="1"/>
    <col min="13839" max="13839" width="16.140625" style="83" customWidth="1"/>
    <col min="13840" max="13840" width="1.5703125" style="83" customWidth="1"/>
    <col min="13841" max="13841" width="12.7109375" style="83"/>
    <col min="13842" max="13842" width="1.5703125" style="83" customWidth="1"/>
    <col min="13843" max="13843" width="12.7109375" style="83"/>
    <col min="13844" max="13844" width="1.5703125" style="83" customWidth="1"/>
    <col min="13845" max="13845" width="17.85546875" style="83" customWidth="1"/>
    <col min="13846" max="13847" width="1.5703125" style="83" customWidth="1"/>
    <col min="13848" max="13848" width="14.42578125" style="83" customWidth="1"/>
    <col min="13849" max="13849" width="1.5703125" style="83" customWidth="1"/>
    <col min="13850" max="13850" width="11" style="83" customWidth="1"/>
    <col min="13851" max="13851" width="2.42578125" style="83" customWidth="1"/>
    <col min="13852" max="13852" width="14.42578125" style="83" customWidth="1"/>
    <col min="13853" max="13853" width="1.5703125" style="83" customWidth="1"/>
    <col min="13854" max="13854" width="11" style="83" customWidth="1"/>
    <col min="13855" max="13855" width="2.42578125" style="83" customWidth="1"/>
    <col min="13856" max="13856" width="14.42578125" style="83" customWidth="1"/>
    <col min="13857" max="13857" width="1.5703125" style="83" customWidth="1"/>
    <col min="13858" max="13858" width="11" style="83" customWidth="1"/>
    <col min="13859" max="13859" width="2.42578125" style="83" customWidth="1"/>
    <col min="13860" max="13860" width="14.42578125" style="83" customWidth="1"/>
    <col min="13861" max="13861" width="2.42578125" style="83" customWidth="1"/>
    <col min="13862" max="13862" width="5" style="83" customWidth="1"/>
    <col min="13863" max="13863" width="11.28515625" style="83" customWidth="1"/>
    <col min="13864" max="13868" width="0" style="83" hidden="1" customWidth="1"/>
    <col min="13869" max="14080" width="12.7109375" style="83"/>
    <col min="14081" max="14081" width="5" style="83" customWidth="1"/>
    <col min="14082" max="14082" width="2.140625" style="83" customWidth="1"/>
    <col min="14083" max="14083" width="22.140625" style="83" customWidth="1"/>
    <col min="14084" max="14084" width="1.5703125" style="83" customWidth="1"/>
    <col min="14085" max="14085" width="16.140625" style="83" customWidth="1"/>
    <col min="14086" max="14086" width="1.5703125" style="83" customWidth="1"/>
    <col min="14087" max="14087" width="12.7109375" style="83"/>
    <col min="14088" max="14088" width="1.5703125" style="83" customWidth="1"/>
    <col min="14089" max="14089" width="12.7109375" style="83"/>
    <col min="14090" max="14090" width="2.42578125" style="83" customWidth="1"/>
    <col min="14091" max="14091" width="16.140625" style="83" customWidth="1"/>
    <col min="14092" max="14092" width="1.5703125" style="83" customWidth="1"/>
    <col min="14093" max="14093" width="16.140625" style="83" customWidth="1"/>
    <col min="14094" max="14094" width="1.85546875" style="83" customWidth="1"/>
    <col min="14095" max="14095" width="16.140625" style="83" customWidth="1"/>
    <col min="14096" max="14096" width="1.5703125" style="83" customWidth="1"/>
    <col min="14097" max="14097" width="12.7109375" style="83"/>
    <col min="14098" max="14098" width="1.5703125" style="83" customWidth="1"/>
    <col min="14099" max="14099" width="12.7109375" style="83"/>
    <col min="14100" max="14100" width="1.5703125" style="83" customWidth="1"/>
    <col min="14101" max="14101" width="17.85546875" style="83" customWidth="1"/>
    <col min="14102" max="14103" width="1.5703125" style="83" customWidth="1"/>
    <col min="14104" max="14104" width="14.42578125" style="83" customWidth="1"/>
    <col min="14105" max="14105" width="1.5703125" style="83" customWidth="1"/>
    <col min="14106" max="14106" width="11" style="83" customWidth="1"/>
    <col min="14107" max="14107" width="2.42578125" style="83" customWidth="1"/>
    <col min="14108" max="14108" width="14.42578125" style="83" customWidth="1"/>
    <col min="14109" max="14109" width="1.5703125" style="83" customWidth="1"/>
    <col min="14110" max="14110" width="11" style="83" customWidth="1"/>
    <col min="14111" max="14111" width="2.42578125" style="83" customWidth="1"/>
    <col min="14112" max="14112" width="14.42578125" style="83" customWidth="1"/>
    <col min="14113" max="14113" width="1.5703125" style="83" customWidth="1"/>
    <col min="14114" max="14114" width="11" style="83" customWidth="1"/>
    <col min="14115" max="14115" width="2.42578125" style="83" customWidth="1"/>
    <col min="14116" max="14116" width="14.42578125" style="83" customWidth="1"/>
    <col min="14117" max="14117" width="2.42578125" style="83" customWidth="1"/>
    <col min="14118" max="14118" width="5" style="83" customWidth="1"/>
    <col min="14119" max="14119" width="11.28515625" style="83" customWidth="1"/>
    <col min="14120" max="14124" width="0" style="83" hidden="1" customWidth="1"/>
    <col min="14125" max="14336" width="12.7109375" style="83"/>
    <col min="14337" max="14337" width="5" style="83" customWidth="1"/>
    <col min="14338" max="14338" width="2.140625" style="83" customWidth="1"/>
    <col min="14339" max="14339" width="22.140625" style="83" customWidth="1"/>
    <col min="14340" max="14340" width="1.5703125" style="83" customWidth="1"/>
    <col min="14341" max="14341" width="16.140625" style="83" customWidth="1"/>
    <col min="14342" max="14342" width="1.5703125" style="83" customWidth="1"/>
    <col min="14343" max="14343" width="12.7109375" style="83"/>
    <col min="14344" max="14344" width="1.5703125" style="83" customWidth="1"/>
    <col min="14345" max="14345" width="12.7109375" style="83"/>
    <col min="14346" max="14346" width="2.42578125" style="83" customWidth="1"/>
    <col min="14347" max="14347" width="16.140625" style="83" customWidth="1"/>
    <col min="14348" max="14348" width="1.5703125" style="83" customWidth="1"/>
    <col min="14349" max="14349" width="16.140625" style="83" customWidth="1"/>
    <col min="14350" max="14350" width="1.85546875" style="83" customWidth="1"/>
    <col min="14351" max="14351" width="16.140625" style="83" customWidth="1"/>
    <col min="14352" max="14352" width="1.5703125" style="83" customWidth="1"/>
    <col min="14353" max="14353" width="12.7109375" style="83"/>
    <col min="14354" max="14354" width="1.5703125" style="83" customWidth="1"/>
    <col min="14355" max="14355" width="12.7109375" style="83"/>
    <col min="14356" max="14356" width="1.5703125" style="83" customWidth="1"/>
    <col min="14357" max="14357" width="17.85546875" style="83" customWidth="1"/>
    <col min="14358" max="14359" width="1.5703125" style="83" customWidth="1"/>
    <col min="14360" max="14360" width="14.42578125" style="83" customWidth="1"/>
    <col min="14361" max="14361" width="1.5703125" style="83" customWidth="1"/>
    <col min="14362" max="14362" width="11" style="83" customWidth="1"/>
    <col min="14363" max="14363" width="2.42578125" style="83" customWidth="1"/>
    <col min="14364" max="14364" width="14.42578125" style="83" customWidth="1"/>
    <col min="14365" max="14365" width="1.5703125" style="83" customWidth="1"/>
    <col min="14366" max="14366" width="11" style="83" customWidth="1"/>
    <col min="14367" max="14367" width="2.42578125" style="83" customWidth="1"/>
    <col min="14368" max="14368" width="14.42578125" style="83" customWidth="1"/>
    <col min="14369" max="14369" width="1.5703125" style="83" customWidth="1"/>
    <col min="14370" max="14370" width="11" style="83" customWidth="1"/>
    <col min="14371" max="14371" width="2.42578125" style="83" customWidth="1"/>
    <col min="14372" max="14372" width="14.42578125" style="83" customWidth="1"/>
    <col min="14373" max="14373" width="2.42578125" style="83" customWidth="1"/>
    <col min="14374" max="14374" width="5" style="83" customWidth="1"/>
    <col min="14375" max="14375" width="11.28515625" style="83" customWidth="1"/>
    <col min="14376" max="14380" width="0" style="83" hidden="1" customWidth="1"/>
    <col min="14381" max="14592" width="12.7109375" style="83"/>
    <col min="14593" max="14593" width="5" style="83" customWidth="1"/>
    <col min="14594" max="14594" width="2.140625" style="83" customWidth="1"/>
    <col min="14595" max="14595" width="22.140625" style="83" customWidth="1"/>
    <col min="14596" max="14596" width="1.5703125" style="83" customWidth="1"/>
    <col min="14597" max="14597" width="16.140625" style="83" customWidth="1"/>
    <col min="14598" max="14598" width="1.5703125" style="83" customWidth="1"/>
    <col min="14599" max="14599" width="12.7109375" style="83"/>
    <col min="14600" max="14600" width="1.5703125" style="83" customWidth="1"/>
    <col min="14601" max="14601" width="12.7109375" style="83"/>
    <col min="14602" max="14602" width="2.42578125" style="83" customWidth="1"/>
    <col min="14603" max="14603" width="16.140625" style="83" customWidth="1"/>
    <col min="14604" max="14604" width="1.5703125" style="83" customWidth="1"/>
    <col min="14605" max="14605" width="16.140625" style="83" customWidth="1"/>
    <col min="14606" max="14606" width="1.85546875" style="83" customWidth="1"/>
    <col min="14607" max="14607" width="16.140625" style="83" customWidth="1"/>
    <col min="14608" max="14608" width="1.5703125" style="83" customWidth="1"/>
    <col min="14609" max="14609" width="12.7109375" style="83"/>
    <col min="14610" max="14610" width="1.5703125" style="83" customWidth="1"/>
    <col min="14611" max="14611" width="12.7109375" style="83"/>
    <col min="14612" max="14612" width="1.5703125" style="83" customWidth="1"/>
    <col min="14613" max="14613" width="17.85546875" style="83" customWidth="1"/>
    <col min="14614" max="14615" width="1.5703125" style="83" customWidth="1"/>
    <col min="14616" max="14616" width="14.42578125" style="83" customWidth="1"/>
    <col min="14617" max="14617" width="1.5703125" style="83" customWidth="1"/>
    <col min="14618" max="14618" width="11" style="83" customWidth="1"/>
    <col min="14619" max="14619" width="2.42578125" style="83" customWidth="1"/>
    <col min="14620" max="14620" width="14.42578125" style="83" customWidth="1"/>
    <col min="14621" max="14621" width="1.5703125" style="83" customWidth="1"/>
    <col min="14622" max="14622" width="11" style="83" customWidth="1"/>
    <col min="14623" max="14623" width="2.42578125" style="83" customWidth="1"/>
    <col min="14624" max="14624" width="14.42578125" style="83" customWidth="1"/>
    <col min="14625" max="14625" width="1.5703125" style="83" customWidth="1"/>
    <col min="14626" max="14626" width="11" style="83" customWidth="1"/>
    <col min="14627" max="14627" width="2.42578125" style="83" customWidth="1"/>
    <col min="14628" max="14628" width="14.42578125" style="83" customWidth="1"/>
    <col min="14629" max="14629" width="2.42578125" style="83" customWidth="1"/>
    <col min="14630" max="14630" width="5" style="83" customWidth="1"/>
    <col min="14631" max="14631" width="11.28515625" style="83" customWidth="1"/>
    <col min="14632" max="14636" width="0" style="83" hidden="1" customWidth="1"/>
    <col min="14637" max="14848" width="12.7109375" style="83"/>
    <col min="14849" max="14849" width="5" style="83" customWidth="1"/>
    <col min="14850" max="14850" width="2.140625" style="83" customWidth="1"/>
    <col min="14851" max="14851" width="22.140625" style="83" customWidth="1"/>
    <col min="14852" max="14852" width="1.5703125" style="83" customWidth="1"/>
    <col min="14853" max="14853" width="16.140625" style="83" customWidth="1"/>
    <col min="14854" max="14854" width="1.5703125" style="83" customWidth="1"/>
    <col min="14855" max="14855" width="12.7109375" style="83"/>
    <col min="14856" max="14856" width="1.5703125" style="83" customWidth="1"/>
    <col min="14857" max="14857" width="12.7109375" style="83"/>
    <col min="14858" max="14858" width="2.42578125" style="83" customWidth="1"/>
    <col min="14859" max="14859" width="16.140625" style="83" customWidth="1"/>
    <col min="14860" max="14860" width="1.5703125" style="83" customWidth="1"/>
    <col min="14861" max="14861" width="16.140625" style="83" customWidth="1"/>
    <col min="14862" max="14862" width="1.85546875" style="83" customWidth="1"/>
    <col min="14863" max="14863" width="16.140625" style="83" customWidth="1"/>
    <col min="14864" max="14864" width="1.5703125" style="83" customWidth="1"/>
    <col min="14865" max="14865" width="12.7109375" style="83"/>
    <col min="14866" max="14866" width="1.5703125" style="83" customWidth="1"/>
    <col min="14867" max="14867" width="12.7109375" style="83"/>
    <col min="14868" max="14868" width="1.5703125" style="83" customWidth="1"/>
    <col min="14869" max="14869" width="17.85546875" style="83" customWidth="1"/>
    <col min="14870" max="14871" width="1.5703125" style="83" customWidth="1"/>
    <col min="14872" max="14872" width="14.42578125" style="83" customWidth="1"/>
    <col min="14873" max="14873" width="1.5703125" style="83" customWidth="1"/>
    <col min="14874" max="14874" width="11" style="83" customWidth="1"/>
    <col min="14875" max="14875" width="2.42578125" style="83" customWidth="1"/>
    <col min="14876" max="14876" width="14.42578125" style="83" customWidth="1"/>
    <col min="14877" max="14877" width="1.5703125" style="83" customWidth="1"/>
    <col min="14878" max="14878" width="11" style="83" customWidth="1"/>
    <col min="14879" max="14879" width="2.42578125" style="83" customWidth="1"/>
    <col min="14880" max="14880" width="14.42578125" style="83" customWidth="1"/>
    <col min="14881" max="14881" width="1.5703125" style="83" customWidth="1"/>
    <col min="14882" max="14882" width="11" style="83" customWidth="1"/>
    <col min="14883" max="14883" width="2.42578125" style="83" customWidth="1"/>
    <col min="14884" max="14884" width="14.42578125" style="83" customWidth="1"/>
    <col min="14885" max="14885" width="2.42578125" style="83" customWidth="1"/>
    <col min="14886" max="14886" width="5" style="83" customWidth="1"/>
    <col min="14887" max="14887" width="11.28515625" style="83" customWidth="1"/>
    <col min="14888" max="14892" width="0" style="83" hidden="1" customWidth="1"/>
    <col min="14893" max="15104" width="12.7109375" style="83"/>
    <col min="15105" max="15105" width="5" style="83" customWidth="1"/>
    <col min="15106" max="15106" width="2.140625" style="83" customWidth="1"/>
    <col min="15107" max="15107" width="22.140625" style="83" customWidth="1"/>
    <col min="15108" max="15108" width="1.5703125" style="83" customWidth="1"/>
    <col min="15109" max="15109" width="16.140625" style="83" customWidth="1"/>
    <col min="15110" max="15110" width="1.5703125" style="83" customWidth="1"/>
    <col min="15111" max="15111" width="12.7109375" style="83"/>
    <col min="15112" max="15112" width="1.5703125" style="83" customWidth="1"/>
    <col min="15113" max="15113" width="12.7109375" style="83"/>
    <col min="15114" max="15114" width="2.42578125" style="83" customWidth="1"/>
    <col min="15115" max="15115" width="16.140625" style="83" customWidth="1"/>
    <col min="15116" max="15116" width="1.5703125" style="83" customWidth="1"/>
    <col min="15117" max="15117" width="16.140625" style="83" customWidth="1"/>
    <col min="15118" max="15118" width="1.85546875" style="83" customWidth="1"/>
    <col min="15119" max="15119" width="16.140625" style="83" customWidth="1"/>
    <col min="15120" max="15120" width="1.5703125" style="83" customWidth="1"/>
    <col min="15121" max="15121" width="12.7109375" style="83"/>
    <col min="15122" max="15122" width="1.5703125" style="83" customWidth="1"/>
    <col min="15123" max="15123" width="12.7109375" style="83"/>
    <col min="15124" max="15124" width="1.5703125" style="83" customWidth="1"/>
    <col min="15125" max="15125" width="17.85546875" style="83" customWidth="1"/>
    <col min="15126" max="15127" width="1.5703125" style="83" customWidth="1"/>
    <col min="15128" max="15128" width="14.42578125" style="83" customWidth="1"/>
    <col min="15129" max="15129" width="1.5703125" style="83" customWidth="1"/>
    <col min="15130" max="15130" width="11" style="83" customWidth="1"/>
    <col min="15131" max="15131" width="2.42578125" style="83" customWidth="1"/>
    <col min="15132" max="15132" width="14.42578125" style="83" customWidth="1"/>
    <col min="15133" max="15133" width="1.5703125" style="83" customWidth="1"/>
    <col min="15134" max="15134" width="11" style="83" customWidth="1"/>
    <col min="15135" max="15135" width="2.42578125" style="83" customWidth="1"/>
    <col min="15136" max="15136" width="14.42578125" style="83" customWidth="1"/>
    <col min="15137" max="15137" width="1.5703125" style="83" customWidth="1"/>
    <col min="15138" max="15138" width="11" style="83" customWidth="1"/>
    <col min="15139" max="15139" width="2.42578125" style="83" customWidth="1"/>
    <col min="15140" max="15140" width="14.42578125" style="83" customWidth="1"/>
    <col min="15141" max="15141" width="2.42578125" style="83" customWidth="1"/>
    <col min="15142" max="15142" width="5" style="83" customWidth="1"/>
    <col min="15143" max="15143" width="11.28515625" style="83" customWidth="1"/>
    <col min="15144" max="15148" width="0" style="83" hidden="1" customWidth="1"/>
    <col min="15149" max="15360" width="12.7109375" style="83"/>
    <col min="15361" max="15361" width="5" style="83" customWidth="1"/>
    <col min="15362" max="15362" width="2.140625" style="83" customWidth="1"/>
    <col min="15363" max="15363" width="22.140625" style="83" customWidth="1"/>
    <col min="15364" max="15364" width="1.5703125" style="83" customWidth="1"/>
    <col min="15365" max="15365" width="16.140625" style="83" customWidth="1"/>
    <col min="15366" max="15366" width="1.5703125" style="83" customWidth="1"/>
    <col min="15367" max="15367" width="12.7109375" style="83"/>
    <col min="15368" max="15368" width="1.5703125" style="83" customWidth="1"/>
    <col min="15369" max="15369" width="12.7109375" style="83"/>
    <col min="15370" max="15370" width="2.42578125" style="83" customWidth="1"/>
    <col min="15371" max="15371" width="16.140625" style="83" customWidth="1"/>
    <col min="15372" max="15372" width="1.5703125" style="83" customWidth="1"/>
    <col min="15373" max="15373" width="16.140625" style="83" customWidth="1"/>
    <col min="15374" max="15374" width="1.85546875" style="83" customWidth="1"/>
    <col min="15375" max="15375" width="16.140625" style="83" customWidth="1"/>
    <col min="15376" max="15376" width="1.5703125" style="83" customWidth="1"/>
    <col min="15377" max="15377" width="12.7109375" style="83"/>
    <col min="15378" max="15378" width="1.5703125" style="83" customWidth="1"/>
    <col min="15379" max="15379" width="12.7109375" style="83"/>
    <col min="15380" max="15380" width="1.5703125" style="83" customWidth="1"/>
    <col min="15381" max="15381" width="17.85546875" style="83" customWidth="1"/>
    <col min="15382" max="15383" width="1.5703125" style="83" customWidth="1"/>
    <col min="15384" max="15384" width="14.42578125" style="83" customWidth="1"/>
    <col min="15385" max="15385" width="1.5703125" style="83" customWidth="1"/>
    <col min="15386" max="15386" width="11" style="83" customWidth="1"/>
    <col min="15387" max="15387" width="2.42578125" style="83" customWidth="1"/>
    <col min="15388" max="15388" width="14.42578125" style="83" customWidth="1"/>
    <col min="15389" max="15389" width="1.5703125" style="83" customWidth="1"/>
    <col min="15390" max="15390" width="11" style="83" customWidth="1"/>
    <col min="15391" max="15391" width="2.42578125" style="83" customWidth="1"/>
    <col min="15392" max="15392" width="14.42578125" style="83" customWidth="1"/>
    <col min="15393" max="15393" width="1.5703125" style="83" customWidth="1"/>
    <col min="15394" max="15394" width="11" style="83" customWidth="1"/>
    <col min="15395" max="15395" width="2.42578125" style="83" customWidth="1"/>
    <col min="15396" max="15396" width="14.42578125" style="83" customWidth="1"/>
    <col min="15397" max="15397" width="2.42578125" style="83" customWidth="1"/>
    <col min="15398" max="15398" width="5" style="83" customWidth="1"/>
    <col min="15399" max="15399" width="11.28515625" style="83" customWidth="1"/>
    <col min="15400" max="15404" width="0" style="83" hidden="1" customWidth="1"/>
    <col min="15405" max="15616" width="12.7109375" style="83"/>
    <col min="15617" max="15617" width="5" style="83" customWidth="1"/>
    <col min="15618" max="15618" width="2.140625" style="83" customWidth="1"/>
    <col min="15619" max="15619" width="22.140625" style="83" customWidth="1"/>
    <col min="15620" max="15620" width="1.5703125" style="83" customWidth="1"/>
    <col min="15621" max="15621" width="16.140625" style="83" customWidth="1"/>
    <col min="15622" max="15622" width="1.5703125" style="83" customWidth="1"/>
    <col min="15623" max="15623" width="12.7109375" style="83"/>
    <col min="15624" max="15624" width="1.5703125" style="83" customWidth="1"/>
    <col min="15625" max="15625" width="12.7109375" style="83"/>
    <col min="15626" max="15626" width="2.42578125" style="83" customWidth="1"/>
    <col min="15627" max="15627" width="16.140625" style="83" customWidth="1"/>
    <col min="15628" max="15628" width="1.5703125" style="83" customWidth="1"/>
    <col min="15629" max="15629" width="16.140625" style="83" customWidth="1"/>
    <col min="15630" max="15630" width="1.85546875" style="83" customWidth="1"/>
    <col min="15631" max="15631" width="16.140625" style="83" customWidth="1"/>
    <col min="15632" max="15632" width="1.5703125" style="83" customWidth="1"/>
    <col min="15633" max="15633" width="12.7109375" style="83"/>
    <col min="15634" max="15634" width="1.5703125" style="83" customWidth="1"/>
    <col min="15635" max="15635" width="12.7109375" style="83"/>
    <col min="15636" max="15636" width="1.5703125" style="83" customWidth="1"/>
    <col min="15637" max="15637" width="17.85546875" style="83" customWidth="1"/>
    <col min="15638" max="15639" width="1.5703125" style="83" customWidth="1"/>
    <col min="15640" max="15640" width="14.42578125" style="83" customWidth="1"/>
    <col min="15641" max="15641" width="1.5703125" style="83" customWidth="1"/>
    <col min="15642" max="15642" width="11" style="83" customWidth="1"/>
    <col min="15643" max="15643" width="2.42578125" style="83" customWidth="1"/>
    <col min="15644" max="15644" width="14.42578125" style="83" customWidth="1"/>
    <col min="15645" max="15645" width="1.5703125" style="83" customWidth="1"/>
    <col min="15646" max="15646" width="11" style="83" customWidth="1"/>
    <col min="15647" max="15647" width="2.42578125" style="83" customWidth="1"/>
    <col min="15648" max="15648" width="14.42578125" style="83" customWidth="1"/>
    <col min="15649" max="15649" width="1.5703125" style="83" customWidth="1"/>
    <col min="15650" max="15650" width="11" style="83" customWidth="1"/>
    <col min="15651" max="15651" width="2.42578125" style="83" customWidth="1"/>
    <col min="15652" max="15652" width="14.42578125" style="83" customWidth="1"/>
    <col min="15653" max="15653" width="2.42578125" style="83" customWidth="1"/>
    <col min="15654" max="15654" width="5" style="83" customWidth="1"/>
    <col min="15655" max="15655" width="11.28515625" style="83" customWidth="1"/>
    <col min="15656" max="15660" width="0" style="83" hidden="1" customWidth="1"/>
    <col min="15661" max="15872" width="12.7109375" style="83"/>
    <col min="15873" max="15873" width="5" style="83" customWidth="1"/>
    <col min="15874" max="15874" width="2.140625" style="83" customWidth="1"/>
    <col min="15875" max="15875" width="22.140625" style="83" customWidth="1"/>
    <col min="15876" max="15876" width="1.5703125" style="83" customWidth="1"/>
    <col min="15877" max="15877" width="16.140625" style="83" customWidth="1"/>
    <col min="15878" max="15878" width="1.5703125" style="83" customWidth="1"/>
    <col min="15879" max="15879" width="12.7109375" style="83"/>
    <col min="15880" max="15880" width="1.5703125" style="83" customWidth="1"/>
    <col min="15881" max="15881" width="12.7109375" style="83"/>
    <col min="15882" max="15882" width="2.42578125" style="83" customWidth="1"/>
    <col min="15883" max="15883" width="16.140625" style="83" customWidth="1"/>
    <col min="15884" max="15884" width="1.5703125" style="83" customWidth="1"/>
    <col min="15885" max="15885" width="16.140625" style="83" customWidth="1"/>
    <col min="15886" max="15886" width="1.85546875" style="83" customWidth="1"/>
    <col min="15887" max="15887" width="16.140625" style="83" customWidth="1"/>
    <col min="15888" max="15888" width="1.5703125" style="83" customWidth="1"/>
    <col min="15889" max="15889" width="12.7109375" style="83"/>
    <col min="15890" max="15890" width="1.5703125" style="83" customWidth="1"/>
    <col min="15891" max="15891" width="12.7109375" style="83"/>
    <col min="15892" max="15892" width="1.5703125" style="83" customWidth="1"/>
    <col min="15893" max="15893" width="17.85546875" style="83" customWidth="1"/>
    <col min="15894" max="15895" width="1.5703125" style="83" customWidth="1"/>
    <col min="15896" max="15896" width="14.42578125" style="83" customWidth="1"/>
    <col min="15897" max="15897" width="1.5703125" style="83" customWidth="1"/>
    <col min="15898" max="15898" width="11" style="83" customWidth="1"/>
    <col min="15899" max="15899" width="2.42578125" style="83" customWidth="1"/>
    <col min="15900" max="15900" width="14.42578125" style="83" customWidth="1"/>
    <col min="15901" max="15901" width="1.5703125" style="83" customWidth="1"/>
    <col min="15902" max="15902" width="11" style="83" customWidth="1"/>
    <col min="15903" max="15903" width="2.42578125" style="83" customWidth="1"/>
    <col min="15904" max="15904" width="14.42578125" style="83" customWidth="1"/>
    <col min="15905" max="15905" width="1.5703125" style="83" customWidth="1"/>
    <col min="15906" max="15906" width="11" style="83" customWidth="1"/>
    <col min="15907" max="15907" width="2.42578125" style="83" customWidth="1"/>
    <col min="15908" max="15908" width="14.42578125" style="83" customWidth="1"/>
    <col min="15909" max="15909" width="2.42578125" style="83" customWidth="1"/>
    <col min="15910" max="15910" width="5" style="83" customWidth="1"/>
    <col min="15911" max="15911" width="11.28515625" style="83" customWidth="1"/>
    <col min="15912" max="15916" width="0" style="83" hidden="1" customWidth="1"/>
    <col min="15917" max="16128" width="12.7109375" style="83"/>
    <col min="16129" max="16129" width="5" style="83" customWidth="1"/>
    <col min="16130" max="16130" width="2.140625" style="83" customWidth="1"/>
    <col min="16131" max="16131" width="22.140625" style="83" customWidth="1"/>
    <col min="16132" max="16132" width="1.5703125" style="83" customWidth="1"/>
    <col min="16133" max="16133" width="16.140625" style="83" customWidth="1"/>
    <col min="16134" max="16134" width="1.5703125" style="83" customWidth="1"/>
    <col min="16135" max="16135" width="12.7109375" style="83"/>
    <col min="16136" max="16136" width="1.5703125" style="83" customWidth="1"/>
    <col min="16137" max="16137" width="12.7109375" style="83"/>
    <col min="16138" max="16138" width="2.42578125" style="83" customWidth="1"/>
    <col min="16139" max="16139" width="16.140625" style="83" customWidth="1"/>
    <col min="16140" max="16140" width="1.5703125" style="83" customWidth="1"/>
    <col min="16141" max="16141" width="16.140625" style="83" customWidth="1"/>
    <col min="16142" max="16142" width="1.85546875" style="83" customWidth="1"/>
    <col min="16143" max="16143" width="16.140625" style="83" customWidth="1"/>
    <col min="16144" max="16144" width="1.5703125" style="83" customWidth="1"/>
    <col min="16145" max="16145" width="12.7109375" style="83"/>
    <col min="16146" max="16146" width="1.5703125" style="83" customWidth="1"/>
    <col min="16147" max="16147" width="12.7109375" style="83"/>
    <col min="16148" max="16148" width="1.5703125" style="83" customWidth="1"/>
    <col min="16149" max="16149" width="17.85546875" style="83" customWidth="1"/>
    <col min="16150" max="16151" width="1.5703125" style="83" customWidth="1"/>
    <col min="16152" max="16152" width="14.42578125" style="83" customWidth="1"/>
    <col min="16153" max="16153" width="1.5703125" style="83" customWidth="1"/>
    <col min="16154" max="16154" width="11" style="83" customWidth="1"/>
    <col min="16155" max="16155" width="2.42578125" style="83" customWidth="1"/>
    <col min="16156" max="16156" width="14.42578125" style="83" customWidth="1"/>
    <col min="16157" max="16157" width="1.5703125" style="83" customWidth="1"/>
    <col min="16158" max="16158" width="11" style="83" customWidth="1"/>
    <col min="16159" max="16159" width="2.42578125" style="83" customWidth="1"/>
    <col min="16160" max="16160" width="14.42578125" style="83" customWidth="1"/>
    <col min="16161" max="16161" width="1.5703125" style="83" customWidth="1"/>
    <col min="16162" max="16162" width="11" style="83" customWidth="1"/>
    <col min="16163" max="16163" width="2.42578125" style="83" customWidth="1"/>
    <col min="16164" max="16164" width="14.42578125" style="83" customWidth="1"/>
    <col min="16165" max="16165" width="2.42578125" style="83" customWidth="1"/>
    <col min="16166" max="16166" width="5" style="83" customWidth="1"/>
    <col min="16167" max="16167" width="11.28515625" style="83" customWidth="1"/>
    <col min="16168" max="16172" width="0" style="83" hidden="1" customWidth="1"/>
    <col min="16173" max="16384" width="12.7109375" style="83"/>
  </cols>
  <sheetData>
    <row r="1" spans="1:44" s="80" customFormat="1" ht="10.5" customHeight="1" x14ac:dyDescent="0.25">
      <c r="C1" s="83"/>
      <c r="U1" s="84" t="s">
        <v>42</v>
      </c>
      <c r="X1" s="102" t="s">
        <v>43</v>
      </c>
      <c r="AL1" s="84" t="s">
        <v>388</v>
      </c>
    </row>
    <row r="2" spans="1:44" s="80" customFormat="1" ht="10.5" customHeight="1" x14ac:dyDescent="0.25">
      <c r="A2" s="85"/>
      <c r="C2" s="83"/>
      <c r="U2" s="84" t="s">
        <v>389</v>
      </c>
      <c r="X2" s="102" t="s">
        <v>360</v>
      </c>
      <c r="AL2" s="84" t="s">
        <v>47</v>
      </c>
    </row>
    <row r="3" spans="1:44" s="80" customFormat="1" ht="10.5" customHeight="1" x14ac:dyDescent="0.25">
      <c r="A3" s="86"/>
      <c r="C3" s="83"/>
      <c r="U3" s="84" t="s">
        <v>48</v>
      </c>
      <c r="X3" s="87" t="s">
        <v>49</v>
      </c>
    </row>
    <row r="4" spans="1:44" ht="9.6" customHeight="1" x14ac:dyDescent="0.25"/>
    <row r="5" spans="1:44" ht="9.6" customHeight="1" x14ac:dyDescent="0.25">
      <c r="X5" s="89" t="s">
        <v>361</v>
      </c>
      <c r="Y5" s="89"/>
      <c r="Z5" s="89"/>
      <c r="AA5" s="89"/>
      <c r="AB5" s="89"/>
      <c r="AC5" s="89"/>
      <c r="AD5" s="89"/>
      <c r="AE5" s="89"/>
      <c r="AF5" s="89"/>
      <c r="AG5" s="89"/>
      <c r="AH5" s="89"/>
      <c r="AI5" s="89"/>
      <c r="AJ5" s="89"/>
    </row>
    <row r="6" spans="1:44" ht="9.6" customHeight="1" x14ac:dyDescent="0.25"/>
    <row r="7" spans="1:44" ht="9.6" customHeight="1" x14ac:dyDescent="0.25">
      <c r="E7" s="89" t="s">
        <v>390</v>
      </c>
      <c r="F7" s="89"/>
      <c r="G7" s="89"/>
      <c r="H7" s="89"/>
      <c r="I7" s="89"/>
      <c r="J7" s="89"/>
      <c r="K7" s="89"/>
      <c r="L7" s="89"/>
      <c r="M7" s="89"/>
      <c r="O7" s="89" t="s">
        <v>391</v>
      </c>
      <c r="P7" s="89"/>
      <c r="Q7" s="89"/>
      <c r="R7" s="89"/>
      <c r="S7" s="89"/>
      <c r="AB7" s="89" t="s">
        <v>365</v>
      </c>
      <c r="AC7" s="89"/>
      <c r="AD7" s="89"/>
      <c r="AE7" s="89"/>
      <c r="AF7" s="89"/>
      <c r="AG7" s="89"/>
      <c r="AH7" s="89"/>
    </row>
    <row r="8" spans="1:44" ht="9.6" customHeight="1" x14ac:dyDescent="0.25"/>
    <row r="9" spans="1:44" ht="9.6" customHeight="1" x14ac:dyDescent="0.25">
      <c r="K9" s="89" t="s">
        <v>367</v>
      </c>
      <c r="L9" s="89"/>
      <c r="M9" s="89"/>
      <c r="X9" s="89" t="s">
        <v>392</v>
      </c>
      <c r="Y9" s="89"/>
      <c r="Z9" s="89"/>
      <c r="AB9" s="89" t="s">
        <v>59</v>
      </c>
      <c r="AC9" s="89"/>
      <c r="AD9" s="89"/>
      <c r="AF9" s="89" t="s">
        <v>60</v>
      </c>
      <c r="AG9" s="89"/>
      <c r="AH9" s="89"/>
    </row>
    <row r="10" spans="1:44" ht="9.6" customHeight="1" x14ac:dyDescent="0.25">
      <c r="I10" s="91" t="s">
        <v>64</v>
      </c>
      <c r="K10" s="91" t="s">
        <v>393</v>
      </c>
      <c r="S10" s="91" t="s">
        <v>64</v>
      </c>
      <c r="Z10" s="91" t="s">
        <v>268</v>
      </c>
      <c r="AD10" s="91" t="s">
        <v>268</v>
      </c>
      <c r="AH10" s="91" t="s">
        <v>268</v>
      </c>
      <c r="AJ10" s="91" t="s">
        <v>377</v>
      </c>
      <c r="AR10" s="91" t="s">
        <v>394</v>
      </c>
    </row>
    <row r="11" spans="1:44" ht="9.6" customHeight="1" x14ac:dyDescent="0.25">
      <c r="A11" s="92" t="s">
        <v>71</v>
      </c>
      <c r="C11" s="92" t="s">
        <v>72</v>
      </c>
      <c r="E11" s="92" t="s">
        <v>73</v>
      </c>
      <c r="G11" s="92" t="s">
        <v>395</v>
      </c>
      <c r="I11" s="92" t="s">
        <v>79</v>
      </c>
      <c r="K11" s="92" t="s">
        <v>396</v>
      </c>
      <c r="M11" s="92" t="s">
        <v>397</v>
      </c>
      <c r="O11" s="92" t="s">
        <v>73</v>
      </c>
      <c r="Q11" s="92" t="s">
        <v>395</v>
      </c>
      <c r="S11" s="92" t="s">
        <v>79</v>
      </c>
      <c r="U11" s="92" t="s">
        <v>65</v>
      </c>
      <c r="X11" s="92" t="s">
        <v>73</v>
      </c>
      <c r="Z11" s="92" t="s">
        <v>349</v>
      </c>
      <c r="AB11" s="92" t="s">
        <v>73</v>
      </c>
      <c r="AD11" s="92" t="s">
        <v>349</v>
      </c>
      <c r="AF11" s="92" t="s">
        <v>73</v>
      </c>
      <c r="AH11" s="92" t="s">
        <v>349</v>
      </c>
      <c r="AJ11" s="92" t="s">
        <v>386</v>
      </c>
      <c r="AL11" s="92" t="s">
        <v>71</v>
      </c>
      <c r="AP11" s="234" t="s">
        <v>390</v>
      </c>
      <c r="AR11" s="234" t="s">
        <v>398</v>
      </c>
    </row>
    <row r="12" spans="1:44" ht="8.85" customHeight="1" x14ac:dyDescent="0.25"/>
    <row r="13" spans="1:44" ht="8.85" customHeight="1" x14ac:dyDescent="0.25">
      <c r="B13" s="83" t="s">
        <v>278</v>
      </c>
    </row>
    <row r="14" spans="1:44" ht="11.25" x14ac:dyDescent="0.25">
      <c r="A14" s="83">
        <v>1</v>
      </c>
      <c r="B14" s="95"/>
      <c r="C14" s="83" t="s">
        <v>83</v>
      </c>
      <c r="D14" s="95"/>
      <c r="E14" s="19">
        <v>19516719</v>
      </c>
      <c r="F14" s="95"/>
      <c r="G14" s="20">
        <f>IFERROR(E14/$AN14,0)</f>
        <v>122.38719609699812</v>
      </c>
      <c r="H14" s="95"/>
      <c r="I14" s="20">
        <f>IF($G$53,G14/$G$53*100,0)</f>
        <v>211.10333222782165</v>
      </c>
      <c r="J14" s="95"/>
      <c r="K14" s="19">
        <v>2443379</v>
      </c>
      <c r="L14" s="95"/>
      <c r="M14" s="19">
        <v>8953656</v>
      </c>
      <c r="N14" s="95"/>
      <c r="O14" s="19">
        <v>2272972</v>
      </c>
      <c r="P14" s="95"/>
      <c r="Q14" s="20">
        <f t="shared" ref="Q14:Q51" si="0">IFERROR(O14/$AN14,0)</f>
        <v>14.253557162296902</v>
      </c>
      <c r="R14" s="95"/>
      <c r="S14" s="20">
        <f>IF($Q$53,Q14/$Q$53*100,0)</f>
        <v>51.265595007232044</v>
      </c>
      <c r="T14" s="95"/>
      <c r="U14" s="19">
        <f>(E14+O14)</f>
        <v>21789691</v>
      </c>
      <c r="V14" s="95"/>
      <c r="W14" s="95"/>
      <c r="X14" s="19">
        <v>4508868</v>
      </c>
      <c r="Y14" s="95"/>
      <c r="Z14" s="20">
        <f>IF($U14,X14/$U14*100,0)</f>
        <v>20.692666086912386</v>
      </c>
      <c r="AA14" s="95"/>
      <c r="AB14" s="19">
        <v>294898</v>
      </c>
      <c r="AC14" s="95"/>
      <c r="AD14" s="20">
        <f>IF($U14,AB14/$U14*100,0)</f>
        <v>1.3533831204857378</v>
      </c>
      <c r="AE14" s="95"/>
      <c r="AF14" s="19">
        <v>150541</v>
      </c>
      <c r="AG14" s="95"/>
      <c r="AH14" s="20">
        <f>IF($U14,AF14/$U14*100,0)</f>
        <v>0.690881756882188</v>
      </c>
      <c r="AI14" s="95"/>
      <c r="AJ14" s="19">
        <v>412516</v>
      </c>
      <c r="AK14" s="95"/>
      <c r="AL14" s="83">
        <v>1</v>
      </c>
      <c r="AM14" s="95"/>
      <c r="AN14" s="28">
        <v>159467</v>
      </c>
      <c r="AO14" s="95"/>
      <c r="AP14" s="28">
        <f>IF(E14,AN14,0)</f>
        <v>159467</v>
      </c>
      <c r="AQ14" s="95"/>
      <c r="AR14" s="28">
        <f>IF(O14,AN14,0)</f>
        <v>159467</v>
      </c>
    </row>
    <row r="15" spans="1:44" ht="11.25" x14ac:dyDescent="0.25">
      <c r="A15" s="83">
        <v>2</v>
      </c>
      <c r="B15" s="95"/>
      <c r="C15" s="83" t="s">
        <v>84</v>
      </c>
      <c r="D15" s="95"/>
      <c r="E15" s="77">
        <v>1400339</v>
      </c>
      <c r="F15" s="95"/>
      <c r="G15" s="20">
        <f t="shared" ref="G15:G51" si="1">IFERROR(E15/$AN15,0)</f>
        <v>81.325222138335562</v>
      </c>
      <c r="H15" s="95"/>
      <c r="I15" s="20">
        <f>IF($G$53,G15/$G$53*100,0)</f>
        <v>140.27631921531977</v>
      </c>
      <c r="J15" s="95"/>
      <c r="K15" s="77">
        <v>505714</v>
      </c>
      <c r="L15" s="95"/>
      <c r="M15" s="77">
        <v>459756</v>
      </c>
      <c r="N15" s="95"/>
      <c r="O15" s="77">
        <v>931082</v>
      </c>
      <c r="P15" s="95"/>
      <c r="Q15" s="20">
        <f t="shared" si="0"/>
        <v>54.072942679598121</v>
      </c>
      <c r="R15" s="95"/>
      <c r="S15" s="20">
        <f>IF($Q$53,Q15/$Q$53*100,0)</f>
        <v>194.48349269571671</v>
      </c>
      <c r="T15" s="95"/>
      <c r="U15" s="21">
        <f>(E15+O15)</f>
        <v>2331421</v>
      </c>
      <c r="V15" s="95"/>
      <c r="W15" s="95"/>
      <c r="X15" s="77">
        <v>984057</v>
      </c>
      <c r="Y15" s="95"/>
      <c r="Z15" s="20">
        <f>IF($U15,X15/$U15*100,0)</f>
        <v>42.208464279939143</v>
      </c>
      <c r="AA15" s="95"/>
      <c r="AB15" s="77">
        <v>65849</v>
      </c>
      <c r="AC15" s="95"/>
      <c r="AD15" s="20">
        <f>IF($U15,AB15/$U15*100,0)</f>
        <v>2.824414809680448</v>
      </c>
      <c r="AE15" s="95"/>
      <c r="AF15" s="77">
        <v>0</v>
      </c>
      <c r="AG15" s="95"/>
      <c r="AH15" s="20">
        <f>IF($U15,AF15/$U15*100,0)</f>
        <v>0</v>
      </c>
      <c r="AI15" s="95"/>
      <c r="AJ15" s="77">
        <v>37273</v>
      </c>
      <c r="AK15" s="95"/>
      <c r="AL15" s="83">
        <v>2</v>
      </c>
      <c r="AM15" s="95"/>
      <c r="AN15" s="28">
        <v>17219</v>
      </c>
      <c r="AO15" s="95"/>
      <c r="AP15" s="28">
        <f>IF(E15,AN15,0)</f>
        <v>17219</v>
      </c>
      <c r="AQ15" s="95"/>
      <c r="AR15" s="28">
        <f>IF(O15,AN15,0)</f>
        <v>17219</v>
      </c>
    </row>
    <row r="16" spans="1:44" ht="11.25" x14ac:dyDescent="0.25">
      <c r="A16" s="83">
        <v>3</v>
      </c>
      <c r="B16" s="95"/>
      <c r="C16" s="83" t="s">
        <v>85</v>
      </c>
      <c r="D16" s="95"/>
      <c r="E16" s="77">
        <v>781518</v>
      </c>
      <c r="F16" s="95"/>
      <c r="G16" s="20">
        <f t="shared" si="1"/>
        <v>117.68077096822768</v>
      </c>
      <c r="H16" s="95"/>
      <c r="I16" s="20">
        <f>IF($G$53,G16/$G$53*100,0)</f>
        <v>202.98530959760495</v>
      </c>
      <c r="J16" s="95"/>
      <c r="K16" s="77">
        <v>255341</v>
      </c>
      <c r="L16" s="95"/>
      <c r="M16" s="77">
        <v>472718</v>
      </c>
      <c r="N16" s="95"/>
      <c r="O16" s="77">
        <v>261832</v>
      </c>
      <c r="P16" s="95"/>
      <c r="Q16" s="20">
        <f t="shared" si="0"/>
        <v>39.426592380665561</v>
      </c>
      <c r="R16" s="95"/>
      <c r="S16" s="20">
        <f>IF($Q$53,Q16/$Q$53*100,0)</f>
        <v>141.80514341001938</v>
      </c>
      <c r="T16" s="95"/>
      <c r="U16" s="21">
        <f>(E16+O16)</f>
        <v>1043350</v>
      </c>
      <c r="V16" s="95"/>
      <c r="W16" s="95"/>
      <c r="X16" s="77">
        <v>543940</v>
      </c>
      <c r="Y16" s="95"/>
      <c r="Z16" s="20">
        <f>IF($U16,X16/$U16*100,0)</f>
        <v>52.133991469784824</v>
      </c>
      <c r="AA16" s="95"/>
      <c r="AB16" s="77">
        <v>223951</v>
      </c>
      <c r="AC16" s="95"/>
      <c r="AD16" s="20">
        <f>IF($U16,AB16/$U16*100,0)</f>
        <v>21.464609191546462</v>
      </c>
      <c r="AE16" s="95"/>
      <c r="AF16" s="77">
        <v>0</v>
      </c>
      <c r="AG16" s="95"/>
      <c r="AH16" s="20">
        <f>IF($U16,AF16/$U16*100,0)</f>
        <v>0</v>
      </c>
      <c r="AI16" s="95"/>
      <c r="AJ16" s="77">
        <v>21103</v>
      </c>
      <c r="AK16" s="95"/>
      <c r="AL16" s="83">
        <v>3</v>
      </c>
      <c r="AM16" s="95"/>
      <c r="AN16" s="28">
        <v>6641</v>
      </c>
      <c r="AO16" s="95"/>
      <c r="AP16" s="28">
        <f>IF(E16,AN16,0)</f>
        <v>6641</v>
      </c>
      <c r="AQ16" s="95"/>
      <c r="AR16" s="28">
        <f>IF(O16,AN16,0)</f>
        <v>6641</v>
      </c>
    </row>
    <row r="17" spans="1:44" ht="11.25" x14ac:dyDescent="0.25">
      <c r="A17" s="83">
        <v>4</v>
      </c>
      <c r="B17" s="95"/>
      <c r="C17" s="83" t="s">
        <v>86</v>
      </c>
      <c r="D17" s="95"/>
      <c r="E17" s="77">
        <v>3355050</v>
      </c>
      <c r="F17" s="95"/>
      <c r="G17" s="20">
        <f t="shared" si="1"/>
        <v>65.720861900097944</v>
      </c>
      <c r="H17" s="95"/>
      <c r="I17" s="20">
        <f>IF($G$53,G17/$G$53*100,0)</f>
        <v>113.36065688603072</v>
      </c>
      <c r="J17" s="95"/>
      <c r="K17" s="77">
        <v>935900</v>
      </c>
      <c r="L17" s="95"/>
      <c r="M17" s="77">
        <v>1613050</v>
      </c>
      <c r="N17" s="95"/>
      <c r="O17" s="77">
        <v>1482080</v>
      </c>
      <c r="P17" s="95"/>
      <c r="Q17" s="20">
        <f t="shared" si="0"/>
        <v>29.031929480901077</v>
      </c>
      <c r="R17" s="95"/>
      <c r="S17" s="20">
        <f>IF($Q$53,Q17/$Q$53*100,0)</f>
        <v>104.4187862790705</v>
      </c>
      <c r="T17" s="95"/>
      <c r="U17" s="21">
        <f>(E17+O17)</f>
        <v>4837130</v>
      </c>
      <c r="V17" s="95"/>
      <c r="W17" s="95"/>
      <c r="X17" s="77">
        <v>1576027</v>
      </c>
      <c r="Y17" s="95"/>
      <c r="Z17" s="20">
        <f>IF($U17,X17/$U17*100,0)</f>
        <v>32.581861558403432</v>
      </c>
      <c r="AA17" s="95"/>
      <c r="AB17" s="77">
        <v>376811</v>
      </c>
      <c r="AC17" s="95"/>
      <c r="AD17" s="20">
        <f>IF($U17,AB17/$U17*100,0)</f>
        <v>7.7899704990355856</v>
      </c>
      <c r="AE17" s="95"/>
      <c r="AF17" s="77">
        <v>161068</v>
      </c>
      <c r="AG17" s="95"/>
      <c r="AH17" s="20">
        <f>IF($U17,AF17/$U17*100,0)</f>
        <v>3.3298257437778185</v>
      </c>
      <c r="AI17" s="95"/>
      <c r="AJ17" s="77">
        <v>414848</v>
      </c>
      <c r="AK17" s="95"/>
      <c r="AL17" s="83">
        <v>4</v>
      </c>
      <c r="AM17" s="95"/>
      <c r="AN17" s="28">
        <v>51050</v>
      </c>
      <c r="AO17" s="95"/>
      <c r="AP17" s="28">
        <f>IF(E17,AN17,0)</f>
        <v>51050</v>
      </c>
      <c r="AQ17" s="95"/>
      <c r="AR17" s="28">
        <f>IF(O17,AN17,0)</f>
        <v>51050</v>
      </c>
    </row>
    <row r="18" spans="1:44" ht="11.25" x14ac:dyDescent="0.25">
      <c r="A18" s="83">
        <v>5</v>
      </c>
      <c r="B18" s="95"/>
      <c r="C18" s="83" t="s">
        <v>87</v>
      </c>
      <c r="D18" s="95"/>
      <c r="E18" s="77">
        <v>24056167</v>
      </c>
      <c r="F18" s="95"/>
      <c r="G18" s="20">
        <f t="shared" si="1"/>
        <v>96.447654978309856</v>
      </c>
      <c r="H18" s="95"/>
      <c r="I18" s="20">
        <f>IF($G$53,G18/$G$53*100,0)</f>
        <v>166.36071419876131</v>
      </c>
      <c r="J18" s="95"/>
      <c r="K18" s="77">
        <v>3173760</v>
      </c>
      <c r="L18" s="95"/>
      <c r="M18" s="77">
        <v>19498684</v>
      </c>
      <c r="N18" s="95"/>
      <c r="O18" s="77">
        <v>5670663</v>
      </c>
      <c r="P18" s="95"/>
      <c r="Q18" s="20">
        <f t="shared" si="0"/>
        <v>22.735215818973465</v>
      </c>
      <c r="R18" s="95"/>
      <c r="S18" s="20">
        <f>IF($Q$53,Q18/$Q$53*100,0)</f>
        <v>81.77147313517969</v>
      </c>
      <c r="T18" s="95"/>
      <c r="U18" s="21">
        <f>(E18+O18)</f>
        <v>29726830</v>
      </c>
      <c r="V18" s="95"/>
      <c r="W18" s="95"/>
      <c r="X18" s="77">
        <v>9504923</v>
      </c>
      <c r="Y18" s="95"/>
      <c r="Z18" s="22">
        <f>IF($U18,X18/$U18*100,0)</f>
        <v>31.97422328583303</v>
      </c>
      <c r="AA18" s="95"/>
      <c r="AB18" s="77">
        <v>193779</v>
      </c>
      <c r="AC18" s="95"/>
      <c r="AD18" s="22">
        <f>IF($U18,AB18/$U18*100,0)</f>
        <v>0.65186567151627006</v>
      </c>
      <c r="AE18" s="95"/>
      <c r="AF18" s="77">
        <v>21753</v>
      </c>
      <c r="AG18" s="95"/>
      <c r="AH18" s="22">
        <f>IF($U18,AF18/$U18*100,0)</f>
        <v>7.3176319170257978E-2</v>
      </c>
      <c r="AI18" s="95"/>
      <c r="AJ18" s="77">
        <v>807398</v>
      </c>
      <c r="AK18" s="95"/>
      <c r="AL18" s="83">
        <v>5</v>
      </c>
      <c r="AM18" s="95"/>
      <c r="AN18" s="28">
        <v>249422</v>
      </c>
      <c r="AO18" s="95"/>
      <c r="AP18" s="28">
        <f>IF(E18,AN18,0)</f>
        <v>249422</v>
      </c>
      <c r="AQ18" s="95"/>
      <c r="AR18" s="28">
        <f>IF(O18,AN18,0)</f>
        <v>249422</v>
      </c>
    </row>
    <row r="19" spans="1:44" ht="11.25" x14ac:dyDescent="0.25">
      <c r="A19" s="83">
        <v>6</v>
      </c>
      <c r="B19" s="95"/>
      <c r="C19" s="83" t="s">
        <v>88</v>
      </c>
      <c r="D19" s="95"/>
      <c r="E19" s="77">
        <v>1840190</v>
      </c>
      <c r="F19" s="95"/>
      <c r="G19" s="20">
        <f t="shared" si="1"/>
        <v>101.27627958172812</v>
      </c>
      <c r="H19" s="95"/>
      <c r="I19" s="20">
        <f>IF($G$53,G19/$G$53*100,0)</f>
        <v>174.68951636407084</v>
      </c>
      <c r="J19" s="95"/>
      <c r="K19" s="77">
        <v>634831</v>
      </c>
      <c r="L19" s="95"/>
      <c r="M19" s="77">
        <v>1177102</v>
      </c>
      <c r="N19" s="95"/>
      <c r="O19" s="77">
        <v>1165107</v>
      </c>
      <c r="P19" s="95"/>
      <c r="Q19" s="20">
        <f t="shared" si="0"/>
        <v>64.122564667033572</v>
      </c>
      <c r="R19" s="95"/>
      <c r="S19" s="20">
        <f>IF($Q$53,Q19/$Q$53*100,0)</f>
        <v>230.62884539030102</v>
      </c>
      <c r="T19" s="95"/>
      <c r="U19" s="21">
        <f>(E19+O19)</f>
        <v>3005297</v>
      </c>
      <c r="V19" s="95"/>
      <c r="W19" s="95"/>
      <c r="X19" s="77">
        <v>1224187</v>
      </c>
      <c r="Y19" s="95"/>
      <c r="Z19" s="22">
        <f>IF($U19,X19/$U19*100,0)</f>
        <v>40.734310119765198</v>
      </c>
      <c r="AA19" s="95"/>
      <c r="AB19" s="77">
        <v>0</v>
      </c>
      <c r="AC19" s="95"/>
      <c r="AD19" s="22">
        <f>IF($U19,AB19/$U19*100,0)</f>
        <v>0</v>
      </c>
      <c r="AE19" s="95"/>
      <c r="AF19" s="77">
        <v>0</v>
      </c>
      <c r="AG19" s="95"/>
      <c r="AH19" s="22">
        <f>IF($U19,AF19/$U19*100,0)</f>
        <v>0</v>
      </c>
      <c r="AI19" s="95"/>
      <c r="AJ19" s="77">
        <v>4399</v>
      </c>
      <c r="AK19" s="95"/>
      <c r="AL19" s="83">
        <v>6</v>
      </c>
      <c r="AM19" s="95"/>
      <c r="AN19" s="28">
        <v>18170</v>
      </c>
      <c r="AO19" s="95"/>
      <c r="AP19" s="28">
        <f>IF(E19,AN19,0)</f>
        <v>18170</v>
      </c>
      <c r="AQ19" s="95"/>
      <c r="AR19" s="28">
        <f>IF(O19,AN19,0)</f>
        <v>18170</v>
      </c>
    </row>
    <row r="20" spans="1:44" ht="11.25" x14ac:dyDescent="0.25">
      <c r="A20" s="83">
        <v>7</v>
      </c>
      <c r="B20" s="95"/>
      <c r="C20" s="83" t="s">
        <v>89</v>
      </c>
      <c r="D20" s="95"/>
      <c r="E20" s="77">
        <v>236103</v>
      </c>
      <c r="F20" s="95"/>
      <c r="G20" s="20">
        <f t="shared" si="1"/>
        <v>41.154436116437161</v>
      </c>
      <c r="H20" s="95"/>
      <c r="I20" s="20">
        <f>IF($G$53,G20/$G$53*100,0)</f>
        <v>70.986499218850781</v>
      </c>
      <c r="J20" s="95"/>
      <c r="K20" s="77">
        <v>53740</v>
      </c>
      <c r="L20" s="95"/>
      <c r="M20" s="77">
        <v>122509</v>
      </c>
      <c r="N20" s="95"/>
      <c r="O20" s="77">
        <v>74642</v>
      </c>
      <c r="P20" s="95"/>
      <c r="Q20" s="20">
        <f t="shared" si="0"/>
        <v>13.010632734878856</v>
      </c>
      <c r="R20" s="95"/>
      <c r="S20" s="20">
        <f>IF($Q$53,Q20/$Q$53*100,0)</f>
        <v>46.795183895460049</v>
      </c>
      <c r="T20" s="95"/>
      <c r="U20" s="21">
        <f>(E20+O20)</f>
        <v>310745</v>
      </c>
      <c r="V20" s="95"/>
      <c r="W20" s="95"/>
      <c r="X20" s="77">
        <v>0</v>
      </c>
      <c r="Y20" s="95"/>
      <c r="Z20" s="22">
        <f>IF($U20,X20/$U20*100,0)</f>
        <v>0</v>
      </c>
      <c r="AA20" s="95"/>
      <c r="AB20" s="77">
        <v>0</v>
      </c>
      <c r="AC20" s="95"/>
      <c r="AD20" s="22">
        <f>IF($U20,AB20/$U20*100,0)</f>
        <v>0</v>
      </c>
      <c r="AE20" s="95"/>
      <c r="AF20" s="77">
        <v>0</v>
      </c>
      <c r="AG20" s="95"/>
      <c r="AH20" s="22">
        <f>IF($U20,AF20/$U20*100,0)</f>
        <v>0</v>
      </c>
      <c r="AI20" s="95"/>
      <c r="AJ20" s="77">
        <v>0</v>
      </c>
      <c r="AK20" s="95"/>
      <c r="AL20" s="83">
        <v>7</v>
      </c>
      <c r="AM20" s="95"/>
      <c r="AN20" s="28">
        <v>5737</v>
      </c>
      <c r="AO20" s="95"/>
      <c r="AP20" s="28">
        <f>IF(E20,AN20,0)</f>
        <v>5737</v>
      </c>
      <c r="AQ20" s="95"/>
      <c r="AR20" s="28">
        <f>IF(O20,AN20,0)</f>
        <v>5737</v>
      </c>
    </row>
    <row r="21" spans="1:44" ht="11.25" x14ac:dyDescent="0.25">
      <c r="A21" s="83">
        <v>8</v>
      </c>
      <c r="B21" s="95"/>
      <c r="C21" s="83" t="s">
        <v>90</v>
      </c>
      <c r="D21" s="95"/>
      <c r="E21" s="77">
        <v>2446074</v>
      </c>
      <c r="F21" s="95"/>
      <c r="G21" s="20">
        <f t="shared" si="1"/>
        <v>57.433059403615871</v>
      </c>
      <c r="H21" s="95"/>
      <c r="I21" s="20">
        <f>IF($G$53,G21/$G$53*100,0)</f>
        <v>99.065184976805909</v>
      </c>
      <c r="J21" s="95"/>
      <c r="K21" s="77">
        <v>1005385</v>
      </c>
      <c r="L21" s="95"/>
      <c r="M21" s="77">
        <v>906608</v>
      </c>
      <c r="N21" s="95"/>
      <c r="O21" s="77">
        <v>1824557</v>
      </c>
      <c r="P21" s="95"/>
      <c r="Q21" s="20">
        <f t="shared" si="0"/>
        <v>42.840032871566095</v>
      </c>
      <c r="R21" s="95"/>
      <c r="S21" s="20">
        <f>IF($Q$53,Q21/$Q$53*100,0)</f>
        <v>154.08222314494185</v>
      </c>
      <c r="T21" s="95"/>
      <c r="U21" s="21">
        <f>(E21+O21)</f>
        <v>4270631</v>
      </c>
      <c r="V21" s="95"/>
      <c r="W21" s="95"/>
      <c r="X21" s="77">
        <v>2479926</v>
      </c>
      <c r="Y21" s="95"/>
      <c r="Z21" s="22">
        <f>IF($U21,X21/$U21*100,0)</f>
        <v>58.06931106902001</v>
      </c>
      <c r="AA21" s="95"/>
      <c r="AB21" s="77">
        <v>1514234</v>
      </c>
      <c r="AC21" s="95"/>
      <c r="AD21" s="22">
        <f>IF($U21,AB21/$U21*100,0)</f>
        <v>35.45691491491538</v>
      </c>
      <c r="AE21" s="95"/>
      <c r="AF21" s="77">
        <v>0</v>
      </c>
      <c r="AG21" s="95"/>
      <c r="AH21" s="22">
        <f>IF($U21,AF21/$U21*100,0)</f>
        <v>0</v>
      </c>
      <c r="AI21" s="95"/>
      <c r="AJ21" s="77">
        <v>97557</v>
      </c>
      <c r="AK21" s="95"/>
      <c r="AL21" s="83">
        <v>8</v>
      </c>
      <c r="AM21" s="95"/>
      <c r="AN21" s="28">
        <v>42590</v>
      </c>
      <c r="AO21" s="95"/>
      <c r="AP21" s="28">
        <f>IF(E21,AN21,0)</f>
        <v>42590</v>
      </c>
      <c r="AQ21" s="95"/>
      <c r="AR21" s="28">
        <f>IF(O21,AN21,0)</f>
        <v>42590</v>
      </c>
    </row>
    <row r="22" spans="1:44" ht="11.25" x14ac:dyDescent="0.25">
      <c r="A22" s="83">
        <v>9</v>
      </c>
      <c r="B22" s="95"/>
      <c r="C22" s="83" t="s">
        <v>92</v>
      </c>
      <c r="D22" s="95"/>
      <c r="E22" s="77">
        <v>0</v>
      </c>
      <c r="F22" s="95"/>
      <c r="G22" s="20">
        <f t="shared" si="1"/>
        <v>0</v>
      </c>
      <c r="H22" s="95"/>
      <c r="I22" s="20">
        <f>IF($G$53,G22/$G$53*100,0)</f>
        <v>0</v>
      </c>
      <c r="J22" s="95"/>
      <c r="K22" s="77">
        <v>0</v>
      </c>
      <c r="L22" s="95"/>
      <c r="M22" s="77">
        <v>0</v>
      </c>
      <c r="N22" s="95"/>
      <c r="O22" s="77">
        <v>0</v>
      </c>
      <c r="P22" s="95"/>
      <c r="Q22" s="20">
        <f t="shared" si="0"/>
        <v>0</v>
      </c>
      <c r="R22" s="95"/>
      <c r="S22" s="20">
        <f>IF($Q$53,Q22/$Q$53*100,0)</f>
        <v>0</v>
      </c>
      <c r="T22" s="95"/>
      <c r="U22" s="21">
        <f>(E22+O22)</f>
        <v>0</v>
      </c>
      <c r="V22" s="95"/>
      <c r="W22" s="95"/>
      <c r="X22" s="77">
        <v>0</v>
      </c>
      <c r="Y22" s="95"/>
      <c r="Z22" s="22">
        <f>IF($U22,X22/$U22*100,0)</f>
        <v>0</v>
      </c>
      <c r="AA22" s="95"/>
      <c r="AB22" s="77">
        <v>0</v>
      </c>
      <c r="AC22" s="95"/>
      <c r="AD22" s="22">
        <f>IF($U22,AB22/$U22*100,0)</f>
        <v>0</v>
      </c>
      <c r="AE22" s="95"/>
      <c r="AF22" s="77">
        <v>0</v>
      </c>
      <c r="AG22" s="95"/>
      <c r="AH22" s="22">
        <f>IF($U22,AF22/$U22*100,0)</f>
        <v>0</v>
      </c>
      <c r="AI22" s="95"/>
      <c r="AJ22" s="77">
        <v>0</v>
      </c>
      <c r="AK22" s="95"/>
      <c r="AL22" s="83">
        <v>9</v>
      </c>
      <c r="AM22" s="95"/>
      <c r="AN22" s="28">
        <v>0</v>
      </c>
      <c r="AO22" s="95"/>
      <c r="AP22" s="28">
        <f>IF(E22,AN22,0)</f>
        <v>0</v>
      </c>
      <c r="AQ22" s="95"/>
      <c r="AR22" s="28">
        <f>IF(O22,AN22,0)</f>
        <v>0</v>
      </c>
    </row>
    <row r="23" spans="1:44" ht="11.25" x14ac:dyDescent="0.25">
      <c r="A23" s="83">
        <v>10</v>
      </c>
      <c r="B23" s="95"/>
      <c r="C23" s="83" t="s">
        <v>93</v>
      </c>
      <c r="D23" s="95"/>
      <c r="E23" s="77">
        <v>897107</v>
      </c>
      <c r="F23" s="95"/>
      <c r="G23" s="20">
        <f t="shared" si="1"/>
        <v>37.153441563820095</v>
      </c>
      <c r="H23" s="95"/>
      <c r="I23" s="20">
        <f>IF($G$53,G23/$G$53*100,0)</f>
        <v>64.085260288485728</v>
      </c>
      <c r="J23" s="95"/>
      <c r="K23" s="77">
        <v>44797</v>
      </c>
      <c r="L23" s="95"/>
      <c r="M23" s="77">
        <v>0</v>
      </c>
      <c r="N23" s="95"/>
      <c r="O23" s="77">
        <v>207938</v>
      </c>
      <c r="P23" s="95"/>
      <c r="Q23" s="20">
        <f t="shared" si="0"/>
        <v>8.6116955189265294</v>
      </c>
      <c r="R23" s="95"/>
      <c r="S23" s="20">
        <f>IF($Q$53,Q23/$Q$53*100,0)</f>
        <v>30.973580122629485</v>
      </c>
      <c r="T23" s="95"/>
      <c r="U23" s="21">
        <f>(E23+O23)</f>
        <v>1105045</v>
      </c>
      <c r="V23" s="95"/>
      <c r="W23" s="95"/>
      <c r="X23" s="77">
        <v>0</v>
      </c>
      <c r="Y23" s="95"/>
      <c r="Z23" s="22">
        <f>IF($U23,X23/$U23*100,0)</f>
        <v>0</v>
      </c>
      <c r="AA23" s="95"/>
      <c r="AB23" s="77">
        <v>0</v>
      </c>
      <c r="AC23" s="95"/>
      <c r="AD23" s="22">
        <f>IF($U23,AB23/$U23*100,0)</f>
        <v>0</v>
      </c>
      <c r="AE23" s="95"/>
      <c r="AF23" s="77">
        <v>0</v>
      </c>
      <c r="AG23" s="95"/>
      <c r="AH23" s="22">
        <f>IF($U23,AF23/$U23*100,0)</f>
        <v>0</v>
      </c>
      <c r="AI23" s="95"/>
      <c r="AJ23" s="77">
        <v>2119</v>
      </c>
      <c r="AK23" s="95"/>
      <c r="AL23" s="83">
        <v>10</v>
      </c>
      <c r="AM23" s="95"/>
      <c r="AN23" s="28">
        <v>24146</v>
      </c>
      <c r="AO23" s="95"/>
      <c r="AP23" s="28">
        <f>IF(E23,AN23,0)</f>
        <v>24146</v>
      </c>
      <c r="AQ23" s="95"/>
      <c r="AR23" s="28">
        <f>IF(O23,AN23,0)</f>
        <v>24146</v>
      </c>
    </row>
    <row r="24" spans="1:44" ht="11.25" x14ac:dyDescent="0.25">
      <c r="A24" s="83">
        <v>11</v>
      </c>
      <c r="B24" s="95"/>
      <c r="C24" s="83" t="s">
        <v>94</v>
      </c>
      <c r="D24" s="95"/>
      <c r="E24" s="77">
        <v>934561</v>
      </c>
      <c r="F24" s="95"/>
      <c r="G24" s="20">
        <f t="shared" si="1"/>
        <v>63.757743211897939</v>
      </c>
      <c r="H24" s="95"/>
      <c r="I24" s="20">
        <f>IF($G$53,G24/$G$53*100,0)</f>
        <v>109.97451103210265</v>
      </c>
      <c r="J24" s="95"/>
      <c r="K24" s="77">
        <v>194123</v>
      </c>
      <c r="L24" s="95"/>
      <c r="M24" s="77">
        <v>684428</v>
      </c>
      <c r="N24" s="95"/>
      <c r="O24" s="77">
        <v>216171</v>
      </c>
      <c r="P24" s="95"/>
      <c r="Q24" s="20">
        <f t="shared" si="0"/>
        <v>14.747646336471551</v>
      </c>
      <c r="R24" s="95"/>
      <c r="S24" s="20">
        <f>IF($Q$53,Q24/$Q$53*100,0)</f>
        <v>53.042679507071625</v>
      </c>
      <c r="T24" s="95"/>
      <c r="U24" s="21">
        <f>(E24+O24)</f>
        <v>1150732</v>
      </c>
      <c r="V24" s="95"/>
      <c r="W24" s="95"/>
      <c r="X24" s="77">
        <v>145085</v>
      </c>
      <c r="Y24" s="95"/>
      <c r="Z24" s="22">
        <f>IF($U24,X24/$U24*100,0)</f>
        <v>12.608061651192459</v>
      </c>
      <c r="AA24" s="95"/>
      <c r="AB24" s="77">
        <v>3230</v>
      </c>
      <c r="AC24" s="95"/>
      <c r="AD24" s="22">
        <f>IF($U24,AB24/$U24*100,0)</f>
        <v>0.28069089935797387</v>
      </c>
      <c r="AE24" s="95"/>
      <c r="AF24" s="77">
        <v>2843</v>
      </c>
      <c r="AG24" s="95"/>
      <c r="AH24" s="22">
        <f>IF($U24,AF24/$U24*100,0)</f>
        <v>0.24706013215935596</v>
      </c>
      <c r="AI24" s="95"/>
      <c r="AJ24" s="77">
        <v>12093</v>
      </c>
      <c r="AK24" s="95"/>
      <c r="AL24" s="83">
        <v>11</v>
      </c>
      <c r="AM24" s="95"/>
      <c r="AN24" s="28">
        <v>14658</v>
      </c>
      <c r="AO24" s="95"/>
      <c r="AP24" s="28">
        <f>IF(E24,AN24,0)</f>
        <v>14658</v>
      </c>
      <c r="AQ24" s="95"/>
      <c r="AR24" s="28">
        <f>IF(O24,AN24,0)</f>
        <v>14658</v>
      </c>
    </row>
    <row r="25" spans="1:44" ht="11.25" x14ac:dyDescent="0.25">
      <c r="A25" s="83">
        <v>12</v>
      </c>
      <c r="B25" s="95"/>
      <c r="C25" s="83" t="s">
        <v>95</v>
      </c>
      <c r="D25" s="95"/>
      <c r="E25" s="77">
        <v>528559</v>
      </c>
      <c r="F25" s="95"/>
      <c r="G25" s="20">
        <f t="shared" si="1"/>
        <v>64.616014669926656</v>
      </c>
      <c r="H25" s="95"/>
      <c r="I25" s="20">
        <f>IF($G$53,G25/$G$53*100,0)</f>
        <v>111.45492704394016</v>
      </c>
      <c r="J25" s="95"/>
      <c r="K25" s="77">
        <v>0</v>
      </c>
      <c r="L25" s="95"/>
      <c r="M25" s="77">
        <v>0</v>
      </c>
      <c r="N25" s="95"/>
      <c r="O25" s="77">
        <v>0</v>
      </c>
      <c r="P25" s="95"/>
      <c r="Q25" s="20">
        <f t="shared" si="0"/>
        <v>0</v>
      </c>
      <c r="R25" s="95"/>
      <c r="S25" s="20">
        <f>IF($Q$53,Q25/$Q$53*100,0)</f>
        <v>0</v>
      </c>
      <c r="T25" s="95"/>
      <c r="U25" s="21">
        <f>(E25+O25)</f>
        <v>528559</v>
      </c>
      <c r="V25" s="95"/>
      <c r="W25" s="95"/>
      <c r="X25" s="77">
        <v>0</v>
      </c>
      <c r="Y25" s="95"/>
      <c r="Z25" s="22">
        <f>IF($U25,X25/$U25*100,0)</f>
        <v>0</v>
      </c>
      <c r="AA25" s="95"/>
      <c r="AB25" s="77">
        <v>0</v>
      </c>
      <c r="AC25" s="95"/>
      <c r="AD25" s="22">
        <f>IF($U25,AB25/$U25*100,0)</f>
        <v>0</v>
      </c>
      <c r="AE25" s="95"/>
      <c r="AF25" s="77">
        <v>0</v>
      </c>
      <c r="AG25" s="95"/>
      <c r="AH25" s="22">
        <f>IF($U25,AF25/$U25*100,0)</f>
        <v>0</v>
      </c>
      <c r="AI25" s="95"/>
      <c r="AJ25" s="77">
        <v>2136</v>
      </c>
      <c r="AK25" s="95"/>
      <c r="AL25" s="83">
        <v>12</v>
      </c>
      <c r="AM25" s="95"/>
      <c r="AN25" s="28">
        <v>8180</v>
      </c>
      <c r="AO25" s="95"/>
      <c r="AP25" s="28">
        <f>IF(E25,AN25,0)</f>
        <v>8180</v>
      </c>
      <c r="AQ25" s="95"/>
      <c r="AR25" s="28">
        <f>IF(O25,AN25,0)</f>
        <v>0</v>
      </c>
    </row>
    <row r="26" spans="1:44" ht="11.25" x14ac:dyDescent="0.25">
      <c r="A26" s="83">
        <v>13</v>
      </c>
      <c r="B26" s="95"/>
      <c r="C26" s="83" t="s">
        <v>96</v>
      </c>
      <c r="D26" s="95"/>
      <c r="E26" s="77">
        <v>4127285</v>
      </c>
      <c r="F26" s="95"/>
      <c r="G26" s="20">
        <f t="shared" si="1"/>
        <v>147.49785576442</v>
      </c>
      <c r="H26" s="95"/>
      <c r="I26" s="20">
        <f>IF($G$53,G26/$G$53*100,0)</f>
        <v>254.41622850522512</v>
      </c>
      <c r="J26" s="95"/>
      <c r="K26" s="77">
        <v>778952</v>
      </c>
      <c r="L26" s="95"/>
      <c r="M26" s="77">
        <v>2782235</v>
      </c>
      <c r="N26" s="95"/>
      <c r="O26" s="77">
        <v>1439366</v>
      </c>
      <c r="P26" s="95"/>
      <c r="Q26" s="20">
        <f t="shared" si="0"/>
        <v>51.438996497748555</v>
      </c>
      <c r="R26" s="95"/>
      <c r="S26" s="20">
        <f>IF($Q$53,Q26/$Q$53*100,0)</f>
        <v>185.01001062439735</v>
      </c>
      <c r="T26" s="95"/>
      <c r="U26" s="21">
        <f>(E26+O26)</f>
        <v>5566651</v>
      </c>
      <c r="V26" s="95"/>
      <c r="W26" s="95"/>
      <c r="X26" s="77">
        <v>1675766</v>
      </c>
      <c r="Y26" s="95"/>
      <c r="Z26" s="22">
        <f>IF($U26,X26/$U26*100,0)</f>
        <v>30.103665561214456</v>
      </c>
      <c r="AA26" s="95"/>
      <c r="AB26" s="77">
        <v>0</v>
      </c>
      <c r="AC26" s="95"/>
      <c r="AD26" s="22">
        <f>IF($U26,AB26/$U26*100,0)</f>
        <v>0</v>
      </c>
      <c r="AE26" s="95"/>
      <c r="AF26" s="77">
        <v>0</v>
      </c>
      <c r="AG26" s="95"/>
      <c r="AH26" s="22">
        <f>IF($U26,AF26/$U26*100,0)</f>
        <v>0</v>
      </c>
      <c r="AI26" s="95"/>
      <c r="AJ26" s="77">
        <v>105906</v>
      </c>
      <c r="AK26" s="95"/>
      <c r="AL26" s="83">
        <v>13</v>
      </c>
      <c r="AM26" s="95"/>
      <c r="AN26" s="28">
        <v>27982</v>
      </c>
      <c r="AO26" s="95"/>
      <c r="AP26" s="28">
        <f>IF(E26,AN26,0)</f>
        <v>27982</v>
      </c>
      <c r="AQ26" s="95"/>
      <c r="AR26" s="28">
        <f>IF(O26,AN26,0)</f>
        <v>27982</v>
      </c>
    </row>
    <row r="27" spans="1:44" ht="11.25" x14ac:dyDescent="0.25">
      <c r="A27" s="83">
        <v>14</v>
      </c>
      <c r="B27" s="95"/>
      <c r="C27" s="83" t="s">
        <v>97</v>
      </c>
      <c r="D27" s="95"/>
      <c r="E27" s="77">
        <v>601040</v>
      </c>
      <c r="F27" s="95"/>
      <c r="G27" s="20">
        <f t="shared" si="1"/>
        <v>89.44047619047619</v>
      </c>
      <c r="H27" s="95"/>
      <c r="I27" s="20">
        <f>IF($G$53,G27/$G$53*100,0)</f>
        <v>154.27416561523611</v>
      </c>
      <c r="J27" s="95"/>
      <c r="K27" s="77">
        <v>0</v>
      </c>
      <c r="L27" s="95"/>
      <c r="M27" s="77">
        <v>0</v>
      </c>
      <c r="N27" s="95"/>
      <c r="O27" s="77">
        <v>0</v>
      </c>
      <c r="P27" s="95"/>
      <c r="Q27" s="20">
        <f t="shared" si="0"/>
        <v>0</v>
      </c>
      <c r="R27" s="95"/>
      <c r="S27" s="20">
        <f>IF($Q$53,Q27/$Q$53*100,0)</f>
        <v>0</v>
      </c>
      <c r="T27" s="95"/>
      <c r="U27" s="21">
        <f>(E27+O27)</f>
        <v>601040</v>
      </c>
      <c r="V27" s="95"/>
      <c r="W27" s="95"/>
      <c r="X27" s="77">
        <v>0</v>
      </c>
      <c r="Y27" s="95"/>
      <c r="Z27" s="22">
        <f>IF($U27,X27/$U27*100,0)</f>
        <v>0</v>
      </c>
      <c r="AA27" s="95"/>
      <c r="AB27" s="77">
        <v>0</v>
      </c>
      <c r="AC27" s="95"/>
      <c r="AD27" s="22">
        <f>IF($U27,AB27/$U27*100,0)</f>
        <v>0</v>
      </c>
      <c r="AE27" s="95"/>
      <c r="AF27" s="77">
        <v>0</v>
      </c>
      <c r="AG27" s="95"/>
      <c r="AH27" s="22">
        <f>IF($U27,AF27/$U27*100,0)</f>
        <v>0</v>
      </c>
      <c r="AI27" s="95"/>
      <c r="AJ27" s="77">
        <v>2502</v>
      </c>
      <c r="AK27" s="95"/>
      <c r="AL27" s="83">
        <v>14</v>
      </c>
      <c r="AM27" s="95"/>
      <c r="AN27" s="28">
        <v>6720</v>
      </c>
      <c r="AO27" s="95"/>
      <c r="AP27" s="28">
        <f>IF(E27,AN27,0)</f>
        <v>6720</v>
      </c>
      <c r="AQ27" s="95"/>
      <c r="AR27" s="28">
        <f>IF(O27,AN27,0)</f>
        <v>0</v>
      </c>
    </row>
    <row r="28" spans="1:44" ht="11.25" x14ac:dyDescent="0.25">
      <c r="A28" s="83">
        <v>15</v>
      </c>
      <c r="B28" s="95"/>
      <c r="C28" s="83" t="s">
        <v>98</v>
      </c>
      <c r="D28" s="95"/>
      <c r="E28" s="77">
        <v>3706397</v>
      </c>
      <c r="F28" s="95"/>
      <c r="G28" s="20">
        <f t="shared" si="1"/>
        <v>27.024798028407268</v>
      </c>
      <c r="H28" s="95"/>
      <c r="I28" s="20">
        <f>IF($G$53,G28/$G$53*100,0)</f>
        <v>46.61455690233408</v>
      </c>
      <c r="J28" s="95"/>
      <c r="K28" s="77">
        <v>1078900</v>
      </c>
      <c r="L28" s="95"/>
      <c r="M28" s="77">
        <v>1855463</v>
      </c>
      <c r="N28" s="95"/>
      <c r="O28" s="77">
        <v>4774663</v>
      </c>
      <c r="P28" s="95"/>
      <c r="Q28" s="20">
        <f t="shared" si="0"/>
        <v>34.813945518709716</v>
      </c>
      <c r="R28" s="95"/>
      <c r="S28" s="20">
        <f>IF($Q$53,Q28/$Q$53*100,0)</f>
        <v>125.21489276283975</v>
      </c>
      <c r="T28" s="95"/>
      <c r="U28" s="21">
        <f>(E28+O28)</f>
        <v>8481060</v>
      </c>
      <c r="V28" s="95"/>
      <c r="W28" s="95"/>
      <c r="X28" s="77">
        <v>3497122</v>
      </c>
      <c r="Y28" s="95"/>
      <c r="Z28" s="22">
        <f>IF($U28,X28/$U28*100,0)</f>
        <v>41.234491914925734</v>
      </c>
      <c r="AA28" s="95"/>
      <c r="AB28" s="77">
        <v>475303</v>
      </c>
      <c r="AC28" s="95"/>
      <c r="AD28" s="22">
        <f>IF($U28,AB28/$U28*100,0)</f>
        <v>5.6042876715882217</v>
      </c>
      <c r="AE28" s="95"/>
      <c r="AF28" s="77">
        <v>0</v>
      </c>
      <c r="AG28" s="95"/>
      <c r="AH28" s="22">
        <f>IF($U28,AF28/$U28*100,0)</f>
        <v>0</v>
      </c>
      <c r="AI28" s="95"/>
      <c r="AJ28" s="77">
        <v>314118</v>
      </c>
      <c r="AK28" s="95"/>
      <c r="AL28" s="83">
        <v>15</v>
      </c>
      <c r="AM28" s="95"/>
      <c r="AN28" s="28">
        <v>137148</v>
      </c>
      <c r="AO28" s="95"/>
      <c r="AP28" s="28">
        <f>IF(E28,AN28,0)</f>
        <v>137148</v>
      </c>
      <c r="AQ28" s="95"/>
      <c r="AR28" s="28">
        <f>IF(O28,AN28,0)</f>
        <v>137148</v>
      </c>
    </row>
    <row r="29" spans="1:44" ht="11.25" x14ac:dyDescent="0.25">
      <c r="A29" s="83">
        <v>16</v>
      </c>
      <c r="B29" s="95"/>
      <c r="C29" s="83" t="s">
        <v>99</v>
      </c>
      <c r="D29" s="95"/>
      <c r="E29" s="77">
        <v>2218519</v>
      </c>
      <c r="F29" s="95"/>
      <c r="G29" s="20">
        <f t="shared" si="1"/>
        <v>40.476537128261263</v>
      </c>
      <c r="H29" s="95"/>
      <c r="I29" s="20">
        <f>IF($G$53,G29/$G$53*100,0)</f>
        <v>69.817204228185417</v>
      </c>
      <c r="J29" s="95"/>
      <c r="K29" s="77">
        <v>387675</v>
      </c>
      <c r="L29" s="95"/>
      <c r="M29" s="77">
        <v>906889</v>
      </c>
      <c r="N29" s="95"/>
      <c r="O29" s="77">
        <v>632266</v>
      </c>
      <c r="P29" s="95"/>
      <c r="Q29" s="20">
        <f t="shared" si="0"/>
        <v>11.535595694216385</v>
      </c>
      <c r="R29" s="95"/>
      <c r="S29" s="20">
        <f>IF($Q$53,Q29/$Q$53*100,0)</f>
        <v>41.489936181767042</v>
      </c>
      <c r="T29" s="95"/>
      <c r="U29" s="21">
        <f>(E29+O29)</f>
        <v>2850785</v>
      </c>
      <c r="V29" s="95"/>
      <c r="W29" s="95"/>
      <c r="X29" s="77">
        <v>0</v>
      </c>
      <c r="Y29" s="95"/>
      <c r="Z29" s="22">
        <f>IF($U29,X29/$U29*100,0)</f>
        <v>0</v>
      </c>
      <c r="AA29" s="95"/>
      <c r="AB29" s="77">
        <v>0</v>
      </c>
      <c r="AC29" s="95"/>
      <c r="AD29" s="22">
        <f>IF($U29,AB29/$U29*100,0)</f>
        <v>0</v>
      </c>
      <c r="AE29" s="95"/>
      <c r="AF29" s="77">
        <v>0</v>
      </c>
      <c r="AG29" s="95"/>
      <c r="AH29" s="22">
        <f>IF($U29,AF29/$U29*100,0)</f>
        <v>0</v>
      </c>
      <c r="AI29" s="95"/>
      <c r="AJ29" s="77">
        <v>0</v>
      </c>
      <c r="AK29" s="95"/>
      <c r="AL29" s="83">
        <v>16</v>
      </c>
      <c r="AM29" s="95"/>
      <c r="AN29" s="28">
        <v>54810</v>
      </c>
      <c r="AO29" s="95"/>
      <c r="AP29" s="28">
        <f>IF(E29,AN29,0)</f>
        <v>54810</v>
      </c>
      <c r="AQ29" s="95"/>
      <c r="AR29" s="28">
        <f>IF(O29,AN29,0)</f>
        <v>54810</v>
      </c>
    </row>
    <row r="30" spans="1:44" ht="11.25" x14ac:dyDescent="0.25">
      <c r="A30" s="83">
        <v>17</v>
      </c>
      <c r="B30" s="95"/>
      <c r="C30" s="83" t="s">
        <v>100</v>
      </c>
      <c r="D30" s="95"/>
      <c r="E30" s="77">
        <v>0</v>
      </c>
      <c r="F30" s="95"/>
      <c r="G30" s="20">
        <f t="shared" si="1"/>
        <v>0</v>
      </c>
      <c r="H30" s="95"/>
      <c r="I30" s="20">
        <f>IF($G$53,G30/$G$53*100,0)</f>
        <v>0</v>
      </c>
      <c r="J30" s="95"/>
      <c r="K30" s="77">
        <v>0</v>
      </c>
      <c r="L30" s="95"/>
      <c r="M30" s="77">
        <v>0</v>
      </c>
      <c r="N30" s="95"/>
      <c r="O30" s="77">
        <v>0</v>
      </c>
      <c r="P30" s="95"/>
      <c r="Q30" s="20">
        <f t="shared" si="0"/>
        <v>0</v>
      </c>
      <c r="R30" s="95"/>
      <c r="S30" s="20">
        <f>IF($Q$53,Q30/$Q$53*100,0)</f>
        <v>0</v>
      </c>
      <c r="T30" s="95"/>
      <c r="U30" s="21">
        <f>(E30+O30)</f>
        <v>0</v>
      </c>
      <c r="V30" s="95"/>
      <c r="W30" s="95"/>
      <c r="X30" s="77">
        <v>0</v>
      </c>
      <c r="Y30" s="95"/>
      <c r="Z30" s="22">
        <f>IF($U30,X30/$U30*100,0)</f>
        <v>0</v>
      </c>
      <c r="AA30" s="95"/>
      <c r="AB30" s="77">
        <v>0</v>
      </c>
      <c r="AC30" s="95"/>
      <c r="AD30" s="22">
        <f>IF($U30,AB30/$U30*100,0)</f>
        <v>0</v>
      </c>
      <c r="AE30" s="95"/>
      <c r="AF30" s="77">
        <v>0</v>
      </c>
      <c r="AG30" s="95"/>
      <c r="AH30" s="22">
        <f>IF($U30,AF30/$U30*100,0)</f>
        <v>0</v>
      </c>
      <c r="AI30" s="95"/>
      <c r="AJ30" s="77">
        <v>0</v>
      </c>
      <c r="AK30" s="95"/>
      <c r="AL30" s="83">
        <v>17</v>
      </c>
      <c r="AM30" s="95"/>
      <c r="AN30" s="28">
        <v>0</v>
      </c>
      <c r="AO30" s="95"/>
      <c r="AP30" s="28">
        <f>IF(E30,AN30,0)</f>
        <v>0</v>
      </c>
      <c r="AQ30" s="95"/>
      <c r="AR30" s="28">
        <f>IF(O30,AN30,0)</f>
        <v>0</v>
      </c>
    </row>
    <row r="31" spans="1:44" ht="11.25" x14ac:dyDescent="0.25">
      <c r="A31" s="83">
        <v>18</v>
      </c>
      <c r="B31" s="95"/>
      <c r="C31" s="83" t="s">
        <v>101</v>
      </c>
      <c r="D31" s="95"/>
      <c r="E31" s="77">
        <v>357646</v>
      </c>
      <c r="F31" s="95"/>
      <c r="G31" s="20">
        <f t="shared" si="1"/>
        <v>47.820029415697284</v>
      </c>
      <c r="H31" s="95"/>
      <c r="I31" s="20">
        <f>IF($G$53,G31/$G$53*100,0)</f>
        <v>82.483853530604364</v>
      </c>
      <c r="J31" s="95"/>
      <c r="K31" s="77">
        <v>0</v>
      </c>
      <c r="L31" s="95"/>
      <c r="M31" s="77">
        <v>0</v>
      </c>
      <c r="N31" s="95"/>
      <c r="O31" s="77">
        <v>0</v>
      </c>
      <c r="P31" s="95"/>
      <c r="Q31" s="20">
        <f t="shared" si="0"/>
        <v>0</v>
      </c>
      <c r="R31" s="95"/>
      <c r="S31" s="20">
        <f>IF($Q$53,Q31/$Q$53*100,0)</f>
        <v>0</v>
      </c>
      <c r="T31" s="95"/>
      <c r="U31" s="21">
        <f>(E31+O31)</f>
        <v>357646</v>
      </c>
      <c r="V31" s="95"/>
      <c r="W31" s="95"/>
      <c r="X31" s="77">
        <v>0</v>
      </c>
      <c r="Y31" s="95"/>
      <c r="Z31" s="22">
        <f>IF($U31,X31/$U31*100,0)</f>
        <v>0</v>
      </c>
      <c r="AA31" s="95"/>
      <c r="AB31" s="77">
        <v>0</v>
      </c>
      <c r="AC31" s="95"/>
      <c r="AD31" s="22">
        <f>IF($U31,AB31/$U31*100,0)</f>
        <v>0</v>
      </c>
      <c r="AE31" s="95"/>
      <c r="AF31" s="77">
        <v>0</v>
      </c>
      <c r="AG31" s="95"/>
      <c r="AH31" s="22">
        <f>IF($U31,AF31/$U31*100,0)</f>
        <v>0</v>
      </c>
      <c r="AI31" s="95"/>
      <c r="AJ31" s="77">
        <v>0</v>
      </c>
      <c r="AK31" s="95"/>
      <c r="AL31" s="83">
        <v>18</v>
      </c>
      <c r="AM31" s="95"/>
      <c r="AN31" s="28">
        <v>7479</v>
      </c>
      <c r="AO31" s="95"/>
      <c r="AP31" s="28">
        <f>IF(E31,AN31,0)</f>
        <v>7479</v>
      </c>
      <c r="AQ31" s="95"/>
      <c r="AR31" s="28">
        <f>IF(O31,AN31,0)</f>
        <v>0</v>
      </c>
    </row>
    <row r="32" spans="1:44" ht="11.25" x14ac:dyDescent="0.25">
      <c r="A32" s="83">
        <v>19</v>
      </c>
      <c r="B32" s="95"/>
      <c r="C32" s="83" t="s">
        <v>102</v>
      </c>
      <c r="D32" s="95"/>
      <c r="E32" s="77">
        <v>4668682</v>
      </c>
      <c r="F32" s="95"/>
      <c r="G32" s="20">
        <f t="shared" si="1"/>
        <v>58.071795509670999</v>
      </c>
      <c r="H32" s="95"/>
      <c r="I32" s="20">
        <f>IF($G$53,G32/$G$53*100,0)</f>
        <v>100.166928661624</v>
      </c>
      <c r="J32" s="95"/>
      <c r="K32" s="77">
        <v>1119113</v>
      </c>
      <c r="L32" s="95"/>
      <c r="M32" s="77">
        <v>2631518</v>
      </c>
      <c r="N32" s="95"/>
      <c r="O32" s="77">
        <v>2474743</v>
      </c>
      <c r="P32" s="95"/>
      <c r="Q32" s="20">
        <f t="shared" si="0"/>
        <v>30.782299894272033</v>
      </c>
      <c r="R32" s="95"/>
      <c r="S32" s="20">
        <f>IF($Q$53,Q32/$Q$53*100,0)</f>
        <v>110.71432217251598</v>
      </c>
      <c r="T32" s="95"/>
      <c r="U32" s="21">
        <f>(E32+O32)</f>
        <v>7143425</v>
      </c>
      <c r="V32" s="95"/>
      <c r="W32" s="95"/>
      <c r="X32" s="77">
        <v>3818774</v>
      </c>
      <c r="Y32" s="95"/>
      <c r="Z32" s="22">
        <f>IF($U32,X32/$U32*100,0)</f>
        <v>53.458586042409628</v>
      </c>
      <c r="AA32" s="95"/>
      <c r="AB32" s="77">
        <v>344026</v>
      </c>
      <c r="AC32" s="95"/>
      <c r="AD32" s="22">
        <f>IF($U32,AB32/$U32*100,0)</f>
        <v>4.8159811295002051</v>
      </c>
      <c r="AE32" s="95"/>
      <c r="AF32" s="77">
        <v>114766</v>
      </c>
      <c r="AG32" s="95"/>
      <c r="AH32" s="22">
        <f>IF($U32,AF32/$U32*100,0)</f>
        <v>1.6065962755960901</v>
      </c>
      <c r="AI32" s="95"/>
      <c r="AJ32" s="77">
        <v>229093</v>
      </c>
      <c r="AK32" s="95"/>
      <c r="AL32" s="83">
        <v>19</v>
      </c>
      <c r="AM32" s="95"/>
      <c r="AN32" s="28">
        <v>80395</v>
      </c>
      <c r="AO32" s="95"/>
      <c r="AP32" s="28">
        <f>IF(E32,AN32,0)</f>
        <v>80395</v>
      </c>
      <c r="AQ32" s="95"/>
      <c r="AR32" s="28">
        <f>IF(O32,AN32,0)</f>
        <v>80395</v>
      </c>
    </row>
    <row r="33" spans="1:44" ht="11.25" x14ac:dyDescent="0.25">
      <c r="A33" s="83">
        <v>20</v>
      </c>
      <c r="B33" s="95"/>
      <c r="C33" s="83" t="s">
        <v>103</v>
      </c>
      <c r="D33" s="95"/>
      <c r="E33" s="77">
        <v>1499492</v>
      </c>
      <c r="F33" s="95"/>
      <c r="G33" s="20">
        <f t="shared" si="1"/>
        <v>35.057794819040495</v>
      </c>
      <c r="H33" s="95"/>
      <c r="I33" s="20">
        <f>IF($G$53,G33/$G$53*100,0)</f>
        <v>60.470519326165316</v>
      </c>
      <c r="J33" s="95"/>
      <c r="K33" s="77">
        <v>594434</v>
      </c>
      <c r="L33" s="95"/>
      <c r="M33" s="77">
        <v>905058</v>
      </c>
      <c r="N33" s="95"/>
      <c r="O33" s="77">
        <v>349501</v>
      </c>
      <c r="P33" s="95"/>
      <c r="Q33" s="20">
        <f t="shared" si="0"/>
        <v>8.1712568970354429</v>
      </c>
      <c r="R33" s="95"/>
      <c r="S33" s="20">
        <f>IF($Q$53,Q33/$Q$53*100,0)</f>
        <v>29.389459909105657</v>
      </c>
      <c r="T33" s="95"/>
      <c r="U33" s="21">
        <f>(E33+O33)</f>
        <v>1848993</v>
      </c>
      <c r="V33" s="95"/>
      <c r="W33" s="95"/>
      <c r="X33" s="77">
        <v>0</v>
      </c>
      <c r="Y33" s="95"/>
      <c r="Z33" s="22">
        <f>IF($U33,X33/$U33*100,0)</f>
        <v>0</v>
      </c>
      <c r="AA33" s="95"/>
      <c r="AB33" s="77">
        <v>0</v>
      </c>
      <c r="AC33" s="95"/>
      <c r="AD33" s="22">
        <f>IF($U33,AB33/$U33*100,0)</f>
        <v>0</v>
      </c>
      <c r="AE33" s="95"/>
      <c r="AF33" s="77">
        <v>0</v>
      </c>
      <c r="AG33" s="95"/>
      <c r="AH33" s="22">
        <f>IF($U33,AF33/$U33*100,0)</f>
        <v>0</v>
      </c>
      <c r="AI33" s="95"/>
      <c r="AJ33" s="77">
        <v>0</v>
      </c>
      <c r="AK33" s="95"/>
      <c r="AL33" s="83">
        <v>20</v>
      </c>
      <c r="AM33" s="95"/>
      <c r="AN33" s="28">
        <v>42772</v>
      </c>
      <c r="AO33" s="95"/>
      <c r="AP33" s="28">
        <f>IF(E33,AN33,0)</f>
        <v>42772</v>
      </c>
      <c r="AQ33" s="95"/>
      <c r="AR33" s="28">
        <f>IF(O33,AN33,0)</f>
        <v>42772</v>
      </c>
    </row>
    <row r="34" spans="1:44" ht="11.25" x14ac:dyDescent="0.25">
      <c r="A34" s="83">
        <v>21</v>
      </c>
      <c r="B34" s="95"/>
      <c r="C34" s="83" t="s">
        <v>104</v>
      </c>
      <c r="D34" s="95"/>
      <c r="E34" s="77">
        <v>269560</v>
      </c>
      <c r="F34" s="95"/>
      <c r="G34" s="20">
        <f t="shared" si="1"/>
        <v>15.654799930309542</v>
      </c>
      <c r="H34" s="95"/>
      <c r="I34" s="20">
        <f>IF($G$53,G34/$G$53*100,0)</f>
        <v>27.002664788798707</v>
      </c>
      <c r="J34" s="95"/>
      <c r="K34" s="77">
        <v>0</v>
      </c>
      <c r="L34" s="95"/>
      <c r="M34" s="77">
        <v>0</v>
      </c>
      <c r="N34" s="95"/>
      <c r="O34" s="77">
        <v>0</v>
      </c>
      <c r="P34" s="95"/>
      <c r="Q34" s="20">
        <f t="shared" si="0"/>
        <v>0</v>
      </c>
      <c r="R34" s="95"/>
      <c r="S34" s="20">
        <f>IF($Q$53,Q34/$Q$53*100,0)</f>
        <v>0</v>
      </c>
      <c r="T34" s="95"/>
      <c r="U34" s="21">
        <f>(E34+O34)</f>
        <v>269560</v>
      </c>
      <c r="V34" s="95"/>
      <c r="W34" s="95"/>
      <c r="X34" s="77">
        <v>0</v>
      </c>
      <c r="Y34" s="95"/>
      <c r="Z34" s="22">
        <f>IF($U34,X34/$U34*100,0)</f>
        <v>0</v>
      </c>
      <c r="AA34" s="95"/>
      <c r="AB34" s="77">
        <v>0</v>
      </c>
      <c r="AC34" s="95"/>
      <c r="AD34" s="22">
        <f>IF($U34,AB34/$U34*100,0)</f>
        <v>0</v>
      </c>
      <c r="AE34" s="95"/>
      <c r="AF34" s="77">
        <v>0</v>
      </c>
      <c r="AG34" s="95"/>
      <c r="AH34" s="22">
        <f>IF($U34,AF34/$U34*100,0)</f>
        <v>0</v>
      </c>
      <c r="AI34" s="95"/>
      <c r="AJ34" s="77">
        <v>383</v>
      </c>
      <c r="AK34" s="95"/>
      <c r="AL34" s="83">
        <v>21</v>
      </c>
      <c r="AM34" s="95"/>
      <c r="AN34" s="28">
        <v>17219</v>
      </c>
      <c r="AO34" s="95"/>
      <c r="AP34" s="28">
        <f>IF(E34,AN34,0)</f>
        <v>17219</v>
      </c>
      <c r="AQ34" s="95"/>
      <c r="AR34" s="28">
        <f>IF(O34,AN34,0)</f>
        <v>0</v>
      </c>
    </row>
    <row r="35" spans="1:44" ht="11.25" x14ac:dyDescent="0.25">
      <c r="A35" s="83">
        <v>22</v>
      </c>
      <c r="B35" s="95"/>
      <c r="C35" s="83" t="s">
        <v>105</v>
      </c>
      <c r="D35" s="95"/>
      <c r="E35" s="77">
        <v>1899904</v>
      </c>
      <c r="F35" s="95"/>
      <c r="G35" s="20">
        <f t="shared" si="1"/>
        <v>140.89017426770485</v>
      </c>
      <c r="H35" s="95"/>
      <c r="I35" s="20">
        <f>IF($G$53,G35/$G$53*100,0)</f>
        <v>243.01876515333043</v>
      </c>
      <c r="J35" s="95"/>
      <c r="K35" s="77">
        <v>558714</v>
      </c>
      <c r="L35" s="95"/>
      <c r="M35" s="77">
        <v>1253444</v>
      </c>
      <c r="N35" s="95"/>
      <c r="O35" s="77">
        <v>900601</v>
      </c>
      <c r="P35" s="95"/>
      <c r="Q35" s="20">
        <f t="shared" si="0"/>
        <v>66.785391175380056</v>
      </c>
      <c r="R35" s="95"/>
      <c r="S35" s="20">
        <f>IF($Q$53,Q35/$Q$53*100,0)</f>
        <v>240.20620097929805</v>
      </c>
      <c r="T35" s="95"/>
      <c r="U35" s="21">
        <f>(E35+O35)</f>
        <v>2800505</v>
      </c>
      <c r="V35" s="95"/>
      <c r="W35" s="95"/>
      <c r="X35" s="77">
        <v>1338555</v>
      </c>
      <c r="Y35" s="95"/>
      <c r="Z35" s="22">
        <f>IF($U35,X35/$U35*100,0)</f>
        <v>47.796915199222994</v>
      </c>
      <c r="AA35" s="95"/>
      <c r="AB35" s="77">
        <v>77912</v>
      </c>
      <c r="AC35" s="95"/>
      <c r="AD35" s="22">
        <f>IF($U35,AB35/$U35*100,0)</f>
        <v>2.7820696624358821</v>
      </c>
      <c r="AE35" s="95"/>
      <c r="AF35" s="77">
        <v>0</v>
      </c>
      <c r="AG35" s="95"/>
      <c r="AH35" s="22">
        <f>IF($U35,AF35/$U35*100,0)</f>
        <v>0</v>
      </c>
      <c r="AI35" s="95"/>
      <c r="AJ35" s="77">
        <v>36330</v>
      </c>
      <c r="AK35" s="95"/>
      <c r="AL35" s="83">
        <v>22</v>
      </c>
      <c r="AM35" s="95"/>
      <c r="AN35" s="28">
        <v>13485</v>
      </c>
      <c r="AO35" s="95"/>
      <c r="AP35" s="28">
        <f>IF(E35,AN35,0)</f>
        <v>13485</v>
      </c>
      <c r="AQ35" s="95"/>
      <c r="AR35" s="28">
        <f>IF(O35,AN35,0)</f>
        <v>13485</v>
      </c>
    </row>
    <row r="36" spans="1:44" ht="11.25" x14ac:dyDescent="0.25">
      <c r="A36" s="83">
        <v>23</v>
      </c>
      <c r="B36" s="95"/>
      <c r="C36" s="83" t="s">
        <v>106</v>
      </c>
      <c r="D36" s="95"/>
      <c r="E36" s="77">
        <v>7948844</v>
      </c>
      <c r="F36" s="95"/>
      <c r="G36" s="20">
        <f t="shared" si="1"/>
        <v>42.679044494676425</v>
      </c>
      <c r="H36" s="95"/>
      <c r="I36" s="20">
        <f>IF($G$53,G36/$G$53*100,0)</f>
        <v>73.61626703160205</v>
      </c>
      <c r="J36" s="95"/>
      <c r="K36" s="77">
        <v>2374655</v>
      </c>
      <c r="L36" s="95"/>
      <c r="M36" s="77">
        <v>3064130</v>
      </c>
      <c r="N36" s="95"/>
      <c r="O36" s="77">
        <v>6578086</v>
      </c>
      <c r="P36" s="95"/>
      <c r="Q36" s="20">
        <f t="shared" si="0"/>
        <v>35.319151449419323</v>
      </c>
      <c r="R36" s="95"/>
      <c r="S36" s="20">
        <f>IF($Q$53,Q36/$Q$53*100,0)</f>
        <v>127.03196076517109</v>
      </c>
      <c r="T36" s="95"/>
      <c r="U36" s="21">
        <f>(E36+O36)</f>
        <v>14526930</v>
      </c>
      <c r="V36" s="95"/>
      <c r="W36" s="95"/>
      <c r="X36" s="77">
        <v>3932292</v>
      </c>
      <c r="Y36" s="95"/>
      <c r="Z36" s="22">
        <f>IF($U36,X36/$U36*100,0)</f>
        <v>27.068981539802284</v>
      </c>
      <c r="AA36" s="95"/>
      <c r="AB36" s="77">
        <v>330413</v>
      </c>
      <c r="AC36" s="95"/>
      <c r="AD36" s="22">
        <f>IF($U36,AB36/$U36*100,0)</f>
        <v>2.2744860751721117</v>
      </c>
      <c r="AE36" s="95"/>
      <c r="AF36" s="77">
        <v>0</v>
      </c>
      <c r="AG36" s="95"/>
      <c r="AH36" s="22">
        <f>IF($U36,AF36/$U36*100,0)</f>
        <v>0</v>
      </c>
      <c r="AI36" s="95"/>
      <c r="AJ36" s="77">
        <v>1154991</v>
      </c>
      <c r="AK36" s="95"/>
      <c r="AL36" s="83">
        <v>23</v>
      </c>
      <c r="AM36" s="95"/>
      <c r="AN36" s="28">
        <v>186247</v>
      </c>
      <c r="AO36" s="95"/>
      <c r="AP36" s="28">
        <f>IF(E36,AN36,0)</f>
        <v>186247</v>
      </c>
      <c r="AQ36" s="95"/>
      <c r="AR36" s="28">
        <f>IF(O36,AN36,0)</f>
        <v>186247</v>
      </c>
    </row>
    <row r="37" spans="1:44" ht="11.25" x14ac:dyDescent="0.25">
      <c r="A37" s="83">
        <v>24</v>
      </c>
      <c r="B37" s="95"/>
      <c r="C37" s="83" t="s">
        <v>107</v>
      </c>
      <c r="D37" s="95"/>
      <c r="E37" s="77">
        <v>9902558</v>
      </c>
      <c r="F37" s="95"/>
      <c r="G37" s="20">
        <f t="shared" si="1"/>
        <v>41.606512468225461</v>
      </c>
      <c r="H37" s="95"/>
      <c r="I37" s="20">
        <f>IF($G$53,G37/$G$53*100,0)</f>
        <v>71.766277065940855</v>
      </c>
      <c r="J37" s="95"/>
      <c r="K37" s="77">
        <v>2907732</v>
      </c>
      <c r="L37" s="95"/>
      <c r="M37" s="77">
        <v>4786189</v>
      </c>
      <c r="N37" s="95"/>
      <c r="O37" s="77">
        <v>7546528</v>
      </c>
      <c r="P37" s="95"/>
      <c r="Q37" s="20">
        <f t="shared" si="0"/>
        <v>31.70743471775803</v>
      </c>
      <c r="R37" s="95"/>
      <c r="S37" s="20">
        <f>IF($Q$53,Q37/$Q$53*100,0)</f>
        <v>114.04174329609167</v>
      </c>
      <c r="T37" s="95"/>
      <c r="U37" s="21">
        <f>(E37+O37)</f>
        <v>17449086</v>
      </c>
      <c r="V37" s="95"/>
      <c r="W37" s="95"/>
      <c r="X37" s="77">
        <v>7679328</v>
      </c>
      <c r="Y37" s="95"/>
      <c r="Z37" s="22">
        <f>IF($U37,X37/$U37*100,0)</f>
        <v>44.009915476375092</v>
      </c>
      <c r="AA37" s="95"/>
      <c r="AB37" s="77">
        <v>945745</v>
      </c>
      <c r="AC37" s="95"/>
      <c r="AD37" s="22">
        <f>IF($U37,AB37/$U37*100,0)</f>
        <v>5.4200260116776322</v>
      </c>
      <c r="AE37" s="95"/>
      <c r="AF37" s="77">
        <v>441611</v>
      </c>
      <c r="AG37" s="95"/>
      <c r="AH37" s="22">
        <f>IF($U37,AF37/$U37*100,0)</f>
        <v>2.5308546247064174</v>
      </c>
      <c r="AI37" s="95"/>
      <c r="AJ37" s="77">
        <v>690058</v>
      </c>
      <c r="AK37" s="95"/>
      <c r="AL37" s="83">
        <v>24</v>
      </c>
      <c r="AM37" s="95"/>
      <c r="AN37" s="28">
        <v>238005</v>
      </c>
      <c r="AO37" s="95"/>
      <c r="AP37" s="28">
        <f>IF(E37,AN37,0)</f>
        <v>238005</v>
      </c>
      <c r="AQ37" s="95"/>
      <c r="AR37" s="28">
        <f>IF(O37,AN37,0)</f>
        <v>238005</v>
      </c>
    </row>
    <row r="38" spans="1:44" ht="11.25" x14ac:dyDescent="0.25">
      <c r="A38" s="83">
        <v>25</v>
      </c>
      <c r="B38" s="95"/>
      <c r="C38" s="83" t="s">
        <v>108</v>
      </c>
      <c r="D38" s="95"/>
      <c r="E38" s="77">
        <v>0</v>
      </c>
      <c r="F38" s="95"/>
      <c r="G38" s="20">
        <f t="shared" si="1"/>
        <v>0</v>
      </c>
      <c r="H38" s="95"/>
      <c r="I38" s="20">
        <f>IF($G$53,G38/$G$53*100,0)</f>
        <v>0</v>
      </c>
      <c r="J38" s="95"/>
      <c r="K38" s="77">
        <v>0</v>
      </c>
      <c r="L38" s="95"/>
      <c r="M38" s="77">
        <v>0</v>
      </c>
      <c r="N38" s="95"/>
      <c r="O38" s="77">
        <v>0</v>
      </c>
      <c r="P38" s="95"/>
      <c r="Q38" s="20">
        <f t="shared" si="0"/>
        <v>0</v>
      </c>
      <c r="R38" s="95"/>
      <c r="S38" s="20">
        <f>IF($Q$53,Q38/$Q$53*100,0)</f>
        <v>0</v>
      </c>
      <c r="T38" s="95"/>
      <c r="U38" s="21">
        <f>(E38+O38)</f>
        <v>0</v>
      </c>
      <c r="V38" s="95"/>
      <c r="W38" s="95"/>
      <c r="X38" s="77">
        <v>0</v>
      </c>
      <c r="Y38" s="95"/>
      <c r="Z38" s="22">
        <f>IF($U38,X38/$U38*100,0)</f>
        <v>0</v>
      </c>
      <c r="AA38" s="95"/>
      <c r="AB38" s="77">
        <v>0</v>
      </c>
      <c r="AC38" s="95"/>
      <c r="AD38" s="22">
        <f>IF($U38,AB38/$U38*100,0)</f>
        <v>0</v>
      </c>
      <c r="AE38" s="95"/>
      <c r="AF38" s="77">
        <v>0</v>
      </c>
      <c r="AG38" s="95"/>
      <c r="AH38" s="22">
        <f>IF($U38,AF38/$U38*100,0)</f>
        <v>0</v>
      </c>
      <c r="AI38" s="95"/>
      <c r="AJ38" s="77">
        <v>0</v>
      </c>
      <c r="AK38" s="95"/>
      <c r="AL38" s="83">
        <v>25</v>
      </c>
      <c r="AM38" s="95"/>
      <c r="AN38" s="28">
        <v>0</v>
      </c>
      <c r="AO38" s="95"/>
      <c r="AP38" s="28">
        <f>IF(E38,AN38,0)</f>
        <v>0</v>
      </c>
      <c r="AQ38" s="95"/>
      <c r="AR38" s="28">
        <f>IF(O38,AN38,0)</f>
        <v>0</v>
      </c>
    </row>
    <row r="39" spans="1:44" ht="11.25" x14ac:dyDescent="0.25">
      <c r="A39" s="83">
        <v>26</v>
      </c>
      <c r="B39" s="95"/>
      <c r="C39" s="83" t="s">
        <v>109</v>
      </c>
      <c r="D39" s="95"/>
      <c r="E39" s="77">
        <v>0</v>
      </c>
      <c r="F39" s="95"/>
      <c r="G39" s="20">
        <f t="shared" si="1"/>
        <v>0</v>
      </c>
      <c r="H39" s="95"/>
      <c r="I39" s="20">
        <f>IF($G$53,G39/$G$53*100,0)</f>
        <v>0</v>
      </c>
      <c r="J39" s="95"/>
      <c r="K39" s="77">
        <v>0</v>
      </c>
      <c r="L39" s="95"/>
      <c r="M39" s="77">
        <v>0</v>
      </c>
      <c r="N39" s="95"/>
      <c r="O39" s="77">
        <v>0</v>
      </c>
      <c r="P39" s="95"/>
      <c r="Q39" s="20">
        <f t="shared" si="0"/>
        <v>0</v>
      </c>
      <c r="R39" s="95"/>
      <c r="S39" s="20">
        <f>IF($Q$53,Q39/$Q$53*100,0)</f>
        <v>0</v>
      </c>
      <c r="T39" s="95"/>
      <c r="U39" s="21">
        <f>(E39+O39)</f>
        <v>0</v>
      </c>
      <c r="V39" s="95"/>
      <c r="W39" s="95"/>
      <c r="X39" s="77">
        <v>0</v>
      </c>
      <c r="Y39" s="95"/>
      <c r="Z39" s="22">
        <f>IF($U39,X39/$U39*100,0)</f>
        <v>0</v>
      </c>
      <c r="AA39" s="95"/>
      <c r="AB39" s="77">
        <v>0</v>
      </c>
      <c r="AC39" s="95"/>
      <c r="AD39" s="22">
        <f>IF($U39,AB39/$U39*100,0)</f>
        <v>0</v>
      </c>
      <c r="AE39" s="95"/>
      <c r="AF39" s="77">
        <v>0</v>
      </c>
      <c r="AG39" s="95"/>
      <c r="AH39" s="22">
        <f>IF($U39,AF39/$U39*100,0)</f>
        <v>0</v>
      </c>
      <c r="AI39" s="95"/>
      <c r="AJ39" s="77">
        <v>0</v>
      </c>
      <c r="AK39" s="95"/>
      <c r="AL39" s="83">
        <v>26</v>
      </c>
      <c r="AM39" s="95"/>
      <c r="AN39" s="28">
        <v>0</v>
      </c>
      <c r="AO39" s="95"/>
      <c r="AP39" s="28">
        <f>IF(E39,AN39,0)</f>
        <v>0</v>
      </c>
      <c r="AQ39" s="95"/>
      <c r="AR39" s="28">
        <f>IF(O39,AN39,0)</f>
        <v>0</v>
      </c>
    </row>
    <row r="40" spans="1:44" ht="11.25" x14ac:dyDescent="0.25">
      <c r="A40" s="83">
        <v>27</v>
      </c>
      <c r="B40" s="95"/>
      <c r="C40" s="83" t="s">
        <v>110</v>
      </c>
      <c r="D40" s="95"/>
      <c r="E40" s="77">
        <v>528675</v>
      </c>
      <c r="F40" s="95"/>
      <c r="G40" s="20">
        <f t="shared" si="1"/>
        <v>42.429775280898873</v>
      </c>
      <c r="H40" s="95"/>
      <c r="I40" s="20">
        <f>IF($G$53,G40/$G$53*100,0)</f>
        <v>73.186307335421546</v>
      </c>
      <c r="J40" s="95"/>
      <c r="K40" s="77">
        <v>0</v>
      </c>
      <c r="L40" s="95"/>
      <c r="M40" s="77">
        <v>0</v>
      </c>
      <c r="N40" s="95"/>
      <c r="O40" s="77">
        <v>0</v>
      </c>
      <c r="P40" s="95"/>
      <c r="Q40" s="20">
        <f t="shared" si="0"/>
        <v>0</v>
      </c>
      <c r="R40" s="95"/>
      <c r="S40" s="20">
        <f>IF($Q$53,Q40/$Q$53*100,0)</f>
        <v>0</v>
      </c>
      <c r="T40" s="95"/>
      <c r="U40" s="21">
        <f>(E40+O40)</f>
        <v>528675</v>
      </c>
      <c r="V40" s="95"/>
      <c r="W40" s="95"/>
      <c r="X40" s="77">
        <v>0</v>
      </c>
      <c r="Y40" s="95"/>
      <c r="Z40" s="22">
        <f>IF($U40,X40/$U40*100,0)</f>
        <v>0</v>
      </c>
      <c r="AA40" s="95"/>
      <c r="AB40" s="77">
        <v>0</v>
      </c>
      <c r="AC40" s="95"/>
      <c r="AD40" s="22">
        <f>IF($U40,AB40/$U40*100,0)</f>
        <v>0</v>
      </c>
      <c r="AE40" s="95"/>
      <c r="AF40" s="77">
        <v>0</v>
      </c>
      <c r="AG40" s="95"/>
      <c r="AH40" s="22">
        <f>IF($U40,AF40/$U40*100,0)</f>
        <v>0</v>
      </c>
      <c r="AI40" s="95"/>
      <c r="AJ40" s="77">
        <v>0</v>
      </c>
      <c r="AK40" s="95"/>
      <c r="AL40" s="83">
        <v>27</v>
      </c>
      <c r="AM40" s="95"/>
      <c r="AN40" s="28">
        <v>12460</v>
      </c>
      <c r="AO40" s="95"/>
      <c r="AP40" s="28">
        <f>IF(E40,AN40,0)</f>
        <v>12460</v>
      </c>
      <c r="AQ40" s="95"/>
      <c r="AR40" s="28">
        <f>IF(O40,AN40,0)</f>
        <v>0</v>
      </c>
    </row>
    <row r="41" spans="1:44" ht="11.25" x14ac:dyDescent="0.25">
      <c r="A41" s="83">
        <v>28</v>
      </c>
      <c r="B41" s="95"/>
      <c r="C41" s="83" t="s">
        <v>111</v>
      </c>
      <c r="D41" s="95"/>
      <c r="E41" s="77">
        <v>6230166</v>
      </c>
      <c r="F41" s="95"/>
      <c r="G41" s="20">
        <f t="shared" si="1"/>
        <v>63.628310269110962</v>
      </c>
      <c r="H41" s="95"/>
      <c r="I41" s="20">
        <f>IF($G$53,G41/$G$53*100,0)</f>
        <v>109.75125462625503</v>
      </c>
      <c r="J41" s="95"/>
      <c r="K41" s="77">
        <v>1610034</v>
      </c>
      <c r="L41" s="95"/>
      <c r="M41" s="77">
        <v>2092033</v>
      </c>
      <c r="N41" s="95"/>
      <c r="O41" s="77">
        <v>2683983</v>
      </c>
      <c r="P41" s="95"/>
      <c r="Q41" s="20">
        <f t="shared" si="0"/>
        <v>27.41135678905173</v>
      </c>
      <c r="R41" s="95"/>
      <c r="S41" s="20">
        <f>IF($Q$53,Q41/$Q$53*100,0)</f>
        <v>98.590092265769172</v>
      </c>
      <c r="T41" s="95"/>
      <c r="U41" s="21">
        <f>(E41+O41)</f>
        <v>8914149</v>
      </c>
      <c r="V41" s="95"/>
      <c r="W41" s="95"/>
      <c r="X41" s="77">
        <v>3752776</v>
      </c>
      <c r="Y41" s="95"/>
      <c r="Z41" s="22">
        <f>IF($U41,X41/$U41*100,0)</f>
        <v>42.099094372328757</v>
      </c>
      <c r="AA41" s="95"/>
      <c r="AB41" s="77">
        <v>26579</v>
      </c>
      <c r="AC41" s="95"/>
      <c r="AD41" s="22">
        <f>IF($U41,AB41/$U41*100,0)</f>
        <v>0.29816643181530844</v>
      </c>
      <c r="AE41" s="95"/>
      <c r="AF41" s="77">
        <v>0</v>
      </c>
      <c r="AG41" s="95"/>
      <c r="AH41" s="22">
        <f>IF($U41,AF41/$U41*100,0)</f>
        <v>0</v>
      </c>
      <c r="AI41" s="95"/>
      <c r="AJ41" s="77">
        <v>213807</v>
      </c>
      <c r="AK41" s="95"/>
      <c r="AL41" s="83">
        <v>28</v>
      </c>
      <c r="AM41" s="95"/>
      <c r="AN41" s="28">
        <v>97915</v>
      </c>
      <c r="AO41" s="95"/>
      <c r="AP41" s="28">
        <f>IF(E41,AN41,0)</f>
        <v>97915</v>
      </c>
      <c r="AQ41" s="95"/>
      <c r="AR41" s="28">
        <f>IF(O41,AN41,0)</f>
        <v>97915</v>
      </c>
    </row>
    <row r="42" spans="1:44" ht="11.25" x14ac:dyDescent="0.25">
      <c r="A42" s="83">
        <v>29</v>
      </c>
      <c r="B42" s="95"/>
      <c r="C42" s="83" t="s">
        <v>112</v>
      </c>
      <c r="D42" s="95"/>
      <c r="E42" s="77">
        <v>1075681</v>
      </c>
      <c r="F42" s="95"/>
      <c r="G42" s="20">
        <f t="shared" si="1"/>
        <v>61.10435128379914</v>
      </c>
      <c r="H42" s="95"/>
      <c r="I42" s="20">
        <f>IF($G$53,G42/$G$53*100,0)</f>
        <v>105.39772607753828</v>
      </c>
      <c r="J42" s="95"/>
      <c r="K42" s="77">
        <v>344494</v>
      </c>
      <c r="L42" s="95"/>
      <c r="M42" s="77">
        <v>641798</v>
      </c>
      <c r="N42" s="95"/>
      <c r="O42" s="77">
        <v>422272</v>
      </c>
      <c r="P42" s="95"/>
      <c r="Q42" s="20">
        <f t="shared" si="0"/>
        <v>23.98727561917746</v>
      </c>
      <c r="R42" s="95"/>
      <c r="S42" s="20">
        <f>IF($Q$53,Q42/$Q$53*100,0)</f>
        <v>86.274741330706405</v>
      </c>
      <c r="T42" s="95"/>
      <c r="U42" s="21">
        <f>(E42+O42)</f>
        <v>1497953</v>
      </c>
      <c r="V42" s="95"/>
      <c r="W42" s="95"/>
      <c r="X42" s="77">
        <v>847872</v>
      </c>
      <c r="Y42" s="95"/>
      <c r="Z42" s="22">
        <f>IF($U42,X42/$U42*100,0)</f>
        <v>56.60204292123985</v>
      </c>
      <c r="AA42" s="95"/>
      <c r="AB42" s="77">
        <v>0</v>
      </c>
      <c r="AC42" s="95"/>
      <c r="AD42" s="22">
        <f>IF($U42,AB42/$U42*100,0)</f>
        <v>0</v>
      </c>
      <c r="AE42" s="95"/>
      <c r="AF42" s="77">
        <v>0</v>
      </c>
      <c r="AG42" s="95"/>
      <c r="AH42" s="22">
        <f>IF($U42,AF42/$U42*100,0)</f>
        <v>0</v>
      </c>
      <c r="AI42" s="95"/>
      <c r="AJ42" s="77">
        <v>26386</v>
      </c>
      <c r="AK42" s="95"/>
      <c r="AL42" s="83">
        <v>29</v>
      </c>
      <c r="AM42" s="95"/>
      <c r="AN42" s="28">
        <v>17604</v>
      </c>
      <c r="AO42" s="95"/>
      <c r="AP42" s="28">
        <f>IF(E42,AN42,0)</f>
        <v>17604</v>
      </c>
      <c r="AQ42" s="95"/>
      <c r="AR42" s="28">
        <f>IF(O42,AN42,0)</f>
        <v>17604</v>
      </c>
    </row>
    <row r="43" spans="1:44" ht="11.25" x14ac:dyDescent="0.25">
      <c r="A43" s="83">
        <v>30</v>
      </c>
      <c r="B43" s="95"/>
      <c r="C43" s="83" t="s">
        <v>113</v>
      </c>
      <c r="D43" s="95"/>
      <c r="E43" s="77">
        <v>13333105</v>
      </c>
      <c r="F43" s="95"/>
      <c r="G43" s="20">
        <f t="shared" si="1"/>
        <v>58.837231366665193</v>
      </c>
      <c r="H43" s="95"/>
      <c r="I43" s="20">
        <f>IF($G$53,G43/$G$53*100,0)</f>
        <v>101.48721432198072</v>
      </c>
      <c r="J43" s="95"/>
      <c r="K43" s="77">
        <v>5015982</v>
      </c>
      <c r="L43" s="95"/>
      <c r="M43" s="77">
        <v>5526489</v>
      </c>
      <c r="N43" s="95"/>
      <c r="O43" s="77">
        <v>7155404</v>
      </c>
      <c r="P43" s="95"/>
      <c r="Q43" s="20">
        <f t="shared" si="0"/>
        <v>31.575852786726092</v>
      </c>
      <c r="R43" s="95"/>
      <c r="S43" s="20">
        <f>IF($Q$53,Q43/$Q$53*100,0)</f>
        <v>113.56848417138725</v>
      </c>
      <c r="T43" s="95"/>
      <c r="U43" s="21">
        <f>(E43+O43)</f>
        <v>20488509</v>
      </c>
      <c r="V43" s="95"/>
      <c r="W43" s="95"/>
      <c r="X43" s="77">
        <v>6014489</v>
      </c>
      <c r="Y43" s="95"/>
      <c r="Z43" s="22">
        <f>IF($U43,X43/$U43*100,0)</f>
        <v>29.35542552169121</v>
      </c>
      <c r="AA43" s="95"/>
      <c r="AB43" s="77">
        <v>0</v>
      </c>
      <c r="AC43" s="95"/>
      <c r="AD43" s="22">
        <f>IF($U43,AB43/$U43*100,0)</f>
        <v>0</v>
      </c>
      <c r="AE43" s="95"/>
      <c r="AF43" s="77">
        <v>0</v>
      </c>
      <c r="AG43" s="95"/>
      <c r="AH43" s="22">
        <f>IF($U43,AF43/$U43*100,0)</f>
        <v>0</v>
      </c>
      <c r="AI43" s="95"/>
      <c r="AJ43" s="77">
        <v>0</v>
      </c>
      <c r="AK43" s="95"/>
      <c r="AL43" s="83">
        <v>30</v>
      </c>
      <c r="AM43" s="95"/>
      <c r="AN43" s="28">
        <v>226610</v>
      </c>
      <c r="AO43" s="95"/>
      <c r="AP43" s="28">
        <f>IF(E43,AN43,0)</f>
        <v>226610</v>
      </c>
      <c r="AQ43" s="95"/>
      <c r="AR43" s="28">
        <f>IF(O43,AN43,0)</f>
        <v>226610</v>
      </c>
    </row>
    <row r="44" spans="1:44" ht="11.25" x14ac:dyDescent="0.25">
      <c r="A44" s="83">
        <v>31</v>
      </c>
      <c r="B44" s="95"/>
      <c r="C44" s="83" t="s">
        <v>114</v>
      </c>
      <c r="D44" s="95"/>
      <c r="E44" s="77">
        <v>5190858</v>
      </c>
      <c r="F44" s="95"/>
      <c r="G44" s="20">
        <f t="shared" si="1"/>
        <v>51.902870684224737</v>
      </c>
      <c r="H44" s="95"/>
      <c r="I44" s="20">
        <f>IF($G$53,G44/$G$53*100,0)</f>
        <v>89.526268294811487</v>
      </c>
      <c r="J44" s="95"/>
      <c r="K44" s="77">
        <v>1890175</v>
      </c>
      <c r="L44" s="95"/>
      <c r="M44" s="77">
        <v>915666</v>
      </c>
      <c r="N44" s="95"/>
      <c r="O44" s="77">
        <v>1989631</v>
      </c>
      <c r="P44" s="95"/>
      <c r="Q44" s="20">
        <f t="shared" si="0"/>
        <v>19.894121646618871</v>
      </c>
      <c r="R44" s="95"/>
      <c r="S44" s="20">
        <f>IF($Q$53,Q44/$Q$53*100,0)</f>
        <v>71.552944415723744</v>
      </c>
      <c r="T44" s="95"/>
      <c r="U44" s="21">
        <f>(E44+O44)</f>
        <v>7180489</v>
      </c>
      <c r="V44" s="95"/>
      <c r="W44" s="95"/>
      <c r="X44" s="77">
        <v>3350136</v>
      </c>
      <c r="Y44" s="95"/>
      <c r="Z44" s="22">
        <f>IF($U44,X44/$U44*100,0)</f>
        <v>46.656098212809738</v>
      </c>
      <c r="AA44" s="95"/>
      <c r="AB44" s="77">
        <v>136103</v>
      </c>
      <c r="AC44" s="95"/>
      <c r="AD44" s="22">
        <f>IF($U44,AB44/$U44*100,0)</f>
        <v>1.8954558665851309</v>
      </c>
      <c r="AE44" s="95"/>
      <c r="AF44" s="77">
        <v>0</v>
      </c>
      <c r="AG44" s="95"/>
      <c r="AH44" s="22">
        <f>IF($U44,AF44/$U44*100,0)</f>
        <v>0</v>
      </c>
      <c r="AI44" s="95"/>
      <c r="AJ44" s="77">
        <v>1168807</v>
      </c>
      <c r="AK44" s="95"/>
      <c r="AL44" s="83">
        <v>31</v>
      </c>
      <c r="AM44" s="95"/>
      <c r="AN44" s="28">
        <v>100011</v>
      </c>
      <c r="AO44" s="95"/>
      <c r="AP44" s="28">
        <f>IF(E44,AN44,0)</f>
        <v>100011</v>
      </c>
      <c r="AQ44" s="95"/>
      <c r="AR44" s="28">
        <f>IF(O44,AN44,0)</f>
        <v>100011</v>
      </c>
    </row>
    <row r="45" spans="1:44" ht="11.25" x14ac:dyDescent="0.25">
      <c r="A45" s="83">
        <v>32</v>
      </c>
      <c r="B45" s="95"/>
      <c r="C45" s="83" t="s">
        <v>115</v>
      </c>
      <c r="D45" s="95"/>
      <c r="E45" s="77">
        <v>2039347</v>
      </c>
      <c r="F45" s="95"/>
      <c r="G45" s="20">
        <f t="shared" si="1"/>
        <v>80.460309319024702</v>
      </c>
      <c r="H45" s="95"/>
      <c r="I45" s="20">
        <f>IF($G$53,G45/$G$53*100,0)</f>
        <v>138.78444764651309</v>
      </c>
      <c r="J45" s="95"/>
      <c r="K45" s="77">
        <v>623896</v>
      </c>
      <c r="L45" s="95"/>
      <c r="M45" s="77">
        <v>1263564</v>
      </c>
      <c r="N45" s="95"/>
      <c r="O45" s="77">
        <v>806953</v>
      </c>
      <c r="P45" s="95"/>
      <c r="Q45" s="20">
        <f t="shared" si="0"/>
        <v>31.837489150161762</v>
      </c>
      <c r="R45" s="95"/>
      <c r="S45" s="20">
        <f>IF($Q$53,Q45/$Q$53*100,0)</f>
        <v>114.50950848513102</v>
      </c>
      <c r="T45" s="95"/>
      <c r="U45" s="21">
        <f>(E45+O45)</f>
        <v>2846300</v>
      </c>
      <c r="V45" s="95"/>
      <c r="W45" s="95"/>
      <c r="X45" s="77">
        <v>1256596</v>
      </c>
      <c r="Y45" s="95"/>
      <c r="Z45" s="22">
        <f>IF($U45,X45/$U45*100,0)</f>
        <v>44.148403190106457</v>
      </c>
      <c r="AA45" s="95"/>
      <c r="AB45" s="77">
        <v>88168</v>
      </c>
      <c r="AC45" s="95"/>
      <c r="AD45" s="22">
        <f>IF($U45,AB45/$U45*100,0)</f>
        <v>3.0976355268242979</v>
      </c>
      <c r="AE45" s="95"/>
      <c r="AF45" s="77">
        <v>-642</v>
      </c>
      <c r="AG45" s="95"/>
      <c r="AH45" s="22">
        <f>IF($U45,AF45/$U45*100,0)</f>
        <v>-2.2555598496293433E-2</v>
      </c>
      <c r="AI45" s="95"/>
      <c r="AJ45" s="77">
        <v>115816</v>
      </c>
      <c r="AK45" s="95"/>
      <c r="AL45" s="83">
        <v>32</v>
      </c>
      <c r="AM45" s="95"/>
      <c r="AN45" s="28">
        <v>25346</v>
      </c>
      <c r="AO45" s="95"/>
      <c r="AP45" s="28">
        <f>IF(E45,AN45,0)</f>
        <v>25346</v>
      </c>
      <c r="AQ45" s="95"/>
      <c r="AR45" s="28">
        <f>IF(O45,AN45,0)</f>
        <v>25346</v>
      </c>
    </row>
    <row r="46" spans="1:44" ht="11.25" x14ac:dyDescent="0.25">
      <c r="A46" s="83">
        <v>33</v>
      </c>
      <c r="B46" s="95"/>
      <c r="C46" s="83" t="s">
        <v>116</v>
      </c>
      <c r="D46" s="95"/>
      <c r="E46" s="77">
        <v>1791472</v>
      </c>
      <c r="F46" s="95"/>
      <c r="G46" s="20">
        <f t="shared" si="1"/>
        <v>69.571728155339812</v>
      </c>
      <c r="H46" s="95"/>
      <c r="I46" s="20">
        <f>IF($G$53,G46/$G$53*100,0)</f>
        <v>120.00294238949908</v>
      </c>
      <c r="J46" s="95"/>
      <c r="K46" s="77">
        <v>588080</v>
      </c>
      <c r="L46" s="95"/>
      <c r="M46" s="77">
        <v>865012</v>
      </c>
      <c r="N46" s="95"/>
      <c r="O46" s="77">
        <v>910630</v>
      </c>
      <c r="P46" s="95"/>
      <c r="Q46" s="20">
        <f t="shared" si="0"/>
        <v>35.364271844660195</v>
      </c>
      <c r="R46" s="95"/>
      <c r="S46" s="20">
        <f>IF($Q$53,Q46/$Q$53*100,0)</f>
        <v>127.19424473980612</v>
      </c>
      <c r="T46" s="95"/>
      <c r="U46" s="21">
        <f>(E46+O46)</f>
        <v>2702102</v>
      </c>
      <c r="V46" s="95"/>
      <c r="W46" s="95"/>
      <c r="X46" s="77">
        <v>1338291</v>
      </c>
      <c r="Y46" s="95"/>
      <c r="Z46" s="22">
        <f>IF($U46,X46/$U46*100,0)</f>
        <v>49.527775043281117</v>
      </c>
      <c r="AA46" s="95"/>
      <c r="AB46" s="77">
        <v>59790</v>
      </c>
      <c r="AC46" s="95"/>
      <c r="AD46" s="22">
        <f>IF($U46,AB46/$U46*100,0)</f>
        <v>2.2127217995471673</v>
      </c>
      <c r="AE46" s="95"/>
      <c r="AF46" s="77">
        <v>0</v>
      </c>
      <c r="AG46" s="95"/>
      <c r="AH46" s="22">
        <f>IF($U46,AF46/$U46*100,0)</f>
        <v>0</v>
      </c>
      <c r="AI46" s="95"/>
      <c r="AJ46" s="77">
        <v>77480</v>
      </c>
      <c r="AK46" s="95"/>
      <c r="AL46" s="83">
        <v>33</v>
      </c>
      <c r="AM46" s="95"/>
      <c r="AN46" s="28">
        <v>25750</v>
      </c>
      <c r="AO46" s="95"/>
      <c r="AP46" s="28">
        <f>IF(E46,AN46,0)</f>
        <v>25750</v>
      </c>
      <c r="AQ46" s="95"/>
      <c r="AR46" s="28">
        <f>IF(O46,AN46,0)</f>
        <v>25750</v>
      </c>
    </row>
    <row r="47" spans="1:44" ht="11.25" x14ac:dyDescent="0.25">
      <c r="A47" s="83">
        <v>34</v>
      </c>
      <c r="B47" s="95"/>
      <c r="C47" s="83" t="s">
        <v>117</v>
      </c>
      <c r="D47" s="95"/>
      <c r="E47" s="77">
        <v>6617260</v>
      </c>
      <c r="F47" s="95"/>
      <c r="G47" s="20">
        <f t="shared" si="1"/>
        <v>70.154573597387724</v>
      </c>
      <c r="H47" s="95"/>
      <c r="I47" s="20">
        <f>IF($G$53,G47/$G$53*100,0)</f>
        <v>121.00828133764033</v>
      </c>
      <c r="J47" s="95"/>
      <c r="K47" s="77">
        <v>1681630</v>
      </c>
      <c r="L47" s="95"/>
      <c r="M47" s="77">
        <v>3585367</v>
      </c>
      <c r="N47" s="95"/>
      <c r="O47" s="77">
        <v>4402290</v>
      </c>
      <c r="P47" s="95"/>
      <c r="Q47" s="20">
        <f t="shared" si="0"/>
        <v>46.672002883677536</v>
      </c>
      <c r="R47" s="95"/>
      <c r="S47" s="20">
        <f>IF($Q$53,Q47/$Q$53*100,0)</f>
        <v>167.86462289848566</v>
      </c>
      <c r="T47" s="95"/>
      <c r="U47" s="21">
        <f>(E47+O47)</f>
        <v>11019550</v>
      </c>
      <c r="V47" s="95"/>
      <c r="W47" s="95"/>
      <c r="X47" s="77">
        <v>3244603</v>
      </c>
      <c r="Y47" s="95"/>
      <c r="Z47" s="22">
        <f>IF($U47,X47/$U47*100,0)</f>
        <v>29.44406078288133</v>
      </c>
      <c r="AA47" s="95"/>
      <c r="AB47" s="77">
        <v>47878</v>
      </c>
      <c r="AC47" s="95"/>
      <c r="AD47" s="22">
        <f>IF($U47,AB47/$U47*100,0)</f>
        <v>0.43448235182017414</v>
      </c>
      <c r="AE47" s="95"/>
      <c r="AF47" s="77">
        <v>136767</v>
      </c>
      <c r="AG47" s="95"/>
      <c r="AH47" s="22">
        <f>IF($U47,AF47/$U47*100,0)</f>
        <v>1.2411305361834195</v>
      </c>
      <c r="AI47" s="95"/>
      <c r="AJ47" s="77">
        <v>352911</v>
      </c>
      <c r="AK47" s="95"/>
      <c r="AL47" s="83">
        <v>34</v>
      </c>
      <c r="AM47" s="95"/>
      <c r="AN47" s="28">
        <v>94324</v>
      </c>
      <c r="AO47" s="95"/>
      <c r="AP47" s="28">
        <f>IF(E47,AN47,0)</f>
        <v>94324</v>
      </c>
      <c r="AQ47" s="95"/>
      <c r="AR47" s="28">
        <f>IF(O47,AN47,0)</f>
        <v>94324</v>
      </c>
    </row>
    <row r="48" spans="1:44" ht="11.25" x14ac:dyDescent="0.25">
      <c r="A48" s="83">
        <v>35</v>
      </c>
      <c r="B48" s="95"/>
      <c r="C48" s="83" t="s">
        <v>118</v>
      </c>
      <c r="D48" s="95"/>
      <c r="E48" s="77">
        <v>12405840</v>
      </c>
      <c r="F48" s="95"/>
      <c r="G48" s="20">
        <f t="shared" si="1"/>
        <v>27.000326463098787</v>
      </c>
      <c r="H48" s="95"/>
      <c r="I48" s="20">
        <f>IF($G$53,G48/$G$53*100,0)</f>
        <v>46.572346367685043</v>
      </c>
      <c r="J48" s="95"/>
      <c r="K48" s="77">
        <v>4402442</v>
      </c>
      <c r="L48" s="95"/>
      <c r="M48" s="77">
        <v>6038860</v>
      </c>
      <c r="N48" s="95"/>
      <c r="O48" s="77">
        <v>10838536</v>
      </c>
      <c r="P48" s="95"/>
      <c r="Q48" s="20">
        <f t="shared" si="0"/>
        <v>23.589213659216053</v>
      </c>
      <c r="R48" s="95"/>
      <c r="S48" s="20">
        <f>IF($Q$53,Q48/$Q$53*100,0)</f>
        <v>84.843036739718684</v>
      </c>
      <c r="T48" s="95"/>
      <c r="U48" s="21">
        <f>(E48+O48)</f>
        <v>23244376</v>
      </c>
      <c r="V48" s="95"/>
      <c r="W48" s="95"/>
      <c r="X48" s="77">
        <v>8173683</v>
      </c>
      <c r="Y48" s="95"/>
      <c r="Z48" s="22">
        <f>IF($U48,X48/$U48*100,0)</f>
        <v>35.164131745244525</v>
      </c>
      <c r="AA48" s="95"/>
      <c r="AB48" s="77">
        <v>0</v>
      </c>
      <c r="AC48" s="95"/>
      <c r="AD48" s="22">
        <f>IF($U48,AB48/$U48*100,0)</f>
        <v>0</v>
      </c>
      <c r="AE48" s="95"/>
      <c r="AF48" s="77">
        <v>226547</v>
      </c>
      <c r="AG48" s="95"/>
      <c r="AH48" s="22">
        <f>IF($U48,AF48/$U48*100,0)</f>
        <v>0.97463145493774483</v>
      </c>
      <c r="AI48" s="95"/>
      <c r="AJ48" s="77">
        <v>3090872</v>
      </c>
      <c r="AK48" s="95"/>
      <c r="AL48" s="83">
        <v>35</v>
      </c>
      <c r="AM48" s="95"/>
      <c r="AN48" s="28">
        <v>459470</v>
      </c>
      <c r="AO48" s="95"/>
      <c r="AP48" s="28">
        <f>IF(E48,AN48,0)</f>
        <v>459470</v>
      </c>
      <c r="AQ48" s="95"/>
      <c r="AR48" s="28">
        <f>IF(O48,AN48,0)</f>
        <v>459470</v>
      </c>
    </row>
    <row r="49" spans="1:44" ht="11.25" x14ac:dyDescent="0.25">
      <c r="A49" s="83">
        <v>36</v>
      </c>
      <c r="B49" s="95"/>
      <c r="C49" s="83" t="s">
        <v>119</v>
      </c>
      <c r="D49" s="95"/>
      <c r="E49" s="77">
        <v>1213251</v>
      </c>
      <c r="F49" s="95"/>
      <c r="G49" s="20">
        <f t="shared" si="1"/>
        <v>54.660794737790596</v>
      </c>
      <c r="H49" s="95"/>
      <c r="I49" s="20">
        <f>IF($G$53,G49/$G$53*100,0)</f>
        <v>94.283358711995206</v>
      </c>
      <c r="J49" s="95"/>
      <c r="K49" s="77">
        <v>435098</v>
      </c>
      <c r="L49" s="95"/>
      <c r="M49" s="77">
        <v>573180</v>
      </c>
      <c r="N49" s="95"/>
      <c r="O49" s="77">
        <v>730055</v>
      </c>
      <c r="P49" s="95"/>
      <c r="Q49" s="20">
        <f t="shared" si="0"/>
        <v>32.891286718327628</v>
      </c>
      <c r="R49" s="95"/>
      <c r="S49" s="20">
        <f>IF($Q$53,Q49/$Q$53*100,0)</f>
        <v>118.29968933150239</v>
      </c>
      <c r="T49" s="95"/>
      <c r="U49" s="21">
        <f>(E49+O49)</f>
        <v>1943306</v>
      </c>
      <c r="V49" s="95"/>
      <c r="W49" s="95"/>
      <c r="X49" s="77">
        <v>1085178</v>
      </c>
      <c r="Y49" s="95"/>
      <c r="Z49" s="22">
        <f>IF($U49,X49/$U49*100,0)</f>
        <v>55.84184889049898</v>
      </c>
      <c r="AA49" s="95"/>
      <c r="AB49" s="77">
        <v>0</v>
      </c>
      <c r="AC49" s="95"/>
      <c r="AD49" s="22">
        <f>IF($U49,AB49/$U49*100,0)</f>
        <v>0</v>
      </c>
      <c r="AE49" s="95"/>
      <c r="AF49" s="77">
        <v>0</v>
      </c>
      <c r="AG49" s="95"/>
      <c r="AH49" s="22">
        <f>IF($U49,AF49/$U49*100,0)</f>
        <v>0</v>
      </c>
      <c r="AI49" s="95"/>
      <c r="AJ49" s="77">
        <v>38033</v>
      </c>
      <c r="AK49" s="95"/>
      <c r="AL49" s="83">
        <v>36</v>
      </c>
      <c r="AM49" s="95"/>
      <c r="AN49" s="28">
        <v>22196</v>
      </c>
      <c r="AO49" s="95"/>
      <c r="AP49" s="28">
        <f>IF(E49,AN49,0)</f>
        <v>22196</v>
      </c>
      <c r="AQ49" s="95"/>
      <c r="AR49" s="28">
        <f>IF(O49,AN49,0)</f>
        <v>22196</v>
      </c>
    </row>
    <row r="50" spans="1:44" ht="11.25" x14ac:dyDescent="0.25">
      <c r="A50" s="83">
        <v>37</v>
      </c>
      <c r="B50" s="95"/>
      <c r="C50" s="83" t="s">
        <v>120</v>
      </c>
      <c r="D50" s="95"/>
      <c r="E50" s="77">
        <v>482442</v>
      </c>
      <c r="F50" s="95"/>
      <c r="G50" s="20">
        <f t="shared" si="1"/>
        <v>30.120621839295747</v>
      </c>
      <c r="H50" s="95"/>
      <c r="I50" s="20">
        <f>IF($G$53,G50/$G$53*100,0)</f>
        <v>51.954484143994463</v>
      </c>
      <c r="J50" s="95"/>
      <c r="K50" s="77">
        <v>0</v>
      </c>
      <c r="L50" s="95"/>
      <c r="M50" s="77">
        <v>0</v>
      </c>
      <c r="N50" s="95"/>
      <c r="O50" s="77">
        <v>0</v>
      </c>
      <c r="P50" s="95"/>
      <c r="Q50" s="20">
        <f t="shared" si="0"/>
        <v>0</v>
      </c>
      <c r="R50" s="95"/>
      <c r="S50" s="20">
        <f>IF($Q$53,Q50/$Q$53*100,0)</f>
        <v>0</v>
      </c>
      <c r="T50" s="95"/>
      <c r="U50" s="21">
        <f>(E50+O50)</f>
        <v>482442</v>
      </c>
      <c r="V50" s="95"/>
      <c r="W50" s="95"/>
      <c r="X50" s="77">
        <v>0</v>
      </c>
      <c r="Y50" s="95"/>
      <c r="Z50" s="22">
        <f>IF($U50,X50/$U50*100,0)</f>
        <v>0</v>
      </c>
      <c r="AA50" s="95"/>
      <c r="AB50" s="77">
        <v>0</v>
      </c>
      <c r="AC50" s="95"/>
      <c r="AD50" s="22">
        <f>IF($U50,AB50/$U50*100,0)</f>
        <v>0</v>
      </c>
      <c r="AE50" s="95"/>
      <c r="AF50" s="77">
        <v>0</v>
      </c>
      <c r="AG50" s="95"/>
      <c r="AH50" s="22">
        <f>IF($U50,AF50/$U50*100,0)</f>
        <v>0</v>
      </c>
      <c r="AI50" s="95"/>
      <c r="AJ50" s="77">
        <v>0</v>
      </c>
      <c r="AK50" s="95"/>
      <c r="AL50" s="83">
        <v>37</v>
      </c>
      <c r="AM50" s="95"/>
      <c r="AN50" s="28">
        <v>16017</v>
      </c>
      <c r="AO50" s="95"/>
      <c r="AP50" s="28">
        <f>IF(E50,AN50,0)</f>
        <v>16017</v>
      </c>
      <c r="AQ50" s="95"/>
      <c r="AR50" s="28">
        <f>IF(O50,AN50,0)</f>
        <v>0</v>
      </c>
    </row>
    <row r="51" spans="1:44" ht="11.25" x14ac:dyDescent="0.25">
      <c r="A51" s="97">
        <v>38</v>
      </c>
      <c r="B51" s="95"/>
      <c r="C51" s="83" t="s">
        <v>121</v>
      </c>
      <c r="D51" s="95"/>
      <c r="E51" s="78">
        <v>2887422</v>
      </c>
      <c r="F51" s="95"/>
      <c r="G51" s="20">
        <f t="shared" si="1"/>
        <v>102.6821479374111</v>
      </c>
      <c r="H51" s="95"/>
      <c r="I51" s="20">
        <f>IF($G$53,G51/$G$53*100,0)</f>
        <v>177.11447178443288</v>
      </c>
      <c r="J51" s="95"/>
      <c r="K51" s="78">
        <v>688732</v>
      </c>
      <c r="L51" s="95"/>
      <c r="M51" s="78">
        <v>1559990</v>
      </c>
      <c r="N51" s="95"/>
      <c r="O51" s="78">
        <v>1749110</v>
      </c>
      <c r="P51" s="95"/>
      <c r="Q51" s="20">
        <f t="shared" si="0"/>
        <v>62.201635846372689</v>
      </c>
      <c r="R51" s="95"/>
      <c r="S51" s="20">
        <f>IF($Q$53,Q51/$Q$53*100,0)</f>
        <v>223.71986415590359</v>
      </c>
      <c r="T51" s="95"/>
      <c r="U51" s="23">
        <f>(E51+O51)</f>
        <v>4636532</v>
      </c>
      <c r="V51" s="95"/>
      <c r="W51" s="95"/>
      <c r="X51" s="78">
        <v>1764778</v>
      </c>
      <c r="Y51" s="95"/>
      <c r="Z51" s="22">
        <f>IF($U51,X51/$U51*100,0)</f>
        <v>38.062457026070348</v>
      </c>
      <c r="AA51" s="95"/>
      <c r="AB51" s="78">
        <v>115535</v>
      </c>
      <c r="AC51" s="95"/>
      <c r="AD51" s="22">
        <f>IF($U51,AB51/$U51*100,0)</f>
        <v>2.4918408845231736</v>
      </c>
      <c r="AE51" s="95"/>
      <c r="AF51" s="78">
        <v>0</v>
      </c>
      <c r="AG51" s="95"/>
      <c r="AH51" s="22">
        <f>IF($U51,AF51/$U51*100,0)</f>
        <v>0</v>
      </c>
      <c r="AI51" s="95"/>
      <c r="AJ51" s="78">
        <v>118185</v>
      </c>
      <c r="AK51" s="95"/>
      <c r="AL51" s="97">
        <v>38</v>
      </c>
      <c r="AM51" s="95"/>
      <c r="AN51" s="31">
        <v>28120</v>
      </c>
      <c r="AO51" s="95"/>
      <c r="AP51" s="31">
        <f>IF(E51,AN51,0)</f>
        <v>28120</v>
      </c>
      <c r="AQ51" s="95"/>
      <c r="AR51" s="31">
        <f>IF(O51,AN51,0)</f>
        <v>28120</v>
      </c>
    </row>
    <row r="52" spans="1:44" ht="8.85" customHeight="1" x14ac:dyDescent="0.25">
      <c r="A52" s="95"/>
      <c r="B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row>
    <row r="53" spans="1:44" ht="8.85" customHeight="1" x14ac:dyDescent="0.25">
      <c r="A53" s="97">
        <f>A51</f>
        <v>38</v>
      </c>
      <c r="B53" s="95"/>
      <c r="C53" s="91" t="s">
        <v>65</v>
      </c>
      <c r="D53" s="95"/>
      <c r="E53" s="24">
        <f>SUM(E14:E51)</f>
        <v>146987833</v>
      </c>
      <c r="F53" s="95"/>
      <c r="G53" s="26">
        <f>IF(AP53=0,0,IF(ISNONTEXT(H53),E53/$AN53,E53/AP53))</f>
        <v>57.975018587067346</v>
      </c>
      <c r="H53" s="95"/>
      <c r="I53" s="22">
        <f>IF($G$53,G53/$G$53*100,0)</f>
        <v>100</v>
      </c>
      <c r="J53" s="95"/>
      <c r="K53" s="24">
        <f>SUM(K13:K51)</f>
        <v>36327708</v>
      </c>
      <c r="L53" s="95"/>
      <c r="M53" s="24">
        <f>SUM(M13:M51)</f>
        <v>75135396</v>
      </c>
      <c r="N53" s="95"/>
      <c r="O53" s="24">
        <f>SUM(O13:O51)</f>
        <v>70491662</v>
      </c>
      <c r="P53" s="95"/>
      <c r="Q53" s="26">
        <f>IF(AR53=0,0,IF(ISNONTEXT(R53),O53/$AN53,O53/AR53))</f>
        <v>27.803358490789293</v>
      </c>
      <c r="R53" s="95"/>
      <c r="S53" s="22">
        <f>IF($K$53,Q53/$K$53*100,0)</f>
        <v>7.6534854582043256E-5</v>
      </c>
      <c r="T53" s="95"/>
      <c r="U53" s="24">
        <f>(E53+O53)</f>
        <v>217479495</v>
      </c>
      <c r="V53" s="95"/>
      <c r="W53" s="95"/>
      <c r="X53" s="24">
        <f>SUM(X13:X51)</f>
        <v>73737252</v>
      </c>
      <c r="Y53" s="95"/>
      <c r="Z53" s="22">
        <f>IF($U53,X53/$U53*100,0)</f>
        <v>33.90538128663578</v>
      </c>
      <c r="AA53" s="95"/>
      <c r="AB53" s="24">
        <f>SUM(AB13:AB51)</f>
        <v>5320204</v>
      </c>
      <c r="AC53" s="95"/>
      <c r="AD53" s="22">
        <f>IF($U53,AB53/$U53*100,0)</f>
        <v>2.4463014317740619</v>
      </c>
      <c r="AE53" s="95"/>
      <c r="AF53" s="24">
        <f>SUM(AF13:AF51)</f>
        <v>1255254</v>
      </c>
      <c r="AG53" s="95"/>
      <c r="AH53" s="22">
        <f>IF($U53,AF53/$U53*100,0)</f>
        <v>0.57718269025776425</v>
      </c>
      <c r="AI53" s="95"/>
      <c r="AJ53" s="24">
        <f>SUM(AJ13:AJ51)</f>
        <v>9547120</v>
      </c>
      <c r="AK53" s="95"/>
      <c r="AL53" s="97">
        <f>AL51</f>
        <v>38</v>
      </c>
      <c r="AM53" s="95"/>
      <c r="AN53" s="31">
        <f>SUM(AN13:AN51)</f>
        <v>2535365</v>
      </c>
      <c r="AO53" s="95"/>
      <c r="AP53" s="31">
        <f>SUM(AP13:AP51)</f>
        <v>2535365</v>
      </c>
      <c r="AQ53" s="95"/>
      <c r="AR53" s="31">
        <f>SUM(AR13:AR51)</f>
        <v>2467290</v>
      </c>
    </row>
    <row r="54" spans="1:44" ht="8.85" customHeight="1" x14ac:dyDescent="0.25">
      <c r="A54" s="95"/>
      <c r="B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row>
    <row r="55" spans="1:44" ht="8.85" customHeight="1" x14ac:dyDescent="0.25">
      <c r="A55" s="95"/>
      <c r="B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row>
    <row r="56" spans="1:44" ht="8.85" customHeight="1" x14ac:dyDescent="0.25">
      <c r="A56" s="95"/>
      <c r="B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row>
    <row r="57" spans="1:44" ht="8.85" customHeight="1" x14ac:dyDescent="0.25">
      <c r="A57" s="95"/>
      <c r="B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row>
    <row r="58" spans="1:44" ht="8.85" customHeight="1" x14ac:dyDescent="0.25">
      <c r="A58" s="95"/>
      <c r="B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row>
    <row r="59" spans="1:44" ht="8.85" customHeight="1" x14ac:dyDescent="0.25">
      <c r="A59" s="95"/>
      <c r="B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row>
    <row r="60" spans="1:44" ht="8.85" customHeight="1" x14ac:dyDescent="0.25">
      <c r="A60" s="95"/>
      <c r="B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row>
    <row r="61" spans="1:44" ht="8.85" customHeight="1" x14ac:dyDescent="0.25">
      <c r="A61" s="95"/>
      <c r="B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row>
    <row r="62" spans="1:44" ht="8.85" customHeight="1" x14ac:dyDescent="0.25">
      <c r="A62" s="95"/>
      <c r="B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row>
    <row r="63" spans="1:44" ht="8.85" customHeight="1" x14ac:dyDescent="0.25">
      <c r="A63" s="95"/>
      <c r="B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row>
    <row r="64" spans="1:44" ht="8.85" customHeight="1" x14ac:dyDescent="0.25">
      <c r="A64" s="95"/>
      <c r="B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row>
    <row r="65" spans="1:44" ht="8.85" customHeight="1" x14ac:dyDescent="0.25">
      <c r="A65" s="95"/>
      <c r="B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row>
    <row r="66" spans="1:44" ht="8.85" customHeight="1" x14ac:dyDescent="0.25">
      <c r="A66" s="95"/>
      <c r="B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row>
    <row r="67" spans="1:44" ht="8.85" customHeight="1" x14ac:dyDescent="0.25">
      <c r="A67" s="95"/>
      <c r="B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row>
    <row r="68" spans="1:44" s="80" customFormat="1" ht="10.5" customHeight="1" x14ac:dyDescent="0.25">
      <c r="A68" s="247"/>
      <c r="AM68" s="237"/>
    </row>
    <row r="69" spans="1:44" s="80" customFormat="1" ht="10.5" customHeight="1" x14ac:dyDescent="0.25">
      <c r="A69" s="102"/>
      <c r="U69" s="84" t="s">
        <v>42</v>
      </c>
      <c r="X69" s="102" t="s">
        <v>43</v>
      </c>
      <c r="AL69" s="84" t="s">
        <v>388</v>
      </c>
    </row>
    <row r="70" spans="1:44" s="80" customFormat="1" ht="10.5" customHeight="1" x14ac:dyDescent="0.25">
      <c r="A70" s="85"/>
      <c r="U70" s="84" t="s">
        <v>389</v>
      </c>
      <c r="X70" s="102" t="s">
        <v>360</v>
      </c>
      <c r="AL70" s="84" t="s">
        <v>122</v>
      </c>
    </row>
    <row r="71" spans="1:44" s="80" customFormat="1" ht="10.5" customHeight="1" x14ac:dyDescent="0.25">
      <c r="A71" s="86"/>
      <c r="U71" s="84" t="s">
        <v>48</v>
      </c>
      <c r="X71" s="87" t="s">
        <v>49</v>
      </c>
    </row>
    <row r="72" spans="1:44" ht="8.85" customHeight="1" x14ac:dyDescent="0.25">
      <c r="A72" s="95"/>
      <c r="B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row>
    <row r="73" spans="1:44" ht="9.6" customHeight="1" x14ac:dyDescent="0.25">
      <c r="X73" s="89" t="s">
        <v>361</v>
      </c>
      <c r="Y73" s="89"/>
      <c r="Z73" s="89"/>
      <c r="AA73" s="89"/>
      <c r="AB73" s="89"/>
      <c r="AC73" s="89"/>
      <c r="AD73" s="89"/>
      <c r="AE73" s="89"/>
      <c r="AF73" s="89"/>
      <c r="AG73" s="89"/>
      <c r="AH73" s="89"/>
      <c r="AI73" s="89"/>
      <c r="AJ73" s="89"/>
    </row>
    <row r="74" spans="1:44" ht="8.85" customHeight="1" x14ac:dyDescent="0.25"/>
    <row r="75" spans="1:44" ht="9.6" customHeight="1" x14ac:dyDescent="0.25">
      <c r="E75" s="89" t="s">
        <v>390</v>
      </c>
      <c r="F75" s="89"/>
      <c r="G75" s="89"/>
      <c r="H75" s="89"/>
      <c r="I75" s="89"/>
      <c r="J75" s="89"/>
      <c r="K75" s="89"/>
      <c r="L75" s="89"/>
      <c r="M75" s="89"/>
      <c r="O75" s="89" t="s">
        <v>391</v>
      </c>
      <c r="P75" s="89"/>
      <c r="Q75" s="89"/>
      <c r="R75" s="89"/>
      <c r="S75" s="89"/>
      <c r="AB75" s="89" t="s">
        <v>365</v>
      </c>
      <c r="AC75" s="89"/>
      <c r="AD75" s="89"/>
      <c r="AE75" s="89"/>
      <c r="AF75" s="89"/>
      <c r="AG75" s="89"/>
      <c r="AH75" s="89"/>
    </row>
    <row r="76" spans="1:44" ht="7.5" customHeight="1" x14ac:dyDescent="0.25"/>
    <row r="77" spans="1:44" ht="9.6" customHeight="1" x14ac:dyDescent="0.25">
      <c r="K77" s="89" t="s">
        <v>367</v>
      </c>
      <c r="L77" s="89"/>
      <c r="M77" s="89"/>
      <c r="X77" s="89" t="s">
        <v>392</v>
      </c>
      <c r="Y77" s="89"/>
      <c r="Z77" s="89"/>
      <c r="AB77" s="89" t="s">
        <v>59</v>
      </c>
      <c r="AC77" s="89"/>
      <c r="AD77" s="89"/>
      <c r="AF77" s="89" t="s">
        <v>60</v>
      </c>
      <c r="AG77" s="89"/>
      <c r="AH77" s="89"/>
    </row>
    <row r="78" spans="1:44" ht="9.6" customHeight="1" x14ac:dyDescent="0.25">
      <c r="I78" s="91" t="s">
        <v>64</v>
      </c>
      <c r="K78" s="91" t="s">
        <v>393</v>
      </c>
      <c r="S78" s="91" t="s">
        <v>64</v>
      </c>
      <c r="Z78" s="91" t="s">
        <v>268</v>
      </c>
      <c r="AD78" s="91" t="s">
        <v>268</v>
      </c>
      <c r="AH78" s="91" t="s">
        <v>268</v>
      </c>
      <c r="AJ78" s="91" t="s">
        <v>377</v>
      </c>
      <c r="AR78" s="91" t="s">
        <v>394</v>
      </c>
    </row>
    <row r="79" spans="1:44" ht="9.6" customHeight="1" x14ac:dyDescent="0.25">
      <c r="A79" s="92" t="s">
        <v>71</v>
      </c>
      <c r="C79" s="92" t="s">
        <v>72</v>
      </c>
      <c r="E79" s="92" t="s">
        <v>73</v>
      </c>
      <c r="G79" s="92" t="s">
        <v>395</v>
      </c>
      <c r="I79" s="92" t="s">
        <v>79</v>
      </c>
      <c r="K79" s="92" t="s">
        <v>396</v>
      </c>
      <c r="M79" s="92" t="s">
        <v>397</v>
      </c>
      <c r="O79" s="92" t="s">
        <v>73</v>
      </c>
      <c r="Q79" s="92" t="s">
        <v>395</v>
      </c>
      <c r="S79" s="92" t="s">
        <v>79</v>
      </c>
      <c r="U79" s="92" t="s">
        <v>65</v>
      </c>
      <c r="X79" s="92" t="s">
        <v>73</v>
      </c>
      <c r="Z79" s="92" t="s">
        <v>349</v>
      </c>
      <c r="AB79" s="92" t="s">
        <v>73</v>
      </c>
      <c r="AD79" s="92" t="s">
        <v>349</v>
      </c>
      <c r="AF79" s="92" t="s">
        <v>73</v>
      </c>
      <c r="AH79" s="92" t="s">
        <v>349</v>
      </c>
      <c r="AJ79" s="92" t="s">
        <v>386</v>
      </c>
      <c r="AL79" s="92" t="s">
        <v>71</v>
      </c>
      <c r="AP79" s="234" t="s">
        <v>390</v>
      </c>
      <c r="AR79" s="234" t="s">
        <v>398</v>
      </c>
    </row>
    <row r="80" spans="1:44" ht="8.85" customHeight="1" x14ac:dyDescent="0.25">
      <c r="C80" s="91"/>
      <c r="E80" s="91"/>
      <c r="G80" s="91"/>
      <c r="I80" s="91"/>
      <c r="K80" s="91"/>
      <c r="M80" s="91"/>
      <c r="O80" s="91"/>
      <c r="Q80" s="91"/>
      <c r="S80" s="91"/>
      <c r="U80" s="91"/>
      <c r="X80" s="91"/>
      <c r="Z80" s="91"/>
      <c r="AB80" s="91"/>
      <c r="AD80" s="91"/>
      <c r="AF80" s="91"/>
      <c r="AH80" s="91"/>
      <c r="AJ80" s="91"/>
    </row>
    <row r="81" spans="1:44" ht="8.85" customHeight="1" x14ac:dyDescent="0.25">
      <c r="B81" s="83" t="s">
        <v>279</v>
      </c>
    </row>
    <row r="82" spans="1:44" ht="11.25" x14ac:dyDescent="0.25">
      <c r="A82" s="83">
        <v>1</v>
      </c>
      <c r="B82" s="95"/>
      <c r="C82" s="83" t="s">
        <v>123</v>
      </c>
      <c r="D82" s="95"/>
      <c r="E82" s="19">
        <v>1228550</v>
      </c>
      <c r="F82" s="95"/>
      <c r="G82" s="20">
        <f t="shared" ref="G82:G131" si="2">IFERROR(E82/$AN82,0)</f>
        <v>36.768622991051387</v>
      </c>
      <c r="H82" s="95"/>
      <c r="I82" s="20">
        <f>IF(G$195,G82/G$195*100,0)</f>
        <v>74.261962321404894</v>
      </c>
      <c r="J82" s="95"/>
      <c r="K82" s="19">
        <v>505670</v>
      </c>
      <c r="L82" s="95"/>
      <c r="M82" s="19">
        <v>541636</v>
      </c>
      <c r="N82" s="95"/>
      <c r="O82" s="19">
        <v>449958</v>
      </c>
      <c r="P82" s="95"/>
      <c r="Q82" s="20">
        <f t="shared" ref="Q82:Q131" si="3">IFERROR(O82/$AN82,0)</f>
        <v>13.466554933708437</v>
      </c>
      <c r="R82" s="95"/>
      <c r="S82" s="22">
        <f>IF(Q$195,Q82/Q$195*100,0)</f>
        <v>70.414717268808872</v>
      </c>
      <c r="T82" s="95"/>
      <c r="U82" s="19">
        <f>(E82+O82)</f>
        <v>1678508</v>
      </c>
      <c r="V82" s="95"/>
      <c r="W82" s="95"/>
      <c r="X82" s="19">
        <v>1009744</v>
      </c>
      <c r="Y82" s="95"/>
      <c r="Z82" s="20">
        <f>IF($U82,X82/$U82*100,0)</f>
        <v>60.157234877641329</v>
      </c>
      <c r="AA82" s="95"/>
      <c r="AB82" s="19">
        <v>0</v>
      </c>
      <c r="AC82" s="95"/>
      <c r="AD82" s="20">
        <f>IF($U82,AB82/$U82*100,0)</f>
        <v>0</v>
      </c>
      <c r="AE82" s="95"/>
      <c r="AF82" s="19">
        <v>0</v>
      </c>
      <c r="AG82" s="95"/>
      <c r="AH82" s="20">
        <f>IF($U82,AF82/$U82*100,0)</f>
        <v>0</v>
      </c>
      <c r="AI82" s="95"/>
      <c r="AJ82" s="19">
        <v>115400</v>
      </c>
      <c r="AK82" s="95"/>
      <c r="AL82" s="83">
        <v>1</v>
      </c>
      <c r="AM82" s="95"/>
      <c r="AN82" s="28">
        <v>33413</v>
      </c>
      <c r="AO82" s="95"/>
      <c r="AP82" s="28">
        <f>IF(E82,AN82,0)</f>
        <v>33413</v>
      </c>
      <c r="AQ82" s="95"/>
      <c r="AR82" s="28">
        <f>IF(O82,AN82,0)</f>
        <v>33413</v>
      </c>
    </row>
    <row r="83" spans="1:44" ht="11.25" x14ac:dyDescent="0.25">
      <c r="A83" s="83">
        <v>2</v>
      </c>
      <c r="B83" s="95"/>
      <c r="C83" s="83" t="s">
        <v>124</v>
      </c>
      <c r="D83" s="95"/>
      <c r="E83" s="77">
        <v>4664835</v>
      </c>
      <c r="F83" s="95"/>
      <c r="G83" s="20">
        <f t="shared" si="2"/>
        <v>41.503937007874015</v>
      </c>
      <c r="H83" s="95"/>
      <c r="I83" s="20">
        <f>IF(G$195,G83/G$195*100,0)</f>
        <v>83.825924267515489</v>
      </c>
      <c r="J83" s="95"/>
      <c r="K83" s="77">
        <v>1140017</v>
      </c>
      <c r="L83" s="95"/>
      <c r="M83" s="77">
        <v>3464853</v>
      </c>
      <c r="N83" s="95"/>
      <c r="O83" s="77">
        <v>1969006</v>
      </c>
      <c r="P83" s="95"/>
      <c r="Q83" s="20">
        <f t="shared" si="3"/>
        <v>17.518626273410739</v>
      </c>
      <c r="R83" s="95"/>
      <c r="S83" s="22">
        <f>IF(Q$195,Q83/Q$195*100,0)</f>
        <v>91.602427053735113</v>
      </c>
      <c r="T83" s="95"/>
      <c r="U83" s="21">
        <f>(E83+O83)</f>
        <v>6633841</v>
      </c>
      <c r="V83" s="95"/>
      <c r="W83" s="95"/>
      <c r="X83" s="77">
        <v>2003793</v>
      </c>
      <c r="Y83" s="95"/>
      <c r="Z83" s="20">
        <f>IF($U83,X83/$U83*100,0)</f>
        <v>30.20562295659483</v>
      </c>
      <c r="AA83" s="95"/>
      <c r="AB83" s="77">
        <v>41984</v>
      </c>
      <c r="AC83" s="95"/>
      <c r="AD83" s="20">
        <f>IF($U83,AB83/$U83*100,0)</f>
        <v>0.6328761874154053</v>
      </c>
      <c r="AE83" s="95"/>
      <c r="AF83" s="77">
        <v>0</v>
      </c>
      <c r="AG83" s="95"/>
      <c r="AH83" s="20">
        <f>IF($U83,AF83/$U83*100,0)</f>
        <v>0</v>
      </c>
      <c r="AI83" s="95"/>
      <c r="AJ83" s="77">
        <v>279778</v>
      </c>
      <c r="AK83" s="95"/>
      <c r="AL83" s="83">
        <v>2</v>
      </c>
      <c r="AM83" s="95"/>
      <c r="AN83" s="28">
        <v>112395</v>
      </c>
      <c r="AO83" s="95"/>
      <c r="AP83" s="28">
        <f>IF(E83,AN83,0)</f>
        <v>112395</v>
      </c>
      <c r="AQ83" s="95"/>
      <c r="AR83" s="28">
        <f>IF(O83,AN83,0)</f>
        <v>112395</v>
      </c>
    </row>
    <row r="84" spans="1:44" ht="11.25" x14ac:dyDescent="0.25">
      <c r="A84" s="83">
        <v>3</v>
      </c>
      <c r="B84" s="95"/>
      <c r="C84" s="83" t="s">
        <v>125</v>
      </c>
      <c r="D84" s="95"/>
      <c r="E84" s="77">
        <v>1023481</v>
      </c>
      <c r="F84" s="95"/>
      <c r="G84" s="20">
        <f t="shared" si="2"/>
        <v>67.232542862773428</v>
      </c>
      <c r="H84" s="95"/>
      <c r="I84" s="20">
        <f>IF(G$195,G84/G$195*100,0)</f>
        <v>135.79025154307936</v>
      </c>
      <c r="J84" s="95"/>
      <c r="K84" s="77">
        <v>541113</v>
      </c>
      <c r="L84" s="95"/>
      <c r="M84" s="77">
        <v>310361</v>
      </c>
      <c r="N84" s="95"/>
      <c r="O84" s="77">
        <v>935533</v>
      </c>
      <c r="P84" s="95"/>
      <c r="Q84" s="20">
        <f t="shared" si="3"/>
        <v>61.455232214412405</v>
      </c>
      <c r="R84" s="95"/>
      <c r="S84" s="22">
        <f>IF(Q$195,Q84/Q$195*100,0)</f>
        <v>321.34074545190094</v>
      </c>
      <c r="T84" s="95"/>
      <c r="U84" s="21">
        <f>(E84+O84)</f>
        <v>1959014</v>
      </c>
      <c r="V84" s="95"/>
      <c r="W84" s="95"/>
      <c r="X84" s="77">
        <v>1045054</v>
      </c>
      <c r="Y84" s="95"/>
      <c r="Z84" s="20">
        <f>IF($U84,X84/$U84*100,0)</f>
        <v>53.345917895431072</v>
      </c>
      <c r="AA84" s="95"/>
      <c r="AB84" s="77">
        <v>0</v>
      </c>
      <c r="AC84" s="95"/>
      <c r="AD84" s="20">
        <f>IF($U84,AB84/$U84*100,0)</f>
        <v>0</v>
      </c>
      <c r="AE84" s="95"/>
      <c r="AF84" s="77">
        <v>0</v>
      </c>
      <c r="AG84" s="95"/>
      <c r="AH84" s="20">
        <f>IF($U84,AF84/$U84*100,0)</f>
        <v>0</v>
      </c>
      <c r="AI84" s="95"/>
      <c r="AJ84" s="77">
        <v>81429</v>
      </c>
      <c r="AK84" s="95"/>
      <c r="AL84" s="83">
        <v>3</v>
      </c>
      <c r="AM84" s="95"/>
      <c r="AN84" s="28">
        <v>15223</v>
      </c>
      <c r="AO84" s="95"/>
      <c r="AP84" s="28">
        <f>IF(E84,AN84,0)</f>
        <v>15223</v>
      </c>
      <c r="AQ84" s="95"/>
      <c r="AR84" s="28">
        <f>IF(O84,AN84,0)</f>
        <v>15223</v>
      </c>
    </row>
    <row r="85" spans="1:44" ht="11.25" x14ac:dyDescent="0.25">
      <c r="A85" s="83">
        <v>4</v>
      </c>
      <c r="B85" s="95"/>
      <c r="C85" s="83" t="s">
        <v>126</v>
      </c>
      <c r="D85" s="95"/>
      <c r="E85" s="77">
        <v>444509</v>
      </c>
      <c r="F85" s="95"/>
      <c r="G85" s="20">
        <f t="shared" si="2"/>
        <v>33.509913305691668</v>
      </c>
      <c r="H85" s="95"/>
      <c r="I85" s="20">
        <f>IF(G$195,G85/G$195*100,0)</f>
        <v>67.680313181879669</v>
      </c>
      <c r="J85" s="95"/>
      <c r="K85" s="77">
        <v>353033</v>
      </c>
      <c r="L85" s="95"/>
      <c r="M85" s="77">
        <v>0</v>
      </c>
      <c r="N85" s="95"/>
      <c r="O85" s="77">
        <v>341429</v>
      </c>
      <c r="P85" s="95"/>
      <c r="Q85" s="20">
        <f t="shared" si="3"/>
        <v>25.739087825103656</v>
      </c>
      <c r="R85" s="95"/>
      <c r="S85" s="22">
        <f>IF(Q$195,Q85/Q$195*100,0)</f>
        <v>134.58606160845403</v>
      </c>
      <c r="T85" s="95"/>
      <c r="U85" s="21">
        <f>(E85+O85)</f>
        <v>785938</v>
      </c>
      <c r="V85" s="95"/>
      <c r="W85" s="95"/>
      <c r="X85" s="77">
        <v>516324</v>
      </c>
      <c r="Y85" s="95"/>
      <c r="Z85" s="20">
        <f>IF($U85,X85/$U85*100,0)</f>
        <v>65.695258404606989</v>
      </c>
      <c r="AA85" s="95"/>
      <c r="AB85" s="77">
        <v>44948</v>
      </c>
      <c r="AC85" s="95"/>
      <c r="AD85" s="20">
        <f>IF($U85,AB85/$U85*100,0)</f>
        <v>5.7190261827268811</v>
      </c>
      <c r="AE85" s="95"/>
      <c r="AF85" s="77">
        <v>0</v>
      </c>
      <c r="AG85" s="95"/>
      <c r="AH85" s="20">
        <f>IF($U85,AF85/$U85*100,0)</f>
        <v>0</v>
      </c>
      <c r="AI85" s="95"/>
      <c r="AJ85" s="77">
        <v>25821</v>
      </c>
      <c r="AK85" s="95"/>
      <c r="AL85" s="83">
        <v>4</v>
      </c>
      <c r="AM85" s="95"/>
      <c r="AN85" s="28">
        <v>13265</v>
      </c>
      <c r="AO85" s="95"/>
      <c r="AP85" s="28">
        <f>IF(E85,AN85,0)</f>
        <v>13265</v>
      </c>
      <c r="AQ85" s="95"/>
      <c r="AR85" s="28">
        <f>IF(O85,AN85,0)</f>
        <v>13265</v>
      </c>
    </row>
    <row r="86" spans="1:44" ht="11.25" x14ac:dyDescent="0.25">
      <c r="A86" s="83">
        <v>5</v>
      </c>
      <c r="B86" s="95"/>
      <c r="C86" s="83" t="s">
        <v>127</v>
      </c>
      <c r="D86" s="95"/>
      <c r="E86" s="77">
        <v>0</v>
      </c>
      <c r="F86" s="95"/>
      <c r="G86" s="20">
        <f t="shared" si="2"/>
        <v>0</v>
      </c>
      <c r="H86" s="95"/>
      <c r="I86" s="20">
        <f>IF(G$195,G86/G$195*100,0)</f>
        <v>0</v>
      </c>
      <c r="J86" s="95"/>
      <c r="K86" s="77">
        <v>0</v>
      </c>
      <c r="L86" s="95"/>
      <c r="M86" s="77">
        <v>0</v>
      </c>
      <c r="N86" s="95"/>
      <c r="O86" s="77">
        <v>0</v>
      </c>
      <c r="P86" s="95"/>
      <c r="Q86" s="20">
        <f t="shared" si="3"/>
        <v>0</v>
      </c>
      <c r="R86" s="95"/>
      <c r="S86" s="22">
        <f>IF(Q$195,Q86/Q$195*100,0)</f>
        <v>0</v>
      </c>
      <c r="T86" s="95"/>
      <c r="U86" s="21">
        <f>(E86+O86)</f>
        <v>0</v>
      </c>
      <c r="V86" s="95"/>
      <c r="W86" s="95"/>
      <c r="X86" s="77">
        <v>0</v>
      </c>
      <c r="Y86" s="95"/>
      <c r="Z86" s="22">
        <f>IF($U86,X86/$U86*100,0)</f>
        <v>0</v>
      </c>
      <c r="AA86" s="95"/>
      <c r="AB86" s="77">
        <v>0</v>
      </c>
      <c r="AC86" s="95"/>
      <c r="AD86" s="22">
        <f>IF($U86,AB86/$U86*100,0)</f>
        <v>0</v>
      </c>
      <c r="AE86" s="95"/>
      <c r="AF86" s="77">
        <v>0</v>
      </c>
      <c r="AG86" s="95"/>
      <c r="AH86" s="22">
        <f>IF($U86,AF86/$U86*100,0)</f>
        <v>0</v>
      </c>
      <c r="AI86" s="95"/>
      <c r="AJ86" s="77">
        <v>0</v>
      </c>
      <c r="AK86" s="95"/>
      <c r="AL86" s="83">
        <v>5</v>
      </c>
      <c r="AM86" s="95"/>
      <c r="AN86" s="28">
        <v>0</v>
      </c>
      <c r="AO86" s="95"/>
      <c r="AP86" s="28">
        <f>IF(E86,AN86,0)</f>
        <v>0</v>
      </c>
      <c r="AQ86" s="95"/>
      <c r="AR86" s="28">
        <f>IF(O86,AN86,0)</f>
        <v>0</v>
      </c>
    </row>
    <row r="87" spans="1:44" ht="11.25" x14ac:dyDescent="0.25">
      <c r="A87" s="83">
        <v>6</v>
      </c>
      <c r="B87" s="95"/>
      <c r="C87" s="83" t="s">
        <v>128</v>
      </c>
      <c r="D87" s="95"/>
      <c r="E87" s="77">
        <v>861624</v>
      </c>
      <c r="F87" s="95"/>
      <c r="G87" s="20">
        <f t="shared" si="2"/>
        <v>53.45393634840871</v>
      </c>
      <c r="H87" s="95"/>
      <c r="I87" s="20">
        <f>IF(G$195,G87/G$195*100,0)</f>
        <v>107.96145963917137</v>
      </c>
      <c r="J87" s="95"/>
      <c r="K87" s="77">
        <v>334027</v>
      </c>
      <c r="L87" s="95"/>
      <c r="M87" s="77">
        <v>260538</v>
      </c>
      <c r="N87" s="95"/>
      <c r="O87" s="77">
        <v>477215</v>
      </c>
      <c r="P87" s="95"/>
      <c r="Q87" s="20">
        <f t="shared" si="3"/>
        <v>29.605744773248961</v>
      </c>
      <c r="R87" s="95"/>
      <c r="S87" s="22">
        <f>IF(Q$195,Q87/Q$195*100,0)</f>
        <v>154.8042656791628</v>
      </c>
      <c r="T87" s="95"/>
      <c r="U87" s="21">
        <f>(E87+O87)</f>
        <v>1338839</v>
      </c>
      <c r="V87" s="95"/>
      <c r="W87" s="95"/>
      <c r="X87" s="77">
        <v>644789</v>
      </c>
      <c r="Y87" s="95"/>
      <c r="Z87" s="22">
        <f>IF($U87,X87/$U87*100,0)</f>
        <v>48.160309043880559</v>
      </c>
      <c r="AA87" s="95"/>
      <c r="AB87" s="77">
        <v>0</v>
      </c>
      <c r="AC87" s="95"/>
      <c r="AD87" s="22">
        <f>IF($U87,AB87/$U87*100,0)</f>
        <v>0</v>
      </c>
      <c r="AE87" s="95"/>
      <c r="AF87" s="77">
        <v>0</v>
      </c>
      <c r="AG87" s="95"/>
      <c r="AH87" s="22">
        <f>IF($U87,AF87/$U87*100,0)</f>
        <v>0</v>
      </c>
      <c r="AI87" s="95"/>
      <c r="AJ87" s="77">
        <v>43439</v>
      </c>
      <c r="AK87" s="95"/>
      <c r="AL87" s="83">
        <v>6</v>
      </c>
      <c r="AM87" s="95"/>
      <c r="AN87" s="28">
        <v>16119</v>
      </c>
      <c r="AO87" s="95"/>
      <c r="AP87" s="28">
        <f>IF(E87,AN87,0)</f>
        <v>16119</v>
      </c>
      <c r="AQ87" s="95"/>
      <c r="AR87" s="28">
        <f>IF(O87,AN87,0)</f>
        <v>16119</v>
      </c>
    </row>
    <row r="88" spans="1:44" ht="11.25" x14ac:dyDescent="0.25">
      <c r="A88" s="83">
        <v>7</v>
      </c>
      <c r="B88" s="95"/>
      <c r="C88" s="83" t="s">
        <v>129</v>
      </c>
      <c r="D88" s="95"/>
      <c r="E88" s="77">
        <v>17341688</v>
      </c>
      <c r="F88" s="95"/>
      <c r="G88" s="20">
        <f t="shared" si="2"/>
        <v>72.667909806698702</v>
      </c>
      <c r="H88" s="95"/>
      <c r="I88" s="20">
        <f>IF(G$195,G88/G$195*100,0)</f>
        <v>146.76811751567848</v>
      </c>
      <c r="J88" s="95"/>
      <c r="K88" s="77">
        <v>7265854</v>
      </c>
      <c r="L88" s="95"/>
      <c r="M88" s="77">
        <v>9163368</v>
      </c>
      <c r="N88" s="95"/>
      <c r="O88" s="77">
        <v>7093143</v>
      </c>
      <c r="P88" s="95"/>
      <c r="Q88" s="20">
        <f t="shared" si="3"/>
        <v>29.722820279664603</v>
      </c>
      <c r="R88" s="95"/>
      <c r="S88" s="22">
        <f>IF(Q$195,Q88/Q$195*100,0)</f>
        <v>155.41643699721271</v>
      </c>
      <c r="T88" s="95"/>
      <c r="U88" s="21">
        <f>(E88+O88)</f>
        <v>24434831</v>
      </c>
      <c r="V88" s="95"/>
      <c r="W88" s="95"/>
      <c r="X88" s="77">
        <v>7302202</v>
      </c>
      <c r="Y88" s="95"/>
      <c r="Z88" s="22">
        <f>IF($U88,X88/$U88*100,0)</f>
        <v>29.884397399761021</v>
      </c>
      <c r="AA88" s="95"/>
      <c r="AB88" s="77">
        <v>0</v>
      </c>
      <c r="AC88" s="95"/>
      <c r="AD88" s="22">
        <f>IF($U88,AB88/$U88*100,0)</f>
        <v>0</v>
      </c>
      <c r="AE88" s="95"/>
      <c r="AF88" s="77">
        <v>0</v>
      </c>
      <c r="AG88" s="95"/>
      <c r="AH88" s="22">
        <f>IF($U88,AF88/$U88*100,0)</f>
        <v>0</v>
      </c>
      <c r="AI88" s="95"/>
      <c r="AJ88" s="77">
        <v>601845</v>
      </c>
      <c r="AK88" s="95"/>
      <c r="AL88" s="83">
        <v>7</v>
      </c>
      <c r="AM88" s="95"/>
      <c r="AN88" s="28">
        <v>238643</v>
      </c>
      <c r="AO88" s="95"/>
      <c r="AP88" s="28">
        <f>IF(E88,AN88,0)</f>
        <v>238643</v>
      </c>
      <c r="AQ88" s="95"/>
      <c r="AR88" s="28">
        <f>IF(O88,AN88,0)</f>
        <v>238643</v>
      </c>
    </row>
    <row r="89" spans="1:44" ht="11.25" x14ac:dyDescent="0.25">
      <c r="A89" s="83">
        <v>8</v>
      </c>
      <c r="B89" s="95"/>
      <c r="C89" s="83" t="s">
        <v>130</v>
      </c>
      <c r="D89" s="95"/>
      <c r="E89" s="77">
        <v>1991435</v>
      </c>
      <c r="F89" s="95"/>
      <c r="G89" s="20">
        <f t="shared" si="2"/>
        <v>25.700246492960108</v>
      </c>
      <c r="H89" s="95"/>
      <c r="I89" s="20">
        <f>IF(G$195,G89/G$195*100,0)</f>
        <v>51.907049583431984</v>
      </c>
      <c r="J89" s="95"/>
      <c r="K89" s="77">
        <v>1092447</v>
      </c>
      <c r="L89" s="95"/>
      <c r="M89" s="77">
        <v>169225</v>
      </c>
      <c r="N89" s="95"/>
      <c r="O89" s="77">
        <v>1768177</v>
      </c>
      <c r="P89" s="95"/>
      <c r="Q89" s="20">
        <f t="shared" si="3"/>
        <v>22.819014802482997</v>
      </c>
      <c r="R89" s="95"/>
      <c r="S89" s="22">
        <f>IF(Q$195,Q89/Q$195*100,0)</f>
        <v>119.3174114373975</v>
      </c>
      <c r="T89" s="95"/>
      <c r="U89" s="21">
        <f>(E89+O89)</f>
        <v>3759612</v>
      </c>
      <c r="V89" s="95"/>
      <c r="W89" s="95"/>
      <c r="X89" s="77">
        <v>1518130</v>
      </c>
      <c r="Y89" s="95"/>
      <c r="Z89" s="22">
        <f>IF($U89,X89/$U89*100,0)</f>
        <v>40.379964741042428</v>
      </c>
      <c r="AA89" s="95"/>
      <c r="AB89" s="77">
        <v>253573</v>
      </c>
      <c r="AC89" s="95"/>
      <c r="AD89" s="22">
        <f>IF($U89,AB89/$U89*100,0)</f>
        <v>6.7446587573398524</v>
      </c>
      <c r="AE89" s="95"/>
      <c r="AF89" s="77">
        <v>0</v>
      </c>
      <c r="AG89" s="95"/>
      <c r="AH89" s="22">
        <f>IF($U89,AF89/$U89*100,0)</f>
        <v>0</v>
      </c>
      <c r="AI89" s="95"/>
      <c r="AJ89" s="77">
        <v>273339</v>
      </c>
      <c r="AK89" s="95"/>
      <c r="AL89" s="83">
        <v>8</v>
      </c>
      <c r="AM89" s="95"/>
      <c r="AN89" s="28">
        <v>77487</v>
      </c>
      <c r="AO89" s="95"/>
      <c r="AP89" s="28">
        <f>IF(E89,AN89,0)</f>
        <v>77487</v>
      </c>
      <c r="AQ89" s="95"/>
      <c r="AR89" s="28">
        <f>IF(O89,AN89,0)</f>
        <v>77487</v>
      </c>
    </row>
    <row r="90" spans="1:44" ht="11.25" x14ac:dyDescent="0.25">
      <c r="A90" s="83">
        <v>9</v>
      </c>
      <c r="B90" s="95"/>
      <c r="C90" s="83" t="s">
        <v>131</v>
      </c>
      <c r="D90" s="95"/>
      <c r="E90" s="77">
        <v>521088</v>
      </c>
      <c r="F90" s="95"/>
      <c r="G90" s="20">
        <f t="shared" si="2"/>
        <v>123.80327868852459</v>
      </c>
      <c r="H90" s="95"/>
      <c r="I90" s="20">
        <f>IF(G$195,G90/G$195*100,0)</f>
        <v>250.0467428293731</v>
      </c>
      <c r="J90" s="95"/>
      <c r="K90" s="77">
        <v>334090</v>
      </c>
      <c r="L90" s="95"/>
      <c r="M90" s="77">
        <v>150844</v>
      </c>
      <c r="N90" s="95"/>
      <c r="O90" s="77">
        <v>138543</v>
      </c>
      <c r="P90" s="95"/>
      <c r="Q90" s="20">
        <f t="shared" si="3"/>
        <v>32.915894511760513</v>
      </c>
      <c r="R90" s="95"/>
      <c r="S90" s="22">
        <f>IF(Q$195,Q90/Q$195*100,0)</f>
        <v>172.11257200562173</v>
      </c>
      <c r="T90" s="95"/>
      <c r="U90" s="21">
        <f>(E90+O90)</f>
        <v>659631</v>
      </c>
      <c r="V90" s="95"/>
      <c r="W90" s="95"/>
      <c r="X90" s="77">
        <v>380781</v>
      </c>
      <c r="Y90" s="95"/>
      <c r="Z90" s="22">
        <f>IF($U90,X90/$U90*100,0)</f>
        <v>57.726365195086352</v>
      </c>
      <c r="AA90" s="95"/>
      <c r="AB90" s="77">
        <v>0</v>
      </c>
      <c r="AC90" s="95"/>
      <c r="AD90" s="22">
        <f>IF($U90,AB90/$U90*100,0)</f>
        <v>0</v>
      </c>
      <c r="AE90" s="95"/>
      <c r="AF90" s="77">
        <v>0</v>
      </c>
      <c r="AG90" s="95"/>
      <c r="AH90" s="22">
        <f>IF($U90,AF90/$U90*100,0)</f>
        <v>0</v>
      </c>
      <c r="AI90" s="95"/>
      <c r="AJ90" s="77">
        <v>43802</v>
      </c>
      <c r="AK90" s="95"/>
      <c r="AL90" s="83">
        <v>9</v>
      </c>
      <c r="AM90" s="95"/>
      <c r="AN90" s="28">
        <v>4209</v>
      </c>
      <c r="AO90" s="95"/>
      <c r="AP90" s="28">
        <f>IF(E90,AN90,0)</f>
        <v>4209</v>
      </c>
      <c r="AQ90" s="95"/>
      <c r="AR90" s="28">
        <f>IF(O90,AN90,0)</f>
        <v>4209</v>
      </c>
    </row>
    <row r="91" spans="1:44" ht="11.25" x14ac:dyDescent="0.25">
      <c r="A91" s="83">
        <v>10</v>
      </c>
      <c r="B91" s="95"/>
      <c r="C91" s="83" t="s">
        <v>132</v>
      </c>
      <c r="D91" s="95"/>
      <c r="E91" s="77">
        <v>0</v>
      </c>
      <c r="F91" s="95"/>
      <c r="G91" s="20">
        <f t="shared" si="2"/>
        <v>0</v>
      </c>
      <c r="H91" s="95"/>
      <c r="I91" s="20">
        <f>IF(G$195,G91/G$195*100,0)</f>
        <v>0</v>
      </c>
      <c r="J91" s="95"/>
      <c r="K91" s="77">
        <v>0</v>
      </c>
      <c r="L91" s="95"/>
      <c r="M91" s="77">
        <v>0</v>
      </c>
      <c r="N91" s="95"/>
      <c r="O91" s="77">
        <v>0</v>
      </c>
      <c r="P91" s="95"/>
      <c r="Q91" s="20">
        <f t="shared" si="3"/>
        <v>0</v>
      </c>
      <c r="R91" s="95"/>
      <c r="S91" s="22">
        <f>IF(Q$195,Q91/Q$195*100,0)</f>
        <v>0</v>
      </c>
      <c r="T91" s="95"/>
      <c r="U91" s="21">
        <f>(E91+O91)</f>
        <v>0</v>
      </c>
      <c r="V91" s="95"/>
      <c r="W91" s="95"/>
      <c r="X91" s="77">
        <v>0</v>
      </c>
      <c r="Y91" s="95"/>
      <c r="Z91" s="22">
        <f>IF($U91,X91/$U91*100,0)</f>
        <v>0</v>
      </c>
      <c r="AA91" s="95"/>
      <c r="AB91" s="77">
        <v>0</v>
      </c>
      <c r="AC91" s="95"/>
      <c r="AD91" s="22">
        <f>IF($U91,AB91/$U91*100,0)</f>
        <v>0</v>
      </c>
      <c r="AE91" s="95"/>
      <c r="AF91" s="77">
        <v>0</v>
      </c>
      <c r="AG91" s="95"/>
      <c r="AH91" s="22">
        <f>IF($U91,AF91/$U91*100,0)</f>
        <v>0</v>
      </c>
      <c r="AI91" s="95"/>
      <c r="AJ91" s="77">
        <v>0</v>
      </c>
      <c r="AK91" s="95"/>
      <c r="AL91" s="83">
        <v>10</v>
      </c>
      <c r="AM91" s="95"/>
      <c r="AN91" s="28">
        <v>0</v>
      </c>
      <c r="AO91" s="95"/>
      <c r="AP91" s="28">
        <f>IF(E91,AN91,0)</f>
        <v>0</v>
      </c>
      <c r="AQ91" s="95"/>
      <c r="AR91" s="28">
        <f>IF(O91,AN91,0)</f>
        <v>0</v>
      </c>
    </row>
    <row r="92" spans="1:44" ht="11.25" x14ac:dyDescent="0.25">
      <c r="A92" s="83">
        <v>11</v>
      </c>
      <c r="B92" s="95"/>
      <c r="C92" s="83" t="s">
        <v>133</v>
      </c>
      <c r="D92" s="95"/>
      <c r="E92" s="77">
        <v>614786</v>
      </c>
      <c r="F92" s="95"/>
      <c r="G92" s="20">
        <f t="shared" si="2"/>
        <v>98.051993620414677</v>
      </c>
      <c r="H92" s="95"/>
      <c r="I92" s="20">
        <f>IF(G$195,G92/G$195*100,0)</f>
        <v>198.03661011591379</v>
      </c>
      <c r="J92" s="95"/>
      <c r="K92" s="77">
        <v>320353</v>
      </c>
      <c r="L92" s="95"/>
      <c r="M92" s="77">
        <v>209575</v>
      </c>
      <c r="N92" s="95"/>
      <c r="O92" s="77">
        <v>236281</v>
      </c>
      <c r="P92" s="95"/>
      <c r="Q92" s="20">
        <f t="shared" si="3"/>
        <v>37.684370015948964</v>
      </c>
      <c r="R92" s="95"/>
      <c r="S92" s="22">
        <f>IF(Q$195,Q92/Q$195*100,0)</f>
        <v>197.04625816986817</v>
      </c>
      <c r="T92" s="95"/>
      <c r="U92" s="21">
        <f>(E92+O92)</f>
        <v>851067</v>
      </c>
      <c r="V92" s="95"/>
      <c r="W92" s="95"/>
      <c r="X92" s="77">
        <v>495919</v>
      </c>
      <c r="Y92" s="95"/>
      <c r="Z92" s="22">
        <f>IF($U92,X92/$U92*100,0)</f>
        <v>58.270265443261223</v>
      </c>
      <c r="AA92" s="95"/>
      <c r="AB92" s="77">
        <v>20867</v>
      </c>
      <c r="AC92" s="95"/>
      <c r="AD92" s="22">
        <f>IF($U92,AB92/$U92*100,0)</f>
        <v>2.4518633668089587</v>
      </c>
      <c r="AE92" s="95"/>
      <c r="AF92" s="77">
        <v>0</v>
      </c>
      <c r="AG92" s="95"/>
      <c r="AH92" s="22">
        <f>IF($U92,AF92/$U92*100,0)</f>
        <v>0</v>
      </c>
      <c r="AI92" s="95"/>
      <c r="AJ92" s="77">
        <v>1232</v>
      </c>
      <c r="AK92" s="95"/>
      <c r="AL92" s="83">
        <v>11</v>
      </c>
      <c r="AM92" s="95"/>
      <c r="AN92" s="28">
        <v>6270</v>
      </c>
      <c r="AO92" s="95"/>
      <c r="AP92" s="28">
        <f>IF(E92,AN92,0)</f>
        <v>6270</v>
      </c>
      <c r="AQ92" s="95"/>
      <c r="AR92" s="28">
        <f>IF(O92,AN92,0)</f>
        <v>6270</v>
      </c>
    </row>
    <row r="93" spans="1:44" ht="11.25" x14ac:dyDescent="0.25">
      <c r="A93" s="83">
        <v>12</v>
      </c>
      <c r="B93" s="95"/>
      <c r="C93" s="83" t="s">
        <v>134</v>
      </c>
      <c r="D93" s="95"/>
      <c r="E93" s="77">
        <v>2119277</v>
      </c>
      <c r="F93" s="95"/>
      <c r="G93" s="20">
        <f t="shared" si="2"/>
        <v>63.08122990832242</v>
      </c>
      <c r="H93" s="95"/>
      <c r="I93" s="20">
        <f>IF(G$195,G93/G$195*100,0)</f>
        <v>127.40580249034139</v>
      </c>
      <c r="J93" s="95"/>
      <c r="K93" s="77">
        <v>849251</v>
      </c>
      <c r="L93" s="95"/>
      <c r="M93" s="77">
        <v>1158920</v>
      </c>
      <c r="N93" s="95"/>
      <c r="O93" s="77">
        <v>796857</v>
      </c>
      <c r="P93" s="95"/>
      <c r="Q93" s="20">
        <f t="shared" si="3"/>
        <v>23.718805810215503</v>
      </c>
      <c r="R93" s="95"/>
      <c r="S93" s="22">
        <f>IF(Q$195,Q93/Q$195*100,0)</f>
        <v>124.02229176665726</v>
      </c>
      <c r="T93" s="95"/>
      <c r="U93" s="21">
        <f>(E93+O93)</f>
        <v>2916134</v>
      </c>
      <c r="V93" s="95"/>
      <c r="W93" s="95"/>
      <c r="X93" s="77">
        <v>1231027</v>
      </c>
      <c r="Y93" s="95"/>
      <c r="Z93" s="22">
        <f>IF($U93,X93/$U93*100,0)</f>
        <v>42.214349546351436</v>
      </c>
      <c r="AA93" s="95"/>
      <c r="AB93" s="77">
        <v>0</v>
      </c>
      <c r="AC93" s="95"/>
      <c r="AD93" s="22">
        <f>IF($U93,AB93/$U93*100,0)</f>
        <v>0</v>
      </c>
      <c r="AE93" s="95"/>
      <c r="AF93" s="77">
        <v>0</v>
      </c>
      <c r="AG93" s="95"/>
      <c r="AH93" s="22">
        <f>IF($U93,AF93/$U93*100,0)</f>
        <v>0</v>
      </c>
      <c r="AI93" s="95"/>
      <c r="AJ93" s="77">
        <v>127610</v>
      </c>
      <c r="AK93" s="95"/>
      <c r="AL93" s="83">
        <v>12</v>
      </c>
      <c r="AM93" s="95"/>
      <c r="AN93" s="28">
        <v>33596</v>
      </c>
      <c r="AO93" s="95"/>
      <c r="AP93" s="28">
        <f>IF(E93,AN93,0)</f>
        <v>33596</v>
      </c>
      <c r="AQ93" s="95"/>
      <c r="AR93" s="28">
        <f>IF(O93,AN93,0)</f>
        <v>33596</v>
      </c>
    </row>
    <row r="94" spans="1:44" ht="11.25" x14ac:dyDescent="0.25">
      <c r="A94" s="83">
        <v>13</v>
      </c>
      <c r="B94" s="95"/>
      <c r="C94" s="83" t="s">
        <v>135</v>
      </c>
      <c r="D94" s="95"/>
      <c r="E94" s="77">
        <v>0</v>
      </c>
      <c r="F94" s="95"/>
      <c r="G94" s="20">
        <f t="shared" si="2"/>
        <v>0</v>
      </c>
      <c r="H94" s="95"/>
      <c r="I94" s="20">
        <f>IF(G$195,G94/G$195*100,0)</f>
        <v>0</v>
      </c>
      <c r="J94" s="95"/>
      <c r="K94" s="77">
        <v>0</v>
      </c>
      <c r="L94" s="95"/>
      <c r="M94" s="77">
        <v>0</v>
      </c>
      <c r="N94" s="95"/>
      <c r="O94" s="77">
        <v>0</v>
      </c>
      <c r="P94" s="95"/>
      <c r="Q94" s="20">
        <f t="shared" si="3"/>
        <v>0</v>
      </c>
      <c r="R94" s="95"/>
      <c r="S94" s="22">
        <f>IF(Q$195,Q94/Q$195*100,0)</f>
        <v>0</v>
      </c>
      <c r="T94" s="95"/>
      <c r="U94" s="21">
        <f>(E94+O94)</f>
        <v>0</v>
      </c>
      <c r="V94" s="95"/>
      <c r="W94" s="95"/>
      <c r="X94" s="77">
        <v>0</v>
      </c>
      <c r="Y94" s="95"/>
      <c r="Z94" s="22">
        <f>IF($U94,X94/$U94*100,0)</f>
        <v>0</v>
      </c>
      <c r="AA94" s="95"/>
      <c r="AB94" s="77">
        <v>0</v>
      </c>
      <c r="AC94" s="95"/>
      <c r="AD94" s="22">
        <f>IF($U94,AB94/$U94*100,0)</f>
        <v>0</v>
      </c>
      <c r="AE94" s="95"/>
      <c r="AF94" s="77">
        <v>0</v>
      </c>
      <c r="AG94" s="95"/>
      <c r="AH94" s="22">
        <f>IF($U94,AF94/$U94*100,0)</f>
        <v>0</v>
      </c>
      <c r="AI94" s="95"/>
      <c r="AJ94" s="77">
        <v>0</v>
      </c>
      <c r="AK94" s="95"/>
      <c r="AL94" s="83">
        <v>13</v>
      </c>
      <c r="AM94" s="95"/>
      <c r="AN94" s="28">
        <v>0</v>
      </c>
      <c r="AO94" s="95"/>
      <c r="AP94" s="28">
        <f>IF(E94,AN94,0)</f>
        <v>0</v>
      </c>
      <c r="AQ94" s="95"/>
      <c r="AR94" s="28">
        <f>IF(O94,AN94,0)</f>
        <v>0</v>
      </c>
    </row>
    <row r="95" spans="1:44" ht="11.25" x14ac:dyDescent="0.25">
      <c r="A95" s="83">
        <v>14</v>
      </c>
      <c r="B95" s="95"/>
      <c r="C95" s="83" t="s">
        <v>136</v>
      </c>
      <c r="D95" s="95"/>
      <c r="E95" s="77">
        <v>0</v>
      </c>
      <c r="F95" s="95"/>
      <c r="G95" s="20">
        <f t="shared" si="2"/>
        <v>0</v>
      </c>
      <c r="H95" s="95"/>
      <c r="I95" s="20">
        <f>IF(G$195,G95/G$195*100,0)</f>
        <v>0</v>
      </c>
      <c r="J95" s="95"/>
      <c r="K95" s="77">
        <v>0</v>
      </c>
      <c r="L95" s="95"/>
      <c r="M95" s="77">
        <v>0</v>
      </c>
      <c r="N95" s="95"/>
      <c r="O95" s="77">
        <v>0</v>
      </c>
      <c r="P95" s="95"/>
      <c r="Q95" s="20">
        <f t="shared" si="3"/>
        <v>0</v>
      </c>
      <c r="R95" s="95"/>
      <c r="S95" s="22">
        <f>IF(Q$195,Q95/Q$195*100,0)</f>
        <v>0</v>
      </c>
      <c r="T95" s="95"/>
      <c r="U95" s="21">
        <f>(E95+O95)</f>
        <v>0</v>
      </c>
      <c r="V95" s="95"/>
      <c r="W95" s="95"/>
      <c r="X95" s="77">
        <v>0</v>
      </c>
      <c r="Y95" s="95"/>
      <c r="Z95" s="22">
        <f>IF($U95,X95/$U95*100,0)</f>
        <v>0</v>
      </c>
      <c r="AA95" s="95"/>
      <c r="AB95" s="77">
        <v>0</v>
      </c>
      <c r="AC95" s="95"/>
      <c r="AD95" s="22">
        <f>IF($U95,AB95/$U95*100,0)</f>
        <v>0</v>
      </c>
      <c r="AE95" s="95"/>
      <c r="AF95" s="77">
        <v>0</v>
      </c>
      <c r="AG95" s="95"/>
      <c r="AH95" s="22">
        <f>IF($U95,AF95/$U95*100,0)</f>
        <v>0</v>
      </c>
      <c r="AI95" s="95"/>
      <c r="AJ95" s="77">
        <v>0</v>
      </c>
      <c r="AK95" s="95"/>
      <c r="AL95" s="83">
        <v>14</v>
      </c>
      <c r="AM95" s="95"/>
      <c r="AN95" s="28">
        <v>0</v>
      </c>
      <c r="AO95" s="95"/>
      <c r="AP95" s="28">
        <f>IF(E95,AN95,0)</f>
        <v>0</v>
      </c>
      <c r="AQ95" s="95"/>
      <c r="AR95" s="28">
        <f>IF(O95,AN95,0)</f>
        <v>0</v>
      </c>
    </row>
    <row r="96" spans="1:44" ht="11.25" x14ac:dyDescent="0.25">
      <c r="A96" s="83">
        <v>15</v>
      </c>
      <c r="B96" s="95"/>
      <c r="C96" s="83" t="s">
        <v>137</v>
      </c>
      <c r="D96" s="95"/>
      <c r="E96" s="77">
        <v>0</v>
      </c>
      <c r="F96" s="95"/>
      <c r="G96" s="20">
        <f t="shared" si="2"/>
        <v>0</v>
      </c>
      <c r="H96" s="95"/>
      <c r="I96" s="20">
        <f>IF(G$195,G96/G$195*100,0)</f>
        <v>0</v>
      </c>
      <c r="J96" s="95"/>
      <c r="K96" s="77">
        <v>0</v>
      </c>
      <c r="L96" s="95"/>
      <c r="M96" s="77">
        <v>0</v>
      </c>
      <c r="N96" s="95"/>
      <c r="O96" s="77">
        <v>0</v>
      </c>
      <c r="P96" s="95"/>
      <c r="Q96" s="20">
        <f t="shared" si="3"/>
        <v>0</v>
      </c>
      <c r="R96" s="95"/>
      <c r="S96" s="22">
        <f>IF(Q$195,Q96/Q$195*100,0)</f>
        <v>0</v>
      </c>
      <c r="T96" s="95"/>
      <c r="U96" s="21">
        <f>(E96+O96)</f>
        <v>0</v>
      </c>
      <c r="V96" s="95"/>
      <c r="W96" s="95"/>
      <c r="X96" s="77">
        <v>0</v>
      </c>
      <c r="Y96" s="95"/>
      <c r="Z96" s="22">
        <f>IF($U96,X96/$U96*100,0)</f>
        <v>0</v>
      </c>
      <c r="AA96" s="95"/>
      <c r="AB96" s="77">
        <v>0</v>
      </c>
      <c r="AC96" s="95"/>
      <c r="AD96" s="22">
        <f>IF($U96,AB96/$U96*100,0)</f>
        <v>0</v>
      </c>
      <c r="AE96" s="95"/>
      <c r="AF96" s="77">
        <v>0</v>
      </c>
      <c r="AG96" s="95"/>
      <c r="AH96" s="22">
        <f>IF($U96,AF96/$U96*100,0)</f>
        <v>0</v>
      </c>
      <c r="AI96" s="95"/>
      <c r="AJ96" s="77">
        <v>0</v>
      </c>
      <c r="AK96" s="95"/>
      <c r="AL96" s="83">
        <v>15</v>
      </c>
      <c r="AM96" s="95"/>
      <c r="AN96" s="28">
        <v>0</v>
      </c>
      <c r="AO96" s="95"/>
      <c r="AP96" s="28">
        <f>IF(E96,AN96,0)</f>
        <v>0</v>
      </c>
      <c r="AQ96" s="95"/>
      <c r="AR96" s="28">
        <f>IF(O96,AN96,0)</f>
        <v>0</v>
      </c>
    </row>
    <row r="97" spans="1:44" ht="11.25" x14ac:dyDescent="0.25">
      <c r="A97" s="83">
        <v>16</v>
      </c>
      <c r="B97" s="95"/>
      <c r="C97" s="83" t="s">
        <v>138</v>
      </c>
      <c r="D97" s="95"/>
      <c r="E97" s="77">
        <v>1848651</v>
      </c>
      <c r="F97" s="95"/>
      <c r="G97" s="20">
        <f t="shared" si="2"/>
        <v>33.191809106578567</v>
      </c>
      <c r="H97" s="95"/>
      <c r="I97" s="20">
        <f>IF(G$195,G97/G$195*100,0)</f>
        <v>67.037834891230403</v>
      </c>
      <c r="J97" s="95"/>
      <c r="K97" s="77">
        <v>660809</v>
      </c>
      <c r="L97" s="95"/>
      <c r="M97" s="77">
        <v>820307</v>
      </c>
      <c r="N97" s="95"/>
      <c r="O97" s="77">
        <v>960989</v>
      </c>
      <c r="P97" s="95"/>
      <c r="Q97" s="20">
        <f t="shared" si="3"/>
        <v>17.25418342430336</v>
      </c>
      <c r="R97" s="95"/>
      <c r="S97" s="22">
        <f>IF(Q$195,Q97/Q$195*100,0)</f>
        <v>90.219692676211096</v>
      </c>
      <c r="T97" s="95"/>
      <c r="U97" s="21">
        <f>(E97+O97)</f>
        <v>2809640</v>
      </c>
      <c r="V97" s="95"/>
      <c r="W97" s="95"/>
      <c r="X97" s="77">
        <v>1395027</v>
      </c>
      <c r="Y97" s="95"/>
      <c r="Z97" s="22">
        <f>IF($U97,X97/$U97*100,0)</f>
        <v>49.651450007830185</v>
      </c>
      <c r="AA97" s="95"/>
      <c r="AB97" s="77">
        <v>0</v>
      </c>
      <c r="AC97" s="95"/>
      <c r="AD97" s="22">
        <f>IF($U97,AB97/$U97*100,0)</f>
        <v>0</v>
      </c>
      <c r="AE97" s="95"/>
      <c r="AF97" s="77">
        <v>0</v>
      </c>
      <c r="AG97" s="95"/>
      <c r="AH97" s="22">
        <f>IF($U97,AF97/$U97*100,0)</f>
        <v>0</v>
      </c>
      <c r="AI97" s="95"/>
      <c r="AJ97" s="77">
        <v>2934</v>
      </c>
      <c r="AK97" s="95"/>
      <c r="AL97" s="83">
        <v>16</v>
      </c>
      <c r="AM97" s="95"/>
      <c r="AN97" s="28">
        <v>55696</v>
      </c>
      <c r="AO97" s="95"/>
      <c r="AP97" s="28">
        <f>IF(E97,AN97,0)</f>
        <v>55696</v>
      </c>
      <c r="AQ97" s="95"/>
      <c r="AR97" s="28">
        <f>IF(O97,AN97,0)</f>
        <v>55696</v>
      </c>
    </row>
    <row r="98" spans="1:44" ht="11.25" x14ac:dyDescent="0.25">
      <c r="A98" s="83">
        <v>17</v>
      </c>
      <c r="B98" s="95"/>
      <c r="C98" s="83" t="s">
        <v>139</v>
      </c>
      <c r="D98" s="95"/>
      <c r="E98" s="77">
        <v>1840471</v>
      </c>
      <c r="F98" s="95"/>
      <c r="G98" s="20">
        <f t="shared" si="2"/>
        <v>59.587237349046525</v>
      </c>
      <c r="H98" s="95"/>
      <c r="I98" s="20">
        <f>IF(G$195,G98/G$195*100,0)</f>
        <v>120.34895013415267</v>
      </c>
      <c r="J98" s="95"/>
      <c r="K98" s="77">
        <v>631430</v>
      </c>
      <c r="L98" s="95"/>
      <c r="M98" s="77">
        <v>904045</v>
      </c>
      <c r="N98" s="95"/>
      <c r="O98" s="77">
        <v>636705</v>
      </c>
      <c r="P98" s="95"/>
      <c r="Q98" s="20">
        <f t="shared" si="3"/>
        <v>20.61401236766277</v>
      </c>
      <c r="R98" s="95"/>
      <c r="S98" s="22">
        <f>IF(Q$195,Q98/Q$195*100,0)</f>
        <v>107.78776456117562</v>
      </c>
      <c r="T98" s="95"/>
      <c r="U98" s="21">
        <f>(E98+O98)</f>
        <v>2477176</v>
      </c>
      <c r="V98" s="95"/>
      <c r="W98" s="95"/>
      <c r="X98" s="77">
        <v>965093</v>
      </c>
      <c r="Y98" s="95"/>
      <c r="Z98" s="22">
        <f>IF($U98,X98/$U98*100,0)</f>
        <v>38.959403772683089</v>
      </c>
      <c r="AA98" s="95"/>
      <c r="AB98" s="77">
        <v>0</v>
      </c>
      <c r="AC98" s="95"/>
      <c r="AD98" s="22">
        <f>IF($U98,AB98/$U98*100,0)</f>
        <v>0</v>
      </c>
      <c r="AE98" s="95"/>
      <c r="AF98" s="77">
        <v>0</v>
      </c>
      <c r="AG98" s="95"/>
      <c r="AH98" s="22">
        <f>IF($U98,AF98/$U98*100,0)</f>
        <v>0</v>
      </c>
      <c r="AI98" s="95"/>
      <c r="AJ98" s="77">
        <v>269117</v>
      </c>
      <c r="AK98" s="95"/>
      <c r="AL98" s="83">
        <v>17</v>
      </c>
      <c r="AM98" s="95"/>
      <c r="AN98" s="28">
        <v>30887</v>
      </c>
      <c r="AO98" s="95"/>
      <c r="AP98" s="28">
        <f>IF(E98,AN98,0)</f>
        <v>30887</v>
      </c>
      <c r="AQ98" s="95"/>
      <c r="AR98" s="28">
        <f>IF(O98,AN98,0)</f>
        <v>30887</v>
      </c>
    </row>
    <row r="99" spans="1:44" ht="11.25" x14ac:dyDescent="0.25">
      <c r="A99" s="83">
        <v>18</v>
      </c>
      <c r="B99" s="95"/>
      <c r="C99" s="83" t="s">
        <v>140</v>
      </c>
      <c r="D99" s="95"/>
      <c r="E99" s="77">
        <v>1019030</v>
      </c>
      <c r="F99" s="95"/>
      <c r="G99" s="20">
        <f t="shared" si="2"/>
        <v>34.952152289487223</v>
      </c>
      <c r="H99" s="95"/>
      <c r="I99" s="20">
        <f>IF(G$195,G99/G$195*100,0)</f>
        <v>70.593217945790826</v>
      </c>
      <c r="J99" s="95"/>
      <c r="K99" s="77">
        <v>536669</v>
      </c>
      <c r="L99" s="95"/>
      <c r="M99" s="77">
        <v>426447</v>
      </c>
      <c r="N99" s="95"/>
      <c r="O99" s="77">
        <v>674880</v>
      </c>
      <c r="P99" s="95"/>
      <c r="Q99" s="20">
        <f t="shared" si="3"/>
        <v>23.148002057966043</v>
      </c>
      <c r="R99" s="95"/>
      <c r="S99" s="22">
        <f>IF(Q$195,Q99/Q$195*100,0)</f>
        <v>121.03763941655895</v>
      </c>
      <c r="T99" s="95"/>
      <c r="U99" s="21">
        <f>(E99+O99)</f>
        <v>1693910</v>
      </c>
      <c r="V99" s="95"/>
      <c r="W99" s="95"/>
      <c r="X99" s="77">
        <v>1188333</v>
      </c>
      <c r="Y99" s="95"/>
      <c r="Z99" s="22">
        <f>IF($U99,X99/$U99*100,0)</f>
        <v>70.153254895478511</v>
      </c>
      <c r="AA99" s="95"/>
      <c r="AB99" s="77">
        <v>64539</v>
      </c>
      <c r="AC99" s="95"/>
      <c r="AD99" s="22">
        <f>IF($U99,AB99/$U99*100,0)</f>
        <v>3.8100607470290626</v>
      </c>
      <c r="AE99" s="95"/>
      <c r="AF99" s="77">
        <v>0</v>
      </c>
      <c r="AG99" s="95"/>
      <c r="AH99" s="22">
        <f>IF($U99,AF99/$U99*100,0)</f>
        <v>0</v>
      </c>
      <c r="AI99" s="95"/>
      <c r="AJ99" s="77">
        <v>255077</v>
      </c>
      <c r="AK99" s="95"/>
      <c r="AL99" s="83">
        <v>18</v>
      </c>
      <c r="AM99" s="95"/>
      <c r="AN99" s="28">
        <v>29155</v>
      </c>
      <c r="AO99" s="95"/>
      <c r="AP99" s="28">
        <f>IF(E99,AN99,0)</f>
        <v>29155</v>
      </c>
      <c r="AQ99" s="95"/>
      <c r="AR99" s="28">
        <f>IF(O99,AN99,0)</f>
        <v>29155</v>
      </c>
    </row>
    <row r="100" spans="1:44" ht="11.25" x14ac:dyDescent="0.25">
      <c r="A100" s="83">
        <v>19</v>
      </c>
      <c r="B100" s="95"/>
      <c r="C100" s="83" t="s">
        <v>141</v>
      </c>
      <c r="D100" s="95"/>
      <c r="E100" s="77">
        <v>612482</v>
      </c>
      <c r="F100" s="95"/>
      <c r="G100" s="20">
        <f t="shared" si="2"/>
        <v>90.429942418426108</v>
      </c>
      <c r="H100" s="95"/>
      <c r="I100" s="20">
        <f>IF(G$195,G100/G$195*100,0)</f>
        <v>182.64227567723623</v>
      </c>
      <c r="J100" s="95"/>
      <c r="K100" s="77">
        <v>276464</v>
      </c>
      <c r="L100" s="95"/>
      <c r="M100" s="77">
        <v>93179</v>
      </c>
      <c r="N100" s="95"/>
      <c r="O100" s="77">
        <v>334567</v>
      </c>
      <c r="P100" s="95"/>
      <c r="Q100" s="20">
        <f t="shared" si="3"/>
        <v>49.397165214823566</v>
      </c>
      <c r="R100" s="95"/>
      <c r="S100" s="22">
        <f>IF(Q$195,Q100/Q$195*100,0)</f>
        <v>258.29081302567312</v>
      </c>
      <c r="T100" s="95"/>
      <c r="U100" s="21">
        <f>(E100+O100)</f>
        <v>947049</v>
      </c>
      <c r="V100" s="95"/>
      <c r="W100" s="95"/>
      <c r="X100" s="77">
        <v>481273</v>
      </c>
      <c r="Y100" s="95"/>
      <c r="Z100" s="22">
        <f>IF($U100,X100/$U100*100,0)</f>
        <v>50.81817308291334</v>
      </c>
      <c r="AA100" s="95"/>
      <c r="AB100" s="77">
        <v>0</v>
      </c>
      <c r="AC100" s="95"/>
      <c r="AD100" s="22">
        <f>IF($U100,AB100/$U100*100,0)</f>
        <v>0</v>
      </c>
      <c r="AE100" s="95"/>
      <c r="AF100" s="77">
        <v>0</v>
      </c>
      <c r="AG100" s="95"/>
      <c r="AH100" s="22">
        <f>IF($U100,AF100/$U100*100,0)</f>
        <v>0</v>
      </c>
      <c r="AI100" s="95"/>
      <c r="AJ100" s="77">
        <v>17107</v>
      </c>
      <c r="AK100" s="95"/>
      <c r="AL100" s="83">
        <v>19</v>
      </c>
      <c r="AM100" s="95"/>
      <c r="AN100" s="28">
        <v>6773</v>
      </c>
      <c r="AO100" s="95"/>
      <c r="AP100" s="28">
        <f>IF(E100,AN100,0)</f>
        <v>6773</v>
      </c>
      <c r="AQ100" s="95"/>
      <c r="AR100" s="28">
        <f>IF(O100,AN100,0)</f>
        <v>6773</v>
      </c>
    </row>
    <row r="101" spans="1:44" ht="11.25" x14ac:dyDescent="0.25">
      <c r="A101" s="83">
        <v>20</v>
      </c>
      <c r="B101" s="95"/>
      <c r="C101" s="83" t="s">
        <v>142</v>
      </c>
      <c r="D101" s="95"/>
      <c r="E101" s="77">
        <v>892372</v>
      </c>
      <c r="F101" s="95"/>
      <c r="G101" s="20">
        <f t="shared" si="2"/>
        <v>77.402376615491363</v>
      </c>
      <c r="H101" s="95"/>
      <c r="I101" s="20">
        <f>IF(G$195,G101/G$195*100,0)</f>
        <v>156.33036834710265</v>
      </c>
      <c r="J101" s="95"/>
      <c r="K101" s="77">
        <v>411573</v>
      </c>
      <c r="L101" s="95"/>
      <c r="M101" s="77">
        <v>461099</v>
      </c>
      <c r="N101" s="95"/>
      <c r="O101" s="77">
        <v>318702</v>
      </c>
      <c r="P101" s="95"/>
      <c r="Q101" s="20">
        <f t="shared" si="3"/>
        <v>27.643507676294561</v>
      </c>
      <c r="R101" s="95"/>
      <c r="S101" s="22">
        <f>IF(Q$195,Q101/Q$195*100,0)</f>
        <v>144.54400453022149</v>
      </c>
      <c r="T101" s="95"/>
      <c r="U101" s="21">
        <f>(E101+O101)</f>
        <v>1211074</v>
      </c>
      <c r="V101" s="95"/>
      <c r="W101" s="95"/>
      <c r="X101" s="77">
        <v>705328</v>
      </c>
      <c r="Y101" s="95"/>
      <c r="Z101" s="22">
        <f>IF($U101,X101/$U101*100,0)</f>
        <v>58.239876341164951</v>
      </c>
      <c r="AA101" s="95"/>
      <c r="AB101" s="77">
        <v>0</v>
      </c>
      <c r="AC101" s="95"/>
      <c r="AD101" s="22">
        <f>IF($U101,AB101/$U101*100,0)</f>
        <v>0</v>
      </c>
      <c r="AE101" s="95"/>
      <c r="AF101" s="77">
        <v>0</v>
      </c>
      <c r="AG101" s="95"/>
      <c r="AH101" s="22">
        <f>IF($U101,AF101/$U101*100,0)</f>
        <v>0</v>
      </c>
      <c r="AI101" s="95"/>
      <c r="AJ101" s="77">
        <v>45835</v>
      </c>
      <c r="AK101" s="95"/>
      <c r="AL101" s="83">
        <v>20</v>
      </c>
      <c r="AM101" s="95"/>
      <c r="AN101" s="28">
        <v>11529</v>
      </c>
      <c r="AO101" s="95"/>
      <c r="AP101" s="28">
        <f>IF(E101,AN101,0)</f>
        <v>11529</v>
      </c>
      <c r="AQ101" s="95"/>
      <c r="AR101" s="28">
        <f>IF(O101,AN101,0)</f>
        <v>11529</v>
      </c>
    </row>
    <row r="102" spans="1:44" ht="11.25" x14ac:dyDescent="0.25">
      <c r="A102" s="83">
        <v>21</v>
      </c>
      <c r="B102" s="95"/>
      <c r="C102" s="83" t="s">
        <v>143</v>
      </c>
      <c r="D102" s="95"/>
      <c r="E102" s="77">
        <v>19732525</v>
      </c>
      <c r="F102" s="95"/>
      <c r="G102" s="20">
        <f t="shared" si="2"/>
        <v>54.128742991320756</v>
      </c>
      <c r="H102" s="95"/>
      <c r="I102" s="20">
        <f>IF(G$195,G102/G$195*100,0)</f>
        <v>109.32437348836189</v>
      </c>
      <c r="J102" s="95"/>
      <c r="K102" s="77">
        <v>4871341</v>
      </c>
      <c r="L102" s="95"/>
      <c r="M102" s="77">
        <v>11954322</v>
      </c>
      <c r="N102" s="95"/>
      <c r="O102" s="77">
        <v>5796246</v>
      </c>
      <c r="P102" s="95"/>
      <c r="Q102" s="20">
        <f t="shared" si="3"/>
        <v>15.899815662135028</v>
      </c>
      <c r="R102" s="95"/>
      <c r="S102" s="22">
        <f>IF(Q$195,Q102/Q$195*100,0)</f>
        <v>83.137894583043547</v>
      </c>
      <c r="T102" s="95"/>
      <c r="U102" s="21">
        <f>(E102+O102)</f>
        <v>25528771</v>
      </c>
      <c r="V102" s="95"/>
      <c r="W102" s="95"/>
      <c r="X102" s="77">
        <v>6877185</v>
      </c>
      <c r="Y102" s="95"/>
      <c r="Z102" s="22">
        <f>IF($U102,X102/$U102*100,0)</f>
        <v>26.938958401091849</v>
      </c>
      <c r="AA102" s="95"/>
      <c r="AB102" s="77">
        <v>620534</v>
      </c>
      <c r="AC102" s="95"/>
      <c r="AD102" s="22">
        <f>IF($U102,AB102/$U102*100,0)</f>
        <v>2.4307241425762327</v>
      </c>
      <c r="AE102" s="95"/>
      <c r="AF102" s="77">
        <v>44843</v>
      </c>
      <c r="AG102" s="95"/>
      <c r="AH102" s="22">
        <f>IF($U102,AF102/$U102*100,0)</f>
        <v>0.17565671296906538</v>
      </c>
      <c r="AI102" s="95"/>
      <c r="AJ102" s="77">
        <v>756343</v>
      </c>
      <c r="AK102" s="95"/>
      <c r="AL102" s="83">
        <v>21</v>
      </c>
      <c r="AM102" s="95"/>
      <c r="AN102" s="28">
        <v>364548</v>
      </c>
      <c r="AO102" s="95"/>
      <c r="AP102" s="28">
        <f>IF(E102,AN102,0)</f>
        <v>364548</v>
      </c>
      <c r="AQ102" s="95"/>
      <c r="AR102" s="28">
        <f>IF(O102,AN102,0)</f>
        <v>364548</v>
      </c>
    </row>
    <row r="103" spans="1:44" ht="11.25" x14ac:dyDescent="0.25">
      <c r="A103" s="83">
        <v>22</v>
      </c>
      <c r="B103" s="95"/>
      <c r="C103" s="83" t="s">
        <v>144</v>
      </c>
      <c r="D103" s="95"/>
      <c r="E103" s="77">
        <v>574844</v>
      </c>
      <c r="F103" s="95"/>
      <c r="G103" s="20">
        <f t="shared" si="2"/>
        <v>38.885476560914562</v>
      </c>
      <c r="H103" s="95"/>
      <c r="I103" s="20">
        <f>IF(G$195,G103/G$195*100,0)</f>
        <v>78.537393035341879</v>
      </c>
      <c r="J103" s="95"/>
      <c r="K103" s="77">
        <v>268917</v>
      </c>
      <c r="L103" s="95"/>
      <c r="M103" s="77">
        <v>177844</v>
      </c>
      <c r="N103" s="95"/>
      <c r="O103" s="77">
        <v>402074</v>
      </c>
      <c r="P103" s="95"/>
      <c r="Q103" s="20">
        <f t="shared" si="3"/>
        <v>27.198403571670163</v>
      </c>
      <c r="R103" s="95"/>
      <c r="S103" s="22">
        <f>IF(Q$195,Q103/Q$195*100,0)</f>
        <v>142.21661791674839</v>
      </c>
      <c r="T103" s="95"/>
      <c r="U103" s="21">
        <f>(E103+O103)</f>
        <v>976918</v>
      </c>
      <c r="V103" s="95"/>
      <c r="W103" s="95"/>
      <c r="X103" s="77">
        <v>487137</v>
      </c>
      <c r="Y103" s="95"/>
      <c r="Z103" s="22">
        <f>IF($U103,X103/$U103*100,0)</f>
        <v>49.864676462098153</v>
      </c>
      <c r="AA103" s="95"/>
      <c r="AB103" s="77">
        <v>51151</v>
      </c>
      <c r="AC103" s="95"/>
      <c r="AD103" s="22">
        <f>IF($U103,AB103/$U103*100,0)</f>
        <v>5.2359563443400567</v>
      </c>
      <c r="AE103" s="95"/>
      <c r="AF103" s="77">
        <v>11533</v>
      </c>
      <c r="AG103" s="95"/>
      <c r="AH103" s="22">
        <f>IF($U103,AF103/$U103*100,0)</f>
        <v>1.1805494422254477</v>
      </c>
      <c r="AI103" s="95"/>
      <c r="AJ103" s="77">
        <v>64793</v>
      </c>
      <c r="AK103" s="95"/>
      <c r="AL103" s="83">
        <v>22</v>
      </c>
      <c r="AM103" s="95"/>
      <c r="AN103" s="28">
        <v>14783</v>
      </c>
      <c r="AO103" s="95"/>
      <c r="AP103" s="28">
        <f>IF(E103,AN103,0)</f>
        <v>14783</v>
      </c>
      <c r="AQ103" s="95"/>
      <c r="AR103" s="28">
        <f>IF(O103,AN103,0)</f>
        <v>14783</v>
      </c>
    </row>
    <row r="104" spans="1:44" ht="11.25" x14ac:dyDescent="0.25">
      <c r="A104" s="83">
        <v>23</v>
      </c>
      <c r="B104" s="95"/>
      <c r="C104" s="83" t="s">
        <v>145</v>
      </c>
      <c r="D104" s="95"/>
      <c r="E104" s="77">
        <v>602872</v>
      </c>
      <c r="F104" s="95"/>
      <c r="G104" s="20">
        <f t="shared" si="2"/>
        <v>123.23630417007359</v>
      </c>
      <c r="H104" s="95"/>
      <c r="I104" s="20">
        <f>IF(G$195,G104/G$195*100,0)</f>
        <v>248.90161862016217</v>
      </c>
      <c r="J104" s="95"/>
      <c r="K104" s="77">
        <v>363486</v>
      </c>
      <c r="L104" s="95"/>
      <c r="M104" s="77">
        <v>234224</v>
      </c>
      <c r="N104" s="95"/>
      <c r="O104" s="77">
        <v>226561</v>
      </c>
      <c r="P104" s="95"/>
      <c r="Q104" s="20">
        <f t="shared" si="3"/>
        <v>46.312551103843006</v>
      </c>
      <c r="R104" s="95"/>
      <c r="S104" s="22">
        <f>IF(Q$195,Q104/Q$195*100,0)</f>
        <v>242.16180070015318</v>
      </c>
      <c r="T104" s="95"/>
      <c r="U104" s="21">
        <f>(E104+O104)</f>
        <v>829433</v>
      </c>
      <c r="V104" s="95"/>
      <c r="W104" s="95"/>
      <c r="X104" s="77">
        <v>559108</v>
      </c>
      <c r="Y104" s="95"/>
      <c r="Z104" s="22">
        <f>IF($U104,X104/$U104*100,0)</f>
        <v>67.408458549394595</v>
      </c>
      <c r="AA104" s="95"/>
      <c r="AB104" s="77">
        <v>0</v>
      </c>
      <c r="AC104" s="95"/>
      <c r="AD104" s="22">
        <f>IF($U104,AB104/$U104*100,0)</f>
        <v>0</v>
      </c>
      <c r="AE104" s="95"/>
      <c r="AF104" s="77">
        <v>0</v>
      </c>
      <c r="AG104" s="95"/>
      <c r="AH104" s="22">
        <f>IF($U104,AF104/$U104*100,0)</f>
        <v>0</v>
      </c>
      <c r="AI104" s="95"/>
      <c r="AJ104" s="77">
        <v>463</v>
      </c>
      <c r="AK104" s="95"/>
      <c r="AL104" s="83">
        <v>23</v>
      </c>
      <c r="AM104" s="95"/>
      <c r="AN104" s="28">
        <v>4892</v>
      </c>
      <c r="AO104" s="95"/>
      <c r="AP104" s="28">
        <f>IF(E104,AN104,0)</f>
        <v>4892</v>
      </c>
      <c r="AQ104" s="95"/>
      <c r="AR104" s="28">
        <f>IF(O104,AN104,0)</f>
        <v>4892</v>
      </c>
    </row>
    <row r="105" spans="1:44" ht="11.25" x14ac:dyDescent="0.25">
      <c r="A105" s="83">
        <v>24</v>
      </c>
      <c r="B105" s="95"/>
      <c r="C105" s="83" t="s">
        <v>146</v>
      </c>
      <c r="D105" s="95"/>
      <c r="E105" s="77">
        <v>2872566</v>
      </c>
      <c r="F105" s="95"/>
      <c r="G105" s="20">
        <f t="shared" si="2"/>
        <v>54.661402039884308</v>
      </c>
      <c r="H105" s="95"/>
      <c r="I105" s="20">
        <f>IF(G$195,G105/G$195*100,0)</f>
        <v>110.4001903935587</v>
      </c>
      <c r="J105" s="95"/>
      <c r="K105" s="77">
        <v>928096</v>
      </c>
      <c r="L105" s="95"/>
      <c r="M105" s="77">
        <v>1586041</v>
      </c>
      <c r="N105" s="95"/>
      <c r="O105" s="77">
        <v>1977658</v>
      </c>
      <c r="P105" s="95"/>
      <c r="Q105" s="20">
        <f t="shared" si="3"/>
        <v>37.632402192114476</v>
      </c>
      <c r="R105" s="95"/>
      <c r="S105" s="22">
        <f>IF(Q$195,Q105/Q$195*100,0)</f>
        <v>196.77452574532498</v>
      </c>
      <c r="T105" s="95"/>
      <c r="U105" s="21">
        <f>(E105+O105)</f>
        <v>4850224</v>
      </c>
      <c r="V105" s="95"/>
      <c r="W105" s="95"/>
      <c r="X105" s="77">
        <v>1590346</v>
      </c>
      <c r="Y105" s="95"/>
      <c r="Z105" s="22">
        <f>IF($U105,X105/$U105*100,0)</f>
        <v>32.789124790937493</v>
      </c>
      <c r="AA105" s="95"/>
      <c r="AB105" s="77">
        <v>16793</v>
      </c>
      <c r="AC105" s="95"/>
      <c r="AD105" s="22">
        <f>IF($U105,AB105/$U105*100,0)</f>
        <v>0.3462314317854186</v>
      </c>
      <c r="AE105" s="95"/>
      <c r="AF105" s="77">
        <v>0</v>
      </c>
      <c r="AG105" s="95"/>
      <c r="AH105" s="22">
        <f>IF($U105,AF105/$U105*100,0)</f>
        <v>0</v>
      </c>
      <c r="AI105" s="95"/>
      <c r="AJ105" s="77">
        <v>200783</v>
      </c>
      <c r="AK105" s="95"/>
      <c r="AL105" s="83">
        <v>24</v>
      </c>
      <c r="AM105" s="95"/>
      <c r="AN105" s="28">
        <v>52552</v>
      </c>
      <c r="AO105" s="95"/>
      <c r="AP105" s="28">
        <f>IF(E105,AN105,0)</f>
        <v>52552</v>
      </c>
      <c r="AQ105" s="95"/>
      <c r="AR105" s="28">
        <f>IF(O105,AN105,0)</f>
        <v>52552</v>
      </c>
    </row>
    <row r="106" spans="1:44" ht="11.25" x14ac:dyDescent="0.25">
      <c r="A106" s="83">
        <v>25</v>
      </c>
      <c r="B106" s="95"/>
      <c r="C106" s="83" t="s">
        <v>147</v>
      </c>
      <c r="D106" s="95"/>
      <c r="E106" s="77">
        <v>664368</v>
      </c>
      <c r="F106" s="95"/>
      <c r="G106" s="20">
        <f t="shared" si="2"/>
        <v>68.668527131782952</v>
      </c>
      <c r="H106" s="95"/>
      <c r="I106" s="20">
        <f>IF(G$195,G106/G$195*100,0)</f>
        <v>138.69052359583668</v>
      </c>
      <c r="J106" s="95"/>
      <c r="K106" s="77">
        <v>334151</v>
      </c>
      <c r="L106" s="95"/>
      <c r="M106" s="77">
        <v>258052</v>
      </c>
      <c r="N106" s="95"/>
      <c r="O106" s="77">
        <v>215393</v>
      </c>
      <c r="P106" s="95"/>
      <c r="Q106" s="20">
        <f t="shared" si="3"/>
        <v>22.262842377260981</v>
      </c>
      <c r="R106" s="95"/>
      <c r="S106" s="22">
        <f>IF(Q$195,Q106/Q$195*100,0)</f>
        <v>116.4092642336396</v>
      </c>
      <c r="T106" s="95"/>
      <c r="U106" s="21">
        <f>(E106+O106)</f>
        <v>879761</v>
      </c>
      <c r="V106" s="95"/>
      <c r="W106" s="95"/>
      <c r="X106" s="77">
        <v>527087</v>
      </c>
      <c r="Y106" s="95"/>
      <c r="Z106" s="22">
        <f>IF($U106,X106/$U106*100,0)</f>
        <v>59.912521696233412</v>
      </c>
      <c r="AA106" s="95"/>
      <c r="AB106" s="77">
        <v>46961</v>
      </c>
      <c r="AC106" s="95"/>
      <c r="AD106" s="22">
        <f>IF($U106,AB106/$U106*100,0)</f>
        <v>5.3379270051752687</v>
      </c>
      <c r="AE106" s="95"/>
      <c r="AF106" s="77">
        <v>0</v>
      </c>
      <c r="AG106" s="95"/>
      <c r="AH106" s="22">
        <f>IF($U106,AF106/$U106*100,0)</f>
        <v>0</v>
      </c>
      <c r="AI106" s="95"/>
      <c r="AJ106" s="77">
        <v>41781</v>
      </c>
      <c r="AK106" s="95"/>
      <c r="AL106" s="83">
        <v>25</v>
      </c>
      <c r="AM106" s="95"/>
      <c r="AN106" s="28">
        <v>9675</v>
      </c>
      <c r="AO106" s="95"/>
      <c r="AP106" s="28">
        <f>IF(E106,AN106,0)</f>
        <v>9675</v>
      </c>
      <c r="AQ106" s="95"/>
      <c r="AR106" s="28">
        <f>IF(O106,AN106,0)</f>
        <v>9675</v>
      </c>
    </row>
    <row r="107" spans="1:44" ht="11.25" x14ac:dyDescent="0.25">
      <c r="A107" s="83">
        <v>26</v>
      </c>
      <c r="B107" s="95"/>
      <c r="C107" s="83" t="s">
        <v>148</v>
      </c>
      <c r="D107" s="95"/>
      <c r="E107" s="77">
        <v>1277711</v>
      </c>
      <c r="F107" s="95"/>
      <c r="G107" s="20">
        <f t="shared" si="2"/>
        <v>90.463820447465309</v>
      </c>
      <c r="H107" s="95"/>
      <c r="I107" s="20">
        <f>IF(G$195,G107/G$195*100,0)</f>
        <v>182.71069947751411</v>
      </c>
      <c r="J107" s="95"/>
      <c r="K107" s="77">
        <v>540475</v>
      </c>
      <c r="L107" s="95"/>
      <c r="M107" s="77">
        <v>518834</v>
      </c>
      <c r="N107" s="95"/>
      <c r="O107" s="77">
        <v>861352</v>
      </c>
      <c r="P107" s="95"/>
      <c r="Q107" s="20">
        <f t="shared" si="3"/>
        <v>60.984990087793825</v>
      </c>
      <c r="R107" s="95"/>
      <c r="S107" s="22">
        <f>IF(Q$195,Q107/Q$195*100,0)</f>
        <v>318.88191566531259</v>
      </c>
      <c r="T107" s="95"/>
      <c r="U107" s="21">
        <f>(E107+O107)</f>
        <v>2139063</v>
      </c>
      <c r="V107" s="95"/>
      <c r="W107" s="95"/>
      <c r="X107" s="77">
        <v>890127</v>
      </c>
      <c r="Y107" s="95"/>
      <c r="Z107" s="22">
        <f>IF($U107,X107/$U107*100,0)</f>
        <v>41.612939871336188</v>
      </c>
      <c r="AA107" s="95"/>
      <c r="AB107" s="77">
        <v>0</v>
      </c>
      <c r="AC107" s="95"/>
      <c r="AD107" s="22">
        <f>IF($U107,AB107/$U107*100,0)</f>
        <v>0</v>
      </c>
      <c r="AE107" s="95"/>
      <c r="AF107" s="77">
        <v>0</v>
      </c>
      <c r="AG107" s="95"/>
      <c r="AH107" s="22">
        <f>IF($U107,AF107/$U107*100,0)</f>
        <v>0</v>
      </c>
      <c r="AI107" s="95"/>
      <c r="AJ107" s="77">
        <v>85562</v>
      </c>
      <c r="AK107" s="95"/>
      <c r="AL107" s="83">
        <v>26</v>
      </c>
      <c r="AM107" s="95"/>
      <c r="AN107" s="28">
        <v>14124</v>
      </c>
      <c r="AO107" s="95"/>
      <c r="AP107" s="28">
        <f>IF(E107,AN107,0)</f>
        <v>14124</v>
      </c>
      <c r="AQ107" s="95"/>
      <c r="AR107" s="28">
        <f>IF(O107,AN107,0)</f>
        <v>14124</v>
      </c>
    </row>
    <row r="108" spans="1:44" ht="11.25" x14ac:dyDescent="0.25">
      <c r="A108" s="83">
        <v>27</v>
      </c>
      <c r="B108" s="95"/>
      <c r="C108" s="83" t="s">
        <v>149</v>
      </c>
      <c r="D108" s="95"/>
      <c r="E108" s="77">
        <v>1257088</v>
      </c>
      <c r="F108" s="95"/>
      <c r="G108" s="20">
        <f t="shared" si="2"/>
        <v>44.981142877589726</v>
      </c>
      <c r="H108" s="95"/>
      <c r="I108" s="20">
        <f>IF(G$195,G108/G$195*100,0)</f>
        <v>90.848872375837132</v>
      </c>
      <c r="J108" s="95"/>
      <c r="K108" s="77">
        <v>589246</v>
      </c>
      <c r="L108" s="95"/>
      <c r="M108" s="77">
        <v>540234</v>
      </c>
      <c r="N108" s="95"/>
      <c r="O108" s="77">
        <v>538638</v>
      </c>
      <c r="P108" s="95"/>
      <c r="Q108" s="20">
        <f t="shared" si="3"/>
        <v>19.273553512004867</v>
      </c>
      <c r="R108" s="95"/>
      <c r="S108" s="22">
        <f>IF(Q$195,Q108/Q$195*100,0)</f>
        <v>100.77869417931001</v>
      </c>
      <c r="T108" s="95"/>
      <c r="U108" s="21">
        <f>(E108+O108)</f>
        <v>1795726</v>
      </c>
      <c r="V108" s="95"/>
      <c r="W108" s="95"/>
      <c r="X108" s="77">
        <v>885214</v>
      </c>
      <c r="Y108" s="95"/>
      <c r="Z108" s="22">
        <f>IF($U108,X108/$U108*100,0)</f>
        <v>49.295605231533095</v>
      </c>
      <c r="AA108" s="95"/>
      <c r="AB108" s="77">
        <v>0</v>
      </c>
      <c r="AC108" s="95"/>
      <c r="AD108" s="22">
        <f>IF($U108,AB108/$U108*100,0)</f>
        <v>0</v>
      </c>
      <c r="AE108" s="95"/>
      <c r="AF108" s="77">
        <v>0</v>
      </c>
      <c r="AG108" s="95"/>
      <c r="AH108" s="22">
        <f>IF($U108,AF108/$U108*100,0)</f>
        <v>0</v>
      </c>
      <c r="AI108" s="95"/>
      <c r="AJ108" s="77">
        <v>143193</v>
      </c>
      <c r="AK108" s="95"/>
      <c r="AL108" s="83">
        <v>27</v>
      </c>
      <c r="AM108" s="95"/>
      <c r="AN108" s="28">
        <v>27947</v>
      </c>
      <c r="AO108" s="95"/>
      <c r="AP108" s="28">
        <f>IF(E108,AN108,0)</f>
        <v>27947</v>
      </c>
      <c r="AQ108" s="95"/>
      <c r="AR108" s="28">
        <f>IF(O108,AN108,0)</f>
        <v>27947</v>
      </c>
    </row>
    <row r="109" spans="1:44" ht="11.25" x14ac:dyDescent="0.25">
      <c r="A109" s="83">
        <v>28</v>
      </c>
      <c r="B109" s="95"/>
      <c r="C109" s="83" t="s">
        <v>150</v>
      </c>
      <c r="D109" s="95"/>
      <c r="E109" s="77">
        <v>513477</v>
      </c>
      <c r="F109" s="95"/>
      <c r="G109" s="20">
        <f t="shared" si="2"/>
        <v>48.445796773280499</v>
      </c>
      <c r="H109" s="95"/>
      <c r="I109" s="20">
        <f>IF(G$195,G109/G$195*100,0)</f>
        <v>97.846469134386268</v>
      </c>
      <c r="J109" s="95"/>
      <c r="K109" s="77">
        <v>292137</v>
      </c>
      <c r="L109" s="95"/>
      <c r="M109" s="77">
        <v>168349</v>
      </c>
      <c r="N109" s="95"/>
      <c r="O109" s="77">
        <v>365521</v>
      </c>
      <c r="P109" s="95"/>
      <c r="Q109" s="20">
        <f t="shared" si="3"/>
        <v>34.486366638362107</v>
      </c>
      <c r="R109" s="95"/>
      <c r="S109" s="22">
        <f>IF(Q$195,Q109/Q$195*100,0)</f>
        <v>180.32434935458497</v>
      </c>
      <c r="T109" s="95"/>
      <c r="U109" s="21">
        <f>(E109+O109)</f>
        <v>878998</v>
      </c>
      <c r="V109" s="95"/>
      <c r="W109" s="95"/>
      <c r="X109" s="77">
        <v>521660</v>
      </c>
      <c r="Y109" s="95"/>
      <c r="Z109" s="22">
        <f>IF($U109,X109/$U109*100,0)</f>
        <v>59.347120243732064</v>
      </c>
      <c r="AA109" s="95"/>
      <c r="AB109" s="77">
        <v>40375</v>
      </c>
      <c r="AC109" s="95"/>
      <c r="AD109" s="22">
        <f>IF($U109,AB109/$U109*100,0)</f>
        <v>4.593298278266845</v>
      </c>
      <c r="AE109" s="95"/>
      <c r="AF109" s="77">
        <v>0</v>
      </c>
      <c r="AG109" s="95"/>
      <c r="AH109" s="22">
        <f>IF($U109,AF109/$U109*100,0)</f>
        <v>0</v>
      </c>
      <c r="AI109" s="95"/>
      <c r="AJ109" s="77">
        <v>16286</v>
      </c>
      <c r="AK109" s="95"/>
      <c r="AL109" s="83">
        <v>28</v>
      </c>
      <c r="AM109" s="95"/>
      <c r="AN109" s="28">
        <v>10599</v>
      </c>
      <c r="AO109" s="95"/>
      <c r="AP109" s="28">
        <f>IF(E109,AN109,0)</f>
        <v>10599</v>
      </c>
      <c r="AQ109" s="95"/>
      <c r="AR109" s="28">
        <f>IF(O109,AN109,0)</f>
        <v>10599</v>
      </c>
    </row>
    <row r="110" spans="1:44" ht="11.25" x14ac:dyDescent="0.25">
      <c r="A110" s="83">
        <v>29</v>
      </c>
      <c r="B110" s="95"/>
      <c r="C110" s="83" t="s">
        <v>93</v>
      </c>
      <c r="D110" s="95"/>
      <c r="E110" s="77">
        <v>59634155</v>
      </c>
      <c r="F110" s="95"/>
      <c r="G110" s="20">
        <f t="shared" si="2"/>
        <v>51.841857274871359</v>
      </c>
      <c r="H110" s="95"/>
      <c r="I110" s="20">
        <f>IF(G$195,G110/G$195*100,0)</f>
        <v>104.70552711628925</v>
      </c>
      <c r="J110" s="95"/>
      <c r="K110" s="77">
        <v>15497594</v>
      </c>
      <c r="L110" s="95"/>
      <c r="M110" s="77">
        <v>29525033</v>
      </c>
      <c r="N110" s="95"/>
      <c r="O110" s="77">
        <v>9861189</v>
      </c>
      <c r="P110" s="95"/>
      <c r="Q110" s="20">
        <f t="shared" si="3"/>
        <v>8.5726435244790746</v>
      </c>
      <c r="R110" s="95"/>
      <c r="S110" s="22">
        <f>IF(Q$195,Q110/Q$195*100,0)</f>
        <v>44.825144440728018</v>
      </c>
      <c r="T110" s="95"/>
      <c r="U110" s="21">
        <f>(E110+O110)</f>
        <v>69495344</v>
      </c>
      <c r="V110" s="95"/>
      <c r="W110" s="95"/>
      <c r="X110" s="77">
        <v>20861904</v>
      </c>
      <c r="Y110" s="95"/>
      <c r="Z110" s="22">
        <f>IF($U110,X110/$U110*100,0)</f>
        <v>30.019139123910225</v>
      </c>
      <c r="AA110" s="95"/>
      <c r="AB110" s="77">
        <v>65091</v>
      </c>
      <c r="AC110" s="95"/>
      <c r="AD110" s="22">
        <f>IF($U110,AB110/$U110*100,0)</f>
        <v>9.366238981420108E-2</v>
      </c>
      <c r="AE110" s="95"/>
      <c r="AF110" s="77">
        <v>0</v>
      </c>
      <c r="AG110" s="95"/>
      <c r="AH110" s="22">
        <f>IF($U110,AF110/$U110*100,0)</f>
        <v>0</v>
      </c>
      <c r="AI110" s="95"/>
      <c r="AJ110" s="77">
        <v>214955</v>
      </c>
      <c r="AK110" s="95"/>
      <c r="AL110" s="83">
        <v>29</v>
      </c>
      <c r="AM110" s="95"/>
      <c r="AN110" s="28">
        <v>1150309</v>
      </c>
      <c r="AO110" s="95"/>
      <c r="AP110" s="28">
        <f>IF(E110,AN110,0)</f>
        <v>1150309</v>
      </c>
      <c r="AQ110" s="95"/>
      <c r="AR110" s="28">
        <f>IF(O110,AN110,0)</f>
        <v>1150309</v>
      </c>
    </row>
    <row r="111" spans="1:44" ht="11.25" x14ac:dyDescent="0.25">
      <c r="A111" s="83">
        <v>30</v>
      </c>
      <c r="B111" s="95"/>
      <c r="C111" s="83" t="s">
        <v>151</v>
      </c>
      <c r="D111" s="95"/>
      <c r="E111" s="77">
        <v>5661048</v>
      </c>
      <c r="F111" s="95"/>
      <c r="G111" s="20">
        <f t="shared" si="2"/>
        <v>77.57835882256208</v>
      </c>
      <c r="H111" s="95"/>
      <c r="I111" s="20">
        <f>IF(G$195,G111/G$195*100,0)</f>
        <v>156.68580140299665</v>
      </c>
      <c r="J111" s="95"/>
      <c r="K111" s="77">
        <v>1481460</v>
      </c>
      <c r="L111" s="95"/>
      <c r="M111" s="77">
        <v>2735691</v>
      </c>
      <c r="N111" s="95"/>
      <c r="O111" s="77">
        <v>1858854</v>
      </c>
      <c r="P111" s="95"/>
      <c r="Q111" s="20">
        <f t="shared" si="3"/>
        <v>25.473524091432331</v>
      </c>
      <c r="R111" s="95"/>
      <c r="S111" s="22">
        <f>IF(Q$195,Q111/Q$195*100,0)</f>
        <v>133.19746628356449</v>
      </c>
      <c r="T111" s="95"/>
      <c r="U111" s="21">
        <f>(E111+O111)</f>
        <v>7519902</v>
      </c>
      <c r="V111" s="95"/>
      <c r="W111" s="95"/>
      <c r="X111" s="77">
        <v>2043691</v>
      </c>
      <c r="Y111" s="95"/>
      <c r="Z111" s="22">
        <f>IF($U111,X111/$U111*100,0)</f>
        <v>27.177096190881212</v>
      </c>
      <c r="AA111" s="95"/>
      <c r="AB111" s="77">
        <v>2280</v>
      </c>
      <c r="AC111" s="95"/>
      <c r="AD111" s="22">
        <f>IF($U111,AB111/$U111*100,0)</f>
        <v>3.031954405788799E-2</v>
      </c>
      <c r="AE111" s="95"/>
      <c r="AF111" s="77">
        <v>0</v>
      </c>
      <c r="AG111" s="95"/>
      <c r="AH111" s="22">
        <f>IF($U111,AF111/$U111*100,0)</f>
        <v>0</v>
      </c>
      <c r="AI111" s="95"/>
      <c r="AJ111" s="77">
        <v>272608</v>
      </c>
      <c r="AK111" s="95"/>
      <c r="AL111" s="83">
        <v>30</v>
      </c>
      <c r="AM111" s="95"/>
      <c r="AN111" s="28">
        <v>72972</v>
      </c>
      <c r="AO111" s="95"/>
      <c r="AP111" s="28">
        <f>IF(E111,AN111,0)</f>
        <v>72972</v>
      </c>
      <c r="AQ111" s="95"/>
      <c r="AR111" s="28">
        <f>IF(O111,AN111,0)</f>
        <v>72972</v>
      </c>
    </row>
    <row r="112" spans="1:44" ht="11.25" x14ac:dyDescent="0.25">
      <c r="A112" s="83">
        <v>31</v>
      </c>
      <c r="B112" s="95"/>
      <c r="C112" s="83" t="s">
        <v>152</v>
      </c>
      <c r="D112" s="95"/>
      <c r="E112" s="77">
        <v>809618</v>
      </c>
      <c r="F112" s="95"/>
      <c r="G112" s="20">
        <f t="shared" si="2"/>
        <v>52.314422331351771</v>
      </c>
      <c r="H112" s="95"/>
      <c r="I112" s="20">
        <f>IF(G$195,G112/G$195*100,0)</f>
        <v>105.65997157365447</v>
      </c>
      <c r="J112" s="95"/>
      <c r="K112" s="77">
        <v>368533</v>
      </c>
      <c r="L112" s="95"/>
      <c r="M112" s="77">
        <v>412014</v>
      </c>
      <c r="N112" s="95"/>
      <c r="O112" s="77">
        <v>355118</v>
      </c>
      <c r="P112" s="95"/>
      <c r="Q112" s="20">
        <f t="shared" si="3"/>
        <v>22.946368570690101</v>
      </c>
      <c r="R112" s="95"/>
      <c r="S112" s="22">
        <f>IF(Q$195,Q112/Q$195*100,0)</f>
        <v>119.98332633735261</v>
      </c>
      <c r="T112" s="95"/>
      <c r="U112" s="21">
        <f>(E112+O112)</f>
        <v>1164736</v>
      </c>
      <c r="V112" s="95"/>
      <c r="W112" s="95"/>
      <c r="X112" s="77">
        <v>680664</v>
      </c>
      <c r="Y112" s="95"/>
      <c r="Z112" s="22">
        <f>IF($U112,X112/$U112*100,0)</f>
        <v>58.439337326226713</v>
      </c>
      <c r="AA112" s="95"/>
      <c r="AB112" s="77">
        <v>0</v>
      </c>
      <c r="AC112" s="95"/>
      <c r="AD112" s="22">
        <f>IF($U112,AB112/$U112*100,0)</f>
        <v>0</v>
      </c>
      <c r="AE112" s="95"/>
      <c r="AF112" s="77">
        <v>0</v>
      </c>
      <c r="AG112" s="95"/>
      <c r="AH112" s="22">
        <f>IF($U112,AF112/$U112*100,0)</f>
        <v>0</v>
      </c>
      <c r="AI112" s="95"/>
      <c r="AJ112" s="77">
        <v>196229</v>
      </c>
      <c r="AK112" s="95"/>
      <c r="AL112" s="83">
        <v>31</v>
      </c>
      <c r="AM112" s="95"/>
      <c r="AN112" s="28">
        <v>15476</v>
      </c>
      <c r="AO112" s="95"/>
      <c r="AP112" s="28">
        <f>IF(E112,AN112,0)</f>
        <v>15476</v>
      </c>
      <c r="AQ112" s="95"/>
      <c r="AR112" s="28">
        <f>IF(O112,AN112,0)</f>
        <v>15476</v>
      </c>
    </row>
    <row r="113" spans="1:44" ht="11.25" x14ac:dyDescent="0.25">
      <c r="A113" s="83">
        <v>32</v>
      </c>
      <c r="B113" s="95"/>
      <c r="C113" s="83" t="s">
        <v>153</v>
      </c>
      <c r="D113" s="95"/>
      <c r="E113" s="77">
        <v>2614146</v>
      </c>
      <c r="F113" s="95"/>
      <c r="G113" s="20">
        <f t="shared" si="2"/>
        <v>95.935483870967744</v>
      </c>
      <c r="H113" s="95"/>
      <c r="I113" s="20">
        <f>IF(G$195,G113/G$195*100,0)</f>
        <v>193.76187381957311</v>
      </c>
      <c r="J113" s="95"/>
      <c r="K113" s="77">
        <v>706741</v>
      </c>
      <c r="L113" s="95"/>
      <c r="M113" s="77">
        <v>1774748</v>
      </c>
      <c r="N113" s="95"/>
      <c r="O113" s="77">
        <v>531752</v>
      </c>
      <c r="P113" s="95"/>
      <c r="Q113" s="20">
        <f t="shared" si="3"/>
        <v>19.514550992696979</v>
      </c>
      <c r="R113" s="95"/>
      <c r="S113" s="22">
        <f>IF(Q$195,Q113/Q$195*100,0)</f>
        <v>102.03883603065707</v>
      </c>
      <c r="T113" s="95"/>
      <c r="U113" s="21">
        <f>(E113+O113)</f>
        <v>3145898</v>
      </c>
      <c r="V113" s="95"/>
      <c r="W113" s="95"/>
      <c r="X113" s="77">
        <v>1215129</v>
      </c>
      <c r="Y113" s="95"/>
      <c r="Z113" s="22">
        <f>IF($U113,X113/$U113*100,0)</f>
        <v>38.625823214865832</v>
      </c>
      <c r="AA113" s="95"/>
      <c r="AB113" s="77">
        <v>0</v>
      </c>
      <c r="AC113" s="95"/>
      <c r="AD113" s="22">
        <f>IF($U113,AB113/$U113*100,0)</f>
        <v>0</v>
      </c>
      <c r="AE113" s="95"/>
      <c r="AF113" s="77">
        <v>0</v>
      </c>
      <c r="AG113" s="95"/>
      <c r="AH113" s="22">
        <f>IF($U113,AF113/$U113*100,0)</f>
        <v>0</v>
      </c>
      <c r="AI113" s="95"/>
      <c r="AJ113" s="77">
        <v>34558</v>
      </c>
      <c r="AK113" s="95"/>
      <c r="AL113" s="83">
        <v>32</v>
      </c>
      <c r="AM113" s="95"/>
      <c r="AN113" s="28">
        <v>27249</v>
      </c>
      <c r="AO113" s="95"/>
      <c r="AP113" s="28">
        <f>IF(E113,AN113,0)</f>
        <v>27249</v>
      </c>
      <c r="AQ113" s="95"/>
      <c r="AR113" s="28">
        <f>IF(O113,AN113,0)</f>
        <v>27249</v>
      </c>
    </row>
    <row r="114" spans="1:44" ht="11.25" x14ac:dyDescent="0.25">
      <c r="A114" s="83">
        <v>33</v>
      </c>
      <c r="B114" s="95"/>
      <c r="C114" s="83" t="s">
        <v>95</v>
      </c>
      <c r="D114" s="95"/>
      <c r="E114" s="77">
        <v>2186136</v>
      </c>
      <c r="F114" s="95"/>
      <c r="G114" s="20">
        <f t="shared" si="2"/>
        <v>40.129522550801255</v>
      </c>
      <c r="H114" s="95"/>
      <c r="I114" s="20">
        <f>IF(G$195,G114/G$195*100,0)</f>
        <v>81.050005390978498</v>
      </c>
      <c r="J114" s="95"/>
      <c r="K114" s="77">
        <v>862924</v>
      </c>
      <c r="L114" s="95"/>
      <c r="M114" s="77">
        <v>818198</v>
      </c>
      <c r="N114" s="95"/>
      <c r="O114" s="77">
        <v>858909</v>
      </c>
      <c r="P114" s="95"/>
      <c r="Q114" s="20">
        <f t="shared" si="3"/>
        <v>15.766451897130899</v>
      </c>
      <c r="R114" s="95"/>
      <c r="S114" s="22">
        <f>IF(Q$195,Q114/Q$195*100,0)</f>
        <v>82.44055425711035</v>
      </c>
      <c r="T114" s="95"/>
      <c r="U114" s="21">
        <f>(E114+O114)</f>
        <v>3045045</v>
      </c>
      <c r="V114" s="95"/>
      <c r="W114" s="95"/>
      <c r="X114" s="77">
        <v>1711618</v>
      </c>
      <c r="Y114" s="95"/>
      <c r="Z114" s="22">
        <f>IF($U114,X114/$U114*100,0)</f>
        <v>56.209941068194389</v>
      </c>
      <c r="AA114" s="95"/>
      <c r="AB114" s="77">
        <v>0</v>
      </c>
      <c r="AC114" s="95"/>
      <c r="AD114" s="22">
        <f>IF($U114,AB114/$U114*100,0)</f>
        <v>0</v>
      </c>
      <c r="AE114" s="95"/>
      <c r="AF114" s="77">
        <v>0</v>
      </c>
      <c r="AG114" s="95"/>
      <c r="AH114" s="22">
        <f>IF($U114,AF114/$U114*100,0)</f>
        <v>0</v>
      </c>
      <c r="AI114" s="95"/>
      <c r="AJ114" s="77">
        <v>87098</v>
      </c>
      <c r="AK114" s="95"/>
      <c r="AL114" s="83">
        <v>33</v>
      </c>
      <c r="AM114" s="95"/>
      <c r="AN114" s="28">
        <v>54477</v>
      </c>
      <c r="AO114" s="95"/>
      <c r="AP114" s="28">
        <f>IF(E114,AN114,0)</f>
        <v>54477</v>
      </c>
      <c r="AQ114" s="95"/>
      <c r="AR114" s="28">
        <f>IF(O114,AN114,0)</f>
        <v>54477</v>
      </c>
    </row>
    <row r="115" spans="1:44" ht="11.25" x14ac:dyDescent="0.25">
      <c r="A115" s="83">
        <v>34</v>
      </c>
      <c r="B115" s="95"/>
      <c r="C115" s="83" t="s">
        <v>154</v>
      </c>
      <c r="D115" s="95"/>
      <c r="E115" s="77">
        <v>2725210</v>
      </c>
      <c r="F115" s="95"/>
      <c r="G115" s="20">
        <f t="shared" si="2"/>
        <v>29.810105120379788</v>
      </c>
      <c r="H115" s="95"/>
      <c r="I115" s="20">
        <f>IF(G$195,G115/G$195*100,0)</f>
        <v>60.207772909677338</v>
      </c>
      <c r="J115" s="95"/>
      <c r="K115" s="77">
        <v>900578</v>
      </c>
      <c r="L115" s="95"/>
      <c r="M115" s="77">
        <v>931689</v>
      </c>
      <c r="N115" s="95"/>
      <c r="O115" s="77">
        <v>1904639</v>
      </c>
      <c r="P115" s="95"/>
      <c r="Q115" s="20">
        <f t="shared" si="3"/>
        <v>20.834170139686499</v>
      </c>
      <c r="R115" s="95"/>
      <c r="S115" s="22">
        <f>IF(Q$195,Q115/Q$195*100,0)</f>
        <v>108.93893851382313</v>
      </c>
      <c r="T115" s="95"/>
      <c r="U115" s="21">
        <f>(E115+O115)</f>
        <v>4629849</v>
      </c>
      <c r="V115" s="95"/>
      <c r="W115" s="95"/>
      <c r="X115" s="77">
        <v>1537139</v>
      </c>
      <c r="Y115" s="95"/>
      <c r="Z115" s="22">
        <f>IF($U115,X115/$U115*100,0)</f>
        <v>33.200629221384972</v>
      </c>
      <c r="AA115" s="95"/>
      <c r="AB115" s="77">
        <v>0</v>
      </c>
      <c r="AC115" s="95"/>
      <c r="AD115" s="22">
        <f>IF($U115,AB115/$U115*100,0)</f>
        <v>0</v>
      </c>
      <c r="AE115" s="95"/>
      <c r="AF115" s="77">
        <v>5921</v>
      </c>
      <c r="AG115" s="95"/>
      <c r="AH115" s="22">
        <f>IF($U115,AF115/$U115*100,0)</f>
        <v>0.12788754017679627</v>
      </c>
      <c r="AI115" s="95"/>
      <c r="AJ115" s="77">
        <v>807530</v>
      </c>
      <c r="AK115" s="95"/>
      <c r="AL115" s="83">
        <v>34</v>
      </c>
      <c r="AM115" s="95"/>
      <c r="AN115" s="28">
        <v>91419</v>
      </c>
      <c r="AO115" s="95"/>
      <c r="AP115" s="28">
        <f>IF(E115,AN115,0)</f>
        <v>91419</v>
      </c>
      <c r="AQ115" s="95"/>
      <c r="AR115" s="28">
        <f>IF(O115,AN115,0)</f>
        <v>91419</v>
      </c>
    </row>
    <row r="116" spans="1:44" ht="11.25" x14ac:dyDescent="0.25">
      <c r="A116" s="83">
        <v>35</v>
      </c>
      <c r="B116" s="95"/>
      <c r="C116" s="83" t="s">
        <v>155</v>
      </c>
      <c r="D116" s="95"/>
      <c r="E116" s="77">
        <v>1009824</v>
      </c>
      <c r="F116" s="95"/>
      <c r="G116" s="20">
        <f t="shared" si="2"/>
        <v>60.155120033359147</v>
      </c>
      <c r="H116" s="95"/>
      <c r="I116" s="20">
        <f>IF(G$195,G116/G$195*100,0)</f>
        <v>121.49590857520352</v>
      </c>
      <c r="J116" s="95"/>
      <c r="K116" s="77">
        <v>401375</v>
      </c>
      <c r="L116" s="95"/>
      <c r="M116" s="77">
        <v>565502</v>
      </c>
      <c r="N116" s="95"/>
      <c r="O116" s="77">
        <v>565722</v>
      </c>
      <c r="P116" s="95"/>
      <c r="Q116" s="20">
        <f t="shared" si="3"/>
        <v>33.70000595699053</v>
      </c>
      <c r="R116" s="95"/>
      <c r="S116" s="22">
        <f>IF(Q$195,Q116/Q$195*100,0)</f>
        <v>176.21258021075695</v>
      </c>
      <c r="T116" s="95"/>
      <c r="U116" s="21">
        <f>(E116+O116)</f>
        <v>1575546</v>
      </c>
      <c r="V116" s="95"/>
      <c r="W116" s="95"/>
      <c r="X116" s="77">
        <v>901844</v>
      </c>
      <c r="Y116" s="95"/>
      <c r="Z116" s="22">
        <f>IF($U116,X116/$U116*100,0)</f>
        <v>57.240093275600969</v>
      </c>
      <c r="AA116" s="95"/>
      <c r="AB116" s="77">
        <v>78469</v>
      </c>
      <c r="AC116" s="95"/>
      <c r="AD116" s="22">
        <f>IF($U116,AB116/$U116*100,0)</f>
        <v>4.9804321803362139</v>
      </c>
      <c r="AE116" s="95"/>
      <c r="AF116" s="77">
        <v>0</v>
      </c>
      <c r="AG116" s="95"/>
      <c r="AH116" s="22">
        <f>IF($U116,AF116/$U116*100,0)</f>
        <v>0</v>
      </c>
      <c r="AI116" s="95"/>
      <c r="AJ116" s="77">
        <v>22940</v>
      </c>
      <c r="AK116" s="95"/>
      <c r="AL116" s="83">
        <v>35</v>
      </c>
      <c r="AM116" s="95"/>
      <c r="AN116" s="28">
        <v>16787</v>
      </c>
      <c r="AO116" s="95"/>
      <c r="AP116" s="28">
        <f>IF(E116,AN116,0)</f>
        <v>16787</v>
      </c>
      <c r="AQ116" s="95"/>
      <c r="AR116" s="28">
        <f>IF(O116,AN116,0)</f>
        <v>16787</v>
      </c>
    </row>
    <row r="117" spans="1:44" ht="11.25" x14ac:dyDescent="0.25">
      <c r="A117" s="83">
        <v>36</v>
      </c>
      <c r="B117" s="95"/>
      <c r="C117" s="83" t="s">
        <v>156</v>
      </c>
      <c r="D117" s="95"/>
      <c r="E117" s="77">
        <v>1630564</v>
      </c>
      <c r="F117" s="95"/>
      <c r="G117" s="20">
        <f t="shared" si="2"/>
        <v>42.121464183307069</v>
      </c>
      <c r="H117" s="95"/>
      <c r="I117" s="20">
        <f>IF(G$195,G117/G$195*100,0)</f>
        <v>85.073150192881627</v>
      </c>
      <c r="J117" s="95"/>
      <c r="K117" s="77">
        <v>701619</v>
      </c>
      <c r="L117" s="95"/>
      <c r="M117" s="77">
        <v>625569</v>
      </c>
      <c r="N117" s="95"/>
      <c r="O117" s="77">
        <v>950044</v>
      </c>
      <c r="P117" s="95"/>
      <c r="Q117" s="20">
        <f t="shared" si="3"/>
        <v>24.541964816202114</v>
      </c>
      <c r="R117" s="95"/>
      <c r="S117" s="22">
        <f>IF(Q$195,Q117/Q$195*100,0)</f>
        <v>128.32647416216614</v>
      </c>
      <c r="T117" s="95"/>
      <c r="U117" s="21">
        <f>(E117+O117)</f>
        <v>2580608</v>
      </c>
      <c r="V117" s="95"/>
      <c r="W117" s="95"/>
      <c r="X117" s="77">
        <v>1131115</v>
      </c>
      <c r="Y117" s="95"/>
      <c r="Z117" s="22">
        <f>IF($U117,X117/$U117*100,0)</f>
        <v>43.831337421258866</v>
      </c>
      <c r="AA117" s="95"/>
      <c r="AB117" s="77">
        <v>98037</v>
      </c>
      <c r="AC117" s="95"/>
      <c r="AD117" s="22">
        <f>IF($U117,AB117/$U117*100,0)</f>
        <v>3.7989884554337583</v>
      </c>
      <c r="AE117" s="95"/>
      <c r="AF117" s="77">
        <v>24391</v>
      </c>
      <c r="AG117" s="95"/>
      <c r="AH117" s="22">
        <f>IF($U117,AF117/$U117*100,0)</f>
        <v>0.94516486037398928</v>
      </c>
      <c r="AI117" s="95"/>
      <c r="AJ117" s="77">
        <v>115861</v>
      </c>
      <c r="AK117" s="95"/>
      <c r="AL117" s="83">
        <v>36</v>
      </c>
      <c r="AM117" s="95"/>
      <c r="AN117" s="28">
        <v>38711</v>
      </c>
      <c r="AO117" s="95"/>
      <c r="AP117" s="28">
        <f>IF(E117,AN117,0)</f>
        <v>38711</v>
      </c>
      <c r="AQ117" s="95"/>
      <c r="AR117" s="28">
        <f>IF(O117,AN117,0)</f>
        <v>38711</v>
      </c>
    </row>
    <row r="118" spans="1:44" ht="11.25" x14ac:dyDescent="0.25">
      <c r="A118" s="83">
        <v>37</v>
      </c>
      <c r="B118" s="95"/>
      <c r="C118" s="83" t="s">
        <v>157</v>
      </c>
      <c r="D118" s="95"/>
      <c r="E118" s="77">
        <v>1447662</v>
      </c>
      <c r="F118" s="95"/>
      <c r="G118" s="20">
        <f t="shared" si="2"/>
        <v>58.545800137501516</v>
      </c>
      <c r="H118" s="95"/>
      <c r="I118" s="20">
        <f>IF(G$195,G118/G$195*100,0)</f>
        <v>118.24554879158168</v>
      </c>
      <c r="J118" s="95"/>
      <c r="K118" s="77">
        <v>771675</v>
      </c>
      <c r="L118" s="95"/>
      <c r="M118" s="77">
        <v>615526</v>
      </c>
      <c r="N118" s="95"/>
      <c r="O118" s="77">
        <v>671351</v>
      </c>
      <c r="P118" s="95"/>
      <c r="Q118" s="20">
        <f t="shared" si="3"/>
        <v>27.150523719011606</v>
      </c>
      <c r="R118" s="95"/>
      <c r="S118" s="22">
        <f>IF(Q$195,Q118/Q$195*100,0)</f>
        <v>141.96626091717269</v>
      </c>
      <c r="T118" s="95"/>
      <c r="U118" s="21">
        <f>(E118+O118)</f>
        <v>2119013</v>
      </c>
      <c r="V118" s="95"/>
      <c r="W118" s="95"/>
      <c r="X118" s="77">
        <v>714221</v>
      </c>
      <c r="Y118" s="95"/>
      <c r="Z118" s="22">
        <f>IF($U118,X118/$U118*100,0)</f>
        <v>33.705361883103123</v>
      </c>
      <c r="AA118" s="95"/>
      <c r="AB118" s="77">
        <v>53255</v>
      </c>
      <c r="AC118" s="95"/>
      <c r="AD118" s="22">
        <f>IF($U118,AB118/$U118*100,0)</f>
        <v>2.5131983616900886</v>
      </c>
      <c r="AE118" s="95"/>
      <c r="AF118" s="77">
        <v>0</v>
      </c>
      <c r="AG118" s="95"/>
      <c r="AH118" s="22">
        <f>IF($U118,AF118/$U118*100,0)</f>
        <v>0</v>
      </c>
      <c r="AI118" s="95"/>
      <c r="AJ118" s="77">
        <v>80411</v>
      </c>
      <c r="AK118" s="95"/>
      <c r="AL118" s="83">
        <v>37</v>
      </c>
      <c r="AM118" s="95"/>
      <c r="AN118" s="28">
        <v>24727</v>
      </c>
      <c r="AO118" s="95"/>
      <c r="AP118" s="28">
        <f>IF(E118,AN118,0)</f>
        <v>24727</v>
      </c>
      <c r="AQ118" s="95"/>
      <c r="AR118" s="28">
        <f>IF(O118,AN118,0)</f>
        <v>24727</v>
      </c>
    </row>
    <row r="119" spans="1:44" ht="11.25" x14ac:dyDescent="0.25">
      <c r="A119" s="83">
        <v>38</v>
      </c>
      <c r="B119" s="95"/>
      <c r="C119" s="83" t="s">
        <v>158</v>
      </c>
      <c r="D119" s="95"/>
      <c r="E119" s="77">
        <v>1259723</v>
      </c>
      <c r="F119" s="95"/>
      <c r="G119" s="20">
        <f t="shared" si="2"/>
        <v>82.157633861605689</v>
      </c>
      <c r="H119" s="95"/>
      <c r="I119" s="20">
        <f>IF(G$195,G119/G$195*100,0)</f>
        <v>165.93460983652352</v>
      </c>
      <c r="J119" s="95"/>
      <c r="K119" s="77">
        <v>453986</v>
      </c>
      <c r="L119" s="95"/>
      <c r="M119" s="77">
        <v>606014</v>
      </c>
      <c r="N119" s="95"/>
      <c r="O119" s="77">
        <v>435142</v>
      </c>
      <c r="P119" s="95"/>
      <c r="Q119" s="20">
        <f t="shared" si="3"/>
        <v>28.379443031370247</v>
      </c>
      <c r="R119" s="95"/>
      <c r="S119" s="22">
        <f>IF(Q$195,Q119/Q$195*100,0)</f>
        <v>148.3921067516784</v>
      </c>
      <c r="T119" s="95"/>
      <c r="U119" s="21">
        <f>(E119+O119)</f>
        <v>1694865</v>
      </c>
      <c r="V119" s="95"/>
      <c r="W119" s="95"/>
      <c r="X119" s="77">
        <v>944083</v>
      </c>
      <c r="Y119" s="95"/>
      <c r="Z119" s="22">
        <f>IF($U119,X119/$U119*100,0)</f>
        <v>55.702548580565413</v>
      </c>
      <c r="AA119" s="95"/>
      <c r="AB119" s="77">
        <v>0</v>
      </c>
      <c r="AC119" s="95"/>
      <c r="AD119" s="22">
        <f>IF($U119,AB119/$U119*100,0)</f>
        <v>0</v>
      </c>
      <c r="AE119" s="95"/>
      <c r="AF119" s="77">
        <v>0</v>
      </c>
      <c r="AG119" s="95"/>
      <c r="AH119" s="22">
        <f>IF($U119,AF119/$U119*100,0)</f>
        <v>0</v>
      </c>
      <c r="AI119" s="95"/>
      <c r="AJ119" s="77">
        <v>12611</v>
      </c>
      <c r="AK119" s="95"/>
      <c r="AL119" s="83">
        <v>38</v>
      </c>
      <c r="AM119" s="95"/>
      <c r="AN119" s="28">
        <v>15333</v>
      </c>
      <c r="AO119" s="95"/>
      <c r="AP119" s="28">
        <f>IF(E119,AN119,0)</f>
        <v>15333</v>
      </c>
      <c r="AQ119" s="95"/>
      <c r="AR119" s="28">
        <f>IF(O119,AN119,0)</f>
        <v>15333</v>
      </c>
    </row>
    <row r="120" spans="1:44" ht="11.25" x14ac:dyDescent="0.25">
      <c r="A120" s="83">
        <v>39</v>
      </c>
      <c r="B120" s="95"/>
      <c r="C120" s="83" t="s">
        <v>159</v>
      </c>
      <c r="D120" s="95"/>
      <c r="E120" s="77">
        <v>1328948</v>
      </c>
      <c r="F120" s="95"/>
      <c r="G120" s="20">
        <f t="shared" si="2"/>
        <v>64.66270922537953</v>
      </c>
      <c r="H120" s="95"/>
      <c r="I120" s="20">
        <f>IF(G$195,G120/G$195*100,0)</f>
        <v>130.59993237342022</v>
      </c>
      <c r="J120" s="95"/>
      <c r="K120" s="77">
        <v>368672</v>
      </c>
      <c r="L120" s="95"/>
      <c r="M120" s="77">
        <v>801679</v>
      </c>
      <c r="N120" s="95"/>
      <c r="O120" s="77">
        <v>377067</v>
      </c>
      <c r="P120" s="95"/>
      <c r="Q120" s="20">
        <f t="shared" si="3"/>
        <v>18.346973530556635</v>
      </c>
      <c r="R120" s="95"/>
      <c r="S120" s="22">
        <f>IF(Q$195,Q120/Q$195*100,0)</f>
        <v>95.933738083129867</v>
      </c>
      <c r="T120" s="95"/>
      <c r="U120" s="21">
        <f>(E120+O120)</f>
        <v>1706015</v>
      </c>
      <c r="V120" s="95"/>
      <c r="W120" s="95"/>
      <c r="X120" s="77">
        <v>676509</v>
      </c>
      <c r="Y120" s="95"/>
      <c r="Z120" s="22">
        <f>IF($U120,X120/$U120*100,0)</f>
        <v>39.654340671096094</v>
      </c>
      <c r="AA120" s="95"/>
      <c r="AB120" s="77">
        <v>33759</v>
      </c>
      <c r="AC120" s="95"/>
      <c r="AD120" s="22">
        <f>IF($U120,AB120/$U120*100,0)</f>
        <v>1.9788219916003082</v>
      </c>
      <c r="AE120" s="95"/>
      <c r="AF120" s="77">
        <v>0</v>
      </c>
      <c r="AG120" s="95"/>
      <c r="AH120" s="22">
        <f>IF($U120,AF120/$U120*100,0)</f>
        <v>0</v>
      </c>
      <c r="AI120" s="95"/>
      <c r="AJ120" s="77">
        <v>30247</v>
      </c>
      <c r="AK120" s="95"/>
      <c r="AL120" s="83">
        <v>39</v>
      </c>
      <c r="AM120" s="95"/>
      <c r="AN120" s="28">
        <v>20552</v>
      </c>
      <c r="AO120" s="95"/>
      <c r="AP120" s="28">
        <f>IF(E120,AN120,0)</f>
        <v>20552</v>
      </c>
      <c r="AQ120" s="95"/>
      <c r="AR120" s="28">
        <f>IF(O120,AN120,0)</f>
        <v>20552</v>
      </c>
    </row>
    <row r="121" spans="1:44" ht="11.25" x14ac:dyDescent="0.25">
      <c r="A121" s="83">
        <v>40</v>
      </c>
      <c r="B121" s="95"/>
      <c r="C121" s="83" t="s">
        <v>160</v>
      </c>
      <c r="D121" s="95"/>
      <c r="E121" s="77">
        <v>0</v>
      </c>
      <c r="F121" s="95"/>
      <c r="G121" s="20">
        <f t="shared" si="2"/>
        <v>0</v>
      </c>
      <c r="H121" s="95"/>
      <c r="I121" s="20">
        <f>IF(G$195,G121/G$195*100,0)</f>
        <v>0</v>
      </c>
      <c r="J121" s="95"/>
      <c r="K121" s="79">
        <v>0</v>
      </c>
      <c r="L121" s="95"/>
      <c r="M121" s="79">
        <v>0</v>
      </c>
      <c r="N121" s="95"/>
      <c r="O121" s="79">
        <v>0</v>
      </c>
      <c r="P121" s="95"/>
      <c r="Q121" s="20">
        <f t="shared" si="3"/>
        <v>0</v>
      </c>
      <c r="R121" s="95"/>
      <c r="S121" s="22">
        <f>IF(Q$195,Q121/Q$195*100,0)</f>
        <v>0</v>
      </c>
      <c r="T121" s="95"/>
      <c r="U121" s="21">
        <f>(E121+O121)</f>
        <v>0</v>
      </c>
      <c r="V121" s="95"/>
      <c r="W121" s="95"/>
      <c r="X121" s="79">
        <v>0</v>
      </c>
      <c r="Y121" s="95"/>
      <c r="Z121" s="22">
        <f>IF($U121,X121/$U121*100,0)</f>
        <v>0</v>
      </c>
      <c r="AA121" s="95"/>
      <c r="AB121" s="79">
        <v>0</v>
      </c>
      <c r="AC121" s="95"/>
      <c r="AD121" s="22">
        <f>IF($U121,AB121/$U121*100,0)</f>
        <v>0</v>
      </c>
      <c r="AE121" s="95"/>
      <c r="AF121" s="79">
        <v>0</v>
      </c>
      <c r="AG121" s="95"/>
      <c r="AH121" s="22">
        <f>IF($U121,AF121/$U121*100,0)</f>
        <v>0</v>
      </c>
      <c r="AI121" s="95"/>
      <c r="AJ121" s="79">
        <v>0</v>
      </c>
      <c r="AK121" s="95"/>
      <c r="AL121" s="83">
        <v>40</v>
      </c>
      <c r="AM121" s="95"/>
      <c r="AN121" s="28">
        <v>0</v>
      </c>
      <c r="AO121" s="95"/>
      <c r="AP121" s="28">
        <f>IF(E121,AN121,0)</f>
        <v>0</v>
      </c>
      <c r="AQ121" s="95"/>
      <c r="AR121" s="28">
        <f>IF(O121,AN121,0)</f>
        <v>0</v>
      </c>
    </row>
    <row r="122" spans="1:44" ht="11.25" x14ac:dyDescent="0.25">
      <c r="A122" s="83">
        <v>41</v>
      </c>
      <c r="B122" s="95"/>
      <c r="C122" s="83" t="s">
        <v>161</v>
      </c>
      <c r="D122" s="95"/>
      <c r="E122" s="77">
        <v>1445319</v>
      </c>
      <c r="F122" s="95"/>
      <c r="G122" s="20">
        <f t="shared" si="2"/>
        <v>42.48189406854388</v>
      </c>
      <c r="H122" s="95"/>
      <c r="I122" s="20">
        <f>IF(G$195,G122/G$195*100,0)</f>
        <v>85.801114102856673</v>
      </c>
      <c r="J122" s="95"/>
      <c r="K122" s="77">
        <v>630355</v>
      </c>
      <c r="L122" s="95"/>
      <c r="M122" s="77">
        <v>520274</v>
      </c>
      <c r="N122" s="95"/>
      <c r="O122" s="79">
        <v>915019</v>
      </c>
      <c r="P122" s="95"/>
      <c r="Q122" s="20">
        <f t="shared" si="3"/>
        <v>26.89492093351361</v>
      </c>
      <c r="R122" s="95"/>
      <c r="S122" s="22">
        <f>IF(Q$195,Q122/Q$195*100,0)</f>
        <v>140.62974998601319</v>
      </c>
      <c r="T122" s="95"/>
      <c r="U122" s="21">
        <f>(E122+O122)</f>
        <v>2360338</v>
      </c>
      <c r="V122" s="95"/>
      <c r="W122" s="95"/>
      <c r="X122" s="79">
        <v>1274997</v>
      </c>
      <c r="Y122" s="95"/>
      <c r="Z122" s="22">
        <f>IF($U122,X122/$U122*100,0)</f>
        <v>54.017560196887061</v>
      </c>
      <c r="AA122" s="95"/>
      <c r="AB122" s="79">
        <v>59979</v>
      </c>
      <c r="AC122" s="95"/>
      <c r="AD122" s="22">
        <f>IF($U122,AB122/$U122*100,0)</f>
        <v>2.541119110906997</v>
      </c>
      <c r="AE122" s="95"/>
      <c r="AF122" s="79">
        <v>0</v>
      </c>
      <c r="AG122" s="95"/>
      <c r="AH122" s="22">
        <f>IF($U122,AF122/$U122*100,0)</f>
        <v>0</v>
      </c>
      <c r="AI122" s="95"/>
      <c r="AJ122" s="77">
        <v>98164</v>
      </c>
      <c r="AK122" s="95"/>
      <c r="AL122" s="83">
        <v>41</v>
      </c>
      <c r="AM122" s="95"/>
      <c r="AN122" s="28">
        <v>34022</v>
      </c>
      <c r="AO122" s="95"/>
      <c r="AP122" s="28">
        <f>IF(E122,AN122,0)</f>
        <v>34022</v>
      </c>
      <c r="AQ122" s="95"/>
      <c r="AR122" s="28">
        <f>IF(O122,AN122,0)</f>
        <v>34022</v>
      </c>
    </row>
    <row r="123" spans="1:44" ht="11.25" x14ac:dyDescent="0.25">
      <c r="A123" s="83">
        <v>42</v>
      </c>
      <c r="B123" s="95"/>
      <c r="C123" s="83" t="s">
        <v>162</v>
      </c>
      <c r="D123" s="95"/>
      <c r="E123" s="77">
        <v>5536255</v>
      </c>
      <c r="F123" s="95"/>
      <c r="G123" s="20">
        <f t="shared" si="2"/>
        <v>50.339201120213858</v>
      </c>
      <c r="H123" s="95"/>
      <c r="I123" s="20">
        <f>IF(G$195,G123/G$195*100,0)</f>
        <v>101.67059717707556</v>
      </c>
      <c r="J123" s="95"/>
      <c r="K123" s="77">
        <v>1813993</v>
      </c>
      <c r="L123" s="95"/>
      <c r="M123" s="77">
        <v>3335436</v>
      </c>
      <c r="N123" s="95"/>
      <c r="O123" s="79">
        <v>2579969</v>
      </c>
      <c r="P123" s="95"/>
      <c r="Q123" s="20">
        <f t="shared" si="3"/>
        <v>23.458742123496304</v>
      </c>
      <c r="R123" s="95"/>
      <c r="S123" s="22">
        <f>IF(Q$195,Q123/Q$195*100,0)</f>
        <v>122.66245541189822</v>
      </c>
      <c r="T123" s="95"/>
      <c r="U123" s="21">
        <f>(E123+O123)</f>
        <v>8116224</v>
      </c>
      <c r="V123" s="95"/>
      <c r="W123" s="95"/>
      <c r="X123" s="79">
        <v>2148872</v>
      </c>
      <c r="Y123" s="95"/>
      <c r="Z123" s="22">
        <f>IF($U123,X123/$U123*100,0)</f>
        <v>26.476252996467327</v>
      </c>
      <c r="AA123" s="95"/>
      <c r="AB123" s="79">
        <v>134405</v>
      </c>
      <c r="AC123" s="95"/>
      <c r="AD123" s="22">
        <f>IF($U123,AB123/$U123*100,0)</f>
        <v>1.656004072829927</v>
      </c>
      <c r="AE123" s="95"/>
      <c r="AF123" s="79">
        <v>0</v>
      </c>
      <c r="AG123" s="95"/>
      <c r="AH123" s="22">
        <f>IF($U123,AF123/$U123*100,0)</f>
        <v>0</v>
      </c>
      <c r="AI123" s="95"/>
      <c r="AJ123" s="77">
        <v>548361</v>
      </c>
      <c r="AK123" s="95"/>
      <c r="AL123" s="83">
        <v>42</v>
      </c>
      <c r="AM123" s="95"/>
      <c r="AN123" s="28">
        <v>109979</v>
      </c>
      <c r="AO123" s="95"/>
      <c r="AP123" s="28">
        <f>IF(E123,AN123,0)</f>
        <v>109979</v>
      </c>
      <c r="AQ123" s="95"/>
      <c r="AR123" s="28">
        <f>IF(O123,AN123,0)</f>
        <v>109979</v>
      </c>
    </row>
    <row r="124" spans="1:44" ht="11.25" x14ac:dyDescent="0.25">
      <c r="A124" s="83">
        <v>43</v>
      </c>
      <c r="B124" s="95"/>
      <c r="C124" s="83" t="s">
        <v>163</v>
      </c>
      <c r="D124" s="95"/>
      <c r="E124" s="77">
        <v>10600330</v>
      </c>
      <c r="F124" s="95"/>
      <c r="G124" s="20">
        <f t="shared" si="2"/>
        <v>31.700594218111242</v>
      </c>
      <c r="H124" s="95"/>
      <c r="I124" s="20">
        <f>IF(G$195,G124/G$195*100,0)</f>
        <v>64.026012993863461</v>
      </c>
      <c r="J124" s="95"/>
      <c r="K124" s="77">
        <v>2693473</v>
      </c>
      <c r="L124" s="95"/>
      <c r="M124" s="77">
        <v>4266851</v>
      </c>
      <c r="N124" s="95"/>
      <c r="O124" s="79">
        <v>7537275</v>
      </c>
      <c r="P124" s="95"/>
      <c r="Q124" s="20">
        <f t="shared" si="3"/>
        <v>22.540439428330476</v>
      </c>
      <c r="R124" s="95"/>
      <c r="S124" s="22">
        <f>IF(Q$195,Q124/Q$195*100,0)</f>
        <v>117.86078007877869</v>
      </c>
      <c r="T124" s="95"/>
      <c r="U124" s="21">
        <f>(E124+O124)</f>
        <v>18137605</v>
      </c>
      <c r="V124" s="95"/>
      <c r="W124" s="95"/>
      <c r="X124" s="79">
        <v>6577007</v>
      </c>
      <c r="Y124" s="95"/>
      <c r="Z124" s="22">
        <f>IF($U124,X124/$U124*100,0)</f>
        <v>36.261717023829767</v>
      </c>
      <c r="AA124" s="95"/>
      <c r="AB124" s="79">
        <v>598478</v>
      </c>
      <c r="AC124" s="95"/>
      <c r="AD124" s="22">
        <f>IF($U124,AB124/$U124*100,0)</f>
        <v>3.2996528483225873</v>
      </c>
      <c r="AE124" s="95"/>
      <c r="AF124" s="79">
        <v>0</v>
      </c>
      <c r="AG124" s="95"/>
      <c r="AH124" s="22">
        <f>IF($U124,AF124/$U124*100,0)</f>
        <v>0</v>
      </c>
      <c r="AI124" s="95"/>
      <c r="AJ124" s="77">
        <v>18703</v>
      </c>
      <c r="AK124" s="95"/>
      <c r="AL124" s="83">
        <v>43</v>
      </c>
      <c r="AM124" s="95"/>
      <c r="AN124" s="28">
        <v>334389</v>
      </c>
      <c r="AO124" s="95"/>
      <c r="AP124" s="28">
        <f>IF(E124,AN124,0)</f>
        <v>334389</v>
      </c>
      <c r="AQ124" s="95"/>
      <c r="AR124" s="28">
        <f>IF(O124,AN124,0)</f>
        <v>334389</v>
      </c>
    </row>
    <row r="125" spans="1:44" ht="11.25" x14ac:dyDescent="0.25">
      <c r="A125" s="83">
        <v>44</v>
      </c>
      <c r="B125" s="95"/>
      <c r="C125" s="83" t="s">
        <v>164</v>
      </c>
      <c r="D125" s="95"/>
      <c r="E125" s="77">
        <v>2308992</v>
      </c>
      <c r="F125" s="95"/>
      <c r="G125" s="20">
        <f t="shared" si="2"/>
        <v>45.320562141791633</v>
      </c>
      <c r="H125" s="95"/>
      <c r="I125" s="20">
        <f>IF(G$195,G125/G$195*100,0)</f>
        <v>91.534400920527403</v>
      </c>
      <c r="J125" s="95"/>
      <c r="K125" s="77">
        <v>948951</v>
      </c>
      <c r="L125" s="95"/>
      <c r="M125" s="77">
        <v>1185538</v>
      </c>
      <c r="N125" s="95"/>
      <c r="O125" s="79">
        <v>1054765</v>
      </c>
      <c r="P125" s="95"/>
      <c r="Q125" s="20">
        <f t="shared" si="3"/>
        <v>20.702775378817616</v>
      </c>
      <c r="R125" s="95"/>
      <c r="S125" s="22">
        <f>IF(Q$195,Q125/Q$195*100,0)</f>
        <v>108.2518938329281</v>
      </c>
      <c r="T125" s="95"/>
      <c r="U125" s="21">
        <f>(E125+O125)</f>
        <v>3363757</v>
      </c>
      <c r="V125" s="95"/>
      <c r="W125" s="95"/>
      <c r="X125" s="79">
        <v>1991150</v>
      </c>
      <c r="Y125" s="95"/>
      <c r="Z125" s="22">
        <f>IF($U125,X125/$U125*100,0)</f>
        <v>59.1942283583505</v>
      </c>
      <c r="AA125" s="95"/>
      <c r="AB125" s="79">
        <v>115350</v>
      </c>
      <c r="AC125" s="95"/>
      <c r="AD125" s="22">
        <f>IF($U125,AB125/$U125*100,0)</f>
        <v>3.429201336481797</v>
      </c>
      <c r="AE125" s="95"/>
      <c r="AF125" s="79">
        <v>177660</v>
      </c>
      <c r="AG125" s="95"/>
      <c r="AH125" s="22">
        <f>IF($U125,AF125/$U125*100,0)</f>
        <v>5.2815943601157871</v>
      </c>
      <c r="AI125" s="95"/>
      <c r="AJ125" s="77">
        <v>117633</v>
      </c>
      <c r="AK125" s="95"/>
      <c r="AL125" s="83">
        <v>44</v>
      </c>
      <c r="AM125" s="95"/>
      <c r="AN125" s="28">
        <v>50948</v>
      </c>
      <c r="AO125" s="95"/>
      <c r="AP125" s="28">
        <f>IF(E125,AN125,0)</f>
        <v>50948</v>
      </c>
      <c r="AQ125" s="95"/>
      <c r="AR125" s="28">
        <f>IF(O125,AN125,0)</f>
        <v>50948</v>
      </c>
    </row>
    <row r="126" spans="1:44" ht="11.25" x14ac:dyDescent="0.25">
      <c r="A126" s="83">
        <v>45</v>
      </c>
      <c r="B126" s="95"/>
      <c r="C126" s="83" t="s">
        <v>165</v>
      </c>
      <c r="D126" s="95"/>
      <c r="E126" s="77">
        <v>381052</v>
      </c>
      <c r="F126" s="95"/>
      <c r="G126" s="20">
        <f t="shared" si="2"/>
        <v>170.72222222222223</v>
      </c>
      <c r="H126" s="95"/>
      <c r="I126" s="20">
        <f>IF(G$195,G126/G$195*100,0)</f>
        <v>344.80941092568918</v>
      </c>
      <c r="J126" s="95"/>
      <c r="K126" s="77">
        <v>255130</v>
      </c>
      <c r="L126" s="95"/>
      <c r="M126" s="77">
        <v>118997</v>
      </c>
      <c r="N126" s="95"/>
      <c r="O126" s="79">
        <v>135882</v>
      </c>
      <c r="P126" s="95"/>
      <c r="Q126" s="20">
        <f t="shared" si="3"/>
        <v>60.87903225806452</v>
      </c>
      <c r="R126" s="95"/>
      <c r="S126" s="22">
        <f>IF(Q$195,Q126/Q$195*100,0)</f>
        <v>318.32787711131465</v>
      </c>
      <c r="T126" s="95"/>
      <c r="U126" s="21">
        <f>(E126+O126)</f>
        <v>516934</v>
      </c>
      <c r="V126" s="95"/>
      <c r="W126" s="95"/>
      <c r="X126" s="79">
        <v>336754</v>
      </c>
      <c r="Y126" s="95"/>
      <c r="Z126" s="22">
        <f>IF($U126,X126/$U126*100,0)</f>
        <v>65.144486530195351</v>
      </c>
      <c r="AA126" s="95"/>
      <c r="AB126" s="79">
        <v>0</v>
      </c>
      <c r="AC126" s="95"/>
      <c r="AD126" s="22">
        <f>IF($U126,AB126/$U126*100,0)</f>
        <v>0</v>
      </c>
      <c r="AE126" s="95"/>
      <c r="AF126" s="79">
        <v>0</v>
      </c>
      <c r="AG126" s="95"/>
      <c r="AH126" s="22">
        <f>IF($U126,AF126/$U126*100,0)</f>
        <v>0</v>
      </c>
      <c r="AI126" s="95"/>
      <c r="AJ126" s="77">
        <v>1563</v>
      </c>
      <c r="AK126" s="95"/>
      <c r="AL126" s="83">
        <v>45</v>
      </c>
      <c r="AM126" s="95"/>
      <c r="AN126" s="28">
        <v>2232</v>
      </c>
      <c r="AO126" s="95"/>
      <c r="AP126" s="28">
        <f>IF(E126,AN126,0)</f>
        <v>2232</v>
      </c>
      <c r="AQ126" s="95"/>
      <c r="AR126" s="28">
        <f>IF(O126,AN126,0)</f>
        <v>2232</v>
      </c>
    </row>
    <row r="127" spans="1:44" ht="11.25" x14ac:dyDescent="0.25">
      <c r="A127" s="83">
        <v>46</v>
      </c>
      <c r="B127" s="95"/>
      <c r="C127" s="83" t="s">
        <v>166</v>
      </c>
      <c r="D127" s="95"/>
      <c r="E127" s="77">
        <v>2151447</v>
      </c>
      <c r="F127" s="95"/>
      <c r="G127" s="20">
        <f t="shared" si="2"/>
        <v>55.728306480857896</v>
      </c>
      <c r="H127" s="95"/>
      <c r="I127" s="20">
        <f>IF(G$195,G127/G$195*100,0)</f>
        <v>112.55502815877507</v>
      </c>
      <c r="J127" s="95"/>
      <c r="K127" s="77">
        <v>578684</v>
      </c>
      <c r="L127" s="95"/>
      <c r="M127" s="77">
        <v>1144813</v>
      </c>
      <c r="N127" s="95"/>
      <c r="O127" s="79">
        <v>830300</v>
      </c>
      <c r="P127" s="95"/>
      <c r="Q127" s="20">
        <f t="shared" si="3"/>
        <v>21.507019634253744</v>
      </c>
      <c r="R127" s="95"/>
      <c r="S127" s="22">
        <f>IF(Q$195,Q127/Q$195*100,0)</f>
        <v>112.45717366436034</v>
      </c>
      <c r="T127" s="95"/>
      <c r="U127" s="21">
        <f>(E127+O127)</f>
        <v>2981747</v>
      </c>
      <c r="V127" s="95"/>
      <c r="W127" s="95"/>
      <c r="X127" s="79">
        <v>1205865</v>
      </c>
      <c r="Y127" s="95"/>
      <c r="Z127" s="22">
        <f>IF($U127,X127/$U127*100,0)</f>
        <v>40.441559931141043</v>
      </c>
      <c r="AA127" s="95"/>
      <c r="AB127" s="79">
        <v>0</v>
      </c>
      <c r="AC127" s="95"/>
      <c r="AD127" s="22">
        <f>IF($U127,AB127/$U127*100,0)</f>
        <v>0</v>
      </c>
      <c r="AE127" s="95"/>
      <c r="AF127" s="79">
        <v>0</v>
      </c>
      <c r="AG127" s="95"/>
      <c r="AH127" s="22">
        <f>IF($U127,AF127/$U127*100,0)</f>
        <v>0</v>
      </c>
      <c r="AI127" s="95"/>
      <c r="AJ127" s="77">
        <v>40483</v>
      </c>
      <c r="AK127" s="95"/>
      <c r="AL127" s="83">
        <v>46</v>
      </c>
      <c r="AM127" s="95"/>
      <c r="AN127" s="28">
        <v>38606</v>
      </c>
      <c r="AO127" s="95"/>
      <c r="AP127" s="28">
        <f>IF(E127,AN127,0)</f>
        <v>38606</v>
      </c>
      <c r="AQ127" s="95"/>
      <c r="AR127" s="28">
        <f>IF(O127,AN127,0)</f>
        <v>38606</v>
      </c>
    </row>
    <row r="128" spans="1:44" ht="11.25" x14ac:dyDescent="0.25">
      <c r="A128" s="83">
        <v>47</v>
      </c>
      <c r="B128" s="95"/>
      <c r="C128" s="83" t="s">
        <v>167</v>
      </c>
      <c r="D128" s="95"/>
      <c r="E128" s="77">
        <v>5879890</v>
      </c>
      <c r="F128" s="95"/>
      <c r="G128" s="20">
        <f t="shared" si="2"/>
        <v>75.138523270375956</v>
      </c>
      <c r="H128" s="95"/>
      <c r="I128" s="20">
        <f>IF(G$195,G128/G$195*100,0)</f>
        <v>151.75804068998417</v>
      </c>
      <c r="J128" s="95"/>
      <c r="K128" s="77">
        <v>1148727</v>
      </c>
      <c r="L128" s="95"/>
      <c r="M128" s="77">
        <v>2127938</v>
      </c>
      <c r="N128" s="95"/>
      <c r="O128" s="79">
        <v>1592572</v>
      </c>
      <c r="P128" s="95"/>
      <c r="Q128" s="20">
        <f t="shared" si="3"/>
        <v>20.35131750453651</v>
      </c>
      <c r="R128" s="95"/>
      <c r="S128" s="22">
        <f>IF(Q$195,Q128/Q$195*100,0)</f>
        <v>106.4141701559204</v>
      </c>
      <c r="T128" s="95"/>
      <c r="U128" s="21">
        <f>(E128+O128)</f>
        <v>7472462</v>
      </c>
      <c r="V128" s="95"/>
      <c r="W128" s="95"/>
      <c r="X128" s="79">
        <v>3052890</v>
      </c>
      <c r="Y128" s="95"/>
      <c r="Z128" s="22">
        <f>IF($U128,X128/$U128*100,0)</f>
        <v>40.855209434320308</v>
      </c>
      <c r="AA128" s="95"/>
      <c r="AB128" s="79">
        <v>161453</v>
      </c>
      <c r="AC128" s="95"/>
      <c r="AD128" s="22">
        <f>IF($U128,AB128/$U128*100,0)</f>
        <v>2.160639960430712</v>
      </c>
      <c r="AE128" s="95"/>
      <c r="AF128" s="79">
        <v>0</v>
      </c>
      <c r="AG128" s="95"/>
      <c r="AH128" s="22">
        <f>IF($U128,AF128/$U128*100,0)</f>
        <v>0</v>
      </c>
      <c r="AI128" s="95"/>
      <c r="AJ128" s="77">
        <v>236448</v>
      </c>
      <c r="AK128" s="95"/>
      <c r="AL128" s="83">
        <v>47</v>
      </c>
      <c r="AM128" s="95"/>
      <c r="AN128" s="28">
        <v>78254</v>
      </c>
      <c r="AO128" s="95"/>
      <c r="AP128" s="28">
        <f>IF(E128,AN128,0)</f>
        <v>78254</v>
      </c>
      <c r="AQ128" s="95"/>
      <c r="AR128" s="28">
        <f>IF(O128,AN128,0)</f>
        <v>78254</v>
      </c>
    </row>
    <row r="129" spans="1:44" ht="11.25" x14ac:dyDescent="0.25">
      <c r="A129" s="83">
        <v>48</v>
      </c>
      <c r="B129" s="95"/>
      <c r="C129" s="83" t="s">
        <v>168</v>
      </c>
      <c r="D129" s="95"/>
      <c r="E129" s="77">
        <v>643829</v>
      </c>
      <c r="F129" s="95"/>
      <c r="G129" s="20">
        <f t="shared" si="2"/>
        <v>97.431749394673119</v>
      </c>
      <c r="H129" s="95"/>
      <c r="I129" s="20">
        <f>IF(G$195,G129/G$195*100,0)</f>
        <v>196.78389653636802</v>
      </c>
      <c r="J129" s="95"/>
      <c r="K129" s="77">
        <v>279933</v>
      </c>
      <c r="L129" s="95"/>
      <c r="M129" s="77">
        <v>275089</v>
      </c>
      <c r="N129" s="95"/>
      <c r="O129" s="79">
        <v>225692</v>
      </c>
      <c r="P129" s="95"/>
      <c r="Q129" s="20">
        <f t="shared" si="3"/>
        <v>34.154358353510894</v>
      </c>
      <c r="R129" s="95"/>
      <c r="S129" s="22">
        <f>IF(Q$195,Q129/Q$195*100,0)</f>
        <v>178.58832483875415</v>
      </c>
      <c r="T129" s="95"/>
      <c r="U129" s="21">
        <f>(E129+O129)</f>
        <v>869521</v>
      </c>
      <c r="V129" s="95"/>
      <c r="W129" s="95"/>
      <c r="X129" s="79">
        <v>418643</v>
      </c>
      <c r="Y129" s="95"/>
      <c r="Z129" s="22">
        <f>IF($U129,X129/$U129*100,0)</f>
        <v>48.146393244096465</v>
      </c>
      <c r="AA129" s="95"/>
      <c r="AB129" s="79">
        <v>0</v>
      </c>
      <c r="AC129" s="95"/>
      <c r="AD129" s="22">
        <f>IF($U129,AB129/$U129*100,0)</f>
        <v>0</v>
      </c>
      <c r="AE129" s="95"/>
      <c r="AF129" s="79">
        <v>0</v>
      </c>
      <c r="AG129" s="95"/>
      <c r="AH129" s="22">
        <f>IF($U129,AF129/$U129*100,0)</f>
        <v>0</v>
      </c>
      <c r="AI129" s="95"/>
      <c r="AJ129" s="77">
        <v>75463</v>
      </c>
      <c r="AK129" s="95"/>
      <c r="AL129" s="83">
        <v>48</v>
      </c>
      <c r="AM129" s="95"/>
      <c r="AN129" s="28">
        <v>6608</v>
      </c>
      <c r="AO129" s="95"/>
      <c r="AP129" s="28">
        <f>IF(E129,AN129,0)</f>
        <v>6608</v>
      </c>
      <c r="AQ129" s="95"/>
      <c r="AR129" s="28">
        <f>IF(O129,AN129,0)</f>
        <v>6608</v>
      </c>
    </row>
    <row r="130" spans="1:44" ht="11.25" x14ac:dyDescent="0.25">
      <c r="A130" s="83">
        <v>49</v>
      </c>
      <c r="B130" s="95"/>
      <c r="C130" s="83" t="s">
        <v>169</v>
      </c>
      <c r="D130" s="95"/>
      <c r="E130" s="77">
        <v>1787740</v>
      </c>
      <c r="F130" s="95"/>
      <c r="G130" s="20">
        <f t="shared" si="2"/>
        <v>66.898926018785318</v>
      </c>
      <c r="H130" s="95"/>
      <c r="I130" s="20">
        <f>IF(G$195,G130/G$195*100,0)</f>
        <v>135.11644220558907</v>
      </c>
      <c r="J130" s="95"/>
      <c r="K130" s="77">
        <v>560934</v>
      </c>
      <c r="L130" s="95"/>
      <c r="M130" s="77">
        <v>1027993</v>
      </c>
      <c r="N130" s="95"/>
      <c r="O130" s="79">
        <v>658604</v>
      </c>
      <c r="P130" s="95"/>
      <c r="Q130" s="20">
        <f t="shared" si="3"/>
        <v>24.645586199154287</v>
      </c>
      <c r="R130" s="95"/>
      <c r="S130" s="22">
        <f>IF(Q$195,Q130/Q$195*100,0)</f>
        <v>128.86829576535257</v>
      </c>
      <c r="T130" s="95"/>
      <c r="U130" s="21">
        <f>(E130+O130)</f>
        <v>2446344</v>
      </c>
      <c r="V130" s="95"/>
      <c r="W130" s="95"/>
      <c r="X130" s="79">
        <v>860087</v>
      </c>
      <c r="Y130" s="95"/>
      <c r="Z130" s="22">
        <f>IF($U130,X130/$U130*100,0)</f>
        <v>35.158056266821021</v>
      </c>
      <c r="AA130" s="95"/>
      <c r="AB130" s="79">
        <v>0</v>
      </c>
      <c r="AC130" s="95"/>
      <c r="AD130" s="22">
        <f>IF($U130,AB130/$U130*100,0)</f>
        <v>0</v>
      </c>
      <c r="AE130" s="95"/>
      <c r="AF130" s="79">
        <v>0</v>
      </c>
      <c r="AG130" s="95"/>
      <c r="AH130" s="22">
        <f>IF($U130,AF130/$U130*100,0)</f>
        <v>0</v>
      </c>
      <c r="AI130" s="95"/>
      <c r="AJ130" s="77">
        <v>55557</v>
      </c>
      <c r="AK130" s="95"/>
      <c r="AL130" s="83">
        <v>49</v>
      </c>
      <c r="AM130" s="95"/>
      <c r="AN130" s="28">
        <v>26723</v>
      </c>
      <c r="AO130" s="95"/>
      <c r="AP130" s="28">
        <f>IF(E130,AN130,0)</f>
        <v>26723</v>
      </c>
      <c r="AQ130" s="95"/>
      <c r="AR130" s="28">
        <f>IF(O130,AN130,0)</f>
        <v>26723</v>
      </c>
    </row>
    <row r="131" spans="1:44" ht="11.25" x14ac:dyDescent="0.25">
      <c r="A131" s="83">
        <v>50</v>
      </c>
      <c r="B131" s="95"/>
      <c r="C131" s="83" t="s">
        <v>170</v>
      </c>
      <c r="D131" s="95"/>
      <c r="E131" s="77">
        <v>1119322</v>
      </c>
      <c r="F131" s="95"/>
      <c r="G131" s="20">
        <f t="shared" si="2"/>
        <v>62.847950589556426</v>
      </c>
      <c r="H131" s="95"/>
      <c r="I131" s="20">
        <f>IF(G$195,G131/G$195*100,0)</f>
        <v>126.93464587441974</v>
      </c>
      <c r="J131" s="95"/>
      <c r="K131" s="77">
        <v>344269</v>
      </c>
      <c r="L131" s="95"/>
      <c r="M131" s="77">
        <v>626570</v>
      </c>
      <c r="N131" s="95"/>
      <c r="O131" s="79">
        <v>407401</v>
      </c>
      <c r="P131" s="95"/>
      <c r="Q131" s="20">
        <f t="shared" si="3"/>
        <v>22.87484559236384</v>
      </c>
      <c r="R131" s="95"/>
      <c r="S131" s="22">
        <f>IF(Q$195,Q131/Q$195*100,0)</f>
        <v>119.60934276680626</v>
      </c>
      <c r="T131" s="95"/>
      <c r="U131" s="21">
        <f>(E131+O131)</f>
        <v>1526723</v>
      </c>
      <c r="V131" s="95"/>
      <c r="W131" s="95"/>
      <c r="X131" s="79">
        <v>730100</v>
      </c>
      <c r="Y131" s="95"/>
      <c r="Z131" s="22">
        <f>IF($U131,X131/$U131*100,0)</f>
        <v>47.821379516782017</v>
      </c>
      <c r="AA131" s="95"/>
      <c r="AB131" s="79">
        <v>0</v>
      </c>
      <c r="AC131" s="95"/>
      <c r="AD131" s="22">
        <f>IF($U131,AB131/$U131*100,0)</f>
        <v>0</v>
      </c>
      <c r="AE131" s="95"/>
      <c r="AF131" s="79">
        <v>0</v>
      </c>
      <c r="AG131" s="95"/>
      <c r="AH131" s="22">
        <f>IF($U131,AF131/$U131*100,0)</f>
        <v>0</v>
      </c>
      <c r="AI131" s="95"/>
      <c r="AJ131" s="79">
        <v>6291</v>
      </c>
      <c r="AK131" s="95"/>
      <c r="AL131" s="83">
        <v>50</v>
      </c>
      <c r="AM131" s="95"/>
      <c r="AN131" s="28">
        <v>17810</v>
      </c>
      <c r="AO131" s="95"/>
      <c r="AP131" s="28">
        <f>IF(E131,AN131,0)</f>
        <v>17810</v>
      </c>
      <c r="AQ131" s="95"/>
      <c r="AR131" s="28">
        <f>IF(O131,AN131,0)</f>
        <v>17810</v>
      </c>
    </row>
    <row r="132" spans="1:44" ht="8.85" customHeight="1" x14ac:dyDescent="0.25">
      <c r="A132" s="95"/>
      <c r="B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row>
    <row r="133" spans="1:44" ht="8.85" customHeight="1" x14ac:dyDescent="0.25">
      <c r="A133" s="95"/>
      <c r="B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row>
    <row r="134" spans="1:44" ht="3.6" customHeight="1" x14ac:dyDescent="0.25">
      <c r="A134" s="95"/>
      <c r="B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row>
    <row r="135" spans="1:44" s="80" customFormat="1" ht="9.6" customHeight="1" x14ac:dyDescent="0.25">
      <c r="A135" s="247"/>
      <c r="AM135" s="237"/>
    </row>
    <row r="136" spans="1:44" s="80" customFormat="1" ht="10.5" customHeight="1" x14ac:dyDescent="0.25">
      <c r="A136" s="102"/>
      <c r="U136" s="84" t="s">
        <v>42</v>
      </c>
      <c r="X136" s="102" t="s">
        <v>43</v>
      </c>
      <c r="AL136" s="84" t="s">
        <v>388</v>
      </c>
    </row>
    <row r="137" spans="1:44" s="80" customFormat="1" ht="10.5" customHeight="1" x14ac:dyDescent="0.25">
      <c r="A137" s="85"/>
      <c r="U137" s="84" t="s">
        <v>389</v>
      </c>
      <c r="X137" s="102" t="s">
        <v>360</v>
      </c>
      <c r="AL137" s="84" t="s">
        <v>171</v>
      </c>
    </row>
    <row r="138" spans="1:44" s="80" customFormat="1" ht="10.5" customHeight="1" x14ac:dyDescent="0.25">
      <c r="A138" s="86"/>
      <c r="U138" s="84" t="s">
        <v>48</v>
      </c>
      <c r="X138" s="87" t="s">
        <v>49</v>
      </c>
    </row>
    <row r="139" spans="1:44" ht="8.85" customHeight="1" x14ac:dyDescent="0.25"/>
    <row r="140" spans="1:44" ht="9.6" customHeight="1" x14ac:dyDescent="0.25">
      <c r="X140" s="89" t="s">
        <v>361</v>
      </c>
      <c r="Y140" s="89"/>
      <c r="Z140" s="89"/>
      <c r="AA140" s="89"/>
      <c r="AB140" s="89"/>
      <c r="AC140" s="89"/>
      <c r="AD140" s="89"/>
      <c r="AE140" s="89"/>
      <c r="AF140" s="89"/>
      <c r="AG140" s="89"/>
      <c r="AH140" s="89"/>
      <c r="AI140" s="89"/>
      <c r="AJ140" s="89"/>
    </row>
    <row r="141" spans="1:44" ht="9.6" customHeight="1" x14ac:dyDescent="0.25"/>
    <row r="142" spans="1:44" ht="9.6" customHeight="1" x14ac:dyDescent="0.25">
      <c r="E142" s="89" t="s">
        <v>390</v>
      </c>
      <c r="F142" s="89"/>
      <c r="G142" s="89"/>
      <c r="H142" s="89"/>
      <c r="I142" s="89"/>
      <c r="J142" s="89"/>
      <c r="K142" s="89"/>
      <c r="L142" s="89"/>
      <c r="M142" s="89"/>
      <c r="O142" s="89" t="s">
        <v>391</v>
      </c>
      <c r="P142" s="89"/>
      <c r="Q142" s="89"/>
      <c r="R142" s="89"/>
      <c r="S142" s="89"/>
      <c r="AB142" s="89" t="s">
        <v>365</v>
      </c>
      <c r="AC142" s="89"/>
      <c r="AD142" s="89"/>
      <c r="AE142" s="89"/>
      <c r="AF142" s="89"/>
      <c r="AG142" s="89"/>
      <c r="AH142" s="89"/>
    </row>
    <row r="143" spans="1:44" ht="8.85" customHeight="1" x14ac:dyDescent="0.25"/>
    <row r="144" spans="1:44" ht="9.6" customHeight="1" x14ac:dyDescent="0.25">
      <c r="K144" s="89" t="s">
        <v>367</v>
      </c>
      <c r="L144" s="89"/>
      <c r="M144" s="89"/>
      <c r="X144" s="89" t="s">
        <v>392</v>
      </c>
      <c r="Y144" s="89"/>
      <c r="Z144" s="89"/>
      <c r="AB144" s="89" t="s">
        <v>59</v>
      </c>
      <c r="AC144" s="89"/>
      <c r="AD144" s="89"/>
      <c r="AF144" s="89" t="s">
        <v>60</v>
      </c>
      <c r="AG144" s="89"/>
      <c r="AH144" s="89"/>
    </row>
    <row r="145" spans="1:44" ht="9.6" customHeight="1" x14ac:dyDescent="0.25">
      <c r="I145" s="91" t="s">
        <v>64</v>
      </c>
      <c r="K145" s="91" t="s">
        <v>393</v>
      </c>
      <c r="S145" s="91" t="s">
        <v>64</v>
      </c>
      <c r="Z145" s="91" t="s">
        <v>268</v>
      </c>
      <c r="AD145" s="91" t="s">
        <v>268</v>
      </c>
      <c r="AH145" s="91" t="s">
        <v>268</v>
      </c>
      <c r="AJ145" s="91" t="s">
        <v>377</v>
      </c>
      <c r="AR145" s="91" t="s">
        <v>394</v>
      </c>
    </row>
    <row r="146" spans="1:44" ht="9.6" customHeight="1" x14ac:dyDescent="0.25">
      <c r="A146" s="92" t="s">
        <v>71</v>
      </c>
      <c r="C146" s="92" t="s">
        <v>72</v>
      </c>
      <c r="E146" s="92" t="s">
        <v>73</v>
      </c>
      <c r="G146" s="92" t="s">
        <v>395</v>
      </c>
      <c r="I146" s="92" t="s">
        <v>79</v>
      </c>
      <c r="K146" s="92" t="s">
        <v>396</v>
      </c>
      <c r="M146" s="92" t="s">
        <v>397</v>
      </c>
      <c r="O146" s="92" t="s">
        <v>73</v>
      </c>
      <c r="Q146" s="92" t="s">
        <v>395</v>
      </c>
      <c r="S146" s="92" t="s">
        <v>79</v>
      </c>
      <c r="U146" s="92" t="s">
        <v>65</v>
      </c>
      <c r="X146" s="92" t="s">
        <v>73</v>
      </c>
      <c r="Z146" s="92" t="s">
        <v>349</v>
      </c>
      <c r="AB146" s="92" t="s">
        <v>73</v>
      </c>
      <c r="AD146" s="92" t="s">
        <v>349</v>
      </c>
      <c r="AF146" s="92" t="s">
        <v>73</v>
      </c>
      <c r="AH146" s="92" t="s">
        <v>349</v>
      </c>
      <c r="AJ146" s="92" t="s">
        <v>386</v>
      </c>
      <c r="AL146" s="92" t="s">
        <v>71</v>
      </c>
      <c r="AP146" s="234" t="s">
        <v>390</v>
      </c>
      <c r="AR146" s="234" t="s">
        <v>398</v>
      </c>
    </row>
    <row r="147" spans="1:44" ht="8.85" customHeight="1" x14ac:dyDescent="0.25"/>
    <row r="148" spans="1:44" ht="8.85" customHeight="1" x14ac:dyDescent="0.25">
      <c r="B148" s="83" t="s">
        <v>279</v>
      </c>
    </row>
    <row r="149" spans="1:44" ht="11.25" x14ac:dyDescent="0.25">
      <c r="A149" s="83">
        <v>51</v>
      </c>
      <c r="B149" s="95"/>
      <c r="C149" s="83" t="s">
        <v>172</v>
      </c>
      <c r="D149" s="95"/>
      <c r="E149" s="19">
        <v>676687</v>
      </c>
      <c r="F149" s="95"/>
      <c r="G149" s="20">
        <f t="shared" ref="G149:G193" si="4">IFERROR(E149/$AN149,0)</f>
        <v>61.973349207802912</v>
      </c>
      <c r="H149" s="95"/>
      <c r="I149" s="20">
        <f>IF(G$195,G149/G$195*100,0)</f>
        <v>125.16820455640152</v>
      </c>
      <c r="J149" s="95"/>
      <c r="K149" s="19">
        <v>361604</v>
      </c>
      <c r="L149" s="95"/>
      <c r="M149" s="19">
        <v>156131</v>
      </c>
      <c r="N149" s="95"/>
      <c r="O149" s="19">
        <v>374015</v>
      </c>
      <c r="P149" s="95"/>
      <c r="Q149" s="20">
        <f t="shared" ref="Q149:Q193" si="5">IFERROR(O149/$AN149,0)</f>
        <v>34.253594651524864</v>
      </c>
      <c r="R149" s="95"/>
      <c r="S149" s="20">
        <f>IF(Q$195,Q149/Q$195*100,0)</f>
        <v>179.1072174509965</v>
      </c>
      <c r="T149" s="95"/>
      <c r="U149" s="19">
        <f>(E149+O149)</f>
        <v>1050702</v>
      </c>
      <c r="V149" s="95"/>
      <c r="W149" s="95"/>
      <c r="X149" s="19">
        <v>569812</v>
      </c>
      <c r="Y149" s="95"/>
      <c r="Z149" s="20">
        <f>IF($U149,X149/$U149*100,0)</f>
        <v>54.231551857710372</v>
      </c>
      <c r="AA149" s="95"/>
      <c r="AB149" s="19">
        <v>48345</v>
      </c>
      <c r="AC149" s="95"/>
      <c r="AD149" s="20">
        <f>IF($U149,AB149/$U149*100,0)</f>
        <v>4.6012094770924588</v>
      </c>
      <c r="AE149" s="95"/>
      <c r="AF149" s="19">
        <v>0</v>
      </c>
      <c r="AG149" s="95"/>
      <c r="AH149" s="20">
        <f>IF($U149,AF149/$U149*100,0)</f>
        <v>0</v>
      </c>
      <c r="AI149" s="95"/>
      <c r="AJ149" s="19">
        <v>26996</v>
      </c>
      <c r="AK149" s="95"/>
      <c r="AL149" s="83">
        <v>51</v>
      </c>
      <c r="AM149" s="95"/>
      <c r="AN149" s="28">
        <v>10919</v>
      </c>
      <c r="AO149" s="95"/>
      <c r="AP149" s="28">
        <f>IF(E149,AN149,0)</f>
        <v>10919</v>
      </c>
      <c r="AQ149" s="95"/>
      <c r="AR149" s="28">
        <f>IF(O149,AN149,0)</f>
        <v>10919</v>
      </c>
    </row>
    <row r="150" spans="1:44" ht="11.25" x14ac:dyDescent="0.25">
      <c r="A150" s="83">
        <v>52</v>
      </c>
      <c r="B150" s="95"/>
      <c r="C150" s="83" t="s">
        <v>173</v>
      </c>
      <c r="D150" s="95"/>
      <c r="E150" s="77">
        <v>0</v>
      </c>
      <c r="F150" s="95"/>
      <c r="G150" s="20">
        <f t="shared" si="4"/>
        <v>0</v>
      </c>
      <c r="H150" s="95"/>
      <c r="I150" s="20">
        <f>IF(G$195,G150/G$195*100,0)</f>
        <v>0</v>
      </c>
      <c r="J150" s="95"/>
      <c r="K150" s="77">
        <v>0</v>
      </c>
      <c r="L150" s="95"/>
      <c r="M150" s="77">
        <v>0</v>
      </c>
      <c r="N150" s="95"/>
      <c r="O150" s="79">
        <v>0</v>
      </c>
      <c r="P150" s="95"/>
      <c r="Q150" s="20">
        <f t="shared" si="5"/>
        <v>0</v>
      </c>
      <c r="R150" s="95"/>
      <c r="S150" s="22">
        <f>IF(Q$195,Q150/Q$195*100,0)</f>
        <v>0</v>
      </c>
      <c r="T150" s="95"/>
      <c r="U150" s="21">
        <f>(E150+O150)</f>
        <v>0</v>
      </c>
      <c r="V150" s="95"/>
      <c r="W150" s="95"/>
      <c r="X150" s="79">
        <v>0</v>
      </c>
      <c r="Y150" s="95"/>
      <c r="Z150" s="20">
        <f>IF($U150,X150/$U150*100,0)</f>
        <v>0</v>
      </c>
      <c r="AA150" s="95"/>
      <c r="AB150" s="79">
        <v>0</v>
      </c>
      <c r="AC150" s="95"/>
      <c r="AD150" s="20">
        <f>IF($U150,AB150/$U150*100,0)</f>
        <v>0</v>
      </c>
      <c r="AE150" s="95"/>
      <c r="AF150" s="79">
        <v>0</v>
      </c>
      <c r="AG150" s="95"/>
      <c r="AH150" s="20">
        <f>IF($U150,AF150/$U150*100,0)</f>
        <v>0</v>
      </c>
      <c r="AI150" s="95"/>
      <c r="AJ150" s="77">
        <v>0</v>
      </c>
      <c r="AK150" s="95"/>
      <c r="AL150" s="83">
        <v>52</v>
      </c>
      <c r="AM150" s="95"/>
      <c r="AN150" s="28">
        <v>0</v>
      </c>
      <c r="AO150" s="95"/>
      <c r="AP150" s="28">
        <f>IF(E150,AN150,0)</f>
        <v>0</v>
      </c>
      <c r="AQ150" s="95"/>
      <c r="AR150" s="28">
        <f>IF(O150,AN150,0)</f>
        <v>0</v>
      </c>
    </row>
    <row r="151" spans="1:44" ht="11.25" x14ac:dyDescent="0.25">
      <c r="A151" s="83">
        <v>53</v>
      </c>
      <c r="B151" s="95"/>
      <c r="C151" s="83" t="s">
        <v>174</v>
      </c>
      <c r="D151" s="95"/>
      <c r="E151" s="77">
        <v>17590283</v>
      </c>
      <c r="F151" s="95"/>
      <c r="G151" s="20">
        <f t="shared" si="4"/>
        <v>41.786214334412612</v>
      </c>
      <c r="H151" s="95"/>
      <c r="I151" s="20">
        <f>IF(G$195,G151/G$195*100,0)</f>
        <v>84.396042658750801</v>
      </c>
      <c r="J151" s="95"/>
      <c r="K151" s="77">
        <v>6463577</v>
      </c>
      <c r="L151" s="95"/>
      <c r="M151" s="77">
        <v>8511389</v>
      </c>
      <c r="N151" s="95"/>
      <c r="O151" s="79">
        <v>5951361</v>
      </c>
      <c r="P151" s="95"/>
      <c r="Q151" s="20">
        <f t="shared" si="5"/>
        <v>14.137626229632815</v>
      </c>
      <c r="R151" s="95"/>
      <c r="S151" s="22">
        <f>IF(Q$195,Q151/Q$195*100,0)</f>
        <v>73.923654469328312</v>
      </c>
      <c r="T151" s="95"/>
      <c r="U151" s="21">
        <f>(E151+O151)</f>
        <v>23541644</v>
      </c>
      <c r="V151" s="95"/>
      <c r="W151" s="95"/>
      <c r="X151" s="79">
        <v>4378981</v>
      </c>
      <c r="Y151" s="95"/>
      <c r="Z151" s="20">
        <f>IF($U151,X151/$U151*100,0)</f>
        <v>18.60099914857263</v>
      </c>
      <c r="AA151" s="95"/>
      <c r="AB151" s="79">
        <v>168884</v>
      </c>
      <c r="AC151" s="95"/>
      <c r="AD151" s="20">
        <f>IF($U151,AB151/$U151*100,0)</f>
        <v>0.7173840535520799</v>
      </c>
      <c r="AE151" s="95"/>
      <c r="AF151" s="79">
        <v>86562</v>
      </c>
      <c r="AG151" s="95"/>
      <c r="AH151" s="20">
        <f>IF($U151,AF151/$U151*100,0)</f>
        <v>0.36769734518116071</v>
      </c>
      <c r="AI151" s="95"/>
      <c r="AJ151" s="77">
        <v>1920865</v>
      </c>
      <c r="AK151" s="95"/>
      <c r="AL151" s="83">
        <v>53</v>
      </c>
      <c r="AM151" s="95"/>
      <c r="AN151" s="28">
        <v>420959</v>
      </c>
      <c r="AO151" s="95"/>
      <c r="AP151" s="28">
        <f>IF(E151,AN151,0)</f>
        <v>420959</v>
      </c>
      <c r="AQ151" s="95"/>
      <c r="AR151" s="28">
        <f>IF(O151,AN151,0)</f>
        <v>420959</v>
      </c>
    </row>
    <row r="152" spans="1:44" ht="11.25" x14ac:dyDescent="0.25">
      <c r="A152" s="83">
        <v>54</v>
      </c>
      <c r="B152" s="95"/>
      <c r="C152" s="83" t="s">
        <v>175</v>
      </c>
      <c r="D152" s="95"/>
      <c r="E152" s="77">
        <v>1613465</v>
      </c>
      <c r="F152" s="95"/>
      <c r="G152" s="20">
        <f t="shared" si="4"/>
        <v>42.915868709437177</v>
      </c>
      <c r="H152" s="95"/>
      <c r="I152" s="20">
        <f>IF(G$195,G152/G$195*100,0)</f>
        <v>86.67761710484038</v>
      </c>
      <c r="J152" s="95"/>
      <c r="K152" s="77">
        <v>557487</v>
      </c>
      <c r="L152" s="95"/>
      <c r="M152" s="77">
        <v>957719</v>
      </c>
      <c r="N152" s="95"/>
      <c r="O152" s="79">
        <v>937156</v>
      </c>
      <c r="P152" s="95"/>
      <c r="Q152" s="20">
        <f t="shared" si="5"/>
        <v>24.927013512075753</v>
      </c>
      <c r="R152" s="95"/>
      <c r="S152" s="22">
        <f>IF(Q$195,Q152/Q$195*100,0)</f>
        <v>130.33983950973536</v>
      </c>
      <c r="T152" s="95"/>
      <c r="U152" s="21">
        <f>(E152+O152)</f>
        <v>2550621</v>
      </c>
      <c r="V152" s="95"/>
      <c r="W152" s="95"/>
      <c r="X152" s="79">
        <v>1015232</v>
      </c>
      <c r="Y152" s="95"/>
      <c r="Z152" s="20">
        <f>IF($U152,X152/$U152*100,0)</f>
        <v>39.803326327196395</v>
      </c>
      <c r="AA152" s="95"/>
      <c r="AB152" s="79">
        <v>0</v>
      </c>
      <c r="AC152" s="95"/>
      <c r="AD152" s="20">
        <f>IF($U152,AB152/$U152*100,0)</f>
        <v>0</v>
      </c>
      <c r="AE152" s="95"/>
      <c r="AF152" s="79">
        <v>0</v>
      </c>
      <c r="AG152" s="95"/>
      <c r="AH152" s="20">
        <f>IF($U152,AF152/$U152*100,0)</f>
        <v>0</v>
      </c>
      <c r="AI152" s="95"/>
      <c r="AJ152" s="77">
        <v>150046</v>
      </c>
      <c r="AK152" s="95"/>
      <c r="AL152" s="83">
        <v>54</v>
      </c>
      <c r="AM152" s="95"/>
      <c r="AN152" s="28">
        <v>37596</v>
      </c>
      <c r="AO152" s="95"/>
      <c r="AP152" s="28">
        <f>IF(E152,AN152,0)</f>
        <v>37596</v>
      </c>
      <c r="AQ152" s="95"/>
      <c r="AR152" s="28">
        <f>IF(O152,AN152,0)</f>
        <v>37596</v>
      </c>
    </row>
    <row r="153" spans="1:44" ht="11.25" x14ac:dyDescent="0.25">
      <c r="A153" s="83">
        <v>55</v>
      </c>
      <c r="B153" s="95"/>
      <c r="C153" s="83" t="s">
        <v>176</v>
      </c>
      <c r="D153" s="95"/>
      <c r="E153" s="77">
        <v>844728</v>
      </c>
      <c r="F153" s="95"/>
      <c r="G153" s="20">
        <f t="shared" si="4"/>
        <v>70.771447721179626</v>
      </c>
      <c r="H153" s="95"/>
      <c r="I153" s="20">
        <f>IF(G$195,G153/G$195*100,0)</f>
        <v>142.9378137272264</v>
      </c>
      <c r="J153" s="95"/>
      <c r="K153" s="77">
        <v>423930</v>
      </c>
      <c r="L153" s="95"/>
      <c r="M153" s="77">
        <v>289550</v>
      </c>
      <c r="N153" s="95"/>
      <c r="O153" s="79">
        <v>322419</v>
      </c>
      <c r="P153" s="95"/>
      <c r="Q153" s="20">
        <f t="shared" si="5"/>
        <v>27.012315683646111</v>
      </c>
      <c r="R153" s="95"/>
      <c r="S153" s="22">
        <f>IF(Q$195,Q153/Q$195*100,0)</f>
        <v>141.24359058445242</v>
      </c>
      <c r="T153" s="95"/>
      <c r="U153" s="21">
        <f>(E153+O153)</f>
        <v>1167147</v>
      </c>
      <c r="V153" s="95"/>
      <c r="W153" s="95"/>
      <c r="X153" s="79">
        <v>690228</v>
      </c>
      <c r="Y153" s="95"/>
      <c r="Z153" s="22">
        <f>IF($U153,X153/$U153*100,0)</f>
        <v>59.138052019154394</v>
      </c>
      <c r="AA153" s="95"/>
      <c r="AB153" s="79">
        <v>0</v>
      </c>
      <c r="AC153" s="95"/>
      <c r="AD153" s="22">
        <f>IF($U153,AB153/$U153*100,0)</f>
        <v>0</v>
      </c>
      <c r="AE153" s="95"/>
      <c r="AF153" s="79">
        <v>0</v>
      </c>
      <c r="AG153" s="95"/>
      <c r="AH153" s="22">
        <f>IF($U153,AF153/$U153*100,0)</f>
        <v>0</v>
      </c>
      <c r="AI153" s="95"/>
      <c r="AJ153" s="77">
        <v>24562</v>
      </c>
      <c r="AK153" s="95"/>
      <c r="AL153" s="83">
        <v>55</v>
      </c>
      <c r="AM153" s="95"/>
      <c r="AN153" s="28">
        <v>11936</v>
      </c>
      <c r="AO153" s="95"/>
      <c r="AP153" s="28">
        <f>IF(E153,AN153,0)</f>
        <v>11936</v>
      </c>
      <c r="AQ153" s="95"/>
      <c r="AR153" s="28">
        <f>IF(O153,AN153,0)</f>
        <v>11936</v>
      </c>
    </row>
    <row r="154" spans="1:44" ht="11.25" x14ac:dyDescent="0.25">
      <c r="A154" s="83">
        <v>56</v>
      </c>
      <c r="B154" s="95"/>
      <c r="C154" s="83" t="s">
        <v>177</v>
      </c>
      <c r="D154" s="95"/>
      <c r="E154" s="77">
        <v>1877068</v>
      </c>
      <c r="F154" s="95"/>
      <c r="G154" s="20">
        <f t="shared" si="4"/>
        <v>135.65570571655707</v>
      </c>
      <c r="H154" s="95"/>
      <c r="I154" s="20">
        <f>IF(G$195,G154/G$195*100,0)</f>
        <v>273.98521040775279</v>
      </c>
      <c r="J154" s="95"/>
      <c r="K154" s="77">
        <v>405796</v>
      </c>
      <c r="L154" s="95"/>
      <c r="M154" s="77">
        <v>1360653</v>
      </c>
      <c r="N154" s="95"/>
      <c r="O154" s="79">
        <v>475739</v>
      </c>
      <c r="P154" s="95"/>
      <c r="Q154" s="20">
        <f t="shared" si="5"/>
        <v>34.381657873816579</v>
      </c>
      <c r="R154" s="95"/>
      <c r="S154" s="22">
        <f>IF(Q$195,Q154/Q$195*100,0)</f>
        <v>179.77684198634307</v>
      </c>
      <c r="T154" s="95"/>
      <c r="U154" s="21">
        <f>(E154+O154)</f>
        <v>2352807</v>
      </c>
      <c r="V154" s="95"/>
      <c r="W154" s="95"/>
      <c r="X154" s="79">
        <v>694054</v>
      </c>
      <c r="Y154" s="95"/>
      <c r="Z154" s="22">
        <f>IF($U154,X154/$U154*100,0)</f>
        <v>29.498977179173639</v>
      </c>
      <c r="AA154" s="95"/>
      <c r="AB154" s="79">
        <v>0</v>
      </c>
      <c r="AC154" s="95"/>
      <c r="AD154" s="22">
        <f>IF($U154,AB154/$U154*100,0)</f>
        <v>0</v>
      </c>
      <c r="AE154" s="95"/>
      <c r="AF154" s="79">
        <v>0</v>
      </c>
      <c r="AG154" s="95"/>
      <c r="AH154" s="22">
        <f>IF($U154,AF154/$U154*100,0)</f>
        <v>0</v>
      </c>
      <c r="AI154" s="95"/>
      <c r="AJ154" s="77">
        <v>58625</v>
      </c>
      <c r="AK154" s="95"/>
      <c r="AL154" s="83">
        <v>56</v>
      </c>
      <c r="AM154" s="95"/>
      <c r="AN154" s="28">
        <v>13837</v>
      </c>
      <c r="AO154" s="95"/>
      <c r="AP154" s="28">
        <f>IF(E154,AN154,0)</f>
        <v>13837</v>
      </c>
      <c r="AQ154" s="95"/>
      <c r="AR154" s="28">
        <f>IF(O154,AN154,0)</f>
        <v>13837</v>
      </c>
    </row>
    <row r="155" spans="1:44" ht="11.25" x14ac:dyDescent="0.25">
      <c r="A155" s="83">
        <v>57</v>
      </c>
      <c r="B155" s="95"/>
      <c r="C155" s="83" t="s">
        <v>178</v>
      </c>
      <c r="D155" s="95"/>
      <c r="E155" s="77">
        <v>757881</v>
      </c>
      <c r="F155" s="95"/>
      <c r="G155" s="20">
        <f t="shared" si="4"/>
        <v>88.817649126919022</v>
      </c>
      <c r="H155" s="95"/>
      <c r="I155" s="20">
        <f>IF(G$195,G155/G$195*100,0)</f>
        <v>179.38591049613893</v>
      </c>
      <c r="J155" s="95"/>
      <c r="K155" s="77">
        <v>292076</v>
      </c>
      <c r="L155" s="95"/>
      <c r="M155" s="77">
        <v>371523</v>
      </c>
      <c r="N155" s="95"/>
      <c r="O155" s="79">
        <v>282333</v>
      </c>
      <c r="P155" s="95"/>
      <c r="Q155" s="20">
        <f t="shared" si="5"/>
        <v>33.087190905894758</v>
      </c>
      <c r="R155" s="95"/>
      <c r="S155" s="22">
        <f>IF(Q$195,Q155/Q$195*100,0)</f>
        <v>173.00825670163385</v>
      </c>
      <c r="T155" s="95"/>
      <c r="U155" s="21">
        <f>(E155+O155)</f>
        <v>1040214</v>
      </c>
      <c r="V155" s="95"/>
      <c r="W155" s="95"/>
      <c r="X155" s="79">
        <v>536677</v>
      </c>
      <c r="Y155" s="95"/>
      <c r="Z155" s="22">
        <f>IF($U155,X155/$U155*100,0)</f>
        <v>51.592941452431909</v>
      </c>
      <c r="AA155" s="95"/>
      <c r="AB155" s="79">
        <v>0</v>
      </c>
      <c r="AC155" s="95"/>
      <c r="AD155" s="22">
        <f>IF($U155,AB155/$U155*100,0)</f>
        <v>0</v>
      </c>
      <c r="AE155" s="95"/>
      <c r="AF155" s="79">
        <v>0</v>
      </c>
      <c r="AG155" s="95"/>
      <c r="AH155" s="22">
        <f>IF($U155,AF155/$U155*100,0)</f>
        <v>0</v>
      </c>
      <c r="AI155" s="95"/>
      <c r="AJ155" s="77">
        <v>33174</v>
      </c>
      <c r="AK155" s="95"/>
      <c r="AL155" s="83">
        <v>57</v>
      </c>
      <c r="AM155" s="95"/>
      <c r="AN155" s="28">
        <v>8533</v>
      </c>
      <c r="AO155" s="95"/>
      <c r="AP155" s="28">
        <f>IF(E155,AN155,0)</f>
        <v>8533</v>
      </c>
      <c r="AQ155" s="95"/>
      <c r="AR155" s="28">
        <f>IF(O155,AN155,0)</f>
        <v>8533</v>
      </c>
    </row>
    <row r="156" spans="1:44" ht="11.25" x14ac:dyDescent="0.25">
      <c r="A156" s="83">
        <v>58</v>
      </c>
      <c r="B156" s="95"/>
      <c r="C156" s="83" t="s">
        <v>179</v>
      </c>
      <c r="D156" s="95"/>
      <c r="E156" s="77">
        <v>1729556</v>
      </c>
      <c r="F156" s="95"/>
      <c r="G156" s="20">
        <f t="shared" si="4"/>
        <v>57.045285134733994</v>
      </c>
      <c r="H156" s="95"/>
      <c r="I156" s="20">
        <f>IF(G$195,G156/G$195*100,0)</f>
        <v>115.21494335864655</v>
      </c>
      <c r="J156" s="95"/>
      <c r="K156" s="77">
        <v>745703</v>
      </c>
      <c r="L156" s="95"/>
      <c r="M156" s="77">
        <v>1558</v>
      </c>
      <c r="N156" s="95"/>
      <c r="O156" s="79">
        <v>851576</v>
      </c>
      <c r="P156" s="95"/>
      <c r="Q156" s="20">
        <f t="shared" si="5"/>
        <v>28.087206042415648</v>
      </c>
      <c r="R156" s="95"/>
      <c r="S156" s="22">
        <f>IF(Q$195,Q156/Q$195*100,0)</f>
        <v>146.86404073523812</v>
      </c>
      <c r="T156" s="95"/>
      <c r="U156" s="21">
        <f>(E156+O156)</f>
        <v>2581132</v>
      </c>
      <c r="V156" s="95"/>
      <c r="W156" s="95"/>
      <c r="X156" s="79">
        <v>1457795</v>
      </c>
      <c r="Y156" s="95"/>
      <c r="Z156" s="22">
        <f>IF($U156,X156/$U156*100,0)</f>
        <v>56.478901505231036</v>
      </c>
      <c r="AA156" s="95"/>
      <c r="AB156" s="79">
        <v>91785</v>
      </c>
      <c r="AC156" s="95"/>
      <c r="AD156" s="22">
        <f>IF($U156,AB156/$U156*100,0)</f>
        <v>3.5559979109940909</v>
      </c>
      <c r="AE156" s="95"/>
      <c r="AF156" s="79">
        <v>0</v>
      </c>
      <c r="AG156" s="95"/>
      <c r="AH156" s="22">
        <f>IF($U156,AF156/$U156*100,0)</f>
        <v>0</v>
      </c>
      <c r="AI156" s="95"/>
      <c r="AJ156" s="77">
        <v>42687</v>
      </c>
      <c r="AK156" s="95"/>
      <c r="AL156" s="83">
        <v>58</v>
      </c>
      <c r="AM156" s="95"/>
      <c r="AN156" s="28">
        <v>30319</v>
      </c>
      <c r="AO156" s="95"/>
      <c r="AP156" s="28">
        <f>IF(E156,AN156,0)</f>
        <v>30319</v>
      </c>
      <c r="AQ156" s="95"/>
      <c r="AR156" s="28">
        <f>IF(O156,AN156,0)</f>
        <v>30319</v>
      </c>
    </row>
    <row r="157" spans="1:44" ht="11.25" x14ac:dyDescent="0.25">
      <c r="A157" s="83">
        <v>59</v>
      </c>
      <c r="B157" s="95"/>
      <c r="C157" s="83" t="s">
        <v>180</v>
      </c>
      <c r="D157" s="95"/>
      <c r="E157" s="77">
        <v>671408</v>
      </c>
      <c r="F157" s="95"/>
      <c r="G157" s="20">
        <f t="shared" si="4"/>
        <v>63.191341176470587</v>
      </c>
      <c r="H157" s="95"/>
      <c r="I157" s="20">
        <f>IF(G$195,G157/G$195*100,0)</f>
        <v>127.62819534003749</v>
      </c>
      <c r="J157" s="95"/>
      <c r="K157" s="77">
        <v>314060</v>
      </c>
      <c r="L157" s="95"/>
      <c r="M157" s="77">
        <v>245872</v>
      </c>
      <c r="N157" s="95"/>
      <c r="O157" s="79">
        <v>242327</v>
      </c>
      <c r="P157" s="95"/>
      <c r="Q157" s="20">
        <f t="shared" si="5"/>
        <v>22.807247058823528</v>
      </c>
      <c r="R157" s="95"/>
      <c r="S157" s="22">
        <f>IF(Q$195,Q157/Q$195*100,0)</f>
        <v>119.25587956478772</v>
      </c>
      <c r="T157" s="95"/>
      <c r="U157" s="21">
        <f>(E157+O157)</f>
        <v>913735</v>
      </c>
      <c r="V157" s="95"/>
      <c r="W157" s="95"/>
      <c r="X157" s="79">
        <v>557003</v>
      </c>
      <c r="Y157" s="95"/>
      <c r="Z157" s="22">
        <f>IF($U157,X157/$U157*100,0)</f>
        <v>60.958921350282083</v>
      </c>
      <c r="AA157" s="95"/>
      <c r="AB157" s="79">
        <v>61327</v>
      </c>
      <c r="AC157" s="95"/>
      <c r="AD157" s="22">
        <f>IF($U157,AB157/$U157*100,0)</f>
        <v>6.7116833655272048</v>
      </c>
      <c r="AE157" s="95"/>
      <c r="AF157" s="79">
        <v>0</v>
      </c>
      <c r="AG157" s="95"/>
      <c r="AH157" s="22">
        <f>IF($U157,AF157/$U157*100,0)</f>
        <v>0</v>
      </c>
      <c r="AI157" s="95"/>
      <c r="AJ157" s="77">
        <v>23134</v>
      </c>
      <c r="AK157" s="95"/>
      <c r="AL157" s="83">
        <v>59</v>
      </c>
      <c r="AM157" s="95"/>
      <c r="AN157" s="28">
        <v>10625</v>
      </c>
      <c r="AO157" s="95"/>
      <c r="AP157" s="28">
        <f>IF(E157,AN157,0)</f>
        <v>10625</v>
      </c>
      <c r="AQ157" s="95"/>
      <c r="AR157" s="28">
        <f>IF(O157,AN157,0)</f>
        <v>10625</v>
      </c>
    </row>
    <row r="158" spans="1:44" ht="11.25" x14ac:dyDescent="0.25">
      <c r="A158" s="83">
        <v>60</v>
      </c>
      <c r="B158" s="95"/>
      <c r="C158" s="83" t="s">
        <v>181</v>
      </c>
      <c r="D158" s="95"/>
      <c r="E158" s="77">
        <v>2808204</v>
      </c>
      <c r="F158" s="95"/>
      <c r="G158" s="20">
        <f t="shared" si="4"/>
        <v>27.715365711635069</v>
      </c>
      <c r="H158" s="95"/>
      <c r="I158" s="20">
        <f>IF(G$195,G158/G$195*100,0)</f>
        <v>55.977006392170772</v>
      </c>
      <c r="J158" s="95"/>
      <c r="K158" s="77">
        <v>895775</v>
      </c>
      <c r="L158" s="95"/>
      <c r="M158" s="77">
        <v>1622999</v>
      </c>
      <c r="N158" s="95"/>
      <c r="O158" s="79">
        <v>1451010</v>
      </c>
      <c r="P158" s="95"/>
      <c r="Q158" s="20">
        <f t="shared" si="5"/>
        <v>14.320637959791952</v>
      </c>
      <c r="R158" s="95"/>
      <c r="S158" s="22">
        <f>IF(Q$195,Q158/Q$195*100,0)</f>
        <v>74.880597005817293</v>
      </c>
      <c r="T158" s="95"/>
      <c r="U158" s="21">
        <f>(E158+O158)</f>
        <v>4259214</v>
      </c>
      <c r="V158" s="95"/>
      <c r="W158" s="95"/>
      <c r="X158" s="79">
        <v>2320017</v>
      </c>
      <c r="Y158" s="95"/>
      <c r="Z158" s="22">
        <f>IF($U158,X158/$U158*100,0)</f>
        <v>54.470543156554243</v>
      </c>
      <c r="AA158" s="95"/>
      <c r="AB158" s="79">
        <v>2688</v>
      </c>
      <c r="AC158" s="95"/>
      <c r="AD158" s="22">
        <f>IF($U158,AB158/$U158*100,0)</f>
        <v>6.3110235832245107E-2</v>
      </c>
      <c r="AE158" s="95"/>
      <c r="AF158" s="79">
        <v>0</v>
      </c>
      <c r="AG158" s="95"/>
      <c r="AH158" s="22">
        <f>IF($U158,AF158/$U158*100,0)</f>
        <v>0</v>
      </c>
      <c r="AI158" s="95"/>
      <c r="AJ158" s="77">
        <v>137394</v>
      </c>
      <c r="AK158" s="95"/>
      <c r="AL158" s="83">
        <v>60</v>
      </c>
      <c r="AM158" s="95"/>
      <c r="AN158" s="28">
        <v>101323</v>
      </c>
      <c r="AO158" s="95"/>
      <c r="AP158" s="28">
        <f>IF(E158,AN158,0)</f>
        <v>101323</v>
      </c>
      <c r="AQ158" s="95"/>
      <c r="AR158" s="28">
        <f>IF(O158,AN158,0)</f>
        <v>101323</v>
      </c>
    </row>
    <row r="159" spans="1:44" ht="11.25" x14ac:dyDescent="0.25">
      <c r="A159" s="83">
        <v>61</v>
      </c>
      <c r="B159" s="95"/>
      <c r="C159" s="83" t="s">
        <v>182</v>
      </c>
      <c r="D159" s="95"/>
      <c r="E159" s="77">
        <v>861355</v>
      </c>
      <c r="F159" s="95"/>
      <c r="G159" s="20">
        <f t="shared" si="4"/>
        <v>58.298138747884941</v>
      </c>
      <c r="H159" s="95"/>
      <c r="I159" s="20">
        <f>IF(G$195,G159/G$195*100,0)</f>
        <v>117.74534456069034</v>
      </c>
      <c r="J159" s="95"/>
      <c r="K159" s="77">
        <v>375404</v>
      </c>
      <c r="L159" s="95"/>
      <c r="M159" s="77">
        <v>354141</v>
      </c>
      <c r="N159" s="95"/>
      <c r="O159" s="79">
        <v>580209</v>
      </c>
      <c r="P159" s="95"/>
      <c r="Q159" s="20">
        <f t="shared" si="5"/>
        <v>39.269644670050759</v>
      </c>
      <c r="R159" s="95"/>
      <c r="S159" s="22">
        <f>IF(Q$195,Q159/Q$195*100,0)</f>
        <v>205.33543584830852</v>
      </c>
      <c r="T159" s="95"/>
      <c r="U159" s="21">
        <f>(E159+O159)</f>
        <v>1441564</v>
      </c>
      <c r="V159" s="95"/>
      <c r="W159" s="95"/>
      <c r="X159" s="79">
        <v>984895</v>
      </c>
      <c r="Y159" s="95"/>
      <c r="Z159" s="22">
        <f>IF($U159,X159/$U159*100,0)</f>
        <v>68.321281608031285</v>
      </c>
      <c r="AA159" s="95"/>
      <c r="AB159" s="79">
        <v>43872</v>
      </c>
      <c r="AC159" s="95"/>
      <c r="AD159" s="22">
        <f>IF($U159,AB159/$U159*100,0)</f>
        <v>3.0433612382107214</v>
      </c>
      <c r="AE159" s="95"/>
      <c r="AF159" s="79">
        <v>0</v>
      </c>
      <c r="AG159" s="95"/>
      <c r="AH159" s="22">
        <f>IF($U159,AF159/$U159*100,0)</f>
        <v>0</v>
      </c>
      <c r="AI159" s="95"/>
      <c r="AJ159" s="77">
        <v>9653</v>
      </c>
      <c r="AK159" s="95"/>
      <c r="AL159" s="83">
        <v>61</v>
      </c>
      <c r="AM159" s="95"/>
      <c r="AN159" s="28">
        <v>14775</v>
      </c>
      <c r="AO159" s="95"/>
      <c r="AP159" s="28">
        <f>IF(E159,AN159,0)</f>
        <v>14775</v>
      </c>
      <c r="AQ159" s="95"/>
      <c r="AR159" s="28">
        <f>IF(O159,AN159,0)</f>
        <v>14775</v>
      </c>
    </row>
    <row r="160" spans="1:44" ht="11.25" x14ac:dyDescent="0.25">
      <c r="A160" s="83">
        <v>62</v>
      </c>
      <c r="B160" s="95"/>
      <c r="C160" s="83" t="s">
        <v>183</v>
      </c>
      <c r="D160" s="95"/>
      <c r="E160" s="77">
        <v>1435291</v>
      </c>
      <c r="F160" s="95"/>
      <c r="G160" s="20">
        <f t="shared" si="4"/>
        <v>62.553541076487249</v>
      </c>
      <c r="H160" s="95"/>
      <c r="I160" s="20">
        <f>IF(G$195,G160/G$195*100,0)</f>
        <v>126.34002398248956</v>
      </c>
      <c r="J160" s="95"/>
      <c r="K160" s="77">
        <v>422433</v>
      </c>
      <c r="L160" s="95"/>
      <c r="M160" s="77">
        <v>783150</v>
      </c>
      <c r="N160" s="95"/>
      <c r="O160" s="79">
        <v>510338</v>
      </c>
      <c r="P160" s="95"/>
      <c r="Q160" s="20">
        <f t="shared" si="5"/>
        <v>22.241795598169535</v>
      </c>
      <c r="R160" s="95"/>
      <c r="S160" s="22">
        <f>IF(Q$195,Q160/Q$195*100,0)</f>
        <v>116.29921359289008</v>
      </c>
      <c r="T160" s="95"/>
      <c r="U160" s="21">
        <f>(E160+O160)</f>
        <v>1945629</v>
      </c>
      <c r="V160" s="95"/>
      <c r="W160" s="95"/>
      <c r="X160" s="79">
        <v>983552</v>
      </c>
      <c r="Y160" s="95"/>
      <c r="Z160" s="22">
        <f>IF($U160,X160/$U160*100,0)</f>
        <v>50.551878081586985</v>
      </c>
      <c r="AA160" s="95"/>
      <c r="AB160" s="79">
        <v>0</v>
      </c>
      <c r="AC160" s="95"/>
      <c r="AD160" s="22">
        <f>IF($U160,AB160/$U160*100,0)</f>
        <v>0</v>
      </c>
      <c r="AE160" s="95"/>
      <c r="AF160" s="79">
        <v>0</v>
      </c>
      <c r="AG160" s="95"/>
      <c r="AH160" s="22">
        <f>IF($U160,AF160/$U160*100,0)</f>
        <v>0</v>
      </c>
      <c r="AI160" s="95"/>
      <c r="AJ160" s="77">
        <v>264828</v>
      </c>
      <c r="AK160" s="95"/>
      <c r="AL160" s="83">
        <v>62</v>
      </c>
      <c r="AM160" s="95"/>
      <c r="AN160" s="28">
        <v>22945</v>
      </c>
      <c r="AO160" s="95"/>
      <c r="AP160" s="28">
        <f>IF(E160,AN160,0)</f>
        <v>22945</v>
      </c>
      <c r="AQ160" s="95"/>
      <c r="AR160" s="28">
        <f>IF(O160,AN160,0)</f>
        <v>22945</v>
      </c>
    </row>
    <row r="161" spans="1:44" ht="11.25" x14ac:dyDescent="0.25">
      <c r="A161" s="83">
        <v>63</v>
      </c>
      <c r="B161" s="95"/>
      <c r="C161" s="83" t="s">
        <v>184</v>
      </c>
      <c r="D161" s="95"/>
      <c r="E161" s="77">
        <v>1149212</v>
      </c>
      <c r="F161" s="95"/>
      <c r="G161" s="20">
        <f t="shared" si="4"/>
        <v>93.568799869728053</v>
      </c>
      <c r="H161" s="95"/>
      <c r="I161" s="20">
        <f>IF(G$195,G161/G$195*100,0)</f>
        <v>188.98185803901183</v>
      </c>
      <c r="J161" s="95"/>
      <c r="K161" s="77">
        <v>394385</v>
      </c>
      <c r="L161" s="95"/>
      <c r="M161" s="77">
        <v>650738</v>
      </c>
      <c r="N161" s="95"/>
      <c r="O161" s="79">
        <v>387664</v>
      </c>
      <c r="P161" s="95"/>
      <c r="Q161" s="20">
        <f t="shared" si="5"/>
        <v>31.563588992020843</v>
      </c>
      <c r="R161" s="95"/>
      <c r="S161" s="22">
        <f>IF(Q$195,Q161/Q$195*100,0)</f>
        <v>165.04155708738412</v>
      </c>
      <c r="T161" s="95"/>
      <c r="U161" s="21">
        <f>(E161+O161)</f>
        <v>1536876</v>
      </c>
      <c r="V161" s="95"/>
      <c r="W161" s="95"/>
      <c r="X161" s="79">
        <v>735274</v>
      </c>
      <c r="Y161" s="95"/>
      <c r="Z161" s="22">
        <f>IF($U161,X161/$U161*100,0)</f>
        <v>47.842116084837031</v>
      </c>
      <c r="AA161" s="95"/>
      <c r="AB161" s="79">
        <v>42438</v>
      </c>
      <c r="AC161" s="95"/>
      <c r="AD161" s="22">
        <f>IF($U161,AB161/$U161*100,0)</f>
        <v>2.7613158120759254</v>
      </c>
      <c r="AE161" s="95"/>
      <c r="AF161" s="79">
        <v>0</v>
      </c>
      <c r="AG161" s="95"/>
      <c r="AH161" s="22">
        <f>IF($U161,AF161/$U161*100,0)</f>
        <v>0</v>
      </c>
      <c r="AI161" s="95"/>
      <c r="AJ161" s="77">
        <v>490930</v>
      </c>
      <c r="AK161" s="95"/>
      <c r="AL161" s="83">
        <v>63</v>
      </c>
      <c r="AM161" s="95"/>
      <c r="AN161" s="28">
        <v>12282</v>
      </c>
      <c r="AO161" s="95"/>
      <c r="AP161" s="28">
        <f>IF(E161,AN161,0)</f>
        <v>12282</v>
      </c>
      <c r="AQ161" s="95"/>
      <c r="AR161" s="28">
        <f>IF(O161,AN161,0)</f>
        <v>12282</v>
      </c>
    </row>
    <row r="162" spans="1:44" ht="11.25" x14ac:dyDescent="0.25">
      <c r="A162" s="83">
        <v>64</v>
      </c>
      <c r="B162" s="95"/>
      <c r="C162" s="83" t="s">
        <v>185</v>
      </c>
      <c r="D162" s="95"/>
      <c r="E162" s="77">
        <v>1179710</v>
      </c>
      <c r="F162" s="95"/>
      <c r="G162" s="20">
        <f t="shared" si="4"/>
        <v>99.646084973393016</v>
      </c>
      <c r="H162" s="95"/>
      <c r="I162" s="20">
        <f>IF(G$195,G162/G$195*100,0)</f>
        <v>201.25621265638873</v>
      </c>
      <c r="J162" s="95"/>
      <c r="K162" s="77">
        <v>405672</v>
      </c>
      <c r="L162" s="95"/>
      <c r="M162" s="77">
        <v>602147</v>
      </c>
      <c r="N162" s="95"/>
      <c r="O162" s="79">
        <v>372547</v>
      </c>
      <c r="P162" s="95"/>
      <c r="Q162" s="20">
        <f t="shared" si="5"/>
        <v>31.467775994594138</v>
      </c>
      <c r="R162" s="95"/>
      <c r="S162" s="22">
        <f>IF(Q$195,Q162/Q$195*100,0)</f>
        <v>164.54056443130466</v>
      </c>
      <c r="T162" s="95"/>
      <c r="U162" s="21">
        <f>(E162+O162)</f>
        <v>1552257</v>
      </c>
      <c r="V162" s="95"/>
      <c r="W162" s="95"/>
      <c r="X162" s="79">
        <v>732038</v>
      </c>
      <c r="Y162" s="95"/>
      <c r="Z162" s="22">
        <f>IF($U162,X162/$U162*100,0)</f>
        <v>47.159587619833573</v>
      </c>
      <c r="AA162" s="95"/>
      <c r="AB162" s="79">
        <v>16595</v>
      </c>
      <c r="AC162" s="95"/>
      <c r="AD162" s="22">
        <f>IF($U162,AB162/$U162*100,0)</f>
        <v>1.0690884305884913</v>
      </c>
      <c r="AE162" s="95"/>
      <c r="AF162" s="79">
        <v>0</v>
      </c>
      <c r="AG162" s="95"/>
      <c r="AH162" s="22">
        <f>IF($U162,AF162/$U162*100,0)</f>
        <v>0</v>
      </c>
      <c r="AI162" s="95"/>
      <c r="AJ162" s="77">
        <v>7740</v>
      </c>
      <c r="AK162" s="95"/>
      <c r="AL162" s="83">
        <v>64</v>
      </c>
      <c r="AM162" s="95"/>
      <c r="AN162" s="28">
        <v>11839</v>
      </c>
      <c r="AO162" s="95"/>
      <c r="AP162" s="28">
        <f>IF(E162,AN162,0)</f>
        <v>11839</v>
      </c>
      <c r="AQ162" s="95"/>
      <c r="AR162" s="28">
        <f>IF(O162,AN162,0)</f>
        <v>11839</v>
      </c>
    </row>
    <row r="163" spans="1:44" ht="11.25" x14ac:dyDescent="0.25">
      <c r="A163" s="83">
        <v>65</v>
      </c>
      <c r="B163" s="95"/>
      <c r="C163" s="83" t="s">
        <v>186</v>
      </c>
      <c r="D163" s="95"/>
      <c r="E163" s="77">
        <v>536904</v>
      </c>
      <c r="F163" s="95"/>
      <c r="G163" s="20">
        <f t="shared" si="4"/>
        <v>34.324510932105866</v>
      </c>
      <c r="H163" s="95"/>
      <c r="I163" s="20">
        <f>IF(G$195,G163/G$195*100,0)</f>
        <v>69.325564304136805</v>
      </c>
      <c r="J163" s="95"/>
      <c r="K163" s="77">
        <v>305081</v>
      </c>
      <c r="L163" s="95"/>
      <c r="M163" s="77">
        <v>182000</v>
      </c>
      <c r="N163" s="95"/>
      <c r="O163" s="79">
        <v>370877</v>
      </c>
      <c r="P163" s="95"/>
      <c r="Q163" s="20">
        <f t="shared" si="5"/>
        <v>23.710331159698249</v>
      </c>
      <c r="R163" s="95"/>
      <c r="S163" s="22">
        <f>IF(Q$195,Q163/Q$195*100,0)</f>
        <v>123.97797901383652</v>
      </c>
      <c r="T163" s="95"/>
      <c r="U163" s="21">
        <f>(E163+O163)</f>
        <v>907781</v>
      </c>
      <c r="V163" s="95"/>
      <c r="W163" s="95"/>
      <c r="X163" s="79">
        <v>536750</v>
      </c>
      <c r="Y163" s="95"/>
      <c r="Z163" s="22">
        <f>IF($U163,X163/$U163*100,0)</f>
        <v>59.127697098749586</v>
      </c>
      <c r="AA163" s="95"/>
      <c r="AB163" s="79">
        <v>0</v>
      </c>
      <c r="AC163" s="95"/>
      <c r="AD163" s="22">
        <f>IF($U163,AB163/$U163*100,0)</f>
        <v>0</v>
      </c>
      <c r="AE163" s="95"/>
      <c r="AF163" s="79">
        <v>0</v>
      </c>
      <c r="AG163" s="95"/>
      <c r="AH163" s="22">
        <f>IF($U163,AF163/$U163*100,0)</f>
        <v>0</v>
      </c>
      <c r="AI163" s="95"/>
      <c r="AJ163" s="77">
        <v>27198</v>
      </c>
      <c r="AK163" s="95"/>
      <c r="AL163" s="83">
        <v>65</v>
      </c>
      <c r="AM163" s="95"/>
      <c r="AN163" s="28">
        <v>15642</v>
      </c>
      <c r="AO163" s="95"/>
      <c r="AP163" s="28">
        <f>IF(E163,AN163,0)</f>
        <v>15642</v>
      </c>
      <c r="AQ163" s="95"/>
      <c r="AR163" s="28">
        <f>IF(O163,AN163,0)</f>
        <v>15642</v>
      </c>
    </row>
    <row r="164" spans="1:44" ht="11.25" x14ac:dyDescent="0.25">
      <c r="A164" s="83">
        <v>66</v>
      </c>
      <c r="B164" s="95"/>
      <c r="C164" s="83" t="s">
        <v>187</v>
      </c>
      <c r="D164" s="95"/>
      <c r="E164" s="77">
        <v>1586883</v>
      </c>
      <c r="F164" s="95"/>
      <c r="G164" s="20">
        <f t="shared" si="4"/>
        <v>43.771252827274232</v>
      </c>
      <c r="H164" s="95"/>
      <c r="I164" s="20">
        <f>IF(G$195,G164/G$195*100,0)</f>
        <v>88.405245119210221</v>
      </c>
      <c r="J164" s="95"/>
      <c r="K164" s="77">
        <v>555858</v>
      </c>
      <c r="L164" s="95"/>
      <c r="M164" s="77">
        <v>810880</v>
      </c>
      <c r="N164" s="95"/>
      <c r="O164" s="79">
        <v>669561</v>
      </c>
      <c r="P164" s="95"/>
      <c r="Q164" s="20">
        <f t="shared" si="5"/>
        <v>18.468610360236113</v>
      </c>
      <c r="R164" s="95"/>
      <c r="S164" s="22">
        <f>IF(Q$195,Q164/Q$195*100,0)</f>
        <v>96.569759917483012</v>
      </c>
      <c r="T164" s="95"/>
      <c r="U164" s="21">
        <f>(E164+O164)</f>
        <v>2256444</v>
      </c>
      <c r="V164" s="95"/>
      <c r="W164" s="95"/>
      <c r="X164" s="79">
        <v>604855</v>
      </c>
      <c r="Y164" s="95"/>
      <c r="Z164" s="22">
        <f>IF($U164,X164/$U164*100,0)</f>
        <v>26.805672996981087</v>
      </c>
      <c r="AA164" s="95"/>
      <c r="AB164" s="79">
        <v>0</v>
      </c>
      <c r="AC164" s="95"/>
      <c r="AD164" s="22">
        <f>IF($U164,AB164/$U164*100,0)</f>
        <v>0</v>
      </c>
      <c r="AE164" s="95"/>
      <c r="AF164" s="79">
        <v>0</v>
      </c>
      <c r="AG164" s="95"/>
      <c r="AH164" s="22">
        <f>IF($U164,AF164/$U164*100,0)</f>
        <v>0</v>
      </c>
      <c r="AI164" s="95"/>
      <c r="AJ164" s="77">
        <v>134317</v>
      </c>
      <c r="AK164" s="95"/>
      <c r="AL164" s="83">
        <v>66</v>
      </c>
      <c r="AM164" s="95"/>
      <c r="AN164" s="28">
        <v>36254</v>
      </c>
      <c r="AO164" s="95"/>
      <c r="AP164" s="28">
        <f>IF(E164,AN164,0)</f>
        <v>36254</v>
      </c>
      <c r="AQ164" s="95"/>
      <c r="AR164" s="28">
        <f>IF(O164,AN164,0)</f>
        <v>36254</v>
      </c>
    </row>
    <row r="165" spans="1:44" ht="11.25" x14ac:dyDescent="0.25">
      <c r="A165" s="83">
        <v>67</v>
      </c>
      <c r="B165" s="95"/>
      <c r="C165" s="83" t="s">
        <v>188</v>
      </c>
      <c r="D165" s="95"/>
      <c r="E165" s="77">
        <v>1144819</v>
      </c>
      <c r="F165" s="95"/>
      <c r="G165" s="20">
        <f t="shared" si="4"/>
        <v>48.286262600700155</v>
      </c>
      <c r="H165" s="95"/>
      <c r="I165" s="20">
        <f>IF(G$195,G165/G$195*100,0)</f>
        <v>97.524256341265868</v>
      </c>
      <c r="J165" s="95"/>
      <c r="K165" s="77">
        <v>674835</v>
      </c>
      <c r="L165" s="95"/>
      <c r="M165" s="77">
        <v>223703</v>
      </c>
      <c r="N165" s="95"/>
      <c r="O165" s="79">
        <v>687346</v>
      </c>
      <c r="P165" s="95"/>
      <c r="Q165" s="20">
        <f t="shared" si="5"/>
        <v>28.990931713695222</v>
      </c>
      <c r="R165" s="95"/>
      <c r="S165" s="22">
        <f>IF(Q$195,Q165/Q$195*100,0)</f>
        <v>151.58949486548698</v>
      </c>
      <c r="T165" s="95"/>
      <c r="U165" s="21">
        <f>(E165+O165)</f>
        <v>1832165</v>
      </c>
      <c r="V165" s="95"/>
      <c r="W165" s="95"/>
      <c r="X165" s="79">
        <v>789754</v>
      </c>
      <c r="Y165" s="95"/>
      <c r="Z165" s="22">
        <f>IF($U165,X165/$U165*100,0)</f>
        <v>43.104960524843563</v>
      </c>
      <c r="AA165" s="95"/>
      <c r="AB165" s="79">
        <v>45888</v>
      </c>
      <c r="AC165" s="95"/>
      <c r="AD165" s="22">
        <f>IF($U165,AB165/$U165*100,0)</f>
        <v>2.5045779173818952</v>
      </c>
      <c r="AE165" s="95"/>
      <c r="AF165" s="79">
        <v>0</v>
      </c>
      <c r="AG165" s="95"/>
      <c r="AH165" s="22">
        <f>IF($U165,AF165/$U165*100,0)</f>
        <v>0</v>
      </c>
      <c r="AI165" s="95"/>
      <c r="AJ165" s="77">
        <v>6842</v>
      </c>
      <c r="AK165" s="95"/>
      <c r="AL165" s="83">
        <v>67</v>
      </c>
      <c r="AM165" s="95"/>
      <c r="AN165" s="28">
        <v>23709</v>
      </c>
      <c r="AO165" s="95"/>
      <c r="AP165" s="28">
        <f>IF(E165,AN165,0)</f>
        <v>23709</v>
      </c>
      <c r="AQ165" s="95"/>
      <c r="AR165" s="28">
        <f>IF(O165,AN165,0)</f>
        <v>23709</v>
      </c>
    </row>
    <row r="166" spans="1:44" ht="11.25" x14ac:dyDescent="0.25">
      <c r="A166" s="83">
        <v>68</v>
      </c>
      <c r="B166" s="95"/>
      <c r="C166" s="83" t="s">
        <v>189</v>
      </c>
      <c r="D166" s="95"/>
      <c r="E166" s="77">
        <v>1263298</v>
      </c>
      <c r="F166" s="95"/>
      <c r="G166" s="20">
        <f t="shared" si="4"/>
        <v>71.745683780099952</v>
      </c>
      <c r="H166" s="95"/>
      <c r="I166" s="20">
        <f>IF(G$195,G166/G$195*100,0)</f>
        <v>144.90548821743789</v>
      </c>
      <c r="J166" s="95"/>
      <c r="K166" s="77">
        <v>405959</v>
      </c>
      <c r="L166" s="95"/>
      <c r="M166" s="77">
        <v>558518</v>
      </c>
      <c r="N166" s="95"/>
      <c r="O166" s="79">
        <v>542920</v>
      </c>
      <c r="P166" s="95"/>
      <c r="Q166" s="20">
        <f t="shared" si="5"/>
        <v>30.83371194911404</v>
      </c>
      <c r="R166" s="95"/>
      <c r="S166" s="22">
        <f>IF(Q$195,Q166/Q$195*100,0)</f>
        <v>161.22513292617339</v>
      </c>
      <c r="T166" s="95"/>
      <c r="U166" s="21">
        <f>(E166+O166)</f>
        <v>1806218</v>
      </c>
      <c r="V166" s="95"/>
      <c r="W166" s="95"/>
      <c r="X166" s="79">
        <v>966635</v>
      </c>
      <c r="Y166" s="95"/>
      <c r="Z166" s="22">
        <f>IF($U166,X166/$U166*100,0)</f>
        <v>53.517072690007517</v>
      </c>
      <c r="AA166" s="95"/>
      <c r="AB166" s="79">
        <v>0</v>
      </c>
      <c r="AC166" s="95"/>
      <c r="AD166" s="22">
        <f>IF($U166,AB166/$U166*100,0)</f>
        <v>0</v>
      </c>
      <c r="AE166" s="95"/>
      <c r="AF166" s="79">
        <v>0</v>
      </c>
      <c r="AG166" s="95"/>
      <c r="AH166" s="22">
        <f>IF($U166,AF166/$U166*100,0)</f>
        <v>0</v>
      </c>
      <c r="AI166" s="95"/>
      <c r="AJ166" s="77">
        <v>4096</v>
      </c>
      <c r="AK166" s="95"/>
      <c r="AL166" s="83">
        <v>68</v>
      </c>
      <c r="AM166" s="95"/>
      <c r="AN166" s="28">
        <v>17608</v>
      </c>
      <c r="AO166" s="95"/>
      <c r="AP166" s="28">
        <f>IF(E166,AN166,0)</f>
        <v>17608</v>
      </c>
      <c r="AQ166" s="95"/>
      <c r="AR166" s="28">
        <f>IF(O166,AN166,0)</f>
        <v>17608</v>
      </c>
    </row>
    <row r="167" spans="1:44" ht="11.25" x14ac:dyDescent="0.25">
      <c r="A167" s="83">
        <v>69</v>
      </c>
      <c r="B167" s="95"/>
      <c r="C167" s="83" t="s">
        <v>190</v>
      </c>
      <c r="D167" s="95"/>
      <c r="E167" s="77">
        <v>1375763</v>
      </c>
      <c r="F167" s="95"/>
      <c r="G167" s="20">
        <f t="shared" si="4"/>
        <v>22.73950843787706</v>
      </c>
      <c r="H167" s="95"/>
      <c r="I167" s="20">
        <f>IF(G$195,G167/G$195*100,0)</f>
        <v>45.92721678023895</v>
      </c>
      <c r="J167" s="95"/>
      <c r="K167" s="77">
        <v>789112</v>
      </c>
      <c r="L167" s="95"/>
      <c r="M167" s="77">
        <v>270464</v>
      </c>
      <c r="N167" s="95"/>
      <c r="O167" s="79">
        <v>979809</v>
      </c>
      <c r="P167" s="95"/>
      <c r="Q167" s="20">
        <f t="shared" si="5"/>
        <v>16.194922397976892</v>
      </c>
      <c r="R167" s="95"/>
      <c r="S167" s="22">
        <f>IF(Q$195,Q167/Q$195*100,0)</f>
        <v>84.680966101387952</v>
      </c>
      <c r="T167" s="95"/>
      <c r="U167" s="21">
        <f>(E167+O167)</f>
        <v>2355572</v>
      </c>
      <c r="V167" s="95"/>
      <c r="W167" s="95"/>
      <c r="X167" s="79">
        <v>1272828</v>
      </c>
      <c r="Y167" s="95"/>
      <c r="Z167" s="22">
        <f>IF($U167,X167/$U167*100,0)</f>
        <v>54.034773719504223</v>
      </c>
      <c r="AA167" s="95"/>
      <c r="AB167" s="79">
        <v>76490</v>
      </c>
      <c r="AC167" s="95"/>
      <c r="AD167" s="22">
        <f>IF($U167,AB167/$U167*100,0)</f>
        <v>3.2471943120397082</v>
      </c>
      <c r="AE167" s="95"/>
      <c r="AF167" s="79">
        <v>0</v>
      </c>
      <c r="AG167" s="95"/>
      <c r="AH167" s="22">
        <f>IF($U167,AF167/$U167*100,0)</f>
        <v>0</v>
      </c>
      <c r="AI167" s="95"/>
      <c r="AJ167" s="77">
        <v>62750</v>
      </c>
      <c r="AK167" s="95"/>
      <c r="AL167" s="83">
        <v>69</v>
      </c>
      <c r="AM167" s="95"/>
      <c r="AN167" s="28">
        <v>60501</v>
      </c>
      <c r="AO167" s="95"/>
      <c r="AP167" s="28">
        <f>IF(E167,AN167,0)</f>
        <v>60501</v>
      </c>
      <c r="AQ167" s="95"/>
      <c r="AR167" s="28">
        <f>IF(O167,AN167,0)</f>
        <v>60501</v>
      </c>
    </row>
    <row r="168" spans="1:44" ht="11.25" x14ac:dyDescent="0.25">
      <c r="A168" s="83">
        <v>70</v>
      </c>
      <c r="B168" s="95"/>
      <c r="C168" s="83" t="s">
        <v>191</v>
      </c>
      <c r="D168" s="95"/>
      <c r="E168" s="77">
        <v>1610312</v>
      </c>
      <c r="F168" s="95"/>
      <c r="G168" s="20">
        <f t="shared" si="4"/>
        <v>53.087792173540372</v>
      </c>
      <c r="H168" s="95"/>
      <c r="I168" s="20">
        <f>IF(G$195,G168/G$195*100,0)</f>
        <v>107.22195452023091</v>
      </c>
      <c r="J168" s="95"/>
      <c r="K168" s="77">
        <v>568198</v>
      </c>
      <c r="L168" s="95"/>
      <c r="M168" s="77">
        <v>888262</v>
      </c>
      <c r="N168" s="95"/>
      <c r="O168" s="79">
        <v>557459</v>
      </c>
      <c r="P168" s="95"/>
      <c r="Q168" s="20">
        <f t="shared" si="5"/>
        <v>18.377971186496556</v>
      </c>
      <c r="R168" s="95"/>
      <c r="S168" s="22">
        <f>IF(Q$195,Q168/Q$195*100,0)</f>
        <v>96.095820456071564</v>
      </c>
      <c r="T168" s="95"/>
      <c r="U168" s="21">
        <f>(E168+O168)</f>
        <v>2167771</v>
      </c>
      <c r="V168" s="95"/>
      <c r="W168" s="95"/>
      <c r="X168" s="79">
        <v>818799</v>
      </c>
      <c r="Y168" s="95"/>
      <c r="Z168" s="22">
        <f>IF($U168,X168/$U168*100,0)</f>
        <v>37.771471248577456</v>
      </c>
      <c r="AA168" s="95"/>
      <c r="AB168" s="79">
        <v>0</v>
      </c>
      <c r="AC168" s="95"/>
      <c r="AD168" s="22">
        <f>IF($U168,AB168/$U168*100,0)</f>
        <v>0</v>
      </c>
      <c r="AE168" s="95"/>
      <c r="AF168" s="79">
        <v>0</v>
      </c>
      <c r="AG168" s="95"/>
      <c r="AH168" s="22">
        <f>IF($U168,AF168/$U168*100,0)</f>
        <v>0</v>
      </c>
      <c r="AI168" s="95"/>
      <c r="AJ168" s="77">
        <v>102988</v>
      </c>
      <c r="AK168" s="95"/>
      <c r="AL168" s="83">
        <v>70</v>
      </c>
      <c r="AM168" s="95"/>
      <c r="AN168" s="28">
        <v>30333</v>
      </c>
      <c r="AO168" s="95"/>
      <c r="AP168" s="28">
        <f>IF(E168,AN168,0)</f>
        <v>30333</v>
      </c>
      <c r="AQ168" s="95"/>
      <c r="AR168" s="28">
        <f>IF(O168,AN168,0)</f>
        <v>30333</v>
      </c>
    </row>
    <row r="169" spans="1:44" ht="11.25" x14ac:dyDescent="0.25">
      <c r="A169" s="83">
        <v>71</v>
      </c>
      <c r="B169" s="95"/>
      <c r="C169" s="83" t="s">
        <v>192</v>
      </c>
      <c r="D169" s="95"/>
      <c r="E169" s="77">
        <v>1116681</v>
      </c>
      <c r="F169" s="95"/>
      <c r="G169" s="20">
        <f t="shared" si="4"/>
        <v>49.814025070259177</v>
      </c>
      <c r="H169" s="95"/>
      <c r="I169" s="20">
        <f>IF(G$195,G169/G$195*100,0)</f>
        <v>100.60989376037892</v>
      </c>
      <c r="J169" s="95"/>
      <c r="K169" s="77">
        <v>536122</v>
      </c>
      <c r="L169" s="95"/>
      <c r="M169" s="77">
        <v>484910</v>
      </c>
      <c r="N169" s="95"/>
      <c r="O169" s="79">
        <v>584056</v>
      </c>
      <c r="P169" s="95"/>
      <c r="Q169" s="20">
        <f t="shared" si="5"/>
        <v>26.054155328545299</v>
      </c>
      <c r="R169" s="95"/>
      <c r="S169" s="22">
        <f>IF(Q$195,Q169/Q$195*100,0)</f>
        <v>136.23350516656109</v>
      </c>
      <c r="T169" s="95"/>
      <c r="U169" s="21">
        <f>(E169+O169)</f>
        <v>1700737</v>
      </c>
      <c r="V169" s="95"/>
      <c r="W169" s="95"/>
      <c r="X169" s="79">
        <v>889933</v>
      </c>
      <c r="Y169" s="95"/>
      <c r="Z169" s="22">
        <f>IF($U169,X169/$U169*100,0)</f>
        <v>52.32631500343674</v>
      </c>
      <c r="AA169" s="95"/>
      <c r="AB169" s="79">
        <v>31244</v>
      </c>
      <c r="AC169" s="95"/>
      <c r="AD169" s="22">
        <f>IF($U169,AB169/$U169*100,0)</f>
        <v>1.8370859221619802</v>
      </c>
      <c r="AE169" s="95"/>
      <c r="AF169" s="79">
        <v>0</v>
      </c>
      <c r="AG169" s="95"/>
      <c r="AH169" s="22">
        <f>IF($U169,AF169/$U169*100,0)</f>
        <v>0</v>
      </c>
      <c r="AI169" s="95"/>
      <c r="AJ169" s="77">
        <v>118232</v>
      </c>
      <c r="AK169" s="95"/>
      <c r="AL169" s="83">
        <v>71</v>
      </c>
      <c r="AM169" s="95"/>
      <c r="AN169" s="28">
        <v>22417</v>
      </c>
      <c r="AO169" s="95"/>
      <c r="AP169" s="28">
        <f>IF(E169,AN169,0)</f>
        <v>22417</v>
      </c>
      <c r="AQ169" s="95"/>
      <c r="AR169" s="28">
        <f>IF(O169,AN169,0)</f>
        <v>22417</v>
      </c>
    </row>
    <row r="170" spans="1:44" ht="11.25" x14ac:dyDescent="0.25">
      <c r="A170" s="83">
        <v>72</v>
      </c>
      <c r="B170" s="95"/>
      <c r="C170" s="83" t="s">
        <v>193</v>
      </c>
      <c r="D170" s="95"/>
      <c r="E170" s="77">
        <v>2150301</v>
      </c>
      <c r="F170" s="95"/>
      <c r="G170" s="20">
        <f t="shared" si="4"/>
        <v>49.995373169030458</v>
      </c>
      <c r="H170" s="95"/>
      <c r="I170" s="20">
        <f>IF(G$195,G170/G$195*100,0)</f>
        <v>100.97616436238891</v>
      </c>
      <c r="J170" s="95"/>
      <c r="K170" s="77">
        <v>555056</v>
      </c>
      <c r="L170" s="95"/>
      <c r="M170" s="77">
        <v>1275830</v>
      </c>
      <c r="N170" s="95"/>
      <c r="O170" s="79">
        <v>763158</v>
      </c>
      <c r="P170" s="95"/>
      <c r="Q170" s="20">
        <f t="shared" si="5"/>
        <v>17.743734015345268</v>
      </c>
      <c r="R170" s="95"/>
      <c r="S170" s="22">
        <f>IF(Q$195,Q170/Q$195*100,0)</f>
        <v>92.779483701212428</v>
      </c>
      <c r="T170" s="95"/>
      <c r="U170" s="21">
        <f>(E170+O170)</f>
        <v>2913459</v>
      </c>
      <c r="V170" s="95"/>
      <c r="W170" s="95"/>
      <c r="X170" s="79">
        <v>1487345</v>
      </c>
      <c r="Y170" s="95"/>
      <c r="Z170" s="22">
        <f>IF($U170,X170/$U170*100,0)</f>
        <v>51.050829958478907</v>
      </c>
      <c r="AA170" s="95"/>
      <c r="AB170" s="79">
        <v>0</v>
      </c>
      <c r="AC170" s="95"/>
      <c r="AD170" s="22">
        <f>IF($U170,AB170/$U170*100,0)</f>
        <v>0</v>
      </c>
      <c r="AE170" s="95"/>
      <c r="AF170" s="79">
        <v>0</v>
      </c>
      <c r="AG170" s="95"/>
      <c r="AH170" s="22">
        <f>IF($U170,AF170/$U170*100,0)</f>
        <v>0</v>
      </c>
      <c r="AI170" s="95"/>
      <c r="AJ170" s="77">
        <v>177949</v>
      </c>
      <c r="AK170" s="95"/>
      <c r="AL170" s="83">
        <v>72</v>
      </c>
      <c r="AM170" s="95"/>
      <c r="AN170" s="28">
        <v>43010</v>
      </c>
      <c r="AO170" s="95"/>
      <c r="AP170" s="28">
        <f>IF(E170,AN170,0)</f>
        <v>43010</v>
      </c>
      <c r="AQ170" s="95"/>
      <c r="AR170" s="28">
        <f>IF(O170,AN170,0)</f>
        <v>43010</v>
      </c>
    </row>
    <row r="171" spans="1:44" ht="11.25" x14ac:dyDescent="0.25">
      <c r="A171" s="83">
        <v>73</v>
      </c>
      <c r="B171" s="95"/>
      <c r="C171" s="83" t="s">
        <v>194</v>
      </c>
      <c r="D171" s="95"/>
      <c r="E171" s="77">
        <v>19676000</v>
      </c>
      <c r="F171" s="95"/>
      <c r="G171" s="20">
        <f t="shared" si="4"/>
        <v>40.804306890859472</v>
      </c>
      <c r="H171" s="95"/>
      <c r="I171" s="20">
        <f>IF(G$195,G171/G$195*100,0)</f>
        <v>82.412874194867968</v>
      </c>
      <c r="J171" s="95"/>
      <c r="K171" s="77">
        <v>5444000</v>
      </c>
      <c r="L171" s="95"/>
      <c r="M171" s="77">
        <v>13183000</v>
      </c>
      <c r="N171" s="95"/>
      <c r="O171" s="79">
        <v>7728000</v>
      </c>
      <c r="P171" s="95"/>
      <c r="Q171" s="20">
        <f t="shared" si="5"/>
        <v>16.026412057967168</v>
      </c>
      <c r="R171" s="95"/>
      <c r="S171" s="22">
        <f>IF(Q$195,Q171/Q$195*100,0)</f>
        <v>83.799849289622358</v>
      </c>
      <c r="T171" s="95"/>
      <c r="U171" s="21">
        <f>(E171+O171)</f>
        <v>27404000</v>
      </c>
      <c r="V171" s="95"/>
      <c r="W171" s="95"/>
      <c r="X171" s="79">
        <v>6625000</v>
      </c>
      <c r="Y171" s="95"/>
      <c r="Z171" s="22">
        <f>IF($U171,X171/$U171*100,0)</f>
        <v>24.17530287549263</v>
      </c>
      <c r="AA171" s="95"/>
      <c r="AB171" s="79">
        <v>316000</v>
      </c>
      <c r="AC171" s="95"/>
      <c r="AD171" s="22">
        <f>IF($U171,AB171/$U171*100,0)</f>
        <v>1.153116333381988</v>
      </c>
      <c r="AE171" s="95"/>
      <c r="AF171" s="79">
        <v>0</v>
      </c>
      <c r="AG171" s="95"/>
      <c r="AH171" s="22">
        <f>IF($U171,AF171/$U171*100,0)</f>
        <v>0</v>
      </c>
      <c r="AI171" s="95"/>
      <c r="AJ171" s="77">
        <v>1749000</v>
      </c>
      <c r="AK171" s="95"/>
      <c r="AL171" s="83">
        <v>73</v>
      </c>
      <c r="AM171" s="95"/>
      <c r="AN171" s="28">
        <v>482204</v>
      </c>
      <c r="AO171" s="95"/>
      <c r="AP171" s="28">
        <f>IF(E171,AN171,0)</f>
        <v>482204</v>
      </c>
      <c r="AQ171" s="95"/>
      <c r="AR171" s="28">
        <f>IF(O171,AN171,0)</f>
        <v>482204</v>
      </c>
    </row>
    <row r="172" spans="1:44" ht="11.25" x14ac:dyDescent="0.25">
      <c r="A172" s="83">
        <v>74</v>
      </c>
      <c r="B172" s="95"/>
      <c r="C172" s="83" t="s">
        <v>195</v>
      </c>
      <c r="D172" s="95"/>
      <c r="E172" s="77">
        <v>0</v>
      </c>
      <c r="F172" s="95"/>
      <c r="G172" s="20">
        <f t="shared" si="4"/>
        <v>0</v>
      </c>
      <c r="H172" s="95"/>
      <c r="I172" s="20">
        <f>IF(G$195,G172/G$195*100,0)</f>
        <v>0</v>
      </c>
      <c r="J172" s="95"/>
      <c r="K172" s="77">
        <v>0</v>
      </c>
      <c r="L172" s="95"/>
      <c r="M172" s="77">
        <v>0</v>
      </c>
      <c r="N172" s="95"/>
      <c r="O172" s="79">
        <v>0</v>
      </c>
      <c r="P172" s="95"/>
      <c r="Q172" s="20">
        <f t="shared" si="5"/>
        <v>0</v>
      </c>
      <c r="R172" s="95"/>
      <c r="S172" s="22">
        <f>IF(Q$195,Q172/Q$195*100,0)</f>
        <v>0</v>
      </c>
      <c r="T172" s="95"/>
      <c r="U172" s="21">
        <f>(E172+O172)</f>
        <v>0</v>
      </c>
      <c r="V172" s="95"/>
      <c r="W172" s="95"/>
      <c r="X172" s="79">
        <v>0</v>
      </c>
      <c r="Y172" s="95"/>
      <c r="Z172" s="22">
        <f>IF($U172,X172/$U172*100,0)</f>
        <v>0</v>
      </c>
      <c r="AA172" s="95"/>
      <c r="AB172" s="79">
        <v>0</v>
      </c>
      <c r="AC172" s="95"/>
      <c r="AD172" s="22">
        <f>IF($U172,AB172/$U172*100,0)</f>
        <v>0</v>
      </c>
      <c r="AE172" s="95"/>
      <c r="AF172" s="79">
        <v>0</v>
      </c>
      <c r="AG172" s="95"/>
      <c r="AH172" s="22">
        <f>IF($U172,AF172/$U172*100,0)</f>
        <v>0</v>
      </c>
      <c r="AI172" s="95"/>
      <c r="AJ172" s="77">
        <v>0</v>
      </c>
      <c r="AK172" s="95"/>
      <c r="AL172" s="83">
        <v>74</v>
      </c>
      <c r="AM172" s="95"/>
      <c r="AN172" s="28">
        <v>0</v>
      </c>
      <c r="AO172" s="95"/>
      <c r="AP172" s="28">
        <f>IF(E172,AN172,0)</f>
        <v>0</v>
      </c>
      <c r="AQ172" s="95"/>
      <c r="AR172" s="28">
        <f>IF(O172,AN172,0)</f>
        <v>0</v>
      </c>
    </row>
    <row r="173" spans="1:44" ht="11.25" x14ac:dyDescent="0.25">
      <c r="A173" s="83">
        <v>75</v>
      </c>
      <c r="B173" s="95"/>
      <c r="C173" s="83" t="s">
        <v>196</v>
      </c>
      <c r="D173" s="95"/>
      <c r="E173" s="77">
        <v>1276898</v>
      </c>
      <c r="F173" s="95"/>
      <c r="G173" s="20">
        <f t="shared" si="4"/>
        <v>173.77490473598257</v>
      </c>
      <c r="H173" s="95"/>
      <c r="I173" s="20">
        <f>IF(G$195,G173/G$195*100,0)</f>
        <v>350.97494488847195</v>
      </c>
      <c r="J173" s="95"/>
      <c r="K173" s="77">
        <v>332908</v>
      </c>
      <c r="L173" s="95"/>
      <c r="M173" s="77">
        <v>854158</v>
      </c>
      <c r="N173" s="95"/>
      <c r="O173" s="79">
        <v>295211</v>
      </c>
      <c r="P173" s="95"/>
      <c r="Q173" s="20">
        <f t="shared" si="5"/>
        <v>40.175694066412632</v>
      </c>
      <c r="R173" s="95"/>
      <c r="S173" s="22">
        <f>IF(Q$195,Q173/Q$195*100,0)</f>
        <v>210.07304040942003</v>
      </c>
      <c r="T173" s="95"/>
      <c r="U173" s="21">
        <f>(E173+O173)</f>
        <v>1572109</v>
      </c>
      <c r="V173" s="95"/>
      <c r="W173" s="95"/>
      <c r="X173" s="79">
        <v>600857</v>
      </c>
      <c r="Y173" s="95"/>
      <c r="Z173" s="22">
        <f>IF($U173,X173/$U173*100,0)</f>
        <v>38.219805369729457</v>
      </c>
      <c r="AA173" s="95"/>
      <c r="AB173" s="79">
        <v>0</v>
      </c>
      <c r="AC173" s="95"/>
      <c r="AD173" s="22">
        <f>IF($U173,AB173/$U173*100,0)</f>
        <v>0</v>
      </c>
      <c r="AE173" s="95"/>
      <c r="AF173" s="79">
        <v>0</v>
      </c>
      <c r="AG173" s="95"/>
      <c r="AH173" s="22">
        <f>IF($U173,AF173/$U173*100,0)</f>
        <v>0</v>
      </c>
      <c r="AI173" s="95"/>
      <c r="AJ173" s="77">
        <v>61832</v>
      </c>
      <c r="AK173" s="95"/>
      <c r="AL173" s="83">
        <v>75</v>
      </c>
      <c r="AM173" s="95"/>
      <c r="AN173" s="28">
        <v>7348</v>
      </c>
      <c r="AO173" s="95"/>
      <c r="AP173" s="28">
        <f>IF(E173,AN173,0)</f>
        <v>7348</v>
      </c>
      <c r="AQ173" s="95"/>
      <c r="AR173" s="28">
        <f>IF(O173,AN173,0)</f>
        <v>7348</v>
      </c>
    </row>
    <row r="174" spans="1:44" ht="11.25" x14ac:dyDescent="0.25">
      <c r="A174" s="83">
        <v>76</v>
      </c>
      <c r="B174" s="95"/>
      <c r="C174" s="83" t="s">
        <v>113</v>
      </c>
      <c r="D174" s="95"/>
      <c r="E174" s="77">
        <v>753108</v>
      </c>
      <c r="F174" s="95"/>
      <c r="G174" s="20">
        <f t="shared" si="4"/>
        <v>84.400762075535127</v>
      </c>
      <c r="H174" s="95"/>
      <c r="I174" s="20">
        <f>IF(G$195,G174/G$195*100,0)</f>
        <v>170.46507873511268</v>
      </c>
      <c r="J174" s="95"/>
      <c r="K174" s="77">
        <v>330657</v>
      </c>
      <c r="L174" s="95"/>
      <c r="M174" s="77">
        <v>380602</v>
      </c>
      <c r="N174" s="95"/>
      <c r="O174" s="79">
        <v>309389</v>
      </c>
      <c r="P174" s="95"/>
      <c r="Q174" s="20">
        <f t="shared" si="5"/>
        <v>34.67320407934551</v>
      </c>
      <c r="R174" s="95"/>
      <c r="S174" s="22">
        <f>IF(Q$195,Q174/Q$195*100,0)</f>
        <v>181.30129599363539</v>
      </c>
      <c r="T174" s="95"/>
      <c r="U174" s="21">
        <f>(E174+O174)</f>
        <v>1062497</v>
      </c>
      <c r="V174" s="95"/>
      <c r="W174" s="95"/>
      <c r="X174" s="79">
        <v>561178</v>
      </c>
      <c r="Y174" s="95"/>
      <c r="Z174" s="22">
        <f>IF($U174,X174/$U174*100,0)</f>
        <v>52.816902071252905</v>
      </c>
      <c r="AA174" s="95"/>
      <c r="AB174" s="79">
        <v>0</v>
      </c>
      <c r="AC174" s="95"/>
      <c r="AD174" s="22">
        <f>IF($U174,AB174/$U174*100,0)</f>
        <v>0</v>
      </c>
      <c r="AE174" s="95"/>
      <c r="AF174" s="79">
        <v>0</v>
      </c>
      <c r="AG174" s="95"/>
      <c r="AH174" s="22">
        <f>IF($U174,AF174/$U174*100,0)</f>
        <v>0</v>
      </c>
      <c r="AI174" s="95"/>
      <c r="AJ174" s="77">
        <v>56468</v>
      </c>
      <c r="AK174" s="95"/>
      <c r="AL174" s="83">
        <v>76</v>
      </c>
      <c r="AM174" s="95"/>
      <c r="AN174" s="28">
        <v>8923</v>
      </c>
      <c r="AO174" s="95"/>
      <c r="AP174" s="28">
        <f>IF(E174,AN174,0)</f>
        <v>8923</v>
      </c>
      <c r="AQ174" s="95"/>
      <c r="AR174" s="28">
        <f>IF(O174,AN174,0)</f>
        <v>8923</v>
      </c>
    </row>
    <row r="175" spans="1:44" ht="11.25" x14ac:dyDescent="0.25">
      <c r="A175" s="83">
        <v>77</v>
      </c>
      <c r="B175" s="95"/>
      <c r="C175" s="83" t="s">
        <v>114</v>
      </c>
      <c r="D175" s="95"/>
      <c r="E175" s="77">
        <v>3910940</v>
      </c>
      <c r="F175" s="95"/>
      <c r="G175" s="20">
        <f t="shared" si="4"/>
        <v>40.348502512148066</v>
      </c>
      <c r="H175" s="95"/>
      <c r="I175" s="20">
        <f>IF(G$195,G175/G$195*100,0)</f>
        <v>81.492281449090257</v>
      </c>
      <c r="J175" s="95"/>
      <c r="K175" s="77">
        <v>1212254</v>
      </c>
      <c r="L175" s="95"/>
      <c r="M175" s="77">
        <v>2261506</v>
      </c>
      <c r="N175" s="95"/>
      <c r="O175" s="79">
        <v>1688629</v>
      </c>
      <c r="P175" s="95"/>
      <c r="Q175" s="20">
        <f t="shared" si="5"/>
        <v>17.421298063531037</v>
      </c>
      <c r="R175" s="95"/>
      <c r="S175" s="22">
        <f>IF(Q$195,Q175/Q$195*100,0)</f>
        <v>91.093511565349601</v>
      </c>
      <c r="T175" s="95"/>
      <c r="U175" s="21">
        <f>(E175+O175)</f>
        <v>5599569</v>
      </c>
      <c r="V175" s="95"/>
      <c r="W175" s="95"/>
      <c r="X175" s="79">
        <v>1627112</v>
      </c>
      <c r="Y175" s="95"/>
      <c r="Z175" s="22">
        <f>IF($U175,X175/$U175*100,0)</f>
        <v>29.057807841996407</v>
      </c>
      <c r="AA175" s="95"/>
      <c r="AB175" s="79">
        <v>140199</v>
      </c>
      <c r="AC175" s="95"/>
      <c r="AD175" s="22">
        <f>IF($U175,AB175/$U175*100,0)</f>
        <v>2.503746270471888</v>
      </c>
      <c r="AE175" s="95"/>
      <c r="AF175" s="79">
        <v>0</v>
      </c>
      <c r="AG175" s="95"/>
      <c r="AH175" s="22">
        <f>IF($U175,AF175/$U175*100,0)</f>
        <v>0</v>
      </c>
      <c r="AI175" s="95"/>
      <c r="AJ175" s="77">
        <v>139891</v>
      </c>
      <c r="AK175" s="95"/>
      <c r="AL175" s="83">
        <v>77</v>
      </c>
      <c r="AM175" s="95"/>
      <c r="AN175" s="28">
        <v>96929</v>
      </c>
      <c r="AO175" s="95"/>
      <c r="AP175" s="28">
        <f>IF(E175,AN175,0)</f>
        <v>96929</v>
      </c>
      <c r="AQ175" s="95"/>
      <c r="AR175" s="28">
        <f>IF(O175,AN175,0)</f>
        <v>96929</v>
      </c>
    </row>
    <row r="176" spans="1:44" ht="11.25" x14ac:dyDescent="0.25">
      <c r="A176" s="83">
        <v>78</v>
      </c>
      <c r="B176" s="95"/>
      <c r="C176" s="83" t="s">
        <v>197</v>
      </c>
      <c r="D176" s="95"/>
      <c r="E176" s="77">
        <v>1240507</v>
      </c>
      <c r="F176" s="95"/>
      <c r="G176" s="20">
        <f t="shared" si="4"/>
        <v>54.768520971302429</v>
      </c>
      <c r="H176" s="95"/>
      <c r="I176" s="20">
        <f>IF(G$195,G176/G$195*100,0)</f>
        <v>110.61653959028597</v>
      </c>
      <c r="J176" s="95"/>
      <c r="K176" s="77">
        <v>545510</v>
      </c>
      <c r="L176" s="95"/>
      <c r="M176" s="77">
        <v>519182</v>
      </c>
      <c r="N176" s="95"/>
      <c r="O176" s="79">
        <v>776387</v>
      </c>
      <c r="P176" s="95"/>
      <c r="Q176" s="20">
        <f t="shared" si="5"/>
        <v>34.277571743929357</v>
      </c>
      <c r="R176" s="95"/>
      <c r="S176" s="22">
        <f>IF(Q$195,Q176/Q$195*100,0)</f>
        <v>179.23259028695207</v>
      </c>
      <c r="T176" s="95"/>
      <c r="U176" s="21">
        <f>(E176+O176)</f>
        <v>2016894</v>
      </c>
      <c r="V176" s="95"/>
      <c r="W176" s="95"/>
      <c r="X176" s="79">
        <v>1060253</v>
      </c>
      <c r="Y176" s="95"/>
      <c r="Z176" s="22">
        <f>IF($U176,X176/$U176*100,0)</f>
        <v>52.568603010371397</v>
      </c>
      <c r="AA176" s="95"/>
      <c r="AB176" s="79">
        <v>51393</v>
      </c>
      <c r="AC176" s="95"/>
      <c r="AD176" s="22">
        <f>IF($U176,AB176/$U176*100,0)</f>
        <v>2.5481259798482219</v>
      </c>
      <c r="AE176" s="95"/>
      <c r="AF176" s="79">
        <v>0</v>
      </c>
      <c r="AG176" s="95"/>
      <c r="AH176" s="22">
        <f>IF($U176,AF176/$U176*100,0)</f>
        <v>0</v>
      </c>
      <c r="AI176" s="95"/>
      <c r="AJ176" s="77">
        <v>255472</v>
      </c>
      <c r="AK176" s="95"/>
      <c r="AL176" s="83">
        <v>78</v>
      </c>
      <c r="AM176" s="95"/>
      <c r="AN176" s="28">
        <v>22650</v>
      </c>
      <c r="AO176" s="95"/>
      <c r="AP176" s="28">
        <f>IF(E176,AN176,0)</f>
        <v>22650</v>
      </c>
      <c r="AQ176" s="95"/>
      <c r="AR176" s="28">
        <f>IF(O176,AN176,0)</f>
        <v>22650</v>
      </c>
    </row>
    <row r="177" spans="1:44" ht="11.25" x14ac:dyDescent="0.25">
      <c r="A177" s="83">
        <v>79</v>
      </c>
      <c r="B177" s="95"/>
      <c r="C177" s="83" t="s">
        <v>198</v>
      </c>
      <c r="D177" s="95"/>
      <c r="E177" s="77">
        <v>2008972</v>
      </c>
      <c r="F177" s="95"/>
      <c r="G177" s="20">
        <f t="shared" si="4"/>
        <v>23.985720596487457</v>
      </c>
      <c r="H177" s="95"/>
      <c r="I177" s="20">
        <f>IF(G$195,G177/G$195*100,0)</f>
        <v>48.444204168907959</v>
      </c>
      <c r="J177" s="95"/>
      <c r="K177" s="77">
        <v>912766</v>
      </c>
      <c r="L177" s="95"/>
      <c r="M177" s="77">
        <v>1020174</v>
      </c>
      <c r="N177" s="95"/>
      <c r="O177" s="79">
        <v>2085728</v>
      </c>
      <c r="P177" s="95"/>
      <c r="Q177" s="20">
        <f t="shared" si="5"/>
        <v>24.902133553016466</v>
      </c>
      <c r="R177" s="95"/>
      <c r="S177" s="22">
        <f>IF(Q$195,Q177/Q$195*100,0)</f>
        <v>130.20974571132561</v>
      </c>
      <c r="T177" s="95"/>
      <c r="U177" s="21">
        <f>(E177+O177)</f>
        <v>4094700</v>
      </c>
      <c r="V177" s="95"/>
      <c r="W177" s="95"/>
      <c r="X177" s="79">
        <v>2827860</v>
      </c>
      <c r="Y177" s="95"/>
      <c r="Z177" s="22">
        <f>IF($U177,X177/$U177*100,0)</f>
        <v>69.061469704740276</v>
      </c>
      <c r="AA177" s="95"/>
      <c r="AB177" s="79">
        <v>0</v>
      </c>
      <c r="AC177" s="95"/>
      <c r="AD177" s="22">
        <f>IF($U177,AB177/$U177*100,0)</f>
        <v>0</v>
      </c>
      <c r="AE177" s="95"/>
      <c r="AF177" s="79">
        <v>267617</v>
      </c>
      <c r="AG177" s="95"/>
      <c r="AH177" s="22">
        <f>IF($U177,AF177/$U177*100,0)</f>
        <v>6.5356924805236041</v>
      </c>
      <c r="AI177" s="95"/>
      <c r="AJ177" s="77">
        <v>664386</v>
      </c>
      <c r="AK177" s="95"/>
      <c r="AL177" s="83">
        <v>79</v>
      </c>
      <c r="AM177" s="95"/>
      <c r="AN177" s="28">
        <v>83757</v>
      </c>
      <c r="AO177" s="95"/>
      <c r="AP177" s="28">
        <f>IF(E177,AN177,0)</f>
        <v>83757</v>
      </c>
      <c r="AQ177" s="95"/>
      <c r="AR177" s="28">
        <f>IF(O177,AN177,0)</f>
        <v>83757</v>
      </c>
    </row>
    <row r="178" spans="1:44" ht="11.25" x14ac:dyDescent="0.25">
      <c r="A178" s="83">
        <v>80</v>
      </c>
      <c r="B178" s="95"/>
      <c r="C178" s="83" t="s">
        <v>199</v>
      </c>
      <c r="D178" s="95"/>
      <c r="E178" s="77">
        <v>0</v>
      </c>
      <c r="F178" s="95"/>
      <c r="G178" s="20">
        <f t="shared" si="4"/>
        <v>0</v>
      </c>
      <c r="H178" s="95"/>
      <c r="I178" s="20">
        <f>IF(G$195,G178/G$195*100,0)</f>
        <v>0</v>
      </c>
      <c r="J178" s="95"/>
      <c r="K178" s="77">
        <v>0</v>
      </c>
      <c r="L178" s="95"/>
      <c r="M178" s="77">
        <v>0</v>
      </c>
      <c r="N178" s="95"/>
      <c r="O178" s="79">
        <v>0</v>
      </c>
      <c r="P178" s="95"/>
      <c r="Q178" s="20">
        <f t="shared" si="5"/>
        <v>0</v>
      </c>
      <c r="R178" s="95"/>
      <c r="S178" s="22">
        <f>IF(Q$195,Q178/Q$195*100,0)</f>
        <v>0</v>
      </c>
      <c r="T178" s="95"/>
      <c r="U178" s="21">
        <f>(E178+O178)</f>
        <v>0</v>
      </c>
      <c r="V178" s="95"/>
      <c r="W178" s="95"/>
      <c r="X178" s="79">
        <v>0</v>
      </c>
      <c r="Y178" s="95"/>
      <c r="Z178" s="22">
        <f>IF($U178,X178/$U178*100,0)</f>
        <v>0</v>
      </c>
      <c r="AA178" s="95"/>
      <c r="AB178" s="79">
        <v>0</v>
      </c>
      <c r="AC178" s="95"/>
      <c r="AD178" s="22">
        <f>IF($U178,AB178/$U178*100,0)</f>
        <v>0</v>
      </c>
      <c r="AE178" s="95"/>
      <c r="AF178" s="79">
        <v>0</v>
      </c>
      <c r="AG178" s="95"/>
      <c r="AH178" s="22">
        <f>IF($U178,AF178/$U178*100,0)</f>
        <v>0</v>
      </c>
      <c r="AI178" s="95"/>
      <c r="AJ178" s="77">
        <v>0</v>
      </c>
      <c r="AK178" s="95"/>
      <c r="AL178" s="83">
        <v>80</v>
      </c>
      <c r="AM178" s="95"/>
      <c r="AN178" s="28">
        <v>0</v>
      </c>
      <c r="AO178" s="95"/>
      <c r="AP178" s="28">
        <f>IF(E178,AN178,0)</f>
        <v>0</v>
      </c>
      <c r="AQ178" s="95"/>
      <c r="AR178" s="28">
        <f>IF(O178,AN178,0)</f>
        <v>0</v>
      </c>
    </row>
    <row r="179" spans="1:44" ht="11.25" x14ac:dyDescent="0.25">
      <c r="A179" s="83">
        <v>81</v>
      </c>
      <c r="B179" s="95"/>
      <c r="C179" s="83" t="s">
        <v>200</v>
      </c>
      <c r="D179" s="95"/>
      <c r="E179" s="77">
        <v>1571023</v>
      </c>
      <c r="F179" s="95"/>
      <c r="G179" s="20">
        <f t="shared" si="4"/>
        <v>72.813450129773827</v>
      </c>
      <c r="H179" s="95"/>
      <c r="I179" s="20">
        <f>IF(G$195,G179/G$195*100,0)</f>
        <v>147.06206678843427</v>
      </c>
      <c r="J179" s="95"/>
      <c r="K179" s="77">
        <v>551498</v>
      </c>
      <c r="L179" s="95"/>
      <c r="M179" s="77">
        <v>666689</v>
      </c>
      <c r="N179" s="95"/>
      <c r="O179" s="79">
        <v>724018</v>
      </c>
      <c r="P179" s="95"/>
      <c r="Q179" s="20">
        <f t="shared" si="5"/>
        <v>33.556637004078603</v>
      </c>
      <c r="R179" s="95"/>
      <c r="S179" s="22">
        <f>IF(Q$195,Q179/Q$195*100,0)</f>
        <v>175.46292416775898</v>
      </c>
      <c r="T179" s="95"/>
      <c r="U179" s="21">
        <f>(E179+O179)</f>
        <v>2295041</v>
      </c>
      <c r="V179" s="95"/>
      <c r="W179" s="95"/>
      <c r="X179" s="79">
        <v>1377105</v>
      </c>
      <c r="Y179" s="95"/>
      <c r="Z179" s="22">
        <f>IF($U179,X179/$U179*100,0)</f>
        <v>60.003503205389364</v>
      </c>
      <c r="AA179" s="95"/>
      <c r="AB179" s="79">
        <v>0</v>
      </c>
      <c r="AC179" s="95"/>
      <c r="AD179" s="22">
        <f>IF($U179,AB179/$U179*100,0)</f>
        <v>0</v>
      </c>
      <c r="AE179" s="95"/>
      <c r="AF179" s="79">
        <v>0</v>
      </c>
      <c r="AG179" s="95"/>
      <c r="AH179" s="22">
        <f>IF($U179,AF179/$U179*100,0)</f>
        <v>0</v>
      </c>
      <c r="AI179" s="95"/>
      <c r="AJ179" s="77">
        <v>2496</v>
      </c>
      <c r="AK179" s="95"/>
      <c r="AL179" s="83">
        <v>81</v>
      </c>
      <c r="AM179" s="95"/>
      <c r="AN179" s="28">
        <v>21576</v>
      </c>
      <c r="AO179" s="95"/>
      <c r="AP179" s="28">
        <f>IF(E179,AN179,0)</f>
        <v>21576</v>
      </c>
      <c r="AQ179" s="95"/>
      <c r="AR179" s="28">
        <f>IF(O179,AN179,0)</f>
        <v>21576</v>
      </c>
    </row>
    <row r="180" spans="1:44" ht="11.25" x14ac:dyDescent="0.25">
      <c r="A180" s="83">
        <v>82</v>
      </c>
      <c r="B180" s="95"/>
      <c r="C180" s="83" t="s">
        <v>201</v>
      </c>
      <c r="D180" s="95"/>
      <c r="E180" s="77">
        <v>1817304</v>
      </c>
      <c r="F180" s="95"/>
      <c r="G180" s="20">
        <f t="shared" si="4"/>
        <v>41.128502240528675</v>
      </c>
      <c r="H180" s="95"/>
      <c r="I180" s="20">
        <f>IF(G$195,G180/G$195*100,0)</f>
        <v>83.067654844330107</v>
      </c>
      <c r="J180" s="95"/>
      <c r="K180" s="77">
        <v>727730</v>
      </c>
      <c r="L180" s="95"/>
      <c r="M180" s="77">
        <v>870871</v>
      </c>
      <c r="N180" s="95"/>
      <c r="O180" s="79">
        <v>593341</v>
      </c>
      <c r="P180" s="95"/>
      <c r="Q180" s="20">
        <f t="shared" si="5"/>
        <v>13.428257819218757</v>
      </c>
      <c r="R180" s="95"/>
      <c r="S180" s="22">
        <f>IF(Q$195,Q180/Q$195*100,0)</f>
        <v>70.214467056168957</v>
      </c>
      <c r="T180" s="95"/>
      <c r="U180" s="21">
        <f>(E180+O180)</f>
        <v>2410645</v>
      </c>
      <c r="V180" s="95"/>
      <c r="W180" s="95"/>
      <c r="X180" s="79">
        <v>996374</v>
      </c>
      <c r="Y180" s="95"/>
      <c r="Z180" s="22">
        <f>IF($U180,X180/$U180*100,0)</f>
        <v>41.332257549328084</v>
      </c>
      <c r="AA180" s="95"/>
      <c r="AB180" s="79">
        <v>51603</v>
      </c>
      <c r="AC180" s="95"/>
      <c r="AD180" s="22">
        <f>IF($U180,AB180/$U180*100,0)</f>
        <v>2.1406304121925874</v>
      </c>
      <c r="AE180" s="95"/>
      <c r="AF180" s="79">
        <v>0</v>
      </c>
      <c r="AG180" s="95"/>
      <c r="AH180" s="22">
        <f>IF($U180,AF180/$U180*100,0)</f>
        <v>0</v>
      </c>
      <c r="AI180" s="95"/>
      <c r="AJ180" s="77">
        <v>98511</v>
      </c>
      <c r="AK180" s="95"/>
      <c r="AL180" s="83">
        <v>82</v>
      </c>
      <c r="AM180" s="95"/>
      <c r="AN180" s="28">
        <v>44186</v>
      </c>
      <c r="AO180" s="95"/>
      <c r="AP180" s="28">
        <f>IF(E180,AN180,0)</f>
        <v>44186</v>
      </c>
      <c r="AQ180" s="95"/>
      <c r="AR180" s="28">
        <f>IF(O180,AN180,0)</f>
        <v>44186</v>
      </c>
    </row>
    <row r="181" spans="1:44" ht="11.25" x14ac:dyDescent="0.25">
      <c r="A181" s="83">
        <v>83</v>
      </c>
      <c r="B181" s="95"/>
      <c r="C181" s="83" t="s">
        <v>202</v>
      </c>
      <c r="D181" s="95"/>
      <c r="E181" s="77">
        <v>1455043</v>
      </c>
      <c r="F181" s="95"/>
      <c r="G181" s="20">
        <f t="shared" si="4"/>
        <v>48.826946308724835</v>
      </c>
      <c r="H181" s="95"/>
      <c r="I181" s="20">
        <f>IF(G$195,G181/G$195*100,0)</f>
        <v>98.61628073290268</v>
      </c>
      <c r="J181" s="95"/>
      <c r="K181" s="77">
        <v>605345</v>
      </c>
      <c r="L181" s="95"/>
      <c r="M181" s="77">
        <v>421393</v>
      </c>
      <c r="N181" s="95"/>
      <c r="O181" s="79">
        <v>907197</v>
      </c>
      <c r="P181" s="95"/>
      <c r="Q181" s="20">
        <f t="shared" si="5"/>
        <v>30.442852348993288</v>
      </c>
      <c r="R181" s="95"/>
      <c r="S181" s="22">
        <f>IF(Q$195,Q181/Q$195*100,0)</f>
        <v>159.18138317950201</v>
      </c>
      <c r="T181" s="95"/>
      <c r="U181" s="21">
        <f>(E181+O181)</f>
        <v>2362240</v>
      </c>
      <c r="V181" s="95"/>
      <c r="W181" s="95"/>
      <c r="X181" s="79">
        <v>1153612</v>
      </c>
      <c r="Y181" s="95"/>
      <c r="Z181" s="22">
        <f>IF($U181,X181/$U181*100,0)</f>
        <v>48.835512056353295</v>
      </c>
      <c r="AA181" s="95"/>
      <c r="AB181" s="79">
        <v>0</v>
      </c>
      <c r="AC181" s="95"/>
      <c r="AD181" s="22">
        <f>IF($U181,AB181/$U181*100,0)</f>
        <v>0</v>
      </c>
      <c r="AE181" s="95"/>
      <c r="AF181" s="79">
        <v>0</v>
      </c>
      <c r="AG181" s="95"/>
      <c r="AH181" s="22">
        <f>IF($U181,AF181/$U181*100,0)</f>
        <v>0</v>
      </c>
      <c r="AI181" s="95"/>
      <c r="AJ181" s="77">
        <v>55116</v>
      </c>
      <c r="AK181" s="95"/>
      <c r="AL181" s="83">
        <v>83</v>
      </c>
      <c r="AM181" s="95"/>
      <c r="AN181" s="28">
        <v>29800</v>
      </c>
      <c r="AO181" s="95"/>
      <c r="AP181" s="28">
        <f>IF(E181,AN181,0)</f>
        <v>29800</v>
      </c>
      <c r="AQ181" s="95"/>
      <c r="AR181" s="28">
        <f>IF(O181,AN181,0)</f>
        <v>29800</v>
      </c>
    </row>
    <row r="182" spans="1:44" ht="11.25" x14ac:dyDescent="0.25">
      <c r="A182" s="83">
        <v>84</v>
      </c>
      <c r="B182" s="95"/>
      <c r="C182" s="83" t="s">
        <v>203</v>
      </c>
      <c r="D182" s="95"/>
      <c r="E182" s="77">
        <v>1538019</v>
      </c>
      <c r="F182" s="95"/>
      <c r="G182" s="20">
        <f t="shared" si="4"/>
        <v>85.464492109357636</v>
      </c>
      <c r="H182" s="95"/>
      <c r="I182" s="20">
        <f>IF(G$195,G182/G$195*100,0)</f>
        <v>172.61350511787657</v>
      </c>
      <c r="J182" s="95"/>
      <c r="K182" s="77">
        <v>714867</v>
      </c>
      <c r="L182" s="95"/>
      <c r="M182" s="77">
        <v>444628</v>
      </c>
      <c r="N182" s="95"/>
      <c r="O182" s="79">
        <v>728268</v>
      </c>
      <c r="P182" s="95"/>
      <c r="Q182" s="20">
        <f t="shared" si="5"/>
        <v>40.468326294732165</v>
      </c>
      <c r="R182" s="95"/>
      <c r="S182" s="22">
        <f>IF(Q$195,Q182/Q$195*100,0)</f>
        <v>211.6031730767798</v>
      </c>
      <c r="T182" s="95"/>
      <c r="U182" s="21">
        <f>(E182+O182)</f>
        <v>2266287</v>
      </c>
      <c r="V182" s="95"/>
      <c r="W182" s="95"/>
      <c r="X182" s="79">
        <v>1202813</v>
      </c>
      <c r="Y182" s="95"/>
      <c r="Z182" s="22">
        <f>IF($U182,X182/$U182*100,0)</f>
        <v>53.074169335128339</v>
      </c>
      <c r="AA182" s="95"/>
      <c r="AB182" s="79">
        <v>57969</v>
      </c>
      <c r="AC182" s="95"/>
      <c r="AD182" s="22">
        <f>IF($U182,AB182/$U182*100,0)</f>
        <v>2.5578843279778773</v>
      </c>
      <c r="AE182" s="95"/>
      <c r="AF182" s="79">
        <v>0</v>
      </c>
      <c r="AG182" s="95"/>
      <c r="AH182" s="22">
        <f>IF($U182,AF182/$U182*100,0)</f>
        <v>0</v>
      </c>
      <c r="AI182" s="95"/>
      <c r="AJ182" s="77">
        <v>41294</v>
      </c>
      <c r="AK182" s="95"/>
      <c r="AL182" s="83">
        <v>84</v>
      </c>
      <c r="AM182" s="95"/>
      <c r="AN182" s="28">
        <v>17996</v>
      </c>
      <c r="AO182" s="95"/>
      <c r="AP182" s="28">
        <f>IF(E182,AN182,0)</f>
        <v>17996</v>
      </c>
      <c r="AQ182" s="95"/>
      <c r="AR182" s="28">
        <f>IF(O182,AN182,0)</f>
        <v>17996</v>
      </c>
    </row>
    <row r="183" spans="1:44" ht="11.25" x14ac:dyDescent="0.25">
      <c r="A183" s="83">
        <v>85</v>
      </c>
      <c r="B183" s="95"/>
      <c r="C183" s="83" t="s">
        <v>204</v>
      </c>
      <c r="D183" s="95"/>
      <c r="E183" s="77">
        <v>7761565</v>
      </c>
      <c r="F183" s="95"/>
      <c r="G183" s="20">
        <f t="shared" si="4"/>
        <v>55.427080952925046</v>
      </c>
      <c r="H183" s="95"/>
      <c r="I183" s="20">
        <f>IF(G$195,G183/G$195*100,0)</f>
        <v>111.9466398922077</v>
      </c>
      <c r="J183" s="95"/>
      <c r="K183" s="77">
        <v>1992248</v>
      </c>
      <c r="L183" s="95"/>
      <c r="M183" s="77">
        <v>4869055</v>
      </c>
      <c r="N183" s="95"/>
      <c r="O183" s="79">
        <v>2630644</v>
      </c>
      <c r="P183" s="95"/>
      <c r="Q183" s="20">
        <f t="shared" si="5"/>
        <v>18.786020338208409</v>
      </c>
      <c r="R183" s="95"/>
      <c r="S183" s="22">
        <f>IF(Q$195,Q183/Q$195*100,0)</f>
        <v>98.229451944674949</v>
      </c>
      <c r="T183" s="95"/>
      <c r="U183" s="21">
        <f>(E183+O183)</f>
        <v>10392209</v>
      </c>
      <c r="V183" s="95"/>
      <c r="W183" s="95"/>
      <c r="X183" s="79">
        <v>2855080</v>
      </c>
      <c r="Y183" s="95"/>
      <c r="Z183" s="22">
        <f>IF($U183,X183/$U183*100,0)</f>
        <v>27.473273487859988</v>
      </c>
      <c r="AA183" s="95"/>
      <c r="AB183" s="79">
        <v>165176</v>
      </c>
      <c r="AC183" s="95"/>
      <c r="AD183" s="22">
        <f>IF($U183,AB183/$U183*100,0)</f>
        <v>1.5894214598647891</v>
      </c>
      <c r="AE183" s="95"/>
      <c r="AF183" s="79">
        <v>41464</v>
      </c>
      <c r="AG183" s="95"/>
      <c r="AH183" s="22">
        <f>IF($U183,AF183/$U183*100,0)</f>
        <v>0.39899120581581837</v>
      </c>
      <c r="AI183" s="95"/>
      <c r="AJ183" s="77">
        <v>401499</v>
      </c>
      <c r="AK183" s="95"/>
      <c r="AL183" s="83">
        <v>85</v>
      </c>
      <c r="AM183" s="95"/>
      <c r="AN183" s="28">
        <v>140032</v>
      </c>
      <c r="AO183" s="95"/>
      <c r="AP183" s="28">
        <f>IF(E183,AN183,0)</f>
        <v>140032</v>
      </c>
      <c r="AQ183" s="95"/>
      <c r="AR183" s="28">
        <f>IF(O183,AN183,0)</f>
        <v>140032</v>
      </c>
    </row>
    <row r="184" spans="1:44" ht="11.25" x14ac:dyDescent="0.25">
      <c r="A184" s="83">
        <v>86</v>
      </c>
      <c r="B184" s="95"/>
      <c r="C184" s="83" t="s">
        <v>205</v>
      </c>
      <c r="D184" s="95"/>
      <c r="E184" s="77">
        <v>6593792</v>
      </c>
      <c r="F184" s="95"/>
      <c r="G184" s="20">
        <f t="shared" si="4"/>
        <v>42.018212289790796</v>
      </c>
      <c r="H184" s="95"/>
      <c r="I184" s="20">
        <f>IF(G$195,G184/G$195*100,0)</f>
        <v>84.864611291988183</v>
      </c>
      <c r="J184" s="95"/>
      <c r="K184" s="77">
        <v>1845624</v>
      </c>
      <c r="L184" s="95"/>
      <c r="M184" s="77">
        <v>3773718</v>
      </c>
      <c r="N184" s="95"/>
      <c r="O184" s="79">
        <v>3696078</v>
      </c>
      <c r="P184" s="95"/>
      <c r="Q184" s="20">
        <f t="shared" si="5"/>
        <v>23.552849414058766</v>
      </c>
      <c r="R184" s="95"/>
      <c r="S184" s="22">
        <f>IF(Q$195,Q184/Q$195*100,0)</f>
        <v>123.15452916725063</v>
      </c>
      <c r="T184" s="95"/>
      <c r="U184" s="21">
        <f>(E184+O184)</f>
        <v>10289870</v>
      </c>
      <c r="V184" s="95"/>
      <c r="W184" s="95"/>
      <c r="X184" s="79">
        <v>7501200</v>
      </c>
      <c r="Y184" s="95"/>
      <c r="Z184" s="22">
        <f>IF($U184,X184/$U184*100,0)</f>
        <v>72.898880160779484</v>
      </c>
      <c r="AA184" s="95"/>
      <c r="AB184" s="79">
        <v>0</v>
      </c>
      <c r="AC184" s="95"/>
      <c r="AD184" s="22">
        <f>IF($U184,AB184/$U184*100,0)</f>
        <v>0</v>
      </c>
      <c r="AE184" s="95"/>
      <c r="AF184" s="79">
        <v>0</v>
      </c>
      <c r="AG184" s="95"/>
      <c r="AH184" s="22">
        <f>IF($U184,AF184/$U184*100,0)</f>
        <v>0</v>
      </c>
      <c r="AI184" s="95"/>
      <c r="AJ184" s="77">
        <v>574859</v>
      </c>
      <c r="AK184" s="95"/>
      <c r="AL184" s="83">
        <v>86</v>
      </c>
      <c r="AM184" s="95"/>
      <c r="AN184" s="28">
        <v>156927</v>
      </c>
      <c r="AO184" s="95"/>
      <c r="AP184" s="28">
        <f>IF(E184,AN184,0)</f>
        <v>156927</v>
      </c>
      <c r="AQ184" s="95"/>
      <c r="AR184" s="28">
        <f>IF(O184,AN184,0)</f>
        <v>156927</v>
      </c>
    </row>
    <row r="185" spans="1:44" ht="11.25" x14ac:dyDescent="0.25">
      <c r="A185" s="83">
        <v>87</v>
      </c>
      <c r="B185" s="95"/>
      <c r="C185" s="83" t="s">
        <v>206</v>
      </c>
      <c r="D185" s="95"/>
      <c r="E185" s="77">
        <v>837668</v>
      </c>
      <c r="F185" s="95"/>
      <c r="G185" s="20">
        <f t="shared" si="4"/>
        <v>127.67383020880963</v>
      </c>
      <c r="H185" s="95"/>
      <c r="I185" s="20">
        <f>IF(G$195,G185/G$195*100,0)</f>
        <v>257.86413515413926</v>
      </c>
      <c r="J185" s="95"/>
      <c r="K185" s="77">
        <v>324662</v>
      </c>
      <c r="L185" s="95"/>
      <c r="M185" s="77">
        <v>365024</v>
      </c>
      <c r="N185" s="95"/>
      <c r="O185" s="79">
        <v>297261</v>
      </c>
      <c r="P185" s="95"/>
      <c r="Q185" s="20">
        <f t="shared" si="5"/>
        <v>45.307270233196157</v>
      </c>
      <c r="R185" s="95"/>
      <c r="S185" s="22">
        <f>IF(Q$195,Q185/Q$195*100,0)</f>
        <v>236.90532874939817</v>
      </c>
      <c r="T185" s="95"/>
      <c r="U185" s="21">
        <f>(E185+O185)</f>
        <v>1134929</v>
      </c>
      <c r="V185" s="95"/>
      <c r="W185" s="95"/>
      <c r="X185" s="79">
        <v>519800</v>
      </c>
      <c r="Y185" s="95"/>
      <c r="Z185" s="22">
        <f>IF($U185,X185/$U185*100,0)</f>
        <v>45.800221864098987</v>
      </c>
      <c r="AA185" s="95"/>
      <c r="AB185" s="79">
        <v>0</v>
      </c>
      <c r="AC185" s="95"/>
      <c r="AD185" s="22">
        <f>IF($U185,AB185/$U185*100,0)</f>
        <v>0</v>
      </c>
      <c r="AE185" s="95"/>
      <c r="AF185" s="79">
        <v>0</v>
      </c>
      <c r="AG185" s="95"/>
      <c r="AH185" s="22">
        <f>IF($U185,AF185/$U185*100,0)</f>
        <v>0</v>
      </c>
      <c r="AI185" s="95"/>
      <c r="AJ185" s="77">
        <v>9129</v>
      </c>
      <c r="AK185" s="95"/>
      <c r="AL185" s="83">
        <v>87</v>
      </c>
      <c r="AM185" s="95"/>
      <c r="AN185" s="28">
        <v>6561</v>
      </c>
      <c r="AO185" s="95"/>
      <c r="AP185" s="28">
        <f>IF(E185,AN185,0)</f>
        <v>6561</v>
      </c>
      <c r="AQ185" s="95"/>
      <c r="AR185" s="28">
        <f>IF(O185,AN185,0)</f>
        <v>6561</v>
      </c>
    </row>
    <row r="186" spans="1:44" ht="11.25" x14ac:dyDescent="0.25">
      <c r="A186" s="83">
        <v>88</v>
      </c>
      <c r="B186" s="95"/>
      <c r="C186" s="83" t="s">
        <v>207</v>
      </c>
      <c r="D186" s="95"/>
      <c r="E186" s="77">
        <v>659269</v>
      </c>
      <c r="F186" s="95"/>
      <c r="G186" s="20">
        <f t="shared" si="4"/>
        <v>60.87995198079232</v>
      </c>
      <c r="H186" s="95"/>
      <c r="I186" s="20">
        <f>IF(G$195,G186/G$195*100,0)</f>
        <v>122.95985904141307</v>
      </c>
      <c r="J186" s="95"/>
      <c r="K186" s="77">
        <v>396317</v>
      </c>
      <c r="L186" s="95"/>
      <c r="M186" s="77">
        <v>122847</v>
      </c>
      <c r="N186" s="95"/>
      <c r="O186" s="79">
        <v>580842</v>
      </c>
      <c r="P186" s="95"/>
      <c r="Q186" s="20">
        <f t="shared" si="5"/>
        <v>53.637639671253119</v>
      </c>
      <c r="R186" s="95"/>
      <c r="S186" s="22">
        <f>IF(Q$195,Q186/Q$195*100,0)</f>
        <v>280.46365614738949</v>
      </c>
      <c r="T186" s="95"/>
      <c r="U186" s="21">
        <f>(E186+O186)</f>
        <v>1240111</v>
      </c>
      <c r="V186" s="95"/>
      <c r="W186" s="95"/>
      <c r="X186" s="79">
        <v>603924</v>
      </c>
      <c r="Y186" s="95"/>
      <c r="Z186" s="22">
        <f>IF($U186,X186/$U186*100,0)</f>
        <v>48.699189024208316</v>
      </c>
      <c r="AA186" s="95"/>
      <c r="AB186" s="79">
        <v>0</v>
      </c>
      <c r="AC186" s="95"/>
      <c r="AD186" s="22">
        <f>IF($U186,AB186/$U186*100,0)</f>
        <v>0</v>
      </c>
      <c r="AE186" s="95"/>
      <c r="AF186" s="79">
        <v>0</v>
      </c>
      <c r="AG186" s="95"/>
      <c r="AH186" s="22">
        <f>IF($U186,AF186/$U186*100,0)</f>
        <v>0</v>
      </c>
      <c r="AI186" s="95"/>
      <c r="AJ186" s="77">
        <v>106328</v>
      </c>
      <c r="AK186" s="95"/>
      <c r="AL186" s="83">
        <v>88</v>
      </c>
      <c r="AM186" s="95"/>
      <c r="AN186" s="28">
        <v>10829</v>
      </c>
      <c r="AO186" s="95"/>
      <c r="AP186" s="28">
        <f>IF(E186,AN186,0)</f>
        <v>10829</v>
      </c>
      <c r="AQ186" s="95"/>
      <c r="AR186" s="28">
        <f>IF(O186,AN186,0)</f>
        <v>10829</v>
      </c>
    </row>
    <row r="187" spans="1:44" ht="11.25" x14ac:dyDescent="0.25">
      <c r="A187" s="83">
        <v>89</v>
      </c>
      <c r="B187" s="95"/>
      <c r="C187" s="83" t="s">
        <v>208</v>
      </c>
      <c r="D187" s="95"/>
      <c r="E187" s="77">
        <v>1573980</v>
      </c>
      <c r="F187" s="95"/>
      <c r="G187" s="20">
        <f t="shared" si="4"/>
        <v>38.931954784931605</v>
      </c>
      <c r="H187" s="95"/>
      <c r="I187" s="20">
        <f>IF(G$195,G187/G$195*100,0)</f>
        <v>78.631265577741942</v>
      </c>
      <c r="J187" s="95"/>
      <c r="K187" s="77">
        <v>1116043</v>
      </c>
      <c r="L187" s="95"/>
      <c r="M187" s="77">
        <v>280557</v>
      </c>
      <c r="N187" s="95"/>
      <c r="O187" s="79">
        <v>1412471</v>
      </c>
      <c r="P187" s="95"/>
      <c r="Q187" s="20">
        <f t="shared" si="5"/>
        <v>34.937074871997822</v>
      </c>
      <c r="R187" s="95"/>
      <c r="S187" s="22">
        <f>IF(Q$195,Q187/Q$195*100,0)</f>
        <v>182.68103916860287</v>
      </c>
      <c r="T187" s="95"/>
      <c r="U187" s="21">
        <f>(E187+O187)</f>
        <v>2986451</v>
      </c>
      <c r="V187" s="95"/>
      <c r="W187" s="95"/>
      <c r="X187" s="79">
        <v>1865105</v>
      </c>
      <c r="Y187" s="95"/>
      <c r="Z187" s="22">
        <f>IF($U187,X187/$U187*100,0)</f>
        <v>62.452221717349452</v>
      </c>
      <c r="AA187" s="95"/>
      <c r="AB187" s="79">
        <v>0</v>
      </c>
      <c r="AC187" s="95"/>
      <c r="AD187" s="22">
        <f>IF($U187,AB187/$U187*100,0)</f>
        <v>0</v>
      </c>
      <c r="AE187" s="95"/>
      <c r="AF187" s="79">
        <v>0</v>
      </c>
      <c r="AG187" s="95"/>
      <c r="AH187" s="22">
        <f>IF($U187,AF187/$U187*100,0)</f>
        <v>0</v>
      </c>
      <c r="AI187" s="95"/>
      <c r="AJ187" s="77">
        <v>104276</v>
      </c>
      <c r="AK187" s="95"/>
      <c r="AL187" s="83">
        <v>89</v>
      </c>
      <c r="AM187" s="95"/>
      <c r="AN187" s="28">
        <v>40429</v>
      </c>
      <c r="AO187" s="95"/>
      <c r="AP187" s="28">
        <f>IF(E187,AN187,0)</f>
        <v>40429</v>
      </c>
      <c r="AQ187" s="95"/>
      <c r="AR187" s="28">
        <f>IF(O187,AN187,0)</f>
        <v>40429</v>
      </c>
    </row>
    <row r="188" spans="1:44" ht="11.25" x14ac:dyDescent="0.25">
      <c r="A188" s="83">
        <v>90</v>
      </c>
      <c r="B188" s="95"/>
      <c r="C188" s="83" t="s">
        <v>209</v>
      </c>
      <c r="D188" s="95"/>
      <c r="E188" s="77">
        <v>2116323</v>
      </c>
      <c r="F188" s="95"/>
      <c r="G188" s="20">
        <f t="shared" si="4"/>
        <v>51.963635917204805</v>
      </c>
      <c r="H188" s="95"/>
      <c r="I188" s="20">
        <f>IF(G$195,G188/G$195*100,0)</f>
        <v>104.95148468045255</v>
      </c>
      <c r="J188" s="95"/>
      <c r="K188" s="77">
        <v>656588</v>
      </c>
      <c r="L188" s="95"/>
      <c r="M188" s="77">
        <v>1271941</v>
      </c>
      <c r="N188" s="95"/>
      <c r="O188" s="79">
        <v>1137546</v>
      </c>
      <c r="P188" s="95"/>
      <c r="Q188" s="20">
        <f t="shared" si="5"/>
        <v>27.931004002258945</v>
      </c>
      <c r="R188" s="95"/>
      <c r="S188" s="22">
        <f>IF(Q$195,Q188/Q$195*100,0)</f>
        <v>146.04728228821219</v>
      </c>
      <c r="T188" s="95"/>
      <c r="U188" s="21">
        <f>(E188+O188)</f>
        <v>3253869</v>
      </c>
      <c r="V188" s="95"/>
      <c r="W188" s="95"/>
      <c r="X188" s="79">
        <v>1194328</v>
      </c>
      <c r="Y188" s="95"/>
      <c r="Z188" s="22">
        <f>IF($U188,X188/$U188*100,0)</f>
        <v>36.704858124282204</v>
      </c>
      <c r="AA188" s="95"/>
      <c r="AB188" s="79">
        <v>0</v>
      </c>
      <c r="AC188" s="95"/>
      <c r="AD188" s="22">
        <f>IF($U188,AB188/$U188*100,0)</f>
        <v>0</v>
      </c>
      <c r="AE188" s="95"/>
      <c r="AF188" s="79">
        <v>0</v>
      </c>
      <c r="AG188" s="95"/>
      <c r="AH188" s="22">
        <f>IF($U188,AF188/$U188*100,0)</f>
        <v>0</v>
      </c>
      <c r="AI188" s="95"/>
      <c r="AJ188" s="79">
        <v>123822</v>
      </c>
      <c r="AK188" s="95"/>
      <c r="AL188" s="83">
        <v>90</v>
      </c>
      <c r="AM188" s="95"/>
      <c r="AN188" s="28">
        <v>40727</v>
      </c>
      <c r="AO188" s="95"/>
      <c r="AP188" s="28">
        <f>IF(E188,AN188,0)</f>
        <v>40727</v>
      </c>
      <c r="AQ188" s="95"/>
      <c r="AR188" s="28">
        <f>IF(O188,AN188,0)</f>
        <v>40727</v>
      </c>
    </row>
    <row r="189" spans="1:44" ht="11.25" x14ac:dyDescent="0.25">
      <c r="A189" s="83">
        <v>91</v>
      </c>
      <c r="B189" s="95"/>
      <c r="C189" s="83" t="s">
        <v>210</v>
      </c>
      <c r="D189" s="95"/>
      <c r="E189" s="77">
        <v>1888829</v>
      </c>
      <c r="F189" s="95"/>
      <c r="G189" s="20">
        <f t="shared" si="4"/>
        <v>35.020469083155653</v>
      </c>
      <c r="H189" s="95"/>
      <c r="I189" s="20">
        <f>IF(G$195,G189/G$195*100,0)</f>
        <v>70.731198069728535</v>
      </c>
      <c r="J189" s="95"/>
      <c r="K189" s="77">
        <v>889679</v>
      </c>
      <c r="L189" s="95"/>
      <c r="M189" s="77">
        <v>845135</v>
      </c>
      <c r="N189" s="95"/>
      <c r="O189" s="79">
        <v>1220052</v>
      </c>
      <c r="P189" s="95"/>
      <c r="Q189" s="20">
        <f t="shared" si="5"/>
        <v>22.620784277370909</v>
      </c>
      <c r="R189" s="95"/>
      <c r="S189" s="22">
        <f>IF(Q$195,Q189/Q$195*100,0)</f>
        <v>118.28089196760527</v>
      </c>
      <c r="T189" s="95"/>
      <c r="U189" s="21">
        <f>(E189+O189)</f>
        <v>3108881</v>
      </c>
      <c r="V189" s="95"/>
      <c r="W189" s="95"/>
      <c r="X189" s="79">
        <v>1279860</v>
      </c>
      <c r="Y189" s="95"/>
      <c r="Z189" s="22">
        <f>IF($U189,X189/$U189*100,0)</f>
        <v>41.167867152200422</v>
      </c>
      <c r="AA189" s="95"/>
      <c r="AB189" s="79">
        <v>0</v>
      </c>
      <c r="AC189" s="95"/>
      <c r="AD189" s="22">
        <f>IF($U189,AB189/$U189*100,0)</f>
        <v>0</v>
      </c>
      <c r="AE189" s="95"/>
      <c r="AF189" s="79">
        <v>0</v>
      </c>
      <c r="AG189" s="95"/>
      <c r="AH189" s="22">
        <f>IF($U189,AF189/$U189*100,0)</f>
        <v>0</v>
      </c>
      <c r="AI189" s="95"/>
      <c r="AJ189" s="77">
        <v>3666</v>
      </c>
      <c r="AK189" s="95"/>
      <c r="AL189" s="83">
        <v>91</v>
      </c>
      <c r="AM189" s="95"/>
      <c r="AN189" s="28">
        <v>53935</v>
      </c>
      <c r="AO189" s="95"/>
      <c r="AP189" s="28">
        <f>IF(E189,AN189,0)</f>
        <v>53935</v>
      </c>
      <c r="AQ189" s="95"/>
      <c r="AR189" s="28">
        <f>IF(O189,AN189,0)</f>
        <v>53935</v>
      </c>
    </row>
    <row r="190" spans="1:44" ht="11.25" x14ac:dyDescent="0.25">
      <c r="A190" s="83">
        <v>92</v>
      </c>
      <c r="B190" s="95"/>
      <c r="C190" s="83" t="s">
        <v>211</v>
      </c>
      <c r="D190" s="95"/>
      <c r="E190" s="77">
        <v>1129988</v>
      </c>
      <c r="F190" s="95"/>
      <c r="G190" s="20">
        <f t="shared" si="4"/>
        <v>61.156464794068299</v>
      </c>
      <c r="H190" s="95"/>
      <c r="I190" s="20">
        <f>IF(G$195,G190/G$195*100,0)</f>
        <v>123.51833478650376</v>
      </c>
      <c r="J190" s="95"/>
      <c r="K190" s="77">
        <v>476356</v>
      </c>
      <c r="L190" s="95"/>
      <c r="M190" s="77">
        <v>512629</v>
      </c>
      <c r="N190" s="95"/>
      <c r="O190" s="79">
        <v>580608</v>
      </c>
      <c r="P190" s="95"/>
      <c r="Q190" s="20">
        <f t="shared" si="5"/>
        <v>31.423283000487093</v>
      </c>
      <c r="R190" s="95"/>
      <c r="S190" s="22">
        <f>IF(Q$195,Q190/Q$195*100,0)</f>
        <v>164.30791683762439</v>
      </c>
      <c r="T190" s="95"/>
      <c r="U190" s="21">
        <f>(E190+O190)</f>
        <v>1710596</v>
      </c>
      <c r="V190" s="95"/>
      <c r="W190" s="95"/>
      <c r="X190" s="79">
        <v>745804</v>
      </c>
      <c r="Y190" s="95"/>
      <c r="Z190" s="22">
        <f>IF($U190,X190/$U190*100,0)</f>
        <v>43.599073071607791</v>
      </c>
      <c r="AA190" s="95"/>
      <c r="AB190" s="79">
        <v>0</v>
      </c>
      <c r="AC190" s="95"/>
      <c r="AD190" s="22">
        <f>IF($U190,AB190/$U190*100,0)</f>
        <v>0</v>
      </c>
      <c r="AE190" s="95"/>
      <c r="AF190" s="79">
        <v>0</v>
      </c>
      <c r="AG190" s="95"/>
      <c r="AH190" s="22">
        <f>IF($U190,AF190/$U190*100,0)</f>
        <v>0</v>
      </c>
      <c r="AI190" s="95"/>
      <c r="AJ190" s="77">
        <v>27461</v>
      </c>
      <c r="AK190" s="95"/>
      <c r="AL190" s="83">
        <v>92</v>
      </c>
      <c r="AM190" s="95"/>
      <c r="AN190" s="28">
        <v>18477</v>
      </c>
      <c r="AO190" s="95"/>
      <c r="AP190" s="28">
        <f>IF(E190,AN190,0)</f>
        <v>18477</v>
      </c>
      <c r="AQ190" s="95"/>
      <c r="AR190" s="28">
        <f>IF(O190,AN190,0)</f>
        <v>18477</v>
      </c>
    </row>
    <row r="191" spans="1:44" ht="11.25" x14ac:dyDescent="0.25">
      <c r="A191" s="83">
        <v>93</v>
      </c>
      <c r="B191" s="95"/>
      <c r="C191" s="83" t="s">
        <v>212</v>
      </c>
      <c r="D191" s="95"/>
      <c r="E191" s="77">
        <v>3737656</v>
      </c>
      <c r="F191" s="95"/>
      <c r="G191" s="20">
        <f t="shared" si="4"/>
        <v>103.45020758372543</v>
      </c>
      <c r="H191" s="95"/>
      <c r="I191" s="20">
        <f>IF(G$195,G191/G$195*100,0)</f>
        <v>208.93943783518495</v>
      </c>
      <c r="J191" s="95"/>
      <c r="K191" s="77">
        <v>1124374</v>
      </c>
      <c r="L191" s="95"/>
      <c r="M191" s="77">
        <v>1856320</v>
      </c>
      <c r="N191" s="95"/>
      <c r="O191" s="79">
        <v>1353772</v>
      </c>
      <c r="P191" s="95"/>
      <c r="Q191" s="20">
        <f t="shared" si="5"/>
        <v>37.46947135344589</v>
      </c>
      <c r="R191" s="95"/>
      <c r="S191" s="22">
        <f>IF(Q$195,Q191/Q$195*100,0)</f>
        <v>195.9225833594887</v>
      </c>
      <c r="T191" s="95"/>
      <c r="U191" s="21">
        <f>(E191+O191)</f>
        <v>5091428</v>
      </c>
      <c r="V191" s="95"/>
      <c r="W191" s="95"/>
      <c r="X191" s="79">
        <v>1937479</v>
      </c>
      <c r="Y191" s="95"/>
      <c r="Z191" s="22">
        <f>IF($U191,X191/$U191*100,0)</f>
        <v>38.053744450476366</v>
      </c>
      <c r="AA191" s="95"/>
      <c r="AB191" s="79">
        <v>0</v>
      </c>
      <c r="AC191" s="95"/>
      <c r="AD191" s="22">
        <f>IF($U191,AB191/$U191*100,0)</f>
        <v>0</v>
      </c>
      <c r="AE191" s="95"/>
      <c r="AF191" s="79">
        <v>41250</v>
      </c>
      <c r="AG191" s="95"/>
      <c r="AH191" s="22">
        <f>IF($U191,AF191/$U191*100,0)</f>
        <v>0.8101852761150703</v>
      </c>
      <c r="AI191" s="95"/>
      <c r="AJ191" s="77">
        <v>15960</v>
      </c>
      <c r="AK191" s="95"/>
      <c r="AL191" s="83">
        <v>93</v>
      </c>
      <c r="AM191" s="95"/>
      <c r="AN191" s="28">
        <v>36130</v>
      </c>
      <c r="AO191" s="95"/>
      <c r="AP191" s="28">
        <f>IF(E191,AN191,0)</f>
        <v>36130</v>
      </c>
      <c r="AQ191" s="95"/>
      <c r="AR191" s="28">
        <f>IF(O191,AN191,0)</f>
        <v>36130</v>
      </c>
    </row>
    <row r="192" spans="1:44" ht="11.25" x14ac:dyDescent="0.25">
      <c r="A192" s="83">
        <v>94</v>
      </c>
      <c r="B192" s="95"/>
      <c r="C192" s="83" t="s">
        <v>213</v>
      </c>
      <c r="D192" s="95"/>
      <c r="E192" s="77">
        <v>1526751</v>
      </c>
      <c r="F192" s="95"/>
      <c r="G192" s="20">
        <f t="shared" si="4"/>
        <v>53.967868504772007</v>
      </c>
      <c r="H192" s="95"/>
      <c r="I192" s="20">
        <f>IF(G$195,G192/G$195*100,0)</f>
        <v>108.99945364946917</v>
      </c>
      <c r="J192" s="95"/>
      <c r="K192" s="77">
        <v>578664</v>
      </c>
      <c r="L192" s="95"/>
      <c r="M192" s="77">
        <v>720022</v>
      </c>
      <c r="N192" s="95"/>
      <c r="O192" s="79">
        <v>766770</v>
      </c>
      <c r="P192" s="95"/>
      <c r="Q192" s="20">
        <f t="shared" si="5"/>
        <v>27.103923647932131</v>
      </c>
      <c r="R192" s="95"/>
      <c r="S192" s="22">
        <f>IF(Q$195,Q192/Q$195*100,0)</f>
        <v>141.72259571505376</v>
      </c>
      <c r="T192" s="95"/>
      <c r="U192" s="21">
        <f>(E192+O192)</f>
        <v>2293521</v>
      </c>
      <c r="V192" s="95"/>
      <c r="W192" s="95"/>
      <c r="X192" s="79">
        <v>1293025</v>
      </c>
      <c r="Y192" s="95"/>
      <c r="Z192" s="22">
        <f>IF($U192,X192/$U192*100,0)</f>
        <v>56.377290637408592</v>
      </c>
      <c r="AA192" s="95"/>
      <c r="AB192" s="79">
        <v>0</v>
      </c>
      <c r="AC192" s="95"/>
      <c r="AD192" s="22">
        <f>IF($U192,AB192/$U192*100,0)</f>
        <v>0</v>
      </c>
      <c r="AE192" s="95"/>
      <c r="AF192" s="79">
        <v>0</v>
      </c>
      <c r="AG192" s="95"/>
      <c r="AH192" s="22">
        <f>IF($U192,AF192/$U192*100,0)</f>
        <v>0</v>
      </c>
      <c r="AI192" s="95"/>
      <c r="AJ192" s="77">
        <v>179014</v>
      </c>
      <c r="AK192" s="95"/>
      <c r="AL192" s="83">
        <v>94</v>
      </c>
      <c r="AM192" s="95"/>
      <c r="AN192" s="28">
        <v>28290</v>
      </c>
      <c r="AO192" s="95"/>
      <c r="AP192" s="28">
        <f>IF(E192,AN192,0)</f>
        <v>28290</v>
      </c>
      <c r="AQ192" s="95"/>
      <c r="AR192" s="28">
        <f>IF(O192,AN192,0)</f>
        <v>28290</v>
      </c>
    </row>
    <row r="193" spans="1:44" ht="11.25" x14ac:dyDescent="0.25">
      <c r="A193" s="97">
        <v>95</v>
      </c>
      <c r="B193" s="95"/>
      <c r="C193" s="83" t="s">
        <v>214</v>
      </c>
      <c r="D193" s="95"/>
      <c r="E193" s="78">
        <v>2765929</v>
      </c>
      <c r="F193" s="95"/>
      <c r="G193" s="20">
        <f t="shared" si="4"/>
        <v>39.487886358769366</v>
      </c>
      <c r="H193" s="95"/>
      <c r="I193" s="20">
        <f>IF(G$195,G193/G$195*100,0)</f>
        <v>79.754086239251791</v>
      </c>
      <c r="J193" s="95"/>
      <c r="K193" s="78">
        <v>1160882</v>
      </c>
      <c r="L193" s="95"/>
      <c r="M193" s="78">
        <v>1521669</v>
      </c>
      <c r="N193" s="95"/>
      <c r="O193" s="78">
        <v>1435433</v>
      </c>
      <c r="P193" s="95"/>
      <c r="Q193" s="20">
        <f t="shared" si="5"/>
        <v>20.493011635377258</v>
      </c>
      <c r="R193" s="95"/>
      <c r="S193" s="22">
        <f>IF(Q$195,Q193/Q$195*100,0)</f>
        <v>107.15506879042019</v>
      </c>
      <c r="T193" s="95"/>
      <c r="U193" s="23">
        <f>(E193+O193)</f>
        <v>4201362</v>
      </c>
      <c r="V193" s="95"/>
      <c r="W193" s="95"/>
      <c r="X193" s="78">
        <v>1516032</v>
      </c>
      <c r="Y193" s="95"/>
      <c r="Z193" s="22">
        <f>IF($U193,X193/$U193*100,0)</f>
        <v>36.084298377526146</v>
      </c>
      <c r="AA193" s="95"/>
      <c r="AB193" s="78">
        <v>434725</v>
      </c>
      <c r="AC193" s="95"/>
      <c r="AD193" s="22">
        <f>IF($U193,AB193/$U193*100,0)</f>
        <v>10.347239776053575</v>
      </c>
      <c r="AE193" s="95"/>
      <c r="AF193" s="78">
        <v>0</v>
      </c>
      <c r="AG193" s="95"/>
      <c r="AH193" s="22">
        <f>IF($U193,AF193/$U193*100,0)</f>
        <v>0</v>
      </c>
      <c r="AI193" s="95"/>
      <c r="AJ193" s="78">
        <v>184262</v>
      </c>
      <c r="AK193" s="95"/>
      <c r="AL193" s="97">
        <v>95</v>
      </c>
      <c r="AM193" s="95"/>
      <c r="AN193" s="31">
        <v>70045</v>
      </c>
      <c r="AO193" s="95"/>
      <c r="AP193" s="31">
        <f>IF(E193,AN193,0)</f>
        <v>70045</v>
      </c>
      <c r="AQ193" s="95"/>
      <c r="AR193" s="31">
        <f>IF(O193,AN193,0)</f>
        <v>70045</v>
      </c>
    </row>
    <row r="194" spans="1:44" ht="8.85" customHeight="1" x14ac:dyDescent="0.25">
      <c r="A194" s="95"/>
      <c r="B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row>
    <row r="195" spans="1:44" ht="8.85" customHeight="1" x14ac:dyDescent="0.25">
      <c r="A195" s="97">
        <f>A193</f>
        <v>95</v>
      </c>
      <c r="B195" s="95"/>
      <c r="C195" s="91" t="s">
        <v>65</v>
      </c>
      <c r="D195" s="95"/>
      <c r="E195" s="24">
        <f>SUM(E82:E193)</f>
        <v>286500313</v>
      </c>
      <c r="F195" s="95"/>
      <c r="G195" s="26">
        <f>IF(AP195=0,0,IF(ISNONTEXT(H195),E195/$AN195,E195/AP195))</f>
        <v>49.512054141415256</v>
      </c>
      <c r="H195" s="95"/>
      <c r="I195" s="22">
        <f>IF(G$195,G195/G$195*100,0)</f>
        <v>100</v>
      </c>
      <c r="J195" s="95"/>
      <c r="K195" s="24">
        <f>SUM(K82:K193)</f>
        <v>93597350</v>
      </c>
      <c r="L195" s="95"/>
      <c r="M195" s="24">
        <f>SUM(M82:M193)</f>
        <v>144976716</v>
      </c>
      <c r="N195" s="95"/>
      <c r="O195" s="24">
        <f>SUM(O82:O193)</f>
        <v>110664219</v>
      </c>
      <c r="P195" s="95"/>
      <c r="Q195" s="26">
        <f>IF(AR195=0,0,IF(ISNONTEXT(R195),O195/$AN195,O195/AR195))</f>
        <v>19.124631122638373</v>
      </c>
      <c r="R195" s="95"/>
      <c r="S195" s="22">
        <f>IF(Q$195,Q195/Q$195*100,0)</f>
        <v>100</v>
      </c>
      <c r="T195" s="95"/>
      <c r="U195" s="24">
        <f>SUM(U82:U193)</f>
        <v>397164532</v>
      </c>
      <c r="V195" s="95"/>
      <c r="W195" s="95"/>
      <c r="X195" s="24">
        <f>SUM(X82:X193)</f>
        <v>146601221</v>
      </c>
      <c r="Y195" s="95"/>
      <c r="Z195" s="22">
        <f>IF($U195,X195/$U195*100,0)</f>
        <v>36.91196196743973</v>
      </c>
      <c r="AA195" s="95"/>
      <c r="AB195" s="24">
        <f>SUM(AB82:AB193)</f>
        <v>4448902</v>
      </c>
      <c r="AC195" s="95"/>
      <c r="AD195" s="22">
        <f>IF($U195,AB195/$U195*100,0)</f>
        <v>1.1201659870272604</v>
      </c>
      <c r="AE195" s="95"/>
      <c r="AF195" s="24">
        <f>SUM(AF82:AF193)</f>
        <v>701241</v>
      </c>
      <c r="AG195" s="95"/>
      <c r="AH195" s="22">
        <f>IF($U195,AF195/$U195*100,0)</f>
        <v>0.17656183860848884</v>
      </c>
      <c r="AI195" s="95"/>
      <c r="AJ195" s="24">
        <f>SUM(AJ82:AJ193)</f>
        <v>15246431</v>
      </c>
      <c r="AK195" s="95"/>
      <c r="AL195" s="97">
        <f>AL193</f>
        <v>95</v>
      </c>
      <c r="AM195" s="95"/>
      <c r="AN195" s="31">
        <f>SUM(AN82:AN193)</f>
        <v>5786476</v>
      </c>
      <c r="AO195" s="95"/>
      <c r="AP195" s="31">
        <f>SUM(AP82:AP193)</f>
        <v>5786476</v>
      </c>
      <c r="AQ195" s="95"/>
      <c r="AR195" s="31">
        <f>SUM(AR82:AR193)</f>
        <v>5786476</v>
      </c>
    </row>
    <row r="196" spans="1:44" ht="8.85" customHeight="1" x14ac:dyDescent="0.25">
      <c r="A196" s="95"/>
      <c r="B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row>
    <row r="197" spans="1:44" ht="8.85" customHeight="1" x14ac:dyDescent="0.25">
      <c r="A197" s="95"/>
      <c r="B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row>
    <row r="198" spans="1:44" ht="8.85" customHeight="1" x14ac:dyDescent="0.25">
      <c r="A198" s="95"/>
      <c r="B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row>
    <row r="199" spans="1:44" ht="8.85" customHeight="1" x14ac:dyDescent="0.25">
      <c r="A199" s="95"/>
      <c r="B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row>
    <row r="200" spans="1:44" ht="8.85" customHeight="1" x14ac:dyDescent="0.25">
      <c r="A200" s="95"/>
      <c r="B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row>
    <row r="201" spans="1:44" ht="1.7" customHeight="1" x14ac:dyDescent="0.25">
      <c r="A201" s="95"/>
      <c r="B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row>
    <row r="202" spans="1:44" ht="8.85" customHeight="1" x14ac:dyDescent="0.25">
      <c r="A202" s="95"/>
      <c r="B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row>
    <row r="203" spans="1:44" s="80" customFormat="1" ht="10.5" customHeight="1" x14ac:dyDescent="0.25">
      <c r="A203" s="247"/>
      <c r="AM203" s="237"/>
    </row>
    <row r="204" spans="1:44" s="80" customFormat="1" ht="10.5" customHeight="1" x14ac:dyDescent="0.25">
      <c r="U204" s="84" t="s">
        <v>42</v>
      </c>
      <c r="X204" s="102" t="s">
        <v>43</v>
      </c>
      <c r="AL204" s="84" t="s">
        <v>388</v>
      </c>
    </row>
    <row r="205" spans="1:44" s="80" customFormat="1" ht="10.5" customHeight="1" x14ac:dyDescent="0.25">
      <c r="A205" s="85"/>
      <c r="U205" s="84" t="s">
        <v>389</v>
      </c>
      <c r="X205" s="102" t="s">
        <v>360</v>
      </c>
      <c r="AL205" s="84" t="s">
        <v>215</v>
      </c>
    </row>
    <row r="206" spans="1:44" s="80" customFormat="1" ht="10.5" customHeight="1" x14ac:dyDescent="0.25">
      <c r="A206" s="86"/>
      <c r="U206" s="84" t="s">
        <v>48</v>
      </c>
      <c r="X206" s="87" t="s">
        <v>49</v>
      </c>
    </row>
    <row r="207" spans="1:44" ht="9.6" customHeight="1" x14ac:dyDescent="0.25"/>
    <row r="208" spans="1:44" ht="9.6" customHeight="1" x14ac:dyDescent="0.25">
      <c r="X208" s="89" t="s">
        <v>361</v>
      </c>
      <c r="Y208" s="89"/>
      <c r="Z208" s="89"/>
      <c r="AA208" s="89"/>
      <c r="AB208" s="89"/>
      <c r="AC208" s="89"/>
      <c r="AD208" s="89"/>
      <c r="AE208" s="89"/>
      <c r="AF208" s="89"/>
      <c r="AG208" s="89"/>
      <c r="AH208" s="89"/>
      <c r="AI208" s="89"/>
      <c r="AJ208" s="89"/>
    </row>
    <row r="209" spans="1:44" ht="9.6" customHeight="1" x14ac:dyDescent="0.25"/>
    <row r="210" spans="1:44" ht="9.6" customHeight="1" x14ac:dyDescent="0.25">
      <c r="E210" s="89" t="s">
        <v>390</v>
      </c>
      <c r="F210" s="89"/>
      <c r="G210" s="89"/>
      <c r="H210" s="89"/>
      <c r="I210" s="89"/>
      <c r="J210" s="89"/>
      <c r="K210" s="89"/>
      <c r="L210" s="89"/>
      <c r="M210" s="89"/>
      <c r="O210" s="89" t="s">
        <v>391</v>
      </c>
      <c r="P210" s="89"/>
      <c r="Q210" s="89"/>
      <c r="R210" s="89"/>
      <c r="S210" s="89"/>
      <c r="AB210" s="89" t="s">
        <v>365</v>
      </c>
      <c r="AC210" s="89"/>
      <c r="AD210" s="89"/>
      <c r="AE210" s="89"/>
      <c r="AF210" s="89"/>
      <c r="AG210" s="89"/>
      <c r="AH210" s="89"/>
    </row>
    <row r="211" spans="1:44" ht="9.6" customHeight="1" x14ac:dyDescent="0.25"/>
    <row r="212" spans="1:44" ht="9.6" customHeight="1" x14ac:dyDescent="0.25">
      <c r="K212" s="89" t="s">
        <v>367</v>
      </c>
      <c r="L212" s="89"/>
      <c r="M212" s="89"/>
      <c r="X212" s="89" t="s">
        <v>392</v>
      </c>
      <c r="Y212" s="89"/>
      <c r="Z212" s="89"/>
      <c r="AB212" s="89" t="s">
        <v>59</v>
      </c>
      <c r="AC212" s="89"/>
      <c r="AD212" s="89"/>
      <c r="AF212" s="89" t="s">
        <v>60</v>
      </c>
      <c r="AG212" s="89"/>
      <c r="AH212" s="89"/>
    </row>
    <row r="213" spans="1:44" ht="9.6" customHeight="1" x14ac:dyDescent="0.25">
      <c r="I213" s="91" t="s">
        <v>64</v>
      </c>
      <c r="K213" s="91" t="s">
        <v>393</v>
      </c>
      <c r="S213" s="91" t="s">
        <v>64</v>
      </c>
      <c r="Z213" s="91" t="s">
        <v>268</v>
      </c>
      <c r="AD213" s="91" t="s">
        <v>268</v>
      </c>
      <c r="AH213" s="91" t="s">
        <v>268</v>
      </c>
      <c r="AJ213" s="91" t="s">
        <v>377</v>
      </c>
      <c r="AR213" s="91" t="s">
        <v>394</v>
      </c>
    </row>
    <row r="214" spans="1:44" ht="9.6" customHeight="1" x14ac:dyDescent="0.25">
      <c r="A214" s="92" t="s">
        <v>71</v>
      </c>
      <c r="C214" s="92" t="s">
        <v>72</v>
      </c>
      <c r="E214" s="92" t="s">
        <v>73</v>
      </c>
      <c r="G214" s="92" t="s">
        <v>395</v>
      </c>
      <c r="I214" s="92" t="s">
        <v>79</v>
      </c>
      <c r="K214" s="92" t="s">
        <v>396</v>
      </c>
      <c r="M214" s="92" t="s">
        <v>397</v>
      </c>
      <c r="O214" s="92" t="s">
        <v>73</v>
      </c>
      <c r="Q214" s="92" t="s">
        <v>395</v>
      </c>
      <c r="S214" s="92" t="s">
        <v>79</v>
      </c>
      <c r="U214" s="92" t="s">
        <v>65</v>
      </c>
      <c r="X214" s="92" t="s">
        <v>73</v>
      </c>
      <c r="Z214" s="92" t="s">
        <v>349</v>
      </c>
      <c r="AB214" s="92" t="s">
        <v>73</v>
      </c>
      <c r="AD214" s="92" t="s">
        <v>349</v>
      </c>
      <c r="AF214" s="92" t="s">
        <v>73</v>
      </c>
      <c r="AH214" s="92" t="s">
        <v>349</v>
      </c>
      <c r="AJ214" s="92" t="s">
        <v>386</v>
      </c>
      <c r="AL214" s="92" t="s">
        <v>71</v>
      </c>
      <c r="AP214" s="234" t="s">
        <v>390</v>
      </c>
      <c r="AR214" s="234" t="s">
        <v>398</v>
      </c>
    </row>
    <row r="215" spans="1:44" ht="8.85" customHeight="1" x14ac:dyDescent="0.25">
      <c r="C215" s="91"/>
      <c r="E215" s="91"/>
      <c r="G215" s="91"/>
      <c r="I215" s="91"/>
      <c r="K215" s="91"/>
      <c r="M215" s="91"/>
      <c r="O215" s="91"/>
      <c r="Q215" s="91"/>
      <c r="S215" s="91"/>
      <c r="U215" s="91"/>
      <c r="X215" s="91"/>
      <c r="Z215" s="91"/>
      <c r="AB215" s="91"/>
      <c r="AD215" s="91"/>
      <c r="AF215" s="91"/>
      <c r="AH215" s="91"/>
      <c r="AJ215" s="91"/>
    </row>
    <row r="216" spans="1:44" ht="8.85" customHeight="1" x14ac:dyDescent="0.25">
      <c r="B216" s="83" t="s">
        <v>280</v>
      </c>
    </row>
    <row r="217" spans="1:44" ht="11.25" x14ac:dyDescent="0.25">
      <c r="A217" s="83">
        <v>1</v>
      </c>
      <c r="B217" s="91"/>
      <c r="C217" s="83" t="s">
        <v>216</v>
      </c>
      <c r="D217" s="95"/>
      <c r="E217" s="19">
        <v>0</v>
      </c>
      <c r="F217" s="95"/>
      <c r="G217" s="20">
        <f t="shared" ref="G217:G253" si="6">IFERROR(E217/$AN217,0)</f>
        <v>0</v>
      </c>
      <c r="H217" s="95"/>
      <c r="I217" s="20">
        <f>IF(G$255,G217/G$255*100,0)</f>
        <v>0</v>
      </c>
      <c r="J217" s="95"/>
      <c r="K217" s="19">
        <v>0</v>
      </c>
      <c r="L217" s="95"/>
      <c r="M217" s="19">
        <v>0</v>
      </c>
      <c r="N217" s="95"/>
      <c r="O217" s="19">
        <v>0</v>
      </c>
      <c r="P217" s="95"/>
      <c r="Q217" s="20">
        <f t="shared" ref="Q217:Q253" si="7">IFERROR(O217/$AN217,0)</f>
        <v>0</v>
      </c>
      <c r="R217" s="95"/>
      <c r="S217" s="20">
        <f>IF(Q$255,Q217/Q$255*100,0)</f>
        <v>0</v>
      </c>
      <c r="T217" s="95"/>
      <c r="U217" s="19">
        <f>(E217+O217)</f>
        <v>0</v>
      </c>
      <c r="V217" s="95"/>
      <c r="W217" s="95"/>
      <c r="X217" s="19">
        <v>0</v>
      </c>
      <c r="Y217" s="95"/>
      <c r="Z217" s="20">
        <f>IF($U217,X217/$U217*100,0)</f>
        <v>0</v>
      </c>
      <c r="AA217" s="95"/>
      <c r="AB217" s="19">
        <v>0</v>
      </c>
      <c r="AC217" s="95"/>
      <c r="AD217" s="20">
        <f>IF($U217,AB217/$U217*100,0)</f>
        <v>0</v>
      </c>
      <c r="AE217" s="95"/>
      <c r="AF217" s="19">
        <v>0</v>
      </c>
      <c r="AG217" s="95"/>
      <c r="AH217" s="20">
        <f>IF($U217,AF217/$U217*100,0)</f>
        <v>0</v>
      </c>
      <c r="AI217" s="95"/>
      <c r="AJ217" s="19">
        <v>0</v>
      </c>
      <c r="AK217" s="95"/>
      <c r="AL217" s="83">
        <v>1</v>
      </c>
      <c r="AM217" s="95"/>
      <c r="AN217" s="28">
        <v>8376</v>
      </c>
      <c r="AO217" s="95"/>
      <c r="AP217" s="28">
        <f>IF(E217,AN217,0)</f>
        <v>0</v>
      </c>
      <c r="AQ217" s="95"/>
      <c r="AR217" s="28">
        <f>IF(O217,AN217,0)</f>
        <v>0</v>
      </c>
    </row>
    <row r="218" spans="1:44" ht="11.25" x14ac:dyDescent="0.25">
      <c r="A218" s="83">
        <v>2</v>
      </c>
      <c r="B218" s="91"/>
      <c r="C218" s="83" t="s">
        <v>217</v>
      </c>
      <c r="D218" s="95"/>
      <c r="E218" s="77">
        <v>0</v>
      </c>
      <c r="F218" s="95"/>
      <c r="G218" s="20">
        <f t="shared" si="6"/>
        <v>0</v>
      </c>
      <c r="H218" s="95"/>
      <c r="I218" s="20">
        <f>IF(G$255,G218/G$255*100,0)</f>
        <v>0</v>
      </c>
      <c r="J218" s="95"/>
      <c r="K218" s="77">
        <v>0</v>
      </c>
      <c r="L218" s="95"/>
      <c r="M218" s="77">
        <v>0</v>
      </c>
      <c r="N218" s="95"/>
      <c r="O218" s="77">
        <v>0</v>
      </c>
      <c r="P218" s="95"/>
      <c r="Q218" s="20">
        <f t="shared" si="7"/>
        <v>0</v>
      </c>
      <c r="R218" s="95"/>
      <c r="S218" s="20">
        <f>IF(Q$255,Q218/Q$255*100,0)</f>
        <v>0</v>
      </c>
      <c r="T218" s="95"/>
      <c r="U218" s="21">
        <f>(E218+O218)</f>
        <v>0</v>
      </c>
      <c r="V218" s="95"/>
      <c r="W218" s="95"/>
      <c r="X218" s="77">
        <v>0</v>
      </c>
      <c r="Y218" s="95"/>
      <c r="Z218" s="20">
        <f>IF($U218,X218/$U218*100,0)</f>
        <v>0</v>
      </c>
      <c r="AA218" s="95"/>
      <c r="AB218" s="79">
        <v>0</v>
      </c>
      <c r="AC218" s="95"/>
      <c r="AD218" s="20">
        <f>IF($U218,AB218/$U218*100,0)</f>
        <v>0</v>
      </c>
      <c r="AE218" s="95"/>
      <c r="AF218" s="77">
        <v>0</v>
      </c>
      <c r="AG218" s="95"/>
      <c r="AH218" s="20">
        <f>IF($U218,AF218/$U218*100,0)</f>
        <v>0</v>
      </c>
      <c r="AI218" s="95"/>
      <c r="AJ218" s="77">
        <v>0</v>
      </c>
      <c r="AK218" s="95"/>
      <c r="AL218" s="83">
        <v>2</v>
      </c>
      <c r="AM218" s="95"/>
      <c r="AN218" s="28">
        <v>7565</v>
      </c>
      <c r="AO218" s="95"/>
      <c r="AP218" s="28">
        <f>IF(E218,AN218,0)</f>
        <v>0</v>
      </c>
      <c r="AQ218" s="95"/>
      <c r="AR218" s="28">
        <f>IF(O218,AN218,0)</f>
        <v>0</v>
      </c>
    </row>
    <row r="219" spans="1:44" ht="11.25" x14ac:dyDescent="0.25">
      <c r="A219" s="83">
        <v>3</v>
      </c>
      <c r="B219" s="91"/>
      <c r="C219" s="83" t="s">
        <v>132</v>
      </c>
      <c r="D219" s="95"/>
      <c r="E219" s="77">
        <v>0</v>
      </c>
      <c r="F219" s="95"/>
      <c r="G219" s="20">
        <f t="shared" si="6"/>
        <v>0</v>
      </c>
      <c r="H219" s="95"/>
      <c r="I219" s="20">
        <f>IF(G$255,G219/G$255*100,0)</f>
        <v>0</v>
      </c>
      <c r="J219" s="95"/>
      <c r="K219" s="77">
        <v>0</v>
      </c>
      <c r="L219" s="95"/>
      <c r="M219" s="77">
        <v>0</v>
      </c>
      <c r="N219" s="95"/>
      <c r="O219" s="77">
        <v>0</v>
      </c>
      <c r="P219" s="95"/>
      <c r="Q219" s="20">
        <f t="shared" si="7"/>
        <v>0</v>
      </c>
      <c r="R219" s="95"/>
      <c r="S219" s="20">
        <f>IF(Q$255,Q219/Q$255*100,0)</f>
        <v>0</v>
      </c>
      <c r="T219" s="95"/>
      <c r="U219" s="21">
        <f>(E219+O219)</f>
        <v>0</v>
      </c>
      <c r="V219" s="95"/>
      <c r="W219" s="95"/>
      <c r="X219" s="77">
        <v>0</v>
      </c>
      <c r="Y219" s="95"/>
      <c r="Z219" s="20">
        <f>IF($U219,X219/$U219*100,0)</f>
        <v>0</v>
      </c>
      <c r="AA219" s="95"/>
      <c r="AB219" s="79">
        <v>0</v>
      </c>
      <c r="AC219" s="95"/>
      <c r="AD219" s="20">
        <f>IF($U219,AB219/$U219*100,0)</f>
        <v>0</v>
      </c>
      <c r="AE219" s="95"/>
      <c r="AF219" s="77">
        <v>0</v>
      </c>
      <c r="AG219" s="95"/>
      <c r="AH219" s="20">
        <f>IF($U219,AF219/$U219*100,0)</f>
        <v>0</v>
      </c>
      <c r="AI219" s="95"/>
      <c r="AJ219" s="77">
        <v>0</v>
      </c>
      <c r="AK219" s="95"/>
      <c r="AL219" s="83">
        <v>3</v>
      </c>
      <c r="AM219" s="95"/>
      <c r="AN219" s="28">
        <v>6657</v>
      </c>
      <c r="AO219" s="95"/>
      <c r="AP219" s="28">
        <f>IF(E219,AN219,0)</f>
        <v>0</v>
      </c>
      <c r="AQ219" s="95"/>
      <c r="AR219" s="28">
        <f>IF(O219,AN219,0)</f>
        <v>0</v>
      </c>
    </row>
    <row r="220" spans="1:44" ht="11.25" x14ac:dyDescent="0.25">
      <c r="A220" s="83">
        <v>4</v>
      </c>
      <c r="B220" s="91"/>
      <c r="C220" s="83" t="s">
        <v>218</v>
      </c>
      <c r="D220" s="95"/>
      <c r="E220" s="77">
        <v>0</v>
      </c>
      <c r="F220" s="95"/>
      <c r="G220" s="20">
        <f t="shared" si="6"/>
        <v>0</v>
      </c>
      <c r="H220" s="95"/>
      <c r="I220" s="20">
        <f>IF(G$255,G220/G$255*100,0)</f>
        <v>0</v>
      </c>
      <c r="J220" s="95"/>
      <c r="K220" s="77">
        <v>0</v>
      </c>
      <c r="L220" s="95"/>
      <c r="M220" s="77">
        <v>0</v>
      </c>
      <c r="N220" s="95"/>
      <c r="O220" s="77">
        <v>0</v>
      </c>
      <c r="P220" s="95"/>
      <c r="Q220" s="20">
        <f t="shared" si="7"/>
        <v>0</v>
      </c>
      <c r="R220" s="95"/>
      <c r="S220" s="20">
        <f>IF(Q$255,Q220/Q$255*100,0)</f>
        <v>0</v>
      </c>
      <c r="T220" s="95"/>
      <c r="U220" s="21">
        <f>(E220+O220)</f>
        <v>0</v>
      </c>
      <c r="V220" s="95"/>
      <c r="W220" s="95"/>
      <c r="X220" s="77">
        <v>0</v>
      </c>
      <c r="Y220" s="95"/>
      <c r="Z220" s="20">
        <f>IF($U220,X220/$U220*100,0)</f>
        <v>0</v>
      </c>
      <c r="AA220" s="95"/>
      <c r="AB220" s="79">
        <v>0</v>
      </c>
      <c r="AC220" s="95"/>
      <c r="AD220" s="20">
        <f>IF($U220,AB220/$U220*100,0)</f>
        <v>0</v>
      </c>
      <c r="AE220" s="95"/>
      <c r="AF220" s="77">
        <v>0</v>
      </c>
      <c r="AG220" s="95"/>
      <c r="AH220" s="20">
        <f>IF($U220,AF220/$U220*100,0)</f>
        <v>0</v>
      </c>
      <c r="AI220" s="95"/>
      <c r="AJ220" s="77">
        <v>0</v>
      </c>
      <c r="AK220" s="95"/>
      <c r="AL220" s="83">
        <v>4</v>
      </c>
      <c r="AM220" s="95"/>
      <c r="AN220" s="28">
        <v>4574</v>
      </c>
      <c r="AO220" s="95"/>
      <c r="AP220" s="28">
        <f>IF(E220,AN220,0)</f>
        <v>0</v>
      </c>
      <c r="AQ220" s="95"/>
      <c r="AR220" s="28">
        <f>IF(O220,AN220,0)</f>
        <v>0</v>
      </c>
    </row>
    <row r="221" spans="1:44" ht="11.25" x14ac:dyDescent="0.25">
      <c r="A221" s="83">
        <v>5</v>
      </c>
      <c r="B221" s="91"/>
      <c r="C221" s="83" t="s">
        <v>219</v>
      </c>
      <c r="D221" s="95"/>
      <c r="E221" s="77">
        <v>0</v>
      </c>
      <c r="F221" s="95"/>
      <c r="G221" s="20">
        <f t="shared" si="6"/>
        <v>0</v>
      </c>
      <c r="H221" s="95"/>
      <c r="I221" s="22">
        <f>IF(G$255,G221/G$255*100,0)</f>
        <v>0</v>
      </c>
      <c r="J221" s="95"/>
      <c r="K221" s="77">
        <v>0</v>
      </c>
      <c r="L221" s="95"/>
      <c r="M221" s="77">
        <v>0</v>
      </c>
      <c r="N221" s="95"/>
      <c r="O221" s="77">
        <v>0</v>
      </c>
      <c r="P221" s="95"/>
      <c r="Q221" s="20">
        <f t="shared" si="7"/>
        <v>0</v>
      </c>
      <c r="R221" s="95"/>
      <c r="S221" s="22">
        <f>IF(Q$255,Q221/Q$255*100,0)</f>
        <v>0</v>
      </c>
      <c r="T221" s="95"/>
      <c r="U221" s="21">
        <f>(E221+O221)</f>
        <v>0</v>
      </c>
      <c r="V221" s="95"/>
      <c r="W221" s="95"/>
      <c r="X221" s="77">
        <v>0</v>
      </c>
      <c r="Y221" s="95"/>
      <c r="Z221" s="22">
        <f>IF($U221,X221/$U221*100,0)</f>
        <v>0</v>
      </c>
      <c r="AA221" s="95"/>
      <c r="AB221" s="79">
        <v>0</v>
      </c>
      <c r="AC221" s="95"/>
      <c r="AD221" s="22">
        <f>IF($U221,AB221/$U221*100,0)</f>
        <v>0</v>
      </c>
      <c r="AE221" s="95"/>
      <c r="AF221" s="77">
        <v>0</v>
      </c>
      <c r="AG221" s="95"/>
      <c r="AH221" s="22">
        <f>IF($U221,AF221/$U221*100,0)</f>
        <v>0</v>
      </c>
      <c r="AI221" s="95"/>
      <c r="AJ221" s="77">
        <v>0</v>
      </c>
      <c r="AK221" s="95"/>
      <c r="AL221" s="83">
        <v>5</v>
      </c>
      <c r="AM221" s="95"/>
      <c r="AN221" s="28">
        <v>0</v>
      </c>
      <c r="AO221" s="95"/>
      <c r="AP221" s="28">
        <f>IF(E221,AN221,0)</f>
        <v>0</v>
      </c>
      <c r="AQ221" s="95"/>
      <c r="AR221" s="28">
        <f>IF(O221,AN221,0)</f>
        <v>0</v>
      </c>
    </row>
    <row r="222" spans="1:44" ht="11.25" x14ac:dyDescent="0.25">
      <c r="A222" s="83">
        <v>6</v>
      </c>
      <c r="B222" s="91"/>
      <c r="C222" s="83" t="s">
        <v>220</v>
      </c>
      <c r="D222" s="95"/>
      <c r="E222" s="77">
        <v>0</v>
      </c>
      <c r="F222" s="95"/>
      <c r="G222" s="20">
        <f t="shared" si="6"/>
        <v>0</v>
      </c>
      <c r="H222" s="95"/>
      <c r="I222" s="22">
        <f>IF(G$255,G222/G$255*100,0)</f>
        <v>0</v>
      </c>
      <c r="J222" s="95"/>
      <c r="K222" s="77">
        <v>0</v>
      </c>
      <c r="L222" s="95"/>
      <c r="M222" s="77">
        <v>0</v>
      </c>
      <c r="N222" s="95"/>
      <c r="O222" s="77">
        <v>0</v>
      </c>
      <c r="P222" s="95"/>
      <c r="Q222" s="20">
        <f t="shared" si="7"/>
        <v>0</v>
      </c>
      <c r="R222" s="95"/>
      <c r="S222" s="22">
        <f>IF(Q$255,Q222/Q$255*100,0)</f>
        <v>0</v>
      </c>
      <c r="T222" s="95"/>
      <c r="U222" s="21">
        <f>(E222+O222)</f>
        <v>0</v>
      </c>
      <c r="V222" s="95"/>
      <c r="W222" s="95"/>
      <c r="X222" s="77">
        <v>0</v>
      </c>
      <c r="Y222" s="95"/>
      <c r="Z222" s="22">
        <f>IF($U222,X222/$U222*100,0)</f>
        <v>0</v>
      </c>
      <c r="AA222" s="95"/>
      <c r="AB222" s="79">
        <v>0</v>
      </c>
      <c r="AC222" s="95"/>
      <c r="AD222" s="22">
        <f>IF($U222,AB222/$U222*100,0)</f>
        <v>0</v>
      </c>
      <c r="AE222" s="95"/>
      <c r="AF222" s="77">
        <v>0</v>
      </c>
      <c r="AG222" s="95"/>
      <c r="AH222" s="22">
        <f>IF($U222,AF222/$U222*100,0)</f>
        <v>0</v>
      </c>
      <c r="AI222" s="95"/>
      <c r="AJ222" s="77">
        <v>0</v>
      </c>
      <c r="AK222" s="95"/>
      <c r="AL222" s="83">
        <v>6</v>
      </c>
      <c r="AM222" s="95"/>
      <c r="AN222" s="28">
        <v>44826</v>
      </c>
      <c r="AO222" s="95"/>
      <c r="AP222" s="28">
        <f>IF(E222,AN222,0)</f>
        <v>0</v>
      </c>
      <c r="AQ222" s="95"/>
      <c r="AR222" s="28">
        <f>IF(O222,AN222,0)</f>
        <v>0</v>
      </c>
    </row>
    <row r="223" spans="1:44" ht="11.25" x14ac:dyDescent="0.25">
      <c r="A223" s="83">
        <v>7</v>
      </c>
      <c r="B223" s="91"/>
      <c r="C223" s="83" t="s">
        <v>221</v>
      </c>
      <c r="D223" s="95"/>
      <c r="E223" s="77">
        <v>0</v>
      </c>
      <c r="F223" s="95"/>
      <c r="G223" s="20">
        <f t="shared" si="6"/>
        <v>0</v>
      </c>
      <c r="H223" s="95"/>
      <c r="I223" s="22">
        <f>IF(G$255,G223/G$255*100,0)</f>
        <v>0</v>
      </c>
      <c r="J223" s="95"/>
      <c r="K223" s="77">
        <v>0</v>
      </c>
      <c r="L223" s="95"/>
      <c r="M223" s="77">
        <v>0</v>
      </c>
      <c r="N223" s="95"/>
      <c r="O223" s="77">
        <v>0</v>
      </c>
      <c r="P223" s="95"/>
      <c r="Q223" s="20">
        <f t="shared" si="7"/>
        <v>0</v>
      </c>
      <c r="R223" s="95"/>
      <c r="S223" s="22">
        <f>IF(Q$255,Q223/Q$255*100,0)</f>
        <v>0</v>
      </c>
      <c r="T223" s="95"/>
      <c r="U223" s="21">
        <f>(E223+O223)</f>
        <v>0</v>
      </c>
      <c r="V223" s="95"/>
      <c r="W223" s="95"/>
      <c r="X223" s="77">
        <v>0</v>
      </c>
      <c r="Y223" s="95"/>
      <c r="Z223" s="22">
        <f>IF($U223,X223/$U223*100,0)</f>
        <v>0</v>
      </c>
      <c r="AA223" s="95"/>
      <c r="AB223" s="79">
        <v>0</v>
      </c>
      <c r="AC223" s="95"/>
      <c r="AD223" s="22">
        <f>IF($U223,AB223/$U223*100,0)</f>
        <v>0</v>
      </c>
      <c r="AE223" s="95"/>
      <c r="AF223" s="77">
        <v>0</v>
      </c>
      <c r="AG223" s="95"/>
      <c r="AH223" s="22">
        <f>IF($U223,AF223/$U223*100,0)</f>
        <v>0</v>
      </c>
      <c r="AI223" s="95"/>
      <c r="AJ223" s="77">
        <v>0</v>
      </c>
      <c r="AK223" s="95"/>
      <c r="AL223" s="83">
        <v>8</v>
      </c>
      <c r="AM223" s="95"/>
      <c r="AN223" s="28">
        <v>5096</v>
      </c>
      <c r="AO223" s="95"/>
      <c r="AP223" s="28">
        <f>IF(E223,AN223,0)</f>
        <v>0</v>
      </c>
      <c r="AQ223" s="95"/>
      <c r="AR223" s="28">
        <f>IF(O223,AN223,0)</f>
        <v>0</v>
      </c>
    </row>
    <row r="224" spans="1:44" ht="11.25" x14ac:dyDescent="0.25">
      <c r="A224" s="83">
        <v>8</v>
      </c>
      <c r="B224" s="91"/>
      <c r="C224" s="83" t="s">
        <v>222</v>
      </c>
      <c r="D224" s="95"/>
      <c r="E224" s="77">
        <v>0</v>
      </c>
      <c r="F224" s="95"/>
      <c r="G224" s="20">
        <f t="shared" si="6"/>
        <v>0</v>
      </c>
      <c r="H224" s="95"/>
      <c r="I224" s="22">
        <f>IF(G$255,G224/G$255*100,0)</f>
        <v>0</v>
      </c>
      <c r="J224" s="95"/>
      <c r="K224" s="77">
        <v>0</v>
      </c>
      <c r="L224" s="95"/>
      <c r="M224" s="77">
        <v>0</v>
      </c>
      <c r="N224" s="95"/>
      <c r="O224" s="77">
        <v>0</v>
      </c>
      <c r="P224" s="95"/>
      <c r="Q224" s="20">
        <f t="shared" si="7"/>
        <v>0</v>
      </c>
      <c r="R224" s="95"/>
      <c r="S224" s="22">
        <f>IF(Q$255,Q224/Q$255*100,0)</f>
        <v>0</v>
      </c>
      <c r="T224" s="95"/>
      <c r="U224" s="21">
        <f>(E224+O224)</f>
        <v>0</v>
      </c>
      <c r="V224" s="95"/>
      <c r="W224" s="95"/>
      <c r="X224" s="77">
        <v>0</v>
      </c>
      <c r="Y224" s="95"/>
      <c r="Z224" s="22">
        <f>IF($U224,X224/$U224*100,0)</f>
        <v>0</v>
      </c>
      <c r="AA224" s="95"/>
      <c r="AB224" s="79">
        <v>0</v>
      </c>
      <c r="AC224" s="95"/>
      <c r="AD224" s="22">
        <f>IF($U224,AB224/$U224*100,0)</f>
        <v>0</v>
      </c>
      <c r="AE224" s="95"/>
      <c r="AF224" s="77">
        <v>0</v>
      </c>
      <c r="AG224" s="95"/>
      <c r="AH224" s="22">
        <f>IF($U224,AF224/$U224*100,0)</f>
        <v>0</v>
      </c>
      <c r="AI224" s="95"/>
      <c r="AJ224" s="77">
        <v>0</v>
      </c>
      <c r="AK224" s="95"/>
      <c r="AL224" s="83">
        <v>9</v>
      </c>
      <c r="AM224" s="95"/>
      <c r="AN224" s="28">
        <v>6596</v>
      </c>
      <c r="AO224" s="95"/>
      <c r="AP224" s="28">
        <f>IF(E224,AN224,0)</f>
        <v>0</v>
      </c>
      <c r="AQ224" s="95"/>
      <c r="AR224" s="28">
        <f>IF(O224,AN224,0)</f>
        <v>0</v>
      </c>
    </row>
    <row r="225" spans="1:44" ht="11.25" x14ac:dyDescent="0.25">
      <c r="A225" s="83">
        <v>9</v>
      </c>
      <c r="B225" s="91"/>
      <c r="C225" s="83" t="s">
        <v>223</v>
      </c>
      <c r="D225" s="95"/>
      <c r="E225" s="77">
        <v>0</v>
      </c>
      <c r="F225" s="95"/>
      <c r="G225" s="20">
        <f t="shared" si="6"/>
        <v>0</v>
      </c>
      <c r="H225" s="95"/>
      <c r="I225" s="22">
        <f>IF(G$255,G225/G$255*100,0)</f>
        <v>0</v>
      </c>
      <c r="J225" s="95"/>
      <c r="K225" s="77">
        <v>0</v>
      </c>
      <c r="L225" s="95"/>
      <c r="M225" s="77">
        <v>0</v>
      </c>
      <c r="N225" s="95"/>
      <c r="O225" s="77">
        <v>0</v>
      </c>
      <c r="P225" s="95"/>
      <c r="Q225" s="20">
        <f t="shared" si="7"/>
        <v>0</v>
      </c>
      <c r="R225" s="95"/>
      <c r="S225" s="22">
        <f>IF(Q$255,Q225/Q$255*100,0)</f>
        <v>0</v>
      </c>
      <c r="T225" s="95"/>
      <c r="U225" s="21">
        <f>(E225+O225)</f>
        <v>0</v>
      </c>
      <c r="V225" s="95"/>
      <c r="W225" s="95"/>
      <c r="X225" s="77">
        <v>0</v>
      </c>
      <c r="Y225" s="95"/>
      <c r="Z225" s="22">
        <f>IF($U225,X225/$U225*100,0)</f>
        <v>0</v>
      </c>
      <c r="AA225" s="95"/>
      <c r="AB225" s="79">
        <v>0</v>
      </c>
      <c r="AC225" s="95"/>
      <c r="AD225" s="22">
        <f>IF($U225,AB225/$U225*100,0)</f>
        <v>0</v>
      </c>
      <c r="AE225" s="95"/>
      <c r="AF225" s="77">
        <v>0</v>
      </c>
      <c r="AG225" s="95"/>
      <c r="AH225" s="22">
        <f>IF($U225,AF225/$U225*100,0)</f>
        <v>0</v>
      </c>
      <c r="AI225" s="95"/>
      <c r="AJ225" s="77">
        <v>0</v>
      </c>
      <c r="AK225" s="95"/>
      <c r="AL225" s="83">
        <v>10</v>
      </c>
      <c r="AM225" s="95"/>
      <c r="AN225" s="28">
        <v>4170</v>
      </c>
      <c r="AO225" s="95"/>
      <c r="AP225" s="28">
        <f>IF(E225,AN225,0)</f>
        <v>0</v>
      </c>
      <c r="AQ225" s="95"/>
      <c r="AR225" s="28">
        <f>IF(O225,AN225,0)</f>
        <v>0</v>
      </c>
    </row>
    <row r="226" spans="1:44" ht="11.25" x14ac:dyDescent="0.25">
      <c r="A226" s="83">
        <v>10</v>
      </c>
      <c r="B226" s="91"/>
      <c r="C226" s="83" t="s">
        <v>224</v>
      </c>
      <c r="D226" s="95"/>
      <c r="E226" s="77">
        <v>0</v>
      </c>
      <c r="F226" s="95"/>
      <c r="G226" s="20">
        <f t="shared" si="6"/>
        <v>0</v>
      </c>
      <c r="H226" s="95"/>
      <c r="I226" s="22">
        <f>IF(G$255,G226/G$255*100,0)</f>
        <v>0</v>
      </c>
      <c r="J226" s="95"/>
      <c r="K226" s="77">
        <v>0</v>
      </c>
      <c r="L226" s="95"/>
      <c r="M226" s="77">
        <v>0</v>
      </c>
      <c r="N226" s="95"/>
      <c r="O226" s="77">
        <v>0</v>
      </c>
      <c r="P226" s="95"/>
      <c r="Q226" s="20">
        <f t="shared" si="7"/>
        <v>0</v>
      </c>
      <c r="R226" s="95"/>
      <c r="S226" s="22">
        <f>IF(Q$255,Q226/Q$255*100,0)</f>
        <v>0</v>
      </c>
      <c r="T226" s="95"/>
      <c r="U226" s="21">
        <f>(E226+O226)</f>
        <v>0</v>
      </c>
      <c r="V226" s="95"/>
      <c r="W226" s="95"/>
      <c r="X226" s="77">
        <v>0</v>
      </c>
      <c r="Y226" s="95"/>
      <c r="Z226" s="22">
        <f>IF($U226,X226/$U226*100,0)</f>
        <v>0</v>
      </c>
      <c r="AA226" s="95"/>
      <c r="AB226" s="79">
        <v>0</v>
      </c>
      <c r="AC226" s="95"/>
      <c r="AD226" s="22">
        <f>IF($U226,AB226/$U226*100,0)</f>
        <v>0</v>
      </c>
      <c r="AE226" s="95"/>
      <c r="AF226" s="77">
        <v>0</v>
      </c>
      <c r="AG226" s="95"/>
      <c r="AH226" s="22">
        <f>IF($U226,AF226/$U226*100,0)</f>
        <v>0</v>
      </c>
      <c r="AI226" s="95"/>
      <c r="AJ226" s="77">
        <v>0</v>
      </c>
      <c r="AK226" s="95"/>
      <c r="AL226" s="83">
        <v>11</v>
      </c>
      <c r="AM226" s="95"/>
      <c r="AN226" s="28">
        <v>23348</v>
      </c>
      <c r="AO226" s="95"/>
      <c r="AP226" s="28">
        <f>IF(E226,AN226,0)</f>
        <v>0</v>
      </c>
      <c r="AQ226" s="95"/>
      <c r="AR226" s="28">
        <f>IF(O226,AN226,0)</f>
        <v>0</v>
      </c>
    </row>
    <row r="227" spans="1:44" ht="11.25" x14ac:dyDescent="0.25">
      <c r="A227" s="83">
        <v>11</v>
      </c>
      <c r="B227" s="91"/>
      <c r="C227" s="83" t="s">
        <v>225</v>
      </c>
      <c r="D227" s="95"/>
      <c r="E227" s="77">
        <v>0</v>
      </c>
      <c r="F227" s="95"/>
      <c r="G227" s="20">
        <f t="shared" si="6"/>
        <v>0</v>
      </c>
      <c r="H227" s="95"/>
      <c r="I227" s="22">
        <f>IF(G$255,G227/G$255*100,0)</f>
        <v>0</v>
      </c>
      <c r="J227" s="95"/>
      <c r="K227" s="77">
        <v>0</v>
      </c>
      <c r="L227" s="95"/>
      <c r="M227" s="77">
        <v>0</v>
      </c>
      <c r="N227" s="95"/>
      <c r="O227" s="77">
        <v>0</v>
      </c>
      <c r="P227" s="95"/>
      <c r="Q227" s="20">
        <f t="shared" si="7"/>
        <v>0</v>
      </c>
      <c r="R227" s="95"/>
      <c r="S227" s="22">
        <f>IF(Q$255,Q227/Q$255*100,0)</f>
        <v>0</v>
      </c>
      <c r="T227" s="95"/>
      <c r="U227" s="21">
        <f>(E227+O227)</f>
        <v>0</v>
      </c>
      <c r="V227" s="95"/>
      <c r="W227" s="95"/>
      <c r="X227" s="77">
        <v>0</v>
      </c>
      <c r="Y227" s="95"/>
      <c r="Z227" s="22">
        <f>IF($U227,X227/$U227*100,0)</f>
        <v>0</v>
      </c>
      <c r="AA227" s="95"/>
      <c r="AB227" s="79">
        <v>0</v>
      </c>
      <c r="AC227" s="95"/>
      <c r="AD227" s="22">
        <f>IF($U227,AB227/$U227*100,0)</f>
        <v>0</v>
      </c>
      <c r="AE227" s="95"/>
      <c r="AF227" s="77">
        <v>0</v>
      </c>
      <c r="AG227" s="95"/>
      <c r="AH227" s="22">
        <f>IF($U227,AF227/$U227*100,0)</f>
        <v>0</v>
      </c>
      <c r="AI227" s="95"/>
      <c r="AJ227" s="77">
        <v>0</v>
      </c>
      <c r="AK227" s="95"/>
      <c r="AL227" s="83">
        <v>12</v>
      </c>
      <c r="AM227" s="95"/>
      <c r="AN227" s="28">
        <v>0</v>
      </c>
      <c r="AO227" s="95"/>
      <c r="AP227" s="28">
        <f>IF(E227,AN227,0)</f>
        <v>0</v>
      </c>
      <c r="AQ227" s="95"/>
      <c r="AR227" s="28">
        <f>IF(O227,AN227,0)</f>
        <v>0</v>
      </c>
    </row>
    <row r="228" spans="1:44" ht="11.25" x14ac:dyDescent="0.25">
      <c r="A228" s="83">
        <v>12</v>
      </c>
      <c r="B228" s="91"/>
      <c r="C228" s="83" t="s">
        <v>226</v>
      </c>
      <c r="D228" s="95"/>
      <c r="E228" s="77">
        <v>0</v>
      </c>
      <c r="F228" s="95"/>
      <c r="G228" s="20">
        <f t="shared" si="6"/>
        <v>0</v>
      </c>
      <c r="H228" s="95"/>
      <c r="I228" s="22">
        <f>IF(G$255,G228/G$255*100,0)</f>
        <v>0</v>
      </c>
      <c r="J228" s="95"/>
      <c r="K228" s="77">
        <v>0</v>
      </c>
      <c r="L228" s="95"/>
      <c r="M228" s="77">
        <v>0</v>
      </c>
      <c r="N228" s="95"/>
      <c r="O228" s="77">
        <v>0</v>
      </c>
      <c r="P228" s="95"/>
      <c r="Q228" s="20">
        <f t="shared" si="7"/>
        <v>0</v>
      </c>
      <c r="R228" s="95"/>
      <c r="S228" s="22">
        <f>IF(Q$255,Q228/Q$255*100,0)</f>
        <v>0</v>
      </c>
      <c r="T228" s="95"/>
      <c r="U228" s="21">
        <f>(E228+O228)</f>
        <v>0</v>
      </c>
      <c r="V228" s="95"/>
      <c r="W228" s="95"/>
      <c r="X228" s="77">
        <v>0</v>
      </c>
      <c r="Y228" s="95"/>
      <c r="Z228" s="22">
        <f>IF($U228,X228/$U228*100,0)</f>
        <v>0</v>
      </c>
      <c r="AA228" s="95"/>
      <c r="AB228" s="79">
        <v>0</v>
      </c>
      <c r="AC228" s="95"/>
      <c r="AD228" s="22">
        <f>IF($U228,AB228/$U228*100,0)</f>
        <v>0</v>
      </c>
      <c r="AE228" s="95"/>
      <c r="AF228" s="77">
        <v>0</v>
      </c>
      <c r="AG228" s="95"/>
      <c r="AH228" s="22">
        <f>IF($U228,AF228/$U228*100,0)</f>
        <v>0</v>
      </c>
      <c r="AI228" s="95"/>
      <c r="AJ228" s="77">
        <v>0</v>
      </c>
      <c r="AK228" s="95"/>
      <c r="AL228" s="83">
        <v>13</v>
      </c>
      <c r="AM228" s="95"/>
      <c r="AN228" s="28">
        <v>3908</v>
      </c>
      <c r="AO228" s="95"/>
      <c r="AP228" s="28">
        <f>IF(E228,AN228,0)</f>
        <v>0</v>
      </c>
      <c r="AQ228" s="95"/>
      <c r="AR228" s="28">
        <f>IF(O228,AN228,0)</f>
        <v>0</v>
      </c>
    </row>
    <row r="229" spans="1:44" ht="11.25" x14ac:dyDescent="0.25">
      <c r="A229" s="83">
        <v>13</v>
      </c>
      <c r="B229" s="91"/>
      <c r="C229" s="83" t="s">
        <v>146</v>
      </c>
      <c r="D229" s="95"/>
      <c r="E229" s="77">
        <v>0</v>
      </c>
      <c r="F229" s="95"/>
      <c r="G229" s="20">
        <f t="shared" si="6"/>
        <v>0</v>
      </c>
      <c r="H229" s="95"/>
      <c r="I229" s="22">
        <f>IF(G$255,G229/G$255*100,0)</f>
        <v>0</v>
      </c>
      <c r="J229" s="95"/>
      <c r="K229" s="77">
        <v>0</v>
      </c>
      <c r="L229" s="95"/>
      <c r="M229" s="77">
        <v>0</v>
      </c>
      <c r="N229" s="95"/>
      <c r="O229" s="77">
        <v>0</v>
      </c>
      <c r="P229" s="95"/>
      <c r="Q229" s="20">
        <f t="shared" si="7"/>
        <v>0</v>
      </c>
      <c r="R229" s="95"/>
      <c r="S229" s="22">
        <f>IF(Q$255,Q229/Q$255*100,0)</f>
        <v>0</v>
      </c>
      <c r="T229" s="95"/>
      <c r="U229" s="21">
        <f>(E229+O229)</f>
        <v>0</v>
      </c>
      <c r="V229" s="95"/>
      <c r="W229" s="95"/>
      <c r="X229" s="77">
        <v>0</v>
      </c>
      <c r="Y229" s="95"/>
      <c r="Z229" s="22">
        <f>IF($U229,X229/$U229*100,0)</f>
        <v>0</v>
      </c>
      <c r="AA229" s="95"/>
      <c r="AB229" s="79">
        <v>0</v>
      </c>
      <c r="AC229" s="95"/>
      <c r="AD229" s="22">
        <f>IF($U229,AB229/$U229*100,0)</f>
        <v>0</v>
      </c>
      <c r="AE229" s="95"/>
      <c r="AF229" s="77">
        <v>0</v>
      </c>
      <c r="AG229" s="95"/>
      <c r="AH229" s="22">
        <f>IF($U229,AF229/$U229*100,0)</f>
        <v>0</v>
      </c>
      <c r="AI229" s="95"/>
      <c r="AJ229" s="77">
        <v>0</v>
      </c>
      <c r="AK229" s="95"/>
      <c r="AL229" s="83">
        <v>14</v>
      </c>
      <c r="AM229" s="95"/>
      <c r="AN229" s="28">
        <v>20062</v>
      </c>
      <c r="AO229" s="95"/>
      <c r="AP229" s="28">
        <f>IF(E229,AN229,0)</f>
        <v>0</v>
      </c>
      <c r="AQ229" s="95"/>
      <c r="AR229" s="28">
        <f>IF(O229,AN229,0)</f>
        <v>0</v>
      </c>
    </row>
    <row r="230" spans="1:44" ht="11.25" x14ac:dyDescent="0.25">
      <c r="A230" s="83">
        <v>14</v>
      </c>
      <c r="B230" s="91"/>
      <c r="C230" s="83" t="s">
        <v>227</v>
      </c>
      <c r="D230" s="95"/>
      <c r="E230" s="77">
        <v>0</v>
      </c>
      <c r="F230" s="95"/>
      <c r="G230" s="20">
        <f t="shared" si="6"/>
        <v>0</v>
      </c>
      <c r="H230" s="95"/>
      <c r="I230" s="22">
        <f>IF(G$255,G230/G$255*100,0)</f>
        <v>0</v>
      </c>
      <c r="J230" s="95"/>
      <c r="K230" s="77">
        <v>0</v>
      </c>
      <c r="L230" s="95"/>
      <c r="M230" s="77">
        <v>0</v>
      </c>
      <c r="N230" s="95"/>
      <c r="O230" s="77">
        <v>0</v>
      </c>
      <c r="P230" s="95"/>
      <c r="Q230" s="20">
        <f t="shared" si="7"/>
        <v>0</v>
      </c>
      <c r="R230" s="95"/>
      <c r="S230" s="22">
        <f>IF(Q$255,Q230/Q$255*100,0)</f>
        <v>0</v>
      </c>
      <c r="T230" s="95"/>
      <c r="U230" s="21">
        <f>(E230+O230)</f>
        <v>0</v>
      </c>
      <c r="V230" s="95"/>
      <c r="W230" s="95"/>
      <c r="X230" s="77">
        <v>0</v>
      </c>
      <c r="Y230" s="95"/>
      <c r="Z230" s="22">
        <f>IF($U230,X230/$U230*100,0)</f>
        <v>0</v>
      </c>
      <c r="AA230" s="95"/>
      <c r="AB230" s="79">
        <v>0</v>
      </c>
      <c r="AC230" s="95"/>
      <c r="AD230" s="22">
        <f>IF($U230,AB230/$U230*100,0)</f>
        <v>0</v>
      </c>
      <c r="AE230" s="95"/>
      <c r="AF230" s="77">
        <v>0</v>
      </c>
      <c r="AG230" s="95"/>
      <c r="AH230" s="22">
        <f>IF($U230,AF230/$U230*100,0)</f>
        <v>0</v>
      </c>
      <c r="AI230" s="95"/>
      <c r="AJ230" s="77">
        <v>0</v>
      </c>
      <c r="AK230" s="95"/>
      <c r="AL230" s="83">
        <v>15</v>
      </c>
      <c r="AM230" s="95"/>
      <c r="AN230" s="28">
        <v>0</v>
      </c>
      <c r="AO230" s="95"/>
      <c r="AP230" s="28">
        <f>IF(E230,AN230,0)</f>
        <v>0</v>
      </c>
      <c r="AQ230" s="95"/>
      <c r="AR230" s="28">
        <f>IF(O230,AN230,0)</f>
        <v>0</v>
      </c>
    </row>
    <row r="231" spans="1:44" ht="11.25" x14ac:dyDescent="0.25">
      <c r="A231" s="83">
        <v>15</v>
      </c>
      <c r="B231" s="91"/>
      <c r="C231" s="83" t="s">
        <v>228</v>
      </c>
      <c r="D231" s="95"/>
      <c r="E231" s="77">
        <v>0</v>
      </c>
      <c r="F231" s="95"/>
      <c r="G231" s="20">
        <f t="shared" si="6"/>
        <v>0</v>
      </c>
      <c r="H231" s="95"/>
      <c r="I231" s="22">
        <f>IF(G$255,G231/G$255*100,0)</f>
        <v>0</v>
      </c>
      <c r="J231" s="95"/>
      <c r="K231" s="77">
        <v>0</v>
      </c>
      <c r="L231" s="95"/>
      <c r="M231" s="77">
        <v>0</v>
      </c>
      <c r="N231" s="95"/>
      <c r="O231" s="77">
        <v>0</v>
      </c>
      <c r="P231" s="95"/>
      <c r="Q231" s="20">
        <f t="shared" si="7"/>
        <v>0</v>
      </c>
      <c r="R231" s="95"/>
      <c r="S231" s="22">
        <f>IF(Q$255,Q231/Q$255*100,0)</f>
        <v>0</v>
      </c>
      <c r="T231" s="95"/>
      <c r="U231" s="21">
        <f>(E231+O231)</f>
        <v>0</v>
      </c>
      <c r="V231" s="95"/>
      <c r="W231" s="95"/>
      <c r="X231" s="77">
        <v>0</v>
      </c>
      <c r="Y231" s="95"/>
      <c r="Z231" s="22">
        <f>IF($U231,X231/$U231*100,0)</f>
        <v>0</v>
      </c>
      <c r="AA231" s="95"/>
      <c r="AB231" s="79">
        <v>0</v>
      </c>
      <c r="AC231" s="95"/>
      <c r="AD231" s="22">
        <f>IF($U231,AB231/$U231*100,0)</f>
        <v>0</v>
      </c>
      <c r="AE231" s="95"/>
      <c r="AF231" s="77">
        <v>0</v>
      </c>
      <c r="AG231" s="95"/>
      <c r="AH231" s="22">
        <f>IF($U231,AF231/$U231*100,0)</f>
        <v>0</v>
      </c>
      <c r="AI231" s="95"/>
      <c r="AJ231" s="77">
        <v>0</v>
      </c>
      <c r="AK231" s="95"/>
      <c r="AL231" s="83">
        <v>16</v>
      </c>
      <c r="AM231" s="95"/>
      <c r="AN231" s="28">
        <v>7473</v>
      </c>
      <c r="AO231" s="95"/>
      <c r="AP231" s="28">
        <f>IF(E231,AN231,0)</f>
        <v>0</v>
      </c>
      <c r="AQ231" s="95"/>
      <c r="AR231" s="28">
        <f>IF(O231,AN231,0)</f>
        <v>0</v>
      </c>
    </row>
    <row r="232" spans="1:44" ht="11.25" x14ac:dyDescent="0.25">
      <c r="A232" s="83">
        <v>16</v>
      </c>
      <c r="B232" s="91"/>
      <c r="C232" s="83" t="s">
        <v>229</v>
      </c>
      <c r="D232" s="95"/>
      <c r="E232" s="77">
        <v>0</v>
      </c>
      <c r="F232" s="95"/>
      <c r="G232" s="20">
        <f t="shared" si="6"/>
        <v>0</v>
      </c>
      <c r="H232" s="95"/>
      <c r="I232" s="22">
        <f>IF(G$255,G232/G$255*100,0)</f>
        <v>0</v>
      </c>
      <c r="J232" s="95"/>
      <c r="K232" s="77">
        <v>0</v>
      </c>
      <c r="L232" s="95"/>
      <c r="M232" s="77">
        <v>0</v>
      </c>
      <c r="N232" s="95"/>
      <c r="O232" s="77">
        <v>0</v>
      </c>
      <c r="P232" s="95"/>
      <c r="Q232" s="20">
        <f t="shared" si="7"/>
        <v>0</v>
      </c>
      <c r="R232" s="95"/>
      <c r="S232" s="22">
        <f>IF(Q$255,Q232/Q$255*100,0)</f>
        <v>0</v>
      </c>
      <c r="T232" s="95"/>
      <c r="U232" s="21">
        <f>(E232+O232)</f>
        <v>0</v>
      </c>
      <c r="V232" s="95"/>
      <c r="W232" s="95"/>
      <c r="X232" s="77">
        <v>0</v>
      </c>
      <c r="Y232" s="95"/>
      <c r="Z232" s="22">
        <f>IF($U232,X232/$U232*100,0)</f>
        <v>0</v>
      </c>
      <c r="AA232" s="95"/>
      <c r="AB232" s="79">
        <v>0</v>
      </c>
      <c r="AC232" s="95"/>
      <c r="AD232" s="22">
        <f>IF($U232,AB232/$U232*100,0)</f>
        <v>0</v>
      </c>
      <c r="AE232" s="95"/>
      <c r="AF232" s="77">
        <v>0</v>
      </c>
      <c r="AG232" s="95"/>
      <c r="AH232" s="22">
        <f>IF($U232,AF232/$U232*100,0)</f>
        <v>0</v>
      </c>
      <c r="AI232" s="95"/>
      <c r="AJ232" s="77">
        <v>0</v>
      </c>
      <c r="AK232" s="95"/>
      <c r="AL232" s="83">
        <v>17</v>
      </c>
      <c r="AM232" s="95"/>
      <c r="AN232" s="28">
        <v>15011</v>
      </c>
      <c r="AO232" s="95"/>
      <c r="AP232" s="28">
        <f>IF(E232,AN232,0)</f>
        <v>0</v>
      </c>
      <c r="AQ232" s="95"/>
      <c r="AR232" s="28">
        <f>IF(O232,AN232,0)</f>
        <v>0</v>
      </c>
    </row>
    <row r="233" spans="1:44" ht="11.25" x14ac:dyDescent="0.25">
      <c r="A233" s="83">
        <v>17</v>
      </c>
      <c r="B233" s="91"/>
      <c r="C233" s="83" t="s">
        <v>230</v>
      </c>
      <c r="D233" s="95"/>
      <c r="E233" s="77">
        <v>0</v>
      </c>
      <c r="F233" s="95"/>
      <c r="G233" s="20">
        <f t="shared" si="6"/>
        <v>0</v>
      </c>
      <c r="H233" s="95"/>
      <c r="I233" s="22">
        <f>IF(G$255,G233/G$255*100,0)</f>
        <v>0</v>
      </c>
      <c r="J233" s="95"/>
      <c r="K233" s="77">
        <v>0</v>
      </c>
      <c r="L233" s="95"/>
      <c r="M233" s="77">
        <v>0</v>
      </c>
      <c r="N233" s="95"/>
      <c r="O233" s="77">
        <v>0</v>
      </c>
      <c r="P233" s="95"/>
      <c r="Q233" s="20">
        <f t="shared" si="7"/>
        <v>0</v>
      </c>
      <c r="R233" s="95"/>
      <c r="S233" s="22">
        <f>IF(Q$255,Q233/Q$255*100,0)</f>
        <v>0</v>
      </c>
      <c r="T233" s="95"/>
      <c r="U233" s="21">
        <f>(E233+O233)</f>
        <v>0</v>
      </c>
      <c r="V233" s="95"/>
      <c r="W233" s="95"/>
      <c r="X233" s="77">
        <v>0</v>
      </c>
      <c r="Y233" s="95"/>
      <c r="Z233" s="22">
        <f>IF($U233,X233/$U233*100,0)</f>
        <v>0</v>
      </c>
      <c r="AA233" s="95"/>
      <c r="AB233" s="79">
        <v>0</v>
      </c>
      <c r="AC233" s="95"/>
      <c r="AD233" s="22">
        <f>IF($U233,AB233/$U233*100,0)</f>
        <v>0</v>
      </c>
      <c r="AE233" s="95"/>
      <c r="AF233" s="77">
        <v>0</v>
      </c>
      <c r="AG233" s="95"/>
      <c r="AH233" s="22">
        <f>IF($U233,AF233/$U233*100,0)</f>
        <v>0</v>
      </c>
      <c r="AI233" s="95"/>
      <c r="AJ233" s="77">
        <v>0</v>
      </c>
      <c r="AK233" s="95"/>
      <c r="AL233" s="83">
        <v>18</v>
      </c>
      <c r="AM233" s="95"/>
      <c r="AN233" s="28">
        <v>24655</v>
      </c>
      <c r="AO233" s="95"/>
      <c r="AP233" s="28">
        <f>IF(E233,AN233,0)</f>
        <v>0</v>
      </c>
      <c r="AQ233" s="95"/>
      <c r="AR233" s="28">
        <f>IF(O233,AN233,0)</f>
        <v>0</v>
      </c>
    </row>
    <row r="234" spans="1:44" ht="11.25" x14ac:dyDescent="0.25">
      <c r="A234" s="83">
        <v>18</v>
      </c>
      <c r="B234" s="91"/>
      <c r="C234" s="83" t="s">
        <v>231</v>
      </c>
      <c r="D234" s="95"/>
      <c r="E234" s="77">
        <v>0</v>
      </c>
      <c r="F234" s="95"/>
      <c r="G234" s="20">
        <f t="shared" si="6"/>
        <v>0</v>
      </c>
      <c r="H234" s="95"/>
      <c r="I234" s="22">
        <f>IF(G$255,G234/G$255*100,0)</f>
        <v>0</v>
      </c>
      <c r="J234" s="95"/>
      <c r="K234" s="77">
        <v>0</v>
      </c>
      <c r="L234" s="95"/>
      <c r="M234" s="77">
        <v>0</v>
      </c>
      <c r="N234" s="95"/>
      <c r="O234" s="77">
        <v>0</v>
      </c>
      <c r="P234" s="95"/>
      <c r="Q234" s="20">
        <f t="shared" si="7"/>
        <v>0</v>
      </c>
      <c r="R234" s="95"/>
      <c r="S234" s="22">
        <f>IF(Q$255,Q234/Q$255*100,0)</f>
        <v>0</v>
      </c>
      <c r="T234" s="95"/>
      <c r="U234" s="21">
        <f>(E234+O234)</f>
        <v>0</v>
      </c>
      <c r="V234" s="95"/>
      <c r="W234" s="95"/>
      <c r="X234" s="77">
        <v>0</v>
      </c>
      <c r="Y234" s="95"/>
      <c r="Z234" s="22">
        <f>IF($U234,X234/$U234*100,0)</f>
        <v>0</v>
      </c>
      <c r="AA234" s="95"/>
      <c r="AB234" s="79">
        <v>0</v>
      </c>
      <c r="AC234" s="95"/>
      <c r="AD234" s="22">
        <f>IF($U234,AB234/$U234*100,0)</f>
        <v>0</v>
      </c>
      <c r="AE234" s="95"/>
      <c r="AF234" s="77">
        <v>0</v>
      </c>
      <c r="AG234" s="95"/>
      <c r="AH234" s="22">
        <f>IF($U234,AF234/$U234*100,0)</f>
        <v>0</v>
      </c>
      <c r="AI234" s="95"/>
      <c r="AJ234" s="77">
        <v>0</v>
      </c>
      <c r="AK234" s="95"/>
      <c r="AL234" s="83">
        <v>19</v>
      </c>
      <c r="AM234" s="95"/>
      <c r="AN234" s="28">
        <v>48250</v>
      </c>
      <c r="AO234" s="95"/>
      <c r="AP234" s="28">
        <f>IF(E234,AN234,0)</f>
        <v>0</v>
      </c>
      <c r="AQ234" s="95"/>
      <c r="AR234" s="28">
        <f>IF(O234,AN234,0)</f>
        <v>0</v>
      </c>
    </row>
    <row r="235" spans="1:44" ht="11.25" x14ac:dyDescent="0.25">
      <c r="A235" s="83">
        <v>19</v>
      </c>
      <c r="B235" s="91"/>
      <c r="C235" s="83" t="s">
        <v>232</v>
      </c>
      <c r="D235" s="95"/>
      <c r="E235" s="77">
        <v>0</v>
      </c>
      <c r="F235" s="95"/>
      <c r="G235" s="20">
        <f t="shared" si="6"/>
        <v>0</v>
      </c>
      <c r="H235" s="95"/>
      <c r="I235" s="22">
        <f>IF(G$255,G235/G$255*100,0)</f>
        <v>0</v>
      </c>
      <c r="J235" s="95"/>
      <c r="K235" s="77">
        <v>0</v>
      </c>
      <c r="L235" s="95"/>
      <c r="M235" s="77">
        <v>0</v>
      </c>
      <c r="N235" s="95"/>
      <c r="O235" s="77">
        <v>0</v>
      </c>
      <c r="P235" s="95"/>
      <c r="Q235" s="20">
        <f t="shared" si="7"/>
        <v>0</v>
      </c>
      <c r="R235" s="95"/>
      <c r="S235" s="22">
        <f>IF(Q$255,Q235/Q$255*100,0)</f>
        <v>0</v>
      </c>
      <c r="T235" s="95"/>
      <c r="U235" s="21">
        <f>(E235+O235)</f>
        <v>0</v>
      </c>
      <c r="V235" s="95"/>
      <c r="W235" s="95"/>
      <c r="X235" s="77">
        <v>0</v>
      </c>
      <c r="Y235" s="95"/>
      <c r="Z235" s="22">
        <f>IF($U235,X235/$U235*100,0)</f>
        <v>0</v>
      </c>
      <c r="AA235" s="95"/>
      <c r="AB235" s="79">
        <v>0</v>
      </c>
      <c r="AC235" s="95"/>
      <c r="AD235" s="22">
        <f>IF($U235,AB235/$U235*100,0)</f>
        <v>0</v>
      </c>
      <c r="AE235" s="95"/>
      <c r="AF235" s="77">
        <v>0</v>
      </c>
      <c r="AG235" s="95"/>
      <c r="AH235" s="22">
        <f>IF($U235,AF235/$U235*100,0)</f>
        <v>0</v>
      </c>
      <c r="AI235" s="95"/>
      <c r="AJ235" s="77">
        <v>0</v>
      </c>
      <c r="AK235" s="95"/>
      <c r="AL235" s="83">
        <v>20</v>
      </c>
      <c r="AM235" s="95"/>
      <c r="AN235" s="28">
        <v>4831</v>
      </c>
      <c r="AO235" s="95"/>
      <c r="AP235" s="28">
        <f>IF(E235,AN235,0)</f>
        <v>0</v>
      </c>
      <c r="AQ235" s="95"/>
      <c r="AR235" s="28">
        <f>IF(O235,AN235,0)</f>
        <v>0</v>
      </c>
    </row>
    <row r="236" spans="1:44" ht="11.25" x14ac:dyDescent="0.25">
      <c r="A236" s="83">
        <v>20</v>
      </c>
      <c r="B236" s="91"/>
      <c r="C236" s="83" t="s">
        <v>233</v>
      </c>
      <c r="D236" s="95"/>
      <c r="E236" s="77">
        <v>0</v>
      </c>
      <c r="F236" s="95"/>
      <c r="G236" s="20">
        <f t="shared" si="6"/>
        <v>0</v>
      </c>
      <c r="H236" s="95"/>
      <c r="I236" s="22">
        <f>IF(G$255,G236/G$255*100,0)</f>
        <v>0</v>
      </c>
      <c r="J236" s="95"/>
      <c r="K236" s="77">
        <v>0</v>
      </c>
      <c r="L236" s="95"/>
      <c r="M236" s="77">
        <v>0</v>
      </c>
      <c r="N236" s="95"/>
      <c r="O236" s="77">
        <v>0</v>
      </c>
      <c r="P236" s="95"/>
      <c r="Q236" s="20">
        <f t="shared" si="7"/>
        <v>0</v>
      </c>
      <c r="R236" s="95"/>
      <c r="S236" s="22">
        <f>IF(Q$255,Q236/Q$255*100,0)</f>
        <v>0</v>
      </c>
      <c r="T236" s="95"/>
      <c r="U236" s="21">
        <f>(E236+O236)</f>
        <v>0</v>
      </c>
      <c r="V236" s="95"/>
      <c r="W236" s="95"/>
      <c r="X236" s="77">
        <v>0</v>
      </c>
      <c r="Y236" s="95"/>
      <c r="Z236" s="22">
        <f>IF($U236,X236/$U236*100,0)</f>
        <v>0</v>
      </c>
      <c r="AA236" s="95"/>
      <c r="AB236" s="79">
        <v>0</v>
      </c>
      <c r="AC236" s="95"/>
      <c r="AD236" s="22">
        <f>IF($U236,AB236/$U236*100,0)</f>
        <v>0</v>
      </c>
      <c r="AE236" s="95"/>
      <c r="AF236" s="77">
        <v>0</v>
      </c>
      <c r="AG236" s="95"/>
      <c r="AH236" s="22">
        <f>IF($U236,AF236/$U236*100,0)</f>
        <v>0</v>
      </c>
      <c r="AI236" s="95"/>
      <c r="AJ236" s="77">
        <v>0</v>
      </c>
      <c r="AK236" s="95"/>
      <c r="AL236" s="83">
        <v>21</v>
      </c>
      <c r="AM236" s="95"/>
      <c r="AN236" s="28">
        <v>5751</v>
      </c>
      <c r="AO236" s="95"/>
      <c r="AP236" s="28">
        <f>IF(E236,AN236,0)</f>
        <v>0</v>
      </c>
      <c r="AQ236" s="95"/>
      <c r="AR236" s="28">
        <f>IF(O236,AN236,0)</f>
        <v>0</v>
      </c>
    </row>
    <row r="237" spans="1:44" ht="11.25" x14ac:dyDescent="0.25">
      <c r="A237" s="83">
        <v>21</v>
      </c>
      <c r="B237" s="91"/>
      <c r="C237" s="83" t="s">
        <v>187</v>
      </c>
      <c r="D237" s="95"/>
      <c r="E237" s="77">
        <v>0</v>
      </c>
      <c r="F237" s="95"/>
      <c r="G237" s="20">
        <f t="shared" si="6"/>
        <v>0</v>
      </c>
      <c r="H237" s="95"/>
      <c r="I237" s="22">
        <f>IF(G$255,G237/G$255*100,0)</f>
        <v>0</v>
      </c>
      <c r="J237" s="95"/>
      <c r="K237" s="77">
        <v>0</v>
      </c>
      <c r="L237" s="95"/>
      <c r="M237" s="77">
        <v>0</v>
      </c>
      <c r="N237" s="95"/>
      <c r="O237" s="77">
        <v>0</v>
      </c>
      <c r="P237" s="95"/>
      <c r="Q237" s="20">
        <f t="shared" si="7"/>
        <v>0</v>
      </c>
      <c r="R237" s="95"/>
      <c r="S237" s="22">
        <f>IF(Q$255,Q237/Q$255*100,0)</f>
        <v>0</v>
      </c>
      <c r="T237" s="95"/>
      <c r="U237" s="21">
        <f>(E237+O237)</f>
        <v>0</v>
      </c>
      <c r="V237" s="95"/>
      <c r="W237" s="95"/>
      <c r="X237" s="77">
        <v>0</v>
      </c>
      <c r="Y237" s="95"/>
      <c r="Z237" s="22">
        <f>IF($U237,X237/$U237*100,0)</f>
        <v>0</v>
      </c>
      <c r="AA237" s="95"/>
      <c r="AB237" s="79">
        <v>0</v>
      </c>
      <c r="AC237" s="95"/>
      <c r="AD237" s="22">
        <f>IF($U237,AB237/$U237*100,0)</f>
        <v>0</v>
      </c>
      <c r="AE237" s="95"/>
      <c r="AF237" s="77">
        <v>0</v>
      </c>
      <c r="AG237" s="95"/>
      <c r="AH237" s="22">
        <f>IF($U237,AF237/$U237*100,0)</f>
        <v>0</v>
      </c>
      <c r="AI237" s="95"/>
      <c r="AJ237" s="77">
        <v>0</v>
      </c>
      <c r="AK237" s="95"/>
      <c r="AL237" s="83">
        <v>22</v>
      </c>
      <c r="AM237" s="95"/>
      <c r="AN237" s="28">
        <v>4880</v>
      </c>
      <c r="AO237" s="95"/>
      <c r="AP237" s="28">
        <f>IF(E237,AN237,0)</f>
        <v>0</v>
      </c>
      <c r="AQ237" s="95"/>
      <c r="AR237" s="28">
        <f>IF(O237,AN237,0)</f>
        <v>0</v>
      </c>
    </row>
    <row r="238" spans="1:44" ht="11.25" x14ac:dyDescent="0.25">
      <c r="A238" s="83">
        <v>22</v>
      </c>
      <c r="B238" s="91"/>
      <c r="C238" s="83" t="s">
        <v>195</v>
      </c>
      <c r="D238" s="95"/>
      <c r="E238" s="77">
        <v>0</v>
      </c>
      <c r="F238" s="95"/>
      <c r="G238" s="20">
        <f t="shared" si="6"/>
        <v>0</v>
      </c>
      <c r="H238" s="95"/>
      <c r="I238" s="22">
        <f>IF(G$255,G238/G$255*100,0)</f>
        <v>0</v>
      </c>
      <c r="J238" s="95"/>
      <c r="K238" s="77">
        <v>0</v>
      </c>
      <c r="L238" s="95"/>
      <c r="M238" s="77">
        <v>0</v>
      </c>
      <c r="N238" s="95"/>
      <c r="O238" s="77">
        <v>0</v>
      </c>
      <c r="P238" s="95"/>
      <c r="Q238" s="20">
        <f t="shared" si="7"/>
        <v>0</v>
      </c>
      <c r="R238" s="95"/>
      <c r="S238" s="22">
        <f>IF(Q$255,Q238/Q$255*100,0)</f>
        <v>0</v>
      </c>
      <c r="T238" s="95"/>
      <c r="U238" s="21">
        <f>(E238+O238)</f>
        <v>0</v>
      </c>
      <c r="V238" s="95"/>
      <c r="W238" s="95"/>
      <c r="X238" s="77">
        <v>0</v>
      </c>
      <c r="Y238" s="95"/>
      <c r="Z238" s="22">
        <f>IF($U238,X238/$U238*100,0)</f>
        <v>0</v>
      </c>
      <c r="AA238" s="95"/>
      <c r="AB238" s="79">
        <v>0</v>
      </c>
      <c r="AC238" s="95"/>
      <c r="AD238" s="22">
        <f>IF($U238,AB238/$U238*100,0)</f>
        <v>0</v>
      </c>
      <c r="AE238" s="95"/>
      <c r="AF238" s="77">
        <v>0</v>
      </c>
      <c r="AG238" s="95"/>
      <c r="AH238" s="22">
        <f>IF($U238,AF238/$U238*100,0)</f>
        <v>0</v>
      </c>
      <c r="AI238" s="95"/>
      <c r="AJ238" s="77">
        <v>0</v>
      </c>
      <c r="AK238" s="95"/>
      <c r="AL238" s="83">
        <v>23</v>
      </c>
      <c r="AM238" s="95"/>
      <c r="AN238" s="28">
        <v>8985</v>
      </c>
      <c r="AO238" s="95"/>
      <c r="AP238" s="28">
        <f>IF(E238,AN238,0)</f>
        <v>0</v>
      </c>
      <c r="AQ238" s="95"/>
      <c r="AR238" s="28">
        <f>IF(O238,AN238,0)</f>
        <v>0</v>
      </c>
    </row>
    <row r="239" spans="1:44" ht="11.25" x14ac:dyDescent="0.25">
      <c r="A239" s="83">
        <v>23</v>
      </c>
      <c r="B239" s="91"/>
      <c r="C239" s="106" t="s">
        <v>234</v>
      </c>
      <c r="D239" s="95"/>
      <c r="E239" s="77">
        <v>0</v>
      </c>
      <c r="F239" s="95"/>
      <c r="G239" s="20">
        <f t="shared" si="6"/>
        <v>0</v>
      </c>
      <c r="H239" s="95"/>
      <c r="I239" s="22">
        <f>IF(G$255,G239/G$255*100,0)</f>
        <v>0</v>
      </c>
      <c r="J239" s="95"/>
      <c r="K239" s="77">
        <v>0</v>
      </c>
      <c r="L239" s="95"/>
      <c r="M239" s="77">
        <v>0</v>
      </c>
      <c r="N239" s="95"/>
      <c r="O239" s="77">
        <v>0</v>
      </c>
      <c r="P239" s="95"/>
      <c r="Q239" s="20">
        <f t="shared" si="7"/>
        <v>0</v>
      </c>
      <c r="R239" s="95"/>
      <c r="S239" s="22">
        <f>IF(Q$255,Q239/Q$255*100,0)</f>
        <v>0</v>
      </c>
      <c r="T239" s="95"/>
      <c r="U239" s="21">
        <f>(E239+O239)</f>
        <v>0</v>
      </c>
      <c r="V239" s="95"/>
      <c r="W239" s="95"/>
      <c r="X239" s="77">
        <v>0</v>
      </c>
      <c r="Y239" s="95"/>
      <c r="Z239" s="22">
        <f>IF($U239,X239/$U239*100,0)</f>
        <v>0</v>
      </c>
      <c r="AA239" s="95"/>
      <c r="AB239" s="79">
        <v>0</v>
      </c>
      <c r="AC239" s="95"/>
      <c r="AD239" s="22">
        <f>IF($U239,AB239/$U239*100,0)</f>
        <v>0</v>
      </c>
      <c r="AE239" s="95"/>
      <c r="AF239" s="77">
        <v>0</v>
      </c>
      <c r="AG239" s="95"/>
      <c r="AH239" s="22">
        <f>IF($U239,AF239/$U239*100,0)</f>
        <v>0</v>
      </c>
      <c r="AI239" s="95"/>
      <c r="AJ239" s="77">
        <v>0</v>
      </c>
      <c r="AK239" s="95"/>
      <c r="AL239" s="83">
        <v>24</v>
      </c>
      <c r="AM239" s="95"/>
      <c r="AN239" s="28">
        <v>8929</v>
      </c>
      <c r="AO239" s="95"/>
      <c r="AP239" s="28">
        <f>IF(E239,AN239,0)</f>
        <v>0</v>
      </c>
      <c r="AQ239" s="95"/>
      <c r="AR239" s="28">
        <f>IF(O239,AN239,0)</f>
        <v>0</v>
      </c>
    </row>
    <row r="240" spans="1:44" ht="11.25" x14ac:dyDescent="0.25">
      <c r="A240" s="83">
        <v>24</v>
      </c>
      <c r="B240" s="91"/>
      <c r="C240" s="83" t="s">
        <v>235</v>
      </c>
      <c r="D240" s="95"/>
      <c r="E240" s="77">
        <v>0</v>
      </c>
      <c r="F240" s="95"/>
      <c r="G240" s="20">
        <f t="shared" si="6"/>
        <v>0</v>
      </c>
      <c r="H240" s="95"/>
      <c r="I240" s="22">
        <f>IF(G$255,G240/G$255*100,0)</f>
        <v>0</v>
      </c>
      <c r="J240" s="95"/>
      <c r="K240" s="77">
        <v>0</v>
      </c>
      <c r="L240" s="95"/>
      <c r="M240" s="77">
        <v>0</v>
      </c>
      <c r="N240" s="95"/>
      <c r="O240" s="77">
        <v>0</v>
      </c>
      <c r="P240" s="95"/>
      <c r="Q240" s="20">
        <f t="shared" si="7"/>
        <v>0</v>
      </c>
      <c r="R240" s="95"/>
      <c r="S240" s="22">
        <f>IF(Q$255,Q240/Q$255*100,0)</f>
        <v>0</v>
      </c>
      <c r="T240" s="95"/>
      <c r="U240" s="21">
        <f>(E240+O240)</f>
        <v>0</v>
      </c>
      <c r="V240" s="95"/>
      <c r="W240" s="95"/>
      <c r="X240" s="77">
        <v>0</v>
      </c>
      <c r="Y240" s="95"/>
      <c r="Z240" s="22">
        <f>IF($U240,X240/$U240*100,0)</f>
        <v>0</v>
      </c>
      <c r="AA240" s="95"/>
      <c r="AB240" s="79">
        <v>0</v>
      </c>
      <c r="AC240" s="95"/>
      <c r="AD240" s="22">
        <f>IF($U240,AB240/$U240*100,0)</f>
        <v>0</v>
      </c>
      <c r="AE240" s="95"/>
      <c r="AF240" s="77">
        <v>0</v>
      </c>
      <c r="AG240" s="95"/>
      <c r="AH240" s="22">
        <f>IF($U240,AF240/$U240*100,0)</f>
        <v>0</v>
      </c>
      <c r="AI240" s="95"/>
      <c r="AJ240" s="77">
        <v>0</v>
      </c>
      <c r="AK240" s="95"/>
      <c r="AL240" s="83">
        <v>25</v>
      </c>
      <c r="AM240" s="95"/>
      <c r="AN240" s="28">
        <v>0</v>
      </c>
      <c r="AO240" s="95"/>
      <c r="AP240" s="28">
        <f>IF(E240,AN240,0)</f>
        <v>0</v>
      </c>
      <c r="AQ240" s="95"/>
      <c r="AR240" s="28">
        <f>IF(O240,AN240,0)</f>
        <v>0</v>
      </c>
    </row>
    <row r="241" spans="1:44" ht="11.25" x14ac:dyDescent="0.25">
      <c r="A241" s="83">
        <v>25</v>
      </c>
      <c r="B241" s="91"/>
      <c r="C241" s="83" t="s">
        <v>236</v>
      </c>
      <c r="D241" s="95"/>
      <c r="E241" s="77">
        <v>0</v>
      </c>
      <c r="F241" s="95"/>
      <c r="G241" s="20">
        <f t="shared" si="6"/>
        <v>0</v>
      </c>
      <c r="H241" s="95"/>
      <c r="I241" s="22">
        <f>IF(G$255,G241/G$255*100,0)</f>
        <v>0</v>
      </c>
      <c r="J241" s="95"/>
      <c r="K241" s="77">
        <v>0</v>
      </c>
      <c r="L241" s="95"/>
      <c r="M241" s="77">
        <v>0</v>
      </c>
      <c r="N241" s="95"/>
      <c r="O241" s="77">
        <v>0</v>
      </c>
      <c r="P241" s="95"/>
      <c r="Q241" s="20">
        <f t="shared" si="7"/>
        <v>0</v>
      </c>
      <c r="R241" s="95"/>
      <c r="S241" s="22">
        <f>IF(Q$255,Q241/Q$255*100,0)</f>
        <v>0</v>
      </c>
      <c r="T241" s="95"/>
      <c r="U241" s="21">
        <f>(E241+O241)</f>
        <v>0</v>
      </c>
      <c r="V241" s="95"/>
      <c r="W241" s="95"/>
      <c r="X241" s="77">
        <v>0</v>
      </c>
      <c r="Y241" s="95"/>
      <c r="Z241" s="22">
        <f>IF($U241,X241/$U241*100,0)</f>
        <v>0</v>
      </c>
      <c r="AA241" s="95"/>
      <c r="AB241" s="79">
        <v>0</v>
      </c>
      <c r="AC241" s="95"/>
      <c r="AD241" s="22">
        <f>IF($U241,AB241/$U241*100,0)</f>
        <v>0</v>
      </c>
      <c r="AE241" s="95"/>
      <c r="AF241" s="77">
        <v>0</v>
      </c>
      <c r="AG241" s="95"/>
      <c r="AH241" s="22">
        <f>IF($U241,AF241/$U241*100,0)</f>
        <v>0</v>
      </c>
      <c r="AI241" s="95"/>
      <c r="AJ241" s="77">
        <v>0</v>
      </c>
      <c r="AK241" s="95"/>
      <c r="AL241" s="83">
        <v>26</v>
      </c>
      <c r="AM241" s="95"/>
      <c r="AN241" s="28">
        <v>4903</v>
      </c>
      <c r="AO241" s="95"/>
      <c r="AP241" s="28">
        <f>IF(E241,AN241,0)</f>
        <v>0</v>
      </c>
      <c r="AQ241" s="95"/>
      <c r="AR241" s="28">
        <f>IF(O241,AN241,0)</f>
        <v>0</v>
      </c>
    </row>
    <row r="242" spans="1:44" ht="11.25" x14ac:dyDescent="0.25">
      <c r="A242" s="83">
        <v>26</v>
      </c>
      <c r="B242" s="91"/>
      <c r="C242" s="83" t="s">
        <v>237</v>
      </c>
      <c r="D242" s="95"/>
      <c r="E242" s="77">
        <v>0</v>
      </c>
      <c r="F242" s="95"/>
      <c r="G242" s="20">
        <f t="shared" si="6"/>
        <v>0</v>
      </c>
      <c r="H242" s="95"/>
      <c r="I242" s="22">
        <f>IF(G$255,G242/G$255*100,0)</f>
        <v>0</v>
      </c>
      <c r="J242" s="95"/>
      <c r="K242" s="77">
        <v>0</v>
      </c>
      <c r="L242" s="95"/>
      <c r="M242" s="77">
        <v>0</v>
      </c>
      <c r="N242" s="95"/>
      <c r="O242" s="77">
        <v>0</v>
      </c>
      <c r="P242" s="95"/>
      <c r="Q242" s="20">
        <f t="shared" si="7"/>
        <v>0</v>
      </c>
      <c r="R242" s="95"/>
      <c r="S242" s="22">
        <f>IF(Q$255,Q242/Q$255*100,0)</f>
        <v>0</v>
      </c>
      <c r="T242" s="95"/>
      <c r="U242" s="21">
        <f>(E242+O242)</f>
        <v>0</v>
      </c>
      <c r="V242" s="95"/>
      <c r="W242" s="95"/>
      <c r="X242" s="77">
        <v>0</v>
      </c>
      <c r="Y242" s="95"/>
      <c r="Z242" s="22">
        <f>IF($U242,X242/$U242*100,0)</f>
        <v>0</v>
      </c>
      <c r="AA242" s="95"/>
      <c r="AB242" s="79">
        <v>0</v>
      </c>
      <c r="AC242" s="95"/>
      <c r="AD242" s="22">
        <f>IF($U242,AB242/$U242*100,0)</f>
        <v>0</v>
      </c>
      <c r="AE242" s="95"/>
      <c r="AF242" s="77">
        <v>0</v>
      </c>
      <c r="AG242" s="95"/>
      <c r="AH242" s="22">
        <f>IF($U242,AF242/$U242*100,0)</f>
        <v>0</v>
      </c>
      <c r="AI242" s="95"/>
      <c r="AJ242" s="77">
        <v>0</v>
      </c>
      <c r="AK242" s="95"/>
      <c r="AL242" s="83">
        <v>27</v>
      </c>
      <c r="AM242" s="95"/>
      <c r="AN242" s="28">
        <v>8533</v>
      </c>
      <c r="AO242" s="95"/>
      <c r="AP242" s="28">
        <f>IF(E242,AN242,0)</f>
        <v>0</v>
      </c>
      <c r="AQ242" s="95"/>
      <c r="AR242" s="28">
        <f>IF(O242,AN242,0)</f>
        <v>0</v>
      </c>
    </row>
    <row r="243" spans="1:44" ht="11.25" x14ac:dyDescent="0.25">
      <c r="A243" s="83">
        <v>27</v>
      </c>
      <c r="B243" s="91"/>
      <c r="C243" s="83" t="s">
        <v>238</v>
      </c>
      <c r="D243" s="95"/>
      <c r="E243" s="77">
        <v>0</v>
      </c>
      <c r="F243" s="95"/>
      <c r="G243" s="20">
        <f t="shared" si="6"/>
        <v>0</v>
      </c>
      <c r="H243" s="95"/>
      <c r="I243" s="22">
        <f>IF(G$255,G243/G$255*100,0)</f>
        <v>0</v>
      </c>
      <c r="J243" s="95"/>
      <c r="K243" s="77">
        <v>0</v>
      </c>
      <c r="L243" s="95"/>
      <c r="M243" s="77">
        <v>0</v>
      </c>
      <c r="N243" s="95"/>
      <c r="O243" s="77">
        <v>0</v>
      </c>
      <c r="P243" s="95"/>
      <c r="Q243" s="20">
        <f t="shared" si="7"/>
        <v>0</v>
      </c>
      <c r="R243" s="95"/>
      <c r="S243" s="22">
        <f>IF(Q$255,Q243/Q$255*100,0)</f>
        <v>0</v>
      </c>
      <c r="T243" s="95"/>
      <c r="U243" s="21">
        <f>(E243+O243)</f>
        <v>0</v>
      </c>
      <c r="V243" s="95"/>
      <c r="W243" s="95"/>
      <c r="X243" s="77">
        <v>0</v>
      </c>
      <c r="Y243" s="95"/>
      <c r="Z243" s="22">
        <f>IF($U243,X243/$U243*100,0)</f>
        <v>0</v>
      </c>
      <c r="AA243" s="95"/>
      <c r="AB243" s="79">
        <v>0</v>
      </c>
      <c r="AC243" s="95"/>
      <c r="AD243" s="22">
        <f>IF($U243,AB243/$U243*100,0)</f>
        <v>0</v>
      </c>
      <c r="AE243" s="95"/>
      <c r="AF243" s="77">
        <v>0</v>
      </c>
      <c r="AG243" s="95"/>
      <c r="AH243" s="22">
        <f>IF($U243,AF243/$U243*100,0)</f>
        <v>0</v>
      </c>
      <c r="AI243" s="95"/>
      <c r="AJ243" s="77">
        <v>0</v>
      </c>
      <c r="AK243" s="95"/>
      <c r="AL243" s="83">
        <v>28</v>
      </c>
      <c r="AM243" s="95"/>
      <c r="AN243" s="28">
        <v>7966</v>
      </c>
      <c r="AO243" s="95"/>
      <c r="AP243" s="28">
        <f>IF(E243,AN243,0)</f>
        <v>0</v>
      </c>
      <c r="AQ243" s="95"/>
      <c r="AR243" s="28">
        <f>IF(O243,AN243,0)</f>
        <v>0</v>
      </c>
    </row>
    <row r="244" spans="1:44" ht="11.25" x14ac:dyDescent="0.25">
      <c r="A244" s="83">
        <v>28</v>
      </c>
      <c r="B244" s="91"/>
      <c r="C244" s="83" t="s">
        <v>239</v>
      </c>
      <c r="D244" s="95"/>
      <c r="E244" s="77">
        <v>0</v>
      </c>
      <c r="F244" s="95"/>
      <c r="G244" s="20">
        <f t="shared" si="6"/>
        <v>0</v>
      </c>
      <c r="H244" s="95"/>
      <c r="I244" s="22">
        <f>IF(G$255,G244/G$255*100,0)</f>
        <v>0</v>
      </c>
      <c r="J244" s="95"/>
      <c r="K244" s="77">
        <v>0</v>
      </c>
      <c r="L244" s="95"/>
      <c r="M244" s="77">
        <v>0</v>
      </c>
      <c r="N244" s="95"/>
      <c r="O244" s="77">
        <v>0</v>
      </c>
      <c r="P244" s="95"/>
      <c r="Q244" s="20">
        <f t="shared" si="7"/>
        <v>0</v>
      </c>
      <c r="R244" s="95"/>
      <c r="S244" s="22">
        <f>IF(Q$255,Q244/Q$255*100,0)</f>
        <v>0</v>
      </c>
      <c r="T244" s="95"/>
      <c r="U244" s="21">
        <f>(E244+O244)</f>
        <v>0</v>
      </c>
      <c r="V244" s="95"/>
      <c r="W244" s="95"/>
      <c r="X244" s="77">
        <v>0</v>
      </c>
      <c r="Y244" s="95"/>
      <c r="Z244" s="22">
        <f>IF($U244,X244/$U244*100,0)</f>
        <v>0</v>
      </c>
      <c r="AA244" s="95"/>
      <c r="AB244" s="79">
        <v>0</v>
      </c>
      <c r="AC244" s="95"/>
      <c r="AD244" s="22">
        <f>IF($U244,AB244/$U244*100,0)</f>
        <v>0</v>
      </c>
      <c r="AE244" s="95"/>
      <c r="AF244" s="77">
        <v>0</v>
      </c>
      <c r="AG244" s="95"/>
      <c r="AH244" s="22">
        <f>IF($U244,AF244/$U244*100,0)</f>
        <v>0</v>
      </c>
      <c r="AI244" s="95"/>
      <c r="AJ244" s="77">
        <v>0</v>
      </c>
      <c r="AK244" s="95"/>
      <c r="AL244" s="83">
        <v>29</v>
      </c>
      <c r="AM244" s="95"/>
      <c r="AN244" s="28">
        <v>4690</v>
      </c>
      <c r="AO244" s="95"/>
      <c r="AP244" s="28">
        <f>IF(E244,AN244,0)</f>
        <v>0</v>
      </c>
      <c r="AQ244" s="95"/>
      <c r="AR244" s="28">
        <f>IF(O244,AN244,0)</f>
        <v>0</v>
      </c>
    </row>
    <row r="245" spans="1:44" ht="11.25" x14ac:dyDescent="0.25">
      <c r="A245" s="83">
        <v>29</v>
      </c>
      <c r="B245" s="91"/>
      <c r="C245" s="83" t="s">
        <v>240</v>
      </c>
      <c r="D245" s="95"/>
      <c r="E245" s="77">
        <v>0</v>
      </c>
      <c r="F245" s="95"/>
      <c r="G245" s="20">
        <f t="shared" si="6"/>
        <v>0</v>
      </c>
      <c r="H245" s="95"/>
      <c r="I245" s="22">
        <f>IF(G$255,G245/G$255*100,0)</f>
        <v>0</v>
      </c>
      <c r="J245" s="95"/>
      <c r="K245" s="77">
        <v>0</v>
      </c>
      <c r="L245" s="95"/>
      <c r="M245" s="77">
        <v>0</v>
      </c>
      <c r="N245" s="95"/>
      <c r="O245" s="77">
        <v>0</v>
      </c>
      <c r="P245" s="95"/>
      <c r="Q245" s="20">
        <f t="shared" si="7"/>
        <v>0</v>
      </c>
      <c r="R245" s="95"/>
      <c r="S245" s="22">
        <f>IF(Q$255,Q245/Q$255*100,0)</f>
        <v>0</v>
      </c>
      <c r="T245" s="95"/>
      <c r="U245" s="21">
        <f>(E245+O245)</f>
        <v>0</v>
      </c>
      <c r="V245" s="95"/>
      <c r="W245" s="95"/>
      <c r="X245" s="77">
        <v>0</v>
      </c>
      <c r="Y245" s="95"/>
      <c r="Z245" s="22">
        <f>IF($U245,X245/$U245*100,0)</f>
        <v>0</v>
      </c>
      <c r="AA245" s="95"/>
      <c r="AB245" s="79">
        <v>0</v>
      </c>
      <c r="AC245" s="95"/>
      <c r="AD245" s="22">
        <f>IF($U245,AB245/$U245*100,0)</f>
        <v>0</v>
      </c>
      <c r="AE245" s="95"/>
      <c r="AF245" s="77">
        <v>0</v>
      </c>
      <c r="AG245" s="95"/>
      <c r="AH245" s="22">
        <f>IF($U245,AF245/$U245*100,0)</f>
        <v>0</v>
      </c>
      <c r="AI245" s="95"/>
      <c r="AJ245" s="77">
        <v>0</v>
      </c>
      <c r="AK245" s="95"/>
      <c r="AL245" s="83">
        <v>30</v>
      </c>
      <c r="AM245" s="95"/>
      <c r="AN245" s="28">
        <v>7083</v>
      </c>
      <c r="AO245" s="95"/>
      <c r="AP245" s="28">
        <f>IF(E245,AN245,0)</f>
        <v>0</v>
      </c>
      <c r="AQ245" s="95"/>
      <c r="AR245" s="28">
        <f>IF(O245,AN245,0)</f>
        <v>0</v>
      </c>
    </row>
    <row r="246" spans="1:44" ht="11.25" x14ac:dyDescent="0.25">
      <c r="A246" s="83">
        <v>30</v>
      </c>
      <c r="B246" s="91"/>
      <c r="C246" s="83" t="s">
        <v>208</v>
      </c>
      <c r="D246" s="95"/>
      <c r="E246" s="77">
        <v>0</v>
      </c>
      <c r="F246" s="95"/>
      <c r="G246" s="20">
        <f t="shared" si="6"/>
        <v>0</v>
      </c>
      <c r="H246" s="95"/>
      <c r="I246" s="22">
        <f>IF(G$255,G246/G$255*100,0)</f>
        <v>0</v>
      </c>
      <c r="J246" s="95"/>
      <c r="K246" s="77">
        <v>0</v>
      </c>
      <c r="L246" s="95"/>
      <c r="M246" s="77">
        <v>0</v>
      </c>
      <c r="N246" s="95"/>
      <c r="O246" s="77">
        <v>0</v>
      </c>
      <c r="P246" s="95"/>
      <c r="Q246" s="20">
        <f t="shared" si="7"/>
        <v>0</v>
      </c>
      <c r="R246" s="95"/>
      <c r="S246" s="22">
        <f>IF(Q$255,Q246/Q$255*100,0)</f>
        <v>0</v>
      </c>
      <c r="T246" s="95"/>
      <c r="U246" s="21">
        <f t="shared" ref="U246:U253" si="8">(E246+O246)</f>
        <v>0</v>
      </c>
      <c r="V246" s="95"/>
      <c r="W246" s="95"/>
      <c r="X246" s="77">
        <v>0</v>
      </c>
      <c r="Y246" s="95"/>
      <c r="Z246" s="22">
        <f t="shared" ref="Z246:Z253" si="9">IF($U246,X246/$U246*100,0)</f>
        <v>0</v>
      </c>
      <c r="AA246" s="95"/>
      <c r="AB246" s="79">
        <v>0</v>
      </c>
      <c r="AC246" s="95"/>
      <c r="AD246" s="22">
        <f t="shared" ref="AD246:AD253" si="10">IF($U246,AB246/$U246*100,0)</f>
        <v>0</v>
      </c>
      <c r="AE246" s="95"/>
      <c r="AF246" s="77">
        <v>0</v>
      </c>
      <c r="AG246" s="95"/>
      <c r="AH246" s="22">
        <f t="shared" ref="AH246:AH253" si="11">IF($U246,AF246/$U246*100,0)</f>
        <v>0</v>
      </c>
      <c r="AI246" s="95"/>
      <c r="AJ246" s="77">
        <v>0</v>
      </c>
      <c r="AK246" s="95"/>
      <c r="AL246" s="83">
        <v>31</v>
      </c>
      <c r="AM246" s="95"/>
      <c r="AN246" s="28">
        <v>4486</v>
      </c>
      <c r="AO246" s="95"/>
      <c r="AP246" s="28">
        <f t="shared" ref="AP246:AP253" si="12">IF(E246,AN246,0)</f>
        <v>0</v>
      </c>
      <c r="AQ246" s="95"/>
      <c r="AR246" s="28">
        <f t="shared" ref="AR246:AR253" si="13">IF(O246,AN246,0)</f>
        <v>0</v>
      </c>
    </row>
    <row r="247" spans="1:44" ht="11.25" x14ac:dyDescent="0.25">
      <c r="A247" s="83">
        <v>31</v>
      </c>
      <c r="B247" s="91"/>
      <c r="C247" s="83" t="s">
        <v>241</v>
      </c>
      <c r="D247" s="95"/>
      <c r="E247" s="77">
        <v>0</v>
      </c>
      <c r="F247" s="95"/>
      <c r="G247" s="20">
        <f t="shared" si="6"/>
        <v>0</v>
      </c>
      <c r="H247" s="95"/>
      <c r="I247" s="22">
        <f>IF(G$255,G247/G$255*100,0)</f>
        <v>0</v>
      </c>
      <c r="J247" s="95"/>
      <c r="K247" s="77">
        <v>0</v>
      </c>
      <c r="L247" s="95"/>
      <c r="M247" s="77">
        <v>0</v>
      </c>
      <c r="N247" s="95"/>
      <c r="O247" s="77">
        <v>0</v>
      </c>
      <c r="P247" s="95"/>
      <c r="Q247" s="20">
        <f t="shared" si="7"/>
        <v>0</v>
      </c>
      <c r="R247" s="95"/>
      <c r="S247" s="22">
        <f>IF(Q$255,Q247/Q$255*100,0)</f>
        <v>0</v>
      </c>
      <c r="T247" s="95"/>
      <c r="U247" s="21">
        <f t="shared" si="8"/>
        <v>0</v>
      </c>
      <c r="V247" s="95"/>
      <c r="W247" s="95"/>
      <c r="X247" s="77">
        <v>0</v>
      </c>
      <c r="Y247" s="95"/>
      <c r="Z247" s="22">
        <f t="shared" si="9"/>
        <v>0</v>
      </c>
      <c r="AA247" s="95"/>
      <c r="AB247" s="79">
        <v>0</v>
      </c>
      <c r="AC247" s="95"/>
      <c r="AD247" s="22">
        <f t="shared" si="10"/>
        <v>0</v>
      </c>
      <c r="AE247" s="95"/>
      <c r="AF247" s="77">
        <v>0</v>
      </c>
      <c r="AG247" s="95"/>
      <c r="AH247" s="22">
        <f t="shared" si="11"/>
        <v>0</v>
      </c>
      <c r="AI247" s="95"/>
      <c r="AJ247" s="77">
        <v>0</v>
      </c>
      <c r="AK247" s="95"/>
      <c r="AL247" s="83">
        <v>32</v>
      </c>
      <c r="AM247" s="95"/>
      <c r="AN247" s="28">
        <v>16473</v>
      </c>
      <c r="AO247" s="95"/>
      <c r="AP247" s="28">
        <f t="shared" si="12"/>
        <v>0</v>
      </c>
      <c r="AQ247" s="95"/>
      <c r="AR247" s="28">
        <f t="shared" si="13"/>
        <v>0</v>
      </c>
    </row>
    <row r="248" spans="1:44" ht="11.25" x14ac:dyDescent="0.25">
      <c r="A248" s="83">
        <v>32</v>
      </c>
      <c r="B248" s="91"/>
      <c r="C248" s="83" t="s">
        <v>242</v>
      </c>
      <c r="D248" s="95"/>
      <c r="E248" s="77">
        <v>0</v>
      </c>
      <c r="F248" s="95"/>
      <c r="G248" s="20">
        <f t="shared" si="6"/>
        <v>0</v>
      </c>
      <c r="H248" s="95"/>
      <c r="I248" s="22">
        <f>IF(G$255,G248/G$255*100,0)</f>
        <v>0</v>
      </c>
      <c r="J248" s="95"/>
      <c r="K248" s="77">
        <v>0</v>
      </c>
      <c r="L248" s="95"/>
      <c r="M248" s="77">
        <v>0</v>
      </c>
      <c r="N248" s="95"/>
      <c r="O248" s="77">
        <v>0</v>
      </c>
      <c r="P248" s="95"/>
      <c r="Q248" s="20">
        <f t="shared" si="7"/>
        <v>0</v>
      </c>
      <c r="R248" s="95"/>
      <c r="S248" s="22">
        <f>IF(Q$255,Q248/Q$255*100,0)</f>
        <v>0</v>
      </c>
      <c r="T248" s="95"/>
      <c r="U248" s="21">
        <f t="shared" si="8"/>
        <v>0</v>
      </c>
      <c r="V248" s="95"/>
      <c r="W248" s="95"/>
      <c r="X248" s="77">
        <v>0</v>
      </c>
      <c r="Y248" s="95"/>
      <c r="Z248" s="22">
        <f t="shared" si="9"/>
        <v>0</v>
      </c>
      <c r="AA248" s="95"/>
      <c r="AB248" s="79">
        <v>0</v>
      </c>
      <c r="AC248" s="95"/>
      <c r="AD248" s="22">
        <f t="shared" si="10"/>
        <v>0</v>
      </c>
      <c r="AE248" s="95"/>
      <c r="AF248" s="77">
        <v>0</v>
      </c>
      <c r="AG248" s="95"/>
      <c r="AH248" s="22">
        <f t="shared" si="11"/>
        <v>0</v>
      </c>
      <c r="AI248" s="95"/>
      <c r="AJ248" s="77">
        <v>0</v>
      </c>
      <c r="AK248" s="95"/>
      <c r="AL248" s="83">
        <v>33</v>
      </c>
      <c r="AM248" s="95"/>
      <c r="AN248" s="28">
        <v>0</v>
      </c>
      <c r="AO248" s="95"/>
      <c r="AP248" s="28">
        <f t="shared" si="12"/>
        <v>0</v>
      </c>
      <c r="AQ248" s="95"/>
      <c r="AR248" s="28">
        <f t="shared" si="13"/>
        <v>0</v>
      </c>
    </row>
    <row r="249" spans="1:44" ht="11.25" x14ac:dyDescent="0.25">
      <c r="A249" s="83">
        <v>33</v>
      </c>
      <c r="B249" s="91"/>
      <c r="C249" s="83" t="s">
        <v>243</v>
      </c>
      <c r="D249" s="95"/>
      <c r="E249" s="77">
        <v>0</v>
      </c>
      <c r="F249" s="95"/>
      <c r="G249" s="20">
        <f t="shared" si="6"/>
        <v>0</v>
      </c>
      <c r="H249" s="95"/>
      <c r="I249" s="22">
        <f>IF(G$255,G249/G$255*100,0)</f>
        <v>0</v>
      </c>
      <c r="J249" s="95"/>
      <c r="K249" s="77">
        <v>0</v>
      </c>
      <c r="L249" s="95"/>
      <c r="M249" s="77">
        <v>0</v>
      </c>
      <c r="N249" s="95"/>
      <c r="O249" s="77">
        <v>0</v>
      </c>
      <c r="P249" s="95"/>
      <c r="Q249" s="20">
        <f t="shared" si="7"/>
        <v>0</v>
      </c>
      <c r="R249" s="95"/>
      <c r="S249" s="22">
        <f>IF(Q$255,Q249/Q$255*100,0)</f>
        <v>0</v>
      </c>
      <c r="T249" s="95"/>
      <c r="U249" s="21">
        <f t="shared" si="8"/>
        <v>0</v>
      </c>
      <c r="V249" s="95"/>
      <c r="W249" s="95"/>
      <c r="X249" s="77">
        <v>0</v>
      </c>
      <c r="Y249" s="95"/>
      <c r="Z249" s="22">
        <f t="shared" si="9"/>
        <v>0</v>
      </c>
      <c r="AA249" s="95"/>
      <c r="AB249" s="79">
        <v>0</v>
      </c>
      <c r="AC249" s="95"/>
      <c r="AD249" s="22">
        <f t="shared" si="10"/>
        <v>0</v>
      </c>
      <c r="AE249" s="95"/>
      <c r="AF249" s="77">
        <v>0</v>
      </c>
      <c r="AG249" s="95"/>
      <c r="AH249" s="22">
        <f t="shared" si="11"/>
        <v>0</v>
      </c>
      <c r="AI249" s="95"/>
      <c r="AJ249" s="77">
        <v>0</v>
      </c>
      <c r="AK249" s="95"/>
      <c r="AL249" s="83">
        <v>34</v>
      </c>
      <c r="AM249" s="95"/>
      <c r="AN249" s="28">
        <v>10057</v>
      </c>
      <c r="AO249" s="95"/>
      <c r="AP249" s="28">
        <f t="shared" si="12"/>
        <v>0</v>
      </c>
      <c r="AQ249" s="95"/>
      <c r="AR249" s="28">
        <f t="shared" si="13"/>
        <v>0</v>
      </c>
    </row>
    <row r="250" spans="1:44" ht="11.25" x14ac:dyDescent="0.25">
      <c r="A250" s="83">
        <v>34</v>
      </c>
      <c r="B250" s="91"/>
      <c r="C250" s="83" t="s">
        <v>244</v>
      </c>
      <c r="D250" s="95"/>
      <c r="E250" s="77">
        <v>0</v>
      </c>
      <c r="F250" s="95"/>
      <c r="G250" s="20">
        <f t="shared" si="6"/>
        <v>0</v>
      </c>
      <c r="H250" s="95"/>
      <c r="I250" s="22">
        <f>IF(G$255,G250/G$255*100,0)</f>
        <v>0</v>
      </c>
      <c r="J250" s="95"/>
      <c r="K250" s="77">
        <v>0</v>
      </c>
      <c r="L250" s="95"/>
      <c r="M250" s="77">
        <v>0</v>
      </c>
      <c r="N250" s="95"/>
      <c r="O250" s="77">
        <v>0</v>
      </c>
      <c r="P250" s="95"/>
      <c r="Q250" s="20">
        <f t="shared" si="7"/>
        <v>0</v>
      </c>
      <c r="R250" s="95"/>
      <c r="S250" s="22">
        <f>IF(Q$255,Q250/Q$255*100,0)</f>
        <v>0</v>
      </c>
      <c r="T250" s="95"/>
      <c r="U250" s="21">
        <f t="shared" si="8"/>
        <v>0</v>
      </c>
      <c r="V250" s="95"/>
      <c r="W250" s="95"/>
      <c r="X250" s="77">
        <v>0</v>
      </c>
      <c r="Y250" s="95"/>
      <c r="Z250" s="22">
        <f t="shared" si="9"/>
        <v>0</v>
      </c>
      <c r="AA250" s="95"/>
      <c r="AB250" s="79">
        <v>0</v>
      </c>
      <c r="AC250" s="95"/>
      <c r="AD250" s="22">
        <f t="shared" si="10"/>
        <v>0</v>
      </c>
      <c r="AE250" s="95"/>
      <c r="AF250" s="77">
        <v>0</v>
      </c>
      <c r="AG250" s="95"/>
      <c r="AH250" s="22">
        <f t="shared" si="11"/>
        <v>0</v>
      </c>
      <c r="AI250" s="95"/>
      <c r="AJ250" s="77">
        <v>0</v>
      </c>
      <c r="AK250" s="95"/>
      <c r="AL250" s="83">
        <v>35</v>
      </c>
      <c r="AM250" s="95"/>
      <c r="AN250" s="28">
        <v>3414</v>
      </c>
      <c r="AO250" s="95"/>
      <c r="AP250" s="28">
        <f t="shared" si="12"/>
        <v>0</v>
      </c>
      <c r="AQ250" s="95"/>
      <c r="AR250" s="28">
        <f t="shared" si="13"/>
        <v>0</v>
      </c>
    </row>
    <row r="251" spans="1:44" ht="11.25" x14ac:dyDescent="0.25">
      <c r="A251" s="83">
        <v>35</v>
      </c>
      <c r="B251" s="91"/>
      <c r="C251" s="83" t="s">
        <v>212</v>
      </c>
      <c r="D251" s="95"/>
      <c r="E251" s="77">
        <v>0</v>
      </c>
      <c r="F251" s="95"/>
      <c r="G251" s="20">
        <f t="shared" si="6"/>
        <v>0</v>
      </c>
      <c r="H251" s="95"/>
      <c r="I251" s="22">
        <f>IF(G$255,G251/G$255*100,0)</f>
        <v>0</v>
      </c>
      <c r="J251" s="95"/>
      <c r="K251" s="77">
        <v>0</v>
      </c>
      <c r="L251" s="95"/>
      <c r="M251" s="77">
        <v>0</v>
      </c>
      <c r="N251" s="95"/>
      <c r="O251" s="77">
        <v>0</v>
      </c>
      <c r="P251" s="95"/>
      <c r="Q251" s="20">
        <f t="shared" si="7"/>
        <v>0</v>
      </c>
      <c r="R251" s="95"/>
      <c r="S251" s="22">
        <f>IF(Q$255,Q251/Q$255*100,0)</f>
        <v>0</v>
      </c>
      <c r="T251" s="95"/>
      <c r="U251" s="21">
        <f>(E251+O251)</f>
        <v>0</v>
      </c>
      <c r="V251" s="95"/>
      <c r="W251" s="95"/>
      <c r="X251" s="77">
        <v>0</v>
      </c>
      <c r="Y251" s="95"/>
      <c r="Z251" s="22">
        <f>IF($U251,X251/$U251*100,0)</f>
        <v>0</v>
      </c>
      <c r="AA251" s="95"/>
      <c r="AB251" s="79">
        <v>0</v>
      </c>
      <c r="AC251" s="95"/>
      <c r="AD251" s="22">
        <f>IF($U251,AB251/$U251*100,0)</f>
        <v>0</v>
      </c>
      <c r="AE251" s="95"/>
      <c r="AF251" s="77">
        <v>0</v>
      </c>
      <c r="AG251" s="95"/>
      <c r="AH251" s="22">
        <f>IF($U251,AF251/$U251*100,0)</f>
        <v>0</v>
      </c>
      <c r="AI251" s="95"/>
      <c r="AJ251" s="77">
        <v>0</v>
      </c>
      <c r="AK251" s="95"/>
      <c r="AL251" s="83">
        <v>36</v>
      </c>
      <c r="AM251" s="95"/>
      <c r="AN251" s="28">
        <v>2971</v>
      </c>
      <c r="AO251" s="95"/>
      <c r="AP251" s="28">
        <f>IF(E251,AN251,0)</f>
        <v>0</v>
      </c>
      <c r="AQ251" s="95"/>
      <c r="AR251" s="28">
        <f>IF(O251,AN251,0)</f>
        <v>0</v>
      </c>
    </row>
    <row r="252" spans="1:44" ht="11.25" x14ac:dyDescent="0.25">
      <c r="A252" s="83">
        <v>36</v>
      </c>
      <c r="B252" s="91"/>
      <c r="C252" s="83" t="s">
        <v>245</v>
      </c>
      <c r="D252" s="95"/>
      <c r="E252" s="77">
        <v>0</v>
      </c>
      <c r="F252" s="95"/>
      <c r="G252" s="20">
        <f t="shared" si="6"/>
        <v>0</v>
      </c>
      <c r="H252" s="95"/>
      <c r="I252" s="22">
        <f>IF(G$255,G252/G$255*100,0)</f>
        <v>0</v>
      </c>
      <c r="J252" s="95"/>
      <c r="K252" s="77">
        <v>0</v>
      </c>
      <c r="L252" s="95"/>
      <c r="M252" s="77">
        <v>0</v>
      </c>
      <c r="N252" s="95"/>
      <c r="O252" s="77">
        <v>0</v>
      </c>
      <c r="P252" s="95"/>
      <c r="Q252" s="20">
        <f t="shared" si="7"/>
        <v>0</v>
      </c>
      <c r="R252" s="95"/>
      <c r="S252" s="22">
        <f>IF(Q$255,Q252/Q$255*100,0)</f>
        <v>0</v>
      </c>
      <c r="T252" s="95"/>
      <c r="U252" s="21">
        <f>(E252+O252)</f>
        <v>0</v>
      </c>
      <c r="V252" s="95"/>
      <c r="W252" s="95"/>
      <c r="X252" s="77">
        <v>0</v>
      </c>
      <c r="Y252" s="95"/>
      <c r="Z252" s="22">
        <f>IF($U252,X252/$U252*100,0)</f>
        <v>0</v>
      </c>
      <c r="AA252" s="95"/>
      <c r="AB252" s="79">
        <v>0</v>
      </c>
      <c r="AC252" s="95"/>
      <c r="AD252" s="22">
        <f>IF($U252,AB252/$U252*100,0)</f>
        <v>0</v>
      </c>
      <c r="AE252" s="95"/>
      <c r="AF252" s="77">
        <v>0</v>
      </c>
      <c r="AG252" s="95"/>
      <c r="AH252" s="22">
        <f>IF($U252,AF252/$U252*100,0)</f>
        <v>0</v>
      </c>
      <c r="AI252" s="95"/>
      <c r="AJ252" s="77">
        <v>0</v>
      </c>
      <c r="AK252" s="95"/>
      <c r="AL252" s="83">
        <v>37</v>
      </c>
      <c r="AM252" s="95"/>
      <c r="AN252" s="28">
        <v>5807</v>
      </c>
      <c r="AO252" s="95"/>
      <c r="AP252" s="28">
        <f>IF(E252,AN252,0)</f>
        <v>0</v>
      </c>
      <c r="AQ252" s="95"/>
      <c r="AR252" s="28">
        <f>IF(O252,AN252,0)</f>
        <v>0</v>
      </c>
    </row>
    <row r="253" spans="1:44" ht="11.25" x14ac:dyDescent="0.25">
      <c r="A253" s="97">
        <v>37</v>
      </c>
      <c r="B253" s="91"/>
      <c r="C253" s="83" t="s">
        <v>246</v>
      </c>
      <c r="D253" s="95"/>
      <c r="E253" s="78">
        <v>0</v>
      </c>
      <c r="F253" s="95"/>
      <c r="G253" s="20">
        <f t="shared" si="6"/>
        <v>0</v>
      </c>
      <c r="H253" s="95"/>
      <c r="I253" s="22">
        <f>IF(G$255,G253/G$255*100,0)</f>
        <v>0</v>
      </c>
      <c r="J253" s="95"/>
      <c r="K253" s="78">
        <v>0</v>
      </c>
      <c r="L253" s="95"/>
      <c r="M253" s="78">
        <v>0</v>
      </c>
      <c r="N253" s="95"/>
      <c r="O253" s="78">
        <v>0</v>
      </c>
      <c r="P253" s="95"/>
      <c r="Q253" s="20">
        <f t="shared" si="7"/>
        <v>0</v>
      </c>
      <c r="R253" s="95"/>
      <c r="S253" s="22">
        <f>IF(Q$255,Q253/Q$255*100,0)</f>
        <v>0</v>
      </c>
      <c r="T253" s="95"/>
      <c r="U253" s="23">
        <f t="shared" si="8"/>
        <v>0</v>
      </c>
      <c r="V253" s="95"/>
      <c r="W253" s="95"/>
      <c r="X253" s="78">
        <v>0</v>
      </c>
      <c r="Y253" s="95"/>
      <c r="Z253" s="22">
        <f t="shared" si="9"/>
        <v>0</v>
      </c>
      <c r="AA253" s="95"/>
      <c r="AB253" s="78">
        <v>0</v>
      </c>
      <c r="AC253" s="95"/>
      <c r="AD253" s="22">
        <f t="shared" si="10"/>
        <v>0</v>
      </c>
      <c r="AE253" s="95"/>
      <c r="AF253" s="78">
        <v>0</v>
      </c>
      <c r="AG253" s="95"/>
      <c r="AH253" s="22">
        <f t="shared" si="11"/>
        <v>0</v>
      </c>
      <c r="AI253" s="95"/>
      <c r="AJ253" s="78">
        <v>2304</v>
      </c>
      <c r="AK253" s="95"/>
      <c r="AL253" s="97">
        <v>38</v>
      </c>
      <c r="AM253" s="95"/>
      <c r="AN253" s="31">
        <v>8265</v>
      </c>
      <c r="AO253" s="95"/>
      <c r="AP253" s="31">
        <f t="shared" si="12"/>
        <v>0</v>
      </c>
      <c r="AQ253" s="95"/>
      <c r="AR253" s="31">
        <f t="shared" si="13"/>
        <v>0</v>
      </c>
    </row>
    <row r="254" spans="1:44" ht="8.85" customHeight="1" x14ac:dyDescent="0.25">
      <c r="A254" s="95"/>
      <c r="B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6"/>
      <c r="AO254" s="95"/>
      <c r="AP254" s="95"/>
      <c r="AQ254" s="95"/>
      <c r="AR254" s="95"/>
    </row>
    <row r="255" spans="1:44" ht="8.85" customHeight="1" x14ac:dyDescent="0.25">
      <c r="A255" s="97">
        <f>A253</f>
        <v>37</v>
      </c>
      <c r="B255" s="95"/>
      <c r="C255" s="91" t="s">
        <v>65</v>
      </c>
      <c r="D255" s="95"/>
      <c r="E255" s="24">
        <f>SUM(E217:E253)</f>
        <v>0</v>
      </c>
      <c r="F255" s="95"/>
      <c r="G255" s="26">
        <f>IF(AP255=0,0,IF(ISNONTEXT(H255),E255/$AN255,E255/AP255))</f>
        <v>0</v>
      </c>
      <c r="H255" s="80"/>
      <c r="I255" s="22">
        <f>IF(G$255,G255/G$255*100,0)</f>
        <v>0</v>
      </c>
      <c r="J255" s="95"/>
      <c r="K255" s="24">
        <f>SUM(K217:K253)</f>
        <v>0</v>
      </c>
      <c r="L255" s="95"/>
      <c r="M255" s="24">
        <f>SUM(M217:M253)</f>
        <v>0</v>
      </c>
      <c r="N255" s="95"/>
      <c r="O255" s="24">
        <f>SUM(O217:O253)</f>
        <v>0</v>
      </c>
      <c r="P255" s="95"/>
      <c r="Q255" s="26">
        <f>IF(AR255=0,0,IF(ISNONTEXT(R255),O255/$AN255,O255/AR255))</f>
        <v>0</v>
      </c>
      <c r="R255" s="95"/>
      <c r="S255" s="22">
        <f>IF(Q$255,Q255/Q$255*100,0)</f>
        <v>0</v>
      </c>
      <c r="T255" s="95"/>
      <c r="U255" s="24">
        <f>SUM(U217:U253)</f>
        <v>0</v>
      </c>
      <c r="V255" s="95"/>
      <c r="W255" s="95"/>
      <c r="X255" s="24">
        <f>SUM(X217:X253)</f>
        <v>0</v>
      </c>
      <c r="Y255" s="95"/>
      <c r="Z255" s="22">
        <f>IF($U255,X255/$U255*100,0)</f>
        <v>0</v>
      </c>
      <c r="AA255" s="95"/>
      <c r="AB255" s="24">
        <f>SUM(AB217:AB253)</f>
        <v>0</v>
      </c>
      <c r="AC255" s="95"/>
      <c r="AD255" s="22">
        <f>IF($U255,AB255/$U255*100,0)</f>
        <v>0</v>
      </c>
      <c r="AE255" s="95"/>
      <c r="AF255" s="24">
        <f>SUM(AF217:AF253)</f>
        <v>0</v>
      </c>
      <c r="AG255" s="95"/>
      <c r="AH255" s="22">
        <f>IF($U255,AF255/$U255*100,0)</f>
        <v>0</v>
      </c>
      <c r="AI255" s="95"/>
      <c r="AJ255" s="24">
        <f>SUM(AJ217:AJ253)</f>
        <v>2304</v>
      </c>
      <c r="AK255" s="95"/>
      <c r="AL255" s="97">
        <f>AL253</f>
        <v>38</v>
      </c>
      <c r="AM255" s="95"/>
      <c r="AN255" s="31">
        <f>SUM(AN217:AN253)</f>
        <v>348591</v>
      </c>
      <c r="AO255" s="95"/>
      <c r="AP255" s="31">
        <f>SUM(AP217:AP253)</f>
        <v>0</v>
      </c>
      <c r="AQ255" s="96"/>
      <c r="AR255" s="31">
        <f>SUM(AR217:AR253)</f>
        <v>0</v>
      </c>
    </row>
    <row r="256" spans="1:44" ht="8.85" customHeight="1" x14ac:dyDescent="0.25">
      <c r="A256" s="95"/>
      <c r="B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6"/>
      <c r="AO256" s="95"/>
      <c r="AP256" s="96"/>
      <c r="AQ256" s="96"/>
      <c r="AR256" s="96"/>
    </row>
    <row r="257" spans="1:44" ht="12.75" thickBot="1" x14ac:dyDescent="0.3">
      <c r="A257" s="108">
        <f>(A53+A195+A255)</f>
        <v>170</v>
      </c>
      <c r="B257" s="95"/>
      <c r="C257" s="91" t="s">
        <v>247</v>
      </c>
      <c r="D257" s="95"/>
      <c r="E257" s="27">
        <f>E53+E195+E255</f>
        <v>433488146</v>
      </c>
      <c r="F257" s="95"/>
      <c r="G257" s="26">
        <f>(E257/$AP257)</f>
        <v>52.090414368647515</v>
      </c>
      <c r="H257" s="80" t="s">
        <v>357</v>
      </c>
      <c r="I257" s="22"/>
      <c r="J257" s="95"/>
      <c r="K257" s="27">
        <f>K53+K195+K255</f>
        <v>129925058</v>
      </c>
      <c r="L257" s="95"/>
      <c r="M257" s="27">
        <f>M53+M195+M255</f>
        <v>220112112</v>
      </c>
      <c r="N257" s="95"/>
      <c r="O257" s="27">
        <f>O53+O195+O255</f>
        <v>181155881</v>
      </c>
      <c r="P257" s="95"/>
      <c r="Q257" s="26">
        <f>(O257/$AR257)</f>
        <v>21.948269553558944</v>
      </c>
      <c r="R257" s="80" t="s">
        <v>357</v>
      </c>
      <c r="S257" s="22"/>
      <c r="T257" s="95"/>
      <c r="U257" s="27">
        <f>U53+U195+U255</f>
        <v>614644027</v>
      </c>
      <c r="V257" s="95"/>
      <c r="W257" s="95"/>
      <c r="X257" s="27">
        <f>X53+X195+X255</f>
        <v>220338473</v>
      </c>
      <c r="Y257" s="95"/>
      <c r="Z257" s="22">
        <f>IF($U257,X257/$U257*100,0)</f>
        <v>35.848143530401536</v>
      </c>
      <c r="AA257" s="95"/>
      <c r="AB257" s="27">
        <f>AB53+AB195+AB255</f>
        <v>9769106</v>
      </c>
      <c r="AC257" s="95"/>
      <c r="AD257" s="22">
        <f>IF($U257,AB257/$U257*100,0)</f>
        <v>1.5893924891260676</v>
      </c>
      <c r="AE257" s="95"/>
      <c r="AF257" s="27">
        <f>AF53+AF195+AF255</f>
        <v>1956495</v>
      </c>
      <c r="AG257" s="95"/>
      <c r="AH257" s="22">
        <f>IF($U257,AF257/$U257*100,0)</f>
        <v>0.31831351384791057</v>
      </c>
      <c r="AI257" s="95"/>
      <c r="AJ257" s="27">
        <f>AJ53+AJ195+AJ255</f>
        <v>24795855</v>
      </c>
      <c r="AK257" s="95"/>
      <c r="AL257" s="108">
        <f>(AL53+AL195+AL255)</f>
        <v>171</v>
      </c>
      <c r="AM257" s="95"/>
      <c r="AN257" s="33">
        <f>AN53+AN195+AN255</f>
        <v>8670432</v>
      </c>
      <c r="AO257" s="95"/>
      <c r="AP257" s="33">
        <f>AP53+AP195+AP255</f>
        <v>8321841</v>
      </c>
      <c r="AQ257" s="95"/>
      <c r="AR257" s="33">
        <f>AR53+AR195+AR255</f>
        <v>8253766</v>
      </c>
    </row>
    <row r="258" spans="1:44" ht="8.85" customHeight="1" thickTop="1" x14ac:dyDescent="0.25">
      <c r="A258" s="95"/>
      <c r="B258" s="95"/>
      <c r="D258" s="95"/>
      <c r="E258" s="95"/>
      <c r="F258" s="95"/>
      <c r="G258" s="107"/>
      <c r="H258" s="95"/>
      <c r="I258" s="95"/>
      <c r="J258" s="95"/>
      <c r="K258" s="95"/>
      <c r="L258" s="95"/>
      <c r="M258" s="95"/>
      <c r="N258" s="95"/>
      <c r="O258" s="95"/>
      <c r="P258" s="95"/>
      <c r="Q258" s="107"/>
      <c r="R258" s="95"/>
      <c r="S258" s="95"/>
      <c r="T258" s="95"/>
      <c r="U258" s="95"/>
      <c r="V258" s="95"/>
      <c r="W258" s="95"/>
      <c r="X258" s="95"/>
      <c r="Y258" s="95"/>
      <c r="Z258" s="107"/>
      <c r="AA258" s="95"/>
      <c r="AB258" s="95"/>
      <c r="AC258" s="95"/>
      <c r="AD258" s="107"/>
      <c r="AE258" s="95"/>
      <c r="AF258" s="95"/>
      <c r="AG258" s="95"/>
      <c r="AH258" s="107"/>
      <c r="AI258" s="95"/>
      <c r="AJ258" s="95"/>
      <c r="AK258" s="95"/>
      <c r="AL258" s="95"/>
      <c r="AM258" s="95"/>
      <c r="AN258" s="95"/>
      <c r="AO258" s="95"/>
      <c r="AP258" s="95"/>
      <c r="AQ258" s="95"/>
      <c r="AR258" s="95"/>
    </row>
    <row r="259" spans="1:44" ht="8.85" customHeight="1" x14ac:dyDescent="0.25">
      <c r="A259" s="95"/>
      <c r="B259" s="95"/>
      <c r="D259" s="95"/>
      <c r="E259" s="95"/>
      <c r="F259" s="95"/>
      <c r="G259" s="107"/>
      <c r="H259" s="95"/>
      <c r="I259" s="95"/>
      <c r="J259" s="95"/>
      <c r="K259" s="95"/>
      <c r="L259" s="95"/>
      <c r="M259" s="95"/>
      <c r="N259" s="95"/>
      <c r="O259" s="95"/>
      <c r="P259" s="95"/>
      <c r="Q259" s="107"/>
      <c r="R259" s="95"/>
      <c r="S259" s="95"/>
      <c r="T259" s="95"/>
      <c r="U259" s="95"/>
      <c r="V259" s="95"/>
      <c r="W259" s="95"/>
      <c r="X259" s="95"/>
      <c r="Y259" s="95"/>
      <c r="Z259" s="107"/>
      <c r="AA259" s="95"/>
      <c r="AB259" s="95"/>
      <c r="AC259" s="95"/>
      <c r="AD259" s="107"/>
      <c r="AE259" s="95"/>
      <c r="AF259" s="95"/>
      <c r="AG259" s="95"/>
      <c r="AH259" s="107"/>
      <c r="AI259" s="95"/>
      <c r="AJ259" s="95"/>
      <c r="AK259" s="95"/>
      <c r="AL259" s="95"/>
      <c r="AM259" s="95"/>
      <c r="AN259" s="95"/>
      <c r="AO259" s="95"/>
      <c r="AP259" s="95"/>
      <c r="AQ259" s="95"/>
      <c r="AR259" s="95"/>
    </row>
    <row r="260" spans="1:44" ht="10.5" customHeight="1" x14ac:dyDescent="0.25">
      <c r="A260" s="95"/>
      <c r="B260" s="95"/>
      <c r="C260" s="83" t="s">
        <v>248</v>
      </c>
      <c r="D260" s="95"/>
      <c r="E260" s="95"/>
      <c r="F260" s="95"/>
      <c r="G260" s="107"/>
      <c r="H260" s="95"/>
      <c r="I260" s="95"/>
      <c r="J260" s="95"/>
      <c r="K260" s="95"/>
      <c r="L260" s="95"/>
      <c r="M260" s="95"/>
      <c r="N260" s="95"/>
      <c r="O260" s="95"/>
      <c r="P260" s="95"/>
      <c r="Q260" s="107"/>
      <c r="R260" s="95"/>
      <c r="S260" s="95"/>
      <c r="T260" s="95"/>
      <c r="U260" s="95"/>
      <c r="V260" s="95"/>
      <c r="W260" s="95"/>
      <c r="X260" s="95"/>
      <c r="Y260" s="95"/>
      <c r="Z260" s="107"/>
      <c r="AA260" s="95"/>
      <c r="AB260" s="95"/>
      <c r="AC260" s="95"/>
      <c r="AD260" s="107"/>
      <c r="AE260" s="95"/>
      <c r="AF260" s="95"/>
      <c r="AG260" s="95"/>
      <c r="AH260" s="107"/>
      <c r="AI260" s="95"/>
      <c r="AJ260" s="95"/>
      <c r="AK260" s="95"/>
      <c r="AL260" s="95"/>
      <c r="AM260" s="95"/>
      <c r="AN260" s="95"/>
      <c r="AO260" s="95"/>
      <c r="AP260" s="95"/>
      <c r="AQ260" s="95"/>
      <c r="AR260" s="95"/>
    </row>
    <row r="261" spans="1:44" ht="3.95" customHeight="1" x14ac:dyDescent="0.25">
      <c r="A261" s="95"/>
      <c r="B261" s="95"/>
      <c r="D261" s="95"/>
      <c r="E261" s="95"/>
      <c r="F261" s="95"/>
      <c r="G261" s="107"/>
      <c r="H261" s="95"/>
      <c r="I261" s="95"/>
      <c r="J261" s="95"/>
      <c r="K261" s="95"/>
      <c r="L261" s="95"/>
      <c r="M261" s="95"/>
      <c r="N261" s="95"/>
      <c r="O261" s="95"/>
      <c r="P261" s="95"/>
      <c r="Q261" s="107"/>
      <c r="R261" s="95"/>
      <c r="S261" s="95"/>
      <c r="T261" s="95"/>
      <c r="U261" s="95"/>
      <c r="V261" s="95"/>
      <c r="W261" s="95"/>
      <c r="X261" s="95"/>
      <c r="Y261" s="95"/>
      <c r="Z261" s="107"/>
      <c r="AA261" s="95"/>
      <c r="AB261" s="95"/>
      <c r="AC261" s="95"/>
      <c r="AD261" s="107"/>
      <c r="AE261" s="95"/>
      <c r="AF261" s="95"/>
      <c r="AG261" s="95"/>
      <c r="AH261" s="107"/>
      <c r="AI261" s="95"/>
      <c r="AJ261" s="95"/>
      <c r="AK261" s="95"/>
      <c r="AL261" s="95"/>
      <c r="AM261" s="95"/>
      <c r="AN261" s="95"/>
      <c r="AO261" s="95"/>
      <c r="AP261" s="95"/>
      <c r="AQ261" s="95"/>
      <c r="AR261" s="95"/>
    </row>
    <row r="262" spans="1:44" ht="8.85" customHeight="1" x14ac:dyDescent="0.25">
      <c r="A262" s="95"/>
      <c r="B262" s="95"/>
      <c r="D262" s="95"/>
      <c r="E262" s="95"/>
      <c r="F262" s="95"/>
      <c r="G262" s="107"/>
      <c r="H262" s="95"/>
      <c r="I262" s="95"/>
      <c r="J262" s="95"/>
      <c r="K262" s="95"/>
      <c r="L262" s="95"/>
      <c r="M262" s="95"/>
      <c r="N262" s="95"/>
      <c r="O262" s="95"/>
      <c r="P262" s="95"/>
      <c r="Q262" s="107"/>
      <c r="R262" s="95"/>
      <c r="S262" s="95"/>
      <c r="T262" s="95"/>
      <c r="U262" s="95"/>
      <c r="V262" s="95"/>
      <c r="W262" s="95"/>
      <c r="X262" s="95"/>
      <c r="Y262" s="95"/>
      <c r="Z262" s="107"/>
      <c r="AA262" s="95"/>
      <c r="AB262" s="95"/>
      <c r="AC262" s="95"/>
      <c r="AD262" s="107"/>
      <c r="AE262" s="95"/>
      <c r="AF262" s="95"/>
      <c r="AG262" s="95"/>
      <c r="AH262" s="107"/>
      <c r="AI262" s="95"/>
      <c r="AJ262" s="95"/>
      <c r="AK262" s="95"/>
      <c r="AL262" s="95"/>
      <c r="AM262" s="95"/>
      <c r="AN262" s="95"/>
      <c r="AO262" s="95"/>
      <c r="AP262" s="95"/>
      <c r="AQ262" s="95"/>
      <c r="AR262" s="95"/>
    </row>
    <row r="263" spans="1:44" ht="8.85" customHeight="1" x14ac:dyDescent="0.25">
      <c r="A263" s="95"/>
      <c r="B263" s="95"/>
      <c r="D263" s="95"/>
      <c r="E263" s="95"/>
      <c r="F263" s="95"/>
      <c r="G263" s="107"/>
      <c r="H263" s="95"/>
      <c r="I263" s="95"/>
      <c r="J263" s="95"/>
      <c r="K263" s="95"/>
      <c r="L263" s="95"/>
      <c r="M263" s="95"/>
      <c r="N263" s="95"/>
      <c r="O263" s="95"/>
      <c r="P263" s="95"/>
      <c r="Q263" s="107"/>
      <c r="R263" s="95"/>
      <c r="S263" s="95"/>
      <c r="T263" s="95"/>
      <c r="U263" s="95"/>
      <c r="V263" s="95"/>
      <c r="W263" s="95"/>
      <c r="X263" s="95"/>
      <c r="Y263" s="95"/>
      <c r="Z263" s="107"/>
      <c r="AA263" s="95"/>
      <c r="AB263" s="95"/>
      <c r="AC263" s="95"/>
      <c r="AD263" s="107"/>
      <c r="AE263" s="95"/>
      <c r="AF263" s="95"/>
      <c r="AG263" s="95"/>
      <c r="AH263" s="107"/>
      <c r="AI263" s="95"/>
      <c r="AJ263" s="95"/>
      <c r="AK263" s="95"/>
      <c r="AL263" s="95"/>
      <c r="AM263" s="95"/>
      <c r="AN263" s="95"/>
      <c r="AO263" s="95"/>
      <c r="AP263" s="95"/>
      <c r="AQ263" s="95"/>
      <c r="AR263" s="95"/>
    </row>
    <row r="264" spans="1:44" ht="8.85" customHeight="1" x14ac:dyDescent="0.25">
      <c r="A264" s="95"/>
      <c r="B264" s="95"/>
      <c r="D264" s="95"/>
      <c r="E264" s="95"/>
      <c r="F264" s="95"/>
      <c r="G264" s="107"/>
      <c r="H264" s="95"/>
      <c r="I264" s="95"/>
      <c r="J264" s="95"/>
      <c r="K264" s="95"/>
      <c r="L264" s="95"/>
      <c r="M264" s="95"/>
      <c r="N264" s="95"/>
      <c r="O264" s="95"/>
      <c r="P264" s="95"/>
      <c r="Q264" s="107"/>
      <c r="R264" s="95"/>
      <c r="S264" s="95"/>
      <c r="T264" s="95"/>
      <c r="U264" s="95"/>
      <c r="V264" s="95"/>
      <c r="W264" s="95"/>
      <c r="X264" s="95"/>
      <c r="Y264" s="95"/>
      <c r="Z264" s="107"/>
      <c r="AA264" s="95"/>
      <c r="AB264" s="95"/>
      <c r="AC264" s="95"/>
      <c r="AD264" s="107"/>
      <c r="AE264" s="95"/>
      <c r="AF264" s="95"/>
      <c r="AG264" s="95"/>
      <c r="AH264" s="107"/>
      <c r="AI264" s="95"/>
      <c r="AJ264" s="95"/>
      <c r="AK264" s="95"/>
      <c r="AL264" s="95"/>
      <c r="AM264" s="95"/>
      <c r="AN264" s="95"/>
      <c r="AO264" s="95"/>
      <c r="AP264" s="95"/>
      <c r="AQ264" s="95"/>
      <c r="AR264" s="95"/>
    </row>
    <row r="265" spans="1:44" ht="8.85" customHeight="1" x14ac:dyDescent="0.25">
      <c r="A265" s="95"/>
      <c r="B265" s="95"/>
      <c r="D265" s="95"/>
      <c r="E265" s="95"/>
      <c r="F265" s="95"/>
      <c r="G265" s="107"/>
      <c r="H265" s="95"/>
      <c r="I265" s="95"/>
      <c r="J265" s="95"/>
      <c r="K265" s="95"/>
      <c r="L265" s="95"/>
      <c r="M265" s="95"/>
      <c r="N265" s="95"/>
      <c r="O265" s="95"/>
      <c r="P265" s="95"/>
      <c r="Q265" s="107"/>
      <c r="R265" s="95"/>
      <c r="S265" s="95"/>
      <c r="T265" s="95"/>
      <c r="U265" s="95"/>
      <c r="V265" s="95"/>
      <c r="W265" s="95"/>
      <c r="X265" s="95"/>
      <c r="Y265" s="95"/>
      <c r="Z265" s="107"/>
      <c r="AA265" s="95"/>
      <c r="AB265" s="95"/>
      <c r="AC265" s="95"/>
      <c r="AD265" s="107"/>
      <c r="AE265" s="95"/>
      <c r="AF265" s="95"/>
      <c r="AG265" s="95"/>
      <c r="AH265" s="107"/>
      <c r="AI265" s="95"/>
      <c r="AJ265" s="95"/>
      <c r="AK265" s="95"/>
      <c r="AL265" s="95"/>
      <c r="AM265" s="95"/>
      <c r="AN265" s="95"/>
      <c r="AO265" s="95"/>
      <c r="AP265" s="95"/>
      <c r="AQ265" s="95"/>
      <c r="AR265" s="95"/>
    </row>
    <row r="266" spans="1:44" ht="8.85" customHeight="1" x14ac:dyDescent="0.25">
      <c r="A266" s="95"/>
      <c r="B266" s="95"/>
      <c r="D266" s="95"/>
      <c r="E266" s="95"/>
      <c r="F266" s="95"/>
      <c r="G266" s="107"/>
      <c r="H266" s="95"/>
      <c r="I266" s="95"/>
      <c r="J266" s="95"/>
      <c r="K266" s="95"/>
      <c r="L266" s="95"/>
      <c r="M266" s="95"/>
      <c r="N266" s="95"/>
      <c r="O266" s="95"/>
      <c r="P266" s="95"/>
      <c r="Q266" s="107"/>
      <c r="R266" s="95"/>
      <c r="S266" s="95"/>
      <c r="T266" s="95"/>
      <c r="U266" s="95"/>
      <c r="V266" s="95"/>
      <c r="W266" s="95"/>
      <c r="X266" s="95"/>
      <c r="Y266" s="95"/>
      <c r="Z266" s="107"/>
      <c r="AA266" s="95"/>
      <c r="AB266" s="95"/>
      <c r="AC266" s="95"/>
      <c r="AD266" s="107"/>
      <c r="AE266" s="95"/>
      <c r="AF266" s="95"/>
      <c r="AG266" s="95"/>
      <c r="AH266" s="107"/>
      <c r="AI266" s="95"/>
      <c r="AJ266" s="95"/>
      <c r="AK266" s="95"/>
      <c r="AL266" s="95"/>
      <c r="AM266" s="95"/>
      <c r="AN266" s="95"/>
      <c r="AO266" s="95"/>
      <c r="AP266" s="95"/>
      <c r="AQ266" s="95"/>
      <c r="AR266" s="95"/>
    </row>
    <row r="267" spans="1:44" ht="8.85" customHeight="1" x14ac:dyDescent="0.25">
      <c r="A267" s="95"/>
      <c r="B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row>
    <row r="268" spans="1:44" ht="8.4499999999999993" customHeight="1" x14ac:dyDescent="0.25">
      <c r="A268" s="95"/>
      <c r="B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row>
    <row r="269" spans="1:44" ht="8.85" hidden="1" customHeight="1" x14ac:dyDescent="0.25">
      <c r="A269" s="95"/>
      <c r="B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row>
    <row r="270" spans="1:44" ht="0.6" customHeight="1" x14ac:dyDescent="0.25">
      <c r="A270" s="95"/>
      <c r="B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row>
    <row r="271" spans="1:44" ht="8.85" customHeight="1" x14ac:dyDescent="0.25">
      <c r="A271" s="95"/>
      <c r="B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row>
    <row r="272" spans="1:44" s="80" customFormat="1" ht="10.5" customHeight="1" x14ac:dyDescent="0.25">
      <c r="A272" s="247"/>
      <c r="AM272" s="237"/>
    </row>
  </sheetData>
  <printOptions gridLinesSet="0"/>
  <pageMargins left="3.5" right="0.5" top="0.5" bottom="0.3" header="0.5" footer="0.5"/>
  <pageSetup paperSize="17" pageOrder="overThenDown" orientation="landscape" r:id="rId1"/>
  <headerFooter alignWithMargins="0"/>
  <rowBreaks count="3" manualBreakCount="3">
    <brk id="68" max="38" man="1"/>
    <brk id="135" max="38" man="1"/>
    <brk id="203" max="38" man="1"/>
  </rowBreaks>
  <colBreaks count="1" manualBreakCount="1">
    <brk id="2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4658-1BE6-416D-B981-D5B7127DB2DA}">
  <sheetPr transitionEvaluation="1" transitionEntry="1"/>
  <dimension ref="A1:BT273"/>
  <sheetViews>
    <sheetView showGridLines="0" zoomScale="120" zoomScaleNormal="120" workbookViewId="0">
      <pane xSplit="3" ySplit="12" topLeftCell="D13" activePane="bottomRight" state="frozen"/>
      <selection pane="topRight"/>
      <selection pane="bottomLeft"/>
      <selection pane="bottomRight"/>
    </sheetView>
  </sheetViews>
  <sheetFormatPr defaultColWidth="12.7109375" defaultRowHeight="9.75" customHeight="1" x14ac:dyDescent="0.25"/>
  <cols>
    <col min="1" max="1" width="5" style="83" customWidth="1"/>
    <col min="2" max="2" width="1.5703125" style="83" customWidth="1"/>
    <col min="3" max="3" width="11.7109375" style="83" customWidth="1"/>
    <col min="4" max="4" width="1.5703125" style="83" customWidth="1"/>
    <col min="5" max="5" width="12.85546875" style="83" customWidth="1"/>
    <col min="6" max="6" width="1.5703125" style="83" customWidth="1"/>
    <col min="7" max="7" width="8.85546875" style="83" customWidth="1"/>
    <col min="8" max="8" width="1.5703125" style="83" customWidth="1"/>
    <col min="9" max="9" width="8.140625" style="83" customWidth="1"/>
    <col min="10" max="10" width="1.5703125" style="83" customWidth="1"/>
    <col min="11" max="11" width="12.7109375" style="83" customWidth="1"/>
    <col min="12" max="12" width="1.5703125" style="83" customWidth="1"/>
    <col min="13" max="13" width="13" style="83" customWidth="1"/>
    <col min="14" max="14" width="1.5703125" style="83" customWidth="1"/>
    <col min="15" max="15" width="8.42578125" style="83" customWidth="1"/>
    <col min="16" max="16" width="1.5703125" style="83" customWidth="1"/>
    <col min="17" max="17" width="8.42578125" style="83" customWidth="1"/>
    <col min="18" max="18" width="1.5703125" style="83" customWidth="1"/>
    <col min="19" max="19" width="13" style="83" bestFit="1" customWidth="1"/>
    <col min="20" max="20" width="1.5703125" style="83" customWidth="1"/>
    <col min="21" max="21" width="8.140625" style="83" customWidth="1"/>
    <col min="22" max="22" width="1.5703125" style="83" customWidth="1"/>
    <col min="23" max="23" width="8.28515625" style="83" customWidth="1"/>
    <col min="24" max="24" width="1.5703125" style="83" customWidth="1"/>
    <col min="25" max="25" width="11.85546875" style="83" customWidth="1"/>
    <col min="26" max="26" width="1.5703125" style="83" customWidth="1"/>
    <col min="27" max="27" width="11.42578125" style="83" customWidth="1"/>
    <col min="28" max="28" width="1.5703125" style="83" customWidth="1"/>
    <col min="29" max="29" width="10.5703125" style="83" customWidth="1"/>
    <col min="30" max="30" width="1.140625" style="83" customWidth="1"/>
    <col min="31" max="31" width="1.5703125" style="83" customWidth="1"/>
    <col min="32" max="32" width="14.42578125" style="83" customWidth="1"/>
    <col min="33" max="33" width="1.5703125" style="83" customWidth="1"/>
    <col min="34" max="34" width="9.28515625" style="83" customWidth="1"/>
    <col min="35" max="35" width="1.5703125" style="83" customWidth="1"/>
    <col min="36" max="36" width="9.28515625" style="83" customWidth="1"/>
    <col min="37" max="37" width="1.5703125" style="83" customWidth="1"/>
    <col min="38" max="38" width="12.7109375" style="83" customWidth="1"/>
    <col min="39" max="39" width="1.5703125" style="83" customWidth="1"/>
    <col min="40" max="40" width="9.28515625" style="83" customWidth="1"/>
    <col min="41" max="41" width="1.5703125" style="83" customWidth="1"/>
    <col min="42" max="42" width="8.42578125" style="83" customWidth="1"/>
    <col min="43" max="43" width="1.5703125" style="83" customWidth="1"/>
    <col min="44" max="44" width="12.7109375" style="83" customWidth="1"/>
    <col min="45" max="45" width="1.5703125" style="83" customWidth="1"/>
    <col min="46" max="46" width="11.85546875" style="83" customWidth="1"/>
    <col min="47" max="47" width="1.5703125" style="83" customWidth="1"/>
    <col min="48" max="48" width="10.140625" style="83" customWidth="1"/>
    <col min="49" max="49" width="1" style="83" customWidth="1"/>
    <col min="50" max="50" width="11.28515625" style="83" customWidth="1"/>
    <col min="51" max="51" width="1.28515625" style="83" customWidth="1"/>
    <col min="52" max="52" width="9.42578125" style="83" customWidth="1"/>
    <col min="53" max="53" width="1.140625" style="83" customWidth="1"/>
    <col min="54" max="54" width="10.42578125" style="83" customWidth="1"/>
    <col min="55" max="55" width="1.28515625" style="83" customWidth="1"/>
    <col min="56" max="56" width="10.140625" style="83" customWidth="1"/>
    <col min="57" max="57" width="1.5703125" style="83" customWidth="1"/>
    <col min="58" max="58" width="11.42578125" style="83" customWidth="1"/>
    <col min="59" max="59" width="2.42578125" style="83" customWidth="1"/>
    <col min="60" max="60" width="4.5703125" style="83" customWidth="1"/>
    <col min="61" max="61" width="1.28515625" style="83" customWidth="1"/>
    <col min="62" max="62" width="8.42578125" style="83" hidden="1" customWidth="1"/>
    <col min="63" max="63" width="1.5703125" style="83" hidden="1" customWidth="1"/>
    <col min="64" max="64" width="12.7109375" style="83" hidden="1" customWidth="1"/>
    <col min="65" max="65" width="1.5703125" style="83" hidden="1" customWidth="1"/>
    <col min="66" max="66" width="12.7109375" style="83" hidden="1" customWidth="1"/>
    <col min="67" max="67" width="1.5703125" style="83" hidden="1" customWidth="1"/>
    <col min="68" max="68" width="12.7109375" style="83" hidden="1" customWidth="1"/>
    <col min="69" max="69" width="1.5703125" style="83" hidden="1" customWidth="1"/>
    <col min="70" max="70" width="12.7109375" style="83" hidden="1" customWidth="1"/>
    <col min="71" max="71" width="1.5703125" style="83" hidden="1" customWidth="1"/>
    <col min="72" max="72" width="12.7109375" style="83" hidden="1" customWidth="1"/>
    <col min="73" max="256" width="12.7109375" style="83"/>
    <col min="257" max="257" width="5" style="83" customWidth="1"/>
    <col min="258" max="258" width="1.5703125" style="83" customWidth="1"/>
    <col min="259" max="259" width="17" style="83" customWidth="1"/>
    <col min="260" max="260" width="1.5703125" style="83" customWidth="1"/>
    <col min="261" max="261" width="12.85546875" style="83" customWidth="1"/>
    <col min="262" max="262" width="1.5703125" style="83" customWidth="1"/>
    <col min="263" max="263" width="8.85546875" style="83" customWidth="1"/>
    <col min="264" max="264" width="1.5703125" style="83" customWidth="1"/>
    <col min="265" max="265" width="8.140625" style="83" customWidth="1"/>
    <col min="266" max="266" width="1.5703125" style="83" customWidth="1"/>
    <col min="267" max="267" width="12.7109375" style="83"/>
    <col min="268" max="268" width="1.5703125" style="83" customWidth="1"/>
    <col min="269" max="269" width="13" style="83" customWidth="1"/>
    <col min="270" max="270" width="1.5703125" style="83" customWidth="1"/>
    <col min="271" max="271" width="8.42578125" style="83" customWidth="1"/>
    <col min="272" max="272" width="1.5703125" style="83" customWidth="1"/>
    <col min="273" max="273" width="8.42578125" style="83" customWidth="1"/>
    <col min="274" max="274" width="1.5703125" style="83" customWidth="1"/>
    <col min="275" max="275" width="13" style="83" bestFit="1" customWidth="1"/>
    <col min="276" max="276" width="1.5703125" style="83" customWidth="1"/>
    <col min="277" max="277" width="8.140625" style="83" customWidth="1"/>
    <col min="278" max="278" width="1.5703125" style="83" customWidth="1"/>
    <col min="279" max="279" width="8.28515625" style="83" customWidth="1"/>
    <col min="280" max="280" width="1.5703125" style="83" customWidth="1"/>
    <col min="281" max="281" width="11.85546875" style="83" customWidth="1"/>
    <col min="282" max="282" width="1.5703125" style="83" customWidth="1"/>
    <col min="283" max="283" width="11.42578125" style="83" customWidth="1"/>
    <col min="284" max="284" width="1.5703125" style="83" customWidth="1"/>
    <col min="285" max="285" width="10.5703125" style="83" customWidth="1"/>
    <col min="286" max="286" width="1.140625" style="83" customWidth="1"/>
    <col min="287" max="287" width="1.5703125" style="83" customWidth="1"/>
    <col min="288" max="288" width="14.42578125" style="83" customWidth="1"/>
    <col min="289" max="289" width="1.5703125" style="83" customWidth="1"/>
    <col min="290" max="290" width="9.28515625" style="83" customWidth="1"/>
    <col min="291" max="291" width="1.5703125" style="83" customWidth="1"/>
    <col min="292" max="292" width="9.28515625" style="83" customWidth="1"/>
    <col min="293" max="293" width="1.5703125" style="83" customWidth="1"/>
    <col min="294" max="294" width="12.7109375" style="83"/>
    <col min="295" max="295" width="1.5703125" style="83" customWidth="1"/>
    <col min="296" max="296" width="9.28515625" style="83" customWidth="1"/>
    <col min="297" max="297" width="1.5703125" style="83" customWidth="1"/>
    <col min="298" max="298" width="8.42578125" style="83" customWidth="1"/>
    <col min="299" max="299" width="1.5703125" style="83" customWidth="1"/>
    <col min="300" max="300" width="12.7109375" style="83"/>
    <col min="301" max="301" width="1.5703125" style="83" customWidth="1"/>
    <col min="302" max="302" width="11.85546875" style="83" customWidth="1"/>
    <col min="303" max="303" width="1.5703125" style="83" customWidth="1"/>
    <col min="304" max="304" width="10.140625" style="83" customWidth="1"/>
    <col min="305" max="305" width="1" style="83" customWidth="1"/>
    <col min="306" max="306" width="11.28515625" style="83" customWidth="1"/>
    <col min="307" max="307" width="1.28515625" style="83" customWidth="1"/>
    <col min="308" max="308" width="9.42578125" style="83" customWidth="1"/>
    <col min="309" max="309" width="1.140625" style="83" customWidth="1"/>
    <col min="310" max="310" width="10.42578125" style="83" customWidth="1"/>
    <col min="311" max="311" width="1.28515625" style="83" customWidth="1"/>
    <col min="312" max="312" width="10.140625" style="83" customWidth="1"/>
    <col min="313" max="313" width="1.5703125" style="83" customWidth="1"/>
    <col min="314" max="314" width="11.42578125" style="83" customWidth="1"/>
    <col min="315" max="315" width="2.42578125" style="83" customWidth="1"/>
    <col min="316" max="316" width="4.5703125" style="83" customWidth="1"/>
    <col min="317" max="317" width="1.28515625" style="83" customWidth="1"/>
    <col min="318" max="318" width="8.42578125" style="83" customWidth="1"/>
    <col min="319" max="319" width="1.5703125" style="83" customWidth="1"/>
    <col min="320" max="320" width="12.7109375" style="83"/>
    <col min="321" max="321" width="1.5703125" style="83" customWidth="1"/>
    <col min="322" max="322" width="12.7109375" style="83"/>
    <col min="323" max="323" width="1.5703125" style="83" customWidth="1"/>
    <col min="324" max="324" width="12.7109375" style="83"/>
    <col min="325" max="325" width="1.5703125" style="83" customWidth="1"/>
    <col min="326" max="326" width="12.7109375" style="83"/>
    <col min="327" max="327" width="1.5703125" style="83" customWidth="1"/>
    <col min="328" max="512" width="12.7109375" style="83"/>
    <col min="513" max="513" width="5" style="83" customWidth="1"/>
    <col min="514" max="514" width="1.5703125" style="83" customWidth="1"/>
    <col min="515" max="515" width="17" style="83" customWidth="1"/>
    <col min="516" max="516" width="1.5703125" style="83" customWidth="1"/>
    <col min="517" max="517" width="12.85546875" style="83" customWidth="1"/>
    <col min="518" max="518" width="1.5703125" style="83" customWidth="1"/>
    <col min="519" max="519" width="8.85546875" style="83" customWidth="1"/>
    <col min="520" max="520" width="1.5703125" style="83" customWidth="1"/>
    <col min="521" max="521" width="8.140625" style="83" customWidth="1"/>
    <col min="522" max="522" width="1.5703125" style="83" customWidth="1"/>
    <col min="523" max="523" width="12.7109375" style="83"/>
    <col min="524" max="524" width="1.5703125" style="83" customWidth="1"/>
    <col min="525" max="525" width="13" style="83" customWidth="1"/>
    <col min="526" max="526" width="1.5703125" style="83" customWidth="1"/>
    <col min="527" max="527" width="8.42578125" style="83" customWidth="1"/>
    <col min="528" max="528" width="1.5703125" style="83" customWidth="1"/>
    <col min="529" max="529" width="8.42578125" style="83" customWidth="1"/>
    <col min="530" max="530" width="1.5703125" style="83" customWidth="1"/>
    <col min="531" max="531" width="13" style="83" bestFit="1" customWidth="1"/>
    <col min="532" max="532" width="1.5703125" style="83" customWidth="1"/>
    <col min="533" max="533" width="8.140625" style="83" customWidth="1"/>
    <col min="534" max="534" width="1.5703125" style="83" customWidth="1"/>
    <col min="535" max="535" width="8.28515625" style="83" customWidth="1"/>
    <col min="536" max="536" width="1.5703125" style="83" customWidth="1"/>
    <col min="537" max="537" width="11.85546875" style="83" customWidth="1"/>
    <col min="538" max="538" width="1.5703125" style="83" customWidth="1"/>
    <col min="539" max="539" width="11.42578125" style="83" customWidth="1"/>
    <col min="540" max="540" width="1.5703125" style="83" customWidth="1"/>
    <col min="541" max="541" width="10.5703125" style="83" customWidth="1"/>
    <col min="542" max="542" width="1.140625" style="83" customWidth="1"/>
    <col min="543" max="543" width="1.5703125" style="83" customWidth="1"/>
    <col min="544" max="544" width="14.42578125" style="83" customWidth="1"/>
    <col min="545" max="545" width="1.5703125" style="83" customWidth="1"/>
    <col min="546" max="546" width="9.28515625" style="83" customWidth="1"/>
    <col min="547" max="547" width="1.5703125" style="83" customWidth="1"/>
    <col min="548" max="548" width="9.28515625" style="83" customWidth="1"/>
    <col min="549" max="549" width="1.5703125" style="83" customWidth="1"/>
    <col min="550" max="550" width="12.7109375" style="83"/>
    <col min="551" max="551" width="1.5703125" style="83" customWidth="1"/>
    <col min="552" max="552" width="9.28515625" style="83" customWidth="1"/>
    <col min="553" max="553" width="1.5703125" style="83" customWidth="1"/>
    <col min="554" max="554" width="8.42578125" style="83" customWidth="1"/>
    <col min="555" max="555" width="1.5703125" style="83" customWidth="1"/>
    <col min="556" max="556" width="12.7109375" style="83"/>
    <col min="557" max="557" width="1.5703125" style="83" customWidth="1"/>
    <col min="558" max="558" width="11.85546875" style="83" customWidth="1"/>
    <col min="559" max="559" width="1.5703125" style="83" customWidth="1"/>
    <col min="560" max="560" width="10.140625" style="83" customWidth="1"/>
    <col min="561" max="561" width="1" style="83" customWidth="1"/>
    <col min="562" max="562" width="11.28515625" style="83" customWidth="1"/>
    <col min="563" max="563" width="1.28515625" style="83" customWidth="1"/>
    <col min="564" max="564" width="9.42578125" style="83" customWidth="1"/>
    <col min="565" max="565" width="1.140625" style="83" customWidth="1"/>
    <col min="566" max="566" width="10.42578125" style="83" customWidth="1"/>
    <col min="567" max="567" width="1.28515625" style="83" customWidth="1"/>
    <col min="568" max="568" width="10.140625" style="83" customWidth="1"/>
    <col min="569" max="569" width="1.5703125" style="83" customWidth="1"/>
    <col min="570" max="570" width="11.42578125" style="83" customWidth="1"/>
    <col min="571" max="571" width="2.42578125" style="83" customWidth="1"/>
    <col min="572" max="572" width="4.5703125" style="83" customWidth="1"/>
    <col min="573" max="573" width="1.28515625" style="83" customWidth="1"/>
    <col min="574" max="574" width="8.42578125" style="83" customWidth="1"/>
    <col min="575" max="575" width="1.5703125" style="83" customWidth="1"/>
    <col min="576" max="576" width="12.7109375" style="83"/>
    <col min="577" max="577" width="1.5703125" style="83" customWidth="1"/>
    <col min="578" max="578" width="12.7109375" style="83"/>
    <col min="579" max="579" width="1.5703125" style="83" customWidth="1"/>
    <col min="580" max="580" width="12.7109375" style="83"/>
    <col min="581" max="581" width="1.5703125" style="83" customWidth="1"/>
    <col min="582" max="582" width="12.7109375" style="83"/>
    <col min="583" max="583" width="1.5703125" style="83" customWidth="1"/>
    <col min="584" max="768" width="12.7109375" style="83"/>
    <col min="769" max="769" width="5" style="83" customWidth="1"/>
    <col min="770" max="770" width="1.5703125" style="83" customWidth="1"/>
    <col min="771" max="771" width="17" style="83" customWidth="1"/>
    <col min="772" max="772" width="1.5703125" style="83" customWidth="1"/>
    <col min="773" max="773" width="12.85546875" style="83" customWidth="1"/>
    <col min="774" max="774" width="1.5703125" style="83" customWidth="1"/>
    <col min="775" max="775" width="8.85546875" style="83" customWidth="1"/>
    <col min="776" max="776" width="1.5703125" style="83" customWidth="1"/>
    <col min="777" max="777" width="8.140625" style="83" customWidth="1"/>
    <col min="778" max="778" width="1.5703125" style="83" customWidth="1"/>
    <col min="779" max="779" width="12.7109375" style="83"/>
    <col min="780" max="780" width="1.5703125" style="83" customWidth="1"/>
    <col min="781" max="781" width="13" style="83" customWidth="1"/>
    <col min="782" max="782" width="1.5703125" style="83" customWidth="1"/>
    <col min="783" max="783" width="8.42578125" style="83" customWidth="1"/>
    <col min="784" max="784" width="1.5703125" style="83" customWidth="1"/>
    <col min="785" max="785" width="8.42578125" style="83" customWidth="1"/>
    <col min="786" max="786" width="1.5703125" style="83" customWidth="1"/>
    <col min="787" max="787" width="13" style="83" bestFit="1" customWidth="1"/>
    <col min="788" max="788" width="1.5703125" style="83" customWidth="1"/>
    <col min="789" max="789" width="8.140625" style="83" customWidth="1"/>
    <col min="790" max="790" width="1.5703125" style="83" customWidth="1"/>
    <col min="791" max="791" width="8.28515625" style="83" customWidth="1"/>
    <col min="792" max="792" width="1.5703125" style="83" customWidth="1"/>
    <col min="793" max="793" width="11.85546875" style="83" customWidth="1"/>
    <col min="794" max="794" width="1.5703125" style="83" customWidth="1"/>
    <col min="795" max="795" width="11.42578125" style="83" customWidth="1"/>
    <col min="796" max="796" width="1.5703125" style="83" customWidth="1"/>
    <col min="797" max="797" width="10.5703125" style="83" customWidth="1"/>
    <col min="798" max="798" width="1.140625" style="83" customWidth="1"/>
    <col min="799" max="799" width="1.5703125" style="83" customWidth="1"/>
    <col min="800" max="800" width="14.42578125" style="83" customWidth="1"/>
    <col min="801" max="801" width="1.5703125" style="83" customWidth="1"/>
    <col min="802" max="802" width="9.28515625" style="83" customWidth="1"/>
    <col min="803" max="803" width="1.5703125" style="83" customWidth="1"/>
    <col min="804" max="804" width="9.28515625" style="83" customWidth="1"/>
    <col min="805" max="805" width="1.5703125" style="83" customWidth="1"/>
    <col min="806" max="806" width="12.7109375" style="83"/>
    <col min="807" max="807" width="1.5703125" style="83" customWidth="1"/>
    <col min="808" max="808" width="9.28515625" style="83" customWidth="1"/>
    <col min="809" max="809" width="1.5703125" style="83" customWidth="1"/>
    <col min="810" max="810" width="8.42578125" style="83" customWidth="1"/>
    <col min="811" max="811" width="1.5703125" style="83" customWidth="1"/>
    <col min="812" max="812" width="12.7109375" style="83"/>
    <col min="813" max="813" width="1.5703125" style="83" customWidth="1"/>
    <col min="814" max="814" width="11.85546875" style="83" customWidth="1"/>
    <col min="815" max="815" width="1.5703125" style="83" customWidth="1"/>
    <col min="816" max="816" width="10.140625" style="83" customWidth="1"/>
    <col min="817" max="817" width="1" style="83" customWidth="1"/>
    <col min="818" max="818" width="11.28515625" style="83" customWidth="1"/>
    <col min="819" max="819" width="1.28515625" style="83" customWidth="1"/>
    <col min="820" max="820" width="9.42578125" style="83" customWidth="1"/>
    <col min="821" max="821" width="1.140625" style="83" customWidth="1"/>
    <col min="822" max="822" width="10.42578125" style="83" customWidth="1"/>
    <col min="823" max="823" width="1.28515625" style="83" customWidth="1"/>
    <col min="824" max="824" width="10.140625" style="83" customWidth="1"/>
    <col min="825" max="825" width="1.5703125" style="83" customWidth="1"/>
    <col min="826" max="826" width="11.42578125" style="83" customWidth="1"/>
    <col min="827" max="827" width="2.42578125" style="83" customWidth="1"/>
    <col min="828" max="828" width="4.5703125" style="83" customWidth="1"/>
    <col min="829" max="829" width="1.28515625" style="83" customWidth="1"/>
    <col min="830" max="830" width="8.42578125" style="83" customWidth="1"/>
    <col min="831" max="831" width="1.5703125" style="83" customWidth="1"/>
    <col min="832" max="832" width="12.7109375" style="83"/>
    <col min="833" max="833" width="1.5703125" style="83" customWidth="1"/>
    <col min="834" max="834" width="12.7109375" style="83"/>
    <col min="835" max="835" width="1.5703125" style="83" customWidth="1"/>
    <col min="836" max="836" width="12.7109375" style="83"/>
    <col min="837" max="837" width="1.5703125" style="83" customWidth="1"/>
    <col min="838" max="838" width="12.7109375" style="83"/>
    <col min="839" max="839" width="1.5703125" style="83" customWidth="1"/>
    <col min="840" max="1024" width="12.7109375" style="83"/>
    <col min="1025" max="1025" width="5" style="83" customWidth="1"/>
    <col min="1026" max="1026" width="1.5703125" style="83" customWidth="1"/>
    <col min="1027" max="1027" width="17" style="83" customWidth="1"/>
    <col min="1028" max="1028" width="1.5703125" style="83" customWidth="1"/>
    <col min="1029" max="1029" width="12.85546875" style="83" customWidth="1"/>
    <col min="1030" max="1030" width="1.5703125" style="83" customWidth="1"/>
    <col min="1031" max="1031" width="8.85546875" style="83" customWidth="1"/>
    <col min="1032" max="1032" width="1.5703125" style="83" customWidth="1"/>
    <col min="1033" max="1033" width="8.140625" style="83" customWidth="1"/>
    <col min="1034" max="1034" width="1.5703125" style="83" customWidth="1"/>
    <col min="1035" max="1035" width="12.7109375" style="83"/>
    <col min="1036" max="1036" width="1.5703125" style="83" customWidth="1"/>
    <col min="1037" max="1037" width="13" style="83" customWidth="1"/>
    <col min="1038" max="1038" width="1.5703125" style="83" customWidth="1"/>
    <col min="1039" max="1039" width="8.42578125" style="83" customWidth="1"/>
    <col min="1040" max="1040" width="1.5703125" style="83" customWidth="1"/>
    <col min="1041" max="1041" width="8.42578125" style="83" customWidth="1"/>
    <col min="1042" max="1042" width="1.5703125" style="83" customWidth="1"/>
    <col min="1043" max="1043" width="13" style="83" bestFit="1" customWidth="1"/>
    <col min="1044" max="1044" width="1.5703125" style="83" customWidth="1"/>
    <col min="1045" max="1045" width="8.140625" style="83" customWidth="1"/>
    <col min="1046" max="1046" width="1.5703125" style="83" customWidth="1"/>
    <col min="1047" max="1047" width="8.28515625" style="83" customWidth="1"/>
    <col min="1048" max="1048" width="1.5703125" style="83" customWidth="1"/>
    <col min="1049" max="1049" width="11.85546875" style="83" customWidth="1"/>
    <col min="1050" max="1050" width="1.5703125" style="83" customWidth="1"/>
    <col min="1051" max="1051" width="11.42578125" style="83" customWidth="1"/>
    <col min="1052" max="1052" width="1.5703125" style="83" customWidth="1"/>
    <col min="1053" max="1053" width="10.5703125" style="83" customWidth="1"/>
    <col min="1054" max="1054" width="1.140625" style="83" customWidth="1"/>
    <col min="1055" max="1055" width="1.5703125" style="83" customWidth="1"/>
    <col min="1056" max="1056" width="14.42578125" style="83" customWidth="1"/>
    <col min="1057" max="1057" width="1.5703125" style="83" customWidth="1"/>
    <col min="1058" max="1058" width="9.28515625" style="83" customWidth="1"/>
    <col min="1059" max="1059" width="1.5703125" style="83" customWidth="1"/>
    <col min="1060" max="1060" width="9.28515625" style="83" customWidth="1"/>
    <col min="1061" max="1061" width="1.5703125" style="83" customWidth="1"/>
    <col min="1062" max="1062" width="12.7109375" style="83"/>
    <col min="1063" max="1063" width="1.5703125" style="83" customWidth="1"/>
    <col min="1064" max="1064" width="9.28515625" style="83" customWidth="1"/>
    <col min="1065" max="1065" width="1.5703125" style="83" customWidth="1"/>
    <col min="1066" max="1066" width="8.42578125" style="83" customWidth="1"/>
    <col min="1067" max="1067" width="1.5703125" style="83" customWidth="1"/>
    <col min="1068" max="1068" width="12.7109375" style="83"/>
    <col min="1069" max="1069" width="1.5703125" style="83" customWidth="1"/>
    <col min="1070" max="1070" width="11.85546875" style="83" customWidth="1"/>
    <col min="1071" max="1071" width="1.5703125" style="83" customWidth="1"/>
    <col min="1072" max="1072" width="10.140625" style="83" customWidth="1"/>
    <col min="1073" max="1073" width="1" style="83" customWidth="1"/>
    <col min="1074" max="1074" width="11.28515625" style="83" customWidth="1"/>
    <col min="1075" max="1075" width="1.28515625" style="83" customWidth="1"/>
    <col min="1076" max="1076" width="9.42578125" style="83" customWidth="1"/>
    <col min="1077" max="1077" width="1.140625" style="83" customWidth="1"/>
    <col min="1078" max="1078" width="10.42578125" style="83" customWidth="1"/>
    <col min="1079" max="1079" width="1.28515625" style="83" customWidth="1"/>
    <col min="1080" max="1080" width="10.140625" style="83" customWidth="1"/>
    <col min="1081" max="1081" width="1.5703125" style="83" customWidth="1"/>
    <col min="1082" max="1082" width="11.42578125" style="83" customWidth="1"/>
    <col min="1083" max="1083" width="2.42578125" style="83" customWidth="1"/>
    <col min="1084" max="1084" width="4.5703125" style="83" customWidth="1"/>
    <col min="1085" max="1085" width="1.28515625" style="83" customWidth="1"/>
    <col min="1086" max="1086" width="8.42578125" style="83" customWidth="1"/>
    <col min="1087" max="1087" width="1.5703125" style="83" customWidth="1"/>
    <col min="1088" max="1088" width="12.7109375" style="83"/>
    <col min="1089" max="1089" width="1.5703125" style="83" customWidth="1"/>
    <col min="1090" max="1090" width="12.7109375" style="83"/>
    <col min="1091" max="1091" width="1.5703125" style="83" customWidth="1"/>
    <col min="1092" max="1092" width="12.7109375" style="83"/>
    <col min="1093" max="1093" width="1.5703125" style="83" customWidth="1"/>
    <col min="1094" max="1094" width="12.7109375" style="83"/>
    <col min="1095" max="1095" width="1.5703125" style="83" customWidth="1"/>
    <col min="1096" max="1280" width="12.7109375" style="83"/>
    <col min="1281" max="1281" width="5" style="83" customWidth="1"/>
    <col min="1282" max="1282" width="1.5703125" style="83" customWidth="1"/>
    <col min="1283" max="1283" width="17" style="83" customWidth="1"/>
    <col min="1284" max="1284" width="1.5703125" style="83" customWidth="1"/>
    <col min="1285" max="1285" width="12.85546875" style="83" customWidth="1"/>
    <col min="1286" max="1286" width="1.5703125" style="83" customWidth="1"/>
    <col min="1287" max="1287" width="8.85546875" style="83" customWidth="1"/>
    <col min="1288" max="1288" width="1.5703125" style="83" customWidth="1"/>
    <col min="1289" max="1289" width="8.140625" style="83" customWidth="1"/>
    <col min="1290" max="1290" width="1.5703125" style="83" customWidth="1"/>
    <col min="1291" max="1291" width="12.7109375" style="83"/>
    <col min="1292" max="1292" width="1.5703125" style="83" customWidth="1"/>
    <col min="1293" max="1293" width="13" style="83" customWidth="1"/>
    <col min="1294" max="1294" width="1.5703125" style="83" customWidth="1"/>
    <col min="1295" max="1295" width="8.42578125" style="83" customWidth="1"/>
    <col min="1296" max="1296" width="1.5703125" style="83" customWidth="1"/>
    <col min="1297" max="1297" width="8.42578125" style="83" customWidth="1"/>
    <col min="1298" max="1298" width="1.5703125" style="83" customWidth="1"/>
    <col min="1299" max="1299" width="13" style="83" bestFit="1" customWidth="1"/>
    <col min="1300" max="1300" width="1.5703125" style="83" customWidth="1"/>
    <col min="1301" max="1301" width="8.140625" style="83" customWidth="1"/>
    <col min="1302" max="1302" width="1.5703125" style="83" customWidth="1"/>
    <col min="1303" max="1303" width="8.28515625" style="83" customWidth="1"/>
    <col min="1304" max="1304" width="1.5703125" style="83" customWidth="1"/>
    <col min="1305" max="1305" width="11.85546875" style="83" customWidth="1"/>
    <col min="1306" max="1306" width="1.5703125" style="83" customWidth="1"/>
    <col min="1307" max="1307" width="11.42578125" style="83" customWidth="1"/>
    <col min="1308" max="1308" width="1.5703125" style="83" customWidth="1"/>
    <col min="1309" max="1309" width="10.5703125" style="83" customWidth="1"/>
    <col min="1310" max="1310" width="1.140625" style="83" customWidth="1"/>
    <col min="1311" max="1311" width="1.5703125" style="83" customWidth="1"/>
    <col min="1312" max="1312" width="14.42578125" style="83" customWidth="1"/>
    <col min="1313" max="1313" width="1.5703125" style="83" customWidth="1"/>
    <col min="1314" max="1314" width="9.28515625" style="83" customWidth="1"/>
    <col min="1315" max="1315" width="1.5703125" style="83" customWidth="1"/>
    <col min="1316" max="1316" width="9.28515625" style="83" customWidth="1"/>
    <col min="1317" max="1317" width="1.5703125" style="83" customWidth="1"/>
    <col min="1318" max="1318" width="12.7109375" style="83"/>
    <col min="1319" max="1319" width="1.5703125" style="83" customWidth="1"/>
    <col min="1320" max="1320" width="9.28515625" style="83" customWidth="1"/>
    <col min="1321" max="1321" width="1.5703125" style="83" customWidth="1"/>
    <col min="1322" max="1322" width="8.42578125" style="83" customWidth="1"/>
    <col min="1323" max="1323" width="1.5703125" style="83" customWidth="1"/>
    <col min="1324" max="1324" width="12.7109375" style="83"/>
    <col min="1325" max="1325" width="1.5703125" style="83" customWidth="1"/>
    <col min="1326" max="1326" width="11.85546875" style="83" customWidth="1"/>
    <col min="1327" max="1327" width="1.5703125" style="83" customWidth="1"/>
    <col min="1328" max="1328" width="10.140625" style="83" customWidth="1"/>
    <col min="1329" max="1329" width="1" style="83" customWidth="1"/>
    <col min="1330" max="1330" width="11.28515625" style="83" customWidth="1"/>
    <col min="1331" max="1331" width="1.28515625" style="83" customWidth="1"/>
    <col min="1332" max="1332" width="9.42578125" style="83" customWidth="1"/>
    <col min="1333" max="1333" width="1.140625" style="83" customWidth="1"/>
    <col min="1334" max="1334" width="10.42578125" style="83" customWidth="1"/>
    <col min="1335" max="1335" width="1.28515625" style="83" customWidth="1"/>
    <col min="1336" max="1336" width="10.140625" style="83" customWidth="1"/>
    <col min="1337" max="1337" width="1.5703125" style="83" customWidth="1"/>
    <col min="1338" max="1338" width="11.42578125" style="83" customWidth="1"/>
    <col min="1339" max="1339" width="2.42578125" style="83" customWidth="1"/>
    <col min="1340" max="1340" width="4.5703125" style="83" customWidth="1"/>
    <col min="1341" max="1341" width="1.28515625" style="83" customWidth="1"/>
    <col min="1342" max="1342" width="8.42578125" style="83" customWidth="1"/>
    <col min="1343" max="1343" width="1.5703125" style="83" customWidth="1"/>
    <col min="1344" max="1344" width="12.7109375" style="83"/>
    <col min="1345" max="1345" width="1.5703125" style="83" customWidth="1"/>
    <col min="1346" max="1346" width="12.7109375" style="83"/>
    <col min="1347" max="1347" width="1.5703125" style="83" customWidth="1"/>
    <col min="1348" max="1348" width="12.7109375" style="83"/>
    <col min="1349" max="1349" width="1.5703125" style="83" customWidth="1"/>
    <col min="1350" max="1350" width="12.7109375" style="83"/>
    <col min="1351" max="1351" width="1.5703125" style="83" customWidth="1"/>
    <col min="1352" max="1536" width="12.7109375" style="83"/>
    <col min="1537" max="1537" width="5" style="83" customWidth="1"/>
    <col min="1538" max="1538" width="1.5703125" style="83" customWidth="1"/>
    <col min="1539" max="1539" width="17" style="83" customWidth="1"/>
    <col min="1540" max="1540" width="1.5703125" style="83" customWidth="1"/>
    <col min="1541" max="1541" width="12.85546875" style="83" customWidth="1"/>
    <col min="1542" max="1542" width="1.5703125" style="83" customWidth="1"/>
    <col min="1543" max="1543" width="8.85546875" style="83" customWidth="1"/>
    <col min="1544" max="1544" width="1.5703125" style="83" customWidth="1"/>
    <col min="1545" max="1545" width="8.140625" style="83" customWidth="1"/>
    <col min="1546" max="1546" width="1.5703125" style="83" customWidth="1"/>
    <col min="1547" max="1547" width="12.7109375" style="83"/>
    <col min="1548" max="1548" width="1.5703125" style="83" customWidth="1"/>
    <col min="1549" max="1549" width="13" style="83" customWidth="1"/>
    <col min="1550" max="1550" width="1.5703125" style="83" customWidth="1"/>
    <col min="1551" max="1551" width="8.42578125" style="83" customWidth="1"/>
    <col min="1552" max="1552" width="1.5703125" style="83" customWidth="1"/>
    <col min="1553" max="1553" width="8.42578125" style="83" customWidth="1"/>
    <col min="1554" max="1554" width="1.5703125" style="83" customWidth="1"/>
    <col min="1555" max="1555" width="13" style="83" bestFit="1" customWidth="1"/>
    <col min="1556" max="1556" width="1.5703125" style="83" customWidth="1"/>
    <col min="1557" max="1557" width="8.140625" style="83" customWidth="1"/>
    <col min="1558" max="1558" width="1.5703125" style="83" customWidth="1"/>
    <col min="1559" max="1559" width="8.28515625" style="83" customWidth="1"/>
    <col min="1560" max="1560" width="1.5703125" style="83" customWidth="1"/>
    <col min="1561" max="1561" width="11.85546875" style="83" customWidth="1"/>
    <col min="1562" max="1562" width="1.5703125" style="83" customWidth="1"/>
    <col min="1563" max="1563" width="11.42578125" style="83" customWidth="1"/>
    <col min="1564" max="1564" width="1.5703125" style="83" customWidth="1"/>
    <col min="1565" max="1565" width="10.5703125" style="83" customWidth="1"/>
    <col min="1566" max="1566" width="1.140625" style="83" customWidth="1"/>
    <col min="1567" max="1567" width="1.5703125" style="83" customWidth="1"/>
    <col min="1568" max="1568" width="14.42578125" style="83" customWidth="1"/>
    <col min="1569" max="1569" width="1.5703125" style="83" customWidth="1"/>
    <col min="1570" max="1570" width="9.28515625" style="83" customWidth="1"/>
    <col min="1571" max="1571" width="1.5703125" style="83" customWidth="1"/>
    <col min="1572" max="1572" width="9.28515625" style="83" customWidth="1"/>
    <col min="1573" max="1573" width="1.5703125" style="83" customWidth="1"/>
    <col min="1574" max="1574" width="12.7109375" style="83"/>
    <col min="1575" max="1575" width="1.5703125" style="83" customWidth="1"/>
    <col min="1576" max="1576" width="9.28515625" style="83" customWidth="1"/>
    <col min="1577" max="1577" width="1.5703125" style="83" customWidth="1"/>
    <col min="1578" max="1578" width="8.42578125" style="83" customWidth="1"/>
    <col min="1579" max="1579" width="1.5703125" style="83" customWidth="1"/>
    <col min="1580" max="1580" width="12.7109375" style="83"/>
    <col min="1581" max="1581" width="1.5703125" style="83" customWidth="1"/>
    <col min="1582" max="1582" width="11.85546875" style="83" customWidth="1"/>
    <col min="1583" max="1583" width="1.5703125" style="83" customWidth="1"/>
    <col min="1584" max="1584" width="10.140625" style="83" customWidth="1"/>
    <col min="1585" max="1585" width="1" style="83" customWidth="1"/>
    <col min="1586" max="1586" width="11.28515625" style="83" customWidth="1"/>
    <col min="1587" max="1587" width="1.28515625" style="83" customWidth="1"/>
    <col min="1588" max="1588" width="9.42578125" style="83" customWidth="1"/>
    <col min="1589" max="1589" width="1.140625" style="83" customWidth="1"/>
    <col min="1590" max="1590" width="10.42578125" style="83" customWidth="1"/>
    <col min="1591" max="1591" width="1.28515625" style="83" customWidth="1"/>
    <col min="1592" max="1592" width="10.140625" style="83" customWidth="1"/>
    <col min="1593" max="1593" width="1.5703125" style="83" customWidth="1"/>
    <col min="1594" max="1594" width="11.42578125" style="83" customWidth="1"/>
    <col min="1595" max="1595" width="2.42578125" style="83" customWidth="1"/>
    <col min="1596" max="1596" width="4.5703125" style="83" customWidth="1"/>
    <col min="1597" max="1597" width="1.28515625" style="83" customWidth="1"/>
    <col min="1598" max="1598" width="8.42578125" style="83" customWidth="1"/>
    <col min="1599" max="1599" width="1.5703125" style="83" customWidth="1"/>
    <col min="1600" max="1600" width="12.7109375" style="83"/>
    <col min="1601" max="1601" width="1.5703125" style="83" customWidth="1"/>
    <col min="1602" max="1602" width="12.7109375" style="83"/>
    <col min="1603" max="1603" width="1.5703125" style="83" customWidth="1"/>
    <col min="1604" max="1604" width="12.7109375" style="83"/>
    <col min="1605" max="1605" width="1.5703125" style="83" customWidth="1"/>
    <col min="1606" max="1606" width="12.7109375" style="83"/>
    <col min="1607" max="1607" width="1.5703125" style="83" customWidth="1"/>
    <col min="1608" max="1792" width="12.7109375" style="83"/>
    <col min="1793" max="1793" width="5" style="83" customWidth="1"/>
    <col min="1794" max="1794" width="1.5703125" style="83" customWidth="1"/>
    <col min="1795" max="1795" width="17" style="83" customWidth="1"/>
    <col min="1796" max="1796" width="1.5703125" style="83" customWidth="1"/>
    <col min="1797" max="1797" width="12.85546875" style="83" customWidth="1"/>
    <col min="1798" max="1798" width="1.5703125" style="83" customWidth="1"/>
    <col min="1799" max="1799" width="8.85546875" style="83" customWidth="1"/>
    <col min="1800" max="1800" width="1.5703125" style="83" customWidth="1"/>
    <col min="1801" max="1801" width="8.140625" style="83" customWidth="1"/>
    <col min="1802" max="1802" width="1.5703125" style="83" customWidth="1"/>
    <col min="1803" max="1803" width="12.7109375" style="83"/>
    <col min="1804" max="1804" width="1.5703125" style="83" customWidth="1"/>
    <col min="1805" max="1805" width="13" style="83" customWidth="1"/>
    <col min="1806" max="1806" width="1.5703125" style="83" customWidth="1"/>
    <col min="1807" max="1807" width="8.42578125" style="83" customWidth="1"/>
    <col min="1808" max="1808" width="1.5703125" style="83" customWidth="1"/>
    <col min="1809" max="1809" width="8.42578125" style="83" customWidth="1"/>
    <col min="1810" max="1810" width="1.5703125" style="83" customWidth="1"/>
    <col min="1811" max="1811" width="13" style="83" bestFit="1" customWidth="1"/>
    <col min="1812" max="1812" width="1.5703125" style="83" customWidth="1"/>
    <col min="1813" max="1813" width="8.140625" style="83" customWidth="1"/>
    <col min="1814" max="1814" width="1.5703125" style="83" customWidth="1"/>
    <col min="1815" max="1815" width="8.28515625" style="83" customWidth="1"/>
    <col min="1816" max="1816" width="1.5703125" style="83" customWidth="1"/>
    <col min="1817" max="1817" width="11.85546875" style="83" customWidth="1"/>
    <col min="1818" max="1818" width="1.5703125" style="83" customWidth="1"/>
    <col min="1819" max="1819" width="11.42578125" style="83" customWidth="1"/>
    <col min="1820" max="1820" width="1.5703125" style="83" customWidth="1"/>
    <col min="1821" max="1821" width="10.5703125" style="83" customWidth="1"/>
    <col min="1822" max="1822" width="1.140625" style="83" customWidth="1"/>
    <col min="1823" max="1823" width="1.5703125" style="83" customWidth="1"/>
    <col min="1824" max="1824" width="14.42578125" style="83" customWidth="1"/>
    <col min="1825" max="1825" width="1.5703125" style="83" customWidth="1"/>
    <col min="1826" max="1826" width="9.28515625" style="83" customWidth="1"/>
    <col min="1827" max="1827" width="1.5703125" style="83" customWidth="1"/>
    <col min="1828" max="1828" width="9.28515625" style="83" customWidth="1"/>
    <col min="1829" max="1829" width="1.5703125" style="83" customWidth="1"/>
    <col min="1830" max="1830" width="12.7109375" style="83"/>
    <col min="1831" max="1831" width="1.5703125" style="83" customWidth="1"/>
    <col min="1832" max="1832" width="9.28515625" style="83" customWidth="1"/>
    <col min="1833" max="1833" width="1.5703125" style="83" customWidth="1"/>
    <col min="1834" max="1834" width="8.42578125" style="83" customWidth="1"/>
    <col min="1835" max="1835" width="1.5703125" style="83" customWidth="1"/>
    <col min="1836" max="1836" width="12.7109375" style="83"/>
    <col min="1837" max="1837" width="1.5703125" style="83" customWidth="1"/>
    <col min="1838" max="1838" width="11.85546875" style="83" customWidth="1"/>
    <col min="1839" max="1839" width="1.5703125" style="83" customWidth="1"/>
    <col min="1840" max="1840" width="10.140625" style="83" customWidth="1"/>
    <col min="1841" max="1841" width="1" style="83" customWidth="1"/>
    <col min="1842" max="1842" width="11.28515625" style="83" customWidth="1"/>
    <col min="1843" max="1843" width="1.28515625" style="83" customWidth="1"/>
    <col min="1844" max="1844" width="9.42578125" style="83" customWidth="1"/>
    <col min="1845" max="1845" width="1.140625" style="83" customWidth="1"/>
    <col min="1846" max="1846" width="10.42578125" style="83" customWidth="1"/>
    <col min="1847" max="1847" width="1.28515625" style="83" customWidth="1"/>
    <col min="1848" max="1848" width="10.140625" style="83" customWidth="1"/>
    <col min="1849" max="1849" width="1.5703125" style="83" customWidth="1"/>
    <col min="1850" max="1850" width="11.42578125" style="83" customWidth="1"/>
    <col min="1851" max="1851" width="2.42578125" style="83" customWidth="1"/>
    <col min="1852" max="1852" width="4.5703125" style="83" customWidth="1"/>
    <col min="1853" max="1853" width="1.28515625" style="83" customWidth="1"/>
    <col min="1854" max="1854" width="8.42578125" style="83" customWidth="1"/>
    <col min="1855" max="1855" width="1.5703125" style="83" customWidth="1"/>
    <col min="1856" max="1856" width="12.7109375" style="83"/>
    <col min="1857" max="1857" width="1.5703125" style="83" customWidth="1"/>
    <col min="1858" max="1858" width="12.7109375" style="83"/>
    <col min="1859" max="1859" width="1.5703125" style="83" customWidth="1"/>
    <col min="1860" max="1860" width="12.7109375" style="83"/>
    <col min="1861" max="1861" width="1.5703125" style="83" customWidth="1"/>
    <col min="1862" max="1862" width="12.7109375" style="83"/>
    <col min="1863" max="1863" width="1.5703125" style="83" customWidth="1"/>
    <col min="1864" max="2048" width="12.7109375" style="83"/>
    <col min="2049" max="2049" width="5" style="83" customWidth="1"/>
    <col min="2050" max="2050" width="1.5703125" style="83" customWidth="1"/>
    <col min="2051" max="2051" width="17" style="83" customWidth="1"/>
    <col min="2052" max="2052" width="1.5703125" style="83" customWidth="1"/>
    <col min="2053" max="2053" width="12.85546875" style="83" customWidth="1"/>
    <col min="2054" max="2054" width="1.5703125" style="83" customWidth="1"/>
    <col min="2055" max="2055" width="8.85546875" style="83" customWidth="1"/>
    <col min="2056" max="2056" width="1.5703125" style="83" customWidth="1"/>
    <col min="2057" max="2057" width="8.140625" style="83" customWidth="1"/>
    <col min="2058" max="2058" width="1.5703125" style="83" customWidth="1"/>
    <col min="2059" max="2059" width="12.7109375" style="83"/>
    <col min="2060" max="2060" width="1.5703125" style="83" customWidth="1"/>
    <col min="2061" max="2061" width="13" style="83" customWidth="1"/>
    <col min="2062" max="2062" width="1.5703125" style="83" customWidth="1"/>
    <col min="2063" max="2063" width="8.42578125" style="83" customWidth="1"/>
    <col min="2064" max="2064" width="1.5703125" style="83" customWidth="1"/>
    <col min="2065" max="2065" width="8.42578125" style="83" customWidth="1"/>
    <col min="2066" max="2066" width="1.5703125" style="83" customWidth="1"/>
    <col min="2067" max="2067" width="13" style="83" bestFit="1" customWidth="1"/>
    <col min="2068" max="2068" width="1.5703125" style="83" customWidth="1"/>
    <col min="2069" max="2069" width="8.140625" style="83" customWidth="1"/>
    <col min="2070" max="2070" width="1.5703125" style="83" customWidth="1"/>
    <col min="2071" max="2071" width="8.28515625" style="83" customWidth="1"/>
    <col min="2072" max="2072" width="1.5703125" style="83" customWidth="1"/>
    <col min="2073" max="2073" width="11.85546875" style="83" customWidth="1"/>
    <col min="2074" max="2074" width="1.5703125" style="83" customWidth="1"/>
    <col min="2075" max="2075" width="11.42578125" style="83" customWidth="1"/>
    <col min="2076" max="2076" width="1.5703125" style="83" customWidth="1"/>
    <col min="2077" max="2077" width="10.5703125" style="83" customWidth="1"/>
    <col min="2078" max="2078" width="1.140625" style="83" customWidth="1"/>
    <col min="2079" max="2079" width="1.5703125" style="83" customWidth="1"/>
    <col min="2080" max="2080" width="14.42578125" style="83" customWidth="1"/>
    <col min="2081" max="2081" width="1.5703125" style="83" customWidth="1"/>
    <col min="2082" max="2082" width="9.28515625" style="83" customWidth="1"/>
    <col min="2083" max="2083" width="1.5703125" style="83" customWidth="1"/>
    <col min="2084" max="2084" width="9.28515625" style="83" customWidth="1"/>
    <col min="2085" max="2085" width="1.5703125" style="83" customWidth="1"/>
    <col min="2086" max="2086" width="12.7109375" style="83"/>
    <col min="2087" max="2087" width="1.5703125" style="83" customWidth="1"/>
    <col min="2088" max="2088" width="9.28515625" style="83" customWidth="1"/>
    <col min="2089" max="2089" width="1.5703125" style="83" customWidth="1"/>
    <col min="2090" max="2090" width="8.42578125" style="83" customWidth="1"/>
    <col min="2091" max="2091" width="1.5703125" style="83" customWidth="1"/>
    <col min="2092" max="2092" width="12.7109375" style="83"/>
    <col min="2093" max="2093" width="1.5703125" style="83" customWidth="1"/>
    <col min="2094" max="2094" width="11.85546875" style="83" customWidth="1"/>
    <col min="2095" max="2095" width="1.5703125" style="83" customWidth="1"/>
    <col min="2096" max="2096" width="10.140625" style="83" customWidth="1"/>
    <col min="2097" max="2097" width="1" style="83" customWidth="1"/>
    <col min="2098" max="2098" width="11.28515625" style="83" customWidth="1"/>
    <col min="2099" max="2099" width="1.28515625" style="83" customWidth="1"/>
    <col min="2100" max="2100" width="9.42578125" style="83" customWidth="1"/>
    <col min="2101" max="2101" width="1.140625" style="83" customWidth="1"/>
    <col min="2102" max="2102" width="10.42578125" style="83" customWidth="1"/>
    <col min="2103" max="2103" width="1.28515625" style="83" customWidth="1"/>
    <col min="2104" max="2104" width="10.140625" style="83" customWidth="1"/>
    <col min="2105" max="2105" width="1.5703125" style="83" customWidth="1"/>
    <col min="2106" max="2106" width="11.42578125" style="83" customWidth="1"/>
    <col min="2107" max="2107" width="2.42578125" style="83" customWidth="1"/>
    <col min="2108" max="2108" width="4.5703125" style="83" customWidth="1"/>
    <col min="2109" max="2109" width="1.28515625" style="83" customWidth="1"/>
    <col min="2110" max="2110" width="8.42578125" style="83" customWidth="1"/>
    <col min="2111" max="2111" width="1.5703125" style="83" customWidth="1"/>
    <col min="2112" max="2112" width="12.7109375" style="83"/>
    <col min="2113" max="2113" width="1.5703125" style="83" customWidth="1"/>
    <col min="2114" max="2114" width="12.7109375" style="83"/>
    <col min="2115" max="2115" width="1.5703125" style="83" customWidth="1"/>
    <col min="2116" max="2116" width="12.7109375" style="83"/>
    <col min="2117" max="2117" width="1.5703125" style="83" customWidth="1"/>
    <col min="2118" max="2118" width="12.7109375" style="83"/>
    <col min="2119" max="2119" width="1.5703125" style="83" customWidth="1"/>
    <col min="2120" max="2304" width="12.7109375" style="83"/>
    <col min="2305" max="2305" width="5" style="83" customWidth="1"/>
    <col min="2306" max="2306" width="1.5703125" style="83" customWidth="1"/>
    <col min="2307" max="2307" width="17" style="83" customWidth="1"/>
    <col min="2308" max="2308" width="1.5703125" style="83" customWidth="1"/>
    <col min="2309" max="2309" width="12.85546875" style="83" customWidth="1"/>
    <col min="2310" max="2310" width="1.5703125" style="83" customWidth="1"/>
    <col min="2311" max="2311" width="8.85546875" style="83" customWidth="1"/>
    <col min="2312" max="2312" width="1.5703125" style="83" customWidth="1"/>
    <col min="2313" max="2313" width="8.140625" style="83" customWidth="1"/>
    <col min="2314" max="2314" width="1.5703125" style="83" customWidth="1"/>
    <col min="2315" max="2315" width="12.7109375" style="83"/>
    <col min="2316" max="2316" width="1.5703125" style="83" customWidth="1"/>
    <col min="2317" max="2317" width="13" style="83" customWidth="1"/>
    <col min="2318" max="2318" width="1.5703125" style="83" customWidth="1"/>
    <col min="2319" max="2319" width="8.42578125" style="83" customWidth="1"/>
    <col min="2320" max="2320" width="1.5703125" style="83" customWidth="1"/>
    <col min="2321" max="2321" width="8.42578125" style="83" customWidth="1"/>
    <col min="2322" max="2322" width="1.5703125" style="83" customWidth="1"/>
    <col min="2323" max="2323" width="13" style="83" bestFit="1" customWidth="1"/>
    <col min="2324" max="2324" width="1.5703125" style="83" customWidth="1"/>
    <col min="2325" max="2325" width="8.140625" style="83" customWidth="1"/>
    <col min="2326" max="2326" width="1.5703125" style="83" customWidth="1"/>
    <col min="2327" max="2327" width="8.28515625" style="83" customWidth="1"/>
    <col min="2328" max="2328" width="1.5703125" style="83" customWidth="1"/>
    <col min="2329" max="2329" width="11.85546875" style="83" customWidth="1"/>
    <col min="2330" max="2330" width="1.5703125" style="83" customWidth="1"/>
    <col min="2331" max="2331" width="11.42578125" style="83" customWidth="1"/>
    <col min="2332" max="2332" width="1.5703125" style="83" customWidth="1"/>
    <col min="2333" max="2333" width="10.5703125" style="83" customWidth="1"/>
    <col min="2334" max="2334" width="1.140625" style="83" customWidth="1"/>
    <col min="2335" max="2335" width="1.5703125" style="83" customWidth="1"/>
    <col min="2336" max="2336" width="14.42578125" style="83" customWidth="1"/>
    <col min="2337" max="2337" width="1.5703125" style="83" customWidth="1"/>
    <col min="2338" max="2338" width="9.28515625" style="83" customWidth="1"/>
    <col min="2339" max="2339" width="1.5703125" style="83" customWidth="1"/>
    <col min="2340" max="2340" width="9.28515625" style="83" customWidth="1"/>
    <col min="2341" max="2341" width="1.5703125" style="83" customWidth="1"/>
    <col min="2342" max="2342" width="12.7109375" style="83"/>
    <col min="2343" max="2343" width="1.5703125" style="83" customWidth="1"/>
    <col min="2344" max="2344" width="9.28515625" style="83" customWidth="1"/>
    <col min="2345" max="2345" width="1.5703125" style="83" customWidth="1"/>
    <col min="2346" max="2346" width="8.42578125" style="83" customWidth="1"/>
    <col min="2347" max="2347" width="1.5703125" style="83" customWidth="1"/>
    <col min="2348" max="2348" width="12.7109375" style="83"/>
    <col min="2349" max="2349" width="1.5703125" style="83" customWidth="1"/>
    <col min="2350" max="2350" width="11.85546875" style="83" customWidth="1"/>
    <col min="2351" max="2351" width="1.5703125" style="83" customWidth="1"/>
    <col min="2352" max="2352" width="10.140625" style="83" customWidth="1"/>
    <col min="2353" max="2353" width="1" style="83" customWidth="1"/>
    <col min="2354" max="2354" width="11.28515625" style="83" customWidth="1"/>
    <col min="2355" max="2355" width="1.28515625" style="83" customWidth="1"/>
    <col min="2356" max="2356" width="9.42578125" style="83" customWidth="1"/>
    <col min="2357" max="2357" width="1.140625" style="83" customWidth="1"/>
    <col min="2358" max="2358" width="10.42578125" style="83" customWidth="1"/>
    <col min="2359" max="2359" width="1.28515625" style="83" customWidth="1"/>
    <col min="2360" max="2360" width="10.140625" style="83" customWidth="1"/>
    <col min="2361" max="2361" width="1.5703125" style="83" customWidth="1"/>
    <col min="2362" max="2362" width="11.42578125" style="83" customWidth="1"/>
    <col min="2363" max="2363" width="2.42578125" style="83" customWidth="1"/>
    <col min="2364" max="2364" width="4.5703125" style="83" customWidth="1"/>
    <col min="2365" max="2365" width="1.28515625" style="83" customWidth="1"/>
    <col min="2366" max="2366" width="8.42578125" style="83" customWidth="1"/>
    <col min="2367" max="2367" width="1.5703125" style="83" customWidth="1"/>
    <col min="2368" max="2368" width="12.7109375" style="83"/>
    <col min="2369" max="2369" width="1.5703125" style="83" customWidth="1"/>
    <col min="2370" max="2370" width="12.7109375" style="83"/>
    <col min="2371" max="2371" width="1.5703125" style="83" customWidth="1"/>
    <col min="2372" max="2372" width="12.7109375" style="83"/>
    <col min="2373" max="2373" width="1.5703125" style="83" customWidth="1"/>
    <col min="2374" max="2374" width="12.7109375" style="83"/>
    <col min="2375" max="2375" width="1.5703125" style="83" customWidth="1"/>
    <col min="2376" max="2560" width="12.7109375" style="83"/>
    <col min="2561" max="2561" width="5" style="83" customWidth="1"/>
    <col min="2562" max="2562" width="1.5703125" style="83" customWidth="1"/>
    <col min="2563" max="2563" width="17" style="83" customWidth="1"/>
    <col min="2564" max="2564" width="1.5703125" style="83" customWidth="1"/>
    <col min="2565" max="2565" width="12.85546875" style="83" customWidth="1"/>
    <col min="2566" max="2566" width="1.5703125" style="83" customWidth="1"/>
    <col min="2567" max="2567" width="8.85546875" style="83" customWidth="1"/>
    <col min="2568" max="2568" width="1.5703125" style="83" customWidth="1"/>
    <col min="2569" max="2569" width="8.140625" style="83" customWidth="1"/>
    <col min="2570" max="2570" width="1.5703125" style="83" customWidth="1"/>
    <col min="2571" max="2571" width="12.7109375" style="83"/>
    <col min="2572" max="2572" width="1.5703125" style="83" customWidth="1"/>
    <col min="2573" max="2573" width="13" style="83" customWidth="1"/>
    <col min="2574" max="2574" width="1.5703125" style="83" customWidth="1"/>
    <col min="2575" max="2575" width="8.42578125" style="83" customWidth="1"/>
    <col min="2576" max="2576" width="1.5703125" style="83" customWidth="1"/>
    <col min="2577" max="2577" width="8.42578125" style="83" customWidth="1"/>
    <col min="2578" max="2578" width="1.5703125" style="83" customWidth="1"/>
    <col min="2579" max="2579" width="13" style="83" bestFit="1" customWidth="1"/>
    <col min="2580" max="2580" width="1.5703125" style="83" customWidth="1"/>
    <col min="2581" max="2581" width="8.140625" style="83" customWidth="1"/>
    <col min="2582" max="2582" width="1.5703125" style="83" customWidth="1"/>
    <col min="2583" max="2583" width="8.28515625" style="83" customWidth="1"/>
    <col min="2584" max="2584" width="1.5703125" style="83" customWidth="1"/>
    <col min="2585" max="2585" width="11.85546875" style="83" customWidth="1"/>
    <col min="2586" max="2586" width="1.5703125" style="83" customWidth="1"/>
    <col min="2587" max="2587" width="11.42578125" style="83" customWidth="1"/>
    <col min="2588" max="2588" width="1.5703125" style="83" customWidth="1"/>
    <col min="2589" max="2589" width="10.5703125" style="83" customWidth="1"/>
    <col min="2590" max="2590" width="1.140625" style="83" customWidth="1"/>
    <col min="2591" max="2591" width="1.5703125" style="83" customWidth="1"/>
    <col min="2592" max="2592" width="14.42578125" style="83" customWidth="1"/>
    <col min="2593" max="2593" width="1.5703125" style="83" customWidth="1"/>
    <col min="2594" max="2594" width="9.28515625" style="83" customWidth="1"/>
    <col min="2595" max="2595" width="1.5703125" style="83" customWidth="1"/>
    <col min="2596" max="2596" width="9.28515625" style="83" customWidth="1"/>
    <col min="2597" max="2597" width="1.5703125" style="83" customWidth="1"/>
    <col min="2598" max="2598" width="12.7109375" style="83"/>
    <col min="2599" max="2599" width="1.5703125" style="83" customWidth="1"/>
    <col min="2600" max="2600" width="9.28515625" style="83" customWidth="1"/>
    <col min="2601" max="2601" width="1.5703125" style="83" customWidth="1"/>
    <col min="2602" max="2602" width="8.42578125" style="83" customWidth="1"/>
    <col min="2603" max="2603" width="1.5703125" style="83" customWidth="1"/>
    <col min="2604" max="2604" width="12.7109375" style="83"/>
    <col min="2605" max="2605" width="1.5703125" style="83" customWidth="1"/>
    <col min="2606" max="2606" width="11.85546875" style="83" customWidth="1"/>
    <col min="2607" max="2607" width="1.5703125" style="83" customWidth="1"/>
    <col min="2608" max="2608" width="10.140625" style="83" customWidth="1"/>
    <col min="2609" max="2609" width="1" style="83" customWidth="1"/>
    <col min="2610" max="2610" width="11.28515625" style="83" customWidth="1"/>
    <col min="2611" max="2611" width="1.28515625" style="83" customWidth="1"/>
    <col min="2612" max="2612" width="9.42578125" style="83" customWidth="1"/>
    <col min="2613" max="2613" width="1.140625" style="83" customWidth="1"/>
    <col min="2614" max="2614" width="10.42578125" style="83" customWidth="1"/>
    <col min="2615" max="2615" width="1.28515625" style="83" customWidth="1"/>
    <col min="2616" max="2616" width="10.140625" style="83" customWidth="1"/>
    <col min="2617" max="2617" width="1.5703125" style="83" customWidth="1"/>
    <col min="2618" max="2618" width="11.42578125" style="83" customWidth="1"/>
    <col min="2619" max="2619" width="2.42578125" style="83" customWidth="1"/>
    <col min="2620" max="2620" width="4.5703125" style="83" customWidth="1"/>
    <col min="2621" max="2621" width="1.28515625" style="83" customWidth="1"/>
    <col min="2622" max="2622" width="8.42578125" style="83" customWidth="1"/>
    <col min="2623" max="2623" width="1.5703125" style="83" customWidth="1"/>
    <col min="2624" max="2624" width="12.7109375" style="83"/>
    <col min="2625" max="2625" width="1.5703125" style="83" customWidth="1"/>
    <col min="2626" max="2626" width="12.7109375" style="83"/>
    <col min="2627" max="2627" width="1.5703125" style="83" customWidth="1"/>
    <col min="2628" max="2628" width="12.7109375" style="83"/>
    <col min="2629" max="2629" width="1.5703125" style="83" customWidth="1"/>
    <col min="2630" max="2630" width="12.7109375" style="83"/>
    <col min="2631" max="2631" width="1.5703125" style="83" customWidth="1"/>
    <col min="2632" max="2816" width="12.7109375" style="83"/>
    <col min="2817" max="2817" width="5" style="83" customWidth="1"/>
    <col min="2818" max="2818" width="1.5703125" style="83" customWidth="1"/>
    <col min="2819" max="2819" width="17" style="83" customWidth="1"/>
    <col min="2820" max="2820" width="1.5703125" style="83" customWidth="1"/>
    <col min="2821" max="2821" width="12.85546875" style="83" customWidth="1"/>
    <col min="2822" max="2822" width="1.5703125" style="83" customWidth="1"/>
    <col min="2823" max="2823" width="8.85546875" style="83" customWidth="1"/>
    <col min="2824" max="2824" width="1.5703125" style="83" customWidth="1"/>
    <col min="2825" max="2825" width="8.140625" style="83" customWidth="1"/>
    <col min="2826" max="2826" width="1.5703125" style="83" customWidth="1"/>
    <col min="2827" max="2827" width="12.7109375" style="83"/>
    <col min="2828" max="2828" width="1.5703125" style="83" customWidth="1"/>
    <col min="2829" max="2829" width="13" style="83" customWidth="1"/>
    <col min="2830" max="2830" width="1.5703125" style="83" customWidth="1"/>
    <col min="2831" max="2831" width="8.42578125" style="83" customWidth="1"/>
    <col min="2832" max="2832" width="1.5703125" style="83" customWidth="1"/>
    <col min="2833" max="2833" width="8.42578125" style="83" customWidth="1"/>
    <col min="2834" max="2834" width="1.5703125" style="83" customWidth="1"/>
    <col min="2835" max="2835" width="13" style="83" bestFit="1" customWidth="1"/>
    <col min="2836" max="2836" width="1.5703125" style="83" customWidth="1"/>
    <col min="2837" max="2837" width="8.140625" style="83" customWidth="1"/>
    <col min="2838" max="2838" width="1.5703125" style="83" customWidth="1"/>
    <col min="2839" max="2839" width="8.28515625" style="83" customWidth="1"/>
    <col min="2840" max="2840" width="1.5703125" style="83" customWidth="1"/>
    <col min="2841" max="2841" width="11.85546875" style="83" customWidth="1"/>
    <col min="2842" max="2842" width="1.5703125" style="83" customWidth="1"/>
    <col min="2843" max="2843" width="11.42578125" style="83" customWidth="1"/>
    <col min="2844" max="2844" width="1.5703125" style="83" customWidth="1"/>
    <col min="2845" max="2845" width="10.5703125" style="83" customWidth="1"/>
    <col min="2846" max="2846" width="1.140625" style="83" customWidth="1"/>
    <col min="2847" max="2847" width="1.5703125" style="83" customWidth="1"/>
    <col min="2848" max="2848" width="14.42578125" style="83" customWidth="1"/>
    <col min="2849" max="2849" width="1.5703125" style="83" customWidth="1"/>
    <col min="2850" max="2850" width="9.28515625" style="83" customWidth="1"/>
    <col min="2851" max="2851" width="1.5703125" style="83" customWidth="1"/>
    <col min="2852" max="2852" width="9.28515625" style="83" customWidth="1"/>
    <col min="2853" max="2853" width="1.5703125" style="83" customWidth="1"/>
    <col min="2854" max="2854" width="12.7109375" style="83"/>
    <col min="2855" max="2855" width="1.5703125" style="83" customWidth="1"/>
    <col min="2856" max="2856" width="9.28515625" style="83" customWidth="1"/>
    <col min="2857" max="2857" width="1.5703125" style="83" customWidth="1"/>
    <col min="2858" max="2858" width="8.42578125" style="83" customWidth="1"/>
    <col min="2859" max="2859" width="1.5703125" style="83" customWidth="1"/>
    <col min="2860" max="2860" width="12.7109375" style="83"/>
    <col min="2861" max="2861" width="1.5703125" style="83" customWidth="1"/>
    <col min="2862" max="2862" width="11.85546875" style="83" customWidth="1"/>
    <col min="2863" max="2863" width="1.5703125" style="83" customWidth="1"/>
    <col min="2864" max="2864" width="10.140625" style="83" customWidth="1"/>
    <col min="2865" max="2865" width="1" style="83" customWidth="1"/>
    <col min="2866" max="2866" width="11.28515625" style="83" customWidth="1"/>
    <col min="2867" max="2867" width="1.28515625" style="83" customWidth="1"/>
    <col min="2868" max="2868" width="9.42578125" style="83" customWidth="1"/>
    <col min="2869" max="2869" width="1.140625" style="83" customWidth="1"/>
    <col min="2870" max="2870" width="10.42578125" style="83" customWidth="1"/>
    <col min="2871" max="2871" width="1.28515625" style="83" customWidth="1"/>
    <col min="2872" max="2872" width="10.140625" style="83" customWidth="1"/>
    <col min="2873" max="2873" width="1.5703125" style="83" customWidth="1"/>
    <col min="2874" max="2874" width="11.42578125" style="83" customWidth="1"/>
    <col min="2875" max="2875" width="2.42578125" style="83" customWidth="1"/>
    <col min="2876" max="2876" width="4.5703125" style="83" customWidth="1"/>
    <col min="2877" max="2877" width="1.28515625" style="83" customWidth="1"/>
    <col min="2878" max="2878" width="8.42578125" style="83" customWidth="1"/>
    <col min="2879" max="2879" width="1.5703125" style="83" customWidth="1"/>
    <col min="2880" max="2880" width="12.7109375" style="83"/>
    <col min="2881" max="2881" width="1.5703125" style="83" customWidth="1"/>
    <col min="2882" max="2882" width="12.7109375" style="83"/>
    <col min="2883" max="2883" width="1.5703125" style="83" customWidth="1"/>
    <col min="2884" max="2884" width="12.7109375" style="83"/>
    <col min="2885" max="2885" width="1.5703125" style="83" customWidth="1"/>
    <col min="2886" max="2886" width="12.7109375" style="83"/>
    <col min="2887" max="2887" width="1.5703125" style="83" customWidth="1"/>
    <col min="2888" max="3072" width="12.7109375" style="83"/>
    <col min="3073" max="3073" width="5" style="83" customWidth="1"/>
    <col min="3074" max="3074" width="1.5703125" style="83" customWidth="1"/>
    <col min="3075" max="3075" width="17" style="83" customWidth="1"/>
    <col min="3076" max="3076" width="1.5703125" style="83" customWidth="1"/>
    <col min="3077" max="3077" width="12.85546875" style="83" customWidth="1"/>
    <col min="3078" max="3078" width="1.5703125" style="83" customWidth="1"/>
    <col min="3079" max="3079" width="8.85546875" style="83" customWidth="1"/>
    <col min="3080" max="3080" width="1.5703125" style="83" customWidth="1"/>
    <col min="3081" max="3081" width="8.140625" style="83" customWidth="1"/>
    <col min="3082" max="3082" width="1.5703125" style="83" customWidth="1"/>
    <col min="3083" max="3083" width="12.7109375" style="83"/>
    <col min="3084" max="3084" width="1.5703125" style="83" customWidth="1"/>
    <col min="3085" max="3085" width="13" style="83" customWidth="1"/>
    <col min="3086" max="3086" width="1.5703125" style="83" customWidth="1"/>
    <col min="3087" max="3087" width="8.42578125" style="83" customWidth="1"/>
    <col min="3088" max="3088" width="1.5703125" style="83" customWidth="1"/>
    <col min="3089" max="3089" width="8.42578125" style="83" customWidth="1"/>
    <col min="3090" max="3090" width="1.5703125" style="83" customWidth="1"/>
    <col min="3091" max="3091" width="13" style="83" bestFit="1" customWidth="1"/>
    <col min="3092" max="3092" width="1.5703125" style="83" customWidth="1"/>
    <col min="3093" max="3093" width="8.140625" style="83" customWidth="1"/>
    <col min="3094" max="3094" width="1.5703125" style="83" customWidth="1"/>
    <col min="3095" max="3095" width="8.28515625" style="83" customWidth="1"/>
    <col min="3096" max="3096" width="1.5703125" style="83" customWidth="1"/>
    <col min="3097" max="3097" width="11.85546875" style="83" customWidth="1"/>
    <col min="3098" max="3098" width="1.5703125" style="83" customWidth="1"/>
    <col min="3099" max="3099" width="11.42578125" style="83" customWidth="1"/>
    <col min="3100" max="3100" width="1.5703125" style="83" customWidth="1"/>
    <col min="3101" max="3101" width="10.5703125" style="83" customWidth="1"/>
    <col min="3102" max="3102" width="1.140625" style="83" customWidth="1"/>
    <col min="3103" max="3103" width="1.5703125" style="83" customWidth="1"/>
    <col min="3104" max="3104" width="14.42578125" style="83" customWidth="1"/>
    <col min="3105" max="3105" width="1.5703125" style="83" customWidth="1"/>
    <col min="3106" max="3106" width="9.28515625" style="83" customWidth="1"/>
    <col min="3107" max="3107" width="1.5703125" style="83" customWidth="1"/>
    <col min="3108" max="3108" width="9.28515625" style="83" customWidth="1"/>
    <col min="3109" max="3109" width="1.5703125" style="83" customWidth="1"/>
    <col min="3110" max="3110" width="12.7109375" style="83"/>
    <col min="3111" max="3111" width="1.5703125" style="83" customWidth="1"/>
    <col min="3112" max="3112" width="9.28515625" style="83" customWidth="1"/>
    <col min="3113" max="3113" width="1.5703125" style="83" customWidth="1"/>
    <col min="3114" max="3114" width="8.42578125" style="83" customWidth="1"/>
    <col min="3115" max="3115" width="1.5703125" style="83" customWidth="1"/>
    <col min="3116" max="3116" width="12.7109375" style="83"/>
    <col min="3117" max="3117" width="1.5703125" style="83" customWidth="1"/>
    <col min="3118" max="3118" width="11.85546875" style="83" customWidth="1"/>
    <col min="3119" max="3119" width="1.5703125" style="83" customWidth="1"/>
    <col min="3120" max="3120" width="10.140625" style="83" customWidth="1"/>
    <col min="3121" max="3121" width="1" style="83" customWidth="1"/>
    <col min="3122" max="3122" width="11.28515625" style="83" customWidth="1"/>
    <col min="3123" max="3123" width="1.28515625" style="83" customWidth="1"/>
    <col min="3124" max="3124" width="9.42578125" style="83" customWidth="1"/>
    <col min="3125" max="3125" width="1.140625" style="83" customWidth="1"/>
    <col min="3126" max="3126" width="10.42578125" style="83" customWidth="1"/>
    <col min="3127" max="3127" width="1.28515625" style="83" customWidth="1"/>
    <col min="3128" max="3128" width="10.140625" style="83" customWidth="1"/>
    <col min="3129" max="3129" width="1.5703125" style="83" customWidth="1"/>
    <col min="3130" max="3130" width="11.42578125" style="83" customWidth="1"/>
    <col min="3131" max="3131" width="2.42578125" style="83" customWidth="1"/>
    <col min="3132" max="3132" width="4.5703125" style="83" customWidth="1"/>
    <col min="3133" max="3133" width="1.28515625" style="83" customWidth="1"/>
    <col min="3134" max="3134" width="8.42578125" style="83" customWidth="1"/>
    <col min="3135" max="3135" width="1.5703125" style="83" customWidth="1"/>
    <col min="3136" max="3136" width="12.7109375" style="83"/>
    <col min="3137" max="3137" width="1.5703125" style="83" customWidth="1"/>
    <col min="3138" max="3138" width="12.7109375" style="83"/>
    <col min="3139" max="3139" width="1.5703125" style="83" customWidth="1"/>
    <col min="3140" max="3140" width="12.7109375" style="83"/>
    <col min="3141" max="3141" width="1.5703125" style="83" customWidth="1"/>
    <col min="3142" max="3142" width="12.7109375" style="83"/>
    <col min="3143" max="3143" width="1.5703125" style="83" customWidth="1"/>
    <col min="3144" max="3328" width="12.7109375" style="83"/>
    <col min="3329" max="3329" width="5" style="83" customWidth="1"/>
    <col min="3330" max="3330" width="1.5703125" style="83" customWidth="1"/>
    <col min="3331" max="3331" width="17" style="83" customWidth="1"/>
    <col min="3332" max="3332" width="1.5703125" style="83" customWidth="1"/>
    <col min="3333" max="3333" width="12.85546875" style="83" customWidth="1"/>
    <col min="3334" max="3334" width="1.5703125" style="83" customWidth="1"/>
    <col min="3335" max="3335" width="8.85546875" style="83" customWidth="1"/>
    <col min="3336" max="3336" width="1.5703125" style="83" customWidth="1"/>
    <col min="3337" max="3337" width="8.140625" style="83" customWidth="1"/>
    <col min="3338" max="3338" width="1.5703125" style="83" customWidth="1"/>
    <col min="3339" max="3339" width="12.7109375" style="83"/>
    <col min="3340" max="3340" width="1.5703125" style="83" customWidth="1"/>
    <col min="3341" max="3341" width="13" style="83" customWidth="1"/>
    <col min="3342" max="3342" width="1.5703125" style="83" customWidth="1"/>
    <col min="3343" max="3343" width="8.42578125" style="83" customWidth="1"/>
    <col min="3344" max="3344" width="1.5703125" style="83" customWidth="1"/>
    <col min="3345" max="3345" width="8.42578125" style="83" customWidth="1"/>
    <col min="3346" max="3346" width="1.5703125" style="83" customWidth="1"/>
    <col min="3347" max="3347" width="13" style="83" bestFit="1" customWidth="1"/>
    <col min="3348" max="3348" width="1.5703125" style="83" customWidth="1"/>
    <col min="3349" max="3349" width="8.140625" style="83" customWidth="1"/>
    <col min="3350" max="3350" width="1.5703125" style="83" customWidth="1"/>
    <col min="3351" max="3351" width="8.28515625" style="83" customWidth="1"/>
    <col min="3352" max="3352" width="1.5703125" style="83" customWidth="1"/>
    <col min="3353" max="3353" width="11.85546875" style="83" customWidth="1"/>
    <col min="3354" max="3354" width="1.5703125" style="83" customWidth="1"/>
    <col min="3355" max="3355" width="11.42578125" style="83" customWidth="1"/>
    <col min="3356" max="3356" width="1.5703125" style="83" customWidth="1"/>
    <col min="3357" max="3357" width="10.5703125" style="83" customWidth="1"/>
    <col min="3358" max="3358" width="1.140625" style="83" customWidth="1"/>
    <col min="3359" max="3359" width="1.5703125" style="83" customWidth="1"/>
    <col min="3360" max="3360" width="14.42578125" style="83" customWidth="1"/>
    <col min="3361" max="3361" width="1.5703125" style="83" customWidth="1"/>
    <col min="3362" max="3362" width="9.28515625" style="83" customWidth="1"/>
    <col min="3363" max="3363" width="1.5703125" style="83" customWidth="1"/>
    <col min="3364" max="3364" width="9.28515625" style="83" customWidth="1"/>
    <col min="3365" max="3365" width="1.5703125" style="83" customWidth="1"/>
    <col min="3366" max="3366" width="12.7109375" style="83"/>
    <col min="3367" max="3367" width="1.5703125" style="83" customWidth="1"/>
    <col min="3368" max="3368" width="9.28515625" style="83" customWidth="1"/>
    <col min="3369" max="3369" width="1.5703125" style="83" customWidth="1"/>
    <col min="3370" max="3370" width="8.42578125" style="83" customWidth="1"/>
    <col min="3371" max="3371" width="1.5703125" style="83" customWidth="1"/>
    <col min="3372" max="3372" width="12.7109375" style="83"/>
    <col min="3373" max="3373" width="1.5703125" style="83" customWidth="1"/>
    <col min="3374" max="3374" width="11.85546875" style="83" customWidth="1"/>
    <col min="3375" max="3375" width="1.5703125" style="83" customWidth="1"/>
    <col min="3376" max="3376" width="10.140625" style="83" customWidth="1"/>
    <col min="3377" max="3377" width="1" style="83" customWidth="1"/>
    <col min="3378" max="3378" width="11.28515625" style="83" customWidth="1"/>
    <col min="3379" max="3379" width="1.28515625" style="83" customWidth="1"/>
    <col min="3380" max="3380" width="9.42578125" style="83" customWidth="1"/>
    <col min="3381" max="3381" width="1.140625" style="83" customWidth="1"/>
    <col min="3382" max="3382" width="10.42578125" style="83" customWidth="1"/>
    <col min="3383" max="3383" width="1.28515625" style="83" customWidth="1"/>
    <col min="3384" max="3384" width="10.140625" style="83" customWidth="1"/>
    <col min="3385" max="3385" width="1.5703125" style="83" customWidth="1"/>
    <col min="3386" max="3386" width="11.42578125" style="83" customWidth="1"/>
    <col min="3387" max="3387" width="2.42578125" style="83" customWidth="1"/>
    <col min="3388" max="3388" width="4.5703125" style="83" customWidth="1"/>
    <col min="3389" max="3389" width="1.28515625" style="83" customWidth="1"/>
    <col min="3390" max="3390" width="8.42578125" style="83" customWidth="1"/>
    <col min="3391" max="3391" width="1.5703125" style="83" customWidth="1"/>
    <col min="3392" max="3392" width="12.7109375" style="83"/>
    <col min="3393" max="3393" width="1.5703125" style="83" customWidth="1"/>
    <col min="3394" max="3394" width="12.7109375" style="83"/>
    <col min="3395" max="3395" width="1.5703125" style="83" customWidth="1"/>
    <col min="3396" max="3396" width="12.7109375" style="83"/>
    <col min="3397" max="3397" width="1.5703125" style="83" customWidth="1"/>
    <col min="3398" max="3398" width="12.7109375" style="83"/>
    <col min="3399" max="3399" width="1.5703125" style="83" customWidth="1"/>
    <col min="3400" max="3584" width="12.7109375" style="83"/>
    <col min="3585" max="3585" width="5" style="83" customWidth="1"/>
    <col min="3586" max="3586" width="1.5703125" style="83" customWidth="1"/>
    <col min="3587" max="3587" width="17" style="83" customWidth="1"/>
    <col min="3588" max="3588" width="1.5703125" style="83" customWidth="1"/>
    <col min="3589" max="3589" width="12.85546875" style="83" customWidth="1"/>
    <col min="3590" max="3590" width="1.5703125" style="83" customWidth="1"/>
    <col min="3591" max="3591" width="8.85546875" style="83" customWidth="1"/>
    <col min="3592" max="3592" width="1.5703125" style="83" customWidth="1"/>
    <col min="3593" max="3593" width="8.140625" style="83" customWidth="1"/>
    <col min="3594" max="3594" width="1.5703125" style="83" customWidth="1"/>
    <col min="3595" max="3595" width="12.7109375" style="83"/>
    <col min="3596" max="3596" width="1.5703125" style="83" customWidth="1"/>
    <col min="3597" max="3597" width="13" style="83" customWidth="1"/>
    <col min="3598" max="3598" width="1.5703125" style="83" customWidth="1"/>
    <col min="3599" max="3599" width="8.42578125" style="83" customWidth="1"/>
    <col min="3600" max="3600" width="1.5703125" style="83" customWidth="1"/>
    <col min="3601" max="3601" width="8.42578125" style="83" customWidth="1"/>
    <col min="3602" max="3602" width="1.5703125" style="83" customWidth="1"/>
    <col min="3603" max="3603" width="13" style="83" bestFit="1" customWidth="1"/>
    <col min="3604" max="3604" width="1.5703125" style="83" customWidth="1"/>
    <col min="3605" max="3605" width="8.140625" style="83" customWidth="1"/>
    <col min="3606" max="3606" width="1.5703125" style="83" customWidth="1"/>
    <col min="3607" max="3607" width="8.28515625" style="83" customWidth="1"/>
    <col min="3608" max="3608" width="1.5703125" style="83" customWidth="1"/>
    <col min="3609" max="3609" width="11.85546875" style="83" customWidth="1"/>
    <col min="3610" max="3610" width="1.5703125" style="83" customWidth="1"/>
    <col min="3611" max="3611" width="11.42578125" style="83" customWidth="1"/>
    <col min="3612" max="3612" width="1.5703125" style="83" customWidth="1"/>
    <col min="3613" max="3613" width="10.5703125" style="83" customWidth="1"/>
    <col min="3614" max="3614" width="1.140625" style="83" customWidth="1"/>
    <col min="3615" max="3615" width="1.5703125" style="83" customWidth="1"/>
    <col min="3616" max="3616" width="14.42578125" style="83" customWidth="1"/>
    <col min="3617" max="3617" width="1.5703125" style="83" customWidth="1"/>
    <col min="3618" max="3618" width="9.28515625" style="83" customWidth="1"/>
    <col min="3619" max="3619" width="1.5703125" style="83" customWidth="1"/>
    <col min="3620" max="3620" width="9.28515625" style="83" customWidth="1"/>
    <col min="3621" max="3621" width="1.5703125" style="83" customWidth="1"/>
    <col min="3622" max="3622" width="12.7109375" style="83"/>
    <col min="3623" max="3623" width="1.5703125" style="83" customWidth="1"/>
    <col min="3624" max="3624" width="9.28515625" style="83" customWidth="1"/>
    <col min="3625" max="3625" width="1.5703125" style="83" customWidth="1"/>
    <col min="3626" max="3626" width="8.42578125" style="83" customWidth="1"/>
    <col min="3627" max="3627" width="1.5703125" style="83" customWidth="1"/>
    <col min="3628" max="3628" width="12.7109375" style="83"/>
    <col min="3629" max="3629" width="1.5703125" style="83" customWidth="1"/>
    <col min="3630" max="3630" width="11.85546875" style="83" customWidth="1"/>
    <col min="3631" max="3631" width="1.5703125" style="83" customWidth="1"/>
    <col min="3632" max="3632" width="10.140625" style="83" customWidth="1"/>
    <col min="3633" max="3633" width="1" style="83" customWidth="1"/>
    <col min="3634" max="3634" width="11.28515625" style="83" customWidth="1"/>
    <col min="3635" max="3635" width="1.28515625" style="83" customWidth="1"/>
    <col min="3636" max="3636" width="9.42578125" style="83" customWidth="1"/>
    <col min="3637" max="3637" width="1.140625" style="83" customWidth="1"/>
    <col min="3638" max="3638" width="10.42578125" style="83" customWidth="1"/>
    <col min="3639" max="3639" width="1.28515625" style="83" customWidth="1"/>
    <col min="3640" max="3640" width="10.140625" style="83" customWidth="1"/>
    <col min="3641" max="3641" width="1.5703125" style="83" customWidth="1"/>
    <col min="3642" max="3642" width="11.42578125" style="83" customWidth="1"/>
    <col min="3643" max="3643" width="2.42578125" style="83" customWidth="1"/>
    <col min="3644" max="3644" width="4.5703125" style="83" customWidth="1"/>
    <col min="3645" max="3645" width="1.28515625" style="83" customWidth="1"/>
    <col min="3646" max="3646" width="8.42578125" style="83" customWidth="1"/>
    <col min="3647" max="3647" width="1.5703125" style="83" customWidth="1"/>
    <col min="3648" max="3648" width="12.7109375" style="83"/>
    <col min="3649" max="3649" width="1.5703125" style="83" customWidth="1"/>
    <col min="3650" max="3650" width="12.7109375" style="83"/>
    <col min="3651" max="3651" width="1.5703125" style="83" customWidth="1"/>
    <col min="3652" max="3652" width="12.7109375" style="83"/>
    <col min="3653" max="3653" width="1.5703125" style="83" customWidth="1"/>
    <col min="3654" max="3654" width="12.7109375" style="83"/>
    <col min="3655" max="3655" width="1.5703125" style="83" customWidth="1"/>
    <col min="3656" max="3840" width="12.7109375" style="83"/>
    <col min="3841" max="3841" width="5" style="83" customWidth="1"/>
    <col min="3842" max="3842" width="1.5703125" style="83" customWidth="1"/>
    <col min="3843" max="3843" width="17" style="83" customWidth="1"/>
    <col min="3844" max="3844" width="1.5703125" style="83" customWidth="1"/>
    <col min="3845" max="3845" width="12.85546875" style="83" customWidth="1"/>
    <col min="3846" max="3846" width="1.5703125" style="83" customWidth="1"/>
    <col min="3847" max="3847" width="8.85546875" style="83" customWidth="1"/>
    <col min="3848" max="3848" width="1.5703125" style="83" customWidth="1"/>
    <col min="3849" max="3849" width="8.140625" style="83" customWidth="1"/>
    <col min="3850" max="3850" width="1.5703125" style="83" customWidth="1"/>
    <col min="3851" max="3851" width="12.7109375" style="83"/>
    <col min="3852" max="3852" width="1.5703125" style="83" customWidth="1"/>
    <col min="3853" max="3853" width="13" style="83" customWidth="1"/>
    <col min="3854" max="3854" width="1.5703125" style="83" customWidth="1"/>
    <col min="3855" max="3855" width="8.42578125" style="83" customWidth="1"/>
    <col min="3856" max="3856" width="1.5703125" style="83" customWidth="1"/>
    <col min="3857" max="3857" width="8.42578125" style="83" customWidth="1"/>
    <col min="3858" max="3858" width="1.5703125" style="83" customWidth="1"/>
    <col min="3859" max="3859" width="13" style="83" bestFit="1" customWidth="1"/>
    <col min="3860" max="3860" width="1.5703125" style="83" customWidth="1"/>
    <col min="3861" max="3861" width="8.140625" style="83" customWidth="1"/>
    <col min="3862" max="3862" width="1.5703125" style="83" customWidth="1"/>
    <col min="3863" max="3863" width="8.28515625" style="83" customWidth="1"/>
    <col min="3864" max="3864" width="1.5703125" style="83" customWidth="1"/>
    <col min="3865" max="3865" width="11.85546875" style="83" customWidth="1"/>
    <col min="3866" max="3866" width="1.5703125" style="83" customWidth="1"/>
    <col min="3867" max="3867" width="11.42578125" style="83" customWidth="1"/>
    <col min="3868" max="3868" width="1.5703125" style="83" customWidth="1"/>
    <col min="3869" max="3869" width="10.5703125" style="83" customWidth="1"/>
    <col min="3870" max="3870" width="1.140625" style="83" customWidth="1"/>
    <col min="3871" max="3871" width="1.5703125" style="83" customWidth="1"/>
    <col min="3872" max="3872" width="14.42578125" style="83" customWidth="1"/>
    <col min="3873" max="3873" width="1.5703125" style="83" customWidth="1"/>
    <col min="3874" max="3874" width="9.28515625" style="83" customWidth="1"/>
    <col min="3875" max="3875" width="1.5703125" style="83" customWidth="1"/>
    <col min="3876" max="3876" width="9.28515625" style="83" customWidth="1"/>
    <col min="3877" max="3877" width="1.5703125" style="83" customWidth="1"/>
    <col min="3878" max="3878" width="12.7109375" style="83"/>
    <col min="3879" max="3879" width="1.5703125" style="83" customWidth="1"/>
    <col min="3880" max="3880" width="9.28515625" style="83" customWidth="1"/>
    <col min="3881" max="3881" width="1.5703125" style="83" customWidth="1"/>
    <col min="3882" max="3882" width="8.42578125" style="83" customWidth="1"/>
    <col min="3883" max="3883" width="1.5703125" style="83" customWidth="1"/>
    <col min="3884" max="3884" width="12.7109375" style="83"/>
    <col min="3885" max="3885" width="1.5703125" style="83" customWidth="1"/>
    <col min="3886" max="3886" width="11.85546875" style="83" customWidth="1"/>
    <col min="3887" max="3887" width="1.5703125" style="83" customWidth="1"/>
    <col min="3888" max="3888" width="10.140625" style="83" customWidth="1"/>
    <col min="3889" max="3889" width="1" style="83" customWidth="1"/>
    <col min="3890" max="3890" width="11.28515625" style="83" customWidth="1"/>
    <col min="3891" max="3891" width="1.28515625" style="83" customWidth="1"/>
    <col min="3892" max="3892" width="9.42578125" style="83" customWidth="1"/>
    <col min="3893" max="3893" width="1.140625" style="83" customWidth="1"/>
    <col min="3894" max="3894" width="10.42578125" style="83" customWidth="1"/>
    <col min="3895" max="3895" width="1.28515625" style="83" customWidth="1"/>
    <col min="3896" max="3896" width="10.140625" style="83" customWidth="1"/>
    <col min="3897" max="3897" width="1.5703125" style="83" customWidth="1"/>
    <col min="3898" max="3898" width="11.42578125" style="83" customWidth="1"/>
    <col min="3899" max="3899" width="2.42578125" style="83" customWidth="1"/>
    <col min="3900" max="3900" width="4.5703125" style="83" customWidth="1"/>
    <col min="3901" max="3901" width="1.28515625" style="83" customWidth="1"/>
    <col min="3902" max="3902" width="8.42578125" style="83" customWidth="1"/>
    <col min="3903" max="3903" width="1.5703125" style="83" customWidth="1"/>
    <col min="3904" max="3904" width="12.7109375" style="83"/>
    <col min="3905" max="3905" width="1.5703125" style="83" customWidth="1"/>
    <col min="3906" max="3906" width="12.7109375" style="83"/>
    <col min="3907" max="3907" width="1.5703125" style="83" customWidth="1"/>
    <col min="3908" max="3908" width="12.7109375" style="83"/>
    <col min="3909" max="3909" width="1.5703125" style="83" customWidth="1"/>
    <col min="3910" max="3910" width="12.7109375" style="83"/>
    <col min="3911" max="3911" width="1.5703125" style="83" customWidth="1"/>
    <col min="3912" max="4096" width="12.7109375" style="83"/>
    <col min="4097" max="4097" width="5" style="83" customWidth="1"/>
    <col min="4098" max="4098" width="1.5703125" style="83" customWidth="1"/>
    <col min="4099" max="4099" width="17" style="83" customWidth="1"/>
    <col min="4100" max="4100" width="1.5703125" style="83" customWidth="1"/>
    <col min="4101" max="4101" width="12.85546875" style="83" customWidth="1"/>
    <col min="4102" max="4102" width="1.5703125" style="83" customWidth="1"/>
    <col min="4103" max="4103" width="8.85546875" style="83" customWidth="1"/>
    <col min="4104" max="4104" width="1.5703125" style="83" customWidth="1"/>
    <col min="4105" max="4105" width="8.140625" style="83" customWidth="1"/>
    <col min="4106" max="4106" width="1.5703125" style="83" customWidth="1"/>
    <col min="4107" max="4107" width="12.7109375" style="83"/>
    <col min="4108" max="4108" width="1.5703125" style="83" customWidth="1"/>
    <col min="4109" max="4109" width="13" style="83" customWidth="1"/>
    <col min="4110" max="4110" width="1.5703125" style="83" customWidth="1"/>
    <col min="4111" max="4111" width="8.42578125" style="83" customWidth="1"/>
    <col min="4112" max="4112" width="1.5703125" style="83" customWidth="1"/>
    <col min="4113" max="4113" width="8.42578125" style="83" customWidth="1"/>
    <col min="4114" max="4114" width="1.5703125" style="83" customWidth="1"/>
    <col min="4115" max="4115" width="13" style="83" bestFit="1" customWidth="1"/>
    <col min="4116" max="4116" width="1.5703125" style="83" customWidth="1"/>
    <col min="4117" max="4117" width="8.140625" style="83" customWidth="1"/>
    <col min="4118" max="4118" width="1.5703125" style="83" customWidth="1"/>
    <col min="4119" max="4119" width="8.28515625" style="83" customWidth="1"/>
    <col min="4120" max="4120" width="1.5703125" style="83" customWidth="1"/>
    <col min="4121" max="4121" width="11.85546875" style="83" customWidth="1"/>
    <col min="4122" max="4122" width="1.5703125" style="83" customWidth="1"/>
    <col min="4123" max="4123" width="11.42578125" style="83" customWidth="1"/>
    <col min="4124" max="4124" width="1.5703125" style="83" customWidth="1"/>
    <col min="4125" max="4125" width="10.5703125" style="83" customWidth="1"/>
    <col min="4126" max="4126" width="1.140625" style="83" customWidth="1"/>
    <col min="4127" max="4127" width="1.5703125" style="83" customWidth="1"/>
    <col min="4128" max="4128" width="14.42578125" style="83" customWidth="1"/>
    <col min="4129" max="4129" width="1.5703125" style="83" customWidth="1"/>
    <col min="4130" max="4130" width="9.28515625" style="83" customWidth="1"/>
    <col min="4131" max="4131" width="1.5703125" style="83" customWidth="1"/>
    <col min="4132" max="4132" width="9.28515625" style="83" customWidth="1"/>
    <col min="4133" max="4133" width="1.5703125" style="83" customWidth="1"/>
    <col min="4134" max="4134" width="12.7109375" style="83"/>
    <col min="4135" max="4135" width="1.5703125" style="83" customWidth="1"/>
    <col min="4136" max="4136" width="9.28515625" style="83" customWidth="1"/>
    <col min="4137" max="4137" width="1.5703125" style="83" customWidth="1"/>
    <col min="4138" max="4138" width="8.42578125" style="83" customWidth="1"/>
    <col min="4139" max="4139" width="1.5703125" style="83" customWidth="1"/>
    <col min="4140" max="4140" width="12.7109375" style="83"/>
    <col min="4141" max="4141" width="1.5703125" style="83" customWidth="1"/>
    <col min="4142" max="4142" width="11.85546875" style="83" customWidth="1"/>
    <col min="4143" max="4143" width="1.5703125" style="83" customWidth="1"/>
    <col min="4144" max="4144" width="10.140625" style="83" customWidth="1"/>
    <col min="4145" max="4145" width="1" style="83" customWidth="1"/>
    <col min="4146" max="4146" width="11.28515625" style="83" customWidth="1"/>
    <col min="4147" max="4147" width="1.28515625" style="83" customWidth="1"/>
    <col min="4148" max="4148" width="9.42578125" style="83" customWidth="1"/>
    <col min="4149" max="4149" width="1.140625" style="83" customWidth="1"/>
    <col min="4150" max="4150" width="10.42578125" style="83" customWidth="1"/>
    <col min="4151" max="4151" width="1.28515625" style="83" customWidth="1"/>
    <col min="4152" max="4152" width="10.140625" style="83" customWidth="1"/>
    <col min="4153" max="4153" width="1.5703125" style="83" customWidth="1"/>
    <col min="4154" max="4154" width="11.42578125" style="83" customWidth="1"/>
    <col min="4155" max="4155" width="2.42578125" style="83" customWidth="1"/>
    <col min="4156" max="4156" width="4.5703125" style="83" customWidth="1"/>
    <col min="4157" max="4157" width="1.28515625" style="83" customWidth="1"/>
    <col min="4158" max="4158" width="8.42578125" style="83" customWidth="1"/>
    <col min="4159" max="4159" width="1.5703125" style="83" customWidth="1"/>
    <col min="4160" max="4160" width="12.7109375" style="83"/>
    <col min="4161" max="4161" width="1.5703125" style="83" customWidth="1"/>
    <col min="4162" max="4162" width="12.7109375" style="83"/>
    <col min="4163" max="4163" width="1.5703125" style="83" customWidth="1"/>
    <col min="4164" max="4164" width="12.7109375" style="83"/>
    <col min="4165" max="4165" width="1.5703125" style="83" customWidth="1"/>
    <col min="4166" max="4166" width="12.7109375" style="83"/>
    <col min="4167" max="4167" width="1.5703125" style="83" customWidth="1"/>
    <col min="4168" max="4352" width="12.7109375" style="83"/>
    <col min="4353" max="4353" width="5" style="83" customWidth="1"/>
    <col min="4354" max="4354" width="1.5703125" style="83" customWidth="1"/>
    <col min="4355" max="4355" width="17" style="83" customWidth="1"/>
    <col min="4356" max="4356" width="1.5703125" style="83" customWidth="1"/>
    <col min="4357" max="4357" width="12.85546875" style="83" customWidth="1"/>
    <col min="4358" max="4358" width="1.5703125" style="83" customWidth="1"/>
    <col min="4359" max="4359" width="8.85546875" style="83" customWidth="1"/>
    <col min="4360" max="4360" width="1.5703125" style="83" customWidth="1"/>
    <col min="4361" max="4361" width="8.140625" style="83" customWidth="1"/>
    <col min="4362" max="4362" width="1.5703125" style="83" customWidth="1"/>
    <col min="4363" max="4363" width="12.7109375" style="83"/>
    <col min="4364" max="4364" width="1.5703125" style="83" customWidth="1"/>
    <col min="4365" max="4365" width="13" style="83" customWidth="1"/>
    <col min="4366" max="4366" width="1.5703125" style="83" customWidth="1"/>
    <col min="4367" max="4367" width="8.42578125" style="83" customWidth="1"/>
    <col min="4368" max="4368" width="1.5703125" style="83" customWidth="1"/>
    <col min="4369" max="4369" width="8.42578125" style="83" customWidth="1"/>
    <col min="4370" max="4370" width="1.5703125" style="83" customWidth="1"/>
    <col min="4371" max="4371" width="13" style="83" bestFit="1" customWidth="1"/>
    <col min="4372" max="4372" width="1.5703125" style="83" customWidth="1"/>
    <col min="4373" max="4373" width="8.140625" style="83" customWidth="1"/>
    <col min="4374" max="4374" width="1.5703125" style="83" customWidth="1"/>
    <col min="4375" max="4375" width="8.28515625" style="83" customWidth="1"/>
    <col min="4376" max="4376" width="1.5703125" style="83" customWidth="1"/>
    <col min="4377" max="4377" width="11.85546875" style="83" customWidth="1"/>
    <col min="4378" max="4378" width="1.5703125" style="83" customWidth="1"/>
    <col min="4379" max="4379" width="11.42578125" style="83" customWidth="1"/>
    <col min="4380" max="4380" width="1.5703125" style="83" customWidth="1"/>
    <col min="4381" max="4381" width="10.5703125" style="83" customWidth="1"/>
    <col min="4382" max="4382" width="1.140625" style="83" customWidth="1"/>
    <col min="4383" max="4383" width="1.5703125" style="83" customWidth="1"/>
    <col min="4384" max="4384" width="14.42578125" style="83" customWidth="1"/>
    <col min="4385" max="4385" width="1.5703125" style="83" customWidth="1"/>
    <col min="4386" max="4386" width="9.28515625" style="83" customWidth="1"/>
    <col min="4387" max="4387" width="1.5703125" style="83" customWidth="1"/>
    <col min="4388" max="4388" width="9.28515625" style="83" customWidth="1"/>
    <col min="4389" max="4389" width="1.5703125" style="83" customWidth="1"/>
    <col min="4390" max="4390" width="12.7109375" style="83"/>
    <col min="4391" max="4391" width="1.5703125" style="83" customWidth="1"/>
    <col min="4392" max="4392" width="9.28515625" style="83" customWidth="1"/>
    <col min="4393" max="4393" width="1.5703125" style="83" customWidth="1"/>
    <col min="4394" max="4394" width="8.42578125" style="83" customWidth="1"/>
    <col min="4395" max="4395" width="1.5703125" style="83" customWidth="1"/>
    <col min="4396" max="4396" width="12.7109375" style="83"/>
    <col min="4397" max="4397" width="1.5703125" style="83" customWidth="1"/>
    <col min="4398" max="4398" width="11.85546875" style="83" customWidth="1"/>
    <col min="4399" max="4399" width="1.5703125" style="83" customWidth="1"/>
    <col min="4400" max="4400" width="10.140625" style="83" customWidth="1"/>
    <col min="4401" max="4401" width="1" style="83" customWidth="1"/>
    <col min="4402" max="4402" width="11.28515625" style="83" customWidth="1"/>
    <col min="4403" max="4403" width="1.28515625" style="83" customWidth="1"/>
    <col min="4404" max="4404" width="9.42578125" style="83" customWidth="1"/>
    <col min="4405" max="4405" width="1.140625" style="83" customWidth="1"/>
    <col min="4406" max="4406" width="10.42578125" style="83" customWidth="1"/>
    <col min="4407" max="4407" width="1.28515625" style="83" customWidth="1"/>
    <col min="4408" max="4408" width="10.140625" style="83" customWidth="1"/>
    <col min="4409" max="4409" width="1.5703125" style="83" customWidth="1"/>
    <col min="4410" max="4410" width="11.42578125" style="83" customWidth="1"/>
    <col min="4411" max="4411" width="2.42578125" style="83" customWidth="1"/>
    <col min="4412" max="4412" width="4.5703125" style="83" customWidth="1"/>
    <col min="4413" max="4413" width="1.28515625" style="83" customWidth="1"/>
    <col min="4414" max="4414" width="8.42578125" style="83" customWidth="1"/>
    <col min="4415" max="4415" width="1.5703125" style="83" customWidth="1"/>
    <col min="4416" max="4416" width="12.7109375" style="83"/>
    <col min="4417" max="4417" width="1.5703125" style="83" customWidth="1"/>
    <col min="4418" max="4418" width="12.7109375" style="83"/>
    <col min="4419" max="4419" width="1.5703125" style="83" customWidth="1"/>
    <col min="4420" max="4420" width="12.7109375" style="83"/>
    <col min="4421" max="4421" width="1.5703125" style="83" customWidth="1"/>
    <col min="4422" max="4422" width="12.7109375" style="83"/>
    <col min="4423" max="4423" width="1.5703125" style="83" customWidth="1"/>
    <col min="4424" max="4608" width="12.7109375" style="83"/>
    <col min="4609" max="4609" width="5" style="83" customWidth="1"/>
    <col min="4610" max="4610" width="1.5703125" style="83" customWidth="1"/>
    <col min="4611" max="4611" width="17" style="83" customWidth="1"/>
    <col min="4612" max="4612" width="1.5703125" style="83" customWidth="1"/>
    <col min="4613" max="4613" width="12.85546875" style="83" customWidth="1"/>
    <col min="4614" max="4614" width="1.5703125" style="83" customWidth="1"/>
    <col min="4615" max="4615" width="8.85546875" style="83" customWidth="1"/>
    <col min="4616" max="4616" width="1.5703125" style="83" customWidth="1"/>
    <col min="4617" max="4617" width="8.140625" style="83" customWidth="1"/>
    <col min="4618" max="4618" width="1.5703125" style="83" customWidth="1"/>
    <col min="4619" max="4619" width="12.7109375" style="83"/>
    <col min="4620" max="4620" width="1.5703125" style="83" customWidth="1"/>
    <col min="4621" max="4621" width="13" style="83" customWidth="1"/>
    <col min="4622" max="4622" width="1.5703125" style="83" customWidth="1"/>
    <col min="4623" max="4623" width="8.42578125" style="83" customWidth="1"/>
    <col min="4624" max="4624" width="1.5703125" style="83" customWidth="1"/>
    <col min="4625" max="4625" width="8.42578125" style="83" customWidth="1"/>
    <col min="4626" max="4626" width="1.5703125" style="83" customWidth="1"/>
    <col min="4627" max="4627" width="13" style="83" bestFit="1" customWidth="1"/>
    <col min="4628" max="4628" width="1.5703125" style="83" customWidth="1"/>
    <col min="4629" max="4629" width="8.140625" style="83" customWidth="1"/>
    <col min="4630" max="4630" width="1.5703125" style="83" customWidth="1"/>
    <col min="4631" max="4631" width="8.28515625" style="83" customWidth="1"/>
    <col min="4632" max="4632" width="1.5703125" style="83" customWidth="1"/>
    <col min="4633" max="4633" width="11.85546875" style="83" customWidth="1"/>
    <col min="4634" max="4634" width="1.5703125" style="83" customWidth="1"/>
    <col min="4635" max="4635" width="11.42578125" style="83" customWidth="1"/>
    <col min="4636" max="4636" width="1.5703125" style="83" customWidth="1"/>
    <col min="4637" max="4637" width="10.5703125" style="83" customWidth="1"/>
    <col min="4638" max="4638" width="1.140625" style="83" customWidth="1"/>
    <col min="4639" max="4639" width="1.5703125" style="83" customWidth="1"/>
    <col min="4640" max="4640" width="14.42578125" style="83" customWidth="1"/>
    <col min="4641" max="4641" width="1.5703125" style="83" customWidth="1"/>
    <col min="4642" max="4642" width="9.28515625" style="83" customWidth="1"/>
    <col min="4643" max="4643" width="1.5703125" style="83" customWidth="1"/>
    <col min="4644" max="4644" width="9.28515625" style="83" customWidth="1"/>
    <col min="4645" max="4645" width="1.5703125" style="83" customWidth="1"/>
    <col min="4646" max="4646" width="12.7109375" style="83"/>
    <col min="4647" max="4647" width="1.5703125" style="83" customWidth="1"/>
    <col min="4648" max="4648" width="9.28515625" style="83" customWidth="1"/>
    <col min="4649" max="4649" width="1.5703125" style="83" customWidth="1"/>
    <col min="4650" max="4650" width="8.42578125" style="83" customWidth="1"/>
    <col min="4651" max="4651" width="1.5703125" style="83" customWidth="1"/>
    <col min="4652" max="4652" width="12.7109375" style="83"/>
    <col min="4653" max="4653" width="1.5703125" style="83" customWidth="1"/>
    <col min="4654" max="4654" width="11.85546875" style="83" customWidth="1"/>
    <col min="4655" max="4655" width="1.5703125" style="83" customWidth="1"/>
    <col min="4656" max="4656" width="10.140625" style="83" customWidth="1"/>
    <col min="4657" max="4657" width="1" style="83" customWidth="1"/>
    <col min="4658" max="4658" width="11.28515625" style="83" customWidth="1"/>
    <col min="4659" max="4659" width="1.28515625" style="83" customWidth="1"/>
    <col min="4660" max="4660" width="9.42578125" style="83" customWidth="1"/>
    <col min="4661" max="4661" width="1.140625" style="83" customWidth="1"/>
    <col min="4662" max="4662" width="10.42578125" style="83" customWidth="1"/>
    <col min="4663" max="4663" width="1.28515625" style="83" customWidth="1"/>
    <col min="4664" max="4664" width="10.140625" style="83" customWidth="1"/>
    <col min="4665" max="4665" width="1.5703125" style="83" customWidth="1"/>
    <col min="4666" max="4666" width="11.42578125" style="83" customWidth="1"/>
    <col min="4667" max="4667" width="2.42578125" style="83" customWidth="1"/>
    <col min="4668" max="4668" width="4.5703125" style="83" customWidth="1"/>
    <col min="4669" max="4669" width="1.28515625" style="83" customWidth="1"/>
    <col min="4670" max="4670" width="8.42578125" style="83" customWidth="1"/>
    <col min="4671" max="4671" width="1.5703125" style="83" customWidth="1"/>
    <col min="4672" max="4672" width="12.7109375" style="83"/>
    <col min="4673" max="4673" width="1.5703125" style="83" customWidth="1"/>
    <col min="4674" max="4674" width="12.7109375" style="83"/>
    <col min="4675" max="4675" width="1.5703125" style="83" customWidth="1"/>
    <col min="4676" max="4676" width="12.7109375" style="83"/>
    <col min="4677" max="4677" width="1.5703125" style="83" customWidth="1"/>
    <col min="4678" max="4678" width="12.7109375" style="83"/>
    <col min="4679" max="4679" width="1.5703125" style="83" customWidth="1"/>
    <col min="4680" max="4864" width="12.7109375" style="83"/>
    <col min="4865" max="4865" width="5" style="83" customWidth="1"/>
    <col min="4866" max="4866" width="1.5703125" style="83" customWidth="1"/>
    <col min="4867" max="4867" width="17" style="83" customWidth="1"/>
    <col min="4868" max="4868" width="1.5703125" style="83" customWidth="1"/>
    <col min="4869" max="4869" width="12.85546875" style="83" customWidth="1"/>
    <col min="4870" max="4870" width="1.5703125" style="83" customWidth="1"/>
    <col min="4871" max="4871" width="8.85546875" style="83" customWidth="1"/>
    <col min="4872" max="4872" width="1.5703125" style="83" customWidth="1"/>
    <col min="4873" max="4873" width="8.140625" style="83" customWidth="1"/>
    <col min="4874" max="4874" width="1.5703125" style="83" customWidth="1"/>
    <col min="4875" max="4875" width="12.7109375" style="83"/>
    <col min="4876" max="4876" width="1.5703125" style="83" customWidth="1"/>
    <col min="4877" max="4877" width="13" style="83" customWidth="1"/>
    <col min="4878" max="4878" width="1.5703125" style="83" customWidth="1"/>
    <col min="4879" max="4879" width="8.42578125" style="83" customWidth="1"/>
    <col min="4880" max="4880" width="1.5703125" style="83" customWidth="1"/>
    <col min="4881" max="4881" width="8.42578125" style="83" customWidth="1"/>
    <col min="4882" max="4882" width="1.5703125" style="83" customWidth="1"/>
    <col min="4883" max="4883" width="13" style="83" bestFit="1" customWidth="1"/>
    <col min="4884" max="4884" width="1.5703125" style="83" customWidth="1"/>
    <col min="4885" max="4885" width="8.140625" style="83" customWidth="1"/>
    <col min="4886" max="4886" width="1.5703125" style="83" customWidth="1"/>
    <col min="4887" max="4887" width="8.28515625" style="83" customWidth="1"/>
    <col min="4888" max="4888" width="1.5703125" style="83" customWidth="1"/>
    <col min="4889" max="4889" width="11.85546875" style="83" customWidth="1"/>
    <col min="4890" max="4890" width="1.5703125" style="83" customWidth="1"/>
    <col min="4891" max="4891" width="11.42578125" style="83" customWidth="1"/>
    <col min="4892" max="4892" width="1.5703125" style="83" customWidth="1"/>
    <col min="4893" max="4893" width="10.5703125" style="83" customWidth="1"/>
    <col min="4894" max="4894" width="1.140625" style="83" customWidth="1"/>
    <col min="4895" max="4895" width="1.5703125" style="83" customWidth="1"/>
    <col min="4896" max="4896" width="14.42578125" style="83" customWidth="1"/>
    <col min="4897" max="4897" width="1.5703125" style="83" customWidth="1"/>
    <col min="4898" max="4898" width="9.28515625" style="83" customWidth="1"/>
    <col min="4899" max="4899" width="1.5703125" style="83" customWidth="1"/>
    <col min="4900" max="4900" width="9.28515625" style="83" customWidth="1"/>
    <col min="4901" max="4901" width="1.5703125" style="83" customWidth="1"/>
    <col min="4902" max="4902" width="12.7109375" style="83"/>
    <col min="4903" max="4903" width="1.5703125" style="83" customWidth="1"/>
    <col min="4904" max="4904" width="9.28515625" style="83" customWidth="1"/>
    <col min="4905" max="4905" width="1.5703125" style="83" customWidth="1"/>
    <col min="4906" max="4906" width="8.42578125" style="83" customWidth="1"/>
    <col min="4907" max="4907" width="1.5703125" style="83" customWidth="1"/>
    <col min="4908" max="4908" width="12.7109375" style="83"/>
    <col min="4909" max="4909" width="1.5703125" style="83" customWidth="1"/>
    <col min="4910" max="4910" width="11.85546875" style="83" customWidth="1"/>
    <col min="4911" max="4911" width="1.5703125" style="83" customWidth="1"/>
    <col min="4912" max="4912" width="10.140625" style="83" customWidth="1"/>
    <col min="4913" max="4913" width="1" style="83" customWidth="1"/>
    <col min="4914" max="4914" width="11.28515625" style="83" customWidth="1"/>
    <col min="4915" max="4915" width="1.28515625" style="83" customWidth="1"/>
    <col min="4916" max="4916" width="9.42578125" style="83" customWidth="1"/>
    <col min="4917" max="4917" width="1.140625" style="83" customWidth="1"/>
    <col min="4918" max="4918" width="10.42578125" style="83" customWidth="1"/>
    <col min="4919" max="4919" width="1.28515625" style="83" customWidth="1"/>
    <col min="4920" max="4920" width="10.140625" style="83" customWidth="1"/>
    <col min="4921" max="4921" width="1.5703125" style="83" customWidth="1"/>
    <col min="4922" max="4922" width="11.42578125" style="83" customWidth="1"/>
    <col min="4923" max="4923" width="2.42578125" style="83" customWidth="1"/>
    <col min="4924" max="4924" width="4.5703125" style="83" customWidth="1"/>
    <col min="4925" max="4925" width="1.28515625" style="83" customWidth="1"/>
    <col min="4926" max="4926" width="8.42578125" style="83" customWidth="1"/>
    <col min="4927" max="4927" width="1.5703125" style="83" customWidth="1"/>
    <col min="4928" max="4928" width="12.7109375" style="83"/>
    <col min="4929" max="4929" width="1.5703125" style="83" customWidth="1"/>
    <col min="4930" max="4930" width="12.7109375" style="83"/>
    <col min="4931" max="4931" width="1.5703125" style="83" customWidth="1"/>
    <col min="4932" max="4932" width="12.7109375" style="83"/>
    <col min="4933" max="4933" width="1.5703125" style="83" customWidth="1"/>
    <col min="4934" max="4934" width="12.7109375" style="83"/>
    <col min="4935" max="4935" width="1.5703125" style="83" customWidth="1"/>
    <col min="4936" max="5120" width="12.7109375" style="83"/>
    <col min="5121" max="5121" width="5" style="83" customWidth="1"/>
    <col min="5122" max="5122" width="1.5703125" style="83" customWidth="1"/>
    <col min="5123" max="5123" width="17" style="83" customWidth="1"/>
    <col min="5124" max="5124" width="1.5703125" style="83" customWidth="1"/>
    <col min="5125" max="5125" width="12.85546875" style="83" customWidth="1"/>
    <col min="5126" max="5126" width="1.5703125" style="83" customWidth="1"/>
    <col min="5127" max="5127" width="8.85546875" style="83" customWidth="1"/>
    <col min="5128" max="5128" width="1.5703125" style="83" customWidth="1"/>
    <col min="5129" max="5129" width="8.140625" style="83" customWidth="1"/>
    <col min="5130" max="5130" width="1.5703125" style="83" customWidth="1"/>
    <col min="5131" max="5131" width="12.7109375" style="83"/>
    <col min="5132" max="5132" width="1.5703125" style="83" customWidth="1"/>
    <col min="5133" max="5133" width="13" style="83" customWidth="1"/>
    <col min="5134" max="5134" width="1.5703125" style="83" customWidth="1"/>
    <col min="5135" max="5135" width="8.42578125" style="83" customWidth="1"/>
    <col min="5136" max="5136" width="1.5703125" style="83" customWidth="1"/>
    <col min="5137" max="5137" width="8.42578125" style="83" customWidth="1"/>
    <col min="5138" max="5138" width="1.5703125" style="83" customWidth="1"/>
    <col min="5139" max="5139" width="13" style="83" bestFit="1" customWidth="1"/>
    <col min="5140" max="5140" width="1.5703125" style="83" customWidth="1"/>
    <col min="5141" max="5141" width="8.140625" style="83" customWidth="1"/>
    <col min="5142" max="5142" width="1.5703125" style="83" customWidth="1"/>
    <col min="5143" max="5143" width="8.28515625" style="83" customWidth="1"/>
    <col min="5144" max="5144" width="1.5703125" style="83" customWidth="1"/>
    <col min="5145" max="5145" width="11.85546875" style="83" customWidth="1"/>
    <col min="5146" max="5146" width="1.5703125" style="83" customWidth="1"/>
    <col min="5147" max="5147" width="11.42578125" style="83" customWidth="1"/>
    <col min="5148" max="5148" width="1.5703125" style="83" customWidth="1"/>
    <col min="5149" max="5149" width="10.5703125" style="83" customWidth="1"/>
    <col min="5150" max="5150" width="1.140625" style="83" customWidth="1"/>
    <col min="5151" max="5151" width="1.5703125" style="83" customWidth="1"/>
    <col min="5152" max="5152" width="14.42578125" style="83" customWidth="1"/>
    <col min="5153" max="5153" width="1.5703125" style="83" customWidth="1"/>
    <col min="5154" max="5154" width="9.28515625" style="83" customWidth="1"/>
    <col min="5155" max="5155" width="1.5703125" style="83" customWidth="1"/>
    <col min="5156" max="5156" width="9.28515625" style="83" customWidth="1"/>
    <col min="5157" max="5157" width="1.5703125" style="83" customWidth="1"/>
    <col min="5158" max="5158" width="12.7109375" style="83"/>
    <col min="5159" max="5159" width="1.5703125" style="83" customWidth="1"/>
    <col min="5160" max="5160" width="9.28515625" style="83" customWidth="1"/>
    <col min="5161" max="5161" width="1.5703125" style="83" customWidth="1"/>
    <col min="5162" max="5162" width="8.42578125" style="83" customWidth="1"/>
    <col min="5163" max="5163" width="1.5703125" style="83" customWidth="1"/>
    <col min="5164" max="5164" width="12.7109375" style="83"/>
    <col min="5165" max="5165" width="1.5703125" style="83" customWidth="1"/>
    <col min="5166" max="5166" width="11.85546875" style="83" customWidth="1"/>
    <col min="5167" max="5167" width="1.5703125" style="83" customWidth="1"/>
    <col min="5168" max="5168" width="10.140625" style="83" customWidth="1"/>
    <col min="5169" max="5169" width="1" style="83" customWidth="1"/>
    <col min="5170" max="5170" width="11.28515625" style="83" customWidth="1"/>
    <col min="5171" max="5171" width="1.28515625" style="83" customWidth="1"/>
    <col min="5172" max="5172" width="9.42578125" style="83" customWidth="1"/>
    <col min="5173" max="5173" width="1.140625" style="83" customWidth="1"/>
    <col min="5174" max="5174" width="10.42578125" style="83" customWidth="1"/>
    <col min="5175" max="5175" width="1.28515625" style="83" customWidth="1"/>
    <col min="5176" max="5176" width="10.140625" style="83" customWidth="1"/>
    <col min="5177" max="5177" width="1.5703125" style="83" customWidth="1"/>
    <col min="5178" max="5178" width="11.42578125" style="83" customWidth="1"/>
    <col min="5179" max="5179" width="2.42578125" style="83" customWidth="1"/>
    <col min="5180" max="5180" width="4.5703125" style="83" customWidth="1"/>
    <col min="5181" max="5181" width="1.28515625" style="83" customWidth="1"/>
    <col min="5182" max="5182" width="8.42578125" style="83" customWidth="1"/>
    <col min="5183" max="5183" width="1.5703125" style="83" customWidth="1"/>
    <col min="5184" max="5184" width="12.7109375" style="83"/>
    <col min="5185" max="5185" width="1.5703125" style="83" customWidth="1"/>
    <col min="5186" max="5186" width="12.7109375" style="83"/>
    <col min="5187" max="5187" width="1.5703125" style="83" customWidth="1"/>
    <col min="5188" max="5188" width="12.7109375" style="83"/>
    <col min="5189" max="5189" width="1.5703125" style="83" customWidth="1"/>
    <col min="5190" max="5190" width="12.7109375" style="83"/>
    <col min="5191" max="5191" width="1.5703125" style="83" customWidth="1"/>
    <col min="5192" max="5376" width="12.7109375" style="83"/>
    <col min="5377" max="5377" width="5" style="83" customWidth="1"/>
    <col min="5378" max="5378" width="1.5703125" style="83" customWidth="1"/>
    <col min="5379" max="5379" width="17" style="83" customWidth="1"/>
    <col min="5380" max="5380" width="1.5703125" style="83" customWidth="1"/>
    <col min="5381" max="5381" width="12.85546875" style="83" customWidth="1"/>
    <col min="5382" max="5382" width="1.5703125" style="83" customWidth="1"/>
    <col min="5383" max="5383" width="8.85546875" style="83" customWidth="1"/>
    <col min="5384" max="5384" width="1.5703125" style="83" customWidth="1"/>
    <col min="5385" max="5385" width="8.140625" style="83" customWidth="1"/>
    <col min="5386" max="5386" width="1.5703125" style="83" customWidth="1"/>
    <col min="5387" max="5387" width="12.7109375" style="83"/>
    <col min="5388" max="5388" width="1.5703125" style="83" customWidth="1"/>
    <col min="5389" max="5389" width="13" style="83" customWidth="1"/>
    <col min="5390" max="5390" width="1.5703125" style="83" customWidth="1"/>
    <col min="5391" max="5391" width="8.42578125" style="83" customWidth="1"/>
    <col min="5392" max="5392" width="1.5703125" style="83" customWidth="1"/>
    <col min="5393" max="5393" width="8.42578125" style="83" customWidth="1"/>
    <col min="5394" max="5394" width="1.5703125" style="83" customWidth="1"/>
    <col min="5395" max="5395" width="13" style="83" bestFit="1" customWidth="1"/>
    <col min="5396" max="5396" width="1.5703125" style="83" customWidth="1"/>
    <col min="5397" max="5397" width="8.140625" style="83" customWidth="1"/>
    <col min="5398" max="5398" width="1.5703125" style="83" customWidth="1"/>
    <col min="5399" max="5399" width="8.28515625" style="83" customWidth="1"/>
    <col min="5400" max="5400" width="1.5703125" style="83" customWidth="1"/>
    <col min="5401" max="5401" width="11.85546875" style="83" customWidth="1"/>
    <col min="5402" max="5402" width="1.5703125" style="83" customWidth="1"/>
    <col min="5403" max="5403" width="11.42578125" style="83" customWidth="1"/>
    <col min="5404" max="5404" width="1.5703125" style="83" customWidth="1"/>
    <col min="5405" max="5405" width="10.5703125" style="83" customWidth="1"/>
    <col min="5406" max="5406" width="1.140625" style="83" customWidth="1"/>
    <col min="5407" max="5407" width="1.5703125" style="83" customWidth="1"/>
    <col min="5408" max="5408" width="14.42578125" style="83" customWidth="1"/>
    <col min="5409" max="5409" width="1.5703125" style="83" customWidth="1"/>
    <col min="5410" max="5410" width="9.28515625" style="83" customWidth="1"/>
    <col min="5411" max="5411" width="1.5703125" style="83" customWidth="1"/>
    <col min="5412" max="5412" width="9.28515625" style="83" customWidth="1"/>
    <col min="5413" max="5413" width="1.5703125" style="83" customWidth="1"/>
    <col min="5414" max="5414" width="12.7109375" style="83"/>
    <col min="5415" max="5415" width="1.5703125" style="83" customWidth="1"/>
    <col min="5416" max="5416" width="9.28515625" style="83" customWidth="1"/>
    <col min="5417" max="5417" width="1.5703125" style="83" customWidth="1"/>
    <col min="5418" max="5418" width="8.42578125" style="83" customWidth="1"/>
    <col min="5419" max="5419" width="1.5703125" style="83" customWidth="1"/>
    <col min="5420" max="5420" width="12.7109375" style="83"/>
    <col min="5421" max="5421" width="1.5703125" style="83" customWidth="1"/>
    <col min="5422" max="5422" width="11.85546875" style="83" customWidth="1"/>
    <col min="5423" max="5423" width="1.5703125" style="83" customWidth="1"/>
    <col min="5424" max="5424" width="10.140625" style="83" customWidth="1"/>
    <col min="5425" max="5425" width="1" style="83" customWidth="1"/>
    <col min="5426" max="5426" width="11.28515625" style="83" customWidth="1"/>
    <col min="5427" max="5427" width="1.28515625" style="83" customWidth="1"/>
    <col min="5428" max="5428" width="9.42578125" style="83" customWidth="1"/>
    <col min="5429" max="5429" width="1.140625" style="83" customWidth="1"/>
    <col min="5430" max="5430" width="10.42578125" style="83" customWidth="1"/>
    <col min="5431" max="5431" width="1.28515625" style="83" customWidth="1"/>
    <col min="5432" max="5432" width="10.140625" style="83" customWidth="1"/>
    <col min="5433" max="5433" width="1.5703125" style="83" customWidth="1"/>
    <col min="5434" max="5434" width="11.42578125" style="83" customWidth="1"/>
    <col min="5435" max="5435" width="2.42578125" style="83" customWidth="1"/>
    <col min="5436" max="5436" width="4.5703125" style="83" customWidth="1"/>
    <col min="5437" max="5437" width="1.28515625" style="83" customWidth="1"/>
    <col min="5438" max="5438" width="8.42578125" style="83" customWidth="1"/>
    <col min="5439" max="5439" width="1.5703125" style="83" customWidth="1"/>
    <col min="5440" max="5440" width="12.7109375" style="83"/>
    <col min="5441" max="5441" width="1.5703125" style="83" customWidth="1"/>
    <col min="5442" max="5442" width="12.7109375" style="83"/>
    <col min="5443" max="5443" width="1.5703125" style="83" customWidth="1"/>
    <col min="5444" max="5444" width="12.7109375" style="83"/>
    <col min="5445" max="5445" width="1.5703125" style="83" customWidth="1"/>
    <col min="5446" max="5446" width="12.7109375" style="83"/>
    <col min="5447" max="5447" width="1.5703125" style="83" customWidth="1"/>
    <col min="5448" max="5632" width="12.7109375" style="83"/>
    <col min="5633" max="5633" width="5" style="83" customWidth="1"/>
    <col min="5634" max="5634" width="1.5703125" style="83" customWidth="1"/>
    <col min="5635" max="5635" width="17" style="83" customWidth="1"/>
    <col min="5636" max="5636" width="1.5703125" style="83" customWidth="1"/>
    <col min="5637" max="5637" width="12.85546875" style="83" customWidth="1"/>
    <col min="5638" max="5638" width="1.5703125" style="83" customWidth="1"/>
    <col min="5639" max="5639" width="8.85546875" style="83" customWidth="1"/>
    <col min="5640" max="5640" width="1.5703125" style="83" customWidth="1"/>
    <col min="5641" max="5641" width="8.140625" style="83" customWidth="1"/>
    <col min="5642" max="5642" width="1.5703125" style="83" customWidth="1"/>
    <col min="5643" max="5643" width="12.7109375" style="83"/>
    <col min="5644" max="5644" width="1.5703125" style="83" customWidth="1"/>
    <col min="5645" max="5645" width="13" style="83" customWidth="1"/>
    <col min="5646" max="5646" width="1.5703125" style="83" customWidth="1"/>
    <col min="5647" max="5647" width="8.42578125" style="83" customWidth="1"/>
    <col min="5648" max="5648" width="1.5703125" style="83" customWidth="1"/>
    <col min="5649" max="5649" width="8.42578125" style="83" customWidth="1"/>
    <col min="5650" max="5650" width="1.5703125" style="83" customWidth="1"/>
    <col min="5651" max="5651" width="13" style="83" bestFit="1" customWidth="1"/>
    <col min="5652" max="5652" width="1.5703125" style="83" customWidth="1"/>
    <col min="5653" max="5653" width="8.140625" style="83" customWidth="1"/>
    <col min="5654" max="5654" width="1.5703125" style="83" customWidth="1"/>
    <col min="5655" max="5655" width="8.28515625" style="83" customWidth="1"/>
    <col min="5656" max="5656" width="1.5703125" style="83" customWidth="1"/>
    <col min="5657" max="5657" width="11.85546875" style="83" customWidth="1"/>
    <col min="5658" max="5658" width="1.5703125" style="83" customWidth="1"/>
    <col min="5659" max="5659" width="11.42578125" style="83" customWidth="1"/>
    <col min="5660" max="5660" width="1.5703125" style="83" customWidth="1"/>
    <col min="5661" max="5661" width="10.5703125" style="83" customWidth="1"/>
    <col min="5662" max="5662" width="1.140625" style="83" customWidth="1"/>
    <col min="5663" max="5663" width="1.5703125" style="83" customWidth="1"/>
    <col min="5664" max="5664" width="14.42578125" style="83" customWidth="1"/>
    <col min="5665" max="5665" width="1.5703125" style="83" customWidth="1"/>
    <col min="5666" max="5666" width="9.28515625" style="83" customWidth="1"/>
    <col min="5667" max="5667" width="1.5703125" style="83" customWidth="1"/>
    <col min="5668" max="5668" width="9.28515625" style="83" customWidth="1"/>
    <col min="5669" max="5669" width="1.5703125" style="83" customWidth="1"/>
    <col min="5670" max="5670" width="12.7109375" style="83"/>
    <col min="5671" max="5671" width="1.5703125" style="83" customWidth="1"/>
    <col min="5672" max="5672" width="9.28515625" style="83" customWidth="1"/>
    <col min="5673" max="5673" width="1.5703125" style="83" customWidth="1"/>
    <col min="5674" max="5674" width="8.42578125" style="83" customWidth="1"/>
    <col min="5675" max="5675" width="1.5703125" style="83" customWidth="1"/>
    <col min="5676" max="5676" width="12.7109375" style="83"/>
    <col min="5677" max="5677" width="1.5703125" style="83" customWidth="1"/>
    <col min="5678" max="5678" width="11.85546875" style="83" customWidth="1"/>
    <col min="5679" max="5679" width="1.5703125" style="83" customWidth="1"/>
    <col min="5680" max="5680" width="10.140625" style="83" customWidth="1"/>
    <col min="5681" max="5681" width="1" style="83" customWidth="1"/>
    <col min="5682" max="5682" width="11.28515625" style="83" customWidth="1"/>
    <col min="5683" max="5683" width="1.28515625" style="83" customWidth="1"/>
    <col min="5684" max="5684" width="9.42578125" style="83" customWidth="1"/>
    <col min="5685" max="5685" width="1.140625" style="83" customWidth="1"/>
    <col min="5686" max="5686" width="10.42578125" style="83" customWidth="1"/>
    <col min="5687" max="5687" width="1.28515625" style="83" customWidth="1"/>
    <col min="5688" max="5688" width="10.140625" style="83" customWidth="1"/>
    <col min="5689" max="5689" width="1.5703125" style="83" customWidth="1"/>
    <col min="5690" max="5690" width="11.42578125" style="83" customWidth="1"/>
    <col min="5691" max="5691" width="2.42578125" style="83" customWidth="1"/>
    <col min="5692" max="5692" width="4.5703125" style="83" customWidth="1"/>
    <col min="5693" max="5693" width="1.28515625" style="83" customWidth="1"/>
    <col min="5694" max="5694" width="8.42578125" style="83" customWidth="1"/>
    <col min="5695" max="5695" width="1.5703125" style="83" customWidth="1"/>
    <col min="5696" max="5696" width="12.7109375" style="83"/>
    <col min="5697" max="5697" width="1.5703125" style="83" customWidth="1"/>
    <col min="5698" max="5698" width="12.7109375" style="83"/>
    <col min="5699" max="5699" width="1.5703125" style="83" customWidth="1"/>
    <col min="5700" max="5700" width="12.7109375" style="83"/>
    <col min="5701" max="5701" width="1.5703125" style="83" customWidth="1"/>
    <col min="5702" max="5702" width="12.7109375" style="83"/>
    <col min="5703" max="5703" width="1.5703125" style="83" customWidth="1"/>
    <col min="5704" max="5888" width="12.7109375" style="83"/>
    <col min="5889" max="5889" width="5" style="83" customWidth="1"/>
    <col min="5890" max="5890" width="1.5703125" style="83" customWidth="1"/>
    <col min="5891" max="5891" width="17" style="83" customWidth="1"/>
    <col min="5892" max="5892" width="1.5703125" style="83" customWidth="1"/>
    <col min="5893" max="5893" width="12.85546875" style="83" customWidth="1"/>
    <col min="5894" max="5894" width="1.5703125" style="83" customWidth="1"/>
    <col min="5895" max="5895" width="8.85546875" style="83" customWidth="1"/>
    <col min="5896" max="5896" width="1.5703125" style="83" customWidth="1"/>
    <col min="5897" max="5897" width="8.140625" style="83" customWidth="1"/>
    <col min="5898" max="5898" width="1.5703125" style="83" customWidth="1"/>
    <col min="5899" max="5899" width="12.7109375" style="83"/>
    <col min="5900" max="5900" width="1.5703125" style="83" customWidth="1"/>
    <col min="5901" max="5901" width="13" style="83" customWidth="1"/>
    <col min="5902" max="5902" width="1.5703125" style="83" customWidth="1"/>
    <col min="5903" max="5903" width="8.42578125" style="83" customWidth="1"/>
    <col min="5904" max="5904" width="1.5703125" style="83" customWidth="1"/>
    <col min="5905" max="5905" width="8.42578125" style="83" customWidth="1"/>
    <col min="5906" max="5906" width="1.5703125" style="83" customWidth="1"/>
    <col min="5907" max="5907" width="13" style="83" bestFit="1" customWidth="1"/>
    <col min="5908" max="5908" width="1.5703125" style="83" customWidth="1"/>
    <col min="5909" max="5909" width="8.140625" style="83" customWidth="1"/>
    <col min="5910" max="5910" width="1.5703125" style="83" customWidth="1"/>
    <col min="5911" max="5911" width="8.28515625" style="83" customWidth="1"/>
    <col min="5912" max="5912" width="1.5703125" style="83" customWidth="1"/>
    <col min="5913" max="5913" width="11.85546875" style="83" customWidth="1"/>
    <col min="5914" max="5914" width="1.5703125" style="83" customWidth="1"/>
    <col min="5915" max="5915" width="11.42578125" style="83" customWidth="1"/>
    <col min="5916" max="5916" width="1.5703125" style="83" customWidth="1"/>
    <col min="5917" max="5917" width="10.5703125" style="83" customWidth="1"/>
    <col min="5918" max="5918" width="1.140625" style="83" customWidth="1"/>
    <col min="5919" max="5919" width="1.5703125" style="83" customWidth="1"/>
    <col min="5920" max="5920" width="14.42578125" style="83" customWidth="1"/>
    <col min="5921" max="5921" width="1.5703125" style="83" customWidth="1"/>
    <col min="5922" max="5922" width="9.28515625" style="83" customWidth="1"/>
    <col min="5923" max="5923" width="1.5703125" style="83" customWidth="1"/>
    <col min="5924" max="5924" width="9.28515625" style="83" customWidth="1"/>
    <col min="5925" max="5925" width="1.5703125" style="83" customWidth="1"/>
    <col min="5926" max="5926" width="12.7109375" style="83"/>
    <col min="5927" max="5927" width="1.5703125" style="83" customWidth="1"/>
    <col min="5928" max="5928" width="9.28515625" style="83" customWidth="1"/>
    <col min="5929" max="5929" width="1.5703125" style="83" customWidth="1"/>
    <col min="5930" max="5930" width="8.42578125" style="83" customWidth="1"/>
    <col min="5931" max="5931" width="1.5703125" style="83" customWidth="1"/>
    <col min="5932" max="5932" width="12.7109375" style="83"/>
    <col min="5933" max="5933" width="1.5703125" style="83" customWidth="1"/>
    <col min="5934" max="5934" width="11.85546875" style="83" customWidth="1"/>
    <col min="5935" max="5935" width="1.5703125" style="83" customWidth="1"/>
    <col min="5936" max="5936" width="10.140625" style="83" customWidth="1"/>
    <col min="5937" max="5937" width="1" style="83" customWidth="1"/>
    <col min="5938" max="5938" width="11.28515625" style="83" customWidth="1"/>
    <col min="5939" max="5939" width="1.28515625" style="83" customWidth="1"/>
    <col min="5940" max="5940" width="9.42578125" style="83" customWidth="1"/>
    <col min="5941" max="5941" width="1.140625" style="83" customWidth="1"/>
    <col min="5942" max="5942" width="10.42578125" style="83" customWidth="1"/>
    <col min="5943" max="5943" width="1.28515625" style="83" customWidth="1"/>
    <col min="5944" max="5944" width="10.140625" style="83" customWidth="1"/>
    <col min="5945" max="5945" width="1.5703125" style="83" customWidth="1"/>
    <col min="5946" max="5946" width="11.42578125" style="83" customWidth="1"/>
    <col min="5947" max="5947" width="2.42578125" style="83" customWidth="1"/>
    <col min="5948" max="5948" width="4.5703125" style="83" customWidth="1"/>
    <col min="5949" max="5949" width="1.28515625" style="83" customWidth="1"/>
    <col min="5950" max="5950" width="8.42578125" style="83" customWidth="1"/>
    <col min="5951" max="5951" width="1.5703125" style="83" customWidth="1"/>
    <col min="5952" max="5952" width="12.7109375" style="83"/>
    <col min="5953" max="5953" width="1.5703125" style="83" customWidth="1"/>
    <col min="5954" max="5954" width="12.7109375" style="83"/>
    <col min="5955" max="5955" width="1.5703125" style="83" customWidth="1"/>
    <col min="5956" max="5956" width="12.7109375" style="83"/>
    <col min="5957" max="5957" width="1.5703125" style="83" customWidth="1"/>
    <col min="5958" max="5958" width="12.7109375" style="83"/>
    <col min="5959" max="5959" width="1.5703125" style="83" customWidth="1"/>
    <col min="5960" max="6144" width="12.7109375" style="83"/>
    <col min="6145" max="6145" width="5" style="83" customWidth="1"/>
    <col min="6146" max="6146" width="1.5703125" style="83" customWidth="1"/>
    <col min="6147" max="6147" width="17" style="83" customWidth="1"/>
    <col min="6148" max="6148" width="1.5703125" style="83" customWidth="1"/>
    <col min="6149" max="6149" width="12.85546875" style="83" customWidth="1"/>
    <col min="6150" max="6150" width="1.5703125" style="83" customWidth="1"/>
    <col min="6151" max="6151" width="8.85546875" style="83" customWidth="1"/>
    <col min="6152" max="6152" width="1.5703125" style="83" customWidth="1"/>
    <col min="6153" max="6153" width="8.140625" style="83" customWidth="1"/>
    <col min="6154" max="6154" width="1.5703125" style="83" customWidth="1"/>
    <col min="6155" max="6155" width="12.7109375" style="83"/>
    <col min="6156" max="6156" width="1.5703125" style="83" customWidth="1"/>
    <col min="6157" max="6157" width="13" style="83" customWidth="1"/>
    <col min="6158" max="6158" width="1.5703125" style="83" customWidth="1"/>
    <col min="6159" max="6159" width="8.42578125" style="83" customWidth="1"/>
    <col min="6160" max="6160" width="1.5703125" style="83" customWidth="1"/>
    <col min="6161" max="6161" width="8.42578125" style="83" customWidth="1"/>
    <col min="6162" max="6162" width="1.5703125" style="83" customWidth="1"/>
    <col min="6163" max="6163" width="13" style="83" bestFit="1" customWidth="1"/>
    <col min="6164" max="6164" width="1.5703125" style="83" customWidth="1"/>
    <col min="6165" max="6165" width="8.140625" style="83" customWidth="1"/>
    <col min="6166" max="6166" width="1.5703125" style="83" customWidth="1"/>
    <col min="6167" max="6167" width="8.28515625" style="83" customWidth="1"/>
    <col min="6168" max="6168" width="1.5703125" style="83" customWidth="1"/>
    <col min="6169" max="6169" width="11.85546875" style="83" customWidth="1"/>
    <col min="6170" max="6170" width="1.5703125" style="83" customWidth="1"/>
    <col min="6171" max="6171" width="11.42578125" style="83" customWidth="1"/>
    <col min="6172" max="6172" width="1.5703125" style="83" customWidth="1"/>
    <col min="6173" max="6173" width="10.5703125" style="83" customWidth="1"/>
    <col min="6174" max="6174" width="1.140625" style="83" customWidth="1"/>
    <col min="6175" max="6175" width="1.5703125" style="83" customWidth="1"/>
    <col min="6176" max="6176" width="14.42578125" style="83" customWidth="1"/>
    <col min="6177" max="6177" width="1.5703125" style="83" customWidth="1"/>
    <col min="6178" max="6178" width="9.28515625" style="83" customWidth="1"/>
    <col min="6179" max="6179" width="1.5703125" style="83" customWidth="1"/>
    <col min="6180" max="6180" width="9.28515625" style="83" customWidth="1"/>
    <col min="6181" max="6181" width="1.5703125" style="83" customWidth="1"/>
    <col min="6182" max="6182" width="12.7109375" style="83"/>
    <col min="6183" max="6183" width="1.5703125" style="83" customWidth="1"/>
    <col min="6184" max="6184" width="9.28515625" style="83" customWidth="1"/>
    <col min="6185" max="6185" width="1.5703125" style="83" customWidth="1"/>
    <col min="6186" max="6186" width="8.42578125" style="83" customWidth="1"/>
    <col min="6187" max="6187" width="1.5703125" style="83" customWidth="1"/>
    <col min="6188" max="6188" width="12.7109375" style="83"/>
    <col min="6189" max="6189" width="1.5703125" style="83" customWidth="1"/>
    <col min="6190" max="6190" width="11.85546875" style="83" customWidth="1"/>
    <col min="6191" max="6191" width="1.5703125" style="83" customWidth="1"/>
    <col min="6192" max="6192" width="10.140625" style="83" customWidth="1"/>
    <col min="6193" max="6193" width="1" style="83" customWidth="1"/>
    <col min="6194" max="6194" width="11.28515625" style="83" customWidth="1"/>
    <col min="6195" max="6195" width="1.28515625" style="83" customWidth="1"/>
    <col min="6196" max="6196" width="9.42578125" style="83" customWidth="1"/>
    <col min="6197" max="6197" width="1.140625" style="83" customWidth="1"/>
    <col min="6198" max="6198" width="10.42578125" style="83" customWidth="1"/>
    <col min="6199" max="6199" width="1.28515625" style="83" customWidth="1"/>
    <col min="6200" max="6200" width="10.140625" style="83" customWidth="1"/>
    <col min="6201" max="6201" width="1.5703125" style="83" customWidth="1"/>
    <col min="6202" max="6202" width="11.42578125" style="83" customWidth="1"/>
    <col min="6203" max="6203" width="2.42578125" style="83" customWidth="1"/>
    <col min="6204" max="6204" width="4.5703125" style="83" customWidth="1"/>
    <col min="6205" max="6205" width="1.28515625" style="83" customWidth="1"/>
    <col min="6206" max="6206" width="8.42578125" style="83" customWidth="1"/>
    <col min="6207" max="6207" width="1.5703125" style="83" customWidth="1"/>
    <col min="6208" max="6208" width="12.7109375" style="83"/>
    <col min="6209" max="6209" width="1.5703125" style="83" customWidth="1"/>
    <col min="6210" max="6210" width="12.7109375" style="83"/>
    <col min="6211" max="6211" width="1.5703125" style="83" customWidth="1"/>
    <col min="6212" max="6212" width="12.7109375" style="83"/>
    <col min="6213" max="6213" width="1.5703125" style="83" customWidth="1"/>
    <col min="6214" max="6214" width="12.7109375" style="83"/>
    <col min="6215" max="6215" width="1.5703125" style="83" customWidth="1"/>
    <col min="6216" max="6400" width="12.7109375" style="83"/>
    <col min="6401" max="6401" width="5" style="83" customWidth="1"/>
    <col min="6402" max="6402" width="1.5703125" style="83" customWidth="1"/>
    <col min="6403" max="6403" width="17" style="83" customWidth="1"/>
    <col min="6404" max="6404" width="1.5703125" style="83" customWidth="1"/>
    <col min="6405" max="6405" width="12.85546875" style="83" customWidth="1"/>
    <col min="6406" max="6406" width="1.5703125" style="83" customWidth="1"/>
    <col min="6407" max="6407" width="8.85546875" style="83" customWidth="1"/>
    <col min="6408" max="6408" width="1.5703125" style="83" customWidth="1"/>
    <col min="6409" max="6409" width="8.140625" style="83" customWidth="1"/>
    <col min="6410" max="6410" width="1.5703125" style="83" customWidth="1"/>
    <col min="6411" max="6411" width="12.7109375" style="83"/>
    <col min="6412" max="6412" width="1.5703125" style="83" customWidth="1"/>
    <col min="6413" max="6413" width="13" style="83" customWidth="1"/>
    <col min="6414" max="6414" width="1.5703125" style="83" customWidth="1"/>
    <col min="6415" max="6415" width="8.42578125" style="83" customWidth="1"/>
    <col min="6416" max="6416" width="1.5703125" style="83" customWidth="1"/>
    <col min="6417" max="6417" width="8.42578125" style="83" customWidth="1"/>
    <col min="6418" max="6418" width="1.5703125" style="83" customWidth="1"/>
    <col min="6419" max="6419" width="13" style="83" bestFit="1" customWidth="1"/>
    <col min="6420" max="6420" width="1.5703125" style="83" customWidth="1"/>
    <col min="6421" max="6421" width="8.140625" style="83" customWidth="1"/>
    <col min="6422" max="6422" width="1.5703125" style="83" customWidth="1"/>
    <col min="6423" max="6423" width="8.28515625" style="83" customWidth="1"/>
    <col min="6424" max="6424" width="1.5703125" style="83" customWidth="1"/>
    <col min="6425" max="6425" width="11.85546875" style="83" customWidth="1"/>
    <col min="6426" max="6426" width="1.5703125" style="83" customWidth="1"/>
    <col min="6427" max="6427" width="11.42578125" style="83" customWidth="1"/>
    <col min="6428" max="6428" width="1.5703125" style="83" customWidth="1"/>
    <col min="6429" max="6429" width="10.5703125" style="83" customWidth="1"/>
    <col min="6430" max="6430" width="1.140625" style="83" customWidth="1"/>
    <col min="6431" max="6431" width="1.5703125" style="83" customWidth="1"/>
    <col min="6432" max="6432" width="14.42578125" style="83" customWidth="1"/>
    <col min="6433" max="6433" width="1.5703125" style="83" customWidth="1"/>
    <col min="6434" max="6434" width="9.28515625" style="83" customWidth="1"/>
    <col min="6435" max="6435" width="1.5703125" style="83" customWidth="1"/>
    <col min="6436" max="6436" width="9.28515625" style="83" customWidth="1"/>
    <col min="6437" max="6437" width="1.5703125" style="83" customWidth="1"/>
    <col min="6438" max="6438" width="12.7109375" style="83"/>
    <col min="6439" max="6439" width="1.5703125" style="83" customWidth="1"/>
    <col min="6440" max="6440" width="9.28515625" style="83" customWidth="1"/>
    <col min="6441" max="6441" width="1.5703125" style="83" customWidth="1"/>
    <col min="6442" max="6442" width="8.42578125" style="83" customWidth="1"/>
    <col min="6443" max="6443" width="1.5703125" style="83" customWidth="1"/>
    <col min="6444" max="6444" width="12.7109375" style="83"/>
    <col min="6445" max="6445" width="1.5703125" style="83" customWidth="1"/>
    <col min="6446" max="6446" width="11.85546875" style="83" customWidth="1"/>
    <col min="6447" max="6447" width="1.5703125" style="83" customWidth="1"/>
    <col min="6448" max="6448" width="10.140625" style="83" customWidth="1"/>
    <col min="6449" max="6449" width="1" style="83" customWidth="1"/>
    <col min="6450" max="6450" width="11.28515625" style="83" customWidth="1"/>
    <col min="6451" max="6451" width="1.28515625" style="83" customWidth="1"/>
    <col min="6452" max="6452" width="9.42578125" style="83" customWidth="1"/>
    <col min="6453" max="6453" width="1.140625" style="83" customWidth="1"/>
    <col min="6454" max="6454" width="10.42578125" style="83" customWidth="1"/>
    <col min="6455" max="6455" width="1.28515625" style="83" customWidth="1"/>
    <col min="6456" max="6456" width="10.140625" style="83" customWidth="1"/>
    <col min="6457" max="6457" width="1.5703125" style="83" customWidth="1"/>
    <col min="6458" max="6458" width="11.42578125" style="83" customWidth="1"/>
    <col min="6459" max="6459" width="2.42578125" style="83" customWidth="1"/>
    <col min="6460" max="6460" width="4.5703125" style="83" customWidth="1"/>
    <col min="6461" max="6461" width="1.28515625" style="83" customWidth="1"/>
    <col min="6462" max="6462" width="8.42578125" style="83" customWidth="1"/>
    <col min="6463" max="6463" width="1.5703125" style="83" customWidth="1"/>
    <col min="6464" max="6464" width="12.7109375" style="83"/>
    <col min="6465" max="6465" width="1.5703125" style="83" customWidth="1"/>
    <col min="6466" max="6466" width="12.7109375" style="83"/>
    <col min="6467" max="6467" width="1.5703125" style="83" customWidth="1"/>
    <col min="6468" max="6468" width="12.7109375" style="83"/>
    <col min="6469" max="6469" width="1.5703125" style="83" customWidth="1"/>
    <col min="6470" max="6470" width="12.7109375" style="83"/>
    <col min="6471" max="6471" width="1.5703125" style="83" customWidth="1"/>
    <col min="6472" max="6656" width="12.7109375" style="83"/>
    <col min="6657" max="6657" width="5" style="83" customWidth="1"/>
    <col min="6658" max="6658" width="1.5703125" style="83" customWidth="1"/>
    <col min="6659" max="6659" width="17" style="83" customWidth="1"/>
    <col min="6660" max="6660" width="1.5703125" style="83" customWidth="1"/>
    <col min="6661" max="6661" width="12.85546875" style="83" customWidth="1"/>
    <col min="6662" max="6662" width="1.5703125" style="83" customWidth="1"/>
    <col min="6663" max="6663" width="8.85546875" style="83" customWidth="1"/>
    <col min="6664" max="6664" width="1.5703125" style="83" customWidth="1"/>
    <col min="6665" max="6665" width="8.140625" style="83" customWidth="1"/>
    <col min="6666" max="6666" width="1.5703125" style="83" customWidth="1"/>
    <col min="6667" max="6667" width="12.7109375" style="83"/>
    <col min="6668" max="6668" width="1.5703125" style="83" customWidth="1"/>
    <col min="6669" max="6669" width="13" style="83" customWidth="1"/>
    <col min="6670" max="6670" width="1.5703125" style="83" customWidth="1"/>
    <col min="6671" max="6671" width="8.42578125" style="83" customWidth="1"/>
    <col min="6672" max="6672" width="1.5703125" style="83" customWidth="1"/>
    <col min="6673" max="6673" width="8.42578125" style="83" customWidth="1"/>
    <col min="6674" max="6674" width="1.5703125" style="83" customWidth="1"/>
    <col min="6675" max="6675" width="13" style="83" bestFit="1" customWidth="1"/>
    <col min="6676" max="6676" width="1.5703125" style="83" customWidth="1"/>
    <col min="6677" max="6677" width="8.140625" style="83" customWidth="1"/>
    <col min="6678" max="6678" width="1.5703125" style="83" customWidth="1"/>
    <col min="6679" max="6679" width="8.28515625" style="83" customWidth="1"/>
    <col min="6680" max="6680" width="1.5703125" style="83" customWidth="1"/>
    <col min="6681" max="6681" width="11.85546875" style="83" customWidth="1"/>
    <col min="6682" max="6682" width="1.5703125" style="83" customWidth="1"/>
    <col min="6683" max="6683" width="11.42578125" style="83" customWidth="1"/>
    <col min="6684" max="6684" width="1.5703125" style="83" customWidth="1"/>
    <col min="6685" max="6685" width="10.5703125" style="83" customWidth="1"/>
    <col min="6686" max="6686" width="1.140625" style="83" customWidth="1"/>
    <col min="6687" max="6687" width="1.5703125" style="83" customWidth="1"/>
    <col min="6688" max="6688" width="14.42578125" style="83" customWidth="1"/>
    <col min="6689" max="6689" width="1.5703125" style="83" customWidth="1"/>
    <col min="6690" max="6690" width="9.28515625" style="83" customWidth="1"/>
    <col min="6691" max="6691" width="1.5703125" style="83" customWidth="1"/>
    <col min="6692" max="6692" width="9.28515625" style="83" customWidth="1"/>
    <col min="6693" max="6693" width="1.5703125" style="83" customWidth="1"/>
    <col min="6694" max="6694" width="12.7109375" style="83"/>
    <col min="6695" max="6695" width="1.5703125" style="83" customWidth="1"/>
    <col min="6696" max="6696" width="9.28515625" style="83" customWidth="1"/>
    <col min="6697" max="6697" width="1.5703125" style="83" customWidth="1"/>
    <col min="6698" max="6698" width="8.42578125" style="83" customWidth="1"/>
    <col min="6699" max="6699" width="1.5703125" style="83" customWidth="1"/>
    <col min="6700" max="6700" width="12.7109375" style="83"/>
    <col min="6701" max="6701" width="1.5703125" style="83" customWidth="1"/>
    <col min="6702" max="6702" width="11.85546875" style="83" customWidth="1"/>
    <col min="6703" max="6703" width="1.5703125" style="83" customWidth="1"/>
    <col min="6704" max="6704" width="10.140625" style="83" customWidth="1"/>
    <col min="6705" max="6705" width="1" style="83" customWidth="1"/>
    <col min="6706" max="6706" width="11.28515625" style="83" customWidth="1"/>
    <col min="6707" max="6707" width="1.28515625" style="83" customWidth="1"/>
    <col min="6708" max="6708" width="9.42578125" style="83" customWidth="1"/>
    <col min="6709" max="6709" width="1.140625" style="83" customWidth="1"/>
    <col min="6710" max="6710" width="10.42578125" style="83" customWidth="1"/>
    <col min="6711" max="6711" width="1.28515625" style="83" customWidth="1"/>
    <col min="6712" max="6712" width="10.140625" style="83" customWidth="1"/>
    <col min="6713" max="6713" width="1.5703125" style="83" customWidth="1"/>
    <col min="6714" max="6714" width="11.42578125" style="83" customWidth="1"/>
    <col min="6715" max="6715" width="2.42578125" style="83" customWidth="1"/>
    <col min="6716" max="6716" width="4.5703125" style="83" customWidth="1"/>
    <col min="6717" max="6717" width="1.28515625" style="83" customWidth="1"/>
    <col min="6718" max="6718" width="8.42578125" style="83" customWidth="1"/>
    <col min="6719" max="6719" width="1.5703125" style="83" customWidth="1"/>
    <col min="6720" max="6720" width="12.7109375" style="83"/>
    <col min="6721" max="6721" width="1.5703125" style="83" customWidth="1"/>
    <col min="6722" max="6722" width="12.7109375" style="83"/>
    <col min="6723" max="6723" width="1.5703125" style="83" customWidth="1"/>
    <col min="6724" max="6724" width="12.7109375" style="83"/>
    <col min="6725" max="6725" width="1.5703125" style="83" customWidth="1"/>
    <col min="6726" max="6726" width="12.7109375" style="83"/>
    <col min="6727" max="6727" width="1.5703125" style="83" customWidth="1"/>
    <col min="6728" max="6912" width="12.7109375" style="83"/>
    <col min="6913" max="6913" width="5" style="83" customWidth="1"/>
    <col min="6914" max="6914" width="1.5703125" style="83" customWidth="1"/>
    <col min="6915" max="6915" width="17" style="83" customWidth="1"/>
    <col min="6916" max="6916" width="1.5703125" style="83" customWidth="1"/>
    <col min="6917" max="6917" width="12.85546875" style="83" customWidth="1"/>
    <col min="6918" max="6918" width="1.5703125" style="83" customWidth="1"/>
    <col min="6919" max="6919" width="8.85546875" style="83" customWidth="1"/>
    <col min="6920" max="6920" width="1.5703125" style="83" customWidth="1"/>
    <col min="6921" max="6921" width="8.140625" style="83" customWidth="1"/>
    <col min="6922" max="6922" width="1.5703125" style="83" customWidth="1"/>
    <col min="6923" max="6923" width="12.7109375" style="83"/>
    <col min="6924" max="6924" width="1.5703125" style="83" customWidth="1"/>
    <col min="6925" max="6925" width="13" style="83" customWidth="1"/>
    <col min="6926" max="6926" width="1.5703125" style="83" customWidth="1"/>
    <col min="6927" max="6927" width="8.42578125" style="83" customWidth="1"/>
    <col min="6928" max="6928" width="1.5703125" style="83" customWidth="1"/>
    <col min="6929" max="6929" width="8.42578125" style="83" customWidth="1"/>
    <col min="6930" max="6930" width="1.5703125" style="83" customWidth="1"/>
    <col min="6931" max="6931" width="13" style="83" bestFit="1" customWidth="1"/>
    <col min="6932" max="6932" width="1.5703125" style="83" customWidth="1"/>
    <col min="6933" max="6933" width="8.140625" style="83" customWidth="1"/>
    <col min="6934" max="6934" width="1.5703125" style="83" customWidth="1"/>
    <col min="6935" max="6935" width="8.28515625" style="83" customWidth="1"/>
    <col min="6936" max="6936" width="1.5703125" style="83" customWidth="1"/>
    <col min="6937" max="6937" width="11.85546875" style="83" customWidth="1"/>
    <col min="6938" max="6938" width="1.5703125" style="83" customWidth="1"/>
    <col min="6939" max="6939" width="11.42578125" style="83" customWidth="1"/>
    <col min="6940" max="6940" width="1.5703125" style="83" customWidth="1"/>
    <col min="6941" max="6941" width="10.5703125" style="83" customWidth="1"/>
    <col min="6942" max="6942" width="1.140625" style="83" customWidth="1"/>
    <col min="6943" max="6943" width="1.5703125" style="83" customWidth="1"/>
    <col min="6944" max="6944" width="14.42578125" style="83" customWidth="1"/>
    <col min="6945" max="6945" width="1.5703125" style="83" customWidth="1"/>
    <col min="6946" max="6946" width="9.28515625" style="83" customWidth="1"/>
    <col min="6947" max="6947" width="1.5703125" style="83" customWidth="1"/>
    <col min="6948" max="6948" width="9.28515625" style="83" customWidth="1"/>
    <col min="6949" max="6949" width="1.5703125" style="83" customWidth="1"/>
    <col min="6950" max="6950" width="12.7109375" style="83"/>
    <col min="6951" max="6951" width="1.5703125" style="83" customWidth="1"/>
    <col min="6952" max="6952" width="9.28515625" style="83" customWidth="1"/>
    <col min="6953" max="6953" width="1.5703125" style="83" customWidth="1"/>
    <col min="6954" max="6954" width="8.42578125" style="83" customWidth="1"/>
    <col min="6955" max="6955" width="1.5703125" style="83" customWidth="1"/>
    <col min="6956" max="6956" width="12.7109375" style="83"/>
    <col min="6957" max="6957" width="1.5703125" style="83" customWidth="1"/>
    <col min="6958" max="6958" width="11.85546875" style="83" customWidth="1"/>
    <col min="6959" max="6959" width="1.5703125" style="83" customWidth="1"/>
    <col min="6960" max="6960" width="10.140625" style="83" customWidth="1"/>
    <col min="6961" max="6961" width="1" style="83" customWidth="1"/>
    <col min="6962" max="6962" width="11.28515625" style="83" customWidth="1"/>
    <col min="6963" max="6963" width="1.28515625" style="83" customWidth="1"/>
    <col min="6964" max="6964" width="9.42578125" style="83" customWidth="1"/>
    <col min="6965" max="6965" width="1.140625" style="83" customWidth="1"/>
    <col min="6966" max="6966" width="10.42578125" style="83" customWidth="1"/>
    <col min="6967" max="6967" width="1.28515625" style="83" customWidth="1"/>
    <col min="6968" max="6968" width="10.140625" style="83" customWidth="1"/>
    <col min="6969" max="6969" width="1.5703125" style="83" customWidth="1"/>
    <col min="6970" max="6970" width="11.42578125" style="83" customWidth="1"/>
    <col min="6971" max="6971" width="2.42578125" style="83" customWidth="1"/>
    <col min="6972" max="6972" width="4.5703125" style="83" customWidth="1"/>
    <col min="6973" max="6973" width="1.28515625" style="83" customWidth="1"/>
    <col min="6974" max="6974" width="8.42578125" style="83" customWidth="1"/>
    <col min="6975" max="6975" width="1.5703125" style="83" customWidth="1"/>
    <col min="6976" max="6976" width="12.7109375" style="83"/>
    <col min="6977" max="6977" width="1.5703125" style="83" customWidth="1"/>
    <col min="6978" max="6978" width="12.7109375" style="83"/>
    <col min="6979" max="6979" width="1.5703125" style="83" customWidth="1"/>
    <col min="6980" max="6980" width="12.7109375" style="83"/>
    <col min="6981" max="6981" width="1.5703125" style="83" customWidth="1"/>
    <col min="6982" max="6982" width="12.7109375" style="83"/>
    <col min="6983" max="6983" width="1.5703125" style="83" customWidth="1"/>
    <col min="6984" max="7168" width="12.7109375" style="83"/>
    <col min="7169" max="7169" width="5" style="83" customWidth="1"/>
    <col min="7170" max="7170" width="1.5703125" style="83" customWidth="1"/>
    <col min="7171" max="7171" width="17" style="83" customWidth="1"/>
    <col min="7172" max="7172" width="1.5703125" style="83" customWidth="1"/>
    <col min="7173" max="7173" width="12.85546875" style="83" customWidth="1"/>
    <col min="7174" max="7174" width="1.5703125" style="83" customWidth="1"/>
    <col min="7175" max="7175" width="8.85546875" style="83" customWidth="1"/>
    <col min="7176" max="7176" width="1.5703125" style="83" customWidth="1"/>
    <col min="7177" max="7177" width="8.140625" style="83" customWidth="1"/>
    <col min="7178" max="7178" width="1.5703125" style="83" customWidth="1"/>
    <col min="7179" max="7179" width="12.7109375" style="83"/>
    <col min="7180" max="7180" width="1.5703125" style="83" customWidth="1"/>
    <col min="7181" max="7181" width="13" style="83" customWidth="1"/>
    <col min="7182" max="7182" width="1.5703125" style="83" customWidth="1"/>
    <col min="7183" max="7183" width="8.42578125" style="83" customWidth="1"/>
    <col min="7184" max="7184" width="1.5703125" style="83" customWidth="1"/>
    <col min="7185" max="7185" width="8.42578125" style="83" customWidth="1"/>
    <col min="7186" max="7186" width="1.5703125" style="83" customWidth="1"/>
    <col min="7187" max="7187" width="13" style="83" bestFit="1" customWidth="1"/>
    <col min="7188" max="7188" width="1.5703125" style="83" customWidth="1"/>
    <col min="7189" max="7189" width="8.140625" style="83" customWidth="1"/>
    <col min="7190" max="7190" width="1.5703125" style="83" customWidth="1"/>
    <col min="7191" max="7191" width="8.28515625" style="83" customWidth="1"/>
    <col min="7192" max="7192" width="1.5703125" style="83" customWidth="1"/>
    <col min="7193" max="7193" width="11.85546875" style="83" customWidth="1"/>
    <col min="7194" max="7194" width="1.5703125" style="83" customWidth="1"/>
    <col min="7195" max="7195" width="11.42578125" style="83" customWidth="1"/>
    <col min="7196" max="7196" width="1.5703125" style="83" customWidth="1"/>
    <col min="7197" max="7197" width="10.5703125" style="83" customWidth="1"/>
    <col min="7198" max="7198" width="1.140625" style="83" customWidth="1"/>
    <col min="7199" max="7199" width="1.5703125" style="83" customWidth="1"/>
    <col min="7200" max="7200" width="14.42578125" style="83" customWidth="1"/>
    <col min="7201" max="7201" width="1.5703125" style="83" customWidth="1"/>
    <col min="7202" max="7202" width="9.28515625" style="83" customWidth="1"/>
    <col min="7203" max="7203" width="1.5703125" style="83" customWidth="1"/>
    <col min="7204" max="7204" width="9.28515625" style="83" customWidth="1"/>
    <col min="7205" max="7205" width="1.5703125" style="83" customWidth="1"/>
    <col min="7206" max="7206" width="12.7109375" style="83"/>
    <col min="7207" max="7207" width="1.5703125" style="83" customWidth="1"/>
    <col min="7208" max="7208" width="9.28515625" style="83" customWidth="1"/>
    <col min="7209" max="7209" width="1.5703125" style="83" customWidth="1"/>
    <col min="7210" max="7210" width="8.42578125" style="83" customWidth="1"/>
    <col min="7211" max="7211" width="1.5703125" style="83" customWidth="1"/>
    <col min="7212" max="7212" width="12.7109375" style="83"/>
    <col min="7213" max="7213" width="1.5703125" style="83" customWidth="1"/>
    <col min="7214" max="7214" width="11.85546875" style="83" customWidth="1"/>
    <col min="7215" max="7215" width="1.5703125" style="83" customWidth="1"/>
    <col min="7216" max="7216" width="10.140625" style="83" customWidth="1"/>
    <col min="7217" max="7217" width="1" style="83" customWidth="1"/>
    <col min="7218" max="7218" width="11.28515625" style="83" customWidth="1"/>
    <col min="7219" max="7219" width="1.28515625" style="83" customWidth="1"/>
    <col min="7220" max="7220" width="9.42578125" style="83" customWidth="1"/>
    <col min="7221" max="7221" width="1.140625" style="83" customWidth="1"/>
    <col min="7222" max="7222" width="10.42578125" style="83" customWidth="1"/>
    <col min="7223" max="7223" width="1.28515625" style="83" customWidth="1"/>
    <col min="7224" max="7224" width="10.140625" style="83" customWidth="1"/>
    <col min="7225" max="7225" width="1.5703125" style="83" customWidth="1"/>
    <col min="7226" max="7226" width="11.42578125" style="83" customWidth="1"/>
    <col min="7227" max="7227" width="2.42578125" style="83" customWidth="1"/>
    <col min="7228" max="7228" width="4.5703125" style="83" customWidth="1"/>
    <col min="7229" max="7229" width="1.28515625" style="83" customWidth="1"/>
    <col min="7230" max="7230" width="8.42578125" style="83" customWidth="1"/>
    <col min="7231" max="7231" width="1.5703125" style="83" customWidth="1"/>
    <col min="7232" max="7232" width="12.7109375" style="83"/>
    <col min="7233" max="7233" width="1.5703125" style="83" customWidth="1"/>
    <col min="7234" max="7234" width="12.7109375" style="83"/>
    <col min="7235" max="7235" width="1.5703125" style="83" customWidth="1"/>
    <col min="7236" max="7236" width="12.7109375" style="83"/>
    <col min="7237" max="7237" width="1.5703125" style="83" customWidth="1"/>
    <col min="7238" max="7238" width="12.7109375" style="83"/>
    <col min="7239" max="7239" width="1.5703125" style="83" customWidth="1"/>
    <col min="7240" max="7424" width="12.7109375" style="83"/>
    <col min="7425" max="7425" width="5" style="83" customWidth="1"/>
    <col min="7426" max="7426" width="1.5703125" style="83" customWidth="1"/>
    <col min="7427" max="7427" width="17" style="83" customWidth="1"/>
    <col min="7428" max="7428" width="1.5703125" style="83" customWidth="1"/>
    <col min="7429" max="7429" width="12.85546875" style="83" customWidth="1"/>
    <col min="7430" max="7430" width="1.5703125" style="83" customWidth="1"/>
    <col min="7431" max="7431" width="8.85546875" style="83" customWidth="1"/>
    <col min="7432" max="7432" width="1.5703125" style="83" customWidth="1"/>
    <col min="7433" max="7433" width="8.140625" style="83" customWidth="1"/>
    <col min="7434" max="7434" width="1.5703125" style="83" customWidth="1"/>
    <col min="7435" max="7435" width="12.7109375" style="83"/>
    <col min="7436" max="7436" width="1.5703125" style="83" customWidth="1"/>
    <col min="7437" max="7437" width="13" style="83" customWidth="1"/>
    <col min="7438" max="7438" width="1.5703125" style="83" customWidth="1"/>
    <col min="7439" max="7439" width="8.42578125" style="83" customWidth="1"/>
    <col min="7440" max="7440" width="1.5703125" style="83" customWidth="1"/>
    <col min="7441" max="7441" width="8.42578125" style="83" customWidth="1"/>
    <col min="7442" max="7442" width="1.5703125" style="83" customWidth="1"/>
    <col min="7443" max="7443" width="13" style="83" bestFit="1" customWidth="1"/>
    <col min="7444" max="7444" width="1.5703125" style="83" customWidth="1"/>
    <col min="7445" max="7445" width="8.140625" style="83" customWidth="1"/>
    <col min="7446" max="7446" width="1.5703125" style="83" customWidth="1"/>
    <col min="7447" max="7447" width="8.28515625" style="83" customWidth="1"/>
    <col min="7448" max="7448" width="1.5703125" style="83" customWidth="1"/>
    <col min="7449" max="7449" width="11.85546875" style="83" customWidth="1"/>
    <col min="7450" max="7450" width="1.5703125" style="83" customWidth="1"/>
    <col min="7451" max="7451" width="11.42578125" style="83" customWidth="1"/>
    <col min="7452" max="7452" width="1.5703125" style="83" customWidth="1"/>
    <col min="7453" max="7453" width="10.5703125" style="83" customWidth="1"/>
    <col min="7454" max="7454" width="1.140625" style="83" customWidth="1"/>
    <col min="7455" max="7455" width="1.5703125" style="83" customWidth="1"/>
    <col min="7456" max="7456" width="14.42578125" style="83" customWidth="1"/>
    <col min="7457" max="7457" width="1.5703125" style="83" customWidth="1"/>
    <col min="7458" max="7458" width="9.28515625" style="83" customWidth="1"/>
    <col min="7459" max="7459" width="1.5703125" style="83" customWidth="1"/>
    <col min="7460" max="7460" width="9.28515625" style="83" customWidth="1"/>
    <col min="7461" max="7461" width="1.5703125" style="83" customWidth="1"/>
    <col min="7462" max="7462" width="12.7109375" style="83"/>
    <col min="7463" max="7463" width="1.5703125" style="83" customWidth="1"/>
    <col min="7464" max="7464" width="9.28515625" style="83" customWidth="1"/>
    <col min="7465" max="7465" width="1.5703125" style="83" customWidth="1"/>
    <col min="7466" max="7466" width="8.42578125" style="83" customWidth="1"/>
    <col min="7467" max="7467" width="1.5703125" style="83" customWidth="1"/>
    <col min="7468" max="7468" width="12.7109375" style="83"/>
    <col min="7469" max="7469" width="1.5703125" style="83" customWidth="1"/>
    <col min="7470" max="7470" width="11.85546875" style="83" customWidth="1"/>
    <col min="7471" max="7471" width="1.5703125" style="83" customWidth="1"/>
    <col min="7472" max="7472" width="10.140625" style="83" customWidth="1"/>
    <col min="7473" max="7473" width="1" style="83" customWidth="1"/>
    <col min="7474" max="7474" width="11.28515625" style="83" customWidth="1"/>
    <col min="7475" max="7475" width="1.28515625" style="83" customWidth="1"/>
    <col min="7476" max="7476" width="9.42578125" style="83" customWidth="1"/>
    <col min="7477" max="7477" width="1.140625" style="83" customWidth="1"/>
    <col min="7478" max="7478" width="10.42578125" style="83" customWidth="1"/>
    <col min="7479" max="7479" width="1.28515625" style="83" customWidth="1"/>
    <col min="7480" max="7480" width="10.140625" style="83" customWidth="1"/>
    <col min="7481" max="7481" width="1.5703125" style="83" customWidth="1"/>
    <col min="7482" max="7482" width="11.42578125" style="83" customWidth="1"/>
    <col min="7483" max="7483" width="2.42578125" style="83" customWidth="1"/>
    <col min="7484" max="7484" width="4.5703125" style="83" customWidth="1"/>
    <col min="7485" max="7485" width="1.28515625" style="83" customWidth="1"/>
    <col min="7486" max="7486" width="8.42578125" style="83" customWidth="1"/>
    <col min="7487" max="7487" width="1.5703125" style="83" customWidth="1"/>
    <col min="7488" max="7488" width="12.7109375" style="83"/>
    <col min="7489" max="7489" width="1.5703125" style="83" customWidth="1"/>
    <col min="7490" max="7490" width="12.7109375" style="83"/>
    <col min="7491" max="7491" width="1.5703125" style="83" customWidth="1"/>
    <col min="7492" max="7492" width="12.7109375" style="83"/>
    <col min="7493" max="7493" width="1.5703125" style="83" customWidth="1"/>
    <col min="7494" max="7494" width="12.7109375" style="83"/>
    <col min="7495" max="7495" width="1.5703125" style="83" customWidth="1"/>
    <col min="7496" max="7680" width="12.7109375" style="83"/>
    <col min="7681" max="7681" width="5" style="83" customWidth="1"/>
    <col min="7682" max="7682" width="1.5703125" style="83" customWidth="1"/>
    <col min="7683" max="7683" width="17" style="83" customWidth="1"/>
    <col min="7684" max="7684" width="1.5703125" style="83" customWidth="1"/>
    <col min="7685" max="7685" width="12.85546875" style="83" customWidth="1"/>
    <col min="7686" max="7686" width="1.5703125" style="83" customWidth="1"/>
    <col min="7687" max="7687" width="8.85546875" style="83" customWidth="1"/>
    <col min="7688" max="7688" width="1.5703125" style="83" customWidth="1"/>
    <col min="7689" max="7689" width="8.140625" style="83" customWidth="1"/>
    <col min="7690" max="7690" width="1.5703125" style="83" customWidth="1"/>
    <col min="7691" max="7691" width="12.7109375" style="83"/>
    <col min="7692" max="7692" width="1.5703125" style="83" customWidth="1"/>
    <col min="7693" max="7693" width="13" style="83" customWidth="1"/>
    <col min="7694" max="7694" width="1.5703125" style="83" customWidth="1"/>
    <col min="7695" max="7695" width="8.42578125" style="83" customWidth="1"/>
    <col min="7696" max="7696" width="1.5703125" style="83" customWidth="1"/>
    <col min="7697" max="7697" width="8.42578125" style="83" customWidth="1"/>
    <col min="7698" max="7698" width="1.5703125" style="83" customWidth="1"/>
    <col min="7699" max="7699" width="13" style="83" bestFit="1" customWidth="1"/>
    <col min="7700" max="7700" width="1.5703125" style="83" customWidth="1"/>
    <col min="7701" max="7701" width="8.140625" style="83" customWidth="1"/>
    <col min="7702" max="7702" width="1.5703125" style="83" customWidth="1"/>
    <col min="7703" max="7703" width="8.28515625" style="83" customWidth="1"/>
    <col min="7704" max="7704" width="1.5703125" style="83" customWidth="1"/>
    <col min="7705" max="7705" width="11.85546875" style="83" customWidth="1"/>
    <col min="7706" max="7706" width="1.5703125" style="83" customWidth="1"/>
    <col min="7707" max="7707" width="11.42578125" style="83" customWidth="1"/>
    <col min="7708" max="7708" width="1.5703125" style="83" customWidth="1"/>
    <col min="7709" max="7709" width="10.5703125" style="83" customWidth="1"/>
    <col min="7710" max="7710" width="1.140625" style="83" customWidth="1"/>
    <col min="7711" max="7711" width="1.5703125" style="83" customWidth="1"/>
    <col min="7712" max="7712" width="14.42578125" style="83" customWidth="1"/>
    <col min="7713" max="7713" width="1.5703125" style="83" customWidth="1"/>
    <col min="7714" max="7714" width="9.28515625" style="83" customWidth="1"/>
    <col min="7715" max="7715" width="1.5703125" style="83" customWidth="1"/>
    <col min="7716" max="7716" width="9.28515625" style="83" customWidth="1"/>
    <col min="7717" max="7717" width="1.5703125" style="83" customWidth="1"/>
    <col min="7718" max="7718" width="12.7109375" style="83"/>
    <col min="7719" max="7719" width="1.5703125" style="83" customWidth="1"/>
    <col min="7720" max="7720" width="9.28515625" style="83" customWidth="1"/>
    <col min="7721" max="7721" width="1.5703125" style="83" customWidth="1"/>
    <col min="7722" max="7722" width="8.42578125" style="83" customWidth="1"/>
    <col min="7723" max="7723" width="1.5703125" style="83" customWidth="1"/>
    <col min="7724" max="7724" width="12.7109375" style="83"/>
    <col min="7725" max="7725" width="1.5703125" style="83" customWidth="1"/>
    <col min="7726" max="7726" width="11.85546875" style="83" customWidth="1"/>
    <col min="7727" max="7727" width="1.5703125" style="83" customWidth="1"/>
    <col min="7728" max="7728" width="10.140625" style="83" customWidth="1"/>
    <col min="7729" max="7729" width="1" style="83" customWidth="1"/>
    <col min="7730" max="7730" width="11.28515625" style="83" customWidth="1"/>
    <col min="7731" max="7731" width="1.28515625" style="83" customWidth="1"/>
    <col min="7732" max="7732" width="9.42578125" style="83" customWidth="1"/>
    <col min="7733" max="7733" width="1.140625" style="83" customWidth="1"/>
    <col min="7734" max="7734" width="10.42578125" style="83" customWidth="1"/>
    <col min="7735" max="7735" width="1.28515625" style="83" customWidth="1"/>
    <col min="7736" max="7736" width="10.140625" style="83" customWidth="1"/>
    <col min="7737" max="7737" width="1.5703125" style="83" customWidth="1"/>
    <col min="7738" max="7738" width="11.42578125" style="83" customWidth="1"/>
    <col min="7739" max="7739" width="2.42578125" style="83" customWidth="1"/>
    <col min="7740" max="7740" width="4.5703125" style="83" customWidth="1"/>
    <col min="7741" max="7741" width="1.28515625" style="83" customWidth="1"/>
    <col min="7742" max="7742" width="8.42578125" style="83" customWidth="1"/>
    <col min="7743" max="7743" width="1.5703125" style="83" customWidth="1"/>
    <col min="7744" max="7744" width="12.7109375" style="83"/>
    <col min="7745" max="7745" width="1.5703125" style="83" customWidth="1"/>
    <col min="7746" max="7746" width="12.7109375" style="83"/>
    <col min="7747" max="7747" width="1.5703125" style="83" customWidth="1"/>
    <col min="7748" max="7748" width="12.7109375" style="83"/>
    <col min="7749" max="7749" width="1.5703125" style="83" customWidth="1"/>
    <col min="7750" max="7750" width="12.7109375" style="83"/>
    <col min="7751" max="7751" width="1.5703125" style="83" customWidth="1"/>
    <col min="7752" max="7936" width="12.7109375" style="83"/>
    <col min="7937" max="7937" width="5" style="83" customWidth="1"/>
    <col min="7938" max="7938" width="1.5703125" style="83" customWidth="1"/>
    <col min="7939" max="7939" width="17" style="83" customWidth="1"/>
    <col min="7940" max="7940" width="1.5703125" style="83" customWidth="1"/>
    <col min="7941" max="7941" width="12.85546875" style="83" customWidth="1"/>
    <col min="7942" max="7942" width="1.5703125" style="83" customWidth="1"/>
    <col min="7943" max="7943" width="8.85546875" style="83" customWidth="1"/>
    <col min="7944" max="7944" width="1.5703125" style="83" customWidth="1"/>
    <col min="7945" max="7945" width="8.140625" style="83" customWidth="1"/>
    <col min="7946" max="7946" width="1.5703125" style="83" customWidth="1"/>
    <col min="7947" max="7947" width="12.7109375" style="83"/>
    <col min="7948" max="7948" width="1.5703125" style="83" customWidth="1"/>
    <col min="7949" max="7949" width="13" style="83" customWidth="1"/>
    <col min="7950" max="7950" width="1.5703125" style="83" customWidth="1"/>
    <col min="7951" max="7951" width="8.42578125" style="83" customWidth="1"/>
    <col min="7952" max="7952" width="1.5703125" style="83" customWidth="1"/>
    <col min="7953" max="7953" width="8.42578125" style="83" customWidth="1"/>
    <col min="7954" max="7954" width="1.5703125" style="83" customWidth="1"/>
    <col min="7955" max="7955" width="13" style="83" bestFit="1" customWidth="1"/>
    <col min="7956" max="7956" width="1.5703125" style="83" customWidth="1"/>
    <col min="7957" max="7957" width="8.140625" style="83" customWidth="1"/>
    <col min="7958" max="7958" width="1.5703125" style="83" customWidth="1"/>
    <col min="7959" max="7959" width="8.28515625" style="83" customWidth="1"/>
    <col min="7960" max="7960" width="1.5703125" style="83" customWidth="1"/>
    <col min="7961" max="7961" width="11.85546875" style="83" customWidth="1"/>
    <col min="7962" max="7962" width="1.5703125" style="83" customWidth="1"/>
    <col min="7963" max="7963" width="11.42578125" style="83" customWidth="1"/>
    <col min="7964" max="7964" width="1.5703125" style="83" customWidth="1"/>
    <col min="7965" max="7965" width="10.5703125" style="83" customWidth="1"/>
    <col min="7966" max="7966" width="1.140625" style="83" customWidth="1"/>
    <col min="7967" max="7967" width="1.5703125" style="83" customWidth="1"/>
    <col min="7968" max="7968" width="14.42578125" style="83" customWidth="1"/>
    <col min="7969" max="7969" width="1.5703125" style="83" customWidth="1"/>
    <col min="7970" max="7970" width="9.28515625" style="83" customWidth="1"/>
    <col min="7971" max="7971" width="1.5703125" style="83" customWidth="1"/>
    <col min="7972" max="7972" width="9.28515625" style="83" customWidth="1"/>
    <col min="7973" max="7973" width="1.5703125" style="83" customWidth="1"/>
    <col min="7974" max="7974" width="12.7109375" style="83"/>
    <col min="7975" max="7975" width="1.5703125" style="83" customWidth="1"/>
    <col min="7976" max="7976" width="9.28515625" style="83" customWidth="1"/>
    <col min="7977" max="7977" width="1.5703125" style="83" customWidth="1"/>
    <col min="7978" max="7978" width="8.42578125" style="83" customWidth="1"/>
    <col min="7979" max="7979" width="1.5703125" style="83" customWidth="1"/>
    <col min="7980" max="7980" width="12.7109375" style="83"/>
    <col min="7981" max="7981" width="1.5703125" style="83" customWidth="1"/>
    <col min="7982" max="7982" width="11.85546875" style="83" customWidth="1"/>
    <col min="7983" max="7983" width="1.5703125" style="83" customWidth="1"/>
    <col min="7984" max="7984" width="10.140625" style="83" customWidth="1"/>
    <col min="7985" max="7985" width="1" style="83" customWidth="1"/>
    <col min="7986" max="7986" width="11.28515625" style="83" customWidth="1"/>
    <col min="7987" max="7987" width="1.28515625" style="83" customWidth="1"/>
    <col min="7988" max="7988" width="9.42578125" style="83" customWidth="1"/>
    <col min="7989" max="7989" width="1.140625" style="83" customWidth="1"/>
    <col min="7990" max="7990" width="10.42578125" style="83" customWidth="1"/>
    <col min="7991" max="7991" width="1.28515625" style="83" customWidth="1"/>
    <col min="7992" max="7992" width="10.140625" style="83" customWidth="1"/>
    <col min="7993" max="7993" width="1.5703125" style="83" customWidth="1"/>
    <col min="7994" max="7994" width="11.42578125" style="83" customWidth="1"/>
    <col min="7995" max="7995" width="2.42578125" style="83" customWidth="1"/>
    <col min="7996" max="7996" width="4.5703125" style="83" customWidth="1"/>
    <col min="7997" max="7997" width="1.28515625" style="83" customWidth="1"/>
    <col min="7998" max="7998" width="8.42578125" style="83" customWidth="1"/>
    <col min="7999" max="7999" width="1.5703125" style="83" customWidth="1"/>
    <col min="8000" max="8000" width="12.7109375" style="83"/>
    <col min="8001" max="8001" width="1.5703125" style="83" customWidth="1"/>
    <col min="8002" max="8002" width="12.7109375" style="83"/>
    <col min="8003" max="8003" width="1.5703125" style="83" customWidth="1"/>
    <col min="8004" max="8004" width="12.7109375" style="83"/>
    <col min="8005" max="8005" width="1.5703125" style="83" customWidth="1"/>
    <col min="8006" max="8006" width="12.7109375" style="83"/>
    <col min="8007" max="8007" width="1.5703125" style="83" customWidth="1"/>
    <col min="8008" max="8192" width="12.7109375" style="83"/>
    <col min="8193" max="8193" width="5" style="83" customWidth="1"/>
    <col min="8194" max="8194" width="1.5703125" style="83" customWidth="1"/>
    <col min="8195" max="8195" width="17" style="83" customWidth="1"/>
    <col min="8196" max="8196" width="1.5703125" style="83" customWidth="1"/>
    <col min="8197" max="8197" width="12.85546875" style="83" customWidth="1"/>
    <col min="8198" max="8198" width="1.5703125" style="83" customWidth="1"/>
    <col min="8199" max="8199" width="8.85546875" style="83" customWidth="1"/>
    <col min="8200" max="8200" width="1.5703125" style="83" customWidth="1"/>
    <col min="8201" max="8201" width="8.140625" style="83" customWidth="1"/>
    <col min="8202" max="8202" width="1.5703125" style="83" customWidth="1"/>
    <col min="8203" max="8203" width="12.7109375" style="83"/>
    <col min="8204" max="8204" width="1.5703125" style="83" customWidth="1"/>
    <col min="8205" max="8205" width="13" style="83" customWidth="1"/>
    <col min="8206" max="8206" width="1.5703125" style="83" customWidth="1"/>
    <col min="8207" max="8207" width="8.42578125" style="83" customWidth="1"/>
    <col min="8208" max="8208" width="1.5703125" style="83" customWidth="1"/>
    <col min="8209" max="8209" width="8.42578125" style="83" customWidth="1"/>
    <col min="8210" max="8210" width="1.5703125" style="83" customWidth="1"/>
    <col min="8211" max="8211" width="13" style="83" bestFit="1" customWidth="1"/>
    <col min="8212" max="8212" width="1.5703125" style="83" customWidth="1"/>
    <col min="8213" max="8213" width="8.140625" style="83" customWidth="1"/>
    <col min="8214" max="8214" width="1.5703125" style="83" customWidth="1"/>
    <col min="8215" max="8215" width="8.28515625" style="83" customWidth="1"/>
    <col min="8216" max="8216" width="1.5703125" style="83" customWidth="1"/>
    <col min="8217" max="8217" width="11.85546875" style="83" customWidth="1"/>
    <col min="8218" max="8218" width="1.5703125" style="83" customWidth="1"/>
    <col min="8219" max="8219" width="11.42578125" style="83" customWidth="1"/>
    <col min="8220" max="8220" width="1.5703125" style="83" customWidth="1"/>
    <col min="8221" max="8221" width="10.5703125" style="83" customWidth="1"/>
    <col min="8222" max="8222" width="1.140625" style="83" customWidth="1"/>
    <col min="8223" max="8223" width="1.5703125" style="83" customWidth="1"/>
    <col min="8224" max="8224" width="14.42578125" style="83" customWidth="1"/>
    <col min="8225" max="8225" width="1.5703125" style="83" customWidth="1"/>
    <col min="8226" max="8226" width="9.28515625" style="83" customWidth="1"/>
    <col min="8227" max="8227" width="1.5703125" style="83" customWidth="1"/>
    <col min="8228" max="8228" width="9.28515625" style="83" customWidth="1"/>
    <col min="8229" max="8229" width="1.5703125" style="83" customWidth="1"/>
    <col min="8230" max="8230" width="12.7109375" style="83"/>
    <col min="8231" max="8231" width="1.5703125" style="83" customWidth="1"/>
    <col min="8232" max="8232" width="9.28515625" style="83" customWidth="1"/>
    <col min="8233" max="8233" width="1.5703125" style="83" customWidth="1"/>
    <col min="8234" max="8234" width="8.42578125" style="83" customWidth="1"/>
    <col min="8235" max="8235" width="1.5703125" style="83" customWidth="1"/>
    <col min="8236" max="8236" width="12.7109375" style="83"/>
    <col min="8237" max="8237" width="1.5703125" style="83" customWidth="1"/>
    <col min="8238" max="8238" width="11.85546875" style="83" customWidth="1"/>
    <col min="8239" max="8239" width="1.5703125" style="83" customWidth="1"/>
    <col min="8240" max="8240" width="10.140625" style="83" customWidth="1"/>
    <col min="8241" max="8241" width="1" style="83" customWidth="1"/>
    <col min="8242" max="8242" width="11.28515625" style="83" customWidth="1"/>
    <col min="8243" max="8243" width="1.28515625" style="83" customWidth="1"/>
    <col min="8244" max="8244" width="9.42578125" style="83" customWidth="1"/>
    <col min="8245" max="8245" width="1.140625" style="83" customWidth="1"/>
    <col min="8246" max="8246" width="10.42578125" style="83" customWidth="1"/>
    <col min="8247" max="8247" width="1.28515625" style="83" customWidth="1"/>
    <col min="8248" max="8248" width="10.140625" style="83" customWidth="1"/>
    <col min="8249" max="8249" width="1.5703125" style="83" customWidth="1"/>
    <col min="8250" max="8250" width="11.42578125" style="83" customWidth="1"/>
    <col min="8251" max="8251" width="2.42578125" style="83" customWidth="1"/>
    <col min="8252" max="8252" width="4.5703125" style="83" customWidth="1"/>
    <col min="8253" max="8253" width="1.28515625" style="83" customWidth="1"/>
    <col min="8254" max="8254" width="8.42578125" style="83" customWidth="1"/>
    <col min="8255" max="8255" width="1.5703125" style="83" customWidth="1"/>
    <col min="8256" max="8256" width="12.7109375" style="83"/>
    <col min="8257" max="8257" width="1.5703125" style="83" customWidth="1"/>
    <col min="8258" max="8258" width="12.7109375" style="83"/>
    <col min="8259" max="8259" width="1.5703125" style="83" customWidth="1"/>
    <col min="8260" max="8260" width="12.7109375" style="83"/>
    <col min="8261" max="8261" width="1.5703125" style="83" customWidth="1"/>
    <col min="8262" max="8262" width="12.7109375" style="83"/>
    <col min="8263" max="8263" width="1.5703125" style="83" customWidth="1"/>
    <col min="8264" max="8448" width="12.7109375" style="83"/>
    <col min="8449" max="8449" width="5" style="83" customWidth="1"/>
    <col min="8450" max="8450" width="1.5703125" style="83" customWidth="1"/>
    <col min="8451" max="8451" width="17" style="83" customWidth="1"/>
    <col min="8452" max="8452" width="1.5703125" style="83" customWidth="1"/>
    <col min="8453" max="8453" width="12.85546875" style="83" customWidth="1"/>
    <col min="8454" max="8454" width="1.5703125" style="83" customWidth="1"/>
    <col min="8455" max="8455" width="8.85546875" style="83" customWidth="1"/>
    <col min="8456" max="8456" width="1.5703125" style="83" customWidth="1"/>
    <col min="8457" max="8457" width="8.140625" style="83" customWidth="1"/>
    <col min="8458" max="8458" width="1.5703125" style="83" customWidth="1"/>
    <col min="8459" max="8459" width="12.7109375" style="83"/>
    <col min="8460" max="8460" width="1.5703125" style="83" customWidth="1"/>
    <col min="8461" max="8461" width="13" style="83" customWidth="1"/>
    <col min="8462" max="8462" width="1.5703125" style="83" customWidth="1"/>
    <col min="8463" max="8463" width="8.42578125" style="83" customWidth="1"/>
    <col min="8464" max="8464" width="1.5703125" style="83" customWidth="1"/>
    <col min="8465" max="8465" width="8.42578125" style="83" customWidth="1"/>
    <col min="8466" max="8466" width="1.5703125" style="83" customWidth="1"/>
    <col min="8467" max="8467" width="13" style="83" bestFit="1" customWidth="1"/>
    <col min="8468" max="8468" width="1.5703125" style="83" customWidth="1"/>
    <col min="8469" max="8469" width="8.140625" style="83" customWidth="1"/>
    <col min="8470" max="8470" width="1.5703125" style="83" customWidth="1"/>
    <col min="8471" max="8471" width="8.28515625" style="83" customWidth="1"/>
    <col min="8472" max="8472" width="1.5703125" style="83" customWidth="1"/>
    <col min="8473" max="8473" width="11.85546875" style="83" customWidth="1"/>
    <col min="8474" max="8474" width="1.5703125" style="83" customWidth="1"/>
    <col min="8475" max="8475" width="11.42578125" style="83" customWidth="1"/>
    <col min="8476" max="8476" width="1.5703125" style="83" customWidth="1"/>
    <col min="8477" max="8477" width="10.5703125" style="83" customWidth="1"/>
    <col min="8478" max="8478" width="1.140625" style="83" customWidth="1"/>
    <col min="8479" max="8479" width="1.5703125" style="83" customWidth="1"/>
    <col min="8480" max="8480" width="14.42578125" style="83" customWidth="1"/>
    <col min="8481" max="8481" width="1.5703125" style="83" customWidth="1"/>
    <col min="8482" max="8482" width="9.28515625" style="83" customWidth="1"/>
    <col min="8483" max="8483" width="1.5703125" style="83" customWidth="1"/>
    <col min="8484" max="8484" width="9.28515625" style="83" customWidth="1"/>
    <col min="8485" max="8485" width="1.5703125" style="83" customWidth="1"/>
    <col min="8486" max="8486" width="12.7109375" style="83"/>
    <col min="8487" max="8487" width="1.5703125" style="83" customWidth="1"/>
    <col min="8488" max="8488" width="9.28515625" style="83" customWidth="1"/>
    <col min="8489" max="8489" width="1.5703125" style="83" customWidth="1"/>
    <col min="8490" max="8490" width="8.42578125" style="83" customWidth="1"/>
    <col min="8491" max="8491" width="1.5703125" style="83" customWidth="1"/>
    <col min="8492" max="8492" width="12.7109375" style="83"/>
    <col min="8493" max="8493" width="1.5703125" style="83" customWidth="1"/>
    <col min="8494" max="8494" width="11.85546875" style="83" customWidth="1"/>
    <col min="8495" max="8495" width="1.5703125" style="83" customWidth="1"/>
    <col min="8496" max="8496" width="10.140625" style="83" customWidth="1"/>
    <col min="8497" max="8497" width="1" style="83" customWidth="1"/>
    <col min="8498" max="8498" width="11.28515625" style="83" customWidth="1"/>
    <col min="8499" max="8499" width="1.28515625" style="83" customWidth="1"/>
    <col min="8500" max="8500" width="9.42578125" style="83" customWidth="1"/>
    <col min="8501" max="8501" width="1.140625" style="83" customWidth="1"/>
    <col min="8502" max="8502" width="10.42578125" style="83" customWidth="1"/>
    <col min="8503" max="8503" width="1.28515625" style="83" customWidth="1"/>
    <col min="8504" max="8504" width="10.140625" style="83" customWidth="1"/>
    <col min="8505" max="8505" width="1.5703125" style="83" customWidth="1"/>
    <col min="8506" max="8506" width="11.42578125" style="83" customWidth="1"/>
    <col min="8507" max="8507" width="2.42578125" style="83" customWidth="1"/>
    <col min="8508" max="8508" width="4.5703125" style="83" customWidth="1"/>
    <col min="8509" max="8509" width="1.28515625" style="83" customWidth="1"/>
    <col min="8510" max="8510" width="8.42578125" style="83" customWidth="1"/>
    <col min="8511" max="8511" width="1.5703125" style="83" customWidth="1"/>
    <col min="8512" max="8512" width="12.7109375" style="83"/>
    <col min="8513" max="8513" width="1.5703125" style="83" customWidth="1"/>
    <col min="8514" max="8514" width="12.7109375" style="83"/>
    <col min="8515" max="8515" width="1.5703125" style="83" customWidth="1"/>
    <col min="8516" max="8516" width="12.7109375" style="83"/>
    <col min="8517" max="8517" width="1.5703125" style="83" customWidth="1"/>
    <col min="8518" max="8518" width="12.7109375" style="83"/>
    <col min="8519" max="8519" width="1.5703125" style="83" customWidth="1"/>
    <col min="8520" max="8704" width="12.7109375" style="83"/>
    <col min="8705" max="8705" width="5" style="83" customWidth="1"/>
    <col min="8706" max="8706" width="1.5703125" style="83" customWidth="1"/>
    <col min="8707" max="8707" width="17" style="83" customWidth="1"/>
    <col min="8708" max="8708" width="1.5703125" style="83" customWidth="1"/>
    <col min="8709" max="8709" width="12.85546875" style="83" customWidth="1"/>
    <col min="8710" max="8710" width="1.5703125" style="83" customWidth="1"/>
    <col min="8711" max="8711" width="8.85546875" style="83" customWidth="1"/>
    <col min="8712" max="8712" width="1.5703125" style="83" customWidth="1"/>
    <col min="8713" max="8713" width="8.140625" style="83" customWidth="1"/>
    <col min="8714" max="8714" width="1.5703125" style="83" customWidth="1"/>
    <col min="8715" max="8715" width="12.7109375" style="83"/>
    <col min="8716" max="8716" width="1.5703125" style="83" customWidth="1"/>
    <col min="8717" max="8717" width="13" style="83" customWidth="1"/>
    <col min="8718" max="8718" width="1.5703125" style="83" customWidth="1"/>
    <col min="8719" max="8719" width="8.42578125" style="83" customWidth="1"/>
    <col min="8720" max="8720" width="1.5703125" style="83" customWidth="1"/>
    <col min="8721" max="8721" width="8.42578125" style="83" customWidth="1"/>
    <col min="8722" max="8722" width="1.5703125" style="83" customWidth="1"/>
    <col min="8723" max="8723" width="13" style="83" bestFit="1" customWidth="1"/>
    <col min="8724" max="8724" width="1.5703125" style="83" customWidth="1"/>
    <col min="8725" max="8725" width="8.140625" style="83" customWidth="1"/>
    <col min="8726" max="8726" width="1.5703125" style="83" customWidth="1"/>
    <col min="8727" max="8727" width="8.28515625" style="83" customWidth="1"/>
    <col min="8728" max="8728" width="1.5703125" style="83" customWidth="1"/>
    <col min="8729" max="8729" width="11.85546875" style="83" customWidth="1"/>
    <col min="8730" max="8730" width="1.5703125" style="83" customWidth="1"/>
    <col min="8731" max="8731" width="11.42578125" style="83" customWidth="1"/>
    <col min="8732" max="8732" width="1.5703125" style="83" customWidth="1"/>
    <col min="8733" max="8733" width="10.5703125" style="83" customWidth="1"/>
    <col min="8734" max="8734" width="1.140625" style="83" customWidth="1"/>
    <col min="8735" max="8735" width="1.5703125" style="83" customWidth="1"/>
    <col min="8736" max="8736" width="14.42578125" style="83" customWidth="1"/>
    <col min="8737" max="8737" width="1.5703125" style="83" customWidth="1"/>
    <col min="8738" max="8738" width="9.28515625" style="83" customWidth="1"/>
    <col min="8739" max="8739" width="1.5703125" style="83" customWidth="1"/>
    <col min="8740" max="8740" width="9.28515625" style="83" customWidth="1"/>
    <col min="8741" max="8741" width="1.5703125" style="83" customWidth="1"/>
    <col min="8742" max="8742" width="12.7109375" style="83"/>
    <col min="8743" max="8743" width="1.5703125" style="83" customWidth="1"/>
    <col min="8744" max="8744" width="9.28515625" style="83" customWidth="1"/>
    <col min="8745" max="8745" width="1.5703125" style="83" customWidth="1"/>
    <col min="8746" max="8746" width="8.42578125" style="83" customWidth="1"/>
    <col min="8747" max="8747" width="1.5703125" style="83" customWidth="1"/>
    <col min="8748" max="8748" width="12.7109375" style="83"/>
    <col min="8749" max="8749" width="1.5703125" style="83" customWidth="1"/>
    <col min="8750" max="8750" width="11.85546875" style="83" customWidth="1"/>
    <col min="8751" max="8751" width="1.5703125" style="83" customWidth="1"/>
    <col min="8752" max="8752" width="10.140625" style="83" customWidth="1"/>
    <col min="8753" max="8753" width="1" style="83" customWidth="1"/>
    <col min="8754" max="8754" width="11.28515625" style="83" customWidth="1"/>
    <col min="8755" max="8755" width="1.28515625" style="83" customWidth="1"/>
    <col min="8756" max="8756" width="9.42578125" style="83" customWidth="1"/>
    <col min="8757" max="8757" width="1.140625" style="83" customWidth="1"/>
    <col min="8758" max="8758" width="10.42578125" style="83" customWidth="1"/>
    <col min="8759" max="8759" width="1.28515625" style="83" customWidth="1"/>
    <col min="8760" max="8760" width="10.140625" style="83" customWidth="1"/>
    <col min="8761" max="8761" width="1.5703125" style="83" customWidth="1"/>
    <col min="8762" max="8762" width="11.42578125" style="83" customWidth="1"/>
    <col min="8763" max="8763" width="2.42578125" style="83" customWidth="1"/>
    <col min="8764" max="8764" width="4.5703125" style="83" customWidth="1"/>
    <col min="8765" max="8765" width="1.28515625" style="83" customWidth="1"/>
    <col min="8766" max="8766" width="8.42578125" style="83" customWidth="1"/>
    <col min="8767" max="8767" width="1.5703125" style="83" customWidth="1"/>
    <col min="8768" max="8768" width="12.7109375" style="83"/>
    <col min="8769" max="8769" width="1.5703125" style="83" customWidth="1"/>
    <col min="8770" max="8770" width="12.7109375" style="83"/>
    <col min="8771" max="8771" width="1.5703125" style="83" customWidth="1"/>
    <col min="8772" max="8772" width="12.7109375" style="83"/>
    <col min="8773" max="8773" width="1.5703125" style="83" customWidth="1"/>
    <col min="8774" max="8774" width="12.7109375" style="83"/>
    <col min="8775" max="8775" width="1.5703125" style="83" customWidth="1"/>
    <col min="8776" max="8960" width="12.7109375" style="83"/>
    <col min="8961" max="8961" width="5" style="83" customWidth="1"/>
    <col min="8962" max="8962" width="1.5703125" style="83" customWidth="1"/>
    <col min="8963" max="8963" width="17" style="83" customWidth="1"/>
    <col min="8964" max="8964" width="1.5703125" style="83" customWidth="1"/>
    <col min="8965" max="8965" width="12.85546875" style="83" customWidth="1"/>
    <col min="8966" max="8966" width="1.5703125" style="83" customWidth="1"/>
    <col min="8967" max="8967" width="8.85546875" style="83" customWidth="1"/>
    <col min="8968" max="8968" width="1.5703125" style="83" customWidth="1"/>
    <col min="8969" max="8969" width="8.140625" style="83" customWidth="1"/>
    <col min="8970" max="8970" width="1.5703125" style="83" customWidth="1"/>
    <col min="8971" max="8971" width="12.7109375" style="83"/>
    <col min="8972" max="8972" width="1.5703125" style="83" customWidth="1"/>
    <col min="8973" max="8973" width="13" style="83" customWidth="1"/>
    <col min="8974" max="8974" width="1.5703125" style="83" customWidth="1"/>
    <col min="8975" max="8975" width="8.42578125" style="83" customWidth="1"/>
    <col min="8976" max="8976" width="1.5703125" style="83" customWidth="1"/>
    <col min="8977" max="8977" width="8.42578125" style="83" customWidth="1"/>
    <col min="8978" max="8978" width="1.5703125" style="83" customWidth="1"/>
    <col min="8979" max="8979" width="13" style="83" bestFit="1" customWidth="1"/>
    <col min="8980" max="8980" width="1.5703125" style="83" customWidth="1"/>
    <col min="8981" max="8981" width="8.140625" style="83" customWidth="1"/>
    <col min="8982" max="8982" width="1.5703125" style="83" customWidth="1"/>
    <col min="8983" max="8983" width="8.28515625" style="83" customWidth="1"/>
    <col min="8984" max="8984" width="1.5703125" style="83" customWidth="1"/>
    <col min="8985" max="8985" width="11.85546875" style="83" customWidth="1"/>
    <col min="8986" max="8986" width="1.5703125" style="83" customWidth="1"/>
    <col min="8987" max="8987" width="11.42578125" style="83" customWidth="1"/>
    <col min="8988" max="8988" width="1.5703125" style="83" customWidth="1"/>
    <col min="8989" max="8989" width="10.5703125" style="83" customWidth="1"/>
    <col min="8990" max="8990" width="1.140625" style="83" customWidth="1"/>
    <col min="8991" max="8991" width="1.5703125" style="83" customWidth="1"/>
    <col min="8992" max="8992" width="14.42578125" style="83" customWidth="1"/>
    <col min="8993" max="8993" width="1.5703125" style="83" customWidth="1"/>
    <col min="8994" max="8994" width="9.28515625" style="83" customWidth="1"/>
    <col min="8995" max="8995" width="1.5703125" style="83" customWidth="1"/>
    <col min="8996" max="8996" width="9.28515625" style="83" customWidth="1"/>
    <col min="8997" max="8997" width="1.5703125" style="83" customWidth="1"/>
    <col min="8998" max="8998" width="12.7109375" style="83"/>
    <col min="8999" max="8999" width="1.5703125" style="83" customWidth="1"/>
    <col min="9000" max="9000" width="9.28515625" style="83" customWidth="1"/>
    <col min="9001" max="9001" width="1.5703125" style="83" customWidth="1"/>
    <col min="9002" max="9002" width="8.42578125" style="83" customWidth="1"/>
    <col min="9003" max="9003" width="1.5703125" style="83" customWidth="1"/>
    <col min="9004" max="9004" width="12.7109375" style="83"/>
    <col min="9005" max="9005" width="1.5703125" style="83" customWidth="1"/>
    <col min="9006" max="9006" width="11.85546875" style="83" customWidth="1"/>
    <col min="9007" max="9007" width="1.5703125" style="83" customWidth="1"/>
    <col min="9008" max="9008" width="10.140625" style="83" customWidth="1"/>
    <col min="9009" max="9009" width="1" style="83" customWidth="1"/>
    <col min="9010" max="9010" width="11.28515625" style="83" customWidth="1"/>
    <col min="9011" max="9011" width="1.28515625" style="83" customWidth="1"/>
    <col min="9012" max="9012" width="9.42578125" style="83" customWidth="1"/>
    <col min="9013" max="9013" width="1.140625" style="83" customWidth="1"/>
    <col min="9014" max="9014" width="10.42578125" style="83" customWidth="1"/>
    <col min="9015" max="9015" width="1.28515625" style="83" customWidth="1"/>
    <col min="9016" max="9016" width="10.140625" style="83" customWidth="1"/>
    <col min="9017" max="9017" width="1.5703125" style="83" customWidth="1"/>
    <col min="9018" max="9018" width="11.42578125" style="83" customWidth="1"/>
    <col min="9019" max="9019" width="2.42578125" style="83" customWidth="1"/>
    <col min="9020" max="9020" width="4.5703125" style="83" customWidth="1"/>
    <col min="9021" max="9021" width="1.28515625" style="83" customWidth="1"/>
    <col min="9022" max="9022" width="8.42578125" style="83" customWidth="1"/>
    <col min="9023" max="9023" width="1.5703125" style="83" customWidth="1"/>
    <col min="9024" max="9024" width="12.7109375" style="83"/>
    <col min="9025" max="9025" width="1.5703125" style="83" customWidth="1"/>
    <col min="9026" max="9026" width="12.7109375" style="83"/>
    <col min="9027" max="9027" width="1.5703125" style="83" customWidth="1"/>
    <col min="9028" max="9028" width="12.7109375" style="83"/>
    <col min="9029" max="9029" width="1.5703125" style="83" customWidth="1"/>
    <col min="9030" max="9030" width="12.7109375" style="83"/>
    <col min="9031" max="9031" width="1.5703125" style="83" customWidth="1"/>
    <col min="9032" max="9216" width="12.7109375" style="83"/>
    <col min="9217" max="9217" width="5" style="83" customWidth="1"/>
    <col min="9218" max="9218" width="1.5703125" style="83" customWidth="1"/>
    <col min="9219" max="9219" width="17" style="83" customWidth="1"/>
    <col min="9220" max="9220" width="1.5703125" style="83" customWidth="1"/>
    <col min="9221" max="9221" width="12.85546875" style="83" customWidth="1"/>
    <col min="9222" max="9222" width="1.5703125" style="83" customWidth="1"/>
    <col min="9223" max="9223" width="8.85546875" style="83" customWidth="1"/>
    <col min="9224" max="9224" width="1.5703125" style="83" customWidth="1"/>
    <col min="9225" max="9225" width="8.140625" style="83" customWidth="1"/>
    <col min="9226" max="9226" width="1.5703125" style="83" customWidth="1"/>
    <col min="9227" max="9227" width="12.7109375" style="83"/>
    <col min="9228" max="9228" width="1.5703125" style="83" customWidth="1"/>
    <col min="9229" max="9229" width="13" style="83" customWidth="1"/>
    <col min="9230" max="9230" width="1.5703125" style="83" customWidth="1"/>
    <col min="9231" max="9231" width="8.42578125" style="83" customWidth="1"/>
    <col min="9232" max="9232" width="1.5703125" style="83" customWidth="1"/>
    <col min="9233" max="9233" width="8.42578125" style="83" customWidth="1"/>
    <col min="9234" max="9234" width="1.5703125" style="83" customWidth="1"/>
    <col min="9235" max="9235" width="13" style="83" bestFit="1" customWidth="1"/>
    <col min="9236" max="9236" width="1.5703125" style="83" customWidth="1"/>
    <col min="9237" max="9237" width="8.140625" style="83" customWidth="1"/>
    <col min="9238" max="9238" width="1.5703125" style="83" customWidth="1"/>
    <col min="9239" max="9239" width="8.28515625" style="83" customWidth="1"/>
    <col min="9240" max="9240" width="1.5703125" style="83" customWidth="1"/>
    <col min="9241" max="9241" width="11.85546875" style="83" customWidth="1"/>
    <col min="9242" max="9242" width="1.5703125" style="83" customWidth="1"/>
    <col min="9243" max="9243" width="11.42578125" style="83" customWidth="1"/>
    <col min="9244" max="9244" width="1.5703125" style="83" customWidth="1"/>
    <col min="9245" max="9245" width="10.5703125" style="83" customWidth="1"/>
    <col min="9246" max="9246" width="1.140625" style="83" customWidth="1"/>
    <col min="9247" max="9247" width="1.5703125" style="83" customWidth="1"/>
    <col min="9248" max="9248" width="14.42578125" style="83" customWidth="1"/>
    <col min="9249" max="9249" width="1.5703125" style="83" customWidth="1"/>
    <col min="9250" max="9250" width="9.28515625" style="83" customWidth="1"/>
    <col min="9251" max="9251" width="1.5703125" style="83" customWidth="1"/>
    <col min="9252" max="9252" width="9.28515625" style="83" customWidth="1"/>
    <col min="9253" max="9253" width="1.5703125" style="83" customWidth="1"/>
    <col min="9254" max="9254" width="12.7109375" style="83"/>
    <col min="9255" max="9255" width="1.5703125" style="83" customWidth="1"/>
    <col min="9256" max="9256" width="9.28515625" style="83" customWidth="1"/>
    <col min="9257" max="9257" width="1.5703125" style="83" customWidth="1"/>
    <col min="9258" max="9258" width="8.42578125" style="83" customWidth="1"/>
    <col min="9259" max="9259" width="1.5703125" style="83" customWidth="1"/>
    <col min="9260" max="9260" width="12.7109375" style="83"/>
    <col min="9261" max="9261" width="1.5703125" style="83" customWidth="1"/>
    <col min="9262" max="9262" width="11.85546875" style="83" customWidth="1"/>
    <col min="9263" max="9263" width="1.5703125" style="83" customWidth="1"/>
    <col min="9264" max="9264" width="10.140625" style="83" customWidth="1"/>
    <col min="9265" max="9265" width="1" style="83" customWidth="1"/>
    <col min="9266" max="9266" width="11.28515625" style="83" customWidth="1"/>
    <col min="9267" max="9267" width="1.28515625" style="83" customWidth="1"/>
    <col min="9268" max="9268" width="9.42578125" style="83" customWidth="1"/>
    <col min="9269" max="9269" width="1.140625" style="83" customWidth="1"/>
    <col min="9270" max="9270" width="10.42578125" style="83" customWidth="1"/>
    <col min="9271" max="9271" width="1.28515625" style="83" customWidth="1"/>
    <col min="9272" max="9272" width="10.140625" style="83" customWidth="1"/>
    <col min="9273" max="9273" width="1.5703125" style="83" customWidth="1"/>
    <col min="9274" max="9274" width="11.42578125" style="83" customWidth="1"/>
    <col min="9275" max="9275" width="2.42578125" style="83" customWidth="1"/>
    <col min="9276" max="9276" width="4.5703125" style="83" customWidth="1"/>
    <col min="9277" max="9277" width="1.28515625" style="83" customWidth="1"/>
    <col min="9278" max="9278" width="8.42578125" style="83" customWidth="1"/>
    <col min="9279" max="9279" width="1.5703125" style="83" customWidth="1"/>
    <col min="9280" max="9280" width="12.7109375" style="83"/>
    <col min="9281" max="9281" width="1.5703125" style="83" customWidth="1"/>
    <col min="9282" max="9282" width="12.7109375" style="83"/>
    <col min="9283" max="9283" width="1.5703125" style="83" customWidth="1"/>
    <col min="9284" max="9284" width="12.7109375" style="83"/>
    <col min="9285" max="9285" width="1.5703125" style="83" customWidth="1"/>
    <col min="9286" max="9286" width="12.7109375" style="83"/>
    <col min="9287" max="9287" width="1.5703125" style="83" customWidth="1"/>
    <col min="9288" max="9472" width="12.7109375" style="83"/>
    <col min="9473" max="9473" width="5" style="83" customWidth="1"/>
    <col min="9474" max="9474" width="1.5703125" style="83" customWidth="1"/>
    <col min="9475" max="9475" width="17" style="83" customWidth="1"/>
    <col min="9476" max="9476" width="1.5703125" style="83" customWidth="1"/>
    <col min="9477" max="9477" width="12.85546875" style="83" customWidth="1"/>
    <col min="9478" max="9478" width="1.5703125" style="83" customWidth="1"/>
    <col min="9479" max="9479" width="8.85546875" style="83" customWidth="1"/>
    <col min="9480" max="9480" width="1.5703125" style="83" customWidth="1"/>
    <col min="9481" max="9481" width="8.140625" style="83" customWidth="1"/>
    <col min="9482" max="9482" width="1.5703125" style="83" customWidth="1"/>
    <col min="9483" max="9483" width="12.7109375" style="83"/>
    <col min="9484" max="9484" width="1.5703125" style="83" customWidth="1"/>
    <col min="9485" max="9485" width="13" style="83" customWidth="1"/>
    <col min="9486" max="9486" width="1.5703125" style="83" customWidth="1"/>
    <col min="9487" max="9487" width="8.42578125" style="83" customWidth="1"/>
    <col min="9488" max="9488" width="1.5703125" style="83" customWidth="1"/>
    <col min="9489" max="9489" width="8.42578125" style="83" customWidth="1"/>
    <col min="9490" max="9490" width="1.5703125" style="83" customWidth="1"/>
    <col min="9491" max="9491" width="13" style="83" bestFit="1" customWidth="1"/>
    <col min="9492" max="9492" width="1.5703125" style="83" customWidth="1"/>
    <col min="9493" max="9493" width="8.140625" style="83" customWidth="1"/>
    <col min="9494" max="9494" width="1.5703125" style="83" customWidth="1"/>
    <col min="9495" max="9495" width="8.28515625" style="83" customWidth="1"/>
    <col min="9496" max="9496" width="1.5703125" style="83" customWidth="1"/>
    <col min="9497" max="9497" width="11.85546875" style="83" customWidth="1"/>
    <col min="9498" max="9498" width="1.5703125" style="83" customWidth="1"/>
    <col min="9499" max="9499" width="11.42578125" style="83" customWidth="1"/>
    <col min="9500" max="9500" width="1.5703125" style="83" customWidth="1"/>
    <col min="9501" max="9501" width="10.5703125" style="83" customWidth="1"/>
    <col min="9502" max="9502" width="1.140625" style="83" customWidth="1"/>
    <col min="9503" max="9503" width="1.5703125" style="83" customWidth="1"/>
    <col min="9504" max="9504" width="14.42578125" style="83" customWidth="1"/>
    <col min="9505" max="9505" width="1.5703125" style="83" customWidth="1"/>
    <col min="9506" max="9506" width="9.28515625" style="83" customWidth="1"/>
    <col min="9507" max="9507" width="1.5703125" style="83" customWidth="1"/>
    <col min="9508" max="9508" width="9.28515625" style="83" customWidth="1"/>
    <col min="9509" max="9509" width="1.5703125" style="83" customWidth="1"/>
    <col min="9510" max="9510" width="12.7109375" style="83"/>
    <col min="9511" max="9511" width="1.5703125" style="83" customWidth="1"/>
    <col min="9512" max="9512" width="9.28515625" style="83" customWidth="1"/>
    <col min="9513" max="9513" width="1.5703125" style="83" customWidth="1"/>
    <col min="9514" max="9514" width="8.42578125" style="83" customWidth="1"/>
    <col min="9515" max="9515" width="1.5703125" style="83" customWidth="1"/>
    <col min="9516" max="9516" width="12.7109375" style="83"/>
    <col min="9517" max="9517" width="1.5703125" style="83" customWidth="1"/>
    <col min="9518" max="9518" width="11.85546875" style="83" customWidth="1"/>
    <col min="9519" max="9519" width="1.5703125" style="83" customWidth="1"/>
    <col min="9520" max="9520" width="10.140625" style="83" customWidth="1"/>
    <col min="9521" max="9521" width="1" style="83" customWidth="1"/>
    <col min="9522" max="9522" width="11.28515625" style="83" customWidth="1"/>
    <col min="9523" max="9523" width="1.28515625" style="83" customWidth="1"/>
    <col min="9524" max="9524" width="9.42578125" style="83" customWidth="1"/>
    <col min="9525" max="9525" width="1.140625" style="83" customWidth="1"/>
    <col min="9526" max="9526" width="10.42578125" style="83" customWidth="1"/>
    <col min="9527" max="9527" width="1.28515625" style="83" customWidth="1"/>
    <col min="9528" max="9528" width="10.140625" style="83" customWidth="1"/>
    <col min="9529" max="9529" width="1.5703125" style="83" customWidth="1"/>
    <col min="9530" max="9530" width="11.42578125" style="83" customWidth="1"/>
    <col min="9531" max="9531" width="2.42578125" style="83" customWidth="1"/>
    <col min="9532" max="9532" width="4.5703125" style="83" customWidth="1"/>
    <col min="9533" max="9533" width="1.28515625" style="83" customWidth="1"/>
    <col min="9534" max="9534" width="8.42578125" style="83" customWidth="1"/>
    <col min="9535" max="9535" width="1.5703125" style="83" customWidth="1"/>
    <col min="9536" max="9536" width="12.7109375" style="83"/>
    <col min="9537" max="9537" width="1.5703125" style="83" customWidth="1"/>
    <col min="9538" max="9538" width="12.7109375" style="83"/>
    <col min="9539" max="9539" width="1.5703125" style="83" customWidth="1"/>
    <col min="9540" max="9540" width="12.7109375" style="83"/>
    <col min="9541" max="9541" width="1.5703125" style="83" customWidth="1"/>
    <col min="9542" max="9542" width="12.7109375" style="83"/>
    <col min="9543" max="9543" width="1.5703125" style="83" customWidth="1"/>
    <col min="9544" max="9728" width="12.7109375" style="83"/>
    <col min="9729" max="9729" width="5" style="83" customWidth="1"/>
    <col min="9730" max="9730" width="1.5703125" style="83" customWidth="1"/>
    <col min="9731" max="9731" width="17" style="83" customWidth="1"/>
    <col min="9732" max="9732" width="1.5703125" style="83" customWidth="1"/>
    <col min="9733" max="9733" width="12.85546875" style="83" customWidth="1"/>
    <col min="9734" max="9734" width="1.5703125" style="83" customWidth="1"/>
    <col min="9735" max="9735" width="8.85546875" style="83" customWidth="1"/>
    <col min="9736" max="9736" width="1.5703125" style="83" customWidth="1"/>
    <col min="9737" max="9737" width="8.140625" style="83" customWidth="1"/>
    <col min="9738" max="9738" width="1.5703125" style="83" customWidth="1"/>
    <col min="9739" max="9739" width="12.7109375" style="83"/>
    <col min="9740" max="9740" width="1.5703125" style="83" customWidth="1"/>
    <col min="9741" max="9741" width="13" style="83" customWidth="1"/>
    <col min="9742" max="9742" width="1.5703125" style="83" customWidth="1"/>
    <col min="9743" max="9743" width="8.42578125" style="83" customWidth="1"/>
    <col min="9744" max="9744" width="1.5703125" style="83" customWidth="1"/>
    <col min="9745" max="9745" width="8.42578125" style="83" customWidth="1"/>
    <col min="9746" max="9746" width="1.5703125" style="83" customWidth="1"/>
    <col min="9747" max="9747" width="13" style="83" bestFit="1" customWidth="1"/>
    <col min="9748" max="9748" width="1.5703125" style="83" customWidth="1"/>
    <col min="9749" max="9749" width="8.140625" style="83" customWidth="1"/>
    <col min="9750" max="9750" width="1.5703125" style="83" customWidth="1"/>
    <col min="9751" max="9751" width="8.28515625" style="83" customWidth="1"/>
    <col min="9752" max="9752" width="1.5703125" style="83" customWidth="1"/>
    <col min="9753" max="9753" width="11.85546875" style="83" customWidth="1"/>
    <col min="9754" max="9754" width="1.5703125" style="83" customWidth="1"/>
    <col min="9755" max="9755" width="11.42578125" style="83" customWidth="1"/>
    <col min="9756" max="9756" width="1.5703125" style="83" customWidth="1"/>
    <col min="9757" max="9757" width="10.5703125" style="83" customWidth="1"/>
    <col min="9758" max="9758" width="1.140625" style="83" customWidth="1"/>
    <col min="9759" max="9759" width="1.5703125" style="83" customWidth="1"/>
    <col min="9760" max="9760" width="14.42578125" style="83" customWidth="1"/>
    <col min="9761" max="9761" width="1.5703125" style="83" customWidth="1"/>
    <col min="9762" max="9762" width="9.28515625" style="83" customWidth="1"/>
    <col min="9763" max="9763" width="1.5703125" style="83" customWidth="1"/>
    <col min="9764" max="9764" width="9.28515625" style="83" customWidth="1"/>
    <col min="9765" max="9765" width="1.5703125" style="83" customWidth="1"/>
    <col min="9766" max="9766" width="12.7109375" style="83"/>
    <col min="9767" max="9767" width="1.5703125" style="83" customWidth="1"/>
    <col min="9768" max="9768" width="9.28515625" style="83" customWidth="1"/>
    <col min="9769" max="9769" width="1.5703125" style="83" customWidth="1"/>
    <col min="9770" max="9770" width="8.42578125" style="83" customWidth="1"/>
    <col min="9771" max="9771" width="1.5703125" style="83" customWidth="1"/>
    <col min="9772" max="9772" width="12.7109375" style="83"/>
    <col min="9773" max="9773" width="1.5703125" style="83" customWidth="1"/>
    <col min="9774" max="9774" width="11.85546875" style="83" customWidth="1"/>
    <col min="9775" max="9775" width="1.5703125" style="83" customWidth="1"/>
    <col min="9776" max="9776" width="10.140625" style="83" customWidth="1"/>
    <col min="9777" max="9777" width="1" style="83" customWidth="1"/>
    <col min="9778" max="9778" width="11.28515625" style="83" customWidth="1"/>
    <col min="9779" max="9779" width="1.28515625" style="83" customWidth="1"/>
    <col min="9780" max="9780" width="9.42578125" style="83" customWidth="1"/>
    <col min="9781" max="9781" width="1.140625" style="83" customWidth="1"/>
    <col min="9782" max="9782" width="10.42578125" style="83" customWidth="1"/>
    <col min="9783" max="9783" width="1.28515625" style="83" customWidth="1"/>
    <col min="9784" max="9784" width="10.140625" style="83" customWidth="1"/>
    <col min="9785" max="9785" width="1.5703125" style="83" customWidth="1"/>
    <col min="9786" max="9786" width="11.42578125" style="83" customWidth="1"/>
    <col min="9787" max="9787" width="2.42578125" style="83" customWidth="1"/>
    <col min="9788" max="9788" width="4.5703125" style="83" customWidth="1"/>
    <col min="9789" max="9789" width="1.28515625" style="83" customWidth="1"/>
    <col min="9790" max="9790" width="8.42578125" style="83" customWidth="1"/>
    <col min="9791" max="9791" width="1.5703125" style="83" customWidth="1"/>
    <col min="9792" max="9792" width="12.7109375" style="83"/>
    <col min="9793" max="9793" width="1.5703125" style="83" customWidth="1"/>
    <col min="9794" max="9794" width="12.7109375" style="83"/>
    <col min="9795" max="9795" width="1.5703125" style="83" customWidth="1"/>
    <col min="9796" max="9796" width="12.7109375" style="83"/>
    <col min="9797" max="9797" width="1.5703125" style="83" customWidth="1"/>
    <col min="9798" max="9798" width="12.7109375" style="83"/>
    <col min="9799" max="9799" width="1.5703125" style="83" customWidth="1"/>
    <col min="9800" max="9984" width="12.7109375" style="83"/>
    <col min="9985" max="9985" width="5" style="83" customWidth="1"/>
    <col min="9986" max="9986" width="1.5703125" style="83" customWidth="1"/>
    <col min="9987" max="9987" width="17" style="83" customWidth="1"/>
    <col min="9988" max="9988" width="1.5703125" style="83" customWidth="1"/>
    <col min="9989" max="9989" width="12.85546875" style="83" customWidth="1"/>
    <col min="9990" max="9990" width="1.5703125" style="83" customWidth="1"/>
    <col min="9991" max="9991" width="8.85546875" style="83" customWidth="1"/>
    <col min="9992" max="9992" width="1.5703125" style="83" customWidth="1"/>
    <col min="9993" max="9993" width="8.140625" style="83" customWidth="1"/>
    <col min="9994" max="9994" width="1.5703125" style="83" customWidth="1"/>
    <col min="9995" max="9995" width="12.7109375" style="83"/>
    <col min="9996" max="9996" width="1.5703125" style="83" customWidth="1"/>
    <col min="9997" max="9997" width="13" style="83" customWidth="1"/>
    <col min="9998" max="9998" width="1.5703125" style="83" customWidth="1"/>
    <col min="9999" max="9999" width="8.42578125" style="83" customWidth="1"/>
    <col min="10000" max="10000" width="1.5703125" style="83" customWidth="1"/>
    <col min="10001" max="10001" width="8.42578125" style="83" customWidth="1"/>
    <col min="10002" max="10002" width="1.5703125" style="83" customWidth="1"/>
    <col min="10003" max="10003" width="13" style="83" bestFit="1" customWidth="1"/>
    <col min="10004" max="10004" width="1.5703125" style="83" customWidth="1"/>
    <col min="10005" max="10005" width="8.140625" style="83" customWidth="1"/>
    <col min="10006" max="10006" width="1.5703125" style="83" customWidth="1"/>
    <col min="10007" max="10007" width="8.28515625" style="83" customWidth="1"/>
    <col min="10008" max="10008" width="1.5703125" style="83" customWidth="1"/>
    <col min="10009" max="10009" width="11.85546875" style="83" customWidth="1"/>
    <col min="10010" max="10010" width="1.5703125" style="83" customWidth="1"/>
    <col min="10011" max="10011" width="11.42578125" style="83" customWidth="1"/>
    <col min="10012" max="10012" width="1.5703125" style="83" customWidth="1"/>
    <col min="10013" max="10013" width="10.5703125" style="83" customWidth="1"/>
    <col min="10014" max="10014" width="1.140625" style="83" customWidth="1"/>
    <col min="10015" max="10015" width="1.5703125" style="83" customWidth="1"/>
    <col min="10016" max="10016" width="14.42578125" style="83" customWidth="1"/>
    <col min="10017" max="10017" width="1.5703125" style="83" customWidth="1"/>
    <col min="10018" max="10018" width="9.28515625" style="83" customWidth="1"/>
    <col min="10019" max="10019" width="1.5703125" style="83" customWidth="1"/>
    <col min="10020" max="10020" width="9.28515625" style="83" customWidth="1"/>
    <col min="10021" max="10021" width="1.5703125" style="83" customWidth="1"/>
    <col min="10022" max="10022" width="12.7109375" style="83"/>
    <col min="10023" max="10023" width="1.5703125" style="83" customWidth="1"/>
    <col min="10024" max="10024" width="9.28515625" style="83" customWidth="1"/>
    <col min="10025" max="10025" width="1.5703125" style="83" customWidth="1"/>
    <col min="10026" max="10026" width="8.42578125" style="83" customWidth="1"/>
    <col min="10027" max="10027" width="1.5703125" style="83" customWidth="1"/>
    <col min="10028" max="10028" width="12.7109375" style="83"/>
    <col min="10029" max="10029" width="1.5703125" style="83" customWidth="1"/>
    <col min="10030" max="10030" width="11.85546875" style="83" customWidth="1"/>
    <col min="10031" max="10031" width="1.5703125" style="83" customWidth="1"/>
    <col min="10032" max="10032" width="10.140625" style="83" customWidth="1"/>
    <col min="10033" max="10033" width="1" style="83" customWidth="1"/>
    <col min="10034" max="10034" width="11.28515625" style="83" customWidth="1"/>
    <col min="10035" max="10035" width="1.28515625" style="83" customWidth="1"/>
    <col min="10036" max="10036" width="9.42578125" style="83" customWidth="1"/>
    <col min="10037" max="10037" width="1.140625" style="83" customWidth="1"/>
    <col min="10038" max="10038" width="10.42578125" style="83" customWidth="1"/>
    <col min="10039" max="10039" width="1.28515625" style="83" customWidth="1"/>
    <col min="10040" max="10040" width="10.140625" style="83" customWidth="1"/>
    <col min="10041" max="10041" width="1.5703125" style="83" customWidth="1"/>
    <col min="10042" max="10042" width="11.42578125" style="83" customWidth="1"/>
    <col min="10043" max="10043" width="2.42578125" style="83" customWidth="1"/>
    <col min="10044" max="10044" width="4.5703125" style="83" customWidth="1"/>
    <col min="10045" max="10045" width="1.28515625" style="83" customWidth="1"/>
    <col min="10046" max="10046" width="8.42578125" style="83" customWidth="1"/>
    <col min="10047" max="10047" width="1.5703125" style="83" customWidth="1"/>
    <col min="10048" max="10048" width="12.7109375" style="83"/>
    <col min="10049" max="10049" width="1.5703125" style="83" customWidth="1"/>
    <col min="10050" max="10050" width="12.7109375" style="83"/>
    <col min="10051" max="10051" width="1.5703125" style="83" customWidth="1"/>
    <col min="10052" max="10052" width="12.7109375" style="83"/>
    <col min="10053" max="10053" width="1.5703125" style="83" customWidth="1"/>
    <col min="10054" max="10054" width="12.7109375" style="83"/>
    <col min="10055" max="10055" width="1.5703125" style="83" customWidth="1"/>
    <col min="10056" max="10240" width="12.7109375" style="83"/>
    <col min="10241" max="10241" width="5" style="83" customWidth="1"/>
    <col min="10242" max="10242" width="1.5703125" style="83" customWidth="1"/>
    <col min="10243" max="10243" width="17" style="83" customWidth="1"/>
    <col min="10244" max="10244" width="1.5703125" style="83" customWidth="1"/>
    <col min="10245" max="10245" width="12.85546875" style="83" customWidth="1"/>
    <col min="10246" max="10246" width="1.5703125" style="83" customWidth="1"/>
    <col min="10247" max="10247" width="8.85546875" style="83" customWidth="1"/>
    <col min="10248" max="10248" width="1.5703125" style="83" customWidth="1"/>
    <col min="10249" max="10249" width="8.140625" style="83" customWidth="1"/>
    <col min="10250" max="10250" width="1.5703125" style="83" customWidth="1"/>
    <col min="10251" max="10251" width="12.7109375" style="83"/>
    <col min="10252" max="10252" width="1.5703125" style="83" customWidth="1"/>
    <col min="10253" max="10253" width="13" style="83" customWidth="1"/>
    <col min="10254" max="10254" width="1.5703125" style="83" customWidth="1"/>
    <col min="10255" max="10255" width="8.42578125" style="83" customWidth="1"/>
    <col min="10256" max="10256" width="1.5703125" style="83" customWidth="1"/>
    <col min="10257" max="10257" width="8.42578125" style="83" customWidth="1"/>
    <col min="10258" max="10258" width="1.5703125" style="83" customWidth="1"/>
    <col min="10259" max="10259" width="13" style="83" bestFit="1" customWidth="1"/>
    <col min="10260" max="10260" width="1.5703125" style="83" customWidth="1"/>
    <col min="10261" max="10261" width="8.140625" style="83" customWidth="1"/>
    <col min="10262" max="10262" width="1.5703125" style="83" customWidth="1"/>
    <col min="10263" max="10263" width="8.28515625" style="83" customWidth="1"/>
    <col min="10264" max="10264" width="1.5703125" style="83" customWidth="1"/>
    <col min="10265" max="10265" width="11.85546875" style="83" customWidth="1"/>
    <col min="10266" max="10266" width="1.5703125" style="83" customWidth="1"/>
    <col min="10267" max="10267" width="11.42578125" style="83" customWidth="1"/>
    <col min="10268" max="10268" width="1.5703125" style="83" customWidth="1"/>
    <col min="10269" max="10269" width="10.5703125" style="83" customWidth="1"/>
    <col min="10270" max="10270" width="1.140625" style="83" customWidth="1"/>
    <col min="10271" max="10271" width="1.5703125" style="83" customWidth="1"/>
    <col min="10272" max="10272" width="14.42578125" style="83" customWidth="1"/>
    <col min="10273" max="10273" width="1.5703125" style="83" customWidth="1"/>
    <col min="10274" max="10274" width="9.28515625" style="83" customWidth="1"/>
    <col min="10275" max="10275" width="1.5703125" style="83" customWidth="1"/>
    <col min="10276" max="10276" width="9.28515625" style="83" customWidth="1"/>
    <col min="10277" max="10277" width="1.5703125" style="83" customWidth="1"/>
    <col min="10278" max="10278" width="12.7109375" style="83"/>
    <col min="10279" max="10279" width="1.5703125" style="83" customWidth="1"/>
    <col min="10280" max="10280" width="9.28515625" style="83" customWidth="1"/>
    <col min="10281" max="10281" width="1.5703125" style="83" customWidth="1"/>
    <col min="10282" max="10282" width="8.42578125" style="83" customWidth="1"/>
    <col min="10283" max="10283" width="1.5703125" style="83" customWidth="1"/>
    <col min="10284" max="10284" width="12.7109375" style="83"/>
    <col min="10285" max="10285" width="1.5703125" style="83" customWidth="1"/>
    <col min="10286" max="10286" width="11.85546875" style="83" customWidth="1"/>
    <col min="10287" max="10287" width="1.5703125" style="83" customWidth="1"/>
    <col min="10288" max="10288" width="10.140625" style="83" customWidth="1"/>
    <col min="10289" max="10289" width="1" style="83" customWidth="1"/>
    <col min="10290" max="10290" width="11.28515625" style="83" customWidth="1"/>
    <col min="10291" max="10291" width="1.28515625" style="83" customWidth="1"/>
    <col min="10292" max="10292" width="9.42578125" style="83" customWidth="1"/>
    <col min="10293" max="10293" width="1.140625" style="83" customWidth="1"/>
    <col min="10294" max="10294" width="10.42578125" style="83" customWidth="1"/>
    <col min="10295" max="10295" width="1.28515625" style="83" customWidth="1"/>
    <col min="10296" max="10296" width="10.140625" style="83" customWidth="1"/>
    <col min="10297" max="10297" width="1.5703125" style="83" customWidth="1"/>
    <col min="10298" max="10298" width="11.42578125" style="83" customWidth="1"/>
    <col min="10299" max="10299" width="2.42578125" style="83" customWidth="1"/>
    <col min="10300" max="10300" width="4.5703125" style="83" customWidth="1"/>
    <col min="10301" max="10301" width="1.28515625" style="83" customWidth="1"/>
    <col min="10302" max="10302" width="8.42578125" style="83" customWidth="1"/>
    <col min="10303" max="10303" width="1.5703125" style="83" customWidth="1"/>
    <col min="10304" max="10304" width="12.7109375" style="83"/>
    <col min="10305" max="10305" width="1.5703125" style="83" customWidth="1"/>
    <col min="10306" max="10306" width="12.7109375" style="83"/>
    <col min="10307" max="10307" width="1.5703125" style="83" customWidth="1"/>
    <col min="10308" max="10308" width="12.7109375" style="83"/>
    <col min="10309" max="10309" width="1.5703125" style="83" customWidth="1"/>
    <col min="10310" max="10310" width="12.7109375" style="83"/>
    <col min="10311" max="10311" width="1.5703125" style="83" customWidth="1"/>
    <col min="10312" max="10496" width="12.7109375" style="83"/>
    <col min="10497" max="10497" width="5" style="83" customWidth="1"/>
    <col min="10498" max="10498" width="1.5703125" style="83" customWidth="1"/>
    <col min="10499" max="10499" width="17" style="83" customWidth="1"/>
    <col min="10500" max="10500" width="1.5703125" style="83" customWidth="1"/>
    <col min="10501" max="10501" width="12.85546875" style="83" customWidth="1"/>
    <col min="10502" max="10502" width="1.5703125" style="83" customWidth="1"/>
    <col min="10503" max="10503" width="8.85546875" style="83" customWidth="1"/>
    <col min="10504" max="10504" width="1.5703125" style="83" customWidth="1"/>
    <col min="10505" max="10505" width="8.140625" style="83" customWidth="1"/>
    <col min="10506" max="10506" width="1.5703125" style="83" customWidth="1"/>
    <col min="10507" max="10507" width="12.7109375" style="83"/>
    <col min="10508" max="10508" width="1.5703125" style="83" customWidth="1"/>
    <col min="10509" max="10509" width="13" style="83" customWidth="1"/>
    <col min="10510" max="10510" width="1.5703125" style="83" customWidth="1"/>
    <col min="10511" max="10511" width="8.42578125" style="83" customWidth="1"/>
    <col min="10512" max="10512" width="1.5703125" style="83" customWidth="1"/>
    <col min="10513" max="10513" width="8.42578125" style="83" customWidth="1"/>
    <col min="10514" max="10514" width="1.5703125" style="83" customWidth="1"/>
    <col min="10515" max="10515" width="13" style="83" bestFit="1" customWidth="1"/>
    <col min="10516" max="10516" width="1.5703125" style="83" customWidth="1"/>
    <col min="10517" max="10517" width="8.140625" style="83" customWidth="1"/>
    <col min="10518" max="10518" width="1.5703125" style="83" customWidth="1"/>
    <col min="10519" max="10519" width="8.28515625" style="83" customWidth="1"/>
    <col min="10520" max="10520" width="1.5703125" style="83" customWidth="1"/>
    <col min="10521" max="10521" width="11.85546875" style="83" customWidth="1"/>
    <col min="10522" max="10522" width="1.5703125" style="83" customWidth="1"/>
    <col min="10523" max="10523" width="11.42578125" style="83" customWidth="1"/>
    <col min="10524" max="10524" width="1.5703125" style="83" customWidth="1"/>
    <col min="10525" max="10525" width="10.5703125" style="83" customWidth="1"/>
    <col min="10526" max="10526" width="1.140625" style="83" customWidth="1"/>
    <col min="10527" max="10527" width="1.5703125" style="83" customWidth="1"/>
    <col min="10528" max="10528" width="14.42578125" style="83" customWidth="1"/>
    <col min="10529" max="10529" width="1.5703125" style="83" customWidth="1"/>
    <col min="10530" max="10530" width="9.28515625" style="83" customWidth="1"/>
    <col min="10531" max="10531" width="1.5703125" style="83" customWidth="1"/>
    <col min="10532" max="10532" width="9.28515625" style="83" customWidth="1"/>
    <col min="10533" max="10533" width="1.5703125" style="83" customWidth="1"/>
    <col min="10534" max="10534" width="12.7109375" style="83"/>
    <col min="10535" max="10535" width="1.5703125" style="83" customWidth="1"/>
    <col min="10536" max="10536" width="9.28515625" style="83" customWidth="1"/>
    <col min="10537" max="10537" width="1.5703125" style="83" customWidth="1"/>
    <col min="10538" max="10538" width="8.42578125" style="83" customWidth="1"/>
    <col min="10539" max="10539" width="1.5703125" style="83" customWidth="1"/>
    <col min="10540" max="10540" width="12.7109375" style="83"/>
    <col min="10541" max="10541" width="1.5703125" style="83" customWidth="1"/>
    <col min="10542" max="10542" width="11.85546875" style="83" customWidth="1"/>
    <col min="10543" max="10543" width="1.5703125" style="83" customWidth="1"/>
    <col min="10544" max="10544" width="10.140625" style="83" customWidth="1"/>
    <col min="10545" max="10545" width="1" style="83" customWidth="1"/>
    <col min="10546" max="10546" width="11.28515625" style="83" customWidth="1"/>
    <col min="10547" max="10547" width="1.28515625" style="83" customWidth="1"/>
    <col min="10548" max="10548" width="9.42578125" style="83" customWidth="1"/>
    <col min="10549" max="10549" width="1.140625" style="83" customWidth="1"/>
    <col min="10550" max="10550" width="10.42578125" style="83" customWidth="1"/>
    <col min="10551" max="10551" width="1.28515625" style="83" customWidth="1"/>
    <col min="10552" max="10552" width="10.140625" style="83" customWidth="1"/>
    <col min="10553" max="10553" width="1.5703125" style="83" customWidth="1"/>
    <col min="10554" max="10554" width="11.42578125" style="83" customWidth="1"/>
    <col min="10555" max="10555" width="2.42578125" style="83" customWidth="1"/>
    <col min="10556" max="10556" width="4.5703125" style="83" customWidth="1"/>
    <col min="10557" max="10557" width="1.28515625" style="83" customWidth="1"/>
    <col min="10558" max="10558" width="8.42578125" style="83" customWidth="1"/>
    <col min="10559" max="10559" width="1.5703125" style="83" customWidth="1"/>
    <col min="10560" max="10560" width="12.7109375" style="83"/>
    <col min="10561" max="10561" width="1.5703125" style="83" customWidth="1"/>
    <col min="10562" max="10562" width="12.7109375" style="83"/>
    <col min="10563" max="10563" width="1.5703125" style="83" customWidth="1"/>
    <col min="10564" max="10564" width="12.7109375" style="83"/>
    <col min="10565" max="10565" width="1.5703125" style="83" customWidth="1"/>
    <col min="10566" max="10566" width="12.7109375" style="83"/>
    <col min="10567" max="10567" width="1.5703125" style="83" customWidth="1"/>
    <col min="10568" max="10752" width="12.7109375" style="83"/>
    <col min="10753" max="10753" width="5" style="83" customWidth="1"/>
    <col min="10754" max="10754" width="1.5703125" style="83" customWidth="1"/>
    <col min="10755" max="10755" width="17" style="83" customWidth="1"/>
    <col min="10756" max="10756" width="1.5703125" style="83" customWidth="1"/>
    <col min="10757" max="10757" width="12.85546875" style="83" customWidth="1"/>
    <col min="10758" max="10758" width="1.5703125" style="83" customWidth="1"/>
    <col min="10759" max="10759" width="8.85546875" style="83" customWidth="1"/>
    <col min="10760" max="10760" width="1.5703125" style="83" customWidth="1"/>
    <col min="10761" max="10761" width="8.140625" style="83" customWidth="1"/>
    <col min="10762" max="10762" width="1.5703125" style="83" customWidth="1"/>
    <col min="10763" max="10763" width="12.7109375" style="83"/>
    <col min="10764" max="10764" width="1.5703125" style="83" customWidth="1"/>
    <col min="10765" max="10765" width="13" style="83" customWidth="1"/>
    <col min="10766" max="10766" width="1.5703125" style="83" customWidth="1"/>
    <col min="10767" max="10767" width="8.42578125" style="83" customWidth="1"/>
    <col min="10768" max="10768" width="1.5703125" style="83" customWidth="1"/>
    <col min="10769" max="10769" width="8.42578125" style="83" customWidth="1"/>
    <col min="10770" max="10770" width="1.5703125" style="83" customWidth="1"/>
    <col min="10771" max="10771" width="13" style="83" bestFit="1" customWidth="1"/>
    <col min="10772" max="10772" width="1.5703125" style="83" customWidth="1"/>
    <col min="10773" max="10773" width="8.140625" style="83" customWidth="1"/>
    <col min="10774" max="10774" width="1.5703125" style="83" customWidth="1"/>
    <col min="10775" max="10775" width="8.28515625" style="83" customWidth="1"/>
    <col min="10776" max="10776" width="1.5703125" style="83" customWidth="1"/>
    <col min="10777" max="10777" width="11.85546875" style="83" customWidth="1"/>
    <col min="10778" max="10778" width="1.5703125" style="83" customWidth="1"/>
    <col min="10779" max="10779" width="11.42578125" style="83" customWidth="1"/>
    <col min="10780" max="10780" width="1.5703125" style="83" customWidth="1"/>
    <col min="10781" max="10781" width="10.5703125" style="83" customWidth="1"/>
    <col min="10782" max="10782" width="1.140625" style="83" customWidth="1"/>
    <col min="10783" max="10783" width="1.5703125" style="83" customWidth="1"/>
    <col min="10784" max="10784" width="14.42578125" style="83" customWidth="1"/>
    <col min="10785" max="10785" width="1.5703125" style="83" customWidth="1"/>
    <col min="10786" max="10786" width="9.28515625" style="83" customWidth="1"/>
    <col min="10787" max="10787" width="1.5703125" style="83" customWidth="1"/>
    <col min="10788" max="10788" width="9.28515625" style="83" customWidth="1"/>
    <col min="10789" max="10789" width="1.5703125" style="83" customWidth="1"/>
    <col min="10790" max="10790" width="12.7109375" style="83"/>
    <col min="10791" max="10791" width="1.5703125" style="83" customWidth="1"/>
    <col min="10792" max="10792" width="9.28515625" style="83" customWidth="1"/>
    <col min="10793" max="10793" width="1.5703125" style="83" customWidth="1"/>
    <col min="10794" max="10794" width="8.42578125" style="83" customWidth="1"/>
    <col min="10795" max="10795" width="1.5703125" style="83" customWidth="1"/>
    <col min="10796" max="10796" width="12.7109375" style="83"/>
    <col min="10797" max="10797" width="1.5703125" style="83" customWidth="1"/>
    <col min="10798" max="10798" width="11.85546875" style="83" customWidth="1"/>
    <col min="10799" max="10799" width="1.5703125" style="83" customWidth="1"/>
    <col min="10800" max="10800" width="10.140625" style="83" customWidth="1"/>
    <col min="10801" max="10801" width="1" style="83" customWidth="1"/>
    <col min="10802" max="10802" width="11.28515625" style="83" customWidth="1"/>
    <col min="10803" max="10803" width="1.28515625" style="83" customWidth="1"/>
    <col min="10804" max="10804" width="9.42578125" style="83" customWidth="1"/>
    <col min="10805" max="10805" width="1.140625" style="83" customWidth="1"/>
    <col min="10806" max="10806" width="10.42578125" style="83" customWidth="1"/>
    <col min="10807" max="10807" width="1.28515625" style="83" customWidth="1"/>
    <col min="10808" max="10808" width="10.140625" style="83" customWidth="1"/>
    <col min="10809" max="10809" width="1.5703125" style="83" customWidth="1"/>
    <col min="10810" max="10810" width="11.42578125" style="83" customWidth="1"/>
    <col min="10811" max="10811" width="2.42578125" style="83" customWidth="1"/>
    <col min="10812" max="10812" width="4.5703125" style="83" customWidth="1"/>
    <col min="10813" max="10813" width="1.28515625" style="83" customWidth="1"/>
    <col min="10814" max="10814" width="8.42578125" style="83" customWidth="1"/>
    <col min="10815" max="10815" width="1.5703125" style="83" customWidth="1"/>
    <col min="10816" max="10816" width="12.7109375" style="83"/>
    <col min="10817" max="10817" width="1.5703125" style="83" customWidth="1"/>
    <col min="10818" max="10818" width="12.7109375" style="83"/>
    <col min="10819" max="10819" width="1.5703125" style="83" customWidth="1"/>
    <col min="10820" max="10820" width="12.7109375" style="83"/>
    <col min="10821" max="10821" width="1.5703125" style="83" customWidth="1"/>
    <col min="10822" max="10822" width="12.7109375" style="83"/>
    <col min="10823" max="10823" width="1.5703125" style="83" customWidth="1"/>
    <col min="10824" max="11008" width="12.7109375" style="83"/>
    <col min="11009" max="11009" width="5" style="83" customWidth="1"/>
    <col min="11010" max="11010" width="1.5703125" style="83" customWidth="1"/>
    <col min="11011" max="11011" width="17" style="83" customWidth="1"/>
    <col min="11012" max="11012" width="1.5703125" style="83" customWidth="1"/>
    <col min="11013" max="11013" width="12.85546875" style="83" customWidth="1"/>
    <col min="11014" max="11014" width="1.5703125" style="83" customWidth="1"/>
    <col min="11015" max="11015" width="8.85546875" style="83" customWidth="1"/>
    <col min="11016" max="11016" width="1.5703125" style="83" customWidth="1"/>
    <col min="11017" max="11017" width="8.140625" style="83" customWidth="1"/>
    <col min="11018" max="11018" width="1.5703125" style="83" customWidth="1"/>
    <col min="11019" max="11019" width="12.7109375" style="83"/>
    <col min="11020" max="11020" width="1.5703125" style="83" customWidth="1"/>
    <col min="11021" max="11021" width="13" style="83" customWidth="1"/>
    <col min="11022" max="11022" width="1.5703125" style="83" customWidth="1"/>
    <col min="11023" max="11023" width="8.42578125" style="83" customWidth="1"/>
    <col min="11024" max="11024" width="1.5703125" style="83" customWidth="1"/>
    <col min="11025" max="11025" width="8.42578125" style="83" customWidth="1"/>
    <col min="11026" max="11026" width="1.5703125" style="83" customWidth="1"/>
    <col min="11027" max="11027" width="13" style="83" bestFit="1" customWidth="1"/>
    <col min="11028" max="11028" width="1.5703125" style="83" customWidth="1"/>
    <col min="11029" max="11029" width="8.140625" style="83" customWidth="1"/>
    <col min="11030" max="11030" width="1.5703125" style="83" customWidth="1"/>
    <col min="11031" max="11031" width="8.28515625" style="83" customWidth="1"/>
    <col min="11032" max="11032" width="1.5703125" style="83" customWidth="1"/>
    <col min="11033" max="11033" width="11.85546875" style="83" customWidth="1"/>
    <col min="11034" max="11034" width="1.5703125" style="83" customWidth="1"/>
    <col min="11035" max="11035" width="11.42578125" style="83" customWidth="1"/>
    <col min="11036" max="11036" width="1.5703125" style="83" customWidth="1"/>
    <col min="11037" max="11037" width="10.5703125" style="83" customWidth="1"/>
    <col min="11038" max="11038" width="1.140625" style="83" customWidth="1"/>
    <col min="11039" max="11039" width="1.5703125" style="83" customWidth="1"/>
    <col min="11040" max="11040" width="14.42578125" style="83" customWidth="1"/>
    <col min="11041" max="11041" width="1.5703125" style="83" customWidth="1"/>
    <col min="11042" max="11042" width="9.28515625" style="83" customWidth="1"/>
    <col min="11043" max="11043" width="1.5703125" style="83" customWidth="1"/>
    <col min="11044" max="11044" width="9.28515625" style="83" customWidth="1"/>
    <col min="11045" max="11045" width="1.5703125" style="83" customWidth="1"/>
    <col min="11046" max="11046" width="12.7109375" style="83"/>
    <col min="11047" max="11047" width="1.5703125" style="83" customWidth="1"/>
    <col min="11048" max="11048" width="9.28515625" style="83" customWidth="1"/>
    <col min="11049" max="11049" width="1.5703125" style="83" customWidth="1"/>
    <col min="11050" max="11050" width="8.42578125" style="83" customWidth="1"/>
    <col min="11051" max="11051" width="1.5703125" style="83" customWidth="1"/>
    <col min="11052" max="11052" width="12.7109375" style="83"/>
    <col min="11053" max="11053" width="1.5703125" style="83" customWidth="1"/>
    <col min="11054" max="11054" width="11.85546875" style="83" customWidth="1"/>
    <col min="11055" max="11055" width="1.5703125" style="83" customWidth="1"/>
    <col min="11056" max="11056" width="10.140625" style="83" customWidth="1"/>
    <col min="11057" max="11057" width="1" style="83" customWidth="1"/>
    <col min="11058" max="11058" width="11.28515625" style="83" customWidth="1"/>
    <col min="11059" max="11059" width="1.28515625" style="83" customWidth="1"/>
    <col min="11060" max="11060" width="9.42578125" style="83" customWidth="1"/>
    <col min="11061" max="11061" width="1.140625" style="83" customWidth="1"/>
    <col min="11062" max="11062" width="10.42578125" style="83" customWidth="1"/>
    <col min="11063" max="11063" width="1.28515625" style="83" customWidth="1"/>
    <col min="11064" max="11064" width="10.140625" style="83" customWidth="1"/>
    <col min="11065" max="11065" width="1.5703125" style="83" customWidth="1"/>
    <col min="11066" max="11066" width="11.42578125" style="83" customWidth="1"/>
    <col min="11067" max="11067" width="2.42578125" style="83" customWidth="1"/>
    <col min="11068" max="11068" width="4.5703125" style="83" customWidth="1"/>
    <col min="11069" max="11069" width="1.28515625" style="83" customWidth="1"/>
    <col min="11070" max="11070" width="8.42578125" style="83" customWidth="1"/>
    <col min="11071" max="11071" width="1.5703125" style="83" customWidth="1"/>
    <col min="11072" max="11072" width="12.7109375" style="83"/>
    <col min="11073" max="11073" width="1.5703125" style="83" customWidth="1"/>
    <col min="11074" max="11074" width="12.7109375" style="83"/>
    <col min="11075" max="11075" width="1.5703125" style="83" customWidth="1"/>
    <col min="11076" max="11076" width="12.7109375" style="83"/>
    <col min="11077" max="11077" width="1.5703125" style="83" customWidth="1"/>
    <col min="11078" max="11078" width="12.7109375" style="83"/>
    <col min="11079" max="11079" width="1.5703125" style="83" customWidth="1"/>
    <col min="11080" max="11264" width="12.7109375" style="83"/>
    <col min="11265" max="11265" width="5" style="83" customWidth="1"/>
    <col min="11266" max="11266" width="1.5703125" style="83" customWidth="1"/>
    <col min="11267" max="11267" width="17" style="83" customWidth="1"/>
    <col min="11268" max="11268" width="1.5703125" style="83" customWidth="1"/>
    <col min="11269" max="11269" width="12.85546875" style="83" customWidth="1"/>
    <col min="11270" max="11270" width="1.5703125" style="83" customWidth="1"/>
    <col min="11271" max="11271" width="8.85546875" style="83" customWidth="1"/>
    <col min="11272" max="11272" width="1.5703125" style="83" customWidth="1"/>
    <col min="11273" max="11273" width="8.140625" style="83" customWidth="1"/>
    <col min="11274" max="11274" width="1.5703125" style="83" customWidth="1"/>
    <col min="11275" max="11275" width="12.7109375" style="83"/>
    <col min="11276" max="11276" width="1.5703125" style="83" customWidth="1"/>
    <col min="11277" max="11277" width="13" style="83" customWidth="1"/>
    <col min="11278" max="11278" width="1.5703125" style="83" customWidth="1"/>
    <col min="11279" max="11279" width="8.42578125" style="83" customWidth="1"/>
    <col min="11280" max="11280" width="1.5703125" style="83" customWidth="1"/>
    <col min="11281" max="11281" width="8.42578125" style="83" customWidth="1"/>
    <col min="11282" max="11282" width="1.5703125" style="83" customWidth="1"/>
    <col min="11283" max="11283" width="13" style="83" bestFit="1" customWidth="1"/>
    <col min="11284" max="11284" width="1.5703125" style="83" customWidth="1"/>
    <col min="11285" max="11285" width="8.140625" style="83" customWidth="1"/>
    <col min="11286" max="11286" width="1.5703125" style="83" customWidth="1"/>
    <col min="11287" max="11287" width="8.28515625" style="83" customWidth="1"/>
    <col min="11288" max="11288" width="1.5703125" style="83" customWidth="1"/>
    <col min="11289" max="11289" width="11.85546875" style="83" customWidth="1"/>
    <col min="11290" max="11290" width="1.5703125" style="83" customWidth="1"/>
    <col min="11291" max="11291" width="11.42578125" style="83" customWidth="1"/>
    <col min="11292" max="11292" width="1.5703125" style="83" customWidth="1"/>
    <col min="11293" max="11293" width="10.5703125" style="83" customWidth="1"/>
    <col min="11294" max="11294" width="1.140625" style="83" customWidth="1"/>
    <col min="11295" max="11295" width="1.5703125" style="83" customWidth="1"/>
    <col min="11296" max="11296" width="14.42578125" style="83" customWidth="1"/>
    <col min="11297" max="11297" width="1.5703125" style="83" customWidth="1"/>
    <col min="11298" max="11298" width="9.28515625" style="83" customWidth="1"/>
    <col min="11299" max="11299" width="1.5703125" style="83" customWidth="1"/>
    <col min="11300" max="11300" width="9.28515625" style="83" customWidth="1"/>
    <col min="11301" max="11301" width="1.5703125" style="83" customWidth="1"/>
    <col min="11302" max="11302" width="12.7109375" style="83"/>
    <col min="11303" max="11303" width="1.5703125" style="83" customWidth="1"/>
    <col min="11304" max="11304" width="9.28515625" style="83" customWidth="1"/>
    <col min="11305" max="11305" width="1.5703125" style="83" customWidth="1"/>
    <col min="11306" max="11306" width="8.42578125" style="83" customWidth="1"/>
    <col min="11307" max="11307" width="1.5703125" style="83" customWidth="1"/>
    <col min="11308" max="11308" width="12.7109375" style="83"/>
    <col min="11309" max="11309" width="1.5703125" style="83" customWidth="1"/>
    <col min="11310" max="11310" width="11.85546875" style="83" customWidth="1"/>
    <col min="11311" max="11311" width="1.5703125" style="83" customWidth="1"/>
    <col min="11312" max="11312" width="10.140625" style="83" customWidth="1"/>
    <col min="11313" max="11313" width="1" style="83" customWidth="1"/>
    <col min="11314" max="11314" width="11.28515625" style="83" customWidth="1"/>
    <col min="11315" max="11315" width="1.28515625" style="83" customWidth="1"/>
    <col min="11316" max="11316" width="9.42578125" style="83" customWidth="1"/>
    <col min="11317" max="11317" width="1.140625" style="83" customWidth="1"/>
    <col min="11318" max="11318" width="10.42578125" style="83" customWidth="1"/>
    <col min="11319" max="11319" width="1.28515625" style="83" customWidth="1"/>
    <col min="11320" max="11320" width="10.140625" style="83" customWidth="1"/>
    <col min="11321" max="11321" width="1.5703125" style="83" customWidth="1"/>
    <col min="11322" max="11322" width="11.42578125" style="83" customWidth="1"/>
    <col min="11323" max="11323" width="2.42578125" style="83" customWidth="1"/>
    <col min="11324" max="11324" width="4.5703125" style="83" customWidth="1"/>
    <col min="11325" max="11325" width="1.28515625" style="83" customWidth="1"/>
    <col min="11326" max="11326" width="8.42578125" style="83" customWidth="1"/>
    <col min="11327" max="11327" width="1.5703125" style="83" customWidth="1"/>
    <col min="11328" max="11328" width="12.7109375" style="83"/>
    <col min="11329" max="11329" width="1.5703125" style="83" customWidth="1"/>
    <col min="11330" max="11330" width="12.7109375" style="83"/>
    <col min="11331" max="11331" width="1.5703125" style="83" customWidth="1"/>
    <col min="11332" max="11332" width="12.7109375" style="83"/>
    <col min="11333" max="11333" width="1.5703125" style="83" customWidth="1"/>
    <col min="11334" max="11334" width="12.7109375" style="83"/>
    <col min="11335" max="11335" width="1.5703125" style="83" customWidth="1"/>
    <col min="11336" max="11520" width="12.7109375" style="83"/>
    <col min="11521" max="11521" width="5" style="83" customWidth="1"/>
    <col min="11522" max="11522" width="1.5703125" style="83" customWidth="1"/>
    <col min="11523" max="11523" width="17" style="83" customWidth="1"/>
    <col min="11524" max="11524" width="1.5703125" style="83" customWidth="1"/>
    <col min="11525" max="11525" width="12.85546875" style="83" customWidth="1"/>
    <col min="11526" max="11526" width="1.5703125" style="83" customWidth="1"/>
    <col min="11527" max="11527" width="8.85546875" style="83" customWidth="1"/>
    <col min="11528" max="11528" width="1.5703125" style="83" customWidth="1"/>
    <col min="11529" max="11529" width="8.140625" style="83" customWidth="1"/>
    <col min="11530" max="11530" width="1.5703125" style="83" customWidth="1"/>
    <col min="11531" max="11531" width="12.7109375" style="83"/>
    <col min="11532" max="11532" width="1.5703125" style="83" customWidth="1"/>
    <col min="11533" max="11533" width="13" style="83" customWidth="1"/>
    <col min="11534" max="11534" width="1.5703125" style="83" customWidth="1"/>
    <col min="11535" max="11535" width="8.42578125" style="83" customWidth="1"/>
    <col min="11536" max="11536" width="1.5703125" style="83" customWidth="1"/>
    <col min="11537" max="11537" width="8.42578125" style="83" customWidth="1"/>
    <col min="11538" max="11538" width="1.5703125" style="83" customWidth="1"/>
    <col min="11539" max="11539" width="13" style="83" bestFit="1" customWidth="1"/>
    <col min="11540" max="11540" width="1.5703125" style="83" customWidth="1"/>
    <col min="11541" max="11541" width="8.140625" style="83" customWidth="1"/>
    <col min="11542" max="11542" width="1.5703125" style="83" customWidth="1"/>
    <col min="11543" max="11543" width="8.28515625" style="83" customWidth="1"/>
    <col min="11544" max="11544" width="1.5703125" style="83" customWidth="1"/>
    <col min="11545" max="11545" width="11.85546875" style="83" customWidth="1"/>
    <col min="11546" max="11546" width="1.5703125" style="83" customWidth="1"/>
    <col min="11547" max="11547" width="11.42578125" style="83" customWidth="1"/>
    <col min="11548" max="11548" width="1.5703125" style="83" customWidth="1"/>
    <col min="11549" max="11549" width="10.5703125" style="83" customWidth="1"/>
    <col min="11550" max="11550" width="1.140625" style="83" customWidth="1"/>
    <col min="11551" max="11551" width="1.5703125" style="83" customWidth="1"/>
    <col min="11552" max="11552" width="14.42578125" style="83" customWidth="1"/>
    <col min="11553" max="11553" width="1.5703125" style="83" customWidth="1"/>
    <col min="11554" max="11554" width="9.28515625" style="83" customWidth="1"/>
    <col min="11555" max="11555" width="1.5703125" style="83" customWidth="1"/>
    <col min="11556" max="11556" width="9.28515625" style="83" customWidth="1"/>
    <col min="11557" max="11557" width="1.5703125" style="83" customWidth="1"/>
    <col min="11558" max="11558" width="12.7109375" style="83"/>
    <col min="11559" max="11559" width="1.5703125" style="83" customWidth="1"/>
    <col min="11560" max="11560" width="9.28515625" style="83" customWidth="1"/>
    <col min="11561" max="11561" width="1.5703125" style="83" customWidth="1"/>
    <col min="11562" max="11562" width="8.42578125" style="83" customWidth="1"/>
    <col min="11563" max="11563" width="1.5703125" style="83" customWidth="1"/>
    <col min="11564" max="11564" width="12.7109375" style="83"/>
    <col min="11565" max="11565" width="1.5703125" style="83" customWidth="1"/>
    <col min="11566" max="11566" width="11.85546875" style="83" customWidth="1"/>
    <col min="11567" max="11567" width="1.5703125" style="83" customWidth="1"/>
    <col min="11568" max="11568" width="10.140625" style="83" customWidth="1"/>
    <col min="11569" max="11569" width="1" style="83" customWidth="1"/>
    <col min="11570" max="11570" width="11.28515625" style="83" customWidth="1"/>
    <col min="11571" max="11571" width="1.28515625" style="83" customWidth="1"/>
    <col min="11572" max="11572" width="9.42578125" style="83" customWidth="1"/>
    <col min="11573" max="11573" width="1.140625" style="83" customWidth="1"/>
    <col min="11574" max="11574" width="10.42578125" style="83" customWidth="1"/>
    <col min="11575" max="11575" width="1.28515625" style="83" customWidth="1"/>
    <col min="11576" max="11576" width="10.140625" style="83" customWidth="1"/>
    <col min="11577" max="11577" width="1.5703125" style="83" customWidth="1"/>
    <col min="11578" max="11578" width="11.42578125" style="83" customWidth="1"/>
    <col min="11579" max="11579" width="2.42578125" style="83" customWidth="1"/>
    <col min="11580" max="11580" width="4.5703125" style="83" customWidth="1"/>
    <col min="11581" max="11581" width="1.28515625" style="83" customWidth="1"/>
    <col min="11582" max="11582" width="8.42578125" style="83" customWidth="1"/>
    <col min="11583" max="11583" width="1.5703125" style="83" customWidth="1"/>
    <col min="11584" max="11584" width="12.7109375" style="83"/>
    <col min="11585" max="11585" width="1.5703125" style="83" customWidth="1"/>
    <col min="11586" max="11586" width="12.7109375" style="83"/>
    <col min="11587" max="11587" width="1.5703125" style="83" customWidth="1"/>
    <col min="11588" max="11588" width="12.7109375" style="83"/>
    <col min="11589" max="11589" width="1.5703125" style="83" customWidth="1"/>
    <col min="11590" max="11590" width="12.7109375" style="83"/>
    <col min="11591" max="11591" width="1.5703125" style="83" customWidth="1"/>
    <col min="11592" max="11776" width="12.7109375" style="83"/>
    <col min="11777" max="11777" width="5" style="83" customWidth="1"/>
    <col min="11778" max="11778" width="1.5703125" style="83" customWidth="1"/>
    <col min="11779" max="11779" width="17" style="83" customWidth="1"/>
    <col min="11780" max="11780" width="1.5703125" style="83" customWidth="1"/>
    <col min="11781" max="11781" width="12.85546875" style="83" customWidth="1"/>
    <col min="11782" max="11782" width="1.5703125" style="83" customWidth="1"/>
    <col min="11783" max="11783" width="8.85546875" style="83" customWidth="1"/>
    <col min="11784" max="11784" width="1.5703125" style="83" customWidth="1"/>
    <col min="11785" max="11785" width="8.140625" style="83" customWidth="1"/>
    <col min="11786" max="11786" width="1.5703125" style="83" customWidth="1"/>
    <col min="11787" max="11787" width="12.7109375" style="83"/>
    <col min="11788" max="11788" width="1.5703125" style="83" customWidth="1"/>
    <col min="11789" max="11789" width="13" style="83" customWidth="1"/>
    <col min="11790" max="11790" width="1.5703125" style="83" customWidth="1"/>
    <col min="11791" max="11791" width="8.42578125" style="83" customWidth="1"/>
    <col min="11792" max="11792" width="1.5703125" style="83" customWidth="1"/>
    <col min="11793" max="11793" width="8.42578125" style="83" customWidth="1"/>
    <col min="11794" max="11794" width="1.5703125" style="83" customWidth="1"/>
    <col min="11795" max="11795" width="13" style="83" bestFit="1" customWidth="1"/>
    <col min="11796" max="11796" width="1.5703125" style="83" customWidth="1"/>
    <col min="11797" max="11797" width="8.140625" style="83" customWidth="1"/>
    <col min="11798" max="11798" width="1.5703125" style="83" customWidth="1"/>
    <col min="11799" max="11799" width="8.28515625" style="83" customWidth="1"/>
    <col min="11800" max="11800" width="1.5703125" style="83" customWidth="1"/>
    <col min="11801" max="11801" width="11.85546875" style="83" customWidth="1"/>
    <col min="11802" max="11802" width="1.5703125" style="83" customWidth="1"/>
    <col min="11803" max="11803" width="11.42578125" style="83" customWidth="1"/>
    <col min="11804" max="11804" width="1.5703125" style="83" customWidth="1"/>
    <col min="11805" max="11805" width="10.5703125" style="83" customWidth="1"/>
    <col min="11806" max="11806" width="1.140625" style="83" customWidth="1"/>
    <col min="11807" max="11807" width="1.5703125" style="83" customWidth="1"/>
    <col min="11808" max="11808" width="14.42578125" style="83" customWidth="1"/>
    <col min="11809" max="11809" width="1.5703125" style="83" customWidth="1"/>
    <col min="11810" max="11810" width="9.28515625" style="83" customWidth="1"/>
    <col min="11811" max="11811" width="1.5703125" style="83" customWidth="1"/>
    <col min="11812" max="11812" width="9.28515625" style="83" customWidth="1"/>
    <col min="11813" max="11813" width="1.5703125" style="83" customWidth="1"/>
    <col min="11814" max="11814" width="12.7109375" style="83"/>
    <col min="11815" max="11815" width="1.5703125" style="83" customWidth="1"/>
    <col min="11816" max="11816" width="9.28515625" style="83" customWidth="1"/>
    <col min="11817" max="11817" width="1.5703125" style="83" customWidth="1"/>
    <col min="11818" max="11818" width="8.42578125" style="83" customWidth="1"/>
    <col min="11819" max="11819" width="1.5703125" style="83" customWidth="1"/>
    <col min="11820" max="11820" width="12.7109375" style="83"/>
    <col min="11821" max="11821" width="1.5703125" style="83" customWidth="1"/>
    <col min="11822" max="11822" width="11.85546875" style="83" customWidth="1"/>
    <col min="11823" max="11823" width="1.5703125" style="83" customWidth="1"/>
    <col min="11824" max="11824" width="10.140625" style="83" customWidth="1"/>
    <col min="11825" max="11825" width="1" style="83" customWidth="1"/>
    <col min="11826" max="11826" width="11.28515625" style="83" customWidth="1"/>
    <col min="11827" max="11827" width="1.28515625" style="83" customWidth="1"/>
    <col min="11828" max="11828" width="9.42578125" style="83" customWidth="1"/>
    <col min="11829" max="11829" width="1.140625" style="83" customWidth="1"/>
    <col min="11830" max="11830" width="10.42578125" style="83" customWidth="1"/>
    <col min="11831" max="11831" width="1.28515625" style="83" customWidth="1"/>
    <col min="11832" max="11832" width="10.140625" style="83" customWidth="1"/>
    <col min="11833" max="11833" width="1.5703125" style="83" customWidth="1"/>
    <col min="11834" max="11834" width="11.42578125" style="83" customWidth="1"/>
    <col min="11835" max="11835" width="2.42578125" style="83" customWidth="1"/>
    <col min="11836" max="11836" width="4.5703125" style="83" customWidth="1"/>
    <col min="11837" max="11837" width="1.28515625" style="83" customWidth="1"/>
    <col min="11838" max="11838" width="8.42578125" style="83" customWidth="1"/>
    <col min="11839" max="11839" width="1.5703125" style="83" customWidth="1"/>
    <col min="11840" max="11840" width="12.7109375" style="83"/>
    <col min="11841" max="11841" width="1.5703125" style="83" customWidth="1"/>
    <col min="11842" max="11842" width="12.7109375" style="83"/>
    <col min="11843" max="11843" width="1.5703125" style="83" customWidth="1"/>
    <col min="11844" max="11844" width="12.7109375" style="83"/>
    <col min="11845" max="11845" width="1.5703125" style="83" customWidth="1"/>
    <col min="11846" max="11846" width="12.7109375" style="83"/>
    <col min="11847" max="11847" width="1.5703125" style="83" customWidth="1"/>
    <col min="11848" max="12032" width="12.7109375" style="83"/>
    <col min="12033" max="12033" width="5" style="83" customWidth="1"/>
    <col min="12034" max="12034" width="1.5703125" style="83" customWidth="1"/>
    <col min="12035" max="12035" width="17" style="83" customWidth="1"/>
    <col min="12036" max="12036" width="1.5703125" style="83" customWidth="1"/>
    <col min="12037" max="12037" width="12.85546875" style="83" customWidth="1"/>
    <col min="12038" max="12038" width="1.5703125" style="83" customWidth="1"/>
    <col min="12039" max="12039" width="8.85546875" style="83" customWidth="1"/>
    <col min="12040" max="12040" width="1.5703125" style="83" customWidth="1"/>
    <col min="12041" max="12041" width="8.140625" style="83" customWidth="1"/>
    <col min="12042" max="12042" width="1.5703125" style="83" customWidth="1"/>
    <col min="12043" max="12043" width="12.7109375" style="83"/>
    <col min="12044" max="12044" width="1.5703125" style="83" customWidth="1"/>
    <col min="12045" max="12045" width="13" style="83" customWidth="1"/>
    <col min="12046" max="12046" width="1.5703125" style="83" customWidth="1"/>
    <col min="12047" max="12047" width="8.42578125" style="83" customWidth="1"/>
    <col min="12048" max="12048" width="1.5703125" style="83" customWidth="1"/>
    <col min="12049" max="12049" width="8.42578125" style="83" customWidth="1"/>
    <col min="12050" max="12050" width="1.5703125" style="83" customWidth="1"/>
    <col min="12051" max="12051" width="13" style="83" bestFit="1" customWidth="1"/>
    <col min="12052" max="12052" width="1.5703125" style="83" customWidth="1"/>
    <col min="12053" max="12053" width="8.140625" style="83" customWidth="1"/>
    <col min="12054" max="12054" width="1.5703125" style="83" customWidth="1"/>
    <col min="12055" max="12055" width="8.28515625" style="83" customWidth="1"/>
    <col min="12056" max="12056" width="1.5703125" style="83" customWidth="1"/>
    <col min="12057" max="12057" width="11.85546875" style="83" customWidth="1"/>
    <col min="12058" max="12058" width="1.5703125" style="83" customWidth="1"/>
    <col min="12059" max="12059" width="11.42578125" style="83" customWidth="1"/>
    <col min="12060" max="12060" width="1.5703125" style="83" customWidth="1"/>
    <col min="12061" max="12061" width="10.5703125" style="83" customWidth="1"/>
    <col min="12062" max="12062" width="1.140625" style="83" customWidth="1"/>
    <col min="12063" max="12063" width="1.5703125" style="83" customWidth="1"/>
    <col min="12064" max="12064" width="14.42578125" style="83" customWidth="1"/>
    <col min="12065" max="12065" width="1.5703125" style="83" customWidth="1"/>
    <col min="12066" max="12066" width="9.28515625" style="83" customWidth="1"/>
    <col min="12067" max="12067" width="1.5703125" style="83" customWidth="1"/>
    <col min="12068" max="12068" width="9.28515625" style="83" customWidth="1"/>
    <col min="12069" max="12069" width="1.5703125" style="83" customWidth="1"/>
    <col min="12070" max="12070" width="12.7109375" style="83"/>
    <col min="12071" max="12071" width="1.5703125" style="83" customWidth="1"/>
    <col min="12072" max="12072" width="9.28515625" style="83" customWidth="1"/>
    <col min="12073" max="12073" width="1.5703125" style="83" customWidth="1"/>
    <col min="12074" max="12074" width="8.42578125" style="83" customWidth="1"/>
    <col min="12075" max="12075" width="1.5703125" style="83" customWidth="1"/>
    <col min="12076" max="12076" width="12.7109375" style="83"/>
    <col min="12077" max="12077" width="1.5703125" style="83" customWidth="1"/>
    <col min="12078" max="12078" width="11.85546875" style="83" customWidth="1"/>
    <col min="12079" max="12079" width="1.5703125" style="83" customWidth="1"/>
    <col min="12080" max="12080" width="10.140625" style="83" customWidth="1"/>
    <col min="12081" max="12081" width="1" style="83" customWidth="1"/>
    <col min="12082" max="12082" width="11.28515625" style="83" customWidth="1"/>
    <col min="12083" max="12083" width="1.28515625" style="83" customWidth="1"/>
    <col min="12084" max="12084" width="9.42578125" style="83" customWidth="1"/>
    <col min="12085" max="12085" width="1.140625" style="83" customWidth="1"/>
    <col min="12086" max="12086" width="10.42578125" style="83" customWidth="1"/>
    <col min="12087" max="12087" width="1.28515625" style="83" customWidth="1"/>
    <col min="12088" max="12088" width="10.140625" style="83" customWidth="1"/>
    <col min="12089" max="12089" width="1.5703125" style="83" customWidth="1"/>
    <col min="12090" max="12090" width="11.42578125" style="83" customWidth="1"/>
    <col min="12091" max="12091" width="2.42578125" style="83" customWidth="1"/>
    <col min="12092" max="12092" width="4.5703125" style="83" customWidth="1"/>
    <col min="12093" max="12093" width="1.28515625" style="83" customWidth="1"/>
    <col min="12094" max="12094" width="8.42578125" style="83" customWidth="1"/>
    <col min="12095" max="12095" width="1.5703125" style="83" customWidth="1"/>
    <col min="12096" max="12096" width="12.7109375" style="83"/>
    <col min="12097" max="12097" width="1.5703125" style="83" customWidth="1"/>
    <col min="12098" max="12098" width="12.7109375" style="83"/>
    <col min="12099" max="12099" width="1.5703125" style="83" customWidth="1"/>
    <col min="12100" max="12100" width="12.7109375" style="83"/>
    <col min="12101" max="12101" width="1.5703125" style="83" customWidth="1"/>
    <col min="12102" max="12102" width="12.7109375" style="83"/>
    <col min="12103" max="12103" width="1.5703125" style="83" customWidth="1"/>
    <col min="12104" max="12288" width="12.7109375" style="83"/>
    <col min="12289" max="12289" width="5" style="83" customWidth="1"/>
    <col min="12290" max="12290" width="1.5703125" style="83" customWidth="1"/>
    <col min="12291" max="12291" width="17" style="83" customWidth="1"/>
    <col min="12292" max="12292" width="1.5703125" style="83" customWidth="1"/>
    <col min="12293" max="12293" width="12.85546875" style="83" customWidth="1"/>
    <col min="12294" max="12294" width="1.5703125" style="83" customWidth="1"/>
    <col min="12295" max="12295" width="8.85546875" style="83" customWidth="1"/>
    <col min="12296" max="12296" width="1.5703125" style="83" customWidth="1"/>
    <col min="12297" max="12297" width="8.140625" style="83" customWidth="1"/>
    <col min="12298" max="12298" width="1.5703125" style="83" customWidth="1"/>
    <col min="12299" max="12299" width="12.7109375" style="83"/>
    <col min="12300" max="12300" width="1.5703125" style="83" customWidth="1"/>
    <col min="12301" max="12301" width="13" style="83" customWidth="1"/>
    <col min="12302" max="12302" width="1.5703125" style="83" customWidth="1"/>
    <col min="12303" max="12303" width="8.42578125" style="83" customWidth="1"/>
    <col min="12304" max="12304" width="1.5703125" style="83" customWidth="1"/>
    <col min="12305" max="12305" width="8.42578125" style="83" customWidth="1"/>
    <col min="12306" max="12306" width="1.5703125" style="83" customWidth="1"/>
    <col min="12307" max="12307" width="13" style="83" bestFit="1" customWidth="1"/>
    <col min="12308" max="12308" width="1.5703125" style="83" customWidth="1"/>
    <col min="12309" max="12309" width="8.140625" style="83" customWidth="1"/>
    <col min="12310" max="12310" width="1.5703125" style="83" customWidth="1"/>
    <col min="12311" max="12311" width="8.28515625" style="83" customWidth="1"/>
    <col min="12312" max="12312" width="1.5703125" style="83" customWidth="1"/>
    <col min="12313" max="12313" width="11.85546875" style="83" customWidth="1"/>
    <col min="12314" max="12314" width="1.5703125" style="83" customWidth="1"/>
    <col min="12315" max="12315" width="11.42578125" style="83" customWidth="1"/>
    <col min="12316" max="12316" width="1.5703125" style="83" customWidth="1"/>
    <col min="12317" max="12317" width="10.5703125" style="83" customWidth="1"/>
    <col min="12318" max="12318" width="1.140625" style="83" customWidth="1"/>
    <col min="12319" max="12319" width="1.5703125" style="83" customWidth="1"/>
    <col min="12320" max="12320" width="14.42578125" style="83" customWidth="1"/>
    <col min="12321" max="12321" width="1.5703125" style="83" customWidth="1"/>
    <col min="12322" max="12322" width="9.28515625" style="83" customWidth="1"/>
    <col min="12323" max="12323" width="1.5703125" style="83" customWidth="1"/>
    <col min="12324" max="12324" width="9.28515625" style="83" customWidth="1"/>
    <col min="12325" max="12325" width="1.5703125" style="83" customWidth="1"/>
    <col min="12326" max="12326" width="12.7109375" style="83"/>
    <col min="12327" max="12327" width="1.5703125" style="83" customWidth="1"/>
    <col min="12328" max="12328" width="9.28515625" style="83" customWidth="1"/>
    <col min="12329" max="12329" width="1.5703125" style="83" customWidth="1"/>
    <col min="12330" max="12330" width="8.42578125" style="83" customWidth="1"/>
    <col min="12331" max="12331" width="1.5703125" style="83" customWidth="1"/>
    <col min="12332" max="12332" width="12.7109375" style="83"/>
    <col min="12333" max="12333" width="1.5703125" style="83" customWidth="1"/>
    <col min="12334" max="12334" width="11.85546875" style="83" customWidth="1"/>
    <col min="12335" max="12335" width="1.5703125" style="83" customWidth="1"/>
    <col min="12336" max="12336" width="10.140625" style="83" customWidth="1"/>
    <col min="12337" max="12337" width="1" style="83" customWidth="1"/>
    <col min="12338" max="12338" width="11.28515625" style="83" customWidth="1"/>
    <col min="12339" max="12339" width="1.28515625" style="83" customWidth="1"/>
    <col min="12340" max="12340" width="9.42578125" style="83" customWidth="1"/>
    <col min="12341" max="12341" width="1.140625" style="83" customWidth="1"/>
    <col min="12342" max="12342" width="10.42578125" style="83" customWidth="1"/>
    <col min="12343" max="12343" width="1.28515625" style="83" customWidth="1"/>
    <col min="12344" max="12344" width="10.140625" style="83" customWidth="1"/>
    <col min="12345" max="12345" width="1.5703125" style="83" customWidth="1"/>
    <col min="12346" max="12346" width="11.42578125" style="83" customWidth="1"/>
    <col min="12347" max="12347" width="2.42578125" style="83" customWidth="1"/>
    <col min="12348" max="12348" width="4.5703125" style="83" customWidth="1"/>
    <col min="12349" max="12349" width="1.28515625" style="83" customWidth="1"/>
    <col min="12350" max="12350" width="8.42578125" style="83" customWidth="1"/>
    <col min="12351" max="12351" width="1.5703125" style="83" customWidth="1"/>
    <col min="12352" max="12352" width="12.7109375" style="83"/>
    <col min="12353" max="12353" width="1.5703125" style="83" customWidth="1"/>
    <col min="12354" max="12354" width="12.7109375" style="83"/>
    <col min="12355" max="12355" width="1.5703125" style="83" customWidth="1"/>
    <col min="12356" max="12356" width="12.7109375" style="83"/>
    <col min="12357" max="12357" width="1.5703125" style="83" customWidth="1"/>
    <col min="12358" max="12358" width="12.7109375" style="83"/>
    <col min="12359" max="12359" width="1.5703125" style="83" customWidth="1"/>
    <col min="12360" max="12544" width="12.7109375" style="83"/>
    <col min="12545" max="12545" width="5" style="83" customWidth="1"/>
    <col min="12546" max="12546" width="1.5703125" style="83" customWidth="1"/>
    <col min="12547" max="12547" width="17" style="83" customWidth="1"/>
    <col min="12548" max="12548" width="1.5703125" style="83" customWidth="1"/>
    <col min="12549" max="12549" width="12.85546875" style="83" customWidth="1"/>
    <col min="12550" max="12550" width="1.5703125" style="83" customWidth="1"/>
    <col min="12551" max="12551" width="8.85546875" style="83" customWidth="1"/>
    <col min="12552" max="12552" width="1.5703125" style="83" customWidth="1"/>
    <col min="12553" max="12553" width="8.140625" style="83" customWidth="1"/>
    <col min="12554" max="12554" width="1.5703125" style="83" customWidth="1"/>
    <col min="12555" max="12555" width="12.7109375" style="83"/>
    <col min="12556" max="12556" width="1.5703125" style="83" customWidth="1"/>
    <col min="12557" max="12557" width="13" style="83" customWidth="1"/>
    <col min="12558" max="12558" width="1.5703125" style="83" customWidth="1"/>
    <col min="12559" max="12559" width="8.42578125" style="83" customWidth="1"/>
    <col min="12560" max="12560" width="1.5703125" style="83" customWidth="1"/>
    <col min="12561" max="12561" width="8.42578125" style="83" customWidth="1"/>
    <col min="12562" max="12562" width="1.5703125" style="83" customWidth="1"/>
    <col min="12563" max="12563" width="13" style="83" bestFit="1" customWidth="1"/>
    <col min="12564" max="12564" width="1.5703125" style="83" customWidth="1"/>
    <col min="12565" max="12565" width="8.140625" style="83" customWidth="1"/>
    <col min="12566" max="12566" width="1.5703125" style="83" customWidth="1"/>
    <col min="12567" max="12567" width="8.28515625" style="83" customWidth="1"/>
    <col min="12568" max="12568" width="1.5703125" style="83" customWidth="1"/>
    <col min="12569" max="12569" width="11.85546875" style="83" customWidth="1"/>
    <col min="12570" max="12570" width="1.5703125" style="83" customWidth="1"/>
    <col min="12571" max="12571" width="11.42578125" style="83" customWidth="1"/>
    <col min="12572" max="12572" width="1.5703125" style="83" customWidth="1"/>
    <col min="12573" max="12573" width="10.5703125" style="83" customWidth="1"/>
    <col min="12574" max="12574" width="1.140625" style="83" customWidth="1"/>
    <col min="12575" max="12575" width="1.5703125" style="83" customWidth="1"/>
    <col min="12576" max="12576" width="14.42578125" style="83" customWidth="1"/>
    <col min="12577" max="12577" width="1.5703125" style="83" customWidth="1"/>
    <col min="12578" max="12578" width="9.28515625" style="83" customWidth="1"/>
    <col min="12579" max="12579" width="1.5703125" style="83" customWidth="1"/>
    <col min="12580" max="12580" width="9.28515625" style="83" customWidth="1"/>
    <col min="12581" max="12581" width="1.5703125" style="83" customWidth="1"/>
    <col min="12582" max="12582" width="12.7109375" style="83"/>
    <col min="12583" max="12583" width="1.5703125" style="83" customWidth="1"/>
    <col min="12584" max="12584" width="9.28515625" style="83" customWidth="1"/>
    <col min="12585" max="12585" width="1.5703125" style="83" customWidth="1"/>
    <col min="12586" max="12586" width="8.42578125" style="83" customWidth="1"/>
    <col min="12587" max="12587" width="1.5703125" style="83" customWidth="1"/>
    <col min="12588" max="12588" width="12.7109375" style="83"/>
    <col min="12589" max="12589" width="1.5703125" style="83" customWidth="1"/>
    <col min="12590" max="12590" width="11.85546875" style="83" customWidth="1"/>
    <col min="12591" max="12591" width="1.5703125" style="83" customWidth="1"/>
    <col min="12592" max="12592" width="10.140625" style="83" customWidth="1"/>
    <col min="12593" max="12593" width="1" style="83" customWidth="1"/>
    <col min="12594" max="12594" width="11.28515625" style="83" customWidth="1"/>
    <col min="12595" max="12595" width="1.28515625" style="83" customWidth="1"/>
    <col min="12596" max="12596" width="9.42578125" style="83" customWidth="1"/>
    <col min="12597" max="12597" width="1.140625" style="83" customWidth="1"/>
    <col min="12598" max="12598" width="10.42578125" style="83" customWidth="1"/>
    <col min="12599" max="12599" width="1.28515625" style="83" customWidth="1"/>
    <col min="12600" max="12600" width="10.140625" style="83" customWidth="1"/>
    <col min="12601" max="12601" width="1.5703125" style="83" customWidth="1"/>
    <col min="12602" max="12602" width="11.42578125" style="83" customWidth="1"/>
    <col min="12603" max="12603" width="2.42578125" style="83" customWidth="1"/>
    <col min="12604" max="12604" width="4.5703125" style="83" customWidth="1"/>
    <col min="12605" max="12605" width="1.28515625" style="83" customWidth="1"/>
    <col min="12606" max="12606" width="8.42578125" style="83" customWidth="1"/>
    <col min="12607" max="12607" width="1.5703125" style="83" customWidth="1"/>
    <col min="12608" max="12608" width="12.7109375" style="83"/>
    <col min="12609" max="12609" width="1.5703125" style="83" customWidth="1"/>
    <col min="12610" max="12610" width="12.7109375" style="83"/>
    <col min="12611" max="12611" width="1.5703125" style="83" customWidth="1"/>
    <col min="12612" max="12612" width="12.7109375" style="83"/>
    <col min="12613" max="12613" width="1.5703125" style="83" customWidth="1"/>
    <col min="12614" max="12614" width="12.7109375" style="83"/>
    <col min="12615" max="12615" width="1.5703125" style="83" customWidth="1"/>
    <col min="12616" max="12800" width="12.7109375" style="83"/>
    <col min="12801" max="12801" width="5" style="83" customWidth="1"/>
    <col min="12802" max="12802" width="1.5703125" style="83" customWidth="1"/>
    <col min="12803" max="12803" width="17" style="83" customWidth="1"/>
    <col min="12804" max="12804" width="1.5703125" style="83" customWidth="1"/>
    <col min="12805" max="12805" width="12.85546875" style="83" customWidth="1"/>
    <col min="12806" max="12806" width="1.5703125" style="83" customWidth="1"/>
    <col min="12807" max="12807" width="8.85546875" style="83" customWidth="1"/>
    <col min="12808" max="12808" width="1.5703125" style="83" customWidth="1"/>
    <col min="12809" max="12809" width="8.140625" style="83" customWidth="1"/>
    <col min="12810" max="12810" width="1.5703125" style="83" customWidth="1"/>
    <col min="12811" max="12811" width="12.7109375" style="83"/>
    <col min="12812" max="12812" width="1.5703125" style="83" customWidth="1"/>
    <col min="12813" max="12813" width="13" style="83" customWidth="1"/>
    <col min="12814" max="12814" width="1.5703125" style="83" customWidth="1"/>
    <col min="12815" max="12815" width="8.42578125" style="83" customWidth="1"/>
    <col min="12816" max="12816" width="1.5703125" style="83" customWidth="1"/>
    <col min="12817" max="12817" width="8.42578125" style="83" customWidth="1"/>
    <col min="12818" max="12818" width="1.5703125" style="83" customWidth="1"/>
    <col min="12819" max="12819" width="13" style="83" bestFit="1" customWidth="1"/>
    <col min="12820" max="12820" width="1.5703125" style="83" customWidth="1"/>
    <col min="12821" max="12821" width="8.140625" style="83" customWidth="1"/>
    <col min="12822" max="12822" width="1.5703125" style="83" customWidth="1"/>
    <col min="12823" max="12823" width="8.28515625" style="83" customWidth="1"/>
    <col min="12824" max="12824" width="1.5703125" style="83" customWidth="1"/>
    <col min="12825" max="12825" width="11.85546875" style="83" customWidth="1"/>
    <col min="12826" max="12826" width="1.5703125" style="83" customWidth="1"/>
    <col min="12827" max="12827" width="11.42578125" style="83" customWidth="1"/>
    <col min="12828" max="12828" width="1.5703125" style="83" customWidth="1"/>
    <col min="12829" max="12829" width="10.5703125" style="83" customWidth="1"/>
    <col min="12830" max="12830" width="1.140625" style="83" customWidth="1"/>
    <col min="12831" max="12831" width="1.5703125" style="83" customWidth="1"/>
    <col min="12832" max="12832" width="14.42578125" style="83" customWidth="1"/>
    <col min="12833" max="12833" width="1.5703125" style="83" customWidth="1"/>
    <col min="12834" max="12834" width="9.28515625" style="83" customWidth="1"/>
    <col min="12835" max="12835" width="1.5703125" style="83" customWidth="1"/>
    <col min="12836" max="12836" width="9.28515625" style="83" customWidth="1"/>
    <col min="12837" max="12837" width="1.5703125" style="83" customWidth="1"/>
    <col min="12838" max="12838" width="12.7109375" style="83"/>
    <col min="12839" max="12839" width="1.5703125" style="83" customWidth="1"/>
    <col min="12840" max="12840" width="9.28515625" style="83" customWidth="1"/>
    <col min="12841" max="12841" width="1.5703125" style="83" customWidth="1"/>
    <col min="12842" max="12842" width="8.42578125" style="83" customWidth="1"/>
    <col min="12843" max="12843" width="1.5703125" style="83" customWidth="1"/>
    <col min="12844" max="12844" width="12.7109375" style="83"/>
    <col min="12845" max="12845" width="1.5703125" style="83" customWidth="1"/>
    <col min="12846" max="12846" width="11.85546875" style="83" customWidth="1"/>
    <col min="12847" max="12847" width="1.5703125" style="83" customWidth="1"/>
    <col min="12848" max="12848" width="10.140625" style="83" customWidth="1"/>
    <col min="12849" max="12849" width="1" style="83" customWidth="1"/>
    <col min="12850" max="12850" width="11.28515625" style="83" customWidth="1"/>
    <col min="12851" max="12851" width="1.28515625" style="83" customWidth="1"/>
    <col min="12852" max="12852" width="9.42578125" style="83" customWidth="1"/>
    <col min="12853" max="12853" width="1.140625" style="83" customWidth="1"/>
    <col min="12854" max="12854" width="10.42578125" style="83" customWidth="1"/>
    <col min="12855" max="12855" width="1.28515625" style="83" customWidth="1"/>
    <col min="12856" max="12856" width="10.140625" style="83" customWidth="1"/>
    <col min="12857" max="12857" width="1.5703125" style="83" customWidth="1"/>
    <col min="12858" max="12858" width="11.42578125" style="83" customWidth="1"/>
    <col min="12859" max="12859" width="2.42578125" style="83" customWidth="1"/>
    <col min="12860" max="12860" width="4.5703125" style="83" customWidth="1"/>
    <col min="12861" max="12861" width="1.28515625" style="83" customWidth="1"/>
    <col min="12862" max="12862" width="8.42578125" style="83" customWidth="1"/>
    <col min="12863" max="12863" width="1.5703125" style="83" customWidth="1"/>
    <col min="12864" max="12864" width="12.7109375" style="83"/>
    <col min="12865" max="12865" width="1.5703125" style="83" customWidth="1"/>
    <col min="12866" max="12866" width="12.7109375" style="83"/>
    <col min="12867" max="12867" width="1.5703125" style="83" customWidth="1"/>
    <col min="12868" max="12868" width="12.7109375" style="83"/>
    <col min="12869" max="12869" width="1.5703125" style="83" customWidth="1"/>
    <col min="12870" max="12870" width="12.7109375" style="83"/>
    <col min="12871" max="12871" width="1.5703125" style="83" customWidth="1"/>
    <col min="12872" max="13056" width="12.7109375" style="83"/>
    <col min="13057" max="13057" width="5" style="83" customWidth="1"/>
    <col min="13058" max="13058" width="1.5703125" style="83" customWidth="1"/>
    <col min="13059" max="13059" width="17" style="83" customWidth="1"/>
    <col min="13060" max="13060" width="1.5703125" style="83" customWidth="1"/>
    <col min="13061" max="13061" width="12.85546875" style="83" customWidth="1"/>
    <col min="13062" max="13062" width="1.5703125" style="83" customWidth="1"/>
    <col min="13063" max="13063" width="8.85546875" style="83" customWidth="1"/>
    <col min="13064" max="13064" width="1.5703125" style="83" customWidth="1"/>
    <col min="13065" max="13065" width="8.140625" style="83" customWidth="1"/>
    <col min="13066" max="13066" width="1.5703125" style="83" customWidth="1"/>
    <col min="13067" max="13067" width="12.7109375" style="83"/>
    <col min="13068" max="13068" width="1.5703125" style="83" customWidth="1"/>
    <col min="13069" max="13069" width="13" style="83" customWidth="1"/>
    <col min="13070" max="13070" width="1.5703125" style="83" customWidth="1"/>
    <col min="13071" max="13071" width="8.42578125" style="83" customWidth="1"/>
    <col min="13072" max="13072" width="1.5703125" style="83" customWidth="1"/>
    <col min="13073" max="13073" width="8.42578125" style="83" customWidth="1"/>
    <col min="13074" max="13074" width="1.5703125" style="83" customWidth="1"/>
    <col min="13075" max="13075" width="13" style="83" bestFit="1" customWidth="1"/>
    <col min="13076" max="13076" width="1.5703125" style="83" customWidth="1"/>
    <col min="13077" max="13077" width="8.140625" style="83" customWidth="1"/>
    <col min="13078" max="13078" width="1.5703125" style="83" customWidth="1"/>
    <col min="13079" max="13079" width="8.28515625" style="83" customWidth="1"/>
    <col min="13080" max="13080" width="1.5703125" style="83" customWidth="1"/>
    <col min="13081" max="13081" width="11.85546875" style="83" customWidth="1"/>
    <col min="13082" max="13082" width="1.5703125" style="83" customWidth="1"/>
    <col min="13083" max="13083" width="11.42578125" style="83" customWidth="1"/>
    <col min="13084" max="13084" width="1.5703125" style="83" customWidth="1"/>
    <col min="13085" max="13085" width="10.5703125" style="83" customWidth="1"/>
    <col min="13086" max="13086" width="1.140625" style="83" customWidth="1"/>
    <col min="13087" max="13087" width="1.5703125" style="83" customWidth="1"/>
    <col min="13088" max="13088" width="14.42578125" style="83" customWidth="1"/>
    <col min="13089" max="13089" width="1.5703125" style="83" customWidth="1"/>
    <col min="13090" max="13090" width="9.28515625" style="83" customWidth="1"/>
    <col min="13091" max="13091" width="1.5703125" style="83" customWidth="1"/>
    <col min="13092" max="13092" width="9.28515625" style="83" customWidth="1"/>
    <col min="13093" max="13093" width="1.5703125" style="83" customWidth="1"/>
    <col min="13094" max="13094" width="12.7109375" style="83"/>
    <col min="13095" max="13095" width="1.5703125" style="83" customWidth="1"/>
    <col min="13096" max="13096" width="9.28515625" style="83" customWidth="1"/>
    <col min="13097" max="13097" width="1.5703125" style="83" customWidth="1"/>
    <col min="13098" max="13098" width="8.42578125" style="83" customWidth="1"/>
    <col min="13099" max="13099" width="1.5703125" style="83" customWidth="1"/>
    <col min="13100" max="13100" width="12.7109375" style="83"/>
    <col min="13101" max="13101" width="1.5703125" style="83" customWidth="1"/>
    <col min="13102" max="13102" width="11.85546875" style="83" customWidth="1"/>
    <col min="13103" max="13103" width="1.5703125" style="83" customWidth="1"/>
    <col min="13104" max="13104" width="10.140625" style="83" customWidth="1"/>
    <col min="13105" max="13105" width="1" style="83" customWidth="1"/>
    <col min="13106" max="13106" width="11.28515625" style="83" customWidth="1"/>
    <col min="13107" max="13107" width="1.28515625" style="83" customWidth="1"/>
    <col min="13108" max="13108" width="9.42578125" style="83" customWidth="1"/>
    <col min="13109" max="13109" width="1.140625" style="83" customWidth="1"/>
    <col min="13110" max="13110" width="10.42578125" style="83" customWidth="1"/>
    <col min="13111" max="13111" width="1.28515625" style="83" customWidth="1"/>
    <col min="13112" max="13112" width="10.140625" style="83" customWidth="1"/>
    <col min="13113" max="13113" width="1.5703125" style="83" customWidth="1"/>
    <col min="13114" max="13114" width="11.42578125" style="83" customWidth="1"/>
    <col min="13115" max="13115" width="2.42578125" style="83" customWidth="1"/>
    <col min="13116" max="13116" width="4.5703125" style="83" customWidth="1"/>
    <col min="13117" max="13117" width="1.28515625" style="83" customWidth="1"/>
    <col min="13118" max="13118" width="8.42578125" style="83" customWidth="1"/>
    <col min="13119" max="13119" width="1.5703125" style="83" customWidth="1"/>
    <col min="13120" max="13120" width="12.7109375" style="83"/>
    <col min="13121" max="13121" width="1.5703125" style="83" customWidth="1"/>
    <col min="13122" max="13122" width="12.7109375" style="83"/>
    <col min="13123" max="13123" width="1.5703125" style="83" customWidth="1"/>
    <col min="13124" max="13124" width="12.7109375" style="83"/>
    <col min="13125" max="13125" width="1.5703125" style="83" customWidth="1"/>
    <col min="13126" max="13126" width="12.7109375" style="83"/>
    <col min="13127" max="13127" width="1.5703125" style="83" customWidth="1"/>
    <col min="13128" max="13312" width="12.7109375" style="83"/>
    <col min="13313" max="13313" width="5" style="83" customWidth="1"/>
    <col min="13314" max="13314" width="1.5703125" style="83" customWidth="1"/>
    <col min="13315" max="13315" width="17" style="83" customWidth="1"/>
    <col min="13316" max="13316" width="1.5703125" style="83" customWidth="1"/>
    <col min="13317" max="13317" width="12.85546875" style="83" customWidth="1"/>
    <col min="13318" max="13318" width="1.5703125" style="83" customWidth="1"/>
    <col min="13319" max="13319" width="8.85546875" style="83" customWidth="1"/>
    <col min="13320" max="13320" width="1.5703125" style="83" customWidth="1"/>
    <col min="13321" max="13321" width="8.140625" style="83" customWidth="1"/>
    <col min="13322" max="13322" width="1.5703125" style="83" customWidth="1"/>
    <col min="13323" max="13323" width="12.7109375" style="83"/>
    <col min="13324" max="13324" width="1.5703125" style="83" customWidth="1"/>
    <col min="13325" max="13325" width="13" style="83" customWidth="1"/>
    <col min="13326" max="13326" width="1.5703125" style="83" customWidth="1"/>
    <col min="13327" max="13327" width="8.42578125" style="83" customWidth="1"/>
    <col min="13328" max="13328" width="1.5703125" style="83" customWidth="1"/>
    <col min="13329" max="13329" width="8.42578125" style="83" customWidth="1"/>
    <col min="13330" max="13330" width="1.5703125" style="83" customWidth="1"/>
    <col min="13331" max="13331" width="13" style="83" bestFit="1" customWidth="1"/>
    <col min="13332" max="13332" width="1.5703125" style="83" customWidth="1"/>
    <col min="13333" max="13333" width="8.140625" style="83" customWidth="1"/>
    <col min="13334" max="13334" width="1.5703125" style="83" customWidth="1"/>
    <col min="13335" max="13335" width="8.28515625" style="83" customWidth="1"/>
    <col min="13336" max="13336" width="1.5703125" style="83" customWidth="1"/>
    <col min="13337" max="13337" width="11.85546875" style="83" customWidth="1"/>
    <col min="13338" max="13338" width="1.5703125" style="83" customWidth="1"/>
    <col min="13339" max="13339" width="11.42578125" style="83" customWidth="1"/>
    <col min="13340" max="13340" width="1.5703125" style="83" customWidth="1"/>
    <col min="13341" max="13341" width="10.5703125" style="83" customWidth="1"/>
    <col min="13342" max="13342" width="1.140625" style="83" customWidth="1"/>
    <col min="13343" max="13343" width="1.5703125" style="83" customWidth="1"/>
    <col min="13344" max="13344" width="14.42578125" style="83" customWidth="1"/>
    <col min="13345" max="13345" width="1.5703125" style="83" customWidth="1"/>
    <col min="13346" max="13346" width="9.28515625" style="83" customWidth="1"/>
    <col min="13347" max="13347" width="1.5703125" style="83" customWidth="1"/>
    <col min="13348" max="13348" width="9.28515625" style="83" customWidth="1"/>
    <col min="13349" max="13349" width="1.5703125" style="83" customWidth="1"/>
    <col min="13350" max="13350" width="12.7109375" style="83"/>
    <col min="13351" max="13351" width="1.5703125" style="83" customWidth="1"/>
    <col min="13352" max="13352" width="9.28515625" style="83" customWidth="1"/>
    <col min="13353" max="13353" width="1.5703125" style="83" customWidth="1"/>
    <col min="13354" max="13354" width="8.42578125" style="83" customWidth="1"/>
    <col min="13355" max="13355" width="1.5703125" style="83" customWidth="1"/>
    <col min="13356" max="13356" width="12.7109375" style="83"/>
    <col min="13357" max="13357" width="1.5703125" style="83" customWidth="1"/>
    <col min="13358" max="13358" width="11.85546875" style="83" customWidth="1"/>
    <col min="13359" max="13359" width="1.5703125" style="83" customWidth="1"/>
    <col min="13360" max="13360" width="10.140625" style="83" customWidth="1"/>
    <col min="13361" max="13361" width="1" style="83" customWidth="1"/>
    <col min="13362" max="13362" width="11.28515625" style="83" customWidth="1"/>
    <col min="13363" max="13363" width="1.28515625" style="83" customWidth="1"/>
    <col min="13364" max="13364" width="9.42578125" style="83" customWidth="1"/>
    <col min="13365" max="13365" width="1.140625" style="83" customWidth="1"/>
    <col min="13366" max="13366" width="10.42578125" style="83" customWidth="1"/>
    <col min="13367" max="13367" width="1.28515625" style="83" customWidth="1"/>
    <col min="13368" max="13368" width="10.140625" style="83" customWidth="1"/>
    <col min="13369" max="13369" width="1.5703125" style="83" customWidth="1"/>
    <col min="13370" max="13370" width="11.42578125" style="83" customWidth="1"/>
    <col min="13371" max="13371" width="2.42578125" style="83" customWidth="1"/>
    <col min="13372" max="13372" width="4.5703125" style="83" customWidth="1"/>
    <col min="13373" max="13373" width="1.28515625" style="83" customWidth="1"/>
    <col min="13374" max="13374" width="8.42578125" style="83" customWidth="1"/>
    <col min="13375" max="13375" width="1.5703125" style="83" customWidth="1"/>
    <col min="13376" max="13376" width="12.7109375" style="83"/>
    <col min="13377" max="13377" width="1.5703125" style="83" customWidth="1"/>
    <col min="13378" max="13378" width="12.7109375" style="83"/>
    <col min="13379" max="13379" width="1.5703125" style="83" customWidth="1"/>
    <col min="13380" max="13380" width="12.7109375" style="83"/>
    <col min="13381" max="13381" width="1.5703125" style="83" customWidth="1"/>
    <col min="13382" max="13382" width="12.7109375" style="83"/>
    <col min="13383" max="13383" width="1.5703125" style="83" customWidth="1"/>
    <col min="13384" max="13568" width="12.7109375" style="83"/>
    <col min="13569" max="13569" width="5" style="83" customWidth="1"/>
    <col min="13570" max="13570" width="1.5703125" style="83" customWidth="1"/>
    <col min="13571" max="13571" width="17" style="83" customWidth="1"/>
    <col min="13572" max="13572" width="1.5703125" style="83" customWidth="1"/>
    <col min="13573" max="13573" width="12.85546875" style="83" customWidth="1"/>
    <col min="13574" max="13574" width="1.5703125" style="83" customWidth="1"/>
    <col min="13575" max="13575" width="8.85546875" style="83" customWidth="1"/>
    <col min="13576" max="13576" width="1.5703125" style="83" customWidth="1"/>
    <col min="13577" max="13577" width="8.140625" style="83" customWidth="1"/>
    <col min="13578" max="13578" width="1.5703125" style="83" customWidth="1"/>
    <col min="13579" max="13579" width="12.7109375" style="83"/>
    <col min="13580" max="13580" width="1.5703125" style="83" customWidth="1"/>
    <col min="13581" max="13581" width="13" style="83" customWidth="1"/>
    <col min="13582" max="13582" width="1.5703125" style="83" customWidth="1"/>
    <col min="13583" max="13583" width="8.42578125" style="83" customWidth="1"/>
    <col min="13584" max="13584" width="1.5703125" style="83" customWidth="1"/>
    <col min="13585" max="13585" width="8.42578125" style="83" customWidth="1"/>
    <col min="13586" max="13586" width="1.5703125" style="83" customWidth="1"/>
    <col min="13587" max="13587" width="13" style="83" bestFit="1" customWidth="1"/>
    <col min="13588" max="13588" width="1.5703125" style="83" customWidth="1"/>
    <col min="13589" max="13589" width="8.140625" style="83" customWidth="1"/>
    <col min="13590" max="13590" width="1.5703125" style="83" customWidth="1"/>
    <col min="13591" max="13591" width="8.28515625" style="83" customWidth="1"/>
    <col min="13592" max="13592" width="1.5703125" style="83" customWidth="1"/>
    <col min="13593" max="13593" width="11.85546875" style="83" customWidth="1"/>
    <col min="13594" max="13594" width="1.5703125" style="83" customWidth="1"/>
    <col min="13595" max="13595" width="11.42578125" style="83" customWidth="1"/>
    <col min="13596" max="13596" width="1.5703125" style="83" customWidth="1"/>
    <col min="13597" max="13597" width="10.5703125" style="83" customWidth="1"/>
    <col min="13598" max="13598" width="1.140625" style="83" customWidth="1"/>
    <col min="13599" max="13599" width="1.5703125" style="83" customWidth="1"/>
    <col min="13600" max="13600" width="14.42578125" style="83" customWidth="1"/>
    <col min="13601" max="13601" width="1.5703125" style="83" customWidth="1"/>
    <col min="13602" max="13602" width="9.28515625" style="83" customWidth="1"/>
    <col min="13603" max="13603" width="1.5703125" style="83" customWidth="1"/>
    <col min="13604" max="13604" width="9.28515625" style="83" customWidth="1"/>
    <col min="13605" max="13605" width="1.5703125" style="83" customWidth="1"/>
    <col min="13606" max="13606" width="12.7109375" style="83"/>
    <col min="13607" max="13607" width="1.5703125" style="83" customWidth="1"/>
    <col min="13608" max="13608" width="9.28515625" style="83" customWidth="1"/>
    <col min="13609" max="13609" width="1.5703125" style="83" customWidth="1"/>
    <col min="13610" max="13610" width="8.42578125" style="83" customWidth="1"/>
    <col min="13611" max="13611" width="1.5703125" style="83" customWidth="1"/>
    <col min="13612" max="13612" width="12.7109375" style="83"/>
    <col min="13613" max="13613" width="1.5703125" style="83" customWidth="1"/>
    <col min="13614" max="13614" width="11.85546875" style="83" customWidth="1"/>
    <col min="13615" max="13615" width="1.5703125" style="83" customWidth="1"/>
    <col min="13616" max="13616" width="10.140625" style="83" customWidth="1"/>
    <col min="13617" max="13617" width="1" style="83" customWidth="1"/>
    <col min="13618" max="13618" width="11.28515625" style="83" customWidth="1"/>
    <col min="13619" max="13619" width="1.28515625" style="83" customWidth="1"/>
    <col min="13620" max="13620" width="9.42578125" style="83" customWidth="1"/>
    <col min="13621" max="13621" width="1.140625" style="83" customWidth="1"/>
    <col min="13622" max="13622" width="10.42578125" style="83" customWidth="1"/>
    <col min="13623" max="13623" width="1.28515625" style="83" customWidth="1"/>
    <col min="13624" max="13624" width="10.140625" style="83" customWidth="1"/>
    <col min="13625" max="13625" width="1.5703125" style="83" customWidth="1"/>
    <col min="13626" max="13626" width="11.42578125" style="83" customWidth="1"/>
    <col min="13627" max="13627" width="2.42578125" style="83" customWidth="1"/>
    <col min="13628" max="13628" width="4.5703125" style="83" customWidth="1"/>
    <col min="13629" max="13629" width="1.28515625" style="83" customWidth="1"/>
    <col min="13630" max="13630" width="8.42578125" style="83" customWidth="1"/>
    <col min="13631" max="13631" width="1.5703125" style="83" customWidth="1"/>
    <col min="13632" max="13632" width="12.7109375" style="83"/>
    <col min="13633" max="13633" width="1.5703125" style="83" customWidth="1"/>
    <col min="13634" max="13634" width="12.7109375" style="83"/>
    <col min="13635" max="13635" width="1.5703125" style="83" customWidth="1"/>
    <col min="13636" max="13636" width="12.7109375" style="83"/>
    <col min="13637" max="13637" width="1.5703125" style="83" customWidth="1"/>
    <col min="13638" max="13638" width="12.7109375" style="83"/>
    <col min="13639" max="13639" width="1.5703125" style="83" customWidth="1"/>
    <col min="13640" max="13824" width="12.7109375" style="83"/>
    <col min="13825" max="13825" width="5" style="83" customWidth="1"/>
    <col min="13826" max="13826" width="1.5703125" style="83" customWidth="1"/>
    <col min="13827" max="13827" width="17" style="83" customWidth="1"/>
    <col min="13828" max="13828" width="1.5703125" style="83" customWidth="1"/>
    <col min="13829" max="13829" width="12.85546875" style="83" customWidth="1"/>
    <col min="13830" max="13830" width="1.5703125" style="83" customWidth="1"/>
    <col min="13831" max="13831" width="8.85546875" style="83" customWidth="1"/>
    <col min="13832" max="13832" width="1.5703125" style="83" customWidth="1"/>
    <col min="13833" max="13833" width="8.140625" style="83" customWidth="1"/>
    <col min="13834" max="13834" width="1.5703125" style="83" customWidth="1"/>
    <col min="13835" max="13835" width="12.7109375" style="83"/>
    <col min="13836" max="13836" width="1.5703125" style="83" customWidth="1"/>
    <col min="13837" max="13837" width="13" style="83" customWidth="1"/>
    <col min="13838" max="13838" width="1.5703125" style="83" customWidth="1"/>
    <col min="13839" max="13839" width="8.42578125" style="83" customWidth="1"/>
    <col min="13840" max="13840" width="1.5703125" style="83" customWidth="1"/>
    <col min="13841" max="13841" width="8.42578125" style="83" customWidth="1"/>
    <col min="13842" max="13842" width="1.5703125" style="83" customWidth="1"/>
    <col min="13843" max="13843" width="13" style="83" bestFit="1" customWidth="1"/>
    <col min="13844" max="13844" width="1.5703125" style="83" customWidth="1"/>
    <col min="13845" max="13845" width="8.140625" style="83" customWidth="1"/>
    <col min="13846" max="13846" width="1.5703125" style="83" customWidth="1"/>
    <col min="13847" max="13847" width="8.28515625" style="83" customWidth="1"/>
    <col min="13848" max="13848" width="1.5703125" style="83" customWidth="1"/>
    <col min="13849" max="13849" width="11.85546875" style="83" customWidth="1"/>
    <col min="13850" max="13850" width="1.5703125" style="83" customWidth="1"/>
    <col min="13851" max="13851" width="11.42578125" style="83" customWidth="1"/>
    <col min="13852" max="13852" width="1.5703125" style="83" customWidth="1"/>
    <col min="13853" max="13853" width="10.5703125" style="83" customWidth="1"/>
    <col min="13854" max="13854" width="1.140625" style="83" customWidth="1"/>
    <col min="13855" max="13855" width="1.5703125" style="83" customWidth="1"/>
    <col min="13856" max="13856" width="14.42578125" style="83" customWidth="1"/>
    <col min="13857" max="13857" width="1.5703125" style="83" customWidth="1"/>
    <col min="13858" max="13858" width="9.28515625" style="83" customWidth="1"/>
    <col min="13859" max="13859" width="1.5703125" style="83" customWidth="1"/>
    <col min="13860" max="13860" width="9.28515625" style="83" customWidth="1"/>
    <col min="13861" max="13861" width="1.5703125" style="83" customWidth="1"/>
    <col min="13862" max="13862" width="12.7109375" style="83"/>
    <col min="13863" max="13863" width="1.5703125" style="83" customWidth="1"/>
    <col min="13864" max="13864" width="9.28515625" style="83" customWidth="1"/>
    <col min="13865" max="13865" width="1.5703125" style="83" customWidth="1"/>
    <col min="13866" max="13866" width="8.42578125" style="83" customWidth="1"/>
    <col min="13867" max="13867" width="1.5703125" style="83" customWidth="1"/>
    <col min="13868" max="13868" width="12.7109375" style="83"/>
    <col min="13869" max="13869" width="1.5703125" style="83" customWidth="1"/>
    <col min="13870" max="13870" width="11.85546875" style="83" customWidth="1"/>
    <col min="13871" max="13871" width="1.5703125" style="83" customWidth="1"/>
    <col min="13872" max="13872" width="10.140625" style="83" customWidth="1"/>
    <col min="13873" max="13873" width="1" style="83" customWidth="1"/>
    <col min="13874" max="13874" width="11.28515625" style="83" customWidth="1"/>
    <col min="13875" max="13875" width="1.28515625" style="83" customWidth="1"/>
    <col min="13876" max="13876" width="9.42578125" style="83" customWidth="1"/>
    <col min="13877" max="13877" width="1.140625" style="83" customWidth="1"/>
    <col min="13878" max="13878" width="10.42578125" style="83" customWidth="1"/>
    <col min="13879" max="13879" width="1.28515625" style="83" customWidth="1"/>
    <col min="13880" max="13880" width="10.140625" style="83" customWidth="1"/>
    <col min="13881" max="13881" width="1.5703125" style="83" customWidth="1"/>
    <col min="13882" max="13882" width="11.42578125" style="83" customWidth="1"/>
    <col min="13883" max="13883" width="2.42578125" style="83" customWidth="1"/>
    <col min="13884" max="13884" width="4.5703125" style="83" customWidth="1"/>
    <col min="13885" max="13885" width="1.28515625" style="83" customWidth="1"/>
    <col min="13886" max="13886" width="8.42578125" style="83" customWidth="1"/>
    <col min="13887" max="13887" width="1.5703125" style="83" customWidth="1"/>
    <col min="13888" max="13888" width="12.7109375" style="83"/>
    <col min="13889" max="13889" width="1.5703125" style="83" customWidth="1"/>
    <col min="13890" max="13890" width="12.7109375" style="83"/>
    <col min="13891" max="13891" width="1.5703125" style="83" customWidth="1"/>
    <col min="13892" max="13892" width="12.7109375" style="83"/>
    <col min="13893" max="13893" width="1.5703125" style="83" customWidth="1"/>
    <col min="13894" max="13894" width="12.7109375" style="83"/>
    <col min="13895" max="13895" width="1.5703125" style="83" customWidth="1"/>
    <col min="13896" max="14080" width="12.7109375" style="83"/>
    <col min="14081" max="14081" width="5" style="83" customWidth="1"/>
    <col min="14082" max="14082" width="1.5703125" style="83" customWidth="1"/>
    <col min="14083" max="14083" width="17" style="83" customWidth="1"/>
    <col min="14084" max="14084" width="1.5703125" style="83" customWidth="1"/>
    <col min="14085" max="14085" width="12.85546875" style="83" customWidth="1"/>
    <col min="14086" max="14086" width="1.5703125" style="83" customWidth="1"/>
    <col min="14087" max="14087" width="8.85546875" style="83" customWidth="1"/>
    <col min="14088" max="14088" width="1.5703125" style="83" customWidth="1"/>
    <col min="14089" max="14089" width="8.140625" style="83" customWidth="1"/>
    <col min="14090" max="14090" width="1.5703125" style="83" customWidth="1"/>
    <col min="14091" max="14091" width="12.7109375" style="83"/>
    <col min="14092" max="14092" width="1.5703125" style="83" customWidth="1"/>
    <col min="14093" max="14093" width="13" style="83" customWidth="1"/>
    <col min="14094" max="14094" width="1.5703125" style="83" customWidth="1"/>
    <col min="14095" max="14095" width="8.42578125" style="83" customWidth="1"/>
    <col min="14096" max="14096" width="1.5703125" style="83" customWidth="1"/>
    <col min="14097" max="14097" width="8.42578125" style="83" customWidth="1"/>
    <col min="14098" max="14098" width="1.5703125" style="83" customWidth="1"/>
    <col min="14099" max="14099" width="13" style="83" bestFit="1" customWidth="1"/>
    <col min="14100" max="14100" width="1.5703125" style="83" customWidth="1"/>
    <col min="14101" max="14101" width="8.140625" style="83" customWidth="1"/>
    <col min="14102" max="14102" width="1.5703125" style="83" customWidth="1"/>
    <col min="14103" max="14103" width="8.28515625" style="83" customWidth="1"/>
    <col min="14104" max="14104" width="1.5703125" style="83" customWidth="1"/>
    <col min="14105" max="14105" width="11.85546875" style="83" customWidth="1"/>
    <col min="14106" max="14106" width="1.5703125" style="83" customWidth="1"/>
    <col min="14107" max="14107" width="11.42578125" style="83" customWidth="1"/>
    <col min="14108" max="14108" width="1.5703125" style="83" customWidth="1"/>
    <col min="14109" max="14109" width="10.5703125" style="83" customWidth="1"/>
    <col min="14110" max="14110" width="1.140625" style="83" customWidth="1"/>
    <col min="14111" max="14111" width="1.5703125" style="83" customWidth="1"/>
    <col min="14112" max="14112" width="14.42578125" style="83" customWidth="1"/>
    <col min="14113" max="14113" width="1.5703125" style="83" customWidth="1"/>
    <col min="14114" max="14114" width="9.28515625" style="83" customWidth="1"/>
    <col min="14115" max="14115" width="1.5703125" style="83" customWidth="1"/>
    <col min="14116" max="14116" width="9.28515625" style="83" customWidth="1"/>
    <col min="14117" max="14117" width="1.5703125" style="83" customWidth="1"/>
    <col min="14118" max="14118" width="12.7109375" style="83"/>
    <col min="14119" max="14119" width="1.5703125" style="83" customWidth="1"/>
    <col min="14120" max="14120" width="9.28515625" style="83" customWidth="1"/>
    <col min="14121" max="14121" width="1.5703125" style="83" customWidth="1"/>
    <col min="14122" max="14122" width="8.42578125" style="83" customWidth="1"/>
    <col min="14123" max="14123" width="1.5703125" style="83" customWidth="1"/>
    <col min="14124" max="14124" width="12.7109375" style="83"/>
    <col min="14125" max="14125" width="1.5703125" style="83" customWidth="1"/>
    <col min="14126" max="14126" width="11.85546875" style="83" customWidth="1"/>
    <col min="14127" max="14127" width="1.5703125" style="83" customWidth="1"/>
    <col min="14128" max="14128" width="10.140625" style="83" customWidth="1"/>
    <col min="14129" max="14129" width="1" style="83" customWidth="1"/>
    <col min="14130" max="14130" width="11.28515625" style="83" customWidth="1"/>
    <col min="14131" max="14131" width="1.28515625" style="83" customWidth="1"/>
    <col min="14132" max="14132" width="9.42578125" style="83" customWidth="1"/>
    <col min="14133" max="14133" width="1.140625" style="83" customWidth="1"/>
    <col min="14134" max="14134" width="10.42578125" style="83" customWidth="1"/>
    <col min="14135" max="14135" width="1.28515625" style="83" customWidth="1"/>
    <col min="14136" max="14136" width="10.140625" style="83" customWidth="1"/>
    <col min="14137" max="14137" width="1.5703125" style="83" customWidth="1"/>
    <col min="14138" max="14138" width="11.42578125" style="83" customWidth="1"/>
    <col min="14139" max="14139" width="2.42578125" style="83" customWidth="1"/>
    <col min="14140" max="14140" width="4.5703125" style="83" customWidth="1"/>
    <col min="14141" max="14141" width="1.28515625" style="83" customWidth="1"/>
    <col min="14142" max="14142" width="8.42578125" style="83" customWidth="1"/>
    <col min="14143" max="14143" width="1.5703125" style="83" customWidth="1"/>
    <col min="14144" max="14144" width="12.7109375" style="83"/>
    <col min="14145" max="14145" width="1.5703125" style="83" customWidth="1"/>
    <col min="14146" max="14146" width="12.7109375" style="83"/>
    <col min="14147" max="14147" width="1.5703125" style="83" customWidth="1"/>
    <col min="14148" max="14148" width="12.7109375" style="83"/>
    <col min="14149" max="14149" width="1.5703125" style="83" customWidth="1"/>
    <col min="14150" max="14150" width="12.7109375" style="83"/>
    <col min="14151" max="14151" width="1.5703125" style="83" customWidth="1"/>
    <col min="14152" max="14336" width="12.7109375" style="83"/>
    <col min="14337" max="14337" width="5" style="83" customWidth="1"/>
    <col min="14338" max="14338" width="1.5703125" style="83" customWidth="1"/>
    <col min="14339" max="14339" width="17" style="83" customWidth="1"/>
    <col min="14340" max="14340" width="1.5703125" style="83" customWidth="1"/>
    <col min="14341" max="14341" width="12.85546875" style="83" customWidth="1"/>
    <col min="14342" max="14342" width="1.5703125" style="83" customWidth="1"/>
    <col min="14343" max="14343" width="8.85546875" style="83" customWidth="1"/>
    <col min="14344" max="14344" width="1.5703125" style="83" customWidth="1"/>
    <col min="14345" max="14345" width="8.140625" style="83" customWidth="1"/>
    <col min="14346" max="14346" width="1.5703125" style="83" customWidth="1"/>
    <col min="14347" max="14347" width="12.7109375" style="83"/>
    <col min="14348" max="14348" width="1.5703125" style="83" customWidth="1"/>
    <col min="14349" max="14349" width="13" style="83" customWidth="1"/>
    <col min="14350" max="14350" width="1.5703125" style="83" customWidth="1"/>
    <col min="14351" max="14351" width="8.42578125" style="83" customWidth="1"/>
    <col min="14352" max="14352" width="1.5703125" style="83" customWidth="1"/>
    <col min="14353" max="14353" width="8.42578125" style="83" customWidth="1"/>
    <col min="14354" max="14354" width="1.5703125" style="83" customWidth="1"/>
    <col min="14355" max="14355" width="13" style="83" bestFit="1" customWidth="1"/>
    <col min="14356" max="14356" width="1.5703125" style="83" customWidth="1"/>
    <col min="14357" max="14357" width="8.140625" style="83" customWidth="1"/>
    <col min="14358" max="14358" width="1.5703125" style="83" customWidth="1"/>
    <col min="14359" max="14359" width="8.28515625" style="83" customWidth="1"/>
    <col min="14360" max="14360" width="1.5703125" style="83" customWidth="1"/>
    <col min="14361" max="14361" width="11.85546875" style="83" customWidth="1"/>
    <col min="14362" max="14362" width="1.5703125" style="83" customWidth="1"/>
    <col min="14363" max="14363" width="11.42578125" style="83" customWidth="1"/>
    <col min="14364" max="14364" width="1.5703125" style="83" customWidth="1"/>
    <col min="14365" max="14365" width="10.5703125" style="83" customWidth="1"/>
    <col min="14366" max="14366" width="1.140625" style="83" customWidth="1"/>
    <col min="14367" max="14367" width="1.5703125" style="83" customWidth="1"/>
    <col min="14368" max="14368" width="14.42578125" style="83" customWidth="1"/>
    <col min="14369" max="14369" width="1.5703125" style="83" customWidth="1"/>
    <col min="14370" max="14370" width="9.28515625" style="83" customWidth="1"/>
    <col min="14371" max="14371" width="1.5703125" style="83" customWidth="1"/>
    <col min="14372" max="14372" width="9.28515625" style="83" customWidth="1"/>
    <col min="14373" max="14373" width="1.5703125" style="83" customWidth="1"/>
    <col min="14374" max="14374" width="12.7109375" style="83"/>
    <col min="14375" max="14375" width="1.5703125" style="83" customWidth="1"/>
    <col min="14376" max="14376" width="9.28515625" style="83" customWidth="1"/>
    <col min="14377" max="14377" width="1.5703125" style="83" customWidth="1"/>
    <col min="14378" max="14378" width="8.42578125" style="83" customWidth="1"/>
    <col min="14379" max="14379" width="1.5703125" style="83" customWidth="1"/>
    <col min="14380" max="14380" width="12.7109375" style="83"/>
    <col min="14381" max="14381" width="1.5703125" style="83" customWidth="1"/>
    <col min="14382" max="14382" width="11.85546875" style="83" customWidth="1"/>
    <col min="14383" max="14383" width="1.5703125" style="83" customWidth="1"/>
    <col min="14384" max="14384" width="10.140625" style="83" customWidth="1"/>
    <col min="14385" max="14385" width="1" style="83" customWidth="1"/>
    <col min="14386" max="14386" width="11.28515625" style="83" customWidth="1"/>
    <col min="14387" max="14387" width="1.28515625" style="83" customWidth="1"/>
    <col min="14388" max="14388" width="9.42578125" style="83" customWidth="1"/>
    <col min="14389" max="14389" width="1.140625" style="83" customWidth="1"/>
    <col min="14390" max="14390" width="10.42578125" style="83" customWidth="1"/>
    <col min="14391" max="14391" width="1.28515625" style="83" customWidth="1"/>
    <col min="14392" max="14392" width="10.140625" style="83" customWidth="1"/>
    <col min="14393" max="14393" width="1.5703125" style="83" customWidth="1"/>
    <col min="14394" max="14394" width="11.42578125" style="83" customWidth="1"/>
    <col min="14395" max="14395" width="2.42578125" style="83" customWidth="1"/>
    <col min="14396" max="14396" width="4.5703125" style="83" customWidth="1"/>
    <col min="14397" max="14397" width="1.28515625" style="83" customWidth="1"/>
    <col min="14398" max="14398" width="8.42578125" style="83" customWidth="1"/>
    <col min="14399" max="14399" width="1.5703125" style="83" customWidth="1"/>
    <col min="14400" max="14400" width="12.7109375" style="83"/>
    <col min="14401" max="14401" width="1.5703125" style="83" customWidth="1"/>
    <col min="14402" max="14402" width="12.7109375" style="83"/>
    <col min="14403" max="14403" width="1.5703125" style="83" customWidth="1"/>
    <col min="14404" max="14404" width="12.7109375" style="83"/>
    <col min="14405" max="14405" width="1.5703125" style="83" customWidth="1"/>
    <col min="14406" max="14406" width="12.7109375" style="83"/>
    <col min="14407" max="14407" width="1.5703125" style="83" customWidth="1"/>
    <col min="14408" max="14592" width="12.7109375" style="83"/>
    <col min="14593" max="14593" width="5" style="83" customWidth="1"/>
    <col min="14594" max="14594" width="1.5703125" style="83" customWidth="1"/>
    <col min="14595" max="14595" width="17" style="83" customWidth="1"/>
    <col min="14596" max="14596" width="1.5703125" style="83" customWidth="1"/>
    <col min="14597" max="14597" width="12.85546875" style="83" customWidth="1"/>
    <col min="14598" max="14598" width="1.5703125" style="83" customWidth="1"/>
    <col min="14599" max="14599" width="8.85546875" style="83" customWidth="1"/>
    <col min="14600" max="14600" width="1.5703125" style="83" customWidth="1"/>
    <col min="14601" max="14601" width="8.140625" style="83" customWidth="1"/>
    <col min="14602" max="14602" width="1.5703125" style="83" customWidth="1"/>
    <col min="14603" max="14603" width="12.7109375" style="83"/>
    <col min="14604" max="14604" width="1.5703125" style="83" customWidth="1"/>
    <col min="14605" max="14605" width="13" style="83" customWidth="1"/>
    <col min="14606" max="14606" width="1.5703125" style="83" customWidth="1"/>
    <col min="14607" max="14607" width="8.42578125" style="83" customWidth="1"/>
    <col min="14608" max="14608" width="1.5703125" style="83" customWidth="1"/>
    <col min="14609" max="14609" width="8.42578125" style="83" customWidth="1"/>
    <col min="14610" max="14610" width="1.5703125" style="83" customWidth="1"/>
    <col min="14611" max="14611" width="13" style="83" bestFit="1" customWidth="1"/>
    <col min="14612" max="14612" width="1.5703125" style="83" customWidth="1"/>
    <col min="14613" max="14613" width="8.140625" style="83" customWidth="1"/>
    <col min="14614" max="14614" width="1.5703125" style="83" customWidth="1"/>
    <col min="14615" max="14615" width="8.28515625" style="83" customWidth="1"/>
    <col min="14616" max="14616" width="1.5703125" style="83" customWidth="1"/>
    <col min="14617" max="14617" width="11.85546875" style="83" customWidth="1"/>
    <col min="14618" max="14618" width="1.5703125" style="83" customWidth="1"/>
    <col min="14619" max="14619" width="11.42578125" style="83" customWidth="1"/>
    <col min="14620" max="14620" width="1.5703125" style="83" customWidth="1"/>
    <col min="14621" max="14621" width="10.5703125" style="83" customWidth="1"/>
    <col min="14622" max="14622" width="1.140625" style="83" customWidth="1"/>
    <col min="14623" max="14623" width="1.5703125" style="83" customWidth="1"/>
    <col min="14624" max="14624" width="14.42578125" style="83" customWidth="1"/>
    <col min="14625" max="14625" width="1.5703125" style="83" customWidth="1"/>
    <col min="14626" max="14626" width="9.28515625" style="83" customWidth="1"/>
    <col min="14627" max="14627" width="1.5703125" style="83" customWidth="1"/>
    <col min="14628" max="14628" width="9.28515625" style="83" customWidth="1"/>
    <col min="14629" max="14629" width="1.5703125" style="83" customWidth="1"/>
    <col min="14630" max="14630" width="12.7109375" style="83"/>
    <col min="14631" max="14631" width="1.5703125" style="83" customWidth="1"/>
    <col min="14632" max="14632" width="9.28515625" style="83" customWidth="1"/>
    <col min="14633" max="14633" width="1.5703125" style="83" customWidth="1"/>
    <col min="14634" max="14634" width="8.42578125" style="83" customWidth="1"/>
    <col min="14635" max="14635" width="1.5703125" style="83" customWidth="1"/>
    <col min="14636" max="14636" width="12.7109375" style="83"/>
    <col min="14637" max="14637" width="1.5703125" style="83" customWidth="1"/>
    <col min="14638" max="14638" width="11.85546875" style="83" customWidth="1"/>
    <col min="14639" max="14639" width="1.5703125" style="83" customWidth="1"/>
    <col min="14640" max="14640" width="10.140625" style="83" customWidth="1"/>
    <col min="14641" max="14641" width="1" style="83" customWidth="1"/>
    <col min="14642" max="14642" width="11.28515625" style="83" customWidth="1"/>
    <col min="14643" max="14643" width="1.28515625" style="83" customWidth="1"/>
    <col min="14644" max="14644" width="9.42578125" style="83" customWidth="1"/>
    <col min="14645" max="14645" width="1.140625" style="83" customWidth="1"/>
    <col min="14646" max="14646" width="10.42578125" style="83" customWidth="1"/>
    <col min="14647" max="14647" width="1.28515625" style="83" customWidth="1"/>
    <col min="14648" max="14648" width="10.140625" style="83" customWidth="1"/>
    <col min="14649" max="14649" width="1.5703125" style="83" customWidth="1"/>
    <col min="14650" max="14650" width="11.42578125" style="83" customWidth="1"/>
    <col min="14651" max="14651" width="2.42578125" style="83" customWidth="1"/>
    <col min="14652" max="14652" width="4.5703125" style="83" customWidth="1"/>
    <col min="14653" max="14653" width="1.28515625" style="83" customWidth="1"/>
    <col min="14654" max="14654" width="8.42578125" style="83" customWidth="1"/>
    <col min="14655" max="14655" width="1.5703125" style="83" customWidth="1"/>
    <col min="14656" max="14656" width="12.7109375" style="83"/>
    <col min="14657" max="14657" width="1.5703125" style="83" customWidth="1"/>
    <col min="14658" max="14658" width="12.7109375" style="83"/>
    <col min="14659" max="14659" width="1.5703125" style="83" customWidth="1"/>
    <col min="14660" max="14660" width="12.7109375" style="83"/>
    <col min="14661" max="14661" width="1.5703125" style="83" customWidth="1"/>
    <col min="14662" max="14662" width="12.7109375" style="83"/>
    <col min="14663" max="14663" width="1.5703125" style="83" customWidth="1"/>
    <col min="14664" max="14848" width="12.7109375" style="83"/>
    <col min="14849" max="14849" width="5" style="83" customWidth="1"/>
    <col min="14850" max="14850" width="1.5703125" style="83" customWidth="1"/>
    <col min="14851" max="14851" width="17" style="83" customWidth="1"/>
    <col min="14852" max="14852" width="1.5703125" style="83" customWidth="1"/>
    <col min="14853" max="14853" width="12.85546875" style="83" customWidth="1"/>
    <col min="14854" max="14854" width="1.5703125" style="83" customWidth="1"/>
    <col min="14855" max="14855" width="8.85546875" style="83" customWidth="1"/>
    <col min="14856" max="14856" width="1.5703125" style="83" customWidth="1"/>
    <col min="14857" max="14857" width="8.140625" style="83" customWidth="1"/>
    <col min="14858" max="14858" width="1.5703125" style="83" customWidth="1"/>
    <col min="14859" max="14859" width="12.7109375" style="83"/>
    <col min="14860" max="14860" width="1.5703125" style="83" customWidth="1"/>
    <col min="14861" max="14861" width="13" style="83" customWidth="1"/>
    <col min="14862" max="14862" width="1.5703125" style="83" customWidth="1"/>
    <col min="14863" max="14863" width="8.42578125" style="83" customWidth="1"/>
    <col min="14864" max="14864" width="1.5703125" style="83" customWidth="1"/>
    <col min="14865" max="14865" width="8.42578125" style="83" customWidth="1"/>
    <col min="14866" max="14866" width="1.5703125" style="83" customWidth="1"/>
    <col min="14867" max="14867" width="13" style="83" bestFit="1" customWidth="1"/>
    <col min="14868" max="14868" width="1.5703125" style="83" customWidth="1"/>
    <col min="14869" max="14869" width="8.140625" style="83" customWidth="1"/>
    <col min="14870" max="14870" width="1.5703125" style="83" customWidth="1"/>
    <col min="14871" max="14871" width="8.28515625" style="83" customWidth="1"/>
    <col min="14872" max="14872" width="1.5703125" style="83" customWidth="1"/>
    <col min="14873" max="14873" width="11.85546875" style="83" customWidth="1"/>
    <col min="14874" max="14874" width="1.5703125" style="83" customWidth="1"/>
    <col min="14875" max="14875" width="11.42578125" style="83" customWidth="1"/>
    <col min="14876" max="14876" width="1.5703125" style="83" customWidth="1"/>
    <col min="14877" max="14877" width="10.5703125" style="83" customWidth="1"/>
    <col min="14878" max="14878" width="1.140625" style="83" customWidth="1"/>
    <col min="14879" max="14879" width="1.5703125" style="83" customWidth="1"/>
    <col min="14880" max="14880" width="14.42578125" style="83" customWidth="1"/>
    <col min="14881" max="14881" width="1.5703125" style="83" customWidth="1"/>
    <col min="14882" max="14882" width="9.28515625" style="83" customWidth="1"/>
    <col min="14883" max="14883" width="1.5703125" style="83" customWidth="1"/>
    <col min="14884" max="14884" width="9.28515625" style="83" customWidth="1"/>
    <col min="14885" max="14885" width="1.5703125" style="83" customWidth="1"/>
    <col min="14886" max="14886" width="12.7109375" style="83"/>
    <col min="14887" max="14887" width="1.5703125" style="83" customWidth="1"/>
    <col min="14888" max="14888" width="9.28515625" style="83" customWidth="1"/>
    <col min="14889" max="14889" width="1.5703125" style="83" customWidth="1"/>
    <col min="14890" max="14890" width="8.42578125" style="83" customWidth="1"/>
    <col min="14891" max="14891" width="1.5703125" style="83" customWidth="1"/>
    <col min="14892" max="14892" width="12.7109375" style="83"/>
    <col min="14893" max="14893" width="1.5703125" style="83" customWidth="1"/>
    <col min="14894" max="14894" width="11.85546875" style="83" customWidth="1"/>
    <col min="14895" max="14895" width="1.5703125" style="83" customWidth="1"/>
    <col min="14896" max="14896" width="10.140625" style="83" customWidth="1"/>
    <col min="14897" max="14897" width="1" style="83" customWidth="1"/>
    <col min="14898" max="14898" width="11.28515625" style="83" customWidth="1"/>
    <col min="14899" max="14899" width="1.28515625" style="83" customWidth="1"/>
    <col min="14900" max="14900" width="9.42578125" style="83" customWidth="1"/>
    <col min="14901" max="14901" width="1.140625" style="83" customWidth="1"/>
    <col min="14902" max="14902" width="10.42578125" style="83" customWidth="1"/>
    <col min="14903" max="14903" width="1.28515625" style="83" customWidth="1"/>
    <col min="14904" max="14904" width="10.140625" style="83" customWidth="1"/>
    <col min="14905" max="14905" width="1.5703125" style="83" customWidth="1"/>
    <col min="14906" max="14906" width="11.42578125" style="83" customWidth="1"/>
    <col min="14907" max="14907" width="2.42578125" style="83" customWidth="1"/>
    <col min="14908" max="14908" width="4.5703125" style="83" customWidth="1"/>
    <col min="14909" max="14909" width="1.28515625" style="83" customWidth="1"/>
    <col min="14910" max="14910" width="8.42578125" style="83" customWidth="1"/>
    <col min="14911" max="14911" width="1.5703125" style="83" customWidth="1"/>
    <col min="14912" max="14912" width="12.7109375" style="83"/>
    <col min="14913" max="14913" width="1.5703125" style="83" customWidth="1"/>
    <col min="14914" max="14914" width="12.7109375" style="83"/>
    <col min="14915" max="14915" width="1.5703125" style="83" customWidth="1"/>
    <col min="14916" max="14916" width="12.7109375" style="83"/>
    <col min="14917" max="14917" width="1.5703125" style="83" customWidth="1"/>
    <col min="14918" max="14918" width="12.7109375" style="83"/>
    <col min="14919" max="14919" width="1.5703125" style="83" customWidth="1"/>
    <col min="14920" max="15104" width="12.7109375" style="83"/>
    <col min="15105" max="15105" width="5" style="83" customWidth="1"/>
    <col min="15106" max="15106" width="1.5703125" style="83" customWidth="1"/>
    <col min="15107" max="15107" width="17" style="83" customWidth="1"/>
    <col min="15108" max="15108" width="1.5703125" style="83" customWidth="1"/>
    <col min="15109" max="15109" width="12.85546875" style="83" customWidth="1"/>
    <col min="15110" max="15110" width="1.5703125" style="83" customWidth="1"/>
    <col min="15111" max="15111" width="8.85546875" style="83" customWidth="1"/>
    <col min="15112" max="15112" width="1.5703125" style="83" customWidth="1"/>
    <col min="15113" max="15113" width="8.140625" style="83" customWidth="1"/>
    <col min="15114" max="15114" width="1.5703125" style="83" customWidth="1"/>
    <col min="15115" max="15115" width="12.7109375" style="83"/>
    <col min="15116" max="15116" width="1.5703125" style="83" customWidth="1"/>
    <col min="15117" max="15117" width="13" style="83" customWidth="1"/>
    <col min="15118" max="15118" width="1.5703125" style="83" customWidth="1"/>
    <col min="15119" max="15119" width="8.42578125" style="83" customWidth="1"/>
    <col min="15120" max="15120" width="1.5703125" style="83" customWidth="1"/>
    <col min="15121" max="15121" width="8.42578125" style="83" customWidth="1"/>
    <col min="15122" max="15122" width="1.5703125" style="83" customWidth="1"/>
    <col min="15123" max="15123" width="13" style="83" bestFit="1" customWidth="1"/>
    <col min="15124" max="15124" width="1.5703125" style="83" customWidth="1"/>
    <col min="15125" max="15125" width="8.140625" style="83" customWidth="1"/>
    <col min="15126" max="15126" width="1.5703125" style="83" customWidth="1"/>
    <col min="15127" max="15127" width="8.28515625" style="83" customWidth="1"/>
    <col min="15128" max="15128" width="1.5703125" style="83" customWidth="1"/>
    <col min="15129" max="15129" width="11.85546875" style="83" customWidth="1"/>
    <col min="15130" max="15130" width="1.5703125" style="83" customWidth="1"/>
    <col min="15131" max="15131" width="11.42578125" style="83" customWidth="1"/>
    <col min="15132" max="15132" width="1.5703125" style="83" customWidth="1"/>
    <col min="15133" max="15133" width="10.5703125" style="83" customWidth="1"/>
    <col min="15134" max="15134" width="1.140625" style="83" customWidth="1"/>
    <col min="15135" max="15135" width="1.5703125" style="83" customWidth="1"/>
    <col min="15136" max="15136" width="14.42578125" style="83" customWidth="1"/>
    <col min="15137" max="15137" width="1.5703125" style="83" customWidth="1"/>
    <col min="15138" max="15138" width="9.28515625" style="83" customWidth="1"/>
    <col min="15139" max="15139" width="1.5703125" style="83" customWidth="1"/>
    <col min="15140" max="15140" width="9.28515625" style="83" customWidth="1"/>
    <col min="15141" max="15141" width="1.5703125" style="83" customWidth="1"/>
    <col min="15142" max="15142" width="12.7109375" style="83"/>
    <col min="15143" max="15143" width="1.5703125" style="83" customWidth="1"/>
    <col min="15144" max="15144" width="9.28515625" style="83" customWidth="1"/>
    <col min="15145" max="15145" width="1.5703125" style="83" customWidth="1"/>
    <col min="15146" max="15146" width="8.42578125" style="83" customWidth="1"/>
    <col min="15147" max="15147" width="1.5703125" style="83" customWidth="1"/>
    <col min="15148" max="15148" width="12.7109375" style="83"/>
    <col min="15149" max="15149" width="1.5703125" style="83" customWidth="1"/>
    <col min="15150" max="15150" width="11.85546875" style="83" customWidth="1"/>
    <col min="15151" max="15151" width="1.5703125" style="83" customWidth="1"/>
    <col min="15152" max="15152" width="10.140625" style="83" customWidth="1"/>
    <col min="15153" max="15153" width="1" style="83" customWidth="1"/>
    <col min="15154" max="15154" width="11.28515625" style="83" customWidth="1"/>
    <col min="15155" max="15155" width="1.28515625" style="83" customWidth="1"/>
    <col min="15156" max="15156" width="9.42578125" style="83" customWidth="1"/>
    <col min="15157" max="15157" width="1.140625" style="83" customWidth="1"/>
    <col min="15158" max="15158" width="10.42578125" style="83" customWidth="1"/>
    <col min="15159" max="15159" width="1.28515625" style="83" customWidth="1"/>
    <col min="15160" max="15160" width="10.140625" style="83" customWidth="1"/>
    <col min="15161" max="15161" width="1.5703125" style="83" customWidth="1"/>
    <col min="15162" max="15162" width="11.42578125" style="83" customWidth="1"/>
    <col min="15163" max="15163" width="2.42578125" style="83" customWidth="1"/>
    <col min="15164" max="15164" width="4.5703125" style="83" customWidth="1"/>
    <col min="15165" max="15165" width="1.28515625" style="83" customWidth="1"/>
    <col min="15166" max="15166" width="8.42578125" style="83" customWidth="1"/>
    <col min="15167" max="15167" width="1.5703125" style="83" customWidth="1"/>
    <col min="15168" max="15168" width="12.7109375" style="83"/>
    <col min="15169" max="15169" width="1.5703125" style="83" customWidth="1"/>
    <col min="15170" max="15170" width="12.7109375" style="83"/>
    <col min="15171" max="15171" width="1.5703125" style="83" customWidth="1"/>
    <col min="15172" max="15172" width="12.7109375" style="83"/>
    <col min="15173" max="15173" width="1.5703125" style="83" customWidth="1"/>
    <col min="15174" max="15174" width="12.7109375" style="83"/>
    <col min="15175" max="15175" width="1.5703125" style="83" customWidth="1"/>
    <col min="15176" max="15360" width="12.7109375" style="83"/>
    <col min="15361" max="15361" width="5" style="83" customWidth="1"/>
    <col min="15362" max="15362" width="1.5703125" style="83" customWidth="1"/>
    <col min="15363" max="15363" width="17" style="83" customWidth="1"/>
    <col min="15364" max="15364" width="1.5703125" style="83" customWidth="1"/>
    <col min="15365" max="15365" width="12.85546875" style="83" customWidth="1"/>
    <col min="15366" max="15366" width="1.5703125" style="83" customWidth="1"/>
    <col min="15367" max="15367" width="8.85546875" style="83" customWidth="1"/>
    <col min="15368" max="15368" width="1.5703125" style="83" customWidth="1"/>
    <col min="15369" max="15369" width="8.140625" style="83" customWidth="1"/>
    <col min="15370" max="15370" width="1.5703125" style="83" customWidth="1"/>
    <col min="15371" max="15371" width="12.7109375" style="83"/>
    <col min="15372" max="15372" width="1.5703125" style="83" customWidth="1"/>
    <col min="15373" max="15373" width="13" style="83" customWidth="1"/>
    <col min="15374" max="15374" width="1.5703125" style="83" customWidth="1"/>
    <col min="15375" max="15375" width="8.42578125" style="83" customWidth="1"/>
    <col min="15376" max="15376" width="1.5703125" style="83" customWidth="1"/>
    <col min="15377" max="15377" width="8.42578125" style="83" customWidth="1"/>
    <col min="15378" max="15378" width="1.5703125" style="83" customWidth="1"/>
    <col min="15379" max="15379" width="13" style="83" bestFit="1" customWidth="1"/>
    <col min="15380" max="15380" width="1.5703125" style="83" customWidth="1"/>
    <col min="15381" max="15381" width="8.140625" style="83" customWidth="1"/>
    <col min="15382" max="15382" width="1.5703125" style="83" customWidth="1"/>
    <col min="15383" max="15383" width="8.28515625" style="83" customWidth="1"/>
    <col min="15384" max="15384" width="1.5703125" style="83" customWidth="1"/>
    <col min="15385" max="15385" width="11.85546875" style="83" customWidth="1"/>
    <col min="15386" max="15386" width="1.5703125" style="83" customWidth="1"/>
    <col min="15387" max="15387" width="11.42578125" style="83" customWidth="1"/>
    <col min="15388" max="15388" width="1.5703125" style="83" customWidth="1"/>
    <col min="15389" max="15389" width="10.5703125" style="83" customWidth="1"/>
    <col min="15390" max="15390" width="1.140625" style="83" customWidth="1"/>
    <col min="15391" max="15391" width="1.5703125" style="83" customWidth="1"/>
    <col min="15392" max="15392" width="14.42578125" style="83" customWidth="1"/>
    <col min="15393" max="15393" width="1.5703125" style="83" customWidth="1"/>
    <col min="15394" max="15394" width="9.28515625" style="83" customWidth="1"/>
    <col min="15395" max="15395" width="1.5703125" style="83" customWidth="1"/>
    <col min="15396" max="15396" width="9.28515625" style="83" customWidth="1"/>
    <col min="15397" max="15397" width="1.5703125" style="83" customWidth="1"/>
    <col min="15398" max="15398" width="12.7109375" style="83"/>
    <col min="15399" max="15399" width="1.5703125" style="83" customWidth="1"/>
    <col min="15400" max="15400" width="9.28515625" style="83" customWidth="1"/>
    <col min="15401" max="15401" width="1.5703125" style="83" customWidth="1"/>
    <col min="15402" max="15402" width="8.42578125" style="83" customWidth="1"/>
    <col min="15403" max="15403" width="1.5703125" style="83" customWidth="1"/>
    <col min="15404" max="15404" width="12.7109375" style="83"/>
    <col min="15405" max="15405" width="1.5703125" style="83" customWidth="1"/>
    <col min="15406" max="15406" width="11.85546875" style="83" customWidth="1"/>
    <col min="15407" max="15407" width="1.5703125" style="83" customWidth="1"/>
    <col min="15408" max="15408" width="10.140625" style="83" customWidth="1"/>
    <col min="15409" max="15409" width="1" style="83" customWidth="1"/>
    <col min="15410" max="15410" width="11.28515625" style="83" customWidth="1"/>
    <col min="15411" max="15411" width="1.28515625" style="83" customWidth="1"/>
    <col min="15412" max="15412" width="9.42578125" style="83" customWidth="1"/>
    <col min="15413" max="15413" width="1.140625" style="83" customWidth="1"/>
    <col min="15414" max="15414" width="10.42578125" style="83" customWidth="1"/>
    <col min="15415" max="15415" width="1.28515625" style="83" customWidth="1"/>
    <col min="15416" max="15416" width="10.140625" style="83" customWidth="1"/>
    <col min="15417" max="15417" width="1.5703125" style="83" customWidth="1"/>
    <col min="15418" max="15418" width="11.42578125" style="83" customWidth="1"/>
    <col min="15419" max="15419" width="2.42578125" style="83" customWidth="1"/>
    <col min="15420" max="15420" width="4.5703125" style="83" customWidth="1"/>
    <col min="15421" max="15421" width="1.28515625" style="83" customWidth="1"/>
    <col min="15422" max="15422" width="8.42578125" style="83" customWidth="1"/>
    <col min="15423" max="15423" width="1.5703125" style="83" customWidth="1"/>
    <col min="15424" max="15424" width="12.7109375" style="83"/>
    <col min="15425" max="15425" width="1.5703125" style="83" customWidth="1"/>
    <col min="15426" max="15426" width="12.7109375" style="83"/>
    <col min="15427" max="15427" width="1.5703125" style="83" customWidth="1"/>
    <col min="15428" max="15428" width="12.7109375" style="83"/>
    <col min="15429" max="15429" width="1.5703125" style="83" customWidth="1"/>
    <col min="15430" max="15430" width="12.7109375" style="83"/>
    <col min="15431" max="15431" width="1.5703125" style="83" customWidth="1"/>
    <col min="15432" max="15616" width="12.7109375" style="83"/>
    <col min="15617" max="15617" width="5" style="83" customWidth="1"/>
    <col min="15618" max="15618" width="1.5703125" style="83" customWidth="1"/>
    <col min="15619" max="15619" width="17" style="83" customWidth="1"/>
    <col min="15620" max="15620" width="1.5703125" style="83" customWidth="1"/>
    <col min="15621" max="15621" width="12.85546875" style="83" customWidth="1"/>
    <col min="15622" max="15622" width="1.5703125" style="83" customWidth="1"/>
    <col min="15623" max="15623" width="8.85546875" style="83" customWidth="1"/>
    <col min="15624" max="15624" width="1.5703125" style="83" customWidth="1"/>
    <col min="15625" max="15625" width="8.140625" style="83" customWidth="1"/>
    <col min="15626" max="15626" width="1.5703125" style="83" customWidth="1"/>
    <col min="15627" max="15627" width="12.7109375" style="83"/>
    <col min="15628" max="15628" width="1.5703125" style="83" customWidth="1"/>
    <col min="15629" max="15629" width="13" style="83" customWidth="1"/>
    <col min="15630" max="15630" width="1.5703125" style="83" customWidth="1"/>
    <col min="15631" max="15631" width="8.42578125" style="83" customWidth="1"/>
    <col min="15632" max="15632" width="1.5703125" style="83" customWidth="1"/>
    <col min="15633" max="15633" width="8.42578125" style="83" customWidth="1"/>
    <col min="15634" max="15634" width="1.5703125" style="83" customWidth="1"/>
    <col min="15635" max="15635" width="13" style="83" bestFit="1" customWidth="1"/>
    <col min="15636" max="15636" width="1.5703125" style="83" customWidth="1"/>
    <col min="15637" max="15637" width="8.140625" style="83" customWidth="1"/>
    <col min="15638" max="15638" width="1.5703125" style="83" customWidth="1"/>
    <col min="15639" max="15639" width="8.28515625" style="83" customWidth="1"/>
    <col min="15640" max="15640" width="1.5703125" style="83" customWidth="1"/>
    <col min="15641" max="15641" width="11.85546875" style="83" customWidth="1"/>
    <col min="15642" max="15642" width="1.5703125" style="83" customWidth="1"/>
    <col min="15643" max="15643" width="11.42578125" style="83" customWidth="1"/>
    <col min="15644" max="15644" width="1.5703125" style="83" customWidth="1"/>
    <col min="15645" max="15645" width="10.5703125" style="83" customWidth="1"/>
    <col min="15646" max="15646" width="1.140625" style="83" customWidth="1"/>
    <col min="15647" max="15647" width="1.5703125" style="83" customWidth="1"/>
    <col min="15648" max="15648" width="14.42578125" style="83" customWidth="1"/>
    <col min="15649" max="15649" width="1.5703125" style="83" customWidth="1"/>
    <col min="15650" max="15650" width="9.28515625" style="83" customWidth="1"/>
    <col min="15651" max="15651" width="1.5703125" style="83" customWidth="1"/>
    <col min="15652" max="15652" width="9.28515625" style="83" customWidth="1"/>
    <col min="15653" max="15653" width="1.5703125" style="83" customWidth="1"/>
    <col min="15654" max="15654" width="12.7109375" style="83"/>
    <col min="15655" max="15655" width="1.5703125" style="83" customWidth="1"/>
    <col min="15656" max="15656" width="9.28515625" style="83" customWidth="1"/>
    <col min="15657" max="15657" width="1.5703125" style="83" customWidth="1"/>
    <col min="15658" max="15658" width="8.42578125" style="83" customWidth="1"/>
    <col min="15659" max="15659" width="1.5703125" style="83" customWidth="1"/>
    <col min="15660" max="15660" width="12.7109375" style="83"/>
    <col min="15661" max="15661" width="1.5703125" style="83" customWidth="1"/>
    <col min="15662" max="15662" width="11.85546875" style="83" customWidth="1"/>
    <col min="15663" max="15663" width="1.5703125" style="83" customWidth="1"/>
    <col min="15664" max="15664" width="10.140625" style="83" customWidth="1"/>
    <col min="15665" max="15665" width="1" style="83" customWidth="1"/>
    <col min="15666" max="15666" width="11.28515625" style="83" customWidth="1"/>
    <col min="15667" max="15667" width="1.28515625" style="83" customWidth="1"/>
    <col min="15668" max="15668" width="9.42578125" style="83" customWidth="1"/>
    <col min="15669" max="15669" width="1.140625" style="83" customWidth="1"/>
    <col min="15670" max="15670" width="10.42578125" style="83" customWidth="1"/>
    <col min="15671" max="15671" width="1.28515625" style="83" customWidth="1"/>
    <col min="15672" max="15672" width="10.140625" style="83" customWidth="1"/>
    <col min="15673" max="15673" width="1.5703125" style="83" customWidth="1"/>
    <col min="15674" max="15674" width="11.42578125" style="83" customWidth="1"/>
    <col min="15675" max="15675" width="2.42578125" style="83" customWidth="1"/>
    <col min="15676" max="15676" width="4.5703125" style="83" customWidth="1"/>
    <col min="15677" max="15677" width="1.28515625" style="83" customWidth="1"/>
    <col min="15678" max="15678" width="8.42578125" style="83" customWidth="1"/>
    <col min="15679" max="15679" width="1.5703125" style="83" customWidth="1"/>
    <col min="15680" max="15680" width="12.7109375" style="83"/>
    <col min="15681" max="15681" width="1.5703125" style="83" customWidth="1"/>
    <col min="15682" max="15682" width="12.7109375" style="83"/>
    <col min="15683" max="15683" width="1.5703125" style="83" customWidth="1"/>
    <col min="15684" max="15684" width="12.7109375" style="83"/>
    <col min="15685" max="15685" width="1.5703125" style="83" customWidth="1"/>
    <col min="15686" max="15686" width="12.7109375" style="83"/>
    <col min="15687" max="15687" width="1.5703125" style="83" customWidth="1"/>
    <col min="15688" max="15872" width="12.7109375" style="83"/>
    <col min="15873" max="15873" width="5" style="83" customWidth="1"/>
    <col min="15874" max="15874" width="1.5703125" style="83" customWidth="1"/>
    <col min="15875" max="15875" width="17" style="83" customWidth="1"/>
    <col min="15876" max="15876" width="1.5703125" style="83" customWidth="1"/>
    <col min="15877" max="15877" width="12.85546875" style="83" customWidth="1"/>
    <col min="15878" max="15878" width="1.5703125" style="83" customWidth="1"/>
    <col min="15879" max="15879" width="8.85546875" style="83" customWidth="1"/>
    <col min="15880" max="15880" width="1.5703125" style="83" customWidth="1"/>
    <col min="15881" max="15881" width="8.140625" style="83" customWidth="1"/>
    <col min="15882" max="15882" width="1.5703125" style="83" customWidth="1"/>
    <col min="15883" max="15883" width="12.7109375" style="83"/>
    <col min="15884" max="15884" width="1.5703125" style="83" customWidth="1"/>
    <col min="15885" max="15885" width="13" style="83" customWidth="1"/>
    <col min="15886" max="15886" width="1.5703125" style="83" customWidth="1"/>
    <col min="15887" max="15887" width="8.42578125" style="83" customWidth="1"/>
    <col min="15888" max="15888" width="1.5703125" style="83" customWidth="1"/>
    <col min="15889" max="15889" width="8.42578125" style="83" customWidth="1"/>
    <col min="15890" max="15890" width="1.5703125" style="83" customWidth="1"/>
    <col min="15891" max="15891" width="13" style="83" bestFit="1" customWidth="1"/>
    <col min="15892" max="15892" width="1.5703125" style="83" customWidth="1"/>
    <col min="15893" max="15893" width="8.140625" style="83" customWidth="1"/>
    <col min="15894" max="15894" width="1.5703125" style="83" customWidth="1"/>
    <col min="15895" max="15895" width="8.28515625" style="83" customWidth="1"/>
    <col min="15896" max="15896" width="1.5703125" style="83" customWidth="1"/>
    <col min="15897" max="15897" width="11.85546875" style="83" customWidth="1"/>
    <col min="15898" max="15898" width="1.5703125" style="83" customWidth="1"/>
    <col min="15899" max="15899" width="11.42578125" style="83" customWidth="1"/>
    <col min="15900" max="15900" width="1.5703125" style="83" customWidth="1"/>
    <col min="15901" max="15901" width="10.5703125" style="83" customWidth="1"/>
    <col min="15902" max="15902" width="1.140625" style="83" customWidth="1"/>
    <col min="15903" max="15903" width="1.5703125" style="83" customWidth="1"/>
    <col min="15904" max="15904" width="14.42578125" style="83" customWidth="1"/>
    <col min="15905" max="15905" width="1.5703125" style="83" customWidth="1"/>
    <col min="15906" max="15906" width="9.28515625" style="83" customWidth="1"/>
    <col min="15907" max="15907" width="1.5703125" style="83" customWidth="1"/>
    <col min="15908" max="15908" width="9.28515625" style="83" customWidth="1"/>
    <col min="15909" max="15909" width="1.5703125" style="83" customWidth="1"/>
    <col min="15910" max="15910" width="12.7109375" style="83"/>
    <col min="15911" max="15911" width="1.5703125" style="83" customWidth="1"/>
    <col min="15912" max="15912" width="9.28515625" style="83" customWidth="1"/>
    <col min="15913" max="15913" width="1.5703125" style="83" customWidth="1"/>
    <col min="15914" max="15914" width="8.42578125" style="83" customWidth="1"/>
    <col min="15915" max="15915" width="1.5703125" style="83" customWidth="1"/>
    <col min="15916" max="15916" width="12.7109375" style="83"/>
    <col min="15917" max="15917" width="1.5703125" style="83" customWidth="1"/>
    <col min="15918" max="15918" width="11.85546875" style="83" customWidth="1"/>
    <col min="15919" max="15919" width="1.5703125" style="83" customWidth="1"/>
    <col min="15920" max="15920" width="10.140625" style="83" customWidth="1"/>
    <col min="15921" max="15921" width="1" style="83" customWidth="1"/>
    <col min="15922" max="15922" width="11.28515625" style="83" customWidth="1"/>
    <col min="15923" max="15923" width="1.28515625" style="83" customWidth="1"/>
    <col min="15924" max="15924" width="9.42578125" style="83" customWidth="1"/>
    <col min="15925" max="15925" width="1.140625" style="83" customWidth="1"/>
    <col min="15926" max="15926" width="10.42578125" style="83" customWidth="1"/>
    <col min="15927" max="15927" width="1.28515625" style="83" customWidth="1"/>
    <col min="15928" max="15928" width="10.140625" style="83" customWidth="1"/>
    <col min="15929" max="15929" width="1.5703125" style="83" customWidth="1"/>
    <col min="15930" max="15930" width="11.42578125" style="83" customWidth="1"/>
    <col min="15931" max="15931" width="2.42578125" style="83" customWidth="1"/>
    <col min="15932" max="15932" width="4.5703125" style="83" customWidth="1"/>
    <col min="15933" max="15933" width="1.28515625" style="83" customWidth="1"/>
    <col min="15934" max="15934" width="8.42578125" style="83" customWidth="1"/>
    <col min="15935" max="15935" width="1.5703125" style="83" customWidth="1"/>
    <col min="15936" max="15936" width="12.7109375" style="83"/>
    <col min="15937" max="15937" width="1.5703125" style="83" customWidth="1"/>
    <col min="15938" max="15938" width="12.7109375" style="83"/>
    <col min="15939" max="15939" width="1.5703125" style="83" customWidth="1"/>
    <col min="15940" max="15940" width="12.7109375" style="83"/>
    <col min="15941" max="15941" width="1.5703125" style="83" customWidth="1"/>
    <col min="15942" max="15942" width="12.7109375" style="83"/>
    <col min="15943" max="15943" width="1.5703125" style="83" customWidth="1"/>
    <col min="15944" max="16128" width="12.7109375" style="83"/>
    <col min="16129" max="16129" width="5" style="83" customWidth="1"/>
    <col min="16130" max="16130" width="1.5703125" style="83" customWidth="1"/>
    <col min="16131" max="16131" width="17" style="83" customWidth="1"/>
    <col min="16132" max="16132" width="1.5703125" style="83" customWidth="1"/>
    <col min="16133" max="16133" width="12.85546875" style="83" customWidth="1"/>
    <col min="16134" max="16134" width="1.5703125" style="83" customWidth="1"/>
    <col min="16135" max="16135" width="8.85546875" style="83" customWidth="1"/>
    <col min="16136" max="16136" width="1.5703125" style="83" customWidth="1"/>
    <col min="16137" max="16137" width="8.140625" style="83" customWidth="1"/>
    <col min="16138" max="16138" width="1.5703125" style="83" customWidth="1"/>
    <col min="16139" max="16139" width="12.7109375" style="83"/>
    <col min="16140" max="16140" width="1.5703125" style="83" customWidth="1"/>
    <col min="16141" max="16141" width="13" style="83" customWidth="1"/>
    <col min="16142" max="16142" width="1.5703125" style="83" customWidth="1"/>
    <col min="16143" max="16143" width="8.42578125" style="83" customWidth="1"/>
    <col min="16144" max="16144" width="1.5703125" style="83" customWidth="1"/>
    <col min="16145" max="16145" width="8.42578125" style="83" customWidth="1"/>
    <col min="16146" max="16146" width="1.5703125" style="83" customWidth="1"/>
    <col min="16147" max="16147" width="13" style="83" bestFit="1" customWidth="1"/>
    <col min="16148" max="16148" width="1.5703125" style="83" customWidth="1"/>
    <col min="16149" max="16149" width="8.140625" style="83" customWidth="1"/>
    <col min="16150" max="16150" width="1.5703125" style="83" customWidth="1"/>
    <col min="16151" max="16151" width="8.28515625" style="83" customWidth="1"/>
    <col min="16152" max="16152" width="1.5703125" style="83" customWidth="1"/>
    <col min="16153" max="16153" width="11.85546875" style="83" customWidth="1"/>
    <col min="16154" max="16154" width="1.5703125" style="83" customWidth="1"/>
    <col min="16155" max="16155" width="11.42578125" style="83" customWidth="1"/>
    <col min="16156" max="16156" width="1.5703125" style="83" customWidth="1"/>
    <col min="16157" max="16157" width="10.5703125" style="83" customWidth="1"/>
    <col min="16158" max="16158" width="1.140625" style="83" customWidth="1"/>
    <col min="16159" max="16159" width="1.5703125" style="83" customWidth="1"/>
    <col min="16160" max="16160" width="14.42578125" style="83" customWidth="1"/>
    <col min="16161" max="16161" width="1.5703125" style="83" customWidth="1"/>
    <col min="16162" max="16162" width="9.28515625" style="83" customWidth="1"/>
    <col min="16163" max="16163" width="1.5703125" style="83" customWidth="1"/>
    <col min="16164" max="16164" width="9.28515625" style="83" customWidth="1"/>
    <col min="16165" max="16165" width="1.5703125" style="83" customWidth="1"/>
    <col min="16166" max="16166" width="12.7109375" style="83"/>
    <col min="16167" max="16167" width="1.5703125" style="83" customWidth="1"/>
    <col min="16168" max="16168" width="9.28515625" style="83" customWidth="1"/>
    <col min="16169" max="16169" width="1.5703125" style="83" customWidth="1"/>
    <col min="16170" max="16170" width="8.42578125" style="83" customWidth="1"/>
    <col min="16171" max="16171" width="1.5703125" style="83" customWidth="1"/>
    <col min="16172" max="16172" width="12.7109375" style="83"/>
    <col min="16173" max="16173" width="1.5703125" style="83" customWidth="1"/>
    <col min="16174" max="16174" width="11.85546875" style="83" customWidth="1"/>
    <col min="16175" max="16175" width="1.5703125" style="83" customWidth="1"/>
    <col min="16176" max="16176" width="10.140625" style="83" customWidth="1"/>
    <col min="16177" max="16177" width="1" style="83" customWidth="1"/>
    <col min="16178" max="16178" width="11.28515625" style="83" customWidth="1"/>
    <col min="16179" max="16179" width="1.28515625" style="83" customWidth="1"/>
    <col min="16180" max="16180" width="9.42578125" style="83" customWidth="1"/>
    <col min="16181" max="16181" width="1.140625" style="83" customWidth="1"/>
    <col min="16182" max="16182" width="10.42578125" style="83" customWidth="1"/>
    <col min="16183" max="16183" width="1.28515625" style="83" customWidth="1"/>
    <col min="16184" max="16184" width="10.140625" style="83" customWidth="1"/>
    <col min="16185" max="16185" width="1.5703125" style="83" customWidth="1"/>
    <col min="16186" max="16186" width="11.42578125" style="83" customWidth="1"/>
    <col min="16187" max="16187" width="2.42578125" style="83" customWidth="1"/>
    <col min="16188" max="16188" width="4.5703125" style="83" customWidth="1"/>
    <col min="16189" max="16189" width="1.28515625" style="83" customWidth="1"/>
    <col min="16190" max="16190" width="8.42578125" style="83" customWidth="1"/>
    <col min="16191" max="16191" width="1.5703125" style="83" customWidth="1"/>
    <col min="16192" max="16192" width="12.7109375" style="83"/>
    <col min="16193" max="16193" width="1.5703125" style="83" customWidth="1"/>
    <col min="16194" max="16194" width="12.7109375" style="83"/>
    <col min="16195" max="16195" width="1.5703125" style="83" customWidth="1"/>
    <col min="16196" max="16196" width="12.7109375" style="83"/>
    <col min="16197" max="16197" width="1.5703125" style="83" customWidth="1"/>
    <col min="16198" max="16198" width="12.7109375" style="83"/>
    <col min="16199" max="16199" width="1.5703125" style="83" customWidth="1"/>
    <col min="16200" max="16384" width="12.7109375" style="83"/>
  </cols>
  <sheetData>
    <row r="1" spans="1:72" s="80" customFormat="1" ht="10.5" customHeight="1" x14ac:dyDescent="0.25">
      <c r="C1" s="83"/>
      <c r="AC1" s="84" t="s">
        <v>42</v>
      </c>
      <c r="AF1" s="102" t="s">
        <v>43</v>
      </c>
      <c r="BH1" s="84" t="s">
        <v>399</v>
      </c>
    </row>
    <row r="2" spans="1:72" s="80" customFormat="1" ht="10.5" customHeight="1" x14ac:dyDescent="0.25">
      <c r="A2" s="85"/>
      <c r="C2" s="83"/>
      <c r="AC2" s="84" t="s">
        <v>400</v>
      </c>
      <c r="AF2" s="102" t="s">
        <v>360</v>
      </c>
      <c r="BH2" s="84" t="s">
        <v>47</v>
      </c>
    </row>
    <row r="3" spans="1:72" s="80" customFormat="1" ht="10.5" customHeight="1" x14ac:dyDescent="0.25">
      <c r="A3" s="86"/>
      <c r="C3" s="83"/>
      <c r="AC3" s="84" t="s">
        <v>48</v>
      </c>
      <c r="AF3" s="87" t="s">
        <v>49</v>
      </c>
    </row>
    <row r="4" spans="1:72" ht="9.6" customHeight="1" x14ac:dyDescent="0.25">
      <c r="AT4" s="89" t="s">
        <v>361</v>
      </c>
      <c r="AU4" s="89"/>
      <c r="AV4" s="89"/>
      <c r="AW4" s="89"/>
      <c r="AX4" s="89"/>
      <c r="AY4" s="89"/>
      <c r="AZ4" s="89"/>
      <c r="BA4" s="89"/>
      <c r="BB4" s="89"/>
      <c r="BC4" s="89"/>
      <c r="BD4" s="89"/>
      <c r="BE4" s="89"/>
      <c r="BF4" s="89"/>
    </row>
    <row r="5" spans="1:72" ht="9.6" customHeight="1" x14ac:dyDescent="0.25"/>
    <row r="6" spans="1:72" ht="9.6" customHeight="1" x14ac:dyDescent="0.25">
      <c r="E6" s="89" t="s">
        <v>401</v>
      </c>
      <c r="F6" s="89"/>
      <c r="G6" s="89"/>
      <c r="H6" s="89"/>
      <c r="I6" s="89"/>
      <c r="J6" s="89"/>
      <c r="K6" s="89"/>
      <c r="M6" s="89" t="s">
        <v>402</v>
      </c>
      <c r="N6" s="89"/>
      <c r="O6" s="89"/>
      <c r="P6" s="89"/>
      <c r="Q6" s="89"/>
      <c r="S6" s="89" t="s">
        <v>403</v>
      </c>
      <c r="T6" s="89"/>
      <c r="U6" s="89"/>
      <c r="V6" s="89"/>
      <c r="W6" s="89"/>
      <c r="X6" s="89"/>
      <c r="Y6" s="89"/>
      <c r="Z6" s="89"/>
      <c r="AA6" s="89"/>
      <c r="AB6" s="89"/>
      <c r="AC6" s="89"/>
      <c r="AF6" s="89" t="s">
        <v>404</v>
      </c>
      <c r="AG6" s="89"/>
      <c r="AH6" s="89"/>
      <c r="AI6" s="89"/>
      <c r="AJ6" s="89"/>
      <c r="AL6" s="89" t="s">
        <v>405</v>
      </c>
      <c r="AM6" s="89"/>
      <c r="AN6" s="89"/>
      <c r="AO6" s="89"/>
      <c r="AP6" s="89"/>
      <c r="AX6" s="89" t="s">
        <v>365</v>
      </c>
      <c r="AY6" s="89"/>
      <c r="AZ6" s="89"/>
      <c r="BA6" s="89"/>
      <c r="BB6" s="89"/>
      <c r="BC6" s="89"/>
      <c r="BD6" s="89"/>
    </row>
    <row r="7" spans="1:72" ht="9.6" customHeight="1" x14ac:dyDescent="0.25"/>
    <row r="8" spans="1:72" ht="9.6" customHeight="1" x14ac:dyDescent="0.25">
      <c r="Y8" s="89" t="s">
        <v>367</v>
      </c>
      <c r="Z8" s="89"/>
      <c r="AA8" s="89"/>
      <c r="AB8" s="89"/>
      <c r="AC8" s="89"/>
      <c r="AT8" s="89" t="s">
        <v>392</v>
      </c>
      <c r="AU8" s="89"/>
      <c r="AV8" s="89"/>
      <c r="AX8" s="89" t="s">
        <v>59</v>
      </c>
      <c r="AY8" s="89"/>
      <c r="AZ8" s="89"/>
      <c r="BB8" s="89" t="s">
        <v>60</v>
      </c>
      <c r="BC8" s="89"/>
      <c r="BD8" s="89"/>
    </row>
    <row r="9" spans="1:72" ht="9.6" customHeight="1" x14ac:dyDescent="0.25">
      <c r="K9" s="92" t="s">
        <v>406</v>
      </c>
      <c r="AA9" s="91" t="s">
        <v>407</v>
      </c>
      <c r="BF9" s="91" t="s">
        <v>408</v>
      </c>
      <c r="BL9" s="91" t="s">
        <v>409</v>
      </c>
      <c r="BN9" s="91" t="s">
        <v>410</v>
      </c>
      <c r="BP9" s="91" t="s">
        <v>411</v>
      </c>
    </row>
    <row r="10" spans="1:72" ht="9.6" customHeight="1" x14ac:dyDescent="0.25">
      <c r="I10" s="91" t="s">
        <v>64</v>
      </c>
      <c r="Q10" s="91" t="s">
        <v>64</v>
      </c>
      <c r="W10" s="91" t="s">
        <v>64</v>
      </c>
      <c r="AA10" s="91" t="s">
        <v>412</v>
      </c>
      <c r="AC10" s="91" t="s">
        <v>413</v>
      </c>
      <c r="AJ10" s="91" t="s">
        <v>64</v>
      </c>
      <c r="AP10" s="91" t="s">
        <v>64</v>
      </c>
      <c r="AV10" s="91" t="s">
        <v>268</v>
      </c>
      <c r="AZ10" s="91" t="s">
        <v>268</v>
      </c>
      <c r="BD10" s="91" t="s">
        <v>268</v>
      </c>
      <c r="BF10" s="91" t="s">
        <v>414</v>
      </c>
      <c r="BL10" s="91" t="s">
        <v>415</v>
      </c>
      <c r="BM10" s="91"/>
      <c r="BN10" s="91" t="s">
        <v>416</v>
      </c>
      <c r="BO10" s="91"/>
      <c r="BP10" s="91" t="s">
        <v>266</v>
      </c>
      <c r="BQ10" s="91"/>
      <c r="BS10" s="91"/>
      <c r="BT10" s="91" t="s">
        <v>312</v>
      </c>
    </row>
    <row r="11" spans="1:72" ht="9.6" customHeight="1" x14ac:dyDescent="0.25">
      <c r="A11" s="92" t="s">
        <v>71</v>
      </c>
      <c r="C11" s="92" t="s">
        <v>72</v>
      </c>
      <c r="E11" s="92" t="s">
        <v>73</v>
      </c>
      <c r="G11" s="92" t="s">
        <v>395</v>
      </c>
      <c r="I11" s="92" t="s">
        <v>79</v>
      </c>
      <c r="K11" s="92" t="s">
        <v>397</v>
      </c>
      <c r="M11" s="92" t="s">
        <v>73</v>
      </c>
      <c r="O11" s="92" t="s">
        <v>395</v>
      </c>
      <c r="Q11" s="92" t="s">
        <v>79</v>
      </c>
      <c r="S11" s="92" t="s">
        <v>73</v>
      </c>
      <c r="U11" s="92" t="s">
        <v>395</v>
      </c>
      <c r="W11" s="92" t="s">
        <v>79</v>
      </c>
      <c r="Y11" s="92" t="s">
        <v>397</v>
      </c>
      <c r="AA11" s="92" t="s">
        <v>417</v>
      </c>
      <c r="AC11" s="92" t="s">
        <v>418</v>
      </c>
      <c r="AF11" s="92" t="s">
        <v>73</v>
      </c>
      <c r="AH11" s="92" t="s">
        <v>395</v>
      </c>
      <c r="AJ11" s="92" t="s">
        <v>79</v>
      </c>
      <c r="AL11" s="92" t="s">
        <v>73</v>
      </c>
      <c r="AN11" s="92" t="s">
        <v>395</v>
      </c>
      <c r="AP11" s="92" t="s">
        <v>79</v>
      </c>
      <c r="AR11" s="92" t="s">
        <v>65</v>
      </c>
      <c r="AT11" s="92" t="s">
        <v>73</v>
      </c>
      <c r="AV11" s="92" t="s">
        <v>349</v>
      </c>
      <c r="AX11" s="92" t="s">
        <v>73</v>
      </c>
      <c r="AZ11" s="92" t="s">
        <v>349</v>
      </c>
      <c r="BB11" s="92" t="s">
        <v>73</v>
      </c>
      <c r="BD11" s="92" t="s">
        <v>349</v>
      </c>
      <c r="BF11" s="92" t="s">
        <v>386</v>
      </c>
      <c r="BH11" s="92" t="s">
        <v>71</v>
      </c>
      <c r="BL11" s="234" t="s">
        <v>419</v>
      </c>
      <c r="BM11" s="91"/>
      <c r="BN11" s="234" t="s">
        <v>420</v>
      </c>
      <c r="BO11" s="91"/>
      <c r="BP11" s="234" t="s">
        <v>421</v>
      </c>
      <c r="BQ11" s="91"/>
      <c r="BR11" s="234" t="s">
        <v>404</v>
      </c>
      <c r="BS11" s="91"/>
      <c r="BT11" s="234" t="s">
        <v>422</v>
      </c>
    </row>
    <row r="12" spans="1:72" ht="8.85" customHeight="1" x14ac:dyDescent="0.25"/>
    <row r="13" spans="1:72" ht="8.85" customHeight="1" x14ac:dyDescent="0.25">
      <c r="B13" s="83" t="s">
        <v>278</v>
      </c>
      <c r="E13" s="257"/>
      <c r="K13" s="257"/>
      <c r="M13" s="257"/>
      <c r="S13" s="257"/>
      <c r="Y13" s="257"/>
      <c r="AA13" s="257"/>
      <c r="AC13" s="257"/>
      <c r="AF13" s="257"/>
      <c r="AL13" s="257"/>
      <c r="AT13" s="257"/>
      <c r="AX13" s="257"/>
      <c r="BB13" s="257"/>
      <c r="BF13" s="257"/>
    </row>
    <row r="14" spans="1:72" ht="11.25" x14ac:dyDescent="0.25">
      <c r="A14" s="83">
        <v>1</v>
      </c>
      <c r="B14" s="95"/>
      <c r="C14" s="83" t="s">
        <v>83</v>
      </c>
      <c r="D14" s="95"/>
      <c r="E14" s="19">
        <v>63650182</v>
      </c>
      <c r="F14" s="95"/>
      <c r="G14" s="34">
        <f>(E14/$BJ14)</f>
        <v>399.14328356337046</v>
      </c>
      <c r="H14" s="95"/>
      <c r="I14" s="20">
        <f>IF(G$53,G14/G$53*100,0)</f>
        <v>127.40003523956243</v>
      </c>
      <c r="J14" s="95"/>
      <c r="K14" s="19">
        <v>0</v>
      </c>
      <c r="L14" s="95"/>
      <c r="M14" s="19">
        <v>56398914</v>
      </c>
      <c r="N14" s="95"/>
      <c r="O14" s="34">
        <f>(M14/$BJ14)</f>
        <v>353.67138028557633</v>
      </c>
      <c r="P14" s="95"/>
      <c r="Q14" s="20">
        <f>IF(O$53,O14/O$53*100,0)</f>
        <v>133.8668218613021</v>
      </c>
      <c r="R14" s="95"/>
      <c r="S14" s="19">
        <v>19021689</v>
      </c>
      <c r="T14" s="95"/>
      <c r="U14" s="34">
        <f>(S14/$BJ14)</f>
        <v>119.282917468818</v>
      </c>
      <c r="V14" s="95"/>
      <c r="W14" s="20">
        <f>IF(U$53,U14/U$53*100,0)</f>
        <v>72.379831115732003</v>
      </c>
      <c r="X14" s="95"/>
      <c r="Y14" s="19">
        <v>16794800</v>
      </c>
      <c r="Z14" s="95"/>
      <c r="AA14" s="19">
        <v>1376621</v>
      </c>
      <c r="AB14" s="95"/>
      <c r="AC14" s="19">
        <v>0</v>
      </c>
      <c r="AD14" s="95"/>
      <c r="AE14" s="95"/>
      <c r="AF14" s="19">
        <v>8857483</v>
      </c>
      <c r="AG14" s="95"/>
      <c r="AH14" s="34">
        <f>(AF14/$BJ14)</f>
        <v>55.544300701712579</v>
      </c>
      <c r="AI14" s="95"/>
      <c r="AJ14" s="20">
        <f>IF(AH$53,AH14/AH$53*100,0)</f>
        <v>302.73297259047047</v>
      </c>
      <c r="AK14" s="95"/>
      <c r="AL14" s="19">
        <v>10002965</v>
      </c>
      <c r="AM14" s="95"/>
      <c r="AN14" s="34">
        <f>(AL14/$BJ14)</f>
        <v>62.727492208419299</v>
      </c>
      <c r="AO14" s="95"/>
      <c r="AP14" s="20">
        <f>IF(AN$53,AN14/AN$53*100,0)</f>
        <v>112.68927039340888</v>
      </c>
      <c r="AQ14" s="95"/>
      <c r="AR14" s="19">
        <f t="shared" ref="AR14:AR33" si="0">(E14+M14+S14+AF14+AL14)</f>
        <v>157931233</v>
      </c>
      <c r="AS14" s="95"/>
      <c r="AT14" s="19">
        <v>6203919</v>
      </c>
      <c r="AU14" s="95"/>
      <c r="AV14" s="20">
        <f>IF(AR$14,AT14/AR$14*100,0)</f>
        <v>3.928240717274714</v>
      </c>
      <c r="AW14" s="95"/>
      <c r="AX14" s="19">
        <v>1223016</v>
      </c>
      <c r="AY14" s="95"/>
      <c r="AZ14" s="20">
        <f t="shared" ref="AZ14:AZ33" si="1">IF($AR14,AX14/$AR14*100,0)</f>
        <v>0.77439780388468182</v>
      </c>
      <c r="BA14" s="95"/>
      <c r="BB14" s="19">
        <v>110144</v>
      </c>
      <c r="BC14" s="95"/>
      <c r="BD14" s="20">
        <f t="shared" ref="BD14:BD33" si="2">IF($AR14,BB14/$AR14*100,0)</f>
        <v>6.9741746396673798E-2</v>
      </c>
      <c r="BE14" s="95"/>
      <c r="BF14" s="19">
        <v>3648843</v>
      </c>
      <c r="BG14" s="95"/>
      <c r="BH14" s="83">
        <v>1</v>
      </c>
      <c r="BI14" s="95"/>
      <c r="BJ14" s="28">
        <v>159467</v>
      </c>
      <c r="BK14" s="95"/>
      <c r="BL14" s="28">
        <f>IF(E14,$BJ14,0)</f>
        <v>159467</v>
      </c>
      <c r="BM14" s="95"/>
      <c r="BN14" s="28">
        <f>IF(M14,$BJ14,0)</f>
        <v>159467</v>
      </c>
      <c r="BO14" s="95"/>
      <c r="BP14" s="28">
        <f>IF(S14,$BJ14,0)</f>
        <v>159467</v>
      </c>
      <c r="BQ14" s="95"/>
      <c r="BR14" s="28">
        <f>IF(AF14,$BJ14,0)</f>
        <v>159467</v>
      </c>
      <c r="BS14" s="95"/>
      <c r="BT14" s="28">
        <f>IF(AL14,$BJ14,0)</f>
        <v>159467</v>
      </c>
    </row>
    <row r="15" spans="1:72" ht="11.25" x14ac:dyDescent="0.25">
      <c r="A15" s="83">
        <v>2</v>
      </c>
      <c r="B15" s="95"/>
      <c r="C15" s="83" t="s">
        <v>84</v>
      </c>
      <c r="D15" s="95"/>
      <c r="E15" s="21">
        <v>5459145</v>
      </c>
      <c r="F15" s="95"/>
      <c r="G15" s="20">
        <f>(E15/$BJ15)</f>
        <v>317.04193042569256</v>
      </c>
      <c r="H15" s="95"/>
      <c r="I15" s="20">
        <f>IF(G$53,G15/G$53*100,0)</f>
        <v>101.19462050835031</v>
      </c>
      <c r="J15" s="95"/>
      <c r="K15" s="21">
        <v>0</v>
      </c>
      <c r="L15" s="95"/>
      <c r="M15" s="21">
        <v>3709771</v>
      </c>
      <c r="N15" s="95"/>
      <c r="O15" s="20">
        <f>(M15/$BJ15)</f>
        <v>215.44636738486557</v>
      </c>
      <c r="P15" s="95"/>
      <c r="Q15" s="20">
        <f>IF(O$53,O15/O$53*100,0)</f>
        <v>81.547792925982094</v>
      </c>
      <c r="R15" s="95"/>
      <c r="S15" s="21">
        <v>4291385</v>
      </c>
      <c r="T15" s="95"/>
      <c r="U15" s="20">
        <f>(S15/$BJ15)</f>
        <v>249.22382252163308</v>
      </c>
      <c r="V15" s="95"/>
      <c r="W15" s="20">
        <f>IF(U$53,U15/U$53*100,0)</f>
        <v>151.22683588660985</v>
      </c>
      <c r="X15" s="95"/>
      <c r="Y15" s="21">
        <v>4137809</v>
      </c>
      <c r="Z15" s="95"/>
      <c r="AA15" s="21">
        <v>153576</v>
      </c>
      <c r="AB15" s="95"/>
      <c r="AC15" s="21">
        <v>0</v>
      </c>
      <c r="AD15" s="95"/>
      <c r="AE15" s="95"/>
      <c r="AF15" s="21">
        <v>192356</v>
      </c>
      <c r="AG15" s="95"/>
      <c r="AH15" s="20">
        <f>(AF15/$BJ15)</f>
        <v>11.171148150299087</v>
      </c>
      <c r="AI15" s="95"/>
      <c r="AJ15" s="20">
        <f>IF(AH$53,AH15/AH$53*100,0)</f>
        <v>60.886082713510625</v>
      </c>
      <c r="AK15" s="95"/>
      <c r="AL15" s="21">
        <v>350371</v>
      </c>
      <c r="AM15" s="95"/>
      <c r="AN15" s="20">
        <f>(AL15/$BJ15)</f>
        <v>20.347929612637202</v>
      </c>
      <c r="AO15" s="95"/>
      <c r="AP15" s="20">
        <f>IF(AN$53,AN15/AN$53*100,0)</f>
        <v>36.554838418309338</v>
      </c>
      <c r="AQ15" s="95"/>
      <c r="AR15" s="21">
        <f t="shared" si="0"/>
        <v>14003028</v>
      </c>
      <c r="AS15" s="95"/>
      <c r="AT15" s="21">
        <v>3088646</v>
      </c>
      <c r="AU15" s="95"/>
      <c r="AV15" s="20">
        <f>IF(AR$15,AT15/AR$15*100,0)</f>
        <v>22.056986531770129</v>
      </c>
      <c r="AW15" s="95"/>
      <c r="AX15" s="21">
        <v>388507</v>
      </c>
      <c r="AY15" s="95"/>
      <c r="AZ15" s="20">
        <f t="shared" si="1"/>
        <v>2.7744499261159801</v>
      </c>
      <c r="BA15" s="95"/>
      <c r="BB15" s="21">
        <v>6728</v>
      </c>
      <c r="BC15" s="95"/>
      <c r="BD15" s="20">
        <f t="shared" si="2"/>
        <v>4.8046751031276952E-2</v>
      </c>
      <c r="BE15" s="95"/>
      <c r="BF15" s="21">
        <v>430264</v>
      </c>
      <c r="BG15" s="95"/>
      <c r="BH15" s="83">
        <v>2</v>
      </c>
      <c r="BI15" s="95"/>
      <c r="BJ15" s="28">
        <v>17219</v>
      </c>
      <c r="BK15" s="95"/>
      <c r="BL15" s="28">
        <f>IF(E15,$BJ15,0)</f>
        <v>17219</v>
      </c>
      <c r="BM15" s="95"/>
      <c r="BN15" s="28">
        <f>IF(M15,$BJ15,0)</f>
        <v>17219</v>
      </c>
      <c r="BO15" s="95"/>
      <c r="BP15" s="28">
        <f>IF(S15,$BJ15,0)</f>
        <v>17219</v>
      </c>
      <c r="BQ15" s="95"/>
      <c r="BR15" s="28">
        <f>IF(AF15,$BJ15,0)</f>
        <v>17219</v>
      </c>
      <c r="BS15" s="95"/>
      <c r="BT15" s="28">
        <f>IF(AL15,$BJ15,0)</f>
        <v>17219</v>
      </c>
    </row>
    <row r="16" spans="1:72" ht="11.25" x14ac:dyDescent="0.25">
      <c r="A16" s="83">
        <v>3</v>
      </c>
      <c r="B16" s="95"/>
      <c r="C16" s="83" t="s">
        <v>85</v>
      </c>
      <c r="D16" s="95"/>
      <c r="E16" s="21">
        <v>2225850</v>
      </c>
      <c r="F16" s="95"/>
      <c r="G16" s="20">
        <f>(E16/$BJ16)</f>
        <v>335.16789640114439</v>
      </c>
      <c r="H16" s="95"/>
      <c r="I16" s="20">
        <f>IF(G$53,G16/G$53*100,0)</f>
        <v>106.9801336288712</v>
      </c>
      <c r="J16" s="95"/>
      <c r="K16" s="21">
        <v>0</v>
      </c>
      <c r="L16" s="95"/>
      <c r="M16" s="21">
        <v>879984</v>
      </c>
      <c r="N16" s="95"/>
      <c r="O16" s="20">
        <f>(M16/$BJ16)</f>
        <v>132.50775485619636</v>
      </c>
      <c r="P16" s="95"/>
      <c r="Q16" s="20">
        <f>IF(O$53,O16/O$53*100,0)</f>
        <v>50.155011129971669</v>
      </c>
      <c r="R16" s="95"/>
      <c r="S16" s="21">
        <v>1143914</v>
      </c>
      <c r="T16" s="95"/>
      <c r="U16" s="20">
        <f>(S16/$BJ16)</f>
        <v>172.25026351453096</v>
      </c>
      <c r="V16" s="95"/>
      <c r="W16" s="20">
        <f>IF(U$53,U16/U$53*100,0)</f>
        <v>104.51995346342218</v>
      </c>
      <c r="X16" s="95"/>
      <c r="Y16" s="21">
        <v>0</v>
      </c>
      <c r="Z16" s="95"/>
      <c r="AA16" s="21">
        <v>1143914</v>
      </c>
      <c r="AB16" s="95"/>
      <c r="AC16" s="21">
        <v>0</v>
      </c>
      <c r="AD16" s="95"/>
      <c r="AE16" s="95"/>
      <c r="AF16" s="21">
        <v>73563</v>
      </c>
      <c r="AG16" s="95"/>
      <c r="AH16" s="20">
        <f>(AF16/$BJ16)</f>
        <v>11.077096822767656</v>
      </c>
      <c r="AI16" s="95"/>
      <c r="AJ16" s="20">
        <f>IF(AH$53,AH16/AH$53*100,0)</f>
        <v>60.373474982384899</v>
      </c>
      <c r="AK16" s="95"/>
      <c r="AL16" s="21">
        <v>57279</v>
      </c>
      <c r="AM16" s="95"/>
      <c r="AN16" s="20">
        <f>(AL16/$BJ16)</f>
        <v>8.6250564673994887</v>
      </c>
      <c r="AO16" s="95"/>
      <c r="AP16" s="20">
        <f>IF(AN$53,AN16/AN$53*100,0)</f>
        <v>15.494821906537904</v>
      </c>
      <c r="AQ16" s="95"/>
      <c r="AR16" s="21">
        <f t="shared" si="0"/>
        <v>4380590</v>
      </c>
      <c r="AS16" s="95"/>
      <c r="AT16" s="21">
        <v>868784</v>
      </c>
      <c r="AU16" s="95"/>
      <c r="AV16" s="20">
        <f>IF(AR$16,AT16/AR$16*100,0)</f>
        <v>19.832579629684584</v>
      </c>
      <c r="AW16" s="95"/>
      <c r="AX16" s="21">
        <v>843406</v>
      </c>
      <c r="AY16" s="95"/>
      <c r="AZ16" s="20">
        <f t="shared" si="1"/>
        <v>19.253251274371717</v>
      </c>
      <c r="BA16" s="95"/>
      <c r="BB16" s="21">
        <v>0</v>
      </c>
      <c r="BC16" s="95"/>
      <c r="BD16" s="20">
        <f t="shared" si="2"/>
        <v>0</v>
      </c>
      <c r="BE16" s="95"/>
      <c r="BF16" s="21">
        <v>76063</v>
      </c>
      <c r="BG16" s="95"/>
      <c r="BH16" s="83">
        <v>3</v>
      </c>
      <c r="BI16" s="95"/>
      <c r="BJ16" s="28">
        <v>6641</v>
      </c>
      <c r="BK16" s="95"/>
      <c r="BL16" s="28">
        <f>IF(E16,$BJ16,0)</f>
        <v>6641</v>
      </c>
      <c r="BM16" s="95"/>
      <c r="BN16" s="28">
        <f>IF(M16,$BJ16,0)</f>
        <v>6641</v>
      </c>
      <c r="BO16" s="95"/>
      <c r="BP16" s="28">
        <f>IF(S16,$BJ16,0)</f>
        <v>6641</v>
      </c>
      <c r="BQ16" s="95"/>
      <c r="BR16" s="28">
        <f>IF(AF16,$BJ16,0)</f>
        <v>6641</v>
      </c>
      <c r="BS16" s="95"/>
      <c r="BT16" s="28">
        <f>IF(AL16,$BJ16,0)</f>
        <v>6641</v>
      </c>
    </row>
    <row r="17" spans="1:72" ht="11.25" x14ac:dyDescent="0.25">
      <c r="A17" s="83">
        <v>4</v>
      </c>
      <c r="B17" s="95"/>
      <c r="C17" s="83" t="s">
        <v>86</v>
      </c>
      <c r="D17" s="95"/>
      <c r="E17" s="21">
        <v>18554149</v>
      </c>
      <c r="F17" s="95"/>
      <c r="G17" s="20">
        <f>(E17/$BJ17)</f>
        <v>363.4505190989226</v>
      </c>
      <c r="H17" s="95"/>
      <c r="I17" s="20">
        <f>IF(G$53,G17/G$53*100,0)</f>
        <v>116.00748615299837</v>
      </c>
      <c r="J17" s="95"/>
      <c r="K17" s="21">
        <v>0</v>
      </c>
      <c r="L17" s="95"/>
      <c r="M17" s="21">
        <v>15862828</v>
      </c>
      <c r="N17" s="95"/>
      <c r="O17" s="20">
        <f>(M17/$BJ17)</f>
        <v>310.73120470127327</v>
      </c>
      <c r="P17" s="95"/>
      <c r="Q17" s="20">
        <f>IF(O$53,O17/O$53*100,0)</f>
        <v>117.61369775780402</v>
      </c>
      <c r="R17" s="95"/>
      <c r="S17" s="21">
        <v>4316190</v>
      </c>
      <c r="T17" s="95"/>
      <c r="U17" s="20">
        <f>(S17/$BJ17)</f>
        <v>84.548285994123404</v>
      </c>
      <c r="V17" s="95"/>
      <c r="W17" s="20">
        <f>IF(U$53,U17/U$53*100,0)</f>
        <v>51.303160513147219</v>
      </c>
      <c r="X17" s="95"/>
      <c r="Y17" s="21">
        <v>0</v>
      </c>
      <c r="Z17" s="95"/>
      <c r="AA17" s="21">
        <v>4311388</v>
      </c>
      <c r="AB17" s="95"/>
      <c r="AC17" s="21">
        <v>0</v>
      </c>
      <c r="AD17" s="95"/>
      <c r="AE17" s="95"/>
      <c r="AF17" s="21">
        <v>1163726</v>
      </c>
      <c r="AG17" s="95"/>
      <c r="AH17" s="20">
        <f>(AF17/$BJ17)</f>
        <v>22.795808031341821</v>
      </c>
      <c r="AI17" s="95"/>
      <c r="AJ17" s="20">
        <f>IF(AH$53,AH17/AH$53*100,0)</f>
        <v>124.24393935554674</v>
      </c>
      <c r="AK17" s="95"/>
      <c r="AL17" s="21">
        <v>2612747</v>
      </c>
      <c r="AM17" s="95"/>
      <c r="AN17" s="20">
        <f>(AL17/$BJ17)</f>
        <v>51.180156709108715</v>
      </c>
      <c r="AO17" s="95"/>
      <c r="AP17" s="20">
        <f>IF(AN$53,AN17/AN$53*100,0)</f>
        <v>91.944605389400252</v>
      </c>
      <c r="AQ17" s="95"/>
      <c r="AR17" s="21">
        <f t="shared" si="0"/>
        <v>42509640</v>
      </c>
      <c r="AS17" s="95"/>
      <c r="AT17" s="21">
        <v>262901</v>
      </c>
      <c r="AU17" s="95"/>
      <c r="AV17" s="20">
        <f>IF(AR$17,AT17/AR$17*100,0)</f>
        <v>0.61845030915340615</v>
      </c>
      <c r="AW17" s="95"/>
      <c r="AX17" s="21">
        <v>178105</v>
      </c>
      <c r="AY17" s="95"/>
      <c r="AZ17" s="20">
        <f t="shared" si="1"/>
        <v>0.41897555472123499</v>
      </c>
      <c r="BA17" s="95"/>
      <c r="BB17" s="21">
        <v>1156194</v>
      </c>
      <c r="BC17" s="95"/>
      <c r="BD17" s="20">
        <f t="shared" si="2"/>
        <v>2.719839546982755</v>
      </c>
      <c r="BE17" s="95"/>
      <c r="BF17" s="21">
        <v>1329825</v>
      </c>
      <c r="BG17" s="95"/>
      <c r="BH17" s="83">
        <v>4</v>
      </c>
      <c r="BI17" s="95"/>
      <c r="BJ17" s="28">
        <v>51050</v>
      </c>
      <c r="BK17" s="95"/>
      <c r="BL17" s="28">
        <f>IF(E17,$BJ17,0)</f>
        <v>51050</v>
      </c>
      <c r="BM17" s="95"/>
      <c r="BN17" s="28">
        <f>IF(M17,$BJ17,0)</f>
        <v>51050</v>
      </c>
      <c r="BO17" s="95"/>
      <c r="BP17" s="28">
        <f>IF(S17,$BJ17,0)</f>
        <v>51050</v>
      </c>
      <c r="BQ17" s="95"/>
      <c r="BR17" s="28">
        <f>IF(AF17,$BJ17,0)</f>
        <v>51050</v>
      </c>
      <c r="BS17" s="95"/>
      <c r="BT17" s="28">
        <f>IF(AL17,$BJ17,0)</f>
        <v>51050</v>
      </c>
    </row>
    <row r="18" spans="1:72" ht="11.25" x14ac:dyDescent="0.25">
      <c r="A18" s="83">
        <v>5</v>
      </c>
      <c r="B18" s="95"/>
      <c r="C18" s="83" t="s">
        <v>87</v>
      </c>
      <c r="D18" s="95"/>
      <c r="E18" s="21">
        <v>62881644</v>
      </c>
      <c r="F18" s="95"/>
      <c r="G18" s="20">
        <f>(E18/$BJ18)</f>
        <v>252.10945305546423</v>
      </c>
      <c r="H18" s="95"/>
      <c r="I18" s="20">
        <f>IF(G$53,G18/G$53*100,0)</f>
        <v>80.469231291458215</v>
      </c>
      <c r="J18" s="95"/>
      <c r="K18" s="21">
        <v>0</v>
      </c>
      <c r="L18" s="95"/>
      <c r="M18" s="21">
        <v>61632398</v>
      </c>
      <c r="N18" s="95"/>
      <c r="O18" s="20">
        <f>(M18/$BJ18)</f>
        <v>247.10088925595977</v>
      </c>
      <c r="P18" s="95"/>
      <c r="Q18" s="20">
        <f>IF(O$53,O18/O$53*100,0)</f>
        <v>93.529226755886128</v>
      </c>
      <c r="R18" s="95"/>
      <c r="S18" s="21">
        <v>42917151</v>
      </c>
      <c r="T18" s="95"/>
      <c r="U18" s="20">
        <f>(S18/$BJ18)</f>
        <v>172.06642156666211</v>
      </c>
      <c r="V18" s="95"/>
      <c r="W18" s="20">
        <f>IF(U$53,U18/U$53*100,0)</f>
        <v>104.40839977726914</v>
      </c>
      <c r="X18" s="95"/>
      <c r="Y18" s="21">
        <v>36916292</v>
      </c>
      <c r="Z18" s="95"/>
      <c r="AA18" s="21">
        <v>5413346</v>
      </c>
      <c r="AB18" s="95"/>
      <c r="AC18" s="21">
        <v>587513</v>
      </c>
      <c r="AD18" s="95"/>
      <c r="AE18" s="95"/>
      <c r="AF18" s="21">
        <v>7792944</v>
      </c>
      <c r="AG18" s="95"/>
      <c r="AH18" s="20">
        <f>(AF18/$BJ18)</f>
        <v>31.244012156104915</v>
      </c>
      <c r="AI18" s="95"/>
      <c r="AJ18" s="20">
        <f>IF(AH$53,AH18/AH$53*100,0)</f>
        <v>170.28916659632733</v>
      </c>
      <c r="AK18" s="95"/>
      <c r="AL18" s="21">
        <v>1439312</v>
      </c>
      <c r="AM18" s="95"/>
      <c r="AN18" s="20">
        <f>(AL18/$BJ18)</f>
        <v>5.7705896031625121</v>
      </c>
      <c r="AO18" s="95"/>
      <c r="AP18" s="20">
        <f>IF(AN$53,AN18/AN$53*100,0)</f>
        <v>10.366802644676639</v>
      </c>
      <c r="AQ18" s="95"/>
      <c r="AR18" s="21">
        <f t="shared" si="0"/>
        <v>176663449</v>
      </c>
      <c r="AS18" s="95"/>
      <c r="AT18" s="21">
        <v>25471270</v>
      </c>
      <c r="AU18" s="95"/>
      <c r="AV18" s="20">
        <f>IF(AR$18,AT18/AR$18*100,0)</f>
        <v>14.417962597345193</v>
      </c>
      <c r="AW18" s="95"/>
      <c r="AX18" s="21">
        <v>1905453</v>
      </c>
      <c r="AY18" s="95"/>
      <c r="AZ18" s="20">
        <f t="shared" si="1"/>
        <v>1.0785779462507832</v>
      </c>
      <c r="BA18" s="95"/>
      <c r="BB18" s="21">
        <v>558469</v>
      </c>
      <c r="BC18" s="95"/>
      <c r="BD18" s="20">
        <f t="shared" si="2"/>
        <v>0.31612028586626317</v>
      </c>
      <c r="BE18" s="95"/>
      <c r="BF18" s="21">
        <v>8498061</v>
      </c>
      <c r="BG18" s="95"/>
      <c r="BH18" s="83">
        <v>5</v>
      </c>
      <c r="BI18" s="95"/>
      <c r="BJ18" s="28">
        <v>249422</v>
      </c>
      <c r="BK18" s="95"/>
      <c r="BL18" s="28">
        <f>IF(E18,$BJ18,0)</f>
        <v>249422</v>
      </c>
      <c r="BM18" s="95"/>
      <c r="BN18" s="28">
        <f>IF(M18,$BJ18,0)</f>
        <v>249422</v>
      </c>
      <c r="BO18" s="95"/>
      <c r="BP18" s="28">
        <f>IF(S18,$BJ18,0)</f>
        <v>249422</v>
      </c>
      <c r="BQ18" s="95"/>
      <c r="BR18" s="28">
        <f>IF(AF18,$BJ18,0)</f>
        <v>249422</v>
      </c>
      <c r="BS18" s="95"/>
      <c r="BT18" s="28">
        <f>IF(AL18,$BJ18,0)</f>
        <v>249422</v>
      </c>
    </row>
    <row r="19" spans="1:72" ht="11.25" x14ac:dyDescent="0.25">
      <c r="A19" s="83">
        <v>6</v>
      </c>
      <c r="B19" s="95"/>
      <c r="C19" s="83" t="s">
        <v>88</v>
      </c>
      <c r="D19" s="95"/>
      <c r="E19" s="21">
        <v>7400991</v>
      </c>
      <c r="F19" s="95"/>
      <c r="G19" s="20">
        <f>(E19/$BJ19)</f>
        <v>407.3192625206384</v>
      </c>
      <c r="H19" s="95"/>
      <c r="I19" s="20">
        <f>IF(G$53,G19/G$53*100,0)</f>
        <v>130.0096745599958</v>
      </c>
      <c r="J19" s="95"/>
      <c r="K19" s="21">
        <v>0</v>
      </c>
      <c r="L19" s="95"/>
      <c r="M19" s="21">
        <v>6097969</v>
      </c>
      <c r="N19" s="95"/>
      <c r="O19" s="20">
        <f>(M19/$BJ19)</f>
        <v>335.60643918547055</v>
      </c>
      <c r="P19" s="95"/>
      <c r="Q19" s="20">
        <f>IF(O$53,O19/O$53*100,0)</f>
        <v>127.02912905667058</v>
      </c>
      <c r="R19" s="95"/>
      <c r="S19" s="21">
        <v>3801298</v>
      </c>
      <c r="T19" s="95"/>
      <c r="U19" s="20">
        <f>(S19/$BJ19)</f>
        <v>209.20737479361586</v>
      </c>
      <c r="V19" s="95"/>
      <c r="W19" s="20">
        <f>IF(U$53,U19/U$53*100,0)</f>
        <v>126.94520537432336</v>
      </c>
      <c r="X19" s="95"/>
      <c r="Y19" s="21">
        <v>0</v>
      </c>
      <c r="Z19" s="95"/>
      <c r="AA19" s="21">
        <v>3248944</v>
      </c>
      <c r="AB19" s="95"/>
      <c r="AC19" s="21">
        <v>102863</v>
      </c>
      <c r="AD19" s="95"/>
      <c r="AE19" s="95"/>
      <c r="AF19" s="21">
        <v>365856</v>
      </c>
      <c r="AG19" s="95"/>
      <c r="AH19" s="20">
        <f>(AF19/$BJ19)</f>
        <v>20.135167859108421</v>
      </c>
      <c r="AI19" s="95"/>
      <c r="AJ19" s="20">
        <f>IF(AH$53,AH19/AH$53*100,0)</f>
        <v>109.74265842918514</v>
      </c>
      <c r="AK19" s="95"/>
      <c r="AL19" s="21">
        <v>1242691</v>
      </c>
      <c r="AM19" s="95"/>
      <c r="AN19" s="20">
        <f>(AL19/$BJ19)</f>
        <v>68.392460099064394</v>
      </c>
      <c r="AO19" s="95"/>
      <c r="AP19" s="20">
        <f>IF(AN$53,AN19/AN$53*100,0)</f>
        <v>122.86632475862709</v>
      </c>
      <c r="AQ19" s="95"/>
      <c r="AR19" s="21">
        <f t="shared" si="0"/>
        <v>18908805</v>
      </c>
      <c r="AS19" s="95"/>
      <c r="AT19" s="21">
        <v>1775486</v>
      </c>
      <c r="AU19" s="95"/>
      <c r="AV19" s="20">
        <f>IF(AR$19,AT19/AR$19*100,0)</f>
        <v>9.3897313976213734</v>
      </c>
      <c r="AW19" s="95"/>
      <c r="AX19" s="21">
        <v>231167</v>
      </c>
      <c r="AY19" s="95"/>
      <c r="AZ19" s="20">
        <f t="shared" si="1"/>
        <v>1.222536273445096</v>
      </c>
      <c r="BA19" s="95"/>
      <c r="BB19" s="21">
        <v>0</v>
      </c>
      <c r="BC19" s="95"/>
      <c r="BD19" s="20">
        <f t="shared" si="2"/>
        <v>0</v>
      </c>
      <c r="BE19" s="95"/>
      <c r="BF19" s="21">
        <v>1322751</v>
      </c>
      <c r="BG19" s="95"/>
      <c r="BH19" s="83">
        <v>6</v>
      </c>
      <c r="BI19" s="95"/>
      <c r="BJ19" s="28">
        <v>18170</v>
      </c>
      <c r="BK19" s="95"/>
      <c r="BL19" s="28">
        <f t="shared" ref="BL19:BL24" si="3">IF(E19,$BJ19,0)</f>
        <v>18170</v>
      </c>
      <c r="BM19" s="95"/>
      <c r="BN19" s="28">
        <f>IF(M19,$BJ19,0)</f>
        <v>18170</v>
      </c>
      <c r="BO19" s="95"/>
      <c r="BP19" s="28">
        <f>IF(S19,$BJ19,0)</f>
        <v>18170</v>
      </c>
      <c r="BQ19" s="95"/>
      <c r="BR19" s="28">
        <f>IF(AF19,$BJ19,0)</f>
        <v>18170</v>
      </c>
      <c r="BS19" s="95"/>
      <c r="BT19" s="28">
        <f>IF(AL19,$BJ19,0)</f>
        <v>18170</v>
      </c>
    </row>
    <row r="20" spans="1:72" ht="11.25" x14ac:dyDescent="0.25">
      <c r="A20" s="83">
        <v>7</v>
      </c>
      <c r="B20" s="95"/>
      <c r="C20" s="83" t="s">
        <v>89</v>
      </c>
      <c r="D20" s="95"/>
      <c r="E20" s="21">
        <v>1800040</v>
      </c>
      <c r="F20" s="95"/>
      <c r="G20" s="20">
        <f>(E20/$BJ20)</f>
        <v>313.75980477601536</v>
      </c>
      <c r="H20" s="95"/>
      <c r="I20" s="20">
        <f>IF(G$53,G20/G$53*100,0)</f>
        <v>100.14701945717752</v>
      </c>
      <c r="J20" s="95"/>
      <c r="K20" s="21">
        <v>233608</v>
      </c>
      <c r="L20" s="95"/>
      <c r="M20" s="21">
        <v>983103</v>
      </c>
      <c r="N20" s="95"/>
      <c r="O20" s="20">
        <f>(M20/$BJ20)</f>
        <v>171.36186160013943</v>
      </c>
      <c r="P20" s="95"/>
      <c r="Q20" s="20">
        <f>IF(O$53,O20/O$53*100,0)</f>
        <v>64.861532709047736</v>
      </c>
      <c r="R20" s="95"/>
      <c r="S20" s="21">
        <v>416480</v>
      </c>
      <c r="T20" s="95"/>
      <c r="U20" s="20">
        <f>(S20/$BJ20)</f>
        <v>72.595433153215964</v>
      </c>
      <c r="V20" s="95"/>
      <c r="W20" s="20">
        <f>IF(U$53,U20/U$53*100,0)</f>
        <v>44.050273944521514</v>
      </c>
      <c r="X20" s="95"/>
      <c r="Y20" s="21">
        <v>416480</v>
      </c>
      <c r="Z20" s="95"/>
      <c r="AA20" s="21">
        <v>0</v>
      </c>
      <c r="AB20" s="95"/>
      <c r="AC20" s="21">
        <v>0</v>
      </c>
      <c r="AD20" s="95"/>
      <c r="AE20" s="95"/>
      <c r="AF20" s="21">
        <v>141921</v>
      </c>
      <c r="AG20" s="95"/>
      <c r="AH20" s="20">
        <f>(AF20/$BJ20)</f>
        <v>24.737842077740979</v>
      </c>
      <c r="AI20" s="95"/>
      <c r="AJ20" s="20">
        <f>IF(AH$53,AH20/AH$53*100,0)</f>
        <v>134.82860298999572</v>
      </c>
      <c r="AK20" s="95"/>
      <c r="AL20" s="21">
        <v>772579</v>
      </c>
      <c r="AM20" s="95"/>
      <c r="AN20" s="20">
        <f>(AL20/$BJ20)</f>
        <v>134.66602754052641</v>
      </c>
      <c r="AO20" s="95"/>
      <c r="AP20" s="20">
        <f>IF(AN$53,AN20/AN$53*100,0)</f>
        <v>241.92608146837057</v>
      </c>
      <c r="AQ20" s="95"/>
      <c r="AR20" s="21">
        <f t="shared" si="0"/>
        <v>4114123</v>
      </c>
      <c r="AS20" s="95"/>
      <c r="AT20" s="21">
        <v>370593</v>
      </c>
      <c r="AU20" s="95"/>
      <c r="AV20" s="20">
        <f>IF(AR$20,AT20/AR$20*100,0)</f>
        <v>9.0078249969677611</v>
      </c>
      <c r="AW20" s="95"/>
      <c r="AX20" s="21">
        <v>9619</v>
      </c>
      <c r="AY20" s="95"/>
      <c r="AZ20" s="20">
        <f t="shared" si="1"/>
        <v>0.23380438552760818</v>
      </c>
      <c r="BA20" s="95"/>
      <c r="BB20" s="21">
        <v>0</v>
      </c>
      <c r="BC20" s="95"/>
      <c r="BD20" s="20">
        <f t="shared" si="2"/>
        <v>0</v>
      </c>
      <c r="BE20" s="95"/>
      <c r="BF20" s="21">
        <v>315940</v>
      </c>
      <c r="BG20" s="95"/>
      <c r="BH20" s="83">
        <v>7</v>
      </c>
      <c r="BI20" s="95"/>
      <c r="BJ20" s="28">
        <v>5737</v>
      </c>
      <c r="BK20" s="95"/>
      <c r="BL20" s="28">
        <f t="shared" si="3"/>
        <v>5737</v>
      </c>
      <c r="BM20" s="95"/>
      <c r="BN20" s="28">
        <f>IF(M20,$BJ20,0)</f>
        <v>5737</v>
      </c>
      <c r="BO20" s="95"/>
      <c r="BP20" s="28">
        <f>IF(S20,$BJ20,0)</f>
        <v>5737</v>
      </c>
      <c r="BQ20" s="95"/>
      <c r="BR20" s="28">
        <f>IF(AF20,$BJ20,0)</f>
        <v>5737</v>
      </c>
      <c r="BS20" s="95"/>
      <c r="BT20" s="28">
        <f>IF(AL20,$BJ20,0)</f>
        <v>5737</v>
      </c>
    </row>
    <row r="21" spans="1:72" ht="11.25" x14ac:dyDescent="0.25">
      <c r="A21" s="83">
        <v>8</v>
      </c>
      <c r="B21" s="95"/>
      <c r="C21" s="83" t="s">
        <v>90</v>
      </c>
      <c r="D21" s="95"/>
      <c r="E21" s="21">
        <v>15354260</v>
      </c>
      <c r="F21" s="95"/>
      <c r="G21" s="20">
        <f>(E21/$BJ21)</f>
        <v>360.51326602488848</v>
      </c>
      <c r="H21" s="95"/>
      <c r="I21" s="20">
        <f>IF(G$53,G21/G$53*100,0)</f>
        <v>115.06996281100767</v>
      </c>
      <c r="J21" s="95"/>
      <c r="K21" s="21">
        <v>0</v>
      </c>
      <c r="L21" s="95"/>
      <c r="M21" s="21">
        <v>11267207</v>
      </c>
      <c r="N21" s="95"/>
      <c r="O21" s="20">
        <f>(M21/$BJ21)</f>
        <v>264.55052829302656</v>
      </c>
      <c r="P21" s="95"/>
      <c r="Q21" s="20">
        <f>IF(O$53,O21/O$53*100,0)</f>
        <v>100.13402389449789</v>
      </c>
      <c r="R21" s="95"/>
      <c r="S21" s="21">
        <v>11560155</v>
      </c>
      <c r="T21" s="95"/>
      <c r="U21" s="20">
        <f>(S21/$BJ21)</f>
        <v>271.42885653909366</v>
      </c>
      <c r="V21" s="95"/>
      <c r="W21" s="20">
        <f>IF(U$53,U21/U$53*100,0)</f>
        <v>164.70065633137742</v>
      </c>
      <c r="X21" s="95"/>
      <c r="Y21" s="21">
        <v>6679305</v>
      </c>
      <c r="Z21" s="95"/>
      <c r="AA21" s="21">
        <v>4880850</v>
      </c>
      <c r="AB21" s="95"/>
      <c r="AC21" s="21">
        <v>0</v>
      </c>
      <c r="AD21" s="95"/>
      <c r="AE21" s="95"/>
      <c r="AF21" s="21">
        <v>1001580</v>
      </c>
      <c r="AG21" s="95"/>
      <c r="AH21" s="20">
        <f>(AF21/$BJ21)</f>
        <v>23.516787978398686</v>
      </c>
      <c r="AI21" s="95"/>
      <c r="AJ21" s="20">
        <f>IF(AH$53,AH21/AH$53*100,0)</f>
        <v>128.17349467973349</v>
      </c>
      <c r="AK21" s="95"/>
      <c r="AL21" s="21">
        <v>1462641</v>
      </c>
      <c r="AM21" s="95"/>
      <c r="AN21" s="20">
        <f>(AL21/$BJ21)</f>
        <v>34.342357360882836</v>
      </c>
      <c r="AO21" s="95"/>
      <c r="AP21" s="20">
        <f>IF(AN$53,AN21/AN$53*100,0)</f>
        <v>61.695678534844532</v>
      </c>
      <c r="AQ21" s="95"/>
      <c r="AR21" s="21">
        <f t="shared" si="0"/>
        <v>40645843</v>
      </c>
      <c r="AS21" s="95"/>
      <c r="AT21" s="21">
        <v>3639930</v>
      </c>
      <c r="AU21" s="95"/>
      <c r="AV21" s="20">
        <f>IF(AR$21,AT21/AR$21*100,0)</f>
        <v>8.9552331341731559</v>
      </c>
      <c r="AW21" s="95"/>
      <c r="AX21" s="21">
        <v>246118</v>
      </c>
      <c r="AY21" s="95"/>
      <c r="AZ21" s="20">
        <f t="shared" si="1"/>
        <v>0.60551825681164984</v>
      </c>
      <c r="BA21" s="95"/>
      <c r="BB21" s="21">
        <v>15</v>
      </c>
      <c r="BC21" s="95"/>
      <c r="BD21" s="20">
        <f t="shared" si="2"/>
        <v>3.6904142940275587E-5</v>
      </c>
      <c r="BE21" s="95"/>
      <c r="BF21" s="21">
        <v>22923</v>
      </c>
      <c r="BG21" s="95"/>
      <c r="BH21" s="83">
        <v>8</v>
      </c>
      <c r="BI21" s="95"/>
      <c r="BJ21" s="28">
        <v>42590</v>
      </c>
      <c r="BK21" s="95"/>
      <c r="BL21" s="28">
        <f t="shared" si="3"/>
        <v>42590</v>
      </c>
      <c r="BM21" s="95"/>
      <c r="BN21" s="28">
        <f>IF(M21,$BJ21,0)</f>
        <v>42590</v>
      </c>
      <c r="BO21" s="95"/>
      <c r="BP21" s="28">
        <f>IF(S21,$BJ21,0)</f>
        <v>42590</v>
      </c>
      <c r="BQ21" s="95"/>
      <c r="BR21" s="28">
        <f>IF(AF21,$BJ21,0)</f>
        <v>42590</v>
      </c>
      <c r="BS21" s="95"/>
      <c r="BT21" s="28">
        <f>IF(AL21,$BJ21,0)</f>
        <v>42590</v>
      </c>
    </row>
    <row r="22" spans="1:72" ht="11.25" x14ac:dyDescent="0.25">
      <c r="A22" s="83">
        <v>9</v>
      </c>
      <c r="B22" s="95"/>
      <c r="C22" s="83" t="s">
        <v>92</v>
      </c>
      <c r="D22" s="95"/>
      <c r="E22" s="21">
        <v>0</v>
      </c>
      <c r="F22" s="95"/>
      <c r="G22" s="20">
        <v>0</v>
      </c>
      <c r="H22" s="95"/>
      <c r="I22" s="20">
        <f>IF(G$53,G22/G$53*100,0)</f>
        <v>0</v>
      </c>
      <c r="J22" s="95"/>
      <c r="K22" s="21">
        <v>0</v>
      </c>
      <c r="L22" s="95"/>
      <c r="M22" s="21">
        <v>0</v>
      </c>
      <c r="N22" s="95"/>
      <c r="O22" s="20">
        <v>0</v>
      </c>
      <c r="P22" s="95"/>
      <c r="Q22" s="20">
        <f>IF(O$53,O22/O$53*100,0)</f>
        <v>0</v>
      </c>
      <c r="R22" s="95"/>
      <c r="S22" s="21">
        <v>0</v>
      </c>
      <c r="T22" s="95"/>
      <c r="U22" s="20">
        <v>0</v>
      </c>
      <c r="V22" s="95"/>
      <c r="W22" s="20">
        <f>IF(U$53,U22/U$53*100,0)</f>
        <v>0</v>
      </c>
      <c r="X22" s="95"/>
      <c r="Y22" s="21">
        <v>0</v>
      </c>
      <c r="Z22" s="95"/>
      <c r="AA22" s="21">
        <v>0</v>
      </c>
      <c r="AB22" s="95"/>
      <c r="AC22" s="21">
        <v>0</v>
      </c>
      <c r="AD22" s="95"/>
      <c r="AE22" s="95"/>
      <c r="AF22" s="21">
        <v>0</v>
      </c>
      <c r="AG22" s="95"/>
      <c r="AH22" s="20">
        <v>0</v>
      </c>
      <c r="AI22" s="95"/>
      <c r="AJ22" s="20">
        <f>IF(AH$53,AH22/AH$53*100,0)</f>
        <v>0</v>
      </c>
      <c r="AK22" s="95"/>
      <c r="AL22" s="21">
        <v>0</v>
      </c>
      <c r="AM22" s="95"/>
      <c r="AN22" s="20">
        <v>0</v>
      </c>
      <c r="AO22" s="95"/>
      <c r="AP22" s="20">
        <f>IF(AN$53,AN22/AN$53*100,0)</f>
        <v>0</v>
      </c>
      <c r="AQ22" s="95"/>
      <c r="AR22" s="21">
        <f t="shared" si="0"/>
        <v>0</v>
      </c>
      <c r="AS22" s="95"/>
      <c r="AT22" s="21">
        <v>0</v>
      </c>
      <c r="AU22" s="95"/>
      <c r="AV22" s="20">
        <f>IF(AR$22,AT22/AR$22*100,0)</f>
        <v>0</v>
      </c>
      <c r="AW22" s="95"/>
      <c r="AX22" s="21">
        <v>0</v>
      </c>
      <c r="AY22" s="95"/>
      <c r="AZ22" s="20">
        <f t="shared" si="1"/>
        <v>0</v>
      </c>
      <c r="BA22" s="95"/>
      <c r="BB22" s="21">
        <v>0</v>
      </c>
      <c r="BC22" s="95"/>
      <c r="BD22" s="20">
        <f t="shared" si="2"/>
        <v>0</v>
      </c>
      <c r="BE22" s="95"/>
      <c r="BF22" s="21">
        <v>0</v>
      </c>
      <c r="BG22" s="95"/>
      <c r="BH22" s="83">
        <v>9</v>
      </c>
      <c r="BI22" s="95"/>
      <c r="BJ22" s="28">
        <v>0</v>
      </c>
      <c r="BK22" s="95"/>
      <c r="BL22" s="28">
        <f t="shared" si="3"/>
        <v>0</v>
      </c>
      <c r="BM22" s="95"/>
      <c r="BN22" s="28">
        <f>IF(M22,$BJ22,0)</f>
        <v>0</v>
      </c>
      <c r="BO22" s="95"/>
      <c r="BP22" s="28">
        <f>IF(S22,$BJ22,0)</f>
        <v>0</v>
      </c>
      <c r="BQ22" s="95"/>
      <c r="BR22" s="28">
        <f>IF(AF22,$BJ22,0)</f>
        <v>0</v>
      </c>
      <c r="BS22" s="95"/>
      <c r="BT22" s="28">
        <f>IF(AL22,$BJ22,0)</f>
        <v>0</v>
      </c>
    </row>
    <row r="23" spans="1:72" ht="11.25" x14ac:dyDescent="0.25">
      <c r="A23" s="83">
        <v>10</v>
      </c>
      <c r="B23" s="95"/>
      <c r="C23" s="83" t="s">
        <v>93</v>
      </c>
      <c r="D23" s="95"/>
      <c r="E23" s="21">
        <v>16178374</v>
      </c>
      <c r="F23" s="95"/>
      <c r="G23" s="20">
        <f>(E23/$BJ23)</f>
        <v>670.02294375880058</v>
      </c>
      <c r="H23" s="95"/>
      <c r="I23" s="20">
        <f>IF(G$53,G23/G$53*100,0)</f>
        <v>213.86041093845466</v>
      </c>
      <c r="J23" s="95"/>
      <c r="K23" s="21">
        <v>0</v>
      </c>
      <c r="L23" s="95"/>
      <c r="M23" s="21">
        <v>13764012</v>
      </c>
      <c r="N23" s="95"/>
      <c r="O23" s="20">
        <f>(M23/$BJ23)</f>
        <v>570.03280046384498</v>
      </c>
      <c r="P23" s="95"/>
      <c r="Q23" s="20">
        <f>IF(O$53,O23/O$53*100,0)</f>
        <v>215.76096797308412</v>
      </c>
      <c r="R23" s="95"/>
      <c r="S23" s="21">
        <v>1172235</v>
      </c>
      <c r="T23" s="95"/>
      <c r="U23" s="20">
        <f>(S23/$BJ23)</f>
        <v>48.547792595046801</v>
      </c>
      <c r="V23" s="95"/>
      <c r="W23" s="20">
        <f>IF(U$53,U23/U$53*100,0)</f>
        <v>29.458375965608347</v>
      </c>
      <c r="X23" s="95"/>
      <c r="Y23" s="21">
        <v>0</v>
      </c>
      <c r="Z23" s="95"/>
      <c r="AA23" s="21">
        <v>1172235</v>
      </c>
      <c r="AB23" s="95"/>
      <c r="AC23" s="21">
        <v>0</v>
      </c>
      <c r="AD23" s="95"/>
      <c r="AE23" s="95"/>
      <c r="AF23" s="21">
        <v>2066319</v>
      </c>
      <c r="AG23" s="95"/>
      <c r="AH23" s="20">
        <f>(AF23/$BJ23)</f>
        <v>85.576037438913275</v>
      </c>
      <c r="AI23" s="95"/>
      <c r="AJ23" s="20">
        <f>IF(AH$53,AH23/AH$53*100,0)</f>
        <v>466.41487729805613</v>
      </c>
      <c r="AK23" s="95"/>
      <c r="AL23" s="21">
        <v>0</v>
      </c>
      <c r="AM23" s="95"/>
      <c r="AN23" s="20">
        <f>(AL23/$BJ23)</f>
        <v>0</v>
      </c>
      <c r="AO23" s="95"/>
      <c r="AP23" s="20">
        <f>IF(AN$53,AN23/AN$53*100,0)</f>
        <v>0</v>
      </c>
      <c r="AQ23" s="95"/>
      <c r="AR23" s="21">
        <f t="shared" si="0"/>
        <v>33180940</v>
      </c>
      <c r="AS23" s="95"/>
      <c r="AT23" s="21">
        <v>783962</v>
      </c>
      <c r="AU23" s="95"/>
      <c r="AV23" s="20">
        <f>IF(AR$23,AT23/AR$23*100,0)</f>
        <v>2.362687735790487</v>
      </c>
      <c r="AW23" s="95"/>
      <c r="AX23" s="21">
        <v>14360</v>
      </c>
      <c r="AY23" s="95"/>
      <c r="AZ23" s="20">
        <f t="shared" si="1"/>
        <v>4.327785770987802E-2</v>
      </c>
      <c r="BA23" s="95"/>
      <c r="BB23" s="21">
        <v>220796</v>
      </c>
      <c r="BC23" s="95"/>
      <c r="BD23" s="20">
        <f t="shared" si="2"/>
        <v>0.6654302138516871</v>
      </c>
      <c r="BE23" s="95"/>
      <c r="BF23" s="21">
        <v>1135646</v>
      </c>
      <c r="BG23" s="95"/>
      <c r="BH23" s="83">
        <v>10</v>
      </c>
      <c r="BI23" s="95"/>
      <c r="BJ23" s="28">
        <v>24146</v>
      </c>
      <c r="BK23" s="95"/>
      <c r="BL23" s="28">
        <f t="shared" si="3"/>
        <v>24146</v>
      </c>
      <c r="BM23" s="95"/>
      <c r="BN23" s="28">
        <f>IF(M23,$BJ23,0)</f>
        <v>24146</v>
      </c>
      <c r="BO23" s="95"/>
      <c r="BP23" s="28">
        <f>IF(S23,$BJ23,0)</f>
        <v>24146</v>
      </c>
      <c r="BQ23" s="95"/>
      <c r="BR23" s="28">
        <f>IF(AF23,$BJ23,0)</f>
        <v>24146</v>
      </c>
      <c r="BS23" s="95"/>
      <c r="BT23" s="28">
        <f>IF(AL23,$BJ23,0)</f>
        <v>0</v>
      </c>
    </row>
    <row r="24" spans="1:72" ht="11.25" x14ac:dyDescent="0.25">
      <c r="A24" s="83">
        <v>11</v>
      </c>
      <c r="B24" s="95"/>
      <c r="C24" s="83" t="s">
        <v>94</v>
      </c>
      <c r="D24" s="95"/>
      <c r="E24" s="21">
        <v>7058855</v>
      </c>
      <c r="F24" s="95"/>
      <c r="G24" s="20">
        <f>(E24/$BJ24)</f>
        <v>481.57013235093467</v>
      </c>
      <c r="H24" s="95"/>
      <c r="I24" s="20">
        <f>IF(G$53,G24/G$53*100,0)</f>
        <v>153.7093428808484</v>
      </c>
      <c r="J24" s="95"/>
      <c r="K24" s="21">
        <v>0</v>
      </c>
      <c r="L24" s="95"/>
      <c r="M24" s="21">
        <v>2704329</v>
      </c>
      <c r="N24" s="95"/>
      <c r="O24" s="20">
        <f>(M24/$BJ24)</f>
        <v>184.49508800654934</v>
      </c>
      <c r="P24" s="95"/>
      <c r="Q24" s="20">
        <f>IF(O$53,O24/O$53*100,0)</f>
        <v>69.832540762884094</v>
      </c>
      <c r="R24" s="95"/>
      <c r="S24" s="21">
        <v>1775958</v>
      </c>
      <c r="T24" s="95"/>
      <c r="U24" s="20">
        <f>(S24/$BJ24)</f>
        <v>121.15963978714694</v>
      </c>
      <c r="V24" s="95"/>
      <c r="W24" s="20">
        <f>IF(U$53,U24/U$53*100,0)</f>
        <v>73.518609805373657</v>
      </c>
      <c r="X24" s="95"/>
      <c r="Y24" s="21">
        <v>0</v>
      </c>
      <c r="Z24" s="95"/>
      <c r="AA24" s="21">
        <v>1571873</v>
      </c>
      <c r="AB24" s="95"/>
      <c r="AC24" s="21">
        <v>179085</v>
      </c>
      <c r="AD24" s="95"/>
      <c r="AE24" s="95"/>
      <c r="AF24" s="21">
        <v>978666</v>
      </c>
      <c r="AG24" s="95"/>
      <c r="AH24" s="20">
        <f>(AF24/$BJ24)</f>
        <v>66.766680311092912</v>
      </c>
      <c r="AI24" s="95"/>
      <c r="AJ24" s="20">
        <f>IF(AH$53,AH24/AH$53*100,0)</f>
        <v>363.89828200594468</v>
      </c>
      <c r="AK24" s="95"/>
      <c r="AL24" s="21">
        <v>341634</v>
      </c>
      <c r="AM24" s="95"/>
      <c r="AN24" s="20">
        <f>(AL24/$BJ24)</f>
        <v>23.306999590667214</v>
      </c>
      <c r="AO24" s="95"/>
      <c r="AP24" s="20">
        <f>IF(AN$53,AN24/AN$53*100,0)</f>
        <v>41.870776057890055</v>
      </c>
      <c r="AQ24" s="95"/>
      <c r="AR24" s="21">
        <f t="shared" si="0"/>
        <v>12859442</v>
      </c>
      <c r="AS24" s="95"/>
      <c r="AT24" s="21">
        <v>523049</v>
      </c>
      <c r="AU24" s="95"/>
      <c r="AV24" s="20">
        <f>IF(AR$24,AT24/AR$24*100,0)</f>
        <v>4.0674315417418585</v>
      </c>
      <c r="AW24" s="95"/>
      <c r="AX24" s="21">
        <v>17312</v>
      </c>
      <c r="AY24" s="95"/>
      <c r="AZ24" s="20">
        <f t="shared" si="1"/>
        <v>0.13462481498030784</v>
      </c>
      <c r="BA24" s="95"/>
      <c r="BB24" s="21">
        <v>75</v>
      </c>
      <c r="BC24" s="95"/>
      <c r="BD24" s="20">
        <f t="shared" si="2"/>
        <v>5.8322903902051121E-4</v>
      </c>
      <c r="BE24" s="95"/>
      <c r="BF24" s="21">
        <v>917794</v>
      </c>
      <c r="BG24" s="95"/>
      <c r="BH24" s="83">
        <v>11</v>
      </c>
      <c r="BI24" s="95"/>
      <c r="BJ24" s="28">
        <v>14658</v>
      </c>
      <c r="BK24" s="95"/>
      <c r="BL24" s="28">
        <f t="shared" si="3"/>
        <v>14658</v>
      </c>
      <c r="BM24" s="95"/>
      <c r="BN24" s="28">
        <f>IF(M24,$BJ24,0)</f>
        <v>14658</v>
      </c>
      <c r="BO24" s="95"/>
      <c r="BP24" s="28">
        <f>IF(S24,$BJ24,0)</f>
        <v>14658</v>
      </c>
      <c r="BQ24" s="95"/>
      <c r="BR24" s="28">
        <f>IF(AF24,$BJ24,0)</f>
        <v>14658</v>
      </c>
      <c r="BS24" s="95"/>
      <c r="BT24" s="28">
        <f>IF(AL24,$BJ24,0)</f>
        <v>14658</v>
      </c>
    </row>
    <row r="25" spans="1:72" ht="11.25" x14ac:dyDescent="0.25">
      <c r="A25" s="83">
        <v>12</v>
      </c>
      <c r="B25" s="95"/>
      <c r="C25" s="83" t="s">
        <v>95</v>
      </c>
      <c r="D25" s="95"/>
      <c r="E25" s="21">
        <v>3528091</v>
      </c>
      <c r="F25" s="95"/>
      <c r="G25" s="20">
        <f>(E25/$BJ25)</f>
        <v>431.30696821515892</v>
      </c>
      <c r="H25" s="95"/>
      <c r="I25" s="20">
        <f>IF(G$53,G25/G$53*100,0)</f>
        <v>137.66615952828906</v>
      </c>
      <c r="J25" s="95"/>
      <c r="K25" s="21">
        <v>0</v>
      </c>
      <c r="L25" s="95"/>
      <c r="M25" s="21">
        <v>5559907</v>
      </c>
      <c r="N25" s="95"/>
      <c r="O25" s="20">
        <f>(M25/$BJ25)</f>
        <v>679.69523227383866</v>
      </c>
      <c r="P25" s="95"/>
      <c r="Q25" s="20">
        <f>IF(O$53,O25/O$53*100,0)</f>
        <v>257.2688819358479</v>
      </c>
      <c r="R25" s="95"/>
      <c r="S25" s="21">
        <v>1021052</v>
      </c>
      <c r="T25" s="95"/>
      <c r="U25" s="20">
        <f>(S25/$BJ25)</f>
        <v>124.82298288508558</v>
      </c>
      <c r="V25" s="95"/>
      <c r="W25" s="20">
        <f>IF(U$53,U25/U$53*100,0)</f>
        <v>75.741494358956913</v>
      </c>
      <c r="X25" s="95"/>
      <c r="Y25" s="21">
        <v>0</v>
      </c>
      <c r="Z25" s="95"/>
      <c r="AA25" s="21">
        <v>0</v>
      </c>
      <c r="AB25" s="95"/>
      <c r="AC25" s="21">
        <v>0</v>
      </c>
      <c r="AD25" s="95"/>
      <c r="AE25" s="95"/>
      <c r="AF25" s="21">
        <v>319946</v>
      </c>
      <c r="AG25" s="95"/>
      <c r="AH25" s="20">
        <f>(AF25/$BJ25)</f>
        <v>39.113202933985328</v>
      </c>
      <c r="AI25" s="95"/>
      <c r="AJ25" s="20">
        <f>IF(AH$53,AH25/AH$53*100,0)</f>
        <v>213.17859874279782</v>
      </c>
      <c r="AK25" s="95"/>
      <c r="AL25" s="21">
        <v>369711</v>
      </c>
      <c r="AM25" s="95"/>
      <c r="AN25" s="20">
        <f>(AL25/$BJ25)</f>
        <v>45.196943765281176</v>
      </c>
      <c r="AO25" s="95"/>
      <c r="AP25" s="20">
        <f>IF(AN$53,AN25/AN$53*100,0)</f>
        <v>81.19582718210205</v>
      </c>
      <c r="AQ25" s="95"/>
      <c r="AR25" s="21">
        <f t="shared" si="0"/>
        <v>10798707</v>
      </c>
      <c r="AS25" s="95"/>
      <c r="AT25" s="21">
        <v>583385</v>
      </c>
      <c r="AU25" s="95"/>
      <c r="AV25" s="20">
        <f>IF(AR$25,AT25/AR$25*100,0)</f>
        <v>5.402359745476935</v>
      </c>
      <c r="AW25" s="95"/>
      <c r="AX25" s="21">
        <v>5166783</v>
      </c>
      <c r="AY25" s="95"/>
      <c r="AZ25" s="20">
        <f t="shared" si="1"/>
        <v>47.846311600083233</v>
      </c>
      <c r="BA25" s="95"/>
      <c r="BB25" s="21">
        <v>0</v>
      </c>
      <c r="BC25" s="95"/>
      <c r="BD25" s="20">
        <f t="shared" si="2"/>
        <v>0</v>
      </c>
      <c r="BE25" s="95"/>
      <c r="BF25" s="21">
        <v>467684</v>
      </c>
      <c r="BG25" s="95"/>
      <c r="BH25" s="83">
        <v>12</v>
      </c>
      <c r="BI25" s="95"/>
      <c r="BJ25" s="28">
        <v>8180</v>
      </c>
      <c r="BK25" s="95"/>
      <c r="BL25" s="28">
        <f>IF(E25,$BJ25,0)</f>
        <v>8180</v>
      </c>
      <c r="BM25" s="95"/>
      <c r="BN25" s="28">
        <f>IF(M25,$BJ25,0)</f>
        <v>8180</v>
      </c>
      <c r="BO25" s="95"/>
      <c r="BP25" s="28">
        <f>IF(S25,$BJ25,0)</f>
        <v>8180</v>
      </c>
      <c r="BQ25" s="95"/>
      <c r="BR25" s="28">
        <f>IF(AF25,$BJ25,0)</f>
        <v>8180</v>
      </c>
      <c r="BS25" s="95"/>
      <c r="BT25" s="28">
        <f>IF(AL25,$BJ25,0)</f>
        <v>8180</v>
      </c>
    </row>
    <row r="26" spans="1:72" ht="11.25" x14ac:dyDescent="0.25">
      <c r="A26" s="83">
        <v>13</v>
      </c>
      <c r="B26" s="95"/>
      <c r="C26" s="83" t="s">
        <v>96</v>
      </c>
      <c r="D26" s="95"/>
      <c r="E26" s="21">
        <v>9890093</v>
      </c>
      <c r="F26" s="95"/>
      <c r="G26" s="20">
        <f>(E26/$BJ26)</f>
        <v>353.44482167107424</v>
      </c>
      <c r="H26" s="95"/>
      <c r="I26" s="20">
        <f>IF(G$53,G26/G$53*100,0)</f>
        <v>112.81383049750515</v>
      </c>
      <c r="J26" s="95"/>
      <c r="K26" s="21">
        <v>0</v>
      </c>
      <c r="L26" s="95"/>
      <c r="M26" s="21">
        <v>10492662</v>
      </c>
      <c r="N26" s="95"/>
      <c r="O26" s="20">
        <f>(M26/$BJ26)</f>
        <v>374.97898649131582</v>
      </c>
      <c r="P26" s="95"/>
      <c r="Q26" s="20">
        <f>IF(O$53,O26/O$53*100,0)</f>
        <v>141.93188361985128</v>
      </c>
      <c r="R26" s="95"/>
      <c r="S26" s="21">
        <v>9798687</v>
      </c>
      <c r="T26" s="95"/>
      <c r="U26" s="20">
        <f>(S26/$BJ26)</f>
        <v>350.17822171395898</v>
      </c>
      <c r="V26" s="95"/>
      <c r="W26" s="20">
        <f>IF(U$53,U26/U$53*100,0)</f>
        <v>212.48508240661886</v>
      </c>
      <c r="X26" s="95"/>
      <c r="Y26" s="21">
        <v>0</v>
      </c>
      <c r="Z26" s="95"/>
      <c r="AA26" s="21">
        <v>9798687</v>
      </c>
      <c r="AB26" s="95"/>
      <c r="AC26" s="21">
        <v>0</v>
      </c>
      <c r="AD26" s="95"/>
      <c r="AE26" s="95"/>
      <c r="AF26" s="21">
        <v>844221</v>
      </c>
      <c r="AG26" s="95"/>
      <c r="AH26" s="20">
        <f>(AF26/$BJ26)</f>
        <v>30.170145093274247</v>
      </c>
      <c r="AI26" s="95"/>
      <c r="AJ26" s="20">
        <f>IF(AH$53,AH26/AH$53*100,0)</f>
        <v>164.43627144793811</v>
      </c>
      <c r="AK26" s="95"/>
      <c r="AL26" s="21">
        <v>1204002</v>
      </c>
      <c r="AM26" s="95"/>
      <c r="AN26" s="20">
        <f>(AL26/$BJ26)</f>
        <v>43.027732113501536</v>
      </c>
      <c r="AO26" s="95"/>
      <c r="AP26" s="20">
        <f>IF(AN$53,AN26/AN$53*100,0)</f>
        <v>77.298861597128138</v>
      </c>
      <c r="AQ26" s="95"/>
      <c r="AR26" s="21">
        <f t="shared" si="0"/>
        <v>32229665</v>
      </c>
      <c r="AS26" s="95"/>
      <c r="AT26" s="21">
        <v>4997705</v>
      </c>
      <c r="AU26" s="95"/>
      <c r="AV26" s="20">
        <f>IF(AR$26,AT26/AR$26*100,0)</f>
        <v>15.50653722277287</v>
      </c>
      <c r="AW26" s="95"/>
      <c r="AX26" s="21">
        <v>739502</v>
      </c>
      <c r="AY26" s="95"/>
      <c r="AZ26" s="20">
        <f t="shared" si="1"/>
        <v>2.2944762224491009</v>
      </c>
      <c r="BA26" s="95"/>
      <c r="BB26" s="21">
        <v>0</v>
      </c>
      <c r="BC26" s="95"/>
      <c r="BD26" s="20">
        <f t="shared" si="2"/>
        <v>0</v>
      </c>
      <c r="BE26" s="95"/>
      <c r="BF26" s="21">
        <v>1782743</v>
      </c>
      <c r="BG26" s="95"/>
      <c r="BH26" s="83">
        <v>13</v>
      </c>
      <c r="BI26" s="95"/>
      <c r="BJ26" s="28">
        <v>27982</v>
      </c>
      <c r="BK26" s="95"/>
      <c r="BL26" s="28">
        <f>IF(E26,$BJ26,0)</f>
        <v>27982</v>
      </c>
      <c r="BM26" s="95"/>
      <c r="BN26" s="28">
        <f>IF(M26,$BJ26,0)</f>
        <v>27982</v>
      </c>
      <c r="BO26" s="95"/>
      <c r="BP26" s="28">
        <f>IF(S26,$BJ26,0)</f>
        <v>27982</v>
      </c>
      <c r="BQ26" s="95"/>
      <c r="BR26" s="28">
        <f>IF(AF26,$BJ26,0)</f>
        <v>27982</v>
      </c>
      <c r="BS26" s="95"/>
      <c r="BT26" s="28">
        <f>IF(AL26,$BJ26,0)</f>
        <v>27982</v>
      </c>
    </row>
    <row r="27" spans="1:72" ht="11.25" x14ac:dyDescent="0.25">
      <c r="A27" s="83">
        <v>14</v>
      </c>
      <c r="B27" s="95"/>
      <c r="C27" s="83" t="s">
        <v>97</v>
      </c>
      <c r="D27" s="95"/>
      <c r="E27" s="21">
        <v>2134391</v>
      </c>
      <c r="F27" s="95"/>
      <c r="G27" s="20">
        <f>(E27/$BJ27)</f>
        <v>317.61770833333333</v>
      </c>
      <c r="H27" s="95"/>
      <c r="I27" s="20">
        <f>IF(G$53,G27/G$53*100,0)</f>
        <v>101.37839943873522</v>
      </c>
      <c r="J27" s="95"/>
      <c r="K27" s="21">
        <v>0</v>
      </c>
      <c r="L27" s="95"/>
      <c r="M27" s="21">
        <v>2228369</v>
      </c>
      <c r="N27" s="95"/>
      <c r="O27" s="20">
        <f>(M27/$BJ27)</f>
        <v>331.60252976190475</v>
      </c>
      <c r="P27" s="95"/>
      <c r="Q27" s="20">
        <f>IF(O$53,O27/O$53*100,0)</f>
        <v>125.51362438360239</v>
      </c>
      <c r="R27" s="95"/>
      <c r="S27" s="21">
        <v>7529</v>
      </c>
      <c r="T27" s="95"/>
      <c r="U27" s="20">
        <f>(S27/$BJ27)</f>
        <v>1.1203869047619048</v>
      </c>
      <c r="V27" s="95"/>
      <c r="W27" s="20">
        <f>IF(U$53,U27/U$53*100,0)</f>
        <v>0.67984097531939713</v>
      </c>
      <c r="X27" s="95"/>
      <c r="Y27" s="21">
        <v>0</v>
      </c>
      <c r="Z27" s="95"/>
      <c r="AA27" s="21">
        <v>0</v>
      </c>
      <c r="AB27" s="95"/>
      <c r="AC27" s="21">
        <v>7529</v>
      </c>
      <c r="AD27" s="95"/>
      <c r="AE27" s="95"/>
      <c r="AF27" s="21">
        <v>260743</v>
      </c>
      <c r="AG27" s="95"/>
      <c r="AH27" s="20">
        <f>(AF27/$BJ27)</f>
        <v>38.80104166666667</v>
      </c>
      <c r="AI27" s="95"/>
      <c r="AJ27" s="20">
        <f>IF(AH$53,AH27/AH$53*100,0)</f>
        <v>211.47722691546159</v>
      </c>
      <c r="AK27" s="95"/>
      <c r="AL27" s="21">
        <v>472890</v>
      </c>
      <c r="AM27" s="95"/>
      <c r="AN27" s="20">
        <f>(AL27/$BJ27)</f>
        <v>70.370535714285708</v>
      </c>
      <c r="AO27" s="95"/>
      <c r="AP27" s="20">
        <f>IF(AN$53,AN27/AN$53*100,0)</f>
        <v>126.41991649351816</v>
      </c>
      <c r="AQ27" s="95"/>
      <c r="AR27" s="21">
        <f t="shared" si="0"/>
        <v>5103922</v>
      </c>
      <c r="AS27" s="95"/>
      <c r="AT27" s="21">
        <v>433740</v>
      </c>
      <c r="AU27" s="95"/>
      <c r="AV27" s="20">
        <f>IF(AR$27,AT27/AR$27*100,0)</f>
        <v>8.498170622513431</v>
      </c>
      <c r="AW27" s="95"/>
      <c r="AX27" s="21">
        <v>62148</v>
      </c>
      <c r="AY27" s="95"/>
      <c r="AZ27" s="20">
        <f t="shared" si="1"/>
        <v>1.2176518371558187</v>
      </c>
      <c r="BA27" s="95"/>
      <c r="BB27" s="21">
        <v>1336389</v>
      </c>
      <c r="BC27" s="95"/>
      <c r="BD27" s="20">
        <f t="shared" si="2"/>
        <v>26.183570203463141</v>
      </c>
      <c r="BE27" s="95"/>
      <c r="BF27" s="21">
        <v>30067</v>
      </c>
      <c r="BG27" s="95"/>
      <c r="BH27" s="83">
        <v>14</v>
      </c>
      <c r="BI27" s="95"/>
      <c r="BJ27" s="28">
        <v>6720</v>
      </c>
      <c r="BK27" s="95"/>
      <c r="BL27" s="28">
        <f>IF(E27,$BJ27,0)</f>
        <v>6720</v>
      </c>
      <c r="BM27" s="95"/>
      <c r="BN27" s="28">
        <f>IF(M27,$BJ27,0)</f>
        <v>6720</v>
      </c>
      <c r="BO27" s="95"/>
      <c r="BP27" s="28">
        <f>IF(S27,$BJ27,0)</f>
        <v>6720</v>
      </c>
      <c r="BQ27" s="95"/>
      <c r="BR27" s="28">
        <f>IF(AF27,$BJ27,0)</f>
        <v>6720</v>
      </c>
      <c r="BS27" s="95"/>
      <c r="BT27" s="28">
        <f>IF(AL27,$BJ27,0)</f>
        <v>6720</v>
      </c>
    </row>
    <row r="28" spans="1:72" ht="11.25" x14ac:dyDescent="0.25">
      <c r="A28" s="83">
        <v>15</v>
      </c>
      <c r="B28" s="95"/>
      <c r="C28" s="83" t="s">
        <v>98</v>
      </c>
      <c r="D28" s="95"/>
      <c r="E28" s="21">
        <v>40394296</v>
      </c>
      <c r="F28" s="95"/>
      <c r="G28" s="20">
        <f>(E28/$BJ28)</f>
        <v>294.53069676553798</v>
      </c>
      <c r="H28" s="95"/>
      <c r="I28" s="20">
        <f>IF(G$53,G28/G$53*100,0)</f>
        <v>94.009401366025983</v>
      </c>
      <c r="J28" s="95"/>
      <c r="K28" s="21">
        <v>0</v>
      </c>
      <c r="L28" s="95"/>
      <c r="M28" s="21">
        <v>38568974</v>
      </c>
      <c r="N28" s="95"/>
      <c r="O28" s="20">
        <f>(M28/$BJ28)</f>
        <v>281.22155627497301</v>
      </c>
      <c r="P28" s="95"/>
      <c r="Q28" s="20">
        <f>IF(O$53,O28/O$53*100,0)</f>
        <v>106.44411189568699</v>
      </c>
      <c r="R28" s="95"/>
      <c r="S28" s="21">
        <v>21062114</v>
      </c>
      <c r="T28" s="95"/>
      <c r="U28" s="20">
        <f>(S28/$BJ28)</f>
        <v>153.5721556274973</v>
      </c>
      <c r="V28" s="95"/>
      <c r="W28" s="20">
        <f>IF(U$53,U28/U$53*100,0)</f>
        <v>93.18624094940418</v>
      </c>
      <c r="X28" s="95"/>
      <c r="Y28" s="21">
        <v>10412499</v>
      </c>
      <c r="Z28" s="95"/>
      <c r="AA28" s="21">
        <v>6942492</v>
      </c>
      <c r="AB28" s="95"/>
      <c r="AC28" s="21">
        <v>1244624</v>
      </c>
      <c r="AD28" s="95"/>
      <c r="AE28" s="95"/>
      <c r="AF28" s="21">
        <v>391960</v>
      </c>
      <c r="AG28" s="95"/>
      <c r="AH28" s="20">
        <f>(AF28/$BJ28)</f>
        <v>2.8579344941231373</v>
      </c>
      <c r="AI28" s="95"/>
      <c r="AJ28" s="20">
        <f>IF(AH$53,AH28/AH$53*100,0)</f>
        <v>15.576593708885483</v>
      </c>
      <c r="AK28" s="95"/>
      <c r="AL28" s="21">
        <v>5781225</v>
      </c>
      <c r="AM28" s="95"/>
      <c r="AN28" s="20">
        <f>(AL28/$BJ28)</f>
        <v>42.153184880566975</v>
      </c>
      <c r="AO28" s="95"/>
      <c r="AP28" s="20">
        <f>IF(AN$53,AN28/AN$53*100,0)</f>
        <v>75.727746825370332</v>
      </c>
      <c r="AQ28" s="95"/>
      <c r="AR28" s="21">
        <f t="shared" si="0"/>
        <v>106198569</v>
      </c>
      <c r="AS28" s="95"/>
      <c r="AT28" s="21">
        <v>16924107</v>
      </c>
      <c r="AU28" s="95"/>
      <c r="AV28" s="20">
        <f>IF(AR$28,AT28/AR$28*100,0)</f>
        <v>15.936285356161436</v>
      </c>
      <c r="AW28" s="95"/>
      <c r="AX28" s="21">
        <v>813956</v>
      </c>
      <c r="AY28" s="95"/>
      <c r="AZ28" s="20">
        <f t="shared" si="1"/>
        <v>0.76644723903953926</v>
      </c>
      <c r="BA28" s="95"/>
      <c r="BB28" s="21">
        <v>147746</v>
      </c>
      <c r="BC28" s="95"/>
      <c r="BD28" s="20">
        <f t="shared" si="2"/>
        <v>0.1391224019223837</v>
      </c>
      <c r="BE28" s="95"/>
      <c r="BF28" s="21">
        <v>5526801</v>
      </c>
      <c r="BG28" s="95"/>
      <c r="BH28" s="83">
        <v>15</v>
      </c>
      <c r="BI28" s="95"/>
      <c r="BJ28" s="28">
        <v>137148</v>
      </c>
      <c r="BK28" s="95"/>
      <c r="BL28" s="28">
        <f>IF(E28,$BJ28,0)</f>
        <v>137148</v>
      </c>
      <c r="BM28" s="95"/>
      <c r="BN28" s="28">
        <f>IF(M28,$BJ28,0)</f>
        <v>137148</v>
      </c>
      <c r="BO28" s="95"/>
      <c r="BP28" s="28">
        <f>IF(S28,$BJ28,0)</f>
        <v>137148</v>
      </c>
      <c r="BQ28" s="95"/>
      <c r="BR28" s="28">
        <f>IF(AF28,$BJ28,0)</f>
        <v>137148</v>
      </c>
      <c r="BS28" s="95"/>
      <c r="BT28" s="28">
        <f>IF(AL28,$BJ28,0)</f>
        <v>137148</v>
      </c>
    </row>
    <row r="29" spans="1:72" ht="11.25" x14ac:dyDescent="0.25">
      <c r="A29" s="83">
        <v>16</v>
      </c>
      <c r="B29" s="95"/>
      <c r="C29" s="83" t="s">
        <v>99</v>
      </c>
      <c r="D29" s="95"/>
      <c r="E29" s="21">
        <v>12358946</v>
      </c>
      <c r="F29" s="95"/>
      <c r="G29" s="20">
        <f>(E29/$BJ29)</f>
        <v>225.48706440430578</v>
      </c>
      <c r="H29" s="95"/>
      <c r="I29" s="20">
        <f>IF(G$53,G29/G$53*100,0)</f>
        <v>71.971798434667008</v>
      </c>
      <c r="J29" s="95"/>
      <c r="K29" s="21">
        <v>0</v>
      </c>
      <c r="L29" s="95"/>
      <c r="M29" s="21">
        <v>9872304</v>
      </c>
      <c r="N29" s="95"/>
      <c r="O29" s="20">
        <f>(M29/$BJ29)</f>
        <v>180.11866447728517</v>
      </c>
      <c r="P29" s="95"/>
      <c r="Q29" s="20">
        <f>IF(O$53,O29/O$53*100,0)</f>
        <v>68.176037178939694</v>
      </c>
      <c r="R29" s="95"/>
      <c r="S29" s="21">
        <v>8928739</v>
      </c>
      <c r="T29" s="95"/>
      <c r="U29" s="20">
        <f>(S29/$BJ29)</f>
        <v>162.90346652070789</v>
      </c>
      <c r="V29" s="95"/>
      <c r="W29" s="20">
        <f>IF(U$53,U29/U$53*100,0)</f>
        <v>98.848398791205199</v>
      </c>
      <c r="X29" s="95"/>
      <c r="Y29" s="21">
        <v>3297068</v>
      </c>
      <c r="Z29" s="95"/>
      <c r="AA29" s="21">
        <v>5590537</v>
      </c>
      <c r="AB29" s="95"/>
      <c r="AC29" s="21">
        <v>0</v>
      </c>
      <c r="AD29" s="95"/>
      <c r="AE29" s="95"/>
      <c r="AF29" s="21">
        <v>959795</v>
      </c>
      <c r="AG29" s="95"/>
      <c r="AH29" s="20">
        <f>(AF29/$BJ29)</f>
        <v>17.511311804415254</v>
      </c>
      <c r="AI29" s="95"/>
      <c r="AJ29" s="20">
        <f>IF(AH$53,AH29/AH$53*100,0)</f>
        <v>95.441861892875963</v>
      </c>
      <c r="AK29" s="95"/>
      <c r="AL29" s="21">
        <v>4783832</v>
      </c>
      <c r="AM29" s="95"/>
      <c r="AN29" s="20">
        <f>(AL29/$BJ29)</f>
        <v>87.280277321656627</v>
      </c>
      <c r="AO29" s="95"/>
      <c r="AP29" s="20">
        <f>IF(AN$53,AN29/AN$53*100,0)</f>
        <v>156.79808684893905</v>
      </c>
      <c r="AQ29" s="95"/>
      <c r="AR29" s="21">
        <f t="shared" si="0"/>
        <v>36903616</v>
      </c>
      <c r="AS29" s="95"/>
      <c r="AT29" s="21">
        <v>3978534</v>
      </c>
      <c r="AU29" s="95"/>
      <c r="AV29" s="20">
        <f>IF(AR$29,AT29/AR$29*100,0)</f>
        <v>10.780878491690354</v>
      </c>
      <c r="AW29" s="95"/>
      <c r="AX29" s="21">
        <v>409899</v>
      </c>
      <c r="AY29" s="95"/>
      <c r="AZ29" s="20">
        <f t="shared" si="1"/>
        <v>1.1107285529959992</v>
      </c>
      <c r="BA29" s="95"/>
      <c r="BB29" s="21">
        <v>977406</v>
      </c>
      <c r="BC29" s="95"/>
      <c r="BD29" s="20">
        <f t="shared" si="2"/>
        <v>2.6485372056765386</v>
      </c>
      <c r="BE29" s="95"/>
      <c r="BF29" s="21">
        <v>608312</v>
      </c>
      <c r="BG29" s="95"/>
      <c r="BH29" s="83">
        <v>16</v>
      </c>
      <c r="BI29" s="95"/>
      <c r="BJ29" s="28">
        <v>54810</v>
      </c>
      <c r="BK29" s="95"/>
      <c r="BL29" s="28">
        <f>IF(E29,$BJ29,0)</f>
        <v>54810</v>
      </c>
      <c r="BM29" s="95"/>
      <c r="BN29" s="28">
        <f>IF(M29,$BJ29,0)</f>
        <v>54810</v>
      </c>
      <c r="BO29" s="95"/>
      <c r="BP29" s="28">
        <f>IF(S29,$BJ29,0)</f>
        <v>54810</v>
      </c>
      <c r="BQ29" s="95"/>
      <c r="BR29" s="28">
        <f>IF(AF29,$BJ29,0)</f>
        <v>54810</v>
      </c>
      <c r="BS29" s="95"/>
      <c r="BT29" s="28">
        <f>IF(AL29,$BJ29,0)</f>
        <v>54810</v>
      </c>
    </row>
    <row r="30" spans="1:72" ht="11.25" x14ac:dyDescent="0.25">
      <c r="A30" s="83">
        <v>17</v>
      </c>
      <c r="B30" s="95"/>
      <c r="C30" s="83" t="s">
        <v>100</v>
      </c>
      <c r="D30" s="95"/>
      <c r="E30" s="21">
        <v>0</v>
      </c>
      <c r="F30" s="95"/>
      <c r="G30" s="20">
        <v>0</v>
      </c>
      <c r="H30" s="95"/>
      <c r="I30" s="20">
        <f>IF(G$53,G30/G$53*100,0)</f>
        <v>0</v>
      </c>
      <c r="J30" s="95"/>
      <c r="K30" s="21">
        <v>0</v>
      </c>
      <c r="L30" s="95"/>
      <c r="M30" s="21">
        <v>0</v>
      </c>
      <c r="N30" s="95"/>
      <c r="O30" s="20">
        <v>0</v>
      </c>
      <c r="P30" s="95"/>
      <c r="Q30" s="20">
        <f>IF(O$53,O30/O$53*100,0)</f>
        <v>0</v>
      </c>
      <c r="R30" s="95"/>
      <c r="S30" s="21">
        <v>0</v>
      </c>
      <c r="T30" s="95"/>
      <c r="U30" s="20">
        <v>0</v>
      </c>
      <c r="V30" s="95"/>
      <c r="W30" s="20">
        <f>IF(U$53,U30/U$53*100,0)</f>
        <v>0</v>
      </c>
      <c r="X30" s="95"/>
      <c r="Y30" s="21">
        <v>0</v>
      </c>
      <c r="Z30" s="95"/>
      <c r="AA30" s="21">
        <v>0</v>
      </c>
      <c r="AB30" s="95"/>
      <c r="AC30" s="21">
        <v>0</v>
      </c>
      <c r="AD30" s="95"/>
      <c r="AE30" s="95"/>
      <c r="AF30" s="21">
        <v>0</v>
      </c>
      <c r="AG30" s="95"/>
      <c r="AH30" s="20">
        <v>0</v>
      </c>
      <c r="AI30" s="95"/>
      <c r="AJ30" s="20">
        <f>IF(AH$53,AH30/AH$53*100,0)</f>
        <v>0</v>
      </c>
      <c r="AK30" s="95"/>
      <c r="AL30" s="21">
        <v>0</v>
      </c>
      <c r="AM30" s="95"/>
      <c r="AN30" s="20">
        <v>0</v>
      </c>
      <c r="AO30" s="95"/>
      <c r="AP30" s="20">
        <f>IF(AN$53,AN30/AN$53*100,0)</f>
        <v>0</v>
      </c>
      <c r="AQ30" s="95"/>
      <c r="AR30" s="21">
        <f t="shared" si="0"/>
        <v>0</v>
      </c>
      <c r="AS30" s="95"/>
      <c r="AT30" s="21">
        <v>0</v>
      </c>
      <c r="AU30" s="95"/>
      <c r="AV30" s="20">
        <f>IF(AR$30,AT30/AR$30*100,0)</f>
        <v>0</v>
      </c>
      <c r="AW30" s="95"/>
      <c r="AX30" s="21">
        <v>0</v>
      </c>
      <c r="AY30" s="95"/>
      <c r="AZ30" s="20">
        <f t="shared" si="1"/>
        <v>0</v>
      </c>
      <c r="BA30" s="95"/>
      <c r="BB30" s="21">
        <v>0</v>
      </c>
      <c r="BC30" s="95"/>
      <c r="BD30" s="20">
        <f t="shared" si="2"/>
        <v>0</v>
      </c>
      <c r="BE30" s="95"/>
      <c r="BF30" s="21">
        <v>0</v>
      </c>
      <c r="BG30" s="95"/>
      <c r="BH30" s="83">
        <v>17</v>
      </c>
      <c r="BI30" s="95"/>
      <c r="BJ30" s="28">
        <v>0</v>
      </c>
      <c r="BK30" s="95"/>
      <c r="BL30" s="28">
        <f>IF(E30,$BJ30,0)</f>
        <v>0</v>
      </c>
      <c r="BM30" s="95"/>
      <c r="BN30" s="28">
        <f>IF(M30,$BJ30,0)</f>
        <v>0</v>
      </c>
      <c r="BO30" s="95"/>
      <c r="BP30" s="28">
        <f>IF(S30,$BJ30,0)</f>
        <v>0</v>
      </c>
      <c r="BQ30" s="95"/>
      <c r="BR30" s="28">
        <f>IF(AF30,$BJ30,0)</f>
        <v>0</v>
      </c>
      <c r="BS30" s="95"/>
      <c r="BT30" s="28">
        <f>IF(AL30,$BJ30,0)</f>
        <v>0</v>
      </c>
    </row>
    <row r="31" spans="1:72" ht="11.25" x14ac:dyDescent="0.25">
      <c r="A31" s="83">
        <v>18</v>
      </c>
      <c r="B31" s="95"/>
      <c r="C31" s="83" t="s">
        <v>101</v>
      </c>
      <c r="D31" s="95"/>
      <c r="E31" s="21">
        <v>2475596</v>
      </c>
      <c r="F31" s="95"/>
      <c r="G31" s="20">
        <f>(E31/$BJ31)</f>
        <v>331.00628426260198</v>
      </c>
      <c r="H31" s="95"/>
      <c r="I31" s="20">
        <f>IF(G$53,G31/G$53*100,0)</f>
        <v>105.65181481470903</v>
      </c>
      <c r="J31" s="95"/>
      <c r="K31" s="21">
        <v>0</v>
      </c>
      <c r="L31" s="95"/>
      <c r="M31" s="21">
        <v>1258941</v>
      </c>
      <c r="N31" s="95"/>
      <c r="O31" s="20">
        <f>(M31/$BJ31)</f>
        <v>168.33012434817488</v>
      </c>
      <c r="P31" s="95"/>
      <c r="Q31" s="20">
        <f>IF(O$53,O31/O$53*100,0)</f>
        <v>63.714001262450878</v>
      </c>
      <c r="R31" s="95"/>
      <c r="S31" s="21">
        <v>123973</v>
      </c>
      <c r="T31" s="95"/>
      <c r="U31" s="20">
        <f>(S31/$BJ31)</f>
        <v>16.576146543655568</v>
      </c>
      <c r="V31" s="95"/>
      <c r="W31" s="20">
        <f>IF(U$53,U31/U$53*100,0)</f>
        <v>10.058260753833855</v>
      </c>
      <c r="X31" s="95"/>
      <c r="Y31" s="21">
        <v>0</v>
      </c>
      <c r="Z31" s="95"/>
      <c r="AA31" s="21">
        <v>139708</v>
      </c>
      <c r="AB31" s="95"/>
      <c r="AC31" s="21">
        <v>0</v>
      </c>
      <c r="AD31" s="95"/>
      <c r="AE31" s="95"/>
      <c r="AF31" s="21">
        <v>0</v>
      </c>
      <c r="AG31" s="95"/>
      <c r="AH31" s="20">
        <f>(AF31/$BJ31)</f>
        <v>0</v>
      </c>
      <c r="AI31" s="95"/>
      <c r="AJ31" s="20">
        <f>IF(AH$53,AH31/AH$53*100,0)</f>
        <v>0</v>
      </c>
      <c r="AK31" s="95"/>
      <c r="AL31" s="21">
        <v>109723</v>
      </c>
      <c r="AM31" s="95"/>
      <c r="AN31" s="20">
        <f>(AL31/$BJ31)</f>
        <v>14.670811605829657</v>
      </c>
      <c r="AO31" s="95"/>
      <c r="AP31" s="20">
        <f>IF(AN$53,AN31/AN$53*100,0)</f>
        <v>26.355956499058014</v>
      </c>
      <c r="AQ31" s="95"/>
      <c r="AR31" s="21">
        <f t="shared" si="0"/>
        <v>3968233</v>
      </c>
      <c r="AS31" s="95"/>
      <c r="AT31" s="21">
        <v>526873</v>
      </c>
      <c r="AU31" s="95"/>
      <c r="AV31" s="20">
        <f>IF(AR$31,AT31/AR$31*100,0)</f>
        <v>13.277269757093396</v>
      </c>
      <c r="AW31" s="95"/>
      <c r="AX31" s="21">
        <v>44867</v>
      </c>
      <c r="AY31" s="95"/>
      <c r="AZ31" s="20">
        <f t="shared" si="1"/>
        <v>1.1306543743777142</v>
      </c>
      <c r="BA31" s="95"/>
      <c r="BB31" s="21">
        <v>11380</v>
      </c>
      <c r="BC31" s="95"/>
      <c r="BD31" s="20">
        <f t="shared" si="2"/>
        <v>0.28677751533239104</v>
      </c>
      <c r="BE31" s="95"/>
      <c r="BF31" s="21">
        <v>440317</v>
      </c>
      <c r="BG31" s="95"/>
      <c r="BH31" s="83">
        <v>18</v>
      </c>
      <c r="BI31" s="95"/>
      <c r="BJ31" s="28">
        <v>7479</v>
      </c>
      <c r="BK31" s="95"/>
      <c r="BL31" s="28">
        <f>IF(E31,$BJ31,0)</f>
        <v>7479</v>
      </c>
      <c r="BM31" s="95"/>
      <c r="BN31" s="28">
        <f>IF(M31,$BJ31,0)</f>
        <v>7479</v>
      </c>
      <c r="BO31" s="95"/>
      <c r="BP31" s="28">
        <f>IF(S31,$BJ31,0)</f>
        <v>7479</v>
      </c>
      <c r="BQ31" s="95"/>
      <c r="BR31" s="28">
        <f>IF(AF31,$BJ31,0)</f>
        <v>0</v>
      </c>
      <c r="BS31" s="95"/>
      <c r="BT31" s="28">
        <f>IF(AL31,$BJ31,0)</f>
        <v>7479</v>
      </c>
    </row>
    <row r="32" spans="1:72" ht="11.25" x14ac:dyDescent="0.25">
      <c r="A32" s="83">
        <v>19</v>
      </c>
      <c r="B32" s="95"/>
      <c r="C32" s="83" t="s">
        <v>102</v>
      </c>
      <c r="D32" s="95"/>
      <c r="E32" s="21">
        <v>24195446</v>
      </c>
      <c r="F32" s="95"/>
      <c r="G32" s="20">
        <f>(E32/$BJ32)</f>
        <v>300.95709932209712</v>
      </c>
      <c r="H32" s="95"/>
      <c r="I32" s="20">
        <f>IF(G$53,G32/G$53*100,0)</f>
        <v>96.060604394823187</v>
      </c>
      <c r="J32" s="95"/>
      <c r="K32" s="21">
        <v>0</v>
      </c>
      <c r="L32" s="95"/>
      <c r="M32" s="21">
        <v>20553710</v>
      </c>
      <c r="N32" s="95"/>
      <c r="O32" s="20">
        <f>(M32/$BJ32)</f>
        <v>255.65905839915416</v>
      </c>
      <c r="P32" s="95"/>
      <c r="Q32" s="20">
        <f>IF(O$53,O32/O$53*100,0)</f>
        <v>96.768547119399358</v>
      </c>
      <c r="R32" s="95"/>
      <c r="S32" s="21">
        <v>15013200</v>
      </c>
      <c r="T32" s="95"/>
      <c r="U32" s="20">
        <f>(S32/$BJ32)</f>
        <v>186.74295665153306</v>
      </c>
      <c r="V32" s="95"/>
      <c r="W32" s="20">
        <f>IF(U$53,U32/U$53*100,0)</f>
        <v>113.31399291121281</v>
      </c>
      <c r="X32" s="95"/>
      <c r="Y32" s="21">
        <v>0</v>
      </c>
      <c r="Z32" s="95"/>
      <c r="AA32" s="21">
        <v>15013200</v>
      </c>
      <c r="AB32" s="95"/>
      <c r="AC32" s="21">
        <v>0</v>
      </c>
      <c r="AD32" s="95"/>
      <c r="AE32" s="95"/>
      <c r="AF32" s="21">
        <v>949854</v>
      </c>
      <c r="AG32" s="95"/>
      <c r="AH32" s="20">
        <f>(AF32/$BJ32)</f>
        <v>11.814839231295478</v>
      </c>
      <c r="AI32" s="95"/>
      <c r="AJ32" s="20">
        <f>IF(AH$53,AH32/AH$53*100,0)</f>
        <v>64.39439071123833</v>
      </c>
      <c r="AK32" s="95"/>
      <c r="AL32" s="21">
        <v>2416419</v>
      </c>
      <c r="AM32" s="95"/>
      <c r="AN32" s="20">
        <f>(AL32/$BJ32)</f>
        <v>30.056831892530631</v>
      </c>
      <c r="AO32" s="95"/>
      <c r="AP32" s="20">
        <f>IF(AN$53,AN32/AN$53*100,0)</f>
        <v>53.996777761378532</v>
      </c>
      <c r="AQ32" s="95"/>
      <c r="AR32" s="21">
        <f t="shared" si="0"/>
        <v>63128629</v>
      </c>
      <c r="AS32" s="95"/>
      <c r="AT32" s="21">
        <v>12054999</v>
      </c>
      <c r="AU32" s="95"/>
      <c r="AV32" s="20">
        <f>IF(AR$32,AT32/AR$32*100,0)</f>
        <v>19.09593031079449</v>
      </c>
      <c r="AW32" s="95"/>
      <c r="AX32" s="21">
        <v>324249</v>
      </c>
      <c r="AY32" s="95"/>
      <c r="AZ32" s="20">
        <f t="shared" si="1"/>
        <v>0.51363225391763223</v>
      </c>
      <c r="BA32" s="95"/>
      <c r="BB32" s="21">
        <v>158708</v>
      </c>
      <c r="BC32" s="95"/>
      <c r="BD32" s="20">
        <f t="shared" si="2"/>
        <v>0.25140416086020179</v>
      </c>
      <c r="BE32" s="95"/>
      <c r="BF32" s="21">
        <v>8087324</v>
      </c>
      <c r="BG32" s="95"/>
      <c r="BH32" s="83">
        <v>19</v>
      </c>
      <c r="BI32" s="95"/>
      <c r="BJ32" s="28">
        <v>80395</v>
      </c>
      <c r="BK32" s="95"/>
      <c r="BL32" s="28">
        <f>IF(E32,$BJ32,0)</f>
        <v>80395</v>
      </c>
      <c r="BM32" s="95"/>
      <c r="BN32" s="28">
        <f>IF(M32,$BJ32,0)</f>
        <v>80395</v>
      </c>
      <c r="BO32" s="95"/>
      <c r="BP32" s="28">
        <f>IF(S32,$BJ32,0)</f>
        <v>80395</v>
      </c>
      <c r="BQ32" s="95"/>
      <c r="BR32" s="28">
        <f>IF(AF32,$BJ32,0)</f>
        <v>80395</v>
      </c>
      <c r="BS32" s="95"/>
      <c r="BT32" s="28">
        <f>IF(AL32,$BJ32,0)</f>
        <v>80395</v>
      </c>
    </row>
    <row r="33" spans="1:72" ht="11.25" x14ac:dyDescent="0.25">
      <c r="A33" s="83">
        <v>20</v>
      </c>
      <c r="B33" s="95"/>
      <c r="C33" s="83" t="s">
        <v>103</v>
      </c>
      <c r="D33" s="95"/>
      <c r="E33" s="21">
        <v>16271945</v>
      </c>
      <c r="F33" s="95"/>
      <c r="G33" s="20">
        <f>(E33/$BJ33)</f>
        <v>380.43451323295614</v>
      </c>
      <c r="H33" s="95"/>
      <c r="I33" s="20">
        <f>IF(G$53,G33/G$53*100,0)</f>
        <v>121.42850046111175</v>
      </c>
      <c r="J33" s="95"/>
      <c r="K33" s="21">
        <v>0</v>
      </c>
      <c r="L33" s="95"/>
      <c r="M33" s="21">
        <v>10146658</v>
      </c>
      <c r="N33" s="95"/>
      <c r="O33" s="20">
        <f>(M33/$BJ33)</f>
        <v>237.22664359861591</v>
      </c>
      <c r="P33" s="95"/>
      <c r="Q33" s="20">
        <f>IF(O$53,O33/O$53*100,0)</f>
        <v>89.791763228701498</v>
      </c>
      <c r="R33" s="95"/>
      <c r="S33" s="21">
        <v>5845307</v>
      </c>
      <c r="T33" s="95"/>
      <c r="U33" s="20">
        <f>(S33/$BJ33)</f>
        <v>136.66199850369401</v>
      </c>
      <c r="V33" s="95"/>
      <c r="W33" s="20">
        <f>IF(U$53,U33/U$53*100,0)</f>
        <v>82.925305496669878</v>
      </c>
      <c r="X33" s="95"/>
      <c r="Y33" s="21">
        <v>0</v>
      </c>
      <c r="Z33" s="95"/>
      <c r="AA33" s="21">
        <v>5596678</v>
      </c>
      <c r="AB33" s="95"/>
      <c r="AC33" s="21">
        <v>0</v>
      </c>
      <c r="AD33" s="95"/>
      <c r="AE33" s="95"/>
      <c r="AF33" s="21">
        <v>1429249</v>
      </c>
      <c r="AG33" s="95"/>
      <c r="AH33" s="20">
        <f>(AF33/$BJ33)</f>
        <v>33.415528850649956</v>
      </c>
      <c r="AI33" s="95"/>
      <c r="AJ33" s="20">
        <f>IF(AH$53,AH33/AH$53*100,0)</f>
        <v>182.12457897283394</v>
      </c>
      <c r="AK33" s="95"/>
      <c r="AL33" s="21">
        <v>2076152</v>
      </c>
      <c r="AM33" s="95"/>
      <c r="AN33" s="20">
        <f>(AL33/$BJ33)</f>
        <v>48.539979425792573</v>
      </c>
      <c r="AO33" s="95"/>
      <c r="AP33" s="20">
        <f>IF(AN$53,AN33/AN$53*100,0)</f>
        <v>87.201555072999838</v>
      </c>
      <c r="AQ33" s="95"/>
      <c r="AR33" s="21">
        <f t="shared" si="0"/>
        <v>35769311</v>
      </c>
      <c r="AS33" s="95"/>
      <c r="AT33" s="21">
        <v>1404179</v>
      </c>
      <c r="AU33" s="95"/>
      <c r="AV33" s="20">
        <f>IF(AR$33,AT33/AR$33*100,0)</f>
        <v>3.9256529151484072</v>
      </c>
      <c r="AW33" s="95"/>
      <c r="AX33" s="21">
        <v>9790890</v>
      </c>
      <c r="AY33" s="95"/>
      <c r="AZ33" s="20">
        <f t="shared" si="1"/>
        <v>27.372319248754888</v>
      </c>
      <c r="BA33" s="95"/>
      <c r="BB33" s="21">
        <v>221344</v>
      </c>
      <c r="BC33" s="95"/>
      <c r="BD33" s="20">
        <f t="shared" si="2"/>
        <v>0.61880979479867537</v>
      </c>
      <c r="BE33" s="95"/>
      <c r="BF33" s="21">
        <v>1597286</v>
      </c>
      <c r="BG33" s="95"/>
      <c r="BH33" s="83">
        <v>20</v>
      </c>
      <c r="BI33" s="95"/>
      <c r="BJ33" s="28">
        <v>42772</v>
      </c>
      <c r="BK33" s="95"/>
      <c r="BL33" s="28">
        <f>IF(E33,$BJ33,0)</f>
        <v>42772</v>
      </c>
      <c r="BM33" s="95"/>
      <c r="BN33" s="28">
        <f>IF(M33,$BJ33,0)</f>
        <v>42772</v>
      </c>
      <c r="BO33" s="95"/>
      <c r="BP33" s="28">
        <f>IF(S33,$BJ33,0)</f>
        <v>42772</v>
      </c>
      <c r="BQ33" s="95"/>
      <c r="BR33" s="28">
        <f>IF(AF33,$BJ33,0)</f>
        <v>42772</v>
      </c>
      <c r="BS33" s="95"/>
      <c r="BT33" s="28">
        <f>IF(AL33,$BJ33,0)</f>
        <v>42772</v>
      </c>
    </row>
    <row r="34" spans="1:72" ht="11.25" x14ac:dyDescent="0.25">
      <c r="A34" s="83">
        <v>21</v>
      </c>
      <c r="B34" s="95"/>
      <c r="C34" s="83" t="s">
        <v>104</v>
      </c>
      <c r="D34" s="95"/>
      <c r="E34" s="21">
        <v>5888911</v>
      </c>
      <c r="F34" s="95"/>
      <c r="G34" s="20">
        <f>(E34/$BJ34)</f>
        <v>342.00075497996397</v>
      </c>
      <c r="H34" s="95"/>
      <c r="I34" s="20">
        <f>IF(G$53,G34/G$53*100,0)</f>
        <v>109.16107079999699</v>
      </c>
      <c r="J34" s="95"/>
      <c r="K34" s="21">
        <v>0</v>
      </c>
      <c r="L34" s="95"/>
      <c r="M34" s="21">
        <v>3545563</v>
      </c>
      <c r="N34" s="95"/>
      <c r="O34" s="20">
        <f>(M34/$BJ34)</f>
        <v>205.90992508275741</v>
      </c>
      <c r="P34" s="95"/>
      <c r="Q34" s="20">
        <f>IF(O$53,O34/O$53*100,0)</f>
        <v>77.938190074272455</v>
      </c>
      <c r="R34" s="95"/>
      <c r="S34" s="21">
        <v>625234</v>
      </c>
      <c r="T34" s="95"/>
      <c r="U34" s="20">
        <f>(S34/$BJ34)</f>
        <v>36.310703292874152</v>
      </c>
      <c r="V34" s="95"/>
      <c r="W34" s="20">
        <f>IF(U$53,U34/U$53*100,0)</f>
        <v>22.033017198114045</v>
      </c>
      <c r="X34" s="95"/>
      <c r="Y34" s="21">
        <v>0</v>
      </c>
      <c r="Z34" s="95"/>
      <c r="AA34" s="21">
        <v>625234</v>
      </c>
      <c r="AB34" s="95"/>
      <c r="AC34" s="21">
        <v>0</v>
      </c>
      <c r="AD34" s="95"/>
      <c r="AE34" s="95"/>
      <c r="AF34" s="21">
        <v>20</v>
      </c>
      <c r="AG34" s="95"/>
      <c r="AH34" s="20">
        <f>(AF34/$BJ34)</f>
        <v>1.1615076369127127E-3</v>
      </c>
      <c r="AI34" s="95"/>
      <c r="AJ34" s="20">
        <f>IF(AH$53,AH34/AH$53*100,0)</f>
        <v>6.3305623649390326E-3</v>
      </c>
      <c r="AK34" s="95"/>
      <c r="AL34" s="21">
        <v>681066</v>
      </c>
      <c r="AM34" s="95"/>
      <c r="AN34" s="20">
        <f>(AL34/$BJ34)</f>
        <v>39.553168012079681</v>
      </c>
      <c r="AO34" s="95"/>
      <c r="AP34" s="20">
        <f>IF(AN$53,AN34/AN$53*100,0)</f>
        <v>71.056844265662022</v>
      </c>
      <c r="AQ34" s="95"/>
      <c r="AR34" s="21">
        <f t="shared" ref="AR34:AR42" si="4">(E34+M34+S34+AF34+AL34)</f>
        <v>10740794</v>
      </c>
      <c r="AS34" s="95"/>
      <c r="AT34" s="21">
        <v>724847</v>
      </c>
      <c r="AU34" s="95"/>
      <c r="AV34" s="20">
        <f>IF(AR$34,AT34/AR$34*100,0)</f>
        <v>6.7485420537811258</v>
      </c>
      <c r="AW34" s="95"/>
      <c r="AX34" s="21">
        <v>110928</v>
      </c>
      <c r="AY34" s="95"/>
      <c r="AZ34" s="20">
        <f t="shared" ref="AZ34:AZ42" si="5">IF($AR34,AX34/$AR34*100,0)</f>
        <v>1.0327728099058597</v>
      </c>
      <c r="BA34" s="95"/>
      <c r="BB34" s="21">
        <v>6325</v>
      </c>
      <c r="BC34" s="95"/>
      <c r="BD34" s="20">
        <f t="shared" ref="BD34:BD42" si="6">IF($AR34,BB34/$AR34*100,0)</f>
        <v>5.888763903301749E-2</v>
      </c>
      <c r="BE34" s="95"/>
      <c r="BF34" s="21">
        <v>337551</v>
      </c>
      <c r="BG34" s="95"/>
      <c r="BH34" s="83">
        <v>21</v>
      </c>
      <c r="BI34" s="95"/>
      <c r="BJ34" s="28">
        <v>17219</v>
      </c>
      <c r="BK34" s="95"/>
      <c r="BL34" s="28">
        <f>IF(E34,$BJ34,0)</f>
        <v>17219</v>
      </c>
      <c r="BM34" s="95"/>
      <c r="BN34" s="28">
        <f>IF(M34,$BJ34,0)</f>
        <v>17219</v>
      </c>
      <c r="BO34" s="95"/>
      <c r="BP34" s="28">
        <f>IF(S34,$BJ34,0)</f>
        <v>17219</v>
      </c>
      <c r="BQ34" s="95"/>
      <c r="BR34" s="28">
        <f>IF(AF34,$BJ34,0)</f>
        <v>17219</v>
      </c>
      <c r="BS34" s="95"/>
      <c r="BT34" s="28">
        <f>IF(AL34,$BJ34,0)</f>
        <v>17219</v>
      </c>
    </row>
    <row r="35" spans="1:72" ht="11.25" x14ac:dyDescent="0.25">
      <c r="A35" s="83">
        <v>22</v>
      </c>
      <c r="B35" s="95"/>
      <c r="C35" s="83" t="s">
        <v>105</v>
      </c>
      <c r="D35" s="95"/>
      <c r="E35" s="21">
        <v>4899851</v>
      </c>
      <c r="F35" s="95"/>
      <c r="G35" s="20">
        <f>(E35/$BJ35)</f>
        <v>363.35565443084909</v>
      </c>
      <c r="H35" s="95"/>
      <c r="I35" s="20">
        <f>IF(G$53,G35/G$53*100,0)</f>
        <v>115.97720689601661</v>
      </c>
      <c r="J35" s="95"/>
      <c r="K35" s="21">
        <v>0</v>
      </c>
      <c r="L35" s="95"/>
      <c r="M35" s="21">
        <v>2986920</v>
      </c>
      <c r="N35" s="95"/>
      <c r="O35" s="20">
        <f>(M35/$BJ35)</f>
        <v>221.49944382647385</v>
      </c>
      <c r="P35" s="95"/>
      <c r="Q35" s="20">
        <f>IF(O$53,O35/O$53*100,0)</f>
        <v>83.838920087776543</v>
      </c>
      <c r="R35" s="95"/>
      <c r="S35" s="21">
        <v>4492700</v>
      </c>
      <c r="T35" s="95"/>
      <c r="U35" s="20">
        <f>(S35/$BJ35)</f>
        <v>333.1627734519837</v>
      </c>
      <c r="V35" s="95"/>
      <c r="W35" s="20">
        <f>IF(U$53,U35/U$53*100,0)</f>
        <v>202.16025721207922</v>
      </c>
      <c r="X35" s="95"/>
      <c r="Y35" s="21">
        <v>3944491</v>
      </c>
      <c r="Z35" s="95"/>
      <c r="AA35" s="21">
        <v>215743</v>
      </c>
      <c r="AB35" s="95"/>
      <c r="AC35" s="21">
        <v>332466</v>
      </c>
      <c r="AD35" s="95"/>
      <c r="AE35" s="95"/>
      <c r="AF35" s="21">
        <v>367824</v>
      </c>
      <c r="AG35" s="95"/>
      <c r="AH35" s="20">
        <f>(AF35/$BJ35)</f>
        <v>27.276529477196885</v>
      </c>
      <c r="AI35" s="95"/>
      <c r="AJ35" s="20">
        <f>IF(AH$53,AH35/AH$53*100,0)</f>
        <v>148.66520500327053</v>
      </c>
      <c r="AK35" s="95"/>
      <c r="AL35" s="21">
        <v>189414</v>
      </c>
      <c r="AM35" s="95"/>
      <c r="AN35" s="20">
        <f>(AL35/$BJ35)</f>
        <v>14.046273637374862</v>
      </c>
      <c r="AO35" s="95"/>
      <c r="AP35" s="20">
        <f>IF(AN$53,AN35/AN$53*100,0)</f>
        <v>25.233980703113367</v>
      </c>
      <c r="AQ35" s="95"/>
      <c r="AR35" s="21">
        <f t="shared" si="4"/>
        <v>12936709</v>
      </c>
      <c r="AS35" s="95"/>
      <c r="AT35" s="21">
        <v>2966696</v>
      </c>
      <c r="AU35" s="95"/>
      <c r="AV35" s="20">
        <f>IF(AR$35,AT35/AR$35*100,0)</f>
        <v>22.93238566315436</v>
      </c>
      <c r="AW35" s="95"/>
      <c r="AX35" s="21">
        <v>116415</v>
      </c>
      <c r="AY35" s="95"/>
      <c r="AZ35" s="20">
        <f t="shared" si="5"/>
        <v>0.89988110577427383</v>
      </c>
      <c r="BA35" s="95"/>
      <c r="BB35" s="21">
        <v>28693</v>
      </c>
      <c r="BC35" s="95"/>
      <c r="BD35" s="20">
        <f t="shared" si="6"/>
        <v>0.22179520309222384</v>
      </c>
      <c r="BE35" s="95"/>
      <c r="BF35" s="21">
        <v>615723</v>
      </c>
      <c r="BG35" s="95"/>
      <c r="BH35" s="83">
        <v>22</v>
      </c>
      <c r="BI35" s="95"/>
      <c r="BJ35" s="28">
        <v>13485</v>
      </c>
      <c r="BK35" s="95"/>
      <c r="BL35" s="28">
        <f>IF(E35,$BJ35,0)</f>
        <v>13485</v>
      </c>
      <c r="BM35" s="95"/>
      <c r="BN35" s="28">
        <f>IF(M35,$BJ35,0)</f>
        <v>13485</v>
      </c>
      <c r="BO35" s="95"/>
      <c r="BP35" s="28">
        <f>IF(S35,$BJ35,0)</f>
        <v>13485</v>
      </c>
      <c r="BQ35" s="95"/>
      <c r="BR35" s="28">
        <f>IF(AF35,$BJ35,0)</f>
        <v>13485</v>
      </c>
      <c r="BS35" s="95"/>
      <c r="BT35" s="28">
        <f>IF(AL35,$BJ35,0)</f>
        <v>13485</v>
      </c>
    </row>
    <row r="36" spans="1:72" ht="11.25" x14ac:dyDescent="0.25">
      <c r="A36" s="83">
        <v>23</v>
      </c>
      <c r="B36" s="95"/>
      <c r="C36" s="83" t="s">
        <v>106</v>
      </c>
      <c r="D36" s="95"/>
      <c r="E36" s="21">
        <v>73702585</v>
      </c>
      <c r="F36" s="95"/>
      <c r="G36" s="20">
        <f>(E36/$BJ36)</f>
        <v>395.72495127438293</v>
      </c>
      <c r="H36" s="95"/>
      <c r="I36" s="20">
        <f>IF(G$53,G36/G$53*100,0)</f>
        <v>126.30895924752859</v>
      </c>
      <c r="J36" s="95"/>
      <c r="K36" s="21">
        <v>0</v>
      </c>
      <c r="L36" s="95"/>
      <c r="M36" s="21">
        <v>52605153</v>
      </c>
      <c r="N36" s="95"/>
      <c r="O36" s="20">
        <f>(M36/$BJ36)</f>
        <v>282.44832399984966</v>
      </c>
      <c r="P36" s="95"/>
      <c r="Q36" s="20">
        <f>IF(O$53,O36/O$53*100,0)</f>
        <v>106.90845112595962</v>
      </c>
      <c r="R36" s="95"/>
      <c r="S36" s="21">
        <v>36088500</v>
      </c>
      <c r="T36" s="95"/>
      <c r="U36" s="20">
        <f>(S36/$BJ36)</f>
        <v>193.76687946651489</v>
      </c>
      <c r="V36" s="95"/>
      <c r="W36" s="20">
        <f>IF(U$53,U36/U$53*100,0)</f>
        <v>117.57604784670868</v>
      </c>
      <c r="X36" s="95"/>
      <c r="Y36" s="21">
        <v>22215434</v>
      </c>
      <c r="Z36" s="95"/>
      <c r="AA36" s="21">
        <v>12821229</v>
      </c>
      <c r="AB36" s="95"/>
      <c r="AC36" s="21">
        <v>508020</v>
      </c>
      <c r="AD36" s="95"/>
      <c r="AE36" s="95"/>
      <c r="AF36" s="21">
        <v>3917567</v>
      </c>
      <c r="AG36" s="95"/>
      <c r="AH36" s="20">
        <f>(AF36/$BJ36)</f>
        <v>21.034255585324864</v>
      </c>
      <c r="AI36" s="95"/>
      <c r="AJ36" s="20">
        <f>IF(AH$53,AH36/AH$53*100,0)</f>
        <v>114.64295416679478</v>
      </c>
      <c r="AK36" s="95"/>
      <c r="AL36" s="21">
        <v>205245</v>
      </c>
      <c r="AM36" s="95"/>
      <c r="AN36" s="20">
        <f>(AL36/$BJ36)</f>
        <v>1.1020043275864846</v>
      </c>
      <c r="AO36" s="95"/>
      <c r="AP36" s="20">
        <f>IF(AN$53,AN36/AN$53*100,0)</f>
        <v>1.9797390151272793</v>
      </c>
      <c r="AQ36" s="95"/>
      <c r="AR36" s="21">
        <f t="shared" si="4"/>
        <v>166519050</v>
      </c>
      <c r="AS36" s="95"/>
      <c r="AT36" s="21">
        <v>10840706</v>
      </c>
      <c r="AU36" s="95"/>
      <c r="AV36" s="20">
        <f>IF(AR$36,AT36/AR$36*100,0)</f>
        <v>6.5101896749951429</v>
      </c>
      <c r="AW36" s="95"/>
      <c r="AX36" s="21">
        <v>648858</v>
      </c>
      <c r="AY36" s="95"/>
      <c r="AZ36" s="20">
        <f t="shared" si="5"/>
        <v>0.38965992179273184</v>
      </c>
      <c r="BA36" s="95"/>
      <c r="BB36" s="21">
        <v>349770</v>
      </c>
      <c r="BC36" s="95"/>
      <c r="BD36" s="20">
        <f t="shared" si="6"/>
        <v>0.21004803954862822</v>
      </c>
      <c r="BE36" s="95"/>
      <c r="BF36" s="21">
        <v>6563327</v>
      </c>
      <c r="BG36" s="95"/>
      <c r="BH36" s="83">
        <v>23</v>
      </c>
      <c r="BI36" s="95"/>
      <c r="BJ36" s="28">
        <v>186247</v>
      </c>
      <c r="BK36" s="95"/>
      <c r="BL36" s="28">
        <f>IF(E36,$BJ36,0)</f>
        <v>186247</v>
      </c>
      <c r="BM36" s="95"/>
      <c r="BN36" s="28">
        <f>IF(M36,$BJ36,0)</f>
        <v>186247</v>
      </c>
      <c r="BO36" s="95"/>
      <c r="BP36" s="28">
        <f>IF(S36,$BJ36,0)</f>
        <v>186247</v>
      </c>
      <c r="BQ36" s="95"/>
      <c r="BR36" s="28">
        <f>IF(AF36,$BJ36,0)</f>
        <v>186247</v>
      </c>
      <c r="BS36" s="95"/>
      <c r="BT36" s="28">
        <f>IF(AL36,$BJ36,0)</f>
        <v>186247</v>
      </c>
    </row>
    <row r="37" spans="1:72" ht="11.25" x14ac:dyDescent="0.25">
      <c r="A37" s="83">
        <v>24</v>
      </c>
      <c r="B37" s="95"/>
      <c r="C37" s="83" t="s">
        <v>107</v>
      </c>
      <c r="D37" s="95"/>
      <c r="E37" s="21">
        <v>52617052</v>
      </c>
      <c r="F37" s="95"/>
      <c r="G37" s="20">
        <f>(E37/$BJ37)</f>
        <v>221.075405978866</v>
      </c>
      <c r="H37" s="95"/>
      <c r="I37" s="20">
        <f>IF(G$53,G37/G$53*100,0)</f>
        <v>70.563668918248112</v>
      </c>
      <c r="J37" s="95"/>
      <c r="K37" s="21">
        <v>0</v>
      </c>
      <c r="L37" s="95"/>
      <c r="M37" s="21">
        <v>30289836</v>
      </c>
      <c r="N37" s="95"/>
      <c r="O37" s="20">
        <f>(M37/$BJ37)</f>
        <v>127.26554484149493</v>
      </c>
      <c r="P37" s="95"/>
      <c r="Q37" s="20">
        <f>IF(O$53,O37/O$53*100,0)</f>
        <v>48.17080196486782</v>
      </c>
      <c r="R37" s="95"/>
      <c r="S37" s="21">
        <v>47680250</v>
      </c>
      <c r="T37" s="95"/>
      <c r="U37" s="20">
        <f>(S37/$BJ37)</f>
        <v>200.33297619797904</v>
      </c>
      <c r="V37" s="95"/>
      <c r="W37" s="20">
        <f>IF(U$53,U37/U$53*100,0)</f>
        <v>121.56029791870387</v>
      </c>
      <c r="X37" s="95"/>
      <c r="Y37" s="21">
        <v>32732538</v>
      </c>
      <c r="Z37" s="95"/>
      <c r="AA37" s="21">
        <v>8128937</v>
      </c>
      <c r="AB37" s="95"/>
      <c r="AC37" s="21">
        <v>160629</v>
      </c>
      <c r="AD37" s="95"/>
      <c r="AE37" s="95"/>
      <c r="AF37" s="21">
        <v>2491808</v>
      </c>
      <c r="AG37" s="95"/>
      <c r="AH37" s="20">
        <f>(AF37/$BJ37)</f>
        <v>10.469561563832693</v>
      </c>
      <c r="AI37" s="95"/>
      <c r="AJ37" s="20">
        <f>IF(AH$53,AH37/AH$53*100,0)</f>
        <v>57.062226977326624</v>
      </c>
      <c r="AK37" s="95"/>
      <c r="AL37" s="21">
        <v>66452392</v>
      </c>
      <c r="AM37" s="95"/>
      <c r="AN37" s="20">
        <f>(AL37/$BJ37)</f>
        <v>279.20586542299532</v>
      </c>
      <c r="AO37" s="95"/>
      <c r="AP37" s="20">
        <f>IF(AN$53,AN37/AN$53*100,0)</f>
        <v>501.59035785356355</v>
      </c>
      <c r="AQ37" s="95"/>
      <c r="AR37" s="21">
        <f t="shared" si="4"/>
        <v>199531338</v>
      </c>
      <c r="AS37" s="95"/>
      <c r="AT37" s="21">
        <v>21421641</v>
      </c>
      <c r="AU37" s="95"/>
      <c r="AV37" s="20">
        <f>IF(AR$37,AT37/AR$37*100,0)</f>
        <v>10.73597822513474</v>
      </c>
      <c r="AW37" s="95"/>
      <c r="AX37" s="21">
        <v>1231831</v>
      </c>
      <c r="AY37" s="95"/>
      <c r="AZ37" s="20">
        <f t="shared" si="5"/>
        <v>0.61736217094880597</v>
      </c>
      <c r="BA37" s="95"/>
      <c r="BB37" s="21">
        <v>310981</v>
      </c>
      <c r="BC37" s="95"/>
      <c r="BD37" s="20">
        <f t="shared" si="6"/>
        <v>0.15585571826316327</v>
      </c>
      <c r="BE37" s="95"/>
      <c r="BF37" s="21">
        <v>9650754</v>
      </c>
      <c r="BG37" s="95"/>
      <c r="BH37" s="83">
        <v>24</v>
      </c>
      <c r="BI37" s="95"/>
      <c r="BJ37" s="28">
        <v>238005</v>
      </c>
      <c r="BK37" s="95"/>
      <c r="BL37" s="28">
        <f>IF(E37,$BJ37,0)</f>
        <v>238005</v>
      </c>
      <c r="BM37" s="95"/>
      <c r="BN37" s="28">
        <f>IF(M37,$BJ37,0)</f>
        <v>238005</v>
      </c>
      <c r="BO37" s="95"/>
      <c r="BP37" s="28">
        <f>IF(S37,$BJ37,0)</f>
        <v>238005</v>
      </c>
      <c r="BQ37" s="95"/>
      <c r="BR37" s="28">
        <f>IF(AF37,$BJ37,0)</f>
        <v>238005</v>
      </c>
      <c r="BS37" s="95"/>
      <c r="BT37" s="28">
        <f>IF(AL37,$BJ37,0)</f>
        <v>238005</v>
      </c>
    </row>
    <row r="38" spans="1:72" ht="11.25" x14ac:dyDescent="0.25">
      <c r="A38" s="83">
        <v>25</v>
      </c>
      <c r="B38" s="95"/>
      <c r="C38" s="83" t="s">
        <v>108</v>
      </c>
      <c r="D38" s="95"/>
      <c r="E38" s="21">
        <v>0</v>
      </c>
      <c r="F38" s="95"/>
      <c r="G38" s="20">
        <v>0</v>
      </c>
      <c r="H38" s="95"/>
      <c r="I38" s="20">
        <f>IF(G$53,G38/G$53*100,0)</f>
        <v>0</v>
      </c>
      <c r="J38" s="95"/>
      <c r="K38" s="21">
        <v>0</v>
      </c>
      <c r="L38" s="95"/>
      <c r="M38" s="21">
        <v>0</v>
      </c>
      <c r="N38" s="95"/>
      <c r="O38" s="20">
        <v>0</v>
      </c>
      <c r="P38" s="95"/>
      <c r="Q38" s="20">
        <f>IF(O$53,O38/O$53*100,0)</f>
        <v>0</v>
      </c>
      <c r="R38" s="95"/>
      <c r="S38" s="21">
        <v>0</v>
      </c>
      <c r="T38" s="95"/>
      <c r="U38" s="20">
        <v>0</v>
      </c>
      <c r="V38" s="95"/>
      <c r="W38" s="20">
        <f>IF(U$53,U38/U$53*100,0)</f>
        <v>0</v>
      </c>
      <c r="X38" s="95"/>
      <c r="Y38" s="21">
        <v>0</v>
      </c>
      <c r="Z38" s="95"/>
      <c r="AA38" s="21">
        <v>0</v>
      </c>
      <c r="AB38" s="95"/>
      <c r="AC38" s="21">
        <v>0</v>
      </c>
      <c r="AD38" s="95"/>
      <c r="AE38" s="95"/>
      <c r="AF38" s="21">
        <v>0</v>
      </c>
      <c r="AG38" s="95"/>
      <c r="AH38" s="20">
        <v>0</v>
      </c>
      <c r="AI38" s="95"/>
      <c r="AJ38" s="20">
        <f>IF(AH$53,AH38/AH$53*100,0)</f>
        <v>0</v>
      </c>
      <c r="AK38" s="95"/>
      <c r="AL38" s="21">
        <v>0</v>
      </c>
      <c r="AM38" s="95"/>
      <c r="AN38" s="20">
        <v>0</v>
      </c>
      <c r="AO38" s="95"/>
      <c r="AP38" s="20">
        <f>IF(AN$53,AN38/AN$53*100,0)</f>
        <v>0</v>
      </c>
      <c r="AQ38" s="95"/>
      <c r="AR38" s="21">
        <f t="shared" si="4"/>
        <v>0</v>
      </c>
      <c r="AS38" s="95"/>
      <c r="AT38" s="21">
        <v>0</v>
      </c>
      <c r="AU38" s="95"/>
      <c r="AV38" s="20">
        <f>IF(AR$38,AT38/AR$38*100,0)</f>
        <v>0</v>
      </c>
      <c r="AW38" s="95"/>
      <c r="AX38" s="21">
        <v>0</v>
      </c>
      <c r="AY38" s="95"/>
      <c r="AZ38" s="20">
        <f t="shared" si="5"/>
        <v>0</v>
      </c>
      <c r="BA38" s="95"/>
      <c r="BB38" s="21">
        <v>0</v>
      </c>
      <c r="BC38" s="95"/>
      <c r="BD38" s="20">
        <f t="shared" si="6"/>
        <v>0</v>
      </c>
      <c r="BE38" s="95"/>
      <c r="BF38" s="21">
        <v>0</v>
      </c>
      <c r="BG38" s="95"/>
      <c r="BH38" s="83">
        <v>25</v>
      </c>
      <c r="BI38" s="95"/>
      <c r="BJ38" s="28">
        <v>0</v>
      </c>
      <c r="BK38" s="95"/>
      <c r="BL38" s="28">
        <f>IF(E38,$BJ38,0)</f>
        <v>0</v>
      </c>
      <c r="BM38" s="95"/>
      <c r="BN38" s="28">
        <f>IF(M38,$BJ38,0)</f>
        <v>0</v>
      </c>
      <c r="BO38" s="95"/>
      <c r="BP38" s="28">
        <f>IF(S38,$BJ38,0)</f>
        <v>0</v>
      </c>
      <c r="BQ38" s="95"/>
      <c r="BR38" s="28">
        <f>IF(AF38,$BJ38,0)</f>
        <v>0</v>
      </c>
      <c r="BS38" s="95"/>
      <c r="BT38" s="28">
        <f>IF(AL38,$BJ38,0)</f>
        <v>0</v>
      </c>
    </row>
    <row r="39" spans="1:72" ht="11.25" x14ac:dyDescent="0.25">
      <c r="A39" s="83">
        <v>26</v>
      </c>
      <c r="B39" s="95"/>
      <c r="C39" s="83" t="s">
        <v>109</v>
      </c>
      <c r="D39" s="95"/>
      <c r="E39" s="21">
        <v>0</v>
      </c>
      <c r="F39" s="95"/>
      <c r="G39" s="20">
        <v>0</v>
      </c>
      <c r="H39" s="95"/>
      <c r="I39" s="20">
        <f>IF(G$53,G39/G$53*100,0)</f>
        <v>0</v>
      </c>
      <c r="J39" s="95"/>
      <c r="K39" s="21">
        <v>0</v>
      </c>
      <c r="L39" s="95"/>
      <c r="M39" s="21">
        <v>0</v>
      </c>
      <c r="N39" s="95"/>
      <c r="O39" s="20">
        <v>0</v>
      </c>
      <c r="P39" s="95"/>
      <c r="Q39" s="20">
        <f>IF(O$53,O39/O$53*100,0)</f>
        <v>0</v>
      </c>
      <c r="R39" s="95"/>
      <c r="S39" s="21">
        <v>0</v>
      </c>
      <c r="T39" s="95"/>
      <c r="U39" s="20">
        <v>0</v>
      </c>
      <c r="V39" s="95"/>
      <c r="W39" s="20">
        <f>IF(U$53,U39/U$53*100,0)</f>
        <v>0</v>
      </c>
      <c r="X39" s="95"/>
      <c r="Y39" s="21">
        <v>0</v>
      </c>
      <c r="Z39" s="95"/>
      <c r="AA39" s="21">
        <v>0</v>
      </c>
      <c r="AB39" s="95"/>
      <c r="AC39" s="21">
        <v>0</v>
      </c>
      <c r="AD39" s="95"/>
      <c r="AE39" s="95"/>
      <c r="AF39" s="21">
        <v>0</v>
      </c>
      <c r="AG39" s="95"/>
      <c r="AH39" s="20">
        <v>0</v>
      </c>
      <c r="AI39" s="95"/>
      <c r="AJ39" s="20">
        <f>IF(AH$53,AH39/AH$53*100,0)</f>
        <v>0</v>
      </c>
      <c r="AK39" s="95"/>
      <c r="AL39" s="21">
        <v>0</v>
      </c>
      <c r="AM39" s="95"/>
      <c r="AN39" s="20">
        <v>0</v>
      </c>
      <c r="AO39" s="95"/>
      <c r="AP39" s="20">
        <f>IF(AN$53,AN39/AN$53*100,0)</f>
        <v>0</v>
      </c>
      <c r="AQ39" s="95"/>
      <c r="AR39" s="21">
        <f t="shared" si="4"/>
        <v>0</v>
      </c>
      <c r="AS39" s="95"/>
      <c r="AT39" s="21">
        <v>0</v>
      </c>
      <c r="AU39" s="95"/>
      <c r="AV39" s="20">
        <f>IF(AR$39,AT39/AR$39*100,0)</f>
        <v>0</v>
      </c>
      <c r="AW39" s="95"/>
      <c r="AX39" s="21">
        <v>0</v>
      </c>
      <c r="AY39" s="95"/>
      <c r="AZ39" s="20">
        <f t="shared" si="5"/>
        <v>0</v>
      </c>
      <c r="BA39" s="95"/>
      <c r="BB39" s="21">
        <v>0</v>
      </c>
      <c r="BC39" s="95"/>
      <c r="BD39" s="20">
        <f t="shared" si="6"/>
        <v>0</v>
      </c>
      <c r="BE39" s="95"/>
      <c r="BF39" s="21">
        <v>0</v>
      </c>
      <c r="BG39" s="95"/>
      <c r="BH39" s="83">
        <v>26</v>
      </c>
      <c r="BI39" s="95"/>
      <c r="BJ39" s="28">
        <v>0</v>
      </c>
      <c r="BK39" s="95"/>
      <c r="BL39" s="28">
        <f>IF(E39,$BJ39,0)</f>
        <v>0</v>
      </c>
      <c r="BM39" s="95"/>
      <c r="BN39" s="28">
        <f>IF(M39,$BJ39,0)</f>
        <v>0</v>
      </c>
      <c r="BO39" s="95"/>
      <c r="BP39" s="28">
        <f>IF(S39,$BJ39,0)</f>
        <v>0</v>
      </c>
      <c r="BQ39" s="95"/>
      <c r="BR39" s="28">
        <f>IF(AF39,$BJ39,0)</f>
        <v>0</v>
      </c>
      <c r="BS39" s="95"/>
      <c r="BT39" s="28">
        <f>IF(AL39,$BJ39,0)</f>
        <v>0</v>
      </c>
    </row>
    <row r="40" spans="1:72" ht="11.25" x14ac:dyDescent="0.25">
      <c r="A40" s="83">
        <v>27</v>
      </c>
      <c r="B40" s="95"/>
      <c r="C40" s="83" t="s">
        <v>110</v>
      </c>
      <c r="D40" s="95"/>
      <c r="E40" s="21">
        <v>3365830</v>
      </c>
      <c r="F40" s="95"/>
      <c r="G40" s="20">
        <f>(E40/$BJ40)</f>
        <v>270.13081861958267</v>
      </c>
      <c r="H40" s="95"/>
      <c r="I40" s="20">
        <f>IF(G$53,G40/G$53*100,0)</f>
        <v>86.221357664315519</v>
      </c>
      <c r="J40" s="95"/>
      <c r="K40" s="21">
        <v>0</v>
      </c>
      <c r="L40" s="95"/>
      <c r="M40" s="21">
        <v>3767406</v>
      </c>
      <c r="N40" s="95"/>
      <c r="O40" s="20">
        <f>(M40/$BJ40)</f>
        <v>302.36003210272872</v>
      </c>
      <c r="P40" s="95"/>
      <c r="Q40" s="20">
        <f>IF(O$53,O40/O$53*100,0)</f>
        <v>114.44515675198468</v>
      </c>
      <c r="R40" s="95"/>
      <c r="S40" s="21">
        <v>565383</v>
      </c>
      <c r="T40" s="95"/>
      <c r="U40" s="20">
        <f>(S40/$BJ40)</f>
        <v>45.375842696629213</v>
      </c>
      <c r="V40" s="95"/>
      <c r="W40" s="20">
        <f>IF(U$53,U40/U$53*100,0)</f>
        <v>27.533664507951013</v>
      </c>
      <c r="X40" s="95"/>
      <c r="Y40" s="21">
        <v>0</v>
      </c>
      <c r="Z40" s="95"/>
      <c r="AA40" s="21">
        <v>251546</v>
      </c>
      <c r="AB40" s="95"/>
      <c r="AC40" s="21">
        <v>0</v>
      </c>
      <c r="AD40" s="95"/>
      <c r="AE40" s="95"/>
      <c r="AF40" s="21">
        <v>309697</v>
      </c>
      <c r="AG40" s="95"/>
      <c r="AH40" s="20">
        <f>(AF40/$BJ40)</f>
        <v>24.855296950240771</v>
      </c>
      <c r="AI40" s="95"/>
      <c r="AJ40" s="20">
        <f>IF(AH$53,AH40/AH$53*100,0)</f>
        <v>135.46876700768766</v>
      </c>
      <c r="AK40" s="95"/>
      <c r="AL40" s="21">
        <v>78361</v>
      </c>
      <c r="AM40" s="95"/>
      <c r="AN40" s="20">
        <f>(AL40/$BJ40)</f>
        <v>6.2890048154093101</v>
      </c>
      <c r="AO40" s="95"/>
      <c r="AP40" s="20">
        <f>IF(AN$53,AN40/AN$53*100,0)</f>
        <v>11.298130041519308</v>
      </c>
      <c r="AQ40" s="95"/>
      <c r="AR40" s="21">
        <f t="shared" si="4"/>
        <v>8086677</v>
      </c>
      <c r="AS40" s="95"/>
      <c r="AT40" s="21">
        <v>686465</v>
      </c>
      <c r="AU40" s="95"/>
      <c r="AV40" s="20">
        <f>IF(AR$40,AT40/AR$40*100,0)</f>
        <v>8.4888391115411181</v>
      </c>
      <c r="AW40" s="95"/>
      <c r="AX40" s="21">
        <v>26248</v>
      </c>
      <c r="AY40" s="95"/>
      <c r="AZ40" s="20">
        <f t="shared" si="5"/>
        <v>0.32458326207414989</v>
      </c>
      <c r="BA40" s="95"/>
      <c r="BB40" s="21">
        <v>0</v>
      </c>
      <c r="BC40" s="95"/>
      <c r="BD40" s="20">
        <f t="shared" si="6"/>
        <v>0</v>
      </c>
      <c r="BE40" s="95"/>
      <c r="BF40" s="21">
        <v>731301</v>
      </c>
      <c r="BG40" s="95"/>
      <c r="BH40" s="83">
        <v>27</v>
      </c>
      <c r="BI40" s="95"/>
      <c r="BJ40" s="28">
        <v>12460</v>
      </c>
      <c r="BK40" s="95"/>
      <c r="BL40" s="28">
        <f>IF(E40,$BJ40,0)</f>
        <v>12460</v>
      </c>
      <c r="BM40" s="95"/>
      <c r="BN40" s="28">
        <f>IF(M40,$BJ40,0)</f>
        <v>12460</v>
      </c>
      <c r="BO40" s="95"/>
      <c r="BP40" s="28">
        <f>IF(S40,$BJ40,0)</f>
        <v>12460</v>
      </c>
      <c r="BQ40" s="95"/>
      <c r="BR40" s="28">
        <f>IF(AF40,$BJ40,0)</f>
        <v>12460</v>
      </c>
      <c r="BS40" s="95"/>
      <c r="BT40" s="28">
        <f>IF(AL40,$BJ40,0)</f>
        <v>12460</v>
      </c>
    </row>
    <row r="41" spans="1:72" ht="11.25" x14ac:dyDescent="0.25">
      <c r="A41" s="83">
        <v>28</v>
      </c>
      <c r="B41" s="95"/>
      <c r="C41" s="83" t="s">
        <v>111</v>
      </c>
      <c r="D41" s="95"/>
      <c r="E41" s="21">
        <v>29046549</v>
      </c>
      <c r="F41" s="95"/>
      <c r="G41" s="20">
        <f>(E41/$BJ41)</f>
        <v>296.65065618138181</v>
      </c>
      <c r="H41" s="95"/>
      <c r="I41" s="20">
        <f>IF(G$53,G41/G$53*100,0)</f>
        <v>94.686057883639819</v>
      </c>
      <c r="J41" s="95"/>
      <c r="K41" s="21">
        <v>0</v>
      </c>
      <c r="L41" s="95"/>
      <c r="M41" s="21">
        <v>33896455</v>
      </c>
      <c r="N41" s="95"/>
      <c r="O41" s="20">
        <f>(M41/$BJ41)</f>
        <v>346.18245416943267</v>
      </c>
      <c r="P41" s="95"/>
      <c r="Q41" s="20">
        <f>IF(O$53,O41/O$53*100,0)</f>
        <v>131.03221664808763</v>
      </c>
      <c r="R41" s="95"/>
      <c r="S41" s="21">
        <v>19936319</v>
      </c>
      <c r="T41" s="95"/>
      <c r="U41" s="20">
        <f>(S41/$BJ41)</f>
        <v>203.60842567533064</v>
      </c>
      <c r="V41" s="95"/>
      <c r="W41" s="20">
        <f>IF(U$53,U41/U$53*100,0)</f>
        <v>123.54781201568927</v>
      </c>
      <c r="X41" s="95"/>
      <c r="Y41" s="21">
        <v>10983169</v>
      </c>
      <c r="Z41" s="95"/>
      <c r="AA41" s="21">
        <v>8953150</v>
      </c>
      <c r="AB41" s="95"/>
      <c r="AC41" s="21">
        <v>0</v>
      </c>
      <c r="AD41" s="95"/>
      <c r="AE41" s="95"/>
      <c r="AF41" s="21">
        <v>2812171</v>
      </c>
      <c r="AG41" s="95"/>
      <c r="AH41" s="20">
        <f>(AF41/$BJ41)</f>
        <v>28.720533115457286</v>
      </c>
      <c r="AI41" s="95"/>
      <c r="AJ41" s="20">
        <f>IF(AH$53,AH41/AH$53*100,0)</f>
        <v>156.53545466560084</v>
      </c>
      <c r="AK41" s="95"/>
      <c r="AL41" s="21">
        <v>390219</v>
      </c>
      <c r="AM41" s="95"/>
      <c r="AN41" s="20">
        <f>(AL41/$BJ41)</f>
        <v>3.9852831537558084</v>
      </c>
      <c r="AO41" s="95"/>
      <c r="AP41" s="20">
        <f>IF(AN$53,AN41/AN$53*100,0)</f>
        <v>7.1595186591503417</v>
      </c>
      <c r="AQ41" s="95"/>
      <c r="AR41" s="21">
        <f t="shared" si="4"/>
        <v>86081713</v>
      </c>
      <c r="AS41" s="95"/>
      <c r="AT41" s="21">
        <v>15504760</v>
      </c>
      <c r="AU41" s="95"/>
      <c r="AV41" s="20">
        <f>IF(AR$41,AT41/AR$41*100,0)</f>
        <v>18.011676881941234</v>
      </c>
      <c r="AW41" s="95"/>
      <c r="AX41" s="21">
        <v>369449</v>
      </c>
      <c r="AY41" s="95"/>
      <c r="AZ41" s="20">
        <f t="shared" si="5"/>
        <v>0.42918407072126918</v>
      </c>
      <c r="BA41" s="95"/>
      <c r="BB41" s="21">
        <v>145373</v>
      </c>
      <c r="BC41" s="95"/>
      <c r="BD41" s="20">
        <f t="shared" si="6"/>
        <v>0.16887791254804607</v>
      </c>
      <c r="BE41" s="95"/>
      <c r="BF41" s="21">
        <v>3166928</v>
      </c>
      <c r="BG41" s="95"/>
      <c r="BH41" s="83">
        <v>28</v>
      </c>
      <c r="BI41" s="95"/>
      <c r="BJ41" s="28">
        <v>97915</v>
      </c>
      <c r="BK41" s="95"/>
      <c r="BL41" s="28">
        <f>IF(E41,$BJ41,0)</f>
        <v>97915</v>
      </c>
      <c r="BM41" s="95"/>
      <c r="BN41" s="28">
        <f>IF(M41,$BJ41,0)</f>
        <v>97915</v>
      </c>
      <c r="BO41" s="95"/>
      <c r="BP41" s="28">
        <f>IF(S41,$BJ41,0)</f>
        <v>97915</v>
      </c>
      <c r="BQ41" s="95"/>
      <c r="BR41" s="28">
        <f>IF(AF41,$BJ41,0)</f>
        <v>97915</v>
      </c>
      <c r="BS41" s="95"/>
      <c r="BT41" s="28">
        <f>IF(AL41,$BJ41,0)</f>
        <v>97915</v>
      </c>
    </row>
    <row r="42" spans="1:72" ht="11.25" x14ac:dyDescent="0.25">
      <c r="A42" s="83">
        <v>29</v>
      </c>
      <c r="B42" s="95"/>
      <c r="C42" s="83" t="s">
        <v>112</v>
      </c>
      <c r="D42" s="95"/>
      <c r="E42" s="21">
        <v>5004095</v>
      </c>
      <c r="F42" s="95"/>
      <c r="G42" s="20">
        <f>(E42/$BJ42)</f>
        <v>284.25897523290161</v>
      </c>
      <c r="H42" s="95"/>
      <c r="I42" s="20">
        <f>IF(G$53,G42/G$53*100,0)</f>
        <v>90.730835149037176</v>
      </c>
      <c r="J42" s="95"/>
      <c r="K42" s="21">
        <v>0</v>
      </c>
      <c r="L42" s="95"/>
      <c r="M42" s="21">
        <v>3413628</v>
      </c>
      <c r="N42" s="95"/>
      <c r="O42" s="20">
        <f>(M42/$BJ42)</f>
        <v>193.9120654396728</v>
      </c>
      <c r="P42" s="95"/>
      <c r="Q42" s="20">
        <f>IF(O$53,O42/O$53*100,0)</f>
        <v>73.396925417062036</v>
      </c>
      <c r="R42" s="95"/>
      <c r="S42" s="21">
        <v>2020773</v>
      </c>
      <c r="T42" s="95"/>
      <c r="U42" s="20">
        <f>(S42/$BJ42)</f>
        <v>114.79055896387185</v>
      </c>
      <c r="V42" s="95"/>
      <c r="W42" s="20">
        <f>IF(U$53,U42/U$53*100,0)</f>
        <v>69.653907263439194</v>
      </c>
      <c r="X42" s="95"/>
      <c r="Y42" s="21">
        <v>0</v>
      </c>
      <c r="Z42" s="95"/>
      <c r="AA42" s="21">
        <v>2020773</v>
      </c>
      <c r="AB42" s="95"/>
      <c r="AC42" s="21">
        <v>0</v>
      </c>
      <c r="AD42" s="95"/>
      <c r="AE42" s="95"/>
      <c r="AF42" s="21">
        <v>205979</v>
      </c>
      <c r="AG42" s="95"/>
      <c r="AH42" s="20">
        <f>(AF42/$BJ42)</f>
        <v>11.700693024312656</v>
      </c>
      <c r="AI42" s="95"/>
      <c r="AJ42" s="20">
        <f>IF(AH$53,AH42/AH$53*100,0)</f>
        <v>63.772259905498053</v>
      </c>
      <c r="AK42" s="95"/>
      <c r="AL42" s="21">
        <v>1062204</v>
      </c>
      <c r="AM42" s="95"/>
      <c r="AN42" s="20">
        <f>(AL42/$BJ42)</f>
        <v>60.338786639400134</v>
      </c>
      <c r="AO42" s="95"/>
      <c r="AP42" s="20">
        <f>IF(AN$53,AN42/AN$53*100,0)</f>
        <v>108.39798632831258</v>
      </c>
      <c r="AQ42" s="95"/>
      <c r="AR42" s="21">
        <f t="shared" si="4"/>
        <v>11706679</v>
      </c>
      <c r="AS42" s="95"/>
      <c r="AT42" s="21">
        <v>2799016</v>
      </c>
      <c r="AU42" s="95"/>
      <c r="AV42" s="20">
        <f>IF(AR$42,AT42/AR$42*100,0)</f>
        <v>23.909564787759194</v>
      </c>
      <c r="AW42" s="95"/>
      <c r="AX42" s="21">
        <v>227383</v>
      </c>
      <c r="AY42" s="95"/>
      <c r="AZ42" s="20">
        <f t="shared" si="5"/>
        <v>1.9423356530062881</v>
      </c>
      <c r="BA42" s="95"/>
      <c r="BB42" s="21">
        <v>4130344</v>
      </c>
      <c r="BC42" s="95"/>
      <c r="BD42" s="20">
        <f t="shared" si="6"/>
        <v>35.281944606151754</v>
      </c>
      <c r="BE42" s="95"/>
      <c r="BF42" s="21">
        <v>480970</v>
      </c>
      <c r="BG42" s="95"/>
      <c r="BH42" s="83">
        <v>29</v>
      </c>
      <c r="BI42" s="95"/>
      <c r="BJ42" s="28">
        <v>17604</v>
      </c>
      <c r="BK42" s="95"/>
      <c r="BL42" s="28">
        <f>IF(E42,$BJ42,0)</f>
        <v>17604</v>
      </c>
      <c r="BM42" s="95"/>
      <c r="BN42" s="28">
        <f>IF(M42,$BJ42,0)</f>
        <v>17604</v>
      </c>
      <c r="BO42" s="95"/>
      <c r="BP42" s="28">
        <f>IF(S42,$BJ42,0)</f>
        <v>17604</v>
      </c>
      <c r="BQ42" s="95"/>
      <c r="BR42" s="28">
        <f>IF(AF42,$BJ42,0)</f>
        <v>17604</v>
      </c>
      <c r="BS42" s="95"/>
      <c r="BT42" s="28">
        <f>IF(AL42,$BJ42,0)</f>
        <v>17604</v>
      </c>
    </row>
    <row r="43" spans="1:72" ht="11.25" x14ac:dyDescent="0.25">
      <c r="A43" s="83">
        <v>30</v>
      </c>
      <c r="B43" s="95"/>
      <c r="C43" s="83" t="s">
        <v>113</v>
      </c>
      <c r="D43" s="95"/>
      <c r="E43" s="21">
        <v>108765195</v>
      </c>
      <c r="F43" s="95"/>
      <c r="G43" s="20">
        <f>(E43/$BJ43)</f>
        <v>479.9664401394466</v>
      </c>
      <c r="H43" s="95"/>
      <c r="I43" s="20">
        <f>IF(G$53,G43/G$53*100,0)</f>
        <v>153.19747044638578</v>
      </c>
      <c r="J43" s="95"/>
      <c r="K43" s="21">
        <v>0</v>
      </c>
      <c r="L43" s="95"/>
      <c r="M43" s="21">
        <v>85639893</v>
      </c>
      <c r="N43" s="95"/>
      <c r="O43" s="20">
        <f>(M43/$BJ43)</f>
        <v>377.91753673712543</v>
      </c>
      <c r="P43" s="95"/>
      <c r="Q43" s="20">
        <f>IF(O$53,O43/O$53*100,0)</f>
        <v>143.04414320378663</v>
      </c>
      <c r="R43" s="95"/>
      <c r="S43" s="21">
        <v>46552848</v>
      </c>
      <c r="T43" s="95"/>
      <c r="U43" s="20">
        <f>(S43/$BJ43)</f>
        <v>205.43156965712015</v>
      </c>
      <c r="V43" s="95"/>
      <c r="W43" s="20">
        <f>IF(U$53,U43/U$53*100,0)</f>
        <v>124.65407983929512</v>
      </c>
      <c r="X43" s="95"/>
      <c r="Y43" s="21">
        <v>35843250</v>
      </c>
      <c r="Z43" s="95"/>
      <c r="AA43" s="21">
        <v>0</v>
      </c>
      <c r="AB43" s="95"/>
      <c r="AC43" s="21">
        <v>194240</v>
      </c>
      <c r="AD43" s="95"/>
      <c r="AE43" s="95"/>
      <c r="AF43" s="21">
        <v>284372</v>
      </c>
      <c r="AG43" s="95"/>
      <c r="AH43" s="20">
        <f>(AF43/$BJ43)</f>
        <v>1.2548960769604165</v>
      </c>
      <c r="AI43" s="95"/>
      <c r="AJ43" s="20">
        <f>IF(AH$53,AH43/AH$53*100,0)</f>
        <v>6.8395571619579929</v>
      </c>
      <c r="AK43" s="95"/>
      <c r="AL43" s="21">
        <v>12719362</v>
      </c>
      <c r="AM43" s="95"/>
      <c r="AN43" s="20">
        <f>(AL43/$BJ43)</f>
        <v>56.128864569083447</v>
      </c>
      <c r="AO43" s="95"/>
      <c r="AP43" s="20">
        <f>IF(AN$53,AN43/AN$53*100,0)</f>
        <v>100.83490625266083</v>
      </c>
      <c r="AQ43" s="95"/>
      <c r="AR43" s="21">
        <f>(E43+M43+S43+AF43+AL43)</f>
        <v>253961670</v>
      </c>
      <c r="AS43" s="95"/>
      <c r="AT43" s="21">
        <v>36348975</v>
      </c>
      <c r="AU43" s="95"/>
      <c r="AV43" s="20">
        <f>IF(AR$43,AT43/AR$43*100,0)</f>
        <v>14.312779956124874</v>
      </c>
      <c r="AW43" s="95"/>
      <c r="AX43" s="21">
        <v>719882</v>
      </c>
      <c r="AY43" s="95"/>
      <c r="AZ43" s="20">
        <f>IF($AR43,AX43/$AR43*100,0)</f>
        <v>0.2834608860463077</v>
      </c>
      <c r="BA43" s="95"/>
      <c r="BB43" s="21">
        <v>331971</v>
      </c>
      <c r="BC43" s="95"/>
      <c r="BD43" s="20">
        <f>IF($AR43,BB43/$AR43*100,0)</f>
        <v>0.13071697000574928</v>
      </c>
      <c r="BE43" s="95"/>
      <c r="BF43" s="21">
        <v>13436931</v>
      </c>
      <c r="BG43" s="95"/>
      <c r="BH43" s="83">
        <v>30</v>
      </c>
      <c r="BI43" s="95"/>
      <c r="BJ43" s="28">
        <v>226610</v>
      </c>
      <c r="BK43" s="95"/>
      <c r="BL43" s="28">
        <f>IF(E43,$BJ43,0)</f>
        <v>226610</v>
      </c>
      <c r="BM43" s="95"/>
      <c r="BN43" s="28">
        <f>IF(M43,$BJ43,0)</f>
        <v>226610</v>
      </c>
      <c r="BO43" s="95"/>
      <c r="BP43" s="28">
        <f>IF(S43,$BJ43,0)</f>
        <v>226610</v>
      </c>
      <c r="BQ43" s="95"/>
      <c r="BR43" s="28">
        <f>IF(AF43,$BJ43,0)</f>
        <v>226610</v>
      </c>
      <c r="BS43" s="95"/>
      <c r="BT43" s="28">
        <f>IF(AL43,$BJ43,0)</f>
        <v>226610</v>
      </c>
    </row>
    <row r="44" spans="1:72" ht="11.25" x14ac:dyDescent="0.25">
      <c r="A44" s="83">
        <v>31</v>
      </c>
      <c r="B44" s="95"/>
      <c r="C44" s="83" t="s">
        <v>114</v>
      </c>
      <c r="D44" s="95"/>
      <c r="E44" s="21">
        <v>24643283</v>
      </c>
      <c r="F44" s="95"/>
      <c r="G44" s="20">
        <f>(E44/$BJ44)</f>
        <v>246.40572537020927</v>
      </c>
      <c r="H44" s="95"/>
      <c r="I44" s="20">
        <f>IF(G$53,G44/G$53*100,0)</f>
        <v>78.648694311326423</v>
      </c>
      <c r="J44" s="95"/>
      <c r="K44" s="21">
        <v>0</v>
      </c>
      <c r="L44" s="95"/>
      <c r="M44" s="21">
        <v>26731287</v>
      </c>
      <c r="N44" s="95"/>
      <c r="O44" s="20">
        <f>(M44/$BJ44)</f>
        <v>267.28346881842998</v>
      </c>
      <c r="P44" s="95"/>
      <c r="Q44" s="20">
        <f>IF(O$53,O44/O$53*100,0)</f>
        <v>101.16845891770021</v>
      </c>
      <c r="R44" s="95"/>
      <c r="S44" s="21">
        <v>21475445</v>
      </c>
      <c r="T44" s="95"/>
      <c r="U44" s="20">
        <f>(S44/$BJ44)</f>
        <v>214.73082960874305</v>
      </c>
      <c r="V44" s="95"/>
      <c r="W44" s="20">
        <f>IF(U$53,U44/U$53*100,0)</f>
        <v>130.29678945004645</v>
      </c>
      <c r="X44" s="95"/>
      <c r="Y44" s="21">
        <v>3065485</v>
      </c>
      <c r="Z44" s="95"/>
      <c r="AA44" s="21">
        <v>17571914</v>
      </c>
      <c r="AB44" s="95"/>
      <c r="AC44" s="21">
        <v>368928</v>
      </c>
      <c r="AD44" s="95"/>
      <c r="AE44" s="95"/>
      <c r="AF44" s="21">
        <v>1018186</v>
      </c>
      <c r="AG44" s="95"/>
      <c r="AH44" s="20">
        <f>(AF44/$BJ44)</f>
        <v>10.180740118586955</v>
      </c>
      <c r="AI44" s="95"/>
      <c r="AJ44" s="20">
        <f>IF(AH$53,AH44/AH$53*100,0)</f>
        <v>55.488064127808165</v>
      </c>
      <c r="AK44" s="95"/>
      <c r="AL44" s="21">
        <v>5857454</v>
      </c>
      <c r="AM44" s="95"/>
      <c r="AN44" s="20">
        <f>(AL44/$BJ44)</f>
        <v>58.568097509273983</v>
      </c>
      <c r="AO44" s="95"/>
      <c r="AP44" s="20">
        <f>IF(AN$53,AN44/AN$53*100,0)</f>
        <v>105.2169622008938</v>
      </c>
      <c r="AQ44" s="95"/>
      <c r="AR44" s="21">
        <f t="shared" ref="AR44:AR51" si="7">(E44+M44+S44+AF44+AL44)</f>
        <v>79725655</v>
      </c>
      <c r="AS44" s="95"/>
      <c r="AT44" s="21">
        <v>15591382</v>
      </c>
      <c r="AU44" s="95"/>
      <c r="AV44" s="20">
        <f>IF(AR$44,AT44/AR$44*100,0)</f>
        <v>19.556292137079335</v>
      </c>
      <c r="AW44" s="95"/>
      <c r="AX44" s="21">
        <v>804313</v>
      </c>
      <c r="AY44" s="95"/>
      <c r="AZ44" s="20">
        <f t="shared" ref="AZ44:AZ51" si="8">IF($AR44,AX44/$AR44*100,0)</f>
        <v>1.0088509150536298</v>
      </c>
      <c r="BA44" s="95"/>
      <c r="BB44" s="21">
        <v>187386</v>
      </c>
      <c r="BC44" s="95"/>
      <c r="BD44" s="20">
        <f t="shared" ref="BD44:BD51" si="9">IF($AR44,BB44/$AR44*100,0)</f>
        <v>0.23503852053645716</v>
      </c>
      <c r="BE44" s="95"/>
      <c r="BF44" s="21">
        <v>5204079</v>
      </c>
      <c r="BG44" s="95"/>
      <c r="BH44" s="83">
        <v>31</v>
      </c>
      <c r="BI44" s="95"/>
      <c r="BJ44" s="28">
        <v>100011</v>
      </c>
      <c r="BK44" s="95"/>
      <c r="BL44" s="28">
        <f>IF(E44,$BJ44,0)</f>
        <v>100011</v>
      </c>
      <c r="BM44" s="95"/>
      <c r="BN44" s="28">
        <f>IF(M44,$BJ44,0)</f>
        <v>100011</v>
      </c>
      <c r="BO44" s="95"/>
      <c r="BP44" s="28">
        <f>IF(S44,$BJ44,0)</f>
        <v>100011</v>
      </c>
      <c r="BQ44" s="95"/>
      <c r="BR44" s="28">
        <f>IF(AF44,$BJ44,0)</f>
        <v>100011</v>
      </c>
      <c r="BS44" s="95"/>
      <c r="BT44" s="28">
        <f>IF(AL44,$BJ44,0)</f>
        <v>100011</v>
      </c>
    </row>
    <row r="45" spans="1:72" ht="11.25" x14ac:dyDescent="0.25">
      <c r="A45" s="83">
        <v>32</v>
      </c>
      <c r="B45" s="95"/>
      <c r="C45" s="83" t="s">
        <v>115</v>
      </c>
      <c r="D45" s="95"/>
      <c r="E45" s="21">
        <v>8610667</v>
      </c>
      <c r="F45" s="95"/>
      <c r="G45" s="20">
        <f>(E45/$BJ45)</f>
        <v>339.72488755622192</v>
      </c>
      <c r="H45" s="95"/>
      <c r="I45" s="20">
        <f>IF(G$53,G45/G$53*100,0)</f>
        <v>108.43465098554638</v>
      </c>
      <c r="J45" s="95"/>
      <c r="K45" s="21">
        <v>0</v>
      </c>
      <c r="L45" s="95"/>
      <c r="M45" s="21">
        <v>9439806</v>
      </c>
      <c r="N45" s="95"/>
      <c r="O45" s="20">
        <f>(M45/$BJ45)</f>
        <v>372.43770220153084</v>
      </c>
      <c r="P45" s="95"/>
      <c r="Q45" s="20">
        <f>IF(O$53,O45/O$53*100,0)</f>
        <v>140.96999167641812</v>
      </c>
      <c r="R45" s="95"/>
      <c r="S45" s="21">
        <v>2773289</v>
      </c>
      <c r="T45" s="95"/>
      <c r="U45" s="20">
        <f>(S45/$BJ45)</f>
        <v>109.41722559772745</v>
      </c>
      <c r="V45" s="95"/>
      <c r="W45" s="20">
        <f>IF(U$53,U45/U$53*100,0)</f>
        <v>66.393415570052099</v>
      </c>
      <c r="X45" s="95"/>
      <c r="Y45" s="21">
        <v>0</v>
      </c>
      <c r="Z45" s="95"/>
      <c r="AA45" s="21">
        <v>2672253</v>
      </c>
      <c r="AB45" s="95"/>
      <c r="AC45" s="21">
        <v>80</v>
      </c>
      <c r="AD45" s="95"/>
      <c r="AE45" s="95"/>
      <c r="AF45" s="21">
        <v>541454</v>
      </c>
      <c r="AG45" s="95"/>
      <c r="AH45" s="20">
        <f>(AF45/$BJ45)</f>
        <v>21.362502959046793</v>
      </c>
      <c r="AI45" s="95"/>
      <c r="AJ45" s="20">
        <f>IF(AH$53,AH45/AH$53*100,0)</f>
        <v>116.43200006234949</v>
      </c>
      <c r="AK45" s="95"/>
      <c r="AL45" s="21">
        <v>941391</v>
      </c>
      <c r="AM45" s="95"/>
      <c r="AN45" s="20">
        <f>(AL45/$BJ45)</f>
        <v>37.141600252505327</v>
      </c>
      <c r="AO45" s="95"/>
      <c r="AP45" s="20">
        <f>IF(AN$53,AN45/AN$53*100,0)</f>
        <v>66.724488519193557</v>
      </c>
      <c r="AQ45" s="95"/>
      <c r="AR45" s="21">
        <f t="shared" si="7"/>
        <v>22306607</v>
      </c>
      <c r="AS45" s="95"/>
      <c r="AT45" s="21">
        <v>1256160</v>
      </c>
      <c r="AU45" s="95"/>
      <c r="AV45" s="20">
        <f>IF(AR$45,AT45/AR$45*100,0)</f>
        <v>5.631336043173218</v>
      </c>
      <c r="AW45" s="95"/>
      <c r="AX45" s="21">
        <v>155905</v>
      </c>
      <c r="AY45" s="95"/>
      <c r="AZ45" s="20">
        <f t="shared" si="8"/>
        <v>0.69891848634801335</v>
      </c>
      <c r="BA45" s="95"/>
      <c r="BB45" s="21">
        <v>599</v>
      </c>
      <c r="BC45" s="95"/>
      <c r="BD45" s="20">
        <f t="shared" si="9"/>
        <v>2.6853030584167285E-3</v>
      </c>
      <c r="BE45" s="95"/>
      <c r="BF45" s="21">
        <v>2165648</v>
      </c>
      <c r="BG45" s="95"/>
      <c r="BH45" s="83">
        <v>32</v>
      </c>
      <c r="BI45" s="95"/>
      <c r="BJ45" s="28">
        <v>25346</v>
      </c>
      <c r="BK45" s="95"/>
      <c r="BL45" s="28">
        <f>IF(E45,$BJ45,0)</f>
        <v>25346</v>
      </c>
      <c r="BM45" s="95"/>
      <c r="BN45" s="28">
        <f>IF(M45,$BJ45,0)</f>
        <v>25346</v>
      </c>
      <c r="BO45" s="95"/>
      <c r="BP45" s="28">
        <f>IF(S45,$BJ45,0)</f>
        <v>25346</v>
      </c>
      <c r="BQ45" s="95"/>
      <c r="BR45" s="28">
        <f>IF(AF45,$BJ45,0)</f>
        <v>25346</v>
      </c>
      <c r="BS45" s="95"/>
      <c r="BT45" s="28">
        <f>IF(AL45,$BJ45,0)</f>
        <v>25346</v>
      </c>
    </row>
    <row r="46" spans="1:72" ht="11.25" x14ac:dyDescent="0.25">
      <c r="A46" s="83">
        <v>33</v>
      </c>
      <c r="B46" s="95"/>
      <c r="C46" s="83" t="s">
        <v>116</v>
      </c>
      <c r="D46" s="95"/>
      <c r="E46" s="21">
        <v>6681679</v>
      </c>
      <c r="F46" s="95"/>
      <c r="G46" s="20">
        <f>(E46/$BJ46)</f>
        <v>259.4826796116505</v>
      </c>
      <c r="H46" s="95"/>
      <c r="I46" s="20">
        <f>IF(G$53,G46/G$53*100,0)</f>
        <v>82.822645119949385</v>
      </c>
      <c r="J46" s="95"/>
      <c r="K46" s="21">
        <v>0</v>
      </c>
      <c r="L46" s="95"/>
      <c r="M46" s="21">
        <v>3613998</v>
      </c>
      <c r="N46" s="95"/>
      <c r="O46" s="20">
        <f>(M46/$BJ46)</f>
        <v>140.34943689320389</v>
      </c>
      <c r="P46" s="95"/>
      <c r="Q46" s="20">
        <f>IF(O$53,O46/O$53*100,0)</f>
        <v>53.123136657950312</v>
      </c>
      <c r="R46" s="95"/>
      <c r="S46" s="21">
        <v>5539554</v>
      </c>
      <c r="T46" s="95"/>
      <c r="U46" s="20">
        <f>(S46/$BJ46)</f>
        <v>215.12831067961164</v>
      </c>
      <c r="V46" s="95"/>
      <c r="W46" s="20">
        <f>IF(U$53,U46/U$53*100,0)</f>
        <v>130.53797748762685</v>
      </c>
      <c r="X46" s="95"/>
      <c r="Y46" s="21">
        <v>0</v>
      </c>
      <c r="Z46" s="95"/>
      <c r="AA46" s="21">
        <v>4199857</v>
      </c>
      <c r="AB46" s="95"/>
      <c r="AC46" s="21">
        <v>0</v>
      </c>
      <c r="AD46" s="95"/>
      <c r="AE46" s="95"/>
      <c r="AF46" s="21">
        <v>390939</v>
      </c>
      <c r="AG46" s="95"/>
      <c r="AH46" s="20">
        <f>(AF46/$BJ46)</f>
        <v>15.18209708737864</v>
      </c>
      <c r="AI46" s="95"/>
      <c r="AJ46" s="20">
        <f>IF(AH$53,AH46/AH$53*100,0)</f>
        <v>82.746948352120469</v>
      </c>
      <c r="AK46" s="95"/>
      <c r="AL46" s="21">
        <v>123786</v>
      </c>
      <c r="AM46" s="95"/>
      <c r="AN46" s="20">
        <f>(AL46/$BJ46)</f>
        <v>4.8072233009708736</v>
      </c>
      <c r="AO46" s="95"/>
      <c r="AP46" s="20">
        <f>IF(AN$53,AN46/AN$53*100,0)</f>
        <v>8.6361253627782091</v>
      </c>
      <c r="AQ46" s="95"/>
      <c r="AR46" s="21">
        <f t="shared" si="7"/>
        <v>16349956</v>
      </c>
      <c r="AS46" s="95"/>
      <c r="AT46" s="21">
        <v>3257276</v>
      </c>
      <c r="AU46" s="95"/>
      <c r="AV46" s="20">
        <f>IF(AR$46,AT46/AR$46*100,0)</f>
        <v>19.9222309833739</v>
      </c>
      <c r="AW46" s="95"/>
      <c r="AX46" s="21">
        <v>27216</v>
      </c>
      <c r="AY46" s="95"/>
      <c r="AZ46" s="20">
        <f t="shared" si="8"/>
        <v>0.16645916355982854</v>
      </c>
      <c r="BA46" s="95"/>
      <c r="BB46" s="21">
        <v>573177</v>
      </c>
      <c r="BC46" s="95"/>
      <c r="BD46" s="20">
        <f t="shared" si="9"/>
        <v>3.5056791590142509</v>
      </c>
      <c r="BE46" s="95"/>
      <c r="BF46" s="21">
        <v>512252</v>
      </c>
      <c r="BG46" s="95"/>
      <c r="BH46" s="83">
        <v>33</v>
      </c>
      <c r="BI46" s="95"/>
      <c r="BJ46" s="28">
        <v>25750</v>
      </c>
      <c r="BK46" s="95"/>
      <c r="BL46" s="28">
        <f>IF(E46,$BJ46,0)</f>
        <v>25750</v>
      </c>
      <c r="BM46" s="95"/>
      <c r="BN46" s="28">
        <f>IF(M46,$BJ46,0)</f>
        <v>25750</v>
      </c>
      <c r="BO46" s="95"/>
      <c r="BP46" s="28">
        <f>IF(S46,$BJ46,0)</f>
        <v>25750</v>
      </c>
      <c r="BQ46" s="95"/>
      <c r="BR46" s="28">
        <f>IF(AF46,$BJ46,0)</f>
        <v>25750</v>
      </c>
      <c r="BS46" s="95"/>
      <c r="BT46" s="28">
        <f>IF(AL46,$BJ46,0)</f>
        <v>25750</v>
      </c>
    </row>
    <row r="47" spans="1:72" ht="11.25" x14ac:dyDescent="0.25">
      <c r="A47" s="83">
        <v>34</v>
      </c>
      <c r="B47" s="95"/>
      <c r="C47" s="83" t="s">
        <v>117</v>
      </c>
      <c r="D47" s="95"/>
      <c r="E47" s="21">
        <v>27762883</v>
      </c>
      <c r="F47" s="95"/>
      <c r="G47" s="20">
        <f>(E47/$BJ47)</f>
        <v>294.33530172596579</v>
      </c>
      <c r="H47" s="95"/>
      <c r="I47" s="20">
        <f>IF(G$53,G47/G$53*100,0)</f>
        <v>93.947034451806871</v>
      </c>
      <c r="J47" s="95"/>
      <c r="K47" s="21">
        <v>0</v>
      </c>
      <c r="L47" s="95"/>
      <c r="M47" s="21">
        <v>41569591</v>
      </c>
      <c r="N47" s="95"/>
      <c r="O47" s="20">
        <f>(M47/$BJ47)</f>
        <v>440.71064628302446</v>
      </c>
      <c r="P47" s="95"/>
      <c r="Q47" s="20">
        <f>IF(O$53,O47/O$53*100,0)</f>
        <v>166.81172655449663</v>
      </c>
      <c r="R47" s="95"/>
      <c r="S47" s="21">
        <v>12295243</v>
      </c>
      <c r="T47" s="95"/>
      <c r="U47" s="20">
        <f>(S47/$BJ47)</f>
        <v>130.35116195241932</v>
      </c>
      <c r="V47" s="95"/>
      <c r="W47" s="20">
        <f>IF(U$53,U47/U$53*100,0)</f>
        <v>79.095945069602365</v>
      </c>
      <c r="X47" s="95"/>
      <c r="Y47" s="21">
        <v>0</v>
      </c>
      <c r="Z47" s="95"/>
      <c r="AA47" s="21">
        <v>12295243</v>
      </c>
      <c r="AB47" s="95"/>
      <c r="AC47" s="21">
        <v>0</v>
      </c>
      <c r="AD47" s="95"/>
      <c r="AE47" s="95"/>
      <c r="AF47" s="21">
        <v>2718493</v>
      </c>
      <c r="AG47" s="95"/>
      <c r="AH47" s="20">
        <f>(AF47/$BJ47)</f>
        <v>28.820798524235613</v>
      </c>
      <c r="AI47" s="95"/>
      <c r="AJ47" s="20">
        <f>IF(AH$53,AH47/AH$53*100,0)</f>
        <v>157.08193098925588</v>
      </c>
      <c r="AK47" s="95"/>
      <c r="AL47" s="21">
        <v>801802</v>
      </c>
      <c r="AM47" s="95"/>
      <c r="AN47" s="20">
        <f>(AL47/$BJ47)</f>
        <v>8.5005088842712357</v>
      </c>
      <c r="AO47" s="95"/>
      <c r="AP47" s="20">
        <f>IF(AN$53,AN47/AN$53*100,0)</f>
        <v>15.27107350248324</v>
      </c>
      <c r="AQ47" s="95"/>
      <c r="AR47" s="21">
        <f t="shared" si="7"/>
        <v>85148012</v>
      </c>
      <c r="AS47" s="95"/>
      <c r="AT47" s="21">
        <v>4942334</v>
      </c>
      <c r="AU47" s="95"/>
      <c r="AV47" s="20">
        <f>IF(AR$47,AT47/AR$47*100,0)</f>
        <v>5.8044032783760118</v>
      </c>
      <c r="AW47" s="95"/>
      <c r="AX47" s="21">
        <v>271543</v>
      </c>
      <c r="AY47" s="95"/>
      <c r="AZ47" s="20">
        <f t="shared" si="8"/>
        <v>0.31890703449424046</v>
      </c>
      <c r="BA47" s="95"/>
      <c r="BB47" s="21">
        <v>992005</v>
      </c>
      <c r="BC47" s="95"/>
      <c r="BD47" s="20">
        <f t="shared" si="9"/>
        <v>1.1650360081219513</v>
      </c>
      <c r="BE47" s="95"/>
      <c r="BF47" s="21">
        <v>5670742</v>
      </c>
      <c r="BG47" s="95"/>
      <c r="BH47" s="83">
        <v>34</v>
      </c>
      <c r="BI47" s="95"/>
      <c r="BJ47" s="28">
        <v>94324</v>
      </c>
      <c r="BK47" s="95"/>
      <c r="BL47" s="28">
        <f>IF(E47,$BJ47,0)</f>
        <v>94324</v>
      </c>
      <c r="BM47" s="95"/>
      <c r="BN47" s="28">
        <f>IF(M47,$BJ47,0)</f>
        <v>94324</v>
      </c>
      <c r="BO47" s="95"/>
      <c r="BP47" s="28">
        <f>IF(S47,$BJ47,0)</f>
        <v>94324</v>
      </c>
      <c r="BQ47" s="95"/>
      <c r="BR47" s="28">
        <f>IF(AF47,$BJ47,0)</f>
        <v>94324</v>
      </c>
      <c r="BS47" s="95"/>
      <c r="BT47" s="28">
        <f>IF(AL47,$BJ47,0)</f>
        <v>94324</v>
      </c>
    </row>
    <row r="48" spans="1:72" ht="11.25" x14ac:dyDescent="0.25">
      <c r="A48" s="83">
        <v>35</v>
      </c>
      <c r="B48" s="95"/>
      <c r="C48" s="83" t="s">
        <v>118</v>
      </c>
      <c r="D48" s="95"/>
      <c r="E48" s="21">
        <v>109939071</v>
      </c>
      <c r="F48" s="95"/>
      <c r="G48" s="20">
        <f>(E48/$BJ48)</f>
        <v>239.27366531003113</v>
      </c>
      <c r="H48" s="95"/>
      <c r="I48" s="20">
        <f>IF(G$53,G48/G$53*100,0)</f>
        <v>76.372256900465885</v>
      </c>
      <c r="J48" s="95"/>
      <c r="K48" s="21">
        <v>0</v>
      </c>
      <c r="L48" s="95"/>
      <c r="M48" s="21">
        <v>84382534</v>
      </c>
      <c r="N48" s="95"/>
      <c r="O48" s="20">
        <f>(M48/$BJ48)</f>
        <v>183.65189022134197</v>
      </c>
      <c r="P48" s="95"/>
      <c r="Q48" s="20">
        <f>IF(O$53,O48/O$53*100,0)</f>
        <v>69.513385145556356</v>
      </c>
      <c r="R48" s="95"/>
      <c r="S48" s="21">
        <v>49543513</v>
      </c>
      <c r="T48" s="95"/>
      <c r="U48" s="20">
        <f>(S48/$BJ48)</f>
        <v>107.82752519206912</v>
      </c>
      <c r="V48" s="95"/>
      <c r="W48" s="20">
        <f>IF(U$53,U48/U$53*100,0)</f>
        <v>65.428799266831334</v>
      </c>
      <c r="X48" s="95"/>
      <c r="Y48" s="21">
        <v>47743982</v>
      </c>
      <c r="Z48" s="95"/>
      <c r="AA48" s="21">
        <v>820143</v>
      </c>
      <c r="AB48" s="95"/>
      <c r="AC48" s="21">
        <v>979388</v>
      </c>
      <c r="AD48" s="95"/>
      <c r="AE48" s="95"/>
      <c r="AF48" s="21">
        <v>2011969</v>
      </c>
      <c r="AG48" s="95"/>
      <c r="AH48" s="20">
        <f>(AF48/$BJ48)</f>
        <v>4.3788908960323853</v>
      </c>
      <c r="AI48" s="95"/>
      <c r="AJ48" s="20">
        <f>IF(AH$53,AH48/AH$53*100,0)</f>
        <v>23.866258839484498</v>
      </c>
      <c r="AK48" s="95"/>
      <c r="AL48" s="21">
        <v>9606934</v>
      </c>
      <c r="AM48" s="95"/>
      <c r="AN48" s="20">
        <f>(AL48/$BJ48)</f>
        <v>20.908729623261586</v>
      </c>
      <c r="AO48" s="95"/>
      <c r="AP48" s="20">
        <f>IF(AN$53,AN48/AN$53*100,0)</f>
        <v>37.56230965315325</v>
      </c>
      <c r="AQ48" s="95"/>
      <c r="AR48" s="21">
        <f t="shared" si="7"/>
        <v>255484021</v>
      </c>
      <c r="AS48" s="95"/>
      <c r="AT48" s="21">
        <v>20356557</v>
      </c>
      <c r="AU48" s="95"/>
      <c r="AV48" s="20">
        <f>IF(AR$48,AT48/AR$48*100,0)</f>
        <v>7.9678396012093451</v>
      </c>
      <c r="AW48" s="95"/>
      <c r="AX48" s="21">
        <v>726780</v>
      </c>
      <c r="AY48" s="95"/>
      <c r="AZ48" s="20">
        <f t="shared" si="8"/>
        <v>0.28447180264162197</v>
      </c>
      <c r="BA48" s="95"/>
      <c r="BB48" s="21">
        <v>4897073</v>
      </c>
      <c r="BC48" s="95"/>
      <c r="BD48" s="20">
        <f t="shared" si="9"/>
        <v>1.9167824981116921</v>
      </c>
      <c r="BE48" s="95"/>
      <c r="BF48" s="21">
        <v>6552707</v>
      </c>
      <c r="BG48" s="95"/>
      <c r="BH48" s="83">
        <v>35</v>
      </c>
      <c r="BI48" s="95"/>
      <c r="BJ48" s="28">
        <v>459470</v>
      </c>
      <c r="BK48" s="95"/>
      <c r="BL48" s="28">
        <f>IF(E48,$BJ48,0)</f>
        <v>459470</v>
      </c>
      <c r="BM48" s="95"/>
      <c r="BN48" s="28">
        <f>IF(M48,$BJ48,0)</f>
        <v>459470</v>
      </c>
      <c r="BO48" s="95"/>
      <c r="BP48" s="28">
        <f>IF(S48,$BJ48,0)</f>
        <v>459470</v>
      </c>
      <c r="BQ48" s="95"/>
      <c r="BR48" s="28">
        <f>IF(AF48,$BJ48,0)</f>
        <v>459470</v>
      </c>
      <c r="BS48" s="95"/>
      <c r="BT48" s="28">
        <f>IF(AL48,$BJ48,0)</f>
        <v>459470</v>
      </c>
    </row>
    <row r="49" spans="1:72" ht="11.25" x14ac:dyDescent="0.25">
      <c r="A49" s="83">
        <v>36</v>
      </c>
      <c r="B49" s="95"/>
      <c r="C49" s="83" t="s">
        <v>119</v>
      </c>
      <c r="D49" s="95"/>
      <c r="E49" s="21">
        <v>6471112</v>
      </c>
      <c r="F49" s="95"/>
      <c r="G49" s="20">
        <f>(E49/$BJ49)</f>
        <v>291.5440619931519</v>
      </c>
      <c r="H49" s="95"/>
      <c r="I49" s="20">
        <f>IF(G$53,G49/G$53*100,0)</f>
        <v>93.056116190204449</v>
      </c>
      <c r="J49" s="95"/>
      <c r="K49" s="21">
        <v>0</v>
      </c>
      <c r="L49" s="95"/>
      <c r="M49" s="21">
        <v>2982183</v>
      </c>
      <c r="N49" s="95"/>
      <c r="O49" s="20">
        <f>(M49/$BJ49)</f>
        <v>134.35677599567489</v>
      </c>
      <c r="P49" s="95"/>
      <c r="Q49" s="20">
        <f>IF(O$53,O49/O$53*100,0)</f>
        <v>50.854877156158153</v>
      </c>
      <c r="R49" s="95"/>
      <c r="S49" s="21">
        <v>4210181</v>
      </c>
      <c r="T49" s="95"/>
      <c r="U49" s="20">
        <f>(S49/$BJ49)</f>
        <v>189.68196972427464</v>
      </c>
      <c r="V49" s="95"/>
      <c r="W49" s="20">
        <f>IF(U$53,U49/U$53*100,0)</f>
        <v>115.09736034022939</v>
      </c>
      <c r="X49" s="95"/>
      <c r="Y49" s="21">
        <v>0</v>
      </c>
      <c r="Z49" s="95"/>
      <c r="AA49" s="21">
        <v>3611531</v>
      </c>
      <c r="AB49" s="95"/>
      <c r="AC49" s="21">
        <v>0</v>
      </c>
      <c r="AD49" s="95"/>
      <c r="AE49" s="95"/>
      <c r="AF49" s="21">
        <v>629342</v>
      </c>
      <c r="AG49" s="95"/>
      <c r="AH49" s="20">
        <f>(AF49/$BJ49)</f>
        <v>28.353847540097316</v>
      </c>
      <c r="AI49" s="95"/>
      <c r="AJ49" s="20">
        <f>IF(AH$53,AH49/AH$53*100,0)</f>
        <v>154.53690912929258</v>
      </c>
      <c r="AK49" s="95"/>
      <c r="AL49" s="21">
        <v>1971606</v>
      </c>
      <c r="AM49" s="95"/>
      <c r="AN49" s="20">
        <f>(AL49/$BJ49)</f>
        <v>88.827085961434491</v>
      </c>
      <c r="AO49" s="95"/>
      <c r="AP49" s="20">
        <f>IF(AN$53,AN49/AN$53*100,0)</f>
        <v>159.57691206445426</v>
      </c>
      <c r="AQ49" s="95"/>
      <c r="AR49" s="21">
        <f t="shared" si="7"/>
        <v>16264424</v>
      </c>
      <c r="AS49" s="95"/>
      <c r="AT49" s="21">
        <v>2122794</v>
      </c>
      <c r="AU49" s="95"/>
      <c r="AV49" s="20">
        <f>IF(AR$49,AT49/AR$49*100,0)</f>
        <v>13.051762546278923</v>
      </c>
      <c r="AW49" s="95"/>
      <c r="AX49" s="21">
        <v>107146</v>
      </c>
      <c r="AY49" s="95"/>
      <c r="AZ49" s="20">
        <f t="shared" si="8"/>
        <v>0.65877525081736676</v>
      </c>
      <c r="BA49" s="95"/>
      <c r="BB49" s="21">
        <v>405875</v>
      </c>
      <c r="BC49" s="95"/>
      <c r="BD49" s="20">
        <f t="shared" si="9"/>
        <v>2.4954772453054592</v>
      </c>
      <c r="BE49" s="95"/>
      <c r="BF49" s="21">
        <v>341319</v>
      </c>
      <c r="BG49" s="95"/>
      <c r="BH49" s="83">
        <v>36</v>
      </c>
      <c r="BI49" s="95"/>
      <c r="BJ49" s="28">
        <v>22196</v>
      </c>
      <c r="BK49" s="95"/>
      <c r="BL49" s="28">
        <f>IF(E49,$BJ49,0)</f>
        <v>22196</v>
      </c>
      <c r="BM49" s="95"/>
      <c r="BN49" s="28">
        <f>IF(M49,$BJ49,0)</f>
        <v>22196</v>
      </c>
      <c r="BO49" s="95"/>
      <c r="BP49" s="28">
        <f>IF(S49,$BJ49,0)</f>
        <v>22196</v>
      </c>
      <c r="BQ49" s="95"/>
      <c r="BR49" s="28">
        <f>IF(AF49,$BJ49,0)</f>
        <v>22196</v>
      </c>
      <c r="BS49" s="95"/>
      <c r="BT49" s="28">
        <f>IF(AL49,$BJ49,0)</f>
        <v>22196</v>
      </c>
    </row>
    <row r="50" spans="1:72" ht="11.25" x14ac:dyDescent="0.25">
      <c r="A50" s="83">
        <v>37</v>
      </c>
      <c r="B50" s="95"/>
      <c r="C50" s="83" t="s">
        <v>120</v>
      </c>
      <c r="D50" s="95"/>
      <c r="E50" s="21">
        <v>5960085</v>
      </c>
      <c r="F50" s="95"/>
      <c r="G50" s="20">
        <f>(E50/$BJ50)</f>
        <v>372.10994568271212</v>
      </c>
      <c r="H50" s="95"/>
      <c r="I50" s="20">
        <f>IF(G$53,G50/G$53*100,0)</f>
        <v>118.77143408187297</v>
      </c>
      <c r="J50" s="95"/>
      <c r="K50" s="21">
        <v>0</v>
      </c>
      <c r="L50" s="95"/>
      <c r="M50" s="21">
        <v>4843015</v>
      </c>
      <c r="N50" s="95"/>
      <c r="O50" s="20">
        <f>(M50/$BJ50)</f>
        <v>302.36717237934693</v>
      </c>
      <c r="P50" s="95"/>
      <c r="Q50" s="20">
        <f>IF(O$53,O50/O$53*100,0)</f>
        <v>114.44785939118979</v>
      </c>
      <c r="R50" s="95"/>
      <c r="S50" s="21">
        <v>1992652</v>
      </c>
      <c r="T50" s="95"/>
      <c r="U50" s="20">
        <f>(S50/$BJ50)</f>
        <v>124.40856589873259</v>
      </c>
      <c r="V50" s="95"/>
      <c r="W50" s="20">
        <f>IF(U$53,U50/U$53*100,0)</f>
        <v>75.49002975597584</v>
      </c>
      <c r="X50" s="95"/>
      <c r="Y50" s="21">
        <v>0</v>
      </c>
      <c r="Z50" s="95"/>
      <c r="AA50" s="21">
        <v>1992652</v>
      </c>
      <c r="AB50" s="95"/>
      <c r="AC50" s="21">
        <v>0</v>
      </c>
      <c r="AD50" s="95"/>
      <c r="AE50" s="95"/>
      <c r="AF50" s="21">
        <v>440181</v>
      </c>
      <c r="AG50" s="95"/>
      <c r="AH50" s="20">
        <f>(AF50/$BJ50)</f>
        <v>27.482112755197601</v>
      </c>
      <c r="AI50" s="95"/>
      <c r="AJ50" s="20">
        <f>IF(AH$53,AH50/AH$53*100,0)</f>
        <v>149.78569506395704</v>
      </c>
      <c r="AK50" s="95"/>
      <c r="AL50" s="21">
        <v>37318</v>
      </c>
      <c r="AM50" s="95"/>
      <c r="AN50" s="20">
        <f>(AL50/$BJ50)</f>
        <v>2.3298994818005867</v>
      </c>
      <c r="AO50" s="95"/>
      <c r="AP50" s="20">
        <f>IF(AN$53,AN50/AN$53*100,0)</f>
        <v>4.1856395569222107</v>
      </c>
      <c r="AQ50" s="95"/>
      <c r="AR50" s="21">
        <f t="shared" si="7"/>
        <v>13273251</v>
      </c>
      <c r="AS50" s="95"/>
      <c r="AT50" s="21">
        <v>1478205</v>
      </c>
      <c r="AU50" s="95"/>
      <c r="AV50" s="20">
        <f>IF(AR$50,AT50/AR$50*100,0)</f>
        <v>11.136721516077712</v>
      </c>
      <c r="AW50" s="95"/>
      <c r="AX50" s="21">
        <v>7207266</v>
      </c>
      <c r="AY50" s="95"/>
      <c r="AZ50" s="20">
        <f t="shared" si="8"/>
        <v>54.29917659207981</v>
      </c>
      <c r="BA50" s="95"/>
      <c r="BB50" s="21">
        <v>3674</v>
      </c>
      <c r="BC50" s="95"/>
      <c r="BD50" s="20">
        <f t="shared" si="9"/>
        <v>2.7679729706007974E-2</v>
      </c>
      <c r="BE50" s="95"/>
      <c r="BF50" s="21">
        <v>864007</v>
      </c>
      <c r="BG50" s="95"/>
      <c r="BH50" s="83">
        <v>37</v>
      </c>
      <c r="BI50" s="95"/>
      <c r="BJ50" s="28">
        <v>16017</v>
      </c>
      <c r="BK50" s="95"/>
      <c r="BL50" s="28">
        <f>IF(E50,$BJ50,0)</f>
        <v>16017</v>
      </c>
      <c r="BM50" s="95"/>
      <c r="BN50" s="28">
        <f>IF(M50,$BJ50,0)</f>
        <v>16017</v>
      </c>
      <c r="BO50" s="95"/>
      <c r="BP50" s="28">
        <f>IF(S50,$BJ50,0)</f>
        <v>16017</v>
      </c>
      <c r="BQ50" s="95"/>
      <c r="BR50" s="28">
        <f>IF(AF50,$BJ50,0)</f>
        <v>16017</v>
      </c>
      <c r="BS50" s="95"/>
      <c r="BT50" s="28">
        <f>IF(AL50,$BJ50,0)</f>
        <v>16017</v>
      </c>
    </row>
    <row r="51" spans="1:72" ht="11.25" x14ac:dyDescent="0.25">
      <c r="A51" s="97">
        <v>38</v>
      </c>
      <c r="B51" s="95"/>
      <c r="C51" s="83" t="s">
        <v>121</v>
      </c>
      <c r="D51" s="95"/>
      <c r="E51" s="23">
        <v>9156669</v>
      </c>
      <c r="F51" s="95"/>
      <c r="G51" s="20">
        <f>(E51/$BJ51)</f>
        <v>325.62834281650072</v>
      </c>
      <c r="H51" s="95"/>
      <c r="I51" s="20">
        <f>IF(G$53,G51/G$53*100,0)</f>
        <v>103.93526349601241</v>
      </c>
      <c r="J51" s="95"/>
      <c r="K51" s="23">
        <v>0</v>
      </c>
      <c r="L51" s="95"/>
      <c r="M51" s="23">
        <v>8145104</v>
      </c>
      <c r="N51" s="95"/>
      <c r="O51" s="20">
        <f>(M51/$BJ51)</f>
        <v>289.65519203413942</v>
      </c>
      <c r="P51" s="95"/>
      <c r="Q51" s="20">
        <f>IF(O$53,O51/O$53*100,0)</f>
        <v>109.63629559713273</v>
      </c>
      <c r="R51" s="95"/>
      <c r="S51" s="23">
        <v>9822560</v>
      </c>
      <c r="T51" s="95"/>
      <c r="U51" s="20">
        <f>(S51/$BJ51)</f>
        <v>349.30867709815078</v>
      </c>
      <c r="V51" s="95"/>
      <c r="W51" s="20">
        <f>IF(U$53,U51/U$53*100,0)</f>
        <v>211.95745033846256</v>
      </c>
      <c r="X51" s="95"/>
      <c r="Y51" s="23">
        <v>0</v>
      </c>
      <c r="Z51" s="95"/>
      <c r="AA51" s="23">
        <v>9819001</v>
      </c>
      <c r="AB51" s="95"/>
      <c r="AC51" s="23">
        <v>3559</v>
      </c>
      <c r="AD51" s="95"/>
      <c r="AE51" s="95"/>
      <c r="AF51" s="23">
        <v>587734</v>
      </c>
      <c r="AG51" s="95"/>
      <c r="AH51" s="20">
        <f>(AF51/$BJ51)</f>
        <v>20.900924608819345</v>
      </c>
      <c r="AI51" s="95"/>
      <c r="AJ51" s="20">
        <f>IF(AH$53,AH51/AH$53*100,0)</f>
        <v>113.91626065646201</v>
      </c>
      <c r="AK51" s="95"/>
      <c r="AL51" s="23">
        <v>4514138</v>
      </c>
      <c r="AM51" s="95"/>
      <c r="AN51" s="20">
        <f>(AL51/$BJ51)</f>
        <v>160.53122332859175</v>
      </c>
      <c r="AO51" s="95"/>
      <c r="AP51" s="20">
        <f>IF(AN$53,AN51/AN$53*100,0)</f>
        <v>288.39262969662161</v>
      </c>
      <c r="AQ51" s="95"/>
      <c r="AR51" s="23">
        <f t="shared" si="7"/>
        <v>32226205</v>
      </c>
      <c r="AS51" s="95"/>
      <c r="AT51" s="23">
        <v>3226058</v>
      </c>
      <c r="AU51" s="95"/>
      <c r="AV51" s="20">
        <f>IF(AR$51,AT51/AR$51*100,0)</f>
        <v>10.010666784996868</v>
      </c>
      <c r="AW51" s="95"/>
      <c r="AX51" s="23">
        <v>455324</v>
      </c>
      <c r="AY51" s="95"/>
      <c r="AZ51" s="20">
        <f t="shared" si="8"/>
        <v>1.4128998434658999</v>
      </c>
      <c r="BA51" s="95"/>
      <c r="BB51" s="23">
        <v>21759</v>
      </c>
      <c r="BC51" s="95"/>
      <c r="BD51" s="20">
        <f t="shared" si="9"/>
        <v>6.7519585380903524E-2</v>
      </c>
      <c r="BE51" s="95"/>
      <c r="BF51" s="23">
        <v>2757706</v>
      </c>
      <c r="BG51" s="95"/>
      <c r="BH51" s="97">
        <v>38</v>
      </c>
      <c r="BI51" s="95"/>
      <c r="BJ51" s="31">
        <v>28120</v>
      </c>
      <c r="BK51" s="95"/>
      <c r="BL51" s="31">
        <f>IF(E51,$BJ51,0)</f>
        <v>28120</v>
      </c>
      <c r="BM51" s="95"/>
      <c r="BN51" s="31">
        <f>IF(M51,$BJ51,0)</f>
        <v>28120</v>
      </c>
      <c r="BO51" s="95"/>
      <c r="BP51" s="31">
        <f>IF(S51,$BJ51,0)</f>
        <v>28120</v>
      </c>
      <c r="BQ51" s="95"/>
      <c r="BR51" s="31">
        <f>IF(AF51,$BJ51,0)</f>
        <v>28120</v>
      </c>
      <c r="BS51" s="95"/>
      <c r="BT51" s="31">
        <f>IF(AL51,$BJ51,0)</f>
        <v>28120</v>
      </c>
    </row>
    <row r="52" spans="1:72" ht="8.85" customHeight="1" x14ac:dyDescent="0.25">
      <c r="A52" s="95"/>
      <c r="B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row>
    <row r="53" spans="1:72" ht="8.85" customHeight="1" x14ac:dyDescent="0.25">
      <c r="A53" s="97">
        <f>A51</f>
        <v>38</v>
      </c>
      <c r="B53" s="95"/>
      <c r="C53" s="91" t="s">
        <v>65</v>
      </c>
      <c r="D53" s="95"/>
      <c r="E53" s="24">
        <f>SUM(E14:E51)</f>
        <v>794327811</v>
      </c>
      <c r="F53" s="95"/>
      <c r="G53" s="26">
        <f>IF(BL53=0,0,IF(ISNONTEXT(H53),E53/$BJ53,E53/BL53))</f>
        <v>313.29919400165261</v>
      </c>
      <c r="H53" s="95"/>
      <c r="I53" s="22">
        <f>IF(G$53,G53/G$53*100,0)</f>
        <v>100</v>
      </c>
      <c r="J53" s="95"/>
      <c r="K53" s="24">
        <f>SUM(K14:K51)</f>
        <v>233608</v>
      </c>
      <c r="L53" s="95"/>
      <c r="M53" s="24">
        <f>SUM(M14:M51)</f>
        <v>669834412</v>
      </c>
      <c r="N53" s="95"/>
      <c r="O53" s="26">
        <f>IF(BN53=0,0,IF(ISNONTEXT(P53),M53/$BJ53,M53/BN53))</f>
        <v>264.19644193242391</v>
      </c>
      <c r="P53" s="95"/>
      <c r="Q53" s="22">
        <f>IF(O$53,O53/O$53*100,0)</f>
        <v>100</v>
      </c>
      <c r="R53" s="95"/>
      <c r="S53" s="24">
        <f>SUM(S14:S51)</f>
        <v>417831500</v>
      </c>
      <c r="T53" s="95"/>
      <c r="U53" s="26">
        <f>IF(BP53=0,0,IF(ISNONTEXT(V53),S53/$BJ53,S53/BP53))</f>
        <v>164.80132051992513</v>
      </c>
      <c r="V53" s="95"/>
      <c r="W53" s="22">
        <f>IF(U$53,U53/U$53*100,0)</f>
        <v>100</v>
      </c>
      <c r="X53" s="95"/>
      <c r="Y53" s="24">
        <f>SUM(Y14:Y51)</f>
        <v>235182602</v>
      </c>
      <c r="Z53" s="95"/>
      <c r="AA53" s="24">
        <f>SUM(AA14:AA51)</f>
        <v>152353255</v>
      </c>
      <c r="AB53" s="95"/>
      <c r="AC53" s="24">
        <f>SUM(AC14:AC51)</f>
        <v>4668924</v>
      </c>
      <c r="AD53" s="95"/>
      <c r="AE53" s="95"/>
      <c r="AF53" s="24">
        <f>SUM(AF14:AF51)</f>
        <v>46517918</v>
      </c>
      <c r="AG53" s="95"/>
      <c r="AH53" s="26">
        <f>IF(BR53=0,0,IF(ISNONTEXT(AI53),AF53/$BJ53,AF53/BR53))</f>
        <v>18.347621742825982</v>
      </c>
      <c r="AI53" s="95"/>
      <c r="AJ53" s="22">
        <f>IF(AH$53,AH53/AH$53*100,0)</f>
        <v>100</v>
      </c>
      <c r="AK53" s="95"/>
      <c r="AL53" s="24">
        <f>SUM(AL14:AL51)</f>
        <v>141128865</v>
      </c>
      <c r="AM53" s="95"/>
      <c r="AN53" s="26">
        <f>IF(BT53=0,0,IF(ISNONTEXT(AO53),AL53/$BJ53,AL53/BT53))</f>
        <v>55.664121339530993</v>
      </c>
      <c r="AO53" s="95"/>
      <c r="AP53" s="22">
        <f>IF(AN$53,AN53/AN$53*100,0)</f>
        <v>100</v>
      </c>
      <c r="AQ53" s="95"/>
      <c r="AR53" s="24">
        <f>SUM(AR14:AR51)</f>
        <v>2069640506</v>
      </c>
      <c r="AS53" s="95"/>
      <c r="AT53" s="24">
        <f>SUM(AT14:AT51)</f>
        <v>227415934</v>
      </c>
      <c r="AU53" s="95"/>
      <c r="AV53" s="22">
        <f>IF(AR$53,AT53/AR$53*100,0)</f>
        <v>10.98818530757921</v>
      </c>
      <c r="AW53" s="95"/>
      <c r="AX53" s="24">
        <f>SUM(AX14:AX51)</f>
        <v>35615844</v>
      </c>
      <c r="AY53" s="95"/>
      <c r="AZ53" s="22">
        <f>IF($AR53,AX53/$AR53*100,0)</f>
        <v>1.7208710351748404</v>
      </c>
      <c r="BA53" s="95"/>
      <c r="BB53" s="24">
        <f>SUM(BB14:BB51)</f>
        <v>17290399</v>
      </c>
      <c r="BC53" s="95"/>
      <c r="BD53" s="22">
        <f>IF($AR53,BB53/$AR53*100,0)</f>
        <v>0.83543006381418405</v>
      </c>
      <c r="BE53" s="95"/>
      <c r="BF53" s="24">
        <f>SUM(BF14:BF51)</f>
        <v>95290589</v>
      </c>
      <c r="BG53" s="95"/>
      <c r="BH53" s="97">
        <f>BH51</f>
        <v>38</v>
      </c>
      <c r="BI53" s="95"/>
      <c r="BJ53" s="31">
        <f>SUM(BJ14:BJ51)</f>
        <v>2535365</v>
      </c>
      <c r="BK53" s="95"/>
      <c r="BL53" s="31">
        <f>SUM(BL14:BL51)</f>
        <v>2535365</v>
      </c>
      <c r="BM53" s="95"/>
      <c r="BN53" s="31">
        <f>SUM(BN14:BN51)</f>
        <v>2535365</v>
      </c>
      <c r="BO53" s="95"/>
      <c r="BP53" s="31">
        <f>SUM(BP14:BP51)</f>
        <v>2535365</v>
      </c>
      <c r="BQ53" s="95"/>
      <c r="BR53" s="31">
        <f>SUM(BR14:BR51)</f>
        <v>2527886</v>
      </c>
      <c r="BS53" s="95"/>
      <c r="BT53" s="31">
        <f>SUM(BT14:BT51)</f>
        <v>2511219</v>
      </c>
    </row>
    <row r="54" spans="1:72" ht="8.85" customHeight="1" x14ac:dyDescent="0.25">
      <c r="A54" s="95"/>
      <c r="B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row>
    <row r="55" spans="1:72" ht="8.85" customHeight="1" x14ac:dyDescent="0.25">
      <c r="A55" s="95"/>
      <c r="B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T55" s="95"/>
    </row>
    <row r="56" spans="1:72" ht="8.85" customHeight="1" x14ac:dyDescent="0.25">
      <c r="A56" s="95"/>
      <c r="B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row>
    <row r="57" spans="1:72" ht="8.85" customHeight="1" x14ac:dyDescent="0.25">
      <c r="A57" s="95"/>
      <c r="B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row>
    <row r="58" spans="1:72" ht="8.85" customHeight="1" x14ac:dyDescent="0.25">
      <c r="A58" s="95"/>
      <c r="B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row>
    <row r="59" spans="1:72" ht="8.85" customHeight="1" x14ac:dyDescent="0.25">
      <c r="A59" s="95"/>
      <c r="B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row>
    <row r="60" spans="1:72" ht="8.85" customHeight="1" x14ac:dyDescent="0.25">
      <c r="A60" s="95"/>
      <c r="B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row>
    <row r="61" spans="1:72" ht="8.85" customHeight="1" x14ac:dyDescent="0.25">
      <c r="A61" s="95"/>
      <c r="B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row>
    <row r="62" spans="1:72" ht="8.85" customHeight="1" x14ac:dyDescent="0.25">
      <c r="A62" s="95"/>
      <c r="B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row>
    <row r="63" spans="1:72" ht="8.85" customHeight="1" x14ac:dyDescent="0.25">
      <c r="A63" s="95"/>
      <c r="B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row>
    <row r="64" spans="1:72" ht="8.85" customHeight="1" x14ac:dyDescent="0.25">
      <c r="A64" s="95"/>
      <c r="B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row>
    <row r="65" spans="1:72" ht="8.85" customHeight="1" x14ac:dyDescent="0.25">
      <c r="A65" s="95"/>
      <c r="B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row>
    <row r="66" spans="1:72" ht="8.85" customHeight="1" x14ac:dyDescent="0.25">
      <c r="A66" s="95"/>
      <c r="B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row>
    <row r="67" spans="1:72" ht="8.85" customHeight="1" x14ac:dyDescent="0.25">
      <c r="A67" s="95"/>
      <c r="B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row>
    <row r="68" spans="1:72" s="80" customFormat="1" ht="10.5" customHeight="1" x14ac:dyDescent="0.25">
      <c r="A68" s="247"/>
      <c r="BI68" s="237"/>
    </row>
    <row r="69" spans="1:72" s="80" customFormat="1" ht="10.5" customHeight="1" x14ac:dyDescent="0.25">
      <c r="A69" s="102"/>
      <c r="AC69" s="84" t="s">
        <v>42</v>
      </c>
      <c r="AF69" s="102" t="s">
        <v>43</v>
      </c>
      <c r="BH69" s="84" t="s">
        <v>399</v>
      </c>
    </row>
    <row r="70" spans="1:72" s="80" customFormat="1" ht="10.5" customHeight="1" x14ac:dyDescent="0.25">
      <c r="A70" s="85"/>
      <c r="AC70" s="84" t="s">
        <v>400</v>
      </c>
      <c r="AF70" s="102" t="s">
        <v>360</v>
      </c>
      <c r="BH70" s="84" t="s">
        <v>122</v>
      </c>
    </row>
    <row r="71" spans="1:72" s="80" customFormat="1" ht="10.5" customHeight="1" x14ac:dyDescent="0.25">
      <c r="A71" s="86"/>
      <c r="AC71" s="84" t="s">
        <v>48</v>
      </c>
      <c r="AF71" s="87" t="s">
        <v>49</v>
      </c>
    </row>
    <row r="72" spans="1:72" ht="8.85" customHeight="1" x14ac:dyDescent="0.25">
      <c r="AT72" s="89" t="s">
        <v>361</v>
      </c>
      <c r="AU72" s="89"/>
      <c r="AV72" s="89"/>
      <c r="AW72" s="89"/>
      <c r="AX72" s="89"/>
      <c r="AY72" s="89"/>
      <c r="AZ72" s="89"/>
      <c r="BA72" s="89"/>
      <c r="BB72" s="89"/>
      <c r="BC72" s="89"/>
      <c r="BD72" s="89"/>
      <c r="BE72" s="89"/>
      <c r="BF72" s="89"/>
    </row>
    <row r="73" spans="1:72" ht="8.4499999999999993" customHeight="1" x14ac:dyDescent="0.25"/>
    <row r="74" spans="1:72" ht="9.6" customHeight="1" x14ac:dyDescent="0.25">
      <c r="E74" s="89" t="s">
        <v>401</v>
      </c>
      <c r="F74" s="89"/>
      <c r="G74" s="89"/>
      <c r="H74" s="89"/>
      <c r="I74" s="89"/>
      <c r="J74" s="89"/>
      <c r="K74" s="89"/>
      <c r="M74" s="89" t="s">
        <v>402</v>
      </c>
      <c r="N74" s="89"/>
      <c r="O74" s="89"/>
      <c r="P74" s="89"/>
      <c r="Q74" s="89"/>
      <c r="S74" s="89" t="s">
        <v>403</v>
      </c>
      <c r="T74" s="89"/>
      <c r="U74" s="89"/>
      <c r="V74" s="89"/>
      <c r="W74" s="89"/>
      <c r="X74" s="89"/>
      <c r="Y74" s="89"/>
      <c r="Z74" s="89"/>
      <c r="AA74" s="89"/>
      <c r="AB74" s="89"/>
      <c r="AC74" s="89"/>
      <c r="AF74" s="89" t="s">
        <v>404</v>
      </c>
      <c r="AG74" s="89"/>
      <c r="AH74" s="89"/>
      <c r="AI74" s="89"/>
      <c r="AJ74" s="89"/>
      <c r="AL74" s="89" t="s">
        <v>405</v>
      </c>
      <c r="AM74" s="89"/>
      <c r="AN74" s="89"/>
      <c r="AO74" s="89"/>
      <c r="AP74" s="89"/>
      <c r="AX74" s="89" t="s">
        <v>365</v>
      </c>
      <c r="AY74" s="89"/>
      <c r="AZ74" s="89"/>
      <c r="BA74" s="89"/>
      <c r="BB74" s="89"/>
      <c r="BC74" s="89"/>
      <c r="BD74" s="89"/>
    </row>
    <row r="75" spans="1:72" ht="8.4499999999999993" customHeight="1" x14ac:dyDescent="0.25"/>
    <row r="76" spans="1:72" ht="9.6" customHeight="1" x14ac:dyDescent="0.25">
      <c r="Y76" s="89" t="s">
        <v>367</v>
      </c>
      <c r="Z76" s="89"/>
      <c r="AA76" s="89"/>
      <c r="AB76" s="89"/>
      <c r="AC76" s="89"/>
      <c r="AT76" s="89" t="s">
        <v>392</v>
      </c>
      <c r="AU76" s="89"/>
      <c r="AV76" s="89"/>
      <c r="AX76" s="89" t="s">
        <v>59</v>
      </c>
      <c r="AY76" s="89"/>
      <c r="AZ76" s="89"/>
      <c r="BB76" s="89" t="s">
        <v>60</v>
      </c>
      <c r="BC76" s="89"/>
      <c r="BD76" s="89"/>
    </row>
    <row r="77" spans="1:72" ht="9.6" customHeight="1" x14ac:dyDescent="0.25">
      <c r="K77" s="92" t="s">
        <v>406</v>
      </c>
      <c r="AA77" s="91" t="s">
        <v>407</v>
      </c>
      <c r="BF77" s="91" t="s">
        <v>408</v>
      </c>
      <c r="BL77" s="91" t="s">
        <v>409</v>
      </c>
      <c r="BN77" s="91" t="s">
        <v>410</v>
      </c>
      <c r="BP77" s="91" t="s">
        <v>411</v>
      </c>
    </row>
    <row r="78" spans="1:72" ht="9.6" customHeight="1" x14ac:dyDescent="0.25">
      <c r="I78" s="91" t="s">
        <v>64</v>
      </c>
      <c r="Q78" s="91" t="s">
        <v>64</v>
      </c>
      <c r="W78" s="91" t="s">
        <v>64</v>
      </c>
      <c r="AA78" s="91" t="s">
        <v>412</v>
      </c>
      <c r="AC78" s="91" t="s">
        <v>413</v>
      </c>
      <c r="AJ78" s="91" t="s">
        <v>64</v>
      </c>
      <c r="AP78" s="91" t="s">
        <v>64</v>
      </c>
      <c r="AV78" s="91" t="s">
        <v>268</v>
      </c>
      <c r="AZ78" s="91" t="s">
        <v>268</v>
      </c>
      <c r="BD78" s="91" t="s">
        <v>268</v>
      </c>
      <c r="BF78" s="91" t="s">
        <v>414</v>
      </c>
      <c r="BL78" s="91" t="s">
        <v>415</v>
      </c>
      <c r="BM78" s="91"/>
      <c r="BN78" s="91" t="s">
        <v>416</v>
      </c>
      <c r="BO78" s="91"/>
      <c r="BP78" s="91" t="s">
        <v>266</v>
      </c>
      <c r="BQ78" s="91"/>
      <c r="BS78" s="91"/>
      <c r="BT78" s="91" t="s">
        <v>312</v>
      </c>
    </row>
    <row r="79" spans="1:72" ht="9.6" customHeight="1" x14ac:dyDescent="0.25">
      <c r="A79" s="92" t="s">
        <v>71</v>
      </c>
      <c r="C79" s="92" t="s">
        <v>72</v>
      </c>
      <c r="E79" s="92" t="s">
        <v>73</v>
      </c>
      <c r="G79" s="92" t="s">
        <v>395</v>
      </c>
      <c r="I79" s="92" t="s">
        <v>79</v>
      </c>
      <c r="K79" s="92" t="s">
        <v>397</v>
      </c>
      <c r="M79" s="92" t="s">
        <v>73</v>
      </c>
      <c r="O79" s="92" t="s">
        <v>395</v>
      </c>
      <c r="Q79" s="92" t="s">
        <v>79</v>
      </c>
      <c r="S79" s="92" t="s">
        <v>73</v>
      </c>
      <c r="U79" s="92" t="s">
        <v>395</v>
      </c>
      <c r="W79" s="92" t="s">
        <v>79</v>
      </c>
      <c r="Y79" s="92" t="s">
        <v>397</v>
      </c>
      <c r="AA79" s="92" t="s">
        <v>417</v>
      </c>
      <c r="AC79" s="92" t="s">
        <v>418</v>
      </c>
      <c r="AF79" s="92" t="s">
        <v>73</v>
      </c>
      <c r="AH79" s="92" t="s">
        <v>395</v>
      </c>
      <c r="AJ79" s="92" t="s">
        <v>79</v>
      </c>
      <c r="AL79" s="92" t="s">
        <v>73</v>
      </c>
      <c r="AN79" s="92" t="s">
        <v>395</v>
      </c>
      <c r="AP79" s="92" t="s">
        <v>79</v>
      </c>
      <c r="AR79" s="92" t="s">
        <v>65</v>
      </c>
      <c r="AT79" s="92" t="s">
        <v>73</v>
      </c>
      <c r="AV79" s="92" t="s">
        <v>349</v>
      </c>
      <c r="AX79" s="92" t="s">
        <v>73</v>
      </c>
      <c r="AZ79" s="92" t="s">
        <v>349</v>
      </c>
      <c r="BB79" s="92" t="s">
        <v>73</v>
      </c>
      <c r="BD79" s="92" t="s">
        <v>349</v>
      </c>
      <c r="BF79" s="92" t="s">
        <v>386</v>
      </c>
      <c r="BH79" s="92" t="s">
        <v>71</v>
      </c>
      <c r="BL79" s="234" t="s">
        <v>419</v>
      </c>
      <c r="BM79" s="91"/>
      <c r="BN79" s="234" t="s">
        <v>420</v>
      </c>
      <c r="BO79" s="91"/>
      <c r="BP79" s="234" t="s">
        <v>421</v>
      </c>
      <c r="BQ79" s="91"/>
      <c r="BR79" s="234" t="s">
        <v>404</v>
      </c>
      <c r="BS79" s="91"/>
      <c r="BT79" s="234" t="s">
        <v>422</v>
      </c>
    </row>
    <row r="80" spans="1:72" ht="8.85" customHeight="1" x14ac:dyDescent="0.25"/>
    <row r="81" spans="1:72" ht="8.85" customHeight="1" x14ac:dyDescent="0.25">
      <c r="B81" s="83" t="s">
        <v>279</v>
      </c>
    </row>
    <row r="82" spans="1:72" ht="11.25" x14ac:dyDescent="0.25">
      <c r="A82" s="83">
        <v>1</v>
      </c>
      <c r="B82" s="95"/>
      <c r="C82" s="83" t="s">
        <v>123</v>
      </c>
      <c r="D82" s="95"/>
      <c r="E82" s="19">
        <v>3118792</v>
      </c>
      <c r="F82" s="95"/>
      <c r="G82" s="34">
        <f>(E82/$BJ82)</f>
        <v>93.340675784874151</v>
      </c>
      <c r="H82" s="95"/>
      <c r="I82" s="20">
        <f>IF(G$195,G82/G$195*100,0)</f>
        <v>43.904627747862335</v>
      </c>
      <c r="J82" s="95"/>
      <c r="K82" s="19">
        <v>3118792</v>
      </c>
      <c r="L82" s="95"/>
      <c r="M82" s="19">
        <v>4454755</v>
      </c>
      <c r="N82" s="95"/>
      <c r="O82" s="34">
        <f>(M82/$BJ82)</f>
        <v>133.32400562655255</v>
      </c>
      <c r="P82" s="95"/>
      <c r="Q82" s="20">
        <f>IF(O$195,O82/O$195*100,0)</f>
        <v>57.423038761411917</v>
      </c>
      <c r="R82" s="95"/>
      <c r="S82" s="19">
        <v>2868438</v>
      </c>
      <c r="T82" s="95"/>
      <c r="U82" s="34">
        <f>(S82/$BJ82)</f>
        <v>85.847963367551557</v>
      </c>
      <c r="V82" s="95"/>
      <c r="W82" s="20">
        <f>IF(U$195,U82/U$195*100,0)</f>
        <v>72.587456984730849</v>
      </c>
      <c r="X82" s="95"/>
      <c r="Y82" s="19">
        <v>2613311</v>
      </c>
      <c r="Z82" s="95"/>
      <c r="AA82" s="19">
        <v>0</v>
      </c>
      <c r="AB82" s="95"/>
      <c r="AC82" s="19">
        <v>255127</v>
      </c>
      <c r="AD82" s="95"/>
      <c r="AE82" s="95"/>
      <c r="AF82" s="19">
        <v>517638</v>
      </c>
      <c r="AG82" s="95"/>
      <c r="AH82" s="34">
        <f>(AF82/$BJ82)</f>
        <v>15.492113847903511</v>
      </c>
      <c r="AI82" s="95"/>
      <c r="AJ82" s="20">
        <f>IF(AH$195,AH82/AH$195*100,0)</f>
        <v>83.659884956725918</v>
      </c>
      <c r="AK82" s="95"/>
      <c r="AL82" s="19">
        <v>5998756</v>
      </c>
      <c r="AM82" s="95"/>
      <c r="AN82" s="34">
        <f>(AL82/$BJ82)</f>
        <v>179.53359470864635</v>
      </c>
      <c r="AO82" s="95"/>
      <c r="AP82" s="20">
        <f>IF(AN$195,AN82/AN$195*100,0)</f>
        <v>347.26337711251534</v>
      </c>
      <c r="AQ82" s="95"/>
      <c r="AR82" s="19">
        <f>(E82+M82+S82+AF82+AL82)</f>
        <v>16958379</v>
      </c>
      <c r="AS82" s="95"/>
      <c r="AT82" s="19">
        <v>3472674</v>
      </c>
      <c r="AU82" s="95"/>
      <c r="AV82" s="20">
        <f>IF($AR82,AT82/$AR82*100,0)</f>
        <v>20.477629377194599</v>
      </c>
      <c r="AW82" s="95"/>
      <c r="AX82" s="19">
        <v>1249505</v>
      </c>
      <c r="AY82" s="95"/>
      <c r="AZ82" s="20">
        <f>IF($AR82,AX82/$AR82*100,0)</f>
        <v>7.3680686108029549</v>
      </c>
      <c r="BA82" s="95"/>
      <c r="BB82" s="19">
        <v>3138502</v>
      </c>
      <c r="BC82" s="95"/>
      <c r="BD82" s="20">
        <f>IF($AR82,BB82/$AR82*100,0)</f>
        <v>18.507087263470172</v>
      </c>
      <c r="BE82" s="95"/>
      <c r="BF82" s="19">
        <v>444000</v>
      </c>
      <c r="BG82" s="95"/>
      <c r="BH82" s="83">
        <v>1</v>
      </c>
      <c r="BI82" s="95"/>
      <c r="BJ82" s="28">
        <v>33413</v>
      </c>
      <c r="BK82" s="95"/>
      <c r="BL82" s="28">
        <f>IF(E82,$BJ82,0)</f>
        <v>33413</v>
      </c>
      <c r="BM82" s="95"/>
      <c r="BN82" s="28">
        <f>IF(M82,$BJ82,0)</f>
        <v>33413</v>
      </c>
      <c r="BO82" s="95"/>
      <c r="BP82" s="28">
        <f>IF(S82,$BJ82,0)</f>
        <v>33413</v>
      </c>
      <c r="BQ82" s="95"/>
      <c r="BR82" s="28">
        <f>IF(AF82,$BJ82,0)</f>
        <v>33413</v>
      </c>
      <c r="BS82" s="95"/>
      <c r="BT82" s="28">
        <f>IF(AL82,$BJ82,0)</f>
        <v>33413</v>
      </c>
    </row>
    <row r="83" spans="1:72" ht="11.25" x14ac:dyDescent="0.25">
      <c r="A83" s="83">
        <v>2</v>
      </c>
      <c r="B83" s="95"/>
      <c r="C83" s="83" t="s">
        <v>124</v>
      </c>
      <c r="D83" s="95"/>
      <c r="E83" s="21">
        <v>21748374</v>
      </c>
      <c r="F83" s="95"/>
      <c r="G83" s="20">
        <f>(E83/$BJ83)</f>
        <v>193.49947951421328</v>
      </c>
      <c r="H83" s="95"/>
      <c r="I83" s="20">
        <f>IF(G$195,G83/G$195*100,0)</f>
        <v>91.016296443542004</v>
      </c>
      <c r="J83" s="95"/>
      <c r="K83" s="21">
        <v>0</v>
      </c>
      <c r="L83" s="95"/>
      <c r="M83" s="21">
        <v>25667911</v>
      </c>
      <c r="N83" s="95"/>
      <c r="O83" s="20">
        <f>(M83/$BJ83)</f>
        <v>228.372356421549</v>
      </c>
      <c r="P83" s="95"/>
      <c r="Q83" s="20">
        <f>IF(O$195,O83/O$195*100,0)</f>
        <v>98.360641155367887</v>
      </c>
      <c r="R83" s="95"/>
      <c r="S83" s="21">
        <v>4544949</v>
      </c>
      <c r="T83" s="95"/>
      <c r="U83" s="20">
        <f>(S83/$BJ83)</f>
        <v>40.437288135593221</v>
      </c>
      <c r="V83" s="95"/>
      <c r="W83" s="20">
        <f>IF(U$195,U83/U$195*100,0)</f>
        <v>34.191142083994848</v>
      </c>
      <c r="X83" s="95"/>
      <c r="Y83" s="21">
        <v>0</v>
      </c>
      <c r="Z83" s="95"/>
      <c r="AA83" s="21">
        <v>4544949</v>
      </c>
      <c r="AB83" s="95"/>
      <c r="AC83" s="21">
        <v>0</v>
      </c>
      <c r="AD83" s="95"/>
      <c r="AE83" s="95"/>
      <c r="AF83" s="21">
        <v>1632047</v>
      </c>
      <c r="AG83" s="95"/>
      <c r="AH83" s="22">
        <f>(AF83/$BJ83)</f>
        <v>14.520637039014192</v>
      </c>
      <c r="AI83" s="95"/>
      <c r="AJ83" s="22">
        <f>IF(AH$195,AH83/AH$195*100,0)</f>
        <v>78.413755289223758</v>
      </c>
      <c r="AK83" s="95"/>
      <c r="AL83" s="21">
        <v>3109664</v>
      </c>
      <c r="AM83" s="95"/>
      <c r="AN83" s="20">
        <f>(AL83/$BJ83)</f>
        <v>27.667280572979227</v>
      </c>
      <c r="AO83" s="95"/>
      <c r="AP83" s="20">
        <f>IF(AN$195,AN83/AN$195*100,0)</f>
        <v>53.515517822077797</v>
      </c>
      <c r="AQ83" s="95"/>
      <c r="AR83" s="21">
        <f>(E83+M83+S83+AF83+AL83)</f>
        <v>56702945</v>
      </c>
      <c r="AS83" s="95"/>
      <c r="AT83" s="21">
        <v>3981279</v>
      </c>
      <c r="AU83" s="95"/>
      <c r="AV83" s="20">
        <f>IF($AR83,AT83/$AR83*100,0)</f>
        <v>7.0212913985331804</v>
      </c>
      <c r="AW83" s="95"/>
      <c r="AX83" s="21">
        <v>1813335</v>
      </c>
      <c r="AY83" s="95"/>
      <c r="AZ83" s="20">
        <f>IF($AR83,AX83/$AR83*100,0)</f>
        <v>3.197955591195484</v>
      </c>
      <c r="BA83" s="95"/>
      <c r="BB83" s="21">
        <v>6300</v>
      </c>
      <c r="BC83" s="95"/>
      <c r="BD83" s="20">
        <f>IF($AR83,BB83/$AR83*100,0)</f>
        <v>1.1110534029581709E-2</v>
      </c>
      <c r="BE83" s="95"/>
      <c r="BF83" s="21">
        <v>3500292</v>
      </c>
      <c r="BG83" s="95"/>
      <c r="BH83" s="83">
        <v>2</v>
      </c>
      <c r="BI83" s="95"/>
      <c r="BJ83" s="28">
        <v>112395</v>
      </c>
      <c r="BK83" s="95"/>
      <c r="BL83" s="28">
        <f>IF(E83,$BJ83,0)</f>
        <v>112395</v>
      </c>
      <c r="BM83" s="95"/>
      <c r="BN83" s="28">
        <f>IF(M83,$BJ83,0)</f>
        <v>112395</v>
      </c>
      <c r="BO83" s="95"/>
      <c r="BP83" s="28">
        <f>IF(S83,$BJ83,0)</f>
        <v>112395</v>
      </c>
      <c r="BQ83" s="95"/>
      <c r="BR83" s="28">
        <f>IF(AF83,$BJ83,0)</f>
        <v>112395</v>
      </c>
      <c r="BS83" s="95"/>
      <c r="BT83" s="28">
        <f>IF(AL83,$BJ83,0)</f>
        <v>112395</v>
      </c>
    </row>
    <row r="84" spans="1:72" ht="11.25" x14ac:dyDescent="0.25">
      <c r="A84" s="83">
        <v>3</v>
      </c>
      <c r="B84" s="95"/>
      <c r="C84" s="83" t="s">
        <v>125</v>
      </c>
      <c r="D84" s="95"/>
      <c r="E84" s="21">
        <v>3097030</v>
      </c>
      <c r="F84" s="95"/>
      <c r="G84" s="20">
        <f>(E84/$BJ84)</f>
        <v>203.44413059186758</v>
      </c>
      <c r="H84" s="95"/>
      <c r="I84" s="20">
        <f>IF(G$195,G84/G$195*100,0)</f>
        <v>95.693959209269934</v>
      </c>
      <c r="J84" s="95"/>
      <c r="K84" s="21">
        <v>3097030</v>
      </c>
      <c r="L84" s="95"/>
      <c r="M84" s="21">
        <v>832665</v>
      </c>
      <c r="N84" s="95"/>
      <c r="O84" s="20">
        <f>(M84/$BJ84)</f>
        <v>54.697825658542996</v>
      </c>
      <c r="P84" s="95"/>
      <c r="Q84" s="20">
        <f>IF(O$195,O84/O$195*100,0)</f>
        <v>23.558513323949569</v>
      </c>
      <c r="R84" s="95"/>
      <c r="S84" s="21">
        <v>2909180</v>
      </c>
      <c r="T84" s="95"/>
      <c r="U84" s="20">
        <f>(S84/$BJ84)</f>
        <v>191.10425014780267</v>
      </c>
      <c r="V84" s="95"/>
      <c r="W84" s="20">
        <f>IF(U$195,U84/U$195*100,0)</f>
        <v>161.58533054315953</v>
      </c>
      <c r="X84" s="95"/>
      <c r="Y84" s="21">
        <v>2815870</v>
      </c>
      <c r="Z84" s="95"/>
      <c r="AA84" s="21">
        <v>0</v>
      </c>
      <c r="AB84" s="95"/>
      <c r="AC84" s="21">
        <v>47617</v>
      </c>
      <c r="AD84" s="95"/>
      <c r="AE84" s="95"/>
      <c r="AF84" s="21">
        <v>95025</v>
      </c>
      <c r="AG84" s="95"/>
      <c r="AH84" s="22">
        <f>(AF84/$BJ84)</f>
        <v>6.2421993036852133</v>
      </c>
      <c r="AI84" s="95"/>
      <c r="AJ84" s="22">
        <f>IF(AH$195,AH84/AH$195*100,0)</f>
        <v>33.708871542661036</v>
      </c>
      <c r="AK84" s="95"/>
      <c r="AL84" s="21">
        <v>1342867</v>
      </c>
      <c r="AM84" s="95"/>
      <c r="AN84" s="20">
        <f>(AL84/$BJ84)</f>
        <v>88.213032910727193</v>
      </c>
      <c r="AO84" s="95"/>
      <c r="AP84" s="20">
        <f>IF(AN$195,AN84/AN$195*100,0)</f>
        <v>170.6263151675272</v>
      </c>
      <c r="AQ84" s="95"/>
      <c r="AR84" s="21">
        <f>(E84+M84+S84+AF84+AL84)</f>
        <v>8276767</v>
      </c>
      <c r="AS84" s="95"/>
      <c r="AT84" s="21">
        <v>2475635</v>
      </c>
      <c r="AU84" s="95"/>
      <c r="AV84" s="20">
        <f>IF($AR84,AT84/$AR84*100,0)</f>
        <v>29.910652311464126</v>
      </c>
      <c r="AW84" s="95"/>
      <c r="AX84" s="21">
        <v>280371</v>
      </c>
      <c r="AY84" s="95"/>
      <c r="AZ84" s="20">
        <f>IF($AR84,AX84/$AR84*100,0)</f>
        <v>3.3874458469109983</v>
      </c>
      <c r="BA84" s="95"/>
      <c r="BB84" s="21">
        <v>698812</v>
      </c>
      <c r="BC84" s="95"/>
      <c r="BD84" s="20">
        <f>IF($AR84,BB84/$AR84*100,0)</f>
        <v>8.443055120435309</v>
      </c>
      <c r="BE84" s="95"/>
      <c r="BF84" s="21">
        <v>17193</v>
      </c>
      <c r="BG84" s="95"/>
      <c r="BH84" s="83">
        <v>3</v>
      </c>
      <c r="BI84" s="95"/>
      <c r="BJ84" s="28">
        <v>15223</v>
      </c>
      <c r="BK84" s="95"/>
      <c r="BL84" s="28">
        <f>IF(E84,$BJ84,0)</f>
        <v>15223</v>
      </c>
      <c r="BM84" s="95"/>
      <c r="BN84" s="28">
        <f>IF(M84,$BJ84,0)</f>
        <v>15223</v>
      </c>
      <c r="BO84" s="95"/>
      <c r="BP84" s="28">
        <f>IF(S84,$BJ84,0)</f>
        <v>15223</v>
      </c>
      <c r="BQ84" s="95"/>
      <c r="BR84" s="28">
        <f>IF(AF84,$BJ84,0)</f>
        <v>15223</v>
      </c>
      <c r="BS84" s="95"/>
      <c r="BT84" s="28">
        <f>IF(AL84,$BJ84,0)</f>
        <v>15223</v>
      </c>
    </row>
    <row r="85" spans="1:72" ht="11.25" x14ac:dyDescent="0.25">
      <c r="A85" s="83">
        <v>4</v>
      </c>
      <c r="B85" s="95"/>
      <c r="C85" s="83" t="s">
        <v>126</v>
      </c>
      <c r="D85" s="95"/>
      <c r="E85" s="21">
        <v>3070396</v>
      </c>
      <c r="F85" s="95"/>
      <c r="G85" s="20">
        <f>(E85/$BJ85)</f>
        <v>231.46596306068602</v>
      </c>
      <c r="H85" s="95"/>
      <c r="I85" s="20">
        <f>IF(G$195,G85/G$195*100,0)</f>
        <v>108.87458076585614</v>
      </c>
      <c r="J85" s="95"/>
      <c r="K85" s="21">
        <v>3070396</v>
      </c>
      <c r="L85" s="95"/>
      <c r="M85" s="21">
        <v>1531228</v>
      </c>
      <c r="N85" s="95"/>
      <c r="O85" s="20">
        <f>(M85/$BJ85)</f>
        <v>115.43369770071617</v>
      </c>
      <c r="P85" s="95"/>
      <c r="Q85" s="20">
        <f>IF(O$195,O85/O$195*100,0)</f>
        <v>49.717630866929184</v>
      </c>
      <c r="R85" s="95"/>
      <c r="S85" s="21">
        <v>2299691</v>
      </c>
      <c r="T85" s="95"/>
      <c r="U85" s="20">
        <f>(S85/$BJ85)</f>
        <v>173.36532227666791</v>
      </c>
      <c r="V85" s="95"/>
      <c r="W85" s="20">
        <f>IF(U$195,U85/U$195*100,0)</f>
        <v>146.58644631467322</v>
      </c>
      <c r="X85" s="95"/>
      <c r="Y85" s="21">
        <v>0</v>
      </c>
      <c r="Z85" s="95"/>
      <c r="AA85" s="21">
        <v>2299691</v>
      </c>
      <c r="AB85" s="95"/>
      <c r="AC85" s="21">
        <v>0</v>
      </c>
      <c r="AD85" s="95"/>
      <c r="AE85" s="95"/>
      <c r="AF85" s="21">
        <v>165754</v>
      </c>
      <c r="AG85" s="95"/>
      <c r="AH85" s="22">
        <f>(AF85/$BJ85)</f>
        <v>12.49558989822842</v>
      </c>
      <c r="AI85" s="95"/>
      <c r="AJ85" s="22">
        <f>IF(AH$195,AH85/AH$195*100,0)</f>
        <v>67.478177840378024</v>
      </c>
      <c r="AK85" s="95"/>
      <c r="AL85" s="21">
        <v>411412</v>
      </c>
      <c r="AM85" s="95"/>
      <c r="AN85" s="20">
        <f>(AL85/$BJ85)</f>
        <v>31.014851111948737</v>
      </c>
      <c r="AO85" s="95"/>
      <c r="AP85" s="20">
        <f>IF(AN$195,AN85/AN$195*100,0)</f>
        <v>59.990565861813451</v>
      </c>
      <c r="AQ85" s="95"/>
      <c r="AR85" s="21">
        <f>(E85+M85+S85+AF85+AL85)</f>
        <v>7478481</v>
      </c>
      <c r="AS85" s="95"/>
      <c r="AT85" s="21">
        <v>1682545</v>
      </c>
      <c r="AU85" s="95"/>
      <c r="AV85" s="20">
        <f>IF($AR85,AT85/$AR85*100,0)</f>
        <v>22.498485989333929</v>
      </c>
      <c r="AW85" s="95"/>
      <c r="AX85" s="21">
        <v>63595</v>
      </c>
      <c r="AY85" s="95"/>
      <c r="AZ85" s="20">
        <f>IF($AR85,AX85/$AR85*100,0)</f>
        <v>0.85037322418817407</v>
      </c>
      <c r="BA85" s="95"/>
      <c r="BB85" s="21">
        <v>106637</v>
      </c>
      <c r="BC85" s="95"/>
      <c r="BD85" s="20">
        <f>IF($AR85,BB85/$AR85*100,0)</f>
        <v>1.4259179103349999</v>
      </c>
      <c r="BE85" s="95"/>
      <c r="BF85" s="21">
        <v>468086</v>
      </c>
      <c r="BG85" s="95"/>
      <c r="BH85" s="83">
        <v>4</v>
      </c>
      <c r="BI85" s="95"/>
      <c r="BJ85" s="28">
        <v>13265</v>
      </c>
      <c r="BK85" s="95"/>
      <c r="BL85" s="28">
        <f>IF(E85,$BJ85,0)</f>
        <v>13265</v>
      </c>
      <c r="BM85" s="95"/>
      <c r="BN85" s="28">
        <f>IF(M85,$BJ85,0)</f>
        <v>13265</v>
      </c>
      <c r="BO85" s="95"/>
      <c r="BP85" s="28">
        <f>IF(S85,$BJ85,0)</f>
        <v>13265</v>
      </c>
      <c r="BQ85" s="95"/>
      <c r="BR85" s="28">
        <f>IF(AF85,$BJ85,0)</f>
        <v>13265</v>
      </c>
      <c r="BS85" s="95"/>
      <c r="BT85" s="28">
        <f>IF(AL85,$BJ85,0)</f>
        <v>13265</v>
      </c>
    </row>
    <row r="86" spans="1:72" ht="11.25" x14ac:dyDescent="0.25">
      <c r="A86" s="83">
        <v>5</v>
      </c>
      <c r="B86" s="95"/>
      <c r="C86" s="83" t="s">
        <v>127</v>
      </c>
      <c r="D86" s="95"/>
      <c r="E86" s="21">
        <v>0</v>
      </c>
      <c r="F86" s="95"/>
      <c r="G86" s="20">
        <v>0</v>
      </c>
      <c r="H86" s="95"/>
      <c r="I86" s="20">
        <f>IF(G$195,G86/G$195*100,0)</f>
        <v>0</v>
      </c>
      <c r="J86" s="95"/>
      <c r="K86" s="21">
        <v>0</v>
      </c>
      <c r="L86" s="95"/>
      <c r="M86" s="21">
        <v>0</v>
      </c>
      <c r="N86" s="95"/>
      <c r="O86" s="20">
        <v>0</v>
      </c>
      <c r="P86" s="95"/>
      <c r="Q86" s="20">
        <f>IF(O$195,O86/O$195*100,0)</f>
        <v>0</v>
      </c>
      <c r="R86" s="95"/>
      <c r="S86" s="21">
        <v>0</v>
      </c>
      <c r="T86" s="95"/>
      <c r="U86" s="20">
        <v>0</v>
      </c>
      <c r="V86" s="95"/>
      <c r="W86" s="20">
        <f>IF(U$195,U86/U$195*100,0)</f>
        <v>0</v>
      </c>
      <c r="X86" s="95"/>
      <c r="Y86" s="21">
        <v>0</v>
      </c>
      <c r="Z86" s="95"/>
      <c r="AA86" s="21">
        <v>0</v>
      </c>
      <c r="AB86" s="95"/>
      <c r="AC86" s="21">
        <v>0</v>
      </c>
      <c r="AD86" s="95"/>
      <c r="AE86" s="95"/>
      <c r="AF86" s="21">
        <v>0</v>
      </c>
      <c r="AG86" s="95"/>
      <c r="AH86" s="22">
        <v>0</v>
      </c>
      <c r="AI86" s="95"/>
      <c r="AJ86" s="22">
        <f>IF(AH$195,AH86/AH$195*100,0)</f>
        <v>0</v>
      </c>
      <c r="AK86" s="95"/>
      <c r="AL86" s="21">
        <v>0</v>
      </c>
      <c r="AM86" s="95"/>
      <c r="AN86" s="20">
        <v>0</v>
      </c>
      <c r="AO86" s="95"/>
      <c r="AP86" s="20">
        <f>IF(AN$195,AN86/AN$195*100,0)</f>
        <v>0</v>
      </c>
      <c r="AQ86" s="95"/>
      <c r="AR86" s="21">
        <f>(E86+M86+S86+AF86+AL86)</f>
        <v>0</v>
      </c>
      <c r="AS86" s="95"/>
      <c r="AT86" s="21">
        <v>0</v>
      </c>
      <c r="AU86" s="95"/>
      <c r="AV86" s="22">
        <f>IF($AR86,AT86/$AR86*100,0)</f>
        <v>0</v>
      </c>
      <c r="AW86" s="95"/>
      <c r="AX86" s="21">
        <v>0</v>
      </c>
      <c r="AY86" s="95"/>
      <c r="AZ86" s="22">
        <f>IF($AR86,AX86/$AR86*100,0)</f>
        <v>0</v>
      </c>
      <c r="BA86" s="95"/>
      <c r="BB86" s="21">
        <v>0</v>
      </c>
      <c r="BC86" s="95"/>
      <c r="BD86" s="22">
        <f>IF($AR86,BB86/$AR86*100,0)</f>
        <v>0</v>
      </c>
      <c r="BE86" s="95"/>
      <c r="BF86" s="21">
        <v>0</v>
      </c>
      <c r="BG86" s="95"/>
      <c r="BH86" s="83">
        <v>5</v>
      </c>
      <c r="BI86" s="95"/>
      <c r="BJ86" s="28">
        <v>0</v>
      </c>
      <c r="BK86" s="95"/>
      <c r="BL86" s="28">
        <f>IF(E86,$BJ86,0)</f>
        <v>0</v>
      </c>
      <c r="BM86" s="95"/>
      <c r="BN86" s="28">
        <f>IF(M86,$BJ86,0)</f>
        <v>0</v>
      </c>
      <c r="BO86" s="95"/>
      <c r="BP86" s="28">
        <f>IF(S86,$BJ86,0)</f>
        <v>0</v>
      </c>
      <c r="BQ86" s="95"/>
      <c r="BR86" s="28">
        <f>IF(AF86,$BJ86,0)</f>
        <v>0</v>
      </c>
      <c r="BS86" s="95"/>
      <c r="BT86" s="28">
        <f>IF(AL86,$BJ86,0)</f>
        <v>0</v>
      </c>
    </row>
    <row r="87" spans="1:72" ht="11.25" x14ac:dyDescent="0.25">
      <c r="A87" s="83">
        <v>6</v>
      </c>
      <c r="B87" s="95"/>
      <c r="C87" s="83" t="s">
        <v>128</v>
      </c>
      <c r="D87" s="95"/>
      <c r="E87" s="21">
        <v>1837230</v>
      </c>
      <c r="F87" s="95"/>
      <c r="G87" s="20">
        <f>(E87/$BJ87)</f>
        <v>113.97915503443141</v>
      </c>
      <c r="H87" s="95"/>
      <c r="I87" s="20">
        <f>IF(G$195,G87/G$195*100,0)</f>
        <v>53.612343501090578</v>
      </c>
      <c r="J87" s="95"/>
      <c r="K87" s="21">
        <v>1837230</v>
      </c>
      <c r="L87" s="95"/>
      <c r="M87" s="21">
        <v>279440</v>
      </c>
      <c r="N87" s="95"/>
      <c r="O87" s="20">
        <f>(M87/$BJ87)</f>
        <v>17.336063031205409</v>
      </c>
      <c r="P87" s="95"/>
      <c r="Q87" s="20">
        <f>IF(O$195,O87/O$195*100,0)</f>
        <v>7.4666929990057893</v>
      </c>
      <c r="R87" s="95"/>
      <c r="S87" s="21">
        <v>1881126</v>
      </c>
      <c r="T87" s="95"/>
      <c r="U87" s="20">
        <f>(S87/$BJ87)</f>
        <v>116.70240089335567</v>
      </c>
      <c r="V87" s="95"/>
      <c r="W87" s="20">
        <f>IF(U$195,U87/U$195*100,0)</f>
        <v>98.675963558888</v>
      </c>
      <c r="X87" s="95"/>
      <c r="Y87" s="21">
        <v>0</v>
      </c>
      <c r="Z87" s="95"/>
      <c r="AA87" s="21">
        <v>1881126</v>
      </c>
      <c r="AB87" s="95"/>
      <c r="AC87" s="21">
        <v>0</v>
      </c>
      <c r="AD87" s="95"/>
      <c r="AE87" s="95"/>
      <c r="AF87" s="21">
        <v>86186</v>
      </c>
      <c r="AG87" s="95"/>
      <c r="AH87" s="22">
        <f>(AF87/$BJ87)</f>
        <v>5.3468577455177124</v>
      </c>
      <c r="AI87" s="95"/>
      <c r="AJ87" s="22">
        <f>IF(AH$195,AH87/AH$195*100,0)</f>
        <v>28.873884368628268</v>
      </c>
      <c r="AK87" s="95"/>
      <c r="AL87" s="21">
        <v>1047426</v>
      </c>
      <c r="AM87" s="95"/>
      <c r="AN87" s="20">
        <f>(AL87/$BJ87)</f>
        <v>64.98083007630747</v>
      </c>
      <c r="AO87" s="95"/>
      <c r="AP87" s="20">
        <f>IF(AN$195,AN87/AN$195*100,0)</f>
        <v>125.68935934521389</v>
      </c>
      <c r="AQ87" s="95"/>
      <c r="AR87" s="21">
        <f>(E87+M87+S87+AF87+AL87)</f>
        <v>5131408</v>
      </c>
      <c r="AS87" s="95"/>
      <c r="AT87" s="21">
        <v>1763218</v>
      </c>
      <c r="AU87" s="95"/>
      <c r="AV87" s="22">
        <f>IF($AR87,AT87/$AR87*100,0)</f>
        <v>34.361290312522414</v>
      </c>
      <c r="AW87" s="95"/>
      <c r="AX87" s="21">
        <v>247765</v>
      </c>
      <c r="AY87" s="95"/>
      <c r="AZ87" s="22">
        <f>IF($AR87,AX87/$AR87*100,0)</f>
        <v>4.8284018733259959</v>
      </c>
      <c r="BA87" s="95"/>
      <c r="BB87" s="21">
        <v>54617</v>
      </c>
      <c r="BC87" s="95"/>
      <c r="BD87" s="22">
        <f>IF($AR87,BB87/$AR87*100,0)</f>
        <v>1.0643667391094218</v>
      </c>
      <c r="BE87" s="95"/>
      <c r="BF87" s="21">
        <v>257719</v>
      </c>
      <c r="BG87" s="95"/>
      <c r="BH87" s="83">
        <v>6</v>
      </c>
      <c r="BI87" s="95"/>
      <c r="BJ87" s="28">
        <v>16119</v>
      </c>
      <c r="BK87" s="95"/>
      <c r="BL87" s="28">
        <f>IF(E87,$BJ87,0)</f>
        <v>16119</v>
      </c>
      <c r="BM87" s="95"/>
      <c r="BN87" s="28">
        <f>IF(M87,$BJ87,0)</f>
        <v>16119</v>
      </c>
      <c r="BO87" s="95"/>
      <c r="BP87" s="28">
        <f>IF(S87,$BJ87,0)</f>
        <v>16119</v>
      </c>
      <c r="BQ87" s="95"/>
      <c r="BR87" s="28">
        <f>IF(AF87,$BJ87,0)</f>
        <v>16119</v>
      </c>
      <c r="BS87" s="95"/>
      <c r="BT87" s="28">
        <f>IF(AL87,$BJ87,0)</f>
        <v>16119</v>
      </c>
    </row>
    <row r="88" spans="1:72" ht="11.25" x14ac:dyDescent="0.25">
      <c r="A88" s="83">
        <v>7</v>
      </c>
      <c r="B88" s="95"/>
      <c r="C88" s="83" t="s">
        <v>129</v>
      </c>
      <c r="D88" s="95"/>
      <c r="E88" s="21">
        <v>97192316</v>
      </c>
      <c r="F88" s="95"/>
      <c r="G88" s="20">
        <f>(E88/$BJ88)</f>
        <v>407.27076008933847</v>
      </c>
      <c r="H88" s="95"/>
      <c r="I88" s="20">
        <f>IF(G$195,G88/G$195*100,0)</f>
        <v>191.5678343225471</v>
      </c>
      <c r="J88" s="95"/>
      <c r="K88" s="21">
        <v>0</v>
      </c>
      <c r="L88" s="95"/>
      <c r="M88" s="21">
        <v>111734987</v>
      </c>
      <c r="N88" s="95"/>
      <c r="O88" s="20">
        <f>(M88/$BJ88)</f>
        <v>468.20978197558696</v>
      </c>
      <c r="P88" s="95"/>
      <c r="Q88" s="20">
        <f>IF(O$195,O88/O$195*100,0)</f>
        <v>201.65932108404778</v>
      </c>
      <c r="R88" s="95"/>
      <c r="S88" s="21">
        <v>56702691</v>
      </c>
      <c r="T88" s="95"/>
      <c r="U88" s="20">
        <f>(S88/$BJ88)</f>
        <v>237.60466889873157</v>
      </c>
      <c r="V88" s="95"/>
      <c r="W88" s="20">
        <f>IF(U$195,U88/U$195*100,0)</f>
        <v>200.90306172105281</v>
      </c>
      <c r="X88" s="95"/>
      <c r="Y88" s="21">
        <v>40292882</v>
      </c>
      <c r="Z88" s="95"/>
      <c r="AA88" s="21">
        <v>9076218</v>
      </c>
      <c r="AB88" s="95"/>
      <c r="AC88" s="21">
        <v>5401314</v>
      </c>
      <c r="AD88" s="95"/>
      <c r="AE88" s="95"/>
      <c r="AF88" s="21">
        <v>1438497</v>
      </c>
      <c r="AG88" s="95"/>
      <c r="AH88" s="22">
        <f>(AF88/$BJ88)</f>
        <v>6.0278197977732431</v>
      </c>
      <c r="AI88" s="95"/>
      <c r="AJ88" s="22">
        <f>IF(AH$195,AH88/AH$195*100,0)</f>
        <v>32.551188028470854</v>
      </c>
      <c r="AK88" s="95"/>
      <c r="AL88" s="21">
        <v>8350795</v>
      </c>
      <c r="AM88" s="95"/>
      <c r="AN88" s="20">
        <f>(AL88/$BJ88)</f>
        <v>34.992834484983845</v>
      </c>
      <c r="AO88" s="95"/>
      <c r="AP88" s="20">
        <f>IF(AN$195,AN88/AN$195*100,0)</f>
        <v>67.684991757197579</v>
      </c>
      <c r="AQ88" s="95"/>
      <c r="AR88" s="21">
        <f>(E88+M88+S88+AF88+AL88)</f>
        <v>275419286</v>
      </c>
      <c r="AS88" s="95"/>
      <c r="AT88" s="21">
        <v>26418594</v>
      </c>
      <c r="AU88" s="95"/>
      <c r="AV88" s="22">
        <f>IF($AR88,AT88/$AR88*100,0)</f>
        <v>9.5921365506698759</v>
      </c>
      <c r="AW88" s="95"/>
      <c r="AX88" s="21">
        <v>1267671</v>
      </c>
      <c r="AY88" s="95"/>
      <c r="AZ88" s="22">
        <f>IF($AR88,AX88/$AR88*100,0)</f>
        <v>0.46026951068343125</v>
      </c>
      <c r="BA88" s="95"/>
      <c r="BB88" s="21">
        <v>485415</v>
      </c>
      <c r="BC88" s="95"/>
      <c r="BD88" s="22">
        <f>IF($AR88,BB88/$AR88*100,0)</f>
        <v>0.17624582760700352</v>
      </c>
      <c r="BE88" s="95"/>
      <c r="BF88" s="21">
        <v>8220431</v>
      </c>
      <c r="BG88" s="95"/>
      <c r="BH88" s="83">
        <v>7</v>
      </c>
      <c r="BI88" s="95"/>
      <c r="BJ88" s="28">
        <v>238643</v>
      </c>
      <c r="BK88" s="95"/>
      <c r="BL88" s="28">
        <f>IF(E88,$BJ88,0)</f>
        <v>238643</v>
      </c>
      <c r="BM88" s="95"/>
      <c r="BN88" s="28">
        <f>IF(M88,$BJ88,0)</f>
        <v>238643</v>
      </c>
      <c r="BO88" s="95"/>
      <c r="BP88" s="28">
        <f>IF(S88,$BJ88,0)</f>
        <v>238643</v>
      </c>
      <c r="BQ88" s="95"/>
      <c r="BR88" s="28">
        <f>IF(AF88,$BJ88,0)</f>
        <v>238643</v>
      </c>
      <c r="BS88" s="95"/>
      <c r="BT88" s="28">
        <f>IF(AL88,$BJ88,0)</f>
        <v>238643</v>
      </c>
    </row>
    <row r="89" spans="1:72" ht="11.25" x14ac:dyDescent="0.25">
      <c r="A89" s="83">
        <v>8</v>
      </c>
      <c r="B89" s="95"/>
      <c r="C89" s="83" t="s">
        <v>130</v>
      </c>
      <c r="D89" s="95"/>
      <c r="E89" s="21">
        <v>8976743</v>
      </c>
      <c r="F89" s="95"/>
      <c r="G89" s="20">
        <f>(E89/$BJ89)</f>
        <v>115.84837456605624</v>
      </c>
      <c r="H89" s="95"/>
      <c r="I89" s="20">
        <f>IF(G$195,G89/G$195*100,0)</f>
        <v>54.491567773091411</v>
      </c>
      <c r="J89" s="95"/>
      <c r="K89" s="21">
        <v>8976743</v>
      </c>
      <c r="L89" s="95"/>
      <c r="M89" s="21">
        <v>13948201</v>
      </c>
      <c r="N89" s="95"/>
      <c r="O89" s="20">
        <f>(M89/$BJ89)</f>
        <v>180.00698181630466</v>
      </c>
      <c r="P89" s="95"/>
      <c r="Q89" s="20">
        <f>IF(O$195,O89/O$195*100,0)</f>
        <v>77.529533001848421</v>
      </c>
      <c r="R89" s="95"/>
      <c r="S89" s="21">
        <v>7796528</v>
      </c>
      <c r="T89" s="95"/>
      <c r="U89" s="20">
        <f>(S89/$BJ89)</f>
        <v>100.61723902073896</v>
      </c>
      <c r="V89" s="95"/>
      <c r="W89" s="20">
        <f>IF(U$195,U89/U$195*100,0)</f>
        <v>85.075396350064551</v>
      </c>
      <c r="X89" s="95"/>
      <c r="Y89" s="21">
        <v>0</v>
      </c>
      <c r="Z89" s="95"/>
      <c r="AA89" s="21">
        <v>7796528</v>
      </c>
      <c r="AB89" s="95"/>
      <c r="AC89" s="21">
        <v>0</v>
      </c>
      <c r="AD89" s="95"/>
      <c r="AE89" s="95"/>
      <c r="AF89" s="21">
        <v>449819</v>
      </c>
      <c r="AG89" s="95"/>
      <c r="AH89" s="22">
        <f>(AF89/$BJ89)</f>
        <v>5.8050898860454012</v>
      </c>
      <c r="AI89" s="95"/>
      <c r="AJ89" s="22">
        <f>IF(AH$195,AH89/AH$195*100,0)</f>
        <v>31.348410991424068</v>
      </c>
      <c r="AK89" s="95"/>
      <c r="AL89" s="21">
        <v>5688755</v>
      </c>
      <c r="AM89" s="95"/>
      <c r="AN89" s="20">
        <f>(AL89/$BJ89)</f>
        <v>73.415605198291331</v>
      </c>
      <c r="AO89" s="95"/>
      <c r="AP89" s="20">
        <f>IF(AN$195,AN89/AN$195*100,0)</f>
        <v>142.00434762803738</v>
      </c>
      <c r="AQ89" s="95"/>
      <c r="AR89" s="21">
        <f>(E89+M89+S89+AF89+AL89)</f>
        <v>36860046</v>
      </c>
      <c r="AS89" s="95"/>
      <c r="AT89" s="21">
        <v>7446614</v>
      </c>
      <c r="AU89" s="95"/>
      <c r="AV89" s="22">
        <f>IF($AR89,AT89/$AR89*100,0)</f>
        <v>20.202400181486478</v>
      </c>
      <c r="AW89" s="95"/>
      <c r="AX89" s="21">
        <v>86237</v>
      </c>
      <c r="AY89" s="95"/>
      <c r="AZ89" s="22">
        <f>IF($AR89,AX89/$AR89*100,0)</f>
        <v>0.23395792832163043</v>
      </c>
      <c r="BA89" s="95"/>
      <c r="BB89" s="21">
        <v>633814</v>
      </c>
      <c r="BC89" s="95"/>
      <c r="BD89" s="22">
        <f>IF($AR89,BB89/$AR89*100,0)</f>
        <v>1.7195149458033774</v>
      </c>
      <c r="BE89" s="95"/>
      <c r="BF89" s="21">
        <v>2457587</v>
      </c>
      <c r="BG89" s="95"/>
      <c r="BH89" s="83">
        <v>8</v>
      </c>
      <c r="BI89" s="95"/>
      <c r="BJ89" s="28">
        <v>77487</v>
      </c>
      <c r="BK89" s="95"/>
      <c r="BL89" s="28">
        <f>IF(E89,$BJ89,0)</f>
        <v>77487</v>
      </c>
      <c r="BM89" s="95"/>
      <c r="BN89" s="28">
        <f>IF(M89,$BJ89,0)</f>
        <v>77487</v>
      </c>
      <c r="BO89" s="95"/>
      <c r="BP89" s="28">
        <f>IF(S89,$BJ89,0)</f>
        <v>77487</v>
      </c>
      <c r="BQ89" s="95"/>
      <c r="BR89" s="28">
        <f>IF(AF89,$BJ89,0)</f>
        <v>77487</v>
      </c>
      <c r="BS89" s="95"/>
      <c r="BT89" s="28">
        <f>IF(AL89,$BJ89,0)</f>
        <v>77487</v>
      </c>
    </row>
    <row r="90" spans="1:72" ht="11.25" x14ac:dyDescent="0.25">
      <c r="A90" s="83">
        <v>9</v>
      </c>
      <c r="B90" s="95"/>
      <c r="C90" s="83" t="s">
        <v>131</v>
      </c>
      <c r="D90" s="95"/>
      <c r="E90" s="21">
        <v>1123387</v>
      </c>
      <c r="F90" s="95"/>
      <c r="G90" s="20">
        <f>(E90/$BJ90)</f>
        <v>266.90116417201233</v>
      </c>
      <c r="H90" s="95"/>
      <c r="I90" s="20">
        <f>IF(G$195,G90/G$195*100,0)</f>
        <v>125.54222647209745</v>
      </c>
      <c r="J90" s="95"/>
      <c r="K90" s="21">
        <v>1123387</v>
      </c>
      <c r="L90" s="95"/>
      <c r="M90" s="21">
        <v>572386</v>
      </c>
      <c r="N90" s="95"/>
      <c r="O90" s="20">
        <f>(M90/$BJ90)</f>
        <v>135.99097172725112</v>
      </c>
      <c r="P90" s="95"/>
      <c r="Q90" s="20">
        <f>IF(O$195,O90/O$195*100,0)</f>
        <v>58.571708853163841</v>
      </c>
      <c r="R90" s="95"/>
      <c r="S90" s="21">
        <v>266152</v>
      </c>
      <c r="T90" s="95"/>
      <c r="U90" s="20">
        <f>(S90/$BJ90)</f>
        <v>63.234022333095744</v>
      </c>
      <c r="V90" s="95"/>
      <c r="W90" s="20">
        <f>IF(U$195,U90/U$195*100,0)</f>
        <v>53.466578542153322</v>
      </c>
      <c r="X90" s="95"/>
      <c r="Y90" s="21">
        <v>0</v>
      </c>
      <c r="Z90" s="95"/>
      <c r="AA90" s="21">
        <v>266152</v>
      </c>
      <c r="AB90" s="95"/>
      <c r="AC90" s="21">
        <v>0</v>
      </c>
      <c r="AD90" s="95"/>
      <c r="AE90" s="95"/>
      <c r="AF90" s="21">
        <v>217856</v>
      </c>
      <c r="AG90" s="95"/>
      <c r="AH90" s="22">
        <f>(AF90/$BJ90)</f>
        <v>51.759562841530055</v>
      </c>
      <c r="AI90" s="95"/>
      <c r="AJ90" s="22">
        <f>IF(AH$195,AH90/AH$195*100,0)</f>
        <v>279.50989227456648</v>
      </c>
      <c r="AK90" s="95"/>
      <c r="AL90" s="21">
        <v>997570</v>
      </c>
      <c r="AM90" s="95"/>
      <c r="AN90" s="20">
        <f>(AL90/$BJ90)</f>
        <v>237.00879068662391</v>
      </c>
      <c r="AO90" s="95"/>
      <c r="AP90" s="20">
        <f>IF(AN$195,AN90/AN$195*100,0)</f>
        <v>458.43494189907466</v>
      </c>
      <c r="AQ90" s="95"/>
      <c r="AR90" s="21">
        <f>(E90+M90+S90+AF90+AL90)</f>
        <v>3177351</v>
      </c>
      <c r="AS90" s="95"/>
      <c r="AT90" s="21">
        <v>613282</v>
      </c>
      <c r="AU90" s="95"/>
      <c r="AV90" s="22">
        <f>IF($AR90,AT90/$AR90*100,0)</f>
        <v>19.301676144687825</v>
      </c>
      <c r="AW90" s="95"/>
      <c r="AX90" s="21">
        <v>26986</v>
      </c>
      <c r="AY90" s="95"/>
      <c r="AZ90" s="22">
        <f>IF($AR90,AX90/$AR90*100,0)</f>
        <v>0.84932385499744911</v>
      </c>
      <c r="BA90" s="95"/>
      <c r="BB90" s="21">
        <v>59312</v>
      </c>
      <c r="BC90" s="95"/>
      <c r="BD90" s="22">
        <f>IF($AR90,BB90/$AR90*100,0)</f>
        <v>1.8667122392206592</v>
      </c>
      <c r="BE90" s="95"/>
      <c r="BF90" s="21">
        <v>24078</v>
      </c>
      <c r="BG90" s="95"/>
      <c r="BH90" s="83">
        <v>9</v>
      </c>
      <c r="BI90" s="95"/>
      <c r="BJ90" s="28">
        <v>4209</v>
      </c>
      <c r="BK90" s="95"/>
      <c r="BL90" s="28">
        <f>IF(E90,$BJ90,0)</f>
        <v>4209</v>
      </c>
      <c r="BM90" s="95"/>
      <c r="BN90" s="28">
        <f>IF(M90,$BJ90,0)</f>
        <v>4209</v>
      </c>
      <c r="BO90" s="95"/>
      <c r="BP90" s="28">
        <f>IF(S90,$BJ90,0)</f>
        <v>4209</v>
      </c>
      <c r="BQ90" s="95"/>
      <c r="BR90" s="28">
        <f>IF(AF90,$BJ90,0)</f>
        <v>4209</v>
      </c>
      <c r="BS90" s="95"/>
      <c r="BT90" s="28">
        <f>IF(AL90,$BJ90,0)</f>
        <v>4209</v>
      </c>
    </row>
    <row r="91" spans="1:72" ht="11.25" x14ac:dyDescent="0.25">
      <c r="A91" s="83">
        <v>10</v>
      </c>
      <c r="B91" s="95"/>
      <c r="C91" s="83" t="s">
        <v>132</v>
      </c>
      <c r="D91" s="95"/>
      <c r="E91" s="21">
        <v>0</v>
      </c>
      <c r="F91" s="95"/>
      <c r="G91" s="20">
        <v>0</v>
      </c>
      <c r="H91" s="95"/>
      <c r="I91" s="20">
        <f>IF(G$195,G91/G$195*100,0)</f>
        <v>0</v>
      </c>
      <c r="J91" s="95"/>
      <c r="K91" s="21">
        <v>0</v>
      </c>
      <c r="L91" s="95"/>
      <c r="M91" s="21">
        <v>0</v>
      </c>
      <c r="N91" s="95"/>
      <c r="O91" s="20">
        <v>0</v>
      </c>
      <c r="P91" s="95"/>
      <c r="Q91" s="20">
        <f>IF(O$195,O91/O$195*100,0)</f>
        <v>0</v>
      </c>
      <c r="R91" s="95"/>
      <c r="S91" s="21">
        <v>0</v>
      </c>
      <c r="T91" s="95"/>
      <c r="U91" s="20">
        <v>0</v>
      </c>
      <c r="V91" s="95"/>
      <c r="W91" s="20">
        <f>IF(U$195,U91/U$195*100,0)</f>
        <v>0</v>
      </c>
      <c r="X91" s="95"/>
      <c r="Y91" s="21">
        <v>0</v>
      </c>
      <c r="Z91" s="95"/>
      <c r="AA91" s="21">
        <v>0</v>
      </c>
      <c r="AB91" s="95"/>
      <c r="AC91" s="21">
        <v>0</v>
      </c>
      <c r="AD91" s="95"/>
      <c r="AE91" s="95"/>
      <c r="AF91" s="21">
        <v>0</v>
      </c>
      <c r="AG91" s="95"/>
      <c r="AH91" s="22">
        <v>0</v>
      </c>
      <c r="AI91" s="95"/>
      <c r="AJ91" s="22">
        <f>IF(AH$195,AH91/AH$195*100,0)</f>
        <v>0</v>
      </c>
      <c r="AK91" s="95"/>
      <c r="AL91" s="21">
        <v>0</v>
      </c>
      <c r="AM91" s="95"/>
      <c r="AN91" s="20">
        <v>0</v>
      </c>
      <c r="AO91" s="95"/>
      <c r="AP91" s="20">
        <f>IF(AN$195,AN91/AN$195*100,0)</f>
        <v>0</v>
      </c>
      <c r="AQ91" s="95"/>
      <c r="AR91" s="21">
        <f>(E91+M91+S91+AF91+AL91)</f>
        <v>0</v>
      </c>
      <c r="AS91" s="95"/>
      <c r="AT91" s="21">
        <v>0</v>
      </c>
      <c r="AU91" s="95"/>
      <c r="AV91" s="22">
        <f>IF($AR91,AT91/$AR91*100,0)</f>
        <v>0</v>
      </c>
      <c r="AW91" s="95"/>
      <c r="AX91" s="21">
        <v>0</v>
      </c>
      <c r="AY91" s="95"/>
      <c r="AZ91" s="22">
        <f>IF($AR91,AX91/$AR91*100,0)</f>
        <v>0</v>
      </c>
      <c r="BA91" s="95"/>
      <c r="BB91" s="21">
        <v>0</v>
      </c>
      <c r="BC91" s="95"/>
      <c r="BD91" s="22">
        <f>IF($AR91,BB91/$AR91*100,0)</f>
        <v>0</v>
      </c>
      <c r="BE91" s="95"/>
      <c r="BF91" s="21">
        <v>0</v>
      </c>
      <c r="BG91" s="95"/>
      <c r="BH91" s="83">
        <v>10</v>
      </c>
      <c r="BI91" s="95"/>
      <c r="BJ91" s="28">
        <v>0</v>
      </c>
      <c r="BK91" s="95"/>
      <c r="BL91" s="28">
        <f>IF(E91,$BJ91,0)</f>
        <v>0</v>
      </c>
      <c r="BM91" s="95"/>
      <c r="BN91" s="28">
        <f>IF(M91,$BJ91,0)</f>
        <v>0</v>
      </c>
      <c r="BO91" s="95"/>
      <c r="BP91" s="28">
        <f>IF(S91,$BJ91,0)</f>
        <v>0</v>
      </c>
      <c r="BQ91" s="95"/>
      <c r="BR91" s="28">
        <f>IF(AF91,$BJ91,0)</f>
        <v>0</v>
      </c>
      <c r="BS91" s="95"/>
      <c r="BT91" s="28">
        <f>IF(AL91,$BJ91,0)</f>
        <v>0</v>
      </c>
    </row>
    <row r="92" spans="1:72" ht="11.25" x14ac:dyDescent="0.25">
      <c r="A92" s="83">
        <v>11</v>
      </c>
      <c r="B92" s="95"/>
      <c r="C92" s="83" t="s">
        <v>133</v>
      </c>
      <c r="D92" s="95"/>
      <c r="E92" s="21">
        <v>991058</v>
      </c>
      <c r="F92" s="95"/>
      <c r="G92" s="20">
        <f>(E92/$BJ92)</f>
        <v>158.06347687400319</v>
      </c>
      <c r="H92" s="95"/>
      <c r="I92" s="20">
        <f>IF(G$195,G92/G$195*100,0)</f>
        <v>74.348273722382217</v>
      </c>
      <c r="J92" s="95"/>
      <c r="K92" s="21">
        <v>991058</v>
      </c>
      <c r="L92" s="95"/>
      <c r="M92" s="21">
        <v>205508</v>
      </c>
      <c r="N92" s="95"/>
      <c r="O92" s="20">
        <f>(M92/$BJ92)</f>
        <v>32.776395534290273</v>
      </c>
      <c r="P92" s="95"/>
      <c r="Q92" s="20">
        <f>IF(O$195,O92/O$195*100,0)</f>
        <v>14.116889320718693</v>
      </c>
      <c r="R92" s="95"/>
      <c r="S92" s="21">
        <v>198680</v>
      </c>
      <c r="T92" s="95"/>
      <c r="U92" s="20">
        <f>(S92/$BJ92)</f>
        <v>31.687400318979268</v>
      </c>
      <c r="V92" s="95"/>
      <c r="W92" s="20">
        <f>IF(U$195,U92/U$195*100,0)</f>
        <v>26.792805762486367</v>
      </c>
      <c r="X92" s="95"/>
      <c r="Y92" s="21">
        <v>0</v>
      </c>
      <c r="Z92" s="95"/>
      <c r="AA92" s="21">
        <v>198680</v>
      </c>
      <c r="AB92" s="95"/>
      <c r="AC92" s="21">
        <v>0</v>
      </c>
      <c r="AD92" s="95"/>
      <c r="AE92" s="95"/>
      <c r="AF92" s="21">
        <v>112475</v>
      </c>
      <c r="AG92" s="95"/>
      <c r="AH92" s="22">
        <f>(AF92/$BJ92)</f>
        <v>17.938596491228068</v>
      </c>
      <c r="AI92" s="95"/>
      <c r="AJ92" s="22">
        <f>IF(AH$195,AH92/AH$195*100,0)</f>
        <v>96.871281316097281</v>
      </c>
      <c r="AK92" s="95"/>
      <c r="AL92" s="21">
        <v>405313</v>
      </c>
      <c r="AM92" s="95"/>
      <c r="AN92" s="20">
        <f>(AL92/$BJ92)</f>
        <v>64.64322169059011</v>
      </c>
      <c r="AO92" s="95"/>
      <c r="AP92" s="20">
        <f>IF(AN$195,AN92/AN$195*100,0)</f>
        <v>125.03633934438353</v>
      </c>
      <c r="AQ92" s="95"/>
      <c r="AR92" s="21">
        <f>(E92+M92+S92+AF92+AL92)</f>
        <v>1913034</v>
      </c>
      <c r="AS92" s="95"/>
      <c r="AT92" s="21">
        <v>775992</v>
      </c>
      <c r="AU92" s="95"/>
      <c r="AV92" s="22">
        <f>IF($AR92,AT92/$AR92*100,0)</f>
        <v>40.563419155122176</v>
      </c>
      <c r="AW92" s="95"/>
      <c r="AX92" s="21">
        <v>110108</v>
      </c>
      <c r="AY92" s="95"/>
      <c r="AZ92" s="22">
        <f>IF($AR92,AX92/$AR92*100,0)</f>
        <v>5.755673971293767</v>
      </c>
      <c r="BA92" s="95"/>
      <c r="BB92" s="21">
        <v>91560</v>
      </c>
      <c r="BC92" s="95"/>
      <c r="BD92" s="22">
        <f>IF($AR92,BB92/$AR92*100,0)</f>
        <v>4.786114622113355</v>
      </c>
      <c r="BE92" s="95"/>
      <c r="BF92" s="21">
        <v>10072</v>
      </c>
      <c r="BG92" s="95"/>
      <c r="BH92" s="83">
        <v>11</v>
      </c>
      <c r="BI92" s="95"/>
      <c r="BJ92" s="28">
        <v>6270</v>
      </c>
      <c r="BK92" s="95"/>
      <c r="BL92" s="28">
        <f>IF(E92,$BJ92,0)</f>
        <v>6270</v>
      </c>
      <c r="BM92" s="95"/>
      <c r="BN92" s="28">
        <f>IF(M92,$BJ92,0)</f>
        <v>6270</v>
      </c>
      <c r="BO92" s="95"/>
      <c r="BP92" s="28">
        <f>IF(S92,$BJ92,0)</f>
        <v>6270</v>
      </c>
      <c r="BQ92" s="95"/>
      <c r="BR92" s="28">
        <f>IF(AF92,$BJ92,0)</f>
        <v>6270</v>
      </c>
      <c r="BS92" s="95"/>
      <c r="BT92" s="28">
        <f>IF(AL92,$BJ92,0)</f>
        <v>6270</v>
      </c>
    </row>
    <row r="93" spans="1:72" ht="11.25" x14ac:dyDescent="0.25">
      <c r="A93" s="83">
        <v>12</v>
      </c>
      <c r="B93" s="95"/>
      <c r="C93" s="83" t="s">
        <v>134</v>
      </c>
      <c r="D93" s="95"/>
      <c r="E93" s="21">
        <v>4363878</v>
      </c>
      <c r="F93" s="95"/>
      <c r="G93" s="20">
        <f>(E93/$BJ93)</f>
        <v>129.89278485533993</v>
      </c>
      <c r="H93" s="95"/>
      <c r="I93" s="20">
        <f>IF(G$195,G93/G$195*100,0)</f>
        <v>61.097633140674375</v>
      </c>
      <c r="J93" s="95"/>
      <c r="K93" s="21">
        <v>4363878</v>
      </c>
      <c r="L93" s="95"/>
      <c r="M93" s="21">
        <v>7205393</v>
      </c>
      <c r="N93" s="95"/>
      <c r="O93" s="20">
        <f>(M93/$BJ93)</f>
        <v>214.47175258959399</v>
      </c>
      <c r="P93" s="95"/>
      <c r="Q93" s="20">
        <f>IF(O$195,O93/O$195*100,0)</f>
        <v>92.373610470997178</v>
      </c>
      <c r="R93" s="95"/>
      <c r="S93" s="21">
        <v>5353859</v>
      </c>
      <c r="T93" s="95"/>
      <c r="U93" s="20">
        <f>(S93/$BJ93)</f>
        <v>159.36001309679725</v>
      </c>
      <c r="V93" s="95"/>
      <c r="W93" s="20">
        <f>IF(U$195,U93/U$195*100,0)</f>
        <v>134.74446733493696</v>
      </c>
      <c r="X93" s="95"/>
      <c r="Y93" s="21">
        <v>5280570</v>
      </c>
      <c r="Z93" s="95"/>
      <c r="AA93" s="21">
        <v>73289</v>
      </c>
      <c r="AB93" s="95"/>
      <c r="AC93" s="21">
        <v>0</v>
      </c>
      <c r="AD93" s="95"/>
      <c r="AE93" s="95"/>
      <c r="AF93" s="21">
        <v>415563</v>
      </c>
      <c r="AG93" s="95"/>
      <c r="AH93" s="22">
        <f>(AF93/$BJ93)</f>
        <v>12.369418978449815</v>
      </c>
      <c r="AI93" s="95"/>
      <c r="AJ93" s="22">
        <f>IF(AH$195,AH93/AH$195*100,0)</f>
        <v>66.796834755942143</v>
      </c>
      <c r="AK93" s="95"/>
      <c r="AL93" s="21">
        <v>11611</v>
      </c>
      <c r="AM93" s="95"/>
      <c r="AN93" s="20">
        <f>(AL93/$BJ93)</f>
        <v>0.34560661983569474</v>
      </c>
      <c r="AO93" s="95"/>
      <c r="AP93" s="20">
        <f>IF(AN$195,AN93/AN$195*100,0)</f>
        <v>0.66849060840870356</v>
      </c>
      <c r="AQ93" s="95"/>
      <c r="AR93" s="21">
        <f>(E93+M93+S93+AF93+AL93)</f>
        <v>17350304</v>
      </c>
      <c r="AS93" s="95"/>
      <c r="AT93" s="21">
        <v>4009996</v>
      </c>
      <c r="AU93" s="95"/>
      <c r="AV93" s="22">
        <f>IF($AR93,AT93/$AR93*100,0)</f>
        <v>23.111963917174016</v>
      </c>
      <c r="AW93" s="95"/>
      <c r="AX93" s="21">
        <v>400064</v>
      </c>
      <c r="AY93" s="95"/>
      <c r="AZ93" s="22">
        <f>IF($AR93,AX93/$AR93*100,0)</f>
        <v>2.3058039789965639</v>
      </c>
      <c r="BA93" s="95"/>
      <c r="BB93" s="21">
        <v>0</v>
      </c>
      <c r="BC93" s="95"/>
      <c r="BD93" s="22">
        <f>IF($AR93,BB93/$AR93*100,0)</f>
        <v>0</v>
      </c>
      <c r="BE93" s="95"/>
      <c r="BF93" s="21">
        <v>302920</v>
      </c>
      <c r="BG93" s="95"/>
      <c r="BH93" s="83">
        <v>12</v>
      </c>
      <c r="BI93" s="95"/>
      <c r="BJ93" s="28">
        <v>33596</v>
      </c>
      <c r="BK93" s="95"/>
      <c r="BL93" s="28">
        <f>IF(E93,$BJ93,0)</f>
        <v>33596</v>
      </c>
      <c r="BM93" s="95"/>
      <c r="BN93" s="28">
        <f>IF(M93,$BJ93,0)</f>
        <v>33596</v>
      </c>
      <c r="BO93" s="95"/>
      <c r="BP93" s="28">
        <f>IF(S93,$BJ93,0)</f>
        <v>33596</v>
      </c>
      <c r="BQ93" s="95"/>
      <c r="BR93" s="28">
        <f>IF(AF93,$BJ93,0)</f>
        <v>33596</v>
      </c>
      <c r="BS93" s="95"/>
      <c r="BT93" s="28">
        <f>IF(AL93,$BJ93,0)</f>
        <v>33596</v>
      </c>
    </row>
    <row r="94" spans="1:72" ht="11.25" x14ac:dyDescent="0.25">
      <c r="A94" s="83">
        <v>13</v>
      </c>
      <c r="B94" s="95"/>
      <c r="C94" s="83" t="s">
        <v>135</v>
      </c>
      <c r="D94" s="95"/>
      <c r="E94" s="21">
        <v>0</v>
      </c>
      <c r="F94" s="95"/>
      <c r="G94" s="20">
        <v>0</v>
      </c>
      <c r="H94" s="95"/>
      <c r="I94" s="20">
        <f>IF(G$195,G94/G$195*100,0)</f>
        <v>0</v>
      </c>
      <c r="J94" s="95"/>
      <c r="K94" s="21">
        <v>0</v>
      </c>
      <c r="L94" s="95"/>
      <c r="M94" s="21">
        <v>0</v>
      </c>
      <c r="N94" s="95"/>
      <c r="O94" s="20">
        <v>0</v>
      </c>
      <c r="P94" s="95"/>
      <c r="Q94" s="20">
        <f>IF(O$195,O94/O$195*100,0)</f>
        <v>0</v>
      </c>
      <c r="R94" s="95"/>
      <c r="S94" s="21">
        <v>0</v>
      </c>
      <c r="T94" s="95"/>
      <c r="U94" s="20">
        <v>0</v>
      </c>
      <c r="V94" s="95"/>
      <c r="W94" s="20">
        <f>IF(U$195,U94/U$195*100,0)</f>
        <v>0</v>
      </c>
      <c r="X94" s="95"/>
      <c r="Y94" s="21">
        <v>0</v>
      </c>
      <c r="Z94" s="95"/>
      <c r="AA94" s="21">
        <v>0</v>
      </c>
      <c r="AB94" s="95"/>
      <c r="AC94" s="21">
        <v>0</v>
      </c>
      <c r="AD94" s="95"/>
      <c r="AE94" s="95"/>
      <c r="AF94" s="21">
        <v>0</v>
      </c>
      <c r="AG94" s="95"/>
      <c r="AH94" s="22">
        <v>0</v>
      </c>
      <c r="AI94" s="95"/>
      <c r="AJ94" s="22">
        <f>IF(AH$195,AH94/AH$195*100,0)</f>
        <v>0</v>
      </c>
      <c r="AK94" s="95"/>
      <c r="AL94" s="21">
        <v>0</v>
      </c>
      <c r="AM94" s="95"/>
      <c r="AN94" s="20">
        <v>0</v>
      </c>
      <c r="AO94" s="95"/>
      <c r="AP94" s="20">
        <f>IF(AN$195,AN94/AN$195*100,0)</f>
        <v>0</v>
      </c>
      <c r="AQ94" s="95"/>
      <c r="AR94" s="21">
        <f>(E94+M94+S94+AF94+AL94)</f>
        <v>0</v>
      </c>
      <c r="AS94" s="95"/>
      <c r="AT94" s="21">
        <v>0</v>
      </c>
      <c r="AU94" s="95"/>
      <c r="AV94" s="22">
        <f>IF($AR94,AT94/$AR94*100,0)</f>
        <v>0</v>
      </c>
      <c r="AW94" s="95"/>
      <c r="AX94" s="21">
        <v>0</v>
      </c>
      <c r="AY94" s="95"/>
      <c r="AZ94" s="22">
        <f>IF($AR94,AX94/$AR94*100,0)</f>
        <v>0</v>
      </c>
      <c r="BA94" s="95"/>
      <c r="BB94" s="21">
        <v>0</v>
      </c>
      <c r="BC94" s="95"/>
      <c r="BD94" s="22">
        <f>IF($AR94,BB94/$AR94*100,0)</f>
        <v>0</v>
      </c>
      <c r="BE94" s="95"/>
      <c r="BF94" s="21">
        <v>0</v>
      </c>
      <c r="BG94" s="95"/>
      <c r="BH94" s="83">
        <v>13</v>
      </c>
      <c r="BI94" s="95"/>
      <c r="BJ94" s="28">
        <v>0</v>
      </c>
      <c r="BK94" s="95"/>
      <c r="BL94" s="28">
        <f>IF(E94,$BJ94,0)</f>
        <v>0</v>
      </c>
      <c r="BM94" s="95"/>
      <c r="BN94" s="28">
        <f>IF(M94,$BJ94,0)</f>
        <v>0</v>
      </c>
      <c r="BO94" s="95"/>
      <c r="BP94" s="28">
        <f>IF(S94,$BJ94,0)</f>
        <v>0</v>
      </c>
      <c r="BQ94" s="95"/>
      <c r="BR94" s="28">
        <f>IF(AF94,$BJ94,0)</f>
        <v>0</v>
      </c>
      <c r="BS94" s="95"/>
      <c r="BT94" s="28">
        <f>IF(AL94,$BJ94,0)</f>
        <v>0</v>
      </c>
    </row>
    <row r="95" spans="1:72" ht="11.25" x14ac:dyDescent="0.25">
      <c r="A95" s="83">
        <v>14</v>
      </c>
      <c r="B95" s="95"/>
      <c r="C95" s="83" t="s">
        <v>136</v>
      </c>
      <c r="D95" s="95"/>
      <c r="E95" s="21">
        <v>0</v>
      </c>
      <c r="F95" s="95"/>
      <c r="G95" s="20">
        <v>0</v>
      </c>
      <c r="H95" s="95"/>
      <c r="I95" s="20">
        <f>IF(G$195,G95/G$195*100,0)</f>
        <v>0</v>
      </c>
      <c r="J95" s="95"/>
      <c r="K95" s="21">
        <v>0</v>
      </c>
      <c r="L95" s="95"/>
      <c r="M95" s="21">
        <v>0</v>
      </c>
      <c r="N95" s="95"/>
      <c r="O95" s="20">
        <v>0</v>
      </c>
      <c r="P95" s="95"/>
      <c r="Q95" s="20">
        <f>IF(O$195,O95/O$195*100,0)</f>
        <v>0</v>
      </c>
      <c r="R95" s="95"/>
      <c r="S95" s="21">
        <v>0</v>
      </c>
      <c r="T95" s="95"/>
      <c r="U95" s="20">
        <v>0</v>
      </c>
      <c r="V95" s="95"/>
      <c r="W95" s="20">
        <f>IF(U$195,U95/U$195*100,0)</f>
        <v>0</v>
      </c>
      <c r="X95" s="95"/>
      <c r="Y95" s="21">
        <v>0</v>
      </c>
      <c r="Z95" s="95"/>
      <c r="AA95" s="21">
        <v>0</v>
      </c>
      <c r="AB95" s="95"/>
      <c r="AC95" s="21">
        <v>0</v>
      </c>
      <c r="AD95" s="95"/>
      <c r="AE95" s="95"/>
      <c r="AF95" s="21">
        <v>0</v>
      </c>
      <c r="AG95" s="95"/>
      <c r="AH95" s="22">
        <v>0</v>
      </c>
      <c r="AI95" s="95"/>
      <c r="AJ95" s="22">
        <f>IF(AH$195,AH95/AH$195*100,0)</f>
        <v>0</v>
      </c>
      <c r="AK95" s="95"/>
      <c r="AL95" s="21">
        <v>0</v>
      </c>
      <c r="AM95" s="95"/>
      <c r="AN95" s="20">
        <v>0</v>
      </c>
      <c r="AO95" s="95"/>
      <c r="AP95" s="20">
        <f>IF(AN$195,AN95/AN$195*100,0)</f>
        <v>0</v>
      </c>
      <c r="AQ95" s="95"/>
      <c r="AR95" s="21">
        <f>(E95+M95+S95+AF95+AL95)</f>
        <v>0</v>
      </c>
      <c r="AS95" s="95"/>
      <c r="AT95" s="21">
        <v>0</v>
      </c>
      <c r="AU95" s="95"/>
      <c r="AV95" s="22">
        <f>IF($AR95,AT95/$AR95*100,0)</f>
        <v>0</v>
      </c>
      <c r="AW95" s="95"/>
      <c r="AX95" s="21">
        <v>0</v>
      </c>
      <c r="AY95" s="95"/>
      <c r="AZ95" s="22">
        <f>IF($AR95,AX95/$AR95*100,0)</f>
        <v>0</v>
      </c>
      <c r="BA95" s="95"/>
      <c r="BB95" s="21">
        <v>0</v>
      </c>
      <c r="BC95" s="95"/>
      <c r="BD95" s="22">
        <f>IF($AR95,BB95/$AR95*100,0)</f>
        <v>0</v>
      </c>
      <c r="BE95" s="95"/>
      <c r="BF95" s="21">
        <v>0</v>
      </c>
      <c r="BG95" s="95"/>
      <c r="BH95" s="83">
        <v>14</v>
      </c>
      <c r="BI95" s="95"/>
      <c r="BJ95" s="28">
        <v>0</v>
      </c>
      <c r="BK95" s="95"/>
      <c r="BL95" s="28">
        <f>IF(E95,$BJ95,0)</f>
        <v>0</v>
      </c>
      <c r="BM95" s="95"/>
      <c r="BN95" s="28">
        <f>IF(M95,$BJ95,0)</f>
        <v>0</v>
      </c>
      <c r="BO95" s="95"/>
      <c r="BP95" s="28">
        <f>IF(S95,$BJ95,0)</f>
        <v>0</v>
      </c>
      <c r="BQ95" s="95"/>
      <c r="BR95" s="28">
        <f>IF(AF95,$BJ95,0)</f>
        <v>0</v>
      </c>
      <c r="BS95" s="95"/>
      <c r="BT95" s="28">
        <f>IF(AL95,$BJ95,0)</f>
        <v>0</v>
      </c>
    </row>
    <row r="96" spans="1:72" ht="11.25" x14ac:dyDescent="0.25">
      <c r="A96" s="83">
        <v>15</v>
      </c>
      <c r="B96" s="95"/>
      <c r="C96" s="83" t="s">
        <v>137</v>
      </c>
      <c r="D96" s="95"/>
      <c r="E96" s="21">
        <v>0</v>
      </c>
      <c r="F96" s="95"/>
      <c r="G96" s="20">
        <v>0</v>
      </c>
      <c r="H96" s="95"/>
      <c r="I96" s="20">
        <f>IF(G$195,G96/G$195*100,0)</f>
        <v>0</v>
      </c>
      <c r="J96" s="95"/>
      <c r="K96" s="21">
        <v>0</v>
      </c>
      <c r="L96" s="95"/>
      <c r="M96" s="21">
        <v>0</v>
      </c>
      <c r="N96" s="95"/>
      <c r="O96" s="20">
        <v>0</v>
      </c>
      <c r="P96" s="95"/>
      <c r="Q96" s="20">
        <f>IF(O$195,O96/O$195*100,0)</f>
        <v>0</v>
      </c>
      <c r="R96" s="95"/>
      <c r="S96" s="21">
        <v>0</v>
      </c>
      <c r="T96" s="95"/>
      <c r="U96" s="20">
        <v>0</v>
      </c>
      <c r="V96" s="95"/>
      <c r="W96" s="20">
        <f>IF(U$195,U96/U$195*100,0)</f>
        <v>0</v>
      </c>
      <c r="X96" s="95"/>
      <c r="Y96" s="21">
        <v>0</v>
      </c>
      <c r="Z96" s="95"/>
      <c r="AA96" s="21">
        <v>0</v>
      </c>
      <c r="AB96" s="95"/>
      <c r="AC96" s="21">
        <v>0</v>
      </c>
      <c r="AD96" s="95"/>
      <c r="AE96" s="95"/>
      <c r="AF96" s="21">
        <v>0</v>
      </c>
      <c r="AG96" s="95"/>
      <c r="AH96" s="22">
        <v>0</v>
      </c>
      <c r="AI96" s="95"/>
      <c r="AJ96" s="22">
        <f>IF(AH$195,AH96/AH$195*100,0)</f>
        <v>0</v>
      </c>
      <c r="AK96" s="95"/>
      <c r="AL96" s="21">
        <v>0</v>
      </c>
      <c r="AM96" s="95"/>
      <c r="AN96" s="20">
        <v>0</v>
      </c>
      <c r="AO96" s="95"/>
      <c r="AP96" s="20">
        <f>IF(AN$195,AN96/AN$195*100,0)</f>
        <v>0</v>
      </c>
      <c r="AQ96" s="95"/>
      <c r="AR96" s="21">
        <f>(E96+M96+S96+AF96+AL96)</f>
        <v>0</v>
      </c>
      <c r="AS96" s="95"/>
      <c r="AT96" s="21">
        <v>0</v>
      </c>
      <c r="AU96" s="95"/>
      <c r="AV96" s="22">
        <f>IF($AR96,AT96/$AR96*100,0)</f>
        <v>0</v>
      </c>
      <c r="AW96" s="95"/>
      <c r="AX96" s="21">
        <v>0</v>
      </c>
      <c r="AY96" s="95"/>
      <c r="AZ96" s="22">
        <f>IF($AR96,AX96/$AR96*100,0)</f>
        <v>0</v>
      </c>
      <c r="BA96" s="95"/>
      <c r="BB96" s="21">
        <v>0</v>
      </c>
      <c r="BC96" s="95"/>
      <c r="BD96" s="22">
        <f>IF($AR96,BB96/$AR96*100,0)</f>
        <v>0</v>
      </c>
      <c r="BE96" s="95"/>
      <c r="BF96" s="21">
        <v>0</v>
      </c>
      <c r="BG96" s="95"/>
      <c r="BH96" s="83">
        <v>15</v>
      </c>
      <c r="BI96" s="95"/>
      <c r="BJ96" s="28">
        <v>0</v>
      </c>
      <c r="BK96" s="95"/>
      <c r="BL96" s="28">
        <f>IF(E96,$BJ96,0)</f>
        <v>0</v>
      </c>
      <c r="BM96" s="95"/>
      <c r="BN96" s="28">
        <f>IF(M96,$BJ96,0)</f>
        <v>0</v>
      </c>
      <c r="BO96" s="95"/>
      <c r="BP96" s="28">
        <f>IF(S96,$BJ96,0)</f>
        <v>0</v>
      </c>
      <c r="BQ96" s="95"/>
      <c r="BR96" s="28">
        <f>IF(AF96,$BJ96,0)</f>
        <v>0</v>
      </c>
      <c r="BS96" s="95"/>
      <c r="BT96" s="28">
        <f>IF(AL96,$BJ96,0)</f>
        <v>0</v>
      </c>
    </row>
    <row r="97" spans="1:72" ht="11.25" x14ac:dyDescent="0.25">
      <c r="A97" s="83">
        <v>16</v>
      </c>
      <c r="B97" s="95"/>
      <c r="C97" s="83" t="s">
        <v>138</v>
      </c>
      <c r="D97" s="95"/>
      <c r="E97" s="21">
        <v>6015578</v>
      </c>
      <c r="F97" s="95"/>
      <c r="G97" s="20">
        <f>(E97/$BJ97)</f>
        <v>108.00736139040505</v>
      </c>
      <c r="H97" s="95"/>
      <c r="I97" s="20">
        <f>IF(G$195,G97/G$195*100,0)</f>
        <v>50.803392583140237</v>
      </c>
      <c r="J97" s="95"/>
      <c r="K97" s="21">
        <v>6015578</v>
      </c>
      <c r="L97" s="95"/>
      <c r="M97" s="21">
        <v>7398397</v>
      </c>
      <c r="N97" s="95"/>
      <c r="O97" s="20">
        <f>(M97/$BJ97)</f>
        <v>132.83533826486641</v>
      </c>
      <c r="P97" s="95"/>
      <c r="Q97" s="20">
        <f>IF(O$195,O97/O$195*100,0)</f>
        <v>57.212568300974809</v>
      </c>
      <c r="R97" s="95"/>
      <c r="S97" s="21">
        <v>6970671</v>
      </c>
      <c r="T97" s="95"/>
      <c r="U97" s="20">
        <f>(S97/$BJ97)</f>
        <v>125.15568442976156</v>
      </c>
      <c r="V97" s="95"/>
      <c r="W97" s="20">
        <f>IF(U$195,U97/U$195*100,0)</f>
        <v>105.82351058282266</v>
      </c>
      <c r="X97" s="95"/>
      <c r="Y97" s="21">
        <v>0</v>
      </c>
      <c r="Z97" s="95"/>
      <c r="AA97" s="21">
        <v>6512237</v>
      </c>
      <c r="AB97" s="95"/>
      <c r="AC97" s="21">
        <v>3960</v>
      </c>
      <c r="AD97" s="95"/>
      <c r="AE97" s="95"/>
      <c r="AF97" s="21">
        <v>340790</v>
      </c>
      <c r="AG97" s="95"/>
      <c r="AH97" s="22">
        <f>(AF97/$BJ97)</f>
        <v>6.1187517954610744</v>
      </c>
      <c r="AI97" s="95"/>
      <c r="AJ97" s="22">
        <f>IF(AH$195,AH97/AH$195*100,0)</f>
        <v>33.042235314860299</v>
      </c>
      <c r="AK97" s="95"/>
      <c r="AL97" s="21">
        <v>632206</v>
      </c>
      <c r="AM97" s="95"/>
      <c r="AN97" s="20">
        <f>(AL97/$BJ97)</f>
        <v>11.351012640045964</v>
      </c>
      <c r="AO97" s="95"/>
      <c r="AP97" s="20">
        <f>IF(AN$195,AN97/AN$195*100,0)</f>
        <v>21.955729173841206</v>
      </c>
      <c r="AQ97" s="95"/>
      <c r="AR97" s="21">
        <f>(E97+M97+S97+AF97+AL97)</f>
        <v>21357642</v>
      </c>
      <c r="AS97" s="95"/>
      <c r="AT97" s="21">
        <v>5871743</v>
      </c>
      <c r="AU97" s="95"/>
      <c r="AV97" s="22">
        <f>IF($AR97,AT97/$AR97*100,0)</f>
        <v>27.492468503779584</v>
      </c>
      <c r="AW97" s="95"/>
      <c r="AX97" s="21">
        <v>542060</v>
      </c>
      <c r="AY97" s="95"/>
      <c r="AZ97" s="22">
        <f>IF($AR97,AX97/$AR97*100,0)</f>
        <v>2.5380142620613269</v>
      </c>
      <c r="BA97" s="95"/>
      <c r="BB97" s="21">
        <v>9305</v>
      </c>
      <c r="BC97" s="95"/>
      <c r="BD97" s="22">
        <f>IF($AR97,BB97/$AR97*100,0)</f>
        <v>4.3567543645501687E-2</v>
      </c>
      <c r="BE97" s="95"/>
      <c r="BF97" s="21">
        <v>3570737</v>
      </c>
      <c r="BG97" s="95"/>
      <c r="BH97" s="83">
        <v>16</v>
      </c>
      <c r="BI97" s="95"/>
      <c r="BJ97" s="28">
        <v>55696</v>
      </c>
      <c r="BK97" s="95"/>
      <c r="BL97" s="28">
        <f>IF(E97,$BJ97,0)</f>
        <v>55696</v>
      </c>
      <c r="BM97" s="95"/>
      <c r="BN97" s="28">
        <f>IF(M97,$BJ97,0)</f>
        <v>55696</v>
      </c>
      <c r="BO97" s="95"/>
      <c r="BP97" s="28">
        <f>IF(S97,$BJ97,0)</f>
        <v>55696</v>
      </c>
      <c r="BQ97" s="95"/>
      <c r="BR97" s="28">
        <f>IF(AF97,$BJ97,0)</f>
        <v>55696</v>
      </c>
      <c r="BS97" s="95"/>
      <c r="BT97" s="28">
        <f>IF(AL97,$BJ97,0)</f>
        <v>55696</v>
      </c>
    </row>
    <row r="98" spans="1:72" ht="11.25" x14ac:dyDescent="0.25">
      <c r="A98" s="83">
        <v>17</v>
      </c>
      <c r="B98" s="95"/>
      <c r="C98" s="83" t="s">
        <v>139</v>
      </c>
      <c r="D98" s="95"/>
      <c r="E98" s="21">
        <v>6948845</v>
      </c>
      <c r="F98" s="95"/>
      <c r="G98" s="20">
        <f>(E98/$BJ98)</f>
        <v>224.97636546119728</v>
      </c>
      <c r="H98" s="95"/>
      <c r="I98" s="20">
        <f>IF(G$195,G98/G$195*100,0)</f>
        <v>105.82207054517114</v>
      </c>
      <c r="J98" s="95"/>
      <c r="K98" s="21">
        <v>6948845</v>
      </c>
      <c r="L98" s="95"/>
      <c r="M98" s="21">
        <v>4727016</v>
      </c>
      <c r="N98" s="95"/>
      <c r="O98" s="20">
        <f>(M98/$BJ98)</f>
        <v>153.04225078511996</v>
      </c>
      <c r="P98" s="95"/>
      <c r="Q98" s="20">
        <f>IF(O$195,O98/O$195*100,0)</f>
        <v>65.915744562788888</v>
      </c>
      <c r="R98" s="95"/>
      <c r="S98" s="21">
        <v>4431009</v>
      </c>
      <c r="T98" s="95"/>
      <c r="U98" s="20">
        <f>(S98/$BJ98)</f>
        <v>143.45870430925632</v>
      </c>
      <c r="V98" s="95"/>
      <c r="W98" s="20">
        <f>IF(U$195,U98/U$195*100,0)</f>
        <v>121.29935434285841</v>
      </c>
      <c r="X98" s="95"/>
      <c r="Y98" s="21">
        <v>0</v>
      </c>
      <c r="Z98" s="95"/>
      <c r="AA98" s="21">
        <v>4431009</v>
      </c>
      <c r="AB98" s="95"/>
      <c r="AC98" s="21">
        <v>0</v>
      </c>
      <c r="AD98" s="95"/>
      <c r="AE98" s="95"/>
      <c r="AF98" s="21">
        <v>323659</v>
      </c>
      <c r="AG98" s="95"/>
      <c r="AH98" s="22">
        <f>(AF98/$BJ98)</f>
        <v>10.47880985527892</v>
      </c>
      <c r="AI98" s="95"/>
      <c r="AJ98" s="22">
        <f>IF(AH$195,AH98/AH$195*100,0)</f>
        <v>56.587244038015818</v>
      </c>
      <c r="AK98" s="95"/>
      <c r="AL98" s="21">
        <v>504729</v>
      </c>
      <c r="AM98" s="95"/>
      <c r="AN98" s="20">
        <f>(AL98/$BJ98)</f>
        <v>16.341146760773142</v>
      </c>
      <c r="AO98" s="95"/>
      <c r="AP98" s="20">
        <f>IF(AN$195,AN98/AN$195*100,0)</f>
        <v>31.607910593259174</v>
      </c>
      <c r="AQ98" s="95"/>
      <c r="AR98" s="21">
        <f>(E98+M98+S98+AF98+AL98)</f>
        <v>16935258</v>
      </c>
      <c r="AS98" s="95"/>
      <c r="AT98" s="21">
        <v>3137225</v>
      </c>
      <c r="AU98" s="95"/>
      <c r="AV98" s="22">
        <f>IF($AR98,AT98/$AR98*100,0)</f>
        <v>18.524813734753849</v>
      </c>
      <c r="AW98" s="95"/>
      <c r="AX98" s="21">
        <v>100087</v>
      </c>
      <c r="AY98" s="95"/>
      <c r="AZ98" s="22">
        <f>IF($AR98,AX98/$AR98*100,0)</f>
        <v>0.590997786983818</v>
      </c>
      <c r="BA98" s="95"/>
      <c r="BB98" s="21">
        <v>0</v>
      </c>
      <c r="BC98" s="95"/>
      <c r="BD98" s="22">
        <f>IF($AR98,BB98/$AR98*100,0)</f>
        <v>0</v>
      </c>
      <c r="BE98" s="95"/>
      <c r="BF98" s="21">
        <v>1420487</v>
      </c>
      <c r="BG98" s="95"/>
      <c r="BH98" s="83">
        <v>17</v>
      </c>
      <c r="BI98" s="95"/>
      <c r="BJ98" s="28">
        <v>30887</v>
      </c>
      <c r="BK98" s="95"/>
      <c r="BL98" s="28">
        <f>IF(E98,$BJ98,0)</f>
        <v>30887</v>
      </c>
      <c r="BM98" s="95"/>
      <c r="BN98" s="28">
        <f>IF(M98,$BJ98,0)</f>
        <v>30887</v>
      </c>
      <c r="BO98" s="95"/>
      <c r="BP98" s="28">
        <f>IF(S98,$BJ98,0)</f>
        <v>30887</v>
      </c>
      <c r="BQ98" s="95"/>
      <c r="BR98" s="28">
        <f>IF(AF98,$BJ98,0)</f>
        <v>30887</v>
      </c>
      <c r="BS98" s="95"/>
      <c r="BT98" s="28">
        <f>IF(AL98,$BJ98,0)</f>
        <v>30887</v>
      </c>
    </row>
    <row r="99" spans="1:72" ht="11.25" x14ac:dyDescent="0.25">
      <c r="A99" s="83">
        <v>18</v>
      </c>
      <c r="B99" s="95"/>
      <c r="C99" s="83" t="s">
        <v>140</v>
      </c>
      <c r="D99" s="95"/>
      <c r="E99" s="21">
        <v>3450347</v>
      </c>
      <c r="F99" s="95"/>
      <c r="G99" s="20">
        <f>(E99/$BJ99)</f>
        <v>118.34494940833476</v>
      </c>
      <c r="H99" s="95"/>
      <c r="I99" s="20">
        <f>IF(G$195,G99/G$195*100,0)</f>
        <v>55.665880988345407</v>
      </c>
      <c r="J99" s="95"/>
      <c r="K99" s="21">
        <v>3450347</v>
      </c>
      <c r="L99" s="95"/>
      <c r="M99" s="21">
        <v>4273590</v>
      </c>
      <c r="N99" s="95"/>
      <c r="O99" s="20">
        <f>(M99/$BJ99)</f>
        <v>146.58171840164638</v>
      </c>
      <c r="P99" s="95"/>
      <c r="Q99" s="20">
        <f>IF(O$195,O99/O$195*100,0)</f>
        <v>63.133174389232117</v>
      </c>
      <c r="R99" s="95"/>
      <c r="S99" s="21">
        <v>3844525</v>
      </c>
      <c r="T99" s="95"/>
      <c r="U99" s="20">
        <f>(S99/$BJ99)</f>
        <v>131.8650317269765</v>
      </c>
      <c r="V99" s="95"/>
      <c r="W99" s="20">
        <f>IF(U$195,U99/U$195*100,0)</f>
        <v>111.4964984934047</v>
      </c>
      <c r="X99" s="95"/>
      <c r="Y99" s="21">
        <v>0</v>
      </c>
      <c r="Z99" s="95"/>
      <c r="AA99" s="21">
        <v>3844525</v>
      </c>
      <c r="AB99" s="95"/>
      <c r="AC99" s="21">
        <v>0</v>
      </c>
      <c r="AD99" s="95"/>
      <c r="AE99" s="95"/>
      <c r="AF99" s="21">
        <v>162062</v>
      </c>
      <c r="AG99" s="95"/>
      <c r="AH99" s="22">
        <f>(AF99/$BJ99)</f>
        <v>5.558634882524438</v>
      </c>
      <c r="AI99" s="95"/>
      <c r="AJ99" s="22">
        <f>IF(AH$195,AH99/AH$195*100,0)</f>
        <v>30.01751467578903</v>
      </c>
      <c r="AK99" s="95"/>
      <c r="AL99" s="21">
        <v>402075</v>
      </c>
      <c r="AM99" s="95"/>
      <c r="AN99" s="20">
        <f>(AL99/$BJ99)</f>
        <v>13.790944949408335</v>
      </c>
      <c r="AO99" s="95"/>
      <c r="AP99" s="20">
        <f>IF(AN$195,AN99/AN$195*100,0)</f>
        <v>26.675175331258956</v>
      </c>
      <c r="AQ99" s="95"/>
      <c r="AR99" s="21">
        <f>(E99+M99+S99+AF99+AL99)</f>
        <v>12132599</v>
      </c>
      <c r="AS99" s="95"/>
      <c r="AT99" s="21">
        <v>3986507</v>
      </c>
      <c r="AU99" s="95"/>
      <c r="AV99" s="22">
        <f>IF($AR99,AT99/$AR99*100,0)</f>
        <v>32.857815543067069</v>
      </c>
      <c r="AW99" s="95"/>
      <c r="AX99" s="21">
        <v>2318170</v>
      </c>
      <c r="AY99" s="95"/>
      <c r="AZ99" s="22">
        <f>IF($AR99,AX99/$AR99*100,0)</f>
        <v>19.106953093891917</v>
      </c>
      <c r="BA99" s="95"/>
      <c r="BB99" s="21">
        <v>0</v>
      </c>
      <c r="BC99" s="95"/>
      <c r="BD99" s="22">
        <f>IF($AR99,BB99/$AR99*100,0)</f>
        <v>0</v>
      </c>
      <c r="BE99" s="95"/>
      <c r="BF99" s="21">
        <v>1193624</v>
      </c>
      <c r="BG99" s="95"/>
      <c r="BH99" s="83">
        <v>18</v>
      </c>
      <c r="BI99" s="95"/>
      <c r="BJ99" s="28">
        <v>29155</v>
      </c>
      <c r="BK99" s="95"/>
      <c r="BL99" s="28">
        <f>IF(E99,$BJ99,0)</f>
        <v>29155</v>
      </c>
      <c r="BM99" s="95"/>
      <c r="BN99" s="28">
        <f>IF(M99,$BJ99,0)</f>
        <v>29155</v>
      </c>
      <c r="BO99" s="95"/>
      <c r="BP99" s="28">
        <f>IF(S99,$BJ99,0)</f>
        <v>29155</v>
      </c>
      <c r="BQ99" s="95"/>
      <c r="BR99" s="28">
        <f>IF(AF99,$BJ99,0)</f>
        <v>29155</v>
      </c>
      <c r="BS99" s="95"/>
      <c r="BT99" s="28">
        <f>IF(AL99,$BJ99,0)</f>
        <v>29155</v>
      </c>
    </row>
    <row r="100" spans="1:72" ht="11.25" x14ac:dyDescent="0.25">
      <c r="A100" s="83">
        <v>19</v>
      </c>
      <c r="B100" s="95"/>
      <c r="C100" s="83" t="s">
        <v>141</v>
      </c>
      <c r="D100" s="95"/>
      <c r="E100" s="21">
        <v>1716664</v>
      </c>
      <c r="F100" s="95"/>
      <c r="G100" s="20">
        <f>(E100/$BJ100)</f>
        <v>253.45696146463899</v>
      </c>
      <c r="H100" s="95"/>
      <c r="I100" s="20">
        <f>IF(G$195,G100/G$195*100,0)</f>
        <v>119.21848057813766</v>
      </c>
      <c r="J100" s="95"/>
      <c r="K100" s="21">
        <v>1716664</v>
      </c>
      <c r="L100" s="95"/>
      <c r="M100" s="21">
        <v>1995220</v>
      </c>
      <c r="N100" s="95"/>
      <c r="O100" s="20">
        <f>(M100/$BJ100)</f>
        <v>294.58437915251733</v>
      </c>
      <c r="P100" s="95"/>
      <c r="Q100" s="20">
        <f>IF(O$195,O100/O$195*100,0)</f>
        <v>126.87835279989909</v>
      </c>
      <c r="R100" s="95"/>
      <c r="S100" s="21">
        <v>405982</v>
      </c>
      <c r="T100" s="95"/>
      <c r="U100" s="20">
        <f>(S100/$BJ100)</f>
        <v>59.941237265613466</v>
      </c>
      <c r="V100" s="95"/>
      <c r="W100" s="20">
        <f>IF(U$195,U100/U$195*100,0)</f>
        <v>50.682413547784044</v>
      </c>
      <c r="X100" s="95"/>
      <c r="Y100" s="21">
        <v>0</v>
      </c>
      <c r="Z100" s="95"/>
      <c r="AA100" s="21">
        <v>405982</v>
      </c>
      <c r="AB100" s="95"/>
      <c r="AC100" s="21">
        <v>0</v>
      </c>
      <c r="AD100" s="95"/>
      <c r="AE100" s="95"/>
      <c r="AF100" s="21">
        <v>157493</v>
      </c>
      <c r="AG100" s="95"/>
      <c r="AH100" s="22">
        <f>(AF100/$BJ100)</f>
        <v>23.253063635021409</v>
      </c>
      <c r="AI100" s="95"/>
      <c r="AJ100" s="22">
        <f>IF(AH$195,AH100/AH$195*100,0)</f>
        <v>125.57025127081509</v>
      </c>
      <c r="AK100" s="95"/>
      <c r="AL100" s="21">
        <v>238447</v>
      </c>
      <c r="AM100" s="95"/>
      <c r="AN100" s="20">
        <f>(AL100/$BJ100)</f>
        <v>35.205521925291599</v>
      </c>
      <c r="AO100" s="95"/>
      <c r="AP100" s="20">
        <f>IF(AN$195,AN100/AN$195*100,0)</f>
        <v>68.096383056472504</v>
      </c>
      <c r="AQ100" s="95"/>
      <c r="AR100" s="21">
        <f>(E100+M100+S100+AF100+AL100)</f>
        <v>4513806</v>
      </c>
      <c r="AS100" s="95"/>
      <c r="AT100" s="21">
        <v>739694</v>
      </c>
      <c r="AU100" s="95"/>
      <c r="AV100" s="22">
        <f>IF($AR100,AT100/$AR100*100,0)</f>
        <v>16.387367999422217</v>
      </c>
      <c r="AW100" s="95"/>
      <c r="AX100" s="21">
        <v>27076</v>
      </c>
      <c r="AY100" s="95"/>
      <c r="AZ100" s="22">
        <f>IF($AR100,AX100/$AR100*100,0)</f>
        <v>0.5998485535266691</v>
      </c>
      <c r="BA100" s="95"/>
      <c r="BB100" s="21">
        <v>0</v>
      </c>
      <c r="BC100" s="95"/>
      <c r="BD100" s="22">
        <f>IF($AR100,BB100/$AR100*100,0)</f>
        <v>0</v>
      </c>
      <c r="BE100" s="95"/>
      <c r="BF100" s="21">
        <v>189527</v>
      </c>
      <c r="BG100" s="95"/>
      <c r="BH100" s="83">
        <v>19</v>
      </c>
      <c r="BI100" s="95"/>
      <c r="BJ100" s="28">
        <v>6773</v>
      </c>
      <c r="BK100" s="95"/>
      <c r="BL100" s="28">
        <f>IF(E100,$BJ100,0)</f>
        <v>6773</v>
      </c>
      <c r="BM100" s="95"/>
      <c r="BN100" s="28">
        <f>IF(M100,$BJ100,0)</f>
        <v>6773</v>
      </c>
      <c r="BO100" s="95"/>
      <c r="BP100" s="28">
        <f>IF(S100,$BJ100,0)</f>
        <v>6773</v>
      </c>
      <c r="BQ100" s="95"/>
      <c r="BR100" s="28">
        <f>IF(AF100,$BJ100,0)</f>
        <v>6773</v>
      </c>
      <c r="BS100" s="95"/>
      <c r="BT100" s="28">
        <f>IF(AL100,$BJ100,0)</f>
        <v>6773</v>
      </c>
    </row>
    <row r="101" spans="1:72" ht="11.25" x14ac:dyDescent="0.25">
      <c r="A101" s="83">
        <v>20</v>
      </c>
      <c r="B101" s="95"/>
      <c r="C101" s="83" t="s">
        <v>142</v>
      </c>
      <c r="D101" s="95"/>
      <c r="E101" s="21">
        <v>1844394</v>
      </c>
      <c r="F101" s="95"/>
      <c r="G101" s="20">
        <f>(E101/$BJ101)</f>
        <v>159.97866250325268</v>
      </c>
      <c r="H101" s="95"/>
      <c r="I101" s="20">
        <f>IF(G$195,G101/G$195*100,0)</f>
        <v>75.249119054957788</v>
      </c>
      <c r="J101" s="95"/>
      <c r="K101" s="21">
        <v>1844394</v>
      </c>
      <c r="L101" s="95"/>
      <c r="M101" s="21">
        <v>769036</v>
      </c>
      <c r="N101" s="95"/>
      <c r="O101" s="20">
        <f>(M101/$BJ101)</f>
        <v>66.704484343828611</v>
      </c>
      <c r="P101" s="95"/>
      <c r="Q101" s="20">
        <f>IF(O$195,O101/O$195*100,0)</f>
        <v>28.729816300034827</v>
      </c>
      <c r="R101" s="95"/>
      <c r="S101" s="21">
        <v>1723799</v>
      </c>
      <c r="T101" s="95"/>
      <c r="U101" s="20">
        <f>(S101/$BJ101)</f>
        <v>149.5185185185185</v>
      </c>
      <c r="V101" s="95"/>
      <c r="W101" s="20">
        <f>IF(U$195,U101/U$195*100,0)</f>
        <v>126.42313929937536</v>
      </c>
      <c r="X101" s="95"/>
      <c r="Y101" s="21">
        <v>1723799</v>
      </c>
      <c r="Z101" s="95"/>
      <c r="AA101" s="21">
        <v>0</v>
      </c>
      <c r="AB101" s="95"/>
      <c r="AC101" s="21">
        <v>0</v>
      </c>
      <c r="AD101" s="95"/>
      <c r="AE101" s="95"/>
      <c r="AF101" s="21">
        <v>76918</v>
      </c>
      <c r="AG101" s="95"/>
      <c r="AH101" s="22">
        <f>(AF101/$BJ101)</f>
        <v>6.6716974585827042</v>
      </c>
      <c r="AI101" s="95"/>
      <c r="AJ101" s="22">
        <f>IF(AH$195,AH101/AH$195*100,0)</f>
        <v>36.028230061493026</v>
      </c>
      <c r="AK101" s="95"/>
      <c r="AL101" s="21">
        <v>13895</v>
      </c>
      <c r="AM101" s="95"/>
      <c r="AN101" s="20">
        <f>(AL101/$BJ101)</f>
        <v>1.2052216150576807</v>
      </c>
      <c r="AO101" s="95"/>
      <c r="AP101" s="20">
        <f>IF(AN$195,AN101/AN$195*100,0)</f>
        <v>2.3312034101090373</v>
      </c>
      <c r="AQ101" s="95"/>
      <c r="AR101" s="21">
        <f>(E101+M101+S101+AF101+AL101)</f>
        <v>4428042</v>
      </c>
      <c r="AS101" s="95"/>
      <c r="AT101" s="21">
        <v>1989332</v>
      </c>
      <c r="AU101" s="95"/>
      <c r="AV101" s="22">
        <f>IF($AR101,AT101/$AR101*100,0)</f>
        <v>44.925770803438631</v>
      </c>
      <c r="AW101" s="95"/>
      <c r="AX101" s="21">
        <v>125642</v>
      </c>
      <c r="AY101" s="95"/>
      <c r="AZ101" s="22">
        <f>IF($AR101,AX101/$AR101*100,0)</f>
        <v>2.8374166279362298</v>
      </c>
      <c r="BA101" s="95"/>
      <c r="BB101" s="21">
        <v>0</v>
      </c>
      <c r="BC101" s="95"/>
      <c r="BD101" s="22">
        <f>IF($AR101,BB101/$AR101*100,0)</f>
        <v>0</v>
      </c>
      <c r="BE101" s="95"/>
      <c r="BF101" s="21">
        <v>321215</v>
      </c>
      <c r="BG101" s="95"/>
      <c r="BH101" s="83">
        <v>20</v>
      </c>
      <c r="BI101" s="95"/>
      <c r="BJ101" s="28">
        <v>11529</v>
      </c>
      <c r="BK101" s="95"/>
      <c r="BL101" s="28">
        <f>IF(E101,$BJ101,0)</f>
        <v>11529</v>
      </c>
      <c r="BM101" s="95"/>
      <c r="BN101" s="28">
        <f>IF(M101,$BJ101,0)</f>
        <v>11529</v>
      </c>
      <c r="BO101" s="95"/>
      <c r="BP101" s="28">
        <f>IF(S101,$BJ101,0)</f>
        <v>11529</v>
      </c>
      <c r="BQ101" s="95"/>
      <c r="BR101" s="28">
        <f>IF(AF101,$BJ101,0)</f>
        <v>11529</v>
      </c>
      <c r="BS101" s="95"/>
      <c r="BT101" s="28">
        <f>IF(AL101,$BJ101,0)</f>
        <v>11529</v>
      </c>
    </row>
    <row r="102" spans="1:72" ht="11.25" x14ac:dyDescent="0.25">
      <c r="A102" s="83">
        <v>21</v>
      </c>
      <c r="B102" s="95"/>
      <c r="C102" s="83" t="s">
        <v>143</v>
      </c>
      <c r="D102" s="95"/>
      <c r="E102" s="21">
        <v>85473548</v>
      </c>
      <c r="F102" s="95"/>
      <c r="G102" s="20">
        <f>(E102/$BJ102)</f>
        <v>234.464454612287</v>
      </c>
      <c r="H102" s="95"/>
      <c r="I102" s="20">
        <f>IF(G$195,G102/G$195*100,0)</f>
        <v>110.28498040428994</v>
      </c>
      <c r="J102" s="95"/>
      <c r="K102" s="21">
        <v>0</v>
      </c>
      <c r="L102" s="95"/>
      <c r="M102" s="21">
        <v>84003333</v>
      </c>
      <c r="N102" s="95"/>
      <c r="O102" s="20">
        <f>(M102/$BJ102)</f>
        <v>230.43147404457025</v>
      </c>
      <c r="P102" s="95"/>
      <c r="Q102" s="20">
        <f>IF(O$195,O102/O$195*100,0)</f>
        <v>99.247509131809082</v>
      </c>
      <c r="R102" s="95"/>
      <c r="S102" s="21">
        <v>50671043</v>
      </c>
      <c r="T102" s="95"/>
      <c r="U102" s="20">
        <f>(S102/$BJ102)</f>
        <v>138.99690301414356</v>
      </c>
      <c r="V102" s="95"/>
      <c r="W102" s="20">
        <f>IF(U$195,U102/U$195*100,0)</f>
        <v>117.52674522228106</v>
      </c>
      <c r="X102" s="95"/>
      <c r="Y102" s="21">
        <v>30282243</v>
      </c>
      <c r="Z102" s="95"/>
      <c r="AA102" s="21">
        <v>14043856</v>
      </c>
      <c r="AB102" s="95"/>
      <c r="AC102" s="21">
        <v>113163</v>
      </c>
      <c r="AD102" s="95"/>
      <c r="AE102" s="95"/>
      <c r="AF102" s="21">
        <v>6003999</v>
      </c>
      <c r="AG102" s="95"/>
      <c r="AH102" s="22">
        <f>(AF102/$BJ102)</f>
        <v>16.469707692814115</v>
      </c>
      <c r="AI102" s="95"/>
      <c r="AJ102" s="22">
        <f>IF(AH$195,AH102/AH$195*100,0)</f>
        <v>88.939047594088805</v>
      </c>
      <c r="AK102" s="95"/>
      <c r="AL102" s="21">
        <v>8288410</v>
      </c>
      <c r="AM102" s="95"/>
      <c r="AN102" s="20">
        <f>(AL102/$BJ102)</f>
        <v>22.736128027036219</v>
      </c>
      <c r="AO102" s="95"/>
      <c r="AP102" s="20">
        <f>IF(AN$195,AN102/AN$195*100,0)</f>
        <v>43.977421685028318</v>
      </c>
      <c r="AQ102" s="95"/>
      <c r="AR102" s="21">
        <f>(E102+M102+S102+AF102+AL102)</f>
        <v>234440333</v>
      </c>
      <c r="AS102" s="95"/>
      <c r="AT102" s="21">
        <v>28771948</v>
      </c>
      <c r="AU102" s="95"/>
      <c r="AV102" s="22">
        <f>IF($AR102,AT102/$AR102*100,0)</f>
        <v>12.272610105872866</v>
      </c>
      <c r="AW102" s="95"/>
      <c r="AX102" s="21">
        <v>1356050</v>
      </c>
      <c r="AY102" s="95"/>
      <c r="AZ102" s="22">
        <f>IF($AR102,AX102/$AR102*100,0)</f>
        <v>0.57842009634067537</v>
      </c>
      <c r="BA102" s="95"/>
      <c r="BB102" s="21">
        <v>2341613</v>
      </c>
      <c r="BC102" s="95"/>
      <c r="BD102" s="22">
        <f>IF($AR102,BB102/$AR102*100,0)</f>
        <v>0.99880979097568512</v>
      </c>
      <c r="BE102" s="95"/>
      <c r="BF102" s="21">
        <v>12642083</v>
      </c>
      <c r="BG102" s="95"/>
      <c r="BH102" s="83">
        <v>21</v>
      </c>
      <c r="BI102" s="95"/>
      <c r="BJ102" s="28">
        <v>364548</v>
      </c>
      <c r="BK102" s="95"/>
      <c r="BL102" s="28">
        <f>IF(E102,$BJ102,0)</f>
        <v>364548</v>
      </c>
      <c r="BM102" s="95"/>
      <c r="BN102" s="28">
        <f>IF(M102,$BJ102,0)</f>
        <v>364548</v>
      </c>
      <c r="BO102" s="95"/>
      <c r="BP102" s="28">
        <f>IF(S102,$BJ102,0)</f>
        <v>364548</v>
      </c>
      <c r="BQ102" s="95"/>
      <c r="BR102" s="28">
        <f>IF(AF102,$BJ102,0)</f>
        <v>364548</v>
      </c>
      <c r="BS102" s="95"/>
      <c r="BT102" s="28">
        <f>IF(AL102,$BJ102,0)</f>
        <v>364548</v>
      </c>
    </row>
    <row r="103" spans="1:72" ht="11.25" x14ac:dyDescent="0.25">
      <c r="A103" s="83">
        <v>22</v>
      </c>
      <c r="B103" s="95"/>
      <c r="C103" s="83" t="s">
        <v>144</v>
      </c>
      <c r="D103" s="95"/>
      <c r="E103" s="21">
        <v>3467817</v>
      </c>
      <c r="F103" s="95"/>
      <c r="G103" s="20">
        <f>(E103/$BJ103)</f>
        <v>234.58141108029494</v>
      </c>
      <c r="H103" s="95"/>
      <c r="I103" s="20">
        <f>IF(G$195,G103/G$195*100,0)</f>
        <v>110.33999318566757</v>
      </c>
      <c r="J103" s="95"/>
      <c r="K103" s="21">
        <v>3467817</v>
      </c>
      <c r="L103" s="95"/>
      <c r="M103" s="21">
        <v>2120039</v>
      </c>
      <c r="N103" s="95"/>
      <c r="O103" s="20">
        <f>(M103/$BJ103)</f>
        <v>143.41060677805586</v>
      </c>
      <c r="P103" s="95"/>
      <c r="Q103" s="20">
        <f>IF(O$195,O103/O$195*100,0)</f>
        <v>61.767367347788593</v>
      </c>
      <c r="R103" s="95"/>
      <c r="S103" s="21">
        <v>967320</v>
      </c>
      <c r="T103" s="95"/>
      <c r="U103" s="20">
        <f>(S103/$BJ103)</f>
        <v>65.434620848271663</v>
      </c>
      <c r="V103" s="95"/>
      <c r="W103" s="20">
        <f>IF(U$195,U103/U$195*100,0)</f>
        <v>55.327261589194265</v>
      </c>
      <c r="X103" s="95"/>
      <c r="Y103" s="21">
        <v>0</v>
      </c>
      <c r="Z103" s="95"/>
      <c r="AA103" s="21">
        <v>967320</v>
      </c>
      <c r="AB103" s="95"/>
      <c r="AC103" s="21">
        <v>0</v>
      </c>
      <c r="AD103" s="95"/>
      <c r="AE103" s="95"/>
      <c r="AF103" s="21">
        <v>244478</v>
      </c>
      <c r="AG103" s="95"/>
      <c r="AH103" s="22">
        <f>(AF103/$BJ103)</f>
        <v>16.537779882297233</v>
      </c>
      <c r="AI103" s="95"/>
      <c r="AJ103" s="22">
        <f>IF(AH$195,AH103/AH$195*100,0)</f>
        <v>89.306648271234664</v>
      </c>
      <c r="AK103" s="95"/>
      <c r="AL103" s="21">
        <v>103492</v>
      </c>
      <c r="AM103" s="95"/>
      <c r="AN103" s="20">
        <f>(AL103/$BJ103)</f>
        <v>7.0007440979503484</v>
      </c>
      <c r="AO103" s="95"/>
      <c r="AP103" s="20">
        <f>IF(AN$195,AN103/AN$195*100,0)</f>
        <v>13.541209608708771</v>
      </c>
      <c r="AQ103" s="95"/>
      <c r="AR103" s="21">
        <f>(E103+M103+S103+AF103+AL103)</f>
        <v>6903146</v>
      </c>
      <c r="AS103" s="95"/>
      <c r="AT103" s="21">
        <v>1352248</v>
      </c>
      <c r="AU103" s="95"/>
      <c r="AV103" s="22">
        <f>IF($AR103,AT103/$AR103*100,0)</f>
        <v>19.588865714269986</v>
      </c>
      <c r="AW103" s="95"/>
      <c r="AX103" s="21">
        <v>157019</v>
      </c>
      <c r="AY103" s="95"/>
      <c r="AZ103" s="22">
        <f>IF($AR103,AX103/$AR103*100,0)</f>
        <v>2.2746005951489363</v>
      </c>
      <c r="BA103" s="95"/>
      <c r="BB103" s="21">
        <v>181156</v>
      </c>
      <c r="BC103" s="95"/>
      <c r="BD103" s="22">
        <f>IF($AR103,BB103/$AR103*100,0)</f>
        <v>2.6242527682306007</v>
      </c>
      <c r="BE103" s="95"/>
      <c r="BF103" s="21">
        <v>719956</v>
      </c>
      <c r="BG103" s="95"/>
      <c r="BH103" s="83">
        <v>22</v>
      </c>
      <c r="BI103" s="95"/>
      <c r="BJ103" s="28">
        <v>14783</v>
      </c>
      <c r="BK103" s="95"/>
      <c r="BL103" s="28">
        <f>IF(E103,$BJ103,0)</f>
        <v>14783</v>
      </c>
      <c r="BM103" s="95"/>
      <c r="BN103" s="28">
        <f>IF(M103,$BJ103,0)</f>
        <v>14783</v>
      </c>
      <c r="BO103" s="95"/>
      <c r="BP103" s="28">
        <f>IF(S103,$BJ103,0)</f>
        <v>14783</v>
      </c>
      <c r="BQ103" s="95"/>
      <c r="BR103" s="28">
        <f>IF(AF103,$BJ103,0)</f>
        <v>14783</v>
      </c>
      <c r="BS103" s="95"/>
      <c r="BT103" s="28">
        <f>IF(AL103,$BJ103,0)</f>
        <v>14783</v>
      </c>
    </row>
    <row r="104" spans="1:72" ht="11.25" x14ac:dyDescent="0.25">
      <c r="A104" s="83">
        <v>23</v>
      </c>
      <c r="B104" s="95"/>
      <c r="C104" s="83" t="s">
        <v>145</v>
      </c>
      <c r="D104" s="95"/>
      <c r="E104" s="21">
        <v>702672</v>
      </c>
      <c r="F104" s="95"/>
      <c r="G104" s="20">
        <f>(E104/$BJ104)</f>
        <v>143.63695829926411</v>
      </c>
      <c r="H104" s="95"/>
      <c r="I104" s="20">
        <f>IF(G$195,G104/G$195*100,0)</f>
        <v>67.562476186682545</v>
      </c>
      <c r="J104" s="95"/>
      <c r="K104" s="21">
        <v>702672</v>
      </c>
      <c r="L104" s="95"/>
      <c r="M104" s="21">
        <v>1234793</v>
      </c>
      <c r="N104" s="95"/>
      <c r="O104" s="20">
        <f>(M104/$BJ104)</f>
        <v>252.41067048242027</v>
      </c>
      <c r="P104" s="95"/>
      <c r="Q104" s="20">
        <f>IF(O$195,O104/O$195*100,0)</f>
        <v>108.71401325508445</v>
      </c>
      <c r="R104" s="95"/>
      <c r="S104" s="21">
        <v>33209</v>
      </c>
      <c r="T104" s="95"/>
      <c r="U104" s="20">
        <f>(S104/$BJ104)</f>
        <v>6.7884300899427634</v>
      </c>
      <c r="V104" s="95"/>
      <c r="W104" s="20">
        <f>IF(U$195,U104/U$195*100,0)</f>
        <v>5.7398551790667431</v>
      </c>
      <c r="X104" s="95"/>
      <c r="Y104" s="21">
        <v>0</v>
      </c>
      <c r="Z104" s="95"/>
      <c r="AA104" s="21">
        <v>33209</v>
      </c>
      <c r="AB104" s="95"/>
      <c r="AC104" s="21">
        <v>0</v>
      </c>
      <c r="AD104" s="95"/>
      <c r="AE104" s="95"/>
      <c r="AF104" s="21">
        <v>92426</v>
      </c>
      <c r="AG104" s="95"/>
      <c r="AH104" s="22">
        <f>(AF104/$BJ104)</f>
        <v>18.893295175797221</v>
      </c>
      <c r="AI104" s="95"/>
      <c r="AJ104" s="22">
        <f>IF(AH$195,AH104/AH$195*100,0)</f>
        <v>102.0268064370414</v>
      </c>
      <c r="AK104" s="95"/>
      <c r="AL104" s="21">
        <v>45577</v>
      </c>
      <c r="AM104" s="95"/>
      <c r="AN104" s="20">
        <f>(AL104/$BJ104)</f>
        <v>9.3166394112837292</v>
      </c>
      <c r="AO104" s="95"/>
      <c r="AP104" s="20">
        <f>IF(AN$195,AN104/AN$195*100,0)</f>
        <v>18.020736846228431</v>
      </c>
      <c r="AQ104" s="95"/>
      <c r="AR104" s="21">
        <f>(E104+M104+S104+AF104+AL104)</f>
        <v>2108677</v>
      </c>
      <c r="AS104" s="95"/>
      <c r="AT104" s="21">
        <v>667218</v>
      </c>
      <c r="AU104" s="95"/>
      <c r="AV104" s="22">
        <f>IF($AR104,AT104/$AR104*100,0)</f>
        <v>31.641545860271631</v>
      </c>
      <c r="AW104" s="95"/>
      <c r="AX104" s="21">
        <v>90774</v>
      </c>
      <c r="AY104" s="95"/>
      <c r="AZ104" s="22">
        <f>IF($AR104,AX104/$AR104*100,0)</f>
        <v>4.3047844691244794</v>
      </c>
      <c r="BA104" s="95"/>
      <c r="BB104" s="21">
        <v>52125</v>
      </c>
      <c r="BC104" s="95"/>
      <c r="BD104" s="22">
        <f>IF($AR104,BB104/$AR104*100,0)</f>
        <v>2.4719290815995052</v>
      </c>
      <c r="BE104" s="95"/>
      <c r="BF104" s="21">
        <v>241809</v>
      </c>
      <c r="BG104" s="95"/>
      <c r="BH104" s="83">
        <v>23</v>
      </c>
      <c r="BI104" s="95"/>
      <c r="BJ104" s="28">
        <v>4892</v>
      </c>
      <c r="BK104" s="95"/>
      <c r="BL104" s="28">
        <f>IF(E104,$BJ104,0)</f>
        <v>4892</v>
      </c>
      <c r="BM104" s="95"/>
      <c r="BN104" s="28">
        <f>IF(M104,$BJ104,0)</f>
        <v>4892</v>
      </c>
      <c r="BO104" s="95"/>
      <c r="BP104" s="28">
        <f>IF(S104,$BJ104,0)</f>
        <v>4892</v>
      </c>
      <c r="BQ104" s="95"/>
      <c r="BR104" s="28">
        <f>IF(AF104,$BJ104,0)</f>
        <v>4892</v>
      </c>
      <c r="BS104" s="95"/>
      <c r="BT104" s="28">
        <f>IF(AL104,$BJ104,0)</f>
        <v>4892</v>
      </c>
    </row>
    <row r="105" spans="1:72" ht="11.25" x14ac:dyDescent="0.25">
      <c r="A105" s="83">
        <v>24</v>
      </c>
      <c r="B105" s="95"/>
      <c r="C105" s="83" t="s">
        <v>146</v>
      </c>
      <c r="D105" s="95"/>
      <c r="E105" s="21">
        <v>13555596</v>
      </c>
      <c r="F105" s="95"/>
      <c r="G105" s="20">
        <f>(E105/$BJ105)</f>
        <v>257.94633886436293</v>
      </c>
      <c r="H105" s="95"/>
      <c r="I105" s="20">
        <f>IF(G$195,G105/G$195*100,0)</f>
        <v>121.33014777892824</v>
      </c>
      <c r="J105" s="95"/>
      <c r="K105" s="21">
        <v>13555596</v>
      </c>
      <c r="L105" s="95"/>
      <c r="M105" s="21">
        <v>2278550</v>
      </c>
      <c r="N105" s="95"/>
      <c r="O105" s="20">
        <f>(M105/$BJ105)</f>
        <v>43.358007307048254</v>
      </c>
      <c r="P105" s="95"/>
      <c r="Q105" s="20">
        <f>IF(O$195,O105/O$195*100,0)</f>
        <v>18.674420427961998</v>
      </c>
      <c r="R105" s="95"/>
      <c r="S105" s="21">
        <v>5854913</v>
      </c>
      <c r="T105" s="95"/>
      <c r="U105" s="20">
        <f>(S105/$BJ105)</f>
        <v>111.41180164408586</v>
      </c>
      <c r="V105" s="95"/>
      <c r="W105" s="20">
        <f>IF(U$195,U105/U$195*100,0)</f>
        <v>94.202576767105626</v>
      </c>
      <c r="X105" s="95"/>
      <c r="Y105" s="21">
        <v>5290986</v>
      </c>
      <c r="Z105" s="95"/>
      <c r="AA105" s="21">
        <v>0</v>
      </c>
      <c r="AB105" s="95"/>
      <c r="AC105" s="21">
        <v>563927</v>
      </c>
      <c r="AD105" s="95"/>
      <c r="AE105" s="95"/>
      <c r="AF105" s="21">
        <v>777736</v>
      </c>
      <c r="AG105" s="95"/>
      <c r="AH105" s="22">
        <f>(AF105/$BJ105)</f>
        <v>14.799360633277516</v>
      </c>
      <c r="AI105" s="95"/>
      <c r="AJ105" s="22">
        <f>IF(AH$195,AH105/AH$195*100,0)</f>
        <v>79.918907140012038</v>
      </c>
      <c r="AK105" s="95"/>
      <c r="AL105" s="21">
        <v>4103051</v>
      </c>
      <c r="AM105" s="95"/>
      <c r="AN105" s="20">
        <f>(AL105/$BJ105)</f>
        <v>78.076019942152541</v>
      </c>
      <c r="AO105" s="95"/>
      <c r="AP105" s="20">
        <f>IF(AN$195,AN105/AN$195*100,0)</f>
        <v>151.01876838491347</v>
      </c>
      <c r="AQ105" s="95"/>
      <c r="AR105" s="21">
        <f>(E105+M105+S105+AF105+AL105)</f>
        <v>26569846</v>
      </c>
      <c r="AS105" s="95"/>
      <c r="AT105" s="21">
        <v>3825860</v>
      </c>
      <c r="AU105" s="95"/>
      <c r="AV105" s="22">
        <f>IF($AR105,AT105/$AR105*100,0)</f>
        <v>14.399255456730911</v>
      </c>
      <c r="AW105" s="95"/>
      <c r="AX105" s="21">
        <v>523074</v>
      </c>
      <c r="AY105" s="95"/>
      <c r="AZ105" s="22">
        <f>IF($AR105,AX105/$AR105*100,0)</f>
        <v>1.9686753171245328</v>
      </c>
      <c r="BA105" s="95"/>
      <c r="BB105" s="21">
        <v>0</v>
      </c>
      <c r="BC105" s="95"/>
      <c r="BD105" s="22">
        <f>IF($AR105,BB105/$AR105*100,0)</f>
        <v>0</v>
      </c>
      <c r="BE105" s="95"/>
      <c r="BF105" s="21">
        <v>1113354</v>
      </c>
      <c r="BG105" s="95"/>
      <c r="BH105" s="83">
        <v>24</v>
      </c>
      <c r="BI105" s="95"/>
      <c r="BJ105" s="28">
        <v>52552</v>
      </c>
      <c r="BK105" s="95"/>
      <c r="BL105" s="28">
        <f>IF(E105,$BJ105,0)</f>
        <v>52552</v>
      </c>
      <c r="BM105" s="95"/>
      <c r="BN105" s="28">
        <f>IF(M105,$BJ105,0)</f>
        <v>52552</v>
      </c>
      <c r="BO105" s="95"/>
      <c r="BP105" s="28">
        <f>IF(S105,$BJ105,0)</f>
        <v>52552</v>
      </c>
      <c r="BQ105" s="95"/>
      <c r="BR105" s="28">
        <f>IF(AF105,$BJ105,0)</f>
        <v>52552</v>
      </c>
      <c r="BS105" s="95"/>
      <c r="BT105" s="28">
        <f>IF(AL105,$BJ105,0)</f>
        <v>52552</v>
      </c>
    </row>
    <row r="106" spans="1:72" ht="11.25" x14ac:dyDescent="0.25">
      <c r="A106" s="83">
        <v>25</v>
      </c>
      <c r="B106" s="95"/>
      <c r="C106" s="83" t="s">
        <v>147</v>
      </c>
      <c r="D106" s="95"/>
      <c r="E106" s="21">
        <v>1551289</v>
      </c>
      <c r="F106" s="95"/>
      <c r="G106" s="20">
        <f>(E106/$BJ106)</f>
        <v>160.33994832041344</v>
      </c>
      <c r="H106" s="95"/>
      <c r="I106" s="20">
        <f>IF(G$195,G106/G$195*100,0)</f>
        <v>75.419056964445232</v>
      </c>
      <c r="J106" s="95"/>
      <c r="K106" s="21">
        <v>1551289</v>
      </c>
      <c r="L106" s="95"/>
      <c r="M106" s="21">
        <v>1474084</v>
      </c>
      <c r="N106" s="95"/>
      <c r="O106" s="20">
        <f>(M106/$BJ106)</f>
        <v>152.36010335917314</v>
      </c>
      <c r="P106" s="95"/>
      <c r="Q106" s="20">
        <f>IF(O$195,O106/O$195*100,0)</f>
        <v>65.621941673376298</v>
      </c>
      <c r="R106" s="95"/>
      <c r="S106" s="21">
        <v>1176043</v>
      </c>
      <c r="T106" s="95"/>
      <c r="U106" s="20">
        <f>(S106/$BJ106)</f>
        <v>121.55483204134367</v>
      </c>
      <c r="V106" s="95"/>
      <c r="W106" s="20">
        <f>IF(U$195,U106/U$195*100,0)</f>
        <v>102.77886388883432</v>
      </c>
      <c r="X106" s="95"/>
      <c r="Y106" s="21">
        <v>0</v>
      </c>
      <c r="Z106" s="95"/>
      <c r="AA106" s="21">
        <v>1176043</v>
      </c>
      <c r="AB106" s="95"/>
      <c r="AC106" s="21">
        <v>0</v>
      </c>
      <c r="AD106" s="95"/>
      <c r="AE106" s="95"/>
      <c r="AF106" s="21">
        <v>134762</v>
      </c>
      <c r="AG106" s="95"/>
      <c r="AH106" s="22">
        <f>(AF106/$BJ106)</f>
        <v>13.928888888888888</v>
      </c>
      <c r="AI106" s="95"/>
      <c r="AJ106" s="22">
        <f>IF(AH$195,AH106/AH$195*100,0)</f>
        <v>75.218220925813583</v>
      </c>
      <c r="AK106" s="95"/>
      <c r="AL106" s="21">
        <v>180927</v>
      </c>
      <c r="AM106" s="95"/>
      <c r="AN106" s="20">
        <f>(AL106/$BJ106)</f>
        <v>18.700465116279069</v>
      </c>
      <c r="AO106" s="95"/>
      <c r="AP106" s="20">
        <f>IF(AN$195,AN106/AN$195*100,0)</f>
        <v>36.171428976245565</v>
      </c>
      <c r="AQ106" s="95"/>
      <c r="AR106" s="21">
        <f>(E106+M106+S106+AF106+AL106)</f>
        <v>4517105</v>
      </c>
      <c r="AS106" s="95"/>
      <c r="AT106" s="21">
        <v>1235592</v>
      </c>
      <c r="AU106" s="95"/>
      <c r="AV106" s="22">
        <f>IF($AR106,AT106/$AR106*100,0)</f>
        <v>27.353625828932472</v>
      </c>
      <c r="AW106" s="95"/>
      <c r="AX106" s="21">
        <v>60632</v>
      </c>
      <c r="AY106" s="95"/>
      <c r="AZ106" s="22">
        <f>IF($AR106,AX106/$AR106*100,0)</f>
        <v>1.3422756389324579</v>
      </c>
      <c r="BA106" s="95"/>
      <c r="BB106" s="21">
        <v>0</v>
      </c>
      <c r="BC106" s="95"/>
      <c r="BD106" s="22">
        <f>IF($AR106,BB106/$AR106*100,0)</f>
        <v>0</v>
      </c>
      <c r="BE106" s="95"/>
      <c r="BF106" s="21">
        <v>515257</v>
      </c>
      <c r="BG106" s="95"/>
      <c r="BH106" s="83">
        <v>25</v>
      </c>
      <c r="BI106" s="95"/>
      <c r="BJ106" s="28">
        <v>9675</v>
      </c>
      <c r="BK106" s="95"/>
      <c r="BL106" s="28">
        <f>IF(E106,$BJ106,0)</f>
        <v>9675</v>
      </c>
      <c r="BM106" s="95"/>
      <c r="BN106" s="28">
        <f>IF(M106,$BJ106,0)</f>
        <v>9675</v>
      </c>
      <c r="BO106" s="95"/>
      <c r="BP106" s="28">
        <f>IF(S106,$BJ106,0)</f>
        <v>9675</v>
      </c>
      <c r="BQ106" s="95"/>
      <c r="BR106" s="28">
        <f>IF(AF106,$BJ106,0)</f>
        <v>9675</v>
      </c>
      <c r="BS106" s="95"/>
      <c r="BT106" s="28">
        <f>IF(AL106,$BJ106,0)</f>
        <v>9675</v>
      </c>
    </row>
    <row r="107" spans="1:72" ht="11.25" x14ac:dyDescent="0.25">
      <c r="A107" s="83">
        <v>26</v>
      </c>
      <c r="B107" s="95"/>
      <c r="C107" s="83" t="s">
        <v>148</v>
      </c>
      <c r="D107" s="95"/>
      <c r="E107" s="21">
        <v>2075335</v>
      </c>
      <c r="F107" s="95"/>
      <c r="G107" s="20">
        <f>(E107/$BJ107)</f>
        <v>146.93677428490511</v>
      </c>
      <c r="H107" s="95"/>
      <c r="I107" s="20">
        <f>IF(G$195,G107/G$195*100,0)</f>
        <v>69.11460971547676</v>
      </c>
      <c r="J107" s="95"/>
      <c r="K107" s="21">
        <v>2075335</v>
      </c>
      <c r="L107" s="95"/>
      <c r="M107" s="21">
        <v>360003</v>
      </c>
      <c r="N107" s="95"/>
      <c r="O107" s="20">
        <f>(M107/$BJ107)</f>
        <v>25.488742565845371</v>
      </c>
      <c r="P107" s="95"/>
      <c r="Q107" s="20">
        <f>IF(O$195,O107/O$195*100,0)</f>
        <v>10.978075894583627</v>
      </c>
      <c r="R107" s="95"/>
      <c r="S107" s="21">
        <v>2105142</v>
      </c>
      <c r="T107" s="95"/>
      <c r="U107" s="20">
        <f>(S107/$BJ107)</f>
        <v>149.04715378079865</v>
      </c>
      <c r="V107" s="95"/>
      <c r="W107" s="20">
        <f>IF(U$195,U107/U$195*100,0)</f>
        <v>126.02458391982758</v>
      </c>
      <c r="X107" s="95"/>
      <c r="Y107" s="21">
        <v>0</v>
      </c>
      <c r="Z107" s="95"/>
      <c r="AA107" s="21">
        <v>2105142</v>
      </c>
      <c r="AB107" s="95"/>
      <c r="AC107" s="21">
        <v>0</v>
      </c>
      <c r="AD107" s="95"/>
      <c r="AE107" s="95"/>
      <c r="AF107" s="21">
        <v>114090</v>
      </c>
      <c r="AG107" s="95"/>
      <c r="AH107" s="22">
        <f>(AF107/$BJ107)</f>
        <v>8.0777400169923528</v>
      </c>
      <c r="AI107" s="95"/>
      <c r="AJ107" s="22">
        <f>IF(AH$195,AH107/AH$195*100,0)</f>
        <v>43.621084066805551</v>
      </c>
      <c r="AK107" s="95"/>
      <c r="AL107" s="21">
        <v>1261374</v>
      </c>
      <c r="AM107" s="95"/>
      <c r="AN107" s="20">
        <f>(AL107/$BJ107)</f>
        <v>89.307136788445206</v>
      </c>
      <c r="AO107" s="95"/>
      <c r="AP107" s="20">
        <f>IF(AN$195,AN107/AN$195*100,0)</f>
        <v>172.7425887713886</v>
      </c>
      <c r="AQ107" s="95"/>
      <c r="AR107" s="21">
        <f>(E107+M107+S107+AF107+AL107)</f>
        <v>5915944</v>
      </c>
      <c r="AS107" s="95"/>
      <c r="AT107" s="21">
        <v>2202231</v>
      </c>
      <c r="AU107" s="95"/>
      <c r="AV107" s="22">
        <f>IF($AR107,AT107/$AR107*100,0)</f>
        <v>37.22535236979931</v>
      </c>
      <c r="AW107" s="95"/>
      <c r="AX107" s="21">
        <v>157605</v>
      </c>
      <c r="AY107" s="95"/>
      <c r="AZ107" s="22">
        <f>IF($AR107,AX107/$AR107*100,0)</f>
        <v>2.664071870862875</v>
      </c>
      <c r="BA107" s="95"/>
      <c r="BB107" s="21">
        <v>0</v>
      </c>
      <c r="BC107" s="95"/>
      <c r="BD107" s="22">
        <f>IF($AR107,BB107/$AR107*100,0)</f>
        <v>0</v>
      </c>
      <c r="BE107" s="95"/>
      <c r="BF107" s="21">
        <v>175517</v>
      </c>
      <c r="BG107" s="95"/>
      <c r="BH107" s="83">
        <v>26</v>
      </c>
      <c r="BI107" s="95"/>
      <c r="BJ107" s="28">
        <v>14124</v>
      </c>
      <c r="BK107" s="95"/>
      <c r="BL107" s="28">
        <f>IF(E107,$BJ107,0)</f>
        <v>14124</v>
      </c>
      <c r="BM107" s="95"/>
      <c r="BN107" s="28">
        <f>IF(M107,$BJ107,0)</f>
        <v>14124</v>
      </c>
      <c r="BO107" s="95"/>
      <c r="BP107" s="28">
        <f>IF(S107,$BJ107,0)</f>
        <v>14124</v>
      </c>
      <c r="BQ107" s="95"/>
      <c r="BR107" s="28">
        <f>IF(AF107,$BJ107,0)</f>
        <v>14124</v>
      </c>
      <c r="BS107" s="95"/>
      <c r="BT107" s="28">
        <f>IF(AL107,$BJ107,0)</f>
        <v>14124</v>
      </c>
    </row>
    <row r="108" spans="1:72" ht="11.25" x14ac:dyDescent="0.25">
      <c r="A108" s="83">
        <v>27</v>
      </c>
      <c r="B108" s="95"/>
      <c r="C108" s="83" t="s">
        <v>149</v>
      </c>
      <c r="D108" s="95"/>
      <c r="E108" s="21">
        <v>4729331</v>
      </c>
      <c r="F108" s="95"/>
      <c r="G108" s="20">
        <f>(E108/$BJ108)</f>
        <v>169.22499731634881</v>
      </c>
      <c r="H108" s="95"/>
      <c r="I108" s="20">
        <f>IF(G$195,G108/G$195*100,0)</f>
        <v>79.598314993250668</v>
      </c>
      <c r="J108" s="95"/>
      <c r="K108" s="21">
        <v>4729331</v>
      </c>
      <c r="L108" s="95"/>
      <c r="M108" s="21">
        <v>4991967</v>
      </c>
      <c r="N108" s="95"/>
      <c r="O108" s="20">
        <f>(M108/$BJ108)</f>
        <v>178.62264285969871</v>
      </c>
      <c r="P108" s="95"/>
      <c r="Q108" s="20">
        <f>IF(O$195,O108/O$195*100,0)</f>
        <v>76.93329416856001</v>
      </c>
      <c r="R108" s="95"/>
      <c r="S108" s="21">
        <v>4166512</v>
      </c>
      <c r="T108" s="95"/>
      <c r="U108" s="20">
        <f>(S108/$BJ108)</f>
        <v>149.08619887644471</v>
      </c>
      <c r="V108" s="95"/>
      <c r="W108" s="20">
        <f>IF(U$195,U108/U$195*100,0)</f>
        <v>126.05759791444665</v>
      </c>
      <c r="X108" s="95"/>
      <c r="Y108" s="21">
        <v>0</v>
      </c>
      <c r="Z108" s="95"/>
      <c r="AA108" s="21">
        <v>3944706</v>
      </c>
      <c r="AB108" s="95"/>
      <c r="AC108" s="21">
        <v>0</v>
      </c>
      <c r="AD108" s="95"/>
      <c r="AE108" s="95"/>
      <c r="AF108" s="21">
        <v>319110</v>
      </c>
      <c r="AG108" s="95"/>
      <c r="AH108" s="22">
        <f>(AF108/$BJ108)</f>
        <v>11.418399112606004</v>
      </c>
      <c r="AI108" s="95"/>
      <c r="AJ108" s="22">
        <f>IF(AH$195,AH108/AH$195*100,0)</f>
        <v>61.661175842693119</v>
      </c>
      <c r="AK108" s="95"/>
      <c r="AL108" s="21">
        <v>2740074</v>
      </c>
      <c r="AM108" s="95"/>
      <c r="AN108" s="20">
        <f>(AL108/$BJ108)</f>
        <v>98.045371596235725</v>
      </c>
      <c r="AO108" s="95"/>
      <c r="AP108" s="20">
        <f>IF(AN$195,AN108/AN$195*100,0)</f>
        <v>189.64454483303774</v>
      </c>
      <c r="AQ108" s="95"/>
      <c r="AR108" s="21">
        <f>(E108+M108+S108+AF108+AL108)</f>
        <v>16946994</v>
      </c>
      <c r="AS108" s="95"/>
      <c r="AT108" s="21">
        <v>4040182</v>
      </c>
      <c r="AU108" s="95"/>
      <c r="AV108" s="22">
        <f>IF($AR108,AT108/$AR108*100,0)</f>
        <v>23.840109933360452</v>
      </c>
      <c r="AW108" s="95"/>
      <c r="AX108" s="21">
        <v>603454</v>
      </c>
      <c r="AY108" s="95"/>
      <c r="AZ108" s="22">
        <f>IF($AR108,AX108/$AR108*100,0)</f>
        <v>3.5608320862095066</v>
      </c>
      <c r="BA108" s="95"/>
      <c r="BB108" s="21">
        <v>191501</v>
      </c>
      <c r="BC108" s="95"/>
      <c r="BD108" s="22">
        <f>IF($AR108,BB108/$AR108*100,0)</f>
        <v>1.1299998099958022</v>
      </c>
      <c r="BE108" s="95"/>
      <c r="BF108" s="21">
        <v>1199155</v>
      </c>
      <c r="BG108" s="95"/>
      <c r="BH108" s="83">
        <v>27</v>
      </c>
      <c r="BI108" s="95"/>
      <c r="BJ108" s="28">
        <v>27947</v>
      </c>
      <c r="BK108" s="95"/>
      <c r="BL108" s="28">
        <f>IF(E108,$BJ108,0)</f>
        <v>27947</v>
      </c>
      <c r="BM108" s="95"/>
      <c r="BN108" s="28">
        <f>IF(M108,$BJ108,0)</f>
        <v>27947</v>
      </c>
      <c r="BO108" s="95"/>
      <c r="BP108" s="28">
        <f>IF(S108,$BJ108,0)</f>
        <v>27947</v>
      </c>
      <c r="BQ108" s="95"/>
      <c r="BR108" s="28">
        <f>IF(AF108,$BJ108,0)</f>
        <v>27947</v>
      </c>
      <c r="BS108" s="95"/>
      <c r="BT108" s="28">
        <f>IF(AL108,$BJ108,0)</f>
        <v>27947</v>
      </c>
    </row>
    <row r="109" spans="1:72" ht="11.25" x14ac:dyDescent="0.25">
      <c r="A109" s="83">
        <v>28</v>
      </c>
      <c r="B109" s="95"/>
      <c r="C109" s="83" t="s">
        <v>150</v>
      </c>
      <c r="D109" s="95"/>
      <c r="E109" s="21">
        <v>1530068</v>
      </c>
      <c r="F109" s="95"/>
      <c r="G109" s="20">
        <f>(E109/$BJ109)</f>
        <v>144.35965657137467</v>
      </c>
      <c r="H109" s="95"/>
      <c r="I109" s="20">
        <f>IF(G$195,G109/G$195*100,0)</f>
        <v>67.902411572239075</v>
      </c>
      <c r="J109" s="95"/>
      <c r="K109" s="21">
        <v>1530068</v>
      </c>
      <c r="L109" s="95"/>
      <c r="M109" s="21">
        <v>1555535</v>
      </c>
      <c r="N109" s="95"/>
      <c r="O109" s="20">
        <f>(M109/$BJ109)</f>
        <v>146.76243041796397</v>
      </c>
      <c r="P109" s="95"/>
      <c r="Q109" s="20">
        <f>IF(O$195,O109/O$195*100,0)</f>
        <v>63.2110075826536</v>
      </c>
      <c r="R109" s="95"/>
      <c r="S109" s="21">
        <v>1418639</v>
      </c>
      <c r="T109" s="95"/>
      <c r="U109" s="20">
        <f>(S109/$BJ109)</f>
        <v>133.84649495235399</v>
      </c>
      <c r="V109" s="95"/>
      <c r="W109" s="20">
        <f>IF(U$195,U109/U$195*100,0)</f>
        <v>113.171894985027</v>
      </c>
      <c r="X109" s="95"/>
      <c r="Y109" s="21">
        <v>491610</v>
      </c>
      <c r="Z109" s="95"/>
      <c r="AA109" s="21">
        <v>927029</v>
      </c>
      <c r="AB109" s="95"/>
      <c r="AC109" s="21">
        <v>0</v>
      </c>
      <c r="AD109" s="95"/>
      <c r="AE109" s="95"/>
      <c r="AF109" s="21">
        <v>327446</v>
      </c>
      <c r="AG109" s="95"/>
      <c r="AH109" s="22">
        <f>(AF109/$BJ109)</f>
        <v>30.894046608170584</v>
      </c>
      <c r="AI109" s="95"/>
      <c r="AJ109" s="22">
        <f>IF(AH$195,AH109/AH$195*100,0)</f>
        <v>166.83277766107062</v>
      </c>
      <c r="AK109" s="95"/>
      <c r="AL109" s="21">
        <v>267567</v>
      </c>
      <c r="AM109" s="95"/>
      <c r="AN109" s="20">
        <f>(AL109/$BJ109)</f>
        <v>25.244551372771017</v>
      </c>
      <c r="AO109" s="95"/>
      <c r="AP109" s="20">
        <f>IF(AN$195,AN109/AN$195*100,0)</f>
        <v>48.829346828516734</v>
      </c>
      <c r="AQ109" s="95"/>
      <c r="AR109" s="21">
        <f>(E109+M109+S109+AF109+AL109)</f>
        <v>5099255</v>
      </c>
      <c r="AS109" s="95"/>
      <c r="AT109" s="21">
        <v>910364</v>
      </c>
      <c r="AU109" s="95"/>
      <c r="AV109" s="22">
        <f>IF($AR109,AT109/$AR109*100,0)</f>
        <v>17.852882430864899</v>
      </c>
      <c r="AW109" s="95"/>
      <c r="AX109" s="21">
        <v>162074</v>
      </c>
      <c r="AY109" s="95"/>
      <c r="AZ109" s="22">
        <f>IF($AR109,AX109/$AR109*100,0)</f>
        <v>3.1783858622485046</v>
      </c>
      <c r="BA109" s="95"/>
      <c r="BB109" s="21">
        <v>0</v>
      </c>
      <c r="BC109" s="95"/>
      <c r="BD109" s="22">
        <f>IF($AR109,BB109/$AR109*100,0)</f>
        <v>0</v>
      </c>
      <c r="BE109" s="95"/>
      <c r="BF109" s="21">
        <v>467018</v>
      </c>
      <c r="BG109" s="95"/>
      <c r="BH109" s="83">
        <v>28</v>
      </c>
      <c r="BI109" s="95"/>
      <c r="BJ109" s="28">
        <v>10599</v>
      </c>
      <c r="BK109" s="95"/>
      <c r="BL109" s="28">
        <f>IF(E109,$BJ109,0)</f>
        <v>10599</v>
      </c>
      <c r="BM109" s="95"/>
      <c r="BN109" s="28">
        <f>IF(M109,$BJ109,0)</f>
        <v>10599</v>
      </c>
      <c r="BO109" s="95"/>
      <c r="BP109" s="28">
        <f>IF(S109,$BJ109,0)</f>
        <v>10599</v>
      </c>
      <c r="BQ109" s="95"/>
      <c r="BR109" s="28">
        <f>IF(AF109,$BJ109,0)</f>
        <v>10599</v>
      </c>
      <c r="BS109" s="95"/>
      <c r="BT109" s="28">
        <f>IF(AL109,$BJ109,0)</f>
        <v>10599</v>
      </c>
    </row>
    <row r="110" spans="1:72" ht="11.25" x14ac:dyDescent="0.25">
      <c r="A110" s="83">
        <v>29</v>
      </c>
      <c r="B110" s="95"/>
      <c r="C110" s="83" t="s">
        <v>93</v>
      </c>
      <c r="D110" s="95"/>
      <c r="E110" s="21">
        <v>276862169</v>
      </c>
      <c r="F110" s="95"/>
      <c r="G110" s="20">
        <f>(E110/$BJ110)</f>
        <v>240.68504114981278</v>
      </c>
      <c r="H110" s="95"/>
      <c r="I110" s="20">
        <f>IF(G$195,G110/G$195*100,0)</f>
        <v>113.21095596646484</v>
      </c>
      <c r="J110" s="95"/>
      <c r="K110" s="21">
        <v>0</v>
      </c>
      <c r="L110" s="95"/>
      <c r="M110" s="21">
        <v>322289400</v>
      </c>
      <c r="N110" s="95"/>
      <c r="O110" s="20">
        <f>(M110/$BJ110)</f>
        <v>280.1763700014518</v>
      </c>
      <c r="P110" s="95"/>
      <c r="Q110" s="20">
        <f>IF(O$195,O110/O$195*100,0)</f>
        <v>120.67278116208115</v>
      </c>
      <c r="R110" s="95"/>
      <c r="S110" s="21">
        <v>93164546</v>
      </c>
      <c r="T110" s="95"/>
      <c r="U110" s="20">
        <f>(S110/$BJ110)</f>
        <v>80.990886796504242</v>
      </c>
      <c r="V110" s="95"/>
      <c r="W110" s="20">
        <f>IF(U$195,U110/U$195*100,0)</f>
        <v>68.480628787037091</v>
      </c>
      <c r="X110" s="95"/>
      <c r="Y110" s="21">
        <v>65394248</v>
      </c>
      <c r="Z110" s="95"/>
      <c r="AA110" s="21">
        <v>0</v>
      </c>
      <c r="AB110" s="95"/>
      <c r="AC110" s="21">
        <v>10585332</v>
      </c>
      <c r="AD110" s="95"/>
      <c r="AE110" s="95"/>
      <c r="AF110" s="21">
        <v>23009509</v>
      </c>
      <c r="AG110" s="95"/>
      <c r="AH110" s="22">
        <f>(AF110/$BJ110)</f>
        <v>20.002894005002133</v>
      </c>
      <c r="AI110" s="95"/>
      <c r="AJ110" s="22">
        <f>IF(AH$195,AH110/AH$195*100,0)</f>
        <v>108.01881703745168</v>
      </c>
      <c r="AK110" s="95"/>
      <c r="AL110" s="21">
        <v>122884757</v>
      </c>
      <c r="AM110" s="95"/>
      <c r="AN110" s="20">
        <f>(AL110/$BJ110)</f>
        <v>106.82760632143189</v>
      </c>
      <c r="AO110" s="95"/>
      <c r="AP110" s="20">
        <f>IF(AN$195,AN110/AN$195*100,0)</f>
        <v>206.63160786274909</v>
      </c>
      <c r="AQ110" s="95"/>
      <c r="AR110" s="21">
        <f>(E110+M110+S110+AF110+AL110)</f>
        <v>838210381</v>
      </c>
      <c r="AS110" s="95"/>
      <c r="AT110" s="21">
        <v>45362295</v>
      </c>
      <c r="AU110" s="95"/>
      <c r="AV110" s="22">
        <f>IF($AR110,AT110/$AR110*100,0)</f>
        <v>5.4118030542501714</v>
      </c>
      <c r="AW110" s="95"/>
      <c r="AX110" s="21">
        <v>6096377</v>
      </c>
      <c r="AY110" s="95"/>
      <c r="AZ110" s="22">
        <f>IF($AR110,AX110/$AR110*100,0)</f>
        <v>0.72730869697973832</v>
      </c>
      <c r="BA110" s="95"/>
      <c r="BB110" s="21">
        <v>5265706</v>
      </c>
      <c r="BC110" s="95"/>
      <c r="BD110" s="22">
        <f>IF($AR110,BB110/$AR110*100,0)</f>
        <v>0.62820815863887525</v>
      </c>
      <c r="BE110" s="95"/>
      <c r="BF110" s="21">
        <v>22588505</v>
      </c>
      <c r="BG110" s="95"/>
      <c r="BH110" s="83">
        <v>29</v>
      </c>
      <c r="BI110" s="95"/>
      <c r="BJ110" s="28">
        <v>1150309</v>
      </c>
      <c r="BK110" s="95"/>
      <c r="BL110" s="28">
        <f>IF(E110,$BJ110,0)</f>
        <v>1150309</v>
      </c>
      <c r="BM110" s="95"/>
      <c r="BN110" s="28">
        <f>IF(M110,$BJ110,0)</f>
        <v>1150309</v>
      </c>
      <c r="BO110" s="95"/>
      <c r="BP110" s="28">
        <f>IF(S110,$BJ110,0)</f>
        <v>1150309</v>
      </c>
      <c r="BQ110" s="95"/>
      <c r="BR110" s="28">
        <f>IF(AF110,$BJ110,0)</f>
        <v>1150309</v>
      </c>
      <c r="BS110" s="95"/>
      <c r="BT110" s="28">
        <f>IF(AL110,$BJ110,0)</f>
        <v>1150309</v>
      </c>
    </row>
    <row r="111" spans="1:72" ht="11.25" x14ac:dyDescent="0.25">
      <c r="A111" s="83">
        <v>30</v>
      </c>
      <c r="B111" s="95"/>
      <c r="C111" s="83" t="s">
        <v>151</v>
      </c>
      <c r="D111" s="95"/>
      <c r="E111" s="21">
        <v>13071230</v>
      </c>
      <c r="F111" s="95"/>
      <c r="G111" s="20">
        <f>(E111/$BJ111)</f>
        <v>179.12665131831386</v>
      </c>
      <c r="H111" s="95"/>
      <c r="I111" s="20">
        <f>IF(G$195,G111/G$195*100,0)</f>
        <v>84.255753236427111</v>
      </c>
      <c r="J111" s="95"/>
      <c r="K111" s="21">
        <v>13071230</v>
      </c>
      <c r="L111" s="95"/>
      <c r="M111" s="21">
        <v>23231164</v>
      </c>
      <c r="N111" s="95"/>
      <c r="O111" s="20">
        <f>(M111/$BJ111)</f>
        <v>318.35723291125362</v>
      </c>
      <c r="P111" s="95"/>
      <c r="Q111" s="20">
        <f>IF(O$195,O111/O$195*100,0)</f>
        <v>137.11739037188019</v>
      </c>
      <c r="R111" s="95"/>
      <c r="S111" s="21">
        <v>8183515</v>
      </c>
      <c r="T111" s="95"/>
      <c r="U111" s="20">
        <f>(S111/$BJ111)</f>
        <v>112.14596009428274</v>
      </c>
      <c r="V111" s="95"/>
      <c r="W111" s="20">
        <f>IF(U$195,U111/U$195*100,0)</f>
        <v>94.823333426124805</v>
      </c>
      <c r="X111" s="95"/>
      <c r="Y111" s="21">
        <v>3722456</v>
      </c>
      <c r="Z111" s="95"/>
      <c r="AA111" s="21">
        <v>4407955</v>
      </c>
      <c r="AB111" s="95"/>
      <c r="AC111" s="21">
        <v>5264</v>
      </c>
      <c r="AD111" s="95"/>
      <c r="AE111" s="95"/>
      <c r="AF111" s="21">
        <v>1206520</v>
      </c>
      <c r="AG111" s="95"/>
      <c r="AH111" s="22">
        <f>(AF111/$BJ111)</f>
        <v>16.534013046099872</v>
      </c>
      <c r="AI111" s="95"/>
      <c r="AJ111" s="22">
        <f>IF(AH$195,AH111/AH$195*100,0)</f>
        <v>89.286306755156502</v>
      </c>
      <c r="AK111" s="95"/>
      <c r="AL111" s="21">
        <v>2918070</v>
      </c>
      <c r="AM111" s="95"/>
      <c r="AN111" s="20">
        <f>(AL111/$BJ111)</f>
        <v>39.988899851998028</v>
      </c>
      <c r="AO111" s="95"/>
      <c r="AP111" s="20">
        <f>IF(AN$195,AN111/AN$195*100,0)</f>
        <v>77.348645706976527</v>
      </c>
      <c r="AQ111" s="95"/>
      <c r="AR111" s="21">
        <f>(E111+M111+S111+AF111+AL111)</f>
        <v>48610499</v>
      </c>
      <c r="AS111" s="95"/>
      <c r="AT111" s="21">
        <v>5975419</v>
      </c>
      <c r="AU111" s="95"/>
      <c r="AV111" s="22">
        <f>IF($AR111,AT111/$AR111*100,0)</f>
        <v>12.292445300756942</v>
      </c>
      <c r="AW111" s="95"/>
      <c r="AX111" s="21">
        <v>631035</v>
      </c>
      <c r="AY111" s="95"/>
      <c r="AZ111" s="22">
        <f>IF($AR111,AX111/$AR111*100,0)</f>
        <v>1.2981454891051416</v>
      </c>
      <c r="BA111" s="95"/>
      <c r="BB111" s="21">
        <v>794842</v>
      </c>
      <c r="BC111" s="95"/>
      <c r="BD111" s="22">
        <f>IF($AR111,BB111/$AR111*100,0)</f>
        <v>1.6351241323402173</v>
      </c>
      <c r="BE111" s="95"/>
      <c r="BF111" s="21">
        <v>3045650</v>
      </c>
      <c r="BG111" s="95"/>
      <c r="BH111" s="83">
        <v>30</v>
      </c>
      <c r="BI111" s="95"/>
      <c r="BJ111" s="28">
        <v>72972</v>
      </c>
      <c r="BK111" s="95"/>
      <c r="BL111" s="28">
        <f>IF(E111,$BJ111,0)</f>
        <v>72972</v>
      </c>
      <c r="BM111" s="95"/>
      <c r="BN111" s="28">
        <f>IF(M111,$BJ111,0)</f>
        <v>72972</v>
      </c>
      <c r="BO111" s="95"/>
      <c r="BP111" s="28">
        <f>IF(S111,$BJ111,0)</f>
        <v>72972</v>
      </c>
      <c r="BQ111" s="95"/>
      <c r="BR111" s="28">
        <f>IF(AF111,$BJ111,0)</f>
        <v>72972</v>
      </c>
      <c r="BS111" s="95"/>
      <c r="BT111" s="28">
        <f>IF(AL111,$BJ111,0)</f>
        <v>72972</v>
      </c>
    </row>
    <row r="112" spans="1:72" ht="11.25" x14ac:dyDescent="0.25">
      <c r="A112" s="83">
        <v>31</v>
      </c>
      <c r="B112" s="95"/>
      <c r="C112" s="83" t="s">
        <v>152</v>
      </c>
      <c r="D112" s="95"/>
      <c r="E112" s="21">
        <v>2111829</v>
      </c>
      <c r="F112" s="95"/>
      <c r="G112" s="20">
        <f>(E112/$BJ112)</f>
        <v>136.45832256397003</v>
      </c>
      <c r="H112" s="95"/>
      <c r="I112" s="20">
        <f>IF(G$195,G112/G$195*100,0)</f>
        <v>64.185863289407351</v>
      </c>
      <c r="J112" s="95"/>
      <c r="K112" s="21">
        <v>2111829</v>
      </c>
      <c r="L112" s="95"/>
      <c r="M112" s="21">
        <v>2706563</v>
      </c>
      <c r="N112" s="95"/>
      <c r="O112" s="20">
        <f>(M112/$BJ112)</f>
        <v>174.88776169552855</v>
      </c>
      <c r="P112" s="95"/>
      <c r="Q112" s="20">
        <f>IF(O$195,O112/O$195*100,0)</f>
        <v>75.324669938800909</v>
      </c>
      <c r="R112" s="95"/>
      <c r="S112" s="21">
        <v>843881</v>
      </c>
      <c r="T112" s="95"/>
      <c r="U112" s="20">
        <f>(S112/$BJ112)</f>
        <v>54.528366502972347</v>
      </c>
      <c r="V112" s="95"/>
      <c r="W112" s="20">
        <f>IF(U$195,U112/U$195*100,0)</f>
        <v>46.105641912970526</v>
      </c>
      <c r="X112" s="95"/>
      <c r="Y112" s="21">
        <v>0</v>
      </c>
      <c r="Z112" s="95"/>
      <c r="AA112" s="21">
        <v>843881</v>
      </c>
      <c r="AB112" s="95"/>
      <c r="AC112" s="21">
        <v>0</v>
      </c>
      <c r="AD112" s="95"/>
      <c r="AE112" s="95"/>
      <c r="AF112" s="21">
        <v>152634</v>
      </c>
      <c r="AG112" s="95"/>
      <c r="AH112" s="22">
        <f>(AF112/$BJ112)</f>
        <v>9.8626260015507885</v>
      </c>
      <c r="AI112" s="95"/>
      <c r="AJ112" s="22">
        <f>IF(AH$195,AH112/AH$195*100,0)</f>
        <v>53.259752978939744</v>
      </c>
      <c r="AK112" s="95"/>
      <c r="AL112" s="21">
        <v>182294</v>
      </c>
      <c r="AM112" s="95"/>
      <c r="AN112" s="20">
        <f>(AL112/$BJ112)</f>
        <v>11.779141897131042</v>
      </c>
      <c r="AO112" s="95"/>
      <c r="AP112" s="20">
        <f>IF(AN$195,AN112/AN$195*100,0)</f>
        <v>22.783839433078818</v>
      </c>
      <c r="AQ112" s="95"/>
      <c r="AR112" s="21">
        <f>(E112+M112+S112+AF112+AL112)</f>
        <v>5997201</v>
      </c>
      <c r="AS112" s="95"/>
      <c r="AT112" s="21">
        <v>1529799</v>
      </c>
      <c r="AU112" s="95"/>
      <c r="AV112" s="22">
        <f>IF($AR112,AT112/$AR112*100,0)</f>
        <v>25.508549738452992</v>
      </c>
      <c r="AW112" s="95"/>
      <c r="AX112" s="21">
        <v>43435</v>
      </c>
      <c r="AY112" s="95"/>
      <c r="AZ112" s="22">
        <f>IF($AR112,AX112/$AR112*100,0)</f>
        <v>0.72425453140556728</v>
      </c>
      <c r="BA112" s="95"/>
      <c r="BB112" s="21">
        <v>0</v>
      </c>
      <c r="BC112" s="95"/>
      <c r="BD112" s="22">
        <f>IF($AR112,BB112/$AR112*100,0)</f>
        <v>0</v>
      </c>
      <c r="BE112" s="95"/>
      <c r="BF112" s="21">
        <v>656074</v>
      </c>
      <c r="BG112" s="95"/>
      <c r="BH112" s="83">
        <v>31</v>
      </c>
      <c r="BI112" s="95"/>
      <c r="BJ112" s="28">
        <v>15476</v>
      </c>
      <c r="BK112" s="95"/>
      <c r="BL112" s="28">
        <f>IF(E112,$BJ112,0)</f>
        <v>15476</v>
      </c>
      <c r="BM112" s="95"/>
      <c r="BN112" s="28">
        <f>IF(M112,$BJ112,0)</f>
        <v>15476</v>
      </c>
      <c r="BO112" s="95"/>
      <c r="BP112" s="28">
        <f>IF(S112,$BJ112,0)</f>
        <v>15476</v>
      </c>
      <c r="BQ112" s="95"/>
      <c r="BR112" s="28">
        <f>IF(AF112,$BJ112,0)</f>
        <v>15476</v>
      </c>
      <c r="BS112" s="95"/>
      <c r="BT112" s="28">
        <f>IF(AL112,$BJ112,0)</f>
        <v>15476</v>
      </c>
    </row>
    <row r="113" spans="1:72" ht="11.25" x14ac:dyDescent="0.25">
      <c r="A113" s="83">
        <v>32</v>
      </c>
      <c r="B113" s="95"/>
      <c r="C113" s="83" t="s">
        <v>153</v>
      </c>
      <c r="D113" s="95"/>
      <c r="E113" s="21">
        <v>2169136</v>
      </c>
      <c r="F113" s="95"/>
      <c r="G113" s="20">
        <f>(E113/$BJ113)</f>
        <v>79.604242357517705</v>
      </c>
      <c r="H113" s="95"/>
      <c r="I113" s="20">
        <f>IF(G$195,G113/G$195*100,0)</f>
        <v>37.443425371297707</v>
      </c>
      <c r="J113" s="95"/>
      <c r="K113" s="21">
        <v>2169136</v>
      </c>
      <c r="L113" s="95"/>
      <c r="M113" s="21">
        <v>1057996</v>
      </c>
      <c r="N113" s="95"/>
      <c r="O113" s="20">
        <f>(M113/$BJ113)</f>
        <v>38.826966127197331</v>
      </c>
      <c r="P113" s="95"/>
      <c r="Q113" s="20">
        <f>IF(O$195,O113/O$195*100,0)</f>
        <v>16.722887753276776</v>
      </c>
      <c r="R113" s="95"/>
      <c r="S113" s="21">
        <v>2392118</v>
      </c>
      <c r="T113" s="95"/>
      <c r="U113" s="20">
        <f>(S113/$BJ113)</f>
        <v>87.787368343792437</v>
      </c>
      <c r="V113" s="95"/>
      <c r="W113" s="20">
        <f>IF(U$195,U113/U$195*100,0)</f>
        <v>74.227291755022762</v>
      </c>
      <c r="X113" s="95"/>
      <c r="Y113" s="21">
        <v>0</v>
      </c>
      <c r="Z113" s="95"/>
      <c r="AA113" s="21">
        <v>1074676</v>
      </c>
      <c r="AB113" s="95"/>
      <c r="AC113" s="21">
        <v>0</v>
      </c>
      <c r="AD113" s="95"/>
      <c r="AE113" s="95"/>
      <c r="AF113" s="21">
        <v>318398</v>
      </c>
      <c r="AG113" s="95"/>
      <c r="AH113" s="22">
        <f>(AF113/$BJ113)</f>
        <v>11.684759073727475</v>
      </c>
      <c r="AI113" s="95"/>
      <c r="AJ113" s="22">
        <f>IF(AH$195,AH113/AH$195*100,0)</f>
        <v>63.099562103165631</v>
      </c>
      <c r="AK113" s="95"/>
      <c r="AL113" s="21">
        <v>3603403</v>
      </c>
      <c r="AM113" s="95"/>
      <c r="AN113" s="20">
        <f>(AL113/$BJ113)</f>
        <v>132.23982531469045</v>
      </c>
      <c r="AO113" s="95"/>
      <c r="AP113" s="20">
        <f>IF(AN$195,AN113/AN$195*100,0)</f>
        <v>255.78526627327034</v>
      </c>
      <c r="AQ113" s="95"/>
      <c r="AR113" s="21">
        <f>(E113+M113+S113+AF113+AL113)</f>
        <v>9541051</v>
      </c>
      <c r="AS113" s="95"/>
      <c r="AT113" s="21">
        <v>1456560</v>
      </c>
      <c r="AU113" s="95"/>
      <c r="AV113" s="22">
        <f>IF($AR113,AT113/$AR113*100,0)</f>
        <v>15.266242681230821</v>
      </c>
      <c r="AW113" s="95"/>
      <c r="AX113" s="21">
        <v>701269</v>
      </c>
      <c r="AY113" s="95"/>
      <c r="AZ113" s="22">
        <f>IF($AR113,AX113/$AR113*100,0)</f>
        <v>7.3500183575163787</v>
      </c>
      <c r="BA113" s="95"/>
      <c r="BB113" s="21">
        <v>0</v>
      </c>
      <c r="BC113" s="95"/>
      <c r="BD113" s="22">
        <f>IF($AR113,BB113/$AR113*100,0)</f>
        <v>0</v>
      </c>
      <c r="BE113" s="95"/>
      <c r="BF113" s="21">
        <v>1341887</v>
      </c>
      <c r="BG113" s="95"/>
      <c r="BH113" s="83">
        <v>32</v>
      </c>
      <c r="BI113" s="95"/>
      <c r="BJ113" s="28">
        <v>27249</v>
      </c>
      <c r="BK113" s="95"/>
      <c r="BL113" s="28">
        <f>IF(E113,$BJ113,0)</f>
        <v>27249</v>
      </c>
      <c r="BM113" s="95"/>
      <c r="BN113" s="28">
        <f>IF(M113,$BJ113,0)</f>
        <v>27249</v>
      </c>
      <c r="BO113" s="95"/>
      <c r="BP113" s="28">
        <f>IF(S113,$BJ113,0)</f>
        <v>27249</v>
      </c>
      <c r="BQ113" s="95"/>
      <c r="BR113" s="28">
        <f>IF(AF113,$BJ113,0)</f>
        <v>27249</v>
      </c>
      <c r="BS113" s="95"/>
      <c r="BT113" s="28">
        <f>IF(AL113,$BJ113,0)</f>
        <v>27249</v>
      </c>
    </row>
    <row r="114" spans="1:72" ht="11.25" x14ac:dyDescent="0.25">
      <c r="A114" s="83">
        <v>33</v>
      </c>
      <c r="B114" s="95"/>
      <c r="C114" s="83" t="s">
        <v>95</v>
      </c>
      <c r="D114" s="95"/>
      <c r="E114" s="21">
        <v>6557171</v>
      </c>
      <c r="F114" s="95"/>
      <c r="G114" s="20">
        <f>(E114/$BJ114)</f>
        <v>120.36586082199827</v>
      </c>
      <c r="H114" s="95"/>
      <c r="I114" s="20">
        <f>IF(G$195,G114/G$195*100,0)</f>
        <v>56.616456528775352</v>
      </c>
      <c r="J114" s="95"/>
      <c r="K114" s="21">
        <v>6557171</v>
      </c>
      <c r="L114" s="95"/>
      <c r="M114" s="21">
        <v>7620972</v>
      </c>
      <c r="N114" s="95"/>
      <c r="O114" s="20">
        <f>(M114/$BJ114)</f>
        <v>139.89338619968061</v>
      </c>
      <c r="P114" s="95"/>
      <c r="Q114" s="20">
        <f>IF(O$195,O114/O$195*100,0)</f>
        <v>60.25249016827896</v>
      </c>
      <c r="R114" s="95"/>
      <c r="S114" s="21">
        <v>8994193</v>
      </c>
      <c r="T114" s="95"/>
      <c r="U114" s="20">
        <f>(S114/$BJ114)</f>
        <v>165.1007397617343</v>
      </c>
      <c r="V114" s="95"/>
      <c r="W114" s="20">
        <f>IF(U$195,U114/U$195*100,0)</f>
        <v>139.59845260734375</v>
      </c>
      <c r="X114" s="95"/>
      <c r="Y114" s="21">
        <v>0</v>
      </c>
      <c r="Z114" s="95"/>
      <c r="AA114" s="21">
        <v>8994193</v>
      </c>
      <c r="AB114" s="95"/>
      <c r="AC114" s="21">
        <v>0</v>
      </c>
      <c r="AD114" s="95"/>
      <c r="AE114" s="95"/>
      <c r="AF114" s="21">
        <v>508077</v>
      </c>
      <c r="AG114" s="95"/>
      <c r="AH114" s="22">
        <f>(AF114/$BJ114)</f>
        <v>9.3264496943664295</v>
      </c>
      <c r="AI114" s="95"/>
      <c r="AJ114" s="22">
        <f>IF(AH$195,AH114/AH$195*100,0)</f>
        <v>50.364315428199312</v>
      </c>
      <c r="AK114" s="95"/>
      <c r="AL114" s="21">
        <v>1643629</v>
      </c>
      <c r="AM114" s="95"/>
      <c r="AN114" s="20">
        <f>(AL114/$BJ114)</f>
        <v>30.171063017420195</v>
      </c>
      <c r="AO114" s="95"/>
      <c r="AP114" s="20">
        <f>IF(AN$195,AN114/AN$195*100,0)</f>
        <v>58.358466288756752</v>
      </c>
      <c r="AQ114" s="95"/>
      <c r="AR114" s="21">
        <f>(E114+M114+S114+AF114+AL114)</f>
        <v>25324042</v>
      </c>
      <c r="AS114" s="95"/>
      <c r="AT114" s="21">
        <v>6243502</v>
      </c>
      <c r="AU114" s="95"/>
      <c r="AV114" s="22">
        <f>IF($AR114,AT114/$AR114*100,0)</f>
        <v>24.654444973673634</v>
      </c>
      <c r="AW114" s="95"/>
      <c r="AX114" s="21">
        <v>884938</v>
      </c>
      <c r="AY114" s="95"/>
      <c r="AZ114" s="22">
        <f>IF($AR114,AX114/$AR114*100,0)</f>
        <v>3.4944579542238952</v>
      </c>
      <c r="BA114" s="95"/>
      <c r="BB114" s="21">
        <v>3574714</v>
      </c>
      <c r="BC114" s="95"/>
      <c r="BD114" s="22">
        <f>IF($AR114,BB114/$AR114*100,0)</f>
        <v>14.115890346414684</v>
      </c>
      <c r="BE114" s="95"/>
      <c r="BF114" s="21">
        <v>4953477</v>
      </c>
      <c r="BG114" s="95"/>
      <c r="BH114" s="83">
        <v>33</v>
      </c>
      <c r="BI114" s="95"/>
      <c r="BJ114" s="28">
        <v>54477</v>
      </c>
      <c r="BK114" s="95"/>
      <c r="BL114" s="28">
        <f>IF(E114,$BJ114,0)</f>
        <v>54477</v>
      </c>
      <c r="BM114" s="95"/>
      <c r="BN114" s="28">
        <f>IF(M114,$BJ114,0)</f>
        <v>54477</v>
      </c>
      <c r="BO114" s="95"/>
      <c r="BP114" s="28">
        <f>IF(S114,$BJ114,0)</f>
        <v>54477</v>
      </c>
      <c r="BQ114" s="95"/>
      <c r="BR114" s="28">
        <f>IF(AF114,$BJ114,0)</f>
        <v>54477</v>
      </c>
      <c r="BS114" s="95"/>
      <c r="BT114" s="28">
        <f>IF(AL114,$BJ114,0)</f>
        <v>54477</v>
      </c>
    </row>
    <row r="115" spans="1:72" ht="11.25" x14ac:dyDescent="0.25">
      <c r="A115" s="83">
        <v>34</v>
      </c>
      <c r="B115" s="95"/>
      <c r="C115" s="83" t="s">
        <v>154</v>
      </c>
      <c r="D115" s="95"/>
      <c r="E115" s="21">
        <v>17530321</v>
      </c>
      <c r="F115" s="95"/>
      <c r="G115" s="20">
        <f>(E115/$BJ115)</f>
        <v>191.7579605990002</v>
      </c>
      <c r="H115" s="95"/>
      <c r="I115" s="20">
        <f>IF(G$195,G115/G$195*100,0)</f>
        <v>90.197138675019801</v>
      </c>
      <c r="J115" s="95"/>
      <c r="K115" s="21">
        <v>17530321</v>
      </c>
      <c r="L115" s="95"/>
      <c r="M115" s="21">
        <v>21495748</v>
      </c>
      <c r="N115" s="95"/>
      <c r="O115" s="20">
        <f>(M115/$BJ115)</f>
        <v>235.13435937824741</v>
      </c>
      <c r="P115" s="95"/>
      <c r="Q115" s="20">
        <f>IF(O$195,O115/O$195*100,0)</f>
        <v>101.27305558563118</v>
      </c>
      <c r="R115" s="95"/>
      <c r="S115" s="21">
        <v>11058316</v>
      </c>
      <c r="T115" s="95"/>
      <c r="U115" s="20">
        <f>(S115/$BJ115)</f>
        <v>120.96299456349337</v>
      </c>
      <c r="V115" s="95"/>
      <c r="W115" s="20">
        <f>IF(U$195,U115/U$195*100,0)</f>
        <v>102.27844459197249</v>
      </c>
      <c r="X115" s="95"/>
      <c r="Y115" s="21">
        <v>0</v>
      </c>
      <c r="Z115" s="95"/>
      <c r="AA115" s="21">
        <v>11058316</v>
      </c>
      <c r="AB115" s="95"/>
      <c r="AC115" s="21">
        <v>0</v>
      </c>
      <c r="AD115" s="95"/>
      <c r="AE115" s="95"/>
      <c r="AF115" s="21">
        <v>1444339</v>
      </c>
      <c r="AG115" s="95"/>
      <c r="AH115" s="22">
        <f>(AF115/$BJ115)</f>
        <v>15.79911178201468</v>
      </c>
      <c r="AI115" s="95"/>
      <c r="AJ115" s="22">
        <f>IF(AH$195,AH115/AH$195*100,0)</f>
        <v>85.317722750963952</v>
      </c>
      <c r="AK115" s="95"/>
      <c r="AL115" s="21">
        <v>1803003</v>
      </c>
      <c r="AM115" s="95"/>
      <c r="AN115" s="20">
        <f>(AL115/$BJ115)</f>
        <v>19.722410002297117</v>
      </c>
      <c r="AO115" s="95"/>
      <c r="AP115" s="20">
        <f>IF(AN$195,AN115/AN$195*100,0)</f>
        <v>38.148128840788523</v>
      </c>
      <c r="AQ115" s="95"/>
      <c r="AR115" s="21">
        <f>(E115+M115+S115+AF115+AL115)</f>
        <v>53331727</v>
      </c>
      <c r="AS115" s="95"/>
      <c r="AT115" s="21">
        <v>7399421</v>
      </c>
      <c r="AU115" s="95"/>
      <c r="AV115" s="22">
        <f>IF($AR115,AT115/$AR115*100,0)</f>
        <v>13.87433225254453</v>
      </c>
      <c r="AW115" s="95"/>
      <c r="AX115" s="21">
        <v>4570200</v>
      </c>
      <c r="AY115" s="95"/>
      <c r="AZ115" s="22">
        <f>IF($AR115,AX115/$AR115*100,0)</f>
        <v>8.5693830991072169</v>
      </c>
      <c r="BA115" s="95"/>
      <c r="BB115" s="21">
        <v>23675</v>
      </c>
      <c r="BC115" s="95"/>
      <c r="BD115" s="22">
        <f>IF($AR115,BB115/$AR115*100,0)</f>
        <v>4.4391962030406407E-2</v>
      </c>
      <c r="BE115" s="95"/>
      <c r="BF115" s="21">
        <v>4016565</v>
      </c>
      <c r="BG115" s="95"/>
      <c r="BH115" s="83">
        <v>34</v>
      </c>
      <c r="BI115" s="95"/>
      <c r="BJ115" s="28">
        <v>91419</v>
      </c>
      <c r="BK115" s="95"/>
      <c r="BL115" s="28">
        <f>IF(E115,$BJ115,0)</f>
        <v>91419</v>
      </c>
      <c r="BM115" s="95"/>
      <c r="BN115" s="28">
        <f>IF(M115,$BJ115,0)</f>
        <v>91419</v>
      </c>
      <c r="BO115" s="95"/>
      <c r="BP115" s="28">
        <f>IF(S115,$BJ115,0)</f>
        <v>91419</v>
      </c>
      <c r="BQ115" s="95"/>
      <c r="BR115" s="28">
        <f>IF(AF115,$BJ115,0)</f>
        <v>91419</v>
      </c>
      <c r="BS115" s="95"/>
      <c r="BT115" s="28">
        <f>IF(AL115,$BJ115,0)</f>
        <v>91419</v>
      </c>
    </row>
    <row r="116" spans="1:72" ht="11.25" x14ac:dyDescent="0.25">
      <c r="A116" s="83">
        <v>35</v>
      </c>
      <c r="B116" s="95"/>
      <c r="C116" s="83" t="s">
        <v>155</v>
      </c>
      <c r="D116" s="95"/>
      <c r="E116" s="21">
        <v>2262007</v>
      </c>
      <c r="F116" s="95"/>
      <c r="G116" s="20">
        <f>(E116/$BJ116)</f>
        <v>134.74754274140705</v>
      </c>
      <c r="H116" s="95"/>
      <c r="I116" s="20">
        <f>IF(G$195,G116/G$195*100,0)</f>
        <v>63.381164259358613</v>
      </c>
      <c r="J116" s="95"/>
      <c r="K116" s="21">
        <v>2262007</v>
      </c>
      <c r="L116" s="95"/>
      <c r="M116" s="21">
        <v>837191</v>
      </c>
      <c r="N116" s="95"/>
      <c r="O116" s="20">
        <f>(M116/$BJ116)</f>
        <v>49.871388574492165</v>
      </c>
      <c r="P116" s="95"/>
      <c r="Q116" s="20">
        <f>IF(O$195,O116/O$195*100,0)</f>
        <v>21.479752770255477</v>
      </c>
      <c r="R116" s="95"/>
      <c r="S116" s="21">
        <v>1811240</v>
      </c>
      <c r="T116" s="95"/>
      <c r="U116" s="20">
        <f>(S116/$BJ116)</f>
        <v>107.89539524632156</v>
      </c>
      <c r="V116" s="95"/>
      <c r="W116" s="20">
        <f>IF(U$195,U116/U$195*100,0)</f>
        <v>91.229332113115078</v>
      </c>
      <c r="X116" s="95"/>
      <c r="Y116" s="21">
        <v>0</v>
      </c>
      <c r="Z116" s="95"/>
      <c r="AA116" s="21">
        <v>1811240</v>
      </c>
      <c r="AB116" s="95"/>
      <c r="AC116" s="21">
        <v>0</v>
      </c>
      <c r="AD116" s="95"/>
      <c r="AE116" s="95"/>
      <c r="AF116" s="21">
        <v>194551</v>
      </c>
      <c r="AG116" s="95"/>
      <c r="AH116" s="22">
        <f>(AF116/$BJ116)</f>
        <v>11.589384642878418</v>
      </c>
      <c r="AI116" s="95"/>
      <c r="AJ116" s="22">
        <f>IF(AH$195,AH116/AH$195*100,0)</f>
        <v>62.584524969370939</v>
      </c>
      <c r="AK116" s="95"/>
      <c r="AL116" s="21">
        <v>477690</v>
      </c>
      <c r="AM116" s="95"/>
      <c r="AN116" s="20">
        <f>(AL116/$BJ116)</f>
        <v>28.455948055042594</v>
      </c>
      <c r="AO116" s="95"/>
      <c r="AP116" s="20">
        <f>IF(AN$195,AN116/AN$195*100,0)</f>
        <v>55.041000190347667</v>
      </c>
      <c r="AQ116" s="95"/>
      <c r="AR116" s="21">
        <f>(E116+M116+S116+AF116+AL116)</f>
        <v>5582679</v>
      </c>
      <c r="AS116" s="95"/>
      <c r="AT116" s="21">
        <v>2384418</v>
      </c>
      <c r="AU116" s="95"/>
      <c r="AV116" s="22">
        <f>IF($AR116,AT116/$AR116*100,0)</f>
        <v>42.71099950400157</v>
      </c>
      <c r="AW116" s="95"/>
      <c r="AX116" s="21">
        <v>758021</v>
      </c>
      <c r="AY116" s="95"/>
      <c r="AZ116" s="22">
        <f>IF($AR116,AX116/$AR116*100,0)</f>
        <v>13.578086793097006</v>
      </c>
      <c r="BA116" s="95"/>
      <c r="BB116" s="21">
        <v>0</v>
      </c>
      <c r="BC116" s="95"/>
      <c r="BD116" s="22">
        <f>IF($AR116,BB116/$AR116*100,0)</f>
        <v>0</v>
      </c>
      <c r="BE116" s="95"/>
      <c r="BF116" s="21">
        <v>82889</v>
      </c>
      <c r="BG116" s="95"/>
      <c r="BH116" s="83">
        <v>35</v>
      </c>
      <c r="BI116" s="95"/>
      <c r="BJ116" s="28">
        <v>16787</v>
      </c>
      <c r="BK116" s="95"/>
      <c r="BL116" s="28">
        <f>IF(E116,$BJ116,0)</f>
        <v>16787</v>
      </c>
      <c r="BM116" s="95"/>
      <c r="BN116" s="28">
        <f>IF(M116,$BJ116,0)</f>
        <v>16787</v>
      </c>
      <c r="BO116" s="95"/>
      <c r="BP116" s="28">
        <f>IF(S116,$BJ116,0)</f>
        <v>16787</v>
      </c>
      <c r="BQ116" s="95"/>
      <c r="BR116" s="28">
        <f>IF(AF116,$BJ116,0)</f>
        <v>16787</v>
      </c>
      <c r="BS116" s="95"/>
      <c r="BT116" s="28">
        <f>IF(AL116,$BJ116,0)</f>
        <v>16787</v>
      </c>
    </row>
    <row r="117" spans="1:72" ht="11.25" x14ac:dyDescent="0.25">
      <c r="A117" s="83">
        <v>36</v>
      </c>
      <c r="B117" s="95"/>
      <c r="C117" s="83" t="s">
        <v>156</v>
      </c>
      <c r="D117" s="95"/>
      <c r="E117" s="21">
        <v>4104543</v>
      </c>
      <c r="F117" s="95"/>
      <c r="G117" s="20">
        <f>(E117/$BJ117)</f>
        <v>106.03040479450286</v>
      </c>
      <c r="H117" s="95"/>
      <c r="I117" s="20">
        <f>IF(G$195,G117/G$195*100,0)</f>
        <v>49.873492058134261</v>
      </c>
      <c r="J117" s="95"/>
      <c r="K117" s="21">
        <v>4104543</v>
      </c>
      <c r="L117" s="95"/>
      <c r="M117" s="21">
        <v>4697957</v>
      </c>
      <c r="N117" s="95"/>
      <c r="O117" s="20">
        <f>(M117/$BJ117)</f>
        <v>121.35974270879078</v>
      </c>
      <c r="P117" s="95"/>
      <c r="Q117" s="20">
        <f>IF(O$195,O117/O$195*100,0)</f>
        <v>52.269995766268572</v>
      </c>
      <c r="R117" s="95"/>
      <c r="S117" s="21">
        <v>6421800</v>
      </c>
      <c r="T117" s="95"/>
      <c r="U117" s="20">
        <f>(S117/$BJ117)</f>
        <v>165.89083206323784</v>
      </c>
      <c r="V117" s="95"/>
      <c r="W117" s="20">
        <f>IF(U$195,U117/U$195*100,0)</f>
        <v>140.26650329485759</v>
      </c>
      <c r="X117" s="95"/>
      <c r="Y117" s="21">
        <v>2195005</v>
      </c>
      <c r="Z117" s="95"/>
      <c r="AA117" s="21">
        <v>4226795</v>
      </c>
      <c r="AB117" s="95"/>
      <c r="AC117" s="21">
        <v>0</v>
      </c>
      <c r="AD117" s="95"/>
      <c r="AE117" s="95"/>
      <c r="AF117" s="21">
        <v>594523</v>
      </c>
      <c r="AG117" s="95"/>
      <c r="AH117" s="22">
        <f>(AF117/$BJ117)</f>
        <v>15.35798610214151</v>
      </c>
      <c r="AI117" s="95"/>
      <c r="AJ117" s="22">
        <f>IF(AH$195,AH117/AH$195*100,0)</f>
        <v>82.935573743284081</v>
      </c>
      <c r="AK117" s="95"/>
      <c r="AL117" s="21">
        <v>2772175</v>
      </c>
      <c r="AM117" s="95"/>
      <c r="AN117" s="20">
        <f>(AL117/$BJ117)</f>
        <v>71.612074087468685</v>
      </c>
      <c r="AO117" s="95"/>
      <c r="AP117" s="20">
        <f>IF(AN$195,AN117/AN$195*100,0)</f>
        <v>138.51586233764846</v>
      </c>
      <c r="AQ117" s="95"/>
      <c r="AR117" s="21">
        <f>(E117+M117+S117+AF117+AL117)</f>
        <v>18590998</v>
      </c>
      <c r="AS117" s="95"/>
      <c r="AT117" s="21">
        <v>3657063</v>
      </c>
      <c r="AU117" s="95"/>
      <c r="AV117" s="22">
        <f>IF($AR117,AT117/$AR117*100,0)</f>
        <v>19.671149445554239</v>
      </c>
      <c r="AW117" s="95"/>
      <c r="AX117" s="21">
        <v>1254540</v>
      </c>
      <c r="AY117" s="95"/>
      <c r="AZ117" s="22">
        <f>IF($AR117,AX117/$AR117*100,0)</f>
        <v>6.7481046472061363</v>
      </c>
      <c r="BA117" s="95"/>
      <c r="BB117" s="21">
        <v>11984</v>
      </c>
      <c r="BC117" s="95"/>
      <c r="BD117" s="22">
        <f>IF($AR117,BB117/$AR117*100,0)</f>
        <v>6.4461305412436706E-2</v>
      </c>
      <c r="BE117" s="95"/>
      <c r="BF117" s="21">
        <v>42501</v>
      </c>
      <c r="BG117" s="95"/>
      <c r="BH117" s="83">
        <v>36</v>
      </c>
      <c r="BI117" s="95"/>
      <c r="BJ117" s="28">
        <v>38711</v>
      </c>
      <c r="BK117" s="95"/>
      <c r="BL117" s="28">
        <f>IF(E117,$BJ117,0)</f>
        <v>38711</v>
      </c>
      <c r="BM117" s="95"/>
      <c r="BN117" s="28">
        <f>IF(M117,$BJ117,0)</f>
        <v>38711</v>
      </c>
      <c r="BO117" s="95"/>
      <c r="BP117" s="28">
        <f>IF(S117,$BJ117,0)</f>
        <v>38711</v>
      </c>
      <c r="BQ117" s="95"/>
      <c r="BR117" s="28">
        <f>IF(AF117,$BJ117,0)</f>
        <v>38711</v>
      </c>
      <c r="BS117" s="95"/>
      <c r="BT117" s="28">
        <f>IF(AL117,$BJ117,0)</f>
        <v>38711</v>
      </c>
    </row>
    <row r="118" spans="1:72" ht="11.25" x14ac:dyDescent="0.25">
      <c r="A118" s="83">
        <v>37</v>
      </c>
      <c r="B118" s="95"/>
      <c r="C118" s="83" t="s">
        <v>157</v>
      </c>
      <c r="D118" s="95"/>
      <c r="E118" s="21">
        <v>5694104</v>
      </c>
      <c r="F118" s="95"/>
      <c r="G118" s="20">
        <f>(E118/$BJ118)</f>
        <v>230.27880454563837</v>
      </c>
      <c r="H118" s="95"/>
      <c r="I118" s="20">
        <f>IF(G$195,G118/G$195*100,0)</f>
        <v>108.31617734481172</v>
      </c>
      <c r="J118" s="95"/>
      <c r="K118" s="21">
        <v>5694104</v>
      </c>
      <c r="L118" s="95"/>
      <c r="M118" s="21">
        <v>9701259</v>
      </c>
      <c r="N118" s="95"/>
      <c r="O118" s="20">
        <f>(M118/$BJ118)</f>
        <v>392.33465442633559</v>
      </c>
      <c r="P118" s="95"/>
      <c r="Q118" s="20">
        <f>IF(O$195,O118/O$195*100,0)</f>
        <v>168.97968196120397</v>
      </c>
      <c r="R118" s="95"/>
      <c r="S118" s="21">
        <v>425358</v>
      </c>
      <c r="T118" s="95"/>
      <c r="U118" s="20">
        <f>(S118/$BJ118)</f>
        <v>17.202167670966958</v>
      </c>
      <c r="V118" s="95"/>
      <c r="W118" s="20">
        <f>IF(U$195,U118/U$195*100,0)</f>
        <v>14.545034697146994</v>
      </c>
      <c r="X118" s="95"/>
      <c r="Y118" s="21">
        <v>0</v>
      </c>
      <c r="Z118" s="95"/>
      <c r="AA118" s="21">
        <v>425358</v>
      </c>
      <c r="AB118" s="95"/>
      <c r="AC118" s="21">
        <v>0</v>
      </c>
      <c r="AD118" s="95"/>
      <c r="AE118" s="95"/>
      <c r="AF118" s="21">
        <v>921050</v>
      </c>
      <c r="AG118" s="95"/>
      <c r="AH118" s="22">
        <f>(AF118/$BJ118)</f>
        <v>37.248756420107576</v>
      </c>
      <c r="AI118" s="95"/>
      <c r="AJ118" s="22">
        <f>IF(AH$195,AH118/AH$195*100,0)</f>
        <v>201.14922388780491</v>
      </c>
      <c r="AK118" s="95"/>
      <c r="AL118" s="21">
        <v>2524840</v>
      </c>
      <c r="AM118" s="95"/>
      <c r="AN118" s="20">
        <f>(AL118/$BJ118)</f>
        <v>102.10862619808307</v>
      </c>
      <c r="AO118" s="95"/>
      <c r="AP118" s="20">
        <f>IF(AN$195,AN118/AN$195*100,0)</f>
        <v>197.50390685046594</v>
      </c>
      <c r="AQ118" s="95"/>
      <c r="AR118" s="21">
        <f>(E118+M118+S118+AF118+AL118)</f>
        <v>19266611</v>
      </c>
      <c r="AS118" s="95"/>
      <c r="AT118" s="21">
        <v>1459595</v>
      </c>
      <c r="AU118" s="95"/>
      <c r="AV118" s="22">
        <f>IF($AR118,AT118/$AR118*100,0)</f>
        <v>7.575774483639079</v>
      </c>
      <c r="AW118" s="95"/>
      <c r="AX118" s="21">
        <v>16751</v>
      </c>
      <c r="AY118" s="95"/>
      <c r="AZ118" s="22">
        <f>IF($AR118,AX118/$AR118*100,0)</f>
        <v>8.6943157776943752E-2</v>
      </c>
      <c r="BA118" s="95"/>
      <c r="BB118" s="21">
        <v>0</v>
      </c>
      <c r="BC118" s="95"/>
      <c r="BD118" s="22">
        <f>IF($AR118,BB118/$AR118*100,0)</f>
        <v>0</v>
      </c>
      <c r="BE118" s="95"/>
      <c r="BF118" s="21">
        <v>983119</v>
      </c>
      <c r="BG118" s="95"/>
      <c r="BH118" s="83">
        <v>37</v>
      </c>
      <c r="BI118" s="95"/>
      <c r="BJ118" s="28">
        <v>24727</v>
      </c>
      <c r="BK118" s="95"/>
      <c r="BL118" s="28">
        <f>IF(E118,$BJ118,0)</f>
        <v>24727</v>
      </c>
      <c r="BM118" s="95"/>
      <c r="BN118" s="28">
        <f>IF(M118,$BJ118,0)</f>
        <v>24727</v>
      </c>
      <c r="BO118" s="95"/>
      <c r="BP118" s="28">
        <f>IF(S118,$BJ118,0)</f>
        <v>24727</v>
      </c>
      <c r="BQ118" s="95"/>
      <c r="BR118" s="28">
        <f>IF(AF118,$BJ118,0)</f>
        <v>24727</v>
      </c>
      <c r="BS118" s="95"/>
      <c r="BT118" s="28">
        <f>IF(AL118,$BJ118,0)</f>
        <v>24727</v>
      </c>
    </row>
    <row r="119" spans="1:72" ht="11.25" x14ac:dyDescent="0.25">
      <c r="A119" s="83">
        <v>38</v>
      </c>
      <c r="B119" s="95"/>
      <c r="C119" s="83" t="s">
        <v>158</v>
      </c>
      <c r="D119" s="95"/>
      <c r="E119" s="21">
        <v>1818040</v>
      </c>
      <c r="F119" s="95"/>
      <c r="G119" s="20">
        <f>(E119/$BJ119)</f>
        <v>118.57040370442836</v>
      </c>
      <c r="H119" s="95"/>
      <c r="I119" s="20">
        <f>IF(G$195,G119/G$195*100,0)</f>
        <v>55.771927862989415</v>
      </c>
      <c r="J119" s="95"/>
      <c r="K119" s="21">
        <v>1818040</v>
      </c>
      <c r="L119" s="95"/>
      <c r="M119" s="21">
        <v>941575</v>
      </c>
      <c r="N119" s="95"/>
      <c r="O119" s="20">
        <f>(M119/$BJ119)</f>
        <v>61.408400182612667</v>
      </c>
      <c r="P119" s="95"/>
      <c r="Q119" s="20">
        <f>IF(O$195,O119/O$195*100,0)</f>
        <v>26.448777378019155</v>
      </c>
      <c r="R119" s="95"/>
      <c r="S119" s="21">
        <v>1838390</v>
      </c>
      <c r="T119" s="95"/>
      <c r="U119" s="20">
        <f>(S119/$BJ119)</f>
        <v>119.89760646970586</v>
      </c>
      <c r="V119" s="95"/>
      <c r="W119" s="20">
        <f>IF(U$195,U119/U$195*100,0)</f>
        <v>101.37762167904273</v>
      </c>
      <c r="X119" s="95"/>
      <c r="Y119" s="21">
        <v>0</v>
      </c>
      <c r="Z119" s="95"/>
      <c r="AA119" s="21">
        <v>1838390</v>
      </c>
      <c r="AB119" s="95"/>
      <c r="AC119" s="21">
        <v>0</v>
      </c>
      <c r="AD119" s="95"/>
      <c r="AE119" s="95"/>
      <c r="AF119" s="21">
        <v>174279</v>
      </c>
      <c r="AG119" s="95"/>
      <c r="AH119" s="22">
        <f>(AF119/$BJ119)</f>
        <v>11.366268831931128</v>
      </c>
      <c r="AI119" s="95"/>
      <c r="AJ119" s="22">
        <f>IF(AH$195,AH119/AH$195*100,0)</f>
        <v>61.379664015008473</v>
      </c>
      <c r="AK119" s="95"/>
      <c r="AL119" s="21">
        <v>166844</v>
      </c>
      <c r="AM119" s="95"/>
      <c r="AN119" s="20">
        <f>(AL119/$BJ119)</f>
        <v>10.881366986238831</v>
      </c>
      <c r="AO119" s="95"/>
      <c r="AP119" s="20">
        <f>IF(AN$195,AN119/AN$195*100,0)</f>
        <v>21.047315703638318</v>
      </c>
      <c r="AQ119" s="95"/>
      <c r="AR119" s="21">
        <f>(E119+M119+S119+AF119+AL119)</f>
        <v>4939128</v>
      </c>
      <c r="AS119" s="95"/>
      <c r="AT119" s="21">
        <v>2197838</v>
      </c>
      <c r="AU119" s="95"/>
      <c r="AV119" s="22">
        <f>IF($AR119,AT119/$AR119*100,0)</f>
        <v>44.498502569684369</v>
      </c>
      <c r="AW119" s="95"/>
      <c r="AX119" s="21">
        <v>180973</v>
      </c>
      <c r="AY119" s="95"/>
      <c r="AZ119" s="22">
        <f>IF($AR119,AX119/$AR119*100,0)</f>
        <v>3.6640678273573797</v>
      </c>
      <c r="BA119" s="95"/>
      <c r="BB119" s="21">
        <v>0</v>
      </c>
      <c r="BC119" s="95"/>
      <c r="BD119" s="22">
        <f>IF($AR119,BB119/$AR119*100,0)</f>
        <v>0</v>
      </c>
      <c r="BE119" s="95"/>
      <c r="BF119" s="21">
        <v>11088</v>
      </c>
      <c r="BG119" s="95"/>
      <c r="BH119" s="83">
        <v>38</v>
      </c>
      <c r="BI119" s="95"/>
      <c r="BJ119" s="28">
        <v>15333</v>
      </c>
      <c r="BK119" s="95"/>
      <c r="BL119" s="28">
        <f>IF(E119,$BJ119,0)</f>
        <v>15333</v>
      </c>
      <c r="BM119" s="95"/>
      <c r="BN119" s="28">
        <f>IF(M119,$BJ119,0)</f>
        <v>15333</v>
      </c>
      <c r="BO119" s="95"/>
      <c r="BP119" s="28">
        <f>IF(S119,$BJ119,0)</f>
        <v>15333</v>
      </c>
      <c r="BQ119" s="95"/>
      <c r="BR119" s="28">
        <f>IF(AF119,$BJ119,0)</f>
        <v>15333</v>
      </c>
      <c r="BS119" s="95"/>
      <c r="BT119" s="28">
        <f>IF(AL119,$BJ119,0)</f>
        <v>15333</v>
      </c>
    </row>
    <row r="120" spans="1:72" ht="11.25" x14ac:dyDescent="0.25">
      <c r="A120" s="83">
        <v>39</v>
      </c>
      <c r="B120" s="95"/>
      <c r="C120" s="83" t="s">
        <v>159</v>
      </c>
      <c r="D120" s="95"/>
      <c r="E120" s="21">
        <v>4542848</v>
      </c>
      <c r="F120" s="95"/>
      <c r="G120" s="20">
        <f>(E120/$BJ120)</f>
        <v>221.041650447645</v>
      </c>
      <c r="H120" s="95"/>
      <c r="I120" s="20">
        <f>IF(G$195,G120/G$195*100,0)</f>
        <v>103.97129973693222</v>
      </c>
      <c r="J120" s="95"/>
      <c r="K120" s="21">
        <v>4542848</v>
      </c>
      <c r="L120" s="95"/>
      <c r="M120" s="21">
        <v>2473485</v>
      </c>
      <c r="N120" s="95"/>
      <c r="O120" s="20">
        <f>(M120/$BJ120)</f>
        <v>120.35252043596731</v>
      </c>
      <c r="P120" s="95"/>
      <c r="Q120" s="20">
        <f>IF(O$195,O120/O$195*100,0)</f>
        <v>51.836182190522081</v>
      </c>
      <c r="R120" s="95"/>
      <c r="S120" s="21">
        <v>3171527</v>
      </c>
      <c r="T120" s="95"/>
      <c r="U120" s="20">
        <f>(S120/$BJ120)</f>
        <v>154.31719540677307</v>
      </c>
      <c r="V120" s="95"/>
      <c r="W120" s="20">
        <f>IF(U$195,U120/U$195*100,0)</f>
        <v>130.48058852176959</v>
      </c>
      <c r="X120" s="95"/>
      <c r="Y120" s="21">
        <v>0</v>
      </c>
      <c r="Z120" s="95"/>
      <c r="AA120" s="21">
        <v>2922914</v>
      </c>
      <c r="AB120" s="95"/>
      <c r="AC120" s="21">
        <v>0</v>
      </c>
      <c r="AD120" s="95"/>
      <c r="AE120" s="95"/>
      <c r="AF120" s="21">
        <v>334681</v>
      </c>
      <c r="AG120" s="95"/>
      <c r="AH120" s="22">
        <f>(AF120/$BJ120)</f>
        <v>16.284595173219152</v>
      </c>
      <c r="AI120" s="95"/>
      <c r="AJ120" s="22">
        <f>IF(AH$195,AH120/AH$195*100,0)</f>
        <v>87.939410472556816</v>
      </c>
      <c r="AK120" s="95"/>
      <c r="AL120" s="21">
        <v>526966</v>
      </c>
      <c r="AM120" s="95"/>
      <c r="AN120" s="20">
        <f>(AL120/$BJ120)</f>
        <v>25.640618917866874</v>
      </c>
      <c r="AO120" s="95"/>
      <c r="AP120" s="20">
        <f>IF(AN$195,AN120/AN$195*100,0)</f>
        <v>49.595441628199524</v>
      </c>
      <c r="AQ120" s="95"/>
      <c r="AR120" s="21">
        <f>(E120+M120+S120+AF120+AL120)</f>
        <v>11049507</v>
      </c>
      <c r="AS120" s="95"/>
      <c r="AT120" s="21">
        <v>1981620</v>
      </c>
      <c r="AU120" s="95"/>
      <c r="AV120" s="22">
        <f>IF($AR120,AT120/$AR120*100,0)</f>
        <v>17.93401280256214</v>
      </c>
      <c r="AW120" s="95"/>
      <c r="AX120" s="21">
        <v>753973</v>
      </c>
      <c r="AY120" s="95"/>
      <c r="AZ120" s="22">
        <f>IF($AR120,AX120/$AR120*100,0)</f>
        <v>6.8235895049435236</v>
      </c>
      <c r="BA120" s="95"/>
      <c r="BB120" s="21">
        <v>0</v>
      </c>
      <c r="BC120" s="95"/>
      <c r="BD120" s="22">
        <f>IF($AR120,BB120/$AR120*100,0)</f>
        <v>0</v>
      </c>
      <c r="BE120" s="95"/>
      <c r="BF120" s="21">
        <v>1149079</v>
      </c>
      <c r="BG120" s="95"/>
      <c r="BH120" s="83">
        <v>39</v>
      </c>
      <c r="BI120" s="95"/>
      <c r="BJ120" s="28">
        <v>20552</v>
      </c>
      <c r="BK120" s="95"/>
      <c r="BL120" s="28">
        <f>IF(E120,$BJ120,0)</f>
        <v>20552</v>
      </c>
      <c r="BM120" s="95"/>
      <c r="BN120" s="28">
        <f>IF(M120,$BJ120,0)</f>
        <v>20552</v>
      </c>
      <c r="BO120" s="95"/>
      <c r="BP120" s="28">
        <f>IF(S120,$BJ120,0)</f>
        <v>20552</v>
      </c>
      <c r="BQ120" s="95"/>
      <c r="BR120" s="28">
        <f>IF(AF120,$BJ120,0)</f>
        <v>20552</v>
      </c>
      <c r="BS120" s="95"/>
      <c r="BT120" s="28">
        <f>IF(AL120,$BJ120,0)</f>
        <v>20552</v>
      </c>
    </row>
    <row r="121" spans="1:72" ht="11.25" x14ac:dyDescent="0.25">
      <c r="A121" s="83">
        <v>40</v>
      </c>
      <c r="B121" s="95"/>
      <c r="C121" s="83" t="s">
        <v>160</v>
      </c>
      <c r="D121" s="95"/>
      <c r="E121" s="30">
        <v>0</v>
      </c>
      <c r="F121" s="95"/>
      <c r="G121" s="20">
        <v>0</v>
      </c>
      <c r="H121" s="95"/>
      <c r="I121" s="20">
        <f>IF(G$195,G121/G$195*100,0)</f>
        <v>0</v>
      </c>
      <c r="J121" s="95"/>
      <c r="K121" s="30">
        <v>0</v>
      </c>
      <c r="L121" s="95"/>
      <c r="M121" s="30">
        <v>0</v>
      </c>
      <c r="N121" s="95"/>
      <c r="O121" s="20">
        <v>0</v>
      </c>
      <c r="P121" s="95"/>
      <c r="Q121" s="20">
        <f>IF(O$195,O121/O$195*100,0)</f>
        <v>0</v>
      </c>
      <c r="R121" s="95"/>
      <c r="S121" s="30">
        <v>0</v>
      </c>
      <c r="T121" s="95"/>
      <c r="U121" s="20">
        <v>0</v>
      </c>
      <c r="V121" s="95"/>
      <c r="W121" s="20">
        <f>IF(U$195,U121/U$195*100,0)</f>
        <v>0</v>
      </c>
      <c r="X121" s="95"/>
      <c r="Y121" s="30">
        <v>0</v>
      </c>
      <c r="Z121" s="95"/>
      <c r="AA121" s="30">
        <v>0</v>
      </c>
      <c r="AB121" s="95"/>
      <c r="AC121" s="30">
        <v>0</v>
      </c>
      <c r="AD121" s="95"/>
      <c r="AE121" s="95"/>
      <c r="AF121" s="30">
        <v>0</v>
      </c>
      <c r="AG121" s="95"/>
      <c r="AH121" s="22">
        <v>0</v>
      </c>
      <c r="AI121" s="95"/>
      <c r="AJ121" s="22">
        <f>IF(AH$195,AH121/AH$195*100,0)</f>
        <v>0</v>
      </c>
      <c r="AK121" s="95"/>
      <c r="AL121" s="30">
        <v>0</v>
      </c>
      <c r="AM121" s="95"/>
      <c r="AN121" s="20">
        <v>0</v>
      </c>
      <c r="AO121" s="95"/>
      <c r="AP121" s="20">
        <f>IF(AN$195,AN121/AN$195*100,0)</f>
        <v>0</v>
      </c>
      <c r="AQ121" s="95"/>
      <c r="AR121" s="30">
        <f>(E121+M121+S121+AF121+AL121)</f>
        <v>0</v>
      </c>
      <c r="AS121" s="95"/>
      <c r="AT121" s="30">
        <v>0</v>
      </c>
      <c r="AU121" s="95"/>
      <c r="AV121" s="22">
        <f>IF($AR121,AT121/$AR121*100,0)</f>
        <v>0</v>
      </c>
      <c r="AW121" s="95"/>
      <c r="AX121" s="30">
        <v>0</v>
      </c>
      <c r="AY121" s="95"/>
      <c r="AZ121" s="22">
        <f>IF($AR121,AX121/$AR121*100,0)</f>
        <v>0</v>
      </c>
      <c r="BA121" s="95"/>
      <c r="BB121" s="30">
        <v>0</v>
      </c>
      <c r="BC121" s="95"/>
      <c r="BD121" s="22">
        <f>IF($AR121,BB121/$AR121*100,0)</f>
        <v>0</v>
      </c>
      <c r="BE121" s="95"/>
      <c r="BF121" s="30">
        <v>0</v>
      </c>
      <c r="BG121" s="95"/>
      <c r="BH121" s="83">
        <v>40</v>
      </c>
      <c r="BI121" s="95"/>
      <c r="BJ121" s="35">
        <v>0</v>
      </c>
      <c r="BK121" s="95"/>
      <c r="BL121" s="35">
        <f>IF(E121,$BJ121,0)</f>
        <v>0</v>
      </c>
      <c r="BM121" s="95"/>
      <c r="BN121" s="28">
        <f>IF(M121,$BJ121,0)</f>
        <v>0</v>
      </c>
      <c r="BO121" s="95"/>
      <c r="BP121" s="28">
        <f>IF(S121,$BJ121,0)</f>
        <v>0</v>
      </c>
      <c r="BQ121" s="95"/>
      <c r="BR121" s="28">
        <f>IF(AF121,$BJ121,0)</f>
        <v>0</v>
      </c>
      <c r="BS121" s="95"/>
      <c r="BT121" s="28">
        <f>IF(AL121,$BJ121,0)</f>
        <v>0</v>
      </c>
    </row>
    <row r="122" spans="1:72" ht="11.25" x14ac:dyDescent="0.25">
      <c r="A122" s="83">
        <v>41</v>
      </c>
      <c r="B122" s="95"/>
      <c r="C122" s="83" t="s">
        <v>161</v>
      </c>
      <c r="D122" s="95"/>
      <c r="E122" s="21">
        <v>4695351</v>
      </c>
      <c r="F122" s="95"/>
      <c r="G122" s="20">
        <f>(E122/$BJ122)</f>
        <v>138.00925871494914</v>
      </c>
      <c r="H122" s="95"/>
      <c r="I122" s="20">
        <f>IF(G$195,G122/G$195*100,0)</f>
        <v>64.915376696042387</v>
      </c>
      <c r="J122" s="95"/>
      <c r="K122" s="21">
        <v>4695351</v>
      </c>
      <c r="L122" s="95"/>
      <c r="M122" s="21">
        <v>1820905</v>
      </c>
      <c r="N122" s="95"/>
      <c r="O122" s="20">
        <f>(M122/$BJ122)</f>
        <v>53.521397918993593</v>
      </c>
      <c r="P122" s="95"/>
      <c r="Q122" s="20">
        <f>IF(O$195,O122/O$195*100,0)</f>
        <v>23.051822459309872</v>
      </c>
      <c r="R122" s="95"/>
      <c r="S122" s="21">
        <v>7087600</v>
      </c>
      <c r="T122" s="95"/>
      <c r="U122" s="20">
        <f>(S122/$BJ122)</f>
        <v>208.32402563047441</v>
      </c>
      <c r="V122" s="95"/>
      <c r="W122" s="20">
        <f>IF(U$195,U122/U$195*100,0)</f>
        <v>176.14525326122842</v>
      </c>
      <c r="X122" s="95"/>
      <c r="Y122" s="21">
        <v>0</v>
      </c>
      <c r="Z122" s="95"/>
      <c r="AA122" s="21">
        <v>6175098</v>
      </c>
      <c r="AB122" s="95"/>
      <c r="AC122" s="21">
        <v>0</v>
      </c>
      <c r="AD122" s="95"/>
      <c r="AE122" s="95"/>
      <c r="AF122" s="21">
        <v>263734</v>
      </c>
      <c r="AG122" s="95"/>
      <c r="AH122" s="22">
        <f>(AF122/$BJ122)</f>
        <v>7.7518664393627654</v>
      </c>
      <c r="AI122" s="95"/>
      <c r="AJ122" s="22">
        <f>IF(AH$195,AH122/AH$195*100,0)</f>
        <v>41.861314787894827</v>
      </c>
      <c r="AK122" s="95"/>
      <c r="AL122" s="21">
        <v>265522</v>
      </c>
      <c r="AM122" s="95"/>
      <c r="AN122" s="20">
        <f>(AL122/$BJ122)</f>
        <v>7.8044206689788957</v>
      </c>
      <c r="AO122" s="95"/>
      <c r="AP122" s="20">
        <f>IF(AN$195,AN122/AN$195*100,0)</f>
        <v>15.095723350911131</v>
      </c>
      <c r="AQ122" s="95"/>
      <c r="AR122" s="21">
        <f>(E122+M122+S122+AF122+AL122)</f>
        <v>14133112</v>
      </c>
      <c r="AS122" s="95"/>
      <c r="AT122" s="21">
        <v>5980573</v>
      </c>
      <c r="AU122" s="95"/>
      <c r="AV122" s="22">
        <f>IF($AR122,AT122/$AR122*100,0)</f>
        <v>42.316037685118459</v>
      </c>
      <c r="AW122" s="95"/>
      <c r="AX122" s="21">
        <v>137355</v>
      </c>
      <c r="AY122" s="95"/>
      <c r="AZ122" s="22">
        <f>IF($AR122,AX122/$AR122*100,0)</f>
        <v>0.97186663489258418</v>
      </c>
      <c r="BA122" s="95"/>
      <c r="BB122" s="21">
        <v>30417</v>
      </c>
      <c r="BC122" s="95"/>
      <c r="BD122" s="22">
        <f>IF($AR122,BB122/$AR122*100,0)</f>
        <v>0.21521799303649472</v>
      </c>
      <c r="BE122" s="95"/>
      <c r="BF122" s="21">
        <v>775067</v>
      </c>
      <c r="BG122" s="95"/>
      <c r="BH122" s="83">
        <v>41</v>
      </c>
      <c r="BI122" s="95"/>
      <c r="BJ122" s="28">
        <v>34022</v>
      </c>
      <c r="BK122" s="95"/>
      <c r="BL122" s="28">
        <f>IF(E122,$BJ122,0)</f>
        <v>34022</v>
      </c>
      <c r="BM122" s="95"/>
      <c r="BN122" s="28">
        <f>IF(M122,$BJ122,0)</f>
        <v>34022</v>
      </c>
      <c r="BO122" s="95"/>
      <c r="BP122" s="28">
        <f>IF(S122,$BJ122,0)</f>
        <v>34022</v>
      </c>
      <c r="BQ122" s="95"/>
      <c r="BR122" s="28">
        <f>IF(AF122,$BJ122,0)</f>
        <v>34022</v>
      </c>
      <c r="BS122" s="95"/>
      <c r="BT122" s="28">
        <f>IF(AL122,$BJ122,0)</f>
        <v>34022</v>
      </c>
    </row>
    <row r="123" spans="1:72" ht="11.25" x14ac:dyDescent="0.25">
      <c r="A123" s="83">
        <v>42</v>
      </c>
      <c r="B123" s="95"/>
      <c r="C123" s="83" t="s">
        <v>162</v>
      </c>
      <c r="D123" s="95"/>
      <c r="E123" s="21">
        <v>32050995</v>
      </c>
      <c r="F123" s="95"/>
      <c r="G123" s="20">
        <f>(E123/$BJ123)</f>
        <v>291.42831813346186</v>
      </c>
      <c r="H123" s="95"/>
      <c r="I123" s="20">
        <f>IF(G$195,G123/G$195*100,0)</f>
        <v>137.07905706965835</v>
      </c>
      <c r="J123" s="95"/>
      <c r="K123" s="21">
        <v>32050995</v>
      </c>
      <c r="L123" s="95"/>
      <c r="M123" s="21">
        <v>36681915</v>
      </c>
      <c r="N123" s="95"/>
      <c r="O123" s="20">
        <f>(M123/$BJ123)</f>
        <v>333.53562952927376</v>
      </c>
      <c r="P123" s="95"/>
      <c r="Q123" s="20">
        <f>IF(O$195,O123/O$195*100,0)</f>
        <v>143.65477014258721</v>
      </c>
      <c r="R123" s="95"/>
      <c r="S123" s="21">
        <v>13043930</v>
      </c>
      <c r="T123" s="95"/>
      <c r="U123" s="20">
        <f>(S123/$BJ123)</f>
        <v>118.60382436646996</v>
      </c>
      <c r="V123" s="95"/>
      <c r="W123" s="20">
        <f>IF(U$195,U123/U$195*100,0)</f>
        <v>100.28368363925289</v>
      </c>
      <c r="X123" s="95"/>
      <c r="Y123" s="21">
        <v>0</v>
      </c>
      <c r="Z123" s="95"/>
      <c r="AA123" s="21">
        <v>11919636</v>
      </c>
      <c r="AB123" s="95"/>
      <c r="AC123" s="21">
        <v>529841</v>
      </c>
      <c r="AD123" s="95"/>
      <c r="AE123" s="95"/>
      <c r="AF123" s="21">
        <v>1804837</v>
      </c>
      <c r="AG123" s="95"/>
      <c r="AH123" s="22">
        <f>(AF123/$BJ123)</f>
        <v>16.410742050755143</v>
      </c>
      <c r="AI123" s="95"/>
      <c r="AJ123" s="22">
        <f>IF(AH$195,AH123/AH$195*100,0)</f>
        <v>88.6206237250491</v>
      </c>
      <c r="AK123" s="95"/>
      <c r="AL123" s="21">
        <v>1210955</v>
      </c>
      <c r="AM123" s="95"/>
      <c r="AN123" s="20">
        <f>(AL123/$BJ123)</f>
        <v>11.010783876921957</v>
      </c>
      <c r="AO123" s="95"/>
      <c r="AP123" s="20">
        <f>IF(AN$195,AN123/AN$195*100,0)</f>
        <v>21.297640700399828</v>
      </c>
      <c r="AQ123" s="95"/>
      <c r="AR123" s="21">
        <f>(E123+M123+S123+AF123+AL123)</f>
        <v>84792632</v>
      </c>
      <c r="AS123" s="95"/>
      <c r="AT123" s="21">
        <v>8591110</v>
      </c>
      <c r="AU123" s="95"/>
      <c r="AV123" s="22">
        <f>IF($AR123,AT123/$AR123*100,0)</f>
        <v>10.131906272233653</v>
      </c>
      <c r="AW123" s="95"/>
      <c r="AX123" s="21">
        <v>354437</v>
      </c>
      <c r="AY123" s="95"/>
      <c r="AZ123" s="22">
        <f>IF($AR123,AX123/$AR123*100,0)</f>
        <v>0.41800447944580843</v>
      </c>
      <c r="BA123" s="95"/>
      <c r="BB123" s="21">
        <v>467567</v>
      </c>
      <c r="BC123" s="95"/>
      <c r="BD123" s="22">
        <f>IF($AR123,BB123/$AR123*100,0)</f>
        <v>0.55142409071580645</v>
      </c>
      <c r="BE123" s="95"/>
      <c r="BF123" s="21">
        <v>6063795</v>
      </c>
      <c r="BG123" s="95"/>
      <c r="BH123" s="83">
        <v>42</v>
      </c>
      <c r="BI123" s="95"/>
      <c r="BJ123" s="28">
        <v>109979</v>
      </c>
      <c r="BK123" s="95"/>
      <c r="BL123" s="28">
        <f>IF(E123,$BJ123,0)</f>
        <v>109979</v>
      </c>
      <c r="BM123" s="95"/>
      <c r="BN123" s="28">
        <f>IF(M123,$BJ123,0)</f>
        <v>109979</v>
      </c>
      <c r="BO123" s="95"/>
      <c r="BP123" s="28">
        <f>IF(S123,$BJ123,0)</f>
        <v>109979</v>
      </c>
      <c r="BQ123" s="95"/>
      <c r="BR123" s="28">
        <f>IF(AF123,$BJ123,0)</f>
        <v>109979</v>
      </c>
      <c r="BS123" s="95"/>
      <c r="BT123" s="28">
        <f>IF(AL123,$BJ123,0)</f>
        <v>109979</v>
      </c>
    </row>
    <row r="124" spans="1:72" ht="11.25" x14ac:dyDescent="0.25">
      <c r="A124" s="83">
        <v>43</v>
      </c>
      <c r="B124" s="95"/>
      <c r="C124" s="83" t="s">
        <v>163</v>
      </c>
      <c r="D124" s="95"/>
      <c r="E124" s="21">
        <v>94935428</v>
      </c>
      <c r="F124" s="95"/>
      <c r="G124" s="20">
        <f>(E124/$BJ124)</f>
        <v>283.90715005577334</v>
      </c>
      <c r="H124" s="95"/>
      <c r="I124" s="20">
        <f>IF(G$195,G124/G$195*100,0)</f>
        <v>133.54132732961367</v>
      </c>
      <c r="J124" s="95"/>
      <c r="K124" s="21">
        <v>0</v>
      </c>
      <c r="L124" s="95"/>
      <c r="M124" s="21">
        <v>79918433</v>
      </c>
      <c r="N124" s="95"/>
      <c r="O124" s="20">
        <f>(M124/$BJ124)</f>
        <v>238.99839109540088</v>
      </c>
      <c r="P124" s="95"/>
      <c r="Q124" s="20">
        <f>IF(O$195,O124/O$195*100,0)</f>
        <v>102.93730533590448</v>
      </c>
      <c r="R124" s="95"/>
      <c r="S124" s="21">
        <v>50384644</v>
      </c>
      <c r="T124" s="95"/>
      <c r="U124" s="20">
        <f>(S124/$BJ124)</f>
        <v>150.67673876832072</v>
      </c>
      <c r="V124" s="95"/>
      <c r="W124" s="20">
        <f>IF(U$195,U124/U$195*100,0)</f>
        <v>127.40245504856109</v>
      </c>
      <c r="X124" s="95"/>
      <c r="Y124" s="21">
        <v>41806126</v>
      </c>
      <c r="Z124" s="95"/>
      <c r="AA124" s="21">
        <v>1558508</v>
      </c>
      <c r="AB124" s="95"/>
      <c r="AC124" s="21">
        <v>661763</v>
      </c>
      <c r="AD124" s="95"/>
      <c r="AE124" s="95"/>
      <c r="AF124" s="21">
        <v>4715828</v>
      </c>
      <c r="AG124" s="95"/>
      <c r="AH124" s="22">
        <f>(AF124/$BJ124)</f>
        <v>14.102820367894877</v>
      </c>
      <c r="AI124" s="95"/>
      <c r="AJ124" s="22">
        <f>IF(AH$195,AH124/AH$195*100,0)</f>
        <v>76.157478645376713</v>
      </c>
      <c r="AK124" s="95"/>
      <c r="AL124" s="21">
        <v>2779663</v>
      </c>
      <c r="AM124" s="95"/>
      <c r="AN124" s="20">
        <f>(AL124/$BJ124)</f>
        <v>8.3126627969221474</v>
      </c>
      <c r="AO124" s="95"/>
      <c r="AP124" s="20">
        <f>IF(AN$195,AN124/AN$195*100,0)</f>
        <v>16.078792163335041</v>
      </c>
      <c r="AQ124" s="95"/>
      <c r="AR124" s="21">
        <f>(E124+M124+S124+AF124+AL124)</f>
        <v>232733996</v>
      </c>
      <c r="AS124" s="95"/>
      <c r="AT124" s="21">
        <v>18463365</v>
      </c>
      <c r="AU124" s="95"/>
      <c r="AV124" s="22">
        <f>IF($AR124,AT124/$AR124*100,0)</f>
        <v>7.9332479643412306</v>
      </c>
      <c r="AW124" s="95"/>
      <c r="AX124" s="21">
        <v>1184691</v>
      </c>
      <c r="AY124" s="95"/>
      <c r="AZ124" s="22">
        <f>IF($AR124,AX124/$AR124*100,0)</f>
        <v>0.50903220859921128</v>
      </c>
      <c r="BA124" s="95"/>
      <c r="BB124" s="21">
        <v>97884</v>
      </c>
      <c r="BC124" s="95"/>
      <c r="BD124" s="22">
        <f>IF($AR124,BB124/$AR124*100,0)</f>
        <v>4.2058316224673938E-2</v>
      </c>
      <c r="BE124" s="95"/>
      <c r="BF124" s="21">
        <v>1643140</v>
      </c>
      <c r="BG124" s="95"/>
      <c r="BH124" s="83">
        <v>43</v>
      </c>
      <c r="BI124" s="95"/>
      <c r="BJ124" s="28">
        <v>334389</v>
      </c>
      <c r="BK124" s="95"/>
      <c r="BL124" s="28">
        <f>IF(E124,$BJ124,0)</f>
        <v>334389</v>
      </c>
      <c r="BM124" s="95"/>
      <c r="BN124" s="28">
        <f>IF(M124,$BJ124,0)</f>
        <v>334389</v>
      </c>
      <c r="BO124" s="95"/>
      <c r="BP124" s="28">
        <f>IF(S124,$BJ124,0)</f>
        <v>334389</v>
      </c>
      <c r="BQ124" s="95"/>
      <c r="BR124" s="28">
        <f>IF(AF124,$BJ124,0)</f>
        <v>334389</v>
      </c>
      <c r="BS124" s="95"/>
      <c r="BT124" s="28">
        <f>IF(AL124,$BJ124,0)</f>
        <v>334389</v>
      </c>
    </row>
    <row r="125" spans="1:72" ht="11.25" x14ac:dyDescent="0.25">
      <c r="A125" s="83">
        <v>44</v>
      </c>
      <c r="B125" s="95"/>
      <c r="C125" s="83" t="s">
        <v>164</v>
      </c>
      <c r="D125" s="95"/>
      <c r="E125" s="21">
        <v>7384402</v>
      </c>
      <c r="F125" s="95"/>
      <c r="G125" s="20">
        <f>(E125/$BJ125)</f>
        <v>144.93997801680143</v>
      </c>
      <c r="H125" s="95"/>
      <c r="I125" s="20">
        <f>IF(G$195,G125/G$195*100,0)</f>
        <v>68.175377209366928</v>
      </c>
      <c r="J125" s="95"/>
      <c r="K125" s="21">
        <v>7384402</v>
      </c>
      <c r="L125" s="95"/>
      <c r="M125" s="21">
        <v>2906629</v>
      </c>
      <c r="N125" s="95"/>
      <c r="O125" s="20">
        <f>(M125/$BJ125)</f>
        <v>57.050895030226897</v>
      </c>
      <c r="P125" s="95"/>
      <c r="Q125" s="20">
        <f>IF(O$195,O125/O$195*100,0)</f>
        <v>24.571987177390302</v>
      </c>
      <c r="R125" s="95"/>
      <c r="S125" s="21">
        <v>8596188</v>
      </c>
      <c r="T125" s="95"/>
      <c r="U125" s="20">
        <f>(S125/$BJ125)</f>
        <v>168.72473894951716</v>
      </c>
      <c r="V125" s="95"/>
      <c r="W125" s="20">
        <f>IF(U$195,U125/U$195*100,0)</f>
        <v>142.66267073013873</v>
      </c>
      <c r="X125" s="95"/>
      <c r="Y125" s="21">
        <v>8305978</v>
      </c>
      <c r="Z125" s="95"/>
      <c r="AA125" s="21">
        <v>0</v>
      </c>
      <c r="AB125" s="95"/>
      <c r="AC125" s="21">
        <v>290210</v>
      </c>
      <c r="AD125" s="95"/>
      <c r="AE125" s="95"/>
      <c r="AF125" s="21">
        <v>544461</v>
      </c>
      <c r="AG125" s="95"/>
      <c r="AH125" s="22">
        <f>(AF125/$BJ125)</f>
        <v>10.686602025594723</v>
      </c>
      <c r="AI125" s="95"/>
      <c r="AJ125" s="22">
        <f>IF(AH$195,AH125/AH$195*100,0)</f>
        <v>57.709354889652822</v>
      </c>
      <c r="AK125" s="95"/>
      <c r="AL125" s="21">
        <v>2350927</v>
      </c>
      <c r="AM125" s="95"/>
      <c r="AN125" s="20">
        <f>(AL125/$BJ125)</f>
        <v>46.143656276988303</v>
      </c>
      <c r="AO125" s="95"/>
      <c r="AP125" s="20">
        <f>IF(AN$195,AN125/AN$195*100,0)</f>
        <v>89.253501201657599</v>
      </c>
      <c r="AQ125" s="95"/>
      <c r="AR125" s="21">
        <f>(E125+M125+S125+AF125+AL125)</f>
        <v>21782607</v>
      </c>
      <c r="AS125" s="95"/>
      <c r="AT125" s="21">
        <v>7284275</v>
      </c>
      <c r="AU125" s="95"/>
      <c r="AV125" s="22">
        <f>IF($AR125,AT125/$AR125*100,0)</f>
        <v>33.440786036308694</v>
      </c>
      <c r="AW125" s="95"/>
      <c r="AX125" s="21">
        <v>220924</v>
      </c>
      <c r="AY125" s="95"/>
      <c r="AZ125" s="22">
        <f>IF($AR125,AX125/$AR125*100,0)</f>
        <v>1.0142220350392404</v>
      </c>
      <c r="BA125" s="95"/>
      <c r="BB125" s="21">
        <v>1368752</v>
      </c>
      <c r="BC125" s="95"/>
      <c r="BD125" s="22">
        <f>IF($AR125,BB125/$AR125*100,0)</f>
        <v>6.2836923055169667</v>
      </c>
      <c r="BE125" s="95"/>
      <c r="BF125" s="21">
        <v>57152</v>
      </c>
      <c r="BG125" s="95"/>
      <c r="BH125" s="83">
        <v>44</v>
      </c>
      <c r="BI125" s="95"/>
      <c r="BJ125" s="28">
        <v>50948</v>
      </c>
      <c r="BK125" s="95"/>
      <c r="BL125" s="28">
        <f>IF(E125,$BJ125,0)</f>
        <v>50948</v>
      </c>
      <c r="BM125" s="95"/>
      <c r="BN125" s="28">
        <f>IF(M125,$BJ125,0)</f>
        <v>50948</v>
      </c>
      <c r="BO125" s="95"/>
      <c r="BP125" s="28">
        <f>IF(S125,$BJ125,0)</f>
        <v>50948</v>
      </c>
      <c r="BQ125" s="95"/>
      <c r="BR125" s="28">
        <f>IF(AF125,$BJ125,0)</f>
        <v>50948</v>
      </c>
      <c r="BS125" s="95"/>
      <c r="BT125" s="28">
        <f>IF(AL125,$BJ125,0)</f>
        <v>50948</v>
      </c>
    </row>
    <row r="126" spans="1:72" ht="11.25" x14ac:dyDescent="0.25">
      <c r="A126" s="83">
        <v>45</v>
      </c>
      <c r="B126" s="95"/>
      <c r="C126" s="83" t="s">
        <v>165</v>
      </c>
      <c r="D126" s="95"/>
      <c r="E126" s="21">
        <v>826181</v>
      </c>
      <c r="F126" s="95"/>
      <c r="G126" s="20">
        <f>(E126/$BJ126)</f>
        <v>370.15277777777777</v>
      </c>
      <c r="H126" s="95"/>
      <c r="I126" s="20">
        <f>IF(G$195,G126/G$195*100,0)</f>
        <v>174.10865929046642</v>
      </c>
      <c r="J126" s="95"/>
      <c r="K126" s="21">
        <v>826181</v>
      </c>
      <c r="L126" s="95"/>
      <c r="M126" s="21">
        <v>411098</v>
      </c>
      <c r="N126" s="95"/>
      <c r="O126" s="20">
        <f>(M126/$BJ126)</f>
        <v>184.1836917562724</v>
      </c>
      <c r="P126" s="95"/>
      <c r="Q126" s="20">
        <f>IF(O$195,O126/O$195*100,0)</f>
        <v>79.328454176252279</v>
      </c>
      <c r="R126" s="95"/>
      <c r="S126" s="21">
        <v>89719</v>
      </c>
      <c r="T126" s="95"/>
      <c r="U126" s="20">
        <f>(S126/$BJ126)</f>
        <v>40.196684587813621</v>
      </c>
      <c r="V126" s="95"/>
      <c r="W126" s="20">
        <f>IF(U$195,U126/U$195*100,0)</f>
        <v>33.987703365244457</v>
      </c>
      <c r="X126" s="95"/>
      <c r="Y126" s="21">
        <v>0</v>
      </c>
      <c r="Z126" s="95"/>
      <c r="AA126" s="21">
        <v>89719</v>
      </c>
      <c r="AB126" s="95"/>
      <c r="AC126" s="21">
        <v>0</v>
      </c>
      <c r="AD126" s="95"/>
      <c r="AE126" s="95"/>
      <c r="AF126" s="21">
        <v>101026</v>
      </c>
      <c r="AG126" s="95"/>
      <c r="AH126" s="22">
        <f>(AF126/$BJ126)</f>
        <v>45.262544802867382</v>
      </c>
      <c r="AI126" s="95"/>
      <c r="AJ126" s="22">
        <f>IF(AH$195,AH126/AH$195*100,0)</f>
        <v>244.4249589328297</v>
      </c>
      <c r="AK126" s="95"/>
      <c r="AL126" s="21">
        <v>246168</v>
      </c>
      <c r="AM126" s="95"/>
      <c r="AN126" s="20">
        <f>(AL126/$BJ126)</f>
        <v>110.29032258064517</v>
      </c>
      <c r="AO126" s="95"/>
      <c r="AP126" s="20">
        <f>IF(AN$195,AN126/AN$195*100,0)</f>
        <v>213.32937684636599</v>
      </c>
      <c r="AQ126" s="95"/>
      <c r="AR126" s="21">
        <f>(E126+M126+S126+AF126+AL126)</f>
        <v>1674192</v>
      </c>
      <c r="AS126" s="95"/>
      <c r="AT126" s="21">
        <v>603910</v>
      </c>
      <c r="AU126" s="95"/>
      <c r="AV126" s="22">
        <f>IF($AR126,AT126/$AR126*100,0)</f>
        <v>36.071728929537358</v>
      </c>
      <c r="AW126" s="95"/>
      <c r="AX126" s="21">
        <v>7858</v>
      </c>
      <c r="AY126" s="95"/>
      <c r="AZ126" s="22">
        <f>IF($AR126,AX126/$AR126*100,0)</f>
        <v>0.46936074237602377</v>
      </c>
      <c r="BA126" s="95"/>
      <c r="BB126" s="21">
        <v>19656</v>
      </c>
      <c r="BC126" s="95"/>
      <c r="BD126" s="22">
        <f>IF($AR126,BB126/$AR126*100,0)</f>
        <v>1.174058889303019</v>
      </c>
      <c r="BE126" s="95"/>
      <c r="BF126" s="21">
        <v>387848</v>
      </c>
      <c r="BG126" s="95"/>
      <c r="BH126" s="83">
        <v>45</v>
      </c>
      <c r="BI126" s="95"/>
      <c r="BJ126" s="28">
        <v>2232</v>
      </c>
      <c r="BK126" s="95"/>
      <c r="BL126" s="28">
        <f>IF(E126,$BJ126,0)</f>
        <v>2232</v>
      </c>
      <c r="BM126" s="95"/>
      <c r="BN126" s="28">
        <f>IF(M126,$BJ126,0)</f>
        <v>2232</v>
      </c>
      <c r="BO126" s="95"/>
      <c r="BP126" s="28">
        <f>IF(S126,$BJ126,0)</f>
        <v>2232</v>
      </c>
      <c r="BQ126" s="95"/>
      <c r="BR126" s="28">
        <f>IF(AF126,$BJ126,0)</f>
        <v>2232</v>
      </c>
      <c r="BS126" s="95"/>
      <c r="BT126" s="28">
        <f>IF(AL126,$BJ126,0)</f>
        <v>2232</v>
      </c>
    </row>
    <row r="127" spans="1:72" ht="11.25" x14ac:dyDescent="0.25">
      <c r="A127" s="83">
        <v>46</v>
      </c>
      <c r="B127" s="95"/>
      <c r="C127" s="83" t="s">
        <v>166</v>
      </c>
      <c r="D127" s="95"/>
      <c r="E127" s="21">
        <v>4579252</v>
      </c>
      <c r="F127" s="95"/>
      <c r="G127" s="20">
        <f>(E127/$BJ127)</f>
        <v>118.61503393254934</v>
      </c>
      <c r="H127" s="95"/>
      <c r="I127" s="20">
        <f>IF(G$195,G127/G$195*100,0)</f>
        <v>55.792920570996699</v>
      </c>
      <c r="J127" s="95"/>
      <c r="K127" s="21">
        <v>4579252</v>
      </c>
      <c r="L127" s="95"/>
      <c r="M127" s="21">
        <v>6081061</v>
      </c>
      <c r="N127" s="95"/>
      <c r="O127" s="20">
        <f>(M127/$BJ127)</f>
        <v>157.51595606900483</v>
      </c>
      <c r="P127" s="95"/>
      <c r="Q127" s="20">
        <f>IF(O$195,O127/O$195*100,0)</f>
        <v>67.842582499560962</v>
      </c>
      <c r="R127" s="95"/>
      <c r="S127" s="21">
        <v>3455804</v>
      </c>
      <c r="T127" s="95"/>
      <c r="U127" s="20">
        <f>(S127/$BJ127)</f>
        <v>89.514686836243072</v>
      </c>
      <c r="V127" s="95"/>
      <c r="W127" s="20">
        <f>IF(U$195,U127/U$195*100,0)</f>
        <v>75.687799982024941</v>
      </c>
      <c r="X127" s="95"/>
      <c r="Y127" s="21">
        <v>0</v>
      </c>
      <c r="Z127" s="95"/>
      <c r="AA127" s="21">
        <v>3455804</v>
      </c>
      <c r="AB127" s="95"/>
      <c r="AC127" s="21">
        <v>0</v>
      </c>
      <c r="AD127" s="95"/>
      <c r="AE127" s="95"/>
      <c r="AF127" s="21">
        <v>714665</v>
      </c>
      <c r="AG127" s="95"/>
      <c r="AH127" s="22">
        <f>(AF127/$BJ127)</f>
        <v>18.511759830078226</v>
      </c>
      <c r="AI127" s="95"/>
      <c r="AJ127" s="22">
        <f>IF(AH$195,AH127/AH$195*100,0)</f>
        <v>99.966454735320909</v>
      </c>
      <c r="AK127" s="95"/>
      <c r="AL127" s="21">
        <v>3452632</v>
      </c>
      <c r="AM127" s="95"/>
      <c r="AN127" s="20">
        <f>(AL127/$BJ127)</f>
        <v>89.432523441952029</v>
      </c>
      <c r="AO127" s="95"/>
      <c r="AP127" s="20">
        <f>IF(AN$195,AN127/AN$195*100,0)</f>
        <v>172.98511827018393</v>
      </c>
      <c r="AQ127" s="95"/>
      <c r="AR127" s="21">
        <f>(E127+M127+S127+AF127+AL127)</f>
        <v>18283414</v>
      </c>
      <c r="AS127" s="95"/>
      <c r="AT127" s="21">
        <v>3083976</v>
      </c>
      <c r="AU127" s="95"/>
      <c r="AV127" s="22">
        <f>IF($AR127,AT127/$AR127*100,0)</f>
        <v>16.867615643336634</v>
      </c>
      <c r="AW127" s="95"/>
      <c r="AX127" s="21">
        <v>299768</v>
      </c>
      <c r="AY127" s="95"/>
      <c r="AZ127" s="22">
        <f>IF($AR127,AX127/$AR127*100,0)</f>
        <v>1.6395625018390987</v>
      </c>
      <c r="BA127" s="95"/>
      <c r="BB127" s="21">
        <v>676</v>
      </c>
      <c r="BC127" s="95"/>
      <c r="BD127" s="22">
        <f>IF($AR127,BB127/$AR127*100,0)</f>
        <v>3.6973401138321324E-3</v>
      </c>
      <c r="BE127" s="95"/>
      <c r="BF127" s="21">
        <v>2179983</v>
      </c>
      <c r="BG127" s="95"/>
      <c r="BH127" s="83">
        <v>46</v>
      </c>
      <c r="BI127" s="95"/>
      <c r="BJ127" s="28">
        <v>38606</v>
      </c>
      <c r="BK127" s="95"/>
      <c r="BL127" s="28">
        <f>IF(E127,$BJ127,0)</f>
        <v>38606</v>
      </c>
      <c r="BM127" s="95"/>
      <c r="BN127" s="28">
        <f>IF(M127,$BJ127,0)</f>
        <v>38606</v>
      </c>
      <c r="BO127" s="95"/>
      <c r="BP127" s="28">
        <f>IF(S127,$BJ127,0)</f>
        <v>38606</v>
      </c>
      <c r="BQ127" s="95"/>
      <c r="BR127" s="28">
        <f>IF(AF127,$BJ127,0)</f>
        <v>38606</v>
      </c>
      <c r="BS127" s="95"/>
      <c r="BT127" s="28">
        <f>IF(AL127,$BJ127,0)</f>
        <v>38606</v>
      </c>
    </row>
    <row r="128" spans="1:72" ht="11.25" x14ac:dyDescent="0.25">
      <c r="A128" s="83">
        <v>47</v>
      </c>
      <c r="B128" s="95"/>
      <c r="C128" s="83" t="s">
        <v>167</v>
      </c>
      <c r="D128" s="95"/>
      <c r="E128" s="21">
        <v>17187750</v>
      </c>
      <c r="F128" s="95"/>
      <c r="G128" s="20">
        <f>(E128/$BJ128)</f>
        <v>219.6405295575945</v>
      </c>
      <c r="H128" s="95"/>
      <c r="I128" s="20">
        <f>IF(G$195,G128/G$195*100,0)</f>
        <v>103.31225489297589</v>
      </c>
      <c r="J128" s="95"/>
      <c r="K128" s="21">
        <v>0</v>
      </c>
      <c r="L128" s="95"/>
      <c r="M128" s="21">
        <v>15487351</v>
      </c>
      <c r="N128" s="95"/>
      <c r="O128" s="20">
        <f>(M128/$BJ128)</f>
        <v>197.91130165870115</v>
      </c>
      <c r="P128" s="95"/>
      <c r="Q128" s="20">
        <f>IF(O$195,O128/O$195*100,0)</f>
        <v>85.240975869732765</v>
      </c>
      <c r="R128" s="95"/>
      <c r="S128" s="21">
        <v>4513529</v>
      </c>
      <c r="T128" s="95"/>
      <c r="U128" s="20">
        <f>(S128/$BJ128)</f>
        <v>57.677933396375906</v>
      </c>
      <c r="V128" s="95"/>
      <c r="W128" s="20">
        <f>IF(U$195,U128/U$195*100,0)</f>
        <v>48.768710929723412</v>
      </c>
      <c r="X128" s="95"/>
      <c r="Y128" s="21">
        <v>0</v>
      </c>
      <c r="Z128" s="95"/>
      <c r="AA128" s="21">
        <v>4513529</v>
      </c>
      <c r="AB128" s="95"/>
      <c r="AC128" s="21">
        <v>0</v>
      </c>
      <c r="AD128" s="95"/>
      <c r="AE128" s="95"/>
      <c r="AF128" s="21">
        <v>1372822</v>
      </c>
      <c r="AG128" s="95"/>
      <c r="AH128" s="22">
        <f>(AF128/$BJ128)</f>
        <v>17.543154343547933</v>
      </c>
      <c r="AI128" s="95"/>
      <c r="AJ128" s="22">
        <f>IF(AH$195,AH128/AH$195*100,0)</f>
        <v>94.735830666382512</v>
      </c>
      <c r="AK128" s="95"/>
      <c r="AL128" s="21">
        <v>645873</v>
      </c>
      <c r="AM128" s="95"/>
      <c r="AN128" s="20">
        <f>(AL128/$BJ128)</f>
        <v>8.2535461446060268</v>
      </c>
      <c r="AO128" s="95"/>
      <c r="AP128" s="20">
        <f>IF(AN$195,AN128/AN$195*100,0)</f>
        <v>15.96444560685798</v>
      </c>
      <c r="AQ128" s="95"/>
      <c r="AR128" s="21">
        <f>(E128+M128+S128+AF128+AL128)</f>
        <v>39207325</v>
      </c>
      <c r="AS128" s="95"/>
      <c r="AT128" s="21">
        <v>4607935</v>
      </c>
      <c r="AU128" s="95"/>
      <c r="AV128" s="22">
        <f>IF($AR128,AT128/$AR128*100,0)</f>
        <v>11.75274008109454</v>
      </c>
      <c r="AW128" s="95"/>
      <c r="AX128" s="21">
        <v>68795</v>
      </c>
      <c r="AY128" s="95"/>
      <c r="AZ128" s="22">
        <f>IF($AR128,AX128/$AR128*100,0)</f>
        <v>0.17546466125908869</v>
      </c>
      <c r="BA128" s="95"/>
      <c r="BB128" s="21">
        <v>199528</v>
      </c>
      <c r="BC128" s="95"/>
      <c r="BD128" s="22">
        <f>IF($AR128,BB128/$AR128*100,0)</f>
        <v>0.50890490488703322</v>
      </c>
      <c r="BE128" s="95"/>
      <c r="BF128" s="21">
        <v>2482962</v>
      </c>
      <c r="BG128" s="95"/>
      <c r="BH128" s="83">
        <v>47</v>
      </c>
      <c r="BI128" s="95"/>
      <c r="BJ128" s="28">
        <v>78254</v>
      </c>
      <c r="BK128" s="95"/>
      <c r="BL128" s="28">
        <f>IF(E128,$BJ128,0)</f>
        <v>78254</v>
      </c>
      <c r="BM128" s="95"/>
      <c r="BN128" s="28">
        <f>IF(M128,$BJ128,0)</f>
        <v>78254</v>
      </c>
      <c r="BO128" s="95"/>
      <c r="BP128" s="28">
        <f>IF(S128,$BJ128,0)</f>
        <v>78254</v>
      </c>
      <c r="BQ128" s="95"/>
      <c r="BR128" s="28">
        <f>IF(AF128,$BJ128,0)</f>
        <v>78254</v>
      </c>
      <c r="BS128" s="95"/>
      <c r="BT128" s="28">
        <f>IF(AL128,$BJ128,0)</f>
        <v>78254</v>
      </c>
    </row>
    <row r="129" spans="1:72" ht="11.25" x14ac:dyDescent="0.25">
      <c r="A129" s="83">
        <v>48</v>
      </c>
      <c r="B129" s="95"/>
      <c r="C129" s="83" t="s">
        <v>168</v>
      </c>
      <c r="D129" s="95"/>
      <c r="E129" s="21">
        <v>1754584</v>
      </c>
      <c r="F129" s="95"/>
      <c r="G129" s="20">
        <f>(E129/$BJ129)</f>
        <v>265.52421307506052</v>
      </c>
      <c r="H129" s="95"/>
      <c r="I129" s="20">
        <f>IF(G$195,G129/G$195*100,0)</f>
        <v>124.89455036700889</v>
      </c>
      <c r="J129" s="95"/>
      <c r="K129" s="21">
        <v>1754584</v>
      </c>
      <c r="L129" s="95"/>
      <c r="M129" s="21">
        <v>2026471</v>
      </c>
      <c r="N129" s="95"/>
      <c r="O129" s="20">
        <f>(M129/$BJ129)</f>
        <v>306.66934019370461</v>
      </c>
      <c r="P129" s="95"/>
      <c r="Q129" s="20">
        <f>IF(O$195,O129/O$195*100,0)</f>
        <v>132.08338082945031</v>
      </c>
      <c r="R129" s="95"/>
      <c r="S129" s="21">
        <v>869871</v>
      </c>
      <c r="T129" s="95"/>
      <c r="U129" s="20">
        <f>(S129/$BJ129)</f>
        <v>131.63907384987894</v>
      </c>
      <c r="V129" s="95"/>
      <c r="W129" s="20">
        <f>IF(U$195,U129/U$195*100,0)</f>
        <v>111.3054432016914</v>
      </c>
      <c r="X129" s="95"/>
      <c r="Y129" s="21">
        <v>0</v>
      </c>
      <c r="Z129" s="95"/>
      <c r="AA129" s="21">
        <v>869871</v>
      </c>
      <c r="AB129" s="95"/>
      <c r="AC129" s="21">
        <v>0</v>
      </c>
      <c r="AD129" s="95"/>
      <c r="AE129" s="95"/>
      <c r="AF129" s="21">
        <v>111137</v>
      </c>
      <c r="AG129" s="95"/>
      <c r="AH129" s="22">
        <f>(AF129/$BJ129)</f>
        <v>16.818553268765132</v>
      </c>
      <c r="AI129" s="95"/>
      <c r="AJ129" s="22">
        <f>IF(AH$195,AH129/AH$195*100,0)</f>
        <v>90.822869326761804</v>
      </c>
      <c r="AK129" s="95"/>
      <c r="AL129" s="21">
        <v>370282</v>
      </c>
      <c r="AM129" s="95"/>
      <c r="AN129" s="20">
        <f>(AL129/$BJ129)</f>
        <v>56.03541162227603</v>
      </c>
      <c r="AO129" s="95"/>
      <c r="AP129" s="20">
        <f>IF(AN$195,AN129/AN$195*100,0)</f>
        <v>108.38665771395218</v>
      </c>
      <c r="AQ129" s="95"/>
      <c r="AR129" s="21">
        <f>(E129+M129+S129+AF129+AL129)</f>
        <v>5132345</v>
      </c>
      <c r="AS129" s="95"/>
      <c r="AT129" s="21">
        <v>810822</v>
      </c>
      <c r="AU129" s="95"/>
      <c r="AV129" s="22">
        <f>IF($AR129,AT129/$AR129*100,0)</f>
        <v>15.79827544718837</v>
      </c>
      <c r="AW129" s="95"/>
      <c r="AX129" s="21">
        <v>28474</v>
      </c>
      <c r="AY129" s="95"/>
      <c r="AZ129" s="22">
        <f>IF($AR129,AX129/$AR129*100,0)</f>
        <v>0.55479512776323492</v>
      </c>
      <c r="BA129" s="95"/>
      <c r="BB129" s="21">
        <v>0</v>
      </c>
      <c r="BC129" s="95"/>
      <c r="BD129" s="22">
        <f>IF($AR129,BB129/$AR129*100,0)</f>
        <v>0</v>
      </c>
      <c r="BE129" s="95"/>
      <c r="BF129" s="21">
        <v>246217</v>
      </c>
      <c r="BG129" s="95"/>
      <c r="BH129" s="83">
        <v>48</v>
      </c>
      <c r="BI129" s="95"/>
      <c r="BJ129" s="28">
        <v>6608</v>
      </c>
      <c r="BK129" s="95"/>
      <c r="BL129" s="28">
        <f>IF(E129,$BJ129,0)</f>
        <v>6608</v>
      </c>
      <c r="BM129" s="95"/>
      <c r="BN129" s="28">
        <f>IF(M129,$BJ129,0)</f>
        <v>6608</v>
      </c>
      <c r="BO129" s="95"/>
      <c r="BP129" s="28">
        <f>IF(S129,$BJ129,0)</f>
        <v>6608</v>
      </c>
      <c r="BQ129" s="95"/>
      <c r="BR129" s="28">
        <f>IF(AF129,$BJ129,0)</f>
        <v>6608</v>
      </c>
      <c r="BS129" s="95"/>
      <c r="BT129" s="28">
        <f>IF(AL129,$BJ129,0)</f>
        <v>6608</v>
      </c>
    </row>
    <row r="130" spans="1:72" ht="11.25" x14ac:dyDescent="0.25">
      <c r="A130" s="83">
        <v>49</v>
      </c>
      <c r="B130" s="95"/>
      <c r="C130" s="83" t="s">
        <v>169</v>
      </c>
      <c r="D130" s="95"/>
      <c r="E130" s="21">
        <v>4111973</v>
      </c>
      <c r="F130" s="95"/>
      <c r="G130" s="20">
        <f>(E130/$BJ130)</f>
        <v>153.87392882535644</v>
      </c>
      <c r="H130" s="95"/>
      <c r="I130" s="20">
        <f>IF(G$195,G130/G$195*100,0)</f>
        <v>72.377637170194049</v>
      </c>
      <c r="J130" s="95"/>
      <c r="K130" s="21">
        <v>4111973</v>
      </c>
      <c r="L130" s="95"/>
      <c r="M130" s="21">
        <v>7549554</v>
      </c>
      <c r="N130" s="95"/>
      <c r="O130" s="20">
        <f>(M130/$BJ130)</f>
        <v>282.51146952063766</v>
      </c>
      <c r="P130" s="95"/>
      <c r="Q130" s="20">
        <f>IF(O$195,O130/O$195*100,0)</f>
        <v>121.67851534754774</v>
      </c>
      <c r="R130" s="95"/>
      <c r="S130" s="21">
        <v>2480951</v>
      </c>
      <c r="T130" s="95"/>
      <c r="U130" s="20">
        <f>(S130/$BJ130)</f>
        <v>92.839538973917598</v>
      </c>
      <c r="V130" s="95"/>
      <c r="W130" s="20">
        <f>IF(U$195,U130/U$195*100,0)</f>
        <v>78.499078806319815</v>
      </c>
      <c r="X130" s="95"/>
      <c r="Y130" s="21">
        <v>0</v>
      </c>
      <c r="Z130" s="95"/>
      <c r="AA130" s="21">
        <v>1218232</v>
      </c>
      <c r="AB130" s="95"/>
      <c r="AC130" s="21">
        <v>0</v>
      </c>
      <c r="AD130" s="95"/>
      <c r="AE130" s="95"/>
      <c r="AF130" s="21">
        <v>248159</v>
      </c>
      <c r="AG130" s="95"/>
      <c r="AH130" s="22">
        <f>(AF130/$BJ130)</f>
        <v>9.286345095984732</v>
      </c>
      <c r="AI130" s="95"/>
      <c r="AJ130" s="22">
        <f>IF(AH$195,AH130/AH$195*100,0)</f>
        <v>50.147744202362212</v>
      </c>
      <c r="AK130" s="95"/>
      <c r="AL130" s="21">
        <v>1474104</v>
      </c>
      <c r="AM130" s="95"/>
      <c r="AN130" s="20">
        <f>(AL130/$BJ130)</f>
        <v>55.162369494442991</v>
      </c>
      <c r="AO130" s="95"/>
      <c r="AP130" s="20">
        <f>IF(AN$195,AN130/AN$195*100,0)</f>
        <v>106.69797344199293</v>
      </c>
      <c r="AQ130" s="95"/>
      <c r="AR130" s="21">
        <f>(E130+M130+S130+AF130+AL130)</f>
        <v>15864741</v>
      </c>
      <c r="AS130" s="95"/>
      <c r="AT130" s="21">
        <v>2064522</v>
      </c>
      <c r="AU130" s="95"/>
      <c r="AV130" s="22">
        <f>IF($AR130,AT130/$AR130*100,0)</f>
        <v>13.013272640252998</v>
      </c>
      <c r="AW130" s="95"/>
      <c r="AX130" s="21">
        <v>242236</v>
      </c>
      <c r="AY130" s="95"/>
      <c r="AZ130" s="22">
        <f>IF($AR130,AX130/$AR130*100,0)</f>
        <v>1.5268827899554112</v>
      </c>
      <c r="BA130" s="95"/>
      <c r="BB130" s="21">
        <v>51699</v>
      </c>
      <c r="BC130" s="95"/>
      <c r="BD130" s="22">
        <f>IF($AR130,BB130/$AR130*100,0)</f>
        <v>0.32587358343889761</v>
      </c>
      <c r="BE130" s="95"/>
      <c r="BF130" s="21">
        <v>398008</v>
      </c>
      <c r="BG130" s="95"/>
      <c r="BH130" s="83">
        <v>49</v>
      </c>
      <c r="BI130" s="95"/>
      <c r="BJ130" s="28">
        <v>26723</v>
      </c>
      <c r="BK130" s="95"/>
      <c r="BL130" s="28">
        <f>IF(E130,$BJ130,0)</f>
        <v>26723</v>
      </c>
      <c r="BM130" s="95"/>
      <c r="BN130" s="28">
        <f>IF(M130,$BJ130,0)</f>
        <v>26723</v>
      </c>
      <c r="BO130" s="95"/>
      <c r="BP130" s="28">
        <f>IF(S130,$BJ130,0)</f>
        <v>26723</v>
      </c>
      <c r="BQ130" s="95"/>
      <c r="BR130" s="28">
        <f>IF(AF130,$BJ130,0)</f>
        <v>26723</v>
      </c>
      <c r="BS130" s="95"/>
      <c r="BT130" s="28">
        <f>IF(AL130,$BJ130,0)</f>
        <v>26723</v>
      </c>
    </row>
    <row r="131" spans="1:72" ht="11.25" x14ac:dyDescent="0.25">
      <c r="A131" s="83">
        <v>50</v>
      </c>
      <c r="B131" s="95"/>
      <c r="C131" s="83" t="s">
        <v>170</v>
      </c>
      <c r="D131" s="95"/>
      <c r="E131" s="30">
        <v>2864350</v>
      </c>
      <c r="F131" s="95"/>
      <c r="G131" s="20">
        <f>(E131/$BJ131)</f>
        <v>160.82818641212802</v>
      </c>
      <c r="H131" s="95"/>
      <c r="I131" s="20">
        <f>IF(G$195,G131/G$195*100,0)</f>
        <v>75.648709380059401</v>
      </c>
      <c r="J131" s="95"/>
      <c r="K131" s="30">
        <v>2864350</v>
      </c>
      <c r="L131" s="95"/>
      <c r="M131" s="30">
        <v>2704567</v>
      </c>
      <c r="N131" s="95"/>
      <c r="O131" s="20">
        <f>(M131/$BJ131)</f>
        <v>151.8566535654127</v>
      </c>
      <c r="P131" s="95"/>
      <c r="Q131" s="20">
        <f>IF(O$195,O131/O$195*100,0)</f>
        <v>65.405104376254357</v>
      </c>
      <c r="R131" s="95"/>
      <c r="S131" s="30">
        <v>1178631</v>
      </c>
      <c r="T131" s="95"/>
      <c r="U131" s="20">
        <f>(S131/$BJ131)</f>
        <v>66.178046041549692</v>
      </c>
      <c r="V131" s="95"/>
      <c r="W131" s="20">
        <f>IF(U$195,U131/U$195*100,0)</f>
        <v>55.955853603746711</v>
      </c>
      <c r="X131" s="95"/>
      <c r="Y131" s="30">
        <v>0</v>
      </c>
      <c r="Z131" s="95"/>
      <c r="AA131" s="30">
        <v>1178631</v>
      </c>
      <c r="AB131" s="95"/>
      <c r="AC131" s="30">
        <v>0</v>
      </c>
      <c r="AD131" s="95"/>
      <c r="AE131" s="95"/>
      <c r="AF131" s="30">
        <v>156977</v>
      </c>
      <c r="AG131" s="95"/>
      <c r="AH131" s="22">
        <f>(AF131/$BJ131)</f>
        <v>8.8139809096013479</v>
      </c>
      <c r="AI131" s="95"/>
      <c r="AJ131" s="22">
        <f>IF(AH$195,AH131/AH$195*100,0)</f>
        <v>47.596902278626978</v>
      </c>
      <c r="AK131" s="95"/>
      <c r="AL131" s="30">
        <v>326073</v>
      </c>
      <c r="AM131" s="95"/>
      <c r="AN131" s="20">
        <f>(AL131/$BJ131)</f>
        <v>18.308422234699606</v>
      </c>
      <c r="AO131" s="95"/>
      <c r="AP131" s="20">
        <f>IF(AN$195,AN131/AN$195*100,0)</f>
        <v>35.413118893661057</v>
      </c>
      <c r="AQ131" s="95"/>
      <c r="AR131" s="30">
        <f>(E131+M131+S131+AF131+AL131)</f>
        <v>7230598</v>
      </c>
      <c r="AS131" s="95"/>
      <c r="AT131" s="30">
        <v>847499</v>
      </c>
      <c r="AU131" s="95"/>
      <c r="AV131" s="22">
        <f>IF($AR131,AT131/$AR131*100,0)</f>
        <v>11.721008414518412</v>
      </c>
      <c r="AW131" s="95"/>
      <c r="AX131" s="30">
        <v>262784</v>
      </c>
      <c r="AY131" s="95"/>
      <c r="AZ131" s="22">
        <f>IF($AR131,AX131/$AR131*100,0)</f>
        <v>3.6343328726061106</v>
      </c>
      <c r="BA131" s="95"/>
      <c r="BB131" s="30">
        <v>4164</v>
      </c>
      <c r="BC131" s="95"/>
      <c r="BD131" s="22">
        <f>IF($AR131,BB131/$AR131*100,0)</f>
        <v>5.7588597789560415E-2</v>
      </c>
      <c r="BE131" s="95"/>
      <c r="BF131" s="30">
        <v>341725</v>
      </c>
      <c r="BG131" s="95"/>
      <c r="BH131" s="83">
        <v>50</v>
      </c>
      <c r="BI131" s="95"/>
      <c r="BJ131" s="28">
        <v>17810</v>
      </c>
      <c r="BK131" s="95"/>
      <c r="BL131" s="28">
        <f>IF(E131,$BJ131,0)</f>
        <v>17810</v>
      </c>
      <c r="BM131" s="95"/>
      <c r="BN131" s="28">
        <f>IF(M131,$BJ131,0)</f>
        <v>17810</v>
      </c>
      <c r="BO131" s="95"/>
      <c r="BP131" s="28">
        <f>IF(S131,$BJ131,0)</f>
        <v>17810</v>
      </c>
      <c r="BQ131" s="95"/>
      <c r="BR131" s="28">
        <f>IF(AF131,$BJ131,0)</f>
        <v>17810</v>
      </c>
      <c r="BS131" s="95"/>
      <c r="BT131" s="28">
        <f>IF(AL131,$BJ131,0)</f>
        <v>17810</v>
      </c>
    </row>
    <row r="132" spans="1:72" ht="8.85" customHeight="1" x14ac:dyDescent="0.25">
      <c r="A132" s="95"/>
      <c r="B132" s="95"/>
      <c r="D132" s="95"/>
      <c r="E132" s="21"/>
      <c r="F132" s="95"/>
      <c r="G132" s="22"/>
      <c r="H132" s="95"/>
      <c r="I132" s="22"/>
      <c r="J132" s="95"/>
      <c r="K132" s="21"/>
      <c r="L132" s="95"/>
      <c r="M132" s="21"/>
      <c r="N132" s="95"/>
      <c r="O132" s="22"/>
      <c r="P132" s="95"/>
      <c r="Q132" s="22"/>
      <c r="R132" s="95"/>
      <c r="S132" s="21"/>
      <c r="T132" s="95"/>
      <c r="U132" s="22"/>
      <c r="V132" s="95"/>
      <c r="W132" s="22"/>
      <c r="X132" s="95"/>
      <c r="Y132" s="21"/>
      <c r="Z132" s="95"/>
      <c r="AA132" s="21"/>
      <c r="AB132" s="95"/>
      <c r="AC132" s="21"/>
      <c r="AD132" s="95"/>
      <c r="AE132" s="95"/>
      <c r="AF132" s="21"/>
      <c r="AG132" s="95"/>
      <c r="AH132" s="22"/>
      <c r="AI132" s="95"/>
      <c r="AJ132" s="22"/>
      <c r="AK132" s="95"/>
      <c r="AL132" s="21"/>
      <c r="AM132" s="95"/>
      <c r="AN132" s="22"/>
      <c r="AO132" s="95"/>
      <c r="AP132" s="22"/>
      <c r="AQ132" s="95"/>
      <c r="AR132" s="21"/>
      <c r="AS132" s="95"/>
      <c r="AT132" s="21"/>
      <c r="AU132" s="95"/>
      <c r="AV132" s="22"/>
      <c r="AW132" s="95"/>
      <c r="AX132" s="21"/>
      <c r="AY132" s="95"/>
      <c r="AZ132" s="22"/>
      <c r="BA132" s="95"/>
      <c r="BB132" s="21"/>
      <c r="BC132" s="95"/>
      <c r="BD132" s="22"/>
      <c r="BE132" s="95"/>
      <c r="BF132" s="21"/>
      <c r="BG132" s="95"/>
      <c r="BI132" s="95"/>
      <c r="BJ132" s="28"/>
      <c r="BK132" s="95"/>
      <c r="BL132" s="28"/>
      <c r="BM132" s="95"/>
      <c r="BN132" s="28"/>
      <c r="BO132" s="95"/>
      <c r="BP132" s="28"/>
      <c r="BQ132" s="95"/>
      <c r="BR132" s="28"/>
      <c r="BS132" s="95"/>
      <c r="BT132" s="28"/>
    </row>
    <row r="133" spans="1:72" ht="9" customHeight="1" x14ac:dyDescent="0.25">
      <c r="A133" s="95"/>
      <c r="B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row>
    <row r="134" spans="1:72" ht="9.75" customHeight="1" x14ac:dyDescent="0.25">
      <c r="A134" s="95"/>
      <c r="B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5"/>
      <c r="BL134" s="95"/>
      <c r="BM134" s="95"/>
      <c r="BN134" s="95"/>
      <c r="BO134" s="95"/>
      <c r="BP134" s="95"/>
      <c r="BQ134" s="95"/>
      <c r="BR134" s="95"/>
      <c r="BS134" s="95"/>
      <c r="BT134" s="95"/>
    </row>
    <row r="135" spans="1:72" s="80" customFormat="1" ht="13.5" customHeight="1" x14ac:dyDescent="0.25">
      <c r="A135" s="247"/>
      <c r="BI135" s="237"/>
    </row>
    <row r="136" spans="1:72" s="80" customFormat="1" ht="10.5" customHeight="1" x14ac:dyDescent="0.25">
      <c r="A136" s="102"/>
      <c r="AC136" s="84" t="s">
        <v>42</v>
      </c>
      <c r="AF136" s="102" t="s">
        <v>43</v>
      </c>
      <c r="BH136" s="84" t="s">
        <v>399</v>
      </c>
    </row>
    <row r="137" spans="1:72" s="80" customFormat="1" ht="10.5" customHeight="1" x14ac:dyDescent="0.25">
      <c r="A137" s="85"/>
      <c r="AC137" s="84" t="s">
        <v>400</v>
      </c>
      <c r="AF137" s="102" t="s">
        <v>360</v>
      </c>
      <c r="BH137" s="84" t="s">
        <v>171</v>
      </c>
    </row>
    <row r="138" spans="1:72" s="80" customFormat="1" ht="10.5" customHeight="1" x14ac:dyDescent="0.25">
      <c r="A138" s="86"/>
      <c r="AC138" s="84" t="s">
        <v>48</v>
      </c>
      <c r="AF138" s="87" t="s">
        <v>49</v>
      </c>
    </row>
    <row r="139" spans="1:72" ht="9.6" customHeight="1" x14ac:dyDescent="0.25">
      <c r="AT139" s="89" t="s">
        <v>361</v>
      </c>
      <c r="AU139" s="89"/>
      <c r="AV139" s="89"/>
      <c r="AW139" s="89"/>
      <c r="AX139" s="89"/>
      <c r="AY139" s="89"/>
      <c r="AZ139" s="89"/>
      <c r="BA139" s="89"/>
      <c r="BB139" s="89"/>
      <c r="BC139" s="89"/>
      <c r="BD139" s="89"/>
      <c r="BE139" s="89"/>
      <c r="BF139" s="89"/>
    </row>
    <row r="140" spans="1:72" ht="9.6" customHeight="1" x14ac:dyDescent="0.25"/>
    <row r="141" spans="1:72" ht="9.6" customHeight="1" x14ac:dyDescent="0.25">
      <c r="E141" s="89" t="s">
        <v>401</v>
      </c>
      <c r="F141" s="89"/>
      <c r="G141" s="89"/>
      <c r="H141" s="89"/>
      <c r="I141" s="89"/>
      <c r="J141" s="89"/>
      <c r="K141" s="89"/>
      <c r="M141" s="89" t="s">
        <v>402</v>
      </c>
      <c r="N141" s="89"/>
      <c r="O141" s="89"/>
      <c r="P141" s="89"/>
      <c r="Q141" s="89"/>
      <c r="S141" s="89" t="s">
        <v>403</v>
      </c>
      <c r="T141" s="89"/>
      <c r="U141" s="89"/>
      <c r="V141" s="89"/>
      <c r="W141" s="89"/>
      <c r="X141" s="89"/>
      <c r="Y141" s="89"/>
      <c r="Z141" s="89"/>
      <c r="AA141" s="89"/>
      <c r="AB141" s="89"/>
      <c r="AC141" s="89"/>
      <c r="AF141" s="89" t="s">
        <v>404</v>
      </c>
      <c r="AG141" s="89"/>
      <c r="AH141" s="89"/>
      <c r="AI141" s="89"/>
      <c r="AJ141" s="89"/>
      <c r="AL141" s="89" t="s">
        <v>405</v>
      </c>
      <c r="AM141" s="89"/>
      <c r="AN141" s="89"/>
      <c r="AO141" s="89"/>
      <c r="AP141" s="89"/>
      <c r="AX141" s="89" t="s">
        <v>365</v>
      </c>
      <c r="AY141" s="89"/>
      <c r="AZ141" s="89"/>
      <c r="BA141" s="89"/>
      <c r="BB141" s="89"/>
      <c r="BC141" s="89"/>
      <c r="BD141" s="89"/>
    </row>
    <row r="142" spans="1:72" ht="9.6" customHeight="1" x14ac:dyDescent="0.25"/>
    <row r="143" spans="1:72" ht="9.6" customHeight="1" x14ac:dyDescent="0.25">
      <c r="Y143" s="89" t="s">
        <v>367</v>
      </c>
      <c r="Z143" s="89"/>
      <c r="AA143" s="89"/>
      <c r="AB143" s="89"/>
      <c r="AC143" s="89"/>
      <c r="AT143" s="89" t="s">
        <v>392</v>
      </c>
      <c r="AU143" s="89"/>
      <c r="AV143" s="89"/>
      <c r="AX143" s="89" t="s">
        <v>59</v>
      </c>
      <c r="AY143" s="89"/>
      <c r="AZ143" s="89"/>
      <c r="BB143" s="89" t="s">
        <v>60</v>
      </c>
      <c r="BC143" s="89"/>
      <c r="BD143" s="89"/>
    </row>
    <row r="144" spans="1:72" ht="9.6" customHeight="1" x14ac:dyDescent="0.25">
      <c r="K144" s="92" t="s">
        <v>406</v>
      </c>
      <c r="AA144" s="91" t="s">
        <v>407</v>
      </c>
      <c r="BF144" s="91" t="s">
        <v>408</v>
      </c>
      <c r="BL144" s="91" t="s">
        <v>409</v>
      </c>
      <c r="BN144" s="91" t="s">
        <v>410</v>
      </c>
      <c r="BP144" s="91" t="s">
        <v>411</v>
      </c>
    </row>
    <row r="145" spans="1:72" ht="9.6" customHeight="1" x14ac:dyDescent="0.25">
      <c r="I145" s="91" t="s">
        <v>64</v>
      </c>
      <c r="Q145" s="91" t="s">
        <v>64</v>
      </c>
      <c r="W145" s="91" t="s">
        <v>64</v>
      </c>
      <c r="AA145" s="91" t="s">
        <v>412</v>
      </c>
      <c r="AC145" s="91" t="s">
        <v>413</v>
      </c>
      <c r="AJ145" s="91" t="s">
        <v>64</v>
      </c>
      <c r="AP145" s="91" t="s">
        <v>64</v>
      </c>
      <c r="AV145" s="91" t="s">
        <v>268</v>
      </c>
      <c r="AZ145" s="91" t="s">
        <v>268</v>
      </c>
      <c r="BD145" s="91" t="s">
        <v>268</v>
      </c>
      <c r="BF145" s="91" t="s">
        <v>414</v>
      </c>
      <c r="BL145" s="91" t="s">
        <v>415</v>
      </c>
      <c r="BM145" s="91"/>
      <c r="BN145" s="91" t="s">
        <v>416</v>
      </c>
      <c r="BO145" s="91"/>
      <c r="BP145" s="91" t="s">
        <v>266</v>
      </c>
      <c r="BQ145" s="91"/>
      <c r="BS145" s="91"/>
      <c r="BT145" s="91" t="s">
        <v>312</v>
      </c>
    </row>
    <row r="146" spans="1:72" ht="9.6" customHeight="1" x14ac:dyDescent="0.25">
      <c r="A146" s="92" t="s">
        <v>71</v>
      </c>
      <c r="C146" s="92" t="s">
        <v>72</v>
      </c>
      <c r="E146" s="92" t="s">
        <v>73</v>
      </c>
      <c r="G146" s="92" t="s">
        <v>395</v>
      </c>
      <c r="I146" s="92" t="s">
        <v>79</v>
      </c>
      <c r="K146" s="92" t="s">
        <v>397</v>
      </c>
      <c r="M146" s="92" t="s">
        <v>73</v>
      </c>
      <c r="O146" s="92" t="s">
        <v>395</v>
      </c>
      <c r="Q146" s="92" t="s">
        <v>79</v>
      </c>
      <c r="S146" s="92" t="s">
        <v>73</v>
      </c>
      <c r="U146" s="92" t="s">
        <v>395</v>
      </c>
      <c r="W146" s="92" t="s">
        <v>79</v>
      </c>
      <c r="Y146" s="92" t="s">
        <v>397</v>
      </c>
      <c r="AA146" s="92" t="s">
        <v>417</v>
      </c>
      <c r="AC146" s="92" t="s">
        <v>418</v>
      </c>
      <c r="AF146" s="92" t="s">
        <v>73</v>
      </c>
      <c r="AH146" s="92" t="s">
        <v>395</v>
      </c>
      <c r="AJ146" s="92" t="s">
        <v>79</v>
      </c>
      <c r="AL146" s="92" t="s">
        <v>73</v>
      </c>
      <c r="AN146" s="92" t="s">
        <v>395</v>
      </c>
      <c r="AP146" s="92" t="s">
        <v>79</v>
      </c>
      <c r="AR146" s="92" t="s">
        <v>65</v>
      </c>
      <c r="AT146" s="92" t="s">
        <v>73</v>
      </c>
      <c r="AV146" s="92" t="s">
        <v>349</v>
      </c>
      <c r="AX146" s="92" t="s">
        <v>73</v>
      </c>
      <c r="AZ146" s="92" t="s">
        <v>349</v>
      </c>
      <c r="BB146" s="92" t="s">
        <v>73</v>
      </c>
      <c r="BD146" s="92" t="s">
        <v>349</v>
      </c>
      <c r="BF146" s="92" t="s">
        <v>386</v>
      </c>
      <c r="BH146" s="92" t="s">
        <v>71</v>
      </c>
      <c r="BL146" s="234" t="s">
        <v>419</v>
      </c>
      <c r="BM146" s="91"/>
      <c r="BN146" s="234" t="s">
        <v>420</v>
      </c>
      <c r="BO146" s="91"/>
      <c r="BP146" s="234" t="s">
        <v>421</v>
      </c>
      <c r="BQ146" s="91"/>
      <c r="BR146" s="234" t="s">
        <v>404</v>
      </c>
      <c r="BS146" s="91"/>
      <c r="BT146" s="234" t="s">
        <v>422</v>
      </c>
    </row>
    <row r="147" spans="1:72" ht="8.85" customHeight="1" x14ac:dyDescent="0.25">
      <c r="C147" s="91"/>
      <c r="E147" s="91"/>
      <c r="G147" s="91"/>
      <c r="I147" s="91"/>
      <c r="K147" s="91"/>
      <c r="M147" s="91"/>
      <c r="O147" s="91"/>
      <c r="Q147" s="91"/>
      <c r="S147" s="91"/>
      <c r="U147" s="91"/>
      <c r="W147" s="91"/>
      <c r="Y147" s="91"/>
      <c r="AA147" s="91"/>
      <c r="AC147" s="91"/>
      <c r="AF147" s="91"/>
      <c r="AH147" s="91"/>
      <c r="AJ147" s="91"/>
      <c r="AL147" s="91"/>
      <c r="AN147" s="91"/>
      <c r="AP147" s="91"/>
      <c r="AR147" s="91"/>
      <c r="AT147" s="91"/>
      <c r="AV147" s="91"/>
      <c r="AX147" s="91"/>
      <c r="AZ147" s="91"/>
      <c r="BB147" s="91"/>
      <c r="BD147" s="91"/>
      <c r="BF147" s="91"/>
    </row>
    <row r="148" spans="1:72" ht="8.85" customHeight="1" x14ac:dyDescent="0.25">
      <c r="B148" s="83" t="s">
        <v>279</v>
      </c>
    </row>
    <row r="149" spans="1:72" ht="11.25" x14ac:dyDescent="0.25">
      <c r="A149" s="83">
        <v>51</v>
      </c>
      <c r="B149" s="95"/>
      <c r="C149" s="83" t="s">
        <v>172</v>
      </c>
      <c r="D149" s="95"/>
      <c r="E149" s="19">
        <v>3137062</v>
      </c>
      <c r="F149" s="95"/>
      <c r="G149" s="34">
        <f>(E149/$BJ149)</f>
        <v>287.30304972982873</v>
      </c>
      <c r="H149" s="95"/>
      <c r="I149" s="20">
        <f>IF(G$195,G149/G$195*100,0)</f>
        <v>135.13865571624453</v>
      </c>
      <c r="J149" s="95"/>
      <c r="K149" s="19">
        <v>3137062</v>
      </c>
      <c r="L149" s="95"/>
      <c r="M149" s="19">
        <v>2216577</v>
      </c>
      <c r="N149" s="95"/>
      <c r="O149" s="34">
        <f>(M149/$BJ149)</f>
        <v>203.0018316695668</v>
      </c>
      <c r="P149" s="95"/>
      <c r="Q149" s="20">
        <f>IF(O$195,O149/O$195*100,0)</f>
        <v>87.433482018616829</v>
      </c>
      <c r="R149" s="95"/>
      <c r="S149" s="19">
        <v>1456564</v>
      </c>
      <c r="T149" s="95"/>
      <c r="U149" s="34">
        <f>(S149/$BJ149)</f>
        <v>133.39719754556279</v>
      </c>
      <c r="V149" s="95"/>
      <c r="W149" s="20">
        <f>IF(U$195,U149/U$195*100,0)</f>
        <v>112.79199830595057</v>
      </c>
      <c r="X149" s="95"/>
      <c r="Y149" s="19">
        <v>1296093</v>
      </c>
      <c r="Z149" s="95"/>
      <c r="AA149" s="19">
        <v>97666</v>
      </c>
      <c r="AB149" s="95"/>
      <c r="AC149" s="19">
        <v>62805</v>
      </c>
      <c r="AD149" s="95"/>
      <c r="AE149" s="95"/>
      <c r="AF149" s="19">
        <v>195528</v>
      </c>
      <c r="AG149" s="95"/>
      <c r="AH149" s="34">
        <f>(AF149/$BJ149)</f>
        <v>17.907134352962725</v>
      </c>
      <c r="AI149" s="95"/>
      <c r="AJ149" s="20">
        <f>IF(AH$195,AH149/AH$195*100,0)</f>
        <v>96.701380752906701</v>
      </c>
      <c r="AK149" s="95"/>
      <c r="AL149" s="19">
        <v>185294</v>
      </c>
      <c r="AM149" s="95"/>
      <c r="AN149" s="34">
        <f>(AL149/$BJ149)</f>
        <v>16.969869035625972</v>
      </c>
      <c r="AO149" s="95"/>
      <c r="AP149" s="20">
        <f>IF(AN$195,AN149/AN$195*100,0)</f>
        <v>32.82401847983926</v>
      </c>
      <c r="AQ149" s="95"/>
      <c r="AR149" s="19">
        <f>(E149+M149+S149+AF149+AL149)</f>
        <v>7191025</v>
      </c>
      <c r="AS149" s="95"/>
      <c r="AT149" s="19">
        <v>1593760</v>
      </c>
      <c r="AU149" s="95"/>
      <c r="AV149" s="20">
        <f>IF($AR149,AT149/$AR149*100,0)</f>
        <v>22.163182578283347</v>
      </c>
      <c r="AW149" s="95"/>
      <c r="AX149" s="19">
        <v>896157</v>
      </c>
      <c r="AY149" s="95"/>
      <c r="AZ149" s="20">
        <f>IF($AR149,AX149/$AR149*100,0)</f>
        <v>12.462159427897971</v>
      </c>
      <c r="BA149" s="95"/>
      <c r="BB149" s="19">
        <v>0</v>
      </c>
      <c r="BC149" s="95"/>
      <c r="BD149" s="20">
        <f>IF($AR149,BB149/$AR149*100,0)</f>
        <v>0</v>
      </c>
      <c r="BE149" s="95"/>
      <c r="BF149" s="19">
        <v>473121</v>
      </c>
      <c r="BG149" s="95"/>
      <c r="BH149" s="83">
        <v>51</v>
      </c>
      <c r="BI149" s="95"/>
      <c r="BJ149" s="28">
        <v>10919</v>
      </c>
      <c r="BK149" s="95"/>
      <c r="BL149" s="28">
        <f>IF(E149,$BJ149,0)</f>
        <v>10919</v>
      </c>
      <c r="BM149" s="95"/>
      <c r="BN149" s="28">
        <f>IF(M149,$BJ149,0)</f>
        <v>10919</v>
      </c>
      <c r="BO149" s="95"/>
      <c r="BP149" s="28">
        <f>IF(S149,$BJ149,0)</f>
        <v>10919</v>
      </c>
      <c r="BQ149" s="95"/>
      <c r="BR149" s="28">
        <f>IF(AF149,$BJ149,0)</f>
        <v>10919</v>
      </c>
      <c r="BS149" s="95"/>
      <c r="BT149" s="28">
        <f>IF(AL149,$BJ149,0)</f>
        <v>10919</v>
      </c>
    </row>
    <row r="150" spans="1:72" ht="11.25" x14ac:dyDescent="0.25">
      <c r="A150" s="83">
        <v>52</v>
      </c>
      <c r="B150" s="95"/>
      <c r="C150" s="83" t="s">
        <v>173</v>
      </c>
      <c r="D150" s="95"/>
      <c r="E150" s="21">
        <v>0</v>
      </c>
      <c r="F150" s="95"/>
      <c r="G150" s="20">
        <v>0</v>
      </c>
      <c r="H150" s="95"/>
      <c r="I150" s="20">
        <f>IF(G$195,G150/G$195*100,0)</f>
        <v>0</v>
      </c>
      <c r="J150" s="95"/>
      <c r="K150" s="21">
        <v>0</v>
      </c>
      <c r="L150" s="95"/>
      <c r="M150" s="21">
        <v>0</v>
      </c>
      <c r="N150" s="95"/>
      <c r="O150" s="20">
        <v>0</v>
      </c>
      <c r="P150" s="95"/>
      <c r="Q150" s="20">
        <f>IF(O$195,O150/O$195*100,0)</f>
        <v>0</v>
      </c>
      <c r="R150" s="95"/>
      <c r="S150" s="21">
        <v>0</v>
      </c>
      <c r="T150" s="95"/>
      <c r="U150" s="20">
        <v>0</v>
      </c>
      <c r="V150" s="95"/>
      <c r="W150" s="20">
        <f>IF(U$195,U150/U$195*100,0)</f>
        <v>0</v>
      </c>
      <c r="X150" s="95"/>
      <c r="Y150" s="21">
        <v>0</v>
      </c>
      <c r="Z150" s="95"/>
      <c r="AA150" s="21">
        <v>0</v>
      </c>
      <c r="AB150" s="95"/>
      <c r="AC150" s="21">
        <v>0</v>
      </c>
      <c r="AD150" s="95"/>
      <c r="AE150" s="95"/>
      <c r="AF150" s="21">
        <v>0</v>
      </c>
      <c r="AG150" s="95"/>
      <c r="AH150" s="22">
        <v>0</v>
      </c>
      <c r="AI150" s="95"/>
      <c r="AJ150" s="22">
        <f>IF(AH$195,AH150/AH$195*100,0)</f>
        <v>0</v>
      </c>
      <c r="AK150" s="95"/>
      <c r="AL150" s="21">
        <v>0</v>
      </c>
      <c r="AM150" s="95"/>
      <c r="AN150" s="20">
        <v>0</v>
      </c>
      <c r="AO150" s="95"/>
      <c r="AP150" s="20">
        <f>IF(AN$195,AN150/AN$195*100,0)</f>
        <v>0</v>
      </c>
      <c r="AQ150" s="95"/>
      <c r="AR150" s="21">
        <f>(E150+M150+S150+AF150+AL150)</f>
        <v>0</v>
      </c>
      <c r="AS150" s="95"/>
      <c r="AT150" s="21">
        <v>0</v>
      </c>
      <c r="AU150" s="95"/>
      <c r="AV150" s="20">
        <f>IF($AR150,AT150/$AR150*100,0)</f>
        <v>0</v>
      </c>
      <c r="AW150" s="95"/>
      <c r="AX150" s="21">
        <v>0</v>
      </c>
      <c r="AY150" s="95"/>
      <c r="AZ150" s="20">
        <f>IF($AR150,AX150/$AR150*100,0)</f>
        <v>0</v>
      </c>
      <c r="BA150" s="95"/>
      <c r="BB150" s="21">
        <v>0</v>
      </c>
      <c r="BC150" s="95"/>
      <c r="BD150" s="20">
        <f>IF($AR150,BB150/$AR150*100,0)</f>
        <v>0</v>
      </c>
      <c r="BE150" s="95"/>
      <c r="BF150" s="21">
        <v>0</v>
      </c>
      <c r="BG150" s="95"/>
      <c r="BH150" s="83">
        <v>52</v>
      </c>
      <c r="BI150" s="95"/>
      <c r="BJ150" s="28">
        <v>0</v>
      </c>
      <c r="BK150" s="95"/>
      <c r="BL150" s="28">
        <f>IF(E150,$BJ150,0)</f>
        <v>0</v>
      </c>
      <c r="BM150" s="95"/>
      <c r="BN150" s="28">
        <f>IF(M150,$BJ150,0)</f>
        <v>0</v>
      </c>
      <c r="BO150" s="95"/>
      <c r="BP150" s="28">
        <f>IF(S150,$BJ150,0)</f>
        <v>0</v>
      </c>
      <c r="BQ150" s="95"/>
      <c r="BR150" s="28">
        <f>IF(AF150,$BJ150,0)</f>
        <v>0</v>
      </c>
      <c r="BS150" s="95"/>
      <c r="BT150" s="28">
        <f>IF(AL150,$BJ150,0)</f>
        <v>0</v>
      </c>
    </row>
    <row r="151" spans="1:72" ht="11.25" x14ac:dyDescent="0.25">
      <c r="A151" s="83">
        <v>53</v>
      </c>
      <c r="B151" s="95"/>
      <c r="C151" s="83" t="s">
        <v>174</v>
      </c>
      <c r="D151" s="95"/>
      <c r="E151" s="21">
        <v>83915962</v>
      </c>
      <c r="F151" s="95"/>
      <c r="G151" s="20">
        <f>(E151/$BJ151)</f>
        <v>199.34473903634321</v>
      </c>
      <c r="H151" s="95"/>
      <c r="I151" s="20">
        <f>IF(G$195,G151/G$195*100,0)</f>
        <v>93.765729541714933</v>
      </c>
      <c r="J151" s="95"/>
      <c r="K151" s="21">
        <v>83180196</v>
      </c>
      <c r="L151" s="95"/>
      <c r="M151" s="21">
        <v>132119703</v>
      </c>
      <c r="N151" s="95"/>
      <c r="O151" s="20">
        <f>(M151/$BJ151)</f>
        <v>313.85408792780294</v>
      </c>
      <c r="P151" s="95"/>
      <c r="Q151" s="20">
        <f>IF(O$195,O151/O$195*100,0)</f>
        <v>135.17787267048999</v>
      </c>
      <c r="R151" s="95"/>
      <c r="S151" s="21">
        <v>39637122</v>
      </c>
      <c r="T151" s="95"/>
      <c r="U151" s="20">
        <f>(S151/$BJ151)</f>
        <v>94.159103380614269</v>
      </c>
      <c r="V151" s="95"/>
      <c r="W151" s="20">
        <f>IF(U$195,U151/U$195*100,0)</f>
        <v>79.61481668584976</v>
      </c>
      <c r="X151" s="95"/>
      <c r="Y151" s="21">
        <v>28575246</v>
      </c>
      <c r="Z151" s="95"/>
      <c r="AA151" s="21">
        <v>3347903</v>
      </c>
      <c r="AB151" s="95"/>
      <c r="AC151" s="21">
        <v>2885277</v>
      </c>
      <c r="AD151" s="95"/>
      <c r="AE151" s="95"/>
      <c r="AF151" s="21">
        <v>12388025</v>
      </c>
      <c r="AG151" s="95"/>
      <c r="AH151" s="22">
        <f>(AF151/$BJ151)</f>
        <v>29.428103449504583</v>
      </c>
      <c r="AI151" s="95"/>
      <c r="AJ151" s="22">
        <f>IF(AH$195,AH151/AH$195*100,0)</f>
        <v>158.91645086337581</v>
      </c>
      <c r="AK151" s="95"/>
      <c r="AL151" s="21">
        <v>16721298</v>
      </c>
      <c r="AM151" s="95"/>
      <c r="AN151" s="20">
        <f>(AL151/$BJ151)</f>
        <v>39.721915911050722</v>
      </c>
      <c r="AO151" s="95"/>
      <c r="AP151" s="20">
        <f>IF(AN$195,AN151/AN$195*100,0)</f>
        <v>76.832231243607538</v>
      </c>
      <c r="AQ151" s="95"/>
      <c r="AR151" s="21">
        <f>(E151+M151+S151+AF151+AL151)</f>
        <v>284782110</v>
      </c>
      <c r="AS151" s="95"/>
      <c r="AT151" s="21">
        <v>16103696</v>
      </c>
      <c r="AU151" s="95"/>
      <c r="AV151" s="20">
        <f>IF($AR151,AT151/$AR151*100,0)</f>
        <v>5.6547428488397671</v>
      </c>
      <c r="AW151" s="95"/>
      <c r="AX151" s="21">
        <v>1674666</v>
      </c>
      <c r="AY151" s="95"/>
      <c r="AZ151" s="20">
        <f>IF($AR151,AX151/$AR151*100,0)</f>
        <v>0.58805168625234217</v>
      </c>
      <c r="BA151" s="95"/>
      <c r="BB151" s="21">
        <v>1019459</v>
      </c>
      <c r="BC151" s="95"/>
      <c r="BD151" s="20">
        <f>IF($AR151,BB151/$AR151*100,0)</f>
        <v>0.35797859633809159</v>
      </c>
      <c r="BE151" s="95"/>
      <c r="BF151" s="21">
        <v>6473719</v>
      </c>
      <c r="BG151" s="95"/>
      <c r="BH151" s="83">
        <v>53</v>
      </c>
      <c r="BI151" s="95"/>
      <c r="BJ151" s="28">
        <v>420959</v>
      </c>
      <c r="BK151" s="95"/>
      <c r="BL151" s="28">
        <f>IF(E151,$BJ151,0)</f>
        <v>420959</v>
      </c>
      <c r="BM151" s="95"/>
      <c r="BN151" s="28">
        <f>IF(M151,$BJ151,0)</f>
        <v>420959</v>
      </c>
      <c r="BO151" s="95"/>
      <c r="BP151" s="28">
        <f>IF(S151,$BJ151,0)</f>
        <v>420959</v>
      </c>
      <c r="BQ151" s="95"/>
      <c r="BR151" s="28">
        <f>IF(AF151,$BJ151,0)</f>
        <v>420959</v>
      </c>
      <c r="BS151" s="95"/>
      <c r="BT151" s="28">
        <f>IF(AL151,$BJ151,0)</f>
        <v>420959</v>
      </c>
    </row>
    <row r="152" spans="1:72" ht="11.25" x14ac:dyDescent="0.25">
      <c r="A152" s="83">
        <v>54</v>
      </c>
      <c r="B152" s="95"/>
      <c r="C152" s="83" t="s">
        <v>175</v>
      </c>
      <c r="D152" s="95"/>
      <c r="E152" s="21">
        <v>6754877</v>
      </c>
      <c r="F152" s="95"/>
      <c r="G152" s="20">
        <f>(E152/$BJ152)</f>
        <v>179.67009788275348</v>
      </c>
      <c r="H152" s="95"/>
      <c r="I152" s="20">
        <f>IF(G$195,G152/G$195*100,0)</f>
        <v>84.511374046025352</v>
      </c>
      <c r="J152" s="95"/>
      <c r="K152" s="21">
        <v>6754877</v>
      </c>
      <c r="L152" s="95"/>
      <c r="M152" s="21">
        <v>10038591</v>
      </c>
      <c r="N152" s="95"/>
      <c r="O152" s="20">
        <f>(M152/$BJ152)</f>
        <v>267.01220874561125</v>
      </c>
      <c r="P152" s="95"/>
      <c r="Q152" s="20">
        <f>IF(O$195,O152/O$195*100,0)</f>
        <v>115.00293844693654</v>
      </c>
      <c r="R152" s="95"/>
      <c r="S152" s="21">
        <v>5628343</v>
      </c>
      <c r="T152" s="95"/>
      <c r="U152" s="20">
        <f>(S152/$BJ152)</f>
        <v>149.70589956378339</v>
      </c>
      <c r="V152" s="95"/>
      <c r="W152" s="20">
        <f>IF(U$195,U152/U$195*100,0)</f>
        <v>126.58157652990913</v>
      </c>
      <c r="X152" s="95"/>
      <c r="Y152" s="21">
        <v>0</v>
      </c>
      <c r="Z152" s="95"/>
      <c r="AA152" s="21">
        <v>2593767</v>
      </c>
      <c r="AB152" s="95"/>
      <c r="AC152" s="21">
        <v>0</v>
      </c>
      <c r="AD152" s="95"/>
      <c r="AE152" s="95"/>
      <c r="AF152" s="21">
        <v>833943</v>
      </c>
      <c r="AG152" s="95"/>
      <c r="AH152" s="22">
        <f>(AF152/$BJ152)</f>
        <v>22.181694861155442</v>
      </c>
      <c r="AI152" s="95"/>
      <c r="AJ152" s="22">
        <f>IF(AH$195,AH152/AH$195*100,0)</f>
        <v>119.78468906491995</v>
      </c>
      <c r="AK152" s="95"/>
      <c r="AL152" s="21">
        <v>3103496</v>
      </c>
      <c r="AM152" s="95"/>
      <c r="AN152" s="20">
        <f>(AL152/$BJ152)</f>
        <v>82.548568996701775</v>
      </c>
      <c r="AO152" s="95"/>
      <c r="AP152" s="20">
        <f>IF(AN$195,AN152/AN$195*100,0)</f>
        <v>159.66980938648572</v>
      </c>
      <c r="AQ152" s="95"/>
      <c r="AR152" s="21">
        <f>(E152+M152+S152+AF152+AL152)</f>
        <v>26359250</v>
      </c>
      <c r="AS152" s="95"/>
      <c r="AT152" s="21">
        <v>3249841</v>
      </c>
      <c r="AU152" s="95"/>
      <c r="AV152" s="20">
        <f>IF($AR152,AT152/$AR152*100,0)</f>
        <v>12.329034399688913</v>
      </c>
      <c r="AW152" s="95"/>
      <c r="AX152" s="21">
        <v>1471656</v>
      </c>
      <c r="AY152" s="95"/>
      <c r="AZ152" s="20">
        <f>IF($AR152,AX152/$AR152*100,0)</f>
        <v>5.5830723560040596</v>
      </c>
      <c r="BA152" s="95"/>
      <c r="BB152" s="21">
        <v>2697662</v>
      </c>
      <c r="BC152" s="95"/>
      <c r="BD152" s="20">
        <f>IF($AR152,BB152/$AR152*100,0)</f>
        <v>10.234213795916045</v>
      </c>
      <c r="BE152" s="95"/>
      <c r="BF152" s="21">
        <v>2892397</v>
      </c>
      <c r="BG152" s="95"/>
      <c r="BH152" s="83">
        <v>54</v>
      </c>
      <c r="BI152" s="95"/>
      <c r="BJ152" s="28">
        <v>37596</v>
      </c>
      <c r="BK152" s="95"/>
      <c r="BL152" s="28">
        <f>IF(E152,$BJ152,0)</f>
        <v>37596</v>
      </c>
      <c r="BM152" s="95"/>
      <c r="BN152" s="28">
        <f>IF(M152,$BJ152,0)</f>
        <v>37596</v>
      </c>
      <c r="BO152" s="95"/>
      <c r="BP152" s="28">
        <f>IF(S152,$BJ152,0)</f>
        <v>37596</v>
      </c>
      <c r="BQ152" s="95"/>
      <c r="BR152" s="28">
        <f>IF(AF152,$BJ152,0)</f>
        <v>37596</v>
      </c>
      <c r="BS152" s="95"/>
      <c r="BT152" s="28">
        <f>IF(AL152,$BJ152,0)</f>
        <v>37596</v>
      </c>
    </row>
    <row r="153" spans="1:72" ht="11.25" x14ac:dyDescent="0.25">
      <c r="A153" s="83">
        <v>55</v>
      </c>
      <c r="B153" s="95"/>
      <c r="C153" s="83" t="s">
        <v>176</v>
      </c>
      <c r="D153" s="95"/>
      <c r="E153" s="21">
        <v>1166530</v>
      </c>
      <c r="F153" s="95"/>
      <c r="G153" s="20">
        <f>(E153/$BJ153)</f>
        <v>97.732071045576404</v>
      </c>
      <c r="H153" s="95"/>
      <c r="I153" s="20">
        <f>IF(G$195,G153/G$195*100,0)</f>
        <v>45.970207117131302</v>
      </c>
      <c r="J153" s="95"/>
      <c r="K153" s="21">
        <v>1166530</v>
      </c>
      <c r="L153" s="95"/>
      <c r="M153" s="21">
        <v>326412</v>
      </c>
      <c r="N153" s="95"/>
      <c r="O153" s="20">
        <f>(M153/$BJ153)</f>
        <v>27.346849865951743</v>
      </c>
      <c r="P153" s="95"/>
      <c r="Q153" s="20">
        <f>IF(O$195,O153/O$195*100,0)</f>
        <v>11.778368137645524</v>
      </c>
      <c r="R153" s="95"/>
      <c r="S153" s="21">
        <v>2000818</v>
      </c>
      <c r="T153" s="95"/>
      <c r="U153" s="20">
        <f>(S153/$BJ153)</f>
        <v>167.62885388739946</v>
      </c>
      <c r="V153" s="95"/>
      <c r="W153" s="20">
        <f>IF(U$195,U153/U$195*100,0)</f>
        <v>141.7360615633481</v>
      </c>
      <c r="X153" s="95"/>
      <c r="Y153" s="21">
        <v>0</v>
      </c>
      <c r="Z153" s="95"/>
      <c r="AA153" s="21">
        <v>2000818</v>
      </c>
      <c r="AB153" s="95"/>
      <c r="AC153" s="21">
        <v>0</v>
      </c>
      <c r="AD153" s="95"/>
      <c r="AE153" s="95"/>
      <c r="AF153" s="21">
        <v>95686</v>
      </c>
      <c r="AG153" s="95"/>
      <c r="AH153" s="22">
        <f>(AF153/$BJ153)</f>
        <v>8.0165884718498663</v>
      </c>
      <c r="AI153" s="95"/>
      <c r="AJ153" s="22">
        <f>IF(AH$195,AH153/AH$195*100,0)</f>
        <v>43.290855972578193</v>
      </c>
      <c r="AK153" s="95"/>
      <c r="AL153" s="21">
        <v>764449</v>
      </c>
      <c r="AM153" s="95"/>
      <c r="AN153" s="20">
        <f>(AL153/$BJ153)</f>
        <v>64.045660187667565</v>
      </c>
      <c r="AO153" s="95"/>
      <c r="AP153" s="20">
        <f>IF(AN$195,AN153/AN$195*100,0)</f>
        <v>123.88050427143205</v>
      </c>
      <c r="AQ153" s="95"/>
      <c r="AR153" s="21">
        <f>(E153+M153+S153+AF153+AL153)</f>
        <v>4353895</v>
      </c>
      <c r="AS153" s="95"/>
      <c r="AT153" s="21">
        <v>1641050</v>
      </c>
      <c r="AU153" s="95"/>
      <c r="AV153" s="22">
        <f>IF($AR153,AT153/$AR153*100,0)</f>
        <v>37.691538266310971</v>
      </c>
      <c r="AW153" s="95"/>
      <c r="AX153" s="21">
        <v>468827</v>
      </c>
      <c r="AY153" s="95"/>
      <c r="AZ153" s="22">
        <f>IF($AR153,AX153/$AR153*100,0)</f>
        <v>10.767990500459932</v>
      </c>
      <c r="BA153" s="95"/>
      <c r="BB153" s="21">
        <v>0</v>
      </c>
      <c r="BC153" s="95"/>
      <c r="BD153" s="22">
        <f>IF($AR153,BB153/$AR153*100,0)</f>
        <v>0</v>
      </c>
      <c r="BE153" s="95"/>
      <c r="BF153" s="21">
        <v>388881</v>
      </c>
      <c r="BG153" s="95"/>
      <c r="BH153" s="83">
        <v>55</v>
      </c>
      <c r="BI153" s="95"/>
      <c r="BJ153" s="28">
        <v>11936</v>
      </c>
      <c r="BK153" s="95"/>
      <c r="BL153" s="28">
        <f>IF(E153,$BJ153,0)</f>
        <v>11936</v>
      </c>
      <c r="BM153" s="95"/>
      <c r="BN153" s="28">
        <f>IF(M153,$BJ153,0)</f>
        <v>11936</v>
      </c>
      <c r="BO153" s="95"/>
      <c r="BP153" s="28">
        <f>IF(S153,$BJ153,0)</f>
        <v>11936</v>
      </c>
      <c r="BQ153" s="95"/>
      <c r="BR153" s="28">
        <f>IF(AF153,$BJ153,0)</f>
        <v>11936</v>
      </c>
      <c r="BS153" s="95"/>
      <c r="BT153" s="28">
        <f>IF(AL153,$BJ153,0)</f>
        <v>11936</v>
      </c>
    </row>
    <row r="154" spans="1:72" ht="11.25" x14ac:dyDescent="0.25">
      <c r="A154" s="83">
        <v>56</v>
      </c>
      <c r="B154" s="95"/>
      <c r="C154" s="83" t="s">
        <v>177</v>
      </c>
      <c r="D154" s="95"/>
      <c r="E154" s="21">
        <v>2381045</v>
      </c>
      <c r="F154" s="95"/>
      <c r="G154" s="20">
        <f>(E154/$BJ154)</f>
        <v>172.07812387078124</v>
      </c>
      <c r="H154" s="95"/>
      <c r="I154" s="20">
        <f>IF(G$195,G154/G$195*100,0)</f>
        <v>80.940339338334695</v>
      </c>
      <c r="J154" s="95"/>
      <c r="K154" s="21">
        <v>2381045</v>
      </c>
      <c r="L154" s="95"/>
      <c r="M154" s="21">
        <v>2838805</v>
      </c>
      <c r="N154" s="95"/>
      <c r="O154" s="20">
        <f>(M154/$BJ154)</f>
        <v>205.16043940160441</v>
      </c>
      <c r="P154" s="95"/>
      <c r="Q154" s="20">
        <f>IF(O$195,O154/O$195*100,0)</f>
        <v>88.36320067569558</v>
      </c>
      <c r="R154" s="95"/>
      <c r="S154" s="21">
        <v>2096953</v>
      </c>
      <c r="T154" s="95"/>
      <c r="U154" s="20">
        <f>(S154/$BJ154)</f>
        <v>151.54679482546794</v>
      </c>
      <c r="V154" s="95"/>
      <c r="W154" s="20">
        <f>IF(U$195,U154/U$195*100,0)</f>
        <v>128.13811788953129</v>
      </c>
      <c r="X154" s="95"/>
      <c r="Y154" s="21">
        <v>0</v>
      </c>
      <c r="Z154" s="95"/>
      <c r="AA154" s="21">
        <v>1710688</v>
      </c>
      <c r="AB154" s="95"/>
      <c r="AC154" s="21">
        <v>386265</v>
      </c>
      <c r="AD154" s="95"/>
      <c r="AE154" s="95"/>
      <c r="AF154" s="21">
        <v>294001</v>
      </c>
      <c r="AG154" s="95"/>
      <c r="AH154" s="22">
        <f>(AF154/$BJ154)</f>
        <v>21.247452482474525</v>
      </c>
      <c r="AI154" s="95"/>
      <c r="AJ154" s="22">
        <f>IF(AH$195,AH154/AH$195*100,0)</f>
        <v>114.73963125747812</v>
      </c>
      <c r="AK154" s="95"/>
      <c r="AL154" s="21">
        <v>367684</v>
      </c>
      <c r="AM154" s="95"/>
      <c r="AN154" s="20">
        <f>(AL154/$BJ154)</f>
        <v>26.572522945725229</v>
      </c>
      <c r="AO154" s="95"/>
      <c r="AP154" s="20">
        <f>IF(AN$195,AN154/AN$195*100,0)</f>
        <v>51.397979701277286</v>
      </c>
      <c r="AQ154" s="95"/>
      <c r="AR154" s="21">
        <f>(E154+M154+S154+AF154+AL154)</f>
        <v>7978488</v>
      </c>
      <c r="AS154" s="95"/>
      <c r="AT154" s="21">
        <v>1245091</v>
      </c>
      <c r="AU154" s="95"/>
      <c r="AV154" s="22">
        <f>IF($AR154,AT154/$AR154*100,0)</f>
        <v>15.605600960984086</v>
      </c>
      <c r="AW154" s="95"/>
      <c r="AX154" s="21">
        <v>125929</v>
      </c>
      <c r="AY154" s="95"/>
      <c r="AZ154" s="22">
        <f>IF($AR154,AX154/$AR154*100,0)</f>
        <v>1.5783567011694446</v>
      </c>
      <c r="BA154" s="95"/>
      <c r="BB154" s="21">
        <v>0</v>
      </c>
      <c r="BC154" s="95"/>
      <c r="BD154" s="22">
        <f>IF($AR154,BB154/$AR154*100,0)</f>
        <v>0</v>
      </c>
      <c r="BE154" s="95"/>
      <c r="BF154" s="21">
        <v>740285</v>
      </c>
      <c r="BG154" s="95"/>
      <c r="BH154" s="83">
        <v>56</v>
      </c>
      <c r="BI154" s="95"/>
      <c r="BJ154" s="28">
        <v>13837</v>
      </c>
      <c r="BK154" s="95"/>
      <c r="BL154" s="28">
        <f>IF(E154,$BJ154,0)</f>
        <v>13837</v>
      </c>
      <c r="BM154" s="95"/>
      <c r="BN154" s="28">
        <f>IF(M154,$BJ154,0)</f>
        <v>13837</v>
      </c>
      <c r="BO154" s="95"/>
      <c r="BP154" s="28">
        <f>IF(S154,$BJ154,0)</f>
        <v>13837</v>
      </c>
      <c r="BQ154" s="95"/>
      <c r="BR154" s="28">
        <f>IF(AF154,$BJ154,0)</f>
        <v>13837</v>
      </c>
      <c r="BS154" s="95"/>
      <c r="BT154" s="28">
        <f>IF(AL154,$BJ154,0)</f>
        <v>13837</v>
      </c>
    </row>
    <row r="155" spans="1:72" ht="11.25" x14ac:dyDescent="0.25">
      <c r="A155" s="83">
        <v>57</v>
      </c>
      <c r="B155" s="95"/>
      <c r="C155" s="83" t="s">
        <v>178</v>
      </c>
      <c r="D155" s="95"/>
      <c r="E155" s="21">
        <v>1769801</v>
      </c>
      <c r="F155" s="95"/>
      <c r="G155" s="20">
        <f>(E155/$BJ155)</f>
        <v>207.40665651001993</v>
      </c>
      <c r="H155" s="95"/>
      <c r="I155" s="20">
        <f>IF(G$195,G155/G$195*100,0)</f>
        <v>97.557811424982404</v>
      </c>
      <c r="J155" s="95"/>
      <c r="K155" s="21">
        <v>1769801</v>
      </c>
      <c r="L155" s="95"/>
      <c r="M155" s="21">
        <v>684934</v>
      </c>
      <c r="N155" s="95"/>
      <c r="O155" s="20">
        <f>(M155/$BJ155)</f>
        <v>80.268838626508852</v>
      </c>
      <c r="P155" s="95"/>
      <c r="Q155" s="20">
        <f>IF(O$195,O155/O$195*100,0)</f>
        <v>34.572023321099202</v>
      </c>
      <c r="R155" s="95"/>
      <c r="S155" s="21">
        <v>774571</v>
      </c>
      <c r="T155" s="95"/>
      <c r="U155" s="20">
        <f>(S155/$BJ155)</f>
        <v>90.773584905660371</v>
      </c>
      <c r="V155" s="95"/>
      <c r="W155" s="20">
        <f>IF(U$195,U155/U$195*100,0)</f>
        <v>76.75224235057307</v>
      </c>
      <c r="X155" s="95"/>
      <c r="Y155" s="21">
        <v>0</v>
      </c>
      <c r="Z155" s="95"/>
      <c r="AA155" s="21">
        <v>774571</v>
      </c>
      <c r="AB155" s="95"/>
      <c r="AC155" s="21">
        <v>0</v>
      </c>
      <c r="AD155" s="95"/>
      <c r="AE155" s="95"/>
      <c r="AF155" s="21">
        <v>164056</v>
      </c>
      <c r="AG155" s="95"/>
      <c r="AH155" s="22">
        <f>(AF155/$BJ155)</f>
        <v>19.226063518106177</v>
      </c>
      <c r="AI155" s="95"/>
      <c r="AJ155" s="22">
        <f>IF(AH$195,AH155/AH$195*100,0)</f>
        <v>103.82380854457335</v>
      </c>
      <c r="AK155" s="95"/>
      <c r="AL155" s="21">
        <v>1331648</v>
      </c>
      <c r="AM155" s="95"/>
      <c r="AN155" s="20">
        <f>(AL155/$BJ155)</f>
        <v>156.05859603890778</v>
      </c>
      <c r="AO155" s="95"/>
      <c r="AP155" s="20">
        <f>IF(AN$195,AN155/AN$195*100,0)</f>
        <v>301.85679274041166</v>
      </c>
      <c r="AQ155" s="95"/>
      <c r="AR155" s="21">
        <f>(E155+M155+S155+AF155+AL155)</f>
        <v>4725010</v>
      </c>
      <c r="AS155" s="95"/>
      <c r="AT155" s="21">
        <v>639477</v>
      </c>
      <c r="AU155" s="95"/>
      <c r="AV155" s="22">
        <f>IF($AR155,AT155/$AR155*100,0)</f>
        <v>13.533876118780702</v>
      </c>
      <c r="AW155" s="95"/>
      <c r="AX155" s="21">
        <v>112427</v>
      </c>
      <c r="AY155" s="95"/>
      <c r="AZ155" s="22">
        <f>IF($AR155,AX155/$AR155*100,0)</f>
        <v>2.3794023716351922</v>
      </c>
      <c r="BA155" s="95"/>
      <c r="BB155" s="21">
        <v>0</v>
      </c>
      <c r="BC155" s="95"/>
      <c r="BD155" s="22">
        <f>IF($AR155,BB155/$AR155*100,0)</f>
        <v>0</v>
      </c>
      <c r="BE155" s="95"/>
      <c r="BF155" s="21">
        <v>16450</v>
      </c>
      <c r="BG155" s="95"/>
      <c r="BH155" s="83">
        <v>57</v>
      </c>
      <c r="BI155" s="95"/>
      <c r="BJ155" s="28">
        <v>8533</v>
      </c>
      <c r="BK155" s="95"/>
      <c r="BL155" s="28">
        <f>IF(E155,$BJ155,0)</f>
        <v>8533</v>
      </c>
      <c r="BM155" s="95"/>
      <c r="BN155" s="28">
        <f>IF(M155,$BJ155,0)</f>
        <v>8533</v>
      </c>
      <c r="BO155" s="95"/>
      <c r="BP155" s="28">
        <f>IF(S155,$BJ155,0)</f>
        <v>8533</v>
      </c>
      <c r="BQ155" s="95"/>
      <c r="BR155" s="28">
        <f>IF(AF155,$BJ155,0)</f>
        <v>8533</v>
      </c>
      <c r="BS155" s="95"/>
      <c r="BT155" s="28">
        <f>IF(AL155,$BJ155,0)</f>
        <v>8533</v>
      </c>
    </row>
    <row r="156" spans="1:72" ht="11.25" x14ac:dyDescent="0.25">
      <c r="A156" s="83">
        <v>58</v>
      </c>
      <c r="B156" s="95"/>
      <c r="C156" s="83" t="s">
        <v>179</v>
      </c>
      <c r="D156" s="95"/>
      <c r="E156" s="21">
        <v>10326300</v>
      </c>
      <c r="F156" s="95"/>
      <c r="G156" s="20">
        <f>(E156/$BJ156)</f>
        <v>340.58840990797847</v>
      </c>
      <c r="H156" s="95"/>
      <c r="I156" s="20">
        <f>IF(G$195,G156/G$195*100,0)</f>
        <v>160.20247578568893</v>
      </c>
      <c r="J156" s="95"/>
      <c r="K156" s="21">
        <v>10326300</v>
      </c>
      <c r="L156" s="95"/>
      <c r="M156" s="21">
        <v>1752105</v>
      </c>
      <c r="N156" s="95"/>
      <c r="O156" s="20">
        <f>(M156/$BJ156)</f>
        <v>57.789010191629011</v>
      </c>
      <c r="P156" s="95"/>
      <c r="Q156" s="20">
        <f>IF(O$195,O156/O$195*100,0)</f>
        <v>24.889895533986646</v>
      </c>
      <c r="R156" s="95"/>
      <c r="S156" s="21">
        <v>3199340</v>
      </c>
      <c r="T156" s="95"/>
      <c r="U156" s="20">
        <f>(S156/$BJ156)</f>
        <v>105.52260958474884</v>
      </c>
      <c r="V156" s="95"/>
      <c r="W156" s="20">
        <f>IF(U$195,U156/U$195*100,0)</f>
        <v>89.223058808692159</v>
      </c>
      <c r="X156" s="95"/>
      <c r="Y156" s="21">
        <v>0</v>
      </c>
      <c r="Z156" s="95"/>
      <c r="AA156" s="21">
        <v>3199340</v>
      </c>
      <c r="AB156" s="95"/>
      <c r="AC156" s="21">
        <v>0</v>
      </c>
      <c r="AD156" s="95"/>
      <c r="AE156" s="95"/>
      <c r="AF156" s="21">
        <v>383448</v>
      </c>
      <c r="AG156" s="95"/>
      <c r="AH156" s="22">
        <f>(AF156/$BJ156)</f>
        <v>12.647118968303705</v>
      </c>
      <c r="AI156" s="95"/>
      <c r="AJ156" s="22">
        <f>IF(AH$195,AH156/AH$195*100,0)</f>
        <v>68.296458979708362</v>
      </c>
      <c r="AK156" s="95"/>
      <c r="AL156" s="21">
        <v>2342934</v>
      </c>
      <c r="AM156" s="95"/>
      <c r="AN156" s="20">
        <f>(AL156/$BJ156)</f>
        <v>77.276097496619286</v>
      </c>
      <c r="AO156" s="95"/>
      <c r="AP156" s="20">
        <f>IF(AN$195,AN156/AN$195*100,0)</f>
        <v>149.47151607085615</v>
      </c>
      <c r="AQ156" s="95"/>
      <c r="AR156" s="21">
        <f>(E156+M156+S156+AF156+AL156)</f>
        <v>18004127</v>
      </c>
      <c r="AS156" s="95"/>
      <c r="AT156" s="21">
        <v>5506238</v>
      </c>
      <c r="AU156" s="95"/>
      <c r="AV156" s="22">
        <f>IF($AR156,AT156/$AR156*100,0)</f>
        <v>30.583199063192566</v>
      </c>
      <c r="AW156" s="95"/>
      <c r="AX156" s="21">
        <v>272056</v>
      </c>
      <c r="AY156" s="95"/>
      <c r="AZ156" s="22">
        <f>IF($AR156,AX156/$AR156*100,0)</f>
        <v>1.5110757661285104</v>
      </c>
      <c r="BA156" s="95"/>
      <c r="BB156" s="21">
        <v>714700</v>
      </c>
      <c r="BC156" s="95"/>
      <c r="BD156" s="22">
        <f>IF($AR156,BB156/$AR156*100,0)</f>
        <v>3.9696454040787428</v>
      </c>
      <c r="BE156" s="95"/>
      <c r="BF156" s="21">
        <v>432390</v>
      </c>
      <c r="BG156" s="95"/>
      <c r="BH156" s="83">
        <v>58</v>
      </c>
      <c r="BI156" s="95"/>
      <c r="BJ156" s="28">
        <v>30319</v>
      </c>
      <c r="BK156" s="95"/>
      <c r="BL156" s="28">
        <f>IF(E156,$BJ156,0)</f>
        <v>30319</v>
      </c>
      <c r="BM156" s="95"/>
      <c r="BN156" s="28">
        <f>IF(M156,$BJ156,0)</f>
        <v>30319</v>
      </c>
      <c r="BO156" s="95"/>
      <c r="BP156" s="28">
        <f>IF(S156,$BJ156,0)</f>
        <v>30319</v>
      </c>
      <c r="BQ156" s="95"/>
      <c r="BR156" s="28">
        <f>IF(AF156,$BJ156,0)</f>
        <v>30319</v>
      </c>
      <c r="BS156" s="95"/>
      <c r="BT156" s="28">
        <f>IF(AL156,$BJ156,0)</f>
        <v>30319</v>
      </c>
    </row>
    <row r="157" spans="1:72" ht="11.25" x14ac:dyDescent="0.25">
      <c r="A157" s="83">
        <v>59</v>
      </c>
      <c r="B157" s="95"/>
      <c r="C157" s="83" t="s">
        <v>180</v>
      </c>
      <c r="D157" s="95"/>
      <c r="E157" s="21">
        <v>2159789</v>
      </c>
      <c r="F157" s="95"/>
      <c r="G157" s="20">
        <f>(E157/$BJ157)</f>
        <v>203.27425882352941</v>
      </c>
      <c r="H157" s="95"/>
      <c r="I157" s="20">
        <f>IF(G$195,G157/G$195*100,0)</f>
        <v>95.614056672770772</v>
      </c>
      <c r="J157" s="95"/>
      <c r="K157" s="21">
        <v>2159789</v>
      </c>
      <c r="L157" s="95"/>
      <c r="M157" s="21">
        <v>356017</v>
      </c>
      <c r="N157" s="95"/>
      <c r="O157" s="20">
        <f>(M157/$BJ157)</f>
        <v>33.507482352941174</v>
      </c>
      <c r="P157" s="95"/>
      <c r="Q157" s="20">
        <f>IF(O$195,O157/O$195*100,0)</f>
        <v>14.431770549557104</v>
      </c>
      <c r="R157" s="95"/>
      <c r="S157" s="21">
        <v>1273122</v>
      </c>
      <c r="T157" s="95"/>
      <c r="U157" s="20">
        <f>(S157/$BJ157)</f>
        <v>119.82324705882353</v>
      </c>
      <c r="V157" s="95"/>
      <c r="W157" s="20">
        <f>IF(U$195,U157/U$195*100,0)</f>
        <v>101.31474819518706</v>
      </c>
      <c r="X157" s="95"/>
      <c r="Y157" s="21">
        <v>0</v>
      </c>
      <c r="Z157" s="95"/>
      <c r="AA157" s="21">
        <v>1273122</v>
      </c>
      <c r="AB157" s="95"/>
      <c r="AC157" s="21">
        <v>0</v>
      </c>
      <c r="AD157" s="95"/>
      <c r="AE157" s="95"/>
      <c r="AF157" s="21">
        <v>154239</v>
      </c>
      <c r="AG157" s="95"/>
      <c r="AH157" s="22">
        <f>(AF157/$BJ157)</f>
        <v>14.516611764705882</v>
      </c>
      <c r="AI157" s="95"/>
      <c r="AJ157" s="22">
        <f>IF(AH$195,AH157/AH$195*100,0)</f>
        <v>78.392018166139152</v>
      </c>
      <c r="AK157" s="95"/>
      <c r="AL157" s="21">
        <v>1129181</v>
      </c>
      <c r="AM157" s="95"/>
      <c r="AN157" s="20">
        <f>(AL157/$BJ157)</f>
        <v>106.27585882352942</v>
      </c>
      <c r="AO157" s="95"/>
      <c r="AP157" s="20">
        <f>IF(AN$195,AN157/AN$195*100,0)</f>
        <v>205.56438866209791</v>
      </c>
      <c r="AQ157" s="95"/>
      <c r="AR157" s="21">
        <f>(E157+M157+S157+AF157+AL157)</f>
        <v>5072348</v>
      </c>
      <c r="AS157" s="95"/>
      <c r="AT157" s="21">
        <v>1014488</v>
      </c>
      <c r="AU157" s="95"/>
      <c r="AV157" s="22">
        <f>IF($AR157,AT157/$AR157*100,0)</f>
        <v>20.000362751136162</v>
      </c>
      <c r="AW157" s="95"/>
      <c r="AX157" s="21">
        <v>215048</v>
      </c>
      <c r="AY157" s="95"/>
      <c r="AZ157" s="22">
        <f>IF($AR157,AX157/$AR157*100,0)</f>
        <v>4.2396144744012041</v>
      </c>
      <c r="BA157" s="95"/>
      <c r="BB157" s="21">
        <v>0</v>
      </c>
      <c r="BC157" s="95"/>
      <c r="BD157" s="22">
        <f>IF($AR157,BB157/$AR157*100,0)</f>
        <v>0</v>
      </c>
      <c r="BE157" s="95"/>
      <c r="BF157" s="21">
        <v>13887</v>
      </c>
      <c r="BG157" s="95"/>
      <c r="BH157" s="83">
        <v>59</v>
      </c>
      <c r="BI157" s="95"/>
      <c r="BJ157" s="28">
        <v>10625</v>
      </c>
      <c r="BK157" s="95"/>
      <c r="BL157" s="28">
        <f>IF(E157,$BJ157,0)</f>
        <v>10625</v>
      </c>
      <c r="BM157" s="95"/>
      <c r="BN157" s="28">
        <f>IF(M157,$BJ157,0)</f>
        <v>10625</v>
      </c>
      <c r="BO157" s="95"/>
      <c r="BP157" s="28">
        <f>IF(S157,$BJ157,0)</f>
        <v>10625</v>
      </c>
      <c r="BQ157" s="95"/>
      <c r="BR157" s="28">
        <f>IF(AF157,$BJ157,0)</f>
        <v>10625</v>
      </c>
      <c r="BS157" s="95"/>
      <c r="BT157" s="28">
        <f>IF(AL157,$BJ157,0)</f>
        <v>10625</v>
      </c>
    </row>
    <row r="158" spans="1:72" ht="11.25" x14ac:dyDescent="0.25">
      <c r="A158" s="83">
        <v>60</v>
      </c>
      <c r="B158" s="95"/>
      <c r="C158" s="83" t="s">
        <v>181</v>
      </c>
      <c r="D158" s="95"/>
      <c r="E158" s="21">
        <v>7807859</v>
      </c>
      <c r="F158" s="95"/>
      <c r="G158" s="20">
        <f>(E158/$BJ158)</f>
        <v>77.059098131717377</v>
      </c>
      <c r="H158" s="95"/>
      <c r="I158" s="20">
        <f>IF(G$195,G158/G$195*100,0)</f>
        <v>36.246266588604456</v>
      </c>
      <c r="J158" s="95"/>
      <c r="K158" s="21">
        <v>7807859</v>
      </c>
      <c r="L158" s="95"/>
      <c r="M158" s="21">
        <v>4826045</v>
      </c>
      <c r="N158" s="95"/>
      <c r="O158" s="20">
        <f>(M158/$BJ158)</f>
        <v>47.630301116232246</v>
      </c>
      <c r="P158" s="95"/>
      <c r="Q158" s="20">
        <f>IF(O$195,O158/O$195*100,0)</f>
        <v>20.514509854108471</v>
      </c>
      <c r="R158" s="95"/>
      <c r="S158" s="21">
        <v>10280760</v>
      </c>
      <c r="T158" s="95"/>
      <c r="U158" s="20">
        <f>(S158/$BJ158)</f>
        <v>101.46521520286608</v>
      </c>
      <c r="V158" s="95"/>
      <c r="W158" s="20">
        <f>IF(U$195,U158/U$195*100,0)</f>
        <v>85.79238988409513</v>
      </c>
      <c r="X158" s="95"/>
      <c r="Y158" s="21">
        <v>3104966</v>
      </c>
      <c r="Z158" s="95"/>
      <c r="AA158" s="21">
        <v>7175794</v>
      </c>
      <c r="AB158" s="95"/>
      <c r="AC158" s="21">
        <v>0</v>
      </c>
      <c r="AD158" s="95"/>
      <c r="AE158" s="95"/>
      <c r="AF158" s="21">
        <v>446957</v>
      </c>
      <c r="AG158" s="95"/>
      <c r="AH158" s="22">
        <f>(AF158/$BJ158)</f>
        <v>4.4112096957255513</v>
      </c>
      <c r="AI158" s="95"/>
      <c r="AJ158" s="22">
        <f>IF(AH$195,AH158/AH$195*100,0)</f>
        <v>23.821235713055032</v>
      </c>
      <c r="AK158" s="95"/>
      <c r="AL158" s="21">
        <v>1854155</v>
      </c>
      <c r="AM158" s="95"/>
      <c r="AN158" s="20">
        <f>(AL158/$BJ158)</f>
        <v>18.299448299004176</v>
      </c>
      <c r="AO158" s="95"/>
      <c r="AP158" s="20">
        <f>IF(AN$195,AN158/AN$195*100,0)</f>
        <v>35.395761032472777</v>
      </c>
      <c r="AQ158" s="95"/>
      <c r="AR158" s="21">
        <f>(E158+M158+S158+AF158+AL158)</f>
        <v>25215776</v>
      </c>
      <c r="AS158" s="95"/>
      <c r="AT158" s="21">
        <v>7282786</v>
      </c>
      <c r="AU158" s="95"/>
      <c r="AV158" s="22">
        <f>IF($AR158,AT158/$AR158*100,0)</f>
        <v>28.881863481020769</v>
      </c>
      <c r="AW158" s="95"/>
      <c r="AX158" s="21">
        <v>231272</v>
      </c>
      <c r="AY158" s="95"/>
      <c r="AZ158" s="22">
        <f>IF($AR158,AX158/$AR158*100,0)</f>
        <v>0.91717185304945603</v>
      </c>
      <c r="BA158" s="95"/>
      <c r="BB158" s="21">
        <v>0</v>
      </c>
      <c r="BC158" s="95"/>
      <c r="BD158" s="22">
        <f>IF($AR158,BB158/$AR158*100,0)</f>
        <v>0</v>
      </c>
      <c r="BE158" s="95"/>
      <c r="BF158" s="21">
        <v>3303117</v>
      </c>
      <c r="BG158" s="95"/>
      <c r="BH158" s="83">
        <v>60</v>
      </c>
      <c r="BI158" s="95"/>
      <c r="BJ158" s="28">
        <v>101323</v>
      </c>
      <c r="BK158" s="95"/>
      <c r="BL158" s="28">
        <f>IF(E158,$BJ158,0)</f>
        <v>101323</v>
      </c>
      <c r="BM158" s="95"/>
      <c r="BN158" s="28">
        <f>IF(M158,$BJ158,0)</f>
        <v>101323</v>
      </c>
      <c r="BO158" s="95"/>
      <c r="BP158" s="28">
        <f>IF(S158,$BJ158,0)</f>
        <v>101323</v>
      </c>
      <c r="BQ158" s="95"/>
      <c r="BR158" s="28">
        <f>IF(AF158,$BJ158,0)</f>
        <v>101323</v>
      </c>
      <c r="BS158" s="95"/>
      <c r="BT158" s="28">
        <f>IF(AL158,$BJ158,0)</f>
        <v>101323</v>
      </c>
    </row>
    <row r="159" spans="1:72" ht="11.25" x14ac:dyDescent="0.25">
      <c r="A159" s="83">
        <v>61</v>
      </c>
      <c r="B159" s="95"/>
      <c r="C159" s="83" t="s">
        <v>182</v>
      </c>
      <c r="D159" s="95"/>
      <c r="E159" s="21">
        <v>2006797</v>
      </c>
      <c r="F159" s="95"/>
      <c r="G159" s="20">
        <f>(E159/$BJ159)</f>
        <v>135.82382402707276</v>
      </c>
      <c r="H159" s="95"/>
      <c r="I159" s="20">
        <f>IF(G$195,G159/G$195*100,0)</f>
        <v>63.887414388809695</v>
      </c>
      <c r="J159" s="95"/>
      <c r="K159" s="21">
        <v>2006797</v>
      </c>
      <c r="L159" s="95"/>
      <c r="M159" s="21">
        <v>1672909</v>
      </c>
      <c r="N159" s="95"/>
      <c r="O159" s="20">
        <f>(M159/$BJ159)</f>
        <v>113.22565143824028</v>
      </c>
      <c r="P159" s="95"/>
      <c r="Q159" s="20">
        <f>IF(O$195,O159/O$195*100,0)</f>
        <v>48.766618890344141</v>
      </c>
      <c r="R159" s="95"/>
      <c r="S159" s="21">
        <v>969242</v>
      </c>
      <c r="T159" s="95"/>
      <c r="U159" s="20">
        <f>(S159/$BJ159)</f>
        <v>65.600135363790187</v>
      </c>
      <c r="V159" s="95"/>
      <c r="W159" s="20">
        <f>IF(U$195,U159/U$195*100,0)</f>
        <v>55.467209903682644</v>
      </c>
      <c r="X159" s="95"/>
      <c r="Y159" s="21">
        <v>0</v>
      </c>
      <c r="Z159" s="95"/>
      <c r="AA159" s="21">
        <v>969242</v>
      </c>
      <c r="AB159" s="95"/>
      <c r="AC159" s="21">
        <v>0</v>
      </c>
      <c r="AD159" s="95"/>
      <c r="AE159" s="95"/>
      <c r="AF159" s="21">
        <v>307710</v>
      </c>
      <c r="AG159" s="95"/>
      <c r="AH159" s="22">
        <f>(AF159/$BJ159)</f>
        <v>20.826395939086293</v>
      </c>
      <c r="AI159" s="95"/>
      <c r="AJ159" s="22">
        <f>IF(AH$195,AH159/AH$195*100,0)</f>
        <v>112.46585878678954</v>
      </c>
      <c r="AK159" s="95"/>
      <c r="AL159" s="21">
        <v>268843</v>
      </c>
      <c r="AM159" s="95"/>
      <c r="AN159" s="20">
        <f>(AL159/$BJ159)</f>
        <v>18.19580372250423</v>
      </c>
      <c r="AO159" s="95"/>
      <c r="AP159" s="20">
        <f>IF(AN$195,AN159/AN$195*100,0)</f>
        <v>35.19528620928898</v>
      </c>
      <c r="AQ159" s="95"/>
      <c r="AR159" s="21">
        <f>(E159+M159+S159+AF159+AL159)</f>
        <v>5225501</v>
      </c>
      <c r="AS159" s="95"/>
      <c r="AT159" s="21">
        <v>899517</v>
      </c>
      <c r="AU159" s="95"/>
      <c r="AV159" s="22">
        <f>IF($AR159,AT159/$AR159*100,0)</f>
        <v>17.213985797725424</v>
      </c>
      <c r="AW159" s="95"/>
      <c r="AX159" s="21">
        <v>13050</v>
      </c>
      <c r="AY159" s="95"/>
      <c r="AZ159" s="22">
        <f>IF($AR159,AX159/$AR159*100,0)</f>
        <v>0.24973681949348017</v>
      </c>
      <c r="BA159" s="95"/>
      <c r="BB159" s="21">
        <v>0</v>
      </c>
      <c r="BC159" s="95"/>
      <c r="BD159" s="22">
        <f>IF($AR159,BB159/$AR159*100,0)</f>
        <v>0</v>
      </c>
      <c r="BE159" s="95"/>
      <c r="BF159" s="21">
        <v>7468</v>
      </c>
      <c r="BG159" s="95"/>
      <c r="BH159" s="83">
        <v>61</v>
      </c>
      <c r="BI159" s="95"/>
      <c r="BJ159" s="28">
        <v>14775</v>
      </c>
      <c r="BK159" s="95"/>
      <c r="BL159" s="28">
        <f>IF(E159,$BJ159,0)</f>
        <v>14775</v>
      </c>
      <c r="BM159" s="95"/>
      <c r="BN159" s="28">
        <f>IF(M159,$BJ159,0)</f>
        <v>14775</v>
      </c>
      <c r="BO159" s="95"/>
      <c r="BP159" s="28">
        <f>IF(S159,$BJ159,0)</f>
        <v>14775</v>
      </c>
      <c r="BQ159" s="95"/>
      <c r="BR159" s="28">
        <f>IF(AF159,$BJ159,0)</f>
        <v>14775</v>
      </c>
      <c r="BS159" s="95"/>
      <c r="BT159" s="28">
        <f>IF(AL159,$BJ159,0)</f>
        <v>14775</v>
      </c>
    </row>
    <row r="160" spans="1:72" ht="11.25" x14ac:dyDescent="0.25">
      <c r="A160" s="83">
        <v>62</v>
      </c>
      <c r="B160" s="95"/>
      <c r="C160" s="83" t="s">
        <v>183</v>
      </c>
      <c r="D160" s="95"/>
      <c r="E160" s="21">
        <v>4384316</v>
      </c>
      <c r="F160" s="95"/>
      <c r="G160" s="20">
        <f>(E160/$BJ160)</f>
        <v>191.07936369579429</v>
      </c>
      <c r="H160" s="95"/>
      <c r="I160" s="20">
        <f>IF(G$195,G160/G$195*100,0)</f>
        <v>89.877947238107836</v>
      </c>
      <c r="J160" s="95"/>
      <c r="K160" s="21">
        <v>4384316</v>
      </c>
      <c r="L160" s="95"/>
      <c r="M160" s="21">
        <v>4952171</v>
      </c>
      <c r="N160" s="95"/>
      <c r="O160" s="20">
        <f>(M160/$BJ160)</f>
        <v>215.82789278709959</v>
      </c>
      <c r="P160" s="95"/>
      <c r="Q160" s="20">
        <f>IF(O$195,O160/O$195*100,0)</f>
        <v>92.957704016351656</v>
      </c>
      <c r="R160" s="95"/>
      <c r="S160" s="21">
        <v>1351869</v>
      </c>
      <c r="T160" s="95"/>
      <c r="U160" s="20">
        <f>(S160/$BJ160)</f>
        <v>58.917803443015906</v>
      </c>
      <c r="V160" s="95"/>
      <c r="W160" s="20">
        <f>IF(U$195,U160/U$195*100,0)</f>
        <v>49.817064439192393</v>
      </c>
      <c r="X160" s="95"/>
      <c r="Y160" s="21">
        <v>0</v>
      </c>
      <c r="Z160" s="95"/>
      <c r="AA160" s="21">
        <v>90709</v>
      </c>
      <c r="AB160" s="95"/>
      <c r="AC160" s="21">
        <v>118859</v>
      </c>
      <c r="AD160" s="95"/>
      <c r="AE160" s="95"/>
      <c r="AF160" s="21">
        <v>517262</v>
      </c>
      <c r="AG160" s="95"/>
      <c r="AH160" s="22">
        <f>(AF160/$BJ160)</f>
        <v>22.543560688603183</v>
      </c>
      <c r="AI160" s="95"/>
      <c r="AJ160" s="22">
        <f>IF(AH$195,AH160/AH$195*100,0)</f>
        <v>121.73882223172117</v>
      </c>
      <c r="AK160" s="95"/>
      <c r="AL160" s="21">
        <v>1532488</v>
      </c>
      <c r="AM160" s="95"/>
      <c r="AN160" s="20">
        <f>(AL160/$BJ160)</f>
        <v>66.789627369797344</v>
      </c>
      <c r="AO160" s="95"/>
      <c r="AP160" s="20">
        <f>IF(AN$195,AN160/AN$195*100,0)</f>
        <v>129.18803076472523</v>
      </c>
      <c r="AQ160" s="95"/>
      <c r="AR160" s="21">
        <f>(E160+M160+S160+AF160+AL160)</f>
        <v>12738106</v>
      </c>
      <c r="AS160" s="95"/>
      <c r="AT160" s="21">
        <v>1082656</v>
      </c>
      <c r="AU160" s="95"/>
      <c r="AV160" s="22">
        <f>IF($AR160,AT160/$AR160*100,0)</f>
        <v>8.4993483332608477</v>
      </c>
      <c r="AW160" s="95"/>
      <c r="AX160" s="21">
        <v>672144</v>
      </c>
      <c r="AY160" s="95"/>
      <c r="AZ160" s="22">
        <f>IF($AR160,AX160/$AR160*100,0)</f>
        <v>5.2766400279602008</v>
      </c>
      <c r="BA160" s="95"/>
      <c r="BB160" s="21">
        <v>0</v>
      </c>
      <c r="BC160" s="95"/>
      <c r="BD160" s="22">
        <f>IF($AR160,BB160/$AR160*100,0)</f>
        <v>0</v>
      </c>
      <c r="BE160" s="95"/>
      <c r="BF160" s="21">
        <v>9717</v>
      </c>
      <c r="BG160" s="95"/>
      <c r="BH160" s="83">
        <v>62</v>
      </c>
      <c r="BI160" s="95"/>
      <c r="BJ160" s="28">
        <v>22945</v>
      </c>
      <c r="BK160" s="95"/>
      <c r="BL160" s="28">
        <f>IF(E160,$BJ160,0)</f>
        <v>22945</v>
      </c>
      <c r="BM160" s="95"/>
      <c r="BN160" s="28">
        <f>IF(M160,$BJ160,0)</f>
        <v>22945</v>
      </c>
      <c r="BO160" s="95"/>
      <c r="BP160" s="28">
        <f>IF(S160,$BJ160,0)</f>
        <v>22945</v>
      </c>
      <c r="BQ160" s="95"/>
      <c r="BR160" s="28">
        <f>IF(AF160,$BJ160,0)</f>
        <v>22945</v>
      </c>
      <c r="BS160" s="95"/>
      <c r="BT160" s="28">
        <f>IF(AL160,$BJ160,0)</f>
        <v>22945</v>
      </c>
    </row>
    <row r="161" spans="1:72" ht="11.25" x14ac:dyDescent="0.25">
      <c r="A161" s="83">
        <v>63</v>
      </c>
      <c r="B161" s="95"/>
      <c r="C161" s="83" t="s">
        <v>184</v>
      </c>
      <c r="D161" s="95"/>
      <c r="E161" s="21">
        <v>2672145</v>
      </c>
      <c r="F161" s="95"/>
      <c r="G161" s="20">
        <f>(E161/$BJ161)</f>
        <v>217.56595017098192</v>
      </c>
      <c r="H161" s="95"/>
      <c r="I161" s="20">
        <f>IF(G$195,G161/G$195*100,0)</f>
        <v>102.33643556301371</v>
      </c>
      <c r="J161" s="95"/>
      <c r="K161" s="21">
        <v>2672145</v>
      </c>
      <c r="L161" s="95"/>
      <c r="M161" s="21">
        <v>3017852</v>
      </c>
      <c r="N161" s="95"/>
      <c r="O161" s="20">
        <f>(M161/$BJ161)</f>
        <v>245.71340172610323</v>
      </c>
      <c r="P161" s="95"/>
      <c r="Q161" s="20">
        <f>IF(O$195,O161/O$195*100,0)</f>
        <v>105.82948003406192</v>
      </c>
      <c r="R161" s="95"/>
      <c r="S161" s="21">
        <v>5868925</v>
      </c>
      <c r="T161" s="95"/>
      <c r="U161" s="20">
        <f>(S161/$BJ161)</f>
        <v>477.84766324702815</v>
      </c>
      <c r="V161" s="95"/>
      <c r="W161" s="20">
        <f>IF(U$195,U161/U$195*100,0)</f>
        <v>404.03691992893772</v>
      </c>
      <c r="X161" s="95"/>
      <c r="Y161" s="21">
        <v>5840514</v>
      </c>
      <c r="Z161" s="95"/>
      <c r="AA161" s="21">
        <v>0</v>
      </c>
      <c r="AB161" s="95"/>
      <c r="AC161" s="21">
        <v>28411</v>
      </c>
      <c r="AD161" s="95"/>
      <c r="AE161" s="95"/>
      <c r="AF161" s="21">
        <v>12105</v>
      </c>
      <c r="AG161" s="95"/>
      <c r="AH161" s="22">
        <f>(AF161/$BJ161)</f>
        <v>0.98558866634098685</v>
      </c>
      <c r="AI161" s="95"/>
      <c r="AJ161" s="22">
        <f>IF(AH$195,AH161/AH$195*100,0)</f>
        <v>5.3223359478408501</v>
      </c>
      <c r="AK161" s="95"/>
      <c r="AL161" s="21">
        <v>970736</v>
      </c>
      <c r="AM161" s="95"/>
      <c r="AN161" s="20">
        <f>(AL161/$BJ161)</f>
        <v>79.037290343592247</v>
      </c>
      <c r="AO161" s="95"/>
      <c r="AP161" s="20">
        <f>IF(AN$195,AN161/AN$195*100,0)</f>
        <v>152.87810845140064</v>
      </c>
      <c r="AQ161" s="95"/>
      <c r="AR161" s="21">
        <f>(E161+M161+S161+AF161+AL161)</f>
        <v>12541763</v>
      </c>
      <c r="AS161" s="95"/>
      <c r="AT161" s="21">
        <v>4195457</v>
      </c>
      <c r="AU161" s="95"/>
      <c r="AV161" s="22">
        <f>IF($AR161,AT161/$AR161*100,0)</f>
        <v>33.451891891116105</v>
      </c>
      <c r="AW161" s="95"/>
      <c r="AX161" s="21">
        <v>457620</v>
      </c>
      <c r="AY161" s="95"/>
      <c r="AZ161" s="22">
        <f>IF($AR161,AX161/$AR161*100,0)</f>
        <v>3.6487693157652559</v>
      </c>
      <c r="BA161" s="95"/>
      <c r="BB161" s="21">
        <v>0</v>
      </c>
      <c r="BC161" s="95"/>
      <c r="BD161" s="22">
        <f>IF($AR161,BB161/$AR161*100,0)</f>
        <v>0</v>
      </c>
      <c r="BE161" s="95"/>
      <c r="BF161" s="21">
        <v>680047</v>
      </c>
      <c r="BG161" s="95"/>
      <c r="BH161" s="83">
        <v>63</v>
      </c>
      <c r="BI161" s="95"/>
      <c r="BJ161" s="28">
        <v>12282</v>
      </c>
      <c r="BK161" s="95"/>
      <c r="BL161" s="28">
        <f>IF(E161,$BJ161,0)</f>
        <v>12282</v>
      </c>
      <c r="BM161" s="95"/>
      <c r="BN161" s="28">
        <f>IF(M161,$BJ161,0)</f>
        <v>12282</v>
      </c>
      <c r="BO161" s="95"/>
      <c r="BP161" s="28">
        <f>IF(S161,$BJ161,0)</f>
        <v>12282</v>
      </c>
      <c r="BQ161" s="95"/>
      <c r="BR161" s="28">
        <f>IF(AF161,$BJ161,0)</f>
        <v>12282</v>
      </c>
      <c r="BS161" s="95"/>
      <c r="BT161" s="28">
        <f>IF(AL161,$BJ161,0)</f>
        <v>12282</v>
      </c>
    </row>
    <row r="162" spans="1:72" ht="11.25" x14ac:dyDescent="0.25">
      <c r="A162" s="83">
        <v>64</v>
      </c>
      <c r="B162" s="95"/>
      <c r="C162" s="83" t="s">
        <v>185</v>
      </c>
      <c r="D162" s="95"/>
      <c r="E162" s="21">
        <v>2387626</v>
      </c>
      <c r="F162" s="95"/>
      <c r="G162" s="20">
        <f>(E162/$BJ162)</f>
        <v>201.67463468198326</v>
      </c>
      <c r="H162" s="95"/>
      <c r="I162" s="20">
        <f>IF(G$195,G162/G$195*100,0)</f>
        <v>94.86164190953356</v>
      </c>
      <c r="J162" s="95"/>
      <c r="K162" s="21">
        <v>2387626</v>
      </c>
      <c r="L162" s="95"/>
      <c r="M162" s="21">
        <v>2572301</v>
      </c>
      <c r="N162" s="95"/>
      <c r="O162" s="20">
        <f>(M162/$BJ162)</f>
        <v>217.27350282963087</v>
      </c>
      <c r="P162" s="95"/>
      <c r="Q162" s="20">
        <f>IF(O$195,O162/O$195*100,0)</f>
        <v>93.580332485366299</v>
      </c>
      <c r="R162" s="95"/>
      <c r="S162" s="21">
        <v>101162</v>
      </c>
      <c r="T162" s="95"/>
      <c r="U162" s="20">
        <f>(S162/$BJ162)</f>
        <v>8.5448095278317417</v>
      </c>
      <c r="V162" s="95"/>
      <c r="W162" s="20">
        <f>IF(U$195,U162/U$195*100,0)</f>
        <v>7.2249354523259743</v>
      </c>
      <c r="X162" s="95"/>
      <c r="Y162" s="21">
        <v>0</v>
      </c>
      <c r="Z162" s="95"/>
      <c r="AA162" s="21">
        <v>101162</v>
      </c>
      <c r="AB162" s="95"/>
      <c r="AC162" s="21">
        <v>0</v>
      </c>
      <c r="AD162" s="95"/>
      <c r="AE162" s="95"/>
      <c r="AF162" s="21">
        <v>219518</v>
      </c>
      <c r="AG162" s="95"/>
      <c r="AH162" s="22">
        <f>(AF162/$BJ162)</f>
        <v>18.541937663654025</v>
      </c>
      <c r="AI162" s="95"/>
      <c r="AJ162" s="22">
        <f>IF(AH$195,AH162/AH$195*100,0)</f>
        <v>100.12941984840882</v>
      </c>
      <c r="AK162" s="95"/>
      <c r="AL162" s="21">
        <v>1171953</v>
      </c>
      <c r="AM162" s="95"/>
      <c r="AN162" s="20">
        <f>(AL162/$BJ162)</f>
        <v>98.990877607906071</v>
      </c>
      <c r="AO162" s="95"/>
      <c r="AP162" s="20">
        <f>IF(AN$195,AN162/AN$195*100,0)</f>
        <v>191.47339258281778</v>
      </c>
      <c r="AQ162" s="95"/>
      <c r="AR162" s="21">
        <f>(E162+M162+S162+AF162+AL162)</f>
        <v>6452560</v>
      </c>
      <c r="AS162" s="95"/>
      <c r="AT162" s="21">
        <v>882607</v>
      </c>
      <c r="AU162" s="95"/>
      <c r="AV162" s="22">
        <f>IF($AR162,AT162/$AR162*100,0)</f>
        <v>13.678400510805014</v>
      </c>
      <c r="AW162" s="95"/>
      <c r="AX162" s="21">
        <v>7353</v>
      </c>
      <c r="AY162" s="95"/>
      <c r="AZ162" s="22">
        <f>IF($AR162,AX162/$AR162*100,0)</f>
        <v>0.11395477143955268</v>
      </c>
      <c r="BA162" s="95"/>
      <c r="BB162" s="21">
        <v>0</v>
      </c>
      <c r="BC162" s="95"/>
      <c r="BD162" s="22">
        <f>IF($AR162,BB162/$AR162*100,0)</f>
        <v>0</v>
      </c>
      <c r="BE162" s="95"/>
      <c r="BF162" s="21">
        <v>313197</v>
      </c>
      <c r="BG162" s="95"/>
      <c r="BH162" s="83">
        <v>64</v>
      </c>
      <c r="BI162" s="95"/>
      <c r="BJ162" s="28">
        <v>11839</v>
      </c>
      <c r="BK162" s="95"/>
      <c r="BL162" s="28">
        <f>IF(E162,$BJ162,0)</f>
        <v>11839</v>
      </c>
      <c r="BM162" s="95"/>
      <c r="BN162" s="28">
        <f>IF(M162,$BJ162,0)</f>
        <v>11839</v>
      </c>
      <c r="BO162" s="95"/>
      <c r="BP162" s="28">
        <f>IF(S162,$BJ162,0)</f>
        <v>11839</v>
      </c>
      <c r="BQ162" s="95"/>
      <c r="BR162" s="28">
        <f>IF(AF162,$BJ162,0)</f>
        <v>11839</v>
      </c>
      <c r="BS162" s="95"/>
      <c r="BT162" s="28">
        <f>IF(AL162,$BJ162,0)</f>
        <v>11839</v>
      </c>
    </row>
    <row r="163" spans="1:72" ht="11.25" x14ac:dyDescent="0.25">
      <c r="A163" s="83">
        <v>65</v>
      </c>
      <c r="B163" s="95"/>
      <c r="C163" s="83" t="s">
        <v>186</v>
      </c>
      <c r="D163" s="95"/>
      <c r="E163" s="21">
        <v>2147412</v>
      </c>
      <c r="F163" s="95"/>
      <c r="G163" s="20">
        <f>(E163/$BJ163)</f>
        <v>137.28500191791332</v>
      </c>
      <c r="H163" s="95"/>
      <c r="I163" s="20">
        <f>IF(G$195,G163/G$195*100,0)</f>
        <v>64.574708227549579</v>
      </c>
      <c r="J163" s="95"/>
      <c r="K163" s="21">
        <v>2147412</v>
      </c>
      <c r="L163" s="95"/>
      <c r="M163" s="21">
        <v>724919</v>
      </c>
      <c r="N163" s="95"/>
      <c r="O163" s="20">
        <f>(M163/$BJ163)</f>
        <v>46.3443933000895</v>
      </c>
      <c r="P163" s="95"/>
      <c r="Q163" s="20">
        <f>IF(O$195,O163/O$195*100,0)</f>
        <v>19.960665600607722</v>
      </c>
      <c r="R163" s="95"/>
      <c r="S163" s="21">
        <v>2912324</v>
      </c>
      <c r="T163" s="95"/>
      <c r="U163" s="20">
        <f>(S163/$BJ163)</f>
        <v>186.18616545198824</v>
      </c>
      <c r="V163" s="95"/>
      <c r="W163" s="20">
        <f>IF(U$195,U163/U$195*100,0)</f>
        <v>157.42691784120336</v>
      </c>
      <c r="X163" s="95"/>
      <c r="Y163" s="21">
        <v>0</v>
      </c>
      <c r="Z163" s="95"/>
      <c r="AA163" s="21">
        <v>2912324</v>
      </c>
      <c r="AB163" s="95"/>
      <c r="AC163" s="21">
        <v>0</v>
      </c>
      <c r="AD163" s="95"/>
      <c r="AE163" s="95"/>
      <c r="AF163" s="21">
        <v>139952</v>
      </c>
      <c r="AG163" s="95"/>
      <c r="AH163" s="22">
        <f>(AF163/$BJ163)</f>
        <v>8.9471934535225675</v>
      </c>
      <c r="AI163" s="95"/>
      <c r="AJ163" s="22">
        <f>IF(AH$195,AH163/AH$195*100,0)</f>
        <v>48.316271256201993</v>
      </c>
      <c r="AK163" s="95"/>
      <c r="AL163" s="21">
        <v>150005</v>
      </c>
      <c r="AM163" s="95"/>
      <c r="AN163" s="20">
        <f>(AL163/$BJ163)</f>
        <v>9.5898862038102539</v>
      </c>
      <c r="AO163" s="95"/>
      <c r="AP163" s="20">
        <f>IF(AN$195,AN163/AN$195*100,0)</f>
        <v>18.549265248458177</v>
      </c>
      <c r="AQ163" s="95"/>
      <c r="AR163" s="21">
        <f>(E163+M163+S163+AF163+AL163)</f>
        <v>6074612</v>
      </c>
      <c r="AS163" s="95"/>
      <c r="AT163" s="21">
        <v>2193533</v>
      </c>
      <c r="AU163" s="95"/>
      <c r="AV163" s="22">
        <f>IF($AR163,AT163/$AR163*100,0)</f>
        <v>36.109845369547884</v>
      </c>
      <c r="AW163" s="95"/>
      <c r="AX163" s="21">
        <v>103165</v>
      </c>
      <c r="AY163" s="95"/>
      <c r="AZ163" s="22">
        <f>IF($AR163,AX163/$AR163*100,0)</f>
        <v>1.698297767824513</v>
      </c>
      <c r="BA163" s="95"/>
      <c r="BB163" s="21">
        <v>0</v>
      </c>
      <c r="BC163" s="95"/>
      <c r="BD163" s="22">
        <f>IF($AR163,BB163/$AR163*100,0)</f>
        <v>0</v>
      </c>
      <c r="BE163" s="95"/>
      <c r="BF163" s="21">
        <v>610106</v>
      </c>
      <c r="BG163" s="95"/>
      <c r="BH163" s="83">
        <v>65</v>
      </c>
      <c r="BI163" s="95"/>
      <c r="BJ163" s="28">
        <v>15642</v>
      </c>
      <c r="BK163" s="95"/>
      <c r="BL163" s="28">
        <f>IF(E163,$BJ163,0)</f>
        <v>15642</v>
      </c>
      <c r="BM163" s="95"/>
      <c r="BN163" s="28">
        <f>IF(M163,$BJ163,0)</f>
        <v>15642</v>
      </c>
      <c r="BO163" s="95"/>
      <c r="BP163" s="28">
        <f>IF(S163,$BJ163,0)</f>
        <v>15642</v>
      </c>
      <c r="BQ163" s="95"/>
      <c r="BR163" s="28">
        <f>IF(AF163,$BJ163,0)</f>
        <v>15642</v>
      </c>
      <c r="BS163" s="95"/>
      <c r="BT163" s="28">
        <f>IF(AL163,$BJ163,0)</f>
        <v>15642</v>
      </c>
    </row>
    <row r="164" spans="1:72" ht="11.25" x14ac:dyDescent="0.25">
      <c r="A164" s="83">
        <v>66</v>
      </c>
      <c r="B164" s="95"/>
      <c r="C164" s="83" t="s">
        <v>187</v>
      </c>
      <c r="D164" s="95"/>
      <c r="E164" s="21">
        <v>3190354</v>
      </c>
      <c r="F164" s="95"/>
      <c r="G164" s="20">
        <f>(E164/$BJ164)</f>
        <v>88.000055166326476</v>
      </c>
      <c r="H164" s="95"/>
      <c r="I164" s="20">
        <f>IF(G$195,G164/G$195*100,0)</f>
        <v>41.392561510627196</v>
      </c>
      <c r="J164" s="95"/>
      <c r="K164" s="21">
        <v>3190354</v>
      </c>
      <c r="L164" s="95"/>
      <c r="M164" s="21">
        <v>6949004</v>
      </c>
      <c r="N164" s="95"/>
      <c r="O164" s="20">
        <f>(M164/$BJ164)</f>
        <v>191.67551166767805</v>
      </c>
      <c r="P164" s="95"/>
      <c r="Q164" s="20">
        <f>IF(O$195,O164/O$195*100,0)</f>
        <v>82.55520290124322</v>
      </c>
      <c r="R164" s="95"/>
      <c r="S164" s="21">
        <v>4699192</v>
      </c>
      <c r="T164" s="95"/>
      <c r="U164" s="20">
        <f>(S164/$BJ164)</f>
        <v>129.61858001875655</v>
      </c>
      <c r="V164" s="95"/>
      <c r="W164" s="20">
        <f>IF(U$195,U164/U$195*100,0)</f>
        <v>109.59704496716851</v>
      </c>
      <c r="X164" s="95"/>
      <c r="Y164" s="21">
        <v>0</v>
      </c>
      <c r="Z164" s="95"/>
      <c r="AA164" s="21">
        <v>4695158</v>
      </c>
      <c r="AB164" s="95"/>
      <c r="AC164" s="21">
        <v>0</v>
      </c>
      <c r="AD164" s="95"/>
      <c r="AE164" s="95"/>
      <c r="AF164" s="21">
        <v>258500</v>
      </c>
      <c r="AG164" s="95"/>
      <c r="AH164" s="22">
        <f>(AF164/$BJ164)</f>
        <v>7.1302476968058697</v>
      </c>
      <c r="AI164" s="95"/>
      <c r="AJ164" s="22">
        <f>IF(AH$195,AH164/AH$195*100,0)</f>
        <v>38.504474462564261</v>
      </c>
      <c r="AK164" s="95"/>
      <c r="AL164" s="21">
        <v>3081221</v>
      </c>
      <c r="AM164" s="95"/>
      <c r="AN164" s="20">
        <f>(AL164/$BJ164)</f>
        <v>84.989821812765484</v>
      </c>
      <c r="AO164" s="95"/>
      <c r="AP164" s="20">
        <f>IF(AN$195,AN164/AN$195*100,0)</f>
        <v>164.39180973782661</v>
      </c>
      <c r="AQ164" s="95"/>
      <c r="AR164" s="21">
        <f>(E164+M164+S164+AF164+AL164)</f>
        <v>18178271</v>
      </c>
      <c r="AS164" s="95"/>
      <c r="AT164" s="21">
        <v>3100728</v>
      </c>
      <c r="AU164" s="95"/>
      <c r="AV164" s="22">
        <f>IF($AR164,AT164/$AR164*100,0)</f>
        <v>17.057331800147548</v>
      </c>
      <c r="AW164" s="95"/>
      <c r="AX164" s="21">
        <v>1195552</v>
      </c>
      <c r="AY164" s="95"/>
      <c r="AZ164" s="22">
        <f>IF($AR164,AX164/$AR164*100,0)</f>
        <v>6.5768191045231976</v>
      </c>
      <c r="BA164" s="95"/>
      <c r="BB164" s="21">
        <v>63938</v>
      </c>
      <c r="BC164" s="95"/>
      <c r="BD164" s="22">
        <f>IF($AR164,BB164/$AR164*100,0)</f>
        <v>0.35172762030008248</v>
      </c>
      <c r="BE164" s="95"/>
      <c r="BF164" s="21">
        <v>2578294</v>
      </c>
      <c r="BG164" s="95"/>
      <c r="BH164" s="83">
        <v>66</v>
      </c>
      <c r="BI164" s="95"/>
      <c r="BJ164" s="28">
        <v>36254</v>
      </c>
      <c r="BK164" s="95"/>
      <c r="BL164" s="28">
        <f>IF(E164,$BJ164,0)</f>
        <v>36254</v>
      </c>
      <c r="BM164" s="95"/>
      <c r="BN164" s="28">
        <f>IF(M164,$BJ164,0)</f>
        <v>36254</v>
      </c>
      <c r="BO164" s="95"/>
      <c r="BP164" s="28">
        <f>IF(S164,$BJ164,0)</f>
        <v>36254</v>
      </c>
      <c r="BQ164" s="95"/>
      <c r="BR164" s="28">
        <f>IF(AF164,$BJ164,0)</f>
        <v>36254</v>
      </c>
      <c r="BS164" s="95"/>
      <c r="BT164" s="28">
        <f>IF(AL164,$BJ164,0)</f>
        <v>36254</v>
      </c>
    </row>
    <row r="165" spans="1:72" ht="11.25" x14ac:dyDescent="0.25">
      <c r="A165" s="83">
        <v>67</v>
      </c>
      <c r="B165" s="95"/>
      <c r="C165" s="83" t="s">
        <v>188</v>
      </c>
      <c r="D165" s="95"/>
      <c r="E165" s="21">
        <v>4032412</v>
      </c>
      <c r="F165" s="95"/>
      <c r="G165" s="20">
        <f>(E165/$BJ165)</f>
        <v>170.07937913872368</v>
      </c>
      <c r="H165" s="95"/>
      <c r="I165" s="20">
        <f>IF(G$195,G165/G$195*100,0)</f>
        <v>80.000190333775976</v>
      </c>
      <c r="J165" s="95"/>
      <c r="K165" s="21">
        <v>4032412</v>
      </c>
      <c r="L165" s="95"/>
      <c r="M165" s="21">
        <v>3737135</v>
      </c>
      <c r="N165" s="95"/>
      <c r="O165" s="20">
        <f>(M165/$BJ165)</f>
        <v>157.62516344004388</v>
      </c>
      <c r="P165" s="95"/>
      <c r="Q165" s="20">
        <f>IF(O$195,O165/O$195*100,0)</f>
        <v>67.889618433343003</v>
      </c>
      <c r="R165" s="95"/>
      <c r="S165" s="21">
        <v>4787554</v>
      </c>
      <c r="T165" s="95"/>
      <c r="U165" s="20">
        <f>(S165/$BJ165)</f>
        <v>201.92981568180861</v>
      </c>
      <c r="V165" s="95"/>
      <c r="W165" s="20">
        <f>IF(U$195,U165/U$195*100,0)</f>
        <v>170.73872500600422</v>
      </c>
      <c r="X165" s="95"/>
      <c r="Y165" s="21">
        <v>4470644</v>
      </c>
      <c r="Z165" s="95"/>
      <c r="AA165" s="21">
        <v>104748</v>
      </c>
      <c r="AB165" s="95"/>
      <c r="AC165" s="21">
        <v>0</v>
      </c>
      <c r="AD165" s="95"/>
      <c r="AE165" s="95"/>
      <c r="AF165" s="21">
        <v>21853</v>
      </c>
      <c r="AG165" s="95"/>
      <c r="AH165" s="22">
        <f>(AF165/$BJ165)</f>
        <v>0.92171749124804925</v>
      </c>
      <c r="AI165" s="95"/>
      <c r="AJ165" s="22">
        <f>IF(AH$195,AH165/AH$195*100,0)</f>
        <v>4.9774214182429946</v>
      </c>
      <c r="AK165" s="95"/>
      <c r="AL165" s="21">
        <v>2704270</v>
      </c>
      <c r="AM165" s="95"/>
      <c r="AN165" s="20">
        <f>(AL165/$BJ165)</f>
        <v>114.06090514150745</v>
      </c>
      <c r="AO165" s="95"/>
      <c r="AP165" s="20">
        <f>IF(AN$195,AN165/AN$195*100,0)</f>
        <v>220.62263711830289</v>
      </c>
      <c r="AQ165" s="95"/>
      <c r="AR165" s="21">
        <f>(E165+M165+S165+AF165+AL165)</f>
        <v>15283224</v>
      </c>
      <c r="AS165" s="95"/>
      <c r="AT165" s="21">
        <v>3126106</v>
      </c>
      <c r="AU165" s="95"/>
      <c r="AV165" s="22">
        <f>IF($AR165,AT165/$AR165*100,0)</f>
        <v>20.454493109569029</v>
      </c>
      <c r="AW165" s="95"/>
      <c r="AX165" s="21">
        <v>509830</v>
      </c>
      <c r="AY165" s="95"/>
      <c r="AZ165" s="22">
        <f>IF($AR165,AX165/$AR165*100,0)</f>
        <v>3.3358799164364794</v>
      </c>
      <c r="BA165" s="95"/>
      <c r="BB165" s="21">
        <v>2600</v>
      </c>
      <c r="BC165" s="95"/>
      <c r="BD165" s="22">
        <f>IF($AR165,BB165/$AR165*100,0)</f>
        <v>1.7012117338592956E-2</v>
      </c>
      <c r="BE165" s="95"/>
      <c r="BF165" s="21">
        <v>651178</v>
      </c>
      <c r="BG165" s="95"/>
      <c r="BH165" s="83">
        <v>67</v>
      </c>
      <c r="BI165" s="95"/>
      <c r="BJ165" s="28">
        <v>23709</v>
      </c>
      <c r="BK165" s="95"/>
      <c r="BL165" s="28">
        <f>IF(E165,$BJ165,0)</f>
        <v>23709</v>
      </c>
      <c r="BM165" s="95"/>
      <c r="BN165" s="28">
        <f>IF(M165,$BJ165,0)</f>
        <v>23709</v>
      </c>
      <c r="BO165" s="95"/>
      <c r="BP165" s="28">
        <f>IF(S165,$BJ165,0)</f>
        <v>23709</v>
      </c>
      <c r="BQ165" s="95"/>
      <c r="BR165" s="28">
        <f>IF(AF165,$BJ165,0)</f>
        <v>23709</v>
      </c>
      <c r="BS165" s="95"/>
      <c r="BT165" s="28">
        <f>IF(AL165,$BJ165,0)</f>
        <v>23709</v>
      </c>
    </row>
    <row r="166" spans="1:72" ht="11.25" x14ac:dyDescent="0.25">
      <c r="A166" s="83">
        <v>68</v>
      </c>
      <c r="B166" s="95"/>
      <c r="C166" s="83" t="s">
        <v>189</v>
      </c>
      <c r="D166" s="95"/>
      <c r="E166" s="21">
        <v>2671940</v>
      </c>
      <c r="F166" s="95"/>
      <c r="G166" s="20">
        <f>(E166/$BJ166)</f>
        <v>151.74579736483417</v>
      </c>
      <c r="H166" s="95"/>
      <c r="I166" s="20">
        <f>IF(G$195,G166/G$195*100,0)</f>
        <v>71.376628566098574</v>
      </c>
      <c r="J166" s="95"/>
      <c r="K166" s="21">
        <v>2671940</v>
      </c>
      <c r="L166" s="95"/>
      <c r="M166" s="21">
        <v>1848807</v>
      </c>
      <c r="N166" s="95"/>
      <c r="O166" s="20">
        <f>(M166/$BJ166)</f>
        <v>104.9981258518855</v>
      </c>
      <c r="P166" s="95"/>
      <c r="Q166" s="20">
        <f>IF(O$195,O166/O$195*100,0)</f>
        <v>45.222999581612044</v>
      </c>
      <c r="R166" s="95"/>
      <c r="S166" s="21">
        <v>1571075</v>
      </c>
      <c r="T166" s="95"/>
      <c r="U166" s="20">
        <f>(S166/$BJ166)</f>
        <v>89.225068150840528</v>
      </c>
      <c r="V166" s="95"/>
      <c r="W166" s="20">
        <f>IF(U$195,U166/U$195*100,0)</f>
        <v>75.442917249296329</v>
      </c>
      <c r="X166" s="95"/>
      <c r="Y166" s="21">
        <v>1554118</v>
      </c>
      <c r="Z166" s="95"/>
      <c r="AA166" s="21">
        <v>0</v>
      </c>
      <c r="AB166" s="95"/>
      <c r="AC166" s="21">
        <v>0</v>
      </c>
      <c r="AD166" s="95"/>
      <c r="AE166" s="95"/>
      <c r="AF166" s="21">
        <v>150968</v>
      </c>
      <c r="AG166" s="95"/>
      <c r="AH166" s="22">
        <f>(AF166/$BJ166)</f>
        <v>8.5738300772376199</v>
      </c>
      <c r="AI166" s="95"/>
      <c r="AJ166" s="22">
        <f>IF(AH$195,AH166/AH$195*100,0)</f>
        <v>46.300049492425032</v>
      </c>
      <c r="AK166" s="95"/>
      <c r="AL166" s="21">
        <v>452547</v>
      </c>
      <c r="AM166" s="95"/>
      <c r="AN166" s="20">
        <f>(AL166/$BJ166)</f>
        <v>25.701215356656064</v>
      </c>
      <c r="AO166" s="95"/>
      <c r="AP166" s="20">
        <f>IF(AN$195,AN166/AN$195*100,0)</f>
        <v>49.71265046596092</v>
      </c>
      <c r="AQ166" s="95"/>
      <c r="AR166" s="21">
        <f>(E166+M166+S166+AF166+AL166)</f>
        <v>6695337</v>
      </c>
      <c r="AS166" s="95"/>
      <c r="AT166" s="21">
        <v>2209198</v>
      </c>
      <c r="AU166" s="95"/>
      <c r="AV166" s="22">
        <f>IF($AR166,AT166/$AR166*100,0)</f>
        <v>32.996068756509196</v>
      </c>
      <c r="AW166" s="95"/>
      <c r="AX166" s="21">
        <v>230383</v>
      </c>
      <c r="AY166" s="95"/>
      <c r="AZ166" s="22">
        <f>IF($AR166,AX166/$AR166*100,0)</f>
        <v>3.4409470352276519</v>
      </c>
      <c r="BA166" s="95"/>
      <c r="BB166" s="21">
        <v>0</v>
      </c>
      <c r="BC166" s="95"/>
      <c r="BD166" s="22">
        <f>IF($AR166,BB166/$AR166*100,0)</f>
        <v>0</v>
      </c>
      <c r="BE166" s="95"/>
      <c r="BF166" s="21">
        <v>444901</v>
      </c>
      <c r="BG166" s="95"/>
      <c r="BH166" s="83">
        <v>68</v>
      </c>
      <c r="BI166" s="95"/>
      <c r="BJ166" s="28">
        <v>17608</v>
      </c>
      <c r="BK166" s="95"/>
      <c r="BL166" s="28">
        <f>IF(E166,$BJ166,0)</f>
        <v>17608</v>
      </c>
      <c r="BM166" s="95"/>
      <c r="BN166" s="28">
        <f>IF(M166,$BJ166,0)</f>
        <v>17608</v>
      </c>
      <c r="BO166" s="95"/>
      <c r="BP166" s="28">
        <f>IF(S166,$BJ166,0)</f>
        <v>17608</v>
      </c>
      <c r="BQ166" s="95"/>
      <c r="BR166" s="28">
        <f>IF(AF166,$BJ166,0)</f>
        <v>17608</v>
      </c>
      <c r="BS166" s="95"/>
      <c r="BT166" s="28">
        <f>IF(AL166,$BJ166,0)</f>
        <v>17608</v>
      </c>
    </row>
    <row r="167" spans="1:72" ht="11.25" x14ac:dyDescent="0.25">
      <c r="A167" s="83">
        <v>69</v>
      </c>
      <c r="B167" s="95"/>
      <c r="C167" s="83" t="s">
        <v>190</v>
      </c>
      <c r="D167" s="95"/>
      <c r="E167" s="21">
        <v>7776983</v>
      </c>
      <c r="F167" s="95"/>
      <c r="G167" s="20">
        <f>(E167/$BJ167)</f>
        <v>128.5430488752252</v>
      </c>
      <c r="H167" s="95"/>
      <c r="I167" s="20">
        <f>IF(G$195,G167/G$195*100,0)</f>
        <v>60.462758202534751</v>
      </c>
      <c r="J167" s="95"/>
      <c r="K167" s="21">
        <v>7776983</v>
      </c>
      <c r="L167" s="95"/>
      <c r="M167" s="21">
        <v>6392119</v>
      </c>
      <c r="N167" s="95"/>
      <c r="O167" s="20">
        <f>(M167/$BJ167)</f>
        <v>105.65311317168312</v>
      </c>
      <c r="P167" s="95"/>
      <c r="Q167" s="20">
        <f>IF(O$195,O167/O$195*100,0)</f>
        <v>45.50510453395141</v>
      </c>
      <c r="R167" s="95"/>
      <c r="S167" s="21">
        <v>5198027</v>
      </c>
      <c r="T167" s="95"/>
      <c r="U167" s="20">
        <f>(S167/$BJ167)</f>
        <v>85.916381547412442</v>
      </c>
      <c r="V167" s="95"/>
      <c r="W167" s="20">
        <f>IF(U$195,U167/U$195*100,0)</f>
        <v>72.64530694986469</v>
      </c>
      <c r="X167" s="95"/>
      <c r="Y167" s="21">
        <v>5198027</v>
      </c>
      <c r="Z167" s="95"/>
      <c r="AA167" s="21">
        <v>0</v>
      </c>
      <c r="AB167" s="95"/>
      <c r="AC167" s="21">
        <v>0</v>
      </c>
      <c r="AD167" s="95"/>
      <c r="AE167" s="95"/>
      <c r="AF167" s="21">
        <v>234376</v>
      </c>
      <c r="AG167" s="95"/>
      <c r="AH167" s="22">
        <f>(AF167/$BJ167)</f>
        <v>3.8739194393481098</v>
      </c>
      <c r="AI167" s="95"/>
      <c r="AJ167" s="22">
        <f>IF(AH$195,AH167/AH$195*100,0)</f>
        <v>20.919782659055603</v>
      </c>
      <c r="AK167" s="95"/>
      <c r="AL167" s="21">
        <v>3537243</v>
      </c>
      <c r="AM167" s="95"/>
      <c r="AN167" s="20">
        <f>(AL167/$BJ167)</f>
        <v>58.465860068428618</v>
      </c>
      <c r="AO167" s="95"/>
      <c r="AP167" s="20">
        <f>IF(AN$195,AN167/AN$195*100,0)</f>
        <v>113.08775968140566</v>
      </c>
      <c r="AQ167" s="95"/>
      <c r="AR167" s="21">
        <f>(E167+M167+S167+AF167+AL167)</f>
        <v>23138748</v>
      </c>
      <c r="AS167" s="95"/>
      <c r="AT167" s="21">
        <v>5311124</v>
      </c>
      <c r="AU167" s="95"/>
      <c r="AV167" s="22">
        <f>IF($AR167,AT167/$AR167*100,0)</f>
        <v>22.953376734125804</v>
      </c>
      <c r="AW167" s="95"/>
      <c r="AX167" s="21">
        <v>274197</v>
      </c>
      <c r="AY167" s="95"/>
      <c r="AZ167" s="22">
        <f>IF($AR167,AX167/$AR167*100,0)</f>
        <v>1.1850122573615478</v>
      </c>
      <c r="BA167" s="95"/>
      <c r="BB167" s="21">
        <v>0</v>
      </c>
      <c r="BC167" s="95"/>
      <c r="BD167" s="22">
        <f>IF($AR167,BB167/$AR167*100,0)</f>
        <v>0</v>
      </c>
      <c r="BE167" s="95"/>
      <c r="BF167" s="21">
        <v>1293985</v>
      </c>
      <c r="BG167" s="95"/>
      <c r="BH167" s="83">
        <v>69</v>
      </c>
      <c r="BI167" s="95"/>
      <c r="BJ167" s="28">
        <v>60501</v>
      </c>
      <c r="BK167" s="95"/>
      <c r="BL167" s="28">
        <f>IF(E167,$BJ167,0)</f>
        <v>60501</v>
      </c>
      <c r="BM167" s="95"/>
      <c r="BN167" s="28">
        <f>IF(M167,$BJ167,0)</f>
        <v>60501</v>
      </c>
      <c r="BO167" s="95"/>
      <c r="BP167" s="28">
        <f>IF(S167,$BJ167,0)</f>
        <v>60501</v>
      </c>
      <c r="BQ167" s="95"/>
      <c r="BR167" s="28">
        <f>IF(AF167,$BJ167,0)</f>
        <v>60501</v>
      </c>
      <c r="BS167" s="95"/>
      <c r="BT167" s="28">
        <f>IF(AL167,$BJ167,0)</f>
        <v>60501</v>
      </c>
    </row>
    <row r="168" spans="1:72" ht="11.25" x14ac:dyDescent="0.25">
      <c r="A168" s="83">
        <v>70</v>
      </c>
      <c r="B168" s="95"/>
      <c r="C168" s="83" t="s">
        <v>191</v>
      </c>
      <c r="D168" s="95"/>
      <c r="E168" s="21">
        <v>6099738</v>
      </c>
      <c r="F168" s="95"/>
      <c r="G168" s="20">
        <f>(E168/$BJ168)</f>
        <v>201.09247354366531</v>
      </c>
      <c r="H168" s="95"/>
      <c r="I168" s="20">
        <f>IF(G$195,G168/G$195*100,0)</f>
        <v>94.587810936571358</v>
      </c>
      <c r="J168" s="95"/>
      <c r="K168" s="21">
        <v>6099738</v>
      </c>
      <c r="L168" s="95"/>
      <c r="M168" s="21">
        <v>1336026</v>
      </c>
      <c r="N168" s="95"/>
      <c r="O168" s="20">
        <f>(M168/$BJ168)</f>
        <v>44.045297201068145</v>
      </c>
      <c r="P168" s="95"/>
      <c r="Q168" s="20">
        <f>IF(O$195,O168/O$195*100,0)</f>
        <v>18.970438193398611</v>
      </c>
      <c r="R168" s="95"/>
      <c r="S168" s="21">
        <v>968667</v>
      </c>
      <c r="T168" s="95"/>
      <c r="U168" s="20">
        <f>(S168/$BJ168)</f>
        <v>31.934427850855503</v>
      </c>
      <c r="V168" s="95"/>
      <c r="W168" s="20">
        <f>IF(U$195,U168/U$195*100,0)</f>
        <v>27.001676184575942</v>
      </c>
      <c r="X168" s="95"/>
      <c r="Y168" s="21">
        <v>0</v>
      </c>
      <c r="Z168" s="95"/>
      <c r="AA168" s="21">
        <v>968667</v>
      </c>
      <c r="AB168" s="95"/>
      <c r="AC168" s="21">
        <v>0</v>
      </c>
      <c r="AD168" s="95"/>
      <c r="AE168" s="95"/>
      <c r="AF168" s="21">
        <v>344701</v>
      </c>
      <c r="AG168" s="95"/>
      <c r="AH168" s="22">
        <f>(AF168/$BJ168)</f>
        <v>11.36389410872647</v>
      </c>
      <c r="AI168" s="95"/>
      <c r="AJ168" s="22">
        <f>IF(AH$195,AH168/AH$195*100,0)</f>
        <v>61.36684013105976</v>
      </c>
      <c r="AK168" s="95"/>
      <c r="AL168" s="21">
        <v>7356271</v>
      </c>
      <c r="AM168" s="95"/>
      <c r="AN168" s="20">
        <f>(AL168/$BJ168)</f>
        <v>242.5170935944351</v>
      </c>
      <c r="AO168" s="95"/>
      <c r="AP168" s="20">
        <f>IF(AN$195,AN168/AN$195*100,0)</f>
        <v>469.08939280019661</v>
      </c>
      <c r="AQ168" s="95"/>
      <c r="AR168" s="21">
        <f>(E168+M168+S168+AF168+AL168)</f>
        <v>16105403</v>
      </c>
      <c r="AS168" s="95"/>
      <c r="AT168" s="21">
        <v>1699705</v>
      </c>
      <c r="AU168" s="95"/>
      <c r="AV168" s="22">
        <f>IF($AR168,AT168/$AR168*100,0)</f>
        <v>10.553632218951616</v>
      </c>
      <c r="AW168" s="95"/>
      <c r="AX168" s="21">
        <v>123519</v>
      </c>
      <c r="AY168" s="95"/>
      <c r="AZ168" s="22">
        <f>IF($AR168,AX168/$AR168*100,0)</f>
        <v>0.76694137985867228</v>
      </c>
      <c r="BA168" s="95"/>
      <c r="BB168" s="21">
        <v>16322</v>
      </c>
      <c r="BC168" s="95"/>
      <c r="BD168" s="22">
        <f>IF($AR168,BB168/$AR168*100,0)</f>
        <v>0.10134487165580396</v>
      </c>
      <c r="BE168" s="95"/>
      <c r="BF168" s="21">
        <v>845188</v>
      </c>
      <c r="BG168" s="95"/>
      <c r="BH168" s="83">
        <v>70</v>
      </c>
      <c r="BI168" s="95"/>
      <c r="BJ168" s="28">
        <v>30333</v>
      </c>
      <c r="BK168" s="95"/>
      <c r="BL168" s="28">
        <f>IF(E168,$BJ168,0)</f>
        <v>30333</v>
      </c>
      <c r="BM168" s="95"/>
      <c r="BN168" s="28">
        <f>IF(M168,$BJ168,0)</f>
        <v>30333</v>
      </c>
      <c r="BO168" s="95"/>
      <c r="BP168" s="28">
        <f>IF(S168,$BJ168,0)</f>
        <v>30333</v>
      </c>
      <c r="BQ168" s="95"/>
      <c r="BR168" s="28">
        <f>IF(AF168,$BJ168,0)</f>
        <v>30333</v>
      </c>
      <c r="BS168" s="95"/>
      <c r="BT168" s="28">
        <f>IF(AL168,$BJ168,0)</f>
        <v>30333</v>
      </c>
    </row>
    <row r="169" spans="1:72" ht="11.25" x14ac:dyDescent="0.25">
      <c r="A169" s="83">
        <v>71</v>
      </c>
      <c r="B169" s="95"/>
      <c r="C169" s="83" t="s">
        <v>192</v>
      </c>
      <c r="D169" s="95"/>
      <c r="E169" s="21">
        <v>2566383</v>
      </c>
      <c r="F169" s="95"/>
      <c r="G169" s="20">
        <f>(E169/$BJ169)</f>
        <v>114.48378462773788</v>
      </c>
      <c r="H169" s="95"/>
      <c r="I169" s="20">
        <f>IF(G$195,G169/G$195*100,0)</f>
        <v>53.849705982756532</v>
      </c>
      <c r="J169" s="95"/>
      <c r="K169" s="21">
        <v>2566383</v>
      </c>
      <c r="L169" s="95"/>
      <c r="M169" s="21">
        <v>710855</v>
      </c>
      <c r="N169" s="95"/>
      <c r="O169" s="20">
        <f>(M169/$BJ169)</f>
        <v>31.710532185395014</v>
      </c>
      <c r="P169" s="95"/>
      <c r="Q169" s="20">
        <f>IF(O$195,O169/O$195*100,0)</f>
        <v>13.657818862174121</v>
      </c>
      <c r="R169" s="95"/>
      <c r="S169" s="21">
        <v>3671016</v>
      </c>
      <c r="T169" s="95"/>
      <c r="U169" s="20">
        <f>(S169/$BJ169)</f>
        <v>163.76036044073695</v>
      </c>
      <c r="V169" s="95"/>
      <c r="W169" s="20">
        <f>IF(U$195,U169/U$195*100,0)</f>
        <v>138.46511498942547</v>
      </c>
      <c r="X169" s="95"/>
      <c r="Y169" s="21">
        <v>0</v>
      </c>
      <c r="Z169" s="95"/>
      <c r="AA169" s="21">
        <v>2972265</v>
      </c>
      <c r="AB169" s="95"/>
      <c r="AC169" s="21">
        <v>0</v>
      </c>
      <c r="AD169" s="95"/>
      <c r="AE169" s="95"/>
      <c r="AF169" s="21">
        <v>95461</v>
      </c>
      <c r="AG169" s="95"/>
      <c r="AH169" s="22">
        <f>(AF169/$BJ169)</f>
        <v>4.258419949145738</v>
      </c>
      <c r="AI169" s="95"/>
      <c r="AJ169" s="22">
        <f>IF(AH$195,AH169/AH$195*100,0)</f>
        <v>22.996146719588577</v>
      </c>
      <c r="AK169" s="95"/>
      <c r="AL169" s="21">
        <v>203771</v>
      </c>
      <c r="AM169" s="95"/>
      <c r="AN169" s="20">
        <f>(AL169/$BJ169)</f>
        <v>9.0900209662309859</v>
      </c>
      <c r="AO169" s="95"/>
      <c r="AP169" s="20">
        <f>IF(AN$195,AN169/AN$195*100,0)</f>
        <v>17.582399460555774</v>
      </c>
      <c r="AQ169" s="95"/>
      <c r="AR169" s="21">
        <f>(E169+M169+S169+AF169+AL169)</f>
        <v>7247486</v>
      </c>
      <c r="AS169" s="95"/>
      <c r="AT169" s="21">
        <v>2652703</v>
      </c>
      <c r="AU169" s="95"/>
      <c r="AV169" s="22">
        <f>IF($AR169,AT169/$AR169*100,0)</f>
        <v>36.601698851160251</v>
      </c>
      <c r="AW169" s="95"/>
      <c r="AX169" s="21">
        <v>242275</v>
      </c>
      <c r="AY169" s="95"/>
      <c r="AZ169" s="22">
        <f>IF($AR169,AX169/$AR169*100,0)</f>
        <v>3.3428833115372694</v>
      </c>
      <c r="BA169" s="95"/>
      <c r="BB169" s="21">
        <v>0</v>
      </c>
      <c r="BC169" s="95"/>
      <c r="BD169" s="22">
        <f>IF($AR169,BB169/$AR169*100,0)</f>
        <v>0</v>
      </c>
      <c r="BE169" s="95"/>
      <c r="BF169" s="21">
        <v>774159</v>
      </c>
      <c r="BG169" s="95"/>
      <c r="BH169" s="83">
        <v>71</v>
      </c>
      <c r="BI169" s="95"/>
      <c r="BJ169" s="28">
        <v>22417</v>
      </c>
      <c r="BK169" s="95"/>
      <c r="BL169" s="28">
        <f>IF(E169,$BJ169,0)</f>
        <v>22417</v>
      </c>
      <c r="BM169" s="95"/>
      <c r="BN169" s="28">
        <f>IF(M169,$BJ169,0)</f>
        <v>22417</v>
      </c>
      <c r="BO169" s="95"/>
      <c r="BP169" s="28">
        <f>IF(S169,$BJ169,0)</f>
        <v>22417</v>
      </c>
      <c r="BQ169" s="95"/>
      <c r="BR169" s="28">
        <f>IF(AF169,$BJ169,0)</f>
        <v>22417</v>
      </c>
      <c r="BS169" s="95"/>
      <c r="BT169" s="28">
        <f>IF(AL169,$BJ169,0)</f>
        <v>22417</v>
      </c>
    </row>
    <row r="170" spans="1:72" ht="11.25" x14ac:dyDescent="0.25">
      <c r="A170" s="83">
        <v>72</v>
      </c>
      <c r="B170" s="95"/>
      <c r="C170" s="83" t="s">
        <v>193</v>
      </c>
      <c r="D170" s="95"/>
      <c r="E170" s="21">
        <v>8073098</v>
      </c>
      <c r="F170" s="95"/>
      <c r="G170" s="20">
        <f>(E170/$BJ170)</f>
        <v>187.70281329923273</v>
      </c>
      <c r="H170" s="95"/>
      <c r="I170" s="20">
        <f>IF(G$195,G170/G$195*100,0)</f>
        <v>88.289720165758368</v>
      </c>
      <c r="J170" s="95"/>
      <c r="K170" s="21">
        <v>0</v>
      </c>
      <c r="L170" s="95"/>
      <c r="M170" s="21">
        <v>5014067</v>
      </c>
      <c r="N170" s="95"/>
      <c r="O170" s="20">
        <f>(M170/$BJ170)</f>
        <v>116.57909788421297</v>
      </c>
      <c r="P170" s="95"/>
      <c r="Q170" s="20">
        <f>IF(O$195,O170/O$195*100,0)</f>
        <v>50.21095807252258</v>
      </c>
      <c r="R170" s="95"/>
      <c r="S170" s="21">
        <v>6328729</v>
      </c>
      <c r="T170" s="95"/>
      <c r="U170" s="20">
        <f>(S170/$BJ170)</f>
        <v>147.14552429667521</v>
      </c>
      <c r="V170" s="95"/>
      <c r="W170" s="20">
        <f>IF(U$195,U170/U$195*100,0)</f>
        <v>124.41668964994581</v>
      </c>
      <c r="X170" s="95"/>
      <c r="Y170" s="21">
        <v>0</v>
      </c>
      <c r="Z170" s="95"/>
      <c r="AA170" s="21">
        <v>2500595</v>
      </c>
      <c r="AB170" s="95"/>
      <c r="AC170" s="21">
        <v>978053</v>
      </c>
      <c r="AD170" s="95"/>
      <c r="AE170" s="95"/>
      <c r="AF170" s="21">
        <v>808167</v>
      </c>
      <c r="AG170" s="95"/>
      <c r="AH170" s="22">
        <f>(AF170/$BJ170)</f>
        <v>18.790211578702628</v>
      </c>
      <c r="AI170" s="95"/>
      <c r="AJ170" s="22">
        <f>IF(AH$195,AH170/AH$195*100,0)</f>
        <v>101.47013857631393</v>
      </c>
      <c r="AK170" s="95"/>
      <c r="AL170" s="21">
        <v>2659608</v>
      </c>
      <c r="AM170" s="95"/>
      <c r="AN170" s="20">
        <f>(AL170/$BJ170)</f>
        <v>61.836968146942574</v>
      </c>
      <c r="AO170" s="95"/>
      <c r="AP170" s="20">
        <f>IF(AN$195,AN170/AN$195*100,0)</f>
        <v>119.60833527538199</v>
      </c>
      <c r="AQ170" s="95"/>
      <c r="AR170" s="21">
        <f>(E170+M170+S170+AF170+AL170)</f>
        <v>22883669</v>
      </c>
      <c r="AS170" s="95"/>
      <c r="AT170" s="21">
        <v>4279125</v>
      </c>
      <c r="AU170" s="95"/>
      <c r="AV170" s="22">
        <f>IF($AR170,AT170/$AR170*100,0)</f>
        <v>18.699470788534828</v>
      </c>
      <c r="AW170" s="95"/>
      <c r="AX170" s="21">
        <v>1652425</v>
      </c>
      <c r="AY170" s="95"/>
      <c r="AZ170" s="22">
        <f>IF($AR170,AX170/$AR170*100,0)</f>
        <v>7.2209792931369527</v>
      </c>
      <c r="BA170" s="95"/>
      <c r="BB170" s="21">
        <v>0</v>
      </c>
      <c r="BC170" s="95"/>
      <c r="BD170" s="22">
        <f>IF($AR170,BB170/$AR170*100,0)</f>
        <v>0</v>
      </c>
      <c r="BE170" s="95"/>
      <c r="BF170" s="21">
        <v>1419343</v>
      </c>
      <c r="BG170" s="95"/>
      <c r="BH170" s="83">
        <v>72</v>
      </c>
      <c r="BI170" s="95"/>
      <c r="BJ170" s="28">
        <v>43010</v>
      </c>
      <c r="BK170" s="95"/>
      <c r="BL170" s="28">
        <f>IF(E170,$BJ170,0)</f>
        <v>43010</v>
      </c>
      <c r="BM170" s="95"/>
      <c r="BN170" s="28">
        <f>IF(M170,$BJ170,0)</f>
        <v>43010</v>
      </c>
      <c r="BO170" s="95"/>
      <c r="BP170" s="28">
        <f>IF(S170,$BJ170,0)</f>
        <v>43010</v>
      </c>
      <c r="BQ170" s="95"/>
      <c r="BR170" s="28">
        <f>IF(AF170,$BJ170,0)</f>
        <v>43010</v>
      </c>
      <c r="BS170" s="95"/>
      <c r="BT170" s="28">
        <f>IF(AL170,$BJ170,0)</f>
        <v>43010</v>
      </c>
    </row>
    <row r="171" spans="1:72" ht="11.25" x14ac:dyDescent="0.25">
      <c r="A171" s="83">
        <v>73</v>
      </c>
      <c r="B171" s="95"/>
      <c r="C171" s="83" t="s">
        <v>194</v>
      </c>
      <c r="D171" s="95"/>
      <c r="E171" s="21">
        <v>113686000</v>
      </c>
      <c r="F171" s="95"/>
      <c r="G171" s="20">
        <f>(E171/$BJ171)</f>
        <v>235.76328690761585</v>
      </c>
      <c r="H171" s="95"/>
      <c r="I171" s="20">
        <f>IF(G$195,G171/G$195*100,0)</f>
        <v>110.89591179035297</v>
      </c>
      <c r="J171" s="95"/>
      <c r="K171" s="21">
        <v>0</v>
      </c>
      <c r="L171" s="95"/>
      <c r="M171" s="21">
        <v>141453000</v>
      </c>
      <c r="N171" s="95"/>
      <c r="O171" s="20">
        <f>(M171/$BJ171)</f>
        <v>293.3467992799728</v>
      </c>
      <c r="P171" s="95"/>
      <c r="Q171" s="20">
        <f>IF(O$195,O171/O$195*100,0)</f>
        <v>126.34532353290777</v>
      </c>
      <c r="R171" s="95"/>
      <c r="S171" s="21">
        <v>57753000</v>
      </c>
      <c r="T171" s="95"/>
      <c r="U171" s="20">
        <f>(S171/$BJ171)</f>
        <v>119.76881154034392</v>
      </c>
      <c r="V171" s="95"/>
      <c r="W171" s="20">
        <f>IF(U$195,U171/U$195*100,0)</f>
        <v>101.26872105952675</v>
      </c>
      <c r="X171" s="95"/>
      <c r="Y171" s="21">
        <v>0</v>
      </c>
      <c r="Z171" s="95"/>
      <c r="AA171" s="21">
        <v>51102000</v>
      </c>
      <c r="AB171" s="95"/>
      <c r="AC171" s="21">
        <v>1373000</v>
      </c>
      <c r="AD171" s="95"/>
      <c r="AE171" s="95"/>
      <c r="AF171" s="21">
        <v>20452000</v>
      </c>
      <c r="AG171" s="95"/>
      <c r="AH171" s="22">
        <f>(AF171/$BJ171)</f>
        <v>42.413584292125321</v>
      </c>
      <c r="AI171" s="95"/>
      <c r="AJ171" s="22">
        <f>IF(AH$195,AH171/AH$195*100,0)</f>
        <v>229.04011791533415</v>
      </c>
      <c r="AK171" s="95"/>
      <c r="AL171" s="21">
        <v>16303000</v>
      </c>
      <c r="AM171" s="95"/>
      <c r="AN171" s="20">
        <f>(AL171/$BJ171)</f>
        <v>33.809342104171677</v>
      </c>
      <c r="AO171" s="95"/>
      <c r="AP171" s="20">
        <f>IF(AN$195,AN171/AN$195*100,0)</f>
        <v>65.395818181551618</v>
      </c>
      <c r="AQ171" s="95"/>
      <c r="AR171" s="21">
        <f>(E171+M171+S171+AF171+AL171)</f>
        <v>349647000</v>
      </c>
      <c r="AS171" s="95"/>
      <c r="AT171" s="21">
        <v>22354000</v>
      </c>
      <c r="AU171" s="95"/>
      <c r="AV171" s="22">
        <f>IF($AR171,AT171/$AR171*100,0)</f>
        <v>6.3933052478642738</v>
      </c>
      <c r="AW171" s="95"/>
      <c r="AX171" s="21">
        <v>1017000</v>
      </c>
      <c r="AY171" s="95"/>
      <c r="AZ171" s="22">
        <f>IF($AR171,AX171/$AR171*100,0)</f>
        <v>0.29086478648465453</v>
      </c>
      <c r="BA171" s="95"/>
      <c r="BB171" s="21">
        <v>1363000</v>
      </c>
      <c r="BC171" s="95"/>
      <c r="BD171" s="22">
        <f>IF($AR171,BB171/$AR171*100,0)</f>
        <v>0.38982173449221647</v>
      </c>
      <c r="BE171" s="95"/>
      <c r="BF171" s="21">
        <v>10826000</v>
      </c>
      <c r="BG171" s="95"/>
      <c r="BH171" s="83">
        <v>73</v>
      </c>
      <c r="BI171" s="95"/>
      <c r="BJ171" s="28">
        <v>482204</v>
      </c>
      <c r="BK171" s="95"/>
      <c r="BL171" s="28">
        <f>IF(E171,$BJ171,0)</f>
        <v>482204</v>
      </c>
      <c r="BM171" s="95"/>
      <c r="BN171" s="28">
        <f>IF(M171,$BJ171,0)</f>
        <v>482204</v>
      </c>
      <c r="BO171" s="95"/>
      <c r="BP171" s="28">
        <f>IF(S171,$BJ171,0)</f>
        <v>482204</v>
      </c>
      <c r="BQ171" s="95"/>
      <c r="BR171" s="28">
        <f>IF(AF171,$BJ171,0)</f>
        <v>482204</v>
      </c>
      <c r="BS171" s="95"/>
      <c r="BT171" s="28">
        <f>IF(AL171,$BJ171,0)</f>
        <v>482204</v>
      </c>
    </row>
    <row r="172" spans="1:72" ht="11.25" x14ac:dyDescent="0.25">
      <c r="A172" s="83">
        <v>74</v>
      </c>
      <c r="B172" s="95"/>
      <c r="C172" s="83" t="s">
        <v>195</v>
      </c>
      <c r="D172" s="95"/>
      <c r="E172" s="21">
        <v>0</v>
      </c>
      <c r="F172" s="95"/>
      <c r="G172" s="20">
        <v>0</v>
      </c>
      <c r="H172" s="95"/>
      <c r="I172" s="20">
        <f>IF(G$195,G172/G$195*100,0)</f>
        <v>0</v>
      </c>
      <c r="J172" s="95"/>
      <c r="K172" s="21">
        <v>0</v>
      </c>
      <c r="L172" s="95"/>
      <c r="M172" s="21">
        <v>0</v>
      </c>
      <c r="N172" s="95"/>
      <c r="O172" s="20">
        <v>0</v>
      </c>
      <c r="P172" s="95"/>
      <c r="Q172" s="20">
        <f>IF(O$195,O172/O$195*100,0)</f>
        <v>0</v>
      </c>
      <c r="R172" s="95"/>
      <c r="S172" s="21">
        <v>0</v>
      </c>
      <c r="T172" s="95"/>
      <c r="U172" s="20">
        <v>0</v>
      </c>
      <c r="V172" s="95"/>
      <c r="W172" s="20">
        <f>IF(U$195,U172/U$195*100,0)</f>
        <v>0</v>
      </c>
      <c r="X172" s="95"/>
      <c r="Y172" s="21">
        <v>0</v>
      </c>
      <c r="Z172" s="95"/>
      <c r="AA172" s="21">
        <v>0</v>
      </c>
      <c r="AB172" s="95"/>
      <c r="AC172" s="21">
        <v>0</v>
      </c>
      <c r="AD172" s="95"/>
      <c r="AE172" s="95"/>
      <c r="AF172" s="21">
        <v>0</v>
      </c>
      <c r="AG172" s="95"/>
      <c r="AH172" s="22">
        <v>0</v>
      </c>
      <c r="AI172" s="95"/>
      <c r="AJ172" s="22">
        <f>IF(AH$195,AH172/AH$195*100,0)</f>
        <v>0</v>
      </c>
      <c r="AK172" s="95"/>
      <c r="AL172" s="21">
        <v>0</v>
      </c>
      <c r="AM172" s="95"/>
      <c r="AN172" s="20">
        <v>0</v>
      </c>
      <c r="AO172" s="95"/>
      <c r="AP172" s="20">
        <f>IF(AN$195,AN172/AN$195*100,0)</f>
        <v>0</v>
      </c>
      <c r="AQ172" s="95"/>
      <c r="AR172" s="21">
        <f>(E172+M172+S172+AF172+AL172)</f>
        <v>0</v>
      </c>
      <c r="AS172" s="95"/>
      <c r="AT172" s="21">
        <v>0</v>
      </c>
      <c r="AU172" s="95"/>
      <c r="AV172" s="22">
        <f>IF($AR172,AT172/$AR172*100,0)</f>
        <v>0</v>
      </c>
      <c r="AW172" s="95"/>
      <c r="AX172" s="21">
        <v>0</v>
      </c>
      <c r="AY172" s="95"/>
      <c r="AZ172" s="22">
        <f>IF($AR172,AX172/$AR172*100,0)</f>
        <v>0</v>
      </c>
      <c r="BA172" s="95"/>
      <c r="BB172" s="21">
        <v>0</v>
      </c>
      <c r="BC172" s="95"/>
      <c r="BD172" s="22">
        <f>IF($AR172,BB172/$AR172*100,0)</f>
        <v>0</v>
      </c>
      <c r="BE172" s="95"/>
      <c r="BF172" s="21">
        <v>0</v>
      </c>
      <c r="BG172" s="95"/>
      <c r="BH172" s="83">
        <v>74</v>
      </c>
      <c r="BI172" s="95"/>
      <c r="BJ172" s="28">
        <v>0</v>
      </c>
      <c r="BK172" s="95"/>
      <c r="BL172" s="28">
        <f>IF(E172,$BJ172,0)</f>
        <v>0</v>
      </c>
      <c r="BM172" s="95"/>
      <c r="BN172" s="28">
        <f>IF(M172,$BJ172,0)</f>
        <v>0</v>
      </c>
      <c r="BO172" s="95"/>
      <c r="BP172" s="28">
        <f>IF(S172,$BJ172,0)</f>
        <v>0</v>
      </c>
      <c r="BQ172" s="95"/>
      <c r="BR172" s="28">
        <f>IF(AF172,$BJ172,0)</f>
        <v>0</v>
      </c>
      <c r="BS172" s="95"/>
      <c r="BT172" s="28">
        <f>IF(AL172,$BJ172,0)</f>
        <v>0</v>
      </c>
    </row>
    <row r="173" spans="1:72" ht="11.25" x14ac:dyDescent="0.25">
      <c r="A173" s="83">
        <v>75</v>
      </c>
      <c r="B173" s="95"/>
      <c r="C173" s="83" t="s">
        <v>196</v>
      </c>
      <c r="D173" s="95"/>
      <c r="E173" s="21">
        <v>1688595</v>
      </c>
      <c r="F173" s="95"/>
      <c r="G173" s="20">
        <f>(E173/$BJ173)</f>
        <v>229.80334784975503</v>
      </c>
      <c r="H173" s="95"/>
      <c r="I173" s="20">
        <f>IF(G$195,G173/G$195*100,0)</f>
        <v>108.09253691080525</v>
      </c>
      <c r="J173" s="95"/>
      <c r="K173" s="21">
        <v>1688595</v>
      </c>
      <c r="L173" s="95"/>
      <c r="M173" s="21">
        <v>1511246</v>
      </c>
      <c r="N173" s="95"/>
      <c r="O173" s="20">
        <f>(M173/$BJ173)</f>
        <v>205.6676646706587</v>
      </c>
      <c r="P173" s="95"/>
      <c r="Q173" s="20">
        <f>IF(O$195,O173/O$195*100,0)</f>
        <v>88.581664081057525</v>
      </c>
      <c r="R173" s="95"/>
      <c r="S173" s="21">
        <v>442501</v>
      </c>
      <c r="T173" s="95"/>
      <c r="U173" s="20">
        <f>(S173/$BJ173)</f>
        <v>60.220604246053348</v>
      </c>
      <c r="V173" s="95"/>
      <c r="W173" s="20">
        <f>IF(U$195,U173/U$195*100,0)</f>
        <v>50.918628105243172</v>
      </c>
      <c r="X173" s="95"/>
      <c r="Y173" s="21">
        <v>0</v>
      </c>
      <c r="Z173" s="95"/>
      <c r="AA173" s="21">
        <v>442501</v>
      </c>
      <c r="AB173" s="95"/>
      <c r="AC173" s="21">
        <v>0</v>
      </c>
      <c r="AD173" s="95"/>
      <c r="AE173" s="95"/>
      <c r="AF173" s="21">
        <v>215452</v>
      </c>
      <c r="AG173" s="95"/>
      <c r="AH173" s="22">
        <f>(AF173/$BJ173)</f>
        <v>29.321175830157866</v>
      </c>
      <c r="AI173" s="95"/>
      <c r="AJ173" s="22">
        <f>IF(AH$195,AH173/AH$195*100,0)</f>
        <v>158.33902466956732</v>
      </c>
      <c r="AK173" s="95"/>
      <c r="AL173" s="21">
        <v>394180</v>
      </c>
      <c r="AM173" s="95"/>
      <c r="AN173" s="20">
        <f>(AL173/$BJ173)</f>
        <v>53.64452912357104</v>
      </c>
      <c r="AO173" s="95"/>
      <c r="AP173" s="20">
        <f>IF(AN$195,AN173/AN$195*100,0)</f>
        <v>103.76208629528878</v>
      </c>
      <c r="AQ173" s="95"/>
      <c r="AR173" s="21">
        <f>(E173+M173+S173+AF173+AL173)</f>
        <v>4251974</v>
      </c>
      <c r="AS173" s="95"/>
      <c r="AT173" s="21">
        <v>1147845</v>
      </c>
      <c r="AU173" s="95"/>
      <c r="AV173" s="22">
        <f>IF($AR173,AT173/$AR173*100,0)</f>
        <v>26.995578994603449</v>
      </c>
      <c r="AW173" s="95"/>
      <c r="AX173" s="21">
        <v>40141</v>
      </c>
      <c r="AY173" s="95"/>
      <c r="AZ173" s="22">
        <f>IF($AR173,AX173/$AR173*100,0)</f>
        <v>0.94405563157253547</v>
      </c>
      <c r="BA173" s="95"/>
      <c r="BB173" s="21">
        <v>0</v>
      </c>
      <c r="BC173" s="95"/>
      <c r="BD173" s="22">
        <f>IF($AR173,BB173/$AR173*100,0)</f>
        <v>0</v>
      </c>
      <c r="BE173" s="95"/>
      <c r="BF173" s="21">
        <v>227497</v>
      </c>
      <c r="BG173" s="95"/>
      <c r="BH173" s="83">
        <v>75</v>
      </c>
      <c r="BI173" s="95"/>
      <c r="BJ173" s="28">
        <v>7348</v>
      </c>
      <c r="BK173" s="95"/>
      <c r="BL173" s="28">
        <f>IF(E173,$BJ173,0)</f>
        <v>7348</v>
      </c>
      <c r="BM173" s="95"/>
      <c r="BN173" s="28">
        <f>IF(M173,$BJ173,0)</f>
        <v>7348</v>
      </c>
      <c r="BO173" s="95"/>
      <c r="BP173" s="28">
        <f>IF(S173,$BJ173,0)</f>
        <v>7348</v>
      </c>
      <c r="BQ173" s="95"/>
      <c r="BR173" s="28">
        <f>IF(AF173,$BJ173,0)</f>
        <v>7348</v>
      </c>
      <c r="BS173" s="95"/>
      <c r="BT173" s="28">
        <f>IF(AL173,$BJ173,0)</f>
        <v>7348</v>
      </c>
    </row>
    <row r="174" spans="1:72" ht="11.25" x14ac:dyDescent="0.25">
      <c r="A174" s="83">
        <v>76</v>
      </c>
      <c r="B174" s="95"/>
      <c r="C174" s="83" t="s">
        <v>113</v>
      </c>
      <c r="D174" s="95"/>
      <c r="E174" s="21">
        <v>1522409</v>
      </c>
      <c r="F174" s="95"/>
      <c r="G174" s="20">
        <f>(E174/$BJ174)</f>
        <v>170.61627255407373</v>
      </c>
      <c r="H174" s="95"/>
      <c r="I174" s="20">
        <f>IF(G$195,G174/G$195*100,0)</f>
        <v>80.252728740456774</v>
      </c>
      <c r="J174" s="95"/>
      <c r="K174" s="21">
        <v>1522409</v>
      </c>
      <c r="L174" s="95"/>
      <c r="M174" s="21">
        <v>1756931</v>
      </c>
      <c r="N174" s="95"/>
      <c r="O174" s="20">
        <f>(M174/$BJ174)</f>
        <v>196.8991370615264</v>
      </c>
      <c r="P174" s="95"/>
      <c r="Q174" s="20">
        <f>IF(O$195,O174/O$195*100,0)</f>
        <v>84.805033620448</v>
      </c>
      <c r="R174" s="95"/>
      <c r="S174" s="21">
        <v>23557</v>
      </c>
      <c r="T174" s="95"/>
      <c r="U174" s="20">
        <f>(S174/$BJ174)</f>
        <v>2.6400313795808583</v>
      </c>
      <c r="V174" s="95"/>
      <c r="W174" s="20">
        <f>IF(U$195,U174/U$195*100,0)</f>
        <v>2.2322389103536713</v>
      </c>
      <c r="X174" s="95"/>
      <c r="Y174" s="21">
        <v>0</v>
      </c>
      <c r="Z174" s="95"/>
      <c r="AA174" s="21">
        <v>23557</v>
      </c>
      <c r="AB174" s="95"/>
      <c r="AC174" s="21">
        <v>0</v>
      </c>
      <c r="AD174" s="95"/>
      <c r="AE174" s="95"/>
      <c r="AF174" s="21">
        <v>77872</v>
      </c>
      <c r="AG174" s="95"/>
      <c r="AH174" s="22">
        <f>(AF174/$BJ174)</f>
        <v>8.7271097164630724</v>
      </c>
      <c r="AI174" s="95"/>
      <c r="AJ174" s="22">
        <f>IF(AH$195,AH174/AH$195*100,0)</f>
        <v>47.127783984290076</v>
      </c>
      <c r="AK174" s="95"/>
      <c r="AL174" s="21">
        <v>202426</v>
      </c>
      <c r="AM174" s="95"/>
      <c r="AN174" s="20">
        <f>(AL174/$BJ174)</f>
        <v>22.685867981620532</v>
      </c>
      <c r="AO174" s="95"/>
      <c r="AP174" s="20">
        <f>IF(AN$195,AN174/AN$195*100,0)</f>
        <v>43.880206046176966</v>
      </c>
      <c r="AQ174" s="95"/>
      <c r="AR174" s="21">
        <f>(E174+M174+S174+AF174+AL174)</f>
        <v>3583195</v>
      </c>
      <c r="AS174" s="95"/>
      <c r="AT174" s="21">
        <v>722672</v>
      </c>
      <c r="AU174" s="95"/>
      <c r="AV174" s="22">
        <f>IF($AR174,AT174/$AR174*100,0)</f>
        <v>20.168369290535402</v>
      </c>
      <c r="AW174" s="95"/>
      <c r="AX174" s="21">
        <v>459933</v>
      </c>
      <c r="AY174" s="95"/>
      <c r="AZ174" s="22">
        <f>IF($AR174,AX174/$AR174*100,0)</f>
        <v>12.835835057818512</v>
      </c>
      <c r="BA174" s="95"/>
      <c r="BB174" s="21">
        <v>0</v>
      </c>
      <c r="BC174" s="95"/>
      <c r="BD174" s="22">
        <f>IF($AR174,BB174/$AR174*100,0)</f>
        <v>0</v>
      </c>
      <c r="BE174" s="95"/>
      <c r="BF174" s="21">
        <v>379295</v>
      </c>
      <c r="BG174" s="95"/>
      <c r="BH174" s="83">
        <v>76</v>
      </c>
      <c r="BI174" s="95"/>
      <c r="BJ174" s="28">
        <v>8923</v>
      </c>
      <c r="BK174" s="95"/>
      <c r="BL174" s="28">
        <f>IF(E174,$BJ174,0)</f>
        <v>8923</v>
      </c>
      <c r="BM174" s="95"/>
      <c r="BN174" s="28">
        <f>IF(M174,$BJ174,0)</f>
        <v>8923</v>
      </c>
      <c r="BO174" s="95"/>
      <c r="BP174" s="28">
        <f>IF(S174,$BJ174,0)</f>
        <v>8923</v>
      </c>
      <c r="BQ174" s="95"/>
      <c r="BR174" s="28">
        <f>IF(AF174,$BJ174,0)</f>
        <v>8923</v>
      </c>
      <c r="BS174" s="95"/>
      <c r="BT174" s="28">
        <f>IF(AL174,$BJ174,0)</f>
        <v>8923</v>
      </c>
    </row>
    <row r="175" spans="1:72" ht="11.25" x14ac:dyDescent="0.25">
      <c r="A175" s="83">
        <v>77</v>
      </c>
      <c r="B175" s="95"/>
      <c r="C175" s="83" t="s">
        <v>114</v>
      </c>
      <c r="D175" s="95"/>
      <c r="E175" s="21">
        <v>18767375</v>
      </c>
      <c r="F175" s="95"/>
      <c r="G175" s="20">
        <f>(E175/$BJ175)</f>
        <v>193.6198145033994</v>
      </c>
      <c r="H175" s="95"/>
      <c r="I175" s="20">
        <f>IF(G$195,G175/G$195*100,0)</f>
        <v>91.072898378987972</v>
      </c>
      <c r="J175" s="95"/>
      <c r="K175" s="21">
        <v>0</v>
      </c>
      <c r="L175" s="95"/>
      <c r="M175" s="21">
        <v>21788655</v>
      </c>
      <c r="N175" s="95"/>
      <c r="O175" s="20">
        <f>(M175/$BJ175)</f>
        <v>224.78984617606702</v>
      </c>
      <c r="P175" s="95"/>
      <c r="Q175" s="20">
        <f>IF(O$195,O175/O$195*100,0)</f>
        <v>96.817643525475972</v>
      </c>
      <c r="R175" s="95"/>
      <c r="S175" s="21">
        <v>15680356</v>
      </c>
      <c r="T175" s="95"/>
      <c r="U175" s="20">
        <f>(S175/$BJ175)</f>
        <v>161.77156475358251</v>
      </c>
      <c r="V175" s="95"/>
      <c r="W175" s="20">
        <f>IF(U$195,U175/U$195*100,0)</f>
        <v>136.7835186447962</v>
      </c>
      <c r="X175" s="95"/>
      <c r="Y175" s="21">
        <v>10059286</v>
      </c>
      <c r="Z175" s="95"/>
      <c r="AA175" s="21">
        <v>4887622</v>
      </c>
      <c r="AB175" s="95"/>
      <c r="AC175" s="21">
        <v>733448</v>
      </c>
      <c r="AD175" s="95"/>
      <c r="AE175" s="95"/>
      <c r="AF175" s="21">
        <v>1228601</v>
      </c>
      <c r="AG175" s="95"/>
      <c r="AH175" s="22">
        <f>(AF175/$BJ175)</f>
        <v>12.67526746381372</v>
      </c>
      <c r="AI175" s="95"/>
      <c r="AJ175" s="22">
        <f>IF(AH$195,AH175/AH$195*100,0)</f>
        <v>68.448465343668275</v>
      </c>
      <c r="AK175" s="95"/>
      <c r="AL175" s="21">
        <v>-20895</v>
      </c>
      <c r="AM175" s="95"/>
      <c r="AN175" s="20">
        <f>(AL175/$BJ175)</f>
        <v>-0.2155701596013577</v>
      </c>
      <c r="AO175" s="95"/>
      <c r="AP175" s="20">
        <f>IF(AN$195,AN175/AN$195*100,0)</f>
        <v>-0.41696720744290966</v>
      </c>
      <c r="AQ175" s="95"/>
      <c r="AR175" s="21">
        <f>(E175+M175+S175+AF175+AL175)</f>
        <v>57444092</v>
      </c>
      <c r="AS175" s="95"/>
      <c r="AT175" s="21">
        <v>9026544</v>
      </c>
      <c r="AU175" s="95"/>
      <c r="AV175" s="22">
        <f>IF($AR175,AT175/$AR175*100,0)</f>
        <v>15.713615945047927</v>
      </c>
      <c r="AW175" s="95"/>
      <c r="AX175" s="21">
        <v>456110</v>
      </c>
      <c r="AY175" s="95"/>
      <c r="AZ175" s="22">
        <f>IF($AR175,AX175/$AR175*100,0)</f>
        <v>0.79400680578256855</v>
      </c>
      <c r="BA175" s="95"/>
      <c r="BB175" s="21">
        <v>1026626</v>
      </c>
      <c r="BC175" s="95"/>
      <c r="BD175" s="22">
        <f>IF($AR175,BB175/$AR175*100,0)</f>
        <v>1.7871742145388947</v>
      </c>
      <c r="BE175" s="95"/>
      <c r="BF175" s="21">
        <v>7380720</v>
      </c>
      <c r="BG175" s="95"/>
      <c r="BH175" s="83">
        <v>77</v>
      </c>
      <c r="BI175" s="95"/>
      <c r="BJ175" s="28">
        <v>96929</v>
      </c>
      <c r="BK175" s="95"/>
      <c r="BL175" s="28">
        <f>IF(E175,$BJ175,0)</f>
        <v>96929</v>
      </c>
      <c r="BM175" s="95"/>
      <c r="BN175" s="28">
        <f>IF(M175,$BJ175,0)</f>
        <v>96929</v>
      </c>
      <c r="BO175" s="95"/>
      <c r="BP175" s="28">
        <f>IF(S175,$BJ175,0)</f>
        <v>96929</v>
      </c>
      <c r="BQ175" s="95"/>
      <c r="BR175" s="28">
        <f>IF(AF175,$BJ175,0)</f>
        <v>96929</v>
      </c>
      <c r="BS175" s="95"/>
      <c r="BT175" s="28">
        <f>IF(AL175,$BJ175,0)</f>
        <v>96929</v>
      </c>
    </row>
    <row r="176" spans="1:72" ht="11.25" x14ac:dyDescent="0.25">
      <c r="A176" s="83">
        <v>78</v>
      </c>
      <c r="B176" s="95"/>
      <c r="C176" s="83" t="s">
        <v>197</v>
      </c>
      <c r="D176" s="95"/>
      <c r="E176" s="21">
        <v>3862916</v>
      </c>
      <c r="F176" s="95"/>
      <c r="G176" s="20">
        <f>(E176/$BJ176)</f>
        <v>170.54816777041944</v>
      </c>
      <c r="H176" s="95"/>
      <c r="I176" s="20">
        <f>IF(G$195,G176/G$195*100,0)</f>
        <v>80.220694312282276</v>
      </c>
      <c r="J176" s="95"/>
      <c r="K176" s="21">
        <v>3862916</v>
      </c>
      <c r="L176" s="95"/>
      <c r="M176" s="21">
        <v>5881608</v>
      </c>
      <c r="N176" s="95"/>
      <c r="O176" s="20">
        <f>(M176/$BJ176)</f>
        <v>259.67364238410596</v>
      </c>
      <c r="P176" s="95"/>
      <c r="Q176" s="20">
        <f>IF(O$195,O176/O$195*100,0)</f>
        <v>111.84219647365468</v>
      </c>
      <c r="R176" s="95"/>
      <c r="S176" s="21">
        <v>4394256</v>
      </c>
      <c r="T176" s="95"/>
      <c r="U176" s="20">
        <f>(S176/$BJ176)</f>
        <v>194.00688741721854</v>
      </c>
      <c r="V176" s="95"/>
      <c r="W176" s="20">
        <f>IF(U$195,U176/U$195*100,0)</f>
        <v>164.03961192236855</v>
      </c>
      <c r="X176" s="95"/>
      <c r="Y176" s="21">
        <v>0</v>
      </c>
      <c r="Z176" s="95"/>
      <c r="AA176" s="21">
        <v>4162310</v>
      </c>
      <c r="AB176" s="95"/>
      <c r="AC176" s="21">
        <v>4341</v>
      </c>
      <c r="AD176" s="95"/>
      <c r="AE176" s="95"/>
      <c r="AF176" s="21">
        <v>252034</v>
      </c>
      <c r="AG176" s="95"/>
      <c r="AH176" s="22">
        <f>(AF176/$BJ176)</f>
        <v>11.127328918322295</v>
      </c>
      <c r="AI176" s="95"/>
      <c r="AJ176" s="22">
        <f>IF(AH$195,AH176/AH$195*100,0)</f>
        <v>60.08935038316087</v>
      </c>
      <c r="AK176" s="95"/>
      <c r="AL176" s="21">
        <v>559037</v>
      </c>
      <c r="AM176" s="95"/>
      <c r="AN176" s="20">
        <f>(AL176/$BJ176)</f>
        <v>24.681545253863135</v>
      </c>
      <c r="AO176" s="95"/>
      <c r="AP176" s="20">
        <f>IF(AN$195,AN176/AN$195*100,0)</f>
        <v>47.740350607479414</v>
      </c>
      <c r="AQ176" s="95"/>
      <c r="AR176" s="21">
        <f>(E176+M176+S176+AF176+AL176)</f>
        <v>14949851</v>
      </c>
      <c r="AS176" s="95"/>
      <c r="AT176" s="21">
        <v>3150454</v>
      </c>
      <c r="AU176" s="95"/>
      <c r="AV176" s="22">
        <f>IF($AR176,AT176/$AR176*100,0)</f>
        <v>21.073480933020669</v>
      </c>
      <c r="AW176" s="95"/>
      <c r="AX176" s="21">
        <v>479720</v>
      </c>
      <c r="AY176" s="95"/>
      <c r="AZ176" s="22">
        <f>IF($AR176,AX176/$AR176*100,0)</f>
        <v>3.208861412732475</v>
      </c>
      <c r="BA176" s="95"/>
      <c r="BB176" s="21">
        <v>142763</v>
      </c>
      <c r="BC176" s="95"/>
      <c r="BD176" s="22">
        <f>IF($AR176,BB176/$AR176*100,0)</f>
        <v>0.95494597237122969</v>
      </c>
      <c r="BE176" s="95"/>
      <c r="BF176" s="21">
        <v>675859</v>
      </c>
      <c r="BG176" s="95"/>
      <c r="BH176" s="83">
        <v>78</v>
      </c>
      <c r="BI176" s="95"/>
      <c r="BJ176" s="28">
        <v>22650</v>
      </c>
      <c r="BK176" s="95"/>
      <c r="BL176" s="28">
        <f>IF(E176,$BJ176,0)</f>
        <v>22650</v>
      </c>
      <c r="BM176" s="95"/>
      <c r="BN176" s="28">
        <f>IF(M176,$BJ176,0)</f>
        <v>22650</v>
      </c>
      <c r="BO176" s="95"/>
      <c r="BP176" s="28">
        <f>IF(S176,$BJ176,0)</f>
        <v>22650</v>
      </c>
      <c r="BQ176" s="95"/>
      <c r="BR176" s="28">
        <f>IF(AF176,$BJ176,0)</f>
        <v>22650</v>
      </c>
      <c r="BS176" s="95"/>
      <c r="BT176" s="28">
        <f>IF(AL176,$BJ176,0)</f>
        <v>22650</v>
      </c>
    </row>
    <row r="177" spans="1:72" ht="11.25" x14ac:dyDescent="0.25">
      <c r="A177" s="83">
        <v>79</v>
      </c>
      <c r="B177" s="95"/>
      <c r="C177" s="83" t="s">
        <v>198</v>
      </c>
      <c r="D177" s="95"/>
      <c r="E177" s="21">
        <v>6720760</v>
      </c>
      <c r="F177" s="95"/>
      <c r="G177" s="20">
        <f>(E177/$BJ177)</f>
        <v>80.24117387203458</v>
      </c>
      <c r="H177" s="95"/>
      <c r="I177" s="20">
        <f>IF(G$195,G177/G$195*100,0)</f>
        <v>37.743018670902643</v>
      </c>
      <c r="J177" s="95"/>
      <c r="K177" s="21">
        <v>6720760</v>
      </c>
      <c r="L177" s="95"/>
      <c r="M177" s="21">
        <v>14734337</v>
      </c>
      <c r="N177" s="95"/>
      <c r="O177" s="20">
        <f>(M177/$BJ177)</f>
        <v>175.91767852239215</v>
      </c>
      <c r="P177" s="95"/>
      <c r="Q177" s="20">
        <f>IF(O$195,O177/O$195*100,0)</f>
        <v>75.76825812528007</v>
      </c>
      <c r="R177" s="95"/>
      <c r="S177" s="21">
        <v>11635197</v>
      </c>
      <c r="T177" s="95"/>
      <c r="U177" s="20">
        <f>(S177/$BJ177)</f>
        <v>138.91611447401411</v>
      </c>
      <c r="V177" s="95"/>
      <c r="W177" s="20">
        <f>IF(U$195,U177/U$195*100,0)</f>
        <v>117.45843568468146</v>
      </c>
      <c r="X177" s="95"/>
      <c r="Y177" s="21">
        <v>8011503</v>
      </c>
      <c r="Z177" s="95"/>
      <c r="AA177" s="21">
        <v>1930930</v>
      </c>
      <c r="AB177" s="95"/>
      <c r="AC177" s="21">
        <v>1692764</v>
      </c>
      <c r="AD177" s="95"/>
      <c r="AE177" s="95"/>
      <c r="AF177" s="21">
        <v>747048</v>
      </c>
      <c r="AG177" s="95"/>
      <c r="AH177" s="22">
        <f>(AF177/$BJ177)</f>
        <v>8.9192306314696079</v>
      </c>
      <c r="AI177" s="95"/>
      <c r="AJ177" s="22">
        <f>IF(AH$195,AH177/AH$195*100,0)</f>
        <v>48.165267558515339</v>
      </c>
      <c r="AK177" s="95"/>
      <c r="AL177" s="21">
        <v>4759870</v>
      </c>
      <c r="AM177" s="95"/>
      <c r="AN177" s="20">
        <f>(AL177/$BJ177)</f>
        <v>56.829518726792983</v>
      </c>
      <c r="AO177" s="95"/>
      <c r="AP177" s="20">
        <f>IF(AN$195,AN177/AN$195*100,0)</f>
        <v>109.92266168775507</v>
      </c>
      <c r="AQ177" s="95"/>
      <c r="AR177" s="21">
        <f>(E177+M177+S177+AF177+AL177)</f>
        <v>38597212</v>
      </c>
      <c r="AS177" s="95"/>
      <c r="AT177" s="21">
        <v>9050619</v>
      </c>
      <c r="AU177" s="95"/>
      <c r="AV177" s="22">
        <f>IF($AR177,AT177/$AR177*100,0)</f>
        <v>23.448893148033594</v>
      </c>
      <c r="AW177" s="95"/>
      <c r="AX177" s="21">
        <v>260134</v>
      </c>
      <c r="AY177" s="95"/>
      <c r="AZ177" s="22">
        <f>IF($AR177,AX177/$AR177*100,0)</f>
        <v>0.67397095935322993</v>
      </c>
      <c r="BA177" s="95"/>
      <c r="BB177" s="21">
        <v>5103652</v>
      </c>
      <c r="BC177" s="95"/>
      <c r="BD177" s="22">
        <f>IF($AR177,BB177/$AR177*100,0)</f>
        <v>13.22285143289624</v>
      </c>
      <c r="BE177" s="95"/>
      <c r="BF177" s="21">
        <v>3448498</v>
      </c>
      <c r="BG177" s="95"/>
      <c r="BH177" s="83">
        <v>79</v>
      </c>
      <c r="BI177" s="95"/>
      <c r="BJ177" s="28">
        <v>83757</v>
      </c>
      <c r="BK177" s="95"/>
      <c r="BL177" s="28">
        <f>IF(E177,$BJ177,0)</f>
        <v>83757</v>
      </c>
      <c r="BM177" s="95"/>
      <c r="BN177" s="28">
        <f>IF(M177,$BJ177,0)</f>
        <v>83757</v>
      </c>
      <c r="BO177" s="95"/>
      <c r="BP177" s="28">
        <f>IF(S177,$BJ177,0)</f>
        <v>83757</v>
      </c>
      <c r="BQ177" s="95"/>
      <c r="BR177" s="28">
        <f>IF(AF177,$BJ177,0)</f>
        <v>83757</v>
      </c>
      <c r="BS177" s="95"/>
      <c r="BT177" s="28">
        <f>IF(AL177,$BJ177,0)</f>
        <v>83757</v>
      </c>
    </row>
    <row r="178" spans="1:72" ht="11.25" x14ac:dyDescent="0.25">
      <c r="A178" s="83">
        <v>80</v>
      </c>
      <c r="B178" s="95"/>
      <c r="C178" s="83" t="s">
        <v>199</v>
      </c>
      <c r="D178" s="95"/>
      <c r="E178" s="21">
        <v>0</v>
      </c>
      <c r="F178" s="95"/>
      <c r="G178" s="20">
        <v>0</v>
      </c>
      <c r="H178" s="95"/>
      <c r="I178" s="20">
        <f>IF(G$195,G178/G$195*100,0)</f>
        <v>0</v>
      </c>
      <c r="J178" s="95"/>
      <c r="K178" s="21">
        <v>0</v>
      </c>
      <c r="L178" s="95"/>
      <c r="M178" s="21">
        <v>0</v>
      </c>
      <c r="N178" s="95"/>
      <c r="O178" s="20">
        <v>0</v>
      </c>
      <c r="P178" s="95"/>
      <c r="Q178" s="20">
        <f>IF(O$195,O178/O$195*100,0)</f>
        <v>0</v>
      </c>
      <c r="R178" s="95"/>
      <c r="S178" s="21">
        <v>0</v>
      </c>
      <c r="T178" s="95"/>
      <c r="U178" s="20">
        <v>0</v>
      </c>
      <c r="V178" s="95"/>
      <c r="W178" s="20">
        <f>IF(U$195,U178/U$195*100,0)</f>
        <v>0</v>
      </c>
      <c r="X178" s="95"/>
      <c r="Y178" s="21">
        <v>0</v>
      </c>
      <c r="Z178" s="95"/>
      <c r="AA178" s="21">
        <v>0</v>
      </c>
      <c r="AB178" s="95"/>
      <c r="AC178" s="21">
        <v>0</v>
      </c>
      <c r="AD178" s="95"/>
      <c r="AE178" s="95"/>
      <c r="AF178" s="21">
        <v>0</v>
      </c>
      <c r="AG178" s="95"/>
      <c r="AH178" s="22">
        <v>0</v>
      </c>
      <c r="AI178" s="95"/>
      <c r="AJ178" s="22">
        <f>IF(AH$195,AH178/AH$195*100,0)</f>
        <v>0</v>
      </c>
      <c r="AK178" s="95"/>
      <c r="AL178" s="21">
        <v>0</v>
      </c>
      <c r="AM178" s="95"/>
      <c r="AN178" s="20">
        <v>0</v>
      </c>
      <c r="AO178" s="95"/>
      <c r="AP178" s="20">
        <f>IF(AN$195,AN178/AN$195*100,0)</f>
        <v>0</v>
      </c>
      <c r="AQ178" s="95"/>
      <c r="AR178" s="21">
        <f>(E178+M178+S178+AF178+AL178)</f>
        <v>0</v>
      </c>
      <c r="AS178" s="95"/>
      <c r="AT178" s="21">
        <v>0</v>
      </c>
      <c r="AU178" s="95"/>
      <c r="AV178" s="22">
        <f>IF($AR178,AT178/$AR178*100,0)</f>
        <v>0</v>
      </c>
      <c r="AW178" s="95"/>
      <c r="AX178" s="21">
        <v>0</v>
      </c>
      <c r="AY178" s="95"/>
      <c r="AZ178" s="22">
        <f>IF($AR178,AX178/$AR178*100,0)</f>
        <v>0</v>
      </c>
      <c r="BA178" s="95"/>
      <c r="BB178" s="21">
        <v>0</v>
      </c>
      <c r="BC178" s="95"/>
      <c r="BD178" s="22">
        <f>IF($AR178,BB178/$AR178*100,0)</f>
        <v>0</v>
      </c>
      <c r="BE178" s="95"/>
      <c r="BF178" s="21">
        <v>0</v>
      </c>
      <c r="BG178" s="95"/>
      <c r="BH178" s="83">
        <v>80</v>
      </c>
      <c r="BI178" s="95"/>
      <c r="BJ178" s="28">
        <v>0</v>
      </c>
      <c r="BK178" s="95"/>
      <c r="BL178" s="28">
        <f>IF(E178,$BJ178,0)</f>
        <v>0</v>
      </c>
      <c r="BM178" s="95"/>
      <c r="BN178" s="28">
        <f>IF(M178,$BJ178,0)</f>
        <v>0</v>
      </c>
      <c r="BO178" s="95"/>
      <c r="BP178" s="28">
        <f>IF(S178,$BJ178,0)</f>
        <v>0</v>
      </c>
      <c r="BQ178" s="95"/>
      <c r="BR178" s="28">
        <f>IF(AF178,$BJ178,0)</f>
        <v>0</v>
      </c>
      <c r="BS178" s="95"/>
      <c r="BT178" s="28">
        <f>IF(AL178,$BJ178,0)</f>
        <v>0</v>
      </c>
    </row>
    <row r="179" spans="1:72" ht="11.25" x14ac:dyDescent="0.25">
      <c r="A179" s="83">
        <v>81</v>
      </c>
      <c r="B179" s="95"/>
      <c r="C179" s="83" t="s">
        <v>200</v>
      </c>
      <c r="D179" s="95"/>
      <c r="E179" s="21">
        <v>2862895</v>
      </c>
      <c r="F179" s="95"/>
      <c r="G179" s="20">
        <f>(E179/$BJ179)</f>
        <v>132.68886725991842</v>
      </c>
      <c r="H179" s="95"/>
      <c r="I179" s="20">
        <f>IF(G$195,G179/G$195*100,0)</f>
        <v>62.412825644833006</v>
      </c>
      <c r="J179" s="95"/>
      <c r="K179" s="21">
        <v>2862895</v>
      </c>
      <c r="L179" s="95"/>
      <c r="M179" s="21">
        <v>723767</v>
      </c>
      <c r="N179" s="95"/>
      <c r="O179" s="20">
        <f>(M179/$BJ179)</f>
        <v>33.545003707823504</v>
      </c>
      <c r="P179" s="95"/>
      <c r="Q179" s="20">
        <f>IF(O$195,O179/O$195*100,0)</f>
        <v>14.447931106732559</v>
      </c>
      <c r="R179" s="95"/>
      <c r="S179" s="21">
        <v>5884107</v>
      </c>
      <c r="T179" s="95"/>
      <c r="U179" s="20">
        <f>(S179/$BJ179)</f>
        <v>272.71537819799778</v>
      </c>
      <c r="V179" s="95"/>
      <c r="W179" s="20">
        <f>IF(U$195,U179/U$195*100,0)</f>
        <v>230.59039501342517</v>
      </c>
      <c r="X179" s="95"/>
      <c r="Y179" s="21">
        <v>0</v>
      </c>
      <c r="Z179" s="95"/>
      <c r="AA179" s="21">
        <v>4781927</v>
      </c>
      <c r="AB179" s="95"/>
      <c r="AC179" s="21">
        <v>0</v>
      </c>
      <c r="AD179" s="95"/>
      <c r="AE179" s="95"/>
      <c r="AF179" s="21">
        <v>98697</v>
      </c>
      <c r="AG179" s="95"/>
      <c r="AH179" s="22">
        <f>(AF179/$BJ179)</f>
        <v>4.5743882091212456</v>
      </c>
      <c r="AI179" s="95"/>
      <c r="AJ179" s="22">
        <f>IF(AH$195,AH179/AH$195*100,0)</f>
        <v>24.702425703789626</v>
      </c>
      <c r="AK179" s="95"/>
      <c r="AL179" s="21">
        <v>210657</v>
      </c>
      <c r="AM179" s="95"/>
      <c r="AN179" s="20">
        <f>(AL179/$BJ179)</f>
        <v>9.7634872080088986</v>
      </c>
      <c r="AO179" s="95"/>
      <c r="AP179" s="20">
        <f>IF(AN$195,AN179/AN$195*100,0)</f>
        <v>18.885053495142472</v>
      </c>
      <c r="AQ179" s="95"/>
      <c r="AR179" s="21">
        <f>(E179+M179+S179+AF179+AL179)</f>
        <v>9780123</v>
      </c>
      <c r="AS179" s="95"/>
      <c r="AT179" s="21">
        <v>4796045</v>
      </c>
      <c r="AU179" s="95"/>
      <c r="AV179" s="22">
        <f>IF($AR179,AT179/$AR179*100,0)</f>
        <v>49.038698184061694</v>
      </c>
      <c r="AW179" s="95"/>
      <c r="AX179" s="21">
        <v>226977</v>
      </c>
      <c r="AY179" s="95"/>
      <c r="AZ179" s="22">
        <f>IF($AR179,AX179/$AR179*100,0)</f>
        <v>2.3207990328955983</v>
      </c>
      <c r="BA179" s="95"/>
      <c r="BB179" s="21">
        <v>1733</v>
      </c>
      <c r="BC179" s="95"/>
      <c r="BD179" s="22">
        <f>IF($AR179,BB179/$AR179*100,0)</f>
        <v>1.771961354678259E-2</v>
      </c>
      <c r="BE179" s="95"/>
      <c r="BF179" s="21">
        <v>607604</v>
      </c>
      <c r="BG179" s="95"/>
      <c r="BH179" s="83">
        <v>81</v>
      </c>
      <c r="BI179" s="95"/>
      <c r="BJ179" s="28">
        <v>21576</v>
      </c>
      <c r="BK179" s="95"/>
      <c r="BL179" s="28">
        <f>IF(E179,$BJ179,0)</f>
        <v>21576</v>
      </c>
      <c r="BM179" s="95"/>
      <c r="BN179" s="28">
        <f>IF(M179,$BJ179,0)</f>
        <v>21576</v>
      </c>
      <c r="BO179" s="95"/>
      <c r="BP179" s="28">
        <f>IF(S179,$BJ179,0)</f>
        <v>21576</v>
      </c>
      <c r="BQ179" s="95"/>
      <c r="BR179" s="28">
        <f>IF(AF179,$BJ179,0)</f>
        <v>21576</v>
      </c>
      <c r="BS179" s="95"/>
      <c r="BT179" s="28">
        <f>IF(AL179,$BJ179,0)</f>
        <v>21576</v>
      </c>
    </row>
    <row r="180" spans="1:72" ht="11.25" x14ac:dyDescent="0.25">
      <c r="A180" s="83">
        <v>82</v>
      </c>
      <c r="B180" s="95"/>
      <c r="C180" s="83" t="s">
        <v>201</v>
      </c>
      <c r="D180" s="95"/>
      <c r="E180" s="21">
        <v>7021443</v>
      </c>
      <c r="F180" s="95"/>
      <c r="G180" s="20">
        <f>(E180/$BJ180)</f>
        <v>158.90650884895669</v>
      </c>
      <c r="H180" s="95"/>
      <c r="I180" s="20">
        <f>IF(G$195,G180/G$195*100,0)</f>
        <v>74.744810438327832</v>
      </c>
      <c r="J180" s="95"/>
      <c r="K180" s="21">
        <v>7021443</v>
      </c>
      <c r="L180" s="95"/>
      <c r="M180" s="21">
        <v>9127793</v>
      </c>
      <c r="N180" s="95"/>
      <c r="O180" s="20">
        <f>(M180/$BJ180)</f>
        <v>206.57658534377404</v>
      </c>
      <c r="P180" s="95"/>
      <c r="Q180" s="20">
        <f>IF(O$195,O180/O$195*100,0)</f>
        <v>88.973138870598035</v>
      </c>
      <c r="R180" s="95"/>
      <c r="S180" s="21">
        <v>7269421</v>
      </c>
      <c r="T180" s="95"/>
      <c r="U180" s="20">
        <f>(S180/$BJ180)</f>
        <v>164.51864844068257</v>
      </c>
      <c r="V180" s="95"/>
      <c r="W180" s="20">
        <f>IF(U$195,U180/U$195*100,0)</f>
        <v>139.10627402708872</v>
      </c>
      <c r="X180" s="95"/>
      <c r="Y180" s="21">
        <v>0</v>
      </c>
      <c r="Z180" s="95"/>
      <c r="AA180" s="21">
        <v>6590590</v>
      </c>
      <c r="AB180" s="95"/>
      <c r="AC180" s="21">
        <v>678831</v>
      </c>
      <c r="AD180" s="95"/>
      <c r="AE180" s="95"/>
      <c r="AF180" s="21">
        <v>570775</v>
      </c>
      <c r="AG180" s="95"/>
      <c r="AH180" s="22">
        <f>(AF180/$BJ180)</f>
        <v>12.917553071108497</v>
      </c>
      <c r="AI180" s="95"/>
      <c r="AJ180" s="22">
        <f>IF(AH$195,AH180/AH$195*100,0)</f>
        <v>69.756846254882305</v>
      </c>
      <c r="AK180" s="95"/>
      <c r="AL180" s="21">
        <v>3364228</v>
      </c>
      <c r="AM180" s="95"/>
      <c r="AN180" s="20">
        <f>(AL180/$BJ180)</f>
        <v>76.137871724075495</v>
      </c>
      <c r="AO180" s="95"/>
      <c r="AP180" s="20">
        <f>IF(AN$195,AN180/AN$195*100,0)</f>
        <v>147.26989956375337</v>
      </c>
      <c r="AQ180" s="95"/>
      <c r="AR180" s="21">
        <f>(E180+M180+S180+AF180+AL180)</f>
        <v>27353660</v>
      </c>
      <c r="AS180" s="95"/>
      <c r="AT180" s="21">
        <v>5379565</v>
      </c>
      <c r="AU180" s="95"/>
      <c r="AV180" s="22">
        <f>IF($AR180,AT180/$AR180*100,0)</f>
        <v>19.666710049039139</v>
      </c>
      <c r="AW180" s="95"/>
      <c r="AX180" s="21">
        <v>141249</v>
      </c>
      <c r="AY180" s="95"/>
      <c r="AZ180" s="22">
        <f>IF($AR180,AX180/$AR180*100,0)</f>
        <v>0.51638062328770629</v>
      </c>
      <c r="BA180" s="95"/>
      <c r="BB180" s="21">
        <v>7979</v>
      </c>
      <c r="BC180" s="95"/>
      <c r="BD180" s="22">
        <f>IF($AR180,BB180/$AR180*100,0)</f>
        <v>2.9169771065371143E-2</v>
      </c>
      <c r="BE180" s="95"/>
      <c r="BF180" s="21">
        <v>2601096</v>
      </c>
      <c r="BG180" s="95"/>
      <c r="BH180" s="83">
        <v>82</v>
      </c>
      <c r="BI180" s="95"/>
      <c r="BJ180" s="28">
        <v>44186</v>
      </c>
      <c r="BK180" s="95"/>
      <c r="BL180" s="28">
        <f>IF(E180,$BJ180,0)</f>
        <v>44186</v>
      </c>
      <c r="BM180" s="95"/>
      <c r="BN180" s="28">
        <f>IF(M180,$BJ180,0)</f>
        <v>44186</v>
      </c>
      <c r="BO180" s="95"/>
      <c r="BP180" s="28">
        <f>IF(S180,$BJ180,0)</f>
        <v>44186</v>
      </c>
      <c r="BQ180" s="95"/>
      <c r="BR180" s="28">
        <f>IF(AF180,$BJ180,0)</f>
        <v>44186</v>
      </c>
      <c r="BS180" s="95"/>
      <c r="BT180" s="28">
        <f>IF(AL180,$BJ180,0)</f>
        <v>44186</v>
      </c>
    </row>
    <row r="181" spans="1:72" ht="11.25" x14ac:dyDescent="0.25">
      <c r="A181" s="83">
        <v>83</v>
      </c>
      <c r="B181" s="95"/>
      <c r="C181" s="83" t="s">
        <v>202</v>
      </c>
      <c r="D181" s="95"/>
      <c r="E181" s="21">
        <v>4589385</v>
      </c>
      <c r="F181" s="95"/>
      <c r="G181" s="20">
        <f>(E181/$BJ181)</f>
        <v>154.00620805369127</v>
      </c>
      <c r="H181" s="95"/>
      <c r="I181" s="20">
        <f>IF(G$195,G181/G$195*100,0)</f>
        <v>72.439857314091441</v>
      </c>
      <c r="J181" s="95"/>
      <c r="K181" s="21">
        <v>4589385</v>
      </c>
      <c r="L181" s="95"/>
      <c r="M181" s="21">
        <v>982448</v>
      </c>
      <c r="N181" s="95"/>
      <c r="O181" s="20">
        <f>(M181/$BJ181)</f>
        <v>32.968053691275166</v>
      </c>
      <c r="P181" s="95"/>
      <c r="Q181" s="20">
        <f>IF(O$195,O181/O$195*100,0)</f>
        <v>14.199437048907356</v>
      </c>
      <c r="R181" s="95"/>
      <c r="S181" s="21">
        <v>3818040</v>
      </c>
      <c r="T181" s="95"/>
      <c r="U181" s="20">
        <f>(S181/$BJ181)</f>
        <v>128.12214765100671</v>
      </c>
      <c r="V181" s="95"/>
      <c r="W181" s="20">
        <f>IF(U$195,U181/U$195*100,0)</f>
        <v>108.33175903767544</v>
      </c>
      <c r="X181" s="95"/>
      <c r="Y181" s="21">
        <v>0</v>
      </c>
      <c r="Z181" s="95"/>
      <c r="AA181" s="21">
        <v>3818040</v>
      </c>
      <c r="AB181" s="95"/>
      <c r="AC181" s="21">
        <v>0</v>
      </c>
      <c r="AD181" s="95"/>
      <c r="AE181" s="95"/>
      <c r="AF181" s="21">
        <v>330373</v>
      </c>
      <c r="AG181" s="95"/>
      <c r="AH181" s="22">
        <f>(AF181/$BJ181)</f>
        <v>11.086342281879194</v>
      </c>
      <c r="AI181" s="95"/>
      <c r="AJ181" s="22">
        <f>IF(AH$195,AH181/AH$195*100,0)</f>
        <v>59.868016011153458</v>
      </c>
      <c r="AK181" s="95"/>
      <c r="AL181" s="21">
        <v>1712840</v>
      </c>
      <c r="AM181" s="95"/>
      <c r="AN181" s="20">
        <f>(AL181/$BJ181)</f>
        <v>57.477852348993288</v>
      </c>
      <c r="AO181" s="95"/>
      <c r="AP181" s="20">
        <f>IF(AN$195,AN181/AN$195*100,0)</f>
        <v>111.17670287991321</v>
      </c>
      <c r="AQ181" s="95"/>
      <c r="AR181" s="21">
        <f>(E181+M181+S181+AF181+AL181)</f>
        <v>11433086</v>
      </c>
      <c r="AS181" s="95"/>
      <c r="AT181" s="21">
        <v>3997145</v>
      </c>
      <c r="AU181" s="95"/>
      <c r="AV181" s="22">
        <f>IF($AR181,AT181/$AR181*100,0)</f>
        <v>34.961208198731299</v>
      </c>
      <c r="AW181" s="95"/>
      <c r="AX181" s="21">
        <v>229947</v>
      </c>
      <c r="AY181" s="95"/>
      <c r="AZ181" s="22">
        <f>IF($AR181,AX181/$AR181*100,0)</f>
        <v>2.0112417592240623</v>
      </c>
      <c r="BA181" s="95"/>
      <c r="BB181" s="21">
        <v>1432520</v>
      </c>
      <c r="BC181" s="95"/>
      <c r="BD181" s="22">
        <f>IF($AR181,BB181/$AR181*100,0)</f>
        <v>12.529600494564635</v>
      </c>
      <c r="BE181" s="95"/>
      <c r="BF181" s="21">
        <v>442966</v>
      </c>
      <c r="BG181" s="95"/>
      <c r="BH181" s="83">
        <v>83</v>
      </c>
      <c r="BI181" s="95"/>
      <c r="BJ181" s="28">
        <v>29800</v>
      </c>
      <c r="BK181" s="95"/>
      <c r="BL181" s="28">
        <f>IF(E181,$BJ181,0)</f>
        <v>29800</v>
      </c>
      <c r="BM181" s="95"/>
      <c r="BN181" s="28">
        <f>IF(M181,$BJ181,0)</f>
        <v>29800</v>
      </c>
      <c r="BO181" s="95"/>
      <c r="BP181" s="28">
        <f>IF(S181,$BJ181,0)</f>
        <v>29800</v>
      </c>
      <c r="BQ181" s="95"/>
      <c r="BR181" s="28">
        <f>IF(AF181,$BJ181,0)</f>
        <v>29800</v>
      </c>
      <c r="BS181" s="95"/>
      <c r="BT181" s="28">
        <f>IF(AL181,$BJ181,0)</f>
        <v>29800</v>
      </c>
    </row>
    <row r="182" spans="1:72" ht="11.25" x14ac:dyDescent="0.25">
      <c r="A182" s="83">
        <v>84</v>
      </c>
      <c r="B182" s="95"/>
      <c r="C182" s="83" t="s">
        <v>203</v>
      </c>
      <c r="D182" s="95"/>
      <c r="E182" s="21">
        <v>2523759</v>
      </c>
      <c r="F182" s="95"/>
      <c r="G182" s="20">
        <f>(E182/$BJ182)</f>
        <v>140.23999777728383</v>
      </c>
      <c r="H182" s="95"/>
      <c r="I182" s="20">
        <f>IF(G$195,G182/G$195*100,0)</f>
        <v>65.964648809307846</v>
      </c>
      <c r="J182" s="95"/>
      <c r="K182" s="21">
        <v>2523759</v>
      </c>
      <c r="L182" s="95"/>
      <c r="M182" s="21">
        <v>3428408</v>
      </c>
      <c r="N182" s="95"/>
      <c r="O182" s="20">
        <f>(M182/$BJ182)</f>
        <v>190.50944654367638</v>
      </c>
      <c r="P182" s="95"/>
      <c r="Q182" s="20">
        <f>IF(O$195,O182/O$195*100,0)</f>
        <v>82.052975245396794</v>
      </c>
      <c r="R182" s="95"/>
      <c r="S182" s="21">
        <v>3876463</v>
      </c>
      <c r="T182" s="95"/>
      <c r="U182" s="20">
        <f>(S182/$BJ182)</f>
        <v>215.40692376083575</v>
      </c>
      <c r="V182" s="95"/>
      <c r="W182" s="20">
        <f>IF(U$195,U182/U$195*100,0)</f>
        <v>182.1340914723765</v>
      </c>
      <c r="X182" s="95"/>
      <c r="Y182" s="21">
        <v>3785827</v>
      </c>
      <c r="Z182" s="95"/>
      <c r="AA182" s="21">
        <v>19493</v>
      </c>
      <c r="AB182" s="95"/>
      <c r="AC182" s="21">
        <v>71143</v>
      </c>
      <c r="AD182" s="95"/>
      <c r="AE182" s="95"/>
      <c r="AF182" s="21">
        <v>260363</v>
      </c>
      <c r="AG182" s="95"/>
      <c r="AH182" s="22">
        <f>(AF182/$BJ182)</f>
        <v>14.467826183596355</v>
      </c>
      <c r="AI182" s="95"/>
      <c r="AJ182" s="22">
        <f>IF(AH$195,AH182/AH$195*100,0)</f>
        <v>78.128568249411217</v>
      </c>
      <c r="AK182" s="95"/>
      <c r="AL182" s="21">
        <v>320336</v>
      </c>
      <c r="AM182" s="95"/>
      <c r="AN182" s="20">
        <f>(AL182/$BJ182)</f>
        <v>17.800400088908646</v>
      </c>
      <c r="AO182" s="95"/>
      <c r="AP182" s="20">
        <f>IF(AN$195,AN182/AN$195*100,0)</f>
        <v>34.430475582354262</v>
      </c>
      <c r="AQ182" s="95"/>
      <c r="AR182" s="21">
        <f>(E182+M182+S182+AF182+AL182)</f>
        <v>10409329</v>
      </c>
      <c r="AS182" s="95"/>
      <c r="AT182" s="21">
        <v>3167570</v>
      </c>
      <c r="AU182" s="95"/>
      <c r="AV182" s="22">
        <f>IF($AR182,AT182/$AR182*100,0)</f>
        <v>30.43010745457272</v>
      </c>
      <c r="AW182" s="95"/>
      <c r="AX182" s="21">
        <v>0</v>
      </c>
      <c r="AY182" s="95"/>
      <c r="AZ182" s="22">
        <f>IF($AR182,AX182/$AR182*100,0)</f>
        <v>0</v>
      </c>
      <c r="BA182" s="95"/>
      <c r="BB182" s="21">
        <v>193157</v>
      </c>
      <c r="BC182" s="95"/>
      <c r="BD182" s="22">
        <f>IF($AR182,BB182/$AR182*100,0)</f>
        <v>1.8556143244199506</v>
      </c>
      <c r="BE182" s="95"/>
      <c r="BF182" s="21">
        <v>693476</v>
      </c>
      <c r="BG182" s="95"/>
      <c r="BH182" s="83">
        <v>84</v>
      </c>
      <c r="BI182" s="95"/>
      <c r="BJ182" s="28">
        <v>17996</v>
      </c>
      <c r="BK182" s="95"/>
      <c r="BL182" s="28">
        <f>IF(E182,$BJ182,0)</f>
        <v>17996</v>
      </c>
      <c r="BM182" s="95"/>
      <c r="BN182" s="28">
        <f>IF(M182,$BJ182,0)</f>
        <v>17996</v>
      </c>
      <c r="BO182" s="95"/>
      <c r="BP182" s="28">
        <f>IF(S182,$BJ182,0)</f>
        <v>17996</v>
      </c>
      <c r="BQ182" s="95"/>
      <c r="BR182" s="28">
        <f>IF(AF182,$BJ182,0)</f>
        <v>17996</v>
      </c>
      <c r="BS182" s="95"/>
      <c r="BT182" s="28">
        <f>IF(AL182,$BJ182,0)</f>
        <v>17996</v>
      </c>
    </row>
    <row r="183" spans="1:72" ht="11.25" x14ac:dyDescent="0.25">
      <c r="A183" s="83">
        <v>85</v>
      </c>
      <c r="B183" s="95"/>
      <c r="C183" s="83" t="s">
        <v>204</v>
      </c>
      <c r="D183" s="95"/>
      <c r="E183" s="21">
        <v>32604042</v>
      </c>
      <c r="F183" s="95"/>
      <c r="G183" s="20">
        <f>(E183/$BJ183)</f>
        <v>232.83279536106033</v>
      </c>
      <c r="H183" s="95"/>
      <c r="I183" s="20">
        <f>IF(G$195,G183/G$195*100,0)</f>
        <v>109.51749729540856</v>
      </c>
      <c r="J183" s="95"/>
      <c r="K183" s="21">
        <v>32604042</v>
      </c>
      <c r="L183" s="95"/>
      <c r="M183" s="21">
        <v>35768544</v>
      </c>
      <c r="N183" s="95"/>
      <c r="O183" s="20">
        <f>(M183/$BJ183)</f>
        <v>255.43121572212067</v>
      </c>
      <c r="P183" s="95"/>
      <c r="Q183" s="20">
        <f>IF(O$195,O183/O$195*100,0)</f>
        <v>110.01497091507071</v>
      </c>
      <c r="R183" s="95"/>
      <c r="S183" s="21">
        <v>13544083</v>
      </c>
      <c r="T183" s="95"/>
      <c r="U183" s="20">
        <f>(S183/$BJ183)</f>
        <v>96.721342264625235</v>
      </c>
      <c r="V183" s="95"/>
      <c r="W183" s="20">
        <f>IF(U$195,U183/U$195*100,0)</f>
        <v>81.781279319115313</v>
      </c>
      <c r="X183" s="95"/>
      <c r="Y183" s="21">
        <v>0</v>
      </c>
      <c r="Z183" s="95"/>
      <c r="AA183" s="21">
        <v>13544083</v>
      </c>
      <c r="AB183" s="95"/>
      <c r="AC183" s="21">
        <v>0</v>
      </c>
      <c r="AD183" s="95"/>
      <c r="AE183" s="95"/>
      <c r="AF183" s="21">
        <v>3461967</v>
      </c>
      <c r="AG183" s="95"/>
      <c r="AH183" s="22">
        <f>(AF183/$BJ183)</f>
        <v>24.722684814899452</v>
      </c>
      <c r="AI183" s="95"/>
      <c r="AJ183" s="22">
        <f>IF(AH$195,AH183/AH$195*100,0)</f>
        <v>133.506439969506</v>
      </c>
      <c r="AK183" s="95"/>
      <c r="AL183" s="21">
        <v>2021064</v>
      </c>
      <c r="AM183" s="95"/>
      <c r="AN183" s="20">
        <f>(AL183/$BJ183)</f>
        <v>14.432872486288849</v>
      </c>
      <c r="AO183" s="95"/>
      <c r="AP183" s="20">
        <f>IF(AN$195,AN183/AN$195*100,0)</f>
        <v>27.916825534277535</v>
      </c>
      <c r="AQ183" s="95"/>
      <c r="AR183" s="21">
        <f>(E183+M183+S183+AF183+AL183)</f>
        <v>87399700</v>
      </c>
      <c r="AS183" s="95"/>
      <c r="AT183" s="21">
        <v>9722189</v>
      </c>
      <c r="AU183" s="95"/>
      <c r="AV183" s="22">
        <f>IF($AR183,AT183/$AR183*100,0)</f>
        <v>11.123824223652942</v>
      </c>
      <c r="AW183" s="95"/>
      <c r="AX183" s="21">
        <v>339554</v>
      </c>
      <c r="AY183" s="95"/>
      <c r="AZ183" s="22">
        <f>IF($AR183,AX183/$AR183*100,0)</f>
        <v>0.38850705437204014</v>
      </c>
      <c r="BA183" s="95"/>
      <c r="BB183" s="21">
        <v>1019193</v>
      </c>
      <c r="BC183" s="95"/>
      <c r="BD183" s="22">
        <f>IF($AR183,BB183/$AR183*100,0)</f>
        <v>1.1661287166889589</v>
      </c>
      <c r="BE183" s="95"/>
      <c r="BF183" s="21">
        <v>5258128</v>
      </c>
      <c r="BG183" s="95"/>
      <c r="BH183" s="83">
        <v>85</v>
      </c>
      <c r="BI183" s="95"/>
      <c r="BJ183" s="28">
        <v>140032</v>
      </c>
      <c r="BK183" s="95"/>
      <c r="BL183" s="28">
        <f>IF(E183,$BJ183,0)</f>
        <v>140032</v>
      </c>
      <c r="BM183" s="95"/>
      <c r="BN183" s="28">
        <f>IF(M183,$BJ183,0)</f>
        <v>140032</v>
      </c>
      <c r="BO183" s="95"/>
      <c r="BP183" s="28">
        <f>IF(S183,$BJ183,0)</f>
        <v>140032</v>
      </c>
      <c r="BQ183" s="95"/>
      <c r="BR183" s="28">
        <f>IF(AF183,$BJ183,0)</f>
        <v>140032</v>
      </c>
      <c r="BS183" s="95"/>
      <c r="BT183" s="28">
        <f>IF(AL183,$BJ183,0)</f>
        <v>140032</v>
      </c>
    </row>
    <row r="184" spans="1:72" ht="11.25" x14ac:dyDescent="0.25">
      <c r="A184" s="83">
        <v>86</v>
      </c>
      <c r="B184" s="95"/>
      <c r="C184" s="83" t="s">
        <v>205</v>
      </c>
      <c r="D184" s="95"/>
      <c r="E184" s="21">
        <v>31421063</v>
      </c>
      <c r="F184" s="95"/>
      <c r="G184" s="20">
        <f>(E184/$BJ184)</f>
        <v>200.22725853422293</v>
      </c>
      <c r="H184" s="95"/>
      <c r="I184" s="20">
        <f>IF(G$195,G184/G$195*100,0)</f>
        <v>94.180839992853521</v>
      </c>
      <c r="J184" s="95"/>
      <c r="K184" s="21">
        <v>31421063</v>
      </c>
      <c r="L184" s="95"/>
      <c r="M184" s="21">
        <v>36271109</v>
      </c>
      <c r="N184" s="95"/>
      <c r="O184" s="20">
        <f>(M184/$BJ184)</f>
        <v>231.1336417569953</v>
      </c>
      <c r="P184" s="95"/>
      <c r="Q184" s="20">
        <f>IF(O$195,O184/O$195*100,0)</f>
        <v>99.549934817101928</v>
      </c>
      <c r="R184" s="95"/>
      <c r="S184" s="21">
        <v>16632508</v>
      </c>
      <c r="T184" s="95"/>
      <c r="U184" s="20">
        <f>(S184/$BJ184)</f>
        <v>105.9888228284489</v>
      </c>
      <c r="V184" s="95"/>
      <c r="W184" s="20">
        <f>IF(U$195,U184/U$195*100,0)</f>
        <v>89.617258419787206</v>
      </c>
      <c r="X184" s="95"/>
      <c r="Y184" s="21">
        <v>0</v>
      </c>
      <c r="Z184" s="95"/>
      <c r="AA184" s="21">
        <v>16347131</v>
      </c>
      <c r="AB184" s="95"/>
      <c r="AC184" s="21">
        <v>285377</v>
      </c>
      <c r="AD184" s="95"/>
      <c r="AE184" s="95"/>
      <c r="AF184" s="21">
        <v>4880139</v>
      </c>
      <c r="AG184" s="95"/>
      <c r="AH184" s="20">
        <f>(AF184/$BJ184)</f>
        <v>31.098147546311342</v>
      </c>
      <c r="AI184" s="95"/>
      <c r="AJ184" s="20">
        <f>IF(AH$195,AH184/AH$195*100,0)</f>
        <v>167.9349552704048</v>
      </c>
      <c r="AK184" s="95"/>
      <c r="AL184" s="21">
        <v>4775780</v>
      </c>
      <c r="AM184" s="95"/>
      <c r="AN184" s="20">
        <f>(AL184/$BJ184)</f>
        <v>30.433131328579531</v>
      </c>
      <c r="AO184" s="95"/>
      <c r="AP184" s="20">
        <f>IF(AN$195,AN184/AN$195*100,0)</f>
        <v>58.865372680928388</v>
      </c>
      <c r="AQ184" s="95"/>
      <c r="AR184" s="21">
        <f>(E184+M184+S184+AF184+AL184)</f>
        <v>93980599</v>
      </c>
      <c r="AS184" s="95"/>
      <c r="AT184" s="21">
        <v>7134238</v>
      </c>
      <c r="AU184" s="95"/>
      <c r="AV184" s="22">
        <f>IF($AR184,AT184/$AR184*100,0)</f>
        <v>7.5911816650583388</v>
      </c>
      <c r="AW184" s="95"/>
      <c r="AX184" s="21">
        <v>417921</v>
      </c>
      <c r="AY184" s="95"/>
      <c r="AZ184" s="22">
        <f>IF($AR184,AX184/$AR184*100,0)</f>
        <v>0.44468858939705203</v>
      </c>
      <c r="BA184" s="95"/>
      <c r="BB184" s="21">
        <v>508001</v>
      </c>
      <c r="BC184" s="95"/>
      <c r="BD184" s="22">
        <f>IF($AR184,BB184/$AR184*100,0)</f>
        <v>0.5405381593705314</v>
      </c>
      <c r="BE184" s="95"/>
      <c r="BF184" s="21">
        <v>1133211</v>
      </c>
      <c r="BG184" s="95"/>
      <c r="BH184" s="83">
        <v>86</v>
      </c>
      <c r="BI184" s="95"/>
      <c r="BJ184" s="28">
        <v>156927</v>
      </c>
      <c r="BK184" s="95"/>
      <c r="BL184" s="28">
        <f>IF(E184,$BJ184,0)</f>
        <v>156927</v>
      </c>
      <c r="BM184" s="95"/>
      <c r="BN184" s="28">
        <f>IF(M184,$BJ184,0)</f>
        <v>156927</v>
      </c>
      <c r="BO184" s="95"/>
      <c r="BP184" s="28">
        <f>IF(S184,$BJ184,0)</f>
        <v>156927</v>
      </c>
      <c r="BQ184" s="95"/>
      <c r="BR184" s="28">
        <f>IF(AF184,$BJ184,0)</f>
        <v>156927</v>
      </c>
      <c r="BS184" s="95"/>
      <c r="BT184" s="28">
        <f>IF(AL184,$BJ184,0)</f>
        <v>156927</v>
      </c>
    </row>
    <row r="185" spans="1:72" ht="11.25" x14ac:dyDescent="0.25">
      <c r="A185" s="83">
        <v>87</v>
      </c>
      <c r="B185" s="95"/>
      <c r="C185" s="83" t="s">
        <v>206</v>
      </c>
      <c r="D185" s="95"/>
      <c r="E185" s="21">
        <v>1805214</v>
      </c>
      <c r="F185" s="95"/>
      <c r="G185" s="20">
        <f>(E185/$BJ185)</f>
        <v>275.14311842706906</v>
      </c>
      <c r="H185" s="95"/>
      <c r="I185" s="20">
        <f>IF(G$195,G185/G$195*100,0)</f>
        <v>129.41899220622571</v>
      </c>
      <c r="J185" s="95"/>
      <c r="K185" s="21">
        <v>1805214</v>
      </c>
      <c r="L185" s="95"/>
      <c r="M185" s="21">
        <v>1412165</v>
      </c>
      <c r="N185" s="95"/>
      <c r="O185" s="20">
        <f>(M185/$BJ185)</f>
        <v>215.23624447492762</v>
      </c>
      <c r="P185" s="95"/>
      <c r="Q185" s="20">
        <f>IF(O$195,O185/O$195*100,0)</f>
        <v>92.702879359656748</v>
      </c>
      <c r="R185" s="95"/>
      <c r="S185" s="21">
        <v>384690</v>
      </c>
      <c r="T185" s="95"/>
      <c r="U185" s="20">
        <f>(S185/$BJ185)</f>
        <v>58.632830361225423</v>
      </c>
      <c r="V185" s="95"/>
      <c r="W185" s="20">
        <f>IF(U$195,U185/U$195*100,0)</f>
        <v>49.576109726874876</v>
      </c>
      <c r="X185" s="95"/>
      <c r="Y185" s="21">
        <v>0</v>
      </c>
      <c r="Z185" s="95"/>
      <c r="AA185" s="21">
        <v>384690</v>
      </c>
      <c r="AB185" s="95"/>
      <c r="AC185" s="21">
        <v>0</v>
      </c>
      <c r="AD185" s="95"/>
      <c r="AE185" s="95"/>
      <c r="AF185" s="21">
        <v>168643</v>
      </c>
      <c r="AG185" s="95"/>
      <c r="AH185" s="20">
        <f>(AF185/$BJ185)</f>
        <v>25.703856119493981</v>
      </c>
      <c r="AI185" s="95"/>
      <c r="AJ185" s="20">
        <f>IF(AH$195,AH185/AH$195*100,0)</f>
        <v>138.80492145957894</v>
      </c>
      <c r="AK185" s="95"/>
      <c r="AL185" s="21">
        <v>757213</v>
      </c>
      <c r="AM185" s="95"/>
      <c r="AN185" s="20">
        <f>(AL185/$BJ185)</f>
        <v>115.4112178021643</v>
      </c>
      <c r="AO185" s="95"/>
      <c r="AP185" s="20">
        <f>IF(AN$195,AN185/AN$195*100,0)</f>
        <v>223.2344833048534</v>
      </c>
      <c r="AQ185" s="95"/>
      <c r="AR185" s="21">
        <f>(E185+M185+S185+AF185+AL185)</f>
        <v>4527925</v>
      </c>
      <c r="AS185" s="95"/>
      <c r="AT185" s="21">
        <v>721704</v>
      </c>
      <c r="AU185" s="95"/>
      <c r="AV185" s="22">
        <f>IF($AR185,AT185/$AR185*100,0)</f>
        <v>15.938956586074196</v>
      </c>
      <c r="AW185" s="95"/>
      <c r="AX185" s="21">
        <v>76692</v>
      </c>
      <c r="AY185" s="95"/>
      <c r="AZ185" s="22">
        <f>IF($AR185,AX185/$AR185*100,0)</f>
        <v>1.6937559698979112</v>
      </c>
      <c r="BA185" s="95"/>
      <c r="BB185" s="21">
        <v>0</v>
      </c>
      <c r="BC185" s="95"/>
      <c r="BD185" s="22">
        <f>IF($AR185,BB185/$AR185*100,0)</f>
        <v>0</v>
      </c>
      <c r="BE185" s="95"/>
      <c r="BF185" s="21">
        <v>242767</v>
      </c>
      <c r="BG185" s="95"/>
      <c r="BH185" s="83">
        <v>87</v>
      </c>
      <c r="BI185" s="95"/>
      <c r="BJ185" s="28">
        <v>6561</v>
      </c>
      <c r="BK185" s="95"/>
      <c r="BL185" s="28">
        <f>IF(E185,$BJ185,0)</f>
        <v>6561</v>
      </c>
      <c r="BM185" s="95"/>
      <c r="BN185" s="28">
        <f>IF(M185,$BJ185,0)</f>
        <v>6561</v>
      </c>
      <c r="BO185" s="95"/>
      <c r="BP185" s="28">
        <f>IF(S185,$BJ185,0)</f>
        <v>6561</v>
      </c>
      <c r="BQ185" s="95"/>
      <c r="BR185" s="28">
        <f>IF(AF185,$BJ185,0)</f>
        <v>6561</v>
      </c>
      <c r="BS185" s="95"/>
      <c r="BT185" s="28">
        <f>IF(AL185,$BJ185,0)</f>
        <v>6561</v>
      </c>
    </row>
    <row r="186" spans="1:72" ht="11.25" x14ac:dyDescent="0.25">
      <c r="A186" s="83">
        <v>88</v>
      </c>
      <c r="B186" s="95"/>
      <c r="C186" s="83" t="s">
        <v>207</v>
      </c>
      <c r="D186" s="95"/>
      <c r="E186" s="21">
        <v>2514293</v>
      </c>
      <c r="F186" s="95"/>
      <c r="G186" s="20">
        <f>(E186/$BJ186)</f>
        <v>232.18145719826393</v>
      </c>
      <c r="H186" s="95"/>
      <c r="I186" s="20">
        <f>IF(G$195,G186/G$195*100,0)</f>
        <v>109.21112754465317</v>
      </c>
      <c r="J186" s="95"/>
      <c r="K186" s="21">
        <v>2514293</v>
      </c>
      <c r="L186" s="95"/>
      <c r="M186" s="21">
        <v>4715659</v>
      </c>
      <c r="N186" s="95"/>
      <c r="O186" s="20">
        <f>(M186/$BJ186)</f>
        <v>435.46578631452581</v>
      </c>
      <c r="P186" s="95"/>
      <c r="Q186" s="20">
        <f>IF(O$195,O186/O$195*100,0)</f>
        <v>187.55638648339286</v>
      </c>
      <c r="R186" s="95"/>
      <c r="S186" s="21">
        <v>1962340</v>
      </c>
      <c r="T186" s="95"/>
      <c r="U186" s="20">
        <f>(S186/$BJ186)</f>
        <v>181.21156154769599</v>
      </c>
      <c r="V186" s="95"/>
      <c r="W186" s="20">
        <f>IF(U$195,U186/U$195*100,0)</f>
        <v>153.22071617078177</v>
      </c>
      <c r="X186" s="95"/>
      <c r="Y186" s="21">
        <v>1776713</v>
      </c>
      <c r="Z186" s="95"/>
      <c r="AA186" s="21">
        <v>185627</v>
      </c>
      <c r="AB186" s="95"/>
      <c r="AC186" s="21">
        <v>0</v>
      </c>
      <c r="AD186" s="95"/>
      <c r="AE186" s="95"/>
      <c r="AF186" s="21">
        <v>220616</v>
      </c>
      <c r="AG186" s="95"/>
      <c r="AH186" s="20">
        <f>(AF186/$BJ186)</f>
        <v>20.372702927324777</v>
      </c>
      <c r="AI186" s="95"/>
      <c r="AJ186" s="20">
        <f>IF(AH$195,AH186/AH$195*100,0)</f>
        <v>110.01584418308359</v>
      </c>
      <c r="AK186" s="95"/>
      <c r="AL186" s="21">
        <v>243925</v>
      </c>
      <c r="AM186" s="95"/>
      <c r="AN186" s="20">
        <f>(AL186/$BJ186)</f>
        <v>22.525163911718533</v>
      </c>
      <c r="AO186" s="95"/>
      <c r="AP186" s="20">
        <f>IF(AN$195,AN186/AN$195*100,0)</f>
        <v>43.569363732121715</v>
      </c>
      <c r="AQ186" s="95"/>
      <c r="AR186" s="21">
        <f>(E186+M186+S186+AF186+AL186)</f>
        <v>9656833</v>
      </c>
      <c r="AS186" s="95"/>
      <c r="AT186" s="21">
        <v>1751510</v>
      </c>
      <c r="AU186" s="95"/>
      <c r="AV186" s="22">
        <f>IF($AR186,AT186/$AR186*100,0)</f>
        <v>18.137519826634673</v>
      </c>
      <c r="AW186" s="95"/>
      <c r="AX186" s="21">
        <v>81959</v>
      </c>
      <c r="AY186" s="95"/>
      <c r="AZ186" s="22">
        <f>IF($AR186,AX186/$AR186*100,0)</f>
        <v>0.84871510152448526</v>
      </c>
      <c r="BA186" s="95"/>
      <c r="BB186" s="21">
        <v>0</v>
      </c>
      <c r="BC186" s="95"/>
      <c r="BD186" s="22">
        <f>IF($AR186,BB186/$AR186*100,0)</f>
        <v>0</v>
      </c>
      <c r="BE186" s="95"/>
      <c r="BF186" s="21">
        <v>13782</v>
      </c>
      <c r="BG186" s="95"/>
      <c r="BH186" s="83">
        <v>88</v>
      </c>
      <c r="BI186" s="95"/>
      <c r="BJ186" s="28">
        <v>10829</v>
      </c>
      <c r="BK186" s="95"/>
      <c r="BL186" s="28">
        <f>IF(E186,$BJ186,0)</f>
        <v>10829</v>
      </c>
      <c r="BM186" s="95"/>
      <c r="BN186" s="28">
        <f>IF(M186,$BJ186,0)</f>
        <v>10829</v>
      </c>
      <c r="BO186" s="95"/>
      <c r="BP186" s="28">
        <f>IF(S186,$BJ186,0)</f>
        <v>10829</v>
      </c>
      <c r="BQ186" s="95"/>
      <c r="BR186" s="28">
        <f>IF(AF186,$BJ186,0)</f>
        <v>10829</v>
      </c>
      <c r="BS186" s="95"/>
      <c r="BT186" s="28">
        <f>IF(AL186,$BJ186,0)</f>
        <v>10829</v>
      </c>
    </row>
    <row r="187" spans="1:72" ht="11.25" x14ac:dyDescent="0.25">
      <c r="A187" s="83">
        <v>89</v>
      </c>
      <c r="B187" s="95"/>
      <c r="C187" s="83" t="s">
        <v>208</v>
      </c>
      <c r="D187" s="95"/>
      <c r="E187" s="21">
        <v>6147461</v>
      </c>
      <c r="F187" s="95"/>
      <c r="G187" s="20">
        <f>(E187/$BJ187)</f>
        <v>152.05572732444531</v>
      </c>
      <c r="H187" s="95"/>
      <c r="I187" s="20">
        <f>IF(G$195,G187/G$195*100,0)</f>
        <v>71.522410235132099</v>
      </c>
      <c r="J187" s="95"/>
      <c r="K187" s="21">
        <v>6147461</v>
      </c>
      <c r="L187" s="95"/>
      <c r="M187" s="21">
        <v>1877972</v>
      </c>
      <c r="N187" s="95"/>
      <c r="O187" s="20">
        <f>(M187/$BJ187)</f>
        <v>46.451111825669692</v>
      </c>
      <c r="P187" s="95"/>
      <c r="Q187" s="20">
        <f>IF(O$195,O187/O$195*100,0)</f>
        <v>20.006629581378878</v>
      </c>
      <c r="R187" s="95"/>
      <c r="S187" s="21">
        <v>7888909</v>
      </c>
      <c r="T187" s="95"/>
      <c r="U187" s="20">
        <f>(S187/$BJ187)</f>
        <v>195.12995621954536</v>
      </c>
      <c r="V187" s="95"/>
      <c r="W187" s="20">
        <f>IF(U$195,U187/U$195*100,0)</f>
        <v>164.98920589270853</v>
      </c>
      <c r="X187" s="95"/>
      <c r="Y187" s="21">
        <v>0</v>
      </c>
      <c r="Z187" s="95"/>
      <c r="AA187" s="21">
        <v>7841858</v>
      </c>
      <c r="AB187" s="95"/>
      <c r="AC187" s="21">
        <v>47051</v>
      </c>
      <c r="AD187" s="95"/>
      <c r="AE187" s="95"/>
      <c r="AF187" s="21">
        <v>245749</v>
      </c>
      <c r="AG187" s="95"/>
      <c r="AH187" s="20">
        <f>(AF187/$BJ187)</f>
        <v>6.0785327364020878</v>
      </c>
      <c r="AI187" s="95"/>
      <c r="AJ187" s="20">
        <f>IF(AH$195,AH187/AH$195*100,0)</f>
        <v>32.825045983115366</v>
      </c>
      <c r="AK187" s="95"/>
      <c r="AL187" s="21">
        <v>1235388</v>
      </c>
      <c r="AM187" s="95"/>
      <c r="AN187" s="20">
        <f>(AL187/$BJ187)</f>
        <v>30.556976427811719</v>
      </c>
      <c r="AO187" s="95"/>
      <c r="AP187" s="20">
        <f>IF(AN$195,AN187/AN$195*100,0)</f>
        <v>59.104920423889794</v>
      </c>
      <c r="AQ187" s="95"/>
      <c r="AR187" s="21">
        <f>(E187+M187+S187+AF187+AL187)</f>
        <v>17395479</v>
      </c>
      <c r="AS187" s="95"/>
      <c r="AT187" s="21">
        <v>6291438</v>
      </c>
      <c r="AU187" s="95"/>
      <c r="AV187" s="22">
        <f>IF($AR187,AT187/$AR187*100,0)</f>
        <v>36.167086862051917</v>
      </c>
      <c r="AW187" s="95"/>
      <c r="AX187" s="21">
        <v>415836</v>
      </c>
      <c r="AY187" s="95"/>
      <c r="AZ187" s="22">
        <f>IF($AR187,AX187/$AR187*100,0)</f>
        <v>2.3904831824406791</v>
      </c>
      <c r="BA187" s="95"/>
      <c r="BB187" s="21">
        <v>1528832</v>
      </c>
      <c r="BC187" s="95"/>
      <c r="BD187" s="22">
        <f>IF($AR187,BB187/$AR187*100,0)</f>
        <v>8.7886743446386273</v>
      </c>
      <c r="BE187" s="95"/>
      <c r="BF187" s="21">
        <v>576905</v>
      </c>
      <c r="BG187" s="95"/>
      <c r="BH187" s="83">
        <v>89</v>
      </c>
      <c r="BI187" s="95"/>
      <c r="BJ187" s="28">
        <v>40429</v>
      </c>
      <c r="BK187" s="95"/>
      <c r="BL187" s="28">
        <f>IF(E187,$BJ187,0)</f>
        <v>40429</v>
      </c>
      <c r="BM187" s="95"/>
      <c r="BN187" s="28">
        <f>IF(M187,$BJ187,0)</f>
        <v>40429</v>
      </c>
      <c r="BO187" s="95"/>
      <c r="BP187" s="28">
        <f>IF(S187,$BJ187,0)</f>
        <v>40429</v>
      </c>
      <c r="BQ187" s="95"/>
      <c r="BR187" s="28">
        <f>IF(AF187,$BJ187,0)</f>
        <v>40429</v>
      </c>
      <c r="BS187" s="95"/>
      <c r="BT187" s="28">
        <f>IF(AL187,$BJ187,0)</f>
        <v>40429</v>
      </c>
    </row>
    <row r="188" spans="1:72" ht="11.25" x14ac:dyDescent="0.25">
      <c r="A188" s="83">
        <v>90</v>
      </c>
      <c r="B188" s="95"/>
      <c r="C188" s="83" t="s">
        <v>209</v>
      </c>
      <c r="D188" s="95"/>
      <c r="E188" s="30">
        <v>6677694</v>
      </c>
      <c r="F188" s="95"/>
      <c r="G188" s="20">
        <f>(E188/$BJ188)</f>
        <v>163.9623345692047</v>
      </c>
      <c r="H188" s="95"/>
      <c r="I188" s="20">
        <f>IF(G$195,G188/G$195*100,0)</f>
        <v>77.122917778338419</v>
      </c>
      <c r="J188" s="95"/>
      <c r="K188" s="30">
        <v>6677694</v>
      </c>
      <c r="L188" s="95"/>
      <c r="M188" s="30">
        <v>6667064</v>
      </c>
      <c r="N188" s="95"/>
      <c r="O188" s="20">
        <f>(M188/$BJ188)</f>
        <v>163.70132835710953</v>
      </c>
      <c r="P188" s="95"/>
      <c r="Q188" s="20">
        <f>IF(O$195,O188/O$195*100,0)</f>
        <v>70.506640416096147</v>
      </c>
      <c r="R188" s="95"/>
      <c r="S188" s="30">
        <v>6737152</v>
      </c>
      <c r="T188" s="95"/>
      <c r="U188" s="20">
        <f>(S188/$BJ188)</f>
        <v>165.4222505954281</v>
      </c>
      <c r="V188" s="95"/>
      <c r="W188" s="20">
        <f>IF(U$195,U188/U$195*100,0)</f>
        <v>139.87030126740987</v>
      </c>
      <c r="X188" s="95"/>
      <c r="Y188" s="30">
        <v>0</v>
      </c>
      <c r="Z188" s="95"/>
      <c r="AA188" s="30">
        <v>6731970</v>
      </c>
      <c r="AB188" s="95"/>
      <c r="AC188" s="30">
        <v>5182</v>
      </c>
      <c r="AD188" s="95"/>
      <c r="AE188" s="95"/>
      <c r="AF188" s="30">
        <v>712336</v>
      </c>
      <c r="AG188" s="95"/>
      <c r="AH188" s="20">
        <f>(AF188/$BJ188)</f>
        <v>17.490509981093624</v>
      </c>
      <c r="AI188" s="95"/>
      <c r="AJ188" s="20">
        <f>IF(AH$195,AH188/AH$195*100,0)</f>
        <v>94.451542715119899</v>
      </c>
      <c r="AK188" s="95"/>
      <c r="AL188" s="30">
        <v>613300</v>
      </c>
      <c r="AM188" s="95"/>
      <c r="AN188" s="20">
        <f>(AL188/$BJ188)</f>
        <v>15.058806197362928</v>
      </c>
      <c r="AO188" s="95"/>
      <c r="AP188" s="20">
        <f>IF(AN$195,AN188/AN$195*100,0)</f>
        <v>29.127539633267752</v>
      </c>
      <c r="AQ188" s="95"/>
      <c r="AR188" s="30">
        <f>(E188+M188+S188+AF188+AL188)</f>
        <v>21407546</v>
      </c>
      <c r="AS188" s="95"/>
      <c r="AT188" s="30">
        <v>5388102</v>
      </c>
      <c r="AU188" s="95"/>
      <c r="AV188" s="22">
        <f>IF($AR188,AT188/$AR188*100,0)</f>
        <v>25.169171655639559</v>
      </c>
      <c r="AW188" s="95"/>
      <c r="AX188" s="30">
        <v>81822</v>
      </c>
      <c r="AY188" s="95"/>
      <c r="AZ188" s="22">
        <f>IF($AR188,AX188/$AR188*100,0)</f>
        <v>0.38221102035702736</v>
      </c>
      <c r="BA188" s="95"/>
      <c r="BB188" s="30">
        <v>387952</v>
      </c>
      <c r="BC188" s="95"/>
      <c r="BD188" s="22">
        <f>IF($AR188,BB188/$AR188*100,0)</f>
        <v>1.8122207935463504</v>
      </c>
      <c r="BE188" s="95"/>
      <c r="BF188" s="30">
        <v>3075424</v>
      </c>
      <c r="BG188" s="95"/>
      <c r="BH188" s="83">
        <v>90</v>
      </c>
      <c r="BI188" s="95"/>
      <c r="BJ188" s="28">
        <v>40727</v>
      </c>
      <c r="BK188" s="95"/>
      <c r="BL188" s="28">
        <f>IF(E188,$BJ188,0)</f>
        <v>40727</v>
      </c>
      <c r="BM188" s="95"/>
      <c r="BN188" s="28">
        <f>IF(M188,$BJ188,0)</f>
        <v>40727</v>
      </c>
      <c r="BO188" s="95"/>
      <c r="BP188" s="28">
        <f>IF(S188,$BJ188,0)</f>
        <v>40727</v>
      </c>
      <c r="BQ188" s="95"/>
      <c r="BR188" s="28">
        <f>IF(AF188,$BJ188,0)</f>
        <v>40727</v>
      </c>
      <c r="BS188" s="95"/>
      <c r="BT188" s="28">
        <f>IF(AL188,$BJ188,0)</f>
        <v>40727</v>
      </c>
    </row>
    <row r="189" spans="1:72" ht="11.25" x14ac:dyDescent="0.25">
      <c r="A189" s="83">
        <v>91</v>
      </c>
      <c r="B189" s="95"/>
      <c r="C189" s="83" t="s">
        <v>210</v>
      </c>
      <c r="D189" s="95"/>
      <c r="E189" s="21">
        <v>6837906</v>
      </c>
      <c r="F189" s="95"/>
      <c r="G189" s="20">
        <f>(E189/$BJ189)</f>
        <v>126.78049504032631</v>
      </c>
      <c r="H189" s="95"/>
      <c r="I189" s="20">
        <f>IF(G$195,G189/G$195*100,0)</f>
        <v>59.633706244681427</v>
      </c>
      <c r="J189" s="95"/>
      <c r="K189" s="21">
        <v>6837906</v>
      </c>
      <c r="L189" s="95"/>
      <c r="M189" s="21">
        <v>2459269</v>
      </c>
      <c r="N189" s="95"/>
      <c r="O189" s="20">
        <f>(M189/$BJ189)</f>
        <v>45.596903680355986</v>
      </c>
      <c r="P189" s="95"/>
      <c r="Q189" s="20">
        <f>IF(O$195,O189/O$195*100,0)</f>
        <v>19.638719637418316</v>
      </c>
      <c r="R189" s="95"/>
      <c r="S189" s="21">
        <v>7551210</v>
      </c>
      <c r="T189" s="95"/>
      <c r="U189" s="20">
        <f>(S189/$BJ189)</f>
        <v>140.00574765921942</v>
      </c>
      <c r="V189" s="95"/>
      <c r="W189" s="20">
        <f>IF(U$195,U189/U$195*100,0)</f>
        <v>118.37975867077948</v>
      </c>
      <c r="X189" s="95"/>
      <c r="Y189" s="21">
        <v>0</v>
      </c>
      <c r="Z189" s="95"/>
      <c r="AA189" s="21">
        <v>7551210</v>
      </c>
      <c r="AB189" s="95"/>
      <c r="AC189" s="21">
        <v>0</v>
      </c>
      <c r="AD189" s="95"/>
      <c r="AE189" s="95"/>
      <c r="AF189" s="21">
        <v>406798</v>
      </c>
      <c r="AG189" s="95"/>
      <c r="AH189" s="20">
        <f>(AF189/$BJ189)</f>
        <v>7.5423750811161581</v>
      </c>
      <c r="AI189" s="95"/>
      <c r="AJ189" s="20">
        <f>IF(AH$195,AH189/AH$195*100,0)</f>
        <v>40.730028050500295</v>
      </c>
      <c r="AK189" s="95"/>
      <c r="AL189" s="21">
        <v>863915</v>
      </c>
      <c r="AM189" s="95"/>
      <c r="AN189" s="20">
        <f>(AL189/$BJ189)</f>
        <v>16.017706498563086</v>
      </c>
      <c r="AO189" s="95"/>
      <c r="AP189" s="20">
        <f>IF(AN$195,AN189/AN$195*100,0)</f>
        <v>30.982295326481406</v>
      </c>
      <c r="AQ189" s="95"/>
      <c r="AR189" s="21">
        <f>(E189+M189+S189+AF189+AL189)</f>
        <v>18119098</v>
      </c>
      <c r="AS189" s="95"/>
      <c r="AT189" s="21">
        <v>6694355</v>
      </c>
      <c r="AU189" s="95"/>
      <c r="AV189" s="22">
        <f>IF($AR189,AT189/$AR189*100,0)</f>
        <v>36.946403181880243</v>
      </c>
      <c r="AW189" s="95"/>
      <c r="AX189" s="21">
        <v>414300</v>
      </c>
      <c r="AY189" s="95"/>
      <c r="AZ189" s="22">
        <f>IF($AR189,AX189/$AR189*100,0)</f>
        <v>2.286537663188311</v>
      </c>
      <c r="BA189" s="95"/>
      <c r="BB189" s="21">
        <v>7250</v>
      </c>
      <c r="BC189" s="95"/>
      <c r="BD189" s="22">
        <f>IF($AR189,BB189/$AR189*100,0)</f>
        <v>4.0013029346162819E-2</v>
      </c>
      <c r="BE189" s="95"/>
      <c r="BF189" s="21">
        <v>565733</v>
      </c>
      <c r="BG189" s="95"/>
      <c r="BH189" s="83">
        <v>91</v>
      </c>
      <c r="BI189" s="95"/>
      <c r="BJ189" s="28">
        <v>53935</v>
      </c>
      <c r="BK189" s="95"/>
      <c r="BL189" s="28">
        <f>IF(E189,$BJ189,0)</f>
        <v>53935</v>
      </c>
      <c r="BM189" s="95"/>
      <c r="BN189" s="28">
        <f>IF(M189,$BJ189,0)</f>
        <v>53935</v>
      </c>
      <c r="BO189" s="95"/>
      <c r="BP189" s="28">
        <f>IF(S189,$BJ189,0)</f>
        <v>53935</v>
      </c>
      <c r="BQ189" s="95"/>
      <c r="BR189" s="28">
        <f>IF(AF189,$BJ189,0)</f>
        <v>53935</v>
      </c>
      <c r="BS189" s="95"/>
      <c r="BT189" s="28">
        <f>IF(AL189,$BJ189,0)</f>
        <v>53935</v>
      </c>
    </row>
    <row r="190" spans="1:72" ht="11.25" x14ac:dyDescent="0.25">
      <c r="A190" s="83">
        <v>92</v>
      </c>
      <c r="B190" s="95"/>
      <c r="C190" s="83" t="s">
        <v>211</v>
      </c>
      <c r="D190" s="95"/>
      <c r="E190" s="21">
        <v>4211244</v>
      </c>
      <c r="F190" s="95"/>
      <c r="G190" s="20">
        <f>(E190/$BJ190)</f>
        <v>227.91816853385291</v>
      </c>
      <c r="H190" s="95"/>
      <c r="I190" s="20">
        <f>IF(G$195,G190/G$195*100,0)</f>
        <v>107.205805639506</v>
      </c>
      <c r="J190" s="95"/>
      <c r="K190" s="21">
        <v>4211244</v>
      </c>
      <c r="L190" s="95"/>
      <c r="M190" s="21">
        <v>2854156</v>
      </c>
      <c r="N190" s="95"/>
      <c r="O190" s="20">
        <f>(M190/$BJ190)</f>
        <v>154.470747415706</v>
      </c>
      <c r="P190" s="95"/>
      <c r="Q190" s="20">
        <f>IF(O$195,O190/O$195*100,0)</f>
        <v>66.531002235277782</v>
      </c>
      <c r="R190" s="95"/>
      <c r="S190" s="21">
        <v>271303</v>
      </c>
      <c r="T190" s="95"/>
      <c r="U190" s="20">
        <f>(S190/$BJ190)</f>
        <v>14.683281918060292</v>
      </c>
      <c r="V190" s="95"/>
      <c r="W190" s="20">
        <f>IF(U$195,U190/U$195*100,0)</f>
        <v>12.415228653225482</v>
      </c>
      <c r="X190" s="95"/>
      <c r="Y190" s="21">
        <v>0</v>
      </c>
      <c r="Z190" s="95"/>
      <c r="AA190" s="21">
        <v>0</v>
      </c>
      <c r="AB190" s="95"/>
      <c r="AC190" s="21">
        <v>0</v>
      </c>
      <c r="AD190" s="95"/>
      <c r="AE190" s="95"/>
      <c r="AF190" s="21">
        <v>208245</v>
      </c>
      <c r="AG190" s="95"/>
      <c r="AH190" s="20">
        <f>(AF190/$BJ190)</f>
        <v>11.270498457541809</v>
      </c>
      <c r="AI190" s="95"/>
      <c r="AJ190" s="20">
        <f>IF(AH$195,AH190/AH$195*100,0)</f>
        <v>60.86248872296418</v>
      </c>
      <c r="AK190" s="95"/>
      <c r="AL190" s="21">
        <v>701209</v>
      </c>
      <c r="AM190" s="95"/>
      <c r="AN190" s="20">
        <f>(AL190/$BJ190)</f>
        <v>37.950370731179305</v>
      </c>
      <c r="AO190" s="95"/>
      <c r="AP190" s="20">
        <f>IF(AN$195,AN190/AN$195*100,0)</f>
        <v>73.405614833080563</v>
      </c>
      <c r="AQ190" s="95"/>
      <c r="AR190" s="21">
        <f>(E190+M190+S190+AF190+AL190)</f>
        <v>8246157</v>
      </c>
      <c r="AS190" s="95"/>
      <c r="AT190" s="21">
        <v>1288029</v>
      </c>
      <c r="AU190" s="95"/>
      <c r="AV190" s="22">
        <f>IF($AR190,AT190/$AR190*100,0)</f>
        <v>15.619748690208057</v>
      </c>
      <c r="AW190" s="95"/>
      <c r="AX190" s="21">
        <v>329272</v>
      </c>
      <c r="AY190" s="95"/>
      <c r="AZ190" s="22">
        <f>IF($AR190,AX190/$AR190*100,0)</f>
        <v>3.9930357862456409</v>
      </c>
      <c r="BA190" s="95"/>
      <c r="BB190" s="21">
        <v>0</v>
      </c>
      <c r="BC190" s="95"/>
      <c r="BD190" s="22">
        <f>IF($AR190,BB190/$AR190*100,0)</f>
        <v>0</v>
      </c>
      <c r="BE190" s="95"/>
      <c r="BF190" s="21">
        <v>46291</v>
      </c>
      <c r="BG190" s="95"/>
      <c r="BH190" s="83">
        <v>92</v>
      </c>
      <c r="BI190" s="95"/>
      <c r="BJ190" s="28">
        <v>18477</v>
      </c>
      <c r="BK190" s="95"/>
      <c r="BL190" s="28">
        <f>IF(E190,$BJ190,0)</f>
        <v>18477</v>
      </c>
      <c r="BM190" s="95"/>
      <c r="BN190" s="28">
        <f>IF(M190,$BJ190,0)</f>
        <v>18477</v>
      </c>
      <c r="BO190" s="95"/>
      <c r="BP190" s="28">
        <f>IF(S190,$BJ190,0)</f>
        <v>18477</v>
      </c>
      <c r="BQ190" s="95"/>
      <c r="BR190" s="28">
        <f>IF(AF190,$BJ190,0)</f>
        <v>18477</v>
      </c>
      <c r="BS190" s="95"/>
      <c r="BT190" s="28">
        <f>IF(AL190,$BJ190,0)</f>
        <v>18477</v>
      </c>
    </row>
    <row r="191" spans="1:72" ht="11.25" x14ac:dyDescent="0.25">
      <c r="A191" s="83">
        <v>93</v>
      </c>
      <c r="B191" s="95"/>
      <c r="C191" s="83" t="s">
        <v>212</v>
      </c>
      <c r="D191" s="95"/>
      <c r="E191" s="21">
        <v>5306136</v>
      </c>
      <c r="F191" s="95"/>
      <c r="G191" s="20">
        <f>(E191/$BJ191)</f>
        <v>146.86233047329088</v>
      </c>
      <c r="H191" s="95"/>
      <c r="I191" s="20">
        <f>IF(G$195,G191/G$195*100,0)</f>
        <v>69.079593600481118</v>
      </c>
      <c r="J191" s="95"/>
      <c r="K191" s="21">
        <v>5306136</v>
      </c>
      <c r="L191" s="95"/>
      <c r="M191" s="21">
        <v>759472</v>
      </c>
      <c r="N191" s="95"/>
      <c r="O191" s="20">
        <f>(M191/$BJ191)</f>
        <v>21.020536949903128</v>
      </c>
      <c r="P191" s="95"/>
      <c r="Q191" s="20">
        <f>IF(O$195,O191/O$195*100,0)</f>
        <v>9.053606680863048</v>
      </c>
      <c r="R191" s="95"/>
      <c r="S191" s="21">
        <v>6169131</v>
      </c>
      <c r="T191" s="95"/>
      <c r="U191" s="20">
        <f>(S191/$BJ191)</f>
        <v>170.74815942430112</v>
      </c>
      <c r="V191" s="95"/>
      <c r="W191" s="20">
        <f>IF(U$195,U191/U$195*100,0)</f>
        <v>144.37354354428541</v>
      </c>
      <c r="X191" s="95"/>
      <c r="Y191" s="21">
        <v>0</v>
      </c>
      <c r="Z191" s="95"/>
      <c r="AA191" s="21">
        <v>5211801</v>
      </c>
      <c r="AB191" s="95"/>
      <c r="AC191" s="21">
        <v>0</v>
      </c>
      <c r="AD191" s="95"/>
      <c r="AE191" s="95"/>
      <c r="AF191" s="21">
        <v>195334</v>
      </c>
      <c r="AG191" s="95"/>
      <c r="AH191" s="20">
        <f>(AF191/$BJ191)</f>
        <v>5.406421256573485</v>
      </c>
      <c r="AI191" s="95"/>
      <c r="AJ191" s="20">
        <f>IF(AH$195,AH191/AH$195*100,0)</f>
        <v>29.195536825579389</v>
      </c>
      <c r="AK191" s="95"/>
      <c r="AL191" s="21">
        <v>379464</v>
      </c>
      <c r="AM191" s="95"/>
      <c r="AN191" s="20">
        <f>(AL191/$BJ191)</f>
        <v>10.502740105175754</v>
      </c>
      <c r="AO191" s="95"/>
      <c r="AP191" s="20">
        <f>IF(AN$195,AN191/AN$195*100,0)</f>
        <v>20.314955559026284</v>
      </c>
      <c r="AQ191" s="95"/>
      <c r="AR191" s="21">
        <f>(E191+M191+S191+AF191+AL191)</f>
        <v>12809537</v>
      </c>
      <c r="AS191" s="95"/>
      <c r="AT191" s="21">
        <v>6262222</v>
      </c>
      <c r="AU191" s="95"/>
      <c r="AV191" s="22">
        <f>IF($AR191,AT191/$AR191*100,0)</f>
        <v>48.887184603159348</v>
      </c>
      <c r="AW191" s="95"/>
      <c r="AX191" s="21">
        <v>417843</v>
      </c>
      <c r="AY191" s="95"/>
      <c r="AZ191" s="22">
        <f>IF($AR191,AX191/$AR191*100,0)</f>
        <v>3.2619680164864659</v>
      </c>
      <c r="BA191" s="95"/>
      <c r="BB191" s="21">
        <v>560024</v>
      </c>
      <c r="BC191" s="95"/>
      <c r="BD191" s="22">
        <f>IF($AR191,BB191/$AR191*100,0)</f>
        <v>4.3719300705404107</v>
      </c>
      <c r="BE191" s="95"/>
      <c r="BF191" s="21">
        <v>354594</v>
      </c>
      <c r="BG191" s="95"/>
      <c r="BH191" s="83">
        <v>93</v>
      </c>
      <c r="BI191" s="95"/>
      <c r="BJ191" s="28">
        <v>36130</v>
      </c>
      <c r="BK191" s="95"/>
      <c r="BL191" s="28">
        <f>IF(E191,$BJ191,0)</f>
        <v>36130</v>
      </c>
      <c r="BM191" s="95"/>
      <c r="BN191" s="28">
        <f>IF(M191,$BJ191,0)</f>
        <v>36130</v>
      </c>
      <c r="BO191" s="95"/>
      <c r="BP191" s="28">
        <f>IF(S191,$BJ191,0)</f>
        <v>36130</v>
      </c>
      <c r="BQ191" s="95"/>
      <c r="BR191" s="28">
        <f>IF(AF191,$BJ191,0)</f>
        <v>36130</v>
      </c>
      <c r="BS191" s="95"/>
      <c r="BT191" s="28">
        <f>IF(AL191,$BJ191,0)</f>
        <v>36130</v>
      </c>
    </row>
    <row r="192" spans="1:72" ht="11.25" x14ac:dyDescent="0.25">
      <c r="A192" s="83">
        <v>94</v>
      </c>
      <c r="B192" s="95"/>
      <c r="C192" s="83" t="s">
        <v>213</v>
      </c>
      <c r="D192" s="95"/>
      <c r="E192" s="21">
        <v>2880087</v>
      </c>
      <c r="F192" s="95"/>
      <c r="G192" s="20">
        <f>(E192/$BJ192)</f>
        <v>101.80583244962884</v>
      </c>
      <c r="H192" s="95"/>
      <c r="I192" s="20">
        <f>IF(G$195,G192/G$195*100,0)</f>
        <v>47.886381137456048</v>
      </c>
      <c r="J192" s="95"/>
      <c r="K192" s="21">
        <v>2880087</v>
      </c>
      <c r="L192" s="95"/>
      <c r="M192" s="21">
        <v>2455762</v>
      </c>
      <c r="N192" s="95"/>
      <c r="O192" s="20">
        <f>(M192/$BJ192)</f>
        <v>86.806716154118064</v>
      </c>
      <c r="P192" s="95"/>
      <c r="Q192" s="20">
        <f>IF(O$195,O192/O$195*100,0)</f>
        <v>37.387906274217578</v>
      </c>
      <c r="R192" s="95"/>
      <c r="S192" s="21">
        <v>3642650</v>
      </c>
      <c r="T192" s="95"/>
      <c r="U192" s="20">
        <f>(S192/$BJ192)</f>
        <v>128.76104630611525</v>
      </c>
      <c r="V192" s="95"/>
      <c r="W192" s="20">
        <f>IF(U$195,U192/U$195*100,0)</f>
        <v>108.87197020665494</v>
      </c>
      <c r="X192" s="95"/>
      <c r="Y192" s="21">
        <v>0</v>
      </c>
      <c r="Z192" s="95"/>
      <c r="AA192" s="21">
        <v>3642042</v>
      </c>
      <c r="AB192" s="95"/>
      <c r="AC192" s="21">
        <v>608</v>
      </c>
      <c r="AD192" s="95"/>
      <c r="AE192" s="95"/>
      <c r="AF192" s="21">
        <v>107625</v>
      </c>
      <c r="AG192" s="95"/>
      <c r="AH192" s="20">
        <f>(AF192/$BJ192)</f>
        <v>3.8043478260869565</v>
      </c>
      <c r="AI192" s="95"/>
      <c r="AJ192" s="20">
        <f>IF(AH$195,AH192/AH$195*100,0)</f>
        <v>20.544084854429055</v>
      </c>
      <c r="AK192" s="95"/>
      <c r="AL192" s="21">
        <v>1246424</v>
      </c>
      <c r="AM192" s="95"/>
      <c r="AN192" s="20">
        <f>(AL192/$BJ192)</f>
        <v>44.058819370802404</v>
      </c>
      <c r="AO192" s="95"/>
      <c r="AP192" s="20">
        <f>IF(AN$195,AN192/AN$195*100,0)</f>
        <v>85.220899359390501</v>
      </c>
      <c r="AQ192" s="95"/>
      <c r="AR192" s="21">
        <f>(E192+M192+S192+AF192+AL192)</f>
        <v>10332548</v>
      </c>
      <c r="AS192" s="95"/>
      <c r="AT192" s="21">
        <v>4209072</v>
      </c>
      <c r="AU192" s="95"/>
      <c r="AV192" s="22">
        <f>IF($AR192,AT192/$AR192*100,0)</f>
        <v>40.736050778568853</v>
      </c>
      <c r="AW192" s="95"/>
      <c r="AX192" s="21">
        <v>291193</v>
      </c>
      <c r="AY192" s="95"/>
      <c r="AZ192" s="22">
        <f>IF($AR192,AX192/$AR192*100,0)</f>
        <v>2.8182109582263739</v>
      </c>
      <c r="BA192" s="95"/>
      <c r="BB192" s="21">
        <v>1579360</v>
      </c>
      <c r="BC192" s="95"/>
      <c r="BD192" s="22">
        <f>IF($AR192,BB192/$AR192*100,0)</f>
        <v>15.285290714352357</v>
      </c>
      <c r="BE192" s="95"/>
      <c r="BF192" s="21">
        <v>8747</v>
      </c>
      <c r="BG192" s="95"/>
      <c r="BH192" s="83">
        <v>94</v>
      </c>
      <c r="BI192" s="95"/>
      <c r="BJ192" s="28">
        <v>28290</v>
      </c>
      <c r="BK192" s="95"/>
      <c r="BL192" s="28">
        <f>IF(E192,$BJ192,0)</f>
        <v>28290</v>
      </c>
      <c r="BM192" s="95"/>
      <c r="BN192" s="28">
        <f>IF(M192,$BJ192,0)</f>
        <v>28290</v>
      </c>
      <c r="BO192" s="95"/>
      <c r="BP192" s="28">
        <f>IF(S192,$BJ192,0)</f>
        <v>28290</v>
      </c>
      <c r="BQ192" s="95"/>
      <c r="BR192" s="28">
        <f>IF(AF192,$BJ192,0)</f>
        <v>28290</v>
      </c>
      <c r="BS192" s="95"/>
      <c r="BT192" s="28">
        <f>IF(AL192,$BJ192,0)</f>
        <v>28290</v>
      </c>
    </row>
    <row r="193" spans="1:72" ht="11.25" x14ac:dyDescent="0.25">
      <c r="A193" s="97">
        <v>95</v>
      </c>
      <c r="B193" s="95"/>
      <c r="C193" s="83" t="s">
        <v>214</v>
      </c>
      <c r="D193" s="95"/>
      <c r="E193" s="23">
        <v>13423922</v>
      </c>
      <c r="F193" s="95"/>
      <c r="G193" s="20">
        <f>(E193/$BJ193)</f>
        <v>191.64711257049041</v>
      </c>
      <c r="H193" s="95"/>
      <c r="I193" s="20">
        <f>IF(G$195,G193/G$195*100,0)</f>
        <v>90.144999118632569</v>
      </c>
      <c r="J193" s="95"/>
      <c r="K193" s="23">
        <v>13423922</v>
      </c>
      <c r="L193" s="95"/>
      <c r="M193" s="23">
        <v>16523828</v>
      </c>
      <c r="N193" s="95"/>
      <c r="O193" s="20">
        <f>(M193/$BJ193)</f>
        <v>235.90303376400885</v>
      </c>
      <c r="P193" s="95"/>
      <c r="Q193" s="20">
        <f>IF(O$195,O193/O$195*100,0)</f>
        <v>101.60412588944519</v>
      </c>
      <c r="R193" s="95"/>
      <c r="S193" s="23">
        <v>5424674</v>
      </c>
      <c r="T193" s="95"/>
      <c r="U193" s="20">
        <f>(S193/$BJ193)</f>
        <v>77.445556428010562</v>
      </c>
      <c r="V193" s="95"/>
      <c r="W193" s="20">
        <f>IF(U$195,U193/U$195*100,0)</f>
        <v>65.482927903698879</v>
      </c>
      <c r="X193" s="95"/>
      <c r="Y193" s="23">
        <v>0</v>
      </c>
      <c r="Z193" s="95"/>
      <c r="AA193" s="23">
        <v>2473943</v>
      </c>
      <c r="AB193" s="95"/>
      <c r="AC193" s="23">
        <v>0</v>
      </c>
      <c r="AD193" s="95"/>
      <c r="AE193" s="95"/>
      <c r="AF193" s="23">
        <v>1148640</v>
      </c>
      <c r="AG193" s="95"/>
      <c r="AH193" s="20">
        <f>(AF193/$BJ193)</f>
        <v>16.398600899421801</v>
      </c>
      <c r="AI193" s="95"/>
      <c r="AJ193" s="20">
        <f>IF(AH$195,AH193/AH$195*100,0)</f>
        <v>88.555059571973445</v>
      </c>
      <c r="AK193" s="95"/>
      <c r="AL193" s="23">
        <v>7853872</v>
      </c>
      <c r="AM193" s="95"/>
      <c r="AN193" s="20">
        <f>(AL193/$BJ193)</f>
        <v>112.12609037047612</v>
      </c>
      <c r="AO193" s="95"/>
      <c r="AP193" s="20">
        <f>IF(AN$195,AN193/AN$195*100,0)</f>
        <v>216.88021602677466</v>
      </c>
      <c r="AQ193" s="95"/>
      <c r="AR193" s="23">
        <f>(E193+M193+S193+AF193+AL193)</f>
        <v>44374936</v>
      </c>
      <c r="AS193" s="95"/>
      <c r="AT193" s="23">
        <v>6118253</v>
      </c>
      <c r="AU193" s="95"/>
      <c r="AV193" s="22">
        <f>IF($AR193,AT193/$AR193*100,0)</f>
        <v>13.787632279627401</v>
      </c>
      <c r="AW193" s="95"/>
      <c r="AX193" s="23">
        <v>5092753</v>
      </c>
      <c r="AY193" s="95"/>
      <c r="AZ193" s="22">
        <f>IF($AR193,AX193/$AR193*100,0)</f>
        <v>11.476643031102061</v>
      </c>
      <c r="BA193" s="95"/>
      <c r="BB193" s="23">
        <v>688529</v>
      </c>
      <c r="BC193" s="95"/>
      <c r="BD193" s="22">
        <f>IF($AR193,BB193/$AR193*100,0)</f>
        <v>1.5516168857122408</v>
      </c>
      <c r="BE193" s="95"/>
      <c r="BF193" s="23">
        <v>2777745</v>
      </c>
      <c r="BG193" s="95"/>
      <c r="BH193" s="97">
        <v>95</v>
      </c>
      <c r="BI193" s="95"/>
      <c r="BJ193" s="31">
        <v>70045</v>
      </c>
      <c r="BK193" s="95"/>
      <c r="BL193" s="31">
        <f>IF(E193,$BJ193,0)</f>
        <v>70045</v>
      </c>
      <c r="BM193" s="95"/>
      <c r="BN193" s="31">
        <f>IF(M193,$BJ193,0)</f>
        <v>70045</v>
      </c>
      <c r="BO193" s="95"/>
      <c r="BP193" s="31">
        <f>IF(S193,$BJ193,0)</f>
        <v>70045</v>
      </c>
      <c r="BQ193" s="95"/>
      <c r="BR193" s="31">
        <f>IF(AF193,$BJ193,0)</f>
        <v>70045</v>
      </c>
      <c r="BS193" s="95"/>
      <c r="BT193" s="31">
        <f>IF(AL193,$BJ193,0)</f>
        <v>70045</v>
      </c>
    </row>
    <row r="194" spans="1:72" ht="8.85" customHeight="1" x14ac:dyDescent="0.25">
      <c r="A194" s="95"/>
      <c r="B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c r="BK194" s="95"/>
      <c r="BL194" s="95"/>
      <c r="BM194" s="95"/>
      <c r="BN194" s="95"/>
      <c r="BO194" s="95"/>
      <c r="BP194" s="95"/>
      <c r="BQ194" s="95"/>
      <c r="BR194" s="95"/>
      <c r="BS194" s="95"/>
      <c r="BT194" s="95"/>
    </row>
    <row r="195" spans="1:72" ht="8.85" customHeight="1" x14ac:dyDescent="0.25">
      <c r="A195" s="97">
        <f>A193</f>
        <v>95</v>
      </c>
      <c r="B195" s="95"/>
      <c r="C195" s="91" t="s">
        <v>65</v>
      </c>
      <c r="D195" s="95"/>
      <c r="E195" s="24">
        <f>SUM(E82:E193)</f>
        <v>1230197380</v>
      </c>
      <c r="F195" s="95"/>
      <c r="G195" s="26">
        <f>IF(BL195=0,0,IF(ISNONTEXT(H195),E195/$BJ195,E195/BL195))</f>
        <v>212.59871811444478</v>
      </c>
      <c r="H195" s="95"/>
      <c r="I195" s="22">
        <f>IF(G$195,G195/G$195*100,0)</f>
        <v>100</v>
      </c>
      <c r="J195" s="95"/>
      <c r="K195" s="24">
        <f>SUM(K82:K193)</f>
        <v>495535556</v>
      </c>
      <c r="L195" s="95"/>
      <c r="M195" s="24">
        <f>SUM(M82:M193)</f>
        <v>1343495878</v>
      </c>
      <c r="N195" s="95"/>
      <c r="O195" s="26">
        <f>IF(BN195=0,0,IF(ISNONTEXT(P195),M195/$BJ195,M195/BN195))</f>
        <v>232.17859678325806</v>
      </c>
      <c r="P195" s="95"/>
      <c r="Q195" s="22">
        <f>IF(O$195,O195/O$195*100,0)</f>
        <v>100</v>
      </c>
      <c r="R195" s="95"/>
      <c r="S195" s="24">
        <f>SUM(S82:S193)</f>
        <v>684356775</v>
      </c>
      <c r="T195" s="95"/>
      <c r="U195" s="26">
        <f>IF(BP195=0,0,IF(ISNONTEXT(V195),S195/$BJ195,S195/BP195))</f>
        <v>118.2683165021336</v>
      </c>
      <c r="V195" s="95"/>
      <c r="W195" s="22">
        <f>IF(U$195,U195/U$195*100,0)</f>
        <v>100</v>
      </c>
      <c r="X195" s="95"/>
      <c r="Y195" s="24">
        <f>SUM(Y82:Y193)</f>
        <v>283888021</v>
      </c>
      <c r="Z195" s="95"/>
      <c r="AA195" s="24">
        <f>SUM(AA82:AA193)</f>
        <v>312272301</v>
      </c>
      <c r="AB195" s="95"/>
      <c r="AC195" s="24">
        <f>SUM(AC82:AC193)</f>
        <v>27808933</v>
      </c>
      <c r="AD195" s="95"/>
      <c r="AE195" s="95"/>
      <c r="AF195" s="24">
        <f>SUM(AF82:AF193)</f>
        <v>107153799</v>
      </c>
      <c r="AG195" s="95"/>
      <c r="AH195" s="26">
        <f>IF(BR195=0,0,IF(ISNONTEXT(AI195),AF195/$BJ195,AF195/BR195))</f>
        <v>18.517971732709164</v>
      </c>
      <c r="AI195" s="95"/>
      <c r="AJ195" s="22">
        <f>IF(AH$195,AH195/AH$195*100,0)</f>
        <v>100</v>
      </c>
      <c r="AK195" s="95"/>
      <c r="AL195" s="24">
        <f>SUM(AL82:AL193)</f>
        <v>299158191</v>
      </c>
      <c r="AM195" s="95"/>
      <c r="AN195" s="26">
        <f>IF(BT195=0,0,IF(ISNONTEXT(AO195),AL195/$BJ195,AL195/BT195))</f>
        <v>51.699547531174417</v>
      </c>
      <c r="AO195" s="95"/>
      <c r="AP195" s="22">
        <f>IF(AN$195,AN195/AN$195*100,0)</f>
        <v>100</v>
      </c>
      <c r="AQ195" s="95"/>
      <c r="AR195" s="24">
        <f>SUM(AR82:AR193)</f>
        <v>3664362023</v>
      </c>
      <c r="AS195" s="95"/>
      <c r="AT195" s="24">
        <f>SUM(AT82:AT193)</f>
        <v>431637947</v>
      </c>
      <c r="AU195" s="95"/>
      <c r="AV195" s="22">
        <f>IF($AR195,AT195/$AR195*100,0)</f>
        <v>11.779347790713636</v>
      </c>
      <c r="AW195" s="95"/>
      <c r="AX195" s="24">
        <f>SUM(AX82:AX193)</f>
        <v>52688095</v>
      </c>
      <c r="AY195" s="95"/>
      <c r="AZ195" s="22">
        <f>IF($AR195,AX195/$AR195*100,0)</f>
        <v>1.4378517916432407</v>
      </c>
      <c r="BA195" s="95"/>
      <c r="BB195" s="24">
        <f>SUM(BB82:BB193)</f>
        <v>40027185</v>
      </c>
      <c r="BC195" s="95"/>
      <c r="BD195" s="22">
        <f>IF($AR195,BB195/$AR195*100,0)</f>
        <v>1.0923370766524287</v>
      </c>
      <c r="BE195" s="95"/>
      <c r="BF195" s="24">
        <f>SUM(BF82:BF193)</f>
        <v>158617016</v>
      </c>
      <c r="BG195" s="95"/>
      <c r="BH195" s="97">
        <f>BH193</f>
        <v>95</v>
      </c>
      <c r="BI195" s="95"/>
      <c r="BJ195" s="31">
        <f>SUM(BJ82:BJ193)</f>
        <v>5786476</v>
      </c>
      <c r="BK195" s="95"/>
      <c r="BL195" s="31">
        <f>SUM(BL82:BL193)</f>
        <v>5786476</v>
      </c>
      <c r="BM195" s="95"/>
      <c r="BN195" s="31">
        <f>SUM(BN82:BN193)</f>
        <v>5786476</v>
      </c>
      <c r="BO195" s="95"/>
      <c r="BP195" s="31">
        <f>SUM(BP82:BP193)</f>
        <v>5786476</v>
      </c>
      <c r="BQ195" s="95"/>
      <c r="BR195" s="31">
        <f>SUM(BR82:BR193)</f>
        <v>5786476</v>
      </c>
      <c r="BS195" s="95"/>
      <c r="BT195" s="31">
        <f>SUM(BT82:BT193)</f>
        <v>5786476</v>
      </c>
    </row>
    <row r="196" spans="1:72" ht="8.85" customHeight="1" x14ac:dyDescent="0.25">
      <c r="A196" s="95"/>
      <c r="B196" s="95"/>
      <c r="C196" s="91"/>
      <c r="D196" s="95"/>
      <c r="E196" s="25"/>
      <c r="F196" s="95"/>
      <c r="G196" s="26"/>
      <c r="H196" s="95"/>
      <c r="I196" s="22"/>
      <c r="J196" s="95"/>
      <c r="K196" s="25"/>
      <c r="L196" s="95"/>
      <c r="M196" s="25"/>
      <c r="N196" s="95"/>
      <c r="O196" s="26"/>
      <c r="P196" s="95"/>
      <c r="Q196" s="22"/>
      <c r="R196" s="95"/>
      <c r="S196" s="25"/>
      <c r="T196" s="95"/>
      <c r="U196" s="26"/>
      <c r="V196" s="95"/>
      <c r="W196" s="22"/>
      <c r="X196" s="95"/>
      <c r="Y196" s="25"/>
      <c r="Z196" s="95"/>
      <c r="AA196" s="25"/>
      <c r="AB196" s="95"/>
      <c r="AC196" s="25"/>
      <c r="AD196" s="95"/>
      <c r="AE196" s="95"/>
      <c r="AF196" s="25"/>
      <c r="AG196" s="95"/>
      <c r="AH196" s="26"/>
      <c r="AI196" s="95"/>
      <c r="AJ196" s="22"/>
      <c r="AK196" s="95"/>
      <c r="AL196" s="25"/>
      <c r="AM196" s="95"/>
      <c r="AN196" s="26"/>
      <c r="AO196" s="95"/>
      <c r="AP196" s="22"/>
      <c r="AQ196" s="95"/>
      <c r="AR196" s="25"/>
      <c r="AS196" s="95"/>
      <c r="AT196" s="25"/>
      <c r="AU196" s="95"/>
      <c r="AV196" s="22"/>
      <c r="AW196" s="95"/>
      <c r="AX196" s="25"/>
      <c r="AY196" s="95"/>
      <c r="AZ196" s="22"/>
      <c r="BA196" s="95"/>
      <c r="BB196" s="25"/>
      <c r="BC196" s="95"/>
      <c r="BD196" s="22"/>
      <c r="BE196" s="95"/>
      <c r="BF196" s="25"/>
      <c r="BG196" s="95"/>
      <c r="BI196" s="95"/>
      <c r="BJ196" s="35"/>
      <c r="BK196" s="95"/>
      <c r="BL196" s="35"/>
      <c r="BM196" s="95"/>
      <c r="BN196" s="35"/>
      <c r="BO196" s="95"/>
      <c r="BP196" s="35"/>
      <c r="BQ196" s="95"/>
      <c r="BR196" s="35"/>
      <c r="BS196" s="95"/>
      <c r="BT196" s="35"/>
    </row>
    <row r="197" spans="1:72" ht="8.85" customHeight="1" x14ac:dyDescent="0.25">
      <c r="A197" s="95"/>
      <c r="B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row>
    <row r="198" spans="1:72" ht="8.85" customHeight="1" x14ac:dyDescent="0.25">
      <c r="A198" s="95"/>
      <c r="B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c r="BG198" s="95"/>
      <c r="BH198" s="95"/>
      <c r="BI198" s="95"/>
      <c r="BJ198" s="95"/>
      <c r="BK198" s="95"/>
      <c r="BL198" s="95"/>
      <c r="BM198" s="95"/>
      <c r="BN198" s="95"/>
      <c r="BO198" s="95"/>
      <c r="BP198" s="95"/>
      <c r="BQ198" s="95"/>
      <c r="BR198" s="95"/>
      <c r="BS198" s="95"/>
      <c r="BT198" s="95"/>
    </row>
    <row r="199" spans="1:72" ht="8.85" customHeight="1" x14ac:dyDescent="0.25">
      <c r="A199" s="95"/>
      <c r="B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c r="BG199" s="95"/>
      <c r="BH199" s="95"/>
      <c r="BI199" s="95"/>
      <c r="BJ199" s="95"/>
      <c r="BK199" s="95"/>
      <c r="BL199" s="95"/>
      <c r="BM199" s="95"/>
      <c r="BN199" s="95"/>
      <c r="BO199" s="95"/>
      <c r="BP199" s="95"/>
      <c r="BQ199" s="95"/>
      <c r="BR199" s="95"/>
      <c r="BS199" s="95"/>
      <c r="BT199" s="95"/>
    </row>
    <row r="200" spans="1:72" ht="6.6" customHeight="1" x14ac:dyDescent="0.25">
      <c r="A200" s="95"/>
      <c r="B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c r="BK200" s="95"/>
      <c r="BL200" s="95"/>
      <c r="BM200" s="95"/>
      <c r="BN200" s="95"/>
      <c r="BO200" s="95"/>
      <c r="BP200" s="95"/>
      <c r="BQ200" s="95"/>
      <c r="BR200" s="95"/>
      <c r="BS200" s="95"/>
      <c r="BT200" s="95"/>
    </row>
    <row r="201" spans="1:72" ht="8.85" hidden="1" customHeight="1" x14ac:dyDescent="0.25">
      <c r="A201" s="95"/>
      <c r="B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c r="BS201" s="95"/>
      <c r="BT201" s="95"/>
    </row>
    <row r="202" spans="1:72" ht="8.85" customHeight="1" x14ac:dyDescent="0.25">
      <c r="A202" s="95"/>
      <c r="B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c r="BK202" s="95"/>
      <c r="BL202" s="95"/>
      <c r="BM202" s="95"/>
      <c r="BN202" s="95"/>
      <c r="BO202" s="95"/>
      <c r="BP202" s="95"/>
      <c r="BQ202" s="95"/>
      <c r="BR202" s="95"/>
      <c r="BS202" s="95"/>
      <c r="BT202" s="95"/>
    </row>
    <row r="203" spans="1:72" s="80" customFormat="1" ht="10.5" customHeight="1" x14ac:dyDescent="0.25">
      <c r="A203" s="247"/>
      <c r="BI203" s="237"/>
    </row>
    <row r="204" spans="1:72" s="80" customFormat="1" ht="10.5" customHeight="1" x14ac:dyDescent="0.25">
      <c r="AC204" s="84" t="s">
        <v>42</v>
      </c>
      <c r="AF204" s="102" t="s">
        <v>43</v>
      </c>
      <c r="BH204" s="84" t="s">
        <v>399</v>
      </c>
    </row>
    <row r="205" spans="1:72" s="80" customFormat="1" ht="10.5" customHeight="1" x14ac:dyDescent="0.25">
      <c r="A205" s="85"/>
      <c r="AC205" s="84" t="s">
        <v>400</v>
      </c>
      <c r="AF205" s="102" t="s">
        <v>360</v>
      </c>
      <c r="BH205" s="84" t="s">
        <v>215</v>
      </c>
    </row>
    <row r="206" spans="1:72" s="80" customFormat="1" ht="10.5" customHeight="1" x14ac:dyDescent="0.25">
      <c r="A206" s="86"/>
      <c r="AC206" s="84" t="s">
        <v>48</v>
      </c>
      <c r="AF206" s="87" t="s">
        <v>49</v>
      </c>
    </row>
    <row r="207" spans="1:72" ht="9.6" customHeight="1" x14ac:dyDescent="0.25">
      <c r="AT207" s="89" t="s">
        <v>361</v>
      </c>
      <c r="AU207" s="89"/>
      <c r="AV207" s="89"/>
      <c r="AW207" s="89"/>
      <c r="AX207" s="89"/>
      <c r="AY207" s="89"/>
      <c r="AZ207" s="89"/>
      <c r="BA207" s="89"/>
      <c r="BB207" s="89"/>
      <c r="BC207" s="89"/>
      <c r="BD207" s="89"/>
      <c r="BE207" s="89"/>
      <c r="BF207" s="89"/>
    </row>
    <row r="208" spans="1:72" ht="9.6" customHeight="1" x14ac:dyDescent="0.25"/>
    <row r="209" spans="1:72" ht="9.6" customHeight="1" x14ac:dyDescent="0.25">
      <c r="E209" s="89" t="s">
        <v>401</v>
      </c>
      <c r="F209" s="89"/>
      <c r="G209" s="89"/>
      <c r="H209" s="89"/>
      <c r="I209" s="89"/>
      <c r="J209" s="89"/>
      <c r="K209" s="89"/>
      <c r="M209" s="89" t="s">
        <v>402</v>
      </c>
      <c r="N209" s="89"/>
      <c r="O209" s="89"/>
      <c r="P209" s="89"/>
      <c r="Q209" s="89"/>
      <c r="S209" s="89" t="s">
        <v>403</v>
      </c>
      <c r="T209" s="89"/>
      <c r="U209" s="89"/>
      <c r="V209" s="89"/>
      <c r="W209" s="89"/>
      <c r="X209" s="89"/>
      <c r="Y209" s="89"/>
      <c r="Z209" s="89"/>
      <c r="AA209" s="89"/>
      <c r="AB209" s="89"/>
      <c r="AC209" s="89"/>
      <c r="AF209" s="89" t="s">
        <v>404</v>
      </c>
      <c r="AG209" s="89"/>
      <c r="AH209" s="89"/>
      <c r="AI209" s="89"/>
      <c r="AJ209" s="89"/>
      <c r="AL209" s="89" t="s">
        <v>405</v>
      </c>
      <c r="AM209" s="89"/>
      <c r="AN209" s="89"/>
      <c r="AO209" s="89"/>
      <c r="AP209" s="89"/>
      <c r="AX209" s="89" t="s">
        <v>365</v>
      </c>
      <c r="AY209" s="89"/>
      <c r="AZ209" s="89"/>
      <c r="BA209" s="89"/>
      <c r="BB209" s="89"/>
      <c r="BC209" s="89"/>
      <c r="BD209" s="89"/>
    </row>
    <row r="210" spans="1:72" ht="9.6" customHeight="1" x14ac:dyDescent="0.25"/>
    <row r="211" spans="1:72" ht="9.6" customHeight="1" x14ac:dyDescent="0.25">
      <c r="Y211" s="89" t="s">
        <v>367</v>
      </c>
      <c r="Z211" s="89"/>
      <c r="AA211" s="89"/>
      <c r="AB211" s="89"/>
      <c r="AC211" s="89"/>
      <c r="AT211" s="89" t="s">
        <v>392</v>
      </c>
      <c r="AU211" s="89"/>
      <c r="AV211" s="89"/>
      <c r="AX211" s="89" t="s">
        <v>59</v>
      </c>
      <c r="AY211" s="89"/>
      <c r="AZ211" s="89"/>
      <c r="BB211" s="89" t="s">
        <v>60</v>
      </c>
      <c r="BC211" s="89"/>
      <c r="BD211" s="89"/>
    </row>
    <row r="212" spans="1:72" ht="9.6" customHeight="1" x14ac:dyDescent="0.25">
      <c r="K212" s="92" t="s">
        <v>406</v>
      </c>
      <c r="AA212" s="91" t="s">
        <v>407</v>
      </c>
      <c r="BF212" s="91" t="s">
        <v>408</v>
      </c>
      <c r="BL212" s="91" t="s">
        <v>409</v>
      </c>
      <c r="BN212" s="91" t="s">
        <v>410</v>
      </c>
      <c r="BP212" s="91" t="s">
        <v>411</v>
      </c>
    </row>
    <row r="213" spans="1:72" ht="9.6" customHeight="1" x14ac:dyDescent="0.25">
      <c r="I213" s="91" t="s">
        <v>64</v>
      </c>
      <c r="Q213" s="91" t="s">
        <v>64</v>
      </c>
      <c r="W213" s="91" t="s">
        <v>64</v>
      </c>
      <c r="AA213" s="91" t="s">
        <v>412</v>
      </c>
      <c r="AC213" s="91" t="s">
        <v>413</v>
      </c>
      <c r="AJ213" s="91" t="s">
        <v>64</v>
      </c>
      <c r="AP213" s="91" t="s">
        <v>64</v>
      </c>
      <c r="AV213" s="91" t="s">
        <v>268</v>
      </c>
      <c r="AZ213" s="91" t="s">
        <v>268</v>
      </c>
      <c r="BD213" s="91" t="s">
        <v>268</v>
      </c>
      <c r="BF213" s="91" t="s">
        <v>414</v>
      </c>
      <c r="BL213" s="91" t="s">
        <v>415</v>
      </c>
      <c r="BM213" s="91"/>
      <c r="BN213" s="91" t="s">
        <v>416</v>
      </c>
      <c r="BO213" s="91"/>
      <c r="BP213" s="91" t="s">
        <v>266</v>
      </c>
      <c r="BQ213" s="91"/>
      <c r="BS213" s="91"/>
      <c r="BT213" s="91" t="s">
        <v>312</v>
      </c>
    </row>
    <row r="214" spans="1:72" ht="9.6" customHeight="1" x14ac:dyDescent="0.25">
      <c r="A214" s="92" t="s">
        <v>71</v>
      </c>
      <c r="C214" s="92" t="s">
        <v>72</v>
      </c>
      <c r="E214" s="92" t="s">
        <v>73</v>
      </c>
      <c r="G214" s="92" t="s">
        <v>395</v>
      </c>
      <c r="I214" s="92" t="s">
        <v>79</v>
      </c>
      <c r="K214" s="92" t="s">
        <v>397</v>
      </c>
      <c r="M214" s="92" t="s">
        <v>73</v>
      </c>
      <c r="O214" s="92" t="s">
        <v>395</v>
      </c>
      <c r="Q214" s="92" t="s">
        <v>79</v>
      </c>
      <c r="S214" s="92" t="s">
        <v>73</v>
      </c>
      <c r="U214" s="92" t="s">
        <v>395</v>
      </c>
      <c r="W214" s="92" t="s">
        <v>79</v>
      </c>
      <c r="Y214" s="92" t="s">
        <v>397</v>
      </c>
      <c r="AA214" s="92" t="s">
        <v>417</v>
      </c>
      <c r="AC214" s="92" t="s">
        <v>418</v>
      </c>
      <c r="AF214" s="92" t="s">
        <v>73</v>
      </c>
      <c r="AH214" s="92" t="s">
        <v>395</v>
      </c>
      <c r="AJ214" s="92" t="s">
        <v>79</v>
      </c>
      <c r="AL214" s="92" t="s">
        <v>73</v>
      </c>
      <c r="AN214" s="92" t="s">
        <v>395</v>
      </c>
      <c r="AP214" s="92" t="s">
        <v>79</v>
      </c>
      <c r="AR214" s="92" t="s">
        <v>65</v>
      </c>
      <c r="AT214" s="92" t="s">
        <v>73</v>
      </c>
      <c r="AV214" s="92" t="s">
        <v>349</v>
      </c>
      <c r="AX214" s="92" t="s">
        <v>73</v>
      </c>
      <c r="AZ214" s="92" t="s">
        <v>349</v>
      </c>
      <c r="BB214" s="92" t="s">
        <v>73</v>
      </c>
      <c r="BD214" s="92" t="s">
        <v>349</v>
      </c>
      <c r="BF214" s="92" t="s">
        <v>386</v>
      </c>
      <c r="BH214" s="92" t="s">
        <v>71</v>
      </c>
      <c r="BL214" s="234" t="s">
        <v>419</v>
      </c>
      <c r="BM214" s="91"/>
      <c r="BN214" s="234" t="s">
        <v>420</v>
      </c>
      <c r="BO214" s="91"/>
      <c r="BP214" s="234" t="s">
        <v>421</v>
      </c>
      <c r="BQ214" s="91"/>
      <c r="BR214" s="234" t="s">
        <v>404</v>
      </c>
      <c r="BS214" s="91"/>
      <c r="BT214" s="234" t="s">
        <v>422</v>
      </c>
    </row>
    <row r="215" spans="1:72" ht="8.85" customHeight="1" x14ac:dyDescent="0.25"/>
    <row r="216" spans="1:72" ht="8.85" customHeight="1" x14ac:dyDescent="0.25">
      <c r="B216" s="83" t="s">
        <v>280</v>
      </c>
    </row>
    <row r="217" spans="1:72" ht="11.25" x14ac:dyDescent="0.25">
      <c r="A217" s="83">
        <v>1</v>
      </c>
      <c r="B217" s="91"/>
      <c r="C217" s="83" t="s">
        <v>216</v>
      </c>
      <c r="D217" s="95"/>
      <c r="E217" s="19">
        <v>2191972</v>
      </c>
      <c r="F217" s="95"/>
      <c r="G217" s="34">
        <f>(E217/$BJ217)</f>
        <v>261.69675262655204</v>
      </c>
      <c r="H217" s="95"/>
      <c r="I217" s="20">
        <f>IF(G$255,G217/G$255*100,0)</f>
        <v>81.171708183789036</v>
      </c>
      <c r="J217" s="95"/>
      <c r="K217" s="19">
        <v>0</v>
      </c>
      <c r="L217" s="95"/>
      <c r="M217" s="19">
        <v>505313</v>
      </c>
      <c r="N217" s="95"/>
      <c r="O217" s="34">
        <f>(M217/$BJ217)</f>
        <v>60.328677172874883</v>
      </c>
      <c r="P217" s="95"/>
      <c r="Q217" s="20">
        <f>IF(O$255,O217/O$255*100,0)</f>
        <v>125.59622368878098</v>
      </c>
      <c r="R217" s="95"/>
      <c r="S217" s="19">
        <v>0</v>
      </c>
      <c r="T217" s="95"/>
      <c r="U217" s="34">
        <f>(S217/$BJ217)</f>
        <v>0</v>
      </c>
      <c r="V217" s="95"/>
      <c r="W217" s="20">
        <f>IF(U$255,U217/U$255*100,0)</f>
        <v>0</v>
      </c>
      <c r="X217" s="95"/>
      <c r="Y217" s="19">
        <v>0</v>
      </c>
      <c r="Z217" s="95"/>
      <c r="AA217" s="19">
        <v>0</v>
      </c>
      <c r="AB217" s="95"/>
      <c r="AC217" s="19">
        <v>0</v>
      </c>
      <c r="AD217" s="95"/>
      <c r="AE217" s="95"/>
      <c r="AF217" s="19">
        <v>138685</v>
      </c>
      <c r="AG217" s="95"/>
      <c r="AH217" s="34">
        <f>(AF217/$BJ217)</f>
        <v>16.557425978987585</v>
      </c>
      <c r="AI217" s="95"/>
      <c r="AJ217" s="20">
        <f>IF(AH$255,AH217/AH$255*100,0)</f>
        <v>67.701275822594511</v>
      </c>
      <c r="AK217" s="95"/>
      <c r="AL217" s="19">
        <v>0</v>
      </c>
      <c r="AM217" s="95"/>
      <c r="AN217" s="34">
        <f>(AL217/$BJ217)</f>
        <v>0</v>
      </c>
      <c r="AO217" s="95"/>
      <c r="AP217" s="20">
        <f>IF(AN$255,AN217/AN$255*100,0)</f>
        <v>0</v>
      </c>
      <c r="AQ217" s="95"/>
      <c r="AR217" s="19">
        <f>(E217+M217+S217+AF217+AL217)</f>
        <v>2835970</v>
      </c>
      <c r="AS217" s="95"/>
      <c r="AT217" s="19">
        <v>276733</v>
      </c>
      <c r="AU217" s="95"/>
      <c r="AV217" s="20">
        <f>IF($AR217,AT217/$AR217*100,0)</f>
        <v>9.7579664100819112</v>
      </c>
      <c r="AW217" s="95"/>
      <c r="AX217" s="19">
        <v>5056</v>
      </c>
      <c r="AY217" s="95"/>
      <c r="AZ217" s="20">
        <f>IF($AR217,AX217/$AR217*100,0)</f>
        <v>0.17828115248045642</v>
      </c>
      <c r="BA217" s="95"/>
      <c r="BB217" s="19">
        <v>0</v>
      </c>
      <c r="BC217" s="95"/>
      <c r="BD217" s="20">
        <f>IF($AR217,BB217/$AR217*100,0)</f>
        <v>0</v>
      </c>
      <c r="BE217" s="95"/>
      <c r="BF217" s="19">
        <v>100476</v>
      </c>
      <c r="BG217" s="95"/>
      <c r="BH217" s="83">
        <v>1</v>
      </c>
      <c r="BI217" s="95"/>
      <c r="BJ217" s="28">
        <v>8376</v>
      </c>
      <c r="BK217" s="95"/>
      <c r="BL217" s="28">
        <f>IF(E217,$BJ217,0)</f>
        <v>8376</v>
      </c>
      <c r="BM217" s="95"/>
      <c r="BN217" s="28">
        <f>IF(M217,$BJ217,0)</f>
        <v>8376</v>
      </c>
      <c r="BO217" s="95"/>
      <c r="BP217" s="28">
        <f>IF(S217,$BJ217,0)</f>
        <v>0</v>
      </c>
      <c r="BQ217" s="95"/>
      <c r="BR217" s="28">
        <f>IF(AF217,$BJ217,0)</f>
        <v>8376</v>
      </c>
      <c r="BS217" s="95"/>
      <c r="BT217" s="28">
        <f>IF(AL217,$BJ217,0)</f>
        <v>0</v>
      </c>
    </row>
    <row r="218" spans="1:72" ht="11.25" x14ac:dyDescent="0.25">
      <c r="A218" s="83">
        <v>2</v>
      </c>
      <c r="B218" s="91"/>
      <c r="C218" s="83" t="s">
        <v>217</v>
      </c>
      <c r="D218" s="95"/>
      <c r="E218" s="21">
        <v>3374163</v>
      </c>
      <c r="F218" s="95"/>
      <c r="G218" s="20">
        <f>(E218/$BJ218)</f>
        <v>446.02286847323199</v>
      </c>
      <c r="H218" s="95"/>
      <c r="I218" s="20">
        <f>IF(G$255,G218/G$255*100,0)</f>
        <v>138.34500336605387</v>
      </c>
      <c r="J218" s="95"/>
      <c r="K218" s="21">
        <v>0</v>
      </c>
      <c r="L218" s="95"/>
      <c r="M218" s="21">
        <v>29243</v>
      </c>
      <c r="N218" s="95"/>
      <c r="O218" s="20">
        <f>(M218/$BJ218)</f>
        <v>3.8655651024454727</v>
      </c>
      <c r="P218" s="95"/>
      <c r="Q218" s="20">
        <f>IF(O$255,O218/O$255*100,0)</f>
        <v>8.0475886765934099</v>
      </c>
      <c r="R218" s="95"/>
      <c r="S218" s="21">
        <v>0</v>
      </c>
      <c r="T218" s="95"/>
      <c r="U218" s="20">
        <f>(S218/$BJ218)</f>
        <v>0</v>
      </c>
      <c r="V218" s="95"/>
      <c r="W218" s="20">
        <f>IF(U$255,U218/U$255*100,0)</f>
        <v>0</v>
      </c>
      <c r="X218" s="95"/>
      <c r="Y218" s="21">
        <v>0</v>
      </c>
      <c r="Z218" s="95"/>
      <c r="AA218" s="21">
        <v>0</v>
      </c>
      <c r="AB218" s="95"/>
      <c r="AC218" s="21">
        <v>0</v>
      </c>
      <c r="AD218" s="95"/>
      <c r="AE218" s="95"/>
      <c r="AF218" s="21">
        <v>0</v>
      </c>
      <c r="AG218" s="95"/>
      <c r="AH218" s="20">
        <f>(AF218/$BJ218)</f>
        <v>0</v>
      </c>
      <c r="AI218" s="95"/>
      <c r="AJ218" s="20">
        <f>IF(AH$255,AH218/AH$255*100,0)</f>
        <v>0</v>
      </c>
      <c r="AK218" s="95"/>
      <c r="AL218" s="21">
        <v>0</v>
      </c>
      <c r="AM218" s="95"/>
      <c r="AN218" s="20">
        <f>(AL218/$BJ218)</f>
        <v>0</v>
      </c>
      <c r="AO218" s="95"/>
      <c r="AP218" s="20">
        <f>IF(AN$255,AN218/AN$255*100,0)</f>
        <v>0</v>
      </c>
      <c r="AQ218" s="95"/>
      <c r="AR218" s="21">
        <f>(E218+M218+S218+AF218+AL218)</f>
        <v>3403406</v>
      </c>
      <c r="AS218" s="95"/>
      <c r="AT218" s="21">
        <v>213119</v>
      </c>
      <c r="AU218" s="95"/>
      <c r="AV218" s="20">
        <f>IF($AR218,AT218/$AR218*100,0)</f>
        <v>6.261932898984135</v>
      </c>
      <c r="AW218" s="95"/>
      <c r="AX218" s="21">
        <v>74216</v>
      </c>
      <c r="AY218" s="95"/>
      <c r="AZ218" s="20">
        <f>IF($AR218,AX218/$AR218*100,0)</f>
        <v>2.1806390421830368</v>
      </c>
      <c r="BA218" s="95"/>
      <c r="BB218" s="21">
        <v>0</v>
      </c>
      <c r="BC218" s="95"/>
      <c r="BD218" s="20">
        <f>IF($AR218,BB218/$AR218*100,0)</f>
        <v>0</v>
      </c>
      <c r="BE218" s="95"/>
      <c r="BF218" s="21">
        <v>0</v>
      </c>
      <c r="BG218" s="95"/>
      <c r="BH218" s="83">
        <v>2</v>
      </c>
      <c r="BI218" s="95"/>
      <c r="BJ218" s="28">
        <v>7565</v>
      </c>
      <c r="BK218" s="95"/>
      <c r="BL218" s="28">
        <f>IF(E218,$BJ218,0)</f>
        <v>7565</v>
      </c>
      <c r="BM218" s="95"/>
      <c r="BN218" s="28">
        <f>IF(M218,$BJ218,0)</f>
        <v>7565</v>
      </c>
      <c r="BO218" s="95"/>
      <c r="BP218" s="28">
        <f>IF(S218,$BJ218,0)</f>
        <v>0</v>
      </c>
      <c r="BQ218" s="95"/>
      <c r="BR218" s="28">
        <f>IF(AF218,$BJ218,0)</f>
        <v>0</v>
      </c>
      <c r="BS218" s="95"/>
      <c r="BT218" s="28">
        <f>IF(AL218,$BJ218,0)</f>
        <v>0</v>
      </c>
    </row>
    <row r="219" spans="1:72" ht="11.25" x14ac:dyDescent="0.25">
      <c r="A219" s="83">
        <v>3</v>
      </c>
      <c r="B219" s="91"/>
      <c r="C219" s="83" t="s">
        <v>132</v>
      </c>
      <c r="D219" s="95"/>
      <c r="E219" s="21">
        <v>2533139</v>
      </c>
      <c r="F219" s="95"/>
      <c r="G219" s="20">
        <f>(E219/$BJ219)</f>
        <v>380.52260778128289</v>
      </c>
      <c r="H219" s="95"/>
      <c r="I219" s="20">
        <f>IF(G$255,G219/G$255*100,0)</f>
        <v>118.02848054532109</v>
      </c>
      <c r="J219" s="95"/>
      <c r="K219" s="21">
        <v>0</v>
      </c>
      <c r="L219" s="95"/>
      <c r="M219" s="21">
        <v>251401</v>
      </c>
      <c r="N219" s="95"/>
      <c r="O219" s="20">
        <f>(M219/$BJ219)</f>
        <v>37.764909118221418</v>
      </c>
      <c r="P219" s="95"/>
      <c r="Q219" s="20">
        <f>IF(O$255,O219/O$255*100,0)</f>
        <v>78.62148144914471</v>
      </c>
      <c r="R219" s="95"/>
      <c r="S219" s="21">
        <v>0</v>
      </c>
      <c r="T219" s="95"/>
      <c r="U219" s="20">
        <f>(S219/$BJ219)</f>
        <v>0</v>
      </c>
      <c r="V219" s="95"/>
      <c r="W219" s="20">
        <f>IF(U$255,U219/U$255*100,0)</f>
        <v>0</v>
      </c>
      <c r="X219" s="95"/>
      <c r="Y219" s="21">
        <v>0</v>
      </c>
      <c r="Z219" s="95"/>
      <c r="AA219" s="21">
        <v>0</v>
      </c>
      <c r="AB219" s="95"/>
      <c r="AC219" s="21">
        <v>0</v>
      </c>
      <c r="AD219" s="95"/>
      <c r="AE219" s="95"/>
      <c r="AF219" s="21">
        <v>0</v>
      </c>
      <c r="AG219" s="95"/>
      <c r="AH219" s="20">
        <f>(AF219/$BJ219)</f>
        <v>0</v>
      </c>
      <c r="AI219" s="95"/>
      <c r="AJ219" s="20">
        <f>IF(AH$255,AH219/AH$255*100,0)</f>
        <v>0</v>
      </c>
      <c r="AK219" s="95"/>
      <c r="AL219" s="21">
        <v>0</v>
      </c>
      <c r="AM219" s="95"/>
      <c r="AN219" s="20">
        <f>(AL219/$BJ219)</f>
        <v>0</v>
      </c>
      <c r="AO219" s="95"/>
      <c r="AP219" s="20">
        <f>IF(AN$255,AN219/AN$255*100,0)</f>
        <v>0</v>
      </c>
      <c r="AQ219" s="95"/>
      <c r="AR219" s="21">
        <f>(E219+M219+S219+AF219+AL219)</f>
        <v>2784540</v>
      </c>
      <c r="AS219" s="95"/>
      <c r="AT219" s="21">
        <v>312059</v>
      </c>
      <c r="AU219" s="95"/>
      <c r="AV219" s="20">
        <f>IF($AR219,AT219/$AR219*100,0)</f>
        <v>11.206842063680176</v>
      </c>
      <c r="AW219" s="95"/>
      <c r="AX219" s="21">
        <v>43000</v>
      </c>
      <c r="AY219" s="95"/>
      <c r="AZ219" s="20">
        <f>IF($AR219,AX219/$AR219*100,0)</f>
        <v>1.5442407004388516</v>
      </c>
      <c r="BA219" s="95"/>
      <c r="BB219" s="21">
        <v>0</v>
      </c>
      <c r="BC219" s="95"/>
      <c r="BD219" s="20">
        <f>IF($AR219,BB219/$AR219*100,0)</f>
        <v>0</v>
      </c>
      <c r="BE219" s="95"/>
      <c r="BF219" s="21">
        <v>3726</v>
      </c>
      <c r="BG219" s="95"/>
      <c r="BH219" s="83">
        <v>3</v>
      </c>
      <c r="BI219" s="95"/>
      <c r="BJ219" s="28">
        <v>6657</v>
      </c>
      <c r="BK219" s="95"/>
      <c r="BL219" s="28">
        <f>IF(E219,$BJ219,0)</f>
        <v>6657</v>
      </c>
      <c r="BM219" s="95"/>
      <c r="BN219" s="28">
        <f>IF(M219,$BJ219,0)</f>
        <v>6657</v>
      </c>
      <c r="BO219" s="95"/>
      <c r="BP219" s="28">
        <f>IF(S219,$BJ219,0)</f>
        <v>0</v>
      </c>
      <c r="BQ219" s="95"/>
      <c r="BR219" s="28">
        <f>IF(AF219,$BJ219,0)</f>
        <v>0</v>
      </c>
      <c r="BS219" s="95"/>
      <c r="BT219" s="28">
        <f>IF(AL219,$BJ219,0)</f>
        <v>0</v>
      </c>
    </row>
    <row r="220" spans="1:72" ht="11.25" x14ac:dyDescent="0.25">
      <c r="A220" s="83">
        <v>4</v>
      </c>
      <c r="B220" s="91"/>
      <c r="C220" s="83" t="s">
        <v>218</v>
      </c>
      <c r="D220" s="95"/>
      <c r="E220" s="21">
        <v>813805</v>
      </c>
      <c r="F220" s="95"/>
      <c r="G220" s="20">
        <f>(E220/$BJ220)</f>
        <v>177.91976388281591</v>
      </c>
      <c r="H220" s="95"/>
      <c r="I220" s="20">
        <f>IF(G$255,G220/G$255*100,0)</f>
        <v>55.186206970759621</v>
      </c>
      <c r="J220" s="95"/>
      <c r="K220" s="21">
        <v>0</v>
      </c>
      <c r="L220" s="95"/>
      <c r="M220" s="21">
        <v>46939</v>
      </c>
      <c r="N220" s="95"/>
      <c r="O220" s="20">
        <f>(M220/$BJ220)</f>
        <v>10.262133799737647</v>
      </c>
      <c r="P220" s="95"/>
      <c r="Q220" s="20">
        <f>IF(O$255,O220/O$255*100,0)</f>
        <v>21.364387761108759</v>
      </c>
      <c r="R220" s="95"/>
      <c r="S220" s="21">
        <v>0</v>
      </c>
      <c r="T220" s="95"/>
      <c r="U220" s="20">
        <f>(S220/$BJ220)</f>
        <v>0</v>
      </c>
      <c r="V220" s="95"/>
      <c r="W220" s="20">
        <f>IF(U$255,U220/U$255*100,0)</f>
        <v>0</v>
      </c>
      <c r="X220" s="95"/>
      <c r="Y220" s="21">
        <v>0</v>
      </c>
      <c r="Z220" s="95"/>
      <c r="AA220" s="21">
        <v>0</v>
      </c>
      <c r="AB220" s="95"/>
      <c r="AC220" s="21">
        <v>0</v>
      </c>
      <c r="AD220" s="95"/>
      <c r="AE220" s="95"/>
      <c r="AF220" s="21">
        <v>362</v>
      </c>
      <c r="AG220" s="95"/>
      <c r="AH220" s="20">
        <f>(AF220/$BJ220)</f>
        <v>7.9142982072584175E-2</v>
      </c>
      <c r="AI220" s="95"/>
      <c r="AJ220" s="20">
        <f>IF(AH$255,AH220/AH$255*100,0)</f>
        <v>0.32360590743503337</v>
      </c>
      <c r="AK220" s="95"/>
      <c r="AL220" s="21">
        <v>0</v>
      </c>
      <c r="AM220" s="95"/>
      <c r="AN220" s="20">
        <f>(AL220/$BJ220)</f>
        <v>0</v>
      </c>
      <c r="AO220" s="95"/>
      <c r="AP220" s="20">
        <f>IF(AN$255,AN220/AN$255*100,0)</f>
        <v>0</v>
      </c>
      <c r="AQ220" s="95"/>
      <c r="AR220" s="21">
        <f>(E220+M220+S220+AF220+AL220)</f>
        <v>861106</v>
      </c>
      <c r="AS220" s="95"/>
      <c r="AT220" s="21">
        <v>99303</v>
      </c>
      <c r="AU220" s="95"/>
      <c r="AV220" s="20">
        <f>IF($AR220,AT220/$AR220*100,0)</f>
        <v>11.532029738499093</v>
      </c>
      <c r="AW220" s="95"/>
      <c r="AX220" s="21">
        <v>11347</v>
      </c>
      <c r="AY220" s="95"/>
      <c r="AZ220" s="20">
        <f>IF($AR220,AX220/$AR220*100,0)</f>
        <v>1.3177239503615119</v>
      </c>
      <c r="BA220" s="95"/>
      <c r="BB220" s="21">
        <v>0</v>
      </c>
      <c r="BC220" s="95"/>
      <c r="BD220" s="20">
        <f>IF($AR220,BB220/$AR220*100,0)</f>
        <v>0</v>
      </c>
      <c r="BE220" s="95"/>
      <c r="BF220" s="21">
        <v>0</v>
      </c>
      <c r="BG220" s="95"/>
      <c r="BH220" s="83">
        <v>4</v>
      </c>
      <c r="BI220" s="95"/>
      <c r="BJ220" s="28">
        <v>4574</v>
      </c>
      <c r="BK220" s="95"/>
      <c r="BL220" s="28">
        <f>IF(E220,$BJ220,0)</f>
        <v>4574</v>
      </c>
      <c r="BM220" s="95"/>
      <c r="BN220" s="28">
        <f>IF(M220,$BJ220,0)</f>
        <v>4574</v>
      </c>
      <c r="BO220" s="95"/>
      <c r="BP220" s="28">
        <f>IF(S220,$BJ220,0)</f>
        <v>0</v>
      </c>
      <c r="BQ220" s="95"/>
      <c r="BR220" s="28">
        <f>IF(AF220,$BJ220,0)</f>
        <v>4574</v>
      </c>
      <c r="BS220" s="95"/>
      <c r="BT220" s="28">
        <f>IF(AL220,$BJ220,0)</f>
        <v>0</v>
      </c>
    </row>
    <row r="221" spans="1:72" ht="11.25" x14ac:dyDescent="0.25">
      <c r="A221" s="83">
        <v>5</v>
      </c>
      <c r="B221" s="91"/>
      <c r="C221" s="83" t="s">
        <v>219</v>
      </c>
      <c r="D221" s="95"/>
      <c r="E221" s="21">
        <v>0</v>
      </c>
      <c r="F221" s="95"/>
      <c r="G221" s="20">
        <v>0</v>
      </c>
      <c r="H221" s="95"/>
      <c r="I221" s="20">
        <f>IF(G$255,G221/G$255*100,0)</f>
        <v>0</v>
      </c>
      <c r="J221" s="95"/>
      <c r="K221" s="21">
        <v>0</v>
      </c>
      <c r="L221" s="95"/>
      <c r="M221" s="21">
        <v>0</v>
      </c>
      <c r="N221" s="95"/>
      <c r="O221" s="20">
        <v>0</v>
      </c>
      <c r="P221" s="95"/>
      <c r="Q221" s="20">
        <f>IF(O$255,O221/O$255*100,0)</f>
        <v>0</v>
      </c>
      <c r="R221" s="95"/>
      <c r="S221" s="21">
        <v>0</v>
      </c>
      <c r="T221" s="95"/>
      <c r="U221" s="22">
        <v>0</v>
      </c>
      <c r="V221" s="95"/>
      <c r="W221" s="22">
        <f>IF(U$255,U221/U$255*100,0)</f>
        <v>0</v>
      </c>
      <c r="X221" s="95"/>
      <c r="Y221" s="21">
        <v>0</v>
      </c>
      <c r="Z221" s="95"/>
      <c r="AA221" s="21">
        <v>0</v>
      </c>
      <c r="AB221" s="95"/>
      <c r="AC221" s="21">
        <v>0</v>
      </c>
      <c r="AD221" s="95"/>
      <c r="AE221" s="95"/>
      <c r="AF221" s="21">
        <v>0</v>
      </c>
      <c r="AG221" s="95"/>
      <c r="AH221" s="20">
        <v>0</v>
      </c>
      <c r="AI221" s="95"/>
      <c r="AJ221" s="20">
        <f>IF(AH$255,AH221/AH$255*100,0)</f>
        <v>0</v>
      </c>
      <c r="AK221" s="95"/>
      <c r="AL221" s="21">
        <v>0</v>
      </c>
      <c r="AM221" s="95"/>
      <c r="AN221" s="20">
        <v>0</v>
      </c>
      <c r="AO221" s="95"/>
      <c r="AP221" s="20">
        <f>IF(AN$255,AN221/AN$255*100,0)</f>
        <v>0</v>
      </c>
      <c r="AQ221" s="95"/>
      <c r="AR221" s="21">
        <f>(E221+M221+S221+AF221+AL221)</f>
        <v>0</v>
      </c>
      <c r="AS221" s="95"/>
      <c r="AT221" s="21">
        <v>0</v>
      </c>
      <c r="AU221" s="95"/>
      <c r="AV221" s="22">
        <f>IF($AR221,AT221/$AR221*100,0)</f>
        <v>0</v>
      </c>
      <c r="AW221" s="95"/>
      <c r="AX221" s="21">
        <v>0</v>
      </c>
      <c r="AY221" s="95"/>
      <c r="AZ221" s="22">
        <f>IF($AR221,AX221/$AR221*100,0)</f>
        <v>0</v>
      </c>
      <c r="BA221" s="95"/>
      <c r="BB221" s="21">
        <v>0</v>
      </c>
      <c r="BC221" s="95"/>
      <c r="BD221" s="22">
        <f>IF($AR221,BB221/$AR221*100,0)</f>
        <v>0</v>
      </c>
      <c r="BE221" s="95"/>
      <c r="BF221" s="21">
        <v>0</v>
      </c>
      <c r="BG221" s="95"/>
      <c r="BH221" s="83">
        <v>5</v>
      </c>
      <c r="BI221" s="95"/>
      <c r="BJ221" s="28">
        <v>0</v>
      </c>
      <c r="BK221" s="95"/>
      <c r="BL221" s="28">
        <f>IF(E221,$BJ221,0)</f>
        <v>0</v>
      </c>
      <c r="BM221" s="95"/>
      <c r="BN221" s="28">
        <f>IF(M221,$BJ221,0)</f>
        <v>0</v>
      </c>
      <c r="BO221" s="95"/>
      <c r="BP221" s="28">
        <f>IF(S221,$BJ221,0)</f>
        <v>0</v>
      </c>
      <c r="BQ221" s="95"/>
      <c r="BR221" s="28">
        <f>IF(AF221,$BJ221,0)</f>
        <v>0</v>
      </c>
      <c r="BS221" s="95"/>
      <c r="BT221" s="28">
        <f>IF(AL221,$BJ221,0)</f>
        <v>0</v>
      </c>
    </row>
    <row r="222" spans="1:72" ht="11.25" x14ac:dyDescent="0.25">
      <c r="A222" s="83">
        <v>6</v>
      </c>
      <c r="B222" s="91"/>
      <c r="C222" s="83" t="s">
        <v>220</v>
      </c>
      <c r="D222" s="95"/>
      <c r="E222" s="21">
        <v>8683882</v>
      </c>
      <c r="F222" s="95"/>
      <c r="G222" s="20">
        <f>(E222/$BJ222)</f>
        <v>193.7242225494133</v>
      </c>
      <c r="H222" s="95"/>
      <c r="I222" s="20">
        <f>IF(G$255,G222/G$255*100,0)</f>
        <v>60.08834998175255</v>
      </c>
      <c r="J222" s="95"/>
      <c r="K222" s="21">
        <v>0</v>
      </c>
      <c r="L222" s="95"/>
      <c r="M222" s="21">
        <v>1882030</v>
      </c>
      <c r="N222" s="95"/>
      <c r="O222" s="20">
        <f>(M222/$BJ222)</f>
        <v>41.985231785124704</v>
      </c>
      <c r="P222" s="95"/>
      <c r="Q222" s="20">
        <f>IF(O$255,O222/O$255*100,0)</f>
        <v>87.40762784834908</v>
      </c>
      <c r="R222" s="95"/>
      <c r="S222" s="21">
        <v>0</v>
      </c>
      <c r="T222" s="95"/>
      <c r="U222" s="22">
        <f>(S222/$BJ222)</f>
        <v>0</v>
      </c>
      <c r="V222" s="95"/>
      <c r="W222" s="22">
        <f>IF(U$255,U222/U$255*100,0)</f>
        <v>0</v>
      </c>
      <c r="X222" s="95"/>
      <c r="Y222" s="21">
        <v>0</v>
      </c>
      <c r="Z222" s="95"/>
      <c r="AA222" s="21">
        <v>0</v>
      </c>
      <c r="AB222" s="95"/>
      <c r="AC222" s="21">
        <v>0</v>
      </c>
      <c r="AD222" s="95"/>
      <c r="AE222" s="95"/>
      <c r="AF222" s="21">
        <v>0</v>
      </c>
      <c r="AG222" s="95"/>
      <c r="AH222" s="20">
        <f>(AF222/$BJ222)</f>
        <v>0</v>
      </c>
      <c r="AI222" s="95"/>
      <c r="AJ222" s="20">
        <f>IF(AH$255,AH222/AH$255*100,0)</f>
        <v>0</v>
      </c>
      <c r="AK222" s="95"/>
      <c r="AL222" s="21">
        <v>1015054</v>
      </c>
      <c r="AM222" s="95"/>
      <c r="AN222" s="20">
        <f>(AL222/$BJ222)</f>
        <v>22.644313568018561</v>
      </c>
      <c r="AO222" s="95"/>
      <c r="AP222" s="20">
        <f>IF(AN$255,AN222/AN$255*100,0)</f>
        <v>74.808061260606777</v>
      </c>
      <c r="AQ222" s="95"/>
      <c r="AR222" s="21">
        <f>(E222+M222+S222+AF222+AL222)</f>
        <v>11580966</v>
      </c>
      <c r="AS222" s="95"/>
      <c r="AT222" s="21">
        <v>316097</v>
      </c>
      <c r="AU222" s="95"/>
      <c r="AV222" s="22">
        <f>IF($AR222,AT222/$AR222*100,0)</f>
        <v>2.7294527934889024</v>
      </c>
      <c r="AW222" s="95"/>
      <c r="AX222" s="21">
        <v>0</v>
      </c>
      <c r="AY222" s="95"/>
      <c r="AZ222" s="22">
        <f>IF($AR222,AX222/$AR222*100,0)</f>
        <v>0</v>
      </c>
      <c r="BA222" s="95"/>
      <c r="BB222" s="21">
        <v>1854</v>
      </c>
      <c r="BC222" s="95"/>
      <c r="BD222" s="22">
        <f>IF($AR222,BB222/$AR222*100,0)</f>
        <v>1.6009027226226206E-2</v>
      </c>
      <c r="BE222" s="95"/>
      <c r="BF222" s="21">
        <v>408697</v>
      </c>
      <c r="BG222" s="95"/>
      <c r="BH222" s="83">
        <v>6</v>
      </c>
      <c r="BI222" s="95"/>
      <c r="BJ222" s="28">
        <v>44826</v>
      </c>
      <c r="BK222" s="95"/>
      <c r="BL222" s="28">
        <f>IF(E222,$BJ222,0)</f>
        <v>44826</v>
      </c>
      <c r="BM222" s="95"/>
      <c r="BN222" s="28">
        <f>IF(M222,$BJ222,0)</f>
        <v>44826</v>
      </c>
      <c r="BO222" s="95"/>
      <c r="BP222" s="28">
        <f>IF(S222,$BJ222,0)</f>
        <v>0</v>
      </c>
      <c r="BQ222" s="95"/>
      <c r="BR222" s="28">
        <f>IF(AF222,$BJ222,0)</f>
        <v>0</v>
      </c>
      <c r="BS222" s="95"/>
      <c r="BT222" s="28">
        <f>IF(AL222,$BJ222,0)</f>
        <v>44826</v>
      </c>
    </row>
    <row r="223" spans="1:72" ht="11.25" x14ac:dyDescent="0.25">
      <c r="A223" s="83">
        <v>7</v>
      </c>
      <c r="B223" s="91"/>
      <c r="C223" s="83" t="s">
        <v>221</v>
      </c>
      <c r="D223" s="95"/>
      <c r="E223" s="21">
        <v>1990300</v>
      </c>
      <c r="F223" s="95"/>
      <c r="G223" s="20">
        <f>(E223/$BJ223)</f>
        <v>390.5612244897959</v>
      </c>
      <c r="H223" s="95"/>
      <c r="I223" s="20">
        <f>IF(G$255,G223/G$255*100,0)</f>
        <v>121.14220533500215</v>
      </c>
      <c r="J223" s="95"/>
      <c r="K223" s="21">
        <v>0</v>
      </c>
      <c r="L223" s="95"/>
      <c r="M223" s="21">
        <v>186248</v>
      </c>
      <c r="N223" s="95"/>
      <c r="O223" s="20">
        <f>(M223/$BJ223)</f>
        <v>36.547880690737834</v>
      </c>
      <c r="P223" s="95"/>
      <c r="Q223" s="20">
        <f>IF(O$255,O223/O$255*100,0)</f>
        <v>76.087791307459312</v>
      </c>
      <c r="R223" s="95"/>
      <c r="S223" s="21">
        <v>0</v>
      </c>
      <c r="T223" s="95"/>
      <c r="U223" s="22">
        <f>(S223/$BJ223)</f>
        <v>0</v>
      </c>
      <c r="V223" s="95"/>
      <c r="W223" s="22">
        <f>IF(U$255,U223/U$255*100,0)</f>
        <v>0</v>
      </c>
      <c r="X223" s="95"/>
      <c r="Y223" s="21">
        <v>0</v>
      </c>
      <c r="Z223" s="95"/>
      <c r="AA223" s="21">
        <v>0</v>
      </c>
      <c r="AB223" s="95"/>
      <c r="AC223" s="21">
        <v>0</v>
      </c>
      <c r="AD223" s="95"/>
      <c r="AE223" s="95"/>
      <c r="AF223" s="21">
        <v>114607</v>
      </c>
      <c r="AG223" s="95"/>
      <c r="AH223" s="20">
        <f>(AF223/$BJ223)</f>
        <v>22.489599686028257</v>
      </c>
      <c r="AI223" s="95"/>
      <c r="AJ223" s="20">
        <f>IF(AH$255,AH223/AH$255*100,0)</f>
        <v>91.957203578368805</v>
      </c>
      <c r="AK223" s="95"/>
      <c r="AL223" s="21">
        <v>0</v>
      </c>
      <c r="AM223" s="95"/>
      <c r="AN223" s="20">
        <f>(AL223/$BJ223)</f>
        <v>0</v>
      </c>
      <c r="AO223" s="95"/>
      <c r="AP223" s="20">
        <f>IF(AN$255,AN223/AN$255*100,0)</f>
        <v>0</v>
      </c>
      <c r="AQ223" s="95"/>
      <c r="AR223" s="21">
        <f>(E223+M223+S223+AF223+AL223)</f>
        <v>2291155</v>
      </c>
      <c r="AS223" s="95"/>
      <c r="AT223" s="21">
        <v>284440</v>
      </c>
      <c r="AU223" s="95"/>
      <c r="AV223" s="22">
        <f>IF($AR223,AT223/$AR223*100,0)</f>
        <v>12.41469913646174</v>
      </c>
      <c r="AW223" s="95"/>
      <c r="AX223" s="21">
        <v>26916</v>
      </c>
      <c r="AY223" s="95"/>
      <c r="AZ223" s="22">
        <f>IF($AR223,AX223/$AR223*100,0)</f>
        <v>1.1747786596716503</v>
      </c>
      <c r="BA223" s="95"/>
      <c r="BB223" s="21">
        <v>0</v>
      </c>
      <c r="BC223" s="95"/>
      <c r="BD223" s="22">
        <f>IF($AR223,BB223/$AR223*100,0)</f>
        <v>0</v>
      </c>
      <c r="BE223" s="95"/>
      <c r="BF223" s="21">
        <v>0</v>
      </c>
      <c r="BG223" s="95"/>
      <c r="BH223" s="83">
        <v>8</v>
      </c>
      <c r="BI223" s="95"/>
      <c r="BJ223" s="28">
        <v>5096</v>
      </c>
      <c r="BK223" s="95"/>
      <c r="BL223" s="28">
        <f>IF(E223,$BJ223,0)</f>
        <v>5096</v>
      </c>
      <c r="BM223" s="95"/>
      <c r="BN223" s="28">
        <f>IF(M223,$BJ223,0)</f>
        <v>5096</v>
      </c>
      <c r="BO223" s="95"/>
      <c r="BP223" s="28">
        <f>IF(S223,$BJ223,0)</f>
        <v>0</v>
      </c>
      <c r="BQ223" s="95"/>
      <c r="BR223" s="28">
        <f>IF(AF223,$BJ223,0)</f>
        <v>5096</v>
      </c>
      <c r="BS223" s="95"/>
      <c r="BT223" s="28">
        <f>IF(AL223,$BJ223,0)</f>
        <v>0</v>
      </c>
    </row>
    <row r="224" spans="1:72" ht="11.25" x14ac:dyDescent="0.25">
      <c r="A224" s="83">
        <v>8</v>
      </c>
      <c r="B224" s="91"/>
      <c r="C224" s="83" t="s">
        <v>222</v>
      </c>
      <c r="D224" s="95"/>
      <c r="E224" s="21">
        <v>1010365</v>
      </c>
      <c r="F224" s="95"/>
      <c r="G224" s="20">
        <f>(E224/$BJ224)</f>
        <v>153.17844147968466</v>
      </c>
      <c r="H224" s="95"/>
      <c r="I224" s="20">
        <f>IF(G$255,G224/G$255*100,0)</f>
        <v>47.51207505268458</v>
      </c>
      <c r="J224" s="95"/>
      <c r="K224" s="21">
        <v>0</v>
      </c>
      <c r="L224" s="95"/>
      <c r="M224" s="21">
        <v>30492</v>
      </c>
      <c r="N224" s="95"/>
      <c r="O224" s="20">
        <f>(M224/$BJ224)</f>
        <v>4.6228016979987867</v>
      </c>
      <c r="P224" s="95"/>
      <c r="Q224" s="20">
        <f>IF(O$255,O224/O$255*100,0)</f>
        <v>9.6240538221478822</v>
      </c>
      <c r="R224" s="95"/>
      <c r="S224" s="21">
        <v>0</v>
      </c>
      <c r="T224" s="95"/>
      <c r="U224" s="22">
        <f>(S224/$BJ224)</f>
        <v>0</v>
      </c>
      <c r="V224" s="95"/>
      <c r="W224" s="22">
        <f>IF(U$255,U224/U$255*100,0)</f>
        <v>0</v>
      </c>
      <c r="X224" s="95"/>
      <c r="Y224" s="21">
        <v>0</v>
      </c>
      <c r="Z224" s="95"/>
      <c r="AA224" s="21">
        <v>0</v>
      </c>
      <c r="AB224" s="95"/>
      <c r="AC224" s="21">
        <v>0</v>
      </c>
      <c r="AD224" s="95"/>
      <c r="AE224" s="95"/>
      <c r="AF224" s="21">
        <v>0</v>
      </c>
      <c r="AG224" s="95"/>
      <c r="AH224" s="20">
        <f>(AF224/$BJ224)</f>
        <v>0</v>
      </c>
      <c r="AI224" s="95"/>
      <c r="AJ224" s="20">
        <f>IF(AH$255,AH224/AH$255*100,0)</f>
        <v>0</v>
      </c>
      <c r="AK224" s="95"/>
      <c r="AL224" s="21">
        <v>0</v>
      </c>
      <c r="AM224" s="95"/>
      <c r="AN224" s="20">
        <f>(AL224/$BJ224)</f>
        <v>0</v>
      </c>
      <c r="AO224" s="95"/>
      <c r="AP224" s="20">
        <f>IF(AN$255,AN224/AN$255*100,0)</f>
        <v>0</v>
      </c>
      <c r="AQ224" s="95"/>
      <c r="AR224" s="21">
        <f>(E224+M224+S224+AF224+AL224)</f>
        <v>1040857</v>
      </c>
      <c r="AS224" s="95"/>
      <c r="AT224" s="21">
        <v>185084</v>
      </c>
      <c r="AU224" s="95"/>
      <c r="AV224" s="22">
        <f>IF($AR224,AT224/$AR224*100,0)</f>
        <v>17.781885503964521</v>
      </c>
      <c r="AW224" s="95"/>
      <c r="AX224" s="21">
        <v>33933</v>
      </c>
      <c r="AY224" s="95"/>
      <c r="AZ224" s="22">
        <f>IF($AR224,AX224/$AR224*100,0)</f>
        <v>3.2601020120919588</v>
      </c>
      <c r="BA224" s="95"/>
      <c r="BB224" s="21">
        <v>0</v>
      </c>
      <c r="BC224" s="95"/>
      <c r="BD224" s="22">
        <f>IF($AR224,BB224/$AR224*100,0)</f>
        <v>0</v>
      </c>
      <c r="BE224" s="95"/>
      <c r="BF224" s="21">
        <v>0</v>
      </c>
      <c r="BG224" s="95"/>
      <c r="BH224" s="83">
        <v>9</v>
      </c>
      <c r="BI224" s="95"/>
      <c r="BJ224" s="28">
        <v>6596</v>
      </c>
      <c r="BK224" s="95"/>
      <c r="BL224" s="28">
        <f>IF(E224,$BJ224,0)</f>
        <v>6596</v>
      </c>
      <c r="BM224" s="95"/>
      <c r="BN224" s="28">
        <f>IF(M224,$BJ224,0)</f>
        <v>6596</v>
      </c>
      <c r="BO224" s="95"/>
      <c r="BP224" s="28">
        <f>IF(S224,$BJ224,0)</f>
        <v>0</v>
      </c>
      <c r="BQ224" s="95"/>
      <c r="BR224" s="28">
        <f>IF(AF224,$BJ224,0)</f>
        <v>0</v>
      </c>
      <c r="BS224" s="95"/>
      <c r="BT224" s="28">
        <f>IF(AL224,$BJ224,0)</f>
        <v>0</v>
      </c>
    </row>
    <row r="225" spans="1:72" ht="11.25" x14ac:dyDescent="0.25">
      <c r="A225" s="83">
        <v>9</v>
      </c>
      <c r="B225" s="91"/>
      <c r="C225" s="83" t="s">
        <v>223</v>
      </c>
      <c r="D225" s="95"/>
      <c r="E225" s="21">
        <v>750162</v>
      </c>
      <c r="F225" s="95"/>
      <c r="G225" s="20">
        <f>(E225/$BJ225)</f>
        <v>179.89496402877697</v>
      </c>
      <c r="H225" s="95"/>
      <c r="I225" s="20">
        <f>IF(G$255,G225/G$255*100,0)</f>
        <v>55.798864056655226</v>
      </c>
      <c r="J225" s="95"/>
      <c r="K225" s="21">
        <v>0</v>
      </c>
      <c r="L225" s="95"/>
      <c r="M225" s="21">
        <v>45000</v>
      </c>
      <c r="N225" s="95"/>
      <c r="O225" s="20">
        <f>(M225/$BJ225)</f>
        <v>10.791366906474821</v>
      </c>
      <c r="P225" s="95"/>
      <c r="Q225" s="20">
        <f>IF(O$255,O225/O$255*100,0)</f>
        <v>22.466180188395015</v>
      </c>
      <c r="R225" s="95"/>
      <c r="S225" s="21">
        <v>0</v>
      </c>
      <c r="T225" s="95"/>
      <c r="U225" s="22">
        <f>(S225/$BJ225)</f>
        <v>0</v>
      </c>
      <c r="V225" s="95"/>
      <c r="W225" s="22">
        <f>IF(U$255,U225/U$255*100,0)</f>
        <v>0</v>
      </c>
      <c r="X225" s="95"/>
      <c r="Y225" s="21">
        <v>0</v>
      </c>
      <c r="Z225" s="95"/>
      <c r="AA225" s="21">
        <v>0</v>
      </c>
      <c r="AB225" s="95"/>
      <c r="AC225" s="21">
        <v>0</v>
      </c>
      <c r="AD225" s="95"/>
      <c r="AE225" s="95"/>
      <c r="AF225" s="21">
        <v>0</v>
      </c>
      <c r="AG225" s="95"/>
      <c r="AH225" s="20">
        <f>(AF225/$BJ225)</f>
        <v>0</v>
      </c>
      <c r="AI225" s="95"/>
      <c r="AJ225" s="20">
        <f>IF(AH$255,AH225/AH$255*100,0)</f>
        <v>0</v>
      </c>
      <c r="AK225" s="95"/>
      <c r="AL225" s="21">
        <v>0</v>
      </c>
      <c r="AM225" s="95"/>
      <c r="AN225" s="20">
        <f>(AL225/$BJ225)</f>
        <v>0</v>
      </c>
      <c r="AO225" s="95"/>
      <c r="AP225" s="20">
        <f>IF(AN$255,AN225/AN$255*100,0)</f>
        <v>0</v>
      </c>
      <c r="AQ225" s="95"/>
      <c r="AR225" s="21">
        <f>(E225+M225+S225+AF225+AL225)</f>
        <v>795162</v>
      </c>
      <c r="AS225" s="95"/>
      <c r="AT225" s="21">
        <v>80388</v>
      </c>
      <c r="AU225" s="95"/>
      <c r="AV225" s="22">
        <f>IF($AR225,AT225/$AR225*100,0)</f>
        <v>10.109638036022849</v>
      </c>
      <c r="AW225" s="95"/>
      <c r="AX225" s="21">
        <v>30811</v>
      </c>
      <c r="AY225" s="95"/>
      <c r="AZ225" s="22">
        <f>IF($AR225,AX225/$AR225*100,0)</f>
        <v>3.8748079007799667</v>
      </c>
      <c r="BA225" s="95"/>
      <c r="BB225" s="21">
        <v>0</v>
      </c>
      <c r="BC225" s="95"/>
      <c r="BD225" s="22">
        <f>IF($AR225,BB225/$AR225*100,0)</f>
        <v>0</v>
      </c>
      <c r="BE225" s="95"/>
      <c r="BF225" s="21">
        <v>0</v>
      </c>
      <c r="BG225" s="95"/>
      <c r="BH225" s="83">
        <v>10</v>
      </c>
      <c r="BI225" s="95"/>
      <c r="BJ225" s="28">
        <v>4170</v>
      </c>
      <c r="BK225" s="95"/>
      <c r="BL225" s="28">
        <f>IF(E225,$BJ225,0)</f>
        <v>4170</v>
      </c>
      <c r="BM225" s="95"/>
      <c r="BN225" s="28">
        <f>IF(M225,$BJ225,0)</f>
        <v>4170</v>
      </c>
      <c r="BO225" s="95"/>
      <c r="BP225" s="28">
        <f>IF(S225,$BJ225,0)</f>
        <v>0</v>
      </c>
      <c r="BQ225" s="95"/>
      <c r="BR225" s="28">
        <f>IF(AF225,$BJ225,0)</f>
        <v>0</v>
      </c>
      <c r="BS225" s="95"/>
      <c r="BT225" s="28">
        <f>IF(AL225,$BJ225,0)</f>
        <v>0</v>
      </c>
    </row>
    <row r="226" spans="1:72" ht="11.25" x14ac:dyDescent="0.25">
      <c r="A226" s="83">
        <v>10</v>
      </c>
      <c r="B226" s="91"/>
      <c r="C226" s="83" t="s">
        <v>224</v>
      </c>
      <c r="D226" s="95"/>
      <c r="E226" s="21">
        <v>8717165</v>
      </c>
      <c r="F226" s="95"/>
      <c r="G226" s="20">
        <f>(E226/$BJ226)</f>
        <v>373.35810347781393</v>
      </c>
      <c r="H226" s="95"/>
      <c r="I226" s="20">
        <f>IF(G$255,G226/G$255*100,0)</f>
        <v>115.80623266961827</v>
      </c>
      <c r="J226" s="95"/>
      <c r="K226" s="21">
        <v>0</v>
      </c>
      <c r="L226" s="95"/>
      <c r="M226" s="21">
        <v>2869044</v>
      </c>
      <c r="N226" s="95"/>
      <c r="O226" s="20">
        <f>(M226/$BJ226)</f>
        <v>122.88178859002913</v>
      </c>
      <c r="P226" s="95"/>
      <c r="Q226" s="20">
        <f>IF(O$255,O226/O$255*100,0)</f>
        <v>255.82342146845605</v>
      </c>
      <c r="R226" s="95"/>
      <c r="S226" s="21">
        <v>0</v>
      </c>
      <c r="T226" s="95"/>
      <c r="U226" s="22">
        <f>(S226/$BJ226)</f>
        <v>0</v>
      </c>
      <c r="V226" s="95"/>
      <c r="W226" s="22">
        <f>IF(U$255,U226/U$255*100,0)</f>
        <v>0</v>
      </c>
      <c r="X226" s="95"/>
      <c r="Y226" s="21">
        <v>0</v>
      </c>
      <c r="Z226" s="95"/>
      <c r="AA226" s="21">
        <v>0</v>
      </c>
      <c r="AB226" s="95"/>
      <c r="AC226" s="21">
        <v>0</v>
      </c>
      <c r="AD226" s="95"/>
      <c r="AE226" s="95"/>
      <c r="AF226" s="21">
        <v>426695</v>
      </c>
      <c r="AG226" s="95"/>
      <c r="AH226" s="20">
        <f>(AF226/$BJ226)</f>
        <v>18.27544115127634</v>
      </c>
      <c r="AI226" s="95"/>
      <c r="AJ226" s="20">
        <f>IF(AH$255,AH226/AH$255*100,0)</f>
        <v>74.726028292823287</v>
      </c>
      <c r="AK226" s="95"/>
      <c r="AL226" s="21">
        <v>465917</v>
      </c>
      <c r="AM226" s="95"/>
      <c r="AN226" s="20">
        <f>(AL226/$BJ226)</f>
        <v>19.95532807949289</v>
      </c>
      <c r="AO226" s="95"/>
      <c r="AP226" s="20">
        <f>IF(AN$255,AN226/AN$255*100,0)</f>
        <v>65.924692349896503</v>
      </c>
      <c r="AQ226" s="95"/>
      <c r="AR226" s="21">
        <f>(E226+M226+S226+AF226+AL226)</f>
        <v>12478821</v>
      </c>
      <c r="AS226" s="95"/>
      <c r="AT226" s="21">
        <v>776536</v>
      </c>
      <c r="AU226" s="95"/>
      <c r="AV226" s="22">
        <f>IF($AR226,AT226/$AR226*100,0)</f>
        <v>6.2228314678125445</v>
      </c>
      <c r="AW226" s="95"/>
      <c r="AX226" s="21">
        <v>5363</v>
      </c>
      <c r="AY226" s="95"/>
      <c r="AZ226" s="22">
        <f>IF($AR226,AX226/$AR226*100,0)</f>
        <v>4.297681647969788E-2</v>
      </c>
      <c r="BA226" s="95"/>
      <c r="BB226" s="21">
        <v>174341</v>
      </c>
      <c r="BC226" s="95"/>
      <c r="BD226" s="22">
        <f>IF($AR226,BB226/$AR226*100,0)</f>
        <v>1.3970951262142473</v>
      </c>
      <c r="BE226" s="95"/>
      <c r="BF226" s="21">
        <v>1006779</v>
      </c>
      <c r="BG226" s="95"/>
      <c r="BH226" s="83">
        <v>11</v>
      </c>
      <c r="BI226" s="95"/>
      <c r="BJ226" s="28">
        <v>23348</v>
      </c>
      <c r="BK226" s="95"/>
      <c r="BL226" s="28">
        <f>IF(E226,$BJ226,0)</f>
        <v>23348</v>
      </c>
      <c r="BM226" s="95"/>
      <c r="BN226" s="28">
        <f>IF(M226,$BJ226,0)</f>
        <v>23348</v>
      </c>
      <c r="BO226" s="95"/>
      <c r="BP226" s="28">
        <f>IF(S226,$BJ226,0)</f>
        <v>0</v>
      </c>
      <c r="BQ226" s="95"/>
      <c r="BR226" s="28">
        <f>IF(AF226,$BJ226,0)</f>
        <v>23348</v>
      </c>
      <c r="BS226" s="95"/>
      <c r="BT226" s="28">
        <f>IF(AL226,$BJ226,0)</f>
        <v>23348</v>
      </c>
    </row>
    <row r="227" spans="1:72" ht="11.25" x14ac:dyDescent="0.25">
      <c r="A227" s="83">
        <v>11</v>
      </c>
      <c r="B227" s="91"/>
      <c r="C227" s="83" t="s">
        <v>225</v>
      </c>
      <c r="D227" s="95"/>
      <c r="E227" s="21">
        <v>0</v>
      </c>
      <c r="F227" s="95"/>
      <c r="G227" s="20">
        <v>0</v>
      </c>
      <c r="H227" s="95"/>
      <c r="I227" s="20">
        <f>IF(G$255,G227/G$255*100,0)</f>
        <v>0</v>
      </c>
      <c r="J227" s="95"/>
      <c r="K227" s="21">
        <v>0</v>
      </c>
      <c r="L227" s="95"/>
      <c r="M227" s="21">
        <v>0</v>
      </c>
      <c r="N227" s="95"/>
      <c r="O227" s="20">
        <v>0</v>
      </c>
      <c r="P227" s="95"/>
      <c r="Q227" s="20">
        <f>IF(O$255,O227/O$255*100,0)</f>
        <v>0</v>
      </c>
      <c r="R227" s="95"/>
      <c r="S227" s="21">
        <v>0</v>
      </c>
      <c r="T227" s="95"/>
      <c r="U227" s="22">
        <v>0</v>
      </c>
      <c r="V227" s="95"/>
      <c r="W227" s="22">
        <f>IF(U$255,U227/U$255*100,0)</f>
        <v>0</v>
      </c>
      <c r="X227" s="95"/>
      <c r="Y227" s="21">
        <v>0</v>
      </c>
      <c r="Z227" s="95"/>
      <c r="AA227" s="21">
        <v>0</v>
      </c>
      <c r="AB227" s="95"/>
      <c r="AC227" s="21">
        <v>0</v>
      </c>
      <c r="AD227" s="95"/>
      <c r="AE227" s="95"/>
      <c r="AF227" s="21">
        <v>0</v>
      </c>
      <c r="AG227" s="95"/>
      <c r="AH227" s="20">
        <v>0</v>
      </c>
      <c r="AI227" s="95"/>
      <c r="AJ227" s="20">
        <f>IF(AH$255,AH227/AH$255*100,0)</f>
        <v>0</v>
      </c>
      <c r="AK227" s="95"/>
      <c r="AL227" s="21">
        <v>0</v>
      </c>
      <c r="AM227" s="95"/>
      <c r="AN227" s="20">
        <v>0</v>
      </c>
      <c r="AO227" s="95"/>
      <c r="AP227" s="20">
        <f>IF(AN$255,AN227/AN$255*100,0)</f>
        <v>0</v>
      </c>
      <c r="AQ227" s="95"/>
      <c r="AR227" s="21">
        <f>(E227+M227+S227+AF227+AL227)</f>
        <v>0</v>
      </c>
      <c r="AS227" s="95"/>
      <c r="AT227" s="21">
        <v>0</v>
      </c>
      <c r="AU227" s="95"/>
      <c r="AV227" s="22">
        <f>IF($AR227,AT227/$AR227*100,0)</f>
        <v>0</v>
      </c>
      <c r="AW227" s="95"/>
      <c r="AX227" s="21">
        <v>0</v>
      </c>
      <c r="AY227" s="95"/>
      <c r="AZ227" s="22">
        <f>IF($AR227,AX227/$AR227*100,0)</f>
        <v>0</v>
      </c>
      <c r="BA227" s="95"/>
      <c r="BB227" s="21">
        <v>0</v>
      </c>
      <c r="BC227" s="95"/>
      <c r="BD227" s="22">
        <f>IF($AR227,BB227/$AR227*100,0)</f>
        <v>0</v>
      </c>
      <c r="BE227" s="95"/>
      <c r="BF227" s="21">
        <v>0</v>
      </c>
      <c r="BG227" s="95"/>
      <c r="BH227" s="83">
        <v>12</v>
      </c>
      <c r="BI227" s="95"/>
      <c r="BJ227" s="28">
        <v>0</v>
      </c>
      <c r="BK227" s="95"/>
      <c r="BL227" s="28">
        <f>IF(E227,$BJ227,0)</f>
        <v>0</v>
      </c>
      <c r="BM227" s="95"/>
      <c r="BN227" s="28">
        <f>IF(M227,$BJ227,0)</f>
        <v>0</v>
      </c>
      <c r="BO227" s="95"/>
      <c r="BP227" s="28">
        <f>IF(S227,$BJ227,0)</f>
        <v>0</v>
      </c>
      <c r="BQ227" s="95"/>
      <c r="BR227" s="28">
        <f>IF(AF227,$BJ227,0)</f>
        <v>0</v>
      </c>
      <c r="BS227" s="95"/>
      <c r="BT227" s="28">
        <f>IF(AL227,$BJ227,0)</f>
        <v>0</v>
      </c>
    </row>
    <row r="228" spans="1:72" ht="11.25" x14ac:dyDescent="0.25">
      <c r="A228" s="83">
        <v>12</v>
      </c>
      <c r="B228" s="91"/>
      <c r="C228" s="83" t="s">
        <v>226</v>
      </c>
      <c r="D228" s="95"/>
      <c r="E228" s="21">
        <v>1449898</v>
      </c>
      <c r="F228" s="95"/>
      <c r="G228" s="20">
        <f>(E228/$BJ228)</f>
        <v>371.00767656090073</v>
      </c>
      <c r="H228" s="95"/>
      <c r="I228" s="20">
        <f>IF(G$255,G228/G$255*100,0)</f>
        <v>115.07718973770518</v>
      </c>
      <c r="J228" s="95"/>
      <c r="K228" s="21">
        <v>0</v>
      </c>
      <c r="L228" s="95"/>
      <c r="M228" s="21">
        <v>121800</v>
      </c>
      <c r="N228" s="95"/>
      <c r="O228" s="20">
        <f>(M228/$BJ228)</f>
        <v>31.166837256908906</v>
      </c>
      <c r="P228" s="95"/>
      <c r="Q228" s="20">
        <f>IF(O$255,O228/O$255*100,0)</f>
        <v>64.885179772358441</v>
      </c>
      <c r="R228" s="95"/>
      <c r="S228" s="21">
        <v>0</v>
      </c>
      <c r="T228" s="95"/>
      <c r="U228" s="22">
        <f>(S228/$BJ228)</f>
        <v>0</v>
      </c>
      <c r="V228" s="95"/>
      <c r="W228" s="22">
        <f>IF(U$255,U228/U$255*100,0)</f>
        <v>0</v>
      </c>
      <c r="X228" s="95"/>
      <c r="Y228" s="21">
        <v>0</v>
      </c>
      <c r="Z228" s="95"/>
      <c r="AA228" s="21">
        <v>0</v>
      </c>
      <c r="AB228" s="95"/>
      <c r="AC228" s="21">
        <v>0</v>
      </c>
      <c r="AD228" s="95"/>
      <c r="AE228" s="95"/>
      <c r="AF228" s="21">
        <v>0</v>
      </c>
      <c r="AG228" s="95"/>
      <c r="AH228" s="20">
        <f>(AF228/$BJ228)</f>
        <v>0</v>
      </c>
      <c r="AI228" s="95"/>
      <c r="AJ228" s="20">
        <f>IF(AH$255,AH228/AH$255*100,0)</f>
        <v>0</v>
      </c>
      <c r="AK228" s="95"/>
      <c r="AL228" s="21">
        <v>442676</v>
      </c>
      <c r="AM228" s="95"/>
      <c r="AN228" s="20">
        <f>(AL228/$BJ228)</f>
        <v>113.27430910951894</v>
      </c>
      <c r="AO228" s="95"/>
      <c r="AP228" s="20">
        <f>IF(AN$255,AN228/AN$255*100,0)</f>
        <v>374.21454307564977</v>
      </c>
      <c r="AQ228" s="95"/>
      <c r="AR228" s="21">
        <f>(E228+M228+S228+AF228+AL228)</f>
        <v>2014374</v>
      </c>
      <c r="AS228" s="95"/>
      <c r="AT228" s="21">
        <v>104961</v>
      </c>
      <c r="AU228" s="95"/>
      <c r="AV228" s="22">
        <f>IF($AR228,AT228/$AR228*100,0)</f>
        <v>5.210601407682983</v>
      </c>
      <c r="AW228" s="95"/>
      <c r="AX228" s="21">
        <v>50471</v>
      </c>
      <c r="AY228" s="95"/>
      <c r="AZ228" s="22">
        <f>IF($AR228,AX228/$AR228*100,0)</f>
        <v>2.5055426648675967</v>
      </c>
      <c r="BA228" s="95"/>
      <c r="BB228" s="21">
        <v>0</v>
      </c>
      <c r="BC228" s="95"/>
      <c r="BD228" s="22">
        <f>IF($AR228,BB228/$AR228*100,0)</f>
        <v>0</v>
      </c>
      <c r="BE228" s="95"/>
      <c r="BF228" s="21">
        <v>330551</v>
      </c>
      <c r="BG228" s="95"/>
      <c r="BH228" s="83">
        <v>13</v>
      </c>
      <c r="BI228" s="95"/>
      <c r="BJ228" s="28">
        <v>3908</v>
      </c>
      <c r="BK228" s="95"/>
      <c r="BL228" s="28">
        <f>IF(E228,$BJ228,0)</f>
        <v>3908</v>
      </c>
      <c r="BM228" s="95"/>
      <c r="BN228" s="28">
        <f>IF(M228,$BJ228,0)</f>
        <v>3908</v>
      </c>
      <c r="BO228" s="95"/>
      <c r="BP228" s="28">
        <f>IF(S228,$BJ228,0)</f>
        <v>0</v>
      </c>
      <c r="BQ228" s="95"/>
      <c r="BR228" s="28">
        <f>IF(AF228,$BJ228,0)</f>
        <v>0</v>
      </c>
      <c r="BS228" s="95"/>
      <c r="BT228" s="28">
        <f>IF(AL228,$BJ228,0)</f>
        <v>3908</v>
      </c>
    </row>
    <row r="229" spans="1:72" ht="11.25" x14ac:dyDescent="0.25">
      <c r="A229" s="83">
        <v>13</v>
      </c>
      <c r="B229" s="91"/>
      <c r="C229" s="83" t="s">
        <v>146</v>
      </c>
      <c r="D229" s="95"/>
      <c r="E229" s="21">
        <v>7158546</v>
      </c>
      <c r="F229" s="95"/>
      <c r="G229" s="20">
        <f>(E229/$BJ229)</f>
        <v>356.82115442129401</v>
      </c>
      <c r="H229" s="95"/>
      <c r="I229" s="20">
        <f>IF(G$255,G229/G$255*100,0)</f>
        <v>110.67688968162346</v>
      </c>
      <c r="J229" s="95"/>
      <c r="K229" s="21">
        <v>0</v>
      </c>
      <c r="L229" s="95"/>
      <c r="M229" s="21">
        <v>0</v>
      </c>
      <c r="N229" s="95"/>
      <c r="O229" s="20">
        <f>(M229/$BJ229)</f>
        <v>0</v>
      </c>
      <c r="P229" s="95"/>
      <c r="Q229" s="20">
        <f>IF(O$255,O229/O$255*100,0)</f>
        <v>0</v>
      </c>
      <c r="R229" s="95"/>
      <c r="S229" s="21">
        <v>0</v>
      </c>
      <c r="T229" s="95"/>
      <c r="U229" s="22">
        <f>(S229/$BJ229)</f>
        <v>0</v>
      </c>
      <c r="V229" s="95"/>
      <c r="W229" s="22">
        <f>IF(U$255,U229/U$255*100,0)</f>
        <v>0</v>
      </c>
      <c r="X229" s="95"/>
      <c r="Y229" s="21">
        <v>0</v>
      </c>
      <c r="Z229" s="95"/>
      <c r="AA229" s="21">
        <v>0</v>
      </c>
      <c r="AB229" s="95"/>
      <c r="AC229" s="21">
        <v>0</v>
      </c>
      <c r="AD229" s="95"/>
      <c r="AE229" s="95"/>
      <c r="AF229" s="21">
        <v>0</v>
      </c>
      <c r="AG229" s="95"/>
      <c r="AH229" s="20">
        <f>(AF229/$BJ229)</f>
        <v>0</v>
      </c>
      <c r="AI229" s="95"/>
      <c r="AJ229" s="20">
        <f>IF(AH$255,AH229/AH$255*100,0)</f>
        <v>0</v>
      </c>
      <c r="AK229" s="95"/>
      <c r="AL229" s="21">
        <v>378976</v>
      </c>
      <c r="AM229" s="95"/>
      <c r="AN229" s="20">
        <f>(AL229/$BJ229)</f>
        <v>18.890240255208852</v>
      </c>
      <c r="AO229" s="95"/>
      <c r="AP229" s="20">
        <f>IF(AN$255,AN229/AN$255*100,0)</f>
        <v>62.406053775685201</v>
      </c>
      <c r="AQ229" s="95"/>
      <c r="AR229" s="21">
        <f>(E229+M229+S229+AF229+AL229)</f>
        <v>7537522</v>
      </c>
      <c r="AS229" s="95"/>
      <c r="AT229" s="21">
        <v>408767</v>
      </c>
      <c r="AU229" s="95"/>
      <c r="AV229" s="22">
        <f>IF($AR229,AT229/$AR229*100,0)</f>
        <v>5.4230952825079646</v>
      </c>
      <c r="AW229" s="95"/>
      <c r="AX229" s="21">
        <v>4152986</v>
      </c>
      <c r="AY229" s="95"/>
      <c r="AZ229" s="22">
        <f>IF($AR229,AX229/$AR229*100,0)</f>
        <v>55.097497559542774</v>
      </c>
      <c r="BA229" s="95"/>
      <c r="BB229" s="21">
        <v>0</v>
      </c>
      <c r="BC229" s="95"/>
      <c r="BD229" s="22">
        <f>IF($AR229,BB229/$AR229*100,0)</f>
        <v>0</v>
      </c>
      <c r="BE229" s="95"/>
      <c r="BF229" s="21">
        <v>19234</v>
      </c>
      <c r="BG229" s="95"/>
      <c r="BH229" s="83">
        <v>14</v>
      </c>
      <c r="BI229" s="95"/>
      <c r="BJ229" s="28">
        <v>20062</v>
      </c>
      <c r="BK229" s="95"/>
      <c r="BL229" s="28">
        <f>IF(E229,$BJ229,0)</f>
        <v>20062</v>
      </c>
      <c r="BM229" s="95"/>
      <c r="BN229" s="28">
        <f>IF(M229,$BJ229,0)</f>
        <v>0</v>
      </c>
      <c r="BO229" s="95"/>
      <c r="BP229" s="28">
        <f>IF(S229,$BJ229,0)</f>
        <v>0</v>
      </c>
      <c r="BQ229" s="95"/>
      <c r="BR229" s="28">
        <f>IF(AF229,$BJ229,0)</f>
        <v>0</v>
      </c>
      <c r="BS229" s="95"/>
      <c r="BT229" s="28">
        <f>IF(AL229,$BJ229,0)</f>
        <v>20062</v>
      </c>
    </row>
    <row r="230" spans="1:72" ht="11.25" x14ac:dyDescent="0.25">
      <c r="A230" s="83">
        <v>14</v>
      </c>
      <c r="B230" s="91"/>
      <c r="C230" s="83" t="s">
        <v>227</v>
      </c>
      <c r="D230" s="95"/>
      <c r="E230" s="21">
        <v>0</v>
      </c>
      <c r="F230" s="95"/>
      <c r="G230" s="20">
        <v>0</v>
      </c>
      <c r="H230" s="95"/>
      <c r="I230" s="20">
        <f>IF(G$255,G230/G$255*100,0)</f>
        <v>0</v>
      </c>
      <c r="J230" s="95"/>
      <c r="K230" s="21">
        <v>0</v>
      </c>
      <c r="L230" s="95"/>
      <c r="M230" s="21">
        <v>0</v>
      </c>
      <c r="N230" s="95"/>
      <c r="O230" s="20">
        <v>0</v>
      </c>
      <c r="P230" s="95"/>
      <c r="Q230" s="20">
        <f>IF(O$255,O230/O$255*100,0)</f>
        <v>0</v>
      </c>
      <c r="R230" s="95"/>
      <c r="S230" s="21">
        <v>0</v>
      </c>
      <c r="T230" s="95"/>
      <c r="U230" s="22">
        <v>0</v>
      </c>
      <c r="V230" s="95"/>
      <c r="W230" s="22">
        <f>IF(U$255,U230/U$255*100,0)</f>
        <v>0</v>
      </c>
      <c r="X230" s="95"/>
      <c r="Y230" s="21">
        <v>0</v>
      </c>
      <c r="Z230" s="95"/>
      <c r="AA230" s="21">
        <v>0</v>
      </c>
      <c r="AB230" s="95"/>
      <c r="AC230" s="21">
        <v>0</v>
      </c>
      <c r="AD230" s="95"/>
      <c r="AE230" s="95"/>
      <c r="AF230" s="21">
        <v>0</v>
      </c>
      <c r="AG230" s="95"/>
      <c r="AH230" s="20">
        <v>0</v>
      </c>
      <c r="AI230" s="95"/>
      <c r="AJ230" s="20">
        <f>IF(AH$255,AH230/AH$255*100,0)</f>
        <v>0</v>
      </c>
      <c r="AK230" s="95"/>
      <c r="AL230" s="21">
        <v>0</v>
      </c>
      <c r="AM230" s="95"/>
      <c r="AN230" s="20">
        <v>0</v>
      </c>
      <c r="AO230" s="95"/>
      <c r="AP230" s="20">
        <f>IF(AN$255,AN230/AN$255*100,0)</f>
        <v>0</v>
      </c>
      <c r="AQ230" s="95"/>
      <c r="AR230" s="21">
        <f>(E230+M230+S230+AF230+AL230)</f>
        <v>0</v>
      </c>
      <c r="AS230" s="95"/>
      <c r="AT230" s="21">
        <v>0</v>
      </c>
      <c r="AU230" s="95"/>
      <c r="AV230" s="22">
        <f>IF($AR230,AT230/$AR230*100,0)</f>
        <v>0</v>
      </c>
      <c r="AW230" s="95"/>
      <c r="AX230" s="21">
        <v>0</v>
      </c>
      <c r="AY230" s="95"/>
      <c r="AZ230" s="22">
        <f>IF($AR230,AX230/$AR230*100,0)</f>
        <v>0</v>
      </c>
      <c r="BA230" s="95"/>
      <c r="BB230" s="21">
        <v>0</v>
      </c>
      <c r="BC230" s="95"/>
      <c r="BD230" s="22">
        <f>IF($AR230,BB230/$AR230*100,0)</f>
        <v>0</v>
      </c>
      <c r="BE230" s="95"/>
      <c r="BF230" s="21">
        <v>0</v>
      </c>
      <c r="BG230" s="95"/>
      <c r="BH230" s="83">
        <v>15</v>
      </c>
      <c r="BI230" s="95"/>
      <c r="BJ230" s="28">
        <v>0</v>
      </c>
      <c r="BK230" s="95"/>
      <c r="BL230" s="28">
        <f>IF(E230,$BJ230,0)</f>
        <v>0</v>
      </c>
      <c r="BM230" s="95"/>
      <c r="BN230" s="28">
        <f>IF(M230,$BJ230,0)</f>
        <v>0</v>
      </c>
      <c r="BO230" s="95"/>
      <c r="BP230" s="28">
        <f>IF(S230,$BJ230,0)</f>
        <v>0</v>
      </c>
      <c r="BQ230" s="95"/>
      <c r="BR230" s="28">
        <f>IF(AF230,$BJ230,0)</f>
        <v>0</v>
      </c>
      <c r="BS230" s="95"/>
      <c r="BT230" s="28">
        <f>IF(AL230,$BJ230,0)</f>
        <v>0</v>
      </c>
    </row>
    <row r="231" spans="1:72" ht="11.25" x14ac:dyDescent="0.25">
      <c r="A231" s="83">
        <v>15</v>
      </c>
      <c r="B231" s="91"/>
      <c r="C231" s="83" t="s">
        <v>228</v>
      </c>
      <c r="D231" s="95"/>
      <c r="E231" s="21">
        <v>2778745</v>
      </c>
      <c r="F231" s="95"/>
      <c r="G231" s="20">
        <f>(E231/$BJ231)</f>
        <v>371.83794995316475</v>
      </c>
      <c r="H231" s="95"/>
      <c r="I231" s="20">
        <f>IF(G$255,G231/G$255*100,0)</f>
        <v>115.33471952679579</v>
      </c>
      <c r="J231" s="95"/>
      <c r="K231" s="21">
        <v>0</v>
      </c>
      <c r="L231" s="95"/>
      <c r="M231" s="21">
        <v>65154</v>
      </c>
      <c r="N231" s="95"/>
      <c r="O231" s="20">
        <f>(M231/$BJ231)</f>
        <v>8.7185869128863906</v>
      </c>
      <c r="P231" s="95"/>
      <c r="Q231" s="20">
        <f>IF(O$255,O231/O$255*100,0)</f>
        <v>18.15092993043951</v>
      </c>
      <c r="R231" s="95"/>
      <c r="S231" s="21">
        <v>0</v>
      </c>
      <c r="T231" s="95"/>
      <c r="U231" s="22">
        <f>(S231/$BJ231)</f>
        <v>0</v>
      </c>
      <c r="V231" s="95"/>
      <c r="W231" s="22">
        <f>IF(U$255,U231/U$255*100,0)</f>
        <v>0</v>
      </c>
      <c r="X231" s="95"/>
      <c r="Y231" s="21">
        <v>0</v>
      </c>
      <c r="Z231" s="95"/>
      <c r="AA231" s="21">
        <v>0</v>
      </c>
      <c r="AB231" s="95"/>
      <c r="AC231" s="21">
        <v>0</v>
      </c>
      <c r="AD231" s="95"/>
      <c r="AE231" s="95"/>
      <c r="AF231" s="21">
        <v>0</v>
      </c>
      <c r="AG231" s="95"/>
      <c r="AH231" s="20">
        <f>(AF231/$BJ231)</f>
        <v>0</v>
      </c>
      <c r="AI231" s="95"/>
      <c r="AJ231" s="20">
        <f>IF(AH$255,AH231/AH$255*100,0)</f>
        <v>0</v>
      </c>
      <c r="AK231" s="95"/>
      <c r="AL231" s="21">
        <v>1193820</v>
      </c>
      <c r="AM231" s="95"/>
      <c r="AN231" s="20">
        <f>(AL231/$BJ231)</f>
        <v>159.75110397430751</v>
      </c>
      <c r="AO231" s="95"/>
      <c r="AP231" s="20">
        <f>IF(AN$255,AN231/AN$255*100,0)</f>
        <v>527.7559126118955</v>
      </c>
      <c r="AQ231" s="95"/>
      <c r="AR231" s="21">
        <f>(E231+M231+S231+AF231+AL231)</f>
        <v>4037719</v>
      </c>
      <c r="AS231" s="95"/>
      <c r="AT231" s="21">
        <v>370723</v>
      </c>
      <c r="AU231" s="95"/>
      <c r="AV231" s="22">
        <f>IF($AR231,AT231/$AR231*100,0)</f>
        <v>9.181495790073555</v>
      </c>
      <c r="AW231" s="95"/>
      <c r="AX231" s="21">
        <v>29658</v>
      </c>
      <c r="AY231" s="95"/>
      <c r="AZ231" s="22">
        <f>IF($AR231,AX231/$AR231*100,0)</f>
        <v>0.73452362583924247</v>
      </c>
      <c r="BA231" s="95"/>
      <c r="BB231" s="21">
        <v>0</v>
      </c>
      <c r="BC231" s="95"/>
      <c r="BD231" s="22">
        <f>IF($AR231,BB231/$AR231*100,0)</f>
        <v>0</v>
      </c>
      <c r="BE231" s="95"/>
      <c r="BF231" s="21">
        <v>0</v>
      </c>
      <c r="BG231" s="95"/>
      <c r="BH231" s="83">
        <v>16</v>
      </c>
      <c r="BI231" s="95"/>
      <c r="BJ231" s="28">
        <v>7473</v>
      </c>
      <c r="BK231" s="95"/>
      <c r="BL231" s="28">
        <f>IF(E231,$BJ231,0)</f>
        <v>7473</v>
      </c>
      <c r="BM231" s="95"/>
      <c r="BN231" s="28">
        <f>IF(M231,$BJ231,0)</f>
        <v>7473</v>
      </c>
      <c r="BO231" s="95"/>
      <c r="BP231" s="28">
        <f>IF(S231,$BJ231,0)</f>
        <v>0</v>
      </c>
      <c r="BQ231" s="95"/>
      <c r="BR231" s="28">
        <f>IF(AF231,$BJ231,0)</f>
        <v>0</v>
      </c>
      <c r="BS231" s="95"/>
      <c r="BT231" s="28">
        <f>IF(AL231,$BJ231,0)</f>
        <v>7473</v>
      </c>
    </row>
    <row r="232" spans="1:72" ht="11.25" x14ac:dyDescent="0.25">
      <c r="A232" s="83">
        <v>16</v>
      </c>
      <c r="B232" s="91"/>
      <c r="C232" s="83" t="s">
        <v>229</v>
      </c>
      <c r="D232" s="95"/>
      <c r="E232" s="21">
        <v>5589789</v>
      </c>
      <c r="F232" s="95"/>
      <c r="G232" s="20">
        <f>(E232/$BJ232)</f>
        <v>372.37952168409834</v>
      </c>
      <c r="H232" s="95"/>
      <c r="I232" s="20">
        <f>IF(G$255,G232/G$255*100,0)</f>
        <v>115.50270136861354</v>
      </c>
      <c r="J232" s="95"/>
      <c r="K232" s="21">
        <v>0</v>
      </c>
      <c r="L232" s="95"/>
      <c r="M232" s="21">
        <v>0</v>
      </c>
      <c r="N232" s="95"/>
      <c r="O232" s="20">
        <f>(M232/$BJ232)</f>
        <v>0</v>
      </c>
      <c r="P232" s="95"/>
      <c r="Q232" s="20">
        <f>IF(O$255,O232/O$255*100,0)</f>
        <v>0</v>
      </c>
      <c r="R232" s="95"/>
      <c r="S232" s="21">
        <v>0</v>
      </c>
      <c r="T232" s="95"/>
      <c r="U232" s="22">
        <f>(S232/$BJ232)</f>
        <v>0</v>
      </c>
      <c r="V232" s="95"/>
      <c r="W232" s="22">
        <f>IF(U$255,U232/U$255*100,0)</f>
        <v>0</v>
      </c>
      <c r="X232" s="95"/>
      <c r="Y232" s="21">
        <v>0</v>
      </c>
      <c r="Z232" s="95"/>
      <c r="AA232" s="21">
        <v>0</v>
      </c>
      <c r="AB232" s="95"/>
      <c r="AC232" s="21">
        <v>0</v>
      </c>
      <c r="AD232" s="95"/>
      <c r="AE232" s="95"/>
      <c r="AF232" s="21">
        <v>0</v>
      </c>
      <c r="AG232" s="95"/>
      <c r="AH232" s="20">
        <f>(AF232/$BJ232)</f>
        <v>0</v>
      </c>
      <c r="AI232" s="95"/>
      <c r="AJ232" s="20">
        <f>IF(AH$255,AH232/AH$255*100,0)</f>
        <v>0</v>
      </c>
      <c r="AK232" s="95"/>
      <c r="AL232" s="21">
        <v>0</v>
      </c>
      <c r="AM232" s="95"/>
      <c r="AN232" s="20">
        <f>(AL232/$BJ232)</f>
        <v>0</v>
      </c>
      <c r="AO232" s="95"/>
      <c r="AP232" s="20">
        <f>IF(AN$255,AN232/AN$255*100,0)</f>
        <v>0</v>
      </c>
      <c r="AQ232" s="95"/>
      <c r="AR232" s="21">
        <f>(E232+M232+S232+AF232+AL232)</f>
        <v>5589789</v>
      </c>
      <c r="AS232" s="95"/>
      <c r="AT232" s="21">
        <v>0</v>
      </c>
      <c r="AU232" s="95"/>
      <c r="AV232" s="22">
        <f>IF($AR232,AT232/$AR232*100,0)</f>
        <v>0</v>
      </c>
      <c r="AW232" s="95"/>
      <c r="AX232" s="21">
        <v>0</v>
      </c>
      <c r="AY232" s="95"/>
      <c r="AZ232" s="22">
        <f>IF($AR232,AX232/$AR232*100,0)</f>
        <v>0</v>
      </c>
      <c r="BA232" s="95"/>
      <c r="BB232" s="21">
        <v>0</v>
      </c>
      <c r="BC232" s="95"/>
      <c r="BD232" s="22">
        <f>IF($AR232,BB232/$AR232*100,0)</f>
        <v>0</v>
      </c>
      <c r="BE232" s="95"/>
      <c r="BF232" s="21">
        <v>0</v>
      </c>
      <c r="BG232" s="95"/>
      <c r="BH232" s="83">
        <v>17</v>
      </c>
      <c r="BI232" s="95"/>
      <c r="BJ232" s="28">
        <v>15011</v>
      </c>
      <c r="BK232" s="95"/>
      <c r="BL232" s="28">
        <f>IF(E232,$BJ232,0)</f>
        <v>15011</v>
      </c>
      <c r="BM232" s="95"/>
      <c r="BN232" s="28">
        <f>IF(M232,$BJ232,0)</f>
        <v>0</v>
      </c>
      <c r="BO232" s="95"/>
      <c r="BP232" s="28">
        <f>IF(S232,$BJ232,0)</f>
        <v>0</v>
      </c>
      <c r="BQ232" s="95"/>
      <c r="BR232" s="28">
        <f>IF(AF232,$BJ232,0)</f>
        <v>0</v>
      </c>
      <c r="BS232" s="95"/>
      <c r="BT232" s="28">
        <f>IF(AL232,$BJ232,0)</f>
        <v>0</v>
      </c>
    </row>
    <row r="233" spans="1:72" ht="11.25" x14ac:dyDescent="0.25">
      <c r="A233" s="83">
        <v>17</v>
      </c>
      <c r="B233" s="91"/>
      <c r="C233" s="83" t="s">
        <v>230</v>
      </c>
      <c r="D233" s="95"/>
      <c r="E233" s="21">
        <v>10365797</v>
      </c>
      <c r="F233" s="95"/>
      <c r="G233" s="20">
        <f>(E233/$BJ233)</f>
        <v>420.43386736970189</v>
      </c>
      <c r="H233" s="95"/>
      <c r="I233" s="20">
        <f>IF(G$255,G233/G$255*100,0)</f>
        <v>130.40794297289537</v>
      </c>
      <c r="J233" s="95"/>
      <c r="K233" s="21">
        <v>0</v>
      </c>
      <c r="L233" s="95"/>
      <c r="M233" s="21">
        <v>43525</v>
      </c>
      <c r="N233" s="95"/>
      <c r="O233" s="20">
        <f>(M233/$BJ233)</f>
        <v>1.7653619955384303</v>
      </c>
      <c r="P233" s="95"/>
      <c r="Q233" s="20">
        <f>IF(O$255,O233/O$255*100,0)</f>
        <v>3.6752471705613492</v>
      </c>
      <c r="R233" s="95"/>
      <c r="S233" s="21">
        <v>0</v>
      </c>
      <c r="T233" s="95"/>
      <c r="U233" s="22">
        <f>(S233/$BJ233)</f>
        <v>0</v>
      </c>
      <c r="V233" s="95"/>
      <c r="W233" s="22">
        <f>IF(U$255,U233/U$255*100,0)</f>
        <v>0</v>
      </c>
      <c r="X233" s="95"/>
      <c r="Y233" s="21">
        <v>0</v>
      </c>
      <c r="Z233" s="95"/>
      <c r="AA233" s="21">
        <v>0</v>
      </c>
      <c r="AB233" s="95"/>
      <c r="AC233" s="21">
        <v>0</v>
      </c>
      <c r="AD233" s="95"/>
      <c r="AE233" s="95"/>
      <c r="AF233" s="21">
        <v>666220</v>
      </c>
      <c r="AG233" s="95"/>
      <c r="AH233" s="20">
        <f>(AF233/$BJ233)</f>
        <v>27.021699452443723</v>
      </c>
      <c r="AI233" s="95"/>
      <c r="AJ233" s="20">
        <f>IF(AH$255,AH233/AH$255*100,0)</f>
        <v>110.48840140652125</v>
      </c>
      <c r="AK233" s="95"/>
      <c r="AL233" s="21">
        <v>0</v>
      </c>
      <c r="AM233" s="95"/>
      <c r="AN233" s="20">
        <f>(AL233/$BJ233)</f>
        <v>0</v>
      </c>
      <c r="AO233" s="95"/>
      <c r="AP233" s="20">
        <f>IF(AN$255,AN233/AN$255*100,0)</f>
        <v>0</v>
      </c>
      <c r="AQ233" s="95"/>
      <c r="AR233" s="21">
        <f>(E233+M233+S233+AF233+AL233)</f>
        <v>11075542</v>
      </c>
      <c r="AS233" s="95"/>
      <c r="AT233" s="21">
        <v>177229</v>
      </c>
      <c r="AU233" s="95"/>
      <c r="AV233" s="22">
        <f>IF($AR233,AT233/$AR233*100,0)</f>
        <v>1.6001835395504798</v>
      </c>
      <c r="AW233" s="95"/>
      <c r="AX233" s="21">
        <v>40571</v>
      </c>
      <c r="AY233" s="95"/>
      <c r="AZ233" s="22">
        <f>IF($AR233,AX233/$AR233*100,0)</f>
        <v>0.36631164416152273</v>
      </c>
      <c r="BA233" s="95"/>
      <c r="BB233" s="21">
        <v>127897</v>
      </c>
      <c r="BC233" s="95"/>
      <c r="BD233" s="22">
        <f>IF($AR233,BB233/$AR233*100,0)</f>
        <v>1.1547696717686593</v>
      </c>
      <c r="BE233" s="95"/>
      <c r="BF233" s="21">
        <v>0</v>
      </c>
      <c r="BG233" s="95"/>
      <c r="BH233" s="83">
        <v>18</v>
      </c>
      <c r="BI233" s="95"/>
      <c r="BJ233" s="28">
        <v>24655</v>
      </c>
      <c r="BK233" s="95"/>
      <c r="BL233" s="28">
        <f>IF(E233,$BJ233,0)</f>
        <v>24655</v>
      </c>
      <c r="BM233" s="95"/>
      <c r="BN233" s="28">
        <f>IF(M233,$BJ233,0)</f>
        <v>24655</v>
      </c>
      <c r="BO233" s="95"/>
      <c r="BP233" s="28">
        <f>IF(S233,$BJ233,0)</f>
        <v>0</v>
      </c>
      <c r="BQ233" s="95"/>
      <c r="BR233" s="28">
        <f>IF(AF233,$BJ233,0)</f>
        <v>24655</v>
      </c>
      <c r="BS233" s="95"/>
      <c r="BT233" s="28">
        <f>IF(AL233,$BJ233,0)</f>
        <v>0</v>
      </c>
    </row>
    <row r="234" spans="1:72" ht="11.25" x14ac:dyDescent="0.25">
      <c r="A234" s="83">
        <v>18</v>
      </c>
      <c r="B234" s="91"/>
      <c r="C234" s="83" t="s">
        <v>231</v>
      </c>
      <c r="D234" s="95"/>
      <c r="E234" s="21">
        <v>13576406</v>
      </c>
      <c r="F234" s="95"/>
      <c r="G234" s="20">
        <f>(E234/$BJ234)</f>
        <v>281.37629015544042</v>
      </c>
      <c r="H234" s="95"/>
      <c r="I234" s="20">
        <f>IF(G$255,G234/G$255*100,0)</f>
        <v>87.27580256575645</v>
      </c>
      <c r="J234" s="95"/>
      <c r="K234" s="21">
        <v>0</v>
      </c>
      <c r="L234" s="95"/>
      <c r="M234" s="21">
        <v>172488</v>
      </c>
      <c r="N234" s="95"/>
      <c r="O234" s="20">
        <f>(M234/$BJ234)</f>
        <v>3.574880829015544</v>
      </c>
      <c r="P234" s="95"/>
      <c r="Q234" s="20">
        <f>IF(O$255,O234/O$255*100,0)</f>
        <v>7.4424229620543985</v>
      </c>
      <c r="R234" s="95"/>
      <c r="S234" s="21">
        <v>0</v>
      </c>
      <c r="T234" s="95"/>
      <c r="U234" s="22">
        <f>(S234/$BJ234)</f>
        <v>0</v>
      </c>
      <c r="V234" s="95"/>
      <c r="W234" s="22">
        <f>IF(U$255,U234/U$255*100,0)</f>
        <v>0</v>
      </c>
      <c r="X234" s="95"/>
      <c r="Y234" s="21">
        <v>0</v>
      </c>
      <c r="Z234" s="95"/>
      <c r="AA234" s="21">
        <v>0</v>
      </c>
      <c r="AB234" s="95"/>
      <c r="AC234" s="21">
        <v>0</v>
      </c>
      <c r="AD234" s="95"/>
      <c r="AE234" s="95"/>
      <c r="AF234" s="21">
        <v>0</v>
      </c>
      <c r="AG234" s="95"/>
      <c r="AH234" s="20">
        <f>(AF234/$BJ234)</f>
        <v>0</v>
      </c>
      <c r="AI234" s="95"/>
      <c r="AJ234" s="20">
        <f>IF(AH$255,AH234/AH$255*100,0)</f>
        <v>0</v>
      </c>
      <c r="AK234" s="95"/>
      <c r="AL234" s="21">
        <v>0</v>
      </c>
      <c r="AM234" s="95"/>
      <c r="AN234" s="20">
        <f>(AL234/$BJ234)</f>
        <v>0</v>
      </c>
      <c r="AO234" s="95"/>
      <c r="AP234" s="20">
        <f>IF(AN$255,AN234/AN$255*100,0)</f>
        <v>0</v>
      </c>
      <c r="AQ234" s="95"/>
      <c r="AR234" s="21">
        <f>(E234+M234+S234+AF234+AL234)</f>
        <v>13748894</v>
      </c>
      <c r="AS234" s="95"/>
      <c r="AT234" s="21">
        <v>1094855</v>
      </c>
      <c r="AU234" s="95"/>
      <c r="AV234" s="22">
        <f>IF($AR234,AT234/$AR234*100,0)</f>
        <v>7.9632223508305469</v>
      </c>
      <c r="AW234" s="95"/>
      <c r="AX234" s="21">
        <v>162412</v>
      </c>
      <c r="AY234" s="95"/>
      <c r="AZ234" s="22">
        <f>IF($AR234,AX234/$AR234*100,0)</f>
        <v>1.1812731991387815</v>
      </c>
      <c r="BA234" s="95"/>
      <c r="BB234" s="21">
        <v>15243</v>
      </c>
      <c r="BC234" s="95"/>
      <c r="BD234" s="22">
        <f>IF($AR234,BB234/$AR234*100,0)</f>
        <v>0.11086709956451769</v>
      </c>
      <c r="BE234" s="95"/>
      <c r="BF234" s="21">
        <v>163177</v>
      </c>
      <c r="BG234" s="95"/>
      <c r="BH234" s="83">
        <v>19</v>
      </c>
      <c r="BI234" s="95"/>
      <c r="BJ234" s="28">
        <v>48250</v>
      </c>
      <c r="BK234" s="95"/>
      <c r="BL234" s="28">
        <f>IF(E234,$BJ234,0)</f>
        <v>48250</v>
      </c>
      <c r="BM234" s="95"/>
      <c r="BN234" s="28">
        <f>IF(M234,$BJ234,0)</f>
        <v>48250</v>
      </c>
      <c r="BO234" s="95"/>
      <c r="BP234" s="28">
        <f>IF(S234,$BJ234,0)</f>
        <v>0</v>
      </c>
      <c r="BQ234" s="95"/>
      <c r="BR234" s="28">
        <f>IF(AF234,$BJ234,0)</f>
        <v>0</v>
      </c>
      <c r="BS234" s="95"/>
      <c r="BT234" s="28">
        <f>IF(AL234,$BJ234,0)</f>
        <v>0</v>
      </c>
    </row>
    <row r="235" spans="1:72" ht="11.25" x14ac:dyDescent="0.25">
      <c r="A235" s="83">
        <v>19</v>
      </c>
      <c r="B235" s="91"/>
      <c r="C235" s="83" t="s">
        <v>232</v>
      </c>
      <c r="D235" s="95"/>
      <c r="E235" s="21">
        <v>1673531</v>
      </c>
      <c r="F235" s="95"/>
      <c r="G235" s="20">
        <f>(E235/$BJ235)</f>
        <v>346.41502794452492</v>
      </c>
      <c r="H235" s="95"/>
      <c r="I235" s="20">
        <f>IF(G$255,G235/G$255*100,0)</f>
        <v>107.44917266481629</v>
      </c>
      <c r="J235" s="95"/>
      <c r="K235" s="21">
        <v>0</v>
      </c>
      <c r="L235" s="95"/>
      <c r="M235" s="21">
        <v>19812</v>
      </c>
      <c r="N235" s="95"/>
      <c r="O235" s="20">
        <f>(M235/$BJ235)</f>
        <v>4.1010142827571929</v>
      </c>
      <c r="P235" s="95"/>
      <c r="Q235" s="20">
        <f>IF(O$255,O235/O$255*100,0)</f>
        <v>8.5377623270620298</v>
      </c>
      <c r="R235" s="95"/>
      <c r="S235" s="21">
        <v>0</v>
      </c>
      <c r="T235" s="95"/>
      <c r="U235" s="22">
        <f>(S235/$BJ235)</f>
        <v>0</v>
      </c>
      <c r="V235" s="95"/>
      <c r="W235" s="22">
        <f>IF(U$255,U235/U$255*100,0)</f>
        <v>0</v>
      </c>
      <c r="X235" s="95"/>
      <c r="Y235" s="21">
        <v>0</v>
      </c>
      <c r="Z235" s="95"/>
      <c r="AA235" s="21">
        <v>0</v>
      </c>
      <c r="AB235" s="95"/>
      <c r="AC235" s="21">
        <v>0</v>
      </c>
      <c r="AD235" s="95"/>
      <c r="AE235" s="95"/>
      <c r="AF235" s="21">
        <v>0</v>
      </c>
      <c r="AG235" s="95"/>
      <c r="AH235" s="20">
        <f>(AF235/$BJ235)</f>
        <v>0</v>
      </c>
      <c r="AI235" s="95"/>
      <c r="AJ235" s="20">
        <f>IF(AH$255,AH235/AH$255*100,0)</f>
        <v>0</v>
      </c>
      <c r="AK235" s="95"/>
      <c r="AL235" s="21">
        <v>31797</v>
      </c>
      <c r="AM235" s="95"/>
      <c r="AN235" s="20">
        <f>(AL235/$BJ235)</f>
        <v>6.5818671082591598</v>
      </c>
      <c r="AO235" s="95"/>
      <c r="AP235" s="20">
        <f>IF(AN$255,AN235/AN$255*100,0)</f>
        <v>21.743945400015427</v>
      </c>
      <c r="AQ235" s="95"/>
      <c r="AR235" s="21">
        <f>(E235+M235+S235+AF235+AL235)</f>
        <v>1725140</v>
      </c>
      <c r="AS235" s="95"/>
      <c r="AT235" s="21">
        <v>151157</v>
      </c>
      <c r="AU235" s="95"/>
      <c r="AV235" s="22">
        <f>IF($AR235,AT235/$AR235*100,0)</f>
        <v>8.7620135177434868</v>
      </c>
      <c r="AW235" s="95"/>
      <c r="AX235" s="21">
        <v>135622</v>
      </c>
      <c r="AY235" s="95"/>
      <c r="AZ235" s="22">
        <f>IF($AR235,AX235/$AR235*100,0)</f>
        <v>7.8615068921942557</v>
      </c>
      <c r="BA235" s="95"/>
      <c r="BB235" s="21">
        <v>0</v>
      </c>
      <c r="BC235" s="95"/>
      <c r="BD235" s="22">
        <f>IF($AR235,BB235/$AR235*100,0)</f>
        <v>0</v>
      </c>
      <c r="BE235" s="95"/>
      <c r="BF235" s="21">
        <v>0</v>
      </c>
      <c r="BG235" s="95"/>
      <c r="BH235" s="83">
        <v>20</v>
      </c>
      <c r="BI235" s="95"/>
      <c r="BJ235" s="28">
        <v>4831</v>
      </c>
      <c r="BK235" s="95"/>
      <c r="BL235" s="28">
        <f>IF(E235,$BJ235,0)</f>
        <v>4831</v>
      </c>
      <c r="BM235" s="95"/>
      <c r="BN235" s="28">
        <f>IF(M235,$BJ235,0)</f>
        <v>4831</v>
      </c>
      <c r="BO235" s="95"/>
      <c r="BP235" s="28">
        <f>IF(S235,$BJ235,0)</f>
        <v>0</v>
      </c>
      <c r="BQ235" s="95"/>
      <c r="BR235" s="28">
        <f>IF(AF235,$BJ235,0)</f>
        <v>0</v>
      </c>
      <c r="BS235" s="95"/>
      <c r="BT235" s="28">
        <f>IF(AL235,$BJ235,0)</f>
        <v>4831</v>
      </c>
    </row>
    <row r="236" spans="1:72" ht="11.25" x14ac:dyDescent="0.25">
      <c r="A236" s="83">
        <v>20</v>
      </c>
      <c r="B236" s="91"/>
      <c r="C236" s="83" t="s">
        <v>233</v>
      </c>
      <c r="D236" s="95"/>
      <c r="E236" s="21">
        <v>2012673</v>
      </c>
      <c r="F236" s="95"/>
      <c r="G236" s="20">
        <f>(E236/$BJ236)</f>
        <v>349.96922274387066</v>
      </c>
      <c r="H236" s="95"/>
      <c r="I236" s="20">
        <f>IF(G$255,G236/G$255*100,0)</f>
        <v>108.55159392218864</v>
      </c>
      <c r="J236" s="95"/>
      <c r="K236" s="21">
        <v>0</v>
      </c>
      <c r="L236" s="95"/>
      <c r="M236" s="21">
        <v>519590</v>
      </c>
      <c r="N236" s="95"/>
      <c r="O236" s="20">
        <f>(M236/$BJ236)</f>
        <v>90.347765605981564</v>
      </c>
      <c r="P236" s="95"/>
      <c r="Q236" s="20">
        <f>IF(O$255,O236/O$255*100,0)</f>
        <v>188.09194417298497</v>
      </c>
      <c r="R236" s="95"/>
      <c r="S236" s="21">
        <v>0</v>
      </c>
      <c r="T236" s="95"/>
      <c r="U236" s="22">
        <f>(S236/$BJ236)</f>
        <v>0</v>
      </c>
      <c r="V236" s="95"/>
      <c r="W236" s="22">
        <f>IF(U$255,U236/U$255*100,0)</f>
        <v>0</v>
      </c>
      <c r="X236" s="95"/>
      <c r="Y236" s="21">
        <v>0</v>
      </c>
      <c r="Z236" s="95"/>
      <c r="AA236" s="21">
        <v>0</v>
      </c>
      <c r="AB236" s="95"/>
      <c r="AC236" s="21">
        <v>0</v>
      </c>
      <c r="AD236" s="95"/>
      <c r="AE236" s="95"/>
      <c r="AF236" s="21">
        <v>0</v>
      </c>
      <c r="AG236" s="95"/>
      <c r="AH236" s="20">
        <f>(AF236/$BJ236)</f>
        <v>0</v>
      </c>
      <c r="AI236" s="95"/>
      <c r="AJ236" s="20">
        <f>IF(AH$255,AH236/AH$255*100,0)</f>
        <v>0</v>
      </c>
      <c r="AK236" s="95"/>
      <c r="AL236" s="21">
        <v>0</v>
      </c>
      <c r="AM236" s="95"/>
      <c r="AN236" s="20">
        <f>(AL236/$BJ236)</f>
        <v>0</v>
      </c>
      <c r="AO236" s="95"/>
      <c r="AP236" s="20">
        <f>IF(AN$255,AN236/AN$255*100,0)</f>
        <v>0</v>
      </c>
      <c r="AQ236" s="95"/>
      <c r="AR236" s="21">
        <f>(E236+M236+S236+AF236+AL236)</f>
        <v>2532263</v>
      </c>
      <c r="AS236" s="95"/>
      <c r="AT236" s="21">
        <v>344860</v>
      </c>
      <c r="AU236" s="95"/>
      <c r="AV236" s="22">
        <f>IF($AR236,AT236/$AR236*100,0)</f>
        <v>13.618648615882314</v>
      </c>
      <c r="AW236" s="95"/>
      <c r="AX236" s="21">
        <v>17086</v>
      </c>
      <c r="AY236" s="95"/>
      <c r="AZ236" s="22">
        <f>IF($AR236,AX236/$AR236*100,0)</f>
        <v>0.67473244287816858</v>
      </c>
      <c r="BA236" s="95"/>
      <c r="BB236" s="21">
        <v>50000</v>
      </c>
      <c r="BC236" s="95"/>
      <c r="BD236" s="22">
        <f>IF($AR236,BB236/$AR236*100,0)</f>
        <v>1.9745184445691462</v>
      </c>
      <c r="BE236" s="95"/>
      <c r="BF236" s="21">
        <v>463834</v>
      </c>
      <c r="BG236" s="95"/>
      <c r="BH236" s="83">
        <v>21</v>
      </c>
      <c r="BI236" s="95"/>
      <c r="BJ236" s="28">
        <v>5751</v>
      </c>
      <c r="BK236" s="95"/>
      <c r="BL236" s="28">
        <f>IF(E236,$BJ236,0)</f>
        <v>5751</v>
      </c>
      <c r="BM236" s="95"/>
      <c r="BN236" s="28">
        <f>IF(M236,$BJ236,0)</f>
        <v>5751</v>
      </c>
      <c r="BO236" s="95"/>
      <c r="BP236" s="28">
        <f>IF(S236,$BJ236,0)</f>
        <v>0</v>
      </c>
      <c r="BQ236" s="95"/>
      <c r="BR236" s="28">
        <f>IF(AF236,$BJ236,0)</f>
        <v>0</v>
      </c>
      <c r="BS236" s="95"/>
      <c r="BT236" s="28">
        <f>IF(AL236,$BJ236,0)</f>
        <v>0</v>
      </c>
    </row>
    <row r="237" spans="1:72" ht="11.25" x14ac:dyDescent="0.25">
      <c r="A237" s="83">
        <v>21</v>
      </c>
      <c r="B237" s="91"/>
      <c r="C237" s="83" t="s">
        <v>187</v>
      </c>
      <c r="D237" s="95"/>
      <c r="E237" s="21">
        <v>1791113</v>
      </c>
      <c r="F237" s="95"/>
      <c r="G237" s="20">
        <f>(E237/$BJ237)</f>
        <v>367.03135245901638</v>
      </c>
      <c r="H237" s="95"/>
      <c r="I237" s="20">
        <f>IF(G$255,G237/G$255*100,0)</f>
        <v>113.84383465628802</v>
      </c>
      <c r="J237" s="95"/>
      <c r="K237" s="21">
        <v>0</v>
      </c>
      <c r="L237" s="95"/>
      <c r="M237" s="21">
        <v>59108</v>
      </c>
      <c r="N237" s="95"/>
      <c r="O237" s="20">
        <f>(M237/$BJ237)</f>
        <v>12.112295081967213</v>
      </c>
      <c r="P237" s="95"/>
      <c r="Q237" s="20">
        <f>IF(O$255,O237/O$255*100,0)</f>
        <v>25.216175686067714</v>
      </c>
      <c r="R237" s="95"/>
      <c r="S237" s="21">
        <v>0</v>
      </c>
      <c r="T237" s="95"/>
      <c r="U237" s="22">
        <f>(S237/$BJ237)</f>
        <v>0</v>
      </c>
      <c r="V237" s="95"/>
      <c r="W237" s="22">
        <f>IF(U$255,U237/U$255*100,0)</f>
        <v>0</v>
      </c>
      <c r="X237" s="95"/>
      <c r="Y237" s="21">
        <v>0</v>
      </c>
      <c r="Z237" s="95"/>
      <c r="AA237" s="21">
        <v>0</v>
      </c>
      <c r="AB237" s="95"/>
      <c r="AC237" s="21">
        <v>0</v>
      </c>
      <c r="AD237" s="95"/>
      <c r="AE237" s="95"/>
      <c r="AF237" s="21">
        <v>0</v>
      </c>
      <c r="AG237" s="95"/>
      <c r="AH237" s="20">
        <f>(AF237/$BJ237)</f>
        <v>0</v>
      </c>
      <c r="AI237" s="95"/>
      <c r="AJ237" s="20">
        <f>IF(AH$255,AH237/AH$255*100,0)</f>
        <v>0</v>
      </c>
      <c r="AK237" s="95"/>
      <c r="AL237" s="21">
        <v>0</v>
      </c>
      <c r="AM237" s="95"/>
      <c r="AN237" s="20">
        <f>(AL237/$BJ237)</f>
        <v>0</v>
      </c>
      <c r="AO237" s="95"/>
      <c r="AP237" s="20">
        <f>IF(AN$255,AN237/AN$255*100,0)</f>
        <v>0</v>
      </c>
      <c r="AQ237" s="95"/>
      <c r="AR237" s="21">
        <f>(E237+M237+S237+AF237+AL237)</f>
        <v>1850221</v>
      </c>
      <c r="AS237" s="95"/>
      <c r="AT237" s="21">
        <v>136568</v>
      </c>
      <c r="AU237" s="95"/>
      <c r="AV237" s="22">
        <f>IF($AR237,AT237/$AR237*100,0)</f>
        <v>7.381172303200537</v>
      </c>
      <c r="AW237" s="95"/>
      <c r="AX237" s="21">
        <v>0</v>
      </c>
      <c r="AY237" s="95"/>
      <c r="AZ237" s="22">
        <f>IF($AR237,AX237/$AR237*100,0)</f>
        <v>0</v>
      </c>
      <c r="BA237" s="95"/>
      <c r="BB237" s="21">
        <v>0</v>
      </c>
      <c r="BC237" s="95"/>
      <c r="BD237" s="22">
        <f>IF($AR237,BB237/$AR237*100,0)</f>
        <v>0</v>
      </c>
      <c r="BE237" s="95"/>
      <c r="BF237" s="21">
        <v>0</v>
      </c>
      <c r="BG237" s="95"/>
      <c r="BH237" s="83">
        <v>22</v>
      </c>
      <c r="BI237" s="95"/>
      <c r="BJ237" s="28">
        <v>4880</v>
      </c>
      <c r="BK237" s="95"/>
      <c r="BL237" s="28">
        <f>IF(E237,$BJ237,0)</f>
        <v>4880</v>
      </c>
      <c r="BM237" s="95"/>
      <c r="BN237" s="28">
        <f>IF(M237,$BJ237,0)</f>
        <v>4880</v>
      </c>
      <c r="BO237" s="95"/>
      <c r="BP237" s="28">
        <f>IF(S237,$BJ237,0)</f>
        <v>0</v>
      </c>
      <c r="BQ237" s="95"/>
      <c r="BR237" s="28">
        <f>IF(AF237,$BJ237,0)</f>
        <v>0</v>
      </c>
      <c r="BS237" s="95"/>
      <c r="BT237" s="28">
        <f>IF(AL237,$BJ237,0)</f>
        <v>0</v>
      </c>
    </row>
    <row r="238" spans="1:72" ht="11.25" x14ac:dyDescent="0.25">
      <c r="A238" s="83">
        <v>22</v>
      </c>
      <c r="B238" s="91"/>
      <c r="C238" s="83" t="s">
        <v>195</v>
      </c>
      <c r="D238" s="95"/>
      <c r="E238" s="21">
        <v>2609839</v>
      </c>
      <c r="F238" s="95"/>
      <c r="G238" s="20">
        <f>(E238/$BJ238)</f>
        <v>290.46622148024483</v>
      </c>
      <c r="H238" s="95"/>
      <c r="I238" s="20">
        <f>IF(G$255,G238/G$255*100,0)</f>
        <v>90.095269164031862</v>
      </c>
      <c r="J238" s="95"/>
      <c r="K238" s="21">
        <v>0</v>
      </c>
      <c r="L238" s="95"/>
      <c r="M238" s="21">
        <v>931612</v>
      </c>
      <c r="N238" s="95"/>
      <c r="O238" s="20">
        <f>(M238/$BJ238)</f>
        <v>103.68525319977741</v>
      </c>
      <c r="P238" s="95"/>
      <c r="Q238" s="20">
        <f>IF(O$255,O238/O$255*100,0)</f>
        <v>215.85880653060855</v>
      </c>
      <c r="R238" s="95"/>
      <c r="S238" s="21">
        <v>0</v>
      </c>
      <c r="T238" s="95"/>
      <c r="U238" s="22">
        <f>(S238/$BJ238)</f>
        <v>0</v>
      </c>
      <c r="V238" s="95"/>
      <c r="W238" s="22">
        <f>IF(U$255,U238/U$255*100,0)</f>
        <v>0</v>
      </c>
      <c r="X238" s="95"/>
      <c r="Y238" s="21">
        <v>0</v>
      </c>
      <c r="Z238" s="95"/>
      <c r="AA238" s="21">
        <v>0</v>
      </c>
      <c r="AB238" s="95"/>
      <c r="AC238" s="21">
        <v>0</v>
      </c>
      <c r="AD238" s="95"/>
      <c r="AE238" s="95"/>
      <c r="AF238" s="21">
        <v>111367</v>
      </c>
      <c r="AG238" s="95"/>
      <c r="AH238" s="20">
        <f>(AF238/$BJ238)</f>
        <v>12.394769059543684</v>
      </c>
      <c r="AI238" s="95"/>
      <c r="AJ238" s="20">
        <f>IF(AH$255,AH238/AH$255*100,0)</f>
        <v>50.680684299748691</v>
      </c>
      <c r="AK238" s="95"/>
      <c r="AL238" s="21">
        <v>333984</v>
      </c>
      <c r="AM238" s="95"/>
      <c r="AN238" s="20">
        <f>(AL238/$BJ238)</f>
        <v>37.171285475792992</v>
      </c>
      <c r="AO238" s="95"/>
      <c r="AP238" s="20">
        <f>IF(AN$255,AN238/AN$255*100,0)</f>
        <v>122.79956257697881</v>
      </c>
      <c r="AQ238" s="95"/>
      <c r="AR238" s="21">
        <f>(E238+M238+S238+AF238+AL238)</f>
        <v>3986802</v>
      </c>
      <c r="AS238" s="95"/>
      <c r="AT238" s="21">
        <v>290560</v>
      </c>
      <c r="AU238" s="95"/>
      <c r="AV238" s="22">
        <f>IF($AR238,AT238/$AR238*100,0)</f>
        <v>7.2880469107821257</v>
      </c>
      <c r="AW238" s="95"/>
      <c r="AX238" s="21">
        <v>231109</v>
      </c>
      <c r="AY238" s="95"/>
      <c r="AZ238" s="22">
        <f>IF($AR238,AX238/$AR238*100,0)</f>
        <v>5.7968517122244849</v>
      </c>
      <c r="BA238" s="95"/>
      <c r="BB238" s="21">
        <v>219140</v>
      </c>
      <c r="BC238" s="95"/>
      <c r="BD238" s="22">
        <f>IF($AR238,BB238/$AR238*100,0)</f>
        <v>5.4966361509801587</v>
      </c>
      <c r="BE238" s="95"/>
      <c r="BF238" s="21">
        <v>27635</v>
      </c>
      <c r="BG238" s="95"/>
      <c r="BH238" s="83">
        <v>23</v>
      </c>
      <c r="BI238" s="95"/>
      <c r="BJ238" s="28">
        <v>8985</v>
      </c>
      <c r="BK238" s="95"/>
      <c r="BL238" s="28">
        <f>IF(E238,$BJ238,0)</f>
        <v>8985</v>
      </c>
      <c r="BM238" s="95"/>
      <c r="BN238" s="28">
        <f>IF(M238,$BJ238,0)</f>
        <v>8985</v>
      </c>
      <c r="BO238" s="95"/>
      <c r="BP238" s="28">
        <f>IF(S238,$BJ238,0)</f>
        <v>0</v>
      </c>
      <c r="BQ238" s="95"/>
      <c r="BR238" s="28">
        <f>IF(AF238,$BJ238,0)</f>
        <v>8985</v>
      </c>
      <c r="BS238" s="95"/>
      <c r="BT238" s="28">
        <f>IF(AL238,$BJ238,0)</f>
        <v>8985</v>
      </c>
    </row>
    <row r="239" spans="1:72" ht="11.25" x14ac:dyDescent="0.25">
      <c r="A239" s="83">
        <v>23</v>
      </c>
      <c r="B239" s="91"/>
      <c r="C239" s="106" t="s">
        <v>234</v>
      </c>
      <c r="D239" s="95"/>
      <c r="E239" s="21">
        <v>2406066</v>
      </c>
      <c r="F239" s="95"/>
      <c r="G239" s="20">
        <f>(E239/$BJ239)</f>
        <v>269.46645761003469</v>
      </c>
      <c r="H239" s="95"/>
      <c r="I239" s="20">
        <f>IF(G$255,G239/G$255*100,0)</f>
        <v>83.581673990637938</v>
      </c>
      <c r="J239" s="95"/>
      <c r="K239" s="21">
        <v>0</v>
      </c>
      <c r="L239" s="95"/>
      <c r="M239" s="21">
        <v>121275</v>
      </c>
      <c r="N239" s="95"/>
      <c r="O239" s="20">
        <f>(M239/$BJ239)</f>
        <v>13.582148056893269</v>
      </c>
      <c r="P239" s="95"/>
      <c r="Q239" s="20">
        <f>IF(O$255,O239/O$255*100,0)</f>
        <v>28.276212664823763</v>
      </c>
      <c r="R239" s="95"/>
      <c r="S239" s="21">
        <v>0</v>
      </c>
      <c r="T239" s="95"/>
      <c r="U239" s="22">
        <f>(S239/$BJ239)</f>
        <v>0</v>
      </c>
      <c r="V239" s="95"/>
      <c r="W239" s="22">
        <f>IF(U$255,U239/U$255*100,0)</f>
        <v>0</v>
      </c>
      <c r="X239" s="95"/>
      <c r="Y239" s="21">
        <v>0</v>
      </c>
      <c r="Z239" s="95"/>
      <c r="AA239" s="21">
        <v>0</v>
      </c>
      <c r="AB239" s="95"/>
      <c r="AC239" s="21">
        <v>0</v>
      </c>
      <c r="AD239" s="95"/>
      <c r="AE239" s="95"/>
      <c r="AF239" s="21">
        <v>0</v>
      </c>
      <c r="AG239" s="95"/>
      <c r="AH239" s="20">
        <f>(AF239/$BJ239)</f>
        <v>0</v>
      </c>
      <c r="AI239" s="95"/>
      <c r="AJ239" s="20">
        <f>IF(AH$255,AH239/AH$255*100,0)</f>
        <v>0</v>
      </c>
      <c r="AK239" s="95"/>
      <c r="AL239" s="21">
        <v>0</v>
      </c>
      <c r="AM239" s="95"/>
      <c r="AN239" s="20">
        <f>(AL239/$BJ239)</f>
        <v>0</v>
      </c>
      <c r="AO239" s="95"/>
      <c r="AP239" s="20">
        <f>IF(AN$255,AN239/AN$255*100,0)</f>
        <v>0</v>
      </c>
      <c r="AQ239" s="95"/>
      <c r="AR239" s="21">
        <f>(E239+M239+S239+AF239+AL239)</f>
        <v>2527341</v>
      </c>
      <c r="AS239" s="95"/>
      <c r="AT239" s="21">
        <v>149894</v>
      </c>
      <c r="AU239" s="95"/>
      <c r="AV239" s="22">
        <f>IF($AR239,AT239/$AR239*100,0)</f>
        <v>5.9308973343921538</v>
      </c>
      <c r="AW239" s="95"/>
      <c r="AX239" s="21">
        <v>2875</v>
      </c>
      <c r="AY239" s="95"/>
      <c r="AZ239" s="22">
        <f>IF($AR239,AX239/$AR239*100,0)</f>
        <v>0.11375591975914608</v>
      </c>
      <c r="BA239" s="95"/>
      <c r="BB239" s="21">
        <v>0</v>
      </c>
      <c r="BC239" s="95"/>
      <c r="BD239" s="22">
        <f>IF($AR239,BB239/$AR239*100,0)</f>
        <v>0</v>
      </c>
      <c r="BE239" s="95"/>
      <c r="BF239" s="21">
        <v>0</v>
      </c>
      <c r="BG239" s="95"/>
      <c r="BH239" s="83">
        <v>24</v>
      </c>
      <c r="BI239" s="95"/>
      <c r="BJ239" s="28">
        <v>8929</v>
      </c>
      <c r="BK239" s="95"/>
      <c r="BL239" s="28">
        <f>IF(E239,$BJ239,0)</f>
        <v>8929</v>
      </c>
      <c r="BM239" s="95"/>
      <c r="BN239" s="28">
        <f>IF(M239,$BJ239,0)</f>
        <v>8929</v>
      </c>
      <c r="BO239" s="95"/>
      <c r="BP239" s="28">
        <f>IF(S239,$BJ239,0)</f>
        <v>0</v>
      </c>
      <c r="BQ239" s="95"/>
      <c r="BR239" s="28">
        <f>IF(AF239,$BJ239,0)</f>
        <v>0</v>
      </c>
      <c r="BS239" s="95"/>
      <c r="BT239" s="28">
        <f>IF(AL239,$BJ239,0)</f>
        <v>0</v>
      </c>
    </row>
    <row r="240" spans="1:72" ht="11.25" x14ac:dyDescent="0.25">
      <c r="A240" s="83">
        <v>24</v>
      </c>
      <c r="B240" s="91"/>
      <c r="C240" s="83" t="s">
        <v>235</v>
      </c>
      <c r="D240" s="95"/>
      <c r="E240" s="21">
        <v>0</v>
      </c>
      <c r="F240" s="95"/>
      <c r="G240" s="20">
        <v>0</v>
      </c>
      <c r="H240" s="95"/>
      <c r="I240" s="20">
        <f>IF(G$255,G240/G$255*100,0)</f>
        <v>0</v>
      </c>
      <c r="J240" s="95"/>
      <c r="K240" s="21">
        <v>0</v>
      </c>
      <c r="L240" s="95"/>
      <c r="M240" s="21">
        <v>0</v>
      </c>
      <c r="N240" s="95"/>
      <c r="O240" s="20">
        <v>0</v>
      </c>
      <c r="P240" s="95"/>
      <c r="Q240" s="20">
        <f>IF(O$255,O240/O$255*100,0)</f>
        <v>0</v>
      </c>
      <c r="R240" s="95"/>
      <c r="S240" s="21">
        <v>0</v>
      </c>
      <c r="T240" s="95"/>
      <c r="U240" s="22">
        <v>0</v>
      </c>
      <c r="V240" s="95"/>
      <c r="W240" s="22">
        <f>IF(U$255,U240/U$255*100,0)</f>
        <v>0</v>
      </c>
      <c r="X240" s="95"/>
      <c r="Y240" s="21">
        <v>0</v>
      </c>
      <c r="Z240" s="95"/>
      <c r="AA240" s="21">
        <v>0</v>
      </c>
      <c r="AB240" s="95"/>
      <c r="AC240" s="21">
        <v>0</v>
      </c>
      <c r="AD240" s="95"/>
      <c r="AE240" s="95"/>
      <c r="AF240" s="21">
        <v>0</v>
      </c>
      <c r="AG240" s="95"/>
      <c r="AH240" s="20">
        <v>0</v>
      </c>
      <c r="AI240" s="95"/>
      <c r="AJ240" s="20">
        <f>IF(AH$255,AH240/AH$255*100,0)</f>
        <v>0</v>
      </c>
      <c r="AK240" s="95"/>
      <c r="AL240" s="21">
        <v>0</v>
      </c>
      <c r="AM240" s="95"/>
      <c r="AN240" s="20">
        <v>0</v>
      </c>
      <c r="AO240" s="95"/>
      <c r="AP240" s="20">
        <f>IF(AN$255,AN240/AN$255*100,0)</f>
        <v>0</v>
      </c>
      <c r="AQ240" s="95"/>
      <c r="AR240" s="21">
        <f>(E240+M240+S240+AF240+AL240)</f>
        <v>0</v>
      </c>
      <c r="AS240" s="95"/>
      <c r="AT240" s="21">
        <v>0</v>
      </c>
      <c r="AU240" s="95"/>
      <c r="AV240" s="22">
        <f>IF($AR240,AT240/$AR240*100,0)</f>
        <v>0</v>
      </c>
      <c r="AW240" s="95"/>
      <c r="AX240" s="21">
        <v>0</v>
      </c>
      <c r="AY240" s="95"/>
      <c r="AZ240" s="22">
        <f>IF($AR240,AX240/$AR240*100,0)</f>
        <v>0</v>
      </c>
      <c r="BA240" s="95"/>
      <c r="BB240" s="21">
        <v>0</v>
      </c>
      <c r="BC240" s="95"/>
      <c r="BD240" s="22">
        <f>IF($AR240,BB240/$AR240*100,0)</f>
        <v>0</v>
      </c>
      <c r="BE240" s="95"/>
      <c r="BF240" s="21">
        <v>0</v>
      </c>
      <c r="BG240" s="95"/>
      <c r="BH240" s="83">
        <v>25</v>
      </c>
      <c r="BI240" s="95"/>
      <c r="BJ240" s="28">
        <v>0</v>
      </c>
      <c r="BK240" s="95"/>
      <c r="BL240" s="28">
        <f>IF(E240,$BJ240,0)</f>
        <v>0</v>
      </c>
      <c r="BM240" s="95"/>
      <c r="BN240" s="28">
        <f>IF(M240,$BJ240,0)</f>
        <v>0</v>
      </c>
      <c r="BO240" s="95"/>
      <c r="BP240" s="28">
        <f>IF(S240,$BJ240,0)</f>
        <v>0</v>
      </c>
      <c r="BQ240" s="95"/>
      <c r="BR240" s="28">
        <f>IF(AF240,$BJ240,0)</f>
        <v>0</v>
      </c>
      <c r="BS240" s="95"/>
      <c r="BT240" s="28">
        <f>IF(AL240,$BJ240,0)</f>
        <v>0</v>
      </c>
    </row>
    <row r="241" spans="1:72" ht="11.25" x14ac:dyDescent="0.25">
      <c r="A241" s="83">
        <v>25</v>
      </c>
      <c r="B241" s="91"/>
      <c r="C241" s="83" t="s">
        <v>236</v>
      </c>
      <c r="D241" s="95"/>
      <c r="E241" s="21">
        <v>2026981</v>
      </c>
      <c r="F241" s="95"/>
      <c r="G241" s="20">
        <f>(E241/$BJ241)</f>
        <v>413.41647970630225</v>
      </c>
      <c r="H241" s="95"/>
      <c r="I241" s="20">
        <f>IF(G$255,G241/G$255*100,0)</f>
        <v>128.2313269548936</v>
      </c>
      <c r="J241" s="95"/>
      <c r="K241" s="21">
        <v>0</v>
      </c>
      <c r="L241" s="95"/>
      <c r="M241" s="21">
        <v>208001</v>
      </c>
      <c r="N241" s="95"/>
      <c r="O241" s="20">
        <f>(M241/$BJ241)</f>
        <v>42.423210279420765</v>
      </c>
      <c r="P241" s="95"/>
      <c r="Q241" s="20">
        <f>IF(O$255,O241/O$255*100,0)</f>
        <v>88.319440397841149</v>
      </c>
      <c r="R241" s="95"/>
      <c r="S241" s="21">
        <v>0</v>
      </c>
      <c r="T241" s="95"/>
      <c r="U241" s="22">
        <f>(S241/$BJ241)</f>
        <v>0</v>
      </c>
      <c r="V241" s="95"/>
      <c r="W241" s="22">
        <f>IF(U$255,U241/U$255*100,0)</f>
        <v>0</v>
      </c>
      <c r="X241" s="95"/>
      <c r="Y241" s="21">
        <v>0</v>
      </c>
      <c r="Z241" s="95"/>
      <c r="AA241" s="21">
        <v>0</v>
      </c>
      <c r="AB241" s="95"/>
      <c r="AC241" s="21">
        <v>0</v>
      </c>
      <c r="AD241" s="95"/>
      <c r="AE241" s="95"/>
      <c r="AF241" s="21">
        <v>0</v>
      </c>
      <c r="AG241" s="95"/>
      <c r="AH241" s="20">
        <f>(AF241/$BJ241)</f>
        <v>0</v>
      </c>
      <c r="AI241" s="95"/>
      <c r="AJ241" s="20">
        <f>IF(AH$255,AH241/AH$255*100,0)</f>
        <v>0</v>
      </c>
      <c r="AK241" s="95"/>
      <c r="AL241" s="21">
        <v>0</v>
      </c>
      <c r="AM241" s="95"/>
      <c r="AN241" s="20">
        <f>(AL241/$BJ241)</f>
        <v>0</v>
      </c>
      <c r="AO241" s="95"/>
      <c r="AP241" s="20">
        <f>IF(AN$255,AN241/AN$255*100,0)</f>
        <v>0</v>
      </c>
      <c r="AQ241" s="95"/>
      <c r="AR241" s="21">
        <f>(E241+M241+S241+AF241+AL241)</f>
        <v>2234982</v>
      </c>
      <c r="AS241" s="95"/>
      <c r="AT241" s="21">
        <v>282280</v>
      </c>
      <c r="AU241" s="95"/>
      <c r="AV241" s="22">
        <f>IF($AR241,AT241/$AR241*100,0)</f>
        <v>12.630079347395192</v>
      </c>
      <c r="AW241" s="95"/>
      <c r="AX241" s="21">
        <v>194619</v>
      </c>
      <c r="AY241" s="95"/>
      <c r="AZ241" s="22">
        <f>IF($AR241,AX241/$AR241*100,0)</f>
        <v>8.7078553652781103</v>
      </c>
      <c r="BA241" s="95"/>
      <c r="BB241" s="21">
        <v>532860</v>
      </c>
      <c r="BC241" s="95"/>
      <c r="BD241" s="22">
        <f>IF($AR241,BB241/$AR241*100,0)</f>
        <v>23.841802752773848</v>
      </c>
      <c r="BE241" s="95"/>
      <c r="BF241" s="21">
        <v>8619</v>
      </c>
      <c r="BG241" s="95"/>
      <c r="BH241" s="83">
        <v>26</v>
      </c>
      <c r="BI241" s="95"/>
      <c r="BJ241" s="28">
        <v>4903</v>
      </c>
      <c r="BK241" s="95"/>
      <c r="BL241" s="28">
        <f>IF(E241,$BJ241,0)</f>
        <v>4903</v>
      </c>
      <c r="BM241" s="95"/>
      <c r="BN241" s="28">
        <f>IF(M241,$BJ241,0)</f>
        <v>4903</v>
      </c>
      <c r="BO241" s="95"/>
      <c r="BP241" s="28">
        <f>IF(S241,$BJ241,0)</f>
        <v>0</v>
      </c>
      <c r="BQ241" s="95"/>
      <c r="BR241" s="28">
        <f>IF(AF241,$BJ241,0)</f>
        <v>0</v>
      </c>
      <c r="BS241" s="95"/>
      <c r="BT241" s="28">
        <f>IF(AL241,$BJ241,0)</f>
        <v>0</v>
      </c>
    </row>
    <row r="242" spans="1:72" ht="11.25" x14ac:dyDescent="0.25">
      <c r="A242" s="83">
        <v>26</v>
      </c>
      <c r="B242" s="91"/>
      <c r="C242" s="83" t="s">
        <v>237</v>
      </c>
      <c r="D242" s="95"/>
      <c r="E242" s="21">
        <v>2205414</v>
      </c>
      <c r="F242" s="95"/>
      <c r="G242" s="20">
        <f>(E242/$BJ242)</f>
        <v>258.45704910348059</v>
      </c>
      <c r="H242" s="95"/>
      <c r="I242" s="20">
        <f>IF(G$255,G242/G$255*100,0)</f>
        <v>80.166834159417718</v>
      </c>
      <c r="J242" s="95"/>
      <c r="K242" s="21">
        <v>0</v>
      </c>
      <c r="L242" s="95"/>
      <c r="M242" s="21">
        <v>384642</v>
      </c>
      <c r="N242" s="95"/>
      <c r="O242" s="20">
        <f>(M242/$BJ242)</f>
        <v>45.076995195124809</v>
      </c>
      <c r="P242" s="95"/>
      <c r="Q242" s="20">
        <f>IF(O$255,O242/O$255*100,0)</f>
        <v>93.844265066871685</v>
      </c>
      <c r="R242" s="95"/>
      <c r="S242" s="21">
        <v>0</v>
      </c>
      <c r="T242" s="95"/>
      <c r="U242" s="22">
        <f>(S242/$BJ242)</f>
        <v>0</v>
      </c>
      <c r="V242" s="95"/>
      <c r="W242" s="22">
        <f>IF(U$255,U242/U$255*100,0)</f>
        <v>0</v>
      </c>
      <c r="X242" s="95"/>
      <c r="Y242" s="21">
        <v>0</v>
      </c>
      <c r="Z242" s="95"/>
      <c r="AA242" s="21">
        <v>0</v>
      </c>
      <c r="AB242" s="95"/>
      <c r="AC242" s="21">
        <v>0</v>
      </c>
      <c r="AD242" s="95"/>
      <c r="AE242" s="95"/>
      <c r="AF242" s="21">
        <v>0</v>
      </c>
      <c r="AG242" s="95"/>
      <c r="AH242" s="20">
        <f>(AF242/$BJ242)</f>
        <v>0</v>
      </c>
      <c r="AI242" s="95"/>
      <c r="AJ242" s="20">
        <f>IF(AH$255,AH242/AH$255*100,0)</f>
        <v>0</v>
      </c>
      <c r="AK242" s="95"/>
      <c r="AL242" s="21">
        <v>421651</v>
      </c>
      <c r="AM242" s="95"/>
      <c r="AN242" s="20">
        <f>(AL242/$BJ242)</f>
        <v>49.414156803000118</v>
      </c>
      <c r="AO242" s="95"/>
      <c r="AP242" s="20">
        <f>IF(AN$255,AN242/AN$255*100,0)</f>
        <v>163.24527825303045</v>
      </c>
      <c r="AQ242" s="95"/>
      <c r="AR242" s="21">
        <f>(E242+M242+S242+AF242+AL242)</f>
        <v>3011707</v>
      </c>
      <c r="AS242" s="95"/>
      <c r="AT242" s="21">
        <v>287918</v>
      </c>
      <c r="AU242" s="95"/>
      <c r="AV242" s="22">
        <f>IF($AR242,AT242/$AR242*100,0)</f>
        <v>9.5599605140871944</v>
      </c>
      <c r="AW242" s="95"/>
      <c r="AX242" s="21">
        <v>22942</v>
      </c>
      <c r="AY242" s="95"/>
      <c r="AZ242" s="22">
        <f>IF($AR242,AX242/$AR242*100,0)</f>
        <v>0.76176068920383022</v>
      </c>
      <c r="BA242" s="95"/>
      <c r="BB242" s="21">
        <v>0</v>
      </c>
      <c r="BC242" s="95"/>
      <c r="BD242" s="22">
        <f>IF($AR242,BB242/$AR242*100,0)</f>
        <v>0</v>
      </c>
      <c r="BE242" s="95"/>
      <c r="BF242" s="21">
        <v>0</v>
      </c>
      <c r="BG242" s="95"/>
      <c r="BH242" s="83">
        <v>27</v>
      </c>
      <c r="BI242" s="95"/>
      <c r="BJ242" s="28">
        <v>8533</v>
      </c>
      <c r="BK242" s="95"/>
      <c r="BL242" s="28">
        <f>IF(E242,$BJ242,0)</f>
        <v>8533</v>
      </c>
      <c r="BM242" s="95"/>
      <c r="BN242" s="28">
        <f>IF(M242,$BJ242,0)</f>
        <v>8533</v>
      </c>
      <c r="BO242" s="95"/>
      <c r="BP242" s="28">
        <f>IF(S242,$BJ242,0)</f>
        <v>0</v>
      </c>
      <c r="BQ242" s="95"/>
      <c r="BR242" s="28">
        <f>IF(AF242,$BJ242,0)</f>
        <v>0</v>
      </c>
      <c r="BS242" s="95"/>
      <c r="BT242" s="28">
        <f>IF(AL242,$BJ242,0)</f>
        <v>8533</v>
      </c>
    </row>
    <row r="243" spans="1:72" ht="11.25" x14ac:dyDescent="0.25">
      <c r="A243" s="83">
        <v>27</v>
      </c>
      <c r="B243" s="91"/>
      <c r="C243" s="83" t="s">
        <v>238</v>
      </c>
      <c r="D243" s="95"/>
      <c r="E243" s="21">
        <v>3369809</v>
      </c>
      <c r="F243" s="95"/>
      <c r="G243" s="20">
        <f>(E243/$BJ243)</f>
        <v>423.02397690183278</v>
      </c>
      <c r="H243" s="95"/>
      <c r="I243" s="20">
        <f>IF(G$255,G243/G$255*100,0)</f>
        <v>131.21132938482461</v>
      </c>
      <c r="J243" s="95"/>
      <c r="K243" s="21">
        <v>0</v>
      </c>
      <c r="L243" s="95"/>
      <c r="M243" s="21">
        <v>1658805</v>
      </c>
      <c r="N243" s="95"/>
      <c r="O243" s="20">
        <f>(M243/$BJ243)</f>
        <v>208.23562641225206</v>
      </c>
      <c r="P243" s="95"/>
      <c r="Q243" s="20">
        <f>IF(O$255,O243/O$255*100,0)</f>
        <v>433.51867702820914</v>
      </c>
      <c r="R243" s="95"/>
      <c r="S243" s="21">
        <v>0</v>
      </c>
      <c r="T243" s="95"/>
      <c r="U243" s="22">
        <f>(S243/$BJ243)</f>
        <v>0</v>
      </c>
      <c r="V243" s="95"/>
      <c r="W243" s="22">
        <f>IF(U$255,U243/U$255*100,0)</f>
        <v>0</v>
      </c>
      <c r="X243" s="95"/>
      <c r="Y243" s="21">
        <v>0</v>
      </c>
      <c r="Z243" s="95"/>
      <c r="AA243" s="21">
        <v>0</v>
      </c>
      <c r="AB243" s="95"/>
      <c r="AC243" s="21">
        <v>0</v>
      </c>
      <c r="AD243" s="95"/>
      <c r="AE243" s="95"/>
      <c r="AF243" s="21">
        <v>0</v>
      </c>
      <c r="AG243" s="95"/>
      <c r="AH243" s="20">
        <f>(AF243/$BJ243)</f>
        <v>0</v>
      </c>
      <c r="AI243" s="95"/>
      <c r="AJ243" s="20">
        <f>IF(AH$255,AH243/AH$255*100,0)</f>
        <v>0</v>
      </c>
      <c r="AK243" s="95"/>
      <c r="AL243" s="21">
        <v>142024</v>
      </c>
      <c r="AM243" s="95"/>
      <c r="AN243" s="20">
        <f>(AL243/$BJ243)</f>
        <v>17.828772282199346</v>
      </c>
      <c r="AO243" s="95"/>
      <c r="AP243" s="20">
        <f>IF(AN$255,AN243/AN$255*100,0)</f>
        <v>58.899373791213691</v>
      </c>
      <c r="AQ243" s="95"/>
      <c r="AR243" s="21">
        <f>(E243+M243+S243+AF243+AL243)</f>
        <v>5170638</v>
      </c>
      <c r="AS243" s="95"/>
      <c r="AT243" s="21">
        <v>540061</v>
      </c>
      <c r="AU243" s="95"/>
      <c r="AV243" s="22">
        <f>IF($AR243,AT243/$AR243*100,0)</f>
        <v>10.444765230132143</v>
      </c>
      <c r="AW243" s="95"/>
      <c r="AX243" s="21">
        <v>1245899</v>
      </c>
      <c r="AY243" s="95"/>
      <c r="AZ243" s="22">
        <f>IF($AR243,AX243/$AR243*100,0)</f>
        <v>24.095653186318593</v>
      </c>
      <c r="BA243" s="95"/>
      <c r="BB243" s="21">
        <v>0</v>
      </c>
      <c r="BC243" s="95"/>
      <c r="BD243" s="22">
        <f>IF($AR243,BB243/$AR243*100,0)</f>
        <v>0</v>
      </c>
      <c r="BE243" s="95"/>
      <c r="BF243" s="21">
        <v>0</v>
      </c>
      <c r="BG243" s="95"/>
      <c r="BH243" s="83">
        <v>28</v>
      </c>
      <c r="BI243" s="95"/>
      <c r="BJ243" s="28">
        <v>7966</v>
      </c>
      <c r="BK243" s="95"/>
      <c r="BL243" s="28">
        <f>IF(E243,$BJ243,0)</f>
        <v>7966</v>
      </c>
      <c r="BM243" s="95"/>
      <c r="BN243" s="28">
        <f>IF(M243,$BJ243,0)</f>
        <v>7966</v>
      </c>
      <c r="BO243" s="95"/>
      <c r="BP243" s="28">
        <f>IF(S243,$BJ243,0)</f>
        <v>0</v>
      </c>
      <c r="BQ243" s="95"/>
      <c r="BR243" s="28">
        <f>IF(AF243,$BJ243,0)</f>
        <v>0</v>
      </c>
      <c r="BS243" s="95"/>
      <c r="BT243" s="28">
        <f>IF(AL243,$BJ243,0)</f>
        <v>7966</v>
      </c>
    </row>
    <row r="244" spans="1:72" ht="11.25" x14ac:dyDescent="0.25">
      <c r="A244" s="83">
        <v>28</v>
      </c>
      <c r="B244" s="91"/>
      <c r="C244" s="83" t="s">
        <v>239</v>
      </c>
      <c r="D244" s="95"/>
      <c r="E244" s="21">
        <v>2382398</v>
      </c>
      <c r="F244" s="95"/>
      <c r="G244" s="20">
        <f>(E244/$BJ244)</f>
        <v>507.97398720682304</v>
      </c>
      <c r="H244" s="95"/>
      <c r="I244" s="20">
        <f>IF(G$255,G244/G$255*100,0)</f>
        <v>157.56067219278313</v>
      </c>
      <c r="J244" s="95"/>
      <c r="K244" s="21">
        <v>0</v>
      </c>
      <c r="L244" s="95"/>
      <c r="M244" s="21">
        <v>709594</v>
      </c>
      <c r="N244" s="95"/>
      <c r="O244" s="20">
        <f>(M244/$BJ244)</f>
        <v>151.29936034115138</v>
      </c>
      <c r="P244" s="95"/>
      <c r="Q244" s="20">
        <f>IF(O$255,O244/O$255*100,0)</f>
        <v>314.98499877469106</v>
      </c>
      <c r="R244" s="95"/>
      <c r="S244" s="21">
        <v>0</v>
      </c>
      <c r="T244" s="95"/>
      <c r="U244" s="22">
        <f>(S244/$BJ244)</f>
        <v>0</v>
      </c>
      <c r="V244" s="95"/>
      <c r="W244" s="22">
        <f>IF(U$255,U244/U$255*100,0)</f>
        <v>0</v>
      </c>
      <c r="X244" s="95"/>
      <c r="Y244" s="21">
        <v>0</v>
      </c>
      <c r="Z244" s="95"/>
      <c r="AA244" s="21">
        <v>0</v>
      </c>
      <c r="AB244" s="95"/>
      <c r="AC244" s="21">
        <v>0</v>
      </c>
      <c r="AD244" s="95"/>
      <c r="AE244" s="95"/>
      <c r="AF244" s="21">
        <v>239168</v>
      </c>
      <c r="AG244" s="95"/>
      <c r="AH244" s="20">
        <f>(AF244/$BJ244)</f>
        <v>50.995309168443498</v>
      </c>
      <c r="AI244" s="95"/>
      <c r="AJ244" s="20">
        <f>IF(AH$255,AH244/AH$255*100,0)</f>
        <v>208.51353924533007</v>
      </c>
      <c r="AK244" s="95"/>
      <c r="AL244" s="21">
        <v>0</v>
      </c>
      <c r="AM244" s="95"/>
      <c r="AN244" s="20">
        <f>(AL244/$BJ244)</f>
        <v>0</v>
      </c>
      <c r="AO244" s="95"/>
      <c r="AP244" s="20">
        <f>IF(AN$255,AN244/AN$255*100,0)</f>
        <v>0</v>
      </c>
      <c r="AQ244" s="95"/>
      <c r="AR244" s="21">
        <f>(E244+M244+S244+AF244+AL244)</f>
        <v>3331160</v>
      </c>
      <c r="AS244" s="95"/>
      <c r="AT244" s="21">
        <v>140168</v>
      </c>
      <c r="AU244" s="95"/>
      <c r="AV244" s="22">
        <f>IF($AR244,AT244/$AR244*100,0)</f>
        <v>4.207783474825586</v>
      </c>
      <c r="AW244" s="95"/>
      <c r="AX244" s="21">
        <v>8594</v>
      </c>
      <c r="AY244" s="95"/>
      <c r="AZ244" s="22">
        <f>IF($AR244,AX244/$AR244*100,0)</f>
        <v>0.25798820831181934</v>
      </c>
      <c r="BA244" s="95"/>
      <c r="BB244" s="21">
        <v>0</v>
      </c>
      <c r="BC244" s="95"/>
      <c r="BD244" s="22">
        <f>IF($AR244,BB244/$AR244*100,0)</f>
        <v>0</v>
      </c>
      <c r="BE244" s="95"/>
      <c r="BF244" s="21">
        <v>0</v>
      </c>
      <c r="BG244" s="95"/>
      <c r="BH244" s="83">
        <v>29</v>
      </c>
      <c r="BI244" s="95"/>
      <c r="BJ244" s="28">
        <v>4690</v>
      </c>
      <c r="BK244" s="95"/>
      <c r="BL244" s="28">
        <f>IF(E244,$BJ244,0)</f>
        <v>4690</v>
      </c>
      <c r="BM244" s="95"/>
      <c r="BN244" s="28">
        <f>IF(M244,$BJ244,0)</f>
        <v>4690</v>
      </c>
      <c r="BO244" s="95"/>
      <c r="BP244" s="28">
        <f>IF(S244,$BJ244,0)</f>
        <v>0</v>
      </c>
      <c r="BQ244" s="95"/>
      <c r="BR244" s="28">
        <f>IF(AF244,$BJ244,0)</f>
        <v>4690</v>
      </c>
      <c r="BS244" s="95"/>
      <c r="BT244" s="28">
        <f>IF(AL244,$BJ244,0)</f>
        <v>0</v>
      </c>
    </row>
    <row r="245" spans="1:72" ht="11.25" x14ac:dyDescent="0.25">
      <c r="A245" s="83">
        <v>29</v>
      </c>
      <c r="B245" s="91"/>
      <c r="C245" s="83" t="s">
        <v>240</v>
      </c>
      <c r="D245" s="95"/>
      <c r="E245" s="21">
        <v>2131510</v>
      </c>
      <c r="F245" s="95"/>
      <c r="G245" s="20">
        <f>(E245/$BJ245)</f>
        <v>300.93322038684175</v>
      </c>
      <c r="H245" s="95"/>
      <c r="I245" s="20">
        <f>IF(G$255,G245/G$255*100,0)</f>
        <v>93.341867267672683</v>
      </c>
      <c r="J245" s="95"/>
      <c r="K245" s="21">
        <v>0</v>
      </c>
      <c r="L245" s="95"/>
      <c r="M245" s="21">
        <v>95896</v>
      </c>
      <c r="N245" s="95"/>
      <c r="O245" s="20">
        <f>(M245/$BJ245)</f>
        <v>13.538895948044614</v>
      </c>
      <c r="P245" s="95"/>
      <c r="Q245" s="20">
        <f>IF(O$255,O245/O$255*100,0)</f>
        <v>28.186167568651658</v>
      </c>
      <c r="R245" s="95"/>
      <c r="S245" s="21">
        <v>0</v>
      </c>
      <c r="T245" s="95"/>
      <c r="U245" s="22">
        <f>(S245/$BJ245)</f>
        <v>0</v>
      </c>
      <c r="V245" s="95"/>
      <c r="W245" s="22">
        <f>IF(U$255,U245/U$255*100,0)</f>
        <v>0</v>
      </c>
      <c r="X245" s="95"/>
      <c r="Y245" s="21">
        <v>0</v>
      </c>
      <c r="Z245" s="95"/>
      <c r="AA245" s="21">
        <v>0</v>
      </c>
      <c r="AB245" s="95"/>
      <c r="AC245" s="21">
        <v>0</v>
      </c>
      <c r="AD245" s="95"/>
      <c r="AE245" s="95"/>
      <c r="AF245" s="21">
        <v>0</v>
      </c>
      <c r="AG245" s="95"/>
      <c r="AH245" s="20">
        <f>(AF245/$BJ245)</f>
        <v>0</v>
      </c>
      <c r="AI245" s="95"/>
      <c r="AJ245" s="20">
        <f>IF(AH$255,AH245/AH$255*100,0)</f>
        <v>0</v>
      </c>
      <c r="AK245" s="95"/>
      <c r="AL245" s="21">
        <v>0</v>
      </c>
      <c r="AM245" s="95"/>
      <c r="AN245" s="20">
        <f>(AL245/$BJ245)</f>
        <v>0</v>
      </c>
      <c r="AO245" s="95"/>
      <c r="AP245" s="20">
        <f>IF(AN$255,AN245/AN$255*100,0)</f>
        <v>0</v>
      </c>
      <c r="AQ245" s="95"/>
      <c r="AR245" s="21">
        <f>(E245+M245+S245+AF245+AL245)</f>
        <v>2227406</v>
      </c>
      <c r="AS245" s="95"/>
      <c r="AT245" s="21">
        <v>143313</v>
      </c>
      <c r="AU245" s="95"/>
      <c r="AV245" s="22">
        <f>IF($AR245,AT245/$AR245*100,0)</f>
        <v>6.4340762303773991</v>
      </c>
      <c r="AW245" s="95"/>
      <c r="AX245" s="21">
        <v>227171</v>
      </c>
      <c r="AY245" s="95"/>
      <c r="AZ245" s="22">
        <f>IF($AR245,AX245/$AR245*100,0)</f>
        <v>10.198904016600476</v>
      </c>
      <c r="BA245" s="95"/>
      <c r="BB245" s="21">
        <v>0</v>
      </c>
      <c r="BC245" s="95"/>
      <c r="BD245" s="22">
        <f>IF($AR245,BB245/$AR245*100,0)</f>
        <v>0</v>
      </c>
      <c r="BE245" s="95"/>
      <c r="BF245" s="21">
        <v>0</v>
      </c>
      <c r="BG245" s="95"/>
      <c r="BH245" s="83">
        <v>30</v>
      </c>
      <c r="BI245" s="95"/>
      <c r="BJ245" s="28">
        <v>7083</v>
      </c>
      <c r="BK245" s="95"/>
      <c r="BL245" s="28">
        <f>IF(E245,$BJ245,0)</f>
        <v>7083</v>
      </c>
      <c r="BM245" s="95"/>
      <c r="BN245" s="28">
        <f>IF(M245,$BJ245,0)</f>
        <v>7083</v>
      </c>
      <c r="BO245" s="95"/>
      <c r="BP245" s="28">
        <f>IF(S245,$BJ245,0)</f>
        <v>0</v>
      </c>
      <c r="BQ245" s="95"/>
      <c r="BR245" s="28">
        <f>IF(AF245,$BJ245,0)</f>
        <v>0</v>
      </c>
      <c r="BS245" s="95"/>
      <c r="BT245" s="28">
        <f>IF(AL245,$BJ245,0)</f>
        <v>0</v>
      </c>
    </row>
    <row r="246" spans="1:72" ht="11.25" x14ac:dyDescent="0.25">
      <c r="A246" s="83">
        <v>30</v>
      </c>
      <c r="B246" s="91"/>
      <c r="C246" s="83" t="s">
        <v>208</v>
      </c>
      <c r="D246" s="95"/>
      <c r="E246" s="21">
        <v>1587273</v>
      </c>
      <c r="F246" s="95"/>
      <c r="G246" s="20">
        <f>(E246/$BJ246)</f>
        <v>353.82813196611681</v>
      </c>
      <c r="H246" s="95"/>
      <c r="I246" s="20">
        <f>IF(G$255,G246/G$255*100,0)</f>
        <v>109.74852988013266</v>
      </c>
      <c r="J246" s="95"/>
      <c r="K246" s="21">
        <v>0</v>
      </c>
      <c r="L246" s="95"/>
      <c r="M246" s="21">
        <v>1864749</v>
      </c>
      <c r="N246" s="95"/>
      <c r="O246" s="20">
        <f>(M246/$BJ246)</f>
        <v>415.6818992420865</v>
      </c>
      <c r="P246" s="95"/>
      <c r="Q246" s="20">
        <f>IF(O$255,O246/O$255*100,0)</f>
        <v>865.39402564689976</v>
      </c>
      <c r="R246" s="95"/>
      <c r="S246" s="21">
        <v>0</v>
      </c>
      <c r="T246" s="95"/>
      <c r="U246" s="22">
        <f t="shared" ref="U246:U253" si="10">(S246/$BJ246)</f>
        <v>0</v>
      </c>
      <c r="V246" s="95"/>
      <c r="W246" s="22">
        <f>IF(U$255,U246/U$255*100,0)</f>
        <v>0</v>
      </c>
      <c r="X246" s="95"/>
      <c r="Y246" s="21">
        <v>0</v>
      </c>
      <c r="Z246" s="95"/>
      <c r="AA246" s="21">
        <v>0</v>
      </c>
      <c r="AB246" s="95"/>
      <c r="AC246" s="21">
        <v>0</v>
      </c>
      <c r="AD246" s="95"/>
      <c r="AE246" s="95"/>
      <c r="AF246" s="21">
        <v>0</v>
      </c>
      <c r="AG246" s="95"/>
      <c r="AH246" s="20">
        <f>(AF246/$BJ246)</f>
        <v>0</v>
      </c>
      <c r="AI246" s="95"/>
      <c r="AJ246" s="20">
        <f>IF(AH$255,AH246/AH$255*100,0)</f>
        <v>0</v>
      </c>
      <c r="AK246" s="95"/>
      <c r="AL246" s="21">
        <v>0</v>
      </c>
      <c r="AM246" s="95"/>
      <c r="AN246" s="20">
        <f>(AL246/$BJ246)</f>
        <v>0</v>
      </c>
      <c r="AO246" s="95"/>
      <c r="AP246" s="20">
        <f>IF(AN$255,AN246/AN$255*100,0)</f>
        <v>0</v>
      </c>
      <c r="AQ246" s="95"/>
      <c r="AR246" s="21">
        <f t="shared" ref="AR246:AR253" si="11">(E246+M246+S246+AF246+AL246)</f>
        <v>3452022</v>
      </c>
      <c r="AS246" s="95"/>
      <c r="AT246" s="21">
        <v>142187</v>
      </c>
      <c r="AU246" s="95"/>
      <c r="AV246" s="22">
        <f t="shared" ref="AV246:AV253" si="12">IF($AR246,AT246/$AR246*100,0)</f>
        <v>4.1189482569925682</v>
      </c>
      <c r="AW246" s="95"/>
      <c r="AX246" s="21">
        <v>31629</v>
      </c>
      <c r="AY246" s="95"/>
      <c r="AZ246" s="22">
        <f t="shared" ref="AZ246:AZ253" si="13">IF($AR246,AX246/$AR246*100,0)</f>
        <v>0.91624560909519115</v>
      </c>
      <c r="BA246" s="95"/>
      <c r="BB246" s="21">
        <v>484661</v>
      </c>
      <c r="BC246" s="95"/>
      <c r="BD246" s="22">
        <f t="shared" ref="BD246:BD253" si="14">IF($AR246,BB246/$AR246*100,0)</f>
        <v>14.039916315712937</v>
      </c>
      <c r="BE246" s="95"/>
      <c r="BF246" s="21">
        <v>1500230</v>
      </c>
      <c r="BG246" s="95"/>
      <c r="BH246" s="83">
        <v>31</v>
      </c>
      <c r="BI246" s="95"/>
      <c r="BJ246" s="28">
        <v>4486</v>
      </c>
      <c r="BK246" s="95"/>
      <c r="BL246" s="28">
        <f t="shared" ref="BL246:BL253" si="15">IF(E246,$BJ246,0)</f>
        <v>4486</v>
      </c>
      <c r="BM246" s="95"/>
      <c r="BN246" s="28">
        <f t="shared" ref="BN246:BN253" si="16">IF(M246,$BJ246,0)</f>
        <v>4486</v>
      </c>
      <c r="BO246" s="95"/>
      <c r="BP246" s="28">
        <f t="shared" ref="BP246:BP253" si="17">IF(S246,$BJ246,0)</f>
        <v>0</v>
      </c>
      <c r="BQ246" s="95"/>
      <c r="BR246" s="28">
        <f t="shared" ref="BR246:BR253" si="18">IF(AF246,$BJ246,0)</f>
        <v>0</v>
      </c>
      <c r="BS246" s="95"/>
      <c r="BT246" s="28">
        <f t="shared" ref="BT246:BT253" si="19">IF(AL246,$BJ246,0)</f>
        <v>0</v>
      </c>
    </row>
    <row r="247" spans="1:72" ht="11.25" x14ac:dyDescent="0.25">
      <c r="A247" s="83">
        <v>31</v>
      </c>
      <c r="B247" s="91"/>
      <c r="C247" s="83" t="s">
        <v>241</v>
      </c>
      <c r="D247" s="95"/>
      <c r="E247" s="21">
        <v>6859772</v>
      </c>
      <c r="F247" s="95"/>
      <c r="G247" s="20">
        <f>(E247/$BJ247)</f>
        <v>416.42518059855519</v>
      </c>
      <c r="H247" s="95"/>
      <c r="I247" s="20">
        <f>IF(G$255,G247/G$255*100,0)</f>
        <v>129.16454981068796</v>
      </c>
      <c r="J247" s="95"/>
      <c r="K247" s="21">
        <v>0</v>
      </c>
      <c r="L247" s="95"/>
      <c r="M247" s="21">
        <v>73493</v>
      </c>
      <c r="N247" s="95"/>
      <c r="O247" s="20">
        <f>(M247/$BJ247)</f>
        <v>4.461421720390943</v>
      </c>
      <c r="P247" s="95"/>
      <c r="Q247" s="20">
        <f>IF(O$255,O247/O$255*100,0)</f>
        <v>9.2880823287162553</v>
      </c>
      <c r="R247" s="95"/>
      <c r="S247" s="21">
        <v>0</v>
      </c>
      <c r="T247" s="95"/>
      <c r="U247" s="22">
        <f t="shared" si="10"/>
        <v>0</v>
      </c>
      <c r="V247" s="95"/>
      <c r="W247" s="22">
        <f>IF(U$255,U247/U$255*100,0)</f>
        <v>0</v>
      </c>
      <c r="X247" s="95"/>
      <c r="Y247" s="21">
        <v>0</v>
      </c>
      <c r="Z247" s="95"/>
      <c r="AA247" s="21">
        <v>0</v>
      </c>
      <c r="AB247" s="95"/>
      <c r="AC247" s="21">
        <v>0</v>
      </c>
      <c r="AD247" s="95"/>
      <c r="AE247" s="95"/>
      <c r="AF247" s="21">
        <v>0</v>
      </c>
      <c r="AG247" s="95"/>
      <c r="AH247" s="20">
        <f>(AF247/$BJ247)</f>
        <v>0</v>
      </c>
      <c r="AI247" s="95"/>
      <c r="AJ247" s="20">
        <f>IF(AH$255,AH247/AH$255*100,0)</f>
        <v>0</v>
      </c>
      <c r="AK247" s="95"/>
      <c r="AL247" s="21">
        <v>109090</v>
      </c>
      <c r="AM247" s="95"/>
      <c r="AN247" s="20">
        <f>(AL247/$BJ247)</f>
        <v>6.6223517270685361</v>
      </c>
      <c r="AO247" s="95"/>
      <c r="AP247" s="20">
        <f>IF(AN$255,AN247/AN$255*100,0)</f>
        <v>21.877690935507459</v>
      </c>
      <c r="AQ247" s="95"/>
      <c r="AR247" s="21">
        <f t="shared" si="11"/>
        <v>7042355</v>
      </c>
      <c r="AS247" s="95"/>
      <c r="AT247" s="21">
        <v>490223</v>
      </c>
      <c r="AU247" s="95"/>
      <c r="AV247" s="22">
        <f t="shared" si="12"/>
        <v>6.9610662910347472</v>
      </c>
      <c r="AW247" s="95"/>
      <c r="AX247" s="21">
        <v>49810</v>
      </c>
      <c r="AY247" s="95"/>
      <c r="AZ247" s="22">
        <f t="shared" si="13"/>
        <v>0.70729180792504776</v>
      </c>
      <c r="BA247" s="95"/>
      <c r="BB247" s="21">
        <v>0</v>
      </c>
      <c r="BC247" s="95"/>
      <c r="BD247" s="22">
        <f t="shared" si="14"/>
        <v>0</v>
      </c>
      <c r="BE247" s="95"/>
      <c r="BF247" s="21">
        <v>12050</v>
      </c>
      <c r="BG247" s="95"/>
      <c r="BH247" s="83">
        <v>32</v>
      </c>
      <c r="BI247" s="95"/>
      <c r="BJ247" s="28">
        <v>16473</v>
      </c>
      <c r="BK247" s="95"/>
      <c r="BL247" s="28">
        <f t="shared" si="15"/>
        <v>16473</v>
      </c>
      <c r="BM247" s="95"/>
      <c r="BN247" s="28">
        <f t="shared" si="16"/>
        <v>16473</v>
      </c>
      <c r="BO247" s="95"/>
      <c r="BP247" s="28">
        <f t="shared" si="17"/>
        <v>0</v>
      </c>
      <c r="BQ247" s="95"/>
      <c r="BR247" s="28">
        <f t="shared" si="18"/>
        <v>0</v>
      </c>
      <c r="BS247" s="95"/>
      <c r="BT247" s="28">
        <f t="shared" si="19"/>
        <v>16473</v>
      </c>
    </row>
    <row r="248" spans="1:72" ht="11.25" x14ac:dyDescent="0.25">
      <c r="A248" s="83">
        <v>32</v>
      </c>
      <c r="B248" s="91"/>
      <c r="C248" s="83" t="s">
        <v>242</v>
      </c>
      <c r="D248" s="95"/>
      <c r="E248" s="21">
        <v>0</v>
      </c>
      <c r="F248" s="95"/>
      <c r="G248" s="20">
        <v>0</v>
      </c>
      <c r="H248" s="95"/>
      <c r="I248" s="20">
        <f>IF(G$255,G248/G$255*100,0)</f>
        <v>0</v>
      </c>
      <c r="J248" s="95"/>
      <c r="K248" s="21">
        <v>0</v>
      </c>
      <c r="L248" s="95"/>
      <c r="M248" s="21">
        <v>0</v>
      </c>
      <c r="N248" s="95"/>
      <c r="O248" s="20">
        <v>0</v>
      </c>
      <c r="P248" s="95"/>
      <c r="Q248" s="20">
        <f>IF(O$255,O248/O$255*100,0)</f>
        <v>0</v>
      </c>
      <c r="R248" s="95"/>
      <c r="S248" s="21">
        <v>0</v>
      </c>
      <c r="T248" s="95"/>
      <c r="U248" s="22">
        <v>0</v>
      </c>
      <c r="V248" s="95"/>
      <c r="W248" s="22">
        <f>IF(U$255,U248/U$255*100,0)</f>
        <v>0</v>
      </c>
      <c r="X248" s="95"/>
      <c r="Y248" s="21">
        <v>0</v>
      </c>
      <c r="Z248" s="95"/>
      <c r="AA248" s="21">
        <v>0</v>
      </c>
      <c r="AB248" s="95"/>
      <c r="AC248" s="21">
        <v>0</v>
      </c>
      <c r="AD248" s="95"/>
      <c r="AE248" s="95"/>
      <c r="AF248" s="21">
        <v>0</v>
      </c>
      <c r="AG248" s="95"/>
      <c r="AH248" s="20">
        <v>0</v>
      </c>
      <c r="AI248" s="95"/>
      <c r="AJ248" s="20">
        <f>IF(AH$255,AH248/AH$255*100,0)</f>
        <v>0</v>
      </c>
      <c r="AK248" s="95"/>
      <c r="AL248" s="21">
        <v>0</v>
      </c>
      <c r="AM248" s="95"/>
      <c r="AN248" s="20">
        <v>0</v>
      </c>
      <c r="AO248" s="95"/>
      <c r="AP248" s="20">
        <f>IF(AN$255,AN248/AN$255*100,0)</f>
        <v>0</v>
      </c>
      <c r="AQ248" s="95"/>
      <c r="AR248" s="21">
        <f t="shared" si="11"/>
        <v>0</v>
      </c>
      <c r="AS248" s="95"/>
      <c r="AT248" s="21">
        <v>0</v>
      </c>
      <c r="AU248" s="95"/>
      <c r="AV248" s="22">
        <f t="shared" si="12"/>
        <v>0</v>
      </c>
      <c r="AW248" s="95"/>
      <c r="AX248" s="21">
        <v>0</v>
      </c>
      <c r="AY248" s="95"/>
      <c r="AZ248" s="22">
        <f t="shared" si="13"/>
        <v>0</v>
      </c>
      <c r="BA248" s="95"/>
      <c r="BB248" s="21">
        <v>0</v>
      </c>
      <c r="BC248" s="95"/>
      <c r="BD248" s="22">
        <f t="shared" si="14"/>
        <v>0</v>
      </c>
      <c r="BE248" s="95"/>
      <c r="BF248" s="21">
        <v>0</v>
      </c>
      <c r="BG248" s="95"/>
      <c r="BH248" s="83">
        <v>33</v>
      </c>
      <c r="BI248" s="95"/>
      <c r="BJ248" s="28">
        <v>0</v>
      </c>
      <c r="BK248" s="95"/>
      <c r="BL248" s="28">
        <f t="shared" si="15"/>
        <v>0</v>
      </c>
      <c r="BM248" s="95"/>
      <c r="BN248" s="28">
        <f t="shared" si="16"/>
        <v>0</v>
      </c>
      <c r="BO248" s="95"/>
      <c r="BP248" s="28">
        <f t="shared" si="17"/>
        <v>0</v>
      </c>
      <c r="BQ248" s="95"/>
      <c r="BR248" s="28">
        <f t="shared" si="18"/>
        <v>0</v>
      </c>
      <c r="BS248" s="95"/>
      <c r="BT248" s="28">
        <f t="shared" si="19"/>
        <v>0</v>
      </c>
    </row>
    <row r="249" spans="1:72" ht="11.25" x14ac:dyDescent="0.25">
      <c r="A249" s="83">
        <v>33</v>
      </c>
      <c r="B249" s="91"/>
      <c r="C249" s="83" t="s">
        <v>243</v>
      </c>
      <c r="D249" s="95"/>
      <c r="E249" s="21">
        <v>3646363</v>
      </c>
      <c r="F249" s="95"/>
      <c r="G249" s="20">
        <f>(E249/$BJ249)</f>
        <v>362.56965297802526</v>
      </c>
      <c r="H249" s="95"/>
      <c r="I249" s="20">
        <f>IF(G$255,G249/G$255*100,0)</f>
        <v>112.45992841885912</v>
      </c>
      <c r="J249" s="95"/>
      <c r="K249" s="21">
        <v>0</v>
      </c>
      <c r="L249" s="95"/>
      <c r="M249" s="21">
        <v>868778</v>
      </c>
      <c r="N249" s="95"/>
      <c r="O249" s="20">
        <f>(M249/$BJ249)</f>
        <v>86.385403201750023</v>
      </c>
      <c r="P249" s="95"/>
      <c r="Q249" s="20">
        <f>IF(O$255,O249/O$255*100,0)</f>
        <v>179.84283648193087</v>
      </c>
      <c r="R249" s="95"/>
      <c r="S249" s="21">
        <v>0</v>
      </c>
      <c r="T249" s="95"/>
      <c r="U249" s="22">
        <f t="shared" si="10"/>
        <v>0</v>
      </c>
      <c r="V249" s="95"/>
      <c r="W249" s="22">
        <f>IF(U$255,U249/U$255*100,0)</f>
        <v>0</v>
      </c>
      <c r="X249" s="95"/>
      <c r="Y249" s="21">
        <v>0</v>
      </c>
      <c r="Z249" s="95"/>
      <c r="AA249" s="21">
        <v>0</v>
      </c>
      <c r="AB249" s="95"/>
      <c r="AC249" s="21">
        <v>0</v>
      </c>
      <c r="AD249" s="95"/>
      <c r="AE249" s="95"/>
      <c r="AF249" s="21">
        <v>599796</v>
      </c>
      <c r="AG249" s="95"/>
      <c r="AH249" s="20">
        <f>(AF249/$BJ249)</f>
        <v>59.639653972357564</v>
      </c>
      <c r="AI249" s="95"/>
      <c r="AJ249" s="20">
        <f>IF(AH$255,AH249/AH$255*100,0)</f>
        <v>243.85920061915084</v>
      </c>
      <c r="AK249" s="95"/>
      <c r="AL249" s="21">
        <v>0</v>
      </c>
      <c r="AM249" s="95"/>
      <c r="AN249" s="20">
        <f>(AL249/$BJ249)</f>
        <v>0</v>
      </c>
      <c r="AO249" s="95"/>
      <c r="AP249" s="20">
        <f>IF(AN$255,AN249/AN$255*100,0)</f>
        <v>0</v>
      </c>
      <c r="AQ249" s="95"/>
      <c r="AR249" s="21">
        <f t="shared" si="11"/>
        <v>5114937</v>
      </c>
      <c r="AS249" s="95"/>
      <c r="AT249" s="21">
        <v>263624</v>
      </c>
      <c r="AU249" s="95"/>
      <c r="AV249" s="22">
        <f t="shared" si="12"/>
        <v>5.1540028743267028</v>
      </c>
      <c r="AW249" s="95"/>
      <c r="AX249" s="21">
        <v>0</v>
      </c>
      <c r="AY249" s="95"/>
      <c r="AZ249" s="22">
        <f t="shared" si="13"/>
        <v>0</v>
      </c>
      <c r="BA249" s="95"/>
      <c r="BB249" s="21">
        <v>7039</v>
      </c>
      <c r="BC249" s="95"/>
      <c r="BD249" s="22">
        <f t="shared" si="14"/>
        <v>0.1376165532439598</v>
      </c>
      <c r="BE249" s="95"/>
      <c r="BF249" s="21">
        <v>0</v>
      </c>
      <c r="BG249" s="95"/>
      <c r="BH249" s="83">
        <v>34</v>
      </c>
      <c r="BI249" s="95"/>
      <c r="BJ249" s="28">
        <v>10057</v>
      </c>
      <c r="BK249" s="95"/>
      <c r="BL249" s="28">
        <f t="shared" si="15"/>
        <v>10057</v>
      </c>
      <c r="BM249" s="95"/>
      <c r="BN249" s="28">
        <f t="shared" si="16"/>
        <v>10057</v>
      </c>
      <c r="BO249" s="95"/>
      <c r="BP249" s="28">
        <f t="shared" si="17"/>
        <v>0</v>
      </c>
      <c r="BQ249" s="95"/>
      <c r="BR249" s="28">
        <f t="shared" si="18"/>
        <v>10057</v>
      </c>
      <c r="BS249" s="95"/>
      <c r="BT249" s="28">
        <f t="shared" si="19"/>
        <v>0</v>
      </c>
    </row>
    <row r="250" spans="1:72" ht="11.25" x14ac:dyDescent="0.25">
      <c r="A250" s="83">
        <v>34</v>
      </c>
      <c r="B250" s="91"/>
      <c r="C250" s="83" t="s">
        <v>244</v>
      </c>
      <c r="D250" s="95"/>
      <c r="E250" s="21">
        <v>1088607</v>
      </c>
      <c r="F250" s="95"/>
      <c r="G250" s="20">
        <f>(E250/$BJ250)</f>
        <v>318.86555360281193</v>
      </c>
      <c r="H250" s="95"/>
      <c r="I250" s="20">
        <f>IF(G$255,G250/G$255*100,0)</f>
        <v>98.904023099764231</v>
      </c>
      <c r="J250" s="95"/>
      <c r="K250" s="21">
        <v>0</v>
      </c>
      <c r="L250" s="95"/>
      <c r="M250" s="21">
        <v>207748</v>
      </c>
      <c r="N250" s="95"/>
      <c r="O250" s="20">
        <f>(M250/$BJ250)</f>
        <v>60.851786760398362</v>
      </c>
      <c r="P250" s="95"/>
      <c r="Q250" s="20">
        <f>IF(O$255,O250/O$255*100,0)</f>
        <v>126.68526776942734</v>
      </c>
      <c r="R250" s="95"/>
      <c r="S250" s="21">
        <v>0</v>
      </c>
      <c r="T250" s="95"/>
      <c r="U250" s="22">
        <f t="shared" si="10"/>
        <v>0</v>
      </c>
      <c r="V250" s="95"/>
      <c r="W250" s="22">
        <f>IF(U$255,U250/U$255*100,0)</f>
        <v>0</v>
      </c>
      <c r="X250" s="95"/>
      <c r="Y250" s="21">
        <v>0</v>
      </c>
      <c r="Z250" s="95"/>
      <c r="AA250" s="21">
        <v>0</v>
      </c>
      <c r="AB250" s="95"/>
      <c r="AC250" s="21">
        <v>0</v>
      </c>
      <c r="AD250" s="95"/>
      <c r="AE250" s="95"/>
      <c r="AF250" s="21">
        <v>83706</v>
      </c>
      <c r="AG250" s="95"/>
      <c r="AH250" s="20">
        <f>(AF250/$BJ250)</f>
        <v>24.518453427065026</v>
      </c>
      <c r="AI250" s="95"/>
      <c r="AJ250" s="20">
        <f>IF(AH$255,AH250/AH$255*100,0)</f>
        <v>100.25293667721802</v>
      </c>
      <c r="AK250" s="95"/>
      <c r="AL250" s="21">
        <v>0</v>
      </c>
      <c r="AM250" s="95"/>
      <c r="AN250" s="20">
        <f>(AL250/$BJ250)</f>
        <v>0</v>
      </c>
      <c r="AO250" s="95"/>
      <c r="AP250" s="20">
        <f>IF(AN$255,AN250/AN$255*100,0)</f>
        <v>0</v>
      </c>
      <c r="AQ250" s="95"/>
      <c r="AR250" s="21">
        <f t="shared" si="11"/>
        <v>1380061</v>
      </c>
      <c r="AS250" s="95"/>
      <c r="AT250" s="21">
        <v>104080</v>
      </c>
      <c r="AU250" s="95"/>
      <c r="AV250" s="22">
        <f t="shared" si="12"/>
        <v>7.5416956207008239</v>
      </c>
      <c r="AW250" s="95"/>
      <c r="AX250" s="21">
        <v>1849</v>
      </c>
      <c r="AY250" s="95"/>
      <c r="AZ250" s="22">
        <f t="shared" si="13"/>
        <v>0.13397958496037493</v>
      </c>
      <c r="BA250" s="95"/>
      <c r="BB250" s="21">
        <v>0</v>
      </c>
      <c r="BC250" s="95"/>
      <c r="BD250" s="22">
        <f t="shared" si="14"/>
        <v>0</v>
      </c>
      <c r="BE250" s="95"/>
      <c r="BF250" s="21">
        <v>0</v>
      </c>
      <c r="BG250" s="95"/>
      <c r="BH250" s="83">
        <v>35</v>
      </c>
      <c r="BI250" s="95"/>
      <c r="BJ250" s="28">
        <v>3414</v>
      </c>
      <c r="BK250" s="95"/>
      <c r="BL250" s="28">
        <f t="shared" si="15"/>
        <v>3414</v>
      </c>
      <c r="BM250" s="95"/>
      <c r="BN250" s="28">
        <f t="shared" si="16"/>
        <v>3414</v>
      </c>
      <c r="BO250" s="95"/>
      <c r="BP250" s="28">
        <f t="shared" si="17"/>
        <v>0</v>
      </c>
      <c r="BQ250" s="95"/>
      <c r="BR250" s="28">
        <f t="shared" si="18"/>
        <v>3414</v>
      </c>
      <c r="BS250" s="95"/>
      <c r="BT250" s="28">
        <f t="shared" si="19"/>
        <v>0</v>
      </c>
    </row>
    <row r="251" spans="1:72" ht="11.25" x14ac:dyDescent="0.25">
      <c r="A251" s="83">
        <v>35</v>
      </c>
      <c r="B251" s="91"/>
      <c r="C251" s="83" t="s">
        <v>212</v>
      </c>
      <c r="D251" s="95"/>
      <c r="E251" s="21">
        <v>1151490</v>
      </c>
      <c r="F251" s="95"/>
      <c r="G251" s="20">
        <f>(E251/$BJ251)</f>
        <v>387.57657354426118</v>
      </c>
      <c r="H251" s="95"/>
      <c r="I251" s="20">
        <f>IF(G$255,G251/G$255*100,0)</f>
        <v>120.21644216388961</v>
      </c>
      <c r="J251" s="95"/>
      <c r="K251" s="21">
        <v>0</v>
      </c>
      <c r="L251" s="95"/>
      <c r="M251" s="21">
        <v>107000</v>
      </c>
      <c r="N251" s="95"/>
      <c r="O251" s="20">
        <f>(M251/$BJ251)</f>
        <v>36.014809828340624</v>
      </c>
      <c r="P251" s="95"/>
      <c r="Q251" s="20">
        <f>IF(O$255,O251/O$255*100,0)</f>
        <v>74.978009187029954</v>
      </c>
      <c r="R251" s="95"/>
      <c r="S251" s="21">
        <v>0</v>
      </c>
      <c r="T251" s="95"/>
      <c r="U251" s="22">
        <f>(S251/$BJ251)</f>
        <v>0</v>
      </c>
      <c r="V251" s="95"/>
      <c r="W251" s="22">
        <f>IF(U$255,U251/U$255*100,0)</f>
        <v>0</v>
      </c>
      <c r="X251" s="95"/>
      <c r="Y251" s="21">
        <v>0</v>
      </c>
      <c r="Z251" s="95"/>
      <c r="AA251" s="21">
        <v>0</v>
      </c>
      <c r="AB251" s="95"/>
      <c r="AC251" s="21">
        <v>0</v>
      </c>
      <c r="AD251" s="95"/>
      <c r="AE251" s="95"/>
      <c r="AF251" s="21">
        <v>0</v>
      </c>
      <c r="AG251" s="95"/>
      <c r="AH251" s="20">
        <f>(AF251/$BJ251)</f>
        <v>0</v>
      </c>
      <c r="AI251" s="95"/>
      <c r="AJ251" s="20">
        <f>IF(AH$255,AH251/AH$255*100,0)</f>
        <v>0</v>
      </c>
      <c r="AK251" s="95"/>
      <c r="AL251" s="21">
        <v>0</v>
      </c>
      <c r="AM251" s="95"/>
      <c r="AN251" s="22">
        <f>(AL251/$BJ251)</f>
        <v>0</v>
      </c>
      <c r="AO251" s="95"/>
      <c r="AP251" s="22">
        <f>IF(AN$255,AN251/AN$255*100,0)</f>
        <v>0</v>
      </c>
      <c r="AQ251" s="95"/>
      <c r="AR251" s="21">
        <f>(E251+M251+S251+AF251+AL251)</f>
        <v>1258490</v>
      </c>
      <c r="AS251" s="95"/>
      <c r="AT251" s="21">
        <v>15000</v>
      </c>
      <c r="AU251" s="95"/>
      <c r="AV251" s="22">
        <f>IF($AR251,AT251/$AR251*100,0)</f>
        <v>1.1919045840650302</v>
      </c>
      <c r="AW251" s="95"/>
      <c r="AX251" s="21">
        <v>34910</v>
      </c>
      <c r="AY251" s="95"/>
      <c r="AZ251" s="22">
        <f>IF($AR251,AX251/$AR251*100,0)</f>
        <v>2.7739592686473471</v>
      </c>
      <c r="BA251" s="95"/>
      <c r="BB251" s="21">
        <v>0</v>
      </c>
      <c r="BC251" s="95"/>
      <c r="BD251" s="22">
        <f>IF($AR251,BB251/$AR251*100,0)</f>
        <v>0</v>
      </c>
      <c r="BE251" s="95"/>
      <c r="BF251" s="21">
        <v>0</v>
      </c>
      <c r="BG251" s="95"/>
      <c r="BH251" s="83">
        <v>36</v>
      </c>
      <c r="BI251" s="95"/>
      <c r="BJ251" s="28">
        <v>2971</v>
      </c>
      <c r="BK251" s="95"/>
      <c r="BL251" s="28">
        <f>IF(E251,$BJ251,0)</f>
        <v>2971</v>
      </c>
      <c r="BM251" s="95"/>
      <c r="BN251" s="28">
        <f>IF(M251,$BJ251,0)</f>
        <v>2971</v>
      </c>
      <c r="BO251" s="95"/>
      <c r="BP251" s="28">
        <f>IF(S251,$BJ251,0)</f>
        <v>0</v>
      </c>
      <c r="BQ251" s="95"/>
      <c r="BR251" s="28">
        <f>IF(AF251,$BJ251,0)</f>
        <v>0</v>
      </c>
      <c r="BS251" s="95"/>
      <c r="BT251" s="28">
        <f>IF(AL251,$BJ251,0)</f>
        <v>0</v>
      </c>
    </row>
    <row r="252" spans="1:72" ht="11.25" x14ac:dyDescent="0.25">
      <c r="A252" s="83">
        <v>36</v>
      </c>
      <c r="B252" s="91"/>
      <c r="C252" s="83" t="s">
        <v>245</v>
      </c>
      <c r="D252" s="95"/>
      <c r="E252" s="21">
        <v>2067665</v>
      </c>
      <c r="F252" s="95"/>
      <c r="G252" s="20">
        <f>(E252/$BJ252)</f>
        <v>356.06423282245566</v>
      </c>
      <c r="H252" s="95"/>
      <c r="I252" s="20">
        <f>IF(G$255,G252/G$255*100,0)</f>
        <v>110.44211176205718</v>
      </c>
      <c r="J252" s="95"/>
      <c r="K252" s="21">
        <v>0</v>
      </c>
      <c r="L252" s="95"/>
      <c r="M252" s="21">
        <v>450330</v>
      </c>
      <c r="N252" s="95"/>
      <c r="O252" s="20">
        <f>(M252/$BJ252)</f>
        <v>77.549509213018766</v>
      </c>
      <c r="P252" s="95"/>
      <c r="Q252" s="20">
        <f>IF(O$255,O252/O$255*100,0)</f>
        <v>161.44768893511846</v>
      </c>
      <c r="R252" s="95"/>
      <c r="S252" s="21">
        <v>0</v>
      </c>
      <c r="T252" s="95"/>
      <c r="U252" s="22">
        <f>(S252/$BJ252)</f>
        <v>0</v>
      </c>
      <c r="V252" s="95"/>
      <c r="W252" s="22">
        <f>IF(U$255,U252/U$255*100,0)</f>
        <v>0</v>
      </c>
      <c r="X252" s="95"/>
      <c r="Y252" s="21">
        <v>0</v>
      </c>
      <c r="Z252" s="95"/>
      <c r="AA252" s="21">
        <v>0</v>
      </c>
      <c r="AB252" s="95"/>
      <c r="AC252" s="21">
        <v>0</v>
      </c>
      <c r="AD252" s="95"/>
      <c r="AE252" s="95"/>
      <c r="AF252" s="21">
        <v>0</v>
      </c>
      <c r="AG252" s="95"/>
      <c r="AH252" s="20">
        <f>(AF252/$BJ252)</f>
        <v>0</v>
      </c>
      <c r="AI252" s="95"/>
      <c r="AJ252" s="20">
        <f>IF(AH$255,AH252/AH$255*100,0)</f>
        <v>0</v>
      </c>
      <c r="AK252" s="95"/>
      <c r="AL252" s="21">
        <v>0</v>
      </c>
      <c r="AM252" s="95"/>
      <c r="AN252" s="22">
        <f>(AL252/$BJ252)</f>
        <v>0</v>
      </c>
      <c r="AO252" s="95"/>
      <c r="AP252" s="22">
        <f>IF(AN$255,AN252/AN$255*100,0)</f>
        <v>0</v>
      </c>
      <c r="AQ252" s="95"/>
      <c r="AR252" s="21">
        <f>(E252+M252+S252+AF252+AL252)</f>
        <v>2517995</v>
      </c>
      <c r="AS252" s="95"/>
      <c r="AT252" s="21">
        <v>142798</v>
      </c>
      <c r="AU252" s="95"/>
      <c r="AV252" s="22">
        <f>IF($AR252,AT252/$AR252*100,0)</f>
        <v>5.671099426329282</v>
      </c>
      <c r="AW252" s="95"/>
      <c r="AX252" s="21">
        <v>3969</v>
      </c>
      <c r="AY252" s="95"/>
      <c r="AZ252" s="22">
        <f>IF($AR252,AX252/$AR252*100,0)</f>
        <v>0.15762541228239135</v>
      </c>
      <c r="BA252" s="95"/>
      <c r="BB252" s="21">
        <v>0</v>
      </c>
      <c r="BC252" s="95"/>
      <c r="BD252" s="22">
        <f>IF($AR252,BB252/$AR252*100,0)</f>
        <v>0</v>
      </c>
      <c r="BE252" s="95"/>
      <c r="BF252" s="21">
        <v>0</v>
      </c>
      <c r="BG252" s="95"/>
      <c r="BH252" s="83">
        <v>37</v>
      </c>
      <c r="BI252" s="95"/>
      <c r="BJ252" s="28">
        <v>5807</v>
      </c>
      <c r="BK252" s="95"/>
      <c r="BL252" s="28">
        <f>IF(E252,$BJ252,0)</f>
        <v>5807</v>
      </c>
      <c r="BM252" s="95"/>
      <c r="BN252" s="28">
        <f>IF(M252,$BJ252,0)</f>
        <v>5807</v>
      </c>
      <c r="BO252" s="95"/>
      <c r="BP252" s="28">
        <f>IF(S252,$BJ252,0)</f>
        <v>0</v>
      </c>
      <c r="BQ252" s="95"/>
      <c r="BR252" s="28">
        <f>IF(AF252,$BJ252,0)</f>
        <v>0</v>
      </c>
      <c r="BS252" s="95"/>
      <c r="BT252" s="28">
        <f>IF(AL252,$BJ252,0)</f>
        <v>0</v>
      </c>
    </row>
    <row r="253" spans="1:72" ht="11.25" x14ac:dyDescent="0.25">
      <c r="A253" s="97">
        <v>37</v>
      </c>
      <c r="B253" s="91"/>
      <c r="C253" s="83" t="s">
        <v>246</v>
      </c>
      <c r="D253" s="95"/>
      <c r="E253" s="23">
        <v>2390742</v>
      </c>
      <c r="F253" s="95"/>
      <c r="G253" s="20">
        <f>(E253/$BJ253)</f>
        <v>289.26098003629767</v>
      </c>
      <c r="H253" s="95"/>
      <c r="I253" s="20">
        <f>IF(G$255,G253/G$255*100,0)</f>
        <v>89.72143377709186</v>
      </c>
      <c r="J253" s="95"/>
      <c r="K253" s="23">
        <v>0</v>
      </c>
      <c r="L253" s="95"/>
      <c r="M253" s="23">
        <v>2215051</v>
      </c>
      <c r="N253" s="95"/>
      <c r="O253" s="20">
        <f>(M253/$BJ253)</f>
        <v>268.00375075620087</v>
      </c>
      <c r="P253" s="95"/>
      <c r="Q253" s="20">
        <f>IF(O$255,O253/O$255*100,0)</f>
        <v>557.94790482398503</v>
      </c>
      <c r="R253" s="95"/>
      <c r="S253" s="23">
        <v>0</v>
      </c>
      <c r="T253" s="95"/>
      <c r="U253" s="22">
        <f t="shared" si="10"/>
        <v>0</v>
      </c>
      <c r="V253" s="95"/>
      <c r="W253" s="22">
        <f>IF(U$255,U253/U$255*100,0)</f>
        <v>0</v>
      </c>
      <c r="X253" s="95"/>
      <c r="Y253" s="23">
        <v>0</v>
      </c>
      <c r="Z253" s="95"/>
      <c r="AA253" s="23">
        <v>0</v>
      </c>
      <c r="AB253" s="95"/>
      <c r="AC253" s="23">
        <v>0</v>
      </c>
      <c r="AD253" s="95"/>
      <c r="AE253" s="95"/>
      <c r="AF253" s="23">
        <v>100760</v>
      </c>
      <c r="AG253" s="95"/>
      <c r="AH253" s="20">
        <f>(AF253/$BJ253)</f>
        <v>12.191167574107682</v>
      </c>
      <c r="AI253" s="95"/>
      <c r="AJ253" s="20">
        <f>IF(AH$255,AH253/AH$255*100,0)</f>
        <v>49.848182898813214</v>
      </c>
      <c r="AK253" s="95"/>
      <c r="AL253" s="23">
        <v>146854</v>
      </c>
      <c r="AM253" s="95"/>
      <c r="AN253" s="22">
        <f>(AL253/$BJ253)</f>
        <v>17.768179068360556</v>
      </c>
      <c r="AO253" s="95"/>
      <c r="AP253" s="22">
        <f>IF(AN$255,AN253/AN$255*100,0)</f>
        <v>58.699197228598379</v>
      </c>
      <c r="AQ253" s="95"/>
      <c r="AR253" s="23">
        <f t="shared" si="11"/>
        <v>4853407</v>
      </c>
      <c r="AS253" s="95"/>
      <c r="AT253" s="23">
        <v>242904</v>
      </c>
      <c r="AU253" s="95"/>
      <c r="AV253" s="22">
        <f t="shared" si="12"/>
        <v>5.0048141439611395</v>
      </c>
      <c r="AW253" s="95"/>
      <c r="AX253" s="23">
        <v>58308</v>
      </c>
      <c r="AY253" s="95"/>
      <c r="AZ253" s="22">
        <f t="shared" si="13"/>
        <v>1.2013828636254904</v>
      </c>
      <c r="BA253" s="95"/>
      <c r="BB253" s="23">
        <v>3234671</v>
      </c>
      <c r="BC253" s="95"/>
      <c r="BD253" s="22">
        <f t="shared" si="14"/>
        <v>66.647429321299441</v>
      </c>
      <c r="BE253" s="95"/>
      <c r="BF253" s="23">
        <v>771213</v>
      </c>
      <c r="BG253" s="95"/>
      <c r="BH253" s="97">
        <v>38</v>
      </c>
      <c r="BI253" s="95"/>
      <c r="BJ253" s="31">
        <v>8265</v>
      </c>
      <c r="BK253" s="95"/>
      <c r="BL253" s="31">
        <f t="shared" si="15"/>
        <v>8265</v>
      </c>
      <c r="BM253" s="95"/>
      <c r="BN253" s="31">
        <f t="shared" si="16"/>
        <v>8265</v>
      </c>
      <c r="BO253" s="95"/>
      <c r="BP253" s="31">
        <f t="shared" si="17"/>
        <v>0</v>
      </c>
      <c r="BQ253" s="95"/>
      <c r="BR253" s="31">
        <f t="shared" si="18"/>
        <v>8265</v>
      </c>
      <c r="BS253" s="95"/>
      <c r="BT253" s="31">
        <f t="shared" si="19"/>
        <v>8265</v>
      </c>
    </row>
    <row r="254" spans="1:72" ht="8.85" customHeight="1" x14ac:dyDescent="0.25">
      <c r="A254" s="95"/>
      <c r="B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c r="BK254" s="95"/>
      <c r="BL254" s="95"/>
      <c r="BM254" s="95"/>
      <c r="BN254" s="95"/>
      <c r="BO254" s="95"/>
      <c r="BP254" s="95"/>
      <c r="BQ254" s="95"/>
      <c r="BR254" s="95"/>
      <c r="BS254" s="95"/>
      <c r="BT254" s="95"/>
    </row>
    <row r="255" spans="1:72" ht="8.85" customHeight="1" x14ac:dyDescent="0.25">
      <c r="A255" s="97">
        <f>A253</f>
        <v>37</v>
      </c>
      <c r="B255" s="95"/>
      <c r="C255" s="91" t="s">
        <v>65</v>
      </c>
      <c r="D255" s="95"/>
      <c r="E255" s="24">
        <f>SUM(E217:E253)</f>
        <v>112385380</v>
      </c>
      <c r="F255" s="95"/>
      <c r="G255" s="26">
        <f>IF(BL255=0,0,IF(ISNONTEXT(H255),E255/$BJ255,E255/BL255))</f>
        <v>322.39897186100615</v>
      </c>
      <c r="H255" s="95"/>
      <c r="I255" s="22">
        <f>IF(G$255,G255/G$255*100,0)</f>
        <v>100</v>
      </c>
      <c r="J255" s="95"/>
      <c r="K255" s="24">
        <f>SUM(K217:K253)</f>
        <v>0</v>
      </c>
      <c r="L255" s="95"/>
      <c r="M255" s="24">
        <f>SUM(M217:M253)</f>
        <v>16744161</v>
      </c>
      <c r="N255" s="95"/>
      <c r="O255" s="26">
        <f>IF(BN255=0,0,IF(ISNONTEXT(P255),M255/$BJ255,M255/BN255))</f>
        <v>48.033830477551057</v>
      </c>
      <c r="P255" s="95"/>
      <c r="Q255" s="22">
        <f>IF(O$255,O255/O$255*100,0)</f>
        <v>100</v>
      </c>
      <c r="R255" s="95"/>
      <c r="S255" s="24">
        <f>SUM(S217:S253)</f>
        <v>0</v>
      </c>
      <c r="T255" s="95"/>
      <c r="U255" s="26">
        <f>IF(BP255=0,0,IF(ISNONTEXT(V255),S255/$BJ255,S255/BP255))</f>
        <v>0</v>
      </c>
      <c r="V255" s="95"/>
      <c r="W255" s="22">
        <f>IF(U$255,U255/U$255*100,0)</f>
        <v>0</v>
      </c>
      <c r="X255" s="95"/>
      <c r="Y255" s="24">
        <f>SUM(Y217:Y253)</f>
        <v>0</v>
      </c>
      <c r="Z255" s="95"/>
      <c r="AA255" s="24">
        <f>SUM(AA217:AA253)</f>
        <v>0</v>
      </c>
      <c r="AB255" s="95"/>
      <c r="AC255" s="24">
        <f>SUM(AC217:AC253)</f>
        <v>0</v>
      </c>
      <c r="AD255" s="95"/>
      <c r="AE255" s="95"/>
      <c r="AF255" s="24">
        <f>SUM(AF217:AF253)</f>
        <v>2481366</v>
      </c>
      <c r="AG255" s="95"/>
      <c r="AH255" s="26">
        <f>IF(BR255=0,0,IF(ISNONTEXT(AI255),AF255/$BJ255,AF255/BR255))</f>
        <v>24.45659373151981</v>
      </c>
      <c r="AI255" s="95" t="s">
        <v>357</v>
      </c>
      <c r="AJ255" s="22">
        <f>IF(AH$255,AH255/AH$255*100,0)</f>
        <v>100</v>
      </c>
      <c r="AK255" s="95"/>
      <c r="AL255" s="24">
        <f>SUM(AL217:AL253)</f>
        <v>4681843</v>
      </c>
      <c r="AM255" s="95"/>
      <c r="AN255" s="26">
        <f>IF(BT255=0,0,IF(ISNONTEXT(AO255),AL255/$BJ255,AL255/BT255))</f>
        <v>30.269884269735567</v>
      </c>
      <c r="AO255" s="95" t="s">
        <v>357</v>
      </c>
      <c r="AP255" s="22">
        <f>IF(AN$255,AN255/AN$255*100,0)</f>
        <v>100</v>
      </c>
      <c r="AQ255" s="95"/>
      <c r="AR255" s="24">
        <f>SUM(AR217:AR253)</f>
        <v>136292750</v>
      </c>
      <c r="AS255" s="95"/>
      <c r="AT255" s="24">
        <f>SUM(AT217:AT253)</f>
        <v>8567889</v>
      </c>
      <c r="AU255" s="95"/>
      <c r="AV255" s="22">
        <f>IF($AR255,AT255/$AR255*100,0)</f>
        <v>6.2863864732350034</v>
      </c>
      <c r="AW255" s="95"/>
      <c r="AX255" s="24">
        <f>SUM(AX217:AX253)</f>
        <v>6933132</v>
      </c>
      <c r="AY255" s="95"/>
      <c r="AZ255" s="22">
        <f>IF($AR255,AX255/$AR255*100,0)</f>
        <v>5.0869411615804951</v>
      </c>
      <c r="BA255" s="95"/>
      <c r="BB255" s="24">
        <f>SUM(BB217:BB253)</f>
        <v>4847706</v>
      </c>
      <c r="BC255" s="95"/>
      <c r="BD255" s="22">
        <f>IF($AR255,BB255/$AR255*100,0)</f>
        <v>3.5568333605419213</v>
      </c>
      <c r="BE255" s="95"/>
      <c r="BF255" s="24">
        <f>SUM(BF217:BF253)</f>
        <v>4816221</v>
      </c>
      <c r="BG255" s="95"/>
      <c r="BH255" s="97">
        <f>BH253</f>
        <v>38</v>
      </c>
      <c r="BI255" s="95"/>
      <c r="BJ255" s="31">
        <f>SUM(BJ217:BJ253)</f>
        <v>348591</v>
      </c>
      <c r="BK255" s="95"/>
      <c r="BL255" s="31">
        <f>SUM(BL217:BL253)</f>
        <v>348591</v>
      </c>
      <c r="BM255" s="96"/>
      <c r="BN255" s="31">
        <f>SUM(BN217:BN253)</f>
        <v>313518</v>
      </c>
      <c r="BO255" s="96"/>
      <c r="BP255" s="31">
        <f>SUM(BP217:BP253)</f>
        <v>0</v>
      </c>
      <c r="BQ255" s="96"/>
      <c r="BR255" s="31">
        <f>SUM(BR217:BR253)</f>
        <v>101460</v>
      </c>
      <c r="BS255" s="96"/>
      <c r="BT255" s="31">
        <f>SUM(BT217:BT253)</f>
        <v>154670</v>
      </c>
    </row>
    <row r="256" spans="1:72" ht="8.85" customHeight="1" x14ac:dyDescent="0.25">
      <c r="A256" s="95"/>
      <c r="B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c r="BG256" s="95"/>
      <c r="BH256" s="95"/>
      <c r="BI256" s="95"/>
      <c r="BJ256" s="95"/>
      <c r="BK256" s="95"/>
      <c r="BL256" s="95"/>
      <c r="BM256" s="95"/>
      <c r="BN256" s="95"/>
      <c r="BO256" s="95"/>
      <c r="BP256" s="95"/>
      <c r="BQ256" s="95"/>
      <c r="BR256" s="95"/>
      <c r="BS256" s="95"/>
      <c r="BT256" s="95"/>
    </row>
    <row r="257" spans="1:72" ht="12" thickBot="1" x14ac:dyDescent="0.3">
      <c r="A257" s="108">
        <f>(A53+A195+A255)</f>
        <v>170</v>
      </c>
      <c r="B257" s="95"/>
      <c r="C257" s="91" t="s">
        <v>247</v>
      </c>
      <c r="D257" s="95"/>
      <c r="E257" s="27">
        <f>(E53+E195+E255)</f>
        <v>2136910571</v>
      </c>
      <c r="F257" s="95"/>
      <c r="G257" s="26">
        <f>(E257/$BJ257)</f>
        <v>246.45952716081504</v>
      </c>
      <c r="H257" s="95"/>
      <c r="I257" s="22"/>
      <c r="J257" s="95"/>
      <c r="K257" s="27">
        <f>(K53+K195+K255)</f>
        <v>495769164</v>
      </c>
      <c r="L257" s="95"/>
      <c r="M257" s="27">
        <f>(M53+M195+M255)</f>
        <v>2030074451</v>
      </c>
      <c r="N257" s="95"/>
      <c r="O257" s="26">
        <f>(M257/$BJ257)</f>
        <v>234.13763593324992</v>
      </c>
      <c r="P257" s="95"/>
      <c r="Q257" s="22"/>
      <c r="R257" s="95"/>
      <c r="S257" s="27">
        <f>(S53+S195+S255)</f>
        <v>1102188275</v>
      </c>
      <c r="T257" s="95"/>
      <c r="U257" s="26">
        <f>(S257/$BJ257)</f>
        <v>127.12034129325967</v>
      </c>
      <c r="V257" s="95"/>
      <c r="W257" s="22"/>
      <c r="X257" s="95"/>
      <c r="Y257" s="27">
        <f>(Y53+Y195+Y255)</f>
        <v>519070623</v>
      </c>
      <c r="Z257" s="95"/>
      <c r="AA257" s="27">
        <f>(AA53+AA195+AA255)</f>
        <v>464625556</v>
      </c>
      <c r="AB257" s="95"/>
      <c r="AC257" s="27">
        <f>(AC53+AC195+AC255)</f>
        <v>32477857</v>
      </c>
      <c r="AD257" s="95"/>
      <c r="AE257" s="95"/>
      <c r="AF257" s="27">
        <f>(AF53+AF195+AF255)</f>
        <v>156153083</v>
      </c>
      <c r="AG257" s="95"/>
      <c r="AH257" s="26">
        <f>(AF257/$BJ257)</f>
        <v>18.00983884078671</v>
      </c>
      <c r="AI257" s="95"/>
      <c r="AJ257" s="22"/>
      <c r="AK257" s="95"/>
      <c r="AL257" s="27">
        <f>(AL53+AL195+AL255)</f>
        <v>444968899</v>
      </c>
      <c r="AM257" s="95"/>
      <c r="AN257" s="26">
        <f>(AL257/$BJ257)</f>
        <v>51.320268586386469</v>
      </c>
      <c r="AO257" s="95"/>
      <c r="AP257" s="22"/>
      <c r="AQ257" s="95"/>
      <c r="AR257" s="27">
        <f>(AR53+AR195+AR255)</f>
        <v>5870295279</v>
      </c>
      <c r="AS257" s="95"/>
      <c r="AT257" s="27">
        <f>(AT53+AT195+AT255)</f>
        <v>667621770</v>
      </c>
      <c r="AU257" s="95"/>
      <c r="AV257" s="22">
        <f>IF($AR257,AT257/$AR257*100,0)</f>
        <v>11.372882253271062</v>
      </c>
      <c r="AW257" s="95"/>
      <c r="AX257" s="27">
        <f>(AX53+AX195+AX255)</f>
        <v>95237071</v>
      </c>
      <c r="AY257" s="95"/>
      <c r="AZ257" s="22">
        <f>IF($AR257,AX257/$AR257*100,0)</f>
        <v>1.6223557159159387</v>
      </c>
      <c r="BA257" s="95"/>
      <c r="BB257" s="27">
        <f>(BB53+BB195+BB255)</f>
        <v>62165290</v>
      </c>
      <c r="BC257" s="95"/>
      <c r="BD257" s="22">
        <f>IF($AR257,BB257/$AR257*100,0)</f>
        <v>1.0589806312194538</v>
      </c>
      <c r="BE257" s="95"/>
      <c r="BF257" s="27">
        <f>(BF53+BF195+BF255)</f>
        <v>258723826</v>
      </c>
      <c r="BG257" s="95"/>
      <c r="BH257" s="108">
        <f>(BH53+BH195+BH255)</f>
        <v>171</v>
      </c>
      <c r="BI257" s="95"/>
      <c r="BJ257" s="33">
        <f>BJ53+BJ195+BJ255</f>
        <v>8670432</v>
      </c>
      <c r="BK257" s="95"/>
      <c r="BL257" s="33">
        <f>BL53+BL195+BL255</f>
        <v>8670432</v>
      </c>
      <c r="BM257" s="96"/>
      <c r="BN257" s="33">
        <f>BN53+BN195+BN255</f>
        <v>8635359</v>
      </c>
      <c r="BO257" s="96"/>
      <c r="BP257" s="33">
        <f>BP53+BP195+BP255</f>
        <v>8321841</v>
      </c>
      <c r="BQ257" s="96"/>
      <c r="BR257" s="33">
        <f>BR53+BR195+BR255</f>
        <v>8415822</v>
      </c>
      <c r="BS257" s="96"/>
      <c r="BT257" s="33">
        <f>BT53+BT195+BT255</f>
        <v>8452365</v>
      </c>
    </row>
    <row r="258" spans="1:72" ht="8.85" customHeight="1" thickTop="1" x14ac:dyDescent="0.25">
      <c r="A258" s="95"/>
      <c r="B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c r="BG258" s="95"/>
      <c r="BH258" s="95"/>
      <c r="BI258" s="95"/>
      <c r="BJ258" s="95"/>
      <c r="BK258" s="95"/>
      <c r="BL258" s="95"/>
      <c r="BM258" s="95"/>
      <c r="BN258" s="95"/>
      <c r="BO258" s="95"/>
      <c r="BP258" s="95"/>
      <c r="BQ258" s="95"/>
      <c r="BR258" s="95"/>
      <c r="BS258" s="95"/>
      <c r="BT258" s="95"/>
    </row>
    <row r="259" spans="1:72" ht="8.85" customHeight="1" x14ac:dyDescent="0.25">
      <c r="A259" s="95"/>
      <c r="B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c r="BS259" s="95"/>
      <c r="BT259" s="95"/>
    </row>
    <row r="260" spans="1:72" ht="10.5" customHeight="1" x14ac:dyDescent="0.25">
      <c r="A260" s="95"/>
      <c r="B260" s="95"/>
      <c r="C260" s="83" t="s">
        <v>248</v>
      </c>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c r="BS260" s="95"/>
      <c r="BT260" s="95"/>
    </row>
    <row r="261" spans="1:72" ht="6.2" customHeight="1" x14ac:dyDescent="0.25">
      <c r="A261" s="95"/>
      <c r="B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c r="BS261" s="95"/>
      <c r="BT261" s="95"/>
    </row>
    <row r="262" spans="1:72" ht="8.85" customHeight="1" x14ac:dyDescent="0.25">
      <c r="A262" s="95"/>
      <c r="B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c r="BS262" s="95"/>
      <c r="BT262" s="95"/>
    </row>
    <row r="263" spans="1:72" ht="8.85" customHeight="1" x14ac:dyDescent="0.25">
      <c r="A263" s="95"/>
      <c r="B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c r="BS263" s="95"/>
      <c r="BT263" s="95"/>
    </row>
    <row r="264" spans="1:72" ht="8.85" customHeight="1" x14ac:dyDescent="0.25">
      <c r="A264" s="95"/>
      <c r="B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c r="BS264" s="95"/>
      <c r="BT264" s="95"/>
    </row>
    <row r="265" spans="1:72" ht="8.85" customHeight="1" x14ac:dyDescent="0.25">
      <c r="A265" s="95"/>
      <c r="B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row>
    <row r="266" spans="1:72" ht="8.85" customHeight="1" x14ac:dyDescent="0.25">
      <c r="A266" s="95"/>
      <c r="B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row>
    <row r="267" spans="1:72" ht="8.85" customHeight="1" x14ac:dyDescent="0.25">
      <c r="A267" s="95"/>
      <c r="B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c r="BS267" s="95"/>
      <c r="BT267" s="95"/>
    </row>
    <row r="268" spans="1:72" ht="7.7" customHeight="1" x14ac:dyDescent="0.25">
      <c r="A268" s="95"/>
      <c r="B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c r="BS268" s="95"/>
      <c r="BT268" s="95"/>
    </row>
    <row r="269" spans="1:72" ht="8.85" hidden="1" customHeight="1" x14ac:dyDescent="0.25">
      <c r="A269" s="95"/>
      <c r="B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T269" s="95"/>
    </row>
    <row r="270" spans="1:72" ht="8.85" hidden="1" customHeight="1" x14ac:dyDescent="0.25">
      <c r="A270" s="95"/>
      <c r="B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5"/>
      <c r="BL270" s="95"/>
      <c r="BM270" s="95"/>
      <c r="BN270" s="95"/>
      <c r="BO270" s="95"/>
      <c r="BP270" s="95"/>
      <c r="BQ270" s="95"/>
      <c r="BR270" s="95"/>
      <c r="BS270" s="95"/>
      <c r="BT270" s="95"/>
    </row>
    <row r="271" spans="1:72" ht="8.85" hidden="1" customHeight="1" x14ac:dyDescent="0.25">
      <c r="A271" s="95"/>
      <c r="B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row>
    <row r="272" spans="1:72" ht="8.85" customHeight="1" x14ac:dyDescent="0.25">
      <c r="A272" s="95"/>
      <c r="B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T272" s="95"/>
    </row>
    <row r="273" spans="1:61" s="80" customFormat="1" ht="12.2" customHeight="1" x14ac:dyDescent="0.25">
      <c r="A273" s="247"/>
      <c r="BI273" s="237"/>
    </row>
  </sheetData>
  <printOptions gridLinesSet="0"/>
  <pageMargins left="3.5" right="0.5" top="0.5" bottom="0.3" header="0.5" footer="0.5"/>
  <pageSetup paperSize="17" pageOrder="overThenDown" orientation="landscape" r:id="rId1"/>
  <headerFooter alignWithMargins="0"/>
  <rowBreaks count="3" manualBreakCount="3">
    <brk id="68" max="60" man="1"/>
    <brk id="135" max="60" man="1"/>
    <brk id="203" max="60" man="1"/>
  </rowBreaks>
  <colBreaks count="1" manualBreakCount="1">
    <brk id="3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3B995-0DD5-4005-918E-5C45A34E7636}">
  <sheetPr transitionEvaluation="1"/>
  <dimension ref="A1:AR273"/>
  <sheetViews>
    <sheetView showGridLines="0" zoomScale="120" zoomScaleNormal="12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5" style="83" customWidth="1"/>
    <col min="2" max="2" width="1.5703125" style="83" customWidth="1"/>
    <col min="3" max="3" width="11.7109375" style="83" customWidth="1"/>
    <col min="4" max="4" width="3.28515625" style="83" customWidth="1"/>
    <col min="5" max="5" width="14.42578125" style="83" customWidth="1"/>
    <col min="6" max="6" width="2.42578125" style="83" customWidth="1"/>
    <col min="7" max="7" width="11" style="83" customWidth="1"/>
    <col min="8" max="8" width="2.42578125" style="83" customWidth="1"/>
    <col min="9" max="9" width="11" style="83" customWidth="1"/>
    <col min="10" max="10" width="3.28515625" style="83" customWidth="1"/>
    <col min="11" max="11" width="14.42578125" style="83" customWidth="1"/>
    <col min="12" max="12" width="2.42578125" style="83" customWidth="1"/>
    <col min="13" max="13" width="11" style="83" customWidth="1"/>
    <col min="14" max="14" width="2.42578125" style="83" customWidth="1"/>
    <col min="15" max="15" width="11" style="83" customWidth="1"/>
    <col min="16" max="16" width="3.28515625" style="83" customWidth="1"/>
    <col min="17" max="17" width="14.42578125" style="83" customWidth="1"/>
    <col min="18" max="18" width="2.42578125" style="83" customWidth="1"/>
    <col min="19" max="19" width="11" style="83" customWidth="1"/>
    <col min="20" max="20" width="1.5703125" style="83" customWidth="1"/>
    <col min="21" max="21" width="11" style="83" customWidth="1"/>
    <col min="22" max="22" width="3.28515625" style="83" customWidth="1"/>
    <col min="23" max="23" width="15.28515625" style="83" customWidth="1"/>
    <col min="24" max="25" width="1.5703125" style="83" customWidth="1"/>
    <col min="26" max="26" width="14.42578125" style="83" customWidth="1"/>
    <col min="27" max="27" width="2.42578125" style="83" customWidth="1"/>
    <col min="28" max="28" width="12.7109375" style="83" customWidth="1"/>
    <col min="29" max="29" width="3.28515625" style="83" customWidth="1"/>
    <col min="30" max="30" width="14.42578125" style="83" customWidth="1"/>
    <col min="31" max="31" width="2.42578125" style="83" customWidth="1"/>
    <col min="32" max="32" width="12.7109375" style="83" customWidth="1"/>
    <col min="33" max="33" width="3.28515625" style="83" customWidth="1"/>
    <col min="34" max="34" width="14.42578125" style="83" customWidth="1"/>
    <col min="35" max="35" width="2.42578125" style="83" customWidth="1"/>
    <col min="36" max="36" width="12.7109375" style="83" customWidth="1"/>
    <col min="37" max="37" width="3.28515625" style="83" customWidth="1"/>
    <col min="38" max="38" width="14.42578125" style="83" customWidth="1"/>
    <col min="39" max="39" width="3.28515625" style="83" customWidth="1"/>
    <col min="40" max="40" width="17.85546875" style="83" customWidth="1"/>
    <col min="41" max="41" width="2.42578125" style="83" customWidth="1"/>
    <col min="42" max="42" width="5.85546875" style="83" customWidth="1"/>
    <col min="43" max="43" width="30.7109375" style="83" customWidth="1"/>
    <col min="44" max="44" width="9.28515625" style="83" hidden="1" customWidth="1"/>
    <col min="45" max="256" width="12.7109375" style="83"/>
    <col min="257" max="257" width="5" style="83" customWidth="1"/>
    <col min="258" max="258" width="1.5703125" style="83" customWidth="1"/>
    <col min="259" max="259" width="19.5703125" style="83" customWidth="1"/>
    <col min="260" max="260" width="3.28515625" style="83" customWidth="1"/>
    <col min="261" max="261" width="14.42578125" style="83" customWidth="1"/>
    <col min="262" max="262" width="2.42578125" style="83" customWidth="1"/>
    <col min="263" max="263" width="11" style="83" customWidth="1"/>
    <col min="264" max="264" width="2.42578125" style="83" customWidth="1"/>
    <col min="265" max="265" width="11" style="83" customWidth="1"/>
    <col min="266" max="266" width="3.28515625" style="83" customWidth="1"/>
    <col min="267" max="267" width="14.42578125" style="83" customWidth="1"/>
    <col min="268" max="268" width="2.42578125" style="83" customWidth="1"/>
    <col min="269" max="269" width="11" style="83" customWidth="1"/>
    <col min="270" max="270" width="2.42578125" style="83" customWidth="1"/>
    <col min="271" max="271" width="11" style="83" customWidth="1"/>
    <col min="272" max="272" width="3.28515625" style="83" customWidth="1"/>
    <col min="273" max="273" width="14.42578125" style="83" customWidth="1"/>
    <col min="274" max="274" width="2.42578125" style="83" customWidth="1"/>
    <col min="275" max="275" width="11" style="83" customWidth="1"/>
    <col min="276" max="276" width="1.5703125" style="83" customWidth="1"/>
    <col min="277" max="277" width="11" style="83" customWidth="1"/>
    <col min="278" max="278" width="3.28515625" style="83" customWidth="1"/>
    <col min="279" max="279" width="15.28515625" style="83" customWidth="1"/>
    <col min="280" max="281" width="1.5703125" style="83" customWidth="1"/>
    <col min="282" max="282" width="14.42578125" style="83" customWidth="1"/>
    <col min="283" max="283" width="2.42578125" style="83" customWidth="1"/>
    <col min="284" max="284" width="12.7109375" style="83"/>
    <col min="285" max="285" width="3.28515625" style="83" customWidth="1"/>
    <col min="286" max="286" width="14.42578125" style="83" customWidth="1"/>
    <col min="287" max="287" width="2.42578125" style="83" customWidth="1"/>
    <col min="288" max="288" width="12.7109375" style="83"/>
    <col min="289" max="289" width="3.28515625" style="83" customWidth="1"/>
    <col min="290" max="290" width="14.42578125" style="83" customWidth="1"/>
    <col min="291" max="291" width="2.42578125" style="83" customWidth="1"/>
    <col min="292" max="292" width="12.7109375" style="83"/>
    <col min="293" max="293" width="3.28515625" style="83" customWidth="1"/>
    <col min="294" max="294" width="14.42578125" style="83" customWidth="1"/>
    <col min="295" max="295" width="3.28515625" style="83" customWidth="1"/>
    <col min="296" max="296" width="17.85546875" style="83" customWidth="1"/>
    <col min="297" max="297" width="2.42578125" style="83" customWidth="1"/>
    <col min="298" max="298" width="5.85546875" style="83" customWidth="1"/>
    <col min="299" max="299" width="30.7109375" style="83" customWidth="1"/>
    <col min="300" max="300" width="9.28515625" style="83" customWidth="1"/>
    <col min="301" max="512" width="12.7109375" style="83"/>
    <col min="513" max="513" width="5" style="83" customWidth="1"/>
    <col min="514" max="514" width="1.5703125" style="83" customWidth="1"/>
    <col min="515" max="515" width="19.5703125" style="83" customWidth="1"/>
    <col min="516" max="516" width="3.28515625" style="83" customWidth="1"/>
    <col min="517" max="517" width="14.42578125" style="83" customWidth="1"/>
    <col min="518" max="518" width="2.42578125" style="83" customWidth="1"/>
    <col min="519" max="519" width="11" style="83" customWidth="1"/>
    <col min="520" max="520" width="2.42578125" style="83" customWidth="1"/>
    <col min="521" max="521" width="11" style="83" customWidth="1"/>
    <col min="522" max="522" width="3.28515625" style="83" customWidth="1"/>
    <col min="523" max="523" width="14.42578125" style="83" customWidth="1"/>
    <col min="524" max="524" width="2.42578125" style="83" customWidth="1"/>
    <col min="525" max="525" width="11" style="83" customWidth="1"/>
    <col min="526" max="526" width="2.42578125" style="83" customWidth="1"/>
    <col min="527" max="527" width="11" style="83" customWidth="1"/>
    <col min="528" max="528" width="3.28515625" style="83" customWidth="1"/>
    <col min="529" max="529" width="14.42578125" style="83" customWidth="1"/>
    <col min="530" max="530" width="2.42578125" style="83" customWidth="1"/>
    <col min="531" max="531" width="11" style="83" customWidth="1"/>
    <col min="532" max="532" width="1.5703125" style="83" customWidth="1"/>
    <col min="533" max="533" width="11" style="83" customWidth="1"/>
    <col min="534" max="534" width="3.28515625" style="83" customWidth="1"/>
    <col min="535" max="535" width="15.28515625" style="83" customWidth="1"/>
    <col min="536" max="537" width="1.5703125" style="83" customWidth="1"/>
    <col min="538" max="538" width="14.42578125" style="83" customWidth="1"/>
    <col min="539" max="539" width="2.42578125" style="83" customWidth="1"/>
    <col min="540" max="540" width="12.7109375" style="83"/>
    <col min="541" max="541" width="3.28515625" style="83" customWidth="1"/>
    <col min="542" max="542" width="14.42578125" style="83" customWidth="1"/>
    <col min="543" max="543" width="2.42578125" style="83" customWidth="1"/>
    <col min="544" max="544" width="12.7109375" style="83"/>
    <col min="545" max="545" width="3.28515625" style="83" customWidth="1"/>
    <col min="546" max="546" width="14.42578125" style="83" customWidth="1"/>
    <col min="547" max="547" width="2.42578125" style="83" customWidth="1"/>
    <col min="548" max="548" width="12.7109375" style="83"/>
    <col min="549" max="549" width="3.28515625" style="83" customWidth="1"/>
    <col min="550" max="550" width="14.42578125" style="83" customWidth="1"/>
    <col min="551" max="551" width="3.28515625" style="83" customWidth="1"/>
    <col min="552" max="552" width="17.85546875" style="83" customWidth="1"/>
    <col min="553" max="553" width="2.42578125" style="83" customWidth="1"/>
    <col min="554" max="554" width="5.85546875" style="83" customWidth="1"/>
    <col min="555" max="555" width="30.7109375" style="83" customWidth="1"/>
    <col min="556" max="556" width="9.28515625" style="83" customWidth="1"/>
    <col min="557" max="768" width="12.7109375" style="83"/>
    <col min="769" max="769" width="5" style="83" customWidth="1"/>
    <col min="770" max="770" width="1.5703125" style="83" customWidth="1"/>
    <col min="771" max="771" width="19.5703125" style="83" customWidth="1"/>
    <col min="772" max="772" width="3.28515625" style="83" customWidth="1"/>
    <col min="773" max="773" width="14.42578125" style="83" customWidth="1"/>
    <col min="774" max="774" width="2.42578125" style="83" customWidth="1"/>
    <col min="775" max="775" width="11" style="83" customWidth="1"/>
    <col min="776" max="776" width="2.42578125" style="83" customWidth="1"/>
    <col min="777" max="777" width="11" style="83" customWidth="1"/>
    <col min="778" max="778" width="3.28515625" style="83" customWidth="1"/>
    <col min="779" max="779" width="14.42578125" style="83" customWidth="1"/>
    <col min="780" max="780" width="2.42578125" style="83" customWidth="1"/>
    <col min="781" max="781" width="11" style="83" customWidth="1"/>
    <col min="782" max="782" width="2.42578125" style="83" customWidth="1"/>
    <col min="783" max="783" width="11" style="83" customWidth="1"/>
    <col min="784" max="784" width="3.28515625" style="83" customWidth="1"/>
    <col min="785" max="785" width="14.42578125" style="83" customWidth="1"/>
    <col min="786" max="786" width="2.42578125" style="83" customWidth="1"/>
    <col min="787" max="787" width="11" style="83" customWidth="1"/>
    <col min="788" max="788" width="1.5703125" style="83" customWidth="1"/>
    <col min="789" max="789" width="11" style="83" customWidth="1"/>
    <col min="790" max="790" width="3.28515625" style="83" customWidth="1"/>
    <col min="791" max="791" width="15.28515625" style="83" customWidth="1"/>
    <col min="792" max="793" width="1.5703125" style="83" customWidth="1"/>
    <col min="794" max="794" width="14.42578125" style="83" customWidth="1"/>
    <col min="795" max="795" width="2.42578125" style="83" customWidth="1"/>
    <col min="796" max="796" width="12.7109375" style="83"/>
    <col min="797" max="797" width="3.28515625" style="83" customWidth="1"/>
    <col min="798" max="798" width="14.42578125" style="83" customWidth="1"/>
    <col min="799" max="799" width="2.42578125" style="83" customWidth="1"/>
    <col min="800" max="800" width="12.7109375" style="83"/>
    <col min="801" max="801" width="3.28515625" style="83" customWidth="1"/>
    <col min="802" max="802" width="14.42578125" style="83" customWidth="1"/>
    <col min="803" max="803" width="2.42578125" style="83" customWidth="1"/>
    <col min="804" max="804" width="12.7109375" style="83"/>
    <col min="805" max="805" width="3.28515625" style="83" customWidth="1"/>
    <col min="806" max="806" width="14.42578125" style="83" customWidth="1"/>
    <col min="807" max="807" width="3.28515625" style="83" customWidth="1"/>
    <col min="808" max="808" width="17.85546875" style="83" customWidth="1"/>
    <col min="809" max="809" width="2.42578125" style="83" customWidth="1"/>
    <col min="810" max="810" width="5.85546875" style="83" customWidth="1"/>
    <col min="811" max="811" width="30.7109375" style="83" customWidth="1"/>
    <col min="812" max="812" width="9.28515625" style="83" customWidth="1"/>
    <col min="813" max="1024" width="12.7109375" style="83"/>
    <col min="1025" max="1025" width="5" style="83" customWidth="1"/>
    <col min="1026" max="1026" width="1.5703125" style="83" customWidth="1"/>
    <col min="1027" max="1027" width="19.5703125" style="83" customWidth="1"/>
    <col min="1028" max="1028" width="3.28515625" style="83" customWidth="1"/>
    <col min="1029" max="1029" width="14.42578125" style="83" customWidth="1"/>
    <col min="1030" max="1030" width="2.42578125" style="83" customWidth="1"/>
    <col min="1031" max="1031" width="11" style="83" customWidth="1"/>
    <col min="1032" max="1032" width="2.42578125" style="83" customWidth="1"/>
    <col min="1033" max="1033" width="11" style="83" customWidth="1"/>
    <col min="1034" max="1034" width="3.28515625" style="83" customWidth="1"/>
    <col min="1035" max="1035" width="14.42578125" style="83" customWidth="1"/>
    <col min="1036" max="1036" width="2.42578125" style="83" customWidth="1"/>
    <col min="1037" max="1037" width="11" style="83" customWidth="1"/>
    <col min="1038" max="1038" width="2.42578125" style="83" customWidth="1"/>
    <col min="1039" max="1039" width="11" style="83" customWidth="1"/>
    <col min="1040" max="1040" width="3.28515625" style="83" customWidth="1"/>
    <col min="1041" max="1041" width="14.42578125" style="83" customWidth="1"/>
    <col min="1042" max="1042" width="2.42578125" style="83" customWidth="1"/>
    <col min="1043" max="1043" width="11" style="83" customWidth="1"/>
    <col min="1044" max="1044" width="1.5703125" style="83" customWidth="1"/>
    <col min="1045" max="1045" width="11" style="83" customWidth="1"/>
    <col min="1046" max="1046" width="3.28515625" style="83" customWidth="1"/>
    <col min="1047" max="1047" width="15.28515625" style="83" customWidth="1"/>
    <col min="1048" max="1049" width="1.5703125" style="83" customWidth="1"/>
    <col min="1050" max="1050" width="14.42578125" style="83" customWidth="1"/>
    <col min="1051" max="1051" width="2.42578125" style="83" customWidth="1"/>
    <col min="1052" max="1052" width="12.7109375" style="83"/>
    <col min="1053" max="1053" width="3.28515625" style="83" customWidth="1"/>
    <col min="1054" max="1054" width="14.42578125" style="83" customWidth="1"/>
    <col min="1055" max="1055" width="2.42578125" style="83" customWidth="1"/>
    <col min="1056" max="1056" width="12.7109375" style="83"/>
    <col min="1057" max="1057" width="3.28515625" style="83" customWidth="1"/>
    <col min="1058" max="1058" width="14.42578125" style="83" customWidth="1"/>
    <col min="1059" max="1059" width="2.42578125" style="83" customWidth="1"/>
    <col min="1060" max="1060" width="12.7109375" style="83"/>
    <col min="1061" max="1061" width="3.28515625" style="83" customWidth="1"/>
    <col min="1062" max="1062" width="14.42578125" style="83" customWidth="1"/>
    <col min="1063" max="1063" width="3.28515625" style="83" customWidth="1"/>
    <col min="1064" max="1064" width="17.85546875" style="83" customWidth="1"/>
    <col min="1065" max="1065" width="2.42578125" style="83" customWidth="1"/>
    <col min="1066" max="1066" width="5.85546875" style="83" customWidth="1"/>
    <col min="1067" max="1067" width="30.7109375" style="83" customWidth="1"/>
    <col min="1068" max="1068" width="9.28515625" style="83" customWidth="1"/>
    <col min="1069" max="1280" width="12.7109375" style="83"/>
    <col min="1281" max="1281" width="5" style="83" customWidth="1"/>
    <col min="1282" max="1282" width="1.5703125" style="83" customWidth="1"/>
    <col min="1283" max="1283" width="19.5703125" style="83" customWidth="1"/>
    <col min="1284" max="1284" width="3.28515625" style="83" customWidth="1"/>
    <col min="1285" max="1285" width="14.42578125" style="83" customWidth="1"/>
    <col min="1286" max="1286" width="2.42578125" style="83" customWidth="1"/>
    <col min="1287" max="1287" width="11" style="83" customWidth="1"/>
    <col min="1288" max="1288" width="2.42578125" style="83" customWidth="1"/>
    <col min="1289" max="1289" width="11" style="83" customWidth="1"/>
    <col min="1290" max="1290" width="3.28515625" style="83" customWidth="1"/>
    <col min="1291" max="1291" width="14.42578125" style="83" customWidth="1"/>
    <col min="1292" max="1292" width="2.42578125" style="83" customWidth="1"/>
    <col min="1293" max="1293" width="11" style="83" customWidth="1"/>
    <col min="1294" max="1294" width="2.42578125" style="83" customWidth="1"/>
    <col min="1295" max="1295" width="11" style="83" customWidth="1"/>
    <col min="1296" max="1296" width="3.28515625" style="83" customWidth="1"/>
    <col min="1297" max="1297" width="14.42578125" style="83" customWidth="1"/>
    <col min="1298" max="1298" width="2.42578125" style="83" customWidth="1"/>
    <col min="1299" max="1299" width="11" style="83" customWidth="1"/>
    <col min="1300" max="1300" width="1.5703125" style="83" customWidth="1"/>
    <col min="1301" max="1301" width="11" style="83" customWidth="1"/>
    <col min="1302" max="1302" width="3.28515625" style="83" customWidth="1"/>
    <col min="1303" max="1303" width="15.28515625" style="83" customWidth="1"/>
    <col min="1304" max="1305" width="1.5703125" style="83" customWidth="1"/>
    <col min="1306" max="1306" width="14.42578125" style="83" customWidth="1"/>
    <col min="1307" max="1307" width="2.42578125" style="83" customWidth="1"/>
    <col min="1308" max="1308" width="12.7109375" style="83"/>
    <col min="1309" max="1309" width="3.28515625" style="83" customWidth="1"/>
    <col min="1310" max="1310" width="14.42578125" style="83" customWidth="1"/>
    <col min="1311" max="1311" width="2.42578125" style="83" customWidth="1"/>
    <col min="1312" max="1312" width="12.7109375" style="83"/>
    <col min="1313" max="1313" width="3.28515625" style="83" customWidth="1"/>
    <col min="1314" max="1314" width="14.42578125" style="83" customWidth="1"/>
    <col min="1315" max="1315" width="2.42578125" style="83" customWidth="1"/>
    <col min="1316" max="1316" width="12.7109375" style="83"/>
    <col min="1317" max="1317" width="3.28515625" style="83" customWidth="1"/>
    <col min="1318" max="1318" width="14.42578125" style="83" customWidth="1"/>
    <col min="1319" max="1319" width="3.28515625" style="83" customWidth="1"/>
    <col min="1320" max="1320" width="17.85546875" style="83" customWidth="1"/>
    <col min="1321" max="1321" width="2.42578125" style="83" customWidth="1"/>
    <col min="1322" max="1322" width="5.85546875" style="83" customWidth="1"/>
    <col min="1323" max="1323" width="30.7109375" style="83" customWidth="1"/>
    <col min="1324" max="1324" width="9.28515625" style="83" customWidth="1"/>
    <col min="1325" max="1536" width="12.7109375" style="83"/>
    <col min="1537" max="1537" width="5" style="83" customWidth="1"/>
    <col min="1538" max="1538" width="1.5703125" style="83" customWidth="1"/>
    <col min="1539" max="1539" width="19.5703125" style="83" customWidth="1"/>
    <col min="1540" max="1540" width="3.28515625" style="83" customWidth="1"/>
    <col min="1541" max="1541" width="14.42578125" style="83" customWidth="1"/>
    <col min="1542" max="1542" width="2.42578125" style="83" customWidth="1"/>
    <col min="1543" max="1543" width="11" style="83" customWidth="1"/>
    <col min="1544" max="1544" width="2.42578125" style="83" customWidth="1"/>
    <col min="1545" max="1545" width="11" style="83" customWidth="1"/>
    <col min="1546" max="1546" width="3.28515625" style="83" customWidth="1"/>
    <col min="1547" max="1547" width="14.42578125" style="83" customWidth="1"/>
    <col min="1548" max="1548" width="2.42578125" style="83" customWidth="1"/>
    <col min="1549" max="1549" width="11" style="83" customWidth="1"/>
    <col min="1550" max="1550" width="2.42578125" style="83" customWidth="1"/>
    <col min="1551" max="1551" width="11" style="83" customWidth="1"/>
    <col min="1552" max="1552" width="3.28515625" style="83" customWidth="1"/>
    <col min="1553" max="1553" width="14.42578125" style="83" customWidth="1"/>
    <col min="1554" max="1554" width="2.42578125" style="83" customWidth="1"/>
    <col min="1555" max="1555" width="11" style="83" customWidth="1"/>
    <col min="1556" max="1556" width="1.5703125" style="83" customWidth="1"/>
    <col min="1557" max="1557" width="11" style="83" customWidth="1"/>
    <col min="1558" max="1558" width="3.28515625" style="83" customWidth="1"/>
    <col min="1559" max="1559" width="15.28515625" style="83" customWidth="1"/>
    <col min="1560" max="1561" width="1.5703125" style="83" customWidth="1"/>
    <col min="1562" max="1562" width="14.42578125" style="83" customWidth="1"/>
    <col min="1563" max="1563" width="2.42578125" style="83" customWidth="1"/>
    <col min="1564" max="1564" width="12.7109375" style="83"/>
    <col min="1565" max="1565" width="3.28515625" style="83" customWidth="1"/>
    <col min="1566" max="1566" width="14.42578125" style="83" customWidth="1"/>
    <col min="1567" max="1567" width="2.42578125" style="83" customWidth="1"/>
    <col min="1568" max="1568" width="12.7109375" style="83"/>
    <col min="1569" max="1569" width="3.28515625" style="83" customWidth="1"/>
    <col min="1570" max="1570" width="14.42578125" style="83" customWidth="1"/>
    <col min="1571" max="1571" width="2.42578125" style="83" customWidth="1"/>
    <col min="1572" max="1572" width="12.7109375" style="83"/>
    <col min="1573" max="1573" width="3.28515625" style="83" customWidth="1"/>
    <col min="1574" max="1574" width="14.42578125" style="83" customWidth="1"/>
    <col min="1575" max="1575" width="3.28515625" style="83" customWidth="1"/>
    <col min="1576" max="1576" width="17.85546875" style="83" customWidth="1"/>
    <col min="1577" max="1577" width="2.42578125" style="83" customWidth="1"/>
    <col min="1578" max="1578" width="5.85546875" style="83" customWidth="1"/>
    <col min="1579" max="1579" width="30.7109375" style="83" customWidth="1"/>
    <col min="1580" max="1580" width="9.28515625" style="83" customWidth="1"/>
    <col min="1581" max="1792" width="12.7109375" style="83"/>
    <col min="1793" max="1793" width="5" style="83" customWidth="1"/>
    <col min="1794" max="1794" width="1.5703125" style="83" customWidth="1"/>
    <col min="1795" max="1795" width="19.5703125" style="83" customWidth="1"/>
    <col min="1796" max="1796" width="3.28515625" style="83" customWidth="1"/>
    <col min="1797" max="1797" width="14.42578125" style="83" customWidth="1"/>
    <col min="1798" max="1798" width="2.42578125" style="83" customWidth="1"/>
    <col min="1799" max="1799" width="11" style="83" customWidth="1"/>
    <col min="1800" max="1800" width="2.42578125" style="83" customWidth="1"/>
    <col min="1801" max="1801" width="11" style="83" customWidth="1"/>
    <col min="1802" max="1802" width="3.28515625" style="83" customWidth="1"/>
    <col min="1803" max="1803" width="14.42578125" style="83" customWidth="1"/>
    <col min="1804" max="1804" width="2.42578125" style="83" customWidth="1"/>
    <col min="1805" max="1805" width="11" style="83" customWidth="1"/>
    <col min="1806" max="1806" width="2.42578125" style="83" customWidth="1"/>
    <col min="1807" max="1807" width="11" style="83" customWidth="1"/>
    <col min="1808" max="1808" width="3.28515625" style="83" customWidth="1"/>
    <col min="1809" max="1809" width="14.42578125" style="83" customWidth="1"/>
    <col min="1810" max="1810" width="2.42578125" style="83" customWidth="1"/>
    <col min="1811" max="1811" width="11" style="83" customWidth="1"/>
    <col min="1812" max="1812" width="1.5703125" style="83" customWidth="1"/>
    <col min="1813" max="1813" width="11" style="83" customWidth="1"/>
    <col min="1814" max="1814" width="3.28515625" style="83" customWidth="1"/>
    <col min="1815" max="1815" width="15.28515625" style="83" customWidth="1"/>
    <col min="1816" max="1817" width="1.5703125" style="83" customWidth="1"/>
    <col min="1818" max="1818" width="14.42578125" style="83" customWidth="1"/>
    <col min="1819" max="1819" width="2.42578125" style="83" customWidth="1"/>
    <col min="1820" max="1820" width="12.7109375" style="83"/>
    <col min="1821" max="1821" width="3.28515625" style="83" customWidth="1"/>
    <col min="1822" max="1822" width="14.42578125" style="83" customWidth="1"/>
    <col min="1823" max="1823" width="2.42578125" style="83" customWidth="1"/>
    <col min="1824" max="1824" width="12.7109375" style="83"/>
    <col min="1825" max="1825" width="3.28515625" style="83" customWidth="1"/>
    <col min="1826" max="1826" width="14.42578125" style="83" customWidth="1"/>
    <col min="1827" max="1827" width="2.42578125" style="83" customWidth="1"/>
    <col min="1828" max="1828" width="12.7109375" style="83"/>
    <col min="1829" max="1829" width="3.28515625" style="83" customWidth="1"/>
    <col min="1830" max="1830" width="14.42578125" style="83" customWidth="1"/>
    <col min="1831" max="1831" width="3.28515625" style="83" customWidth="1"/>
    <col min="1832" max="1832" width="17.85546875" style="83" customWidth="1"/>
    <col min="1833" max="1833" width="2.42578125" style="83" customWidth="1"/>
    <col min="1834" max="1834" width="5.85546875" style="83" customWidth="1"/>
    <col min="1835" max="1835" width="30.7109375" style="83" customWidth="1"/>
    <col min="1836" max="1836" width="9.28515625" style="83" customWidth="1"/>
    <col min="1837" max="2048" width="12.7109375" style="83"/>
    <col min="2049" max="2049" width="5" style="83" customWidth="1"/>
    <col min="2050" max="2050" width="1.5703125" style="83" customWidth="1"/>
    <col min="2051" max="2051" width="19.5703125" style="83" customWidth="1"/>
    <col min="2052" max="2052" width="3.28515625" style="83" customWidth="1"/>
    <col min="2053" max="2053" width="14.42578125" style="83" customWidth="1"/>
    <col min="2054" max="2054" width="2.42578125" style="83" customWidth="1"/>
    <col min="2055" max="2055" width="11" style="83" customWidth="1"/>
    <col min="2056" max="2056" width="2.42578125" style="83" customWidth="1"/>
    <col min="2057" max="2057" width="11" style="83" customWidth="1"/>
    <col min="2058" max="2058" width="3.28515625" style="83" customWidth="1"/>
    <col min="2059" max="2059" width="14.42578125" style="83" customWidth="1"/>
    <col min="2060" max="2060" width="2.42578125" style="83" customWidth="1"/>
    <col min="2061" max="2061" width="11" style="83" customWidth="1"/>
    <col min="2062" max="2062" width="2.42578125" style="83" customWidth="1"/>
    <col min="2063" max="2063" width="11" style="83" customWidth="1"/>
    <col min="2064" max="2064" width="3.28515625" style="83" customWidth="1"/>
    <col min="2065" max="2065" width="14.42578125" style="83" customWidth="1"/>
    <col min="2066" max="2066" width="2.42578125" style="83" customWidth="1"/>
    <col min="2067" max="2067" width="11" style="83" customWidth="1"/>
    <col min="2068" max="2068" width="1.5703125" style="83" customWidth="1"/>
    <col min="2069" max="2069" width="11" style="83" customWidth="1"/>
    <col min="2070" max="2070" width="3.28515625" style="83" customWidth="1"/>
    <col min="2071" max="2071" width="15.28515625" style="83" customWidth="1"/>
    <col min="2072" max="2073" width="1.5703125" style="83" customWidth="1"/>
    <col min="2074" max="2074" width="14.42578125" style="83" customWidth="1"/>
    <col min="2075" max="2075" width="2.42578125" style="83" customWidth="1"/>
    <col min="2076" max="2076" width="12.7109375" style="83"/>
    <col min="2077" max="2077" width="3.28515625" style="83" customWidth="1"/>
    <col min="2078" max="2078" width="14.42578125" style="83" customWidth="1"/>
    <col min="2079" max="2079" width="2.42578125" style="83" customWidth="1"/>
    <col min="2080" max="2080" width="12.7109375" style="83"/>
    <col min="2081" max="2081" width="3.28515625" style="83" customWidth="1"/>
    <col min="2082" max="2082" width="14.42578125" style="83" customWidth="1"/>
    <col min="2083" max="2083" width="2.42578125" style="83" customWidth="1"/>
    <col min="2084" max="2084" width="12.7109375" style="83"/>
    <col min="2085" max="2085" width="3.28515625" style="83" customWidth="1"/>
    <col min="2086" max="2086" width="14.42578125" style="83" customWidth="1"/>
    <col min="2087" max="2087" width="3.28515625" style="83" customWidth="1"/>
    <col min="2088" max="2088" width="17.85546875" style="83" customWidth="1"/>
    <col min="2089" max="2089" width="2.42578125" style="83" customWidth="1"/>
    <col min="2090" max="2090" width="5.85546875" style="83" customWidth="1"/>
    <col min="2091" max="2091" width="30.7109375" style="83" customWidth="1"/>
    <col min="2092" max="2092" width="9.28515625" style="83" customWidth="1"/>
    <col min="2093" max="2304" width="12.7109375" style="83"/>
    <col min="2305" max="2305" width="5" style="83" customWidth="1"/>
    <col min="2306" max="2306" width="1.5703125" style="83" customWidth="1"/>
    <col min="2307" max="2307" width="19.5703125" style="83" customWidth="1"/>
    <col min="2308" max="2308" width="3.28515625" style="83" customWidth="1"/>
    <col min="2309" max="2309" width="14.42578125" style="83" customWidth="1"/>
    <col min="2310" max="2310" width="2.42578125" style="83" customWidth="1"/>
    <col min="2311" max="2311" width="11" style="83" customWidth="1"/>
    <col min="2312" max="2312" width="2.42578125" style="83" customWidth="1"/>
    <col min="2313" max="2313" width="11" style="83" customWidth="1"/>
    <col min="2314" max="2314" width="3.28515625" style="83" customWidth="1"/>
    <col min="2315" max="2315" width="14.42578125" style="83" customWidth="1"/>
    <col min="2316" max="2316" width="2.42578125" style="83" customWidth="1"/>
    <col min="2317" max="2317" width="11" style="83" customWidth="1"/>
    <col min="2318" max="2318" width="2.42578125" style="83" customWidth="1"/>
    <col min="2319" max="2319" width="11" style="83" customWidth="1"/>
    <col min="2320" max="2320" width="3.28515625" style="83" customWidth="1"/>
    <col min="2321" max="2321" width="14.42578125" style="83" customWidth="1"/>
    <col min="2322" max="2322" width="2.42578125" style="83" customWidth="1"/>
    <col min="2323" max="2323" width="11" style="83" customWidth="1"/>
    <col min="2324" max="2324" width="1.5703125" style="83" customWidth="1"/>
    <col min="2325" max="2325" width="11" style="83" customWidth="1"/>
    <col min="2326" max="2326" width="3.28515625" style="83" customWidth="1"/>
    <col min="2327" max="2327" width="15.28515625" style="83" customWidth="1"/>
    <col min="2328" max="2329" width="1.5703125" style="83" customWidth="1"/>
    <col min="2330" max="2330" width="14.42578125" style="83" customWidth="1"/>
    <col min="2331" max="2331" width="2.42578125" style="83" customWidth="1"/>
    <col min="2332" max="2332" width="12.7109375" style="83"/>
    <col min="2333" max="2333" width="3.28515625" style="83" customWidth="1"/>
    <col min="2334" max="2334" width="14.42578125" style="83" customWidth="1"/>
    <col min="2335" max="2335" width="2.42578125" style="83" customWidth="1"/>
    <col min="2336" max="2336" width="12.7109375" style="83"/>
    <col min="2337" max="2337" width="3.28515625" style="83" customWidth="1"/>
    <col min="2338" max="2338" width="14.42578125" style="83" customWidth="1"/>
    <col min="2339" max="2339" width="2.42578125" style="83" customWidth="1"/>
    <col min="2340" max="2340" width="12.7109375" style="83"/>
    <col min="2341" max="2341" width="3.28515625" style="83" customWidth="1"/>
    <col min="2342" max="2342" width="14.42578125" style="83" customWidth="1"/>
    <col min="2343" max="2343" width="3.28515625" style="83" customWidth="1"/>
    <col min="2344" max="2344" width="17.85546875" style="83" customWidth="1"/>
    <col min="2345" max="2345" width="2.42578125" style="83" customWidth="1"/>
    <col min="2346" max="2346" width="5.85546875" style="83" customWidth="1"/>
    <col min="2347" max="2347" width="30.7109375" style="83" customWidth="1"/>
    <col min="2348" max="2348" width="9.28515625" style="83" customWidth="1"/>
    <col min="2349" max="2560" width="12.7109375" style="83"/>
    <col min="2561" max="2561" width="5" style="83" customWidth="1"/>
    <col min="2562" max="2562" width="1.5703125" style="83" customWidth="1"/>
    <col min="2563" max="2563" width="19.5703125" style="83" customWidth="1"/>
    <col min="2564" max="2564" width="3.28515625" style="83" customWidth="1"/>
    <col min="2565" max="2565" width="14.42578125" style="83" customWidth="1"/>
    <col min="2566" max="2566" width="2.42578125" style="83" customWidth="1"/>
    <col min="2567" max="2567" width="11" style="83" customWidth="1"/>
    <col min="2568" max="2568" width="2.42578125" style="83" customWidth="1"/>
    <col min="2569" max="2569" width="11" style="83" customWidth="1"/>
    <col min="2570" max="2570" width="3.28515625" style="83" customWidth="1"/>
    <col min="2571" max="2571" width="14.42578125" style="83" customWidth="1"/>
    <col min="2572" max="2572" width="2.42578125" style="83" customWidth="1"/>
    <col min="2573" max="2573" width="11" style="83" customWidth="1"/>
    <col min="2574" max="2574" width="2.42578125" style="83" customWidth="1"/>
    <col min="2575" max="2575" width="11" style="83" customWidth="1"/>
    <col min="2576" max="2576" width="3.28515625" style="83" customWidth="1"/>
    <col min="2577" max="2577" width="14.42578125" style="83" customWidth="1"/>
    <col min="2578" max="2578" width="2.42578125" style="83" customWidth="1"/>
    <col min="2579" max="2579" width="11" style="83" customWidth="1"/>
    <col min="2580" max="2580" width="1.5703125" style="83" customWidth="1"/>
    <col min="2581" max="2581" width="11" style="83" customWidth="1"/>
    <col min="2582" max="2582" width="3.28515625" style="83" customWidth="1"/>
    <col min="2583" max="2583" width="15.28515625" style="83" customWidth="1"/>
    <col min="2584" max="2585" width="1.5703125" style="83" customWidth="1"/>
    <col min="2586" max="2586" width="14.42578125" style="83" customWidth="1"/>
    <col min="2587" max="2587" width="2.42578125" style="83" customWidth="1"/>
    <col min="2588" max="2588" width="12.7109375" style="83"/>
    <col min="2589" max="2589" width="3.28515625" style="83" customWidth="1"/>
    <col min="2590" max="2590" width="14.42578125" style="83" customWidth="1"/>
    <col min="2591" max="2591" width="2.42578125" style="83" customWidth="1"/>
    <col min="2592" max="2592" width="12.7109375" style="83"/>
    <col min="2593" max="2593" width="3.28515625" style="83" customWidth="1"/>
    <col min="2594" max="2594" width="14.42578125" style="83" customWidth="1"/>
    <col min="2595" max="2595" width="2.42578125" style="83" customWidth="1"/>
    <col min="2596" max="2596" width="12.7109375" style="83"/>
    <col min="2597" max="2597" width="3.28515625" style="83" customWidth="1"/>
    <col min="2598" max="2598" width="14.42578125" style="83" customWidth="1"/>
    <col min="2599" max="2599" width="3.28515625" style="83" customWidth="1"/>
    <col min="2600" max="2600" width="17.85546875" style="83" customWidth="1"/>
    <col min="2601" max="2601" width="2.42578125" style="83" customWidth="1"/>
    <col min="2602" max="2602" width="5.85546875" style="83" customWidth="1"/>
    <col min="2603" max="2603" width="30.7109375" style="83" customWidth="1"/>
    <col min="2604" max="2604" width="9.28515625" style="83" customWidth="1"/>
    <col min="2605" max="2816" width="12.7109375" style="83"/>
    <col min="2817" max="2817" width="5" style="83" customWidth="1"/>
    <col min="2818" max="2818" width="1.5703125" style="83" customWidth="1"/>
    <col min="2819" max="2819" width="19.5703125" style="83" customWidth="1"/>
    <col min="2820" max="2820" width="3.28515625" style="83" customWidth="1"/>
    <col min="2821" max="2821" width="14.42578125" style="83" customWidth="1"/>
    <col min="2822" max="2822" width="2.42578125" style="83" customWidth="1"/>
    <col min="2823" max="2823" width="11" style="83" customWidth="1"/>
    <col min="2824" max="2824" width="2.42578125" style="83" customWidth="1"/>
    <col min="2825" max="2825" width="11" style="83" customWidth="1"/>
    <col min="2826" max="2826" width="3.28515625" style="83" customWidth="1"/>
    <col min="2827" max="2827" width="14.42578125" style="83" customWidth="1"/>
    <col min="2828" max="2828" width="2.42578125" style="83" customWidth="1"/>
    <col min="2829" max="2829" width="11" style="83" customWidth="1"/>
    <col min="2830" max="2830" width="2.42578125" style="83" customWidth="1"/>
    <col min="2831" max="2831" width="11" style="83" customWidth="1"/>
    <col min="2832" max="2832" width="3.28515625" style="83" customWidth="1"/>
    <col min="2833" max="2833" width="14.42578125" style="83" customWidth="1"/>
    <col min="2834" max="2834" width="2.42578125" style="83" customWidth="1"/>
    <col min="2835" max="2835" width="11" style="83" customWidth="1"/>
    <col min="2836" max="2836" width="1.5703125" style="83" customWidth="1"/>
    <col min="2837" max="2837" width="11" style="83" customWidth="1"/>
    <col min="2838" max="2838" width="3.28515625" style="83" customWidth="1"/>
    <col min="2839" max="2839" width="15.28515625" style="83" customWidth="1"/>
    <col min="2840" max="2841" width="1.5703125" style="83" customWidth="1"/>
    <col min="2842" max="2842" width="14.42578125" style="83" customWidth="1"/>
    <col min="2843" max="2843" width="2.42578125" style="83" customWidth="1"/>
    <col min="2844" max="2844" width="12.7109375" style="83"/>
    <col min="2845" max="2845" width="3.28515625" style="83" customWidth="1"/>
    <col min="2846" max="2846" width="14.42578125" style="83" customWidth="1"/>
    <col min="2847" max="2847" width="2.42578125" style="83" customWidth="1"/>
    <col min="2848" max="2848" width="12.7109375" style="83"/>
    <col min="2849" max="2849" width="3.28515625" style="83" customWidth="1"/>
    <col min="2850" max="2850" width="14.42578125" style="83" customWidth="1"/>
    <col min="2851" max="2851" width="2.42578125" style="83" customWidth="1"/>
    <col min="2852" max="2852" width="12.7109375" style="83"/>
    <col min="2853" max="2853" width="3.28515625" style="83" customWidth="1"/>
    <col min="2854" max="2854" width="14.42578125" style="83" customWidth="1"/>
    <col min="2855" max="2855" width="3.28515625" style="83" customWidth="1"/>
    <col min="2856" max="2856" width="17.85546875" style="83" customWidth="1"/>
    <col min="2857" max="2857" width="2.42578125" style="83" customWidth="1"/>
    <col min="2858" max="2858" width="5.85546875" style="83" customWidth="1"/>
    <col min="2859" max="2859" width="30.7109375" style="83" customWidth="1"/>
    <col min="2860" max="2860" width="9.28515625" style="83" customWidth="1"/>
    <col min="2861" max="3072" width="12.7109375" style="83"/>
    <col min="3073" max="3073" width="5" style="83" customWidth="1"/>
    <col min="3074" max="3074" width="1.5703125" style="83" customWidth="1"/>
    <col min="3075" max="3075" width="19.5703125" style="83" customWidth="1"/>
    <col min="3076" max="3076" width="3.28515625" style="83" customWidth="1"/>
    <col min="3077" max="3077" width="14.42578125" style="83" customWidth="1"/>
    <col min="3078" max="3078" width="2.42578125" style="83" customWidth="1"/>
    <col min="3079" max="3079" width="11" style="83" customWidth="1"/>
    <col min="3080" max="3080" width="2.42578125" style="83" customWidth="1"/>
    <col min="3081" max="3081" width="11" style="83" customWidth="1"/>
    <col min="3082" max="3082" width="3.28515625" style="83" customWidth="1"/>
    <col min="3083" max="3083" width="14.42578125" style="83" customWidth="1"/>
    <col min="3084" max="3084" width="2.42578125" style="83" customWidth="1"/>
    <col min="3085" max="3085" width="11" style="83" customWidth="1"/>
    <col min="3086" max="3086" width="2.42578125" style="83" customWidth="1"/>
    <col min="3087" max="3087" width="11" style="83" customWidth="1"/>
    <col min="3088" max="3088" width="3.28515625" style="83" customWidth="1"/>
    <col min="3089" max="3089" width="14.42578125" style="83" customWidth="1"/>
    <col min="3090" max="3090" width="2.42578125" style="83" customWidth="1"/>
    <col min="3091" max="3091" width="11" style="83" customWidth="1"/>
    <col min="3092" max="3092" width="1.5703125" style="83" customWidth="1"/>
    <col min="3093" max="3093" width="11" style="83" customWidth="1"/>
    <col min="3094" max="3094" width="3.28515625" style="83" customWidth="1"/>
    <col min="3095" max="3095" width="15.28515625" style="83" customWidth="1"/>
    <col min="3096" max="3097" width="1.5703125" style="83" customWidth="1"/>
    <col min="3098" max="3098" width="14.42578125" style="83" customWidth="1"/>
    <col min="3099" max="3099" width="2.42578125" style="83" customWidth="1"/>
    <col min="3100" max="3100" width="12.7109375" style="83"/>
    <col min="3101" max="3101" width="3.28515625" style="83" customWidth="1"/>
    <col min="3102" max="3102" width="14.42578125" style="83" customWidth="1"/>
    <col min="3103" max="3103" width="2.42578125" style="83" customWidth="1"/>
    <col min="3104" max="3104" width="12.7109375" style="83"/>
    <col min="3105" max="3105" width="3.28515625" style="83" customWidth="1"/>
    <col min="3106" max="3106" width="14.42578125" style="83" customWidth="1"/>
    <col min="3107" max="3107" width="2.42578125" style="83" customWidth="1"/>
    <col min="3108" max="3108" width="12.7109375" style="83"/>
    <col min="3109" max="3109" width="3.28515625" style="83" customWidth="1"/>
    <col min="3110" max="3110" width="14.42578125" style="83" customWidth="1"/>
    <col min="3111" max="3111" width="3.28515625" style="83" customWidth="1"/>
    <col min="3112" max="3112" width="17.85546875" style="83" customWidth="1"/>
    <col min="3113" max="3113" width="2.42578125" style="83" customWidth="1"/>
    <col min="3114" max="3114" width="5.85546875" style="83" customWidth="1"/>
    <col min="3115" max="3115" width="30.7109375" style="83" customWidth="1"/>
    <col min="3116" max="3116" width="9.28515625" style="83" customWidth="1"/>
    <col min="3117" max="3328" width="12.7109375" style="83"/>
    <col min="3329" max="3329" width="5" style="83" customWidth="1"/>
    <col min="3330" max="3330" width="1.5703125" style="83" customWidth="1"/>
    <col min="3331" max="3331" width="19.5703125" style="83" customWidth="1"/>
    <col min="3332" max="3332" width="3.28515625" style="83" customWidth="1"/>
    <col min="3333" max="3333" width="14.42578125" style="83" customWidth="1"/>
    <col min="3334" max="3334" width="2.42578125" style="83" customWidth="1"/>
    <col min="3335" max="3335" width="11" style="83" customWidth="1"/>
    <col min="3336" max="3336" width="2.42578125" style="83" customWidth="1"/>
    <col min="3337" max="3337" width="11" style="83" customWidth="1"/>
    <col min="3338" max="3338" width="3.28515625" style="83" customWidth="1"/>
    <col min="3339" max="3339" width="14.42578125" style="83" customWidth="1"/>
    <col min="3340" max="3340" width="2.42578125" style="83" customWidth="1"/>
    <col min="3341" max="3341" width="11" style="83" customWidth="1"/>
    <col min="3342" max="3342" width="2.42578125" style="83" customWidth="1"/>
    <col min="3343" max="3343" width="11" style="83" customWidth="1"/>
    <col min="3344" max="3344" width="3.28515625" style="83" customWidth="1"/>
    <col min="3345" max="3345" width="14.42578125" style="83" customWidth="1"/>
    <col min="3346" max="3346" width="2.42578125" style="83" customWidth="1"/>
    <col min="3347" max="3347" width="11" style="83" customWidth="1"/>
    <col min="3348" max="3348" width="1.5703125" style="83" customWidth="1"/>
    <col min="3349" max="3349" width="11" style="83" customWidth="1"/>
    <col min="3350" max="3350" width="3.28515625" style="83" customWidth="1"/>
    <col min="3351" max="3351" width="15.28515625" style="83" customWidth="1"/>
    <col min="3352" max="3353" width="1.5703125" style="83" customWidth="1"/>
    <col min="3354" max="3354" width="14.42578125" style="83" customWidth="1"/>
    <col min="3355" max="3355" width="2.42578125" style="83" customWidth="1"/>
    <col min="3356" max="3356" width="12.7109375" style="83"/>
    <col min="3357" max="3357" width="3.28515625" style="83" customWidth="1"/>
    <col min="3358" max="3358" width="14.42578125" style="83" customWidth="1"/>
    <col min="3359" max="3359" width="2.42578125" style="83" customWidth="1"/>
    <col min="3360" max="3360" width="12.7109375" style="83"/>
    <col min="3361" max="3361" width="3.28515625" style="83" customWidth="1"/>
    <col min="3362" max="3362" width="14.42578125" style="83" customWidth="1"/>
    <col min="3363" max="3363" width="2.42578125" style="83" customWidth="1"/>
    <col min="3364" max="3364" width="12.7109375" style="83"/>
    <col min="3365" max="3365" width="3.28515625" style="83" customWidth="1"/>
    <col min="3366" max="3366" width="14.42578125" style="83" customWidth="1"/>
    <col min="3367" max="3367" width="3.28515625" style="83" customWidth="1"/>
    <col min="3368" max="3368" width="17.85546875" style="83" customWidth="1"/>
    <col min="3369" max="3369" width="2.42578125" style="83" customWidth="1"/>
    <col min="3370" max="3370" width="5.85546875" style="83" customWidth="1"/>
    <col min="3371" max="3371" width="30.7109375" style="83" customWidth="1"/>
    <col min="3372" max="3372" width="9.28515625" style="83" customWidth="1"/>
    <col min="3373" max="3584" width="12.7109375" style="83"/>
    <col min="3585" max="3585" width="5" style="83" customWidth="1"/>
    <col min="3586" max="3586" width="1.5703125" style="83" customWidth="1"/>
    <col min="3587" max="3587" width="19.5703125" style="83" customWidth="1"/>
    <col min="3588" max="3588" width="3.28515625" style="83" customWidth="1"/>
    <col min="3589" max="3589" width="14.42578125" style="83" customWidth="1"/>
    <col min="3590" max="3590" width="2.42578125" style="83" customWidth="1"/>
    <col min="3591" max="3591" width="11" style="83" customWidth="1"/>
    <col min="3592" max="3592" width="2.42578125" style="83" customWidth="1"/>
    <col min="3593" max="3593" width="11" style="83" customWidth="1"/>
    <col min="3594" max="3594" width="3.28515625" style="83" customWidth="1"/>
    <col min="3595" max="3595" width="14.42578125" style="83" customWidth="1"/>
    <col min="3596" max="3596" width="2.42578125" style="83" customWidth="1"/>
    <col min="3597" max="3597" width="11" style="83" customWidth="1"/>
    <col min="3598" max="3598" width="2.42578125" style="83" customWidth="1"/>
    <col min="3599" max="3599" width="11" style="83" customWidth="1"/>
    <col min="3600" max="3600" width="3.28515625" style="83" customWidth="1"/>
    <col min="3601" max="3601" width="14.42578125" style="83" customWidth="1"/>
    <col min="3602" max="3602" width="2.42578125" style="83" customWidth="1"/>
    <col min="3603" max="3603" width="11" style="83" customWidth="1"/>
    <col min="3604" max="3604" width="1.5703125" style="83" customWidth="1"/>
    <col min="3605" max="3605" width="11" style="83" customWidth="1"/>
    <col min="3606" max="3606" width="3.28515625" style="83" customWidth="1"/>
    <col min="3607" max="3607" width="15.28515625" style="83" customWidth="1"/>
    <col min="3608" max="3609" width="1.5703125" style="83" customWidth="1"/>
    <col min="3610" max="3610" width="14.42578125" style="83" customWidth="1"/>
    <col min="3611" max="3611" width="2.42578125" style="83" customWidth="1"/>
    <col min="3612" max="3612" width="12.7109375" style="83"/>
    <col min="3613" max="3613" width="3.28515625" style="83" customWidth="1"/>
    <col min="3614" max="3614" width="14.42578125" style="83" customWidth="1"/>
    <col min="3615" max="3615" width="2.42578125" style="83" customWidth="1"/>
    <col min="3616" max="3616" width="12.7109375" style="83"/>
    <col min="3617" max="3617" width="3.28515625" style="83" customWidth="1"/>
    <col min="3618" max="3618" width="14.42578125" style="83" customWidth="1"/>
    <col min="3619" max="3619" width="2.42578125" style="83" customWidth="1"/>
    <col min="3620" max="3620" width="12.7109375" style="83"/>
    <col min="3621" max="3621" width="3.28515625" style="83" customWidth="1"/>
    <col min="3622" max="3622" width="14.42578125" style="83" customWidth="1"/>
    <col min="3623" max="3623" width="3.28515625" style="83" customWidth="1"/>
    <col min="3624" max="3624" width="17.85546875" style="83" customWidth="1"/>
    <col min="3625" max="3625" width="2.42578125" style="83" customWidth="1"/>
    <col min="3626" max="3626" width="5.85546875" style="83" customWidth="1"/>
    <col min="3627" max="3627" width="30.7109375" style="83" customWidth="1"/>
    <col min="3628" max="3628" width="9.28515625" style="83" customWidth="1"/>
    <col min="3629" max="3840" width="12.7109375" style="83"/>
    <col min="3841" max="3841" width="5" style="83" customWidth="1"/>
    <col min="3842" max="3842" width="1.5703125" style="83" customWidth="1"/>
    <col min="3843" max="3843" width="19.5703125" style="83" customWidth="1"/>
    <col min="3844" max="3844" width="3.28515625" style="83" customWidth="1"/>
    <col min="3845" max="3845" width="14.42578125" style="83" customWidth="1"/>
    <col min="3846" max="3846" width="2.42578125" style="83" customWidth="1"/>
    <col min="3847" max="3847" width="11" style="83" customWidth="1"/>
    <col min="3848" max="3848" width="2.42578125" style="83" customWidth="1"/>
    <col min="3849" max="3849" width="11" style="83" customWidth="1"/>
    <col min="3850" max="3850" width="3.28515625" style="83" customWidth="1"/>
    <col min="3851" max="3851" width="14.42578125" style="83" customWidth="1"/>
    <col min="3852" max="3852" width="2.42578125" style="83" customWidth="1"/>
    <col min="3853" max="3853" width="11" style="83" customWidth="1"/>
    <col min="3854" max="3854" width="2.42578125" style="83" customWidth="1"/>
    <col min="3855" max="3855" width="11" style="83" customWidth="1"/>
    <col min="3856" max="3856" width="3.28515625" style="83" customWidth="1"/>
    <col min="3857" max="3857" width="14.42578125" style="83" customWidth="1"/>
    <col min="3858" max="3858" width="2.42578125" style="83" customWidth="1"/>
    <col min="3859" max="3859" width="11" style="83" customWidth="1"/>
    <col min="3860" max="3860" width="1.5703125" style="83" customWidth="1"/>
    <col min="3861" max="3861" width="11" style="83" customWidth="1"/>
    <col min="3862" max="3862" width="3.28515625" style="83" customWidth="1"/>
    <col min="3863" max="3863" width="15.28515625" style="83" customWidth="1"/>
    <col min="3864" max="3865" width="1.5703125" style="83" customWidth="1"/>
    <col min="3866" max="3866" width="14.42578125" style="83" customWidth="1"/>
    <col min="3867" max="3867" width="2.42578125" style="83" customWidth="1"/>
    <col min="3868" max="3868" width="12.7109375" style="83"/>
    <col min="3869" max="3869" width="3.28515625" style="83" customWidth="1"/>
    <col min="3870" max="3870" width="14.42578125" style="83" customWidth="1"/>
    <col min="3871" max="3871" width="2.42578125" style="83" customWidth="1"/>
    <col min="3872" max="3872" width="12.7109375" style="83"/>
    <col min="3873" max="3873" width="3.28515625" style="83" customWidth="1"/>
    <col min="3874" max="3874" width="14.42578125" style="83" customWidth="1"/>
    <col min="3875" max="3875" width="2.42578125" style="83" customWidth="1"/>
    <col min="3876" max="3876" width="12.7109375" style="83"/>
    <col min="3877" max="3877" width="3.28515625" style="83" customWidth="1"/>
    <col min="3878" max="3878" width="14.42578125" style="83" customWidth="1"/>
    <col min="3879" max="3879" width="3.28515625" style="83" customWidth="1"/>
    <col min="3880" max="3880" width="17.85546875" style="83" customWidth="1"/>
    <col min="3881" max="3881" width="2.42578125" style="83" customWidth="1"/>
    <col min="3882" max="3882" width="5.85546875" style="83" customWidth="1"/>
    <col min="3883" max="3883" width="30.7109375" style="83" customWidth="1"/>
    <col min="3884" max="3884" width="9.28515625" style="83" customWidth="1"/>
    <col min="3885" max="4096" width="12.7109375" style="83"/>
    <col min="4097" max="4097" width="5" style="83" customWidth="1"/>
    <col min="4098" max="4098" width="1.5703125" style="83" customWidth="1"/>
    <col min="4099" max="4099" width="19.5703125" style="83" customWidth="1"/>
    <col min="4100" max="4100" width="3.28515625" style="83" customWidth="1"/>
    <col min="4101" max="4101" width="14.42578125" style="83" customWidth="1"/>
    <col min="4102" max="4102" width="2.42578125" style="83" customWidth="1"/>
    <col min="4103" max="4103" width="11" style="83" customWidth="1"/>
    <col min="4104" max="4104" width="2.42578125" style="83" customWidth="1"/>
    <col min="4105" max="4105" width="11" style="83" customWidth="1"/>
    <col min="4106" max="4106" width="3.28515625" style="83" customWidth="1"/>
    <col min="4107" max="4107" width="14.42578125" style="83" customWidth="1"/>
    <col min="4108" max="4108" width="2.42578125" style="83" customWidth="1"/>
    <col min="4109" max="4109" width="11" style="83" customWidth="1"/>
    <col min="4110" max="4110" width="2.42578125" style="83" customWidth="1"/>
    <col min="4111" max="4111" width="11" style="83" customWidth="1"/>
    <col min="4112" max="4112" width="3.28515625" style="83" customWidth="1"/>
    <col min="4113" max="4113" width="14.42578125" style="83" customWidth="1"/>
    <col min="4114" max="4114" width="2.42578125" style="83" customWidth="1"/>
    <col min="4115" max="4115" width="11" style="83" customWidth="1"/>
    <col min="4116" max="4116" width="1.5703125" style="83" customWidth="1"/>
    <col min="4117" max="4117" width="11" style="83" customWidth="1"/>
    <col min="4118" max="4118" width="3.28515625" style="83" customWidth="1"/>
    <col min="4119" max="4119" width="15.28515625" style="83" customWidth="1"/>
    <col min="4120" max="4121" width="1.5703125" style="83" customWidth="1"/>
    <col min="4122" max="4122" width="14.42578125" style="83" customWidth="1"/>
    <col min="4123" max="4123" width="2.42578125" style="83" customWidth="1"/>
    <col min="4124" max="4124" width="12.7109375" style="83"/>
    <col min="4125" max="4125" width="3.28515625" style="83" customWidth="1"/>
    <col min="4126" max="4126" width="14.42578125" style="83" customWidth="1"/>
    <col min="4127" max="4127" width="2.42578125" style="83" customWidth="1"/>
    <col min="4128" max="4128" width="12.7109375" style="83"/>
    <col min="4129" max="4129" width="3.28515625" style="83" customWidth="1"/>
    <col min="4130" max="4130" width="14.42578125" style="83" customWidth="1"/>
    <col min="4131" max="4131" width="2.42578125" style="83" customWidth="1"/>
    <col min="4132" max="4132" width="12.7109375" style="83"/>
    <col min="4133" max="4133" width="3.28515625" style="83" customWidth="1"/>
    <col min="4134" max="4134" width="14.42578125" style="83" customWidth="1"/>
    <col min="4135" max="4135" width="3.28515625" style="83" customWidth="1"/>
    <col min="4136" max="4136" width="17.85546875" style="83" customWidth="1"/>
    <col min="4137" max="4137" width="2.42578125" style="83" customWidth="1"/>
    <col min="4138" max="4138" width="5.85546875" style="83" customWidth="1"/>
    <col min="4139" max="4139" width="30.7109375" style="83" customWidth="1"/>
    <col min="4140" max="4140" width="9.28515625" style="83" customWidth="1"/>
    <col min="4141" max="4352" width="12.7109375" style="83"/>
    <col min="4353" max="4353" width="5" style="83" customWidth="1"/>
    <col min="4354" max="4354" width="1.5703125" style="83" customWidth="1"/>
    <col min="4355" max="4355" width="19.5703125" style="83" customWidth="1"/>
    <col min="4356" max="4356" width="3.28515625" style="83" customWidth="1"/>
    <col min="4357" max="4357" width="14.42578125" style="83" customWidth="1"/>
    <col min="4358" max="4358" width="2.42578125" style="83" customWidth="1"/>
    <col min="4359" max="4359" width="11" style="83" customWidth="1"/>
    <col min="4360" max="4360" width="2.42578125" style="83" customWidth="1"/>
    <col min="4361" max="4361" width="11" style="83" customWidth="1"/>
    <col min="4362" max="4362" width="3.28515625" style="83" customWidth="1"/>
    <col min="4363" max="4363" width="14.42578125" style="83" customWidth="1"/>
    <col min="4364" max="4364" width="2.42578125" style="83" customWidth="1"/>
    <col min="4365" max="4365" width="11" style="83" customWidth="1"/>
    <col min="4366" max="4366" width="2.42578125" style="83" customWidth="1"/>
    <col min="4367" max="4367" width="11" style="83" customWidth="1"/>
    <col min="4368" max="4368" width="3.28515625" style="83" customWidth="1"/>
    <col min="4369" max="4369" width="14.42578125" style="83" customWidth="1"/>
    <col min="4370" max="4370" width="2.42578125" style="83" customWidth="1"/>
    <col min="4371" max="4371" width="11" style="83" customWidth="1"/>
    <col min="4372" max="4372" width="1.5703125" style="83" customWidth="1"/>
    <col min="4373" max="4373" width="11" style="83" customWidth="1"/>
    <col min="4374" max="4374" width="3.28515625" style="83" customWidth="1"/>
    <col min="4375" max="4375" width="15.28515625" style="83" customWidth="1"/>
    <col min="4376" max="4377" width="1.5703125" style="83" customWidth="1"/>
    <col min="4378" max="4378" width="14.42578125" style="83" customWidth="1"/>
    <col min="4379" max="4379" width="2.42578125" style="83" customWidth="1"/>
    <col min="4380" max="4380" width="12.7109375" style="83"/>
    <col min="4381" max="4381" width="3.28515625" style="83" customWidth="1"/>
    <col min="4382" max="4382" width="14.42578125" style="83" customWidth="1"/>
    <col min="4383" max="4383" width="2.42578125" style="83" customWidth="1"/>
    <col min="4384" max="4384" width="12.7109375" style="83"/>
    <col min="4385" max="4385" width="3.28515625" style="83" customWidth="1"/>
    <col min="4386" max="4386" width="14.42578125" style="83" customWidth="1"/>
    <col min="4387" max="4387" width="2.42578125" style="83" customWidth="1"/>
    <col min="4388" max="4388" width="12.7109375" style="83"/>
    <col min="4389" max="4389" width="3.28515625" style="83" customWidth="1"/>
    <col min="4390" max="4390" width="14.42578125" style="83" customWidth="1"/>
    <col min="4391" max="4391" width="3.28515625" style="83" customWidth="1"/>
    <col min="4392" max="4392" width="17.85546875" style="83" customWidth="1"/>
    <col min="4393" max="4393" width="2.42578125" style="83" customWidth="1"/>
    <col min="4394" max="4394" width="5.85546875" style="83" customWidth="1"/>
    <col min="4395" max="4395" width="30.7109375" style="83" customWidth="1"/>
    <col min="4396" max="4396" width="9.28515625" style="83" customWidth="1"/>
    <col min="4397" max="4608" width="12.7109375" style="83"/>
    <col min="4609" max="4609" width="5" style="83" customWidth="1"/>
    <col min="4610" max="4610" width="1.5703125" style="83" customWidth="1"/>
    <col min="4611" max="4611" width="19.5703125" style="83" customWidth="1"/>
    <col min="4612" max="4612" width="3.28515625" style="83" customWidth="1"/>
    <col min="4613" max="4613" width="14.42578125" style="83" customWidth="1"/>
    <col min="4614" max="4614" width="2.42578125" style="83" customWidth="1"/>
    <col min="4615" max="4615" width="11" style="83" customWidth="1"/>
    <col min="4616" max="4616" width="2.42578125" style="83" customWidth="1"/>
    <col min="4617" max="4617" width="11" style="83" customWidth="1"/>
    <col min="4618" max="4618" width="3.28515625" style="83" customWidth="1"/>
    <col min="4619" max="4619" width="14.42578125" style="83" customWidth="1"/>
    <col min="4620" max="4620" width="2.42578125" style="83" customWidth="1"/>
    <col min="4621" max="4621" width="11" style="83" customWidth="1"/>
    <col min="4622" max="4622" width="2.42578125" style="83" customWidth="1"/>
    <col min="4623" max="4623" width="11" style="83" customWidth="1"/>
    <col min="4624" max="4624" width="3.28515625" style="83" customWidth="1"/>
    <col min="4625" max="4625" width="14.42578125" style="83" customWidth="1"/>
    <col min="4626" max="4626" width="2.42578125" style="83" customWidth="1"/>
    <col min="4627" max="4627" width="11" style="83" customWidth="1"/>
    <col min="4628" max="4628" width="1.5703125" style="83" customWidth="1"/>
    <col min="4629" max="4629" width="11" style="83" customWidth="1"/>
    <col min="4630" max="4630" width="3.28515625" style="83" customWidth="1"/>
    <col min="4631" max="4631" width="15.28515625" style="83" customWidth="1"/>
    <col min="4632" max="4633" width="1.5703125" style="83" customWidth="1"/>
    <col min="4634" max="4634" width="14.42578125" style="83" customWidth="1"/>
    <col min="4635" max="4635" width="2.42578125" style="83" customWidth="1"/>
    <col min="4636" max="4636" width="12.7109375" style="83"/>
    <col min="4637" max="4637" width="3.28515625" style="83" customWidth="1"/>
    <col min="4638" max="4638" width="14.42578125" style="83" customWidth="1"/>
    <col min="4639" max="4639" width="2.42578125" style="83" customWidth="1"/>
    <col min="4640" max="4640" width="12.7109375" style="83"/>
    <col min="4641" max="4641" width="3.28515625" style="83" customWidth="1"/>
    <col min="4642" max="4642" width="14.42578125" style="83" customWidth="1"/>
    <col min="4643" max="4643" width="2.42578125" style="83" customWidth="1"/>
    <col min="4644" max="4644" width="12.7109375" style="83"/>
    <col min="4645" max="4645" width="3.28515625" style="83" customWidth="1"/>
    <col min="4646" max="4646" width="14.42578125" style="83" customWidth="1"/>
    <col min="4647" max="4647" width="3.28515625" style="83" customWidth="1"/>
    <col min="4648" max="4648" width="17.85546875" style="83" customWidth="1"/>
    <col min="4649" max="4649" width="2.42578125" style="83" customWidth="1"/>
    <col min="4650" max="4650" width="5.85546875" style="83" customWidth="1"/>
    <col min="4651" max="4651" width="30.7109375" style="83" customWidth="1"/>
    <col min="4652" max="4652" width="9.28515625" style="83" customWidth="1"/>
    <col min="4653" max="4864" width="12.7109375" style="83"/>
    <col min="4865" max="4865" width="5" style="83" customWidth="1"/>
    <col min="4866" max="4866" width="1.5703125" style="83" customWidth="1"/>
    <col min="4867" max="4867" width="19.5703125" style="83" customWidth="1"/>
    <col min="4868" max="4868" width="3.28515625" style="83" customWidth="1"/>
    <col min="4869" max="4869" width="14.42578125" style="83" customWidth="1"/>
    <col min="4870" max="4870" width="2.42578125" style="83" customWidth="1"/>
    <col min="4871" max="4871" width="11" style="83" customWidth="1"/>
    <col min="4872" max="4872" width="2.42578125" style="83" customWidth="1"/>
    <col min="4873" max="4873" width="11" style="83" customWidth="1"/>
    <col min="4874" max="4874" width="3.28515625" style="83" customWidth="1"/>
    <col min="4875" max="4875" width="14.42578125" style="83" customWidth="1"/>
    <col min="4876" max="4876" width="2.42578125" style="83" customWidth="1"/>
    <col min="4877" max="4877" width="11" style="83" customWidth="1"/>
    <col min="4878" max="4878" width="2.42578125" style="83" customWidth="1"/>
    <col min="4879" max="4879" width="11" style="83" customWidth="1"/>
    <col min="4880" max="4880" width="3.28515625" style="83" customWidth="1"/>
    <col min="4881" max="4881" width="14.42578125" style="83" customWidth="1"/>
    <col min="4882" max="4882" width="2.42578125" style="83" customWidth="1"/>
    <col min="4883" max="4883" width="11" style="83" customWidth="1"/>
    <col min="4884" max="4884" width="1.5703125" style="83" customWidth="1"/>
    <col min="4885" max="4885" width="11" style="83" customWidth="1"/>
    <col min="4886" max="4886" width="3.28515625" style="83" customWidth="1"/>
    <col min="4887" max="4887" width="15.28515625" style="83" customWidth="1"/>
    <col min="4888" max="4889" width="1.5703125" style="83" customWidth="1"/>
    <col min="4890" max="4890" width="14.42578125" style="83" customWidth="1"/>
    <col min="4891" max="4891" width="2.42578125" style="83" customWidth="1"/>
    <col min="4892" max="4892" width="12.7109375" style="83"/>
    <col min="4893" max="4893" width="3.28515625" style="83" customWidth="1"/>
    <col min="4894" max="4894" width="14.42578125" style="83" customWidth="1"/>
    <col min="4895" max="4895" width="2.42578125" style="83" customWidth="1"/>
    <col min="4896" max="4896" width="12.7109375" style="83"/>
    <col min="4897" max="4897" width="3.28515625" style="83" customWidth="1"/>
    <col min="4898" max="4898" width="14.42578125" style="83" customWidth="1"/>
    <col min="4899" max="4899" width="2.42578125" style="83" customWidth="1"/>
    <col min="4900" max="4900" width="12.7109375" style="83"/>
    <col min="4901" max="4901" width="3.28515625" style="83" customWidth="1"/>
    <col min="4902" max="4902" width="14.42578125" style="83" customWidth="1"/>
    <col min="4903" max="4903" width="3.28515625" style="83" customWidth="1"/>
    <col min="4904" max="4904" width="17.85546875" style="83" customWidth="1"/>
    <col min="4905" max="4905" width="2.42578125" style="83" customWidth="1"/>
    <col min="4906" max="4906" width="5.85546875" style="83" customWidth="1"/>
    <col min="4907" max="4907" width="30.7109375" style="83" customWidth="1"/>
    <col min="4908" max="4908" width="9.28515625" style="83" customWidth="1"/>
    <col min="4909" max="5120" width="12.7109375" style="83"/>
    <col min="5121" max="5121" width="5" style="83" customWidth="1"/>
    <col min="5122" max="5122" width="1.5703125" style="83" customWidth="1"/>
    <col min="5123" max="5123" width="19.5703125" style="83" customWidth="1"/>
    <col min="5124" max="5124" width="3.28515625" style="83" customWidth="1"/>
    <col min="5125" max="5125" width="14.42578125" style="83" customWidth="1"/>
    <col min="5126" max="5126" width="2.42578125" style="83" customWidth="1"/>
    <col min="5127" max="5127" width="11" style="83" customWidth="1"/>
    <col min="5128" max="5128" width="2.42578125" style="83" customWidth="1"/>
    <col min="5129" max="5129" width="11" style="83" customWidth="1"/>
    <col min="5130" max="5130" width="3.28515625" style="83" customWidth="1"/>
    <col min="5131" max="5131" width="14.42578125" style="83" customWidth="1"/>
    <col min="5132" max="5132" width="2.42578125" style="83" customWidth="1"/>
    <col min="5133" max="5133" width="11" style="83" customWidth="1"/>
    <col min="5134" max="5134" width="2.42578125" style="83" customWidth="1"/>
    <col min="5135" max="5135" width="11" style="83" customWidth="1"/>
    <col min="5136" max="5136" width="3.28515625" style="83" customWidth="1"/>
    <col min="5137" max="5137" width="14.42578125" style="83" customWidth="1"/>
    <col min="5138" max="5138" width="2.42578125" style="83" customWidth="1"/>
    <col min="5139" max="5139" width="11" style="83" customWidth="1"/>
    <col min="5140" max="5140" width="1.5703125" style="83" customWidth="1"/>
    <col min="5141" max="5141" width="11" style="83" customWidth="1"/>
    <col min="5142" max="5142" width="3.28515625" style="83" customWidth="1"/>
    <col min="5143" max="5143" width="15.28515625" style="83" customWidth="1"/>
    <col min="5144" max="5145" width="1.5703125" style="83" customWidth="1"/>
    <col min="5146" max="5146" width="14.42578125" style="83" customWidth="1"/>
    <col min="5147" max="5147" width="2.42578125" style="83" customWidth="1"/>
    <col min="5148" max="5148" width="12.7109375" style="83"/>
    <col min="5149" max="5149" width="3.28515625" style="83" customWidth="1"/>
    <col min="5150" max="5150" width="14.42578125" style="83" customWidth="1"/>
    <col min="5151" max="5151" width="2.42578125" style="83" customWidth="1"/>
    <col min="5152" max="5152" width="12.7109375" style="83"/>
    <col min="5153" max="5153" width="3.28515625" style="83" customWidth="1"/>
    <col min="5154" max="5154" width="14.42578125" style="83" customWidth="1"/>
    <col min="5155" max="5155" width="2.42578125" style="83" customWidth="1"/>
    <col min="5156" max="5156" width="12.7109375" style="83"/>
    <col min="5157" max="5157" width="3.28515625" style="83" customWidth="1"/>
    <col min="5158" max="5158" width="14.42578125" style="83" customWidth="1"/>
    <col min="5159" max="5159" width="3.28515625" style="83" customWidth="1"/>
    <col min="5160" max="5160" width="17.85546875" style="83" customWidth="1"/>
    <col min="5161" max="5161" width="2.42578125" style="83" customWidth="1"/>
    <col min="5162" max="5162" width="5.85546875" style="83" customWidth="1"/>
    <col min="5163" max="5163" width="30.7109375" style="83" customWidth="1"/>
    <col min="5164" max="5164" width="9.28515625" style="83" customWidth="1"/>
    <col min="5165" max="5376" width="12.7109375" style="83"/>
    <col min="5377" max="5377" width="5" style="83" customWidth="1"/>
    <col min="5378" max="5378" width="1.5703125" style="83" customWidth="1"/>
    <col min="5379" max="5379" width="19.5703125" style="83" customWidth="1"/>
    <col min="5380" max="5380" width="3.28515625" style="83" customWidth="1"/>
    <col min="5381" max="5381" width="14.42578125" style="83" customWidth="1"/>
    <col min="5382" max="5382" width="2.42578125" style="83" customWidth="1"/>
    <col min="5383" max="5383" width="11" style="83" customWidth="1"/>
    <col min="5384" max="5384" width="2.42578125" style="83" customWidth="1"/>
    <col min="5385" max="5385" width="11" style="83" customWidth="1"/>
    <col min="5386" max="5386" width="3.28515625" style="83" customWidth="1"/>
    <col min="5387" max="5387" width="14.42578125" style="83" customWidth="1"/>
    <col min="5388" max="5388" width="2.42578125" style="83" customWidth="1"/>
    <col min="5389" max="5389" width="11" style="83" customWidth="1"/>
    <col min="5390" max="5390" width="2.42578125" style="83" customWidth="1"/>
    <col min="5391" max="5391" width="11" style="83" customWidth="1"/>
    <col min="5392" max="5392" width="3.28515625" style="83" customWidth="1"/>
    <col min="5393" max="5393" width="14.42578125" style="83" customWidth="1"/>
    <col min="5394" max="5394" width="2.42578125" style="83" customWidth="1"/>
    <col min="5395" max="5395" width="11" style="83" customWidth="1"/>
    <col min="5396" max="5396" width="1.5703125" style="83" customWidth="1"/>
    <col min="5397" max="5397" width="11" style="83" customWidth="1"/>
    <col min="5398" max="5398" width="3.28515625" style="83" customWidth="1"/>
    <col min="5399" max="5399" width="15.28515625" style="83" customWidth="1"/>
    <col min="5400" max="5401" width="1.5703125" style="83" customWidth="1"/>
    <col min="5402" max="5402" width="14.42578125" style="83" customWidth="1"/>
    <col min="5403" max="5403" width="2.42578125" style="83" customWidth="1"/>
    <col min="5404" max="5404" width="12.7109375" style="83"/>
    <col min="5405" max="5405" width="3.28515625" style="83" customWidth="1"/>
    <col min="5406" max="5406" width="14.42578125" style="83" customWidth="1"/>
    <col min="5407" max="5407" width="2.42578125" style="83" customWidth="1"/>
    <col min="5408" max="5408" width="12.7109375" style="83"/>
    <col min="5409" max="5409" width="3.28515625" style="83" customWidth="1"/>
    <col min="5410" max="5410" width="14.42578125" style="83" customWidth="1"/>
    <col min="5411" max="5411" width="2.42578125" style="83" customWidth="1"/>
    <col min="5412" max="5412" width="12.7109375" style="83"/>
    <col min="5413" max="5413" width="3.28515625" style="83" customWidth="1"/>
    <col min="5414" max="5414" width="14.42578125" style="83" customWidth="1"/>
    <col min="5415" max="5415" width="3.28515625" style="83" customWidth="1"/>
    <col min="5416" max="5416" width="17.85546875" style="83" customWidth="1"/>
    <col min="5417" max="5417" width="2.42578125" style="83" customWidth="1"/>
    <col min="5418" max="5418" width="5.85546875" style="83" customWidth="1"/>
    <col min="5419" max="5419" width="30.7109375" style="83" customWidth="1"/>
    <col min="5420" max="5420" width="9.28515625" style="83" customWidth="1"/>
    <col min="5421" max="5632" width="12.7109375" style="83"/>
    <col min="5633" max="5633" width="5" style="83" customWidth="1"/>
    <col min="5634" max="5634" width="1.5703125" style="83" customWidth="1"/>
    <col min="5635" max="5635" width="19.5703125" style="83" customWidth="1"/>
    <col min="5636" max="5636" width="3.28515625" style="83" customWidth="1"/>
    <col min="5637" max="5637" width="14.42578125" style="83" customWidth="1"/>
    <col min="5638" max="5638" width="2.42578125" style="83" customWidth="1"/>
    <col min="5639" max="5639" width="11" style="83" customWidth="1"/>
    <col min="5640" max="5640" width="2.42578125" style="83" customWidth="1"/>
    <col min="5641" max="5641" width="11" style="83" customWidth="1"/>
    <col min="5642" max="5642" width="3.28515625" style="83" customWidth="1"/>
    <col min="5643" max="5643" width="14.42578125" style="83" customWidth="1"/>
    <col min="5644" max="5644" width="2.42578125" style="83" customWidth="1"/>
    <col min="5645" max="5645" width="11" style="83" customWidth="1"/>
    <col min="5646" max="5646" width="2.42578125" style="83" customWidth="1"/>
    <col min="5647" max="5647" width="11" style="83" customWidth="1"/>
    <col min="5648" max="5648" width="3.28515625" style="83" customWidth="1"/>
    <col min="5649" max="5649" width="14.42578125" style="83" customWidth="1"/>
    <col min="5650" max="5650" width="2.42578125" style="83" customWidth="1"/>
    <col min="5651" max="5651" width="11" style="83" customWidth="1"/>
    <col min="5652" max="5652" width="1.5703125" style="83" customWidth="1"/>
    <col min="5653" max="5653" width="11" style="83" customWidth="1"/>
    <col min="5654" max="5654" width="3.28515625" style="83" customWidth="1"/>
    <col min="5655" max="5655" width="15.28515625" style="83" customWidth="1"/>
    <col min="5656" max="5657" width="1.5703125" style="83" customWidth="1"/>
    <col min="5658" max="5658" width="14.42578125" style="83" customWidth="1"/>
    <col min="5659" max="5659" width="2.42578125" style="83" customWidth="1"/>
    <col min="5660" max="5660" width="12.7109375" style="83"/>
    <col min="5661" max="5661" width="3.28515625" style="83" customWidth="1"/>
    <col min="5662" max="5662" width="14.42578125" style="83" customWidth="1"/>
    <col min="5663" max="5663" width="2.42578125" style="83" customWidth="1"/>
    <col min="5664" max="5664" width="12.7109375" style="83"/>
    <col min="5665" max="5665" width="3.28515625" style="83" customWidth="1"/>
    <col min="5666" max="5666" width="14.42578125" style="83" customWidth="1"/>
    <col min="5667" max="5667" width="2.42578125" style="83" customWidth="1"/>
    <col min="5668" max="5668" width="12.7109375" style="83"/>
    <col min="5669" max="5669" width="3.28515625" style="83" customWidth="1"/>
    <col min="5670" max="5670" width="14.42578125" style="83" customWidth="1"/>
    <col min="5671" max="5671" width="3.28515625" style="83" customWidth="1"/>
    <col min="5672" max="5672" width="17.85546875" style="83" customWidth="1"/>
    <col min="5673" max="5673" width="2.42578125" style="83" customWidth="1"/>
    <col min="5674" max="5674" width="5.85546875" style="83" customWidth="1"/>
    <col min="5675" max="5675" width="30.7109375" style="83" customWidth="1"/>
    <col min="5676" max="5676" width="9.28515625" style="83" customWidth="1"/>
    <col min="5677" max="5888" width="12.7109375" style="83"/>
    <col min="5889" max="5889" width="5" style="83" customWidth="1"/>
    <col min="5890" max="5890" width="1.5703125" style="83" customWidth="1"/>
    <col min="5891" max="5891" width="19.5703125" style="83" customWidth="1"/>
    <col min="5892" max="5892" width="3.28515625" style="83" customWidth="1"/>
    <col min="5893" max="5893" width="14.42578125" style="83" customWidth="1"/>
    <col min="5894" max="5894" width="2.42578125" style="83" customWidth="1"/>
    <col min="5895" max="5895" width="11" style="83" customWidth="1"/>
    <col min="5896" max="5896" width="2.42578125" style="83" customWidth="1"/>
    <col min="5897" max="5897" width="11" style="83" customWidth="1"/>
    <col min="5898" max="5898" width="3.28515625" style="83" customWidth="1"/>
    <col min="5899" max="5899" width="14.42578125" style="83" customWidth="1"/>
    <col min="5900" max="5900" width="2.42578125" style="83" customWidth="1"/>
    <col min="5901" max="5901" width="11" style="83" customWidth="1"/>
    <col min="5902" max="5902" width="2.42578125" style="83" customWidth="1"/>
    <col min="5903" max="5903" width="11" style="83" customWidth="1"/>
    <col min="5904" max="5904" width="3.28515625" style="83" customWidth="1"/>
    <col min="5905" max="5905" width="14.42578125" style="83" customWidth="1"/>
    <col min="5906" max="5906" width="2.42578125" style="83" customWidth="1"/>
    <col min="5907" max="5907" width="11" style="83" customWidth="1"/>
    <col min="5908" max="5908" width="1.5703125" style="83" customWidth="1"/>
    <col min="5909" max="5909" width="11" style="83" customWidth="1"/>
    <col min="5910" max="5910" width="3.28515625" style="83" customWidth="1"/>
    <col min="5911" max="5911" width="15.28515625" style="83" customWidth="1"/>
    <col min="5912" max="5913" width="1.5703125" style="83" customWidth="1"/>
    <col min="5914" max="5914" width="14.42578125" style="83" customWidth="1"/>
    <col min="5915" max="5915" width="2.42578125" style="83" customWidth="1"/>
    <col min="5916" max="5916" width="12.7109375" style="83"/>
    <col min="5917" max="5917" width="3.28515625" style="83" customWidth="1"/>
    <col min="5918" max="5918" width="14.42578125" style="83" customWidth="1"/>
    <col min="5919" max="5919" width="2.42578125" style="83" customWidth="1"/>
    <col min="5920" max="5920" width="12.7109375" style="83"/>
    <col min="5921" max="5921" width="3.28515625" style="83" customWidth="1"/>
    <col min="5922" max="5922" width="14.42578125" style="83" customWidth="1"/>
    <col min="5923" max="5923" width="2.42578125" style="83" customWidth="1"/>
    <col min="5924" max="5924" width="12.7109375" style="83"/>
    <col min="5925" max="5925" width="3.28515625" style="83" customWidth="1"/>
    <col min="5926" max="5926" width="14.42578125" style="83" customWidth="1"/>
    <col min="5927" max="5927" width="3.28515625" style="83" customWidth="1"/>
    <col min="5928" max="5928" width="17.85546875" style="83" customWidth="1"/>
    <col min="5929" max="5929" width="2.42578125" style="83" customWidth="1"/>
    <col min="5930" max="5930" width="5.85546875" style="83" customWidth="1"/>
    <col min="5931" max="5931" width="30.7109375" style="83" customWidth="1"/>
    <col min="5932" max="5932" width="9.28515625" style="83" customWidth="1"/>
    <col min="5933" max="6144" width="12.7109375" style="83"/>
    <col min="6145" max="6145" width="5" style="83" customWidth="1"/>
    <col min="6146" max="6146" width="1.5703125" style="83" customWidth="1"/>
    <col min="6147" max="6147" width="19.5703125" style="83" customWidth="1"/>
    <col min="6148" max="6148" width="3.28515625" style="83" customWidth="1"/>
    <col min="6149" max="6149" width="14.42578125" style="83" customWidth="1"/>
    <col min="6150" max="6150" width="2.42578125" style="83" customWidth="1"/>
    <col min="6151" max="6151" width="11" style="83" customWidth="1"/>
    <col min="6152" max="6152" width="2.42578125" style="83" customWidth="1"/>
    <col min="6153" max="6153" width="11" style="83" customWidth="1"/>
    <col min="6154" max="6154" width="3.28515625" style="83" customWidth="1"/>
    <col min="6155" max="6155" width="14.42578125" style="83" customWidth="1"/>
    <col min="6156" max="6156" width="2.42578125" style="83" customWidth="1"/>
    <col min="6157" max="6157" width="11" style="83" customWidth="1"/>
    <col min="6158" max="6158" width="2.42578125" style="83" customWidth="1"/>
    <col min="6159" max="6159" width="11" style="83" customWidth="1"/>
    <col min="6160" max="6160" width="3.28515625" style="83" customWidth="1"/>
    <col min="6161" max="6161" width="14.42578125" style="83" customWidth="1"/>
    <col min="6162" max="6162" width="2.42578125" style="83" customWidth="1"/>
    <col min="6163" max="6163" width="11" style="83" customWidth="1"/>
    <col min="6164" max="6164" width="1.5703125" style="83" customWidth="1"/>
    <col min="6165" max="6165" width="11" style="83" customWidth="1"/>
    <col min="6166" max="6166" width="3.28515625" style="83" customWidth="1"/>
    <col min="6167" max="6167" width="15.28515625" style="83" customWidth="1"/>
    <col min="6168" max="6169" width="1.5703125" style="83" customWidth="1"/>
    <col min="6170" max="6170" width="14.42578125" style="83" customWidth="1"/>
    <col min="6171" max="6171" width="2.42578125" style="83" customWidth="1"/>
    <col min="6172" max="6172" width="12.7109375" style="83"/>
    <col min="6173" max="6173" width="3.28515625" style="83" customWidth="1"/>
    <col min="6174" max="6174" width="14.42578125" style="83" customWidth="1"/>
    <col min="6175" max="6175" width="2.42578125" style="83" customWidth="1"/>
    <col min="6176" max="6176" width="12.7109375" style="83"/>
    <col min="6177" max="6177" width="3.28515625" style="83" customWidth="1"/>
    <col min="6178" max="6178" width="14.42578125" style="83" customWidth="1"/>
    <col min="6179" max="6179" width="2.42578125" style="83" customWidth="1"/>
    <col min="6180" max="6180" width="12.7109375" style="83"/>
    <col min="6181" max="6181" width="3.28515625" style="83" customWidth="1"/>
    <col min="6182" max="6182" width="14.42578125" style="83" customWidth="1"/>
    <col min="6183" max="6183" width="3.28515625" style="83" customWidth="1"/>
    <col min="6184" max="6184" width="17.85546875" style="83" customWidth="1"/>
    <col min="6185" max="6185" width="2.42578125" style="83" customWidth="1"/>
    <col min="6186" max="6186" width="5.85546875" style="83" customWidth="1"/>
    <col min="6187" max="6187" width="30.7109375" style="83" customWidth="1"/>
    <col min="6188" max="6188" width="9.28515625" style="83" customWidth="1"/>
    <col min="6189" max="6400" width="12.7109375" style="83"/>
    <col min="6401" max="6401" width="5" style="83" customWidth="1"/>
    <col min="6402" max="6402" width="1.5703125" style="83" customWidth="1"/>
    <col min="6403" max="6403" width="19.5703125" style="83" customWidth="1"/>
    <col min="6404" max="6404" width="3.28515625" style="83" customWidth="1"/>
    <col min="6405" max="6405" width="14.42578125" style="83" customWidth="1"/>
    <col min="6406" max="6406" width="2.42578125" style="83" customWidth="1"/>
    <col min="6407" max="6407" width="11" style="83" customWidth="1"/>
    <col min="6408" max="6408" width="2.42578125" style="83" customWidth="1"/>
    <col min="6409" max="6409" width="11" style="83" customWidth="1"/>
    <col min="6410" max="6410" width="3.28515625" style="83" customWidth="1"/>
    <col min="6411" max="6411" width="14.42578125" style="83" customWidth="1"/>
    <col min="6412" max="6412" width="2.42578125" style="83" customWidth="1"/>
    <col min="6413" max="6413" width="11" style="83" customWidth="1"/>
    <col min="6414" max="6414" width="2.42578125" style="83" customWidth="1"/>
    <col min="6415" max="6415" width="11" style="83" customWidth="1"/>
    <col min="6416" max="6416" width="3.28515625" style="83" customWidth="1"/>
    <col min="6417" max="6417" width="14.42578125" style="83" customWidth="1"/>
    <col min="6418" max="6418" width="2.42578125" style="83" customWidth="1"/>
    <col min="6419" max="6419" width="11" style="83" customWidth="1"/>
    <col min="6420" max="6420" width="1.5703125" style="83" customWidth="1"/>
    <col min="6421" max="6421" width="11" style="83" customWidth="1"/>
    <col min="6422" max="6422" width="3.28515625" style="83" customWidth="1"/>
    <col min="6423" max="6423" width="15.28515625" style="83" customWidth="1"/>
    <col min="6424" max="6425" width="1.5703125" style="83" customWidth="1"/>
    <col min="6426" max="6426" width="14.42578125" style="83" customWidth="1"/>
    <col min="6427" max="6427" width="2.42578125" style="83" customWidth="1"/>
    <col min="6428" max="6428" width="12.7109375" style="83"/>
    <col min="6429" max="6429" width="3.28515625" style="83" customWidth="1"/>
    <col min="6430" max="6430" width="14.42578125" style="83" customWidth="1"/>
    <col min="6431" max="6431" width="2.42578125" style="83" customWidth="1"/>
    <col min="6432" max="6432" width="12.7109375" style="83"/>
    <col min="6433" max="6433" width="3.28515625" style="83" customWidth="1"/>
    <col min="6434" max="6434" width="14.42578125" style="83" customWidth="1"/>
    <col min="6435" max="6435" width="2.42578125" style="83" customWidth="1"/>
    <col min="6436" max="6436" width="12.7109375" style="83"/>
    <col min="6437" max="6437" width="3.28515625" style="83" customWidth="1"/>
    <col min="6438" max="6438" width="14.42578125" style="83" customWidth="1"/>
    <col min="6439" max="6439" width="3.28515625" style="83" customWidth="1"/>
    <col min="6440" max="6440" width="17.85546875" style="83" customWidth="1"/>
    <col min="6441" max="6441" width="2.42578125" style="83" customWidth="1"/>
    <col min="6442" max="6442" width="5.85546875" style="83" customWidth="1"/>
    <col min="6443" max="6443" width="30.7109375" style="83" customWidth="1"/>
    <col min="6444" max="6444" width="9.28515625" style="83" customWidth="1"/>
    <col min="6445" max="6656" width="12.7109375" style="83"/>
    <col min="6657" max="6657" width="5" style="83" customWidth="1"/>
    <col min="6658" max="6658" width="1.5703125" style="83" customWidth="1"/>
    <col min="6659" max="6659" width="19.5703125" style="83" customWidth="1"/>
    <col min="6660" max="6660" width="3.28515625" style="83" customWidth="1"/>
    <col min="6661" max="6661" width="14.42578125" style="83" customWidth="1"/>
    <col min="6662" max="6662" width="2.42578125" style="83" customWidth="1"/>
    <col min="6663" max="6663" width="11" style="83" customWidth="1"/>
    <col min="6664" max="6664" width="2.42578125" style="83" customWidth="1"/>
    <col min="6665" max="6665" width="11" style="83" customWidth="1"/>
    <col min="6666" max="6666" width="3.28515625" style="83" customWidth="1"/>
    <col min="6667" max="6667" width="14.42578125" style="83" customWidth="1"/>
    <col min="6668" max="6668" width="2.42578125" style="83" customWidth="1"/>
    <col min="6669" max="6669" width="11" style="83" customWidth="1"/>
    <col min="6670" max="6670" width="2.42578125" style="83" customWidth="1"/>
    <col min="6671" max="6671" width="11" style="83" customWidth="1"/>
    <col min="6672" max="6672" width="3.28515625" style="83" customWidth="1"/>
    <col min="6673" max="6673" width="14.42578125" style="83" customWidth="1"/>
    <col min="6674" max="6674" width="2.42578125" style="83" customWidth="1"/>
    <col min="6675" max="6675" width="11" style="83" customWidth="1"/>
    <col min="6676" max="6676" width="1.5703125" style="83" customWidth="1"/>
    <col min="6677" max="6677" width="11" style="83" customWidth="1"/>
    <col min="6678" max="6678" width="3.28515625" style="83" customWidth="1"/>
    <col min="6679" max="6679" width="15.28515625" style="83" customWidth="1"/>
    <col min="6680" max="6681" width="1.5703125" style="83" customWidth="1"/>
    <col min="6682" max="6682" width="14.42578125" style="83" customWidth="1"/>
    <col min="6683" max="6683" width="2.42578125" style="83" customWidth="1"/>
    <col min="6684" max="6684" width="12.7109375" style="83"/>
    <col min="6685" max="6685" width="3.28515625" style="83" customWidth="1"/>
    <col min="6686" max="6686" width="14.42578125" style="83" customWidth="1"/>
    <col min="6687" max="6687" width="2.42578125" style="83" customWidth="1"/>
    <col min="6688" max="6688" width="12.7109375" style="83"/>
    <col min="6689" max="6689" width="3.28515625" style="83" customWidth="1"/>
    <col min="6690" max="6690" width="14.42578125" style="83" customWidth="1"/>
    <col min="6691" max="6691" width="2.42578125" style="83" customWidth="1"/>
    <col min="6692" max="6692" width="12.7109375" style="83"/>
    <col min="6693" max="6693" width="3.28515625" style="83" customWidth="1"/>
    <col min="6694" max="6694" width="14.42578125" style="83" customWidth="1"/>
    <col min="6695" max="6695" width="3.28515625" style="83" customWidth="1"/>
    <col min="6696" max="6696" width="17.85546875" style="83" customWidth="1"/>
    <col min="6697" max="6697" width="2.42578125" style="83" customWidth="1"/>
    <col min="6698" max="6698" width="5.85546875" style="83" customWidth="1"/>
    <col min="6699" max="6699" width="30.7109375" style="83" customWidth="1"/>
    <col min="6700" max="6700" width="9.28515625" style="83" customWidth="1"/>
    <col min="6701" max="6912" width="12.7109375" style="83"/>
    <col min="6913" max="6913" width="5" style="83" customWidth="1"/>
    <col min="6914" max="6914" width="1.5703125" style="83" customWidth="1"/>
    <col min="6915" max="6915" width="19.5703125" style="83" customWidth="1"/>
    <col min="6916" max="6916" width="3.28515625" style="83" customWidth="1"/>
    <col min="6917" max="6917" width="14.42578125" style="83" customWidth="1"/>
    <col min="6918" max="6918" width="2.42578125" style="83" customWidth="1"/>
    <col min="6919" max="6919" width="11" style="83" customWidth="1"/>
    <col min="6920" max="6920" width="2.42578125" style="83" customWidth="1"/>
    <col min="6921" max="6921" width="11" style="83" customWidth="1"/>
    <col min="6922" max="6922" width="3.28515625" style="83" customWidth="1"/>
    <col min="6923" max="6923" width="14.42578125" style="83" customWidth="1"/>
    <col min="6924" max="6924" width="2.42578125" style="83" customWidth="1"/>
    <col min="6925" max="6925" width="11" style="83" customWidth="1"/>
    <col min="6926" max="6926" width="2.42578125" style="83" customWidth="1"/>
    <col min="6927" max="6927" width="11" style="83" customWidth="1"/>
    <col min="6928" max="6928" width="3.28515625" style="83" customWidth="1"/>
    <col min="6929" max="6929" width="14.42578125" style="83" customWidth="1"/>
    <col min="6930" max="6930" width="2.42578125" style="83" customWidth="1"/>
    <col min="6931" max="6931" width="11" style="83" customWidth="1"/>
    <col min="6932" max="6932" width="1.5703125" style="83" customWidth="1"/>
    <col min="6933" max="6933" width="11" style="83" customWidth="1"/>
    <col min="6934" max="6934" width="3.28515625" style="83" customWidth="1"/>
    <col min="6935" max="6935" width="15.28515625" style="83" customWidth="1"/>
    <col min="6936" max="6937" width="1.5703125" style="83" customWidth="1"/>
    <col min="6938" max="6938" width="14.42578125" style="83" customWidth="1"/>
    <col min="6939" max="6939" width="2.42578125" style="83" customWidth="1"/>
    <col min="6940" max="6940" width="12.7109375" style="83"/>
    <col min="6941" max="6941" width="3.28515625" style="83" customWidth="1"/>
    <col min="6942" max="6942" width="14.42578125" style="83" customWidth="1"/>
    <col min="6943" max="6943" width="2.42578125" style="83" customWidth="1"/>
    <col min="6944" max="6944" width="12.7109375" style="83"/>
    <col min="6945" max="6945" width="3.28515625" style="83" customWidth="1"/>
    <col min="6946" max="6946" width="14.42578125" style="83" customWidth="1"/>
    <col min="6947" max="6947" width="2.42578125" style="83" customWidth="1"/>
    <col min="6948" max="6948" width="12.7109375" style="83"/>
    <col min="6949" max="6949" width="3.28515625" style="83" customWidth="1"/>
    <col min="6950" max="6950" width="14.42578125" style="83" customWidth="1"/>
    <col min="6951" max="6951" width="3.28515625" style="83" customWidth="1"/>
    <col min="6952" max="6952" width="17.85546875" style="83" customWidth="1"/>
    <col min="6953" max="6953" width="2.42578125" style="83" customWidth="1"/>
    <col min="6954" max="6954" width="5.85546875" style="83" customWidth="1"/>
    <col min="6955" max="6955" width="30.7109375" style="83" customWidth="1"/>
    <col min="6956" max="6956" width="9.28515625" style="83" customWidth="1"/>
    <col min="6957" max="7168" width="12.7109375" style="83"/>
    <col min="7169" max="7169" width="5" style="83" customWidth="1"/>
    <col min="7170" max="7170" width="1.5703125" style="83" customWidth="1"/>
    <col min="7171" max="7171" width="19.5703125" style="83" customWidth="1"/>
    <col min="7172" max="7172" width="3.28515625" style="83" customWidth="1"/>
    <col min="7173" max="7173" width="14.42578125" style="83" customWidth="1"/>
    <col min="7174" max="7174" width="2.42578125" style="83" customWidth="1"/>
    <col min="7175" max="7175" width="11" style="83" customWidth="1"/>
    <col min="7176" max="7176" width="2.42578125" style="83" customWidth="1"/>
    <col min="7177" max="7177" width="11" style="83" customWidth="1"/>
    <col min="7178" max="7178" width="3.28515625" style="83" customWidth="1"/>
    <col min="7179" max="7179" width="14.42578125" style="83" customWidth="1"/>
    <col min="7180" max="7180" width="2.42578125" style="83" customWidth="1"/>
    <col min="7181" max="7181" width="11" style="83" customWidth="1"/>
    <col min="7182" max="7182" width="2.42578125" style="83" customWidth="1"/>
    <col min="7183" max="7183" width="11" style="83" customWidth="1"/>
    <col min="7184" max="7184" width="3.28515625" style="83" customWidth="1"/>
    <col min="7185" max="7185" width="14.42578125" style="83" customWidth="1"/>
    <col min="7186" max="7186" width="2.42578125" style="83" customWidth="1"/>
    <col min="7187" max="7187" width="11" style="83" customWidth="1"/>
    <col min="7188" max="7188" width="1.5703125" style="83" customWidth="1"/>
    <col min="7189" max="7189" width="11" style="83" customWidth="1"/>
    <col min="7190" max="7190" width="3.28515625" style="83" customWidth="1"/>
    <col min="7191" max="7191" width="15.28515625" style="83" customWidth="1"/>
    <col min="7192" max="7193" width="1.5703125" style="83" customWidth="1"/>
    <col min="7194" max="7194" width="14.42578125" style="83" customWidth="1"/>
    <col min="7195" max="7195" width="2.42578125" style="83" customWidth="1"/>
    <col min="7196" max="7196" width="12.7109375" style="83"/>
    <col min="7197" max="7197" width="3.28515625" style="83" customWidth="1"/>
    <col min="7198" max="7198" width="14.42578125" style="83" customWidth="1"/>
    <col min="7199" max="7199" width="2.42578125" style="83" customWidth="1"/>
    <col min="7200" max="7200" width="12.7109375" style="83"/>
    <col min="7201" max="7201" width="3.28515625" style="83" customWidth="1"/>
    <col min="7202" max="7202" width="14.42578125" style="83" customWidth="1"/>
    <col min="7203" max="7203" width="2.42578125" style="83" customWidth="1"/>
    <col min="7204" max="7204" width="12.7109375" style="83"/>
    <col min="7205" max="7205" width="3.28515625" style="83" customWidth="1"/>
    <col min="7206" max="7206" width="14.42578125" style="83" customWidth="1"/>
    <col min="7207" max="7207" width="3.28515625" style="83" customWidth="1"/>
    <col min="7208" max="7208" width="17.85546875" style="83" customWidth="1"/>
    <col min="7209" max="7209" width="2.42578125" style="83" customWidth="1"/>
    <col min="7210" max="7210" width="5.85546875" style="83" customWidth="1"/>
    <col min="7211" max="7211" width="30.7109375" style="83" customWidth="1"/>
    <col min="7212" max="7212" width="9.28515625" style="83" customWidth="1"/>
    <col min="7213" max="7424" width="12.7109375" style="83"/>
    <col min="7425" max="7425" width="5" style="83" customWidth="1"/>
    <col min="7426" max="7426" width="1.5703125" style="83" customWidth="1"/>
    <col min="7427" max="7427" width="19.5703125" style="83" customWidth="1"/>
    <col min="7428" max="7428" width="3.28515625" style="83" customWidth="1"/>
    <col min="7429" max="7429" width="14.42578125" style="83" customWidth="1"/>
    <col min="7430" max="7430" width="2.42578125" style="83" customWidth="1"/>
    <col min="7431" max="7431" width="11" style="83" customWidth="1"/>
    <col min="7432" max="7432" width="2.42578125" style="83" customWidth="1"/>
    <col min="7433" max="7433" width="11" style="83" customWidth="1"/>
    <col min="7434" max="7434" width="3.28515625" style="83" customWidth="1"/>
    <col min="7435" max="7435" width="14.42578125" style="83" customWidth="1"/>
    <col min="7436" max="7436" width="2.42578125" style="83" customWidth="1"/>
    <col min="7437" max="7437" width="11" style="83" customWidth="1"/>
    <col min="7438" max="7438" width="2.42578125" style="83" customWidth="1"/>
    <col min="7439" max="7439" width="11" style="83" customWidth="1"/>
    <col min="7440" max="7440" width="3.28515625" style="83" customWidth="1"/>
    <col min="7441" max="7441" width="14.42578125" style="83" customWidth="1"/>
    <col min="7442" max="7442" width="2.42578125" style="83" customWidth="1"/>
    <col min="7443" max="7443" width="11" style="83" customWidth="1"/>
    <col min="7444" max="7444" width="1.5703125" style="83" customWidth="1"/>
    <col min="7445" max="7445" width="11" style="83" customWidth="1"/>
    <col min="7446" max="7446" width="3.28515625" style="83" customWidth="1"/>
    <col min="7447" max="7447" width="15.28515625" style="83" customWidth="1"/>
    <col min="7448" max="7449" width="1.5703125" style="83" customWidth="1"/>
    <col min="7450" max="7450" width="14.42578125" style="83" customWidth="1"/>
    <col min="7451" max="7451" width="2.42578125" style="83" customWidth="1"/>
    <col min="7452" max="7452" width="12.7109375" style="83"/>
    <col min="7453" max="7453" width="3.28515625" style="83" customWidth="1"/>
    <col min="7454" max="7454" width="14.42578125" style="83" customWidth="1"/>
    <col min="7455" max="7455" width="2.42578125" style="83" customWidth="1"/>
    <col min="7456" max="7456" width="12.7109375" style="83"/>
    <col min="7457" max="7457" width="3.28515625" style="83" customWidth="1"/>
    <col min="7458" max="7458" width="14.42578125" style="83" customWidth="1"/>
    <col min="7459" max="7459" width="2.42578125" style="83" customWidth="1"/>
    <col min="7460" max="7460" width="12.7109375" style="83"/>
    <col min="7461" max="7461" width="3.28515625" style="83" customWidth="1"/>
    <col min="7462" max="7462" width="14.42578125" style="83" customWidth="1"/>
    <col min="7463" max="7463" width="3.28515625" style="83" customWidth="1"/>
    <col min="7464" max="7464" width="17.85546875" style="83" customWidth="1"/>
    <col min="7465" max="7465" width="2.42578125" style="83" customWidth="1"/>
    <col min="7466" max="7466" width="5.85546875" style="83" customWidth="1"/>
    <col min="7467" max="7467" width="30.7109375" style="83" customWidth="1"/>
    <col min="7468" max="7468" width="9.28515625" style="83" customWidth="1"/>
    <col min="7469" max="7680" width="12.7109375" style="83"/>
    <col min="7681" max="7681" width="5" style="83" customWidth="1"/>
    <col min="7682" max="7682" width="1.5703125" style="83" customWidth="1"/>
    <col min="7683" max="7683" width="19.5703125" style="83" customWidth="1"/>
    <col min="7684" max="7684" width="3.28515625" style="83" customWidth="1"/>
    <col min="7685" max="7685" width="14.42578125" style="83" customWidth="1"/>
    <col min="7686" max="7686" width="2.42578125" style="83" customWidth="1"/>
    <col min="7687" max="7687" width="11" style="83" customWidth="1"/>
    <col min="7688" max="7688" width="2.42578125" style="83" customWidth="1"/>
    <col min="7689" max="7689" width="11" style="83" customWidth="1"/>
    <col min="7690" max="7690" width="3.28515625" style="83" customWidth="1"/>
    <col min="7691" max="7691" width="14.42578125" style="83" customWidth="1"/>
    <col min="7692" max="7692" width="2.42578125" style="83" customWidth="1"/>
    <col min="7693" max="7693" width="11" style="83" customWidth="1"/>
    <col min="7694" max="7694" width="2.42578125" style="83" customWidth="1"/>
    <col min="7695" max="7695" width="11" style="83" customWidth="1"/>
    <col min="7696" max="7696" width="3.28515625" style="83" customWidth="1"/>
    <col min="7697" max="7697" width="14.42578125" style="83" customWidth="1"/>
    <col min="7698" max="7698" width="2.42578125" style="83" customWidth="1"/>
    <col min="7699" max="7699" width="11" style="83" customWidth="1"/>
    <col min="7700" max="7700" width="1.5703125" style="83" customWidth="1"/>
    <col min="7701" max="7701" width="11" style="83" customWidth="1"/>
    <col min="7702" max="7702" width="3.28515625" style="83" customWidth="1"/>
    <col min="7703" max="7703" width="15.28515625" style="83" customWidth="1"/>
    <col min="7704" max="7705" width="1.5703125" style="83" customWidth="1"/>
    <col min="7706" max="7706" width="14.42578125" style="83" customWidth="1"/>
    <col min="7707" max="7707" width="2.42578125" style="83" customWidth="1"/>
    <col min="7708" max="7708" width="12.7109375" style="83"/>
    <col min="7709" max="7709" width="3.28515625" style="83" customWidth="1"/>
    <col min="7710" max="7710" width="14.42578125" style="83" customWidth="1"/>
    <col min="7711" max="7711" width="2.42578125" style="83" customWidth="1"/>
    <col min="7712" max="7712" width="12.7109375" style="83"/>
    <col min="7713" max="7713" width="3.28515625" style="83" customWidth="1"/>
    <col min="7714" max="7714" width="14.42578125" style="83" customWidth="1"/>
    <col min="7715" max="7715" width="2.42578125" style="83" customWidth="1"/>
    <col min="7716" max="7716" width="12.7109375" style="83"/>
    <col min="7717" max="7717" width="3.28515625" style="83" customWidth="1"/>
    <col min="7718" max="7718" width="14.42578125" style="83" customWidth="1"/>
    <col min="7719" max="7719" width="3.28515625" style="83" customWidth="1"/>
    <col min="7720" max="7720" width="17.85546875" style="83" customWidth="1"/>
    <col min="7721" max="7721" width="2.42578125" style="83" customWidth="1"/>
    <col min="7722" max="7722" width="5.85546875" style="83" customWidth="1"/>
    <col min="7723" max="7723" width="30.7109375" style="83" customWidth="1"/>
    <col min="7724" max="7724" width="9.28515625" style="83" customWidth="1"/>
    <col min="7725" max="7936" width="12.7109375" style="83"/>
    <col min="7937" max="7937" width="5" style="83" customWidth="1"/>
    <col min="7938" max="7938" width="1.5703125" style="83" customWidth="1"/>
    <col min="7939" max="7939" width="19.5703125" style="83" customWidth="1"/>
    <col min="7940" max="7940" width="3.28515625" style="83" customWidth="1"/>
    <col min="7941" max="7941" width="14.42578125" style="83" customWidth="1"/>
    <col min="7942" max="7942" width="2.42578125" style="83" customWidth="1"/>
    <col min="7943" max="7943" width="11" style="83" customWidth="1"/>
    <col min="7944" max="7944" width="2.42578125" style="83" customWidth="1"/>
    <col min="7945" max="7945" width="11" style="83" customWidth="1"/>
    <col min="7946" max="7946" width="3.28515625" style="83" customWidth="1"/>
    <col min="7947" max="7947" width="14.42578125" style="83" customWidth="1"/>
    <col min="7948" max="7948" width="2.42578125" style="83" customWidth="1"/>
    <col min="7949" max="7949" width="11" style="83" customWidth="1"/>
    <col min="7950" max="7950" width="2.42578125" style="83" customWidth="1"/>
    <col min="7951" max="7951" width="11" style="83" customWidth="1"/>
    <col min="7952" max="7952" width="3.28515625" style="83" customWidth="1"/>
    <col min="7953" max="7953" width="14.42578125" style="83" customWidth="1"/>
    <col min="7954" max="7954" width="2.42578125" style="83" customWidth="1"/>
    <col min="7955" max="7955" width="11" style="83" customWidth="1"/>
    <col min="7956" max="7956" width="1.5703125" style="83" customWidth="1"/>
    <col min="7957" max="7957" width="11" style="83" customWidth="1"/>
    <col min="7958" max="7958" width="3.28515625" style="83" customWidth="1"/>
    <col min="7959" max="7959" width="15.28515625" style="83" customWidth="1"/>
    <col min="7960" max="7961" width="1.5703125" style="83" customWidth="1"/>
    <col min="7962" max="7962" width="14.42578125" style="83" customWidth="1"/>
    <col min="7963" max="7963" width="2.42578125" style="83" customWidth="1"/>
    <col min="7964" max="7964" width="12.7109375" style="83"/>
    <col min="7965" max="7965" width="3.28515625" style="83" customWidth="1"/>
    <col min="7966" max="7966" width="14.42578125" style="83" customWidth="1"/>
    <col min="7967" max="7967" width="2.42578125" style="83" customWidth="1"/>
    <col min="7968" max="7968" width="12.7109375" style="83"/>
    <col min="7969" max="7969" width="3.28515625" style="83" customWidth="1"/>
    <col min="7970" max="7970" width="14.42578125" style="83" customWidth="1"/>
    <col min="7971" max="7971" width="2.42578125" style="83" customWidth="1"/>
    <col min="7972" max="7972" width="12.7109375" style="83"/>
    <col min="7973" max="7973" width="3.28515625" style="83" customWidth="1"/>
    <col min="7974" max="7974" width="14.42578125" style="83" customWidth="1"/>
    <col min="7975" max="7975" width="3.28515625" style="83" customWidth="1"/>
    <col min="7976" max="7976" width="17.85546875" style="83" customWidth="1"/>
    <col min="7977" max="7977" width="2.42578125" style="83" customWidth="1"/>
    <col min="7978" max="7978" width="5.85546875" style="83" customWidth="1"/>
    <col min="7979" max="7979" width="30.7109375" style="83" customWidth="1"/>
    <col min="7980" max="7980" width="9.28515625" style="83" customWidth="1"/>
    <col min="7981" max="8192" width="12.7109375" style="83"/>
    <col min="8193" max="8193" width="5" style="83" customWidth="1"/>
    <col min="8194" max="8194" width="1.5703125" style="83" customWidth="1"/>
    <col min="8195" max="8195" width="19.5703125" style="83" customWidth="1"/>
    <col min="8196" max="8196" width="3.28515625" style="83" customWidth="1"/>
    <col min="8197" max="8197" width="14.42578125" style="83" customWidth="1"/>
    <col min="8198" max="8198" width="2.42578125" style="83" customWidth="1"/>
    <col min="8199" max="8199" width="11" style="83" customWidth="1"/>
    <col min="8200" max="8200" width="2.42578125" style="83" customWidth="1"/>
    <col min="8201" max="8201" width="11" style="83" customWidth="1"/>
    <col min="8202" max="8202" width="3.28515625" style="83" customWidth="1"/>
    <col min="8203" max="8203" width="14.42578125" style="83" customWidth="1"/>
    <col min="8204" max="8204" width="2.42578125" style="83" customWidth="1"/>
    <col min="8205" max="8205" width="11" style="83" customWidth="1"/>
    <col min="8206" max="8206" width="2.42578125" style="83" customWidth="1"/>
    <col min="8207" max="8207" width="11" style="83" customWidth="1"/>
    <col min="8208" max="8208" width="3.28515625" style="83" customWidth="1"/>
    <col min="8209" max="8209" width="14.42578125" style="83" customWidth="1"/>
    <col min="8210" max="8210" width="2.42578125" style="83" customWidth="1"/>
    <col min="8211" max="8211" width="11" style="83" customWidth="1"/>
    <col min="8212" max="8212" width="1.5703125" style="83" customWidth="1"/>
    <col min="8213" max="8213" width="11" style="83" customWidth="1"/>
    <col min="8214" max="8214" width="3.28515625" style="83" customWidth="1"/>
    <col min="8215" max="8215" width="15.28515625" style="83" customWidth="1"/>
    <col min="8216" max="8217" width="1.5703125" style="83" customWidth="1"/>
    <col min="8218" max="8218" width="14.42578125" style="83" customWidth="1"/>
    <col min="8219" max="8219" width="2.42578125" style="83" customWidth="1"/>
    <col min="8220" max="8220" width="12.7109375" style="83"/>
    <col min="8221" max="8221" width="3.28515625" style="83" customWidth="1"/>
    <col min="8222" max="8222" width="14.42578125" style="83" customWidth="1"/>
    <col min="8223" max="8223" width="2.42578125" style="83" customWidth="1"/>
    <col min="8224" max="8224" width="12.7109375" style="83"/>
    <col min="8225" max="8225" width="3.28515625" style="83" customWidth="1"/>
    <col min="8226" max="8226" width="14.42578125" style="83" customWidth="1"/>
    <col min="8227" max="8227" width="2.42578125" style="83" customWidth="1"/>
    <col min="8228" max="8228" width="12.7109375" style="83"/>
    <col min="8229" max="8229" width="3.28515625" style="83" customWidth="1"/>
    <col min="8230" max="8230" width="14.42578125" style="83" customWidth="1"/>
    <col min="8231" max="8231" width="3.28515625" style="83" customWidth="1"/>
    <col min="8232" max="8232" width="17.85546875" style="83" customWidth="1"/>
    <col min="8233" max="8233" width="2.42578125" style="83" customWidth="1"/>
    <col min="8234" max="8234" width="5.85546875" style="83" customWidth="1"/>
    <col min="8235" max="8235" width="30.7109375" style="83" customWidth="1"/>
    <col min="8236" max="8236" width="9.28515625" style="83" customWidth="1"/>
    <col min="8237" max="8448" width="12.7109375" style="83"/>
    <col min="8449" max="8449" width="5" style="83" customWidth="1"/>
    <col min="8450" max="8450" width="1.5703125" style="83" customWidth="1"/>
    <col min="8451" max="8451" width="19.5703125" style="83" customWidth="1"/>
    <col min="8452" max="8452" width="3.28515625" style="83" customWidth="1"/>
    <col min="8453" max="8453" width="14.42578125" style="83" customWidth="1"/>
    <col min="8454" max="8454" width="2.42578125" style="83" customWidth="1"/>
    <col min="8455" max="8455" width="11" style="83" customWidth="1"/>
    <col min="8456" max="8456" width="2.42578125" style="83" customWidth="1"/>
    <col min="8457" max="8457" width="11" style="83" customWidth="1"/>
    <col min="8458" max="8458" width="3.28515625" style="83" customWidth="1"/>
    <col min="8459" max="8459" width="14.42578125" style="83" customWidth="1"/>
    <col min="8460" max="8460" width="2.42578125" style="83" customWidth="1"/>
    <col min="8461" max="8461" width="11" style="83" customWidth="1"/>
    <col min="8462" max="8462" width="2.42578125" style="83" customWidth="1"/>
    <col min="8463" max="8463" width="11" style="83" customWidth="1"/>
    <col min="8464" max="8464" width="3.28515625" style="83" customWidth="1"/>
    <col min="8465" max="8465" width="14.42578125" style="83" customWidth="1"/>
    <col min="8466" max="8466" width="2.42578125" style="83" customWidth="1"/>
    <col min="8467" max="8467" width="11" style="83" customWidth="1"/>
    <col min="8468" max="8468" width="1.5703125" style="83" customWidth="1"/>
    <col min="8469" max="8469" width="11" style="83" customWidth="1"/>
    <col min="8470" max="8470" width="3.28515625" style="83" customWidth="1"/>
    <col min="8471" max="8471" width="15.28515625" style="83" customWidth="1"/>
    <col min="8472" max="8473" width="1.5703125" style="83" customWidth="1"/>
    <col min="8474" max="8474" width="14.42578125" style="83" customWidth="1"/>
    <col min="8475" max="8475" width="2.42578125" style="83" customWidth="1"/>
    <col min="8476" max="8476" width="12.7109375" style="83"/>
    <col min="8477" max="8477" width="3.28515625" style="83" customWidth="1"/>
    <col min="8478" max="8478" width="14.42578125" style="83" customWidth="1"/>
    <col min="8479" max="8479" width="2.42578125" style="83" customWidth="1"/>
    <col min="8480" max="8480" width="12.7109375" style="83"/>
    <col min="8481" max="8481" width="3.28515625" style="83" customWidth="1"/>
    <col min="8482" max="8482" width="14.42578125" style="83" customWidth="1"/>
    <col min="8483" max="8483" width="2.42578125" style="83" customWidth="1"/>
    <col min="8484" max="8484" width="12.7109375" style="83"/>
    <col min="8485" max="8485" width="3.28515625" style="83" customWidth="1"/>
    <col min="8486" max="8486" width="14.42578125" style="83" customWidth="1"/>
    <col min="8487" max="8487" width="3.28515625" style="83" customWidth="1"/>
    <col min="8488" max="8488" width="17.85546875" style="83" customWidth="1"/>
    <col min="8489" max="8489" width="2.42578125" style="83" customWidth="1"/>
    <col min="8490" max="8490" width="5.85546875" style="83" customWidth="1"/>
    <col min="8491" max="8491" width="30.7109375" style="83" customWidth="1"/>
    <col min="8492" max="8492" width="9.28515625" style="83" customWidth="1"/>
    <col min="8493" max="8704" width="12.7109375" style="83"/>
    <col min="8705" max="8705" width="5" style="83" customWidth="1"/>
    <col min="8706" max="8706" width="1.5703125" style="83" customWidth="1"/>
    <col min="8707" max="8707" width="19.5703125" style="83" customWidth="1"/>
    <col min="8708" max="8708" width="3.28515625" style="83" customWidth="1"/>
    <col min="8709" max="8709" width="14.42578125" style="83" customWidth="1"/>
    <col min="8710" max="8710" width="2.42578125" style="83" customWidth="1"/>
    <col min="8711" max="8711" width="11" style="83" customWidth="1"/>
    <col min="8712" max="8712" width="2.42578125" style="83" customWidth="1"/>
    <col min="8713" max="8713" width="11" style="83" customWidth="1"/>
    <col min="8714" max="8714" width="3.28515625" style="83" customWidth="1"/>
    <col min="8715" max="8715" width="14.42578125" style="83" customWidth="1"/>
    <col min="8716" max="8716" width="2.42578125" style="83" customWidth="1"/>
    <col min="8717" max="8717" width="11" style="83" customWidth="1"/>
    <col min="8718" max="8718" width="2.42578125" style="83" customWidth="1"/>
    <col min="8719" max="8719" width="11" style="83" customWidth="1"/>
    <col min="8720" max="8720" width="3.28515625" style="83" customWidth="1"/>
    <col min="8721" max="8721" width="14.42578125" style="83" customWidth="1"/>
    <col min="8722" max="8722" width="2.42578125" style="83" customWidth="1"/>
    <col min="8723" max="8723" width="11" style="83" customWidth="1"/>
    <col min="8724" max="8724" width="1.5703125" style="83" customWidth="1"/>
    <col min="8725" max="8725" width="11" style="83" customWidth="1"/>
    <col min="8726" max="8726" width="3.28515625" style="83" customWidth="1"/>
    <col min="8727" max="8727" width="15.28515625" style="83" customWidth="1"/>
    <col min="8728" max="8729" width="1.5703125" style="83" customWidth="1"/>
    <col min="8730" max="8730" width="14.42578125" style="83" customWidth="1"/>
    <col min="8731" max="8731" width="2.42578125" style="83" customWidth="1"/>
    <col min="8732" max="8732" width="12.7109375" style="83"/>
    <col min="8733" max="8733" width="3.28515625" style="83" customWidth="1"/>
    <col min="8734" max="8734" width="14.42578125" style="83" customWidth="1"/>
    <col min="8735" max="8735" width="2.42578125" style="83" customWidth="1"/>
    <col min="8736" max="8736" width="12.7109375" style="83"/>
    <col min="8737" max="8737" width="3.28515625" style="83" customWidth="1"/>
    <col min="8738" max="8738" width="14.42578125" style="83" customWidth="1"/>
    <col min="8739" max="8739" width="2.42578125" style="83" customWidth="1"/>
    <col min="8740" max="8740" width="12.7109375" style="83"/>
    <col min="8741" max="8741" width="3.28515625" style="83" customWidth="1"/>
    <col min="8742" max="8742" width="14.42578125" style="83" customWidth="1"/>
    <col min="8743" max="8743" width="3.28515625" style="83" customWidth="1"/>
    <col min="8744" max="8744" width="17.85546875" style="83" customWidth="1"/>
    <col min="8745" max="8745" width="2.42578125" style="83" customWidth="1"/>
    <col min="8746" max="8746" width="5.85546875" style="83" customWidth="1"/>
    <col min="8747" max="8747" width="30.7109375" style="83" customWidth="1"/>
    <col min="8748" max="8748" width="9.28515625" style="83" customWidth="1"/>
    <col min="8749" max="8960" width="12.7109375" style="83"/>
    <col min="8961" max="8961" width="5" style="83" customWidth="1"/>
    <col min="8962" max="8962" width="1.5703125" style="83" customWidth="1"/>
    <col min="8963" max="8963" width="19.5703125" style="83" customWidth="1"/>
    <col min="8964" max="8964" width="3.28515625" style="83" customWidth="1"/>
    <col min="8965" max="8965" width="14.42578125" style="83" customWidth="1"/>
    <col min="8966" max="8966" width="2.42578125" style="83" customWidth="1"/>
    <col min="8967" max="8967" width="11" style="83" customWidth="1"/>
    <col min="8968" max="8968" width="2.42578125" style="83" customWidth="1"/>
    <col min="8969" max="8969" width="11" style="83" customWidth="1"/>
    <col min="8970" max="8970" width="3.28515625" style="83" customWidth="1"/>
    <col min="8971" max="8971" width="14.42578125" style="83" customWidth="1"/>
    <col min="8972" max="8972" width="2.42578125" style="83" customWidth="1"/>
    <col min="8973" max="8973" width="11" style="83" customWidth="1"/>
    <col min="8974" max="8974" width="2.42578125" style="83" customWidth="1"/>
    <col min="8975" max="8975" width="11" style="83" customWidth="1"/>
    <col min="8976" max="8976" width="3.28515625" style="83" customWidth="1"/>
    <col min="8977" max="8977" width="14.42578125" style="83" customWidth="1"/>
    <col min="8978" max="8978" width="2.42578125" style="83" customWidth="1"/>
    <col min="8979" max="8979" width="11" style="83" customWidth="1"/>
    <col min="8980" max="8980" width="1.5703125" style="83" customWidth="1"/>
    <col min="8981" max="8981" width="11" style="83" customWidth="1"/>
    <col min="8982" max="8982" width="3.28515625" style="83" customWidth="1"/>
    <col min="8983" max="8983" width="15.28515625" style="83" customWidth="1"/>
    <col min="8984" max="8985" width="1.5703125" style="83" customWidth="1"/>
    <col min="8986" max="8986" width="14.42578125" style="83" customWidth="1"/>
    <col min="8987" max="8987" width="2.42578125" style="83" customWidth="1"/>
    <col min="8988" max="8988" width="12.7109375" style="83"/>
    <col min="8989" max="8989" width="3.28515625" style="83" customWidth="1"/>
    <col min="8990" max="8990" width="14.42578125" style="83" customWidth="1"/>
    <col min="8991" max="8991" width="2.42578125" style="83" customWidth="1"/>
    <col min="8992" max="8992" width="12.7109375" style="83"/>
    <col min="8993" max="8993" width="3.28515625" style="83" customWidth="1"/>
    <col min="8994" max="8994" width="14.42578125" style="83" customWidth="1"/>
    <col min="8995" max="8995" width="2.42578125" style="83" customWidth="1"/>
    <col min="8996" max="8996" width="12.7109375" style="83"/>
    <col min="8997" max="8997" width="3.28515625" style="83" customWidth="1"/>
    <col min="8998" max="8998" width="14.42578125" style="83" customWidth="1"/>
    <col min="8999" max="8999" width="3.28515625" style="83" customWidth="1"/>
    <col min="9000" max="9000" width="17.85546875" style="83" customWidth="1"/>
    <col min="9001" max="9001" width="2.42578125" style="83" customWidth="1"/>
    <col min="9002" max="9002" width="5.85546875" style="83" customWidth="1"/>
    <col min="9003" max="9003" width="30.7109375" style="83" customWidth="1"/>
    <col min="9004" max="9004" width="9.28515625" style="83" customWidth="1"/>
    <col min="9005" max="9216" width="12.7109375" style="83"/>
    <col min="9217" max="9217" width="5" style="83" customWidth="1"/>
    <col min="9218" max="9218" width="1.5703125" style="83" customWidth="1"/>
    <col min="9219" max="9219" width="19.5703125" style="83" customWidth="1"/>
    <col min="9220" max="9220" width="3.28515625" style="83" customWidth="1"/>
    <col min="9221" max="9221" width="14.42578125" style="83" customWidth="1"/>
    <col min="9222" max="9222" width="2.42578125" style="83" customWidth="1"/>
    <col min="9223" max="9223" width="11" style="83" customWidth="1"/>
    <col min="9224" max="9224" width="2.42578125" style="83" customWidth="1"/>
    <col min="9225" max="9225" width="11" style="83" customWidth="1"/>
    <col min="9226" max="9226" width="3.28515625" style="83" customWidth="1"/>
    <col min="9227" max="9227" width="14.42578125" style="83" customWidth="1"/>
    <col min="9228" max="9228" width="2.42578125" style="83" customWidth="1"/>
    <col min="9229" max="9229" width="11" style="83" customWidth="1"/>
    <col min="9230" max="9230" width="2.42578125" style="83" customWidth="1"/>
    <col min="9231" max="9231" width="11" style="83" customWidth="1"/>
    <col min="9232" max="9232" width="3.28515625" style="83" customWidth="1"/>
    <col min="9233" max="9233" width="14.42578125" style="83" customWidth="1"/>
    <col min="9234" max="9234" width="2.42578125" style="83" customWidth="1"/>
    <col min="9235" max="9235" width="11" style="83" customWidth="1"/>
    <col min="9236" max="9236" width="1.5703125" style="83" customWidth="1"/>
    <col min="9237" max="9237" width="11" style="83" customWidth="1"/>
    <col min="9238" max="9238" width="3.28515625" style="83" customWidth="1"/>
    <col min="9239" max="9239" width="15.28515625" style="83" customWidth="1"/>
    <col min="9240" max="9241" width="1.5703125" style="83" customWidth="1"/>
    <col min="9242" max="9242" width="14.42578125" style="83" customWidth="1"/>
    <col min="9243" max="9243" width="2.42578125" style="83" customWidth="1"/>
    <col min="9244" max="9244" width="12.7109375" style="83"/>
    <col min="9245" max="9245" width="3.28515625" style="83" customWidth="1"/>
    <col min="9246" max="9246" width="14.42578125" style="83" customWidth="1"/>
    <col min="9247" max="9247" width="2.42578125" style="83" customWidth="1"/>
    <col min="9248" max="9248" width="12.7109375" style="83"/>
    <col min="9249" max="9249" width="3.28515625" style="83" customWidth="1"/>
    <col min="9250" max="9250" width="14.42578125" style="83" customWidth="1"/>
    <col min="9251" max="9251" width="2.42578125" style="83" customWidth="1"/>
    <col min="9252" max="9252" width="12.7109375" style="83"/>
    <col min="9253" max="9253" width="3.28515625" style="83" customWidth="1"/>
    <col min="9254" max="9254" width="14.42578125" style="83" customWidth="1"/>
    <col min="9255" max="9255" width="3.28515625" style="83" customWidth="1"/>
    <col min="9256" max="9256" width="17.85546875" style="83" customWidth="1"/>
    <col min="9257" max="9257" width="2.42578125" style="83" customWidth="1"/>
    <col min="9258" max="9258" width="5.85546875" style="83" customWidth="1"/>
    <col min="9259" max="9259" width="30.7109375" style="83" customWidth="1"/>
    <col min="9260" max="9260" width="9.28515625" style="83" customWidth="1"/>
    <col min="9261" max="9472" width="12.7109375" style="83"/>
    <col min="9473" max="9473" width="5" style="83" customWidth="1"/>
    <col min="9474" max="9474" width="1.5703125" style="83" customWidth="1"/>
    <col min="9475" max="9475" width="19.5703125" style="83" customWidth="1"/>
    <col min="9476" max="9476" width="3.28515625" style="83" customWidth="1"/>
    <col min="9477" max="9477" width="14.42578125" style="83" customWidth="1"/>
    <col min="9478" max="9478" width="2.42578125" style="83" customWidth="1"/>
    <col min="9479" max="9479" width="11" style="83" customWidth="1"/>
    <col min="9480" max="9480" width="2.42578125" style="83" customWidth="1"/>
    <col min="9481" max="9481" width="11" style="83" customWidth="1"/>
    <col min="9482" max="9482" width="3.28515625" style="83" customWidth="1"/>
    <col min="9483" max="9483" width="14.42578125" style="83" customWidth="1"/>
    <col min="9484" max="9484" width="2.42578125" style="83" customWidth="1"/>
    <col min="9485" max="9485" width="11" style="83" customWidth="1"/>
    <col min="9486" max="9486" width="2.42578125" style="83" customWidth="1"/>
    <col min="9487" max="9487" width="11" style="83" customWidth="1"/>
    <col min="9488" max="9488" width="3.28515625" style="83" customWidth="1"/>
    <col min="9489" max="9489" width="14.42578125" style="83" customWidth="1"/>
    <col min="9490" max="9490" width="2.42578125" style="83" customWidth="1"/>
    <col min="9491" max="9491" width="11" style="83" customWidth="1"/>
    <col min="9492" max="9492" width="1.5703125" style="83" customWidth="1"/>
    <col min="9493" max="9493" width="11" style="83" customWidth="1"/>
    <col min="9494" max="9494" width="3.28515625" style="83" customWidth="1"/>
    <col min="9495" max="9495" width="15.28515625" style="83" customWidth="1"/>
    <col min="9496" max="9497" width="1.5703125" style="83" customWidth="1"/>
    <col min="9498" max="9498" width="14.42578125" style="83" customWidth="1"/>
    <col min="9499" max="9499" width="2.42578125" style="83" customWidth="1"/>
    <col min="9500" max="9500" width="12.7109375" style="83"/>
    <col min="9501" max="9501" width="3.28515625" style="83" customWidth="1"/>
    <col min="9502" max="9502" width="14.42578125" style="83" customWidth="1"/>
    <col min="9503" max="9503" width="2.42578125" style="83" customWidth="1"/>
    <col min="9504" max="9504" width="12.7109375" style="83"/>
    <col min="9505" max="9505" width="3.28515625" style="83" customWidth="1"/>
    <col min="9506" max="9506" width="14.42578125" style="83" customWidth="1"/>
    <col min="9507" max="9507" width="2.42578125" style="83" customWidth="1"/>
    <col min="9508" max="9508" width="12.7109375" style="83"/>
    <col min="9509" max="9509" width="3.28515625" style="83" customWidth="1"/>
    <col min="9510" max="9510" width="14.42578125" style="83" customWidth="1"/>
    <col min="9511" max="9511" width="3.28515625" style="83" customWidth="1"/>
    <col min="9512" max="9512" width="17.85546875" style="83" customWidth="1"/>
    <col min="9513" max="9513" width="2.42578125" style="83" customWidth="1"/>
    <col min="9514" max="9514" width="5.85546875" style="83" customWidth="1"/>
    <col min="9515" max="9515" width="30.7109375" style="83" customWidth="1"/>
    <col min="9516" max="9516" width="9.28515625" style="83" customWidth="1"/>
    <col min="9517" max="9728" width="12.7109375" style="83"/>
    <col min="9729" max="9729" width="5" style="83" customWidth="1"/>
    <col min="9730" max="9730" width="1.5703125" style="83" customWidth="1"/>
    <col min="9731" max="9731" width="19.5703125" style="83" customWidth="1"/>
    <col min="9732" max="9732" width="3.28515625" style="83" customWidth="1"/>
    <col min="9733" max="9733" width="14.42578125" style="83" customWidth="1"/>
    <col min="9734" max="9734" width="2.42578125" style="83" customWidth="1"/>
    <col min="9735" max="9735" width="11" style="83" customWidth="1"/>
    <col min="9736" max="9736" width="2.42578125" style="83" customWidth="1"/>
    <col min="9737" max="9737" width="11" style="83" customWidth="1"/>
    <col min="9738" max="9738" width="3.28515625" style="83" customWidth="1"/>
    <col min="9739" max="9739" width="14.42578125" style="83" customWidth="1"/>
    <col min="9740" max="9740" width="2.42578125" style="83" customWidth="1"/>
    <col min="9741" max="9741" width="11" style="83" customWidth="1"/>
    <col min="9742" max="9742" width="2.42578125" style="83" customWidth="1"/>
    <col min="9743" max="9743" width="11" style="83" customWidth="1"/>
    <col min="9744" max="9744" width="3.28515625" style="83" customWidth="1"/>
    <col min="9745" max="9745" width="14.42578125" style="83" customWidth="1"/>
    <col min="9746" max="9746" width="2.42578125" style="83" customWidth="1"/>
    <col min="9747" max="9747" width="11" style="83" customWidth="1"/>
    <col min="9748" max="9748" width="1.5703125" style="83" customWidth="1"/>
    <col min="9749" max="9749" width="11" style="83" customWidth="1"/>
    <col min="9750" max="9750" width="3.28515625" style="83" customWidth="1"/>
    <col min="9751" max="9751" width="15.28515625" style="83" customWidth="1"/>
    <col min="9752" max="9753" width="1.5703125" style="83" customWidth="1"/>
    <col min="9754" max="9754" width="14.42578125" style="83" customWidth="1"/>
    <col min="9755" max="9755" width="2.42578125" style="83" customWidth="1"/>
    <col min="9756" max="9756" width="12.7109375" style="83"/>
    <col min="9757" max="9757" width="3.28515625" style="83" customWidth="1"/>
    <col min="9758" max="9758" width="14.42578125" style="83" customWidth="1"/>
    <col min="9759" max="9759" width="2.42578125" style="83" customWidth="1"/>
    <col min="9760" max="9760" width="12.7109375" style="83"/>
    <col min="9761" max="9761" width="3.28515625" style="83" customWidth="1"/>
    <col min="9762" max="9762" width="14.42578125" style="83" customWidth="1"/>
    <col min="9763" max="9763" width="2.42578125" style="83" customWidth="1"/>
    <col min="9764" max="9764" width="12.7109375" style="83"/>
    <col min="9765" max="9765" width="3.28515625" style="83" customWidth="1"/>
    <col min="9766" max="9766" width="14.42578125" style="83" customWidth="1"/>
    <col min="9767" max="9767" width="3.28515625" style="83" customWidth="1"/>
    <col min="9768" max="9768" width="17.85546875" style="83" customWidth="1"/>
    <col min="9769" max="9769" width="2.42578125" style="83" customWidth="1"/>
    <col min="9770" max="9770" width="5.85546875" style="83" customWidth="1"/>
    <col min="9771" max="9771" width="30.7109375" style="83" customWidth="1"/>
    <col min="9772" max="9772" width="9.28515625" style="83" customWidth="1"/>
    <col min="9773" max="9984" width="12.7109375" style="83"/>
    <col min="9985" max="9985" width="5" style="83" customWidth="1"/>
    <col min="9986" max="9986" width="1.5703125" style="83" customWidth="1"/>
    <col min="9987" max="9987" width="19.5703125" style="83" customWidth="1"/>
    <col min="9988" max="9988" width="3.28515625" style="83" customWidth="1"/>
    <col min="9989" max="9989" width="14.42578125" style="83" customWidth="1"/>
    <col min="9990" max="9990" width="2.42578125" style="83" customWidth="1"/>
    <col min="9991" max="9991" width="11" style="83" customWidth="1"/>
    <col min="9992" max="9992" width="2.42578125" style="83" customWidth="1"/>
    <col min="9993" max="9993" width="11" style="83" customWidth="1"/>
    <col min="9994" max="9994" width="3.28515625" style="83" customWidth="1"/>
    <col min="9995" max="9995" width="14.42578125" style="83" customWidth="1"/>
    <col min="9996" max="9996" width="2.42578125" style="83" customWidth="1"/>
    <col min="9997" max="9997" width="11" style="83" customWidth="1"/>
    <col min="9998" max="9998" width="2.42578125" style="83" customWidth="1"/>
    <col min="9999" max="9999" width="11" style="83" customWidth="1"/>
    <col min="10000" max="10000" width="3.28515625" style="83" customWidth="1"/>
    <col min="10001" max="10001" width="14.42578125" style="83" customWidth="1"/>
    <col min="10002" max="10002" width="2.42578125" style="83" customWidth="1"/>
    <col min="10003" max="10003" width="11" style="83" customWidth="1"/>
    <col min="10004" max="10004" width="1.5703125" style="83" customWidth="1"/>
    <col min="10005" max="10005" width="11" style="83" customWidth="1"/>
    <col min="10006" max="10006" width="3.28515625" style="83" customWidth="1"/>
    <col min="10007" max="10007" width="15.28515625" style="83" customWidth="1"/>
    <col min="10008" max="10009" width="1.5703125" style="83" customWidth="1"/>
    <col min="10010" max="10010" width="14.42578125" style="83" customWidth="1"/>
    <col min="10011" max="10011" width="2.42578125" style="83" customWidth="1"/>
    <col min="10012" max="10012" width="12.7109375" style="83"/>
    <col min="10013" max="10013" width="3.28515625" style="83" customWidth="1"/>
    <col min="10014" max="10014" width="14.42578125" style="83" customWidth="1"/>
    <col min="10015" max="10015" width="2.42578125" style="83" customWidth="1"/>
    <col min="10016" max="10016" width="12.7109375" style="83"/>
    <col min="10017" max="10017" width="3.28515625" style="83" customWidth="1"/>
    <col min="10018" max="10018" width="14.42578125" style="83" customWidth="1"/>
    <col min="10019" max="10019" width="2.42578125" style="83" customWidth="1"/>
    <col min="10020" max="10020" width="12.7109375" style="83"/>
    <col min="10021" max="10021" width="3.28515625" style="83" customWidth="1"/>
    <col min="10022" max="10022" width="14.42578125" style="83" customWidth="1"/>
    <col min="10023" max="10023" width="3.28515625" style="83" customWidth="1"/>
    <col min="10024" max="10024" width="17.85546875" style="83" customWidth="1"/>
    <col min="10025" max="10025" width="2.42578125" style="83" customWidth="1"/>
    <col min="10026" max="10026" width="5.85546875" style="83" customWidth="1"/>
    <col min="10027" max="10027" width="30.7109375" style="83" customWidth="1"/>
    <col min="10028" max="10028" width="9.28515625" style="83" customWidth="1"/>
    <col min="10029" max="10240" width="12.7109375" style="83"/>
    <col min="10241" max="10241" width="5" style="83" customWidth="1"/>
    <col min="10242" max="10242" width="1.5703125" style="83" customWidth="1"/>
    <col min="10243" max="10243" width="19.5703125" style="83" customWidth="1"/>
    <col min="10244" max="10244" width="3.28515625" style="83" customWidth="1"/>
    <col min="10245" max="10245" width="14.42578125" style="83" customWidth="1"/>
    <col min="10246" max="10246" width="2.42578125" style="83" customWidth="1"/>
    <col min="10247" max="10247" width="11" style="83" customWidth="1"/>
    <col min="10248" max="10248" width="2.42578125" style="83" customWidth="1"/>
    <col min="10249" max="10249" width="11" style="83" customWidth="1"/>
    <col min="10250" max="10250" width="3.28515625" style="83" customWidth="1"/>
    <col min="10251" max="10251" width="14.42578125" style="83" customWidth="1"/>
    <col min="10252" max="10252" width="2.42578125" style="83" customWidth="1"/>
    <col min="10253" max="10253" width="11" style="83" customWidth="1"/>
    <col min="10254" max="10254" width="2.42578125" style="83" customWidth="1"/>
    <col min="10255" max="10255" width="11" style="83" customWidth="1"/>
    <col min="10256" max="10256" width="3.28515625" style="83" customWidth="1"/>
    <col min="10257" max="10257" width="14.42578125" style="83" customWidth="1"/>
    <col min="10258" max="10258" width="2.42578125" style="83" customWidth="1"/>
    <col min="10259" max="10259" width="11" style="83" customWidth="1"/>
    <col min="10260" max="10260" width="1.5703125" style="83" customWidth="1"/>
    <col min="10261" max="10261" width="11" style="83" customWidth="1"/>
    <col min="10262" max="10262" width="3.28515625" style="83" customWidth="1"/>
    <col min="10263" max="10263" width="15.28515625" style="83" customWidth="1"/>
    <col min="10264" max="10265" width="1.5703125" style="83" customWidth="1"/>
    <col min="10266" max="10266" width="14.42578125" style="83" customWidth="1"/>
    <col min="10267" max="10267" width="2.42578125" style="83" customWidth="1"/>
    <col min="10268" max="10268" width="12.7109375" style="83"/>
    <col min="10269" max="10269" width="3.28515625" style="83" customWidth="1"/>
    <col min="10270" max="10270" width="14.42578125" style="83" customWidth="1"/>
    <col min="10271" max="10271" width="2.42578125" style="83" customWidth="1"/>
    <col min="10272" max="10272" width="12.7109375" style="83"/>
    <col min="10273" max="10273" width="3.28515625" style="83" customWidth="1"/>
    <col min="10274" max="10274" width="14.42578125" style="83" customWidth="1"/>
    <col min="10275" max="10275" width="2.42578125" style="83" customWidth="1"/>
    <col min="10276" max="10276" width="12.7109375" style="83"/>
    <col min="10277" max="10277" width="3.28515625" style="83" customWidth="1"/>
    <col min="10278" max="10278" width="14.42578125" style="83" customWidth="1"/>
    <col min="10279" max="10279" width="3.28515625" style="83" customWidth="1"/>
    <col min="10280" max="10280" width="17.85546875" style="83" customWidth="1"/>
    <col min="10281" max="10281" width="2.42578125" style="83" customWidth="1"/>
    <col min="10282" max="10282" width="5.85546875" style="83" customWidth="1"/>
    <col min="10283" max="10283" width="30.7109375" style="83" customWidth="1"/>
    <col min="10284" max="10284" width="9.28515625" style="83" customWidth="1"/>
    <col min="10285" max="10496" width="12.7109375" style="83"/>
    <col min="10497" max="10497" width="5" style="83" customWidth="1"/>
    <col min="10498" max="10498" width="1.5703125" style="83" customWidth="1"/>
    <col min="10499" max="10499" width="19.5703125" style="83" customWidth="1"/>
    <col min="10500" max="10500" width="3.28515625" style="83" customWidth="1"/>
    <col min="10501" max="10501" width="14.42578125" style="83" customWidth="1"/>
    <col min="10502" max="10502" width="2.42578125" style="83" customWidth="1"/>
    <col min="10503" max="10503" width="11" style="83" customWidth="1"/>
    <col min="10504" max="10504" width="2.42578125" style="83" customWidth="1"/>
    <col min="10505" max="10505" width="11" style="83" customWidth="1"/>
    <col min="10506" max="10506" width="3.28515625" style="83" customWidth="1"/>
    <col min="10507" max="10507" width="14.42578125" style="83" customWidth="1"/>
    <col min="10508" max="10508" width="2.42578125" style="83" customWidth="1"/>
    <col min="10509" max="10509" width="11" style="83" customWidth="1"/>
    <col min="10510" max="10510" width="2.42578125" style="83" customWidth="1"/>
    <col min="10511" max="10511" width="11" style="83" customWidth="1"/>
    <col min="10512" max="10512" width="3.28515625" style="83" customWidth="1"/>
    <col min="10513" max="10513" width="14.42578125" style="83" customWidth="1"/>
    <col min="10514" max="10514" width="2.42578125" style="83" customWidth="1"/>
    <col min="10515" max="10515" width="11" style="83" customWidth="1"/>
    <col min="10516" max="10516" width="1.5703125" style="83" customWidth="1"/>
    <col min="10517" max="10517" width="11" style="83" customWidth="1"/>
    <col min="10518" max="10518" width="3.28515625" style="83" customWidth="1"/>
    <col min="10519" max="10519" width="15.28515625" style="83" customWidth="1"/>
    <col min="10520" max="10521" width="1.5703125" style="83" customWidth="1"/>
    <col min="10522" max="10522" width="14.42578125" style="83" customWidth="1"/>
    <col min="10523" max="10523" width="2.42578125" style="83" customWidth="1"/>
    <col min="10524" max="10524" width="12.7109375" style="83"/>
    <col min="10525" max="10525" width="3.28515625" style="83" customWidth="1"/>
    <col min="10526" max="10526" width="14.42578125" style="83" customWidth="1"/>
    <col min="10527" max="10527" width="2.42578125" style="83" customWidth="1"/>
    <col min="10528" max="10528" width="12.7109375" style="83"/>
    <col min="10529" max="10529" width="3.28515625" style="83" customWidth="1"/>
    <col min="10530" max="10530" width="14.42578125" style="83" customWidth="1"/>
    <col min="10531" max="10531" width="2.42578125" style="83" customWidth="1"/>
    <col min="10532" max="10532" width="12.7109375" style="83"/>
    <col min="10533" max="10533" width="3.28515625" style="83" customWidth="1"/>
    <col min="10534" max="10534" width="14.42578125" style="83" customWidth="1"/>
    <col min="10535" max="10535" width="3.28515625" style="83" customWidth="1"/>
    <col min="10536" max="10536" width="17.85546875" style="83" customWidth="1"/>
    <col min="10537" max="10537" width="2.42578125" style="83" customWidth="1"/>
    <col min="10538" max="10538" width="5.85546875" style="83" customWidth="1"/>
    <col min="10539" max="10539" width="30.7109375" style="83" customWidth="1"/>
    <col min="10540" max="10540" width="9.28515625" style="83" customWidth="1"/>
    <col min="10541" max="10752" width="12.7109375" style="83"/>
    <col min="10753" max="10753" width="5" style="83" customWidth="1"/>
    <col min="10754" max="10754" width="1.5703125" style="83" customWidth="1"/>
    <col min="10755" max="10755" width="19.5703125" style="83" customWidth="1"/>
    <col min="10756" max="10756" width="3.28515625" style="83" customWidth="1"/>
    <col min="10757" max="10757" width="14.42578125" style="83" customWidth="1"/>
    <col min="10758" max="10758" width="2.42578125" style="83" customWidth="1"/>
    <col min="10759" max="10759" width="11" style="83" customWidth="1"/>
    <col min="10760" max="10760" width="2.42578125" style="83" customWidth="1"/>
    <col min="10761" max="10761" width="11" style="83" customWidth="1"/>
    <col min="10762" max="10762" width="3.28515625" style="83" customWidth="1"/>
    <col min="10763" max="10763" width="14.42578125" style="83" customWidth="1"/>
    <col min="10764" max="10764" width="2.42578125" style="83" customWidth="1"/>
    <col min="10765" max="10765" width="11" style="83" customWidth="1"/>
    <col min="10766" max="10766" width="2.42578125" style="83" customWidth="1"/>
    <col min="10767" max="10767" width="11" style="83" customWidth="1"/>
    <col min="10768" max="10768" width="3.28515625" style="83" customWidth="1"/>
    <col min="10769" max="10769" width="14.42578125" style="83" customWidth="1"/>
    <col min="10770" max="10770" width="2.42578125" style="83" customWidth="1"/>
    <col min="10771" max="10771" width="11" style="83" customWidth="1"/>
    <col min="10772" max="10772" width="1.5703125" style="83" customWidth="1"/>
    <col min="10773" max="10773" width="11" style="83" customWidth="1"/>
    <col min="10774" max="10774" width="3.28515625" style="83" customWidth="1"/>
    <col min="10775" max="10775" width="15.28515625" style="83" customWidth="1"/>
    <col min="10776" max="10777" width="1.5703125" style="83" customWidth="1"/>
    <col min="10778" max="10778" width="14.42578125" style="83" customWidth="1"/>
    <col min="10779" max="10779" width="2.42578125" style="83" customWidth="1"/>
    <col min="10780" max="10780" width="12.7109375" style="83"/>
    <col min="10781" max="10781" width="3.28515625" style="83" customWidth="1"/>
    <col min="10782" max="10782" width="14.42578125" style="83" customWidth="1"/>
    <col min="10783" max="10783" width="2.42578125" style="83" customWidth="1"/>
    <col min="10784" max="10784" width="12.7109375" style="83"/>
    <col min="10785" max="10785" width="3.28515625" style="83" customWidth="1"/>
    <col min="10786" max="10786" width="14.42578125" style="83" customWidth="1"/>
    <col min="10787" max="10787" width="2.42578125" style="83" customWidth="1"/>
    <col min="10788" max="10788" width="12.7109375" style="83"/>
    <col min="10789" max="10789" width="3.28515625" style="83" customWidth="1"/>
    <col min="10790" max="10790" width="14.42578125" style="83" customWidth="1"/>
    <col min="10791" max="10791" width="3.28515625" style="83" customWidth="1"/>
    <col min="10792" max="10792" width="17.85546875" style="83" customWidth="1"/>
    <col min="10793" max="10793" width="2.42578125" style="83" customWidth="1"/>
    <col min="10794" max="10794" width="5.85546875" style="83" customWidth="1"/>
    <col min="10795" max="10795" width="30.7109375" style="83" customWidth="1"/>
    <col min="10796" max="10796" width="9.28515625" style="83" customWidth="1"/>
    <col min="10797" max="11008" width="12.7109375" style="83"/>
    <col min="11009" max="11009" width="5" style="83" customWidth="1"/>
    <col min="11010" max="11010" width="1.5703125" style="83" customWidth="1"/>
    <col min="11011" max="11011" width="19.5703125" style="83" customWidth="1"/>
    <col min="11012" max="11012" width="3.28515625" style="83" customWidth="1"/>
    <col min="11013" max="11013" width="14.42578125" style="83" customWidth="1"/>
    <col min="11014" max="11014" width="2.42578125" style="83" customWidth="1"/>
    <col min="11015" max="11015" width="11" style="83" customWidth="1"/>
    <col min="11016" max="11016" width="2.42578125" style="83" customWidth="1"/>
    <col min="11017" max="11017" width="11" style="83" customWidth="1"/>
    <col min="11018" max="11018" width="3.28515625" style="83" customWidth="1"/>
    <col min="11019" max="11019" width="14.42578125" style="83" customWidth="1"/>
    <col min="11020" max="11020" width="2.42578125" style="83" customWidth="1"/>
    <col min="11021" max="11021" width="11" style="83" customWidth="1"/>
    <col min="11022" max="11022" width="2.42578125" style="83" customWidth="1"/>
    <col min="11023" max="11023" width="11" style="83" customWidth="1"/>
    <col min="11024" max="11024" width="3.28515625" style="83" customWidth="1"/>
    <col min="11025" max="11025" width="14.42578125" style="83" customWidth="1"/>
    <col min="11026" max="11026" width="2.42578125" style="83" customWidth="1"/>
    <col min="11027" max="11027" width="11" style="83" customWidth="1"/>
    <col min="11028" max="11028" width="1.5703125" style="83" customWidth="1"/>
    <col min="11029" max="11029" width="11" style="83" customWidth="1"/>
    <col min="11030" max="11030" width="3.28515625" style="83" customWidth="1"/>
    <col min="11031" max="11031" width="15.28515625" style="83" customWidth="1"/>
    <col min="11032" max="11033" width="1.5703125" style="83" customWidth="1"/>
    <col min="11034" max="11034" width="14.42578125" style="83" customWidth="1"/>
    <col min="11035" max="11035" width="2.42578125" style="83" customWidth="1"/>
    <col min="11036" max="11036" width="12.7109375" style="83"/>
    <col min="11037" max="11037" width="3.28515625" style="83" customWidth="1"/>
    <col min="11038" max="11038" width="14.42578125" style="83" customWidth="1"/>
    <col min="11039" max="11039" width="2.42578125" style="83" customWidth="1"/>
    <col min="11040" max="11040" width="12.7109375" style="83"/>
    <col min="11041" max="11041" width="3.28515625" style="83" customWidth="1"/>
    <col min="11042" max="11042" width="14.42578125" style="83" customWidth="1"/>
    <col min="11043" max="11043" width="2.42578125" style="83" customWidth="1"/>
    <col min="11044" max="11044" width="12.7109375" style="83"/>
    <col min="11045" max="11045" width="3.28515625" style="83" customWidth="1"/>
    <col min="11046" max="11046" width="14.42578125" style="83" customWidth="1"/>
    <col min="11047" max="11047" width="3.28515625" style="83" customWidth="1"/>
    <col min="11048" max="11048" width="17.85546875" style="83" customWidth="1"/>
    <col min="11049" max="11049" width="2.42578125" style="83" customWidth="1"/>
    <col min="11050" max="11050" width="5.85546875" style="83" customWidth="1"/>
    <col min="11051" max="11051" width="30.7109375" style="83" customWidth="1"/>
    <col min="11052" max="11052" width="9.28515625" style="83" customWidth="1"/>
    <col min="11053" max="11264" width="12.7109375" style="83"/>
    <col min="11265" max="11265" width="5" style="83" customWidth="1"/>
    <col min="11266" max="11266" width="1.5703125" style="83" customWidth="1"/>
    <col min="11267" max="11267" width="19.5703125" style="83" customWidth="1"/>
    <col min="11268" max="11268" width="3.28515625" style="83" customWidth="1"/>
    <col min="11269" max="11269" width="14.42578125" style="83" customWidth="1"/>
    <col min="11270" max="11270" width="2.42578125" style="83" customWidth="1"/>
    <col min="11271" max="11271" width="11" style="83" customWidth="1"/>
    <col min="11272" max="11272" width="2.42578125" style="83" customWidth="1"/>
    <col min="11273" max="11273" width="11" style="83" customWidth="1"/>
    <col min="11274" max="11274" width="3.28515625" style="83" customWidth="1"/>
    <col min="11275" max="11275" width="14.42578125" style="83" customWidth="1"/>
    <col min="11276" max="11276" width="2.42578125" style="83" customWidth="1"/>
    <col min="11277" max="11277" width="11" style="83" customWidth="1"/>
    <col min="11278" max="11278" width="2.42578125" style="83" customWidth="1"/>
    <col min="11279" max="11279" width="11" style="83" customWidth="1"/>
    <col min="11280" max="11280" width="3.28515625" style="83" customWidth="1"/>
    <col min="11281" max="11281" width="14.42578125" style="83" customWidth="1"/>
    <col min="11282" max="11282" width="2.42578125" style="83" customWidth="1"/>
    <col min="11283" max="11283" width="11" style="83" customWidth="1"/>
    <col min="11284" max="11284" width="1.5703125" style="83" customWidth="1"/>
    <col min="11285" max="11285" width="11" style="83" customWidth="1"/>
    <col min="11286" max="11286" width="3.28515625" style="83" customWidth="1"/>
    <col min="11287" max="11287" width="15.28515625" style="83" customWidth="1"/>
    <col min="11288" max="11289" width="1.5703125" style="83" customWidth="1"/>
    <col min="11290" max="11290" width="14.42578125" style="83" customWidth="1"/>
    <col min="11291" max="11291" width="2.42578125" style="83" customWidth="1"/>
    <col min="11292" max="11292" width="12.7109375" style="83"/>
    <col min="11293" max="11293" width="3.28515625" style="83" customWidth="1"/>
    <col min="11294" max="11294" width="14.42578125" style="83" customWidth="1"/>
    <col min="11295" max="11295" width="2.42578125" style="83" customWidth="1"/>
    <col min="11296" max="11296" width="12.7109375" style="83"/>
    <col min="11297" max="11297" width="3.28515625" style="83" customWidth="1"/>
    <col min="11298" max="11298" width="14.42578125" style="83" customWidth="1"/>
    <col min="11299" max="11299" width="2.42578125" style="83" customWidth="1"/>
    <col min="11300" max="11300" width="12.7109375" style="83"/>
    <col min="11301" max="11301" width="3.28515625" style="83" customWidth="1"/>
    <col min="11302" max="11302" width="14.42578125" style="83" customWidth="1"/>
    <col min="11303" max="11303" width="3.28515625" style="83" customWidth="1"/>
    <col min="11304" max="11304" width="17.85546875" style="83" customWidth="1"/>
    <col min="11305" max="11305" width="2.42578125" style="83" customWidth="1"/>
    <col min="11306" max="11306" width="5.85546875" style="83" customWidth="1"/>
    <col min="11307" max="11307" width="30.7109375" style="83" customWidth="1"/>
    <col min="11308" max="11308" width="9.28515625" style="83" customWidth="1"/>
    <col min="11309" max="11520" width="12.7109375" style="83"/>
    <col min="11521" max="11521" width="5" style="83" customWidth="1"/>
    <col min="11522" max="11522" width="1.5703125" style="83" customWidth="1"/>
    <col min="11523" max="11523" width="19.5703125" style="83" customWidth="1"/>
    <col min="11524" max="11524" width="3.28515625" style="83" customWidth="1"/>
    <col min="11525" max="11525" width="14.42578125" style="83" customWidth="1"/>
    <col min="11526" max="11526" width="2.42578125" style="83" customWidth="1"/>
    <col min="11527" max="11527" width="11" style="83" customWidth="1"/>
    <col min="11528" max="11528" width="2.42578125" style="83" customWidth="1"/>
    <col min="11529" max="11529" width="11" style="83" customWidth="1"/>
    <col min="11530" max="11530" width="3.28515625" style="83" customWidth="1"/>
    <col min="11531" max="11531" width="14.42578125" style="83" customWidth="1"/>
    <col min="11532" max="11532" width="2.42578125" style="83" customWidth="1"/>
    <col min="11533" max="11533" width="11" style="83" customWidth="1"/>
    <col min="11534" max="11534" width="2.42578125" style="83" customWidth="1"/>
    <col min="11535" max="11535" width="11" style="83" customWidth="1"/>
    <col min="11536" max="11536" width="3.28515625" style="83" customWidth="1"/>
    <col min="11537" max="11537" width="14.42578125" style="83" customWidth="1"/>
    <col min="11538" max="11538" width="2.42578125" style="83" customWidth="1"/>
    <col min="11539" max="11539" width="11" style="83" customWidth="1"/>
    <col min="11540" max="11540" width="1.5703125" style="83" customWidth="1"/>
    <col min="11541" max="11541" width="11" style="83" customWidth="1"/>
    <col min="11542" max="11542" width="3.28515625" style="83" customWidth="1"/>
    <col min="11543" max="11543" width="15.28515625" style="83" customWidth="1"/>
    <col min="11544" max="11545" width="1.5703125" style="83" customWidth="1"/>
    <col min="11546" max="11546" width="14.42578125" style="83" customWidth="1"/>
    <col min="11547" max="11547" width="2.42578125" style="83" customWidth="1"/>
    <col min="11548" max="11548" width="12.7109375" style="83"/>
    <col min="11549" max="11549" width="3.28515625" style="83" customWidth="1"/>
    <col min="11550" max="11550" width="14.42578125" style="83" customWidth="1"/>
    <col min="11551" max="11551" width="2.42578125" style="83" customWidth="1"/>
    <col min="11552" max="11552" width="12.7109375" style="83"/>
    <col min="11553" max="11553" width="3.28515625" style="83" customWidth="1"/>
    <col min="11554" max="11554" width="14.42578125" style="83" customWidth="1"/>
    <col min="11555" max="11555" width="2.42578125" style="83" customWidth="1"/>
    <col min="11556" max="11556" width="12.7109375" style="83"/>
    <col min="11557" max="11557" width="3.28515625" style="83" customWidth="1"/>
    <col min="11558" max="11558" width="14.42578125" style="83" customWidth="1"/>
    <col min="11559" max="11559" width="3.28515625" style="83" customWidth="1"/>
    <col min="11560" max="11560" width="17.85546875" style="83" customWidth="1"/>
    <col min="11561" max="11561" width="2.42578125" style="83" customWidth="1"/>
    <col min="11562" max="11562" width="5.85546875" style="83" customWidth="1"/>
    <col min="11563" max="11563" width="30.7109375" style="83" customWidth="1"/>
    <col min="11564" max="11564" width="9.28515625" style="83" customWidth="1"/>
    <col min="11565" max="11776" width="12.7109375" style="83"/>
    <col min="11777" max="11777" width="5" style="83" customWidth="1"/>
    <col min="11778" max="11778" width="1.5703125" style="83" customWidth="1"/>
    <col min="11779" max="11779" width="19.5703125" style="83" customWidth="1"/>
    <col min="11780" max="11780" width="3.28515625" style="83" customWidth="1"/>
    <col min="11781" max="11781" width="14.42578125" style="83" customWidth="1"/>
    <col min="11782" max="11782" width="2.42578125" style="83" customWidth="1"/>
    <col min="11783" max="11783" width="11" style="83" customWidth="1"/>
    <col min="11784" max="11784" width="2.42578125" style="83" customWidth="1"/>
    <col min="11785" max="11785" width="11" style="83" customWidth="1"/>
    <col min="11786" max="11786" width="3.28515625" style="83" customWidth="1"/>
    <col min="11787" max="11787" width="14.42578125" style="83" customWidth="1"/>
    <col min="11788" max="11788" width="2.42578125" style="83" customWidth="1"/>
    <col min="11789" max="11789" width="11" style="83" customWidth="1"/>
    <col min="11790" max="11790" width="2.42578125" style="83" customWidth="1"/>
    <col min="11791" max="11791" width="11" style="83" customWidth="1"/>
    <col min="11792" max="11792" width="3.28515625" style="83" customWidth="1"/>
    <col min="11793" max="11793" width="14.42578125" style="83" customWidth="1"/>
    <col min="11794" max="11794" width="2.42578125" style="83" customWidth="1"/>
    <col min="11795" max="11795" width="11" style="83" customWidth="1"/>
    <col min="11796" max="11796" width="1.5703125" style="83" customWidth="1"/>
    <col min="11797" max="11797" width="11" style="83" customWidth="1"/>
    <col min="11798" max="11798" width="3.28515625" style="83" customWidth="1"/>
    <col min="11799" max="11799" width="15.28515625" style="83" customWidth="1"/>
    <col min="11800" max="11801" width="1.5703125" style="83" customWidth="1"/>
    <col min="11802" max="11802" width="14.42578125" style="83" customWidth="1"/>
    <col min="11803" max="11803" width="2.42578125" style="83" customWidth="1"/>
    <col min="11804" max="11804" width="12.7109375" style="83"/>
    <col min="11805" max="11805" width="3.28515625" style="83" customWidth="1"/>
    <col min="11806" max="11806" width="14.42578125" style="83" customWidth="1"/>
    <col min="11807" max="11807" width="2.42578125" style="83" customWidth="1"/>
    <col min="11808" max="11808" width="12.7109375" style="83"/>
    <col min="11809" max="11809" width="3.28515625" style="83" customWidth="1"/>
    <col min="11810" max="11810" width="14.42578125" style="83" customWidth="1"/>
    <col min="11811" max="11811" width="2.42578125" style="83" customWidth="1"/>
    <col min="11812" max="11812" width="12.7109375" style="83"/>
    <col min="11813" max="11813" width="3.28515625" style="83" customWidth="1"/>
    <col min="11814" max="11814" width="14.42578125" style="83" customWidth="1"/>
    <col min="11815" max="11815" width="3.28515625" style="83" customWidth="1"/>
    <col min="11816" max="11816" width="17.85546875" style="83" customWidth="1"/>
    <col min="11817" max="11817" width="2.42578125" style="83" customWidth="1"/>
    <col min="11818" max="11818" width="5.85546875" style="83" customWidth="1"/>
    <col min="11819" max="11819" width="30.7109375" style="83" customWidth="1"/>
    <col min="11820" max="11820" width="9.28515625" style="83" customWidth="1"/>
    <col min="11821" max="12032" width="12.7109375" style="83"/>
    <col min="12033" max="12033" width="5" style="83" customWidth="1"/>
    <col min="12034" max="12034" width="1.5703125" style="83" customWidth="1"/>
    <col min="12035" max="12035" width="19.5703125" style="83" customWidth="1"/>
    <col min="12036" max="12036" width="3.28515625" style="83" customWidth="1"/>
    <col min="12037" max="12037" width="14.42578125" style="83" customWidth="1"/>
    <col min="12038" max="12038" width="2.42578125" style="83" customWidth="1"/>
    <col min="12039" max="12039" width="11" style="83" customWidth="1"/>
    <col min="12040" max="12040" width="2.42578125" style="83" customWidth="1"/>
    <col min="12041" max="12041" width="11" style="83" customWidth="1"/>
    <col min="12042" max="12042" width="3.28515625" style="83" customWidth="1"/>
    <col min="12043" max="12043" width="14.42578125" style="83" customWidth="1"/>
    <col min="12044" max="12044" width="2.42578125" style="83" customWidth="1"/>
    <col min="12045" max="12045" width="11" style="83" customWidth="1"/>
    <col min="12046" max="12046" width="2.42578125" style="83" customWidth="1"/>
    <col min="12047" max="12047" width="11" style="83" customWidth="1"/>
    <col min="12048" max="12048" width="3.28515625" style="83" customWidth="1"/>
    <col min="12049" max="12049" width="14.42578125" style="83" customWidth="1"/>
    <col min="12050" max="12050" width="2.42578125" style="83" customWidth="1"/>
    <col min="12051" max="12051" width="11" style="83" customWidth="1"/>
    <col min="12052" max="12052" width="1.5703125" style="83" customWidth="1"/>
    <col min="12053" max="12053" width="11" style="83" customWidth="1"/>
    <col min="12054" max="12054" width="3.28515625" style="83" customWidth="1"/>
    <col min="12055" max="12055" width="15.28515625" style="83" customWidth="1"/>
    <col min="12056" max="12057" width="1.5703125" style="83" customWidth="1"/>
    <col min="12058" max="12058" width="14.42578125" style="83" customWidth="1"/>
    <col min="12059" max="12059" width="2.42578125" style="83" customWidth="1"/>
    <col min="12060" max="12060" width="12.7109375" style="83"/>
    <col min="12061" max="12061" width="3.28515625" style="83" customWidth="1"/>
    <col min="12062" max="12062" width="14.42578125" style="83" customWidth="1"/>
    <col min="12063" max="12063" width="2.42578125" style="83" customWidth="1"/>
    <col min="12064" max="12064" width="12.7109375" style="83"/>
    <col min="12065" max="12065" width="3.28515625" style="83" customWidth="1"/>
    <col min="12066" max="12066" width="14.42578125" style="83" customWidth="1"/>
    <col min="12067" max="12067" width="2.42578125" style="83" customWidth="1"/>
    <col min="12068" max="12068" width="12.7109375" style="83"/>
    <col min="12069" max="12069" width="3.28515625" style="83" customWidth="1"/>
    <col min="12070" max="12070" width="14.42578125" style="83" customWidth="1"/>
    <col min="12071" max="12071" width="3.28515625" style="83" customWidth="1"/>
    <col min="12072" max="12072" width="17.85546875" style="83" customWidth="1"/>
    <col min="12073" max="12073" width="2.42578125" style="83" customWidth="1"/>
    <col min="12074" max="12074" width="5.85546875" style="83" customWidth="1"/>
    <col min="12075" max="12075" width="30.7109375" style="83" customWidth="1"/>
    <col min="12076" max="12076" width="9.28515625" style="83" customWidth="1"/>
    <col min="12077" max="12288" width="12.7109375" style="83"/>
    <col min="12289" max="12289" width="5" style="83" customWidth="1"/>
    <col min="12290" max="12290" width="1.5703125" style="83" customWidth="1"/>
    <col min="12291" max="12291" width="19.5703125" style="83" customWidth="1"/>
    <col min="12292" max="12292" width="3.28515625" style="83" customWidth="1"/>
    <col min="12293" max="12293" width="14.42578125" style="83" customWidth="1"/>
    <col min="12294" max="12294" width="2.42578125" style="83" customWidth="1"/>
    <col min="12295" max="12295" width="11" style="83" customWidth="1"/>
    <col min="12296" max="12296" width="2.42578125" style="83" customWidth="1"/>
    <col min="12297" max="12297" width="11" style="83" customWidth="1"/>
    <col min="12298" max="12298" width="3.28515625" style="83" customWidth="1"/>
    <col min="12299" max="12299" width="14.42578125" style="83" customWidth="1"/>
    <col min="12300" max="12300" width="2.42578125" style="83" customWidth="1"/>
    <col min="12301" max="12301" width="11" style="83" customWidth="1"/>
    <col min="12302" max="12302" width="2.42578125" style="83" customWidth="1"/>
    <col min="12303" max="12303" width="11" style="83" customWidth="1"/>
    <col min="12304" max="12304" width="3.28515625" style="83" customWidth="1"/>
    <col min="12305" max="12305" width="14.42578125" style="83" customWidth="1"/>
    <col min="12306" max="12306" width="2.42578125" style="83" customWidth="1"/>
    <col min="12307" max="12307" width="11" style="83" customWidth="1"/>
    <col min="12308" max="12308" width="1.5703125" style="83" customWidth="1"/>
    <col min="12309" max="12309" width="11" style="83" customWidth="1"/>
    <col min="12310" max="12310" width="3.28515625" style="83" customWidth="1"/>
    <col min="12311" max="12311" width="15.28515625" style="83" customWidth="1"/>
    <col min="12312" max="12313" width="1.5703125" style="83" customWidth="1"/>
    <col min="12314" max="12314" width="14.42578125" style="83" customWidth="1"/>
    <col min="12315" max="12315" width="2.42578125" style="83" customWidth="1"/>
    <col min="12316" max="12316" width="12.7109375" style="83"/>
    <col min="12317" max="12317" width="3.28515625" style="83" customWidth="1"/>
    <col min="12318" max="12318" width="14.42578125" style="83" customWidth="1"/>
    <col min="12319" max="12319" width="2.42578125" style="83" customWidth="1"/>
    <col min="12320" max="12320" width="12.7109375" style="83"/>
    <col min="12321" max="12321" width="3.28515625" style="83" customWidth="1"/>
    <col min="12322" max="12322" width="14.42578125" style="83" customWidth="1"/>
    <col min="12323" max="12323" width="2.42578125" style="83" customWidth="1"/>
    <col min="12324" max="12324" width="12.7109375" style="83"/>
    <col min="12325" max="12325" width="3.28515625" style="83" customWidth="1"/>
    <col min="12326" max="12326" width="14.42578125" style="83" customWidth="1"/>
    <col min="12327" max="12327" width="3.28515625" style="83" customWidth="1"/>
    <col min="12328" max="12328" width="17.85546875" style="83" customWidth="1"/>
    <col min="12329" max="12329" width="2.42578125" style="83" customWidth="1"/>
    <col min="12330" max="12330" width="5.85546875" style="83" customWidth="1"/>
    <col min="12331" max="12331" width="30.7109375" style="83" customWidth="1"/>
    <col min="12332" max="12332" width="9.28515625" style="83" customWidth="1"/>
    <col min="12333" max="12544" width="12.7109375" style="83"/>
    <col min="12545" max="12545" width="5" style="83" customWidth="1"/>
    <col min="12546" max="12546" width="1.5703125" style="83" customWidth="1"/>
    <col min="12547" max="12547" width="19.5703125" style="83" customWidth="1"/>
    <col min="12548" max="12548" width="3.28515625" style="83" customWidth="1"/>
    <col min="12549" max="12549" width="14.42578125" style="83" customWidth="1"/>
    <col min="12550" max="12550" width="2.42578125" style="83" customWidth="1"/>
    <col min="12551" max="12551" width="11" style="83" customWidth="1"/>
    <col min="12552" max="12552" width="2.42578125" style="83" customWidth="1"/>
    <col min="12553" max="12553" width="11" style="83" customWidth="1"/>
    <col min="12554" max="12554" width="3.28515625" style="83" customWidth="1"/>
    <col min="12555" max="12555" width="14.42578125" style="83" customWidth="1"/>
    <col min="12556" max="12556" width="2.42578125" style="83" customWidth="1"/>
    <col min="12557" max="12557" width="11" style="83" customWidth="1"/>
    <col min="12558" max="12558" width="2.42578125" style="83" customWidth="1"/>
    <col min="12559" max="12559" width="11" style="83" customWidth="1"/>
    <col min="12560" max="12560" width="3.28515625" style="83" customWidth="1"/>
    <col min="12561" max="12561" width="14.42578125" style="83" customWidth="1"/>
    <col min="12562" max="12562" width="2.42578125" style="83" customWidth="1"/>
    <col min="12563" max="12563" width="11" style="83" customWidth="1"/>
    <col min="12564" max="12564" width="1.5703125" style="83" customWidth="1"/>
    <col min="12565" max="12565" width="11" style="83" customWidth="1"/>
    <col min="12566" max="12566" width="3.28515625" style="83" customWidth="1"/>
    <col min="12567" max="12567" width="15.28515625" style="83" customWidth="1"/>
    <col min="12568" max="12569" width="1.5703125" style="83" customWidth="1"/>
    <col min="12570" max="12570" width="14.42578125" style="83" customWidth="1"/>
    <col min="12571" max="12571" width="2.42578125" style="83" customWidth="1"/>
    <col min="12572" max="12572" width="12.7109375" style="83"/>
    <col min="12573" max="12573" width="3.28515625" style="83" customWidth="1"/>
    <col min="12574" max="12574" width="14.42578125" style="83" customWidth="1"/>
    <col min="12575" max="12575" width="2.42578125" style="83" customWidth="1"/>
    <col min="12576" max="12576" width="12.7109375" style="83"/>
    <col min="12577" max="12577" width="3.28515625" style="83" customWidth="1"/>
    <col min="12578" max="12578" width="14.42578125" style="83" customWidth="1"/>
    <col min="12579" max="12579" width="2.42578125" style="83" customWidth="1"/>
    <col min="12580" max="12580" width="12.7109375" style="83"/>
    <col min="12581" max="12581" width="3.28515625" style="83" customWidth="1"/>
    <col min="12582" max="12582" width="14.42578125" style="83" customWidth="1"/>
    <col min="12583" max="12583" width="3.28515625" style="83" customWidth="1"/>
    <col min="12584" max="12584" width="17.85546875" style="83" customWidth="1"/>
    <col min="12585" max="12585" width="2.42578125" style="83" customWidth="1"/>
    <col min="12586" max="12586" width="5.85546875" style="83" customWidth="1"/>
    <col min="12587" max="12587" width="30.7109375" style="83" customWidth="1"/>
    <col min="12588" max="12588" width="9.28515625" style="83" customWidth="1"/>
    <col min="12589" max="12800" width="12.7109375" style="83"/>
    <col min="12801" max="12801" width="5" style="83" customWidth="1"/>
    <col min="12802" max="12802" width="1.5703125" style="83" customWidth="1"/>
    <col min="12803" max="12803" width="19.5703125" style="83" customWidth="1"/>
    <col min="12804" max="12804" width="3.28515625" style="83" customWidth="1"/>
    <col min="12805" max="12805" width="14.42578125" style="83" customWidth="1"/>
    <col min="12806" max="12806" width="2.42578125" style="83" customWidth="1"/>
    <col min="12807" max="12807" width="11" style="83" customWidth="1"/>
    <col min="12808" max="12808" width="2.42578125" style="83" customWidth="1"/>
    <col min="12809" max="12809" width="11" style="83" customWidth="1"/>
    <col min="12810" max="12810" width="3.28515625" style="83" customWidth="1"/>
    <col min="12811" max="12811" width="14.42578125" style="83" customWidth="1"/>
    <col min="12812" max="12812" width="2.42578125" style="83" customWidth="1"/>
    <col min="12813" max="12813" width="11" style="83" customWidth="1"/>
    <col min="12814" max="12814" width="2.42578125" style="83" customWidth="1"/>
    <col min="12815" max="12815" width="11" style="83" customWidth="1"/>
    <col min="12816" max="12816" width="3.28515625" style="83" customWidth="1"/>
    <col min="12817" max="12817" width="14.42578125" style="83" customWidth="1"/>
    <col min="12818" max="12818" width="2.42578125" style="83" customWidth="1"/>
    <col min="12819" max="12819" width="11" style="83" customWidth="1"/>
    <col min="12820" max="12820" width="1.5703125" style="83" customWidth="1"/>
    <col min="12821" max="12821" width="11" style="83" customWidth="1"/>
    <col min="12822" max="12822" width="3.28515625" style="83" customWidth="1"/>
    <col min="12823" max="12823" width="15.28515625" style="83" customWidth="1"/>
    <col min="12824" max="12825" width="1.5703125" style="83" customWidth="1"/>
    <col min="12826" max="12826" width="14.42578125" style="83" customWidth="1"/>
    <col min="12827" max="12827" width="2.42578125" style="83" customWidth="1"/>
    <col min="12828" max="12828" width="12.7109375" style="83"/>
    <col min="12829" max="12829" width="3.28515625" style="83" customWidth="1"/>
    <col min="12830" max="12830" width="14.42578125" style="83" customWidth="1"/>
    <col min="12831" max="12831" width="2.42578125" style="83" customWidth="1"/>
    <col min="12832" max="12832" width="12.7109375" style="83"/>
    <col min="12833" max="12833" width="3.28515625" style="83" customWidth="1"/>
    <col min="12834" max="12834" width="14.42578125" style="83" customWidth="1"/>
    <col min="12835" max="12835" width="2.42578125" style="83" customWidth="1"/>
    <col min="12836" max="12836" width="12.7109375" style="83"/>
    <col min="12837" max="12837" width="3.28515625" style="83" customWidth="1"/>
    <col min="12838" max="12838" width="14.42578125" style="83" customWidth="1"/>
    <col min="12839" max="12839" width="3.28515625" style="83" customWidth="1"/>
    <col min="12840" max="12840" width="17.85546875" style="83" customWidth="1"/>
    <col min="12841" max="12841" width="2.42578125" style="83" customWidth="1"/>
    <col min="12842" max="12842" width="5.85546875" style="83" customWidth="1"/>
    <col min="12843" max="12843" width="30.7109375" style="83" customWidth="1"/>
    <col min="12844" max="12844" width="9.28515625" style="83" customWidth="1"/>
    <col min="12845" max="13056" width="12.7109375" style="83"/>
    <col min="13057" max="13057" width="5" style="83" customWidth="1"/>
    <col min="13058" max="13058" width="1.5703125" style="83" customWidth="1"/>
    <col min="13059" max="13059" width="19.5703125" style="83" customWidth="1"/>
    <col min="13060" max="13060" width="3.28515625" style="83" customWidth="1"/>
    <col min="13061" max="13061" width="14.42578125" style="83" customWidth="1"/>
    <col min="13062" max="13062" width="2.42578125" style="83" customWidth="1"/>
    <col min="13063" max="13063" width="11" style="83" customWidth="1"/>
    <col min="13064" max="13064" width="2.42578125" style="83" customWidth="1"/>
    <col min="13065" max="13065" width="11" style="83" customWidth="1"/>
    <col min="13066" max="13066" width="3.28515625" style="83" customWidth="1"/>
    <col min="13067" max="13067" width="14.42578125" style="83" customWidth="1"/>
    <col min="13068" max="13068" width="2.42578125" style="83" customWidth="1"/>
    <col min="13069" max="13069" width="11" style="83" customWidth="1"/>
    <col min="13070" max="13070" width="2.42578125" style="83" customWidth="1"/>
    <col min="13071" max="13071" width="11" style="83" customWidth="1"/>
    <col min="13072" max="13072" width="3.28515625" style="83" customWidth="1"/>
    <col min="13073" max="13073" width="14.42578125" style="83" customWidth="1"/>
    <col min="13074" max="13074" width="2.42578125" style="83" customWidth="1"/>
    <col min="13075" max="13075" width="11" style="83" customWidth="1"/>
    <col min="13076" max="13076" width="1.5703125" style="83" customWidth="1"/>
    <col min="13077" max="13077" width="11" style="83" customWidth="1"/>
    <col min="13078" max="13078" width="3.28515625" style="83" customWidth="1"/>
    <col min="13079" max="13079" width="15.28515625" style="83" customWidth="1"/>
    <col min="13080" max="13081" width="1.5703125" style="83" customWidth="1"/>
    <col min="13082" max="13082" width="14.42578125" style="83" customWidth="1"/>
    <col min="13083" max="13083" width="2.42578125" style="83" customWidth="1"/>
    <col min="13084" max="13084" width="12.7109375" style="83"/>
    <col min="13085" max="13085" width="3.28515625" style="83" customWidth="1"/>
    <col min="13086" max="13086" width="14.42578125" style="83" customWidth="1"/>
    <col min="13087" max="13087" width="2.42578125" style="83" customWidth="1"/>
    <col min="13088" max="13088" width="12.7109375" style="83"/>
    <col min="13089" max="13089" width="3.28515625" style="83" customWidth="1"/>
    <col min="13090" max="13090" width="14.42578125" style="83" customWidth="1"/>
    <col min="13091" max="13091" width="2.42578125" style="83" customWidth="1"/>
    <col min="13092" max="13092" width="12.7109375" style="83"/>
    <col min="13093" max="13093" width="3.28515625" style="83" customWidth="1"/>
    <col min="13094" max="13094" width="14.42578125" style="83" customWidth="1"/>
    <col min="13095" max="13095" width="3.28515625" style="83" customWidth="1"/>
    <col min="13096" max="13096" width="17.85546875" style="83" customWidth="1"/>
    <col min="13097" max="13097" width="2.42578125" style="83" customWidth="1"/>
    <col min="13098" max="13098" width="5.85546875" style="83" customWidth="1"/>
    <col min="13099" max="13099" width="30.7109375" style="83" customWidth="1"/>
    <col min="13100" max="13100" width="9.28515625" style="83" customWidth="1"/>
    <col min="13101" max="13312" width="12.7109375" style="83"/>
    <col min="13313" max="13313" width="5" style="83" customWidth="1"/>
    <col min="13314" max="13314" width="1.5703125" style="83" customWidth="1"/>
    <col min="13315" max="13315" width="19.5703125" style="83" customWidth="1"/>
    <col min="13316" max="13316" width="3.28515625" style="83" customWidth="1"/>
    <col min="13317" max="13317" width="14.42578125" style="83" customWidth="1"/>
    <col min="13318" max="13318" width="2.42578125" style="83" customWidth="1"/>
    <col min="13319" max="13319" width="11" style="83" customWidth="1"/>
    <col min="13320" max="13320" width="2.42578125" style="83" customWidth="1"/>
    <col min="13321" max="13321" width="11" style="83" customWidth="1"/>
    <col min="13322" max="13322" width="3.28515625" style="83" customWidth="1"/>
    <col min="13323" max="13323" width="14.42578125" style="83" customWidth="1"/>
    <col min="13324" max="13324" width="2.42578125" style="83" customWidth="1"/>
    <col min="13325" max="13325" width="11" style="83" customWidth="1"/>
    <col min="13326" max="13326" width="2.42578125" style="83" customWidth="1"/>
    <col min="13327" max="13327" width="11" style="83" customWidth="1"/>
    <col min="13328" max="13328" width="3.28515625" style="83" customWidth="1"/>
    <col min="13329" max="13329" width="14.42578125" style="83" customWidth="1"/>
    <col min="13330" max="13330" width="2.42578125" style="83" customWidth="1"/>
    <col min="13331" max="13331" width="11" style="83" customWidth="1"/>
    <col min="13332" max="13332" width="1.5703125" style="83" customWidth="1"/>
    <col min="13333" max="13333" width="11" style="83" customWidth="1"/>
    <col min="13334" max="13334" width="3.28515625" style="83" customWidth="1"/>
    <col min="13335" max="13335" width="15.28515625" style="83" customWidth="1"/>
    <col min="13336" max="13337" width="1.5703125" style="83" customWidth="1"/>
    <col min="13338" max="13338" width="14.42578125" style="83" customWidth="1"/>
    <col min="13339" max="13339" width="2.42578125" style="83" customWidth="1"/>
    <col min="13340" max="13340" width="12.7109375" style="83"/>
    <col min="13341" max="13341" width="3.28515625" style="83" customWidth="1"/>
    <col min="13342" max="13342" width="14.42578125" style="83" customWidth="1"/>
    <col min="13343" max="13343" width="2.42578125" style="83" customWidth="1"/>
    <col min="13344" max="13344" width="12.7109375" style="83"/>
    <col min="13345" max="13345" width="3.28515625" style="83" customWidth="1"/>
    <col min="13346" max="13346" width="14.42578125" style="83" customWidth="1"/>
    <col min="13347" max="13347" width="2.42578125" style="83" customWidth="1"/>
    <col min="13348" max="13348" width="12.7109375" style="83"/>
    <col min="13349" max="13349" width="3.28515625" style="83" customWidth="1"/>
    <col min="13350" max="13350" width="14.42578125" style="83" customWidth="1"/>
    <col min="13351" max="13351" width="3.28515625" style="83" customWidth="1"/>
    <col min="13352" max="13352" width="17.85546875" style="83" customWidth="1"/>
    <col min="13353" max="13353" width="2.42578125" style="83" customWidth="1"/>
    <col min="13354" max="13354" width="5.85546875" style="83" customWidth="1"/>
    <col min="13355" max="13355" width="30.7109375" style="83" customWidth="1"/>
    <col min="13356" max="13356" width="9.28515625" style="83" customWidth="1"/>
    <col min="13357" max="13568" width="12.7109375" style="83"/>
    <col min="13569" max="13569" width="5" style="83" customWidth="1"/>
    <col min="13570" max="13570" width="1.5703125" style="83" customWidth="1"/>
    <col min="13571" max="13571" width="19.5703125" style="83" customWidth="1"/>
    <col min="13572" max="13572" width="3.28515625" style="83" customWidth="1"/>
    <col min="13573" max="13573" width="14.42578125" style="83" customWidth="1"/>
    <col min="13574" max="13574" width="2.42578125" style="83" customWidth="1"/>
    <col min="13575" max="13575" width="11" style="83" customWidth="1"/>
    <col min="13576" max="13576" width="2.42578125" style="83" customWidth="1"/>
    <col min="13577" max="13577" width="11" style="83" customWidth="1"/>
    <col min="13578" max="13578" width="3.28515625" style="83" customWidth="1"/>
    <col min="13579" max="13579" width="14.42578125" style="83" customWidth="1"/>
    <col min="13580" max="13580" width="2.42578125" style="83" customWidth="1"/>
    <col min="13581" max="13581" width="11" style="83" customWidth="1"/>
    <col min="13582" max="13582" width="2.42578125" style="83" customWidth="1"/>
    <col min="13583" max="13583" width="11" style="83" customWidth="1"/>
    <col min="13584" max="13584" width="3.28515625" style="83" customWidth="1"/>
    <col min="13585" max="13585" width="14.42578125" style="83" customWidth="1"/>
    <col min="13586" max="13586" width="2.42578125" style="83" customWidth="1"/>
    <col min="13587" max="13587" width="11" style="83" customWidth="1"/>
    <col min="13588" max="13588" width="1.5703125" style="83" customWidth="1"/>
    <col min="13589" max="13589" width="11" style="83" customWidth="1"/>
    <col min="13590" max="13590" width="3.28515625" style="83" customWidth="1"/>
    <col min="13591" max="13591" width="15.28515625" style="83" customWidth="1"/>
    <col min="13592" max="13593" width="1.5703125" style="83" customWidth="1"/>
    <col min="13594" max="13594" width="14.42578125" style="83" customWidth="1"/>
    <col min="13595" max="13595" width="2.42578125" style="83" customWidth="1"/>
    <col min="13596" max="13596" width="12.7109375" style="83"/>
    <col min="13597" max="13597" width="3.28515625" style="83" customWidth="1"/>
    <col min="13598" max="13598" width="14.42578125" style="83" customWidth="1"/>
    <col min="13599" max="13599" width="2.42578125" style="83" customWidth="1"/>
    <col min="13600" max="13600" width="12.7109375" style="83"/>
    <col min="13601" max="13601" width="3.28515625" style="83" customWidth="1"/>
    <col min="13602" max="13602" width="14.42578125" style="83" customWidth="1"/>
    <col min="13603" max="13603" width="2.42578125" style="83" customWidth="1"/>
    <col min="13604" max="13604" width="12.7109375" style="83"/>
    <col min="13605" max="13605" width="3.28515625" style="83" customWidth="1"/>
    <col min="13606" max="13606" width="14.42578125" style="83" customWidth="1"/>
    <col min="13607" max="13607" width="3.28515625" style="83" customWidth="1"/>
    <col min="13608" max="13608" width="17.85546875" style="83" customWidth="1"/>
    <col min="13609" max="13609" width="2.42578125" style="83" customWidth="1"/>
    <col min="13610" max="13610" width="5.85546875" style="83" customWidth="1"/>
    <col min="13611" max="13611" width="30.7109375" style="83" customWidth="1"/>
    <col min="13612" max="13612" width="9.28515625" style="83" customWidth="1"/>
    <col min="13613" max="13824" width="12.7109375" style="83"/>
    <col min="13825" max="13825" width="5" style="83" customWidth="1"/>
    <col min="13826" max="13826" width="1.5703125" style="83" customWidth="1"/>
    <col min="13827" max="13827" width="19.5703125" style="83" customWidth="1"/>
    <col min="13828" max="13828" width="3.28515625" style="83" customWidth="1"/>
    <col min="13829" max="13829" width="14.42578125" style="83" customWidth="1"/>
    <col min="13830" max="13830" width="2.42578125" style="83" customWidth="1"/>
    <col min="13831" max="13831" width="11" style="83" customWidth="1"/>
    <col min="13832" max="13832" width="2.42578125" style="83" customWidth="1"/>
    <col min="13833" max="13833" width="11" style="83" customWidth="1"/>
    <col min="13834" max="13834" width="3.28515625" style="83" customWidth="1"/>
    <col min="13835" max="13835" width="14.42578125" style="83" customWidth="1"/>
    <col min="13836" max="13836" width="2.42578125" style="83" customWidth="1"/>
    <col min="13837" max="13837" width="11" style="83" customWidth="1"/>
    <col min="13838" max="13838" width="2.42578125" style="83" customWidth="1"/>
    <col min="13839" max="13839" width="11" style="83" customWidth="1"/>
    <col min="13840" max="13840" width="3.28515625" style="83" customWidth="1"/>
    <col min="13841" max="13841" width="14.42578125" style="83" customWidth="1"/>
    <col min="13842" max="13842" width="2.42578125" style="83" customWidth="1"/>
    <col min="13843" max="13843" width="11" style="83" customWidth="1"/>
    <col min="13844" max="13844" width="1.5703125" style="83" customWidth="1"/>
    <col min="13845" max="13845" width="11" style="83" customWidth="1"/>
    <col min="13846" max="13846" width="3.28515625" style="83" customWidth="1"/>
    <col min="13847" max="13847" width="15.28515625" style="83" customWidth="1"/>
    <col min="13848" max="13849" width="1.5703125" style="83" customWidth="1"/>
    <col min="13850" max="13850" width="14.42578125" style="83" customWidth="1"/>
    <col min="13851" max="13851" width="2.42578125" style="83" customWidth="1"/>
    <col min="13852" max="13852" width="12.7109375" style="83"/>
    <col min="13853" max="13853" width="3.28515625" style="83" customWidth="1"/>
    <col min="13854" max="13854" width="14.42578125" style="83" customWidth="1"/>
    <col min="13855" max="13855" width="2.42578125" style="83" customWidth="1"/>
    <col min="13856" max="13856" width="12.7109375" style="83"/>
    <col min="13857" max="13857" width="3.28515625" style="83" customWidth="1"/>
    <col min="13858" max="13858" width="14.42578125" style="83" customWidth="1"/>
    <col min="13859" max="13859" width="2.42578125" style="83" customWidth="1"/>
    <col min="13860" max="13860" width="12.7109375" style="83"/>
    <col min="13861" max="13861" width="3.28515625" style="83" customWidth="1"/>
    <col min="13862" max="13862" width="14.42578125" style="83" customWidth="1"/>
    <col min="13863" max="13863" width="3.28515625" style="83" customWidth="1"/>
    <col min="13864" max="13864" width="17.85546875" style="83" customWidth="1"/>
    <col min="13865" max="13865" width="2.42578125" style="83" customWidth="1"/>
    <col min="13866" max="13866" width="5.85546875" style="83" customWidth="1"/>
    <col min="13867" max="13867" width="30.7109375" style="83" customWidth="1"/>
    <col min="13868" max="13868" width="9.28515625" style="83" customWidth="1"/>
    <col min="13869" max="14080" width="12.7109375" style="83"/>
    <col min="14081" max="14081" width="5" style="83" customWidth="1"/>
    <col min="14082" max="14082" width="1.5703125" style="83" customWidth="1"/>
    <col min="14083" max="14083" width="19.5703125" style="83" customWidth="1"/>
    <col min="14084" max="14084" width="3.28515625" style="83" customWidth="1"/>
    <col min="14085" max="14085" width="14.42578125" style="83" customWidth="1"/>
    <col min="14086" max="14086" width="2.42578125" style="83" customWidth="1"/>
    <col min="14087" max="14087" width="11" style="83" customWidth="1"/>
    <col min="14088" max="14088" width="2.42578125" style="83" customWidth="1"/>
    <col min="14089" max="14089" width="11" style="83" customWidth="1"/>
    <col min="14090" max="14090" width="3.28515625" style="83" customWidth="1"/>
    <col min="14091" max="14091" width="14.42578125" style="83" customWidth="1"/>
    <col min="14092" max="14092" width="2.42578125" style="83" customWidth="1"/>
    <col min="14093" max="14093" width="11" style="83" customWidth="1"/>
    <col min="14094" max="14094" width="2.42578125" style="83" customWidth="1"/>
    <col min="14095" max="14095" width="11" style="83" customWidth="1"/>
    <col min="14096" max="14096" width="3.28515625" style="83" customWidth="1"/>
    <col min="14097" max="14097" width="14.42578125" style="83" customWidth="1"/>
    <col min="14098" max="14098" width="2.42578125" style="83" customWidth="1"/>
    <col min="14099" max="14099" width="11" style="83" customWidth="1"/>
    <col min="14100" max="14100" width="1.5703125" style="83" customWidth="1"/>
    <col min="14101" max="14101" width="11" style="83" customWidth="1"/>
    <col min="14102" max="14102" width="3.28515625" style="83" customWidth="1"/>
    <col min="14103" max="14103" width="15.28515625" style="83" customWidth="1"/>
    <col min="14104" max="14105" width="1.5703125" style="83" customWidth="1"/>
    <col min="14106" max="14106" width="14.42578125" style="83" customWidth="1"/>
    <col min="14107" max="14107" width="2.42578125" style="83" customWidth="1"/>
    <col min="14108" max="14108" width="12.7109375" style="83"/>
    <col min="14109" max="14109" width="3.28515625" style="83" customWidth="1"/>
    <col min="14110" max="14110" width="14.42578125" style="83" customWidth="1"/>
    <col min="14111" max="14111" width="2.42578125" style="83" customWidth="1"/>
    <col min="14112" max="14112" width="12.7109375" style="83"/>
    <col min="14113" max="14113" width="3.28515625" style="83" customWidth="1"/>
    <col min="14114" max="14114" width="14.42578125" style="83" customWidth="1"/>
    <col min="14115" max="14115" width="2.42578125" style="83" customWidth="1"/>
    <col min="14116" max="14116" width="12.7109375" style="83"/>
    <col min="14117" max="14117" width="3.28515625" style="83" customWidth="1"/>
    <col min="14118" max="14118" width="14.42578125" style="83" customWidth="1"/>
    <col min="14119" max="14119" width="3.28515625" style="83" customWidth="1"/>
    <col min="14120" max="14120" width="17.85546875" style="83" customWidth="1"/>
    <col min="14121" max="14121" width="2.42578125" style="83" customWidth="1"/>
    <col min="14122" max="14122" width="5.85546875" style="83" customWidth="1"/>
    <col min="14123" max="14123" width="30.7109375" style="83" customWidth="1"/>
    <col min="14124" max="14124" width="9.28515625" style="83" customWidth="1"/>
    <col min="14125" max="14336" width="12.7109375" style="83"/>
    <col min="14337" max="14337" width="5" style="83" customWidth="1"/>
    <col min="14338" max="14338" width="1.5703125" style="83" customWidth="1"/>
    <col min="14339" max="14339" width="19.5703125" style="83" customWidth="1"/>
    <col min="14340" max="14340" width="3.28515625" style="83" customWidth="1"/>
    <col min="14341" max="14341" width="14.42578125" style="83" customWidth="1"/>
    <col min="14342" max="14342" width="2.42578125" style="83" customWidth="1"/>
    <col min="14343" max="14343" width="11" style="83" customWidth="1"/>
    <col min="14344" max="14344" width="2.42578125" style="83" customWidth="1"/>
    <col min="14345" max="14345" width="11" style="83" customWidth="1"/>
    <col min="14346" max="14346" width="3.28515625" style="83" customWidth="1"/>
    <col min="14347" max="14347" width="14.42578125" style="83" customWidth="1"/>
    <col min="14348" max="14348" width="2.42578125" style="83" customWidth="1"/>
    <col min="14349" max="14349" width="11" style="83" customWidth="1"/>
    <col min="14350" max="14350" width="2.42578125" style="83" customWidth="1"/>
    <col min="14351" max="14351" width="11" style="83" customWidth="1"/>
    <col min="14352" max="14352" width="3.28515625" style="83" customWidth="1"/>
    <col min="14353" max="14353" width="14.42578125" style="83" customWidth="1"/>
    <col min="14354" max="14354" width="2.42578125" style="83" customWidth="1"/>
    <col min="14355" max="14355" width="11" style="83" customWidth="1"/>
    <col min="14356" max="14356" width="1.5703125" style="83" customWidth="1"/>
    <col min="14357" max="14357" width="11" style="83" customWidth="1"/>
    <col min="14358" max="14358" width="3.28515625" style="83" customWidth="1"/>
    <col min="14359" max="14359" width="15.28515625" style="83" customWidth="1"/>
    <col min="14360" max="14361" width="1.5703125" style="83" customWidth="1"/>
    <col min="14362" max="14362" width="14.42578125" style="83" customWidth="1"/>
    <col min="14363" max="14363" width="2.42578125" style="83" customWidth="1"/>
    <col min="14364" max="14364" width="12.7109375" style="83"/>
    <col min="14365" max="14365" width="3.28515625" style="83" customWidth="1"/>
    <col min="14366" max="14366" width="14.42578125" style="83" customWidth="1"/>
    <col min="14367" max="14367" width="2.42578125" style="83" customWidth="1"/>
    <col min="14368" max="14368" width="12.7109375" style="83"/>
    <col min="14369" max="14369" width="3.28515625" style="83" customWidth="1"/>
    <col min="14370" max="14370" width="14.42578125" style="83" customWidth="1"/>
    <col min="14371" max="14371" width="2.42578125" style="83" customWidth="1"/>
    <col min="14372" max="14372" width="12.7109375" style="83"/>
    <col min="14373" max="14373" width="3.28515625" style="83" customWidth="1"/>
    <col min="14374" max="14374" width="14.42578125" style="83" customWidth="1"/>
    <col min="14375" max="14375" width="3.28515625" style="83" customWidth="1"/>
    <col min="14376" max="14376" width="17.85546875" style="83" customWidth="1"/>
    <col min="14377" max="14377" width="2.42578125" style="83" customWidth="1"/>
    <col min="14378" max="14378" width="5.85546875" style="83" customWidth="1"/>
    <col min="14379" max="14379" width="30.7109375" style="83" customWidth="1"/>
    <col min="14380" max="14380" width="9.28515625" style="83" customWidth="1"/>
    <col min="14381" max="14592" width="12.7109375" style="83"/>
    <col min="14593" max="14593" width="5" style="83" customWidth="1"/>
    <col min="14594" max="14594" width="1.5703125" style="83" customWidth="1"/>
    <col min="14595" max="14595" width="19.5703125" style="83" customWidth="1"/>
    <col min="14596" max="14596" width="3.28515625" style="83" customWidth="1"/>
    <col min="14597" max="14597" width="14.42578125" style="83" customWidth="1"/>
    <col min="14598" max="14598" width="2.42578125" style="83" customWidth="1"/>
    <col min="14599" max="14599" width="11" style="83" customWidth="1"/>
    <col min="14600" max="14600" width="2.42578125" style="83" customWidth="1"/>
    <col min="14601" max="14601" width="11" style="83" customWidth="1"/>
    <col min="14602" max="14602" width="3.28515625" style="83" customWidth="1"/>
    <col min="14603" max="14603" width="14.42578125" style="83" customWidth="1"/>
    <col min="14604" max="14604" width="2.42578125" style="83" customWidth="1"/>
    <col min="14605" max="14605" width="11" style="83" customWidth="1"/>
    <col min="14606" max="14606" width="2.42578125" style="83" customWidth="1"/>
    <col min="14607" max="14607" width="11" style="83" customWidth="1"/>
    <col min="14608" max="14608" width="3.28515625" style="83" customWidth="1"/>
    <col min="14609" max="14609" width="14.42578125" style="83" customWidth="1"/>
    <col min="14610" max="14610" width="2.42578125" style="83" customWidth="1"/>
    <col min="14611" max="14611" width="11" style="83" customWidth="1"/>
    <col min="14612" max="14612" width="1.5703125" style="83" customWidth="1"/>
    <col min="14613" max="14613" width="11" style="83" customWidth="1"/>
    <col min="14614" max="14614" width="3.28515625" style="83" customWidth="1"/>
    <col min="14615" max="14615" width="15.28515625" style="83" customWidth="1"/>
    <col min="14616" max="14617" width="1.5703125" style="83" customWidth="1"/>
    <col min="14618" max="14618" width="14.42578125" style="83" customWidth="1"/>
    <col min="14619" max="14619" width="2.42578125" style="83" customWidth="1"/>
    <col min="14620" max="14620" width="12.7109375" style="83"/>
    <col min="14621" max="14621" width="3.28515625" style="83" customWidth="1"/>
    <col min="14622" max="14622" width="14.42578125" style="83" customWidth="1"/>
    <col min="14623" max="14623" width="2.42578125" style="83" customWidth="1"/>
    <col min="14624" max="14624" width="12.7109375" style="83"/>
    <col min="14625" max="14625" width="3.28515625" style="83" customWidth="1"/>
    <col min="14626" max="14626" width="14.42578125" style="83" customWidth="1"/>
    <col min="14627" max="14627" width="2.42578125" style="83" customWidth="1"/>
    <col min="14628" max="14628" width="12.7109375" style="83"/>
    <col min="14629" max="14629" width="3.28515625" style="83" customWidth="1"/>
    <col min="14630" max="14630" width="14.42578125" style="83" customWidth="1"/>
    <col min="14631" max="14631" width="3.28515625" style="83" customWidth="1"/>
    <col min="14632" max="14632" width="17.85546875" style="83" customWidth="1"/>
    <col min="14633" max="14633" width="2.42578125" style="83" customWidth="1"/>
    <col min="14634" max="14634" width="5.85546875" style="83" customWidth="1"/>
    <col min="14635" max="14635" width="30.7109375" style="83" customWidth="1"/>
    <col min="14636" max="14636" width="9.28515625" style="83" customWidth="1"/>
    <col min="14637" max="14848" width="12.7109375" style="83"/>
    <col min="14849" max="14849" width="5" style="83" customWidth="1"/>
    <col min="14850" max="14850" width="1.5703125" style="83" customWidth="1"/>
    <col min="14851" max="14851" width="19.5703125" style="83" customWidth="1"/>
    <col min="14852" max="14852" width="3.28515625" style="83" customWidth="1"/>
    <col min="14853" max="14853" width="14.42578125" style="83" customWidth="1"/>
    <col min="14854" max="14854" width="2.42578125" style="83" customWidth="1"/>
    <col min="14855" max="14855" width="11" style="83" customWidth="1"/>
    <col min="14856" max="14856" width="2.42578125" style="83" customWidth="1"/>
    <col min="14857" max="14857" width="11" style="83" customWidth="1"/>
    <col min="14858" max="14858" width="3.28515625" style="83" customWidth="1"/>
    <col min="14859" max="14859" width="14.42578125" style="83" customWidth="1"/>
    <col min="14860" max="14860" width="2.42578125" style="83" customWidth="1"/>
    <col min="14861" max="14861" width="11" style="83" customWidth="1"/>
    <col min="14862" max="14862" width="2.42578125" style="83" customWidth="1"/>
    <col min="14863" max="14863" width="11" style="83" customWidth="1"/>
    <col min="14864" max="14864" width="3.28515625" style="83" customWidth="1"/>
    <col min="14865" max="14865" width="14.42578125" style="83" customWidth="1"/>
    <col min="14866" max="14866" width="2.42578125" style="83" customWidth="1"/>
    <col min="14867" max="14867" width="11" style="83" customWidth="1"/>
    <col min="14868" max="14868" width="1.5703125" style="83" customWidth="1"/>
    <col min="14869" max="14869" width="11" style="83" customWidth="1"/>
    <col min="14870" max="14870" width="3.28515625" style="83" customWidth="1"/>
    <col min="14871" max="14871" width="15.28515625" style="83" customWidth="1"/>
    <col min="14872" max="14873" width="1.5703125" style="83" customWidth="1"/>
    <col min="14874" max="14874" width="14.42578125" style="83" customWidth="1"/>
    <col min="14875" max="14875" width="2.42578125" style="83" customWidth="1"/>
    <col min="14876" max="14876" width="12.7109375" style="83"/>
    <col min="14877" max="14877" width="3.28515625" style="83" customWidth="1"/>
    <col min="14878" max="14878" width="14.42578125" style="83" customWidth="1"/>
    <col min="14879" max="14879" width="2.42578125" style="83" customWidth="1"/>
    <col min="14880" max="14880" width="12.7109375" style="83"/>
    <col min="14881" max="14881" width="3.28515625" style="83" customWidth="1"/>
    <col min="14882" max="14882" width="14.42578125" style="83" customWidth="1"/>
    <col min="14883" max="14883" width="2.42578125" style="83" customWidth="1"/>
    <col min="14884" max="14884" width="12.7109375" style="83"/>
    <col min="14885" max="14885" width="3.28515625" style="83" customWidth="1"/>
    <col min="14886" max="14886" width="14.42578125" style="83" customWidth="1"/>
    <col min="14887" max="14887" width="3.28515625" style="83" customWidth="1"/>
    <col min="14888" max="14888" width="17.85546875" style="83" customWidth="1"/>
    <col min="14889" max="14889" width="2.42578125" style="83" customWidth="1"/>
    <col min="14890" max="14890" width="5.85546875" style="83" customWidth="1"/>
    <col min="14891" max="14891" width="30.7109375" style="83" customWidth="1"/>
    <col min="14892" max="14892" width="9.28515625" style="83" customWidth="1"/>
    <col min="14893" max="15104" width="12.7109375" style="83"/>
    <col min="15105" max="15105" width="5" style="83" customWidth="1"/>
    <col min="15106" max="15106" width="1.5703125" style="83" customWidth="1"/>
    <col min="15107" max="15107" width="19.5703125" style="83" customWidth="1"/>
    <col min="15108" max="15108" width="3.28515625" style="83" customWidth="1"/>
    <col min="15109" max="15109" width="14.42578125" style="83" customWidth="1"/>
    <col min="15110" max="15110" width="2.42578125" style="83" customWidth="1"/>
    <col min="15111" max="15111" width="11" style="83" customWidth="1"/>
    <col min="15112" max="15112" width="2.42578125" style="83" customWidth="1"/>
    <col min="15113" max="15113" width="11" style="83" customWidth="1"/>
    <col min="15114" max="15114" width="3.28515625" style="83" customWidth="1"/>
    <col min="15115" max="15115" width="14.42578125" style="83" customWidth="1"/>
    <col min="15116" max="15116" width="2.42578125" style="83" customWidth="1"/>
    <col min="15117" max="15117" width="11" style="83" customWidth="1"/>
    <col min="15118" max="15118" width="2.42578125" style="83" customWidth="1"/>
    <col min="15119" max="15119" width="11" style="83" customWidth="1"/>
    <col min="15120" max="15120" width="3.28515625" style="83" customWidth="1"/>
    <col min="15121" max="15121" width="14.42578125" style="83" customWidth="1"/>
    <col min="15122" max="15122" width="2.42578125" style="83" customWidth="1"/>
    <col min="15123" max="15123" width="11" style="83" customWidth="1"/>
    <col min="15124" max="15124" width="1.5703125" style="83" customWidth="1"/>
    <col min="15125" max="15125" width="11" style="83" customWidth="1"/>
    <col min="15126" max="15126" width="3.28515625" style="83" customWidth="1"/>
    <col min="15127" max="15127" width="15.28515625" style="83" customWidth="1"/>
    <col min="15128" max="15129" width="1.5703125" style="83" customWidth="1"/>
    <col min="15130" max="15130" width="14.42578125" style="83" customWidth="1"/>
    <col min="15131" max="15131" width="2.42578125" style="83" customWidth="1"/>
    <col min="15132" max="15132" width="12.7109375" style="83"/>
    <col min="15133" max="15133" width="3.28515625" style="83" customWidth="1"/>
    <col min="15134" max="15134" width="14.42578125" style="83" customWidth="1"/>
    <col min="15135" max="15135" width="2.42578125" style="83" customWidth="1"/>
    <col min="15136" max="15136" width="12.7109375" style="83"/>
    <col min="15137" max="15137" width="3.28515625" style="83" customWidth="1"/>
    <col min="15138" max="15138" width="14.42578125" style="83" customWidth="1"/>
    <col min="15139" max="15139" width="2.42578125" style="83" customWidth="1"/>
    <col min="15140" max="15140" width="12.7109375" style="83"/>
    <col min="15141" max="15141" width="3.28515625" style="83" customWidth="1"/>
    <col min="15142" max="15142" width="14.42578125" style="83" customWidth="1"/>
    <col min="15143" max="15143" width="3.28515625" style="83" customWidth="1"/>
    <col min="15144" max="15144" width="17.85546875" style="83" customWidth="1"/>
    <col min="15145" max="15145" width="2.42578125" style="83" customWidth="1"/>
    <col min="15146" max="15146" width="5.85546875" style="83" customWidth="1"/>
    <col min="15147" max="15147" width="30.7109375" style="83" customWidth="1"/>
    <col min="15148" max="15148" width="9.28515625" style="83" customWidth="1"/>
    <col min="15149" max="15360" width="12.7109375" style="83"/>
    <col min="15361" max="15361" width="5" style="83" customWidth="1"/>
    <col min="15362" max="15362" width="1.5703125" style="83" customWidth="1"/>
    <col min="15363" max="15363" width="19.5703125" style="83" customWidth="1"/>
    <col min="15364" max="15364" width="3.28515625" style="83" customWidth="1"/>
    <col min="15365" max="15365" width="14.42578125" style="83" customWidth="1"/>
    <col min="15366" max="15366" width="2.42578125" style="83" customWidth="1"/>
    <col min="15367" max="15367" width="11" style="83" customWidth="1"/>
    <col min="15368" max="15368" width="2.42578125" style="83" customWidth="1"/>
    <col min="15369" max="15369" width="11" style="83" customWidth="1"/>
    <col min="15370" max="15370" width="3.28515625" style="83" customWidth="1"/>
    <col min="15371" max="15371" width="14.42578125" style="83" customWidth="1"/>
    <col min="15372" max="15372" width="2.42578125" style="83" customWidth="1"/>
    <col min="15373" max="15373" width="11" style="83" customWidth="1"/>
    <col min="15374" max="15374" width="2.42578125" style="83" customWidth="1"/>
    <col min="15375" max="15375" width="11" style="83" customWidth="1"/>
    <col min="15376" max="15376" width="3.28515625" style="83" customWidth="1"/>
    <col min="15377" max="15377" width="14.42578125" style="83" customWidth="1"/>
    <col min="15378" max="15378" width="2.42578125" style="83" customWidth="1"/>
    <col min="15379" max="15379" width="11" style="83" customWidth="1"/>
    <col min="15380" max="15380" width="1.5703125" style="83" customWidth="1"/>
    <col min="15381" max="15381" width="11" style="83" customWidth="1"/>
    <col min="15382" max="15382" width="3.28515625" style="83" customWidth="1"/>
    <col min="15383" max="15383" width="15.28515625" style="83" customWidth="1"/>
    <col min="15384" max="15385" width="1.5703125" style="83" customWidth="1"/>
    <col min="15386" max="15386" width="14.42578125" style="83" customWidth="1"/>
    <col min="15387" max="15387" width="2.42578125" style="83" customWidth="1"/>
    <col min="15388" max="15388" width="12.7109375" style="83"/>
    <col min="15389" max="15389" width="3.28515625" style="83" customWidth="1"/>
    <col min="15390" max="15390" width="14.42578125" style="83" customWidth="1"/>
    <col min="15391" max="15391" width="2.42578125" style="83" customWidth="1"/>
    <col min="15392" max="15392" width="12.7109375" style="83"/>
    <col min="15393" max="15393" width="3.28515625" style="83" customWidth="1"/>
    <col min="15394" max="15394" width="14.42578125" style="83" customWidth="1"/>
    <col min="15395" max="15395" width="2.42578125" style="83" customWidth="1"/>
    <col min="15396" max="15396" width="12.7109375" style="83"/>
    <col min="15397" max="15397" width="3.28515625" style="83" customWidth="1"/>
    <col min="15398" max="15398" width="14.42578125" style="83" customWidth="1"/>
    <col min="15399" max="15399" width="3.28515625" style="83" customWidth="1"/>
    <col min="15400" max="15400" width="17.85546875" style="83" customWidth="1"/>
    <col min="15401" max="15401" width="2.42578125" style="83" customWidth="1"/>
    <col min="15402" max="15402" width="5.85546875" style="83" customWidth="1"/>
    <col min="15403" max="15403" width="30.7109375" style="83" customWidth="1"/>
    <col min="15404" max="15404" width="9.28515625" style="83" customWidth="1"/>
    <col min="15405" max="15616" width="12.7109375" style="83"/>
    <col min="15617" max="15617" width="5" style="83" customWidth="1"/>
    <col min="15618" max="15618" width="1.5703125" style="83" customWidth="1"/>
    <col min="15619" max="15619" width="19.5703125" style="83" customWidth="1"/>
    <col min="15620" max="15620" width="3.28515625" style="83" customWidth="1"/>
    <col min="15621" max="15621" width="14.42578125" style="83" customWidth="1"/>
    <col min="15622" max="15622" width="2.42578125" style="83" customWidth="1"/>
    <col min="15623" max="15623" width="11" style="83" customWidth="1"/>
    <col min="15624" max="15624" width="2.42578125" style="83" customWidth="1"/>
    <col min="15625" max="15625" width="11" style="83" customWidth="1"/>
    <col min="15626" max="15626" width="3.28515625" style="83" customWidth="1"/>
    <col min="15627" max="15627" width="14.42578125" style="83" customWidth="1"/>
    <col min="15628" max="15628" width="2.42578125" style="83" customWidth="1"/>
    <col min="15629" max="15629" width="11" style="83" customWidth="1"/>
    <col min="15630" max="15630" width="2.42578125" style="83" customWidth="1"/>
    <col min="15631" max="15631" width="11" style="83" customWidth="1"/>
    <col min="15632" max="15632" width="3.28515625" style="83" customWidth="1"/>
    <col min="15633" max="15633" width="14.42578125" style="83" customWidth="1"/>
    <col min="15634" max="15634" width="2.42578125" style="83" customWidth="1"/>
    <col min="15635" max="15635" width="11" style="83" customWidth="1"/>
    <col min="15636" max="15636" width="1.5703125" style="83" customWidth="1"/>
    <col min="15637" max="15637" width="11" style="83" customWidth="1"/>
    <col min="15638" max="15638" width="3.28515625" style="83" customWidth="1"/>
    <col min="15639" max="15639" width="15.28515625" style="83" customWidth="1"/>
    <col min="15640" max="15641" width="1.5703125" style="83" customWidth="1"/>
    <col min="15642" max="15642" width="14.42578125" style="83" customWidth="1"/>
    <col min="15643" max="15643" width="2.42578125" style="83" customWidth="1"/>
    <col min="15644" max="15644" width="12.7109375" style="83"/>
    <col min="15645" max="15645" width="3.28515625" style="83" customWidth="1"/>
    <col min="15646" max="15646" width="14.42578125" style="83" customWidth="1"/>
    <col min="15647" max="15647" width="2.42578125" style="83" customWidth="1"/>
    <col min="15648" max="15648" width="12.7109375" style="83"/>
    <col min="15649" max="15649" width="3.28515625" style="83" customWidth="1"/>
    <col min="15650" max="15650" width="14.42578125" style="83" customWidth="1"/>
    <col min="15651" max="15651" width="2.42578125" style="83" customWidth="1"/>
    <col min="15652" max="15652" width="12.7109375" style="83"/>
    <col min="15653" max="15653" width="3.28515625" style="83" customWidth="1"/>
    <col min="15654" max="15654" width="14.42578125" style="83" customWidth="1"/>
    <col min="15655" max="15655" width="3.28515625" style="83" customWidth="1"/>
    <col min="15656" max="15656" width="17.85546875" style="83" customWidth="1"/>
    <col min="15657" max="15657" width="2.42578125" style="83" customWidth="1"/>
    <col min="15658" max="15658" width="5.85546875" style="83" customWidth="1"/>
    <col min="15659" max="15659" width="30.7109375" style="83" customWidth="1"/>
    <col min="15660" max="15660" width="9.28515625" style="83" customWidth="1"/>
    <col min="15661" max="15872" width="12.7109375" style="83"/>
    <col min="15873" max="15873" width="5" style="83" customWidth="1"/>
    <col min="15874" max="15874" width="1.5703125" style="83" customWidth="1"/>
    <col min="15875" max="15875" width="19.5703125" style="83" customWidth="1"/>
    <col min="15876" max="15876" width="3.28515625" style="83" customWidth="1"/>
    <col min="15877" max="15877" width="14.42578125" style="83" customWidth="1"/>
    <col min="15878" max="15878" width="2.42578125" style="83" customWidth="1"/>
    <col min="15879" max="15879" width="11" style="83" customWidth="1"/>
    <col min="15880" max="15880" width="2.42578125" style="83" customWidth="1"/>
    <col min="15881" max="15881" width="11" style="83" customWidth="1"/>
    <col min="15882" max="15882" width="3.28515625" style="83" customWidth="1"/>
    <col min="15883" max="15883" width="14.42578125" style="83" customWidth="1"/>
    <col min="15884" max="15884" width="2.42578125" style="83" customWidth="1"/>
    <col min="15885" max="15885" width="11" style="83" customWidth="1"/>
    <col min="15886" max="15886" width="2.42578125" style="83" customWidth="1"/>
    <col min="15887" max="15887" width="11" style="83" customWidth="1"/>
    <col min="15888" max="15888" width="3.28515625" style="83" customWidth="1"/>
    <col min="15889" max="15889" width="14.42578125" style="83" customWidth="1"/>
    <col min="15890" max="15890" width="2.42578125" style="83" customWidth="1"/>
    <col min="15891" max="15891" width="11" style="83" customWidth="1"/>
    <col min="15892" max="15892" width="1.5703125" style="83" customWidth="1"/>
    <col min="15893" max="15893" width="11" style="83" customWidth="1"/>
    <col min="15894" max="15894" width="3.28515625" style="83" customWidth="1"/>
    <col min="15895" max="15895" width="15.28515625" style="83" customWidth="1"/>
    <col min="15896" max="15897" width="1.5703125" style="83" customWidth="1"/>
    <col min="15898" max="15898" width="14.42578125" style="83" customWidth="1"/>
    <col min="15899" max="15899" width="2.42578125" style="83" customWidth="1"/>
    <col min="15900" max="15900" width="12.7109375" style="83"/>
    <col min="15901" max="15901" width="3.28515625" style="83" customWidth="1"/>
    <col min="15902" max="15902" width="14.42578125" style="83" customWidth="1"/>
    <col min="15903" max="15903" width="2.42578125" style="83" customWidth="1"/>
    <col min="15904" max="15904" width="12.7109375" style="83"/>
    <col min="15905" max="15905" width="3.28515625" style="83" customWidth="1"/>
    <col min="15906" max="15906" width="14.42578125" style="83" customWidth="1"/>
    <col min="15907" max="15907" width="2.42578125" style="83" customWidth="1"/>
    <col min="15908" max="15908" width="12.7109375" style="83"/>
    <col min="15909" max="15909" width="3.28515625" style="83" customWidth="1"/>
    <col min="15910" max="15910" width="14.42578125" style="83" customWidth="1"/>
    <col min="15911" max="15911" width="3.28515625" style="83" customWidth="1"/>
    <col min="15912" max="15912" width="17.85546875" style="83" customWidth="1"/>
    <col min="15913" max="15913" width="2.42578125" style="83" customWidth="1"/>
    <col min="15914" max="15914" width="5.85546875" style="83" customWidth="1"/>
    <col min="15915" max="15915" width="30.7109375" style="83" customWidth="1"/>
    <col min="15916" max="15916" width="9.28515625" style="83" customWidth="1"/>
    <col min="15917" max="16128" width="12.7109375" style="83"/>
    <col min="16129" max="16129" width="5" style="83" customWidth="1"/>
    <col min="16130" max="16130" width="1.5703125" style="83" customWidth="1"/>
    <col min="16131" max="16131" width="19.5703125" style="83" customWidth="1"/>
    <col min="16132" max="16132" width="3.28515625" style="83" customWidth="1"/>
    <col min="16133" max="16133" width="14.42578125" style="83" customWidth="1"/>
    <col min="16134" max="16134" width="2.42578125" style="83" customWidth="1"/>
    <col min="16135" max="16135" width="11" style="83" customWidth="1"/>
    <col min="16136" max="16136" width="2.42578125" style="83" customWidth="1"/>
    <col min="16137" max="16137" width="11" style="83" customWidth="1"/>
    <col min="16138" max="16138" width="3.28515625" style="83" customWidth="1"/>
    <col min="16139" max="16139" width="14.42578125" style="83" customWidth="1"/>
    <col min="16140" max="16140" width="2.42578125" style="83" customWidth="1"/>
    <col min="16141" max="16141" width="11" style="83" customWidth="1"/>
    <col min="16142" max="16142" width="2.42578125" style="83" customWidth="1"/>
    <col min="16143" max="16143" width="11" style="83" customWidth="1"/>
    <col min="16144" max="16144" width="3.28515625" style="83" customWidth="1"/>
    <col min="16145" max="16145" width="14.42578125" style="83" customWidth="1"/>
    <col min="16146" max="16146" width="2.42578125" style="83" customWidth="1"/>
    <col min="16147" max="16147" width="11" style="83" customWidth="1"/>
    <col min="16148" max="16148" width="1.5703125" style="83" customWidth="1"/>
    <col min="16149" max="16149" width="11" style="83" customWidth="1"/>
    <col min="16150" max="16150" width="3.28515625" style="83" customWidth="1"/>
    <col min="16151" max="16151" width="15.28515625" style="83" customWidth="1"/>
    <col min="16152" max="16153" width="1.5703125" style="83" customWidth="1"/>
    <col min="16154" max="16154" width="14.42578125" style="83" customWidth="1"/>
    <col min="16155" max="16155" width="2.42578125" style="83" customWidth="1"/>
    <col min="16156" max="16156" width="12.7109375" style="83"/>
    <col min="16157" max="16157" width="3.28515625" style="83" customWidth="1"/>
    <col min="16158" max="16158" width="14.42578125" style="83" customWidth="1"/>
    <col min="16159" max="16159" width="2.42578125" style="83" customWidth="1"/>
    <col min="16160" max="16160" width="12.7109375" style="83"/>
    <col min="16161" max="16161" width="3.28515625" style="83" customWidth="1"/>
    <col min="16162" max="16162" width="14.42578125" style="83" customWidth="1"/>
    <col min="16163" max="16163" width="2.42578125" style="83" customWidth="1"/>
    <col min="16164" max="16164" width="12.7109375" style="83"/>
    <col min="16165" max="16165" width="3.28515625" style="83" customWidth="1"/>
    <col min="16166" max="16166" width="14.42578125" style="83" customWidth="1"/>
    <col min="16167" max="16167" width="3.28515625" style="83" customWidth="1"/>
    <col min="16168" max="16168" width="17.85546875" style="83" customWidth="1"/>
    <col min="16169" max="16169" width="2.42578125" style="83" customWidth="1"/>
    <col min="16170" max="16170" width="5.85546875" style="83" customWidth="1"/>
    <col min="16171" max="16171" width="30.7109375" style="83" customWidth="1"/>
    <col min="16172" max="16172" width="9.28515625" style="83" customWidth="1"/>
    <col min="16173" max="16384" width="12.7109375" style="83"/>
  </cols>
  <sheetData>
    <row r="1" spans="1:44" s="80" customFormat="1" ht="10.5" customHeight="1" x14ac:dyDescent="0.25">
      <c r="C1" s="83"/>
      <c r="W1" s="84" t="s">
        <v>42</v>
      </c>
      <c r="Z1" s="102" t="s">
        <v>423</v>
      </c>
      <c r="AP1" s="84" t="s">
        <v>424</v>
      </c>
    </row>
    <row r="2" spans="1:44" s="80" customFormat="1" ht="10.5" customHeight="1" x14ac:dyDescent="0.25">
      <c r="C2" s="83"/>
      <c r="W2" s="84" t="s">
        <v>425</v>
      </c>
      <c r="Z2" s="102" t="s">
        <v>426</v>
      </c>
      <c r="AP2" s="84" t="s">
        <v>47</v>
      </c>
    </row>
    <row r="3" spans="1:44" s="80" customFormat="1" ht="10.5" customHeight="1" x14ac:dyDescent="0.25">
      <c r="C3" s="83"/>
      <c r="W3" s="84" t="s">
        <v>48</v>
      </c>
      <c r="Z3" s="87" t="s">
        <v>49</v>
      </c>
    </row>
    <row r="4" spans="1:44" ht="9.6" customHeight="1" x14ac:dyDescent="0.25"/>
    <row r="5" spans="1:44" ht="9.6" customHeight="1" x14ac:dyDescent="0.25">
      <c r="Z5" s="89" t="s">
        <v>427</v>
      </c>
      <c r="AA5" s="89"/>
      <c r="AB5" s="89"/>
      <c r="AC5" s="89"/>
      <c r="AD5" s="89"/>
      <c r="AE5" s="89"/>
      <c r="AF5" s="89"/>
      <c r="AG5" s="89"/>
      <c r="AH5" s="89"/>
      <c r="AI5" s="89"/>
      <c r="AJ5" s="89"/>
      <c r="AK5" s="89"/>
      <c r="AL5" s="89"/>
      <c r="AN5" s="92" t="s">
        <v>285</v>
      </c>
    </row>
    <row r="6" spans="1:44" ht="9.6" customHeight="1" x14ac:dyDescent="0.25"/>
    <row r="7" spans="1:44" ht="9.6" customHeight="1" x14ac:dyDescent="0.25">
      <c r="E7" s="90" t="s">
        <v>428</v>
      </c>
      <c r="F7" s="90"/>
      <c r="G7" s="90"/>
      <c r="H7" s="90"/>
      <c r="I7" s="90"/>
      <c r="Q7" s="90" t="s">
        <v>429</v>
      </c>
      <c r="R7" s="90"/>
      <c r="S7" s="90"/>
      <c r="T7" s="90"/>
      <c r="U7" s="90"/>
      <c r="AD7" s="89" t="s">
        <v>365</v>
      </c>
      <c r="AE7" s="89"/>
      <c r="AF7" s="89"/>
      <c r="AG7" s="89"/>
      <c r="AH7" s="89"/>
      <c r="AI7" s="89"/>
      <c r="AJ7" s="89"/>
      <c r="AN7" s="91" t="s">
        <v>430</v>
      </c>
    </row>
    <row r="8" spans="1:44" ht="9.6" customHeight="1" x14ac:dyDescent="0.25">
      <c r="E8" s="89" t="s">
        <v>431</v>
      </c>
      <c r="F8" s="89"/>
      <c r="G8" s="89"/>
      <c r="H8" s="89"/>
      <c r="I8" s="89"/>
      <c r="K8" s="89" t="s">
        <v>432</v>
      </c>
      <c r="L8" s="89"/>
      <c r="M8" s="89"/>
      <c r="N8" s="89"/>
      <c r="O8" s="89"/>
      <c r="Q8" s="89" t="s">
        <v>433</v>
      </c>
      <c r="R8" s="89"/>
      <c r="S8" s="89"/>
      <c r="T8" s="89"/>
      <c r="U8" s="89"/>
      <c r="AN8" s="91" t="s">
        <v>434</v>
      </c>
    </row>
    <row r="9" spans="1:44" ht="9.6" customHeight="1" x14ac:dyDescent="0.25">
      <c r="Z9" s="89" t="s">
        <v>392</v>
      </c>
      <c r="AA9" s="89"/>
      <c r="AB9" s="89"/>
      <c r="AD9" s="89" t="s">
        <v>59</v>
      </c>
      <c r="AE9" s="89"/>
      <c r="AF9" s="89"/>
      <c r="AH9" s="89" t="s">
        <v>60</v>
      </c>
      <c r="AI9" s="89"/>
      <c r="AJ9" s="89"/>
      <c r="AN9" s="92" t="s">
        <v>435</v>
      </c>
    </row>
    <row r="10" spans="1:44" ht="9.6" customHeight="1" x14ac:dyDescent="0.25">
      <c r="I10" s="91" t="s">
        <v>64</v>
      </c>
      <c r="O10" s="91" t="s">
        <v>64</v>
      </c>
      <c r="U10" s="91" t="s">
        <v>64</v>
      </c>
      <c r="AB10" s="91" t="s">
        <v>268</v>
      </c>
      <c r="AF10" s="91" t="s">
        <v>268</v>
      </c>
      <c r="AJ10" s="91" t="s">
        <v>268</v>
      </c>
      <c r="AL10" s="91" t="s">
        <v>377</v>
      </c>
    </row>
    <row r="11" spans="1:44" ht="9.6" customHeight="1" x14ac:dyDescent="0.25">
      <c r="A11" s="92" t="s">
        <v>71</v>
      </c>
      <c r="C11" s="92" t="s">
        <v>72</v>
      </c>
      <c r="E11" s="92" t="s">
        <v>73</v>
      </c>
      <c r="G11" s="92" t="s">
        <v>395</v>
      </c>
      <c r="I11" s="92" t="s">
        <v>79</v>
      </c>
      <c r="K11" s="92" t="s">
        <v>73</v>
      </c>
      <c r="M11" s="92" t="s">
        <v>395</v>
      </c>
      <c r="O11" s="92" t="s">
        <v>79</v>
      </c>
      <c r="Q11" s="92" t="s">
        <v>73</v>
      </c>
      <c r="S11" s="92" t="s">
        <v>395</v>
      </c>
      <c r="U11" s="92" t="s">
        <v>79</v>
      </c>
      <c r="W11" s="92" t="s">
        <v>65</v>
      </c>
      <c r="Z11" s="92" t="s">
        <v>73</v>
      </c>
      <c r="AB11" s="92" t="s">
        <v>349</v>
      </c>
      <c r="AD11" s="92" t="s">
        <v>73</v>
      </c>
      <c r="AF11" s="92" t="s">
        <v>349</v>
      </c>
      <c r="AH11" s="92" t="s">
        <v>73</v>
      </c>
      <c r="AJ11" s="92" t="s">
        <v>349</v>
      </c>
      <c r="AL11" s="92" t="s">
        <v>386</v>
      </c>
      <c r="AN11" s="92" t="s">
        <v>298</v>
      </c>
      <c r="AP11" s="92" t="s">
        <v>71</v>
      </c>
    </row>
    <row r="12" spans="1:44" ht="8.85" customHeight="1" x14ac:dyDescent="0.25"/>
    <row r="13" spans="1:44" ht="8.85" customHeight="1" x14ac:dyDescent="0.25">
      <c r="B13" s="83" t="s">
        <v>278</v>
      </c>
    </row>
    <row r="14" spans="1:44" ht="11.25" x14ac:dyDescent="0.25">
      <c r="A14" s="83">
        <v>1</v>
      </c>
      <c r="B14" s="95"/>
      <c r="C14" s="83" t="s">
        <v>83</v>
      </c>
      <c r="D14" s="95"/>
      <c r="E14" s="19">
        <v>43728844</v>
      </c>
      <c r="F14" s="95"/>
      <c r="G14" s="34">
        <f>(E14/$AR14)</f>
        <v>274.21876626512068</v>
      </c>
      <c r="H14" s="95"/>
      <c r="I14" s="20">
        <f>IF(G$53,G14/G$53*100,0)</f>
        <v>130.11105283638062</v>
      </c>
      <c r="J14" s="19"/>
      <c r="K14" s="19">
        <v>16049220</v>
      </c>
      <c r="L14" s="95"/>
      <c r="M14" s="34">
        <f>(K14/$AR14)</f>
        <v>100.6428916327516</v>
      </c>
      <c r="N14" s="95"/>
      <c r="O14" s="20">
        <f>IF(M$53,M14/M$53*100,0)</f>
        <v>90.141432600493829</v>
      </c>
      <c r="P14" s="95"/>
      <c r="Q14" s="19">
        <v>4102199</v>
      </c>
      <c r="R14" s="95"/>
      <c r="S14" s="34">
        <f>(Q14/$AR14)</f>
        <v>25.724438285037028</v>
      </c>
      <c r="T14" s="95"/>
      <c r="U14" s="20">
        <f>IF(S$53,S14/S$53*100,0)</f>
        <v>51.670896151411519</v>
      </c>
      <c r="V14" s="95"/>
      <c r="W14" s="19">
        <f t="shared" ref="W14:W50" si="0">(E14+K14+Q14)</f>
        <v>63880263</v>
      </c>
      <c r="X14" s="95"/>
      <c r="Y14" s="95"/>
      <c r="Z14" s="19">
        <v>8770147</v>
      </c>
      <c r="AA14" s="95"/>
      <c r="AB14" s="20">
        <f t="shared" ref="AB14:AB50" si="1">IF($W14,Z14/$W14*100,0)</f>
        <v>13.729040220138106</v>
      </c>
      <c r="AC14" s="95"/>
      <c r="AD14" s="19">
        <v>0</v>
      </c>
      <c r="AE14" s="95"/>
      <c r="AF14" s="20">
        <f t="shared" ref="AF14:AF50" si="2">IF($W14,AD14/$W14*100,0)</f>
        <v>0</v>
      </c>
      <c r="AG14" s="95"/>
      <c r="AH14" s="19">
        <v>0</v>
      </c>
      <c r="AI14" s="95"/>
      <c r="AJ14" s="20">
        <f t="shared" ref="AJ14:AJ50" si="3">IF($W14,AH14/$W14*100,0)</f>
        <v>0</v>
      </c>
      <c r="AK14" s="95"/>
      <c r="AL14" s="19">
        <v>29621535</v>
      </c>
      <c r="AM14" s="95"/>
      <c r="AN14" s="19">
        <v>36996.39</v>
      </c>
      <c r="AO14" s="95"/>
      <c r="AP14" s="83">
        <v>1</v>
      </c>
      <c r="AQ14" s="95"/>
      <c r="AR14" s="21">
        <v>159467</v>
      </c>
    </row>
    <row r="15" spans="1:44" ht="11.25" x14ac:dyDescent="0.25">
      <c r="A15" s="83">
        <v>2</v>
      </c>
      <c r="B15" s="95"/>
      <c r="C15" s="83" t="s">
        <v>84</v>
      </c>
      <c r="D15" s="95"/>
      <c r="E15" s="21">
        <v>5443273</v>
      </c>
      <c r="F15" s="95"/>
      <c r="G15" s="20">
        <f>(E15/$AR15)</f>
        <v>316.12015796503863</v>
      </c>
      <c r="H15" s="95"/>
      <c r="I15" s="20">
        <f>IF(G$53,G15/G$53*100,0)</f>
        <v>149.9923843135814</v>
      </c>
      <c r="J15" s="19"/>
      <c r="K15" s="21">
        <v>7067028</v>
      </c>
      <c r="L15" s="95"/>
      <c r="M15" s="20">
        <f>(K15/$AR15)</f>
        <v>410.42034961379869</v>
      </c>
      <c r="N15" s="95"/>
      <c r="O15" s="20">
        <f>IF(M$53,M15/M$53*100,0)</f>
        <v>367.59554184494448</v>
      </c>
      <c r="P15" s="95"/>
      <c r="Q15" s="21">
        <v>314262</v>
      </c>
      <c r="R15" s="95"/>
      <c r="S15" s="20">
        <f>(Q15/$AR15)</f>
        <v>18.250885649573146</v>
      </c>
      <c r="T15" s="95"/>
      <c r="U15" s="20">
        <f>IF(S$53,S15/S$53*100,0)</f>
        <v>36.659288985093703</v>
      </c>
      <c r="V15" s="95"/>
      <c r="W15" s="21">
        <f t="shared" si="0"/>
        <v>12824563</v>
      </c>
      <c r="X15" s="95"/>
      <c r="Y15" s="95"/>
      <c r="Z15" s="21">
        <v>4212941</v>
      </c>
      <c r="AA15" s="95"/>
      <c r="AB15" s="20">
        <f t="shared" si="1"/>
        <v>32.850561847604475</v>
      </c>
      <c r="AC15" s="95"/>
      <c r="AD15" s="21">
        <v>210218</v>
      </c>
      <c r="AE15" s="95"/>
      <c r="AF15" s="20">
        <f t="shared" si="2"/>
        <v>1.6391825592809672</v>
      </c>
      <c r="AG15" s="95"/>
      <c r="AH15" s="21">
        <v>0</v>
      </c>
      <c r="AI15" s="95"/>
      <c r="AJ15" s="20">
        <f t="shared" si="3"/>
        <v>0</v>
      </c>
      <c r="AK15" s="95"/>
      <c r="AL15" s="21">
        <v>5760931</v>
      </c>
      <c r="AM15" s="95"/>
      <c r="AN15" s="21">
        <v>579815.93000000005</v>
      </c>
      <c r="AO15" s="95"/>
      <c r="AP15" s="83">
        <v>2</v>
      </c>
      <c r="AQ15" s="95"/>
      <c r="AR15" s="21">
        <v>17219</v>
      </c>
    </row>
    <row r="16" spans="1:44" ht="11.25" x14ac:dyDescent="0.25">
      <c r="A16" s="83">
        <v>3</v>
      </c>
      <c r="B16" s="95"/>
      <c r="C16" s="83" t="s">
        <v>85</v>
      </c>
      <c r="D16" s="95"/>
      <c r="E16" s="21">
        <v>1798268</v>
      </c>
      <c r="F16" s="95"/>
      <c r="G16" s="20">
        <f>(E16/$AR16)</f>
        <v>270.78271344677006</v>
      </c>
      <c r="H16" s="95"/>
      <c r="I16" s="20">
        <f>IF(G$53,G16/G$53*100,0)</f>
        <v>128.48071784550413</v>
      </c>
      <c r="J16" s="19"/>
      <c r="K16" s="21">
        <v>811740</v>
      </c>
      <c r="L16" s="95"/>
      <c r="M16" s="20">
        <f>(K16/$AR16)</f>
        <v>122.2315916277669</v>
      </c>
      <c r="N16" s="95"/>
      <c r="O16" s="20">
        <f>IF(M$53,M16/M$53*100,0)</f>
        <v>109.4774861852228</v>
      </c>
      <c r="P16" s="95"/>
      <c r="Q16" s="21">
        <v>599500</v>
      </c>
      <c r="R16" s="95"/>
      <c r="S16" s="20">
        <f>(Q16/$AR16)</f>
        <v>90.272549314862218</v>
      </c>
      <c r="T16" s="95"/>
      <c r="U16" s="20">
        <f>IF(S$53,S16/S$53*100,0)</f>
        <v>181.32421276948034</v>
      </c>
      <c r="V16" s="95"/>
      <c r="W16" s="21">
        <f t="shared" si="0"/>
        <v>3209508</v>
      </c>
      <c r="X16" s="95"/>
      <c r="Y16" s="95"/>
      <c r="Z16" s="21">
        <v>1646772</v>
      </c>
      <c r="AA16" s="95"/>
      <c r="AB16" s="20">
        <f t="shared" si="1"/>
        <v>51.309172620850298</v>
      </c>
      <c r="AC16" s="95"/>
      <c r="AD16" s="21">
        <v>498683</v>
      </c>
      <c r="AE16" s="95"/>
      <c r="AF16" s="20">
        <f t="shared" si="2"/>
        <v>15.537677425948152</v>
      </c>
      <c r="AG16" s="95"/>
      <c r="AH16" s="21">
        <v>0</v>
      </c>
      <c r="AI16" s="95"/>
      <c r="AJ16" s="20">
        <f t="shared" si="3"/>
        <v>0</v>
      </c>
      <c r="AK16" s="95"/>
      <c r="AL16" s="21">
        <v>722090</v>
      </c>
      <c r="AM16" s="95"/>
      <c r="AN16" s="21">
        <v>138.36000000000001</v>
      </c>
      <c r="AO16" s="95"/>
      <c r="AP16" s="83">
        <v>3</v>
      </c>
      <c r="AQ16" s="95"/>
      <c r="AR16" s="21">
        <v>6641</v>
      </c>
    </row>
    <row r="17" spans="1:44" ht="11.25" x14ac:dyDescent="0.25">
      <c r="A17" s="83">
        <v>4</v>
      </c>
      <c r="B17" s="95"/>
      <c r="C17" s="83" t="s">
        <v>86</v>
      </c>
      <c r="D17" s="95"/>
      <c r="E17" s="21">
        <v>5013582</v>
      </c>
      <c r="F17" s="95"/>
      <c r="G17" s="20">
        <f>(E17/$AR17)</f>
        <v>98.209245837414301</v>
      </c>
      <c r="H17" s="95"/>
      <c r="I17" s="20">
        <f>IF(G$53,G17/G$53*100,0)</f>
        <v>46.598227204547896</v>
      </c>
      <c r="J17" s="19"/>
      <c r="K17" s="21">
        <v>2718717</v>
      </c>
      <c r="L17" s="95"/>
      <c r="M17" s="20">
        <f>(K17/$AR17)</f>
        <v>53.255964740450537</v>
      </c>
      <c r="N17" s="95"/>
      <c r="O17" s="20">
        <f>IF(M$53,M17/M$53*100,0)</f>
        <v>47.699036448028473</v>
      </c>
      <c r="P17" s="95"/>
      <c r="Q17" s="21">
        <v>3011184</v>
      </c>
      <c r="R17" s="95"/>
      <c r="S17" s="20">
        <f>(Q17/$AR17)</f>
        <v>58.984995102840351</v>
      </c>
      <c r="T17" s="95"/>
      <c r="U17" s="20">
        <f>IF(S$53,S17/S$53*100,0)</f>
        <v>118.47907125043736</v>
      </c>
      <c r="V17" s="95"/>
      <c r="W17" s="21">
        <f t="shared" si="0"/>
        <v>10743483</v>
      </c>
      <c r="X17" s="95"/>
      <c r="Y17" s="95"/>
      <c r="Z17" s="21">
        <v>4361506</v>
      </c>
      <c r="AA17" s="95"/>
      <c r="AB17" s="20">
        <f t="shared" si="1"/>
        <v>40.596759914824645</v>
      </c>
      <c r="AC17" s="95"/>
      <c r="AD17" s="21">
        <v>0</v>
      </c>
      <c r="AE17" s="95"/>
      <c r="AF17" s="20">
        <f t="shared" si="2"/>
        <v>0</v>
      </c>
      <c r="AG17" s="95"/>
      <c r="AH17" s="21">
        <v>10218</v>
      </c>
      <c r="AI17" s="95"/>
      <c r="AJ17" s="20">
        <f t="shared" si="3"/>
        <v>9.5108820854465911E-2</v>
      </c>
      <c r="AK17" s="95"/>
      <c r="AL17" s="21">
        <v>1280116</v>
      </c>
      <c r="AM17" s="95"/>
      <c r="AN17" s="21">
        <v>12544.99</v>
      </c>
      <c r="AO17" s="95"/>
      <c r="AP17" s="83">
        <v>4</v>
      </c>
      <c r="AQ17" s="95"/>
      <c r="AR17" s="21">
        <v>51050</v>
      </c>
    </row>
    <row r="18" spans="1:44" ht="11.25" x14ac:dyDescent="0.25">
      <c r="A18" s="83">
        <v>5</v>
      </c>
      <c r="B18" s="95"/>
      <c r="C18" s="83" t="s">
        <v>87</v>
      </c>
      <c r="D18" s="95"/>
      <c r="E18" s="21">
        <v>41207148</v>
      </c>
      <c r="F18" s="95"/>
      <c r="G18" s="20">
        <f>(E18/$AR18)</f>
        <v>165.21055881197327</v>
      </c>
      <c r="H18" s="95"/>
      <c r="I18" s="20">
        <f>IF(G$53,G18/G$53*100,0)</f>
        <v>78.388944854088123</v>
      </c>
      <c r="J18" s="19"/>
      <c r="K18" s="21">
        <v>35580257</v>
      </c>
      <c r="L18" s="95"/>
      <c r="M18" s="20">
        <f>(K18/$AR18)</f>
        <v>142.65083673453023</v>
      </c>
      <c r="N18" s="95"/>
      <c r="O18" s="20">
        <f>IF(M$53,M18/M$53*100,0)</f>
        <v>127.76611021701967</v>
      </c>
      <c r="P18" s="95"/>
      <c r="Q18" s="21">
        <v>3374760</v>
      </c>
      <c r="R18" s="95"/>
      <c r="S18" s="20">
        <f>(Q18/$AR18)</f>
        <v>13.53032210470608</v>
      </c>
      <c r="T18" s="95"/>
      <c r="U18" s="20">
        <f>IF(S$53,S18/S$53*100,0)</f>
        <v>27.177420187793583</v>
      </c>
      <c r="V18" s="95"/>
      <c r="W18" s="21">
        <f t="shared" si="0"/>
        <v>80162165</v>
      </c>
      <c r="X18" s="95"/>
      <c r="Y18" s="95"/>
      <c r="Z18" s="21">
        <v>37661957</v>
      </c>
      <c r="AA18" s="95"/>
      <c r="AB18" s="20">
        <f t="shared" si="1"/>
        <v>46.98221037318541</v>
      </c>
      <c r="AC18" s="95"/>
      <c r="AD18" s="21">
        <v>0</v>
      </c>
      <c r="AE18" s="95"/>
      <c r="AF18" s="20">
        <f t="shared" si="2"/>
        <v>0</v>
      </c>
      <c r="AG18" s="95"/>
      <c r="AH18" s="21">
        <v>2088121</v>
      </c>
      <c r="AI18" s="95"/>
      <c r="AJ18" s="20">
        <f t="shared" si="3"/>
        <v>2.6048710136508912</v>
      </c>
      <c r="AK18" s="95"/>
      <c r="AL18" s="21">
        <v>16850223</v>
      </c>
      <c r="AM18" s="95"/>
      <c r="AN18" s="21">
        <v>13852997.969999999</v>
      </c>
      <c r="AO18" s="95"/>
      <c r="AP18" s="83">
        <v>5</v>
      </c>
      <c r="AQ18" s="95"/>
      <c r="AR18" s="21">
        <v>249422</v>
      </c>
    </row>
    <row r="19" spans="1:44" ht="11.25" x14ac:dyDescent="0.25">
      <c r="A19" s="83">
        <v>6</v>
      </c>
      <c r="B19" s="95"/>
      <c r="C19" s="83" t="s">
        <v>88</v>
      </c>
      <c r="D19" s="95"/>
      <c r="E19" s="21">
        <v>3376170</v>
      </c>
      <c r="F19" s="95"/>
      <c r="G19" s="20">
        <f>(E19/$AR19)</f>
        <v>185.81012658227849</v>
      </c>
      <c r="H19" s="95"/>
      <c r="I19" s="20">
        <f>IF(G$53,G19/G$53*100,0)</f>
        <v>88.163007683827061</v>
      </c>
      <c r="J19" s="19"/>
      <c r="K19" s="21">
        <v>1708337</v>
      </c>
      <c r="L19" s="95"/>
      <c r="M19" s="20">
        <f>(K19/$AR19)</f>
        <v>94.019647771051183</v>
      </c>
      <c r="N19" s="95"/>
      <c r="O19" s="20">
        <f>IF(M$53,M19/M$53*100,0)</f>
        <v>84.20928299240552</v>
      </c>
      <c r="P19" s="95"/>
      <c r="Q19" s="21">
        <v>922560</v>
      </c>
      <c r="R19" s="95"/>
      <c r="S19" s="20">
        <f>(Q19/$AR19)</f>
        <v>50.773802971931758</v>
      </c>
      <c r="T19" s="95"/>
      <c r="U19" s="20">
        <f>IF(S$53,S19/S$53*100,0)</f>
        <v>101.98581875744692</v>
      </c>
      <c r="V19" s="95"/>
      <c r="W19" s="21">
        <f t="shared" si="0"/>
        <v>6007067</v>
      </c>
      <c r="X19" s="95"/>
      <c r="Y19" s="95"/>
      <c r="Z19" s="21">
        <v>2869215</v>
      </c>
      <c r="AA19" s="95"/>
      <c r="AB19" s="20">
        <f t="shared" si="1"/>
        <v>47.763991978115108</v>
      </c>
      <c r="AC19" s="95"/>
      <c r="AD19" s="21">
        <v>0</v>
      </c>
      <c r="AE19" s="95"/>
      <c r="AF19" s="20">
        <f t="shared" si="2"/>
        <v>0</v>
      </c>
      <c r="AG19" s="95"/>
      <c r="AH19" s="21">
        <v>0</v>
      </c>
      <c r="AI19" s="95"/>
      <c r="AJ19" s="20">
        <f t="shared" si="3"/>
        <v>0</v>
      </c>
      <c r="AK19" s="95"/>
      <c r="AL19" s="21">
        <v>2055209</v>
      </c>
      <c r="AM19" s="95"/>
      <c r="AN19" s="21">
        <v>166902.12</v>
      </c>
      <c r="AO19" s="95"/>
      <c r="AP19" s="83">
        <v>6</v>
      </c>
      <c r="AQ19" s="95"/>
      <c r="AR19" s="21">
        <v>18170</v>
      </c>
    </row>
    <row r="20" spans="1:44" ht="11.25" x14ac:dyDescent="0.25">
      <c r="A20" s="83">
        <v>7</v>
      </c>
      <c r="B20" s="95"/>
      <c r="C20" s="83" t="s">
        <v>89</v>
      </c>
      <c r="D20" s="95"/>
      <c r="E20" s="21">
        <v>1774591</v>
      </c>
      <c r="F20" s="95"/>
      <c r="G20" s="20">
        <f>(E20/$AR20)</f>
        <v>309.32386264598222</v>
      </c>
      <c r="H20" s="95"/>
      <c r="I20" s="20">
        <f>IF(G$53,G20/G$53*100,0)</f>
        <v>146.76768473742453</v>
      </c>
      <c r="J20" s="19"/>
      <c r="K20" s="21">
        <v>1337351</v>
      </c>
      <c r="L20" s="95"/>
      <c r="M20" s="20">
        <f>(K20/$AR20)</f>
        <v>233.1098134913718</v>
      </c>
      <c r="N20" s="95"/>
      <c r="O20" s="20">
        <f>IF(M$53,M20/M$53*100,0)</f>
        <v>208.78625604302584</v>
      </c>
      <c r="P20" s="95"/>
      <c r="Q20" s="21">
        <v>652415</v>
      </c>
      <c r="R20" s="95"/>
      <c r="S20" s="20">
        <f>(Q20/$AR20)</f>
        <v>113.72058567195398</v>
      </c>
      <c r="T20" s="95"/>
      <c r="U20" s="20">
        <f>IF(S$53,S20/S$53*100,0)</f>
        <v>228.42265815192212</v>
      </c>
      <c r="V20" s="95"/>
      <c r="W20" s="21">
        <f t="shared" si="0"/>
        <v>3764357</v>
      </c>
      <c r="X20" s="95"/>
      <c r="Y20" s="95"/>
      <c r="Z20" s="21">
        <v>1226702</v>
      </c>
      <c r="AA20" s="95"/>
      <c r="AB20" s="20">
        <f t="shared" si="1"/>
        <v>32.587291800432318</v>
      </c>
      <c r="AC20" s="95"/>
      <c r="AD20" s="21">
        <v>233646</v>
      </c>
      <c r="AE20" s="95"/>
      <c r="AF20" s="20">
        <f t="shared" si="2"/>
        <v>6.2067970705222697</v>
      </c>
      <c r="AG20" s="95"/>
      <c r="AH20" s="21">
        <v>0</v>
      </c>
      <c r="AI20" s="95"/>
      <c r="AJ20" s="20">
        <f t="shared" si="3"/>
        <v>0</v>
      </c>
      <c r="AK20" s="95"/>
      <c r="AL20" s="21">
        <v>1541035</v>
      </c>
      <c r="AM20" s="95"/>
      <c r="AN20" s="21">
        <v>0</v>
      </c>
      <c r="AO20" s="95"/>
      <c r="AP20" s="83">
        <v>7</v>
      </c>
      <c r="AQ20" s="95"/>
      <c r="AR20" s="21">
        <v>5737</v>
      </c>
    </row>
    <row r="21" spans="1:44" ht="11.25" x14ac:dyDescent="0.25">
      <c r="A21" s="83">
        <v>8</v>
      </c>
      <c r="B21" s="95"/>
      <c r="C21" s="83" t="s">
        <v>90</v>
      </c>
      <c r="D21" s="95"/>
      <c r="E21" s="21">
        <v>13514975</v>
      </c>
      <c r="F21" s="95"/>
      <c r="G21" s="20">
        <f>(E21/$AR21)</f>
        <v>317.32742427799951</v>
      </c>
      <c r="H21" s="95"/>
      <c r="I21" s="20">
        <f>IF(G$53,G21/G$53*100,0)</f>
        <v>150.56520685659208</v>
      </c>
      <c r="J21" s="19"/>
      <c r="K21" s="21">
        <v>4469649</v>
      </c>
      <c r="L21" s="95"/>
      <c r="M21" s="20">
        <f>(K21/$AR21)</f>
        <v>104.94597323315332</v>
      </c>
      <c r="N21" s="95"/>
      <c r="O21" s="20">
        <f>IF(M$53,M21/M$53*100,0)</f>
        <v>93.995514431453557</v>
      </c>
      <c r="P21" s="95"/>
      <c r="Q21" s="21">
        <v>4843235</v>
      </c>
      <c r="R21" s="95"/>
      <c r="S21" s="20">
        <f>(Q21/$AR21)</f>
        <v>113.71765672693121</v>
      </c>
      <c r="T21" s="95"/>
      <c r="U21" s="20">
        <f>IF(S$53,S21/S$53*100,0)</f>
        <v>228.41677498306811</v>
      </c>
      <c r="V21" s="95"/>
      <c r="W21" s="21">
        <f t="shared" si="0"/>
        <v>22827859</v>
      </c>
      <c r="X21" s="95"/>
      <c r="Y21" s="95"/>
      <c r="Z21" s="21">
        <v>11528598</v>
      </c>
      <c r="AA21" s="95"/>
      <c r="AB21" s="20">
        <f t="shared" si="1"/>
        <v>50.50231824193412</v>
      </c>
      <c r="AC21" s="95"/>
      <c r="AD21" s="21">
        <v>260853</v>
      </c>
      <c r="AE21" s="95"/>
      <c r="AF21" s="20">
        <f t="shared" si="2"/>
        <v>1.1426958612281597</v>
      </c>
      <c r="AG21" s="95"/>
      <c r="AH21" s="21">
        <v>0</v>
      </c>
      <c r="AI21" s="95"/>
      <c r="AJ21" s="20">
        <f t="shared" si="3"/>
        <v>0</v>
      </c>
      <c r="AK21" s="95"/>
      <c r="AL21" s="21">
        <v>3752435</v>
      </c>
      <c r="AM21" s="95"/>
      <c r="AN21" s="21">
        <v>30350.780000000002</v>
      </c>
      <c r="AO21" s="95"/>
      <c r="AP21" s="83">
        <v>8</v>
      </c>
      <c r="AQ21" s="95"/>
      <c r="AR21" s="21">
        <v>42590</v>
      </c>
    </row>
    <row r="22" spans="1:44" ht="11.25" x14ac:dyDescent="0.25">
      <c r="A22" s="83">
        <v>9</v>
      </c>
      <c r="B22" s="95"/>
      <c r="C22" s="83" t="s">
        <v>92</v>
      </c>
      <c r="D22" s="95"/>
      <c r="E22" s="21">
        <v>0</v>
      </c>
      <c r="F22" s="95"/>
      <c r="G22" s="20">
        <v>0</v>
      </c>
      <c r="H22" s="95"/>
      <c r="I22" s="20">
        <f>IF(G$53,G22/G$53*100,0)</f>
        <v>0</v>
      </c>
      <c r="J22" s="19"/>
      <c r="K22" s="21">
        <v>0</v>
      </c>
      <c r="L22" s="95"/>
      <c r="M22" s="20">
        <v>0</v>
      </c>
      <c r="N22" s="95"/>
      <c r="O22" s="20">
        <f>IF(M$53,M22/M$53*100,0)</f>
        <v>0</v>
      </c>
      <c r="P22" s="95"/>
      <c r="Q22" s="21">
        <v>0</v>
      </c>
      <c r="R22" s="95"/>
      <c r="S22" s="20">
        <v>0</v>
      </c>
      <c r="T22" s="95"/>
      <c r="U22" s="20">
        <f>IF(S$53,S22/S$53*100,0)</f>
        <v>0</v>
      </c>
      <c r="V22" s="95"/>
      <c r="W22" s="21">
        <f t="shared" si="0"/>
        <v>0</v>
      </c>
      <c r="X22" s="95"/>
      <c r="Y22" s="95"/>
      <c r="Z22" s="21">
        <v>0</v>
      </c>
      <c r="AA22" s="95"/>
      <c r="AB22" s="20">
        <f t="shared" si="1"/>
        <v>0</v>
      </c>
      <c r="AC22" s="95"/>
      <c r="AD22" s="21">
        <v>0</v>
      </c>
      <c r="AE22" s="95"/>
      <c r="AF22" s="20">
        <f t="shared" si="2"/>
        <v>0</v>
      </c>
      <c r="AG22" s="95"/>
      <c r="AH22" s="21">
        <v>0</v>
      </c>
      <c r="AI22" s="95"/>
      <c r="AJ22" s="20">
        <f t="shared" si="3"/>
        <v>0</v>
      </c>
      <c r="AK22" s="95"/>
      <c r="AL22" s="21">
        <v>0</v>
      </c>
      <c r="AM22" s="95"/>
      <c r="AN22" s="21">
        <v>0</v>
      </c>
      <c r="AO22" s="95"/>
      <c r="AP22" s="83">
        <v>9</v>
      </c>
      <c r="AQ22" s="95"/>
      <c r="AR22" s="21">
        <v>0</v>
      </c>
    </row>
    <row r="23" spans="1:44" ht="11.25" x14ac:dyDescent="0.25">
      <c r="A23" s="83">
        <v>10</v>
      </c>
      <c r="B23" s="95"/>
      <c r="C23" s="83" t="s">
        <v>93</v>
      </c>
      <c r="D23" s="95"/>
      <c r="E23" s="21">
        <v>23139664</v>
      </c>
      <c r="F23" s="95"/>
      <c r="G23" s="20">
        <f>(E23/$AR23)</f>
        <v>958.32286921229183</v>
      </c>
      <c r="H23" s="95"/>
      <c r="I23" s="20">
        <f>IF(G$53,G23/G$53*100,0)</f>
        <v>454.70410055685591</v>
      </c>
      <c r="J23" s="19"/>
      <c r="K23" s="21">
        <v>3035126</v>
      </c>
      <c r="L23" s="95"/>
      <c r="M23" s="20">
        <f>(K23/$AR23)</f>
        <v>125.69891493415058</v>
      </c>
      <c r="N23" s="95"/>
      <c r="O23" s="20">
        <f>IF(M$53,M23/M$53*100,0)</f>
        <v>112.58301589582575</v>
      </c>
      <c r="P23" s="95"/>
      <c r="Q23" s="21">
        <v>3037406</v>
      </c>
      <c r="R23" s="95"/>
      <c r="S23" s="20">
        <f>(Q23/$AR23)</f>
        <v>125.79334051188603</v>
      </c>
      <c r="T23" s="95"/>
      <c r="U23" s="20">
        <f>IF(S$53,S23/S$53*100,0)</f>
        <v>252.67236400296986</v>
      </c>
      <c r="V23" s="95"/>
      <c r="W23" s="21">
        <f t="shared" si="0"/>
        <v>29212196</v>
      </c>
      <c r="X23" s="95"/>
      <c r="Y23" s="95"/>
      <c r="Z23" s="21">
        <v>2912879</v>
      </c>
      <c r="AA23" s="95"/>
      <c r="AB23" s="20">
        <f t="shared" si="1"/>
        <v>9.9714482266242488</v>
      </c>
      <c r="AC23" s="95"/>
      <c r="AD23" s="21">
        <v>0</v>
      </c>
      <c r="AE23" s="95"/>
      <c r="AF23" s="20">
        <f t="shared" si="2"/>
        <v>0</v>
      </c>
      <c r="AG23" s="95"/>
      <c r="AH23" s="21">
        <v>76508</v>
      </c>
      <c r="AI23" s="95"/>
      <c r="AJ23" s="20">
        <f t="shared" si="3"/>
        <v>0.26190430873461207</v>
      </c>
      <c r="AK23" s="95"/>
      <c r="AL23" s="21">
        <v>61579</v>
      </c>
      <c r="AM23" s="95"/>
      <c r="AN23" s="21">
        <v>0</v>
      </c>
      <c r="AO23" s="95"/>
      <c r="AP23" s="83">
        <v>10</v>
      </c>
      <c r="AQ23" s="95"/>
      <c r="AR23" s="21">
        <v>24146</v>
      </c>
    </row>
    <row r="24" spans="1:44" ht="11.25" x14ac:dyDescent="0.25">
      <c r="A24" s="83">
        <v>11</v>
      </c>
      <c r="B24" s="95"/>
      <c r="C24" s="83" t="s">
        <v>94</v>
      </c>
      <c r="D24" s="95"/>
      <c r="E24" s="21">
        <v>4603714</v>
      </c>
      <c r="F24" s="95"/>
      <c r="G24" s="20">
        <f>(E24/$AR24)</f>
        <v>314.07518078864786</v>
      </c>
      <c r="H24" s="95"/>
      <c r="I24" s="20">
        <f>IF(G$53,G24/G$53*100,0)</f>
        <v>149.02208553691298</v>
      </c>
      <c r="J24" s="19"/>
      <c r="K24" s="21">
        <v>1162995</v>
      </c>
      <c r="L24" s="95"/>
      <c r="M24" s="20">
        <f>(K24/$AR24)</f>
        <v>79.341997544003277</v>
      </c>
      <c r="N24" s="95"/>
      <c r="O24" s="20">
        <f>IF(M$53,M24/M$53*100,0)</f>
        <v>71.063154167898404</v>
      </c>
      <c r="P24" s="95"/>
      <c r="Q24" s="21">
        <v>1248336</v>
      </c>
      <c r="R24" s="95"/>
      <c r="S24" s="20">
        <f>(Q24/$AR24)</f>
        <v>85.164142447810065</v>
      </c>
      <c r="T24" s="95"/>
      <c r="U24" s="20">
        <f>IF(S$53,S24/S$53*100,0)</f>
        <v>171.06330997339703</v>
      </c>
      <c r="V24" s="95"/>
      <c r="W24" s="21">
        <f t="shared" si="0"/>
        <v>7015045</v>
      </c>
      <c r="X24" s="95"/>
      <c r="Y24" s="95"/>
      <c r="Z24" s="21">
        <v>1202466</v>
      </c>
      <c r="AA24" s="95"/>
      <c r="AB24" s="20">
        <f t="shared" si="1"/>
        <v>17.14124428282356</v>
      </c>
      <c r="AC24" s="95"/>
      <c r="AD24" s="21">
        <v>0</v>
      </c>
      <c r="AE24" s="95"/>
      <c r="AF24" s="20">
        <f t="shared" si="2"/>
        <v>0</v>
      </c>
      <c r="AG24" s="95"/>
      <c r="AH24" s="21">
        <v>0</v>
      </c>
      <c r="AI24" s="95"/>
      <c r="AJ24" s="20">
        <f t="shared" si="3"/>
        <v>0</v>
      </c>
      <c r="AK24" s="95"/>
      <c r="AL24" s="21">
        <v>1746202</v>
      </c>
      <c r="AM24" s="95"/>
      <c r="AN24" s="21">
        <v>0</v>
      </c>
      <c r="AO24" s="95"/>
      <c r="AP24" s="83">
        <v>11</v>
      </c>
      <c r="AQ24" s="95"/>
      <c r="AR24" s="21">
        <v>14658</v>
      </c>
    </row>
    <row r="25" spans="1:44" ht="11.25" x14ac:dyDescent="0.25">
      <c r="A25" s="83">
        <v>12</v>
      </c>
      <c r="B25" s="95"/>
      <c r="C25" s="83" t="s">
        <v>95</v>
      </c>
      <c r="D25" s="95"/>
      <c r="E25" s="21">
        <v>1865403</v>
      </c>
      <c r="F25" s="95"/>
      <c r="G25" s="20">
        <f>(E25/$AR25)</f>
        <v>228.04437652811737</v>
      </c>
      <c r="H25" s="95"/>
      <c r="I25" s="20">
        <f>IF(G$53,G25/G$53*100,0)</f>
        <v>108.202273416994</v>
      </c>
      <c r="J25" s="19"/>
      <c r="K25" s="21">
        <v>1091195</v>
      </c>
      <c r="L25" s="95"/>
      <c r="M25" s="20">
        <f>(K25/$AR25)</f>
        <v>133.3979217603912</v>
      </c>
      <c r="N25" s="95"/>
      <c r="O25" s="20">
        <f>IF(M$53,M25/M$53*100,0)</f>
        <v>119.4786793019482</v>
      </c>
      <c r="P25" s="95"/>
      <c r="Q25" s="21">
        <v>1406645</v>
      </c>
      <c r="R25" s="95"/>
      <c r="S25" s="20">
        <f>(Q25/$AR25)</f>
        <v>171.96149144254278</v>
      </c>
      <c r="T25" s="95"/>
      <c r="U25" s="20">
        <f>IF(S$53,S25/S$53*100,0)</f>
        <v>345.40712873554889</v>
      </c>
      <c r="V25" s="95"/>
      <c r="W25" s="21">
        <f t="shared" si="0"/>
        <v>4363243</v>
      </c>
      <c r="X25" s="95"/>
      <c r="Y25" s="95"/>
      <c r="Z25" s="21">
        <v>1688003</v>
      </c>
      <c r="AA25" s="95"/>
      <c r="AB25" s="20">
        <f t="shared" si="1"/>
        <v>38.686889545230464</v>
      </c>
      <c r="AC25" s="95"/>
      <c r="AD25" s="21">
        <v>0</v>
      </c>
      <c r="AE25" s="95"/>
      <c r="AF25" s="20">
        <f t="shared" si="2"/>
        <v>0</v>
      </c>
      <c r="AG25" s="95"/>
      <c r="AH25" s="21">
        <v>0</v>
      </c>
      <c r="AI25" s="95"/>
      <c r="AJ25" s="20">
        <f t="shared" si="3"/>
        <v>0</v>
      </c>
      <c r="AK25" s="95"/>
      <c r="AL25" s="21">
        <v>1649286</v>
      </c>
      <c r="AM25" s="95"/>
      <c r="AN25" s="21">
        <v>20385.5</v>
      </c>
      <c r="AO25" s="95"/>
      <c r="AP25" s="83">
        <v>12</v>
      </c>
      <c r="AQ25" s="95"/>
      <c r="AR25" s="21">
        <v>8180</v>
      </c>
    </row>
    <row r="26" spans="1:44" ht="11.25" x14ac:dyDescent="0.25">
      <c r="A26" s="83">
        <v>13</v>
      </c>
      <c r="B26" s="95"/>
      <c r="C26" s="83" t="s">
        <v>96</v>
      </c>
      <c r="D26" s="95"/>
      <c r="E26" s="21">
        <v>7146208</v>
      </c>
      <c r="F26" s="95"/>
      <c r="G26" s="20">
        <f>(E26/$AR26)</f>
        <v>255.38589092988349</v>
      </c>
      <c r="H26" s="95"/>
      <c r="I26" s="20">
        <f>IF(G$53,G26/G$53*100,0)</f>
        <v>121.17524851059298</v>
      </c>
      <c r="J26" s="19"/>
      <c r="K26" s="21">
        <v>5827311</v>
      </c>
      <c r="L26" s="95"/>
      <c r="M26" s="20">
        <f>(K26/$AR26)</f>
        <v>208.25212636695019</v>
      </c>
      <c r="N26" s="95"/>
      <c r="O26" s="20">
        <f>IF(M$53,M26/M$53*100,0)</f>
        <v>186.52231377965558</v>
      </c>
      <c r="P26" s="95"/>
      <c r="Q26" s="21">
        <v>2993750</v>
      </c>
      <c r="R26" s="95"/>
      <c r="S26" s="20">
        <f>(Q26/$AR26)</f>
        <v>106.98842112786791</v>
      </c>
      <c r="T26" s="95"/>
      <c r="U26" s="20">
        <f>IF(S$53,S26/S$53*100,0)</f>
        <v>214.90022585710219</v>
      </c>
      <c r="V26" s="95"/>
      <c r="W26" s="21">
        <f t="shared" si="0"/>
        <v>15967269</v>
      </c>
      <c r="X26" s="95"/>
      <c r="Y26" s="95"/>
      <c r="Z26" s="21">
        <v>3252185</v>
      </c>
      <c r="AA26" s="95"/>
      <c r="AB26" s="20">
        <f t="shared" si="1"/>
        <v>20.367822449787752</v>
      </c>
      <c r="AC26" s="95"/>
      <c r="AD26" s="21">
        <v>0</v>
      </c>
      <c r="AE26" s="95"/>
      <c r="AF26" s="20">
        <f t="shared" si="2"/>
        <v>0</v>
      </c>
      <c r="AG26" s="95"/>
      <c r="AH26" s="21">
        <v>0</v>
      </c>
      <c r="AI26" s="95"/>
      <c r="AJ26" s="20">
        <f t="shared" si="3"/>
        <v>0</v>
      </c>
      <c r="AK26" s="95"/>
      <c r="AL26" s="21">
        <v>5972981</v>
      </c>
      <c r="AM26" s="95"/>
      <c r="AN26" s="21">
        <v>36740.9</v>
      </c>
      <c r="AO26" s="95"/>
      <c r="AP26" s="83">
        <v>13</v>
      </c>
      <c r="AQ26" s="95"/>
      <c r="AR26" s="21">
        <v>27982</v>
      </c>
    </row>
    <row r="27" spans="1:44" ht="11.25" x14ac:dyDescent="0.25">
      <c r="A27" s="83">
        <v>14</v>
      </c>
      <c r="B27" s="95"/>
      <c r="C27" s="83" t="s">
        <v>97</v>
      </c>
      <c r="D27" s="95"/>
      <c r="E27" s="21">
        <v>2024616</v>
      </c>
      <c r="F27" s="95"/>
      <c r="G27" s="20">
        <f>(E27/$AR27)</f>
        <v>301.28214285714284</v>
      </c>
      <c r="H27" s="95"/>
      <c r="I27" s="20">
        <f>IF(G$53,G27/G$53*100,0)</f>
        <v>142.95205737321473</v>
      </c>
      <c r="J27" s="19"/>
      <c r="K27" s="21">
        <v>1326190</v>
      </c>
      <c r="L27" s="95"/>
      <c r="M27" s="20">
        <f>(K27/$AR27)</f>
        <v>197.34970238095238</v>
      </c>
      <c r="N27" s="95"/>
      <c r="O27" s="20">
        <f>IF(M$53,M27/M$53*100,0)</f>
        <v>176.75748984651636</v>
      </c>
      <c r="P27" s="95"/>
      <c r="Q27" s="21">
        <v>493497</v>
      </c>
      <c r="R27" s="95"/>
      <c r="S27" s="20">
        <f>(Q27/$AR27)</f>
        <v>73.437053571428578</v>
      </c>
      <c r="T27" s="95"/>
      <c r="U27" s="20">
        <f>IF(S$53,S27/S$53*100,0)</f>
        <v>147.5079193842723</v>
      </c>
      <c r="V27" s="95"/>
      <c r="W27" s="21">
        <f t="shared" si="0"/>
        <v>3844303</v>
      </c>
      <c r="X27" s="95"/>
      <c r="Y27" s="95"/>
      <c r="Z27" s="21">
        <v>2060143</v>
      </c>
      <c r="AA27" s="95"/>
      <c r="AB27" s="20">
        <f t="shared" si="1"/>
        <v>53.589506342242011</v>
      </c>
      <c r="AC27" s="95"/>
      <c r="AD27" s="21">
        <v>83526</v>
      </c>
      <c r="AE27" s="95"/>
      <c r="AF27" s="20">
        <f t="shared" si="2"/>
        <v>2.1727215570676921</v>
      </c>
      <c r="AG27" s="95"/>
      <c r="AH27" s="21">
        <v>518770</v>
      </c>
      <c r="AI27" s="95"/>
      <c r="AJ27" s="20">
        <f t="shared" si="3"/>
        <v>13.494513829945246</v>
      </c>
      <c r="AK27" s="95"/>
      <c r="AL27" s="21">
        <v>1340882</v>
      </c>
      <c r="AM27" s="95"/>
      <c r="AN27" s="21">
        <v>2229.37</v>
      </c>
      <c r="AO27" s="95"/>
      <c r="AP27" s="83">
        <v>14</v>
      </c>
      <c r="AQ27" s="95"/>
      <c r="AR27" s="21">
        <v>6720</v>
      </c>
    </row>
    <row r="28" spans="1:44" ht="11.25" x14ac:dyDescent="0.25">
      <c r="A28" s="83">
        <v>15</v>
      </c>
      <c r="B28" s="95"/>
      <c r="C28" s="83" t="s">
        <v>98</v>
      </c>
      <c r="D28" s="95"/>
      <c r="E28" s="21">
        <v>27163774</v>
      </c>
      <c r="F28" s="95"/>
      <c r="G28" s="20">
        <f>(E28/$AR28)</f>
        <v>198.06175810073788</v>
      </c>
      <c r="H28" s="95"/>
      <c r="I28" s="20">
        <f>IF(G$53,G28/G$53*100,0)</f>
        <v>93.976149860569805</v>
      </c>
      <c r="J28" s="19"/>
      <c r="K28" s="21">
        <v>17154997</v>
      </c>
      <c r="L28" s="95"/>
      <c r="M28" s="20">
        <f>(K28/$AR28)</f>
        <v>125.08382914807362</v>
      </c>
      <c r="N28" s="95"/>
      <c r="O28" s="20">
        <f>IF(M$53,M28/M$53*100,0)</f>
        <v>112.03211048134803</v>
      </c>
      <c r="P28" s="95"/>
      <c r="Q28" s="21">
        <v>10938117</v>
      </c>
      <c r="R28" s="95"/>
      <c r="S28" s="20">
        <f>(Q28/$AR28)</f>
        <v>79.754112345787036</v>
      </c>
      <c r="T28" s="95"/>
      <c r="U28" s="20">
        <f>IF(S$53,S28/S$53*100,0)</f>
        <v>160.19655749156573</v>
      </c>
      <c r="V28" s="95"/>
      <c r="W28" s="21">
        <f t="shared" si="0"/>
        <v>55256888</v>
      </c>
      <c r="X28" s="95"/>
      <c r="Y28" s="95"/>
      <c r="Z28" s="21">
        <v>18335398</v>
      </c>
      <c r="AA28" s="95"/>
      <c r="AB28" s="20">
        <f t="shared" si="1"/>
        <v>33.182103921596159</v>
      </c>
      <c r="AC28" s="95"/>
      <c r="AD28" s="21">
        <v>0</v>
      </c>
      <c r="AE28" s="95"/>
      <c r="AF28" s="20">
        <f t="shared" si="2"/>
        <v>0</v>
      </c>
      <c r="AG28" s="95"/>
      <c r="AH28" s="21">
        <v>0</v>
      </c>
      <c r="AI28" s="95"/>
      <c r="AJ28" s="20">
        <f t="shared" si="3"/>
        <v>0</v>
      </c>
      <c r="AK28" s="95"/>
      <c r="AL28" s="21">
        <v>29230010</v>
      </c>
      <c r="AM28" s="95"/>
      <c r="AN28" s="21">
        <v>16948805.18</v>
      </c>
      <c r="AO28" s="95"/>
      <c r="AP28" s="83">
        <v>15</v>
      </c>
      <c r="AQ28" s="95"/>
      <c r="AR28" s="21">
        <v>137148</v>
      </c>
    </row>
    <row r="29" spans="1:44" ht="11.25" x14ac:dyDescent="0.25">
      <c r="A29" s="83">
        <v>16</v>
      </c>
      <c r="B29" s="95"/>
      <c r="C29" s="83" t="s">
        <v>99</v>
      </c>
      <c r="D29" s="95"/>
      <c r="E29" s="21">
        <v>9161229</v>
      </c>
      <c r="F29" s="95"/>
      <c r="G29" s="20">
        <f>(E29/$AR29)</f>
        <v>167.14521072796936</v>
      </c>
      <c r="H29" s="95"/>
      <c r="I29" s="20">
        <f>IF(G$53,G29/G$53*100,0)</f>
        <v>79.306896608778771</v>
      </c>
      <c r="J29" s="19"/>
      <c r="K29" s="21">
        <v>4034743</v>
      </c>
      <c r="L29" s="95"/>
      <c r="M29" s="20">
        <f>(K29/$AR29)</f>
        <v>73.61326400291918</v>
      </c>
      <c r="N29" s="95"/>
      <c r="O29" s="20">
        <f>IF(M$53,M29/M$53*100,0)</f>
        <v>65.932178298642157</v>
      </c>
      <c r="P29" s="95"/>
      <c r="Q29" s="21">
        <v>508161</v>
      </c>
      <c r="R29" s="95"/>
      <c r="S29" s="20">
        <f>(Q29/$AR29)</f>
        <v>9.2713191023535853</v>
      </c>
      <c r="T29" s="95"/>
      <c r="U29" s="20">
        <f>IF(S$53,S29/S$53*100,0)</f>
        <v>18.622656060208715</v>
      </c>
      <c r="V29" s="95"/>
      <c r="W29" s="21">
        <f t="shared" si="0"/>
        <v>13704133</v>
      </c>
      <c r="X29" s="95"/>
      <c r="Y29" s="95"/>
      <c r="Z29" s="21">
        <v>5607164</v>
      </c>
      <c r="AA29" s="95"/>
      <c r="AB29" s="20">
        <f t="shared" si="1"/>
        <v>40.915860930421502</v>
      </c>
      <c r="AC29" s="95"/>
      <c r="AD29" s="21">
        <v>39389</v>
      </c>
      <c r="AE29" s="95"/>
      <c r="AF29" s="20">
        <f t="shared" si="2"/>
        <v>0.28742423909633685</v>
      </c>
      <c r="AG29" s="95"/>
      <c r="AH29" s="21">
        <v>0</v>
      </c>
      <c r="AI29" s="95"/>
      <c r="AJ29" s="20">
        <f t="shared" si="3"/>
        <v>0</v>
      </c>
      <c r="AK29" s="95"/>
      <c r="AL29" s="21">
        <v>5803282</v>
      </c>
      <c r="AM29" s="95"/>
      <c r="AN29" s="21">
        <v>17174.010000000002</v>
      </c>
      <c r="AO29" s="95"/>
      <c r="AP29" s="83">
        <v>16</v>
      </c>
      <c r="AQ29" s="95"/>
      <c r="AR29" s="21">
        <v>54810</v>
      </c>
    </row>
    <row r="30" spans="1:44" ht="11.25" x14ac:dyDescent="0.25">
      <c r="A30" s="83">
        <v>17</v>
      </c>
      <c r="B30" s="95"/>
      <c r="C30" s="83" t="s">
        <v>100</v>
      </c>
      <c r="D30" s="95"/>
      <c r="E30" s="21">
        <v>0</v>
      </c>
      <c r="F30" s="95"/>
      <c r="G30" s="20">
        <v>0</v>
      </c>
      <c r="H30" s="95"/>
      <c r="I30" s="20">
        <f>IF(G$53,G30/G$53*100,0)</f>
        <v>0</v>
      </c>
      <c r="J30" s="19"/>
      <c r="K30" s="21">
        <v>0</v>
      </c>
      <c r="L30" s="95"/>
      <c r="M30" s="20">
        <v>0</v>
      </c>
      <c r="N30" s="95"/>
      <c r="O30" s="20">
        <f>IF(M$53,M30/M$53*100,0)</f>
        <v>0</v>
      </c>
      <c r="P30" s="95"/>
      <c r="Q30" s="21">
        <v>0</v>
      </c>
      <c r="R30" s="95"/>
      <c r="S30" s="20">
        <v>0</v>
      </c>
      <c r="T30" s="95"/>
      <c r="U30" s="20">
        <f>IF(S$53,S30/S$53*100,0)</f>
        <v>0</v>
      </c>
      <c r="V30" s="95"/>
      <c r="W30" s="21">
        <f t="shared" si="0"/>
        <v>0</v>
      </c>
      <c r="X30" s="95"/>
      <c r="Y30" s="95"/>
      <c r="Z30" s="21">
        <v>0</v>
      </c>
      <c r="AA30" s="95"/>
      <c r="AB30" s="20">
        <f t="shared" si="1"/>
        <v>0</v>
      </c>
      <c r="AC30" s="95"/>
      <c r="AD30" s="21">
        <v>0</v>
      </c>
      <c r="AE30" s="95"/>
      <c r="AF30" s="20">
        <f t="shared" si="2"/>
        <v>0</v>
      </c>
      <c r="AG30" s="95"/>
      <c r="AH30" s="21">
        <v>0</v>
      </c>
      <c r="AI30" s="95"/>
      <c r="AJ30" s="20">
        <f t="shared" si="3"/>
        <v>0</v>
      </c>
      <c r="AK30" s="95"/>
      <c r="AL30" s="21">
        <v>0</v>
      </c>
      <c r="AM30" s="95"/>
      <c r="AN30" s="21">
        <v>0</v>
      </c>
      <c r="AO30" s="95"/>
      <c r="AP30" s="83">
        <v>17</v>
      </c>
      <c r="AQ30" s="95"/>
      <c r="AR30" s="21">
        <v>0</v>
      </c>
    </row>
    <row r="31" spans="1:44" ht="11.25" x14ac:dyDescent="0.25">
      <c r="A31" s="83">
        <v>18</v>
      </c>
      <c r="B31" s="95"/>
      <c r="C31" s="83" t="s">
        <v>101</v>
      </c>
      <c r="D31" s="95"/>
      <c r="E31" s="21">
        <v>2613529</v>
      </c>
      <c r="F31" s="95"/>
      <c r="G31" s="20">
        <f>(E31/$AR31)</f>
        <v>349.44899050675224</v>
      </c>
      <c r="H31" s="95"/>
      <c r="I31" s="20">
        <f>IF(G$53,G31/G$53*100,0)</f>
        <v>165.80621628019892</v>
      </c>
      <c r="J31" s="19"/>
      <c r="K31" s="21">
        <v>588389</v>
      </c>
      <c r="L31" s="95"/>
      <c r="M31" s="20">
        <f>(K31/$AR31)</f>
        <v>78.672148682979014</v>
      </c>
      <c r="N31" s="95"/>
      <c r="O31" s="20">
        <f>IF(M$53,M31/M$53*100,0)</f>
        <v>70.463199864331003</v>
      </c>
      <c r="P31" s="95"/>
      <c r="Q31" s="21">
        <v>642682</v>
      </c>
      <c r="R31" s="95"/>
      <c r="S31" s="20">
        <f>(Q31/$AR31)</f>
        <v>85.931541649953203</v>
      </c>
      <c r="T31" s="95"/>
      <c r="U31" s="20">
        <f>IF(S$53,S31/S$53*100,0)</f>
        <v>172.60473156018745</v>
      </c>
      <c r="V31" s="95"/>
      <c r="W31" s="21">
        <f t="shared" si="0"/>
        <v>3844600</v>
      </c>
      <c r="X31" s="95"/>
      <c r="Y31" s="95"/>
      <c r="Z31" s="21">
        <v>785617</v>
      </c>
      <c r="AA31" s="95"/>
      <c r="AB31" s="20">
        <f t="shared" si="1"/>
        <v>20.434297456172292</v>
      </c>
      <c r="AC31" s="95"/>
      <c r="AD31" s="21">
        <v>0</v>
      </c>
      <c r="AE31" s="95"/>
      <c r="AF31" s="20">
        <f t="shared" si="2"/>
        <v>0</v>
      </c>
      <c r="AG31" s="95"/>
      <c r="AH31" s="21">
        <v>0</v>
      </c>
      <c r="AI31" s="95"/>
      <c r="AJ31" s="20">
        <f t="shared" si="3"/>
        <v>0</v>
      </c>
      <c r="AK31" s="95"/>
      <c r="AL31" s="21">
        <v>211866</v>
      </c>
      <c r="AM31" s="95"/>
      <c r="AN31" s="21">
        <v>4685.6499999999996</v>
      </c>
      <c r="AO31" s="95"/>
      <c r="AP31" s="83">
        <v>18</v>
      </c>
      <c r="AQ31" s="95"/>
      <c r="AR31" s="21">
        <v>7479</v>
      </c>
    </row>
    <row r="32" spans="1:44" ht="11.25" x14ac:dyDescent="0.25">
      <c r="A32" s="83">
        <v>19</v>
      </c>
      <c r="B32" s="95"/>
      <c r="C32" s="83" t="s">
        <v>102</v>
      </c>
      <c r="D32" s="95"/>
      <c r="E32" s="21">
        <v>14345664</v>
      </c>
      <c r="F32" s="95"/>
      <c r="G32" s="20">
        <f>(E32/$AR32)</f>
        <v>178.43975371602713</v>
      </c>
      <c r="H32" s="95"/>
      <c r="I32" s="20">
        <f>IF(G$53,G32/G$53*100,0)</f>
        <v>84.66592035283999</v>
      </c>
      <c r="J32" s="19"/>
      <c r="K32" s="21">
        <v>7096132</v>
      </c>
      <c r="L32" s="95"/>
      <c r="M32" s="20">
        <f>(K32/$AR32)</f>
        <v>88.265837427700731</v>
      </c>
      <c r="N32" s="95"/>
      <c r="O32" s="20">
        <f>IF(M$53,M32/M$53*100,0)</f>
        <v>79.055846929044577</v>
      </c>
      <c r="P32" s="95"/>
      <c r="Q32" s="21">
        <v>5466441</v>
      </c>
      <c r="R32" s="95"/>
      <c r="S32" s="20">
        <f>(Q32/$AR32)</f>
        <v>67.994788233099072</v>
      </c>
      <c r="T32" s="95"/>
      <c r="U32" s="20">
        <f>IF(S$53,S32/S$53*100,0)</f>
        <v>136.57641821758529</v>
      </c>
      <c r="V32" s="95"/>
      <c r="W32" s="21">
        <f t="shared" si="0"/>
        <v>26908237</v>
      </c>
      <c r="X32" s="95"/>
      <c r="Y32" s="95"/>
      <c r="Z32" s="21">
        <v>12608914</v>
      </c>
      <c r="AA32" s="95"/>
      <c r="AB32" s="20">
        <f t="shared" si="1"/>
        <v>46.858937655410124</v>
      </c>
      <c r="AC32" s="95"/>
      <c r="AD32" s="21">
        <v>0</v>
      </c>
      <c r="AE32" s="95"/>
      <c r="AF32" s="20">
        <f t="shared" si="2"/>
        <v>0</v>
      </c>
      <c r="AG32" s="95"/>
      <c r="AH32" s="21">
        <v>21311</v>
      </c>
      <c r="AI32" s="95"/>
      <c r="AJ32" s="20">
        <f t="shared" si="3"/>
        <v>7.9198797007771271E-2</v>
      </c>
      <c r="AK32" s="95"/>
      <c r="AL32" s="21">
        <v>9809386</v>
      </c>
      <c r="AM32" s="95"/>
      <c r="AN32" s="21">
        <v>502253.69000000006</v>
      </c>
      <c r="AO32" s="95"/>
      <c r="AP32" s="83">
        <v>19</v>
      </c>
      <c r="AQ32" s="95"/>
      <c r="AR32" s="21">
        <v>80395</v>
      </c>
    </row>
    <row r="33" spans="1:44" ht="11.25" x14ac:dyDescent="0.25">
      <c r="A33" s="83">
        <v>20</v>
      </c>
      <c r="B33" s="95"/>
      <c r="C33" s="83" t="s">
        <v>103</v>
      </c>
      <c r="D33" s="95"/>
      <c r="E33" s="21">
        <v>12926373</v>
      </c>
      <c r="F33" s="95"/>
      <c r="G33" s="20">
        <f>(E33/$AR33)</f>
        <v>302.2157720003741</v>
      </c>
      <c r="H33" s="95"/>
      <c r="I33" s="20">
        <f>IF(G$53,G33/G$53*100,0)</f>
        <v>143.39504481874607</v>
      </c>
      <c r="J33" s="19"/>
      <c r="K33" s="21">
        <v>5650132</v>
      </c>
      <c r="L33" s="95"/>
      <c r="M33" s="20">
        <f>(K33/$AR33)</f>
        <v>132.09884971476666</v>
      </c>
      <c r="N33" s="95"/>
      <c r="O33" s="20">
        <f>IF(M$53,M33/M$53*100,0)</f>
        <v>118.31515733488118</v>
      </c>
      <c r="P33" s="95"/>
      <c r="Q33" s="21">
        <v>1068280</v>
      </c>
      <c r="R33" s="95"/>
      <c r="S33" s="20">
        <f>(Q33/$AR33)</f>
        <v>24.976152623211448</v>
      </c>
      <c r="T33" s="95"/>
      <c r="U33" s="20">
        <f>IF(S$53,S33/S$53*100,0)</f>
        <v>50.167866608244779</v>
      </c>
      <c r="V33" s="95"/>
      <c r="W33" s="21">
        <f t="shared" si="0"/>
        <v>19644785</v>
      </c>
      <c r="X33" s="95"/>
      <c r="Y33" s="95"/>
      <c r="Z33" s="21">
        <v>4555559</v>
      </c>
      <c r="AA33" s="95"/>
      <c r="AB33" s="20">
        <f t="shared" si="1"/>
        <v>23.189660767475946</v>
      </c>
      <c r="AC33" s="95"/>
      <c r="AD33" s="21">
        <v>501807</v>
      </c>
      <c r="AE33" s="95"/>
      <c r="AF33" s="20">
        <f t="shared" si="2"/>
        <v>2.5544031151269917</v>
      </c>
      <c r="AG33" s="95"/>
      <c r="AH33" s="21">
        <v>0</v>
      </c>
      <c r="AI33" s="95"/>
      <c r="AJ33" s="20">
        <f t="shared" si="3"/>
        <v>0</v>
      </c>
      <c r="AK33" s="95"/>
      <c r="AL33" s="21">
        <v>5871424</v>
      </c>
      <c r="AM33" s="95"/>
      <c r="AN33" s="21">
        <v>20712.37</v>
      </c>
      <c r="AO33" s="95"/>
      <c r="AP33" s="83">
        <v>20</v>
      </c>
      <c r="AQ33" s="95"/>
      <c r="AR33" s="21">
        <v>42772</v>
      </c>
    </row>
    <row r="34" spans="1:44" ht="11.25" x14ac:dyDescent="0.25">
      <c r="A34" s="83">
        <v>21</v>
      </c>
      <c r="B34" s="95"/>
      <c r="C34" s="83" t="s">
        <v>104</v>
      </c>
      <c r="D34" s="95"/>
      <c r="E34" s="21">
        <v>3165145</v>
      </c>
      <c r="F34" s="95"/>
      <c r="G34" s="20">
        <f>(E34/$AR34)</f>
        <v>183.81700447180441</v>
      </c>
      <c r="H34" s="95"/>
      <c r="I34" s="20">
        <f>IF(G$53,G34/G$53*100,0)</f>
        <v>87.217313048272729</v>
      </c>
      <c r="J34" s="19"/>
      <c r="K34" s="21">
        <v>960947</v>
      </c>
      <c r="L34" s="95"/>
      <c r="M34" s="20">
        <f>(K34/$AR34)</f>
        <v>55.80736395841803</v>
      </c>
      <c r="N34" s="95"/>
      <c r="O34" s="20">
        <f>IF(M$53,M34/M$53*100,0)</f>
        <v>49.984213045324552</v>
      </c>
      <c r="P34" s="95"/>
      <c r="Q34" s="21">
        <v>1084139</v>
      </c>
      <c r="R34" s="95"/>
      <c r="S34" s="20">
        <f>(Q34/$AR34)</f>
        <v>62.961786398745573</v>
      </c>
      <c r="T34" s="95"/>
      <c r="U34" s="20">
        <f>IF(S$53,S34/S$53*100,0)</f>
        <v>126.46697628415305</v>
      </c>
      <c r="V34" s="95"/>
      <c r="W34" s="21">
        <f t="shared" si="0"/>
        <v>5210231</v>
      </c>
      <c r="X34" s="95"/>
      <c r="Y34" s="95"/>
      <c r="Z34" s="21">
        <v>746286</v>
      </c>
      <c r="AA34" s="95"/>
      <c r="AB34" s="20">
        <f t="shared" si="1"/>
        <v>14.323472414178951</v>
      </c>
      <c r="AC34" s="95"/>
      <c r="AD34" s="21">
        <v>0</v>
      </c>
      <c r="AE34" s="95"/>
      <c r="AF34" s="20">
        <f t="shared" si="2"/>
        <v>0</v>
      </c>
      <c r="AG34" s="95"/>
      <c r="AH34" s="21">
        <v>0</v>
      </c>
      <c r="AI34" s="95"/>
      <c r="AJ34" s="20">
        <f t="shared" si="3"/>
        <v>0</v>
      </c>
      <c r="AK34" s="95"/>
      <c r="AL34" s="21">
        <v>2270280</v>
      </c>
      <c r="AM34" s="95"/>
      <c r="AN34" s="21">
        <v>5026.59</v>
      </c>
      <c r="AO34" s="95"/>
      <c r="AP34" s="83">
        <v>21</v>
      </c>
      <c r="AQ34" s="95"/>
      <c r="AR34" s="21">
        <v>17219</v>
      </c>
    </row>
    <row r="35" spans="1:44" ht="11.25" x14ac:dyDescent="0.25">
      <c r="A35" s="83">
        <v>22</v>
      </c>
      <c r="B35" s="95"/>
      <c r="C35" s="83" t="s">
        <v>105</v>
      </c>
      <c r="D35" s="95"/>
      <c r="E35" s="21">
        <v>3694395</v>
      </c>
      <c r="F35" s="95"/>
      <c r="G35" s="20">
        <f>(E35/$AR35)</f>
        <v>273.96329254727476</v>
      </c>
      <c r="H35" s="95"/>
      <c r="I35" s="20">
        <f>IF(G$53,G35/G$53*100,0)</f>
        <v>129.98983591584056</v>
      </c>
      <c r="J35" s="19"/>
      <c r="K35" s="21">
        <v>1997015</v>
      </c>
      <c r="L35" s="95"/>
      <c r="M35" s="20">
        <f>(K35/$AR35)</f>
        <v>148.09158324063773</v>
      </c>
      <c r="N35" s="95"/>
      <c r="O35" s="20">
        <f>IF(M$53,M35/M$53*100,0)</f>
        <v>132.63914870508572</v>
      </c>
      <c r="P35" s="95"/>
      <c r="Q35" s="21">
        <v>904867</v>
      </c>
      <c r="R35" s="95"/>
      <c r="S35" s="20">
        <f>(Q35/$AR35)</f>
        <v>67.101742677048577</v>
      </c>
      <c r="T35" s="95"/>
      <c r="U35" s="20">
        <f>IF(S$53,S35/S$53*100,0)</f>
        <v>134.78261950859635</v>
      </c>
      <c r="V35" s="95"/>
      <c r="W35" s="21">
        <f t="shared" si="0"/>
        <v>6596277</v>
      </c>
      <c r="X35" s="95"/>
      <c r="Y35" s="95"/>
      <c r="Z35" s="21">
        <v>3676713</v>
      </c>
      <c r="AA35" s="95"/>
      <c r="AB35" s="20">
        <f t="shared" si="1"/>
        <v>55.739214711571393</v>
      </c>
      <c r="AC35" s="95"/>
      <c r="AD35" s="21">
        <v>0</v>
      </c>
      <c r="AE35" s="95"/>
      <c r="AF35" s="20">
        <f t="shared" si="2"/>
        <v>0</v>
      </c>
      <c r="AG35" s="95"/>
      <c r="AH35" s="21">
        <v>0</v>
      </c>
      <c r="AI35" s="95"/>
      <c r="AJ35" s="20">
        <f t="shared" si="3"/>
        <v>0</v>
      </c>
      <c r="AK35" s="95"/>
      <c r="AL35" s="21">
        <v>1739784</v>
      </c>
      <c r="AM35" s="95"/>
      <c r="AN35" s="21">
        <v>0</v>
      </c>
      <c r="AO35" s="95"/>
      <c r="AP35" s="83">
        <v>22</v>
      </c>
      <c r="AQ35" s="95"/>
      <c r="AR35" s="21">
        <v>13485</v>
      </c>
    </row>
    <row r="36" spans="1:44" ht="11.25" x14ac:dyDescent="0.25">
      <c r="A36" s="83">
        <v>23</v>
      </c>
      <c r="B36" s="95"/>
      <c r="C36" s="83" t="s">
        <v>106</v>
      </c>
      <c r="D36" s="95"/>
      <c r="E36" s="21">
        <v>8883180</v>
      </c>
      <c r="F36" s="95"/>
      <c r="G36" s="20">
        <f>(E36/$AR36)</f>
        <v>47.695694427292786</v>
      </c>
      <c r="H36" s="95"/>
      <c r="I36" s="20">
        <f>IF(G$53,G36/G$53*100,0)</f>
        <v>22.630606585464378</v>
      </c>
      <c r="J36" s="19"/>
      <c r="K36" s="21">
        <v>13228306</v>
      </c>
      <c r="L36" s="95"/>
      <c r="M36" s="20">
        <f>(K36/$AR36)</f>
        <v>71.025605781569638</v>
      </c>
      <c r="N36" s="95"/>
      <c r="O36" s="20">
        <f>IF(M$53,M36/M$53*100,0)</f>
        <v>63.614526099179834</v>
      </c>
      <c r="P36" s="95"/>
      <c r="Q36" s="21">
        <v>2387949</v>
      </c>
      <c r="R36" s="95"/>
      <c r="S36" s="20">
        <f>(Q36/$AR36)</f>
        <v>12.82140920390664</v>
      </c>
      <c r="T36" s="95"/>
      <c r="U36" s="20">
        <f>IF(S$53,S36/S$53*100,0)</f>
        <v>25.753475980665446</v>
      </c>
      <c r="V36" s="95"/>
      <c r="W36" s="21">
        <f t="shared" si="0"/>
        <v>24499435</v>
      </c>
      <c r="X36" s="95"/>
      <c r="Y36" s="95"/>
      <c r="Z36" s="21">
        <v>18356830</v>
      </c>
      <c r="AA36" s="95"/>
      <c r="AB36" s="20">
        <f t="shared" si="1"/>
        <v>74.927564656082893</v>
      </c>
      <c r="AC36" s="95"/>
      <c r="AD36" s="21">
        <v>44777</v>
      </c>
      <c r="AE36" s="95"/>
      <c r="AF36" s="20">
        <f t="shared" si="2"/>
        <v>0.18276748014801159</v>
      </c>
      <c r="AG36" s="95"/>
      <c r="AH36" s="21">
        <v>0</v>
      </c>
      <c r="AI36" s="95"/>
      <c r="AJ36" s="20">
        <f t="shared" si="3"/>
        <v>0</v>
      </c>
      <c r="AK36" s="95"/>
      <c r="AL36" s="21">
        <v>15114756</v>
      </c>
      <c r="AM36" s="95"/>
      <c r="AN36" s="21">
        <v>13884313.970000001</v>
      </c>
      <c r="AO36" s="95"/>
      <c r="AP36" s="83">
        <v>23</v>
      </c>
      <c r="AQ36" s="95"/>
      <c r="AR36" s="21">
        <v>186247</v>
      </c>
    </row>
    <row r="37" spans="1:44" ht="11.25" x14ac:dyDescent="0.25">
      <c r="A37" s="83">
        <v>24</v>
      </c>
      <c r="B37" s="95"/>
      <c r="C37" s="83" t="s">
        <v>107</v>
      </c>
      <c r="D37" s="95"/>
      <c r="E37" s="21">
        <v>43951277</v>
      </c>
      <c r="F37" s="95"/>
      <c r="G37" s="20">
        <f>(E37/$AR37)</f>
        <v>184.66535156824438</v>
      </c>
      <c r="H37" s="95"/>
      <c r="I37" s="20">
        <f>IF(G$53,G37/G$53*100,0)</f>
        <v>87.619835951398088</v>
      </c>
      <c r="J37" s="19"/>
      <c r="K37" s="21">
        <v>37161059</v>
      </c>
      <c r="L37" s="95"/>
      <c r="M37" s="20">
        <f>(K37/$AR37)</f>
        <v>156.13562320119325</v>
      </c>
      <c r="N37" s="95"/>
      <c r="O37" s="20">
        <f>IF(M$53,M37/M$53*100,0)</f>
        <v>139.84384318650035</v>
      </c>
      <c r="P37" s="95"/>
      <c r="Q37" s="21">
        <v>25820870</v>
      </c>
      <c r="R37" s="95"/>
      <c r="S37" s="20">
        <f>(Q37/$AR37)</f>
        <v>108.48877124430159</v>
      </c>
      <c r="T37" s="95"/>
      <c r="U37" s="20">
        <f>IF(S$53,S37/S$53*100,0)</f>
        <v>217.91387514257937</v>
      </c>
      <c r="V37" s="95"/>
      <c r="W37" s="21">
        <f t="shared" si="0"/>
        <v>106933206</v>
      </c>
      <c r="X37" s="95"/>
      <c r="Y37" s="95"/>
      <c r="Z37" s="21">
        <v>31747562</v>
      </c>
      <c r="AA37" s="95"/>
      <c r="AB37" s="20">
        <f t="shared" si="1"/>
        <v>29.689151936583663</v>
      </c>
      <c r="AC37" s="95"/>
      <c r="AD37" s="21">
        <v>8911547</v>
      </c>
      <c r="AE37" s="95"/>
      <c r="AF37" s="20">
        <f t="shared" si="2"/>
        <v>8.3337508837058518</v>
      </c>
      <c r="AG37" s="95"/>
      <c r="AH37" s="21">
        <v>57071</v>
      </c>
      <c r="AI37" s="95"/>
      <c r="AJ37" s="20">
        <f t="shared" si="3"/>
        <v>5.3370699462615946E-2</v>
      </c>
      <c r="AK37" s="95"/>
      <c r="AL37" s="21">
        <v>45487040</v>
      </c>
      <c r="AM37" s="95"/>
      <c r="AN37" s="21">
        <v>7075136.8999999994</v>
      </c>
      <c r="AO37" s="95"/>
      <c r="AP37" s="83">
        <v>24</v>
      </c>
      <c r="AQ37" s="95"/>
      <c r="AR37" s="21">
        <v>238005</v>
      </c>
    </row>
    <row r="38" spans="1:44" ht="11.25" x14ac:dyDescent="0.25">
      <c r="A38" s="83">
        <v>25</v>
      </c>
      <c r="B38" s="95"/>
      <c r="C38" s="83" t="s">
        <v>108</v>
      </c>
      <c r="D38" s="95"/>
      <c r="E38" s="21">
        <v>0</v>
      </c>
      <c r="F38" s="95"/>
      <c r="G38" s="20">
        <v>0</v>
      </c>
      <c r="H38" s="95"/>
      <c r="I38" s="20">
        <f>IF(G$53,G38/G$53*100,0)</f>
        <v>0</v>
      </c>
      <c r="J38" s="19"/>
      <c r="K38" s="21">
        <v>0</v>
      </c>
      <c r="L38" s="95"/>
      <c r="M38" s="20">
        <v>0</v>
      </c>
      <c r="N38" s="95"/>
      <c r="O38" s="20">
        <f>IF(M$53,M38/M$53*100,0)</f>
        <v>0</v>
      </c>
      <c r="P38" s="95"/>
      <c r="Q38" s="21">
        <v>0</v>
      </c>
      <c r="R38" s="95"/>
      <c r="S38" s="20">
        <v>0</v>
      </c>
      <c r="T38" s="95"/>
      <c r="U38" s="20">
        <f>IF(S$53,S38/S$53*100,0)</f>
        <v>0</v>
      </c>
      <c r="V38" s="95"/>
      <c r="W38" s="21">
        <f t="shared" si="0"/>
        <v>0</v>
      </c>
      <c r="X38" s="95"/>
      <c r="Y38" s="95"/>
      <c r="Z38" s="21">
        <v>0</v>
      </c>
      <c r="AA38" s="95"/>
      <c r="AB38" s="20">
        <f t="shared" si="1"/>
        <v>0</v>
      </c>
      <c r="AC38" s="95"/>
      <c r="AD38" s="21">
        <v>0</v>
      </c>
      <c r="AE38" s="95"/>
      <c r="AF38" s="20">
        <f t="shared" si="2"/>
        <v>0</v>
      </c>
      <c r="AG38" s="95"/>
      <c r="AH38" s="21">
        <v>0</v>
      </c>
      <c r="AI38" s="95"/>
      <c r="AJ38" s="20">
        <f t="shared" si="3"/>
        <v>0</v>
      </c>
      <c r="AK38" s="95"/>
      <c r="AL38" s="21">
        <v>0</v>
      </c>
      <c r="AM38" s="95"/>
      <c r="AN38" s="21">
        <v>0</v>
      </c>
      <c r="AO38" s="95"/>
      <c r="AP38" s="83">
        <v>25</v>
      </c>
      <c r="AQ38" s="95"/>
      <c r="AR38" s="21">
        <v>0</v>
      </c>
    </row>
    <row r="39" spans="1:44" ht="11.25" x14ac:dyDescent="0.25">
      <c r="A39" s="83">
        <v>26</v>
      </c>
      <c r="B39" s="95"/>
      <c r="C39" s="83" t="s">
        <v>109</v>
      </c>
      <c r="D39" s="95"/>
      <c r="E39" s="21">
        <v>0</v>
      </c>
      <c r="F39" s="95"/>
      <c r="G39" s="20">
        <v>0</v>
      </c>
      <c r="H39" s="95"/>
      <c r="I39" s="20">
        <f>IF(G$53,G39/G$53*100,0)</f>
        <v>0</v>
      </c>
      <c r="J39" s="19"/>
      <c r="K39" s="21">
        <v>0</v>
      </c>
      <c r="L39" s="95"/>
      <c r="M39" s="20">
        <v>0</v>
      </c>
      <c r="N39" s="95"/>
      <c r="O39" s="20">
        <f>IF(M$53,M39/M$53*100,0)</f>
        <v>0</v>
      </c>
      <c r="P39" s="95"/>
      <c r="Q39" s="21">
        <v>0</v>
      </c>
      <c r="R39" s="95"/>
      <c r="S39" s="20">
        <v>0</v>
      </c>
      <c r="T39" s="95"/>
      <c r="U39" s="20">
        <f>IF(S$53,S39/S$53*100,0)</f>
        <v>0</v>
      </c>
      <c r="V39" s="95"/>
      <c r="W39" s="21">
        <f t="shared" si="0"/>
        <v>0</v>
      </c>
      <c r="X39" s="95"/>
      <c r="Y39" s="95"/>
      <c r="Z39" s="21">
        <v>0</v>
      </c>
      <c r="AA39" s="95"/>
      <c r="AB39" s="20">
        <f t="shared" si="1"/>
        <v>0</v>
      </c>
      <c r="AC39" s="95"/>
      <c r="AD39" s="21">
        <v>0</v>
      </c>
      <c r="AE39" s="95"/>
      <c r="AF39" s="20">
        <f t="shared" si="2"/>
        <v>0</v>
      </c>
      <c r="AG39" s="95"/>
      <c r="AH39" s="21">
        <v>0</v>
      </c>
      <c r="AI39" s="95"/>
      <c r="AJ39" s="20">
        <f t="shared" si="3"/>
        <v>0</v>
      </c>
      <c r="AK39" s="95"/>
      <c r="AL39" s="21">
        <v>0</v>
      </c>
      <c r="AM39" s="95"/>
      <c r="AN39" s="21">
        <v>0</v>
      </c>
      <c r="AO39" s="95"/>
      <c r="AP39" s="83">
        <v>26</v>
      </c>
      <c r="AQ39" s="95"/>
      <c r="AR39" s="21">
        <v>0</v>
      </c>
    </row>
    <row r="40" spans="1:44" ht="11.25" x14ac:dyDescent="0.25">
      <c r="A40" s="83">
        <v>27</v>
      </c>
      <c r="B40" s="95"/>
      <c r="C40" s="83" t="s">
        <v>110</v>
      </c>
      <c r="D40" s="95"/>
      <c r="E40" s="21">
        <v>2766545</v>
      </c>
      <c r="F40" s="95"/>
      <c r="G40" s="20">
        <f>(E40/$AR40)</f>
        <v>222.0341091492777</v>
      </c>
      <c r="H40" s="95"/>
      <c r="I40" s="20">
        <f>IF(G$53,G40/G$53*100,0)</f>
        <v>105.35052761148292</v>
      </c>
      <c r="J40" s="19"/>
      <c r="K40" s="21">
        <v>1128163</v>
      </c>
      <c r="L40" s="95"/>
      <c r="M40" s="20">
        <f>(K40/$AR40)</f>
        <v>90.542776886035313</v>
      </c>
      <c r="N40" s="95"/>
      <c r="O40" s="20">
        <f>IF(M$53,M40/M$53*100,0)</f>
        <v>81.095201933547244</v>
      </c>
      <c r="P40" s="95"/>
      <c r="Q40" s="21">
        <v>213492</v>
      </c>
      <c r="R40" s="95"/>
      <c r="S40" s="20">
        <f>(Q40/$AR40)</f>
        <v>17.134189406099519</v>
      </c>
      <c r="T40" s="95"/>
      <c r="U40" s="20">
        <f>IF(S$53,S40/S$53*100,0)</f>
        <v>34.416258642123701</v>
      </c>
      <c r="V40" s="95"/>
      <c r="W40" s="21">
        <f t="shared" si="0"/>
        <v>4108200</v>
      </c>
      <c r="X40" s="95"/>
      <c r="Y40" s="95"/>
      <c r="Z40" s="21">
        <v>1650790</v>
      </c>
      <c r="AA40" s="95"/>
      <c r="AB40" s="20">
        <f t="shared" si="1"/>
        <v>40.182805121464391</v>
      </c>
      <c r="AC40" s="95"/>
      <c r="AD40" s="21">
        <v>0</v>
      </c>
      <c r="AE40" s="95"/>
      <c r="AF40" s="20">
        <f t="shared" si="2"/>
        <v>0</v>
      </c>
      <c r="AG40" s="95"/>
      <c r="AH40" s="21">
        <v>0</v>
      </c>
      <c r="AI40" s="95"/>
      <c r="AJ40" s="20">
        <f t="shared" si="3"/>
        <v>0</v>
      </c>
      <c r="AK40" s="95"/>
      <c r="AL40" s="21">
        <v>1197768</v>
      </c>
      <c r="AM40" s="95"/>
      <c r="AN40" s="21">
        <v>0</v>
      </c>
      <c r="AO40" s="95"/>
      <c r="AP40" s="83">
        <v>27</v>
      </c>
      <c r="AQ40" s="95"/>
      <c r="AR40" s="21">
        <v>12460</v>
      </c>
    </row>
    <row r="41" spans="1:44" ht="11.25" x14ac:dyDescent="0.25">
      <c r="A41" s="83">
        <v>28</v>
      </c>
      <c r="B41" s="95"/>
      <c r="C41" s="83" t="s">
        <v>111</v>
      </c>
      <c r="D41" s="95"/>
      <c r="E41" s="21">
        <v>8398052</v>
      </c>
      <c r="F41" s="95"/>
      <c r="G41" s="20">
        <f>(E41/$AR41)</f>
        <v>85.768799468927128</v>
      </c>
      <c r="H41" s="95"/>
      <c r="I41" s="20">
        <f>IF(G$53,G41/G$53*100,0)</f>
        <v>40.695496341870694</v>
      </c>
      <c r="J41" s="19"/>
      <c r="K41" s="21">
        <v>9610543</v>
      </c>
      <c r="L41" s="95"/>
      <c r="M41" s="20">
        <f>(K41/$AR41)</f>
        <v>98.15189705356687</v>
      </c>
      <c r="N41" s="95"/>
      <c r="O41" s="20">
        <f>IF(M$53,M41/M$53*100,0)</f>
        <v>87.910357794067025</v>
      </c>
      <c r="P41" s="95"/>
      <c r="Q41" s="21">
        <v>9133114</v>
      </c>
      <c r="R41" s="95"/>
      <c r="S41" s="20">
        <f t="shared" ref="S41:S50" si="4">(Q41/$AR41)</f>
        <v>93.275943420313538</v>
      </c>
      <c r="T41" s="95"/>
      <c r="U41" s="20">
        <f>IF(S$53,S41/S$53*100,0)</f>
        <v>187.3569223355743</v>
      </c>
      <c r="V41" s="95"/>
      <c r="W41" s="21">
        <f t="shared" si="0"/>
        <v>27141709</v>
      </c>
      <c r="X41" s="95"/>
      <c r="Y41" s="95"/>
      <c r="Z41" s="21">
        <v>13591652</v>
      </c>
      <c r="AA41" s="95"/>
      <c r="AB41" s="20">
        <f t="shared" si="1"/>
        <v>50.076625609684342</v>
      </c>
      <c r="AC41" s="95"/>
      <c r="AD41" s="21">
        <v>0</v>
      </c>
      <c r="AE41" s="95"/>
      <c r="AF41" s="20">
        <f t="shared" si="2"/>
        <v>0</v>
      </c>
      <c r="AG41" s="95"/>
      <c r="AH41" s="21">
        <v>0</v>
      </c>
      <c r="AI41" s="95"/>
      <c r="AJ41" s="20">
        <f t="shared" si="3"/>
        <v>0</v>
      </c>
      <c r="AK41" s="95"/>
      <c r="AL41" s="21">
        <v>20671226</v>
      </c>
      <c r="AM41" s="95"/>
      <c r="AN41" s="21">
        <v>99072.9</v>
      </c>
      <c r="AO41" s="95"/>
      <c r="AP41" s="83">
        <v>28</v>
      </c>
      <c r="AQ41" s="95"/>
      <c r="AR41" s="21">
        <v>97915</v>
      </c>
    </row>
    <row r="42" spans="1:44" ht="11.25" x14ac:dyDescent="0.25">
      <c r="A42" s="83">
        <v>29</v>
      </c>
      <c r="B42" s="95"/>
      <c r="C42" s="83" t="s">
        <v>112</v>
      </c>
      <c r="D42" s="95"/>
      <c r="E42" s="21">
        <v>2855845</v>
      </c>
      <c r="F42" s="95"/>
      <c r="G42" s="20">
        <f>(E42/$AR42)</f>
        <v>162.22705067030219</v>
      </c>
      <c r="H42" s="95"/>
      <c r="I42" s="20">
        <f>IF(G$53,G42/G$53*100,0)</f>
        <v>76.97333282014209</v>
      </c>
      <c r="J42" s="19"/>
      <c r="K42" s="21">
        <v>1442965</v>
      </c>
      <c r="L42" s="95"/>
      <c r="M42" s="20">
        <f>(K42/$AR42)</f>
        <v>81.968018632129059</v>
      </c>
      <c r="N42" s="95"/>
      <c r="O42" s="20">
        <f>IF(M$53,M42/M$53*100,0)</f>
        <v>73.415166307876831</v>
      </c>
      <c r="P42" s="95"/>
      <c r="Q42" s="21">
        <v>644103</v>
      </c>
      <c r="R42" s="95"/>
      <c r="S42" s="20">
        <f t="shared" si="4"/>
        <v>36.58844580777096</v>
      </c>
      <c r="T42" s="95"/>
      <c r="U42" s="20">
        <f>IF(S$53,S42/S$53*100,0)</f>
        <v>73.492675048012615</v>
      </c>
      <c r="V42" s="95"/>
      <c r="W42" s="21">
        <f t="shared" si="0"/>
        <v>4942913</v>
      </c>
      <c r="X42" s="95"/>
      <c r="Y42" s="95"/>
      <c r="Z42" s="21">
        <v>2381103</v>
      </c>
      <c r="AA42" s="95"/>
      <c r="AB42" s="20">
        <f t="shared" si="1"/>
        <v>48.172059674123332</v>
      </c>
      <c r="AC42" s="95"/>
      <c r="AD42" s="21">
        <v>0</v>
      </c>
      <c r="AE42" s="95"/>
      <c r="AF42" s="20">
        <f t="shared" si="2"/>
        <v>0</v>
      </c>
      <c r="AG42" s="95"/>
      <c r="AH42" s="21">
        <v>0</v>
      </c>
      <c r="AI42" s="95"/>
      <c r="AJ42" s="20">
        <f t="shared" si="3"/>
        <v>0</v>
      </c>
      <c r="AK42" s="95"/>
      <c r="AL42" s="21">
        <v>1625112</v>
      </c>
      <c r="AM42" s="95"/>
      <c r="AN42" s="21">
        <v>2927</v>
      </c>
      <c r="AO42" s="95"/>
      <c r="AP42" s="83">
        <v>29</v>
      </c>
      <c r="AQ42" s="95"/>
      <c r="AR42" s="21">
        <v>17604</v>
      </c>
    </row>
    <row r="43" spans="1:44" ht="11.25" x14ac:dyDescent="0.25">
      <c r="A43" s="83">
        <v>30</v>
      </c>
      <c r="B43" s="95"/>
      <c r="C43" s="83" t="s">
        <v>113</v>
      </c>
      <c r="D43" s="95"/>
      <c r="E43" s="21">
        <v>85891143</v>
      </c>
      <c r="F43" s="95"/>
      <c r="G43" s="20">
        <f>(E43/$AR43)</f>
        <v>379.02626980274482</v>
      </c>
      <c r="H43" s="95"/>
      <c r="I43" s="20">
        <f>IF(G$53,G43/G$53*100,0)</f>
        <v>179.8400149207946</v>
      </c>
      <c r="J43" s="19"/>
      <c r="K43" s="21">
        <v>28128152</v>
      </c>
      <c r="L43" s="95"/>
      <c r="M43" s="20">
        <f>(K43/$AR43)</f>
        <v>124.12581969021667</v>
      </c>
      <c r="N43" s="95"/>
      <c r="O43" s="20">
        <f>IF(M$53,M43/M$53*100,0)</f>
        <v>111.17406334483326</v>
      </c>
      <c r="P43" s="95"/>
      <c r="Q43" s="21">
        <v>18911571</v>
      </c>
      <c r="R43" s="95"/>
      <c r="S43" s="20">
        <f t="shared" si="4"/>
        <v>83.454265036847445</v>
      </c>
      <c r="T43" s="95"/>
      <c r="U43" s="20">
        <f>IF(S$53,S43/S$53*100,0)</f>
        <v>167.62879773431408</v>
      </c>
      <c r="V43" s="95"/>
      <c r="W43" s="21">
        <f t="shared" si="0"/>
        <v>132930866</v>
      </c>
      <c r="X43" s="95"/>
      <c r="Y43" s="95"/>
      <c r="Z43" s="21">
        <v>45175877</v>
      </c>
      <c r="AA43" s="95"/>
      <c r="AB43" s="20">
        <f t="shared" si="1"/>
        <v>33.984490103299258</v>
      </c>
      <c r="AC43" s="95"/>
      <c r="AD43" s="21">
        <v>922691</v>
      </c>
      <c r="AE43" s="95"/>
      <c r="AF43" s="20">
        <f t="shared" si="2"/>
        <v>0.69411343487373356</v>
      </c>
      <c r="AG43" s="95"/>
      <c r="AH43" s="21">
        <v>165350</v>
      </c>
      <c r="AI43" s="95"/>
      <c r="AJ43" s="20">
        <f t="shared" si="3"/>
        <v>0.1243879656963944</v>
      </c>
      <c r="AK43" s="95"/>
      <c r="AL43" s="21">
        <v>35769728</v>
      </c>
      <c r="AM43" s="95"/>
      <c r="AN43" s="21">
        <v>3255855.5799999996</v>
      </c>
      <c r="AO43" s="95"/>
      <c r="AP43" s="83">
        <v>30</v>
      </c>
      <c r="AQ43" s="95"/>
      <c r="AR43" s="21">
        <v>226610</v>
      </c>
    </row>
    <row r="44" spans="1:44" ht="11.25" x14ac:dyDescent="0.25">
      <c r="A44" s="83">
        <v>31</v>
      </c>
      <c r="B44" s="95"/>
      <c r="C44" s="83" t="s">
        <v>114</v>
      </c>
      <c r="D44" s="95"/>
      <c r="E44" s="21">
        <v>14284707</v>
      </c>
      <c r="F44" s="95"/>
      <c r="G44" s="20">
        <f>(E44/$AR44)</f>
        <v>142.83135855055943</v>
      </c>
      <c r="H44" s="95"/>
      <c r="I44" s="20">
        <f>IF(G$53,G44/G$53*100,0)</f>
        <v>67.770483735225142</v>
      </c>
      <c r="J44" s="19"/>
      <c r="K44" s="21">
        <v>13753408</v>
      </c>
      <c r="L44" s="95"/>
      <c r="M44" s="20">
        <f>(K44/$AR44)</f>
        <v>137.51895291517934</v>
      </c>
      <c r="N44" s="95"/>
      <c r="O44" s="20">
        <f>IF(M$53,M44/M$53*100,0)</f>
        <v>123.16970651765453</v>
      </c>
      <c r="P44" s="95"/>
      <c r="Q44" s="21">
        <v>4285770</v>
      </c>
      <c r="R44" s="95"/>
      <c r="S44" s="20">
        <f t="shared" si="4"/>
        <v>42.852986171521131</v>
      </c>
      <c r="T44" s="95"/>
      <c r="U44" s="20">
        <f>IF(S$53,S44/S$53*100,0)</f>
        <v>86.07582306411301</v>
      </c>
      <c r="V44" s="95"/>
      <c r="W44" s="21">
        <f t="shared" si="0"/>
        <v>32323885</v>
      </c>
      <c r="X44" s="95"/>
      <c r="Y44" s="95"/>
      <c r="Z44" s="21">
        <v>15976317</v>
      </c>
      <c r="AA44" s="95"/>
      <c r="AB44" s="20">
        <f t="shared" si="1"/>
        <v>49.425732705087896</v>
      </c>
      <c r="AC44" s="95"/>
      <c r="AD44" s="21">
        <v>0</v>
      </c>
      <c r="AE44" s="95"/>
      <c r="AF44" s="20">
        <f t="shared" si="2"/>
        <v>0</v>
      </c>
      <c r="AG44" s="95"/>
      <c r="AH44" s="21">
        <v>0</v>
      </c>
      <c r="AI44" s="95"/>
      <c r="AJ44" s="20">
        <f t="shared" si="3"/>
        <v>0</v>
      </c>
      <c r="AK44" s="95"/>
      <c r="AL44" s="21">
        <v>15057710</v>
      </c>
      <c r="AM44" s="95"/>
      <c r="AN44" s="21">
        <v>5930849.0899999999</v>
      </c>
      <c r="AO44" s="95"/>
      <c r="AP44" s="83">
        <v>31</v>
      </c>
      <c r="AQ44" s="95"/>
      <c r="AR44" s="21">
        <v>100011</v>
      </c>
    </row>
    <row r="45" spans="1:44" ht="11.25" x14ac:dyDescent="0.25">
      <c r="A45" s="83">
        <v>32</v>
      </c>
      <c r="B45" s="95"/>
      <c r="C45" s="83" t="s">
        <v>115</v>
      </c>
      <c r="D45" s="95"/>
      <c r="E45" s="21">
        <v>6016352</v>
      </c>
      <c r="F45" s="95"/>
      <c r="G45" s="20">
        <f>(E45/$AR45)</f>
        <v>237.36889450011836</v>
      </c>
      <c r="H45" s="95"/>
      <c r="I45" s="20">
        <f>IF(G$53,G45/G$53*100,0)</f>
        <v>112.62656161233883</v>
      </c>
      <c r="J45" s="19"/>
      <c r="K45" s="21">
        <v>4219065</v>
      </c>
      <c r="L45" s="95"/>
      <c r="M45" s="20">
        <f>(K45/$AR45)</f>
        <v>166.45881006864988</v>
      </c>
      <c r="N45" s="95"/>
      <c r="O45" s="20">
        <f>IF(M$53,M45/M$53*100,0)</f>
        <v>149.08986978747217</v>
      </c>
      <c r="P45" s="95"/>
      <c r="Q45" s="21">
        <v>1142331</v>
      </c>
      <c r="R45" s="95"/>
      <c r="S45" s="20">
        <f t="shared" si="4"/>
        <v>45.069478418685392</v>
      </c>
      <c r="T45" s="95"/>
      <c r="U45" s="20">
        <f>IF(S$53,S45/S$53*100,0)</f>
        <v>90.527937409803116</v>
      </c>
      <c r="V45" s="95"/>
      <c r="W45" s="21">
        <f t="shared" si="0"/>
        <v>11377748</v>
      </c>
      <c r="X45" s="95"/>
      <c r="Y45" s="95"/>
      <c r="Z45" s="21">
        <v>4459428</v>
      </c>
      <c r="AA45" s="95"/>
      <c r="AB45" s="20">
        <f t="shared" si="1"/>
        <v>39.194293985066288</v>
      </c>
      <c r="AC45" s="95"/>
      <c r="AD45" s="21">
        <v>0</v>
      </c>
      <c r="AE45" s="95"/>
      <c r="AF45" s="20">
        <f t="shared" si="2"/>
        <v>0</v>
      </c>
      <c r="AG45" s="95"/>
      <c r="AH45" s="21">
        <v>0</v>
      </c>
      <c r="AI45" s="95"/>
      <c r="AJ45" s="20">
        <f t="shared" si="3"/>
        <v>0</v>
      </c>
      <c r="AK45" s="95"/>
      <c r="AL45" s="21">
        <v>3428019</v>
      </c>
      <c r="AM45" s="95"/>
      <c r="AN45" s="21">
        <v>20740.439999999999</v>
      </c>
      <c r="AO45" s="95"/>
      <c r="AP45" s="83">
        <v>32</v>
      </c>
      <c r="AQ45" s="95"/>
      <c r="AR45" s="21">
        <v>25346</v>
      </c>
    </row>
    <row r="46" spans="1:44" ht="11.25" x14ac:dyDescent="0.25">
      <c r="A46" s="83">
        <v>33</v>
      </c>
      <c r="B46" s="95"/>
      <c r="C46" s="83" t="s">
        <v>116</v>
      </c>
      <c r="D46" s="95"/>
      <c r="E46" s="21">
        <v>5475864</v>
      </c>
      <c r="F46" s="95"/>
      <c r="G46" s="20">
        <f>(E46/$AR46)</f>
        <v>212.65491262135922</v>
      </c>
      <c r="H46" s="95"/>
      <c r="I46" s="20">
        <f>IF(G$53,G46/G$53*100,0)</f>
        <v>100.90029558824148</v>
      </c>
      <c r="J46" s="19"/>
      <c r="K46" s="21">
        <v>2919121</v>
      </c>
      <c r="L46" s="95"/>
      <c r="M46" s="20">
        <f>(K46/$AR46)</f>
        <v>113.36392233009708</v>
      </c>
      <c r="N46" s="95"/>
      <c r="O46" s="20">
        <f>IF(M$53,M46/M$53*100,0)</f>
        <v>101.53510295923003</v>
      </c>
      <c r="P46" s="95"/>
      <c r="Q46" s="21">
        <v>1758021</v>
      </c>
      <c r="R46" s="95"/>
      <c r="S46" s="20">
        <f t="shared" si="4"/>
        <v>68.272660194174762</v>
      </c>
      <c r="T46" s="95"/>
      <c r="U46" s="20">
        <f>IF(S$53,S46/S$53*100,0)</f>
        <v>137.13456036572629</v>
      </c>
      <c r="V46" s="95"/>
      <c r="W46" s="21">
        <f t="shared" si="0"/>
        <v>10153006</v>
      </c>
      <c r="X46" s="95"/>
      <c r="Y46" s="95"/>
      <c r="Z46" s="21">
        <v>4380579</v>
      </c>
      <c r="AA46" s="95"/>
      <c r="AB46" s="20">
        <f t="shared" si="1"/>
        <v>43.145635883599397</v>
      </c>
      <c r="AC46" s="95"/>
      <c r="AD46" s="21">
        <v>0</v>
      </c>
      <c r="AE46" s="95"/>
      <c r="AF46" s="20">
        <f t="shared" si="2"/>
        <v>0</v>
      </c>
      <c r="AG46" s="95"/>
      <c r="AH46" s="21">
        <v>0</v>
      </c>
      <c r="AI46" s="95"/>
      <c r="AJ46" s="20">
        <f t="shared" si="3"/>
        <v>0</v>
      </c>
      <c r="AK46" s="95"/>
      <c r="AL46" s="21">
        <v>4045580</v>
      </c>
      <c r="AM46" s="95"/>
      <c r="AN46" s="21">
        <v>12346.089999999998</v>
      </c>
      <c r="AO46" s="95"/>
      <c r="AP46" s="83">
        <v>33</v>
      </c>
      <c r="AQ46" s="95"/>
      <c r="AR46" s="21">
        <v>25750</v>
      </c>
    </row>
    <row r="47" spans="1:44" ht="11.25" x14ac:dyDescent="0.25">
      <c r="A47" s="83">
        <v>34</v>
      </c>
      <c r="B47" s="95"/>
      <c r="C47" s="83" t="s">
        <v>117</v>
      </c>
      <c r="D47" s="95"/>
      <c r="E47" s="21">
        <v>23479400</v>
      </c>
      <c r="F47" s="95"/>
      <c r="G47" s="20">
        <f>(E47/$AR47)</f>
        <v>248.92286162588525</v>
      </c>
      <c r="H47" s="95"/>
      <c r="I47" s="20">
        <f>IF(G$53,G47/G$53*100,0)</f>
        <v>118.10867666830494</v>
      </c>
      <c r="J47" s="19"/>
      <c r="K47" s="21">
        <v>9065523</v>
      </c>
      <c r="L47" s="95"/>
      <c r="M47" s="20">
        <f>(K47/$AR47)</f>
        <v>96.110459692125019</v>
      </c>
      <c r="N47" s="95"/>
      <c r="O47" s="20">
        <f>IF(M$53,M47/M$53*100,0)</f>
        <v>86.081931709132704</v>
      </c>
      <c r="P47" s="95"/>
      <c r="Q47" s="21">
        <v>1927855</v>
      </c>
      <c r="R47" s="95"/>
      <c r="S47" s="20">
        <f t="shared" si="4"/>
        <v>20.438647640049194</v>
      </c>
      <c r="T47" s="95"/>
      <c r="U47" s="20">
        <f>IF(S$53,S47/S$53*100,0)</f>
        <v>41.053694855547498</v>
      </c>
      <c r="V47" s="95"/>
      <c r="W47" s="21">
        <f t="shared" si="0"/>
        <v>34472778</v>
      </c>
      <c r="X47" s="95"/>
      <c r="Y47" s="95"/>
      <c r="Z47" s="21">
        <v>25580151</v>
      </c>
      <c r="AA47" s="95"/>
      <c r="AB47" s="20">
        <f t="shared" si="1"/>
        <v>74.203915332846108</v>
      </c>
      <c r="AC47" s="95"/>
      <c r="AD47" s="21">
        <v>0</v>
      </c>
      <c r="AE47" s="95"/>
      <c r="AF47" s="20">
        <f t="shared" si="2"/>
        <v>0</v>
      </c>
      <c r="AG47" s="95"/>
      <c r="AH47" s="21">
        <v>0</v>
      </c>
      <c r="AI47" s="95"/>
      <c r="AJ47" s="20">
        <f t="shared" si="3"/>
        <v>0</v>
      </c>
      <c r="AK47" s="95"/>
      <c r="AL47" s="21">
        <v>11864764</v>
      </c>
      <c r="AM47" s="95"/>
      <c r="AN47" s="21">
        <v>3362647.13</v>
      </c>
      <c r="AO47" s="95"/>
      <c r="AP47" s="83">
        <v>34</v>
      </c>
      <c r="AQ47" s="95"/>
      <c r="AR47" s="21">
        <v>94324</v>
      </c>
    </row>
    <row r="48" spans="1:44" ht="11.25" x14ac:dyDescent="0.25">
      <c r="A48" s="83">
        <v>35</v>
      </c>
      <c r="B48" s="95"/>
      <c r="C48" s="83" t="s">
        <v>118</v>
      </c>
      <c r="D48" s="95"/>
      <c r="E48" s="21">
        <v>91087308</v>
      </c>
      <c r="F48" s="95"/>
      <c r="G48" s="20">
        <f>(E48/$AR48)</f>
        <v>198.24429886608485</v>
      </c>
      <c r="H48" s="95"/>
      <c r="I48" s="20">
        <f>IF(G$53,G48/G$53*100,0)</f>
        <v>94.062761624922544</v>
      </c>
      <c r="J48" s="19"/>
      <c r="K48" s="21">
        <v>36610266</v>
      </c>
      <c r="L48" s="95"/>
      <c r="M48" s="20">
        <f>(K48/$AR48)</f>
        <v>79.679339238688058</v>
      </c>
      <c r="N48" s="95"/>
      <c r="O48" s="20">
        <f>IF(M$53,M48/M$53*100,0)</f>
        <v>71.36529635739079</v>
      </c>
      <c r="P48" s="95"/>
      <c r="Q48" s="21">
        <v>8372911</v>
      </c>
      <c r="R48" s="95"/>
      <c r="S48" s="20">
        <f t="shared" si="4"/>
        <v>18.222976472892682</v>
      </c>
      <c r="T48" s="95"/>
      <c r="U48" s="20">
        <f>IF(S$53,S48/S$53*100,0)</f>
        <v>36.603229756357642</v>
      </c>
      <c r="V48" s="95"/>
      <c r="W48" s="21">
        <f t="shared" si="0"/>
        <v>136070485</v>
      </c>
      <c r="X48" s="95"/>
      <c r="Y48" s="95"/>
      <c r="Z48" s="21">
        <v>52511693</v>
      </c>
      <c r="AA48" s="95"/>
      <c r="AB48" s="20">
        <f t="shared" si="1"/>
        <v>38.591538054707456</v>
      </c>
      <c r="AC48" s="95"/>
      <c r="AD48" s="21">
        <v>19515</v>
      </c>
      <c r="AE48" s="95"/>
      <c r="AF48" s="20">
        <f t="shared" si="2"/>
        <v>1.434183173522164E-2</v>
      </c>
      <c r="AG48" s="95"/>
      <c r="AH48" s="21">
        <v>121612</v>
      </c>
      <c r="AI48" s="95"/>
      <c r="AJ48" s="20">
        <f t="shared" si="3"/>
        <v>8.9374268049386321E-2</v>
      </c>
      <c r="AK48" s="95"/>
      <c r="AL48" s="21">
        <v>83135184</v>
      </c>
      <c r="AM48" s="95"/>
      <c r="AN48" s="21">
        <v>1543803.58</v>
      </c>
      <c r="AO48" s="95"/>
      <c r="AP48" s="83">
        <v>35</v>
      </c>
      <c r="AQ48" s="95"/>
      <c r="AR48" s="21">
        <v>459470</v>
      </c>
    </row>
    <row r="49" spans="1:44" ht="11.25" x14ac:dyDescent="0.25">
      <c r="A49" s="83">
        <v>36</v>
      </c>
      <c r="B49" s="95"/>
      <c r="C49" s="83" t="s">
        <v>119</v>
      </c>
      <c r="D49" s="95"/>
      <c r="E49" s="21">
        <v>6720696</v>
      </c>
      <c r="F49" s="95"/>
      <c r="G49" s="20">
        <f>(E49/$AR49)</f>
        <v>302.78861056046134</v>
      </c>
      <c r="H49" s="95"/>
      <c r="I49" s="20">
        <f>IF(G$53,G49/G$53*100,0)</f>
        <v>143.66684470018149</v>
      </c>
      <c r="J49" s="19"/>
      <c r="K49" s="21">
        <v>2700719</v>
      </c>
      <c r="L49" s="95"/>
      <c r="M49" s="20">
        <f>(K49/$AR49)</f>
        <v>121.67593260046856</v>
      </c>
      <c r="N49" s="95"/>
      <c r="O49" s="20">
        <f>IF(M$53,M49/M$53*100,0)</f>
        <v>108.9798067172993</v>
      </c>
      <c r="P49" s="95"/>
      <c r="Q49" s="21">
        <v>108053</v>
      </c>
      <c r="R49" s="95"/>
      <c r="S49" s="20">
        <f t="shared" si="4"/>
        <v>4.8681293926833664</v>
      </c>
      <c r="T49" s="95"/>
      <c r="U49" s="20">
        <f>IF(S$53,S49/S$53*100,0)</f>
        <v>9.7782740876129548</v>
      </c>
      <c r="V49" s="95"/>
      <c r="W49" s="21">
        <f t="shared" si="0"/>
        <v>9529468</v>
      </c>
      <c r="X49" s="95"/>
      <c r="Y49" s="95"/>
      <c r="Z49" s="21">
        <v>4176571</v>
      </c>
      <c r="AA49" s="95"/>
      <c r="AB49" s="20">
        <f t="shared" si="1"/>
        <v>43.827955558484483</v>
      </c>
      <c r="AC49" s="95"/>
      <c r="AD49" s="21">
        <v>128021</v>
      </c>
      <c r="AE49" s="95"/>
      <c r="AF49" s="20">
        <f t="shared" si="2"/>
        <v>1.3434223190633516</v>
      </c>
      <c r="AG49" s="95"/>
      <c r="AH49" s="21">
        <v>322369</v>
      </c>
      <c r="AI49" s="95"/>
      <c r="AJ49" s="20">
        <f t="shared" si="3"/>
        <v>3.3828646048236899</v>
      </c>
      <c r="AK49" s="95"/>
      <c r="AL49" s="21">
        <v>3927655</v>
      </c>
      <c r="AM49" s="95"/>
      <c r="AN49" s="21">
        <v>34501.450000000004</v>
      </c>
      <c r="AO49" s="95"/>
      <c r="AP49" s="83">
        <v>36</v>
      </c>
      <c r="AQ49" s="95"/>
      <c r="AR49" s="21">
        <v>22196</v>
      </c>
    </row>
    <row r="50" spans="1:44" ht="11.25" x14ac:dyDescent="0.25">
      <c r="A50" s="83">
        <v>37</v>
      </c>
      <c r="B50" s="95"/>
      <c r="C50" s="83" t="s">
        <v>120</v>
      </c>
      <c r="D50" s="95"/>
      <c r="E50" s="21">
        <v>1423334</v>
      </c>
      <c r="F50" s="95"/>
      <c r="G50" s="20">
        <f>(E50/$AR50)</f>
        <v>88.863957045639012</v>
      </c>
      <c r="H50" s="95"/>
      <c r="I50" s="20">
        <f>IF(G$53,G50/G$53*100,0)</f>
        <v>42.164083690889434</v>
      </c>
      <c r="J50" s="19"/>
      <c r="K50" s="21">
        <v>658944</v>
      </c>
      <c r="L50" s="95"/>
      <c r="M50" s="20">
        <f>(K50/$AR50)</f>
        <v>41.140288443528753</v>
      </c>
      <c r="N50" s="95"/>
      <c r="O50" s="20">
        <f>IF(M$53,M50/M$53*100,0)</f>
        <v>36.847555527611711</v>
      </c>
      <c r="P50" s="95"/>
      <c r="Q50" s="21">
        <v>1461026</v>
      </c>
      <c r="R50" s="95"/>
      <c r="S50" s="20">
        <f t="shared" si="4"/>
        <v>91.217206717862268</v>
      </c>
      <c r="T50" s="95"/>
      <c r="U50" s="20">
        <f>IF(S$53,S50/S$53*100,0)</f>
        <v>183.22168061807741</v>
      </c>
      <c r="V50" s="95"/>
      <c r="W50" s="21">
        <f t="shared" si="0"/>
        <v>3543304</v>
      </c>
      <c r="X50" s="95"/>
      <c r="Y50" s="95"/>
      <c r="Z50" s="21">
        <v>1956720</v>
      </c>
      <c r="AA50" s="95"/>
      <c r="AB50" s="20">
        <f t="shared" si="1"/>
        <v>55.223034772065851</v>
      </c>
      <c r="AC50" s="95"/>
      <c r="AD50" s="21">
        <v>1898513</v>
      </c>
      <c r="AE50" s="95"/>
      <c r="AF50" s="20">
        <f t="shared" si="2"/>
        <v>53.580302452174578</v>
      </c>
      <c r="AG50" s="95"/>
      <c r="AH50" s="21">
        <v>0</v>
      </c>
      <c r="AI50" s="95"/>
      <c r="AJ50" s="20">
        <f t="shared" si="3"/>
        <v>0</v>
      </c>
      <c r="AK50" s="95"/>
      <c r="AL50" s="21">
        <v>450465</v>
      </c>
      <c r="AM50" s="95"/>
      <c r="AN50" s="21">
        <v>240678.78</v>
      </c>
      <c r="AO50" s="95"/>
      <c r="AP50" s="83">
        <v>37</v>
      </c>
      <c r="AQ50" s="95"/>
      <c r="AR50" s="21">
        <v>16017</v>
      </c>
    </row>
    <row r="51" spans="1:44" ht="11.25" x14ac:dyDescent="0.25">
      <c r="A51" s="97">
        <v>38</v>
      </c>
      <c r="B51" s="95"/>
      <c r="C51" s="83" t="s">
        <v>121</v>
      </c>
      <c r="D51" s="95"/>
      <c r="E51" s="23">
        <v>5406851</v>
      </c>
      <c r="F51" s="95"/>
      <c r="G51" s="20">
        <f>(E51/$AR51)</f>
        <v>192.27777382645803</v>
      </c>
      <c r="H51" s="95"/>
      <c r="I51" s="20">
        <f>IF(G$53,G51/G$53*100,0)</f>
        <v>91.231770641869545</v>
      </c>
      <c r="J51" s="19"/>
      <c r="K51" s="23">
        <v>2779747</v>
      </c>
      <c r="L51" s="95"/>
      <c r="M51" s="20">
        <f>(K51/$AR51)</f>
        <v>98.8530227596017</v>
      </c>
      <c r="N51" s="95"/>
      <c r="O51" s="20">
        <f>IF(M$53,M51/M$53*100,0)</f>
        <v>88.538325398631017</v>
      </c>
      <c r="P51" s="95"/>
      <c r="Q51" s="23">
        <v>2444050</v>
      </c>
      <c r="R51" s="95"/>
      <c r="S51" s="20">
        <f>(Q51/$AR51)</f>
        <v>86.915007112375534</v>
      </c>
      <c r="T51" s="95"/>
      <c r="U51" s="20">
        <f>IF(S$53,S51/S$53*100,0)</f>
        <v>174.58015046785246</v>
      </c>
      <c r="V51" s="95"/>
      <c r="W51" s="23">
        <f>(E51+K51+Q51)</f>
        <v>10630648</v>
      </c>
      <c r="X51" s="95"/>
      <c r="Y51" s="95"/>
      <c r="Z51" s="23">
        <v>3887123</v>
      </c>
      <c r="AA51" s="95"/>
      <c r="AB51" s="20">
        <f>IF($W51,Z51/$W51*100,0)</f>
        <v>36.565249832371464</v>
      </c>
      <c r="AC51" s="95"/>
      <c r="AD51" s="23">
        <v>5900</v>
      </c>
      <c r="AE51" s="95"/>
      <c r="AF51" s="20">
        <f>IF($W51,AD51/$W51*100,0)</f>
        <v>5.5499909318792236E-2</v>
      </c>
      <c r="AG51" s="95"/>
      <c r="AH51" s="23">
        <v>931874</v>
      </c>
      <c r="AI51" s="95"/>
      <c r="AJ51" s="20">
        <f>IF($W51,AH51/$W51*100,0)</f>
        <v>8.7659190672102021</v>
      </c>
      <c r="AK51" s="95"/>
      <c r="AL51" s="23">
        <v>940378</v>
      </c>
      <c r="AM51" s="95"/>
      <c r="AN51" s="23">
        <v>11176.11</v>
      </c>
      <c r="AO51" s="95"/>
      <c r="AP51" s="97">
        <v>38</v>
      </c>
      <c r="AQ51" s="95"/>
      <c r="AR51" s="23">
        <v>28120</v>
      </c>
    </row>
    <row r="52" spans="1:44" ht="8.85" customHeight="1" x14ac:dyDescent="0.25">
      <c r="A52" s="95"/>
      <c r="B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row>
    <row r="53" spans="1:44" ht="8.85" customHeight="1" x14ac:dyDescent="0.25">
      <c r="A53" s="97">
        <f>A51</f>
        <v>38</v>
      </c>
      <c r="B53" s="95"/>
      <c r="C53" s="91" t="s">
        <v>65</v>
      </c>
      <c r="D53" s="95"/>
      <c r="E53" s="24">
        <f>SUM(E14:E51)</f>
        <v>534347119</v>
      </c>
      <c r="F53" s="95"/>
      <c r="G53" s="26">
        <f>(E53/$AR53)</f>
        <v>210.75747239549335</v>
      </c>
      <c r="H53" s="95"/>
      <c r="I53" s="22">
        <f>IF(G$53,G53/G$53*100,0)</f>
        <v>100</v>
      </c>
      <c r="J53" s="25"/>
      <c r="K53" s="24">
        <f>SUM(K14:K51)</f>
        <v>283073452</v>
      </c>
      <c r="L53" s="95"/>
      <c r="M53" s="26">
        <f>(K53/$AR53)</f>
        <v>111.6499801803685</v>
      </c>
      <c r="N53" s="95"/>
      <c r="O53" s="22">
        <f>IF(M$53,M53/M$53*100,0)</f>
        <v>100</v>
      </c>
      <c r="P53" s="95"/>
      <c r="Q53" s="24">
        <f>SUM(Q14:Q51)</f>
        <v>126223552</v>
      </c>
      <c r="R53" s="95"/>
      <c r="S53" s="26">
        <f>(Q53/$AR53)</f>
        <v>49.785159927663273</v>
      </c>
      <c r="T53" s="95"/>
      <c r="U53" s="22">
        <f>IF(S$53,S53/S$53*100,0)</f>
        <v>100</v>
      </c>
      <c r="V53" s="95"/>
      <c r="W53" s="24">
        <f>(E53+K53+Q53)</f>
        <v>943644123</v>
      </c>
      <c r="X53" s="95"/>
      <c r="Y53" s="95"/>
      <c r="Z53" s="24">
        <f>SUM(Z14:Z51)</f>
        <v>355541561</v>
      </c>
      <c r="AA53" s="95"/>
      <c r="AB53" s="22">
        <f>IF($W53,Z53/$W53*100,0)</f>
        <v>37.677504933711113</v>
      </c>
      <c r="AC53" s="95"/>
      <c r="AD53" s="24">
        <f>SUM(AD14:AD51)</f>
        <v>13759086</v>
      </c>
      <c r="AE53" s="95"/>
      <c r="AF53" s="22">
        <f>IF($W53,AD53/$W53*100,0)</f>
        <v>1.4580799757706964</v>
      </c>
      <c r="AG53" s="95"/>
      <c r="AH53" s="24">
        <f>SUM(AH14:AH51)</f>
        <v>4313204</v>
      </c>
      <c r="AI53" s="95"/>
      <c r="AJ53" s="22">
        <f>IF($W53,AH53/$W53*100,0)</f>
        <v>0.4570795170416167</v>
      </c>
      <c r="AK53" s="95"/>
      <c r="AL53" s="24">
        <f>SUM(AL14:AL51)</f>
        <v>370005921</v>
      </c>
      <c r="AM53" s="95"/>
      <c r="AN53" s="24">
        <f>SUM(AN14:AN51)</f>
        <v>67711808.820000008</v>
      </c>
      <c r="AO53" s="95"/>
      <c r="AP53" s="97">
        <f>AP51</f>
        <v>38</v>
      </c>
      <c r="AQ53" s="95"/>
      <c r="AR53" s="23">
        <f>SUM(AR14:AR51)</f>
        <v>2535365</v>
      </c>
    </row>
    <row r="54" spans="1:44" ht="8.85" customHeight="1" x14ac:dyDescent="0.25">
      <c r="A54" s="95"/>
      <c r="B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row>
    <row r="55" spans="1:44" ht="8.85" customHeight="1" x14ac:dyDescent="0.25">
      <c r="A55" s="95"/>
      <c r="B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row>
    <row r="56" spans="1:44" ht="8.85" customHeight="1" x14ac:dyDescent="0.25">
      <c r="A56" s="95"/>
      <c r="B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row>
    <row r="57" spans="1:44" ht="8.85" customHeight="1" x14ac:dyDescent="0.25">
      <c r="A57" s="95"/>
      <c r="B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row>
    <row r="58" spans="1:44" ht="8.85" customHeight="1" x14ac:dyDescent="0.25">
      <c r="A58" s="95"/>
      <c r="B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row>
    <row r="59" spans="1:44" ht="8.85" customHeight="1" x14ac:dyDescent="0.25">
      <c r="A59" s="95"/>
      <c r="B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row>
    <row r="60" spans="1:44" ht="8.85" customHeight="1" x14ac:dyDescent="0.25">
      <c r="A60" s="95"/>
      <c r="B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row>
    <row r="61" spans="1:44" ht="8.85" customHeight="1" x14ac:dyDescent="0.25">
      <c r="A61" s="95"/>
      <c r="B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row>
    <row r="62" spans="1:44" ht="8.85" customHeight="1" x14ac:dyDescent="0.25">
      <c r="A62" s="95"/>
      <c r="B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row>
    <row r="63" spans="1:44" ht="8.85" customHeight="1" x14ac:dyDescent="0.25">
      <c r="A63" s="95"/>
      <c r="B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row>
    <row r="64" spans="1:44" ht="8.85" customHeight="1" x14ac:dyDescent="0.25">
      <c r="A64" s="95"/>
      <c r="B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row>
    <row r="65" spans="1:44" ht="8.85" customHeight="1" x14ac:dyDescent="0.25">
      <c r="A65" s="95"/>
      <c r="B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row>
    <row r="66" spans="1:44" ht="8.85" customHeight="1" x14ac:dyDescent="0.25">
      <c r="A66" s="95"/>
      <c r="B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row>
    <row r="67" spans="1:44" ht="8.85" customHeight="1" x14ac:dyDescent="0.25">
      <c r="A67" s="95"/>
      <c r="B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row>
    <row r="68" spans="1:44" s="80" customFormat="1" ht="10.5" customHeight="1" x14ac:dyDescent="0.25">
      <c r="A68" s="233"/>
      <c r="AQ68" s="237"/>
    </row>
    <row r="69" spans="1:44" s="80" customFormat="1" ht="10.5" customHeight="1" x14ac:dyDescent="0.25">
      <c r="A69" s="102"/>
      <c r="W69" s="84" t="s">
        <v>42</v>
      </c>
      <c r="Z69" s="102" t="s">
        <v>423</v>
      </c>
      <c r="AP69" s="84" t="s">
        <v>424</v>
      </c>
    </row>
    <row r="70" spans="1:44" s="80" customFormat="1" ht="10.5" customHeight="1" x14ac:dyDescent="0.25">
      <c r="A70" s="85"/>
      <c r="W70" s="84" t="s">
        <v>425</v>
      </c>
      <c r="Z70" s="102" t="s">
        <v>426</v>
      </c>
      <c r="AP70" s="84" t="s">
        <v>122</v>
      </c>
    </row>
    <row r="71" spans="1:44" s="80" customFormat="1" ht="10.5" customHeight="1" x14ac:dyDescent="0.25">
      <c r="A71" s="86"/>
      <c r="W71" s="84" t="s">
        <v>48</v>
      </c>
      <c r="Z71" s="87" t="s">
        <v>49</v>
      </c>
    </row>
    <row r="72" spans="1:44" ht="8.4499999999999993" customHeight="1" x14ac:dyDescent="0.25"/>
    <row r="73" spans="1:44" ht="9.6" customHeight="1" x14ac:dyDescent="0.25">
      <c r="Z73" s="89" t="s">
        <v>427</v>
      </c>
      <c r="AA73" s="89"/>
      <c r="AB73" s="89"/>
      <c r="AC73" s="89"/>
      <c r="AD73" s="89"/>
      <c r="AE73" s="89"/>
      <c r="AF73" s="89"/>
      <c r="AG73" s="89"/>
      <c r="AH73" s="89"/>
      <c r="AI73" s="89"/>
      <c r="AJ73" s="89"/>
      <c r="AK73" s="89"/>
      <c r="AL73" s="89"/>
      <c r="AN73" s="92" t="s">
        <v>285</v>
      </c>
    </row>
    <row r="74" spans="1:44" ht="8.85" customHeight="1" x14ac:dyDescent="0.25"/>
    <row r="75" spans="1:44" ht="9.6" customHeight="1" x14ac:dyDescent="0.25">
      <c r="E75" s="90" t="s">
        <v>428</v>
      </c>
      <c r="F75" s="90"/>
      <c r="G75" s="90"/>
      <c r="H75" s="90"/>
      <c r="I75" s="90"/>
      <c r="Q75" s="90" t="s">
        <v>429</v>
      </c>
      <c r="R75" s="90"/>
      <c r="S75" s="90"/>
      <c r="T75" s="90"/>
      <c r="U75" s="90"/>
      <c r="AD75" s="89" t="s">
        <v>365</v>
      </c>
      <c r="AE75" s="89"/>
      <c r="AF75" s="89"/>
      <c r="AG75" s="89"/>
      <c r="AH75" s="89"/>
      <c r="AI75" s="89"/>
      <c r="AJ75" s="89"/>
      <c r="AN75" s="91" t="s">
        <v>430</v>
      </c>
    </row>
    <row r="76" spans="1:44" ht="9.6" customHeight="1" x14ac:dyDescent="0.25">
      <c r="E76" s="89" t="s">
        <v>431</v>
      </c>
      <c r="F76" s="89"/>
      <c r="G76" s="89"/>
      <c r="H76" s="89"/>
      <c r="I76" s="89"/>
      <c r="K76" s="89" t="s">
        <v>432</v>
      </c>
      <c r="L76" s="89"/>
      <c r="M76" s="89"/>
      <c r="N76" s="89"/>
      <c r="O76" s="89"/>
      <c r="Q76" s="89" t="s">
        <v>433</v>
      </c>
      <c r="R76" s="89"/>
      <c r="S76" s="89"/>
      <c r="T76" s="89"/>
      <c r="U76" s="89"/>
      <c r="AN76" s="91" t="s">
        <v>434</v>
      </c>
    </row>
    <row r="77" spans="1:44" ht="9.6" customHeight="1" x14ac:dyDescent="0.25">
      <c r="Z77" s="89" t="s">
        <v>392</v>
      </c>
      <c r="AA77" s="89"/>
      <c r="AB77" s="89"/>
      <c r="AD77" s="89" t="s">
        <v>59</v>
      </c>
      <c r="AE77" s="89"/>
      <c r="AF77" s="89"/>
      <c r="AH77" s="89" t="s">
        <v>60</v>
      </c>
      <c r="AI77" s="89"/>
      <c r="AJ77" s="89"/>
      <c r="AN77" s="92" t="s">
        <v>435</v>
      </c>
    </row>
    <row r="78" spans="1:44" ht="9.6" customHeight="1" x14ac:dyDescent="0.25">
      <c r="I78" s="91" t="s">
        <v>64</v>
      </c>
      <c r="O78" s="91" t="s">
        <v>64</v>
      </c>
      <c r="U78" s="91" t="s">
        <v>64</v>
      </c>
      <c r="AB78" s="91" t="s">
        <v>268</v>
      </c>
      <c r="AF78" s="91" t="s">
        <v>268</v>
      </c>
      <c r="AJ78" s="91" t="s">
        <v>268</v>
      </c>
      <c r="AL78" s="91" t="s">
        <v>377</v>
      </c>
    </row>
    <row r="79" spans="1:44" ht="9.6" customHeight="1" x14ac:dyDescent="0.25">
      <c r="A79" s="92" t="s">
        <v>71</v>
      </c>
      <c r="C79" s="92" t="s">
        <v>72</v>
      </c>
      <c r="E79" s="92" t="s">
        <v>73</v>
      </c>
      <c r="G79" s="92" t="s">
        <v>395</v>
      </c>
      <c r="I79" s="92" t="s">
        <v>79</v>
      </c>
      <c r="K79" s="92" t="s">
        <v>73</v>
      </c>
      <c r="M79" s="92" t="s">
        <v>395</v>
      </c>
      <c r="O79" s="92" t="s">
        <v>79</v>
      </c>
      <c r="Q79" s="92" t="s">
        <v>73</v>
      </c>
      <c r="S79" s="92" t="s">
        <v>395</v>
      </c>
      <c r="U79" s="92" t="s">
        <v>79</v>
      </c>
      <c r="W79" s="92" t="s">
        <v>65</v>
      </c>
      <c r="Z79" s="92" t="s">
        <v>73</v>
      </c>
      <c r="AB79" s="92" t="s">
        <v>349</v>
      </c>
      <c r="AD79" s="92" t="s">
        <v>73</v>
      </c>
      <c r="AF79" s="92" t="s">
        <v>349</v>
      </c>
      <c r="AH79" s="92" t="s">
        <v>73</v>
      </c>
      <c r="AJ79" s="92" t="s">
        <v>349</v>
      </c>
      <c r="AL79" s="92" t="s">
        <v>386</v>
      </c>
      <c r="AN79" s="92" t="s">
        <v>298</v>
      </c>
      <c r="AP79" s="92" t="s">
        <v>71</v>
      </c>
    </row>
    <row r="80" spans="1:44" ht="8.85" customHeight="1" x14ac:dyDescent="0.25"/>
    <row r="81" spans="1:44" ht="8.85" customHeight="1" x14ac:dyDescent="0.25">
      <c r="B81" s="83" t="s">
        <v>279</v>
      </c>
    </row>
    <row r="82" spans="1:44" ht="11.25" x14ac:dyDescent="0.25">
      <c r="A82" s="83">
        <v>1</v>
      </c>
      <c r="B82" s="95"/>
      <c r="C82" s="83" t="s">
        <v>123</v>
      </c>
      <c r="D82" s="95"/>
      <c r="E82" s="19">
        <v>169516</v>
      </c>
      <c r="F82" s="95"/>
      <c r="G82" s="34">
        <f>(E82/$AR82)</f>
        <v>5.0733546823092812</v>
      </c>
      <c r="H82" s="95"/>
      <c r="I82" s="20">
        <f>IF(G$195,G82/G$195*100,0)</f>
        <v>12.381031630040003</v>
      </c>
      <c r="J82" s="19"/>
      <c r="K82" s="19">
        <v>4190496</v>
      </c>
      <c r="L82" s="95"/>
      <c r="M82" s="34">
        <f>(K82/$AR82)</f>
        <v>125.41513782060875</v>
      </c>
      <c r="N82" s="95"/>
      <c r="O82" s="20">
        <f>IF(M$195,M82/M$195*100,0)</f>
        <v>171.65582263050055</v>
      </c>
      <c r="P82" s="95"/>
      <c r="Q82" s="19">
        <v>1246093</v>
      </c>
      <c r="R82" s="95"/>
      <c r="S82" s="34">
        <f>(Q82/$AR82)</f>
        <v>37.293658157004757</v>
      </c>
      <c r="T82" s="95"/>
      <c r="U82" s="20">
        <f>IF(S$195,S82/S$195*100,0)</f>
        <v>56.82619239920961</v>
      </c>
      <c r="V82" s="95"/>
      <c r="W82" s="19">
        <f>(E82+K82+Q82)</f>
        <v>5606105</v>
      </c>
      <c r="X82" s="95"/>
      <c r="Y82" s="95"/>
      <c r="Z82" s="19">
        <v>26832</v>
      </c>
      <c r="AA82" s="95"/>
      <c r="AB82" s="20">
        <f>IF($W82,Z82/$W82*100,0)</f>
        <v>0.47862107470338139</v>
      </c>
      <c r="AC82" s="95"/>
      <c r="AD82" s="19">
        <v>0</v>
      </c>
      <c r="AE82" s="95"/>
      <c r="AF82" s="20">
        <f>IF($W82,AD82/$W82*100,0)</f>
        <v>0</v>
      </c>
      <c r="AG82" s="95"/>
      <c r="AH82" s="19">
        <v>0</v>
      </c>
      <c r="AI82" s="95"/>
      <c r="AJ82" s="20">
        <f>IF($W82,AH82/$W82*100,0)</f>
        <v>0</v>
      </c>
      <c r="AK82" s="95"/>
      <c r="AL82" s="19">
        <v>3820988</v>
      </c>
      <c r="AM82" s="95"/>
      <c r="AN82" s="19">
        <v>8388007.8799999999</v>
      </c>
      <c r="AO82" s="95"/>
      <c r="AP82" s="83">
        <v>1</v>
      </c>
      <c r="AQ82" s="95"/>
      <c r="AR82" s="21">
        <v>33413</v>
      </c>
    </row>
    <row r="83" spans="1:44" ht="11.25" x14ac:dyDescent="0.25">
      <c r="A83" s="83">
        <v>2</v>
      </c>
      <c r="B83" s="95"/>
      <c r="C83" s="83" t="s">
        <v>124</v>
      </c>
      <c r="D83" s="95"/>
      <c r="E83" s="21">
        <v>5650509</v>
      </c>
      <c r="F83" s="95"/>
      <c r="G83" s="20">
        <f>(E83/$AR83)</f>
        <v>50.273668757507004</v>
      </c>
      <c r="H83" s="95"/>
      <c r="I83" s="20">
        <f>IF(G$195,G83/G$195*100,0)</f>
        <v>122.68802834055492</v>
      </c>
      <c r="J83" s="21"/>
      <c r="K83" s="21">
        <v>1815388</v>
      </c>
      <c r="L83" s="95"/>
      <c r="M83" s="20">
        <f>(K83/$AR83)</f>
        <v>16.151857289025312</v>
      </c>
      <c r="N83" s="95"/>
      <c r="O83" s="20">
        <f>IF(M$195,M83/M$195*100,0)</f>
        <v>22.107062976112978</v>
      </c>
      <c r="P83" s="95"/>
      <c r="Q83" s="21">
        <v>828873</v>
      </c>
      <c r="R83" s="95"/>
      <c r="S83" s="20">
        <f>(Q83/$AR83)</f>
        <v>7.3746430001334575</v>
      </c>
      <c r="T83" s="95"/>
      <c r="U83" s="20">
        <f>IF(S$195,S83/S$195*100,0)</f>
        <v>11.237108471279186</v>
      </c>
      <c r="V83" s="95"/>
      <c r="W83" s="21">
        <f>(E83+K83+Q83)</f>
        <v>8294770</v>
      </c>
      <c r="X83" s="95"/>
      <c r="Y83" s="95"/>
      <c r="Z83" s="21">
        <v>0</v>
      </c>
      <c r="AA83" s="95"/>
      <c r="AB83" s="20">
        <f>IF($W83,Z83/$W83*100,0)</f>
        <v>0</v>
      </c>
      <c r="AC83" s="95"/>
      <c r="AD83" s="21">
        <v>190810</v>
      </c>
      <c r="AE83" s="95"/>
      <c r="AF83" s="20">
        <f>IF($W83,AD83/$W83*100,0)</f>
        <v>2.3003651698600445</v>
      </c>
      <c r="AG83" s="95"/>
      <c r="AH83" s="21">
        <v>0</v>
      </c>
      <c r="AI83" s="95"/>
      <c r="AJ83" s="20">
        <f>IF($W83,AH83/$W83*100,0)</f>
        <v>0</v>
      </c>
      <c r="AK83" s="95"/>
      <c r="AL83" s="21">
        <v>0</v>
      </c>
      <c r="AM83" s="95"/>
      <c r="AN83" s="21">
        <v>22364571.210000005</v>
      </c>
      <c r="AO83" s="95"/>
      <c r="AP83" s="83">
        <v>2</v>
      </c>
      <c r="AQ83" s="95"/>
      <c r="AR83" s="21">
        <v>112395</v>
      </c>
    </row>
    <row r="84" spans="1:44" ht="11.25" x14ac:dyDescent="0.25">
      <c r="A84" s="83">
        <v>3</v>
      </c>
      <c r="B84" s="95"/>
      <c r="C84" s="83" t="s">
        <v>125</v>
      </c>
      <c r="D84" s="95"/>
      <c r="E84" s="21">
        <v>0</v>
      </c>
      <c r="F84" s="95"/>
      <c r="G84" s="20">
        <f>(E84/$AR84)</f>
        <v>0</v>
      </c>
      <c r="H84" s="95"/>
      <c r="I84" s="20">
        <f>IF(G$195,G84/G$195*100,0)</f>
        <v>0</v>
      </c>
      <c r="J84" s="21"/>
      <c r="K84" s="21">
        <v>3072722</v>
      </c>
      <c r="L84" s="95"/>
      <c r="M84" s="20">
        <f>(K84/$AR84)</f>
        <v>201.84733626748999</v>
      </c>
      <c r="N84" s="95"/>
      <c r="O84" s="20">
        <f>IF(M$195,M84/M$195*100,0)</f>
        <v>276.26864790701296</v>
      </c>
      <c r="P84" s="95"/>
      <c r="Q84" s="21">
        <v>969498</v>
      </c>
      <c r="R84" s="95"/>
      <c r="S84" s="20">
        <f>(Q84/$AR84)</f>
        <v>63.686395585627011</v>
      </c>
      <c r="T84" s="95"/>
      <c r="U84" s="20">
        <f>IF(S$195,S84/S$195*100,0)</f>
        <v>97.042112455821325</v>
      </c>
      <c r="V84" s="95"/>
      <c r="W84" s="21">
        <f>(E84+K84+Q84)</f>
        <v>4042220</v>
      </c>
      <c r="X84" s="95"/>
      <c r="Y84" s="95"/>
      <c r="Z84" s="21">
        <v>41856</v>
      </c>
      <c r="AA84" s="95"/>
      <c r="AB84" s="20">
        <f>IF($W84,Z84/$W84*100,0)</f>
        <v>1.0354706077353533</v>
      </c>
      <c r="AC84" s="95"/>
      <c r="AD84" s="21">
        <v>0</v>
      </c>
      <c r="AE84" s="95"/>
      <c r="AF84" s="20">
        <f>IF($W84,AD84/$W84*100,0)</f>
        <v>0</v>
      </c>
      <c r="AG84" s="95"/>
      <c r="AH84" s="21">
        <v>814520</v>
      </c>
      <c r="AI84" s="95"/>
      <c r="AJ84" s="20">
        <f>IF($W84,AH84/$W84*100,0)</f>
        <v>20.150313441623663</v>
      </c>
      <c r="AK84" s="95"/>
      <c r="AL84" s="21">
        <v>989905</v>
      </c>
      <c r="AM84" s="95"/>
      <c r="AN84" s="21">
        <v>6534782.9699999988</v>
      </c>
      <c r="AO84" s="95"/>
      <c r="AP84" s="83">
        <v>3</v>
      </c>
      <c r="AQ84" s="95"/>
      <c r="AR84" s="21">
        <v>15223</v>
      </c>
    </row>
    <row r="85" spans="1:44" ht="11.25" x14ac:dyDescent="0.25">
      <c r="A85" s="83">
        <v>4</v>
      </c>
      <c r="B85" s="95"/>
      <c r="C85" s="83" t="s">
        <v>126</v>
      </c>
      <c r="D85" s="95"/>
      <c r="E85" s="21">
        <v>4578</v>
      </c>
      <c r="F85" s="95"/>
      <c r="G85" s="20">
        <f>(E85/$AR85)</f>
        <v>0.34511873350923483</v>
      </c>
      <c r="H85" s="95"/>
      <c r="I85" s="20">
        <f>IF(G$195,G85/G$195*100,0)</f>
        <v>0.84222890439669384</v>
      </c>
      <c r="J85" s="21"/>
      <c r="K85" s="21">
        <v>194597</v>
      </c>
      <c r="L85" s="95"/>
      <c r="M85" s="20">
        <f>(K85/$AR85)</f>
        <v>14.669958537504712</v>
      </c>
      <c r="N85" s="95"/>
      <c r="O85" s="20">
        <f>IF(M$195,M85/M$195*100,0)</f>
        <v>20.078786695691111</v>
      </c>
      <c r="P85" s="95"/>
      <c r="Q85" s="21">
        <v>975770</v>
      </c>
      <c r="R85" s="95"/>
      <c r="S85" s="20">
        <f>(Q85/$AR85)</f>
        <v>73.559743686392764</v>
      </c>
      <c r="T85" s="95"/>
      <c r="U85" s="20">
        <f>IF(S$195,S85/S$195*100,0)</f>
        <v>112.08662153659925</v>
      </c>
      <c r="V85" s="95"/>
      <c r="W85" s="21">
        <f>(E85+K85+Q85)</f>
        <v>1174945</v>
      </c>
      <c r="X85" s="95"/>
      <c r="Y85" s="95"/>
      <c r="Z85" s="21">
        <v>0</v>
      </c>
      <c r="AA85" s="95"/>
      <c r="AB85" s="20">
        <f>IF($W85,Z85/$W85*100,0)</f>
        <v>0</v>
      </c>
      <c r="AC85" s="95"/>
      <c r="AD85" s="21">
        <v>0</v>
      </c>
      <c r="AE85" s="95"/>
      <c r="AF85" s="20">
        <f>IF($W85,AD85/$W85*100,0)</f>
        <v>0</v>
      </c>
      <c r="AG85" s="95"/>
      <c r="AH85" s="21">
        <v>0</v>
      </c>
      <c r="AI85" s="95"/>
      <c r="AJ85" s="20">
        <f>IF($W85,AH85/$W85*100,0)</f>
        <v>0</v>
      </c>
      <c r="AK85" s="95"/>
      <c r="AL85" s="21">
        <v>3279763</v>
      </c>
      <c r="AM85" s="95"/>
      <c r="AN85" s="21">
        <v>3229743.8400000003</v>
      </c>
      <c r="AO85" s="95"/>
      <c r="AP85" s="83">
        <v>4</v>
      </c>
      <c r="AQ85" s="95"/>
      <c r="AR85" s="21">
        <v>13265</v>
      </c>
    </row>
    <row r="86" spans="1:44" ht="11.25" x14ac:dyDescent="0.25">
      <c r="A86" s="83">
        <v>5</v>
      </c>
      <c r="B86" s="95"/>
      <c r="C86" s="83" t="s">
        <v>127</v>
      </c>
      <c r="D86" s="95"/>
      <c r="E86" s="21">
        <v>0</v>
      </c>
      <c r="F86" s="95"/>
      <c r="G86" s="20">
        <v>0</v>
      </c>
      <c r="H86" s="95"/>
      <c r="I86" s="20">
        <f>IF(G$195,G86/G$195*100,0)</f>
        <v>0</v>
      </c>
      <c r="J86" s="21"/>
      <c r="K86" s="21">
        <v>0</v>
      </c>
      <c r="L86" s="95"/>
      <c r="M86" s="20">
        <v>0</v>
      </c>
      <c r="N86" s="95"/>
      <c r="O86" s="20">
        <f>IF(M$195,M86/M$195*100,0)</f>
        <v>0</v>
      </c>
      <c r="P86" s="95"/>
      <c r="Q86" s="21">
        <v>0</v>
      </c>
      <c r="R86" s="95"/>
      <c r="S86" s="20">
        <v>0</v>
      </c>
      <c r="T86" s="95"/>
      <c r="U86" s="20">
        <f>IF(S$195,S86/S$195*100,0)</f>
        <v>0</v>
      </c>
      <c r="V86" s="95"/>
      <c r="W86" s="21">
        <f>(E86+K86+Q86)</f>
        <v>0</v>
      </c>
      <c r="X86" s="95"/>
      <c r="Y86" s="95"/>
      <c r="Z86" s="21">
        <v>0</v>
      </c>
      <c r="AA86" s="95"/>
      <c r="AB86" s="22">
        <f>IF($W86,Z86/$W86*100,0)</f>
        <v>0</v>
      </c>
      <c r="AC86" s="95"/>
      <c r="AD86" s="21">
        <v>0</v>
      </c>
      <c r="AE86" s="95"/>
      <c r="AF86" s="22">
        <f>IF($W86,AD86/$W86*100,0)</f>
        <v>0</v>
      </c>
      <c r="AG86" s="95"/>
      <c r="AH86" s="21">
        <v>0</v>
      </c>
      <c r="AI86" s="95"/>
      <c r="AJ86" s="22">
        <f>IF($W86,AH86/$W86*100,0)</f>
        <v>0</v>
      </c>
      <c r="AK86" s="95"/>
      <c r="AL86" s="21">
        <v>0</v>
      </c>
      <c r="AM86" s="95"/>
      <c r="AN86" s="21">
        <v>0</v>
      </c>
      <c r="AO86" s="95"/>
      <c r="AP86" s="83">
        <v>5</v>
      </c>
      <c r="AQ86" s="95"/>
      <c r="AR86" s="21">
        <v>0</v>
      </c>
    </row>
    <row r="87" spans="1:44" ht="11.25" x14ac:dyDescent="0.25">
      <c r="A87" s="83">
        <v>6</v>
      </c>
      <c r="B87" s="95"/>
      <c r="C87" s="83" t="s">
        <v>128</v>
      </c>
      <c r="D87" s="95"/>
      <c r="E87" s="21">
        <v>0</v>
      </c>
      <c r="F87" s="95"/>
      <c r="G87" s="20">
        <f>(E87/$AR87)</f>
        <v>0</v>
      </c>
      <c r="H87" s="95"/>
      <c r="I87" s="20">
        <f>IF(G$195,G87/G$195*100,0)</f>
        <v>0</v>
      </c>
      <c r="J87" s="21"/>
      <c r="K87" s="21">
        <v>1304423</v>
      </c>
      <c r="L87" s="95"/>
      <c r="M87" s="20">
        <f>(K87/$AR87)</f>
        <v>80.924561076989889</v>
      </c>
      <c r="N87" s="95"/>
      <c r="O87" s="20">
        <f>IF(M$195,M87/M$195*100,0)</f>
        <v>110.76152643194104</v>
      </c>
      <c r="P87" s="95"/>
      <c r="Q87" s="21">
        <v>685797</v>
      </c>
      <c r="R87" s="95"/>
      <c r="S87" s="20">
        <f>(Q87/$AR87)</f>
        <v>42.545877535827287</v>
      </c>
      <c r="T87" s="95"/>
      <c r="U87" s="20">
        <f>IF(S$195,S87/S$195*100,0)</f>
        <v>64.829258971207096</v>
      </c>
      <c r="V87" s="95"/>
      <c r="W87" s="21">
        <f>(E87+K87+Q87)</f>
        <v>1990220</v>
      </c>
      <c r="X87" s="95"/>
      <c r="Y87" s="95"/>
      <c r="Z87" s="21">
        <v>12918</v>
      </c>
      <c r="AA87" s="95"/>
      <c r="AB87" s="22">
        <f>IF($W87,Z87/$W87*100,0)</f>
        <v>0.64907397172171921</v>
      </c>
      <c r="AC87" s="95"/>
      <c r="AD87" s="21">
        <v>0</v>
      </c>
      <c r="AE87" s="95"/>
      <c r="AF87" s="22">
        <f>IF($W87,AD87/$W87*100,0)</f>
        <v>0</v>
      </c>
      <c r="AG87" s="95"/>
      <c r="AH87" s="21">
        <v>0</v>
      </c>
      <c r="AI87" s="95"/>
      <c r="AJ87" s="22">
        <f>IF($W87,AH87/$W87*100,0)</f>
        <v>0</v>
      </c>
      <c r="AK87" s="95"/>
      <c r="AL87" s="21">
        <v>651542</v>
      </c>
      <c r="AM87" s="95"/>
      <c r="AN87" s="21">
        <v>3920353.69</v>
      </c>
      <c r="AO87" s="95"/>
      <c r="AP87" s="83">
        <v>6</v>
      </c>
      <c r="AQ87" s="95"/>
      <c r="AR87" s="21">
        <v>16119</v>
      </c>
    </row>
    <row r="88" spans="1:44" ht="11.25" x14ac:dyDescent="0.25">
      <c r="A88" s="83">
        <v>7</v>
      </c>
      <c r="B88" s="95"/>
      <c r="C88" s="83" t="s">
        <v>129</v>
      </c>
      <c r="D88" s="95"/>
      <c r="E88" s="21">
        <v>107951604</v>
      </c>
      <c r="F88" s="95"/>
      <c r="G88" s="20">
        <f>(E88/$AR88)</f>
        <v>452.35604647946934</v>
      </c>
      <c r="H88" s="95"/>
      <c r="I88" s="20">
        <f>IF(G$195,G88/G$195*100,0)</f>
        <v>1103.9311994155448</v>
      </c>
      <c r="J88" s="21"/>
      <c r="K88" s="21">
        <v>17677608</v>
      </c>
      <c r="L88" s="95"/>
      <c r="M88" s="20">
        <f>(K88/$AR88)</f>
        <v>74.07553542320538</v>
      </c>
      <c r="N88" s="95"/>
      <c r="O88" s="20">
        <f>IF(M$195,M88/M$195*100,0)</f>
        <v>101.38725827541721</v>
      </c>
      <c r="P88" s="95"/>
      <c r="Q88" s="21">
        <v>17104114</v>
      </c>
      <c r="R88" s="95"/>
      <c r="S88" s="20">
        <f>(Q88/$AR88)</f>
        <v>71.672389301173723</v>
      </c>
      <c r="T88" s="95"/>
      <c r="U88" s="20">
        <f>IF(S$195,S88/S$195*100,0)</f>
        <v>109.21076626468071</v>
      </c>
      <c r="V88" s="95"/>
      <c r="W88" s="21">
        <f>(E88+K88+Q88)</f>
        <v>142733326</v>
      </c>
      <c r="X88" s="95"/>
      <c r="Y88" s="95"/>
      <c r="Z88" s="21">
        <v>13841643</v>
      </c>
      <c r="AA88" s="95"/>
      <c r="AB88" s="22">
        <f>IF($W88,Z88/$W88*100,0)</f>
        <v>9.6975551456006848</v>
      </c>
      <c r="AC88" s="95"/>
      <c r="AD88" s="21">
        <v>1882360</v>
      </c>
      <c r="AE88" s="95"/>
      <c r="AF88" s="22">
        <f>IF($W88,AD88/$W88*100,0)</f>
        <v>1.3187950233850783</v>
      </c>
      <c r="AG88" s="95"/>
      <c r="AH88" s="21">
        <v>3005912</v>
      </c>
      <c r="AI88" s="95"/>
      <c r="AJ88" s="22">
        <f>IF($W88,AH88/$W88*100,0)</f>
        <v>2.105963676625878</v>
      </c>
      <c r="AK88" s="95"/>
      <c r="AL88" s="21">
        <v>22070941</v>
      </c>
      <c r="AM88" s="95"/>
      <c r="AN88" s="21">
        <v>7319209.9400000004</v>
      </c>
      <c r="AO88" s="95"/>
      <c r="AP88" s="83">
        <v>7</v>
      </c>
      <c r="AQ88" s="95"/>
      <c r="AR88" s="21">
        <v>238643</v>
      </c>
    </row>
    <row r="89" spans="1:44" ht="11.25" x14ac:dyDescent="0.25">
      <c r="A89" s="83">
        <v>8</v>
      </c>
      <c r="B89" s="95"/>
      <c r="C89" s="83" t="s">
        <v>130</v>
      </c>
      <c r="D89" s="95"/>
      <c r="E89" s="21">
        <v>278767</v>
      </c>
      <c r="F89" s="95"/>
      <c r="G89" s="20">
        <f>(E89/$AR89)</f>
        <v>3.5975970162736974</v>
      </c>
      <c r="H89" s="95"/>
      <c r="I89" s="20">
        <f>IF(G$195,G89/G$195*100,0)</f>
        <v>8.7795877165732978</v>
      </c>
      <c r="J89" s="21"/>
      <c r="K89" s="21">
        <v>2494366</v>
      </c>
      <c r="L89" s="95"/>
      <c r="M89" s="20">
        <f>(K89/$AR89)</f>
        <v>32.190767483577893</v>
      </c>
      <c r="N89" s="95"/>
      <c r="O89" s="20">
        <f>IF(M$195,M89/M$195*100,0)</f>
        <v>44.059535152802894</v>
      </c>
      <c r="P89" s="95"/>
      <c r="Q89" s="21">
        <v>2432889</v>
      </c>
      <c r="R89" s="95"/>
      <c r="S89" s="20">
        <f>(Q89/$AR89)</f>
        <v>31.397382786790043</v>
      </c>
      <c r="T89" s="95"/>
      <c r="U89" s="20">
        <f>IF(S$195,S89/S$195*100,0)</f>
        <v>47.841745842212127</v>
      </c>
      <c r="V89" s="95"/>
      <c r="W89" s="21">
        <f>(E89+K89+Q89)</f>
        <v>5206022</v>
      </c>
      <c r="X89" s="95"/>
      <c r="Y89" s="95"/>
      <c r="Z89" s="21">
        <v>22993</v>
      </c>
      <c r="AA89" s="95"/>
      <c r="AB89" s="22">
        <f>IF($W89,Z89/$W89*100,0)</f>
        <v>0.44166159881767691</v>
      </c>
      <c r="AC89" s="95"/>
      <c r="AD89" s="21">
        <v>116491</v>
      </c>
      <c r="AE89" s="95"/>
      <c r="AF89" s="22">
        <f>IF($W89,AD89/$W89*100,0)</f>
        <v>2.2376202021428258</v>
      </c>
      <c r="AG89" s="95"/>
      <c r="AH89" s="21">
        <v>0</v>
      </c>
      <c r="AI89" s="95"/>
      <c r="AJ89" s="22">
        <f>IF($W89,AH89/$W89*100,0)</f>
        <v>0</v>
      </c>
      <c r="AK89" s="95"/>
      <c r="AL89" s="21">
        <v>1595426</v>
      </c>
      <c r="AM89" s="95"/>
      <c r="AN89" s="21">
        <v>20724591.5</v>
      </c>
      <c r="AO89" s="95"/>
      <c r="AP89" s="83">
        <v>8</v>
      </c>
      <c r="AQ89" s="95"/>
      <c r="AR89" s="21">
        <v>77487</v>
      </c>
    </row>
    <row r="90" spans="1:44" ht="11.25" x14ac:dyDescent="0.25">
      <c r="A90" s="83">
        <v>9</v>
      </c>
      <c r="B90" s="95"/>
      <c r="C90" s="83" t="s">
        <v>131</v>
      </c>
      <c r="D90" s="95"/>
      <c r="E90" s="21">
        <v>0</v>
      </c>
      <c r="F90" s="95"/>
      <c r="G90" s="20">
        <f>(E90/$AR90)</f>
        <v>0</v>
      </c>
      <c r="H90" s="95"/>
      <c r="I90" s="20">
        <f>IF(G$195,G90/G$195*100,0)</f>
        <v>0</v>
      </c>
      <c r="J90" s="21"/>
      <c r="K90" s="21">
        <v>1021965</v>
      </c>
      <c r="L90" s="95"/>
      <c r="M90" s="20">
        <f>(K90/$AR90)</f>
        <v>242.80470420527442</v>
      </c>
      <c r="N90" s="95"/>
      <c r="O90" s="20">
        <f>IF(M$195,M90/M$195*100,0)</f>
        <v>332.32703773390017</v>
      </c>
      <c r="P90" s="95"/>
      <c r="Q90" s="21">
        <v>283374</v>
      </c>
      <c r="R90" s="95"/>
      <c r="S90" s="20">
        <f>(Q90/$AR90)</f>
        <v>67.325730577334284</v>
      </c>
      <c r="T90" s="95"/>
      <c r="U90" s="20">
        <f>IF(S$195,S90/S$195*100,0)</f>
        <v>102.58754727407577</v>
      </c>
      <c r="V90" s="95"/>
      <c r="W90" s="21">
        <f>(E90+K90+Q90)</f>
        <v>1305339</v>
      </c>
      <c r="X90" s="95"/>
      <c r="Y90" s="95"/>
      <c r="Z90" s="21">
        <v>7981</v>
      </c>
      <c r="AA90" s="95"/>
      <c r="AB90" s="22">
        <f>IF($W90,Z90/$W90*100,0)</f>
        <v>0.61141205464634085</v>
      </c>
      <c r="AC90" s="95"/>
      <c r="AD90" s="21">
        <v>0</v>
      </c>
      <c r="AE90" s="95"/>
      <c r="AF90" s="22">
        <f>IF($W90,AD90/$W90*100,0)</f>
        <v>0</v>
      </c>
      <c r="AG90" s="95"/>
      <c r="AH90" s="21">
        <v>0</v>
      </c>
      <c r="AI90" s="95"/>
      <c r="AJ90" s="22">
        <f>IF($W90,AH90/$W90*100,0)</f>
        <v>0</v>
      </c>
      <c r="AK90" s="95"/>
      <c r="AL90" s="21">
        <v>21149</v>
      </c>
      <c r="AM90" s="95"/>
      <c r="AN90" s="21">
        <v>2843605.36</v>
      </c>
      <c r="AO90" s="95"/>
      <c r="AP90" s="83">
        <v>9</v>
      </c>
      <c r="AQ90" s="95"/>
      <c r="AR90" s="21">
        <v>4209</v>
      </c>
    </row>
    <row r="91" spans="1:44" ht="11.25" x14ac:dyDescent="0.25">
      <c r="A91" s="83">
        <v>10</v>
      </c>
      <c r="B91" s="95"/>
      <c r="C91" s="83" t="s">
        <v>132</v>
      </c>
      <c r="D91" s="95"/>
      <c r="E91" s="21">
        <v>0</v>
      </c>
      <c r="F91" s="95"/>
      <c r="G91" s="20">
        <v>0</v>
      </c>
      <c r="H91" s="95"/>
      <c r="I91" s="20">
        <f>IF(G$195,G91/G$195*100,0)</f>
        <v>0</v>
      </c>
      <c r="J91" s="21"/>
      <c r="K91" s="21">
        <v>0</v>
      </c>
      <c r="L91" s="95"/>
      <c r="M91" s="20">
        <v>0</v>
      </c>
      <c r="N91" s="95"/>
      <c r="O91" s="20">
        <f>IF(M$195,M91/M$195*100,0)</f>
        <v>0</v>
      </c>
      <c r="P91" s="95"/>
      <c r="Q91" s="21">
        <v>0</v>
      </c>
      <c r="R91" s="95"/>
      <c r="S91" s="20">
        <v>0</v>
      </c>
      <c r="T91" s="95"/>
      <c r="U91" s="20">
        <f>IF(S$195,S91/S$195*100,0)</f>
        <v>0</v>
      </c>
      <c r="V91" s="95"/>
      <c r="W91" s="21">
        <f>(E91+K91+Q91)</f>
        <v>0</v>
      </c>
      <c r="X91" s="95"/>
      <c r="Y91" s="95"/>
      <c r="Z91" s="21">
        <v>0</v>
      </c>
      <c r="AA91" s="95"/>
      <c r="AB91" s="22">
        <f>IF($W91,Z91/$W91*100,0)</f>
        <v>0</v>
      </c>
      <c r="AC91" s="95"/>
      <c r="AD91" s="21">
        <v>0</v>
      </c>
      <c r="AE91" s="95"/>
      <c r="AF91" s="22">
        <f>IF($W91,AD91/$W91*100,0)</f>
        <v>0</v>
      </c>
      <c r="AG91" s="95"/>
      <c r="AH91" s="21">
        <v>0</v>
      </c>
      <c r="AI91" s="95"/>
      <c r="AJ91" s="22">
        <f>IF($W91,AH91/$W91*100,0)</f>
        <v>0</v>
      </c>
      <c r="AK91" s="95"/>
      <c r="AL91" s="21">
        <v>0</v>
      </c>
      <c r="AM91" s="95"/>
      <c r="AN91" s="21">
        <v>0</v>
      </c>
      <c r="AO91" s="95"/>
      <c r="AP91" s="83">
        <v>10</v>
      </c>
      <c r="AQ91" s="95"/>
      <c r="AR91" s="21">
        <v>0</v>
      </c>
    </row>
    <row r="92" spans="1:44" ht="11.25" x14ac:dyDescent="0.25">
      <c r="A92" s="83">
        <v>11</v>
      </c>
      <c r="B92" s="95"/>
      <c r="C92" s="83" t="s">
        <v>133</v>
      </c>
      <c r="D92" s="95"/>
      <c r="E92" s="21">
        <v>8428</v>
      </c>
      <c r="F92" s="95"/>
      <c r="G92" s="20">
        <f>(E92/$AR92)</f>
        <v>1.3441786283891548</v>
      </c>
      <c r="H92" s="95"/>
      <c r="I92" s="20">
        <f>IF(G$195,G92/G$195*100,0)</f>
        <v>3.280337992638569</v>
      </c>
      <c r="J92" s="21"/>
      <c r="K92" s="21">
        <v>1150960</v>
      </c>
      <c r="L92" s="95"/>
      <c r="M92" s="20">
        <f>(K92/$AR92)</f>
        <v>183.56618819776713</v>
      </c>
      <c r="N92" s="95"/>
      <c r="O92" s="20">
        <f>IF(M$195,M92/M$195*100,0)</f>
        <v>251.24722254266109</v>
      </c>
      <c r="P92" s="95"/>
      <c r="Q92" s="21">
        <v>1077935</v>
      </c>
      <c r="R92" s="95"/>
      <c r="S92" s="20">
        <f>(Q92/$AR92)</f>
        <v>171.91945773524722</v>
      </c>
      <c r="T92" s="95"/>
      <c r="U92" s="20">
        <f>IF(S$195,S92/S$195*100,0)</f>
        <v>261.96218513350533</v>
      </c>
      <c r="V92" s="95"/>
      <c r="W92" s="21">
        <f>(E92+K92+Q92)</f>
        <v>2237323</v>
      </c>
      <c r="X92" s="95"/>
      <c r="Y92" s="95"/>
      <c r="Z92" s="21">
        <v>7981</v>
      </c>
      <c r="AA92" s="95"/>
      <c r="AB92" s="22">
        <f>IF($W92,Z92/$W92*100,0)</f>
        <v>0.35672095624994693</v>
      </c>
      <c r="AC92" s="95"/>
      <c r="AD92" s="21">
        <v>7135</v>
      </c>
      <c r="AE92" s="95"/>
      <c r="AF92" s="22">
        <f>IF($W92,AD92/$W92*100,0)</f>
        <v>0.31890790913962802</v>
      </c>
      <c r="AG92" s="95"/>
      <c r="AH92" s="21">
        <v>481094</v>
      </c>
      <c r="AI92" s="95"/>
      <c r="AJ92" s="22">
        <f>IF($W92,AH92/$W92*100,0)</f>
        <v>21.503108849281038</v>
      </c>
      <c r="AK92" s="95"/>
      <c r="AL92" s="21">
        <v>1265383</v>
      </c>
      <c r="AM92" s="95"/>
      <c r="AN92" s="21">
        <v>6594031.8500000006</v>
      </c>
      <c r="AO92" s="95"/>
      <c r="AP92" s="83">
        <v>11</v>
      </c>
      <c r="AQ92" s="95"/>
      <c r="AR92" s="21">
        <v>6270</v>
      </c>
    </row>
    <row r="93" spans="1:44" ht="11.25" x14ac:dyDescent="0.25">
      <c r="A93" s="83">
        <v>12</v>
      </c>
      <c r="B93" s="95"/>
      <c r="C93" s="83" t="s">
        <v>134</v>
      </c>
      <c r="D93" s="95"/>
      <c r="E93" s="21">
        <v>0</v>
      </c>
      <c r="F93" s="95"/>
      <c r="G93" s="20">
        <f>(E93/$AR93)</f>
        <v>0</v>
      </c>
      <c r="H93" s="95"/>
      <c r="I93" s="20">
        <f>IF(G$195,G93/G$195*100,0)</f>
        <v>0</v>
      </c>
      <c r="J93" s="21"/>
      <c r="K93" s="21">
        <v>883178</v>
      </c>
      <c r="L93" s="95"/>
      <c r="M93" s="20">
        <f>(K93/$AR93)</f>
        <v>26.288189070127395</v>
      </c>
      <c r="N93" s="95"/>
      <c r="O93" s="20">
        <f>IF(M$195,M93/M$195*100,0)</f>
        <v>35.980670266084374</v>
      </c>
      <c r="P93" s="95"/>
      <c r="Q93" s="21">
        <v>1798718</v>
      </c>
      <c r="R93" s="95"/>
      <c r="S93" s="20">
        <f>(Q93/$AR93)</f>
        <v>53.539647577092509</v>
      </c>
      <c r="T93" s="95"/>
      <c r="U93" s="20">
        <f>IF(S$195,S93/S$195*100,0)</f>
        <v>81.581010406464515</v>
      </c>
      <c r="V93" s="95"/>
      <c r="W93" s="21">
        <f>(E93+K93+Q93)</f>
        <v>2681896</v>
      </c>
      <c r="X93" s="95"/>
      <c r="Y93" s="95"/>
      <c r="Z93" s="21">
        <v>0</v>
      </c>
      <c r="AA93" s="95"/>
      <c r="AB93" s="22">
        <f>IF($W93,Z93/$W93*100,0)</f>
        <v>0</v>
      </c>
      <c r="AC93" s="95"/>
      <c r="AD93" s="21">
        <v>0</v>
      </c>
      <c r="AE93" s="95"/>
      <c r="AF93" s="22">
        <f>IF($W93,AD93/$W93*100,0)</f>
        <v>0</v>
      </c>
      <c r="AG93" s="95"/>
      <c r="AH93" s="21">
        <v>0</v>
      </c>
      <c r="AI93" s="95"/>
      <c r="AJ93" s="22">
        <f>IF($W93,AH93/$W93*100,0)</f>
        <v>0</v>
      </c>
      <c r="AK93" s="95"/>
      <c r="AL93" s="21">
        <v>241742</v>
      </c>
      <c r="AM93" s="95"/>
      <c r="AN93" s="21">
        <v>8273648.6399999987</v>
      </c>
      <c r="AO93" s="95"/>
      <c r="AP93" s="83">
        <v>12</v>
      </c>
      <c r="AQ93" s="95"/>
      <c r="AR93" s="21">
        <v>33596</v>
      </c>
    </row>
    <row r="94" spans="1:44" ht="11.25" x14ac:dyDescent="0.25">
      <c r="A94" s="83">
        <v>13</v>
      </c>
      <c r="B94" s="95"/>
      <c r="C94" s="83" t="s">
        <v>135</v>
      </c>
      <c r="D94" s="95"/>
      <c r="E94" s="21">
        <v>0</v>
      </c>
      <c r="F94" s="95"/>
      <c r="G94" s="20">
        <v>0</v>
      </c>
      <c r="H94" s="95"/>
      <c r="I94" s="20">
        <f>IF(G$195,G94/G$195*100,0)</f>
        <v>0</v>
      </c>
      <c r="J94" s="21"/>
      <c r="K94" s="21">
        <v>0</v>
      </c>
      <c r="L94" s="95"/>
      <c r="M94" s="20">
        <v>0</v>
      </c>
      <c r="N94" s="95"/>
      <c r="O94" s="20">
        <f>IF(M$195,M94/M$195*100,0)</f>
        <v>0</v>
      </c>
      <c r="P94" s="95"/>
      <c r="Q94" s="21">
        <v>0</v>
      </c>
      <c r="R94" s="95"/>
      <c r="S94" s="20">
        <v>0</v>
      </c>
      <c r="T94" s="95"/>
      <c r="U94" s="20">
        <f>IF(S$195,S94/S$195*100,0)</f>
        <v>0</v>
      </c>
      <c r="V94" s="95"/>
      <c r="W94" s="21">
        <f>(E94+K94+Q94)</f>
        <v>0</v>
      </c>
      <c r="X94" s="95"/>
      <c r="Y94" s="95"/>
      <c r="Z94" s="21">
        <v>0</v>
      </c>
      <c r="AA94" s="95"/>
      <c r="AB94" s="22">
        <f>IF($W94,Z94/$W94*100,0)</f>
        <v>0</v>
      </c>
      <c r="AC94" s="95"/>
      <c r="AD94" s="21">
        <v>0</v>
      </c>
      <c r="AE94" s="95"/>
      <c r="AF94" s="22">
        <f>IF($W94,AD94/$W94*100,0)</f>
        <v>0</v>
      </c>
      <c r="AG94" s="95"/>
      <c r="AH94" s="21">
        <v>0</v>
      </c>
      <c r="AI94" s="95"/>
      <c r="AJ94" s="22">
        <f>IF($W94,AH94/$W94*100,0)</f>
        <v>0</v>
      </c>
      <c r="AK94" s="95"/>
      <c r="AL94" s="21">
        <v>0</v>
      </c>
      <c r="AM94" s="95"/>
      <c r="AN94" s="21">
        <v>0</v>
      </c>
      <c r="AO94" s="95"/>
      <c r="AP94" s="83">
        <v>13</v>
      </c>
      <c r="AQ94" s="95"/>
      <c r="AR94" s="21">
        <v>0</v>
      </c>
    </row>
    <row r="95" spans="1:44" ht="11.25" x14ac:dyDescent="0.25">
      <c r="A95" s="83">
        <v>14</v>
      </c>
      <c r="B95" s="95"/>
      <c r="C95" s="83" t="s">
        <v>136</v>
      </c>
      <c r="D95" s="95"/>
      <c r="E95" s="21">
        <v>0</v>
      </c>
      <c r="F95" s="95"/>
      <c r="G95" s="20">
        <v>0</v>
      </c>
      <c r="H95" s="95"/>
      <c r="I95" s="20">
        <f>IF(G$195,G95/G$195*100,0)</f>
        <v>0</v>
      </c>
      <c r="J95" s="21"/>
      <c r="K95" s="21">
        <v>0</v>
      </c>
      <c r="L95" s="95"/>
      <c r="M95" s="20">
        <v>0</v>
      </c>
      <c r="N95" s="95"/>
      <c r="O95" s="20">
        <f>IF(M$195,M95/M$195*100,0)</f>
        <v>0</v>
      </c>
      <c r="P95" s="95"/>
      <c r="Q95" s="21">
        <v>0</v>
      </c>
      <c r="R95" s="95"/>
      <c r="S95" s="20">
        <v>0</v>
      </c>
      <c r="T95" s="95"/>
      <c r="U95" s="20">
        <f>IF(S$195,S95/S$195*100,0)</f>
        <v>0</v>
      </c>
      <c r="V95" s="95"/>
      <c r="W95" s="21">
        <f>(E95+K95+Q95)</f>
        <v>0</v>
      </c>
      <c r="X95" s="95"/>
      <c r="Y95" s="95"/>
      <c r="Z95" s="21">
        <v>0</v>
      </c>
      <c r="AA95" s="95"/>
      <c r="AB95" s="22">
        <f>IF($W95,Z95/$W95*100,0)</f>
        <v>0</v>
      </c>
      <c r="AC95" s="95"/>
      <c r="AD95" s="21">
        <v>0</v>
      </c>
      <c r="AE95" s="95"/>
      <c r="AF95" s="22">
        <f>IF($W95,AD95/$W95*100,0)</f>
        <v>0</v>
      </c>
      <c r="AG95" s="95"/>
      <c r="AH95" s="21">
        <v>0</v>
      </c>
      <c r="AI95" s="95"/>
      <c r="AJ95" s="22">
        <f>IF($W95,AH95/$W95*100,0)</f>
        <v>0</v>
      </c>
      <c r="AK95" s="95"/>
      <c r="AL95" s="21">
        <v>0</v>
      </c>
      <c r="AM95" s="95"/>
      <c r="AN95" s="21">
        <v>0</v>
      </c>
      <c r="AO95" s="95"/>
      <c r="AP95" s="83">
        <v>14</v>
      </c>
      <c r="AQ95" s="95"/>
      <c r="AR95" s="21">
        <v>0</v>
      </c>
    </row>
    <row r="96" spans="1:44" ht="11.25" x14ac:dyDescent="0.25">
      <c r="A96" s="83">
        <v>15</v>
      </c>
      <c r="B96" s="95"/>
      <c r="C96" s="83" t="s">
        <v>137</v>
      </c>
      <c r="D96" s="95"/>
      <c r="E96" s="21">
        <v>0</v>
      </c>
      <c r="F96" s="95"/>
      <c r="G96" s="20">
        <v>0</v>
      </c>
      <c r="H96" s="95"/>
      <c r="I96" s="20">
        <f>IF(G$195,G96/G$195*100,0)</f>
        <v>0</v>
      </c>
      <c r="J96" s="21"/>
      <c r="K96" s="21">
        <v>0</v>
      </c>
      <c r="L96" s="95"/>
      <c r="M96" s="20">
        <v>0</v>
      </c>
      <c r="N96" s="95"/>
      <c r="O96" s="20">
        <f>IF(M$195,M96/M$195*100,0)</f>
        <v>0</v>
      </c>
      <c r="P96" s="95"/>
      <c r="Q96" s="21">
        <v>0</v>
      </c>
      <c r="R96" s="95"/>
      <c r="S96" s="20">
        <v>0</v>
      </c>
      <c r="T96" s="95"/>
      <c r="U96" s="20">
        <f>IF(S$195,S96/S$195*100,0)</f>
        <v>0</v>
      </c>
      <c r="V96" s="95"/>
      <c r="W96" s="21">
        <f>(E96+K96+Q96)</f>
        <v>0</v>
      </c>
      <c r="X96" s="95"/>
      <c r="Y96" s="95"/>
      <c r="Z96" s="21">
        <v>0</v>
      </c>
      <c r="AA96" s="95"/>
      <c r="AB96" s="22">
        <f>IF($W96,Z96/$W96*100,0)</f>
        <v>0</v>
      </c>
      <c r="AC96" s="95"/>
      <c r="AD96" s="21">
        <v>0</v>
      </c>
      <c r="AE96" s="95"/>
      <c r="AF96" s="22">
        <f>IF($W96,AD96/$W96*100,0)</f>
        <v>0</v>
      </c>
      <c r="AG96" s="95"/>
      <c r="AH96" s="21">
        <v>0</v>
      </c>
      <c r="AI96" s="95"/>
      <c r="AJ96" s="22">
        <f>IF($W96,AH96/$W96*100,0)</f>
        <v>0</v>
      </c>
      <c r="AK96" s="95"/>
      <c r="AL96" s="21">
        <v>0</v>
      </c>
      <c r="AM96" s="95"/>
      <c r="AN96" s="21">
        <v>0</v>
      </c>
      <c r="AO96" s="95"/>
      <c r="AP96" s="83">
        <v>15</v>
      </c>
      <c r="AQ96" s="95"/>
      <c r="AR96" s="21">
        <v>0</v>
      </c>
    </row>
    <row r="97" spans="1:44" ht="11.25" x14ac:dyDescent="0.25">
      <c r="A97" s="83">
        <v>16</v>
      </c>
      <c r="B97" s="95"/>
      <c r="C97" s="83" t="s">
        <v>138</v>
      </c>
      <c r="D97" s="95"/>
      <c r="E97" s="21">
        <v>27173</v>
      </c>
      <c r="F97" s="95"/>
      <c r="G97" s="20">
        <f>(E97/$AR97)</f>
        <v>0.48788063774777363</v>
      </c>
      <c r="H97" s="95"/>
      <c r="I97" s="20">
        <f>IF(G$195,G97/G$195*100,0)</f>
        <v>1.1906255300269653</v>
      </c>
      <c r="J97" s="21"/>
      <c r="K97" s="21">
        <v>3716762</v>
      </c>
      <c r="L97" s="95"/>
      <c r="M97" s="20">
        <f>(K97/$AR97)</f>
        <v>66.733014938236138</v>
      </c>
      <c r="N97" s="95"/>
      <c r="O97" s="20">
        <f>IF(M$195,M97/M$195*100,0)</f>
        <v>91.337543257509807</v>
      </c>
      <c r="P97" s="95"/>
      <c r="Q97" s="21">
        <v>2028973</v>
      </c>
      <c r="R97" s="95"/>
      <c r="S97" s="20">
        <f>(Q97/$AR97)</f>
        <v>36.429420425165183</v>
      </c>
      <c r="T97" s="95"/>
      <c r="U97" s="20">
        <f>IF(S$195,S97/S$195*100,0)</f>
        <v>55.509310600663177</v>
      </c>
      <c r="V97" s="95"/>
      <c r="W97" s="21">
        <f>(E97+K97+Q97)</f>
        <v>5772908</v>
      </c>
      <c r="X97" s="95"/>
      <c r="Y97" s="95"/>
      <c r="Z97" s="21">
        <v>29892</v>
      </c>
      <c r="AA97" s="95"/>
      <c r="AB97" s="22">
        <f>IF($W97,Z97/$W97*100,0)</f>
        <v>0.51779796248268639</v>
      </c>
      <c r="AC97" s="95"/>
      <c r="AD97" s="21">
        <v>0</v>
      </c>
      <c r="AE97" s="95"/>
      <c r="AF97" s="22">
        <f>IF($W97,AD97/$W97*100,0)</f>
        <v>0</v>
      </c>
      <c r="AG97" s="95"/>
      <c r="AH97" s="21">
        <v>0</v>
      </c>
      <c r="AI97" s="95"/>
      <c r="AJ97" s="22">
        <f>IF($W97,AH97/$W97*100,0)</f>
        <v>0</v>
      </c>
      <c r="AK97" s="95"/>
      <c r="AL97" s="21">
        <v>2328460</v>
      </c>
      <c r="AM97" s="95"/>
      <c r="AN97" s="21">
        <v>10266965.959999999</v>
      </c>
      <c r="AO97" s="95"/>
      <c r="AP97" s="83">
        <v>16</v>
      </c>
      <c r="AQ97" s="95"/>
      <c r="AR97" s="21">
        <v>55696</v>
      </c>
    </row>
    <row r="98" spans="1:44" ht="11.25" x14ac:dyDescent="0.25">
      <c r="A98" s="83">
        <v>17</v>
      </c>
      <c r="B98" s="95"/>
      <c r="C98" s="83" t="s">
        <v>139</v>
      </c>
      <c r="D98" s="95"/>
      <c r="E98" s="21">
        <v>252653</v>
      </c>
      <c r="F98" s="95"/>
      <c r="G98" s="20">
        <f>(E98/$AR98)</f>
        <v>8.1799138796257331</v>
      </c>
      <c r="H98" s="95"/>
      <c r="I98" s="20">
        <f>IF(G$195,G98/G$195*100,0)</f>
        <v>19.962289021068578</v>
      </c>
      <c r="J98" s="21"/>
      <c r="K98" s="21">
        <v>2588597</v>
      </c>
      <c r="L98" s="95"/>
      <c r="M98" s="20">
        <f>(K98/$AR98)</f>
        <v>83.808624987858977</v>
      </c>
      <c r="N98" s="95"/>
      <c r="O98" s="20">
        <f>IF(M$195,M98/M$195*100,0)</f>
        <v>114.7089475466657</v>
      </c>
      <c r="P98" s="95"/>
      <c r="Q98" s="21">
        <v>2166988</v>
      </c>
      <c r="R98" s="95"/>
      <c r="S98" s="20">
        <f>(Q98/$AR98)</f>
        <v>70.158578042542175</v>
      </c>
      <c r="T98" s="95"/>
      <c r="U98" s="20">
        <f>IF(S$195,S98/S$195*100,0)</f>
        <v>106.90409713941207</v>
      </c>
      <c r="V98" s="95"/>
      <c r="W98" s="21">
        <f>(E98+K98+Q98)</f>
        <v>5008238</v>
      </c>
      <c r="X98" s="95"/>
      <c r="Y98" s="95"/>
      <c r="Z98" s="21">
        <v>0</v>
      </c>
      <c r="AA98" s="95"/>
      <c r="AB98" s="22">
        <f>IF($W98,Z98/$W98*100,0)</f>
        <v>0</v>
      </c>
      <c r="AC98" s="95"/>
      <c r="AD98" s="21">
        <v>0</v>
      </c>
      <c r="AE98" s="95"/>
      <c r="AF98" s="22">
        <f>IF($W98,AD98/$W98*100,0)</f>
        <v>0</v>
      </c>
      <c r="AG98" s="95"/>
      <c r="AH98" s="21">
        <v>0</v>
      </c>
      <c r="AI98" s="95"/>
      <c r="AJ98" s="22">
        <f>IF($W98,AH98/$W98*100,0)</f>
        <v>0</v>
      </c>
      <c r="AK98" s="95"/>
      <c r="AL98" s="21">
        <v>88914</v>
      </c>
      <c r="AM98" s="95"/>
      <c r="AN98" s="21">
        <v>14935728.529999999</v>
      </c>
      <c r="AO98" s="95"/>
      <c r="AP98" s="83">
        <v>17</v>
      </c>
      <c r="AQ98" s="95"/>
      <c r="AR98" s="21">
        <v>30887</v>
      </c>
    </row>
    <row r="99" spans="1:44" ht="11.25" x14ac:dyDescent="0.25">
      <c r="A99" s="83">
        <v>18</v>
      </c>
      <c r="B99" s="95"/>
      <c r="C99" s="83" t="s">
        <v>140</v>
      </c>
      <c r="D99" s="95"/>
      <c r="E99" s="21">
        <v>0</v>
      </c>
      <c r="F99" s="95"/>
      <c r="G99" s="20">
        <f>(E99/$AR99)</f>
        <v>0</v>
      </c>
      <c r="H99" s="95"/>
      <c r="I99" s="20">
        <f>IF(G$195,G99/G$195*100,0)</f>
        <v>0</v>
      </c>
      <c r="J99" s="21"/>
      <c r="K99" s="21">
        <v>750213</v>
      </c>
      <c r="L99" s="95"/>
      <c r="M99" s="20">
        <f>(K99/$AR99)</f>
        <v>25.731881323958156</v>
      </c>
      <c r="N99" s="95"/>
      <c r="O99" s="20">
        <f>IF(M$195,M99/M$195*100,0)</f>
        <v>35.219251306110081</v>
      </c>
      <c r="P99" s="95"/>
      <c r="Q99" s="21">
        <v>904927</v>
      </c>
      <c r="R99" s="95"/>
      <c r="S99" s="20">
        <f>(Q99/$AR99)</f>
        <v>31.038483965014578</v>
      </c>
      <c r="T99" s="95"/>
      <c r="U99" s="20">
        <f>IF(S$195,S99/S$195*100,0)</f>
        <v>47.294873947473334</v>
      </c>
      <c r="V99" s="95"/>
      <c r="W99" s="21">
        <f>(E99+K99+Q99)</f>
        <v>1655140</v>
      </c>
      <c r="X99" s="95"/>
      <c r="Y99" s="95"/>
      <c r="Z99" s="21">
        <v>12948</v>
      </c>
      <c r="AA99" s="95"/>
      <c r="AB99" s="22">
        <f>IF($W99,Z99/$W99*100,0)</f>
        <v>0.78229031985209718</v>
      </c>
      <c r="AC99" s="95"/>
      <c r="AD99" s="21">
        <v>313075</v>
      </c>
      <c r="AE99" s="95"/>
      <c r="AF99" s="22">
        <f>IF($W99,AD99/$W99*100,0)</f>
        <v>18.91531834165086</v>
      </c>
      <c r="AG99" s="95"/>
      <c r="AH99" s="21">
        <v>0</v>
      </c>
      <c r="AI99" s="95"/>
      <c r="AJ99" s="22">
        <f>IF($W99,AH99/$W99*100,0)</f>
        <v>0</v>
      </c>
      <c r="AK99" s="95"/>
      <c r="AL99" s="21">
        <v>937589</v>
      </c>
      <c r="AM99" s="95"/>
      <c r="AN99" s="21">
        <v>10099130.839999996</v>
      </c>
      <c r="AO99" s="95"/>
      <c r="AP99" s="83">
        <v>18</v>
      </c>
      <c r="AQ99" s="95"/>
      <c r="AR99" s="21">
        <v>29155</v>
      </c>
    </row>
    <row r="100" spans="1:44" ht="11.25" x14ac:dyDescent="0.25">
      <c r="A100" s="83">
        <v>19</v>
      </c>
      <c r="B100" s="95"/>
      <c r="C100" s="83" t="s">
        <v>141</v>
      </c>
      <c r="D100" s="95"/>
      <c r="E100" s="21">
        <v>0</v>
      </c>
      <c r="F100" s="95"/>
      <c r="G100" s="20">
        <f>(E100/$AR100)</f>
        <v>0</v>
      </c>
      <c r="H100" s="95"/>
      <c r="I100" s="20">
        <f>IF(G$195,G100/G$195*100,0)</f>
        <v>0</v>
      </c>
      <c r="J100" s="21"/>
      <c r="K100" s="21">
        <v>296651</v>
      </c>
      <c r="L100" s="95"/>
      <c r="M100" s="20">
        <f>(K100/$AR100)</f>
        <v>43.799055071607853</v>
      </c>
      <c r="N100" s="95"/>
      <c r="O100" s="20">
        <f>IF(M$195,M100/M$195*100,0)</f>
        <v>59.947809805141347</v>
      </c>
      <c r="P100" s="95"/>
      <c r="Q100" s="21">
        <v>1092994</v>
      </c>
      <c r="R100" s="95"/>
      <c r="S100" s="20">
        <f>(Q100/$AR100)</f>
        <v>161.37516610069395</v>
      </c>
      <c r="T100" s="95"/>
      <c r="U100" s="20">
        <f>IF(S$195,S100/S$195*100,0)</f>
        <v>245.89532618885781</v>
      </c>
      <c r="V100" s="95"/>
      <c r="W100" s="21">
        <f>(E100+K100+Q100)</f>
        <v>1389645</v>
      </c>
      <c r="X100" s="95"/>
      <c r="Y100" s="95"/>
      <c r="Z100" s="21">
        <v>0</v>
      </c>
      <c r="AA100" s="95"/>
      <c r="AB100" s="22">
        <f>IF($W100,Z100/$W100*100,0)</f>
        <v>0</v>
      </c>
      <c r="AC100" s="95"/>
      <c r="AD100" s="21">
        <v>0</v>
      </c>
      <c r="AE100" s="95"/>
      <c r="AF100" s="22">
        <f>IF($W100,AD100/$W100*100,0)</f>
        <v>0</v>
      </c>
      <c r="AG100" s="95"/>
      <c r="AH100" s="21">
        <v>0</v>
      </c>
      <c r="AI100" s="95"/>
      <c r="AJ100" s="22">
        <f>IF($W100,AH100/$W100*100,0)</f>
        <v>0</v>
      </c>
      <c r="AK100" s="95"/>
      <c r="AL100" s="21">
        <v>3227102</v>
      </c>
      <c r="AM100" s="95"/>
      <c r="AN100" s="21">
        <v>1446751.4599999997</v>
      </c>
      <c r="AO100" s="95"/>
      <c r="AP100" s="83">
        <v>19</v>
      </c>
      <c r="AQ100" s="95"/>
      <c r="AR100" s="21">
        <v>6773</v>
      </c>
    </row>
    <row r="101" spans="1:44" ht="11.25" x14ac:dyDescent="0.25">
      <c r="A101" s="83">
        <v>20</v>
      </c>
      <c r="B101" s="95"/>
      <c r="C101" s="83" t="s">
        <v>142</v>
      </c>
      <c r="D101" s="95"/>
      <c r="E101" s="21">
        <v>0</v>
      </c>
      <c r="F101" s="95"/>
      <c r="G101" s="20">
        <f>(E101/$AR101)</f>
        <v>0</v>
      </c>
      <c r="H101" s="95"/>
      <c r="I101" s="20">
        <f>IF(G$195,G101/G$195*100,0)</f>
        <v>0</v>
      </c>
      <c r="J101" s="21"/>
      <c r="K101" s="21">
        <v>823355</v>
      </c>
      <c r="L101" s="95"/>
      <c r="M101" s="20">
        <f>(K101/$AR101)</f>
        <v>71.415994448781333</v>
      </c>
      <c r="N101" s="95"/>
      <c r="O101" s="20">
        <f>IF(M$195,M101/M$195*100,0)</f>
        <v>97.747141924891096</v>
      </c>
      <c r="P101" s="95"/>
      <c r="Q101" s="21">
        <v>762198</v>
      </c>
      <c r="R101" s="95"/>
      <c r="S101" s="20">
        <f>(Q101/$AR101)</f>
        <v>66.111371324486072</v>
      </c>
      <c r="T101" s="95"/>
      <c r="U101" s="20">
        <f>IF(S$195,S101/S$195*100,0)</f>
        <v>100.73716798831103</v>
      </c>
      <c r="V101" s="95"/>
      <c r="W101" s="21">
        <f>(E101+K101+Q101)</f>
        <v>1585553</v>
      </c>
      <c r="X101" s="95"/>
      <c r="Y101" s="95"/>
      <c r="Z101" s="21">
        <v>10922</v>
      </c>
      <c r="AA101" s="95"/>
      <c r="AB101" s="22">
        <f>IF($W101,Z101/$W101*100,0)</f>
        <v>0.68884483836238841</v>
      </c>
      <c r="AC101" s="95"/>
      <c r="AD101" s="21">
        <v>0</v>
      </c>
      <c r="AE101" s="95"/>
      <c r="AF101" s="22">
        <f>IF($W101,AD101/$W101*100,0)</f>
        <v>0</v>
      </c>
      <c r="AG101" s="95"/>
      <c r="AH101" s="21">
        <v>0</v>
      </c>
      <c r="AI101" s="95"/>
      <c r="AJ101" s="22">
        <f>IF($W101,AH101/$W101*100,0)</f>
        <v>0</v>
      </c>
      <c r="AK101" s="95"/>
      <c r="AL101" s="21">
        <v>7891</v>
      </c>
      <c r="AM101" s="95"/>
      <c r="AN101" s="21">
        <v>3397715.32</v>
      </c>
      <c r="AO101" s="95"/>
      <c r="AP101" s="83">
        <v>20</v>
      </c>
      <c r="AQ101" s="95"/>
      <c r="AR101" s="21">
        <v>11529</v>
      </c>
    </row>
    <row r="102" spans="1:44" ht="11.25" x14ac:dyDescent="0.25">
      <c r="A102" s="83">
        <v>21</v>
      </c>
      <c r="B102" s="95"/>
      <c r="C102" s="83" t="s">
        <v>143</v>
      </c>
      <c r="D102" s="95"/>
      <c r="E102" s="21">
        <v>13391817</v>
      </c>
      <c r="F102" s="95"/>
      <c r="G102" s="20">
        <f>(E102/$AR102)</f>
        <v>36.735401099443692</v>
      </c>
      <c r="H102" s="95"/>
      <c r="I102" s="20">
        <f>IF(G$195,G102/G$195*100,0)</f>
        <v>89.649194947945858</v>
      </c>
      <c r="J102" s="21"/>
      <c r="K102" s="21">
        <v>8716783</v>
      </c>
      <c r="L102" s="95"/>
      <c r="M102" s="20">
        <f>(K102/$AR102)</f>
        <v>23.911207851915247</v>
      </c>
      <c r="N102" s="95"/>
      <c r="O102" s="20">
        <f>IF(M$195,M102/M$195*100,0)</f>
        <v>32.727293732120167</v>
      </c>
      <c r="P102" s="95"/>
      <c r="Q102" s="21">
        <v>14699510</v>
      </c>
      <c r="R102" s="95"/>
      <c r="S102" s="20">
        <f>(Q102/$AR102)</f>
        <v>40.322563832471992</v>
      </c>
      <c r="T102" s="95"/>
      <c r="U102" s="20">
        <f>IF(S$195,S102/S$195*100,0)</f>
        <v>61.441485861399237</v>
      </c>
      <c r="V102" s="95"/>
      <c r="W102" s="21">
        <f>(E102+K102+Q102)</f>
        <v>36808110</v>
      </c>
      <c r="X102" s="95"/>
      <c r="Y102" s="95"/>
      <c r="Z102" s="21">
        <v>2987361</v>
      </c>
      <c r="AA102" s="95"/>
      <c r="AB102" s="22">
        <f>IF($W102,Z102/$W102*100,0)</f>
        <v>8.1160401878825077</v>
      </c>
      <c r="AC102" s="95"/>
      <c r="AD102" s="21">
        <v>1166757</v>
      </c>
      <c r="AE102" s="95"/>
      <c r="AF102" s="22">
        <f>IF($W102,AD102/$W102*100,0)</f>
        <v>3.1698367560844605</v>
      </c>
      <c r="AG102" s="95"/>
      <c r="AH102" s="21">
        <v>0</v>
      </c>
      <c r="AI102" s="95"/>
      <c r="AJ102" s="22">
        <f>IF($W102,AH102/$W102*100,0)</f>
        <v>0</v>
      </c>
      <c r="AK102" s="95"/>
      <c r="AL102" s="21">
        <v>10944379</v>
      </c>
      <c r="AM102" s="95"/>
      <c r="AN102" s="21">
        <v>28192073.020000003</v>
      </c>
      <c r="AO102" s="95"/>
      <c r="AP102" s="83">
        <v>21</v>
      </c>
      <c r="AQ102" s="95"/>
      <c r="AR102" s="21">
        <v>364548</v>
      </c>
    </row>
    <row r="103" spans="1:44" ht="11.25" x14ac:dyDescent="0.25">
      <c r="A103" s="83">
        <v>22</v>
      </c>
      <c r="B103" s="95"/>
      <c r="C103" s="83" t="s">
        <v>144</v>
      </c>
      <c r="D103" s="95"/>
      <c r="E103" s="21">
        <v>0</v>
      </c>
      <c r="F103" s="95"/>
      <c r="G103" s="20">
        <f>(E103/$AR103)</f>
        <v>0</v>
      </c>
      <c r="H103" s="95"/>
      <c r="I103" s="20">
        <f>IF(G$195,G103/G$195*100,0)</f>
        <v>0</v>
      </c>
      <c r="J103" s="21"/>
      <c r="K103" s="21">
        <v>286205</v>
      </c>
      <c r="L103" s="95"/>
      <c r="M103" s="20">
        <f>(K103/$AR103)</f>
        <v>19.360413989041465</v>
      </c>
      <c r="N103" s="95"/>
      <c r="O103" s="20">
        <f>IF(M$195,M103/M$195*100,0)</f>
        <v>26.498617690869054</v>
      </c>
      <c r="P103" s="95"/>
      <c r="Q103" s="21">
        <v>849649</v>
      </c>
      <c r="R103" s="95"/>
      <c r="S103" s="20">
        <f>(Q103/$AR103)</f>
        <v>57.474734492322263</v>
      </c>
      <c r="T103" s="95"/>
      <c r="U103" s="20">
        <f>IF(S$195,S103/S$195*100,0)</f>
        <v>87.577097065784557</v>
      </c>
      <c r="V103" s="95"/>
      <c r="W103" s="21">
        <f>(E103+K103+Q103)</f>
        <v>1135854</v>
      </c>
      <c r="X103" s="95"/>
      <c r="Y103" s="95"/>
      <c r="Z103" s="21">
        <v>7981</v>
      </c>
      <c r="AA103" s="95"/>
      <c r="AB103" s="22">
        <f>IF($W103,Z103/$W103*100,0)</f>
        <v>0.70264312138707963</v>
      </c>
      <c r="AC103" s="95"/>
      <c r="AD103" s="21">
        <v>0</v>
      </c>
      <c r="AE103" s="95"/>
      <c r="AF103" s="22">
        <f>IF($W103,AD103/$W103*100,0)</f>
        <v>0</v>
      </c>
      <c r="AG103" s="95"/>
      <c r="AH103" s="21">
        <v>0</v>
      </c>
      <c r="AI103" s="95"/>
      <c r="AJ103" s="22">
        <f>IF($W103,AH103/$W103*100,0)</f>
        <v>0</v>
      </c>
      <c r="AK103" s="95"/>
      <c r="AL103" s="21">
        <v>0</v>
      </c>
      <c r="AM103" s="95"/>
      <c r="AN103" s="21">
        <v>3375213.7900000005</v>
      </c>
      <c r="AO103" s="95"/>
      <c r="AP103" s="83">
        <v>22</v>
      </c>
      <c r="AQ103" s="95"/>
      <c r="AR103" s="21">
        <v>14783</v>
      </c>
    </row>
    <row r="104" spans="1:44" ht="11.25" x14ac:dyDescent="0.25">
      <c r="A104" s="83">
        <v>23</v>
      </c>
      <c r="B104" s="95"/>
      <c r="C104" s="83" t="s">
        <v>145</v>
      </c>
      <c r="D104" s="95"/>
      <c r="E104" s="21">
        <v>0</v>
      </c>
      <c r="F104" s="95"/>
      <c r="G104" s="20">
        <f>(E104/$AR104)</f>
        <v>0</v>
      </c>
      <c r="H104" s="95"/>
      <c r="I104" s="20">
        <f>IF(G$195,G104/G$195*100,0)</f>
        <v>0</v>
      </c>
      <c r="J104" s="21"/>
      <c r="K104" s="21">
        <v>403744</v>
      </c>
      <c r="L104" s="95"/>
      <c r="M104" s="20">
        <f>(K104/$AR104)</f>
        <v>82.531479967293535</v>
      </c>
      <c r="N104" s="95"/>
      <c r="O104" s="20">
        <f>IF(M$195,M104/M$195*100,0)</f>
        <v>112.96091789942176</v>
      </c>
      <c r="P104" s="95"/>
      <c r="Q104" s="21">
        <v>147095</v>
      </c>
      <c r="R104" s="95"/>
      <c r="S104" s="20">
        <f>(Q104/$AR104)</f>
        <v>30.068479149632051</v>
      </c>
      <c r="T104" s="95"/>
      <c r="U104" s="20">
        <f>IF(S$195,S104/S$195*100,0)</f>
        <v>45.816829609880408</v>
      </c>
      <c r="V104" s="95"/>
      <c r="W104" s="21">
        <f>(E104+K104+Q104)</f>
        <v>550839</v>
      </c>
      <c r="X104" s="95"/>
      <c r="Y104" s="95"/>
      <c r="Z104" s="21">
        <v>9310</v>
      </c>
      <c r="AA104" s="95"/>
      <c r="AB104" s="22">
        <f>IF($W104,Z104/$W104*100,0)</f>
        <v>1.6901490272112178</v>
      </c>
      <c r="AC104" s="95"/>
      <c r="AD104" s="21">
        <v>0</v>
      </c>
      <c r="AE104" s="95"/>
      <c r="AF104" s="22">
        <f>IF($W104,AD104/$W104*100,0)</f>
        <v>0</v>
      </c>
      <c r="AG104" s="95"/>
      <c r="AH104" s="21">
        <v>0</v>
      </c>
      <c r="AI104" s="95"/>
      <c r="AJ104" s="22">
        <f>IF($W104,AH104/$W104*100,0)</f>
        <v>0</v>
      </c>
      <c r="AK104" s="95"/>
      <c r="AL104" s="21">
        <v>17451</v>
      </c>
      <c r="AM104" s="95"/>
      <c r="AN104" s="21">
        <v>1706646.9900000002</v>
      </c>
      <c r="AO104" s="95"/>
      <c r="AP104" s="83">
        <v>23</v>
      </c>
      <c r="AQ104" s="95"/>
      <c r="AR104" s="21">
        <v>4892</v>
      </c>
    </row>
    <row r="105" spans="1:44" ht="11.25" x14ac:dyDescent="0.25">
      <c r="A105" s="83">
        <v>24</v>
      </c>
      <c r="B105" s="95"/>
      <c r="C105" s="83" t="s">
        <v>146</v>
      </c>
      <c r="D105" s="95"/>
      <c r="E105" s="21">
        <v>0</v>
      </c>
      <c r="F105" s="95"/>
      <c r="G105" s="20">
        <f>(E105/$AR105)</f>
        <v>0</v>
      </c>
      <c r="H105" s="95"/>
      <c r="I105" s="20">
        <f>IF(G$195,G105/G$195*100,0)</f>
        <v>0</v>
      </c>
      <c r="J105" s="21"/>
      <c r="K105" s="21">
        <v>2925171</v>
      </c>
      <c r="L105" s="95"/>
      <c r="M105" s="20">
        <f>(K105/$AR105)</f>
        <v>55.662410564773936</v>
      </c>
      <c r="N105" s="95"/>
      <c r="O105" s="20">
        <f>IF(M$195,M105/M$195*100,0)</f>
        <v>76.185196150403257</v>
      </c>
      <c r="P105" s="95"/>
      <c r="Q105" s="21">
        <v>1698303</v>
      </c>
      <c r="R105" s="95"/>
      <c r="S105" s="20">
        <f>(Q105/$AR105)</f>
        <v>32.316619729030293</v>
      </c>
      <c r="T105" s="95"/>
      <c r="U105" s="20">
        <f>IF(S$195,S105/S$195*100,0)</f>
        <v>49.242432659265347</v>
      </c>
      <c r="V105" s="95"/>
      <c r="W105" s="21">
        <f>(E105+K105+Q105)</f>
        <v>4623474</v>
      </c>
      <c r="X105" s="95"/>
      <c r="Y105" s="95"/>
      <c r="Z105" s="21">
        <v>0</v>
      </c>
      <c r="AA105" s="95"/>
      <c r="AB105" s="22">
        <f>IF($W105,Z105/$W105*100,0)</f>
        <v>0</v>
      </c>
      <c r="AC105" s="95"/>
      <c r="AD105" s="21">
        <v>281931</v>
      </c>
      <c r="AE105" s="95"/>
      <c r="AF105" s="22">
        <f>IF($W105,AD105/$W105*100,0)</f>
        <v>6.097817355520978</v>
      </c>
      <c r="AG105" s="95"/>
      <c r="AH105" s="21">
        <v>0</v>
      </c>
      <c r="AI105" s="95"/>
      <c r="AJ105" s="22">
        <f>IF($W105,AH105/$W105*100,0)</f>
        <v>0</v>
      </c>
      <c r="AK105" s="95"/>
      <c r="AL105" s="21">
        <v>1661443</v>
      </c>
      <c r="AM105" s="95"/>
      <c r="AN105" s="21">
        <v>6759764.6399999997</v>
      </c>
      <c r="AO105" s="95"/>
      <c r="AP105" s="83">
        <v>24</v>
      </c>
      <c r="AQ105" s="95"/>
      <c r="AR105" s="21">
        <v>52552</v>
      </c>
    </row>
    <row r="106" spans="1:44" ht="11.25" x14ac:dyDescent="0.25">
      <c r="A106" s="83">
        <v>25</v>
      </c>
      <c r="B106" s="95"/>
      <c r="C106" s="83" t="s">
        <v>147</v>
      </c>
      <c r="D106" s="95"/>
      <c r="E106" s="21">
        <v>0</v>
      </c>
      <c r="F106" s="95"/>
      <c r="G106" s="20">
        <f>(E106/$AR106)</f>
        <v>0</v>
      </c>
      <c r="H106" s="95"/>
      <c r="I106" s="20">
        <f>IF(G$195,G106/G$195*100,0)</f>
        <v>0</v>
      </c>
      <c r="J106" s="21"/>
      <c r="K106" s="21">
        <v>784390</v>
      </c>
      <c r="L106" s="95"/>
      <c r="M106" s="20">
        <f>(K106/$AR106)</f>
        <v>81.073901808785536</v>
      </c>
      <c r="N106" s="95"/>
      <c r="O106" s="20">
        <f>IF(M$195,M106/M$195*100,0)</f>
        <v>110.96592923860456</v>
      </c>
      <c r="P106" s="95"/>
      <c r="Q106" s="21">
        <v>823951</v>
      </c>
      <c r="R106" s="95"/>
      <c r="S106" s="20">
        <f>(Q106/$AR106)</f>
        <v>85.162894056847549</v>
      </c>
      <c r="T106" s="95"/>
      <c r="U106" s="20">
        <f>IF(S$195,S106/S$195*100,0)</f>
        <v>129.76691593444386</v>
      </c>
      <c r="V106" s="95"/>
      <c r="W106" s="21">
        <f>(E106+K106+Q106)</f>
        <v>1608341</v>
      </c>
      <c r="X106" s="95"/>
      <c r="Y106" s="95"/>
      <c r="Z106" s="21">
        <v>7981</v>
      </c>
      <c r="AA106" s="95"/>
      <c r="AB106" s="22">
        <f>IF($W106,Z106/$W106*100,0)</f>
        <v>0.49622561384681485</v>
      </c>
      <c r="AC106" s="95"/>
      <c r="AD106" s="21">
        <v>0</v>
      </c>
      <c r="AE106" s="95"/>
      <c r="AF106" s="22">
        <f>IF($W106,AD106/$W106*100,0)</f>
        <v>0</v>
      </c>
      <c r="AG106" s="95"/>
      <c r="AH106" s="21">
        <v>0</v>
      </c>
      <c r="AI106" s="95"/>
      <c r="AJ106" s="22">
        <f>IF($W106,AH106/$W106*100,0)</f>
        <v>0</v>
      </c>
      <c r="AK106" s="95"/>
      <c r="AL106" s="21">
        <v>1459</v>
      </c>
      <c r="AM106" s="95"/>
      <c r="AN106" s="21">
        <v>2329563.9</v>
      </c>
      <c r="AO106" s="95"/>
      <c r="AP106" s="83">
        <v>25</v>
      </c>
      <c r="AQ106" s="95"/>
      <c r="AR106" s="21">
        <v>9675</v>
      </c>
    </row>
    <row r="107" spans="1:44" ht="11.25" x14ac:dyDescent="0.25">
      <c r="A107" s="83">
        <v>26</v>
      </c>
      <c r="B107" s="95"/>
      <c r="C107" s="83" t="s">
        <v>148</v>
      </c>
      <c r="D107" s="95"/>
      <c r="E107" s="21">
        <v>205087</v>
      </c>
      <c r="F107" s="95"/>
      <c r="G107" s="20">
        <f>(E107/$AR107)</f>
        <v>14.520461625601813</v>
      </c>
      <c r="H107" s="95"/>
      <c r="I107" s="20">
        <f>IF(G$195,G107/G$195*100,0)</f>
        <v>35.435782815706261</v>
      </c>
      <c r="J107" s="21"/>
      <c r="K107" s="21">
        <v>1828053</v>
      </c>
      <c r="L107" s="95"/>
      <c r="M107" s="20">
        <f>(K107/$AR107)</f>
        <v>129.42884451996602</v>
      </c>
      <c r="N107" s="95"/>
      <c r="O107" s="20">
        <f>IF(M$195,M107/M$195*100,0)</f>
        <v>177.14938694218054</v>
      </c>
      <c r="P107" s="95"/>
      <c r="Q107" s="21">
        <v>638455</v>
      </c>
      <c r="R107" s="95"/>
      <c r="S107" s="20">
        <f>(Q107/$AR107)</f>
        <v>45.203554233928067</v>
      </c>
      <c r="T107" s="95"/>
      <c r="U107" s="20">
        <f>IF(S$195,S107/S$195*100,0)</f>
        <v>68.878892470429918</v>
      </c>
      <c r="V107" s="95"/>
      <c r="W107" s="21">
        <f>(E107+K107+Q107)</f>
        <v>2671595</v>
      </c>
      <c r="X107" s="95"/>
      <c r="Y107" s="95"/>
      <c r="Z107" s="21">
        <v>310639</v>
      </c>
      <c r="AA107" s="95"/>
      <c r="AB107" s="22">
        <f>IF($W107,Z107/$W107*100,0)</f>
        <v>11.627473475582937</v>
      </c>
      <c r="AC107" s="95"/>
      <c r="AD107" s="21">
        <v>0</v>
      </c>
      <c r="AE107" s="95"/>
      <c r="AF107" s="22">
        <f>IF($W107,AD107/$W107*100,0)</f>
        <v>0</v>
      </c>
      <c r="AG107" s="95"/>
      <c r="AH107" s="21">
        <v>0</v>
      </c>
      <c r="AI107" s="95"/>
      <c r="AJ107" s="22">
        <f>IF($W107,AH107/$W107*100,0)</f>
        <v>0</v>
      </c>
      <c r="AK107" s="95"/>
      <c r="AL107" s="21">
        <v>208424</v>
      </c>
      <c r="AM107" s="95"/>
      <c r="AN107" s="21">
        <v>4404663.6900000013</v>
      </c>
      <c r="AO107" s="95"/>
      <c r="AP107" s="83">
        <v>26</v>
      </c>
      <c r="AQ107" s="95"/>
      <c r="AR107" s="21">
        <v>14124</v>
      </c>
    </row>
    <row r="108" spans="1:44" ht="11.25" x14ac:dyDescent="0.25">
      <c r="A108" s="83">
        <v>27</v>
      </c>
      <c r="B108" s="95"/>
      <c r="C108" s="83" t="s">
        <v>149</v>
      </c>
      <c r="D108" s="95"/>
      <c r="E108" s="21">
        <v>45117</v>
      </c>
      <c r="F108" s="95"/>
      <c r="G108" s="20">
        <f>(E108/$AR108)</f>
        <v>1.6143772140122374</v>
      </c>
      <c r="H108" s="95"/>
      <c r="I108" s="20">
        <f>IF(G$195,G108/G$195*100,0)</f>
        <v>3.9397315191066875</v>
      </c>
      <c r="J108" s="21"/>
      <c r="K108" s="21">
        <v>1634783</v>
      </c>
      <c r="L108" s="95"/>
      <c r="M108" s="20">
        <f>(K108/$AR108)</f>
        <v>58.495831395140804</v>
      </c>
      <c r="N108" s="95"/>
      <c r="O108" s="20">
        <f>IF(M$195,M108/M$195*100,0)</f>
        <v>80.063302030976615</v>
      </c>
      <c r="P108" s="95"/>
      <c r="Q108" s="21">
        <v>3231131</v>
      </c>
      <c r="R108" s="95"/>
      <c r="S108" s="20">
        <f>(Q108/$AR108)</f>
        <v>115.61638100690593</v>
      </c>
      <c r="T108" s="95"/>
      <c r="U108" s="20">
        <f>IF(S$195,S108/S$195*100,0)</f>
        <v>176.17040098182829</v>
      </c>
      <c r="V108" s="95"/>
      <c r="W108" s="21">
        <f>(E108+K108+Q108)</f>
        <v>4911031</v>
      </c>
      <c r="X108" s="95"/>
      <c r="Y108" s="95"/>
      <c r="Z108" s="21">
        <v>13130</v>
      </c>
      <c r="AA108" s="95"/>
      <c r="AB108" s="22">
        <f>IF($W108,Z108/$W108*100,0)</f>
        <v>0.26735730236685534</v>
      </c>
      <c r="AC108" s="95"/>
      <c r="AD108" s="21">
        <v>0</v>
      </c>
      <c r="AE108" s="95"/>
      <c r="AF108" s="22">
        <f>IF($W108,AD108/$W108*100,0)</f>
        <v>0</v>
      </c>
      <c r="AG108" s="95"/>
      <c r="AH108" s="21">
        <v>0</v>
      </c>
      <c r="AI108" s="95"/>
      <c r="AJ108" s="22">
        <f>IF($W108,AH108/$W108*100,0)</f>
        <v>0</v>
      </c>
      <c r="AK108" s="95"/>
      <c r="AL108" s="21">
        <v>724114</v>
      </c>
      <c r="AM108" s="95"/>
      <c r="AN108" s="21">
        <v>9022048.4499999993</v>
      </c>
      <c r="AO108" s="95"/>
      <c r="AP108" s="83">
        <v>27</v>
      </c>
      <c r="AQ108" s="95"/>
      <c r="AR108" s="21">
        <v>27947</v>
      </c>
    </row>
    <row r="109" spans="1:44" ht="11.25" x14ac:dyDescent="0.25">
      <c r="A109" s="83">
        <v>28</v>
      </c>
      <c r="B109" s="95"/>
      <c r="C109" s="83" t="s">
        <v>150</v>
      </c>
      <c r="D109" s="95"/>
      <c r="E109" s="21">
        <v>0</v>
      </c>
      <c r="F109" s="95"/>
      <c r="G109" s="20">
        <f>(E109/$AR109)</f>
        <v>0</v>
      </c>
      <c r="H109" s="95"/>
      <c r="I109" s="20">
        <f>IF(G$195,G109/G$195*100,0)</f>
        <v>0</v>
      </c>
      <c r="J109" s="21"/>
      <c r="K109" s="21">
        <v>835945</v>
      </c>
      <c r="L109" s="95"/>
      <c r="M109" s="20">
        <f>(K109/$AR109)</f>
        <v>78.870176431738841</v>
      </c>
      <c r="N109" s="95"/>
      <c r="O109" s="20">
        <f>IF(M$195,M109/M$195*100,0)</f>
        <v>107.94968814504735</v>
      </c>
      <c r="P109" s="95"/>
      <c r="Q109" s="21">
        <v>1685771</v>
      </c>
      <c r="R109" s="95"/>
      <c r="S109" s="20">
        <f>(Q109/$AR109)</f>
        <v>159.05000471742616</v>
      </c>
      <c r="T109" s="95"/>
      <c r="U109" s="20">
        <f>IF(S$195,S109/S$195*100,0)</f>
        <v>242.35236272926568</v>
      </c>
      <c r="V109" s="95"/>
      <c r="W109" s="21">
        <f>(E109+K109+Q109)</f>
        <v>2521716</v>
      </c>
      <c r="X109" s="95"/>
      <c r="Y109" s="95"/>
      <c r="Z109" s="21">
        <v>2423</v>
      </c>
      <c r="AA109" s="95"/>
      <c r="AB109" s="22">
        <f>IF($W109,Z109/$W109*100,0)</f>
        <v>9.6085364093339606E-2</v>
      </c>
      <c r="AC109" s="95"/>
      <c r="AD109" s="21">
        <v>0</v>
      </c>
      <c r="AE109" s="95"/>
      <c r="AF109" s="22">
        <f>IF($W109,AD109/$W109*100,0)</f>
        <v>0</v>
      </c>
      <c r="AG109" s="95"/>
      <c r="AH109" s="21">
        <v>0</v>
      </c>
      <c r="AI109" s="95"/>
      <c r="AJ109" s="22">
        <f>IF($W109,AH109/$W109*100,0)</f>
        <v>0</v>
      </c>
      <c r="AK109" s="95"/>
      <c r="AL109" s="21">
        <v>787523</v>
      </c>
      <c r="AM109" s="95"/>
      <c r="AN109" s="21">
        <v>2646609.5699999998</v>
      </c>
      <c r="AO109" s="95"/>
      <c r="AP109" s="83">
        <v>28</v>
      </c>
      <c r="AQ109" s="95"/>
      <c r="AR109" s="21">
        <v>10599</v>
      </c>
    </row>
    <row r="110" spans="1:44" ht="11.25" x14ac:dyDescent="0.25">
      <c r="A110" s="83">
        <v>29</v>
      </c>
      <c r="B110" s="95"/>
      <c r="C110" s="83" t="s">
        <v>93</v>
      </c>
      <c r="D110" s="95"/>
      <c r="E110" s="21">
        <v>21708194</v>
      </c>
      <c r="F110" s="95"/>
      <c r="G110" s="20">
        <f>(E110/$AR110)</f>
        <v>18.871619712616351</v>
      </c>
      <c r="H110" s="95"/>
      <c r="I110" s="20">
        <f>IF(G$195,G110/G$195*100,0)</f>
        <v>46.054363474078457</v>
      </c>
      <c r="J110" s="21"/>
      <c r="K110" s="21">
        <v>161761460</v>
      </c>
      <c r="L110" s="95"/>
      <c r="M110" s="20">
        <f>(K110/$AR110)</f>
        <v>140.62435397793115</v>
      </c>
      <c r="N110" s="95"/>
      <c r="O110" s="20">
        <f>IF(M$195,M110/M$195*100,0)</f>
        <v>192.47269176143945</v>
      </c>
      <c r="P110" s="95"/>
      <c r="Q110" s="21">
        <v>138276703</v>
      </c>
      <c r="R110" s="95"/>
      <c r="S110" s="20">
        <f>(Q110/$AR110)</f>
        <v>120.20831185359759</v>
      </c>
      <c r="T110" s="95"/>
      <c r="U110" s="20">
        <f>IF(S$195,S110/S$195*100,0)</f>
        <v>183.16735324323992</v>
      </c>
      <c r="V110" s="95"/>
      <c r="W110" s="21">
        <f>(E110+K110+Q110)</f>
        <v>321746357</v>
      </c>
      <c r="X110" s="95"/>
      <c r="Y110" s="95"/>
      <c r="Z110" s="21">
        <v>3139056</v>
      </c>
      <c r="AA110" s="95"/>
      <c r="AB110" s="22">
        <f>IF($W110,Z110/$W110*100,0)</f>
        <v>0.97563062695376535</v>
      </c>
      <c r="AC110" s="95"/>
      <c r="AD110" s="21">
        <v>0</v>
      </c>
      <c r="AE110" s="95"/>
      <c r="AF110" s="22">
        <f>IF($W110,AD110/$W110*100,0)</f>
        <v>0</v>
      </c>
      <c r="AG110" s="95"/>
      <c r="AH110" s="21">
        <v>0</v>
      </c>
      <c r="AI110" s="95"/>
      <c r="AJ110" s="22">
        <f>IF($W110,AH110/$W110*100,0)</f>
        <v>0</v>
      </c>
      <c r="AK110" s="95"/>
      <c r="AL110" s="21">
        <v>167605136</v>
      </c>
      <c r="AM110" s="95"/>
      <c r="AN110" s="21">
        <v>93089712.049999982</v>
      </c>
      <c r="AO110" s="95"/>
      <c r="AP110" s="83">
        <v>29</v>
      </c>
      <c r="AQ110" s="95"/>
      <c r="AR110" s="21">
        <v>1150309</v>
      </c>
    </row>
    <row r="111" spans="1:44" ht="11.25" x14ac:dyDescent="0.25">
      <c r="A111" s="83">
        <v>30</v>
      </c>
      <c r="B111" s="95"/>
      <c r="C111" s="83" t="s">
        <v>151</v>
      </c>
      <c r="D111" s="95"/>
      <c r="E111" s="21">
        <v>0</v>
      </c>
      <c r="F111" s="95"/>
      <c r="G111" s="20">
        <f>(E111/$AR111)</f>
        <v>0</v>
      </c>
      <c r="H111" s="95"/>
      <c r="I111" s="20">
        <f>IF(G$195,G111/G$195*100,0)</f>
        <v>0</v>
      </c>
      <c r="J111" s="21"/>
      <c r="K111" s="21">
        <v>8530863</v>
      </c>
      <c r="L111" s="95"/>
      <c r="M111" s="20">
        <f>(K111/$AR111)</f>
        <v>116.90597763525736</v>
      </c>
      <c r="N111" s="95"/>
      <c r="O111" s="20">
        <f>IF(M$195,M111/M$195*100,0)</f>
        <v>160.00932670589793</v>
      </c>
      <c r="P111" s="95"/>
      <c r="Q111" s="21">
        <v>6427262</v>
      </c>
      <c r="R111" s="95"/>
      <c r="S111" s="20">
        <f>(Q111/$AR111)</f>
        <v>88.078468453653457</v>
      </c>
      <c r="T111" s="95"/>
      <c r="U111" s="20">
        <f>IF(S$195,S111/S$195*100,0)</f>
        <v>134.20952091917323</v>
      </c>
      <c r="V111" s="95"/>
      <c r="W111" s="21">
        <f>(E111+K111+Q111)</f>
        <v>14958125</v>
      </c>
      <c r="X111" s="95"/>
      <c r="Y111" s="95"/>
      <c r="Z111" s="21">
        <v>22402</v>
      </c>
      <c r="AA111" s="95"/>
      <c r="AB111" s="22">
        <f>IF($W111,Z111/$W111*100,0)</f>
        <v>0.14976475995487404</v>
      </c>
      <c r="AC111" s="95"/>
      <c r="AD111" s="21">
        <v>204581</v>
      </c>
      <c r="AE111" s="95"/>
      <c r="AF111" s="22">
        <f>IF($W111,AD111/$W111*100,0)</f>
        <v>1.3676914720260729</v>
      </c>
      <c r="AG111" s="95"/>
      <c r="AH111" s="21">
        <v>938925</v>
      </c>
      <c r="AI111" s="95"/>
      <c r="AJ111" s="22">
        <f>IF($W111,AH111/$W111*100,0)</f>
        <v>6.2770233568712657</v>
      </c>
      <c r="AK111" s="95"/>
      <c r="AL111" s="21">
        <v>2586350</v>
      </c>
      <c r="AM111" s="95"/>
      <c r="AN111" s="21">
        <v>13138507.899999999</v>
      </c>
      <c r="AO111" s="95"/>
      <c r="AP111" s="83">
        <v>30</v>
      </c>
      <c r="AQ111" s="95"/>
      <c r="AR111" s="21">
        <v>72972</v>
      </c>
    </row>
    <row r="112" spans="1:44" ht="11.25" x14ac:dyDescent="0.25">
      <c r="A112" s="83">
        <v>31</v>
      </c>
      <c r="B112" s="95"/>
      <c r="C112" s="83" t="s">
        <v>152</v>
      </c>
      <c r="D112" s="95"/>
      <c r="E112" s="21">
        <v>0</v>
      </c>
      <c r="F112" s="95"/>
      <c r="G112" s="20">
        <f>(E112/$AR112)</f>
        <v>0</v>
      </c>
      <c r="H112" s="95"/>
      <c r="I112" s="20">
        <f>IF(G$195,G112/G$195*100,0)</f>
        <v>0</v>
      </c>
      <c r="J112" s="21"/>
      <c r="K112" s="21">
        <v>2859644</v>
      </c>
      <c r="L112" s="95"/>
      <c r="M112" s="20">
        <f>(K112/$AR112)</f>
        <v>184.77927112949084</v>
      </c>
      <c r="N112" s="95"/>
      <c r="O112" s="20">
        <f>IF(M$195,M112/M$195*100,0)</f>
        <v>252.90757034582586</v>
      </c>
      <c r="P112" s="95"/>
      <c r="Q112" s="21">
        <v>327139</v>
      </c>
      <c r="R112" s="95"/>
      <c r="S112" s="20">
        <f>(Q112/$AR112)</f>
        <v>21.138472473507367</v>
      </c>
      <c r="T112" s="95"/>
      <c r="U112" s="20">
        <f>IF(S$195,S112/S$195*100,0)</f>
        <v>32.209736538792846</v>
      </c>
      <c r="V112" s="95"/>
      <c r="W112" s="21">
        <f>(E112+K112+Q112)</f>
        <v>3186783</v>
      </c>
      <c r="X112" s="95"/>
      <c r="Y112" s="95"/>
      <c r="Z112" s="21">
        <v>10290</v>
      </c>
      <c r="AA112" s="95"/>
      <c r="AB112" s="22">
        <f>IF($W112,Z112/$W112*100,0)</f>
        <v>0.32289616205433502</v>
      </c>
      <c r="AC112" s="95"/>
      <c r="AD112" s="21">
        <v>0</v>
      </c>
      <c r="AE112" s="95"/>
      <c r="AF112" s="22">
        <f>IF($W112,AD112/$W112*100,0)</f>
        <v>0</v>
      </c>
      <c r="AG112" s="95"/>
      <c r="AH112" s="21">
        <v>0</v>
      </c>
      <c r="AI112" s="95"/>
      <c r="AJ112" s="22">
        <f>IF($W112,AH112/$W112*100,0)</f>
        <v>0</v>
      </c>
      <c r="AK112" s="95"/>
      <c r="AL112" s="21">
        <v>209478</v>
      </c>
      <c r="AM112" s="95"/>
      <c r="AN112" s="21">
        <v>4479502.75</v>
      </c>
      <c r="AO112" s="95"/>
      <c r="AP112" s="83">
        <v>31</v>
      </c>
      <c r="AQ112" s="95"/>
      <c r="AR112" s="21">
        <v>15476</v>
      </c>
    </row>
    <row r="113" spans="1:44" ht="11.25" x14ac:dyDescent="0.25">
      <c r="A113" s="83">
        <v>32</v>
      </c>
      <c r="B113" s="95"/>
      <c r="C113" s="83" t="s">
        <v>153</v>
      </c>
      <c r="D113" s="95"/>
      <c r="E113" s="21">
        <v>0</v>
      </c>
      <c r="F113" s="95"/>
      <c r="G113" s="20">
        <f>(E113/$AR113)</f>
        <v>0</v>
      </c>
      <c r="H113" s="95"/>
      <c r="I113" s="20">
        <f>IF(G$195,G113/G$195*100,0)</f>
        <v>0</v>
      </c>
      <c r="J113" s="21"/>
      <c r="K113" s="21">
        <v>319438</v>
      </c>
      <c r="L113" s="95"/>
      <c r="M113" s="20">
        <f>(K113/$AR113)</f>
        <v>11.722925611949062</v>
      </c>
      <c r="N113" s="95"/>
      <c r="O113" s="20">
        <f>IF(M$195,M113/M$195*100,0)</f>
        <v>16.045179828559814</v>
      </c>
      <c r="P113" s="95"/>
      <c r="Q113" s="21">
        <v>2101535</v>
      </c>
      <c r="R113" s="95"/>
      <c r="S113" s="20">
        <f>(Q113/$AR113)</f>
        <v>77.123380674520163</v>
      </c>
      <c r="T113" s="95"/>
      <c r="U113" s="20">
        <f>IF(S$195,S113/S$195*100,0)</f>
        <v>117.51671156090626</v>
      </c>
      <c r="V113" s="95"/>
      <c r="W113" s="21">
        <f>(E113+K113+Q113)</f>
        <v>2420973</v>
      </c>
      <c r="X113" s="95"/>
      <c r="Y113" s="95"/>
      <c r="Z113" s="21">
        <v>7633</v>
      </c>
      <c r="AA113" s="95"/>
      <c r="AB113" s="22">
        <f>IF($W113,Z113/$W113*100,0)</f>
        <v>0.31528645713934028</v>
      </c>
      <c r="AC113" s="95"/>
      <c r="AD113" s="21">
        <v>0</v>
      </c>
      <c r="AE113" s="95"/>
      <c r="AF113" s="22">
        <f>IF($W113,AD113/$W113*100,0)</f>
        <v>0</v>
      </c>
      <c r="AG113" s="95"/>
      <c r="AH113" s="21">
        <v>0</v>
      </c>
      <c r="AI113" s="95"/>
      <c r="AJ113" s="22">
        <f>IF($W113,AH113/$W113*100,0)</f>
        <v>0</v>
      </c>
      <c r="AK113" s="95"/>
      <c r="AL113" s="21">
        <v>151397</v>
      </c>
      <c r="AM113" s="95"/>
      <c r="AN113" s="21">
        <v>6088193.2400000012</v>
      </c>
      <c r="AO113" s="95"/>
      <c r="AP113" s="83">
        <v>32</v>
      </c>
      <c r="AQ113" s="95"/>
      <c r="AR113" s="21">
        <v>27249</v>
      </c>
    </row>
    <row r="114" spans="1:44" ht="11.25" x14ac:dyDescent="0.25">
      <c r="A114" s="83">
        <v>33</v>
      </c>
      <c r="B114" s="95"/>
      <c r="C114" s="83" t="s">
        <v>95</v>
      </c>
      <c r="D114" s="95"/>
      <c r="E114" s="21">
        <v>0</v>
      </c>
      <c r="F114" s="95"/>
      <c r="G114" s="20">
        <f>(E114/$AR114)</f>
        <v>0</v>
      </c>
      <c r="H114" s="95"/>
      <c r="I114" s="20">
        <f>IF(G$195,G114/G$195*100,0)</f>
        <v>0</v>
      </c>
      <c r="J114" s="21"/>
      <c r="K114" s="21">
        <v>3536220</v>
      </c>
      <c r="L114" s="95"/>
      <c r="M114" s="20">
        <f>(K114/$AR114)</f>
        <v>64.912164766782311</v>
      </c>
      <c r="N114" s="95"/>
      <c r="O114" s="20">
        <f>IF(M$195,M114/M$195*100,0)</f>
        <v>88.845343834862177</v>
      </c>
      <c r="P114" s="95"/>
      <c r="Q114" s="21">
        <v>1700368</v>
      </c>
      <c r="R114" s="95"/>
      <c r="S114" s="20">
        <f>(Q114/$AR114)</f>
        <v>31.212585127668557</v>
      </c>
      <c r="T114" s="95"/>
      <c r="U114" s="20">
        <f>IF(S$195,S114/S$195*100,0)</f>
        <v>47.560160504352517</v>
      </c>
      <c r="V114" s="95"/>
      <c r="W114" s="21">
        <f>(E114+K114+Q114)</f>
        <v>5236588</v>
      </c>
      <c r="X114" s="95"/>
      <c r="Y114" s="95"/>
      <c r="Z114" s="21">
        <v>18895</v>
      </c>
      <c r="AA114" s="95"/>
      <c r="AB114" s="22">
        <f>IF($W114,Z114/$W114*100,0)</f>
        <v>0.36082655347336856</v>
      </c>
      <c r="AC114" s="95"/>
      <c r="AD114" s="21">
        <v>25323</v>
      </c>
      <c r="AE114" s="95"/>
      <c r="AF114" s="22">
        <f>IF($W114,AD114/$W114*100,0)</f>
        <v>0.48357823834909291</v>
      </c>
      <c r="AG114" s="95"/>
      <c r="AH114" s="21">
        <v>0</v>
      </c>
      <c r="AI114" s="95"/>
      <c r="AJ114" s="22">
        <f>IF($W114,AH114/$W114*100,0)</f>
        <v>0</v>
      </c>
      <c r="AK114" s="95"/>
      <c r="AL114" s="21">
        <v>1436994</v>
      </c>
      <c r="AM114" s="95"/>
      <c r="AN114" s="21">
        <v>9308299.0099999998</v>
      </c>
      <c r="AO114" s="95"/>
      <c r="AP114" s="83">
        <v>33</v>
      </c>
      <c r="AQ114" s="95"/>
      <c r="AR114" s="21">
        <v>54477</v>
      </c>
    </row>
    <row r="115" spans="1:44" ht="11.25" x14ac:dyDescent="0.25">
      <c r="A115" s="83">
        <v>34</v>
      </c>
      <c r="B115" s="95"/>
      <c r="C115" s="83" t="s">
        <v>154</v>
      </c>
      <c r="D115" s="95"/>
      <c r="E115" s="21">
        <v>569979</v>
      </c>
      <c r="F115" s="95"/>
      <c r="G115" s="20">
        <f>(E115/$AR115)</f>
        <v>6.2347980179175009</v>
      </c>
      <c r="H115" s="95"/>
      <c r="I115" s="20">
        <f>IF(G$195,G115/G$195*100,0)</f>
        <v>15.215421806781821</v>
      </c>
      <c r="J115" s="21"/>
      <c r="K115" s="21">
        <v>10731114</v>
      </c>
      <c r="L115" s="95"/>
      <c r="M115" s="20">
        <f>(K115/$AR115)</f>
        <v>117.38384799658714</v>
      </c>
      <c r="N115" s="95"/>
      <c r="O115" s="20">
        <f>IF(M$195,M115/M$195*100,0)</f>
        <v>160.6633883400057</v>
      </c>
      <c r="P115" s="95"/>
      <c r="Q115" s="21">
        <v>2363530</v>
      </c>
      <c r="R115" s="95"/>
      <c r="S115" s="20">
        <f>(Q115/$AR115)</f>
        <v>25.853815946356885</v>
      </c>
      <c r="T115" s="95"/>
      <c r="U115" s="20">
        <f>IF(S$195,S115/S$195*100,0)</f>
        <v>39.394738725717609</v>
      </c>
      <c r="V115" s="95"/>
      <c r="W115" s="21">
        <f>(E115+K115+Q115)</f>
        <v>13664623</v>
      </c>
      <c r="X115" s="95"/>
      <c r="Y115" s="95"/>
      <c r="Z115" s="21">
        <v>21374</v>
      </c>
      <c r="AA115" s="95"/>
      <c r="AB115" s="22">
        <f>IF($W115,Z115/$W115*100,0)</f>
        <v>0.15641851224142811</v>
      </c>
      <c r="AC115" s="95"/>
      <c r="AD115" s="21">
        <v>0</v>
      </c>
      <c r="AE115" s="95"/>
      <c r="AF115" s="22">
        <f>IF($W115,AD115/$W115*100,0)</f>
        <v>0</v>
      </c>
      <c r="AG115" s="95"/>
      <c r="AH115" s="21">
        <v>0</v>
      </c>
      <c r="AI115" s="95"/>
      <c r="AJ115" s="22">
        <f>IF($W115,AH115/$W115*100,0)</f>
        <v>0</v>
      </c>
      <c r="AK115" s="95"/>
      <c r="AL115" s="21">
        <v>9879394</v>
      </c>
      <c r="AM115" s="95"/>
      <c r="AN115" s="21">
        <v>9311337.1800000016</v>
      </c>
      <c r="AO115" s="95"/>
      <c r="AP115" s="83">
        <v>34</v>
      </c>
      <c r="AQ115" s="95"/>
      <c r="AR115" s="21">
        <v>91419</v>
      </c>
    </row>
    <row r="116" spans="1:44" ht="11.25" x14ac:dyDescent="0.25">
      <c r="A116" s="83">
        <v>35</v>
      </c>
      <c r="B116" s="95"/>
      <c r="C116" s="83" t="s">
        <v>155</v>
      </c>
      <c r="D116" s="95"/>
      <c r="E116" s="21">
        <v>35506</v>
      </c>
      <c r="F116" s="95"/>
      <c r="G116" s="20">
        <f>(E116/$AR116)</f>
        <v>2.1150890570083996</v>
      </c>
      <c r="H116" s="95"/>
      <c r="I116" s="20">
        <f>IF(G$195,G116/G$195*100,0)</f>
        <v>5.1616703650714859</v>
      </c>
      <c r="J116" s="21"/>
      <c r="K116" s="21">
        <v>51960</v>
      </c>
      <c r="L116" s="95"/>
      <c r="M116" s="20">
        <f>(K116/$AR116)</f>
        <v>3.0952522785488772</v>
      </c>
      <c r="N116" s="95"/>
      <c r="O116" s="20">
        <f>IF(M$195,M116/M$195*100,0)</f>
        <v>4.2364748415237186</v>
      </c>
      <c r="P116" s="95"/>
      <c r="Q116" s="21">
        <v>1453796</v>
      </c>
      <c r="R116" s="95"/>
      <c r="S116" s="20">
        <f>(Q116/$AR116)</f>
        <v>86.602490022040868</v>
      </c>
      <c r="T116" s="95"/>
      <c r="U116" s="20">
        <f>IF(S$195,S116/S$195*100,0)</f>
        <v>131.96049954457936</v>
      </c>
      <c r="V116" s="95"/>
      <c r="W116" s="21">
        <f>(E116+K116+Q116)</f>
        <v>1541262</v>
      </c>
      <c r="X116" s="95"/>
      <c r="Y116" s="95"/>
      <c r="Z116" s="21">
        <v>11968</v>
      </c>
      <c r="AA116" s="95"/>
      <c r="AB116" s="22">
        <f>IF($W116,Z116/$W116*100,0)</f>
        <v>0.77650652517222896</v>
      </c>
      <c r="AC116" s="95"/>
      <c r="AD116" s="21">
        <v>388075</v>
      </c>
      <c r="AE116" s="95"/>
      <c r="AF116" s="22">
        <f>IF($W116,AD116/$W116*100,0)</f>
        <v>25.179041590592643</v>
      </c>
      <c r="AG116" s="95"/>
      <c r="AH116" s="21">
        <v>0</v>
      </c>
      <c r="AI116" s="95"/>
      <c r="AJ116" s="22">
        <f>IF($W116,AH116/$W116*100,0)</f>
        <v>0</v>
      </c>
      <c r="AK116" s="95"/>
      <c r="AL116" s="21">
        <v>77836</v>
      </c>
      <c r="AM116" s="95"/>
      <c r="AN116" s="21">
        <v>4276365.4600000009</v>
      </c>
      <c r="AO116" s="95"/>
      <c r="AP116" s="83">
        <v>35</v>
      </c>
      <c r="AQ116" s="95"/>
      <c r="AR116" s="21">
        <v>16787</v>
      </c>
    </row>
    <row r="117" spans="1:44" ht="11.25" x14ac:dyDescent="0.25">
      <c r="A117" s="83">
        <v>36</v>
      </c>
      <c r="B117" s="95"/>
      <c r="C117" s="83" t="s">
        <v>156</v>
      </c>
      <c r="D117" s="95"/>
      <c r="E117" s="21">
        <v>283882</v>
      </c>
      <c r="F117" s="95"/>
      <c r="G117" s="20">
        <f>(E117/$AR117)</f>
        <v>7.3333677766009657</v>
      </c>
      <c r="H117" s="95"/>
      <c r="I117" s="20">
        <f>IF(G$195,G117/G$195*100,0)</f>
        <v>17.896375097410878</v>
      </c>
      <c r="J117" s="21"/>
      <c r="K117" s="21">
        <v>15096</v>
      </c>
      <c r="L117" s="95"/>
      <c r="M117" s="20">
        <f>(K117/$AR117)</f>
        <v>0.38996667613856528</v>
      </c>
      <c r="N117" s="95"/>
      <c r="O117" s="20">
        <f>IF(M$195,M117/M$195*100,0)</f>
        <v>0.53374777362838843</v>
      </c>
      <c r="P117" s="95"/>
      <c r="Q117" s="21">
        <v>2112431</v>
      </c>
      <c r="R117" s="95"/>
      <c r="S117" s="20">
        <f>(Q117/$AR117)</f>
        <v>54.569269716618017</v>
      </c>
      <c r="T117" s="95"/>
      <c r="U117" s="20">
        <f>IF(S$195,S117/S$195*100,0)</f>
        <v>83.149896610999335</v>
      </c>
      <c r="V117" s="95"/>
      <c r="W117" s="21">
        <f>(E117+K117+Q117)</f>
        <v>2411409</v>
      </c>
      <c r="X117" s="95"/>
      <c r="Y117" s="95"/>
      <c r="Z117" s="21">
        <v>11856</v>
      </c>
      <c r="AA117" s="95"/>
      <c r="AB117" s="22">
        <f>IF($W117,Z117/$W117*100,0)</f>
        <v>0.49166275816338084</v>
      </c>
      <c r="AC117" s="95"/>
      <c r="AD117" s="21">
        <v>0</v>
      </c>
      <c r="AE117" s="95"/>
      <c r="AF117" s="22">
        <f>IF($W117,AD117/$W117*100,0)</f>
        <v>0</v>
      </c>
      <c r="AG117" s="95"/>
      <c r="AH117" s="21">
        <v>0</v>
      </c>
      <c r="AI117" s="95"/>
      <c r="AJ117" s="22">
        <f>IF($W117,AH117/$W117*100,0)</f>
        <v>0</v>
      </c>
      <c r="AK117" s="95"/>
      <c r="AL117" s="21">
        <v>478061</v>
      </c>
      <c r="AM117" s="95"/>
      <c r="AN117" s="21">
        <v>3265603.8299999996</v>
      </c>
      <c r="AO117" s="95"/>
      <c r="AP117" s="83">
        <v>36</v>
      </c>
      <c r="AQ117" s="95"/>
      <c r="AR117" s="21">
        <v>38711</v>
      </c>
    </row>
    <row r="118" spans="1:44" ht="11.25" x14ac:dyDescent="0.25">
      <c r="A118" s="83">
        <v>37</v>
      </c>
      <c r="B118" s="95"/>
      <c r="C118" s="83" t="s">
        <v>157</v>
      </c>
      <c r="D118" s="95"/>
      <c r="E118" s="21">
        <v>0</v>
      </c>
      <c r="F118" s="95"/>
      <c r="G118" s="20">
        <f>(E118/$AR118)</f>
        <v>0</v>
      </c>
      <c r="H118" s="95"/>
      <c r="I118" s="20">
        <f>IF(G$195,G118/G$195*100,0)</f>
        <v>0</v>
      </c>
      <c r="J118" s="21"/>
      <c r="K118" s="21">
        <v>1075738</v>
      </c>
      <c r="L118" s="95"/>
      <c r="M118" s="20">
        <f>(K118/$AR118)</f>
        <v>43.504590124155783</v>
      </c>
      <c r="N118" s="95"/>
      <c r="O118" s="20">
        <f>IF(M$195,M118/M$195*100,0)</f>
        <v>59.544775341606069</v>
      </c>
      <c r="P118" s="95"/>
      <c r="Q118" s="21">
        <v>2700163</v>
      </c>
      <c r="R118" s="95"/>
      <c r="S118" s="20">
        <f>(Q118/$AR118)</f>
        <v>109.19897278278805</v>
      </c>
      <c r="T118" s="95"/>
      <c r="U118" s="20">
        <f>IF(S$195,S118/S$195*100,0)</f>
        <v>166.3918785072371</v>
      </c>
      <c r="V118" s="95"/>
      <c r="W118" s="21">
        <f>(E118+K118+Q118)</f>
        <v>3775901</v>
      </c>
      <c r="X118" s="95"/>
      <c r="Y118" s="95"/>
      <c r="Z118" s="21">
        <v>9368</v>
      </c>
      <c r="AA118" s="95"/>
      <c r="AB118" s="22">
        <f>IF($W118,Z118/$W118*100,0)</f>
        <v>0.24809972507224104</v>
      </c>
      <c r="AC118" s="95"/>
      <c r="AD118" s="21">
        <v>0</v>
      </c>
      <c r="AE118" s="95"/>
      <c r="AF118" s="22">
        <f>IF($W118,AD118/$W118*100,0)</f>
        <v>0</v>
      </c>
      <c r="AG118" s="95"/>
      <c r="AH118" s="21">
        <v>0</v>
      </c>
      <c r="AI118" s="95"/>
      <c r="AJ118" s="22">
        <f>IF($W118,AH118/$W118*100,0)</f>
        <v>0</v>
      </c>
      <c r="AK118" s="95"/>
      <c r="AL118" s="21">
        <v>191880</v>
      </c>
      <c r="AM118" s="95"/>
      <c r="AN118" s="21">
        <v>20767001.629999999</v>
      </c>
      <c r="AO118" s="95"/>
      <c r="AP118" s="83">
        <v>37</v>
      </c>
      <c r="AQ118" s="95"/>
      <c r="AR118" s="21">
        <v>24727</v>
      </c>
    </row>
    <row r="119" spans="1:44" ht="11.25" x14ac:dyDescent="0.25">
      <c r="A119" s="83">
        <v>38</v>
      </c>
      <c r="B119" s="95"/>
      <c r="C119" s="83" t="s">
        <v>158</v>
      </c>
      <c r="D119" s="95"/>
      <c r="E119" s="21">
        <v>0</v>
      </c>
      <c r="F119" s="95"/>
      <c r="G119" s="20">
        <f>(E119/$AR119)</f>
        <v>0</v>
      </c>
      <c r="H119" s="95"/>
      <c r="I119" s="20">
        <f>IF(G$195,G119/G$195*100,0)</f>
        <v>0</v>
      </c>
      <c r="J119" s="21"/>
      <c r="K119" s="21">
        <v>2567478</v>
      </c>
      <c r="L119" s="95"/>
      <c r="M119" s="20">
        <f>(K119/$AR119)</f>
        <v>167.4478575621209</v>
      </c>
      <c r="N119" s="95"/>
      <c r="O119" s="20">
        <f>IF(M$195,M119/M$195*100,0)</f>
        <v>229.18604753004152</v>
      </c>
      <c r="P119" s="95"/>
      <c r="Q119" s="21">
        <v>583169</v>
      </c>
      <c r="R119" s="95"/>
      <c r="S119" s="20">
        <f>(Q119/$AR119)</f>
        <v>38.03358768668884</v>
      </c>
      <c r="T119" s="95"/>
      <c r="U119" s="20">
        <f>IF(S$195,S119/S$195*100,0)</f>
        <v>57.953659638777978</v>
      </c>
      <c r="V119" s="95"/>
      <c r="W119" s="21">
        <f>(E119+K119+Q119)</f>
        <v>3150647</v>
      </c>
      <c r="X119" s="95"/>
      <c r="Y119" s="95"/>
      <c r="Z119" s="21">
        <v>9291</v>
      </c>
      <c r="AA119" s="95"/>
      <c r="AB119" s="22">
        <f>IF($W119,Z119/$W119*100,0)</f>
        <v>0.29489181111054336</v>
      </c>
      <c r="AC119" s="95"/>
      <c r="AD119" s="21">
        <v>0</v>
      </c>
      <c r="AE119" s="95"/>
      <c r="AF119" s="22">
        <f>IF($W119,AD119/$W119*100,0)</f>
        <v>0</v>
      </c>
      <c r="AG119" s="95"/>
      <c r="AH119" s="21">
        <v>0</v>
      </c>
      <c r="AI119" s="95"/>
      <c r="AJ119" s="22">
        <f>IF($W119,AH119/$W119*100,0)</f>
        <v>0</v>
      </c>
      <c r="AK119" s="95"/>
      <c r="AL119" s="21">
        <v>3057468</v>
      </c>
      <c r="AM119" s="95"/>
      <c r="AN119" s="21">
        <v>8332264.5299999993</v>
      </c>
      <c r="AO119" s="95"/>
      <c r="AP119" s="83">
        <v>38</v>
      </c>
      <c r="AQ119" s="95"/>
      <c r="AR119" s="21">
        <v>15333</v>
      </c>
    </row>
    <row r="120" spans="1:44" ht="11.25" x14ac:dyDescent="0.25">
      <c r="A120" s="83">
        <v>39</v>
      </c>
      <c r="B120" s="95"/>
      <c r="C120" s="83" t="s">
        <v>159</v>
      </c>
      <c r="D120" s="95"/>
      <c r="E120" s="21">
        <v>0</v>
      </c>
      <c r="F120" s="95"/>
      <c r="G120" s="20">
        <f>(E120/$AR120)</f>
        <v>0</v>
      </c>
      <c r="H120" s="95"/>
      <c r="I120" s="20">
        <f>IF(G$195,G120/G$195*100,0)</f>
        <v>0</v>
      </c>
      <c r="J120" s="21"/>
      <c r="K120" s="21">
        <v>2838458</v>
      </c>
      <c r="L120" s="95"/>
      <c r="M120" s="20">
        <f>(K120/$AR120)</f>
        <v>138.11103542234332</v>
      </c>
      <c r="N120" s="95"/>
      <c r="O120" s="20">
        <f>IF(M$195,M120/M$195*100,0)</f>
        <v>189.03271017955871</v>
      </c>
      <c r="P120" s="95"/>
      <c r="Q120" s="21">
        <v>978437</v>
      </c>
      <c r="R120" s="95"/>
      <c r="S120" s="20">
        <f>(Q120/$AR120)</f>
        <v>47.607872713117942</v>
      </c>
      <c r="T120" s="95"/>
      <c r="U120" s="20">
        <f>IF(S$195,S120/S$195*100,0)</f>
        <v>72.542471514143458</v>
      </c>
      <c r="V120" s="95"/>
      <c r="W120" s="21">
        <f>(E120+K120+Q120)</f>
        <v>3816895</v>
      </c>
      <c r="X120" s="95"/>
      <c r="Y120" s="95"/>
      <c r="Z120" s="21">
        <v>7981</v>
      </c>
      <c r="AA120" s="95"/>
      <c r="AB120" s="22">
        <f>IF($W120,Z120/$W120*100,0)</f>
        <v>0.20909666102944935</v>
      </c>
      <c r="AC120" s="95"/>
      <c r="AD120" s="21">
        <v>0</v>
      </c>
      <c r="AE120" s="95"/>
      <c r="AF120" s="22">
        <f>IF($W120,AD120/$W120*100,0)</f>
        <v>0</v>
      </c>
      <c r="AG120" s="95"/>
      <c r="AH120" s="21">
        <v>0</v>
      </c>
      <c r="AI120" s="95"/>
      <c r="AJ120" s="22">
        <f>IF($W120,AH120/$W120*100,0)</f>
        <v>0</v>
      </c>
      <c r="AK120" s="95"/>
      <c r="AL120" s="21">
        <v>2288352</v>
      </c>
      <c r="AM120" s="95"/>
      <c r="AN120" s="21">
        <v>1842221.11</v>
      </c>
      <c r="AO120" s="95"/>
      <c r="AP120" s="83">
        <v>39</v>
      </c>
      <c r="AQ120" s="95"/>
      <c r="AR120" s="21">
        <v>20552</v>
      </c>
    </row>
    <row r="121" spans="1:44" ht="11.25" x14ac:dyDescent="0.25">
      <c r="A121" s="83">
        <v>40</v>
      </c>
      <c r="B121" s="95"/>
      <c r="C121" s="83" t="s">
        <v>160</v>
      </c>
      <c r="D121" s="95"/>
      <c r="E121" s="30">
        <v>0</v>
      </c>
      <c r="F121" s="95"/>
      <c r="G121" s="20">
        <v>0</v>
      </c>
      <c r="H121" s="95"/>
      <c r="I121" s="20">
        <f>IF(G$195,G121/G$195*100,0)</f>
        <v>0</v>
      </c>
      <c r="J121" s="30"/>
      <c r="K121" s="30">
        <v>0</v>
      </c>
      <c r="L121" s="95"/>
      <c r="M121" s="20">
        <v>0</v>
      </c>
      <c r="N121" s="95"/>
      <c r="O121" s="20">
        <f>IF(M$195,M121/M$195*100,0)</f>
        <v>0</v>
      </c>
      <c r="P121" s="95"/>
      <c r="Q121" s="30">
        <v>0</v>
      </c>
      <c r="R121" s="95"/>
      <c r="S121" s="20">
        <v>0</v>
      </c>
      <c r="T121" s="95"/>
      <c r="U121" s="20">
        <f>IF(S$195,S121/S$195*100,0)</f>
        <v>0</v>
      </c>
      <c r="V121" s="95"/>
      <c r="W121" s="30">
        <f>(E121+K121+Q121)</f>
        <v>0</v>
      </c>
      <c r="X121" s="95"/>
      <c r="Y121" s="95"/>
      <c r="Z121" s="30">
        <v>0</v>
      </c>
      <c r="AA121" s="95"/>
      <c r="AB121" s="22">
        <f>IF($W121,Z121/$W121*100,0)</f>
        <v>0</v>
      </c>
      <c r="AC121" s="95"/>
      <c r="AD121" s="30">
        <v>0</v>
      </c>
      <c r="AE121" s="95"/>
      <c r="AF121" s="22">
        <f>IF($W121,AD121/$W121*100,0)</f>
        <v>0</v>
      </c>
      <c r="AG121" s="95"/>
      <c r="AH121" s="30">
        <v>0</v>
      </c>
      <c r="AI121" s="95"/>
      <c r="AJ121" s="22">
        <f>IF($W121,AH121/$W121*100,0)</f>
        <v>0</v>
      </c>
      <c r="AK121" s="95"/>
      <c r="AL121" s="30">
        <v>0</v>
      </c>
      <c r="AM121" s="95"/>
      <c r="AN121" s="21">
        <v>0</v>
      </c>
      <c r="AO121" s="95"/>
      <c r="AP121" s="83">
        <v>40</v>
      </c>
      <c r="AQ121" s="95"/>
      <c r="AR121" s="21">
        <v>0</v>
      </c>
    </row>
    <row r="122" spans="1:44" ht="11.25" x14ac:dyDescent="0.25">
      <c r="A122" s="83">
        <v>41</v>
      </c>
      <c r="B122" s="95"/>
      <c r="C122" s="83" t="s">
        <v>161</v>
      </c>
      <c r="D122" s="95"/>
      <c r="E122" s="21">
        <v>0</v>
      </c>
      <c r="F122" s="95"/>
      <c r="G122" s="20">
        <f>(E122/$AR122)</f>
        <v>0</v>
      </c>
      <c r="H122" s="95"/>
      <c r="I122" s="20">
        <f>IF(G$195,G122/G$195*100,0)</f>
        <v>0</v>
      </c>
      <c r="J122" s="21"/>
      <c r="K122" s="21">
        <v>2849322</v>
      </c>
      <c r="L122" s="95"/>
      <c r="M122" s="20">
        <f>(K122/$AR122)</f>
        <v>83.749397448709658</v>
      </c>
      <c r="N122" s="95"/>
      <c r="O122" s="20">
        <f>IF(M$195,M122/M$195*100,0)</f>
        <v>114.62788275551105</v>
      </c>
      <c r="P122" s="95"/>
      <c r="Q122" s="21">
        <v>1112756</v>
      </c>
      <c r="R122" s="95"/>
      <c r="S122" s="20">
        <f>(Q122/$AR122)</f>
        <v>32.706954323672917</v>
      </c>
      <c r="T122" s="95"/>
      <c r="U122" s="20">
        <f>IF(S$195,S122/S$195*100,0)</f>
        <v>49.837204796711539</v>
      </c>
      <c r="V122" s="95"/>
      <c r="W122" s="21">
        <f>(E122+K122+Q122)</f>
        <v>3962078</v>
      </c>
      <c r="X122" s="95"/>
      <c r="Y122" s="95"/>
      <c r="Z122" s="21">
        <v>22292</v>
      </c>
      <c r="AA122" s="95"/>
      <c r="AB122" s="22">
        <f>IF($W122,Z122/$W122*100,0)</f>
        <v>0.56263405213123008</v>
      </c>
      <c r="AC122" s="95"/>
      <c r="AD122" s="21">
        <v>12918</v>
      </c>
      <c r="AE122" s="95"/>
      <c r="AF122" s="22">
        <f>IF($W122,AD122/$W122*100,0)</f>
        <v>0.3260410320039131</v>
      </c>
      <c r="AG122" s="95"/>
      <c r="AH122" s="21">
        <v>0</v>
      </c>
      <c r="AI122" s="95"/>
      <c r="AJ122" s="22">
        <f>IF($W122,AH122/$W122*100,0)</f>
        <v>0</v>
      </c>
      <c r="AK122" s="95"/>
      <c r="AL122" s="21">
        <v>329729</v>
      </c>
      <c r="AM122" s="95"/>
      <c r="AN122" s="21">
        <v>7241866.8499999996</v>
      </c>
      <c r="AO122" s="95"/>
      <c r="AP122" s="83">
        <v>41</v>
      </c>
      <c r="AQ122" s="95"/>
      <c r="AR122" s="21">
        <v>34022</v>
      </c>
    </row>
    <row r="123" spans="1:44" ht="11.25" x14ac:dyDescent="0.25">
      <c r="A123" s="83">
        <v>42</v>
      </c>
      <c r="B123" s="95"/>
      <c r="C123" s="83" t="s">
        <v>162</v>
      </c>
      <c r="D123" s="95"/>
      <c r="E123" s="21">
        <v>6068731</v>
      </c>
      <c r="F123" s="95"/>
      <c r="G123" s="20">
        <f>(E123/$AR123)</f>
        <v>55.18081633766446</v>
      </c>
      <c r="H123" s="95"/>
      <c r="I123" s="20">
        <f>IF(G$195,G123/G$195*100,0)</f>
        <v>134.66344760604753</v>
      </c>
      <c r="J123" s="21"/>
      <c r="K123" s="21">
        <v>4852355</v>
      </c>
      <c r="L123" s="95"/>
      <c r="M123" s="20">
        <f>(K123/$AR123)</f>
        <v>44.120741232417096</v>
      </c>
      <c r="N123" s="95"/>
      <c r="O123" s="20">
        <f>IF(M$195,M123/M$195*100,0)</f>
        <v>60.388101970203131</v>
      </c>
      <c r="P123" s="95"/>
      <c r="Q123" s="21">
        <v>3489231</v>
      </c>
      <c r="R123" s="95"/>
      <c r="S123" s="20">
        <f>(Q123/$AR123)</f>
        <v>31.726338664654161</v>
      </c>
      <c r="T123" s="95"/>
      <c r="U123" s="20">
        <f>IF(S$195,S123/S$195*100,0)</f>
        <v>48.342992191595698</v>
      </c>
      <c r="V123" s="95"/>
      <c r="W123" s="21">
        <f>(E123+K123+Q123)</f>
        <v>14410317</v>
      </c>
      <c r="X123" s="95"/>
      <c r="Y123" s="95"/>
      <c r="Z123" s="21">
        <v>662983</v>
      </c>
      <c r="AA123" s="95"/>
      <c r="AB123" s="22">
        <f>IF($W123,Z123/$W123*100,0)</f>
        <v>4.6007523637405061</v>
      </c>
      <c r="AC123" s="95"/>
      <c r="AD123" s="21">
        <v>1591448</v>
      </c>
      <c r="AE123" s="95"/>
      <c r="AF123" s="22">
        <f>IF($W123,AD123/$W123*100,0)</f>
        <v>11.043809792664518</v>
      </c>
      <c r="AG123" s="95"/>
      <c r="AH123" s="21">
        <v>0</v>
      </c>
      <c r="AI123" s="95"/>
      <c r="AJ123" s="22">
        <f>IF($W123,AH123/$W123*100,0)</f>
        <v>0</v>
      </c>
      <c r="AK123" s="95"/>
      <c r="AL123" s="21">
        <v>3003153</v>
      </c>
      <c r="AM123" s="95"/>
      <c r="AN123" s="21">
        <v>19822038.620000001</v>
      </c>
      <c r="AO123" s="95"/>
      <c r="AP123" s="83">
        <v>42</v>
      </c>
      <c r="AQ123" s="95"/>
      <c r="AR123" s="21">
        <v>109979</v>
      </c>
    </row>
    <row r="124" spans="1:44" ht="11.25" x14ac:dyDescent="0.25">
      <c r="A124" s="83">
        <v>43</v>
      </c>
      <c r="B124" s="95"/>
      <c r="C124" s="83" t="s">
        <v>163</v>
      </c>
      <c r="D124" s="95"/>
      <c r="E124" s="21">
        <v>46961889</v>
      </c>
      <c r="F124" s="95"/>
      <c r="G124" s="20">
        <f>(E124/$AR124)</f>
        <v>140.44089069915577</v>
      </c>
      <c r="H124" s="95"/>
      <c r="I124" s="20">
        <f>IF(G$195,G124/G$195*100,0)</f>
        <v>342.73241647394008</v>
      </c>
      <c r="J124" s="21"/>
      <c r="K124" s="21">
        <v>19714924</v>
      </c>
      <c r="L124" s="95"/>
      <c r="M124" s="20">
        <f>(K124/$AR124)</f>
        <v>58.958051849791708</v>
      </c>
      <c r="N124" s="95"/>
      <c r="O124" s="20">
        <f>IF(M$195,M124/M$195*100,0)</f>
        <v>80.695943622402638</v>
      </c>
      <c r="P124" s="95"/>
      <c r="Q124" s="21">
        <v>11546191</v>
      </c>
      <c r="R124" s="95"/>
      <c r="S124" s="20">
        <f>(Q124/$AR124)</f>
        <v>34.529218963542462</v>
      </c>
      <c r="T124" s="95"/>
      <c r="U124" s="20">
        <f>IF(S$195,S124/S$195*100,0)</f>
        <v>52.613879602694688</v>
      </c>
      <c r="V124" s="95"/>
      <c r="W124" s="21">
        <f>(E124+K124+Q124)</f>
        <v>78223004</v>
      </c>
      <c r="X124" s="95"/>
      <c r="Y124" s="95"/>
      <c r="Z124" s="21">
        <v>51087610</v>
      </c>
      <c r="AA124" s="95"/>
      <c r="AB124" s="22">
        <f>IF($W124,Z124/$W124*100,0)</f>
        <v>65.31021232577568</v>
      </c>
      <c r="AC124" s="95"/>
      <c r="AD124" s="21">
        <v>0</v>
      </c>
      <c r="AE124" s="95"/>
      <c r="AF124" s="22">
        <f>IF($W124,AD124/$W124*100,0)</f>
        <v>0</v>
      </c>
      <c r="AG124" s="95"/>
      <c r="AH124" s="21">
        <v>0</v>
      </c>
      <c r="AI124" s="95"/>
      <c r="AJ124" s="22">
        <f>IF($W124,AH124/$W124*100,0)</f>
        <v>0</v>
      </c>
      <c r="AK124" s="95"/>
      <c r="AL124" s="21">
        <v>18048094</v>
      </c>
      <c r="AM124" s="95"/>
      <c r="AN124" s="21">
        <v>15675674.869999997</v>
      </c>
      <c r="AO124" s="95"/>
      <c r="AP124" s="83">
        <v>43</v>
      </c>
      <c r="AQ124" s="95"/>
      <c r="AR124" s="21">
        <v>334389</v>
      </c>
    </row>
    <row r="125" spans="1:44" ht="11.25" x14ac:dyDescent="0.25">
      <c r="A125" s="83">
        <v>44</v>
      </c>
      <c r="B125" s="95"/>
      <c r="C125" s="83" t="s">
        <v>164</v>
      </c>
      <c r="D125" s="95"/>
      <c r="E125" s="21">
        <v>17220</v>
      </c>
      <c r="F125" s="95"/>
      <c r="G125" s="20">
        <f>(E125/$AR125)</f>
        <v>0.33799167778911832</v>
      </c>
      <c r="H125" s="95"/>
      <c r="I125" s="20">
        <f>IF(G$195,G125/G$195*100,0)</f>
        <v>0.82483601392768868</v>
      </c>
      <c r="J125" s="21"/>
      <c r="K125" s="21">
        <v>1858240</v>
      </c>
      <c r="L125" s="95"/>
      <c r="M125" s="20">
        <f>(K125/$AR125)</f>
        <v>36.473266860328181</v>
      </c>
      <c r="N125" s="95"/>
      <c r="O125" s="20">
        <f>IF(M$195,M125/M$195*100,0)</f>
        <v>49.920996266709032</v>
      </c>
      <c r="P125" s="95"/>
      <c r="Q125" s="21">
        <v>2019082</v>
      </c>
      <c r="R125" s="95"/>
      <c r="S125" s="20">
        <f>(Q125/$AR125)</f>
        <v>39.630250451440688</v>
      </c>
      <c r="T125" s="95"/>
      <c r="U125" s="20">
        <f>IF(S$195,S125/S$195*100,0)</f>
        <v>60.386573703803812</v>
      </c>
      <c r="V125" s="95"/>
      <c r="W125" s="21">
        <f>(E125+K125+Q125)</f>
        <v>3894542</v>
      </c>
      <c r="X125" s="95"/>
      <c r="Y125" s="95"/>
      <c r="Z125" s="21">
        <v>25731</v>
      </c>
      <c r="AA125" s="95"/>
      <c r="AB125" s="22">
        <f>IF($W125,Z125/$W125*100,0)</f>
        <v>0.66069386336056968</v>
      </c>
      <c r="AC125" s="95"/>
      <c r="AD125" s="21">
        <v>0</v>
      </c>
      <c r="AE125" s="95"/>
      <c r="AF125" s="22">
        <f>IF($W125,AD125/$W125*100,0)</f>
        <v>0</v>
      </c>
      <c r="AG125" s="95"/>
      <c r="AH125" s="21">
        <v>88830</v>
      </c>
      <c r="AI125" s="95"/>
      <c r="AJ125" s="22">
        <f>IF($W125,AH125/$W125*100,0)</f>
        <v>2.2808843761346007</v>
      </c>
      <c r="AK125" s="95"/>
      <c r="AL125" s="21">
        <v>77883</v>
      </c>
      <c r="AM125" s="95"/>
      <c r="AN125" s="21">
        <v>8347445</v>
      </c>
      <c r="AO125" s="95"/>
      <c r="AP125" s="83">
        <v>44</v>
      </c>
      <c r="AQ125" s="95"/>
      <c r="AR125" s="21">
        <v>50948</v>
      </c>
    </row>
    <row r="126" spans="1:44" ht="11.25" x14ac:dyDescent="0.25">
      <c r="A126" s="83">
        <v>45</v>
      </c>
      <c r="B126" s="95"/>
      <c r="C126" s="83" t="s">
        <v>165</v>
      </c>
      <c r="D126" s="95"/>
      <c r="E126" s="21">
        <v>0</v>
      </c>
      <c r="F126" s="95"/>
      <c r="G126" s="20">
        <f>(E126/$AR126)</f>
        <v>0</v>
      </c>
      <c r="H126" s="95"/>
      <c r="I126" s="20">
        <f>IF(G$195,G126/G$195*100,0)</f>
        <v>0</v>
      </c>
      <c r="J126" s="21"/>
      <c r="K126" s="21">
        <v>427970</v>
      </c>
      <c r="L126" s="95"/>
      <c r="M126" s="20">
        <f>(K126/$AR126)</f>
        <v>191.74283154121864</v>
      </c>
      <c r="N126" s="95"/>
      <c r="O126" s="20">
        <f>IF(M$195,M126/M$195*100,0)</f>
        <v>262.43860233832828</v>
      </c>
      <c r="P126" s="95"/>
      <c r="Q126" s="21">
        <v>41372</v>
      </c>
      <c r="R126" s="95"/>
      <c r="S126" s="20">
        <f>(Q126/$AR126)</f>
        <v>18.535842293906811</v>
      </c>
      <c r="T126" s="95"/>
      <c r="U126" s="20">
        <f>IF(S$195,S126/S$195*100,0)</f>
        <v>28.243980143769111</v>
      </c>
      <c r="V126" s="95"/>
      <c r="W126" s="21">
        <f>(E126+K126+Q126)</f>
        <v>469342</v>
      </c>
      <c r="X126" s="95"/>
      <c r="Y126" s="95"/>
      <c r="Z126" s="21">
        <v>9310</v>
      </c>
      <c r="AA126" s="95"/>
      <c r="AB126" s="22">
        <f>IF($W126,Z126/$W126*100,0)</f>
        <v>1.9836281432303098</v>
      </c>
      <c r="AC126" s="95"/>
      <c r="AD126" s="21">
        <v>0</v>
      </c>
      <c r="AE126" s="95"/>
      <c r="AF126" s="22">
        <f>IF($W126,AD126/$W126*100,0)</f>
        <v>0</v>
      </c>
      <c r="AG126" s="95"/>
      <c r="AH126" s="21">
        <v>0</v>
      </c>
      <c r="AI126" s="95"/>
      <c r="AJ126" s="22">
        <f>IF($W126,AH126/$W126*100,0)</f>
        <v>0</v>
      </c>
      <c r="AK126" s="95"/>
      <c r="AL126" s="21">
        <v>347721</v>
      </c>
      <c r="AM126" s="95"/>
      <c r="AN126" s="21">
        <v>2964434.3899999992</v>
      </c>
      <c r="AO126" s="95"/>
      <c r="AP126" s="83">
        <v>45</v>
      </c>
      <c r="AQ126" s="95"/>
      <c r="AR126" s="21">
        <v>2232</v>
      </c>
    </row>
    <row r="127" spans="1:44" ht="11.25" x14ac:dyDescent="0.25">
      <c r="A127" s="83">
        <v>46</v>
      </c>
      <c r="B127" s="95"/>
      <c r="C127" s="83" t="s">
        <v>166</v>
      </c>
      <c r="D127" s="95"/>
      <c r="E127" s="21">
        <v>636485</v>
      </c>
      <c r="F127" s="95"/>
      <c r="G127" s="20">
        <f>(E127/$AR127)</f>
        <v>16.486686007356369</v>
      </c>
      <c r="H127" s="95"/>
      <c r="I127" s="20">
        <f>IF(G$195,G127/G$195*100,0)</f>
        <v>40.234163332476712</v>
      </c>
      <c r="J127" s="21"/>
      <c r="K127" s="21">
        <v>3977705</v>
      </c>
      <c r="L127" s="95"/>
      <c r="M127" s="20">
        <f>(K127/$AR127)</f>
        <v>103.03333678702792</v>
      </c>
      <c r="N127" s="95"/>
      <c r="O127" s="20">
        <f>IF(M$195,M127/M$195*100,0)</f>
        <v>141.02182951663121</v>
      </c>
      <c r="P127" s="95"/>
      <c r="Q127" s="21">
        <v>1991114</v>
      </c>
      <c r="R127" s="95"/>
      <c r="S127" s="20">
        <f>(Q127/$AR127)</f>
        <v>51.57524737087499</v>
      </c>
      <c r="T127" s="95"/>
      <c r="U127" s="20">
        <f>IF(S$195,S127/S$195*100,0)</f>
        <v>78.587756604501493</v>
      </c>
      <c r="V127" s="95"/>
      <c r="W127" s="21">
        <f>(E127+K127+Q127)</f>
        <v>6605304</v>
      </c>
      <c r="X127" s="95"/>
      <c r="Y127" s="95"/>
      <c r="Z127" s="21">
        <v>16019</v>
      </c>
      <c r="AA127" s="95"/>
      <c r="AB127" s="22">
        <f>IF($W127,Z127/$W127*100,0)</f>
        <v>0.24251722555086036</v>
      </c>
      <c r="AC127" s="95"/>
      <c r="AD127" s="21">
        <v>207874</v>
      </c>
      <c r="AE127" s="95"/>
      <c r="AF127" s="22">
        <f>IF($W127,AD127/$W127*100,0)</f>
        <v>3.1470769551257596</v>
      </c>
      <c r="AG127" s="95"/>
      <c r="AH127" s="21">
        <v>0</v>
      </c>
      <c r="AI127" s="95"/>
      <c r="AJ127" s="22">
        <f>IF($W127,AH127/$W127*100,0)</f>
        <v>0</v>
      </c>
      <c r="AK127" s="95"/>
      <c r="AL127" s="21">
        <v>1481753</v>
      </c>
      <c r="AM127" s="95"/>
      <c r="AN127" s="21">
        <v>6152919.54</v>
      </c>
      <c r="AO127" s="95"/>
      <c r="AP127" s="83">
        <v>46</v>
      </c>
      <c r="AQ127" s="95"/>
      <c r="AR127" s="21">
        <v>38606</v>
      </c>
    </row>
    <row r="128" spans="1:44" ht="11.25" x14ac:dyDescent="0.25">
      <c r="A128" s="83">
        <v>47</v>
      </c>
      <c r="B128" s="95"/>
      <c r="C128" s="83" t="s">
        <v>167</v>
      </c>
      <c r="D128" s="95"/>
      <c r="E128" s="21">
        <v>0</v>
      </c>
      <c r="F128" s="95"/>
      <c r="G128" s="20">
        <f>(E128/$AR128)</f>
        <v>0</v>
      </c>
      <c r="H128" s="95"/>
      <c r="I128" s="20">
        <f>IF(G$195,G128/G$195*100,0)</f>
        <v>0</v>
      </c>
      <c r="J128" s="21"/>
      <c r="K128" s="21">
        <v>2431102</v>
      </c>
      <c r="L128" s="95"/>
      <c r="M128" s="20">
        <f>(K128/$AR128)</f>
        <v>31.06680808648759</v>
      </c>
      <c r="N128" s="95"/>
      <c r="O128" s="20">
        <f>IF(M$195,M128/M$195*100,0)</f>
        <v>42.521170819250223</v>
      </c>
      <c r="P128" s="95"/>
      <c r="Q128" s="21">
        <v>8712324</v>
      </c>
      <c r="R128" s="95"/>
      <c r="S128" s="20">
        <f>(Q128/$AR128)</f>
        <v>111.33391264344314</v>
      </c>
      <c r="T128" s="95"/>
      <c r="U128" s="20">
        <f>IF(S$195,S128/S$195*100,0)</f>
        <v>169.6449920197698</v>
      </c>
      <c r="V128" s="95"/>
      <c r="W128" s="21">
        <f>(E128+K128+Q128)</f>
        <v>11143426</v>
      </c>
      <c r="X128" s="95"/>
      <c r="Y128" s="95"/>
      <c r="Z128" s="21">
        <v>33991</v>
      </c>
      <c r="AA128" s="95"/>
      <c r="AB128" s="22">
        <f>IF($W128,Z128/$W128*100,0)</f>
        <v>0.30503186362973111</v>
      </c>
      <c r="AC128" s="95"/>
      <c r="AD128" s="21">
        <v>0</v>
      </c>
      <c r="AE128" s="95"/>
      <c r="AF128" s="22">
        <f>IF($W128,AD128/$W128*100,0)</f>
        <v>0</v>
      </c>
      <c r="AG128" s="95"/>
      <c r="AH128" s="21">
        <v>117868</v>
      </c>
      <c r="AI128" s="95"/>
      <c r="AJ128" s="22">
        <f>IF($W128,AH128/$W128*100,0)</f>
        <v>1.0577357448238989</v>
      </c>
      <c r="AK128" s="95"/>
      <c r="AL128" s="21">
        <v>2591099</v>
      </c>
      <c r="AM128" s="95"/>
      <c r="AN128" s="21">
        <v>15545954.640000001</v>
      </c>
      <c r="AO128" s="95"/>
      <c r="AP128" s="83">
        <v>47</v>
      </c>
      <c r="AQ128" s="95"/>
      <c r="AR128" s="21">
        <v>78254</v>
      </c>
    </row>
    <row r="129" spans="1:44" ht="11.25" x14ac:dyDescent="0.25">
      <c r="A129" s="83">
        <v>48</v>
      </c>
      <c r="B129" s="95"/>
      <c r="C129" s="83" t="s">
        <v>168</v>
      </c>
      <c r="D129" s="95"/>
      <c r="E129" s="21">
        <v>0</v>
      </c>
      <c r="F129" s="95"/>
      <c r="G129" s="20">
        <f>(E129/$AR129)</f>
        <v>0</v>
      </c>
      <c r="H129" s="95"/>
      <c r="I129" s="20">
        <f>IF(G$195,G129/G$195*100,0)</f>
        <v>0</v>
      </c>
      <c r="J129" s="21"/>
      <c r="K129" s="21">
        <v>488817</v>
      </c>
      <c r="L129" s="95"/>
      <c r="M129" s="20">
        <f>(K129/$AR129)</f>
        <v>73.97351694915254</v>
      </c>
      <c r="N129" s="95"/>
      <c r="O129" s="20">
        <f>IF(M$195,M129/M$195*100,0)</f>
        <v>101.24762548952417</v>
      </c>
      <c r="P129" s="95"/>
      <c r="Q129" s="21">
        <v>386633</v>
      </c>
      <c r="R129" s="95"/>
      <c r="S129" s="20">
        <f>(Q129/$AR129)</f>
        <v>58.509836561743342</v>
      </c>
      <c r="T129" s="95"/>
      <c r="U129" s="20">
        <f>IF(S$195,S129/S$195*100,0)</f>
        <v>89.154333310673934</v>
      </c>
      <c r="V129" s="95"/>
      <c r="W129" s="21">
        <f>(E129+K129+Q129)</f>
        <v>875450</v>
      </c>
      <c r="X129" s="95"/>
      <c r="Y129" s="95"/>
      <c r="Z129" s="21">
        <v>0</v>
      </c>
      <c r="AA129" s="95"/>
      <c r="AB129" s="22">
        <f>IF($W129,Z129/$W129*100,0)</f>
        <v>0</v>
      </c>
      <c r="AC129" s="95"/>
      <c r="AD129" s="21">
        <v>0</v>
      </c>
      <c r="AE129" s="95"/>
      <c r="AF129" s="22">
        <f>IF($W129,AD129/$W129*100,0)</f>
        <v>0</v>
      </c>
      <c r="AG129" s="95"/>
      <c r="AH129" s="21">
        <v>0</v>
      </c>
      <c r="AI129" s="95"/>
      <c r="AJ129" s="22">
        <f>IF($W129,AH129/$W129*100,0)</f>
        <v>0</v>
      </c>
      <c r="AK129" s="95"/>
      <c r="AL129" s="21">
        <v>3046193</v>
      </c>
      <c r="AM129" s="95"/>
      <c r="AN129" s="21">
        <v>3658120.64</v>
      </c>
      <c r="AO129" s="95"/>
      <c r="AP129" s="83">
        <v>48</v>
      </c>
      <c r="AQ129" s="95"/>
      <c r="AR129" s="21">
        <v>6608</v>
      </c>
    </row>
    <row r="130" spans="1:44" ht="11.25" x14ac:dyDescent="0.25">
      <c r="A130" s="83">
        <v>49</v>
      </c>
      <c r="B130" s="95"/>
      <c r="C130" s="83" t="s">
        <v>169</v>
      </c>
      <c r="D130" s="95"/>
      <c r="E130" s="21">
        <v>248159</v>
      </c>
      <c r="F130" s="95"/>
      <c r="G130" s="20">
        <f>(E130/$AR130)</f>
        <v>9.286345095984732</v>
      </c>
      <c r="H130" s="95"/>
      <c r="I130" s="20">
        <f>IF(G$195,G130/G$195*100,0)</f>
        <v>22.662427439139719</v>
      </c>
      <c r="J130" s="21"/>
      <c r="K130" s="21">
        <v>1049518</v>
      </c>
      <c r="L130" s="95"/>
      <c r="M130" s="20">
        <f>(K130/$AR130)</f>
        <v>39.273958762115029</v>
      </c>
      <c r="N130" s="95"/>
      <c r="O130" s="20">
        <f>IF(M$195,M130/M$195*100,0)</f>
        <v>53.75430603050696</v>
      </c>
      <c r="P130" s="95"/>
      <c r="Q130" s="21">
        <v>3338448</v>
      </c>
      <c r="R130" s="95"/>
      <c r="S130" s="20">
        <f>(Q130/$AR130)</f>
        <v>124.92788983272835</v>
      </c>
      <c r="T130" s="95"/>
      <c r="U130" s="20">
        <f>IF(S$195,S130/S$195*100,0)</f>
        <v>190.35880775692866</v>
      </c>
      <c r="V130" s="95"/>
      <c r="W130" s="21">
        <f>(E130+K130+Q130)</f>
        <v>4636125</v>
      </c>
      <c r="X130" s="95"/>
      <c r="Y130" s="95"/>
      <c r="Z130" s="21">
        <v>0</v>
      </c>
      <c r="AA130" s="95"/>
      <c r="AB130" s="22">
        <f>IF($W130,Z130/$W130*100,0)</f>
        <v>0</v>
      </c>
      <c r="AC130" s="95"/>
      <c r="AD130" s="21">
        <v>310653</v>
      </c>
      <c r="AE130" s="95"/>
      <c r="AF130" s="22">
        <f>IF($W130,AD130/$W130*100,0)</f>
        <v>6.7007037126910944</v>
      </c>
      <c r="AG130" s="95"/>
      <c r="AH130" s="21">
        <v>0</v>
      </c>
      <c r="AI130" s="95"/>
      <c r="AJ130" s="22">
        <f>IF($W130,AH130/$W130*100,0)</f>
        <v>0</v>
      </c>
      <c r="AK130" s="95"/>
      <c r="AL130" s="21">
        <v>0</v>
      </c>
      <c r="AM130" s="95"/>
      <c r="AN130" s="21">
        <v>4735959.8400000008</v>
      </c>
      <c r="AO130" s="95"/>
      <c r="AP130" s="83">
        <v>49</v>
      </c>
      <c r="AQ130" s="95"/>
      <c r="AR130" s="21">
        <v>26723</v>
      </c>
    </row>
    <row r="131" spans="1:44" ht="11.25" x14ac:dyDescent="0.25">
      <c r="A131" s="83">
        <v>50</v>
      </c>
      <c r="B131" s="95"/>
      <c r="C131" s="83" t="s">
        <v>170</v>
      </c>
      <c r="D131" s="95"/>
      <c r="E131" s="30">
        <v>0</v>
      </c>
      <c r="F131" s="95"/>
      <c r="G131" s="20">
        <f>(E131/$AR131)</f>
        <v>0</v>
      </c>
      <c r="H131" s="95"/>
      <c r="I131" s="20">
        <f>IF(G$195,G131/G$195*100,0)</f>
        <v>0</v>
      </c>
      <c r="J131" s="30"/>
      <c r="K131" s="30">
        <v>1520328</v>
      </c>
      <c r="L131" s="95"/>
      <c r="M131" s="20">
        <f>(K131/$AR131)</f>
        <v>85.363728242560356</v>
      </c>
      <c r="N131" s="95"/>
      <c r="O131" s="20">
        <f>IF(M$195,M131/M$195*100,0)</f>
        <v>116.83741890267507</v>
      </c>
      <c r="P131" s="95"/>
      <c r="Q131" s="30">
        <v>1084521</v>
      </c>
      <c r="R131" s="95"/>
      <c r="S131" s="20">
        <f>(Q131/$AR131)</f>
        <v>60.893935991016285</v>
      </c>
      <c r="T131" s="95"/>
      <c r="U131" s="20">
        <f>IF(S$195,S131/S$195*100,0)</f>
        <v>92.78710358749548</v>
      </c>
      <c r="V131" s="95"/>
      <c r="W131" s="30">
        <f>(E131+K131+Q131)</f>
        <v>2604849</v>
      </c>
      <c r="X131" s="95"/>
      <c r="Y131" s="95"/>
      <c r="Z131" s="30">
        <v>10407</v>
      </c>
      <c r="AA131" s="95"/>
      <c r="AB131" s="22">
        <f>IF($W131,Z131/$W131*100,0)</f>
        <v>0.39952411828862244</v>
      </c>
      <c r="AC131" s="95"/>
      <c r="AD131" s="30">
        <v>0</v>
      </c>
      <c r="AE131" s="95"/>
      <c r="AF131" s="22">
        <f>IF($W131,AD131/$W131*100,0)</f>
        <v>0</v>
      </c>
      <c r="AG131" s="95"/>
      <c r="AH131" s="30">
        <v>0</v>
      </c>
      <c r="AI131" s="95"/>
      <c r="AJ131" s="22">
        <f>IF($W131,AH131/$W131*100,0)</f>
        <v>0</v>
      </c>
      <c r="AK131" s="95"/>
      <c r="AL131" s="30">
        <v>2573274</v>
      </c>
      <c r="AM131" s="95"/>
      <c r="AN131" s="21">
        <v>3026126.9600000004</v>
      </c>
      <c r="AO131" s="95"/>
      <c r="AP131" s="83">
        <v>50</v>
      </c>
      <c r="AQ131" s="95"/>
      <c r="AR131" s="21">
        <v>17810</v>
      </c>
    </row>
    <row r="132" spans="1:44" ht="8.85" customHeight="1" x14ac:dyDescent="0.25">
      <c r="A132" s="95"/>
      <c r="B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row>
    <row r="133" spans="1:44" ht="8.85" customHeight="1" x14ac:dyDescent="0.25">
      <c r="A133" s="95"/>
      <c r="B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row>
    <row r="134" spans="1:44" ht="1.7" customHeight="1" x14ac:dyDescent="0.25">
      <c r="A134" s="95"/>
      <c r="B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row>
    <row r="135" spans="1:44" s="80" customFormat="1" ht="9.6" customHeight="1" x14ac:dyDescent="0.25">
      <c r="A135" s="233"/>
      <c r="AQ135" s="237"/>
    </row>
    <row r="136" spans="1:44" s="80" customFormat="1" ht="10.5" customHeight="1" x14ac:dyDescent="0.25">
      <c r="A136" s="102"/>
      <c r="W136" s="84" t="s">
        <v>42</v>
      </c>
      <c r="Z136" s="102" t="s">
        <v>423</v>
      </c>
      <c r="AP136" s="84" t="s">
        <v>424</v>
      </c>
    </row>
    <row r="137" spans="1:44" s="80" customFormat="1" ht="10.5" customHeight="1" x14ac:dyDescent="0.25">
      <c r="A137" s="85"/>
      <c r="W137" s="84" t="s">
        <v>425</v>
      </c>
      <c r="Z137" s="102" t="s">
        <v>426</v>
      </c>
      <c r="AP137" s="84" t="s">
        <v>171</v>
      </c>
    </row>
    <row r="138" spans="1:44" s="80" customFormat="1" ht="10.5" customHeight="1" x14ac:dyDescent="0.25">
      <c r="A138" s="86"/>
      <c r="W138" s="84" t="s">
        <v>48</v>
      </c>
      <c r="Z138" s="87" t="s">
        <v>49</v>
      </c>
    </row>
    <row r="139" spans="1:44" ht="8.85" customHeight="1" x14ac:dyDescent="0.25"/>
    <row r="140" spans="1:44" ht="9.6" customHeight="1" x14ac:dyDescent="0.25">
      <c r="Z140" s="89" t="s">
        <v>427</v>
      </c>
      <c r="AA140" s="89"/>
      <c r="AB140" s="89"/>
      <c r="AC140" s="89"/>
      <c r="AD140" s="89"/>
      <c r="AE140" s="89"/>
      <c r="AF140" s="89"/>
      <c r="AG140" s="89"/>
      <c r="AH140" s="89"/>
      <c r="AI140" s="89"/>
      <c r="AJ140" s="89"/>
      <c r="AK140" s="89"/>
      <c r="AL140" s="89"/>
      <c r="AN140" s="92" t="s">
        <v>285</v>
      </c>
    </row>
    <row r="141" spans="1:44" ht="8.85" customHeight="1" x14ac:dyDescent="0.25"/>
    <row r="142" spans="1:44" ht="9.6" customHeight="1" x14ac:dyDescent="0.25">
      <c r="E142" s="90" t="s">
        <v>428</v>
      </c>
      <c r="F142" s="90"/>
      <c r="G142" s="90"/>
      <c r="H142" s="90"/>
      <c r="I142" s="90"/>
      <c r="Q142" s="90" t="s">
        <v>429</v>
      </c>
      <c r="R142" s="90"/>
      <c r="S142" s="90"/>
      <c r="T142" s="90"/>
      <c r="U142" s="90"/>
      <c r="AD142" s="89" t="s">
        <v>365</v>
      </c>
      <c r="AE142" s="89"/>
      <c r="AF142" s="89"/>
      <c r="AG142" s="89"/>
      <c r="AH142" s="89"/>
      <c r="AI142" s="89"/>
      <c r="AJ142" s="89"/>
      <c r="AN142" s="91" t="s">
        <v>430</v>
      </c>
    </row>
    <row r="143" spans="1:44" ht="9.6" customHeight="1" x14ac:dyDescent="0.25">
      <c r="E143" s="89" t="s">
        <v>431</v>
      </c>
      <c r="F143" s="89"/>
      <c r="G143" s="89"/>
      <c r="H143" s="89"/>
      <c r="I143" s="89"/>
      <c r="K143" s="89" t="s">
        <v>432</v>
      </c>
      <c r="L143" s="89"/>
      <c r="M143" s="89"/>
      <c r="N143" s="89"/>
      <c r="O143" s="89"/>
      <c r="Q143" s="89" t="s">
        <v>433</v>
      </c>
      <c r="R143" s="89"/>
      <c r="S143" s="89"/>
      <c r="T143" s="89"/>
      <c r="U143" s="89"/>
      <c r="AN143" s="91" t="s">
        <v>434</v>
      </c>
    </row>
    <row r="144" spans="1:44" ht="9.6" customHeight="1" x14ac:dyDescent="0.25">
      <c r="Z144" s="89" t="s">
        <v>392</v>
      </c>
      <c r="AA144" s="89"/>
      <c r="AB144" s="89"/>
      <c r="AD144" s="89" t="s">
        <v>59</v>
      </c>
      <c r="AE144" s="89"/>
      <c r="AF144" s="89"/>
      <c r="AH144" s="89" t="s">
        <v>60</v>
      </c>
      <c r="AI144" s="89"/>
      <c r="AJ144" s="89"/>
      <c r="AN144" s="92" t="s">
        <v>435</v>
      </c>
    </row>
    <row r="145" spans="1:44" ht="9.6" customHeight="1" x14ac:dyDescent="0.25">
      <c r="I145" s="91" t="s">
        <v>64</v>
      </c>
      <c r="O145" s="91" t="s">
        <v>64</v>
      </c>
      <c r="U145" s="91" t="s">
        <v>64</v>
      </c>
      <c r="AB145" s="91" t="s">
        <v>268</v>
      </c>
      <c r="AF145" s="91" t="s">
        <v>268</v>
      </c>
      <c r="AJ145" s="91" t="s">
        <v>268</v>
      </c>
      <c r="AL145" s="91" t="s">
        <v>377</v>
      </c>
    </row>
    <row r="146" spans="1:44" ht="9.6" customHeight="1" x14ac:dyDescent="0.25">
      <c r="A146" s="92" t="s">
        <v>71</v>
      </c>
      <c r="C146" s="92" t="s">
        <v>72</v>
      </c>
      <c r="E146" s="92" t="s">
        <v>73</v>
      </c>
      <c r="G146" s="92" t="s">
        <v>395</v>
      </c>
      <c r="I146" s="92" t="s">
        <v>79</v>
      </c>
      <c r="K146" s="92" t="s">
        <v>73</v>
      </c>
      <c r="M146" s="92" t="s">
        <v>395</v>
      </c>
      <c r="O146" s="92" t="s">
        <v>79</v>
      </c>
      <c r="Q146" s="92" t="s">
        <v>73</v>
      </c>
      <c r="S146" s="92" t="s">
        <v>395</v>
      </c>
      <c r="U146" s="92" t="s">
        <v>79</v>
      </c>
      <c r="W146" s="92" t="s">
        <v>65</v>
      </c>
      <c r="Z146" s="92" t="s">
        <v>73</v>
      </c>
      <c r="AB146" s="92" t="s">
        <v>349</v>
      </c>
      <c r="AD146" s="92" t="s">
        <v>73</v>
      </c>
      <c r="AF146" s="92" t="s">
        <v>349</v>
      </c>
      <c r="AH146" s="92" t="s">
        <v>73</v>
      </c>
      <c r="AJ146" s="92" t="s">
        <v>349</v>
      </c>
      <c r="AL146" s="92" t="s">
        <v>386</v>
      </c>
      <c r="AN146" s="92" t="s">
        <v>298</v>
      </c>
      <c r="AP146" s="92" t="s">
        <v>71</v>
      </c>
    </row>
    <row r="147" spans="1:44" ht="8.85" customHeight="1" x14ac:dyDescent="0.25"/>
    <row r="148" spans="1:44" ht="8.85" customHeight="1" x14ac:dyDescent="0.25">
      <c r="B148" s="83" t="s">
        <v>279</v>
      </c>
    </row>
    <row r="149" spans="1:44" ht="11.25" x14ac:dyDescent="0.25">
      <c r="A149" s="83">
        <v>51</v>
      </c>
      <c r="B149" s="95"/>
      <c r="C149" s="83" t="s">
        <v>172</v>
      </c>
      <c r="D149" s="95"/>
      <c r="E149" s="19">
        <v>0</v>
      </c>
      <c r="F149" s="95"/>
      <c r="G149" s="34">
        <f>(E149/$AR149)</f>
        <v>0</v>
      </c>
      <c r="H149" s="95"/>
      <c r="I149" s="20">
        <f>IF(G$195,G149/G$195*100,0)</f>
        <v>0</v>
      </c>
      <c r="J149" s="19"/>
      <c r="K149" s="19">
        <v>1360005</v>
      </c>
      <c r="L149" s="95"/>
      <c r="M149" s="34">
        <f>(K149/$AR149)</f>
        <v>124.55398846048173</v>
      </c>
      <c r="N149" s="95"/>
      <c r="O149" s="20">
        <f>IF(M$195,M149/M$195*100,0)</f>
        <v>170.4771666533268</v>
      </c>
      <c r="P149" s="95"/>
      <c r="Q149" s="19">
        <v>399231</v>
      </c>
      <c r="R149" s="95"/>
      <c r="S149" s="34">
        <f>(Q149/$AR149)</f>
        <v>36.562963641359097</v>
      </c>
      <c r="T149" s="95"/>
      <c r="U149" s="20">
        <f>IF(S$195,S149/S$195*100,0)</f>
        <v>55.712797007523463</v>
      </c>
      <c r="V149" s="95"/>
      <c r="W149" s="19">
        <f>(E149+K149+Q149)</f>
        <v>1759236</v>
      </c>
      <c r="X149" s="95"/>
      <c r="Y149" s="95"/>
      <c r="Z149" s="19">
        <v>0</v>
      </c>
      <c r="AA149" s="95"/>
      <c r="AB149" s="20">
        <f>IF($W149,Z149/$W149*100,0)</f>
        <v>0</v>
      </c>
      <c r="AC149" s="95"/>
      <c r="AD149" s="19">
        <v>9029</v>
      </c>
      <c r="AE149" s="95"/>
      <c r="AF149" s="20">
        <f>IF($W149,AD149/$W149*100,0)</f>
        <v>0.51323415391681393</v>
      </c>
      <c r="AG149" s="95"/>
      <c r="AH149" s="19">
        <v>0</v>
      </c>
      <c r="AI149" s="95"/>
      <c r="AJ149" s="20">
        <f>IF($W149,AH149/$W149*100,0)</f>
        <v>0</v>
      </c>
      <c r="AK149" s="95"/>
      <c r="AL149" s="19">
        <v>20340</v>
      </c>
      <c r="AM149" s="95"/>
      <c r="AN149" s="19">
        <v>1986373.5</v>
      </c>
      <c r="AO149" s="95"/>
      <c r="AP149" s="83">
        <v>51</v>
      </c>
      <c r="AQ149" s="95"/>
      <c r="AR149" s="21">
        <v>10919</v>
      </c>
    </row>
    <row r="150" spans="1:44" ht="11.25" x14ac:dyDescent="0.25">
      <c r="A150" s="83">
        <v>52</v>
      </c>
      <c r="B150" s="95"/>
      <c r="C150" s="83" t="s">
        <v>173</v>
      </c>
      <c r="D150" s="95"/>
      <c r="E150" s="21">
        <v>0</v>
      </c>
      <c r="F150" s="95"/>
      <c r="G150" s="20">
        <v>0</v>
      </c>
      <c r="H150" s="95"/>
      <c r="I150" s="20">
        <f>IF(G$195,G150/G$195*100,0)</f>
        <v>0</v>
      </c>
      <c r="J150" s="21"/>
      <c r="K150" s="21">
        <v>0</v>
      </c>
      <c r="L150" s="95"/>
      <c r="M150" s="20">
        <v>0</v>
      </c>
      <c r="N150" s="95"/>
      <c r="O150" s="20">
        <f>IF(M$195,M150/M$195*100,0)</f>
        <v>0</v>
      </c>
      <c r="P150" s="95"/>
      <c r="Q150" s="21">
        <v>0</v>
      </c>
      <c r="R150" s="95"/>
      <c r="S150" s="20">
        <v>0</v>
      </c>
      <c r="T150" s="95"/>
      <c r="U150" s="20">
        <f>IF(S$195,S150/S$195*100,0)</f>
        <v>0</v>
      </c>
      <c r="V150" s="95"/>
      <c r="W150" s="21">
        <f>(E150+K150+Q150)</f>
        <v>0</v>
      </c>
      <c r="X150" s="95"/>
      <c r="Y150" s="95"/>
      <c r="Z150" s="21">
        <v>0</v>
      </c>
      <c r="AA150" s="95"/>
      <c r="AB150" s="20">
        <f>IF($W150,Z150/$W150*100,0)</f>
        <v>0</v>
      </c>
      <c r="AC150" s="95"/>
      <c r="AD150" s="21">
        <v>0</v>
      </c>
      <c r="AE150" s="95"/>
      <c r="AF150" s="20">
        <f>IF($W150,AD150/$W150*100,0)</f>
        <v>0</v>
      </c>
      <c r="AG150" s="95"/>
      <c r="AH150" s="21">
        <v>0</v>
      </c>
      <c r="AI150" s="95"/>
      <c r="AJ150" s="20">
        <f>IF($W150,AH150/$W150*100,0)</f>
        <v>0</v>
      </c>
      <c r="AK150" s="95"/>
      <c r="AL150" s="21">
        <v>0</v>
      </c>
      <c r="AM150" s="95"/>
      <c r="AN150" s="21"/>
      <c r="AO150" s="95"/>
      <c r="AP150" s="83">
        <v>52</v>
      </c>
      <c r="AQ150" s="95"/>
      <c r="AR150" s="21">
        <v>0</v>
      </c>
    </row>
    <row r="151" spans="1:44" ht="11.25" x14ac:dyDescent="0.25">
      <c r="A151" s="83">
        <v>53</v>
      </c>
      <c r="B151" s="95"/>
      <c r="C151" s="83" t="s">
        <v>174</v>
      </c>
      <c r="D151" s="95"/>
      <c r="E151" s="21">
        <v>19484914</v>
      </c>
      <c r="F151" s="95"/>
      <c r="G151" s="20">
        <f>(E151/$AR151)</f>
        <v>46.286963813578048</v>
      </c>
      <c r="H151" s="95"/>
      <c r="I151" s="20">
        <f>IF(G$195,G151/G$195*100,0)</f>
        <v>112.95886034397522</v>
      </c>
      <c r="J151" s="21"/>
      <c r="K151" s="21">
        <v>9144342</v>
      </c>
      <c r="L151" s="95"/>
      <c r="M151" s="20">
        <f>(K151/$AR151)</f>
        <v>21.722642822697697</v>
      </c>
      <c r="N151" s="95"/>
      <c r="O151" s="20">
        <f>IF(M$195,M151/M$195*100,0)</f>
        <v>29.731802621565006</v>
      </c>
      <c r="P151" s="95"/>
      <c r="Q151" s="21">
        <v>23656769</v>
      </c>
      <c r="R151" s="95"/>
      <c r="S151" s="20">
        <f>(Q151/$AR151)</f>
        <v>56.197323254758778</v>
      </c>
      <c r="T151" s="95"/>
      <c r="U151" s="20">
        <f>IF(S$195,S151/S$195*100,0)</f>
        <v>85.630642350800784</v>
      </c>
      <c r="V151" s="95"/>
      <c r="W151" s="21">
        <f>(E151+K151+Q151)</f>
        <v>52286025</v>
      </c>
      <c r="X151" s="95"/>
      <c r="Y151" s="95"/>
      <c r="Z151" s="21">
        <v>83446</v>
      </c>
      <c r="AA151" s="95"/>
      <c r="AB151" s="20">
        <f>IF($W151,Z151/$W151*100,0)</f>
        <v>0.15959522644913243</v>
      </c>
      <c r="AC151" s="95"/>
      <c r="AD151" s="21">
        <v>0</v>
      </c>
      <c r="AE151" s="95"/>
      <c r="AF151" s="20">
        <f>IF($W151,AD151/$W151*100,0)</f>
        <v>0</v>
      </c>
      <c r="AG151" s="95"/>
      <c r="AH151" s="21">
        <v>0</v>
      </c>
      <c r="AI151" s="95"/>
      <c r="AJ151" s="20">
        <f>IF($W151,AH151/$W151*100,0)</f>
        <v>0</v>
      </c>
      <c r="AK151" s="95"/>
      <c r="AL151" s="21">
        <v>11518756</v>
      </c>
      <c r="AM151" s="95"/>
      <c r="AN151" s="21">
        <v>22341874.34999999</v>
      </c>
      <c r="AO151" s="95"/>
      <c r="AP151" s="83">
        <v>53</v>
      </c>
      <c r="AQ151" s="95"/>
      <c r="AR151" s="21">
        <v>420959</v>
      </c>
    </row>
    <row r="152" spans="1:44" ht="11.25" x14ac:dyDescent="0.25">
      <c r="A152" s="83">
        <v>54</v>
      </c>
      <c r="B152" s="95"/>
      <c r="C152" s="83" t="s">
        <v>175</v>
      </c>
      <c r="D152" s="95"/>
      <c r="E152" s="21">
        <v>0</v>
      </c>
      <c r="F152" s="95"/>
      <c r="G152" s="20">
        <f>(E152/$AR152)</f>
        <v>0</v>
      </c>
      <c r="H152" s="95"/>
      <c r="I152" s="20">
        <f>IF(G$195,G152/G$195*100,0)</f>
        <v>0</v>
      </c>
      <c r="J152" s="21"/>
      <c r="K152" s="21">
        <v>1490804</v>
      </c>
      <c r="L152" s="95"/>
      <c r="M152" s="20">
        <f>(K152/$AR152)</f>
        <v>39.65326098521119</v>
      </c>
      <c r="N152" s="95"/>
      <c r="O152" s="20">
        <f>IF(M$195,M152/M$195*100,0)</f>
        <v>54.273457356754996</v>
      </c>
      <c r="P152" s="95"/>
      <c r="Q152" s="21">
        <v>4028408</v>
      </c>
      <c r="R152" s="95"/>
      <c r="S152" s="20">
        <f>(Q152/$AR152)</f>
        <v>107.14990956484732</v>
      </c>
      <c r="T152" s="95"/>
      <c r="U152" s="20">
        <f>IF(S$195,S152/S$195*100,0)</f>
        <v>163.26961948478791</v>
      </c>
      <c r="V152" s="95"/>
      <c r="W152" s="21">
        <f>(E152+K152+Q152)</f>
        <v>5519212</v>
      </c>
      <c r="X152" s="95"/>
      <c r="Y152" s="95"/>
      <c r="Z152" s="21">
        <v>0</v>
      </c>
      <c r="AA152" s="95"/>
      <c r="AB152" s="20">
        <f>IF($W152,Z152/$W152*100,0)</f>
        <v>0</v>
      </c>
      <c r="AC152" s="95"/>
      <c r="AD152" s="21">
        <v>0</v>
      </c>
      <c r="AE152" s="95"/>
      <c r="AF152" s="20">
        <f>IF($W152,AD152/$W152*100,0)</f>
        <v>0</v>
      </c>
      <c r="AG152" s="95"/>
      <c r="AH152" s="21">
        <v>0</v>
      </c>
      <c r="AI152" s="95"/>
      <c r="AJ152" s="20">
        <f>IF($W152,AH152/$W152*100,0)</f>
        <v>0</v>
      </c>
      <c r="AK152" s="95"/>
      <c r="AL152" s="21">
        <v>592784</v>
      </c>
      <c r="AM152" s="95"/>
      <c r="AN152" s="21">
        <v>20852274.990000002</v>
      </c>
      <c r="AO152" s="95"/>
      <c r="AP152" s="83">
        <v>54</v>
      </c>
      <c r="AQ152" s="95"/>
      <c r="AR152" s="21">
        <v>37596</v>
      </c>
    </row>
    <row r="153" spans="1:44" ht="11.25" x14ac:dyDescent="0.25">
      <c r="A153" s="83">
        <v>55</v>
      </c>
      <c r="B153" s="95"/>
      <c r="C153" s="83" t="s">
        <v>176</v>
      </c>
      <c r="D153" s="95"/>
      <c r="E153" s="21">
        <v>0</v>
      </c>
      <c r="F153" s="95"/>
      <c r="G153" s="20">
        <f>(E153/$AR153)</f>
        <v>0</v>
      </c>
      <c r="H153" s="95"/>
      <c r="I153" s="20">
        <f>IF(G$195,G153/G$195*100,0)</f>
        <v>0</v>
      </c>
      <c r="J153" s="21"/>
      <c r="K153" s="21">
        <v>312063</v>
      </c>
      <c r="L153" s="95"/>
      <c r="M153" s="20">
        <f>(K153/$AR153)</f>
        <v>26.144688337801608</v>
      </c>
      <c r="N153" s="95"/>
      <c r="O153" s="20">
        <f>IF(M$195,M153/M$195*100,0)</f>
        <v>35.784260672445875</v>
      </c>
      <c r="P153" s="95"/>
      <c r="Q153" s="21">
        <v>241482</v>
      </c>
      <c r="R153" s="95"/>
      <c r="S153" s="20">
        <f>(Q153/$AR153)</f>
        <v>20.231400804289546</v>
      </c>
      <c r="T153" s="95"/>
      <c r="U153" s="20">
        <f>IF(S$195,S153/S$195*100,0)</f>
        <v>30.827586550238756</v>
      </c>
      <c r="V153" s="95"/>
      <c r="W153" s="21">
        <f>(E153+K153+Q153)</f>
        <v>553545</v>
      </c>
      <c r="X153" s="95"/>
      <c r="Y153" s="95"/>
      <c r="Z153" s="21">
        <v>0</v>
      </c>
      <c r="AA153" s="95"/>
      <c r="AB153" s="22">
        <f>IF($W153,Z153/$W153*100,0)</f>
        <v>0</v>
      </c>
      <c r="AC153" s="95"/>
      <c r="AD153" s="21">
        <v>0</v>
      </c>
      <c r="AE153" s="95"/>
      <c r="AF153" s="22">
        <f>IF($W153,AD153/$W153*100,0)</f>
        <v>0</v>
      </c>
      <c r="AG153" s="95"/>
      <c r="AH153" s="21">
        <v>0</v>
      </c>
      <c r="AI153" s="95"/>
      <c r="AJ153" s="22">
        <f>IF($W153,AH153/$W153*100,0)</f>
        <v>0</v>
      </c>
      <c r="AK153" s="95"/>
      <c r="AL153" s="21">
        <v>540451</v>
      </c>
      <c r="AM153" s="95"/>
      <c r="AN153" s="21">
        <v>3184193.8</v>
      </c>
      <c r="AO153" s="95"/>
      <c r="AP153" s="83">
        <v>55</v>
      </c>
      <c r="AQ153" s="95"/>
      <c r="AR153" s="21">
        <v>11936</v>
      </c>
    </row>
    <row r="154" spans="1:44" ht="11.25" x14ac:dyDescent="0.25">
      <c r="A154" s="83">
        <v>56</v>
      </c>
      <c r="B154" s="95"/>
      <c r="C154" s="83" t="s">
        <v>177</v>
      </c>
      <c r="D154" s="95"/>
      <c r="E154" s="21">
        <v>0</v>
      </c>
      <c r="F154" s="95"/>
      <c r="G154" s="20">
        <f>(E154/$AR154)</f>
        <v>0</v>
      </c>
      <c r="H154" s="95"/>
      <c r="I154" s="20">
        <f>IF(G$195,G154/G$195*100,0)</f>
        <v>0</v>
      </c>
      <c r="J154" s="21"/>
      <c r="K154" s="21">
        <v>610550</v>
      </c>
      <c r="L154" s="95"/>
      <c r="M154" s="20">
        <f>(K154/$AR154)</f>
        <v>44.124448941244488</v>
      </c>
      <c r="N154" s="95"/>
      <c r="O154" s="20">
        <f>IF(M$195,M154/M$195*100,0)</f>
        <v>60.393176714926142</v>
      </c>
      <c r="P154" s="95"/>
      <c r="Q154" s="21">
        <v>664097</v>
      </c>
      <c r="R154" s="95"/>
      <c r="S154" s="20">
        <f>(Q154/$AR154)</f>
        <v>47.994290669942906</v>
      </c>
      <c r="T154" s="95"/>
      <c r="U154" s="20">
        <f>IF(S$195,S154/S$195*100,0)</f>
        <v>73.131275676733239</v>
      </c>
      <c r="V154" s="95"/>
      <c r="W154" s="21">
        <f>(E154+K154+Q154)</f>
        <v>1274647</v>
      </c>
      <c r="X154" s="95"/>
      <c r="Y154" s="95"/>
      <c r="Z154" s="21">
        <v>9310</v>
      </c>
      <c r="AA154" s="95"/>
      <c r="AB154" s="22">
        <f>IF($W154,Z154/$W154*100,0)</f>
        <v>0.7303982985093127</v>
      </c>
      <c r="AC154" s="95"/>
      <c r="AD154" s="21">
        <v>0</v>
      </c>
      <c r="AE154" s="95"/>
      <c r="AF154" s="22">
        <f>IF($W154,AD154/$W154*100,0)</f>
        <v>0</v>
      </c>
      <c r="AG154" s="95"/>
      <c r="AH154" s="21">
        <v>0</v>
      </c>
      <c r="AI154" s="95"/>
      <c r="AJ154" s="22">
        <f>IF($W154,AH154/$W154*100,0)</f>
        <v>0</v>
      </c>
      <c r="AK154" s="95"/>
      <c r="AL154" s="21">
        <v>241791</v>
      </c>
      <c r="AM154" s="95"/>
      <c r="AN154" s="21">
        <v>2409206.0500000003</v>
      </c>
      <c r="AO154" s="95"/>
      <c r="AP154" s="83">
        <v>56</v>
      </c>
      <c r="AQ154" s="95"/>
      <c r="AR154" s="21">
        <v>13837</v>
      </c>
    </row>
    <row r="155" spans="1:44" ht="11.25" x14ac:dyDescent="0.25">
      <c r="A155" s="83">
        <v>57</v>
      </c>
      <c r="B155" s="95"/>
      <c r="C155" s="83" t="s">
        <v>178</v>
      </c>
      <c r="D155" s="95"/>
      <c r="E155" s="21">
        <v>190130</v>
      </c>
      <c r="F155" s="95"/>
      <c r="G155" s="20">
        <f>(E155/$AR155)</f>
        <v>22.281729755068557</v>
      </c>
      <c r="H155" s="95"/>
      <c r="I155" s="20">
        <f>IF(G$195,G155/G$195*100,0)</f>
        <v>54.376407356549507</v>
      </c>
      <c r="J155" s="21"/>
      <c r="K155" s="21">
        <v>741202</v>
      </c>
      <c r="L155" s="95"/>
      <c r="M155" s="20">
        <f>(K155/$AR155)</f>
        <v>86.863002461033631</v>
      </c>
      <c r="N155" s="95"/>
      <c r="O155" s="20">
        <f>IF(M$195,M155/M$195*100,0)</f>
        <v>118.88947700182457</v>
      </c>
      <c r="P155" s="95"/>
      <c r="Q155" s="21">
        <v>941983</v>
      </c>
      <c r="R155" s="95"/>
      <c r="S155" s="20">
        <f>(Q155/$AR155)</f>
        <v>110.39294503691551</v>
      </c>
      <c r="T155" s="95"/>
      <c r="U155" s="20">
        <f>IF(S$195,S155/S$195*100,0)</f>
        <v>168.21119311420657</v>
      </c>
      <c r="V155" s="95"/>
      <c r="W155" s="21">
        <f>(E155+K155+Q155)</f>
        <v>1873315</v>
      </c>
      <c r="X155" s="95"/>
      <c r="Y155" s="95"/>
      <c r="Z155" s="21">
        <v>0</v>
      </c>
      <c r="AA155" s="95"/>
      <c r="AB155" s="22">
        <f>IF($W155,Z155/$W155*100,0)</f>
        <v>0</v>
      </c>
      <c r="AC155" s="95"/>
      <c r="AD155" s="21">
        <v>0</v>
      </c>
      <c r="AE155" s="95"/>
      <c r="AF155" s="22">
        <f>IF($W155,AD155/$W155*100,0)</f>
        <v>0</v>
      </c>
      <c r="AG155" s="95"/>
      <c r="AH155" s="21">
        <v>0</v>
      </c>
      <c r="AI155" s="95"/>
      <c r="AJ155" s="22">
        <f>IF($W155,AH155/$W155*100,0)</f>
        <v>0</v>
      </c>
      <c r="AK155" s="95"/>
      <c r="AL155" s="21">
        <v>675508</v>
      </c>
      <c r="AM155" s="95"/>
      <c r="AN155" s="21">
        <v>1995903.4400000002</v>
      </c>
      <c r="AO155" s="95"/>
      <c r="AP155" s="83">
        <v>57</v>
      </c>
      <c r="AQ155" s="95"/>
      <c r="AR155" s="21">
        <v>8533</v>
      </c>
    </row>
    <row r="156" spans="1:44" ht="11.25" x14ac:dyDescent="0.25">
      <c r="A156" s="83">
        <v>58</v>
      </c>
      <c r="B156" s="95"/>
      <c r="C156" s="83" t="s">
        <v>179</v>
      </c>
      <c r="D156" s="95"/>
      <c r="E156" s="21">
        <v>0</v>
      </c>
      <c r="F156" s="95"/>
      <c r="G156" s="20">
        <f>(E156/$AR156)</f>
        <v>0</v>
      </c>
      <c r="H156" s="95"/>
      <c r="I156" s="20">
        <f>IF(G$195,G156/G$195*100,0)</f>
        <v>0</v>
      </c>
      <c r="J156" s="21"/>
      <c r="K156" s="21">
        <v>2330917</v>
      </c>
      <c r="L156" s="95"/>
      <c r="M156" s="20">
        <f>(K156/$AR156)</f>
        <v>76.879745374187806</v>
      </c>
      <c r="N156" s="95"/>
      <c r="O156" s="20">
        <f>IF(M$195,M156/M$195*100,0)</f>
        <v>105.22538319661332</v>
      </c>
      <c r="P156" s="95"/>
      <c r="Q156" s="21">
        <v>779270</v>
      </c>
      <c r="R156" s="95"/>
      <c r="S156" s="20">
        <f>(Q156/$AR156)</f>
        <v>25.702364853722088</v>
      </c>
      <c r="T156" s="95"/>
      <c r="U156" s="20">
        <f>IF(S$195,S156/S$195*100,0)</f>
        <v>39.163965201358508</v>
      </c>
      <c r="V156" s="95"/>
      <c r="W156" s="21">
        <f>(E156+K156+Q156)</f>
        <v>3110187</v>
      </c>
      <c r="X156" s="95"/>
      <c r="Y156" s="95"/>
      <c r="Z156" s="21">
        <v>16081</v>
      </c>
      <c r="AA156" s="95"/>
      <c r="AB156" s="22">
        <f>IF($W156,Z156/$W156*100,0)</f>
        <v>0.51704286591127802</v>
      </c>
      <c r="AC156" s="95"/>
      <c r="AD156" s="21">
        <v>0</v>
      </c>
      <c r="AE156" s="95"/>
      <c r="AF156" s="22">
        <f>IF($W156,AD156/$W156*100,0)</f>
        <v>0</v>
      </c>
      <c r="AG156" s="95"/>
      <c r="AH156" s="21">
        <v>0</v>
      </c>
      <c r="AI156" s="95"/>
      <c r="AJ156" s="22">
        <f>IF($W156,AH156/$W156*100,0)</f>
        <v>0</v>
      </c>
      <c r="AK156" s="95"/>
      <c r="AL156" s="21">
        <v>121892</v>
      </c>
      <c r="AM156" s="95"/>
      <c r="AN156" s="21">
        <v>9173499.1300000008</v>
      </c>
      <c r="AO156" s="95"/>
      <c r="AP156" s="83">
        <v>58</v>
      </c>
      <c r="AQ156" s="95"/>
      <c r="AR156" s="21">
        <v>30319</v>
      </c>
    </row>
    <row r="157" spans="1:44" ht="11.25" x14ac:dyDescent="0.25">
      <c r="A157" s="83">
        <v>59</v>
      </c>
      <c r="B157" s="95"/>
      <c r="C157" s="83" t="s">
        <v>180</v>
      </c>
      <c r="D157" s="95"/>
      <c r="E157" s="21">
        <v>0</v>
      </c>
      <c r="F157" s="95"/>
      <c r="G157" s="20">
        <f>(E157/$AR157)</f>
        <v>0</v>
      </c>
      <c r="H157" s="95"/>
      <c r="I157" s="20">
        <f>IF(G$195,G157/G$195*100,0)</f>
        <v>0</v>
      </c>
      <c r="J157" s="21"/>
      <c r="K157" s="21">
        <v>936398</v>
      </c>
      <c r="L157" s="95"/>
      <c r="M157" s="20">
        <f>(K157/$AR157)</f>
        <v>88.131576470588229</v>
      </c>
      <c r="N157" s="95"/>
      <c r="O157" s="20">
        <f>IF(M$195,M157/M$195*100,0)</f>
        <v>120.62577549785813</v>
      </c>
      <c r="P157" s="95"/>
      <c r="Q157" s="21">
        <v>1306966</v>
      </c>
      <c r="R157" s="95"/>
      <c r="S157" s="20">
        <f>(Q157/$AR157)</f>
        <v>123.00856470588235</v>
      </c>
      <c r="T157" s="95"/>
      <c r="U157" s="20">
        <f>IF(S$195,S157/S$195*100,0)</f>
        <v>187.43423708393067</v>
      </c>
      <c r="V157" s="95"/>
      <c r="W157" s="21">
        <f>(E157+K157+Q157)</f>
        <v>2243364</v>
      </c>
      <c r="X157" s="95"/>
      <c r="Y157" s="95"/>
      <c r="Z157" s="21">
        <v>7981</v>
      </c>
      <c r="AA157" s="95"/>
      <c r="AB157" s="22">
        <f>IF($W157,Z157/$W157*100,0)</f>
        <v>0.35576036702024283</v>
      </c>
      <c r="AC157" s="95"/>
      <c r="AD157" s="21">
        <v>0</v>
      </c>
      <c r="AE157" s="95"/>
      <c r="AF157" s="22">
        <f>IF($W157,AD157/$W157*100,0)</f>
        <v>0</v>
      </c>
      <c r="AG157" s="95"/>
      <c r="AH157" s="21">
        <v>0</v>
      </c>
      <c r="AI157" s="95"/>
      <c r="AJ157" s="22">
        <f>IF($W157,AH157/$W157*100,0)</f>
        <v>0</v>
      </c>
      <c r="AK157" s="95"/>
      <c r="AL157" s="21">
        <v>599626</v>
      </c>
      <c r="AM157" s="95"/>
      <c r="AN157" s="21">
        <v>3021016.5499999993</v>
      </c>
      <c r="AO157" s="95"/>
      <c r="AP157" s="83">
        <v>59</v>
      </c>
      <c r="AQ157" s="95"/>
      <c r="AR157" s="21">
        <v>10625</v>
      </c>
    </row>
    <row r="158" spans="1:44" ht="11.25" x14ac:dyDescent="0.25">
      <c r="A158" s="83">
        <v>60</v>
      </c>
      <c r="B158" s="95"/>
      <c r="C158" s="83" t="s">
        <v>181</v>
      </c>
      <c r="D158" s="95"/>
      <c r="E158" s="21">
        <v>0</v>
      </c>
      <c r="F158" s="95"/>
      <c r="G158" s="20">
        <f>(E158/$AR158)</f>
        <v>0</v>
      </c>
      <c r="H158" s="95"/>
      <c r="I158" s="20">
        <f>IF(G$195,G158/G$195*100,0)</f>
        <v>0</v>
      </c>
      <c r="J158" s="21"/>
      <c r="K158" s="21">
        <v>3498931</v>
      </c>
      <c r="L158" s="95"/>
      <c r="M158" s="20">
        <f>(K158/$AR158)</f>
        <v>34.53244574282246</v>
      </c>
      <c r="N158" s="95"/>
      <c r="O158" s="20">
        <f>IF(M$195,M158/M$195*100,0)</f>
        <v>47.264592492065596</v>
      </c>
      <c r="P158" s="95"/>
      <c r="Q158" s="21">
        <v>4323680</v>
      </c>
      <c r="R158" s="95"/>
      <c r="S158" s="20">
        <f>(Q158/$AR158)</f>
        <v>42.672246182998926</v>
      </c>
      <c r="T158" s="95"/>
      <c r="U158" s="20">
        <f>IF(S$195,S158/S$195*100,0)</f>
        <v>65.021813132216764</v>
      </c>
      <c r="V158" s="95"/>
      <c r="W158" s="21">
        <f>(E158+K158+Q158)</f>
        <v>7822611</v>
      </c>
      <c r="X158" s="95"/>
      <c r="Y158" s="95"/>
      <c r="Z158" s="21">
        <v>41061</v>
      </c>
      <c r="AA158" s="95"/>
      <c r="AB158" s="22">
        <f>IF($W158,Z158/$W158*100,0)</f>
        <v>0.5249014683204879</v>
      </c>
      <c r="AC158" s="95"/>
      <c r="AD158" s="21">
        <v>0</v>
      </c>
      <c r="AE158" s="95"/>
      <c r="AF158" s="22">
        <f>IF($W158,AD158/$W158*100,0)</f>
        <v>0</v>
      </c>
      <c r="AG158" s="95"/>
      <c r="AH158" s="21">
        <v>0</v>
      </c>
      <c r="AI158" s="95"/>
      <c r="AJ158" s="22">
        <f>IF($W158,AH158/$W158*100,0)</f>
        <v>0</v>
      </c>
      <c r="AK158" s="95"/>
      <c r="AL158" s="21">
        <v>2000170</v>
      </c>
      <c r="AM158" s="95"/>
      <c r="AN158" s="21">
        <v>9857750.1900000013</v>
      </c>
      <c r="AO158" s="95"/>
      <c r="AP158" s="83">
        <v>60</v>
      </c>
      <c r="AQ158" s="95"/>
      <c r="AR158" s="21">
        <v>101323</v>
      </c>
    </row>
    <row r="159" spans="1:44" ht="11.25" x14ac:dyDescent="0.25">
      <c r="A159" s="83">
        <v>61</v>
      </c>
      <c r="B159" s="95"/>
      <c r="C159" s="83" t="s">
        <v>182</v>
      </c>
      <c r="D159" s="95"/>
      <c r="E159" s="21">
        <v>0</v>
      </c>
      <c r="F159" s="95"/>
      <c r="G159" s="20">
        <f>(E159/$AR159)</f>
        <v>0</v>
      </c>
      <c r="H159" s="95"/>
      <c r="I159" s="20">
        <f>IF(G$195,G159/G$195*100,0)</f>
        <v>0</v>
      </c>
      <c r="J159" s="21"/>
      <c r="K159" s="21">
        <v>1907881</v>
      </c>
      <c r="L159" s="95"/>
      <c r="M159" s="20">
        <f>(K159/$AR159)</f>
        <v>129.12900169204738</v>
      </c>
      <c r="N159" s="95"/>
      <c r="O159" s="20">
        <f>IF(M$195,M159/M$195*100,0)</f>
        <v>176.73899176835511</v>
      </c>
      <c r="P159" s="95"/>
      <c r="Q159" s="21">
        <v>993356</v>
      </c>
      <c r="R159" s="95"/>
      <c r="S159" s="20">
        <f>(Q159/$AR159)</f>
        <v>67.232216582064297</v>
      </c>
      <c r="T159" s="95"/>
      <c r="U159" s="20">
        <f>IF(S$195,S159/S$195*100,0)</f>
        <v>102.44505537197115</v>
      </c>
      <c r="V159" s="95"/>
      <c r="W159" s="21">
        <f>(E159+K159+Q159)</f>
        <v>2901237</v>
      </c>
      <c r="X159" s="95"/>
      <c r="Y159" s="95"/>
      <c r="Z159" s="21">
        <v>8312</v>
      </c>
      <c r="AA159" s="95"/>
      <c r="AB159" s="22">
        <f>IF($W159,Z159/$W159*100,0)</f>
        <v>0.28649848323318639</v>
      </c>
      <c r="AC159" s="95"/>
      <c r="AD159" s="21">
        <v>0</v>
      </c>
      <c r="AE159" s="95"/>
      <c r="AF159" s="22">
        <f>IF($W159,AD159/$W159*100,0)</f>
        <v>0</v>
      </c>
      <c r="AG159" s="95"/>
      <c r="AH159" s="21">
        <v>0</v>
      </c>
      <c r="AI159" s="95"/>
      <c r="AJ159" s="22">
        <f>IF($W159,AH159/$W159*100,0)</f>
        <v>0</v>
      </c>
      <c r="AK159" s="95"/>
      <c r="AL159" s="21">
        <v>1331562</v>
      </c>
      <c r="AM159" s="95"/>
      <c r="AN159" s="21">
        <v>6824319.3099999996</v>
      </c>
      <c r="AO159" s="95"/>
      <c r="AP159" s="83">
        <v>61</v>
      </c>
      <c r="AQ159" s="95"/>
      <c r="AR159" s="21">
        <v>14775</v>
      </c>
    </row>
    <row r="160" spans="1:44" ht="11.25" x14ac:dyDescent="0.25">
      <c r="A160" s="83">
        <v>62</v>
      </c>
      <c r="B160" s="95"/>
      <c r="C160" s="83" t="s">
        <v>183</v>
      </c>
      <c r="D160" s="95"/>
      <c r="E160" s="21">
        <v>0</v>
      </c>
      <c r="F160" s="95"/>
      <c r="G160" s="20">
        <f>(E160/$AR160)</f>
        <v>0</v>
      </c>
      <c r="H160" s="95"/>
      <c r="I160" s="20">
        <f>IF(G$195,G160/G$195*100,0)</f>
        <v>0</v>
      </c>
      <c r="J160" s="21"/>
      <c r="K160" s="21">
        <v>993388</v>
      </c>
      <c r="L160" s="95"/>
      <c r="M160" s="20">
        <f>(K160/$AR160)</f>
        <v>43.294312486380477</v>
      </c>
      <c r="N160" s="95"/>
      <c r="O160" s="20">
        <f>IF(M$195,M160/M$195*100,0)</f>
        <v>59.256968131724051</v>
      </c>
      <c r="P160" s="95"/>
      <c r="Q160" s="21">
        <v>995165</v>
      </c>
      <c r="R160" s="95"/>
      <c r="S160" s="20">
        <f>(Q160/$AR160)</f>
        <v>43.371758553061667</v>
      </c>
      <c r="T160" s="95"/>
      <c r="U160" s="20">
        <f>IF(S$195,S160/S$195*100,0)</f>
        <v>66.087694745639183</v>
      </c>
      <c r="V160" s="95"/>
      <c r="W160" s="21">
        <f>(E160+K160+Q160)</f>
        <v>1988553</v>
      </c>
      <c r="X160" s="95"/>
      <c r="Y160" s="95"/>
      <c r="Z160" s="21">
        <v>8070</v>
      </c>
      <c r="AA160" s="95"/>
      <c r="AB160" s="22">
        <f>IF($W160,Z160/$W160*100,0)</f>
        <v>0.40582272637440392</v>
      </c>
      <c r="AC160" s="95"/>
      <c r="AD160" s="21">
        <v>0</v>
      </c>
      <c r="AE160" s="95"/>
      <c r="AF160" s="22">
        <f>IF($W160,AD160/$W160*100,0)</f>
        <v>0</v>
      </c>
      <c r="AG160" s="95"/>
      <c r="AH160" s="21">
        <v>0</v>
      </c>
      <c r="AI160" s="95"/>
      <c r="AJ160" s="22">
        <f>IF($W160,AH160/$W160*100,0)</f>
        <v>0</v>
      </c>
      <c r="AK160" s="95"/>
      <c r="AL160" s="21">
        <v>170544</v>
      </c>
      <c r="AM160" s="95"/>
      <c r="AN160" s="21">
        <v>3484776.1700000009</v>
      </c>
      <c r="AO160" s="95"/>
      <c r="AP160" s="83">
        <v>62</v>
      </c>
      <c r="AQ160" s="95"/>
      <c r="AR160" s="21">
        <v>22945</v>
      </c>
    </row>
    <row r="161" spans="1:44" ht="11.25" x14ac:dyDescent="0.25">
      <c r="A161" s="83">
        <v>63</v>
      </c>
      <c r="B161" s="95"/>
      <c r="C161" s="83" t="s">
        <v>184</v>
      </c>
      <c r="D161" s="95"/>
      <c r="E161" s="21">
        <v>0</v>
      </c>
      <c r="F161" s="95"/>
      <c r="G161" s="20">
        <f>(E161/$AR161)</f>
        <v>0</v>
      </c>
      <c r="H161" s="95"/>
      <c r="I161" s="20">
        <f>IF(G$195,G161/G$195*100,0)</f>
        <v>0</v>
      </c>
      <c r="J161" s="21"/>
      <c r="K161" s="21">
        <v>2277910</v>
      </c>
      <c r="L161" s="95"/>
      <c r="M161" s="20">
        <f>(K161/$AR161)</f>
        <v>185.46735059436574</v>
      </c>
      <c r="N161" s="95"/>
      <c r="O161" s="20">
        <f>IF(M$195,M161/M$195*100,0)</f>
        <v>253.84934538694731</v>
      </c>
      <c r="P161" s="95"/>
      <c r="Q161" s="21">
        <v>3865401</v>
      </c>
      <c r="R161" s="95"/>
      <c r="S161" s="20">
        <f>(Q161/$AR161)</f>
        <v>314.72081094284317</v>
      </c>
      <c r="T161" s="95"/>
      <c r="U161" s="20">
        <f>IF(S$195,S161/S$195*100,0)</f>
        <v>479.55567349764283</v>
      </c>
      <c r="V161" s="95"/>
      <c r="W161" s="21">
        <f>(E161+K161+Q161)</f>
        <v>6143311</v>
      </c>
      <c r="X161" s="95"/>
      <c r="Y161" s="95"/>
      <c r="Z161" s="21">
        <v>0</v>
      </c>
      <c r="AA161" s="95"/>
      <c r="AB161" s="22">
        <f>IF($W161,Z161/$W161*100,0)</f>
        <v>0</v>
      </c>
      <c r="AC161" s="95"/>
      <c r="AD161" s="21">
        <v>1676</v>
      </c>
      <c r="AE161" s="95"/>
      <c r="AF161" s="22">
        <f>IF($W161,AD161/$W161*100,0)</f>
        <v>2.7281705256334898E-2</v>
      </c>
      <c r="AG161" s="95"/>
      <c r="AH161" s="21">
        <v>0</v>
      </c>
      <c r="AI161" s="95"/>
      <c r="AJ161" s="22">
        <f>IF($W161,AH161/$W161*100,0)</f>
        <v>0</v>
      </c>
      <c r="AK161" s="95"/>
      <c r="AL161" s="21">
        <v>768681</v>
      </c>
      <c r="AM161" s="95"/>
      <c r="AN161" s="21">
        <v>2315972.8000000003</v>
      </c>
      <c r="AO161" s="95"/>
      <c r="AP161" s="83">
        <v>63</v>
      </c>
      <c r="AQ161" s="95"/>
      <c r="AR161" s="21">
        <v>12282</v>
      </c>
    </row>
    <row r="162" spans="1:44" ht="11.25" x14ac:dyDescent="0.25">
      <c r="A162" s="83">
        <v>64</v>
      </c>
      <c r="B162" s="95"/>
      <c r="C162" s="83" t="s">
        <v>185</v>
      </c>
      <c r="D162" s="95"/>
      <c r="E162" s="21">
        <v>18719</v>
      </c>
      <c r="F162" s="95"/>
      <c r="G162" s="20">
        <f>(E162/$AR162)</f>
        <v>1.5811301630205254</v>
      </c>
      <c r="H162" s="95"/>
      <c r="I162" s="20">
        <f>IF(G$195,G162/G$195*100,0)</f>
        <v>3.8585953053565833</v>
      </c>
      <c r="J162" s="21"/>
      <c r="K162" s="21">
        <v>1336779</v>
      </c>
      <c r="L162" s="95"/>
      <c r="M162" s="20">
        <f>(K162/$AR162)</f>
        <v>112.91316834192077</v>
      </c>
      <c r="N162" s="95"/>
      <c r="O162" s="20">
        <f>IF(M$195,M162/M$195*100,0)</f>
        <v>154.544364694416</v>
      </c>
      <c r="P162" s="95"/>
      <c r="Q162" s="21">
        <v>340069</v>
      </c>
      <c r="R162" s="95"/>
      <c r="S162" s="20">
        <f>(Q162/$AR162)</f>
        <v>28.724469972126023</v>
      </c>
      <c r="T162" s="95"/>
      <c r="U162" s="20">
        <f>IF(S$195,S162/S$195*100,0)</f>
        <v>43.768896318227284</v>
      </c>
      <c r="V162" s="95"/>
      <c r="W162" s="21">
        <f>(E162+K162+Q162)</f>
        <v>1695567</v>
      </c>
      <c r="X162" s="95"/>
      <c r="Y162" s="95"/>
      <c r="Z162" s="21">
        <v>0</v>
      </c>
      <c r="AA162" s="95"/>
      <c r="AB162" s="22">
        <f>IF($W162,Z162/$W162*100,0)</f>
        <v>0</v>
      </c>
      <c r="AC162" s="95"/>
      <c r="AD162" s="21">
        <v>0</v>
      </c>
      <c r="AE162" s="95"/>
      <c r="AF162" s="22">
        <f>IF($W162,AD162/$W162*100,0)</f>
        <v>0</v>
      </c>
      <c r="AG162" s="95"/>
      <c r="AH162" s="21">
        <v>0</v>
      </c>
      <c r="AI162" s="95"/>
      <c r="AJ162" s="22">
        <f>IF($W162,AH162/$W162*100,0)</f>
        <v>0</v>
      </c>
      <c r="AK162" s="95"/>
      <c r="AL162" s="21">
        <v>0</v>
      </c>
      <c r="AM162" s="95"/>
      <c r="AN162" s="21">
        <v>2201951.7999999998</v>
      </c>
      <c r="AO162" s="95"/>
      <c r="AP162" s="83">
        <v>64</v>
      </c>
      <c r="AQ162" s="95"/>
      <c r="AR162" s="21">
        <v>11839</v>
      </c>
    </row>
    <row r="163" spans="1:44" ht="11.25" x14ac:dyDescent="0.25">
      <c r="A163" s="83">
        <v>65</v>
      </c>
      <c r="B163" s="95"/>
      <c r="C163" s="83" t="s">
        <v>186</v>
      </c>
      <c r="D163" s="95"/>
      <c r="E163" s="21">
        <v>0</v>
      </c>
      <c r="F163" s="95"/>
      <c r="G163" s="20">
        <f>(E163/$AR163)</f>
        <v>0</v>
      </c>
      <c r="H163" s="95"/>
      <c r="I163" s="20">
        <f>IF(G$195,G163/G$195*100,0)</f>
        <v>0</v>
      </c>
      <c r="J163" s="21"/>
      <c r="K163" s="21">
        <v>1060292</v>
      </c>
      <c r="L163" s="95"/>
      <c r="M163" s="20">
        <f>(K163/$AR163)</f>
        <v>67.784937987469633</v>
      </c>
      <c r="N163" s="95"/>
      <c r="O163" s="20">
        <f>IF(M$195,M163/M$195*100,0)</f>
        <v>92.777311370817173</v>
      </c>
      <c r="P163" s="95"/>
      <c r="Q163" s="21">
        <v>1166358</v>
      </c>
      <c r="R163" s="95"/>
      <c r="S163" s="20">
        <f>(Q163/$AR163)</f>
        <v>74.565784426543914</v>
      </c>
      <c r="T163" s="95"/>
      <c r="U163" s="20">
        <f>IF(S$195,S163/S$195*100,0)</f>
        <v>113.61957559598895</v>
      </c>
      <c r="V163" s="95"/>
      <c r="W163" s="21">
        <f>(E163+K163+Q163)</f>
        <v>2226650</v>
      </c>
      <c r="X163" s="95"/>
      <c r="Y163" s="95"/>
      <c r="Z163" s="21">
        <v>7981</v>
      </c>
      <c r="AA163" s="95"/>
      <c r="AB163" s="22">
        <f>IF($W163,Z163/$W163*100,0)</f>
        <v>0.35843082657804326</v>
      </c>
      <c r="AC163" s="95"/>
      <c r="AD163" s="21">
        <v>0</v>
      </c>
      <c r="AE163" s="95"/>
      <c r="AF163" s="22">
        <f>IF($W163,AD163/$W163*100,0)</f>
        <v>0</v>
      </c>
      <c r="AG163" s="95"/>
      <c r="AH163" s="21">
        <v>0</v>
      </c>
      <c r="AI163" s="95"/>
      <c r="AJ163" s="22">
        <f>IF($W163,AH163/$W163*100,0)</f>
        <v>0</v>
      </c>
      <c r="AK163" s="95"/>
      <c r="AL163" s="21">
        <v>792386</v>
      </c>
      <c r="AM163" s="95"/>
      <c r="AN163" s="21">
        <v>2563970.0600000005</v>
      </c>
      <c r="AO163" s="95"/>
      <c r="AP163" s="83">
        <v>65</v>
      </c>
      <c r="AQ163" s="95"/>
      <c r="AR163" s="21">
        <v>15642</v>
      </c>
    </row>
    <row r="164" spans="1:44" ht="11.25" x14ac:dyDescent="0.25">
      <c r="A164" s="83">
        <v>66</v>
      </c>
      <c r="B164" s="95"/>
      <c r="C164" s="83" t="s">
        <v>187</v>
      </c>
      <c r="D164" s="95"/>
      <c r="E164" s="21">
        <v>0</v>
      </c>
      <c r="F164" s="95"/>
      <c r="G164" s="20">
        <f>(E164/$AR164)</f>
        <v>0</v>
      </c>
      <c r="H164" s="95"/>
      <c r="I164" s="20">
        <f>IF(G$195,G164/G$195*100,0)</f>
        <v>0</v>
      </c>
      <c r="J164" s="21"/>
      <c r="K164" s="21">
        <v>3480468</v>
      </c>
      <c r="L164" s="95"/>
      <c r="M164" s="20">
        <f>(K164/$AR164)</f>
        <v>96.002316985711929</v>
      </c>
      <c r="N164" s="95"/>
      <c r="O164" s="20">
        <f>IF(M$195,M164/M$195*100,0)</f>
        <v>131.39846579117261</v>
      </c>
      <c r="P164" s="95"/>
      <c r="Q164" s="21">
        <v>1375014</v>
      </c>
      <c r="R164" s="95"/>
      <c r="S164" s="20">
        <f>(Q164/$AR164)</f>
        <v>37.927235615380368</v>
      </c>
      <c r="T164" s="95"/>
      <c r="U164" s="20">
        <f>IF(S$195,S164/S$195*100,0)</f>
        <v>57.791605724925212</v>
      </c>
      <c r="V164" s="95"/>
      <c r="W164" s="21">
        <f>(E164+K164+Q164)</f>
        <v>4855482</v>
      </c>
      <c r="X164" s="95"/>
      <c r="Y164" s="95"/>
      <c r="Z164" s="21">
        <v>14601</v>
      </c>
      <c r="AA164" s="95"/>
      <c r="AB164" s="22">
        <f>IF($W164,Z164/$W164*100,0)</f>
        <v>0.30071164922452598</v>
      </c>
      <c r="AC164" s="95"/>
      <c r="AD164" s="21">
        <v>42702</v>
      </c>
      <c r="AE164" s="95"/>
      <c r="AF164" s="22">
        <f>IF($W164,AD164/$W164*100,0)</f>
        <v>0.87945954696155815</v>
      </c>
      <c r="AG164" s="95"/>
      <c r="AH164" s="21">
        <v>0</v>
      </c>
      <c r="AI164" s="95"/>
      <c r="AJ164" s="22">
        <f>IF($W164,AH164/$W164*100,0)</f>
        <v>0</v>
      </c>
      <c r="AK164" s="95"/>
      <c r="AL164" s="21">
        <v>684701</v>
      </c>
      <c r="AM164" s="95"/>
      <c r="AN164" s="21">
        <v>11376991.199999997</v>
      </c>
      <c r="AO164" s="95"/>
      <c r="AP164" s="83">
        <v>66</v>
      </c>
      <c r="AQ164" s="95"/>
      <c r="AR164" s="21">
        <v>36254</v>
      </c>
    </row>
    <row r="165" spans="1:44" ht="11.25" x14ac:dyDescent="0.25">
      <c r="A165" s="83">
        <v>67</v>
      </c>
      <c r="B165" s="95"/>
      <c r="C165" s="83" t="s">
        <v>188</v>
      </c>
      <c r="D165" s="95"/>
      <c r="E165" s="21">
        <v>0</v>
      </c>
      <c r="F165" s="95"/>
      <c r="G165" s="20">
        <f>(E165/$AR165)</f>
        <v>0</v>
      </c>
      <c r="H165" s="95"/>
      <c r="I165" s="20">
        <f>IF(G$195,G165/G$195*100,0)</f>
        <v>0</v>
      </c>
      <c r="J165" s="21"/>
      <c r="K165" s="21">
        <v>2808347</v>
      </c>
      <c r="L165" s="95"/>
      <c r="M165" s="20">
        <f>(K165/$AR165)</f>
        <v>118.45067274030959</v>
      </c>
      <c r="N165" s="95"/>
      <c r="O165" s="20">
        <f>IF(M$195,M165/M$195*100,0)</f>
        <v>162.1235524172337</v>
      </c>
      <c r="P165" s="95"/>
      <c r="Q165" s="21">
        <v>385231</v>
      </c>
      <c r="R165" s="95"/>
      <c r="S165" s="20">
        <f>(Q165/$AR165)</f>
        <v>16.248302332447594</v>
      </c>
      <c r="T165" s="95"/>
      <c r="U165" s="20">
        <f>IF(S$195,S165/S$195*100,0)</f>
        <v>24.75834230627137</v>
      </c>
      <c r="V165" s="95"/>
      <c r="W165" s="21">
        <f>(E165+K165+Q165)</f>
        <v>3193578</v>
      </c>
      <c r="X165" s="95"/>
      <c r="Y165" s="95"/>
      <c r="Z165" s="21">
        <v>15865</v>
      </c>
      <c r="AA165" s="95"/>
      <c r="AB165" s="22">
        <f>IF($W165,Z165/$W165*100,0)</f>
        <v>0.49677822179386261</v>
      </c>
      <c r="AC165" s="95"/>
      <c r="AD165" s="21">
        <v>0</v>
      </c>
      <c r="AE165" s="95"/>
      <c r="AF165" s="22">
        <f>IF($W165,AD165/$W165*100,0)</f>
        <v>0</v>
      </c>
      <c r="AG165" s="95"/>
      <c r="AH165" s="21">
        <v>0</v>
      </c>
      <c r="AI165" s="95"/>
      <c r="AJ165" s="22">
        <f>IF($W165,AH165/$W165*100,0)</f>
        <v>0</v>
      </c>
      <c r="AK165" s="95"/>
      <c r="AL165" s="21">
        <v>3494287</v>
      </c>
      <c r="AM165" s="95"/>
      <c r="AN165" s="21">
        <v>3608257.6699999995</v>
      </c>
      <c r="AO165" s="95"/>
      <c r="AP165" s="83">
        <v>67</v>
      </c>
      <c r="AQ165" s="95"/>
      <c r="AR165" s="21">
        <v>23709</v>
      </c>
    </row>
    <row r="166" spans="1:44" ht="11.25" x14ac:dyDescent="0.25">
      <c r="A166" s="83">
        <v>68</v>
      </c>
      <c r="B166" s="95"/>
      <c r="C166" s="83" t="s">
        <v>189</v>
      </c>
      <c r="D166" s="95"/>
      <c r="E166" s="21">
        <v>0</v>
      </c>
      <c r="F166" s="95"/>
      <c r="G166" s="20">
        <f>(E166/$AR166)</f>
        <v>0</v>
      </c>
      <c r="H166" s="95"/>
      <c r="I166" s="20">
        <f>IF(G$195,G166/G$195*100,0)</f>
        <v>0</v>
      </c>
      <c r="J166" s="21"/>
      <c r="K166" s="21">
        <v>765863</v>
      </c>
      <c r="L166" s="95"/>
      <c r="M166" s="20">
        <f>(K166/$AR166)</f>
        <v>43.495172648796</v>
      </c>
      <c r="N166" s="95"/>
      <c r="O166" s="20">
        <f>IF(M$195,M166/M$195*100,0)</f>
        <v>59.531885633807811</v>
      </c>
      <c r="P166" s="95"/>
      <c r="Q166" s="21">
        <v>920132</v>
      </c>
      <c r="R166" s="95"/>
      <c r="S166" s="20">
        <f>(Q166/$AR166)</f>
        <v>52.256474329850072</v>
      </c>
      <c r="T166" s="95"/>
      <c r="U166" s="20">
        <f>IF(S$195,S166/S$195*100,0)</f>
        <v>79.625775832201612</v>
      </c>
      <c r="V166" s="95"/>
      <c r="W166" s="21">
        <f>(E166+K166+Q166)</f>
        <v>1685995</v>
      </c>
      <c r="X166" s="95"/>
      <c r="Y166" s="95"/>
      <c r="Z166" s="21">
        <v>10885</v>
      </c>
      <c r="AA166" s="95"/>
      <c r="AB166" s="22">
        <f>IF($W166,Z166/$W166*100,0)</f>
        <v>0.64561282803329789</v>
      </c>
      <c r="AC166" s="95"/>
      <c r="AD166" s="21">
        <v>0</v>
      </c>
      <c r="AE166" s="95"/>
      <c r="AF166" s="22">
        <f>IF($W166,AD166/$W166*100,0)</f>
        <v>0</v>
      </c>
      <c r="AG166" s="95"/>
      <c r="AH166" s="21">
        <v>0</v>
      </c>
      <c r="AI166" s="95"/>
      <c r="AJ166" s="22">
        <f>IF($W166,AH166/$W166*100,0)</f>
        <v>0</v>
      </c>
      <c r="AK166" s="95"/>
      <c r="AL166" s="21">
        <v>305059</v>
      </c>
      <c r="AM166" s="95"/>
      <c r="AN166" s="21">
        <v>5659130.2000000002</v>
      </c>
      <c r="AO166" s="95"/>
      <c r="AP166" s="83">
        <v>68</v>
      </c>
      <c r="AQ166" s="95"/>
      <c r="AR166" s="21">
        <v>17608</v>
      </c>
    </row>
    <row r="167" spans="1:44" ht="11.25" x14ac:dyDescent="0.25">
      <c r="A167" s="83">
        <v>69</v>
      </c>
      <c r="B167" s="95"/>
      <c r="C167" s="83" t="s">
        <v>190</v>
      </c>
      <c r="D167" s="95"/>
      <c r="E167" s="21">
        <v>0</v>
      </c>
      <c r="F167" s="95"/>
      <c r="G167" s="20">
        <f>(E167/$AR167)</f>
        <v>0</v>
      </c>
      <c r="H167" s="95"/>
      <c r="I167" s="20">
        <f>IF(G$195,G167/G$195*100,0)</f>
        <v>0</v>
      </c>
      <c r="J167" s="21"/>
      <c r="K167" s="21">
        <v>5445082</v>
      </c>
      <c r="L167" s="95"/>
      <c r="M167" s="20">
        <f>(K167/$AR167)</f>
        <v>89.999867770780654</v>
      </c>
      <c r="N167" s="95"/>
      <c r="O167" s="20">
        <f>IF(M$195,M167/M$195*100,0)</f>
        <v>123.18290764012525</v>
      </c>
      <c r="P167" s="95"/>
      <c r="Q167" s="21">
        <v>963036</v>
      </c>
      <c r="R167" s="95"/>
      <c r="S167" s="20">
        <f>(Q167/$AR167)</f>
        <v>15.917687310953538</v>
      </c>
      <c r="T167" s="95"/>
      <c r="U167" s="20">
        <f>IF(S$195,S167/S$195*100,0)</f>
        <v>24.254567837636646</v>
      </c>
      <c r="V167" s="95"/>
      <c r="W167" s="21">
        <f>(E167+K167+Q167)</f>
        <v>6408118</v>
      </c>
      <c r="X167" s="95"/>
      <c r="Y167" s="95"/>
      <c r="Z167" s="21">
        <v>28694</v>
      </c>
      <c r="AA167" s="95"/>
      <c r="AB167" s="22">
        <f>IF($W167,Z167/$W167*100,0)</f>
        <v>0.44777577441613903</v>
      </c>
      <c r="AC167" s="95"/>
      <c r="AD167" s="21">
        <v>0</v>
      </c>
      <c r="AE167" s="95"/>
      <c r="AF167" s="22">
        <f>IF($W167,AD167/$W167*100,0)</f>
        <v>0</v>
      </c>
      <c r="AG167" s="95"/>
      <c r="AH167" s="21">
        <v>0</v>
      </c>
      <c r="AI167" s="95"/>
      <c r="AJ167" s="22">
        <f>IF($W167,AH167/$W167*100,0)</f>
        <v>0</v>
      </c>
      <c r="AK167" s="95"/>
      <c r="AL167" s="21">
        <v>5961729</v>
      </c>
      <c r="AM167" s="95"/>
      <c r="AN167" s="21">
        <v>14888114.550000003</v>
      </c>
      <c r="AO167" s="95"/>
      <c r="AP167" s="83">
        <v>69</v>
      </c>
      <c r="AQ167" s="95"/>
      <c r="AR167" s="21">
        <v>60501</v>
      </c>
    </row>
    <row r="168" spans="1:44" ht="11.25" x14ac:dyDescent="0.25">
      <c r="A168" s="83">
        <v>70</v>
      </c>
      <c r="B168" s="95"/>
      <c r="C168" s="83" t="s">
        <v>191</v>
      </c>
      <c r="D168" s="95"/>
      <c r="E168" s="21">
        <v>0</v>
      </c>
      <c r="F168" s="95"/>
      <c r="G168" s="20">
        <f>(E168/$AR168)</f>
        <v>0</v>
      </c>
      <c r="H168" s="95"/>
      <c r="I168" s="20">
        <f>IF(G$195,G168/G$195*100,0)</f>
        <v>0</v>
      </c>
      <c r="J168" s="21"/>
      <c r="K168" s="21">
        <v>620926</v>
      </c>
      <c r="L168" s="95"/>
      <c r="M168" s="20">
        <f>(K168/$AR168)</f>
        <v>20.470312860580886</v>
      </c>
      <c r="N168" s="95"/>
      <c r="O168" s="20">
        <f>IF(M$195,M168/M$195*100,0)</f>
        <v>28.017737369254931</v>
      </c>
      <c r="P168" s="95"/>
      <c r="Q168" s="21">
        <v>1967700</v>
      </c>
      <c r="R168" s="95"/>
      <c r="S168" s="20">
        <f>(Q168/$AR168)</f>
        <v>64.869943625754132</v>
      </c>
      <c r="T168" s="95"/>
      <c r="U168" s="20">
        <f>IF(S$195,S168/S$195*100,0)</f>
        <v>98.845543172079402</v>
      </c>
      <c r="V168" s="95"/>
      <c r="W168" s="21">
        <f>(E168+K168+Q168)</f>
        <v>2588626</v>
      </c>
      <c r="X168" s="95"/>
      <c r="Y168" s="95"/>
      <c r="Z168" s="21">
        <v>10307</v>
      </c>
      <c r="AA168" s="95"/>
      <c r="AB168" s="22">
        <f>IF($W168,Z168/$W168*100,0)</f>
        <v>0.39816489519922921</v>
      </c>
      <c r="AC168" s="95"/>
      <c r="AD168" s="21">
        <v>0</v>
      </c>
      <c r="AE168" s="95"/>
      <c r="AF168" s="22">
        <f>IF($W168,AD168/$W168*100,0)</f>
        <v>0</v>
      </c>
      <c r="AG168" s="95"/>
      <c r="AH168" s="21">
        <v>0</v>
      </c>
      <c r="AI168" s="95"/>
      <c r="AJ168" s="22">
        <f>IF($W168,AH168/$W168*100,0)</f>
        <v>0</v>
      </c>
      <c r="AK168" s="95"/>
      <c r="AL168" s="21">
        <v>235126</v>
      </c>
      <c r="AM168" s="95"/>
      <c r="AN168" s="21">
        <v>2675419.1599999997</v>
      </c>
      <c r="AO168" s="95"/>
      <c r="AP168" s="83">
        <v>70</v>
      </c>
      <c r="AQ168" s="95"/>
      <c r="AR168" s="21">
        <v>30333</v>
      </c>
    </row>
    <row r="169" spans="1:44" ht="11.25" x14ac:dyDescent="0.25">
      <c r="A169" s="83">
        <v>71</v>
      </c>
      <c r="B169" s="95"/>
      <c r="C169" s="83" t="s">
        <v>192</v>
      </c>
      <c r="D169" s="95"/>
      <c r="E169" s="21">
        <v>0</v>
      </c>
      <c r="F169" s="95"/>
      <c r="G169" s="20">
        <f>(E169/$AR169)</f>
        <v>0</v>
      </c>
      <c r="H169" s="95"/>
      <c r="I169" s="20">
        <f>IF(G$195,G169/G$195*100,0)</f>
        <v>0</v>
      </c>
      <c r="J169" s="21"/>
      <c r="K169" s="21">
        <v>1971115</v>
      </c>
      <c r="L169" s="95"/>
      <c r="M169" s="20">
        <f>(K169/$AR169)</f>
        <v>87.929473167685245</v>
      </c>
      <c r="N169" s="95"/>
      <c r="O169" s="20">
        <f>IF(M$195,M169/M$195*100,0)</f>
        <v>120.34915650816509</v>
      </c>
      <c r="P169" s="95"/>
      <c r="Q169" s="21">
        <v>1002192</v>
      </c>
      <c r="R169" s="95"/>
      <c r="S169" s="20">
        <f>(Q169/$AR169)</f>
        <v>44.706785029218899</v>
      </c>
      <c r="T169" s="95"/>
      <c r="U169" s="20">
        <f>IF(S$195,S169/S$195*100,0)</f>
        <v>68.121940650740882</v>
      </c>
      <c r="V169" s="95"/>
      <c r="W169" s="21">
        <f>(E169+K169+Q169)</f>
        <v>2973307</v>
      </c>
      <c r="X169" s="95"/>
      <c r="Y169" s="95"/>
      <c r="Z169" s="21">
        <v>9419</v>
      </c>
      <c r="AA169" s="95"/>
      <c r="AB169" s="22">
        <f>IF($W169,Z169/$W169*100,0)</f>
        <v>0.31678531682063105</v>
      </c>
      <c r="AC169" s="95"/>
      <c r="AD169" s="21">
        <v>0</v>
      </c>
      <c r="AE169" s="95"/>
      <c r="AF169" s="22">
        <f>IF($W169,AD169/$W169*100,0)</f>
        <v>0</v>
      </c>
      <c r="AG169" s="95"/>
      <c r="AH169" s="21">
        <v>0</v>
      </c>
      <c r="AI169" s="95"/>
      <c r="AJ169" s="22">
        <f>IF($W169,AH169/$W169*100,0)</f>
        <v>0</v>
      </c>
      <c r="AK169" s="95"/>
      <c r="AL169" s="21">
        <v>700620</v>
      </c>
      <c r="AM169" s="95"/>
      <c r="AN169" s="21">
        <v>4122138.4599999995</v>
      </c>
      <c r="AO169" s="95"/>
      <c r="AP169" s="83">
        <v>71</v>
      </c>
      <c r="AQ169" s="95"/>
      <c r="AR169" s="21">
        <v>22417</v>
      </c>
    </row>
    <row r="170" spans="1:44" ht="11.25" x14ac:dyDescent="0.25">
      <c r="A170" s="83">
        <v>72</v>
      </c>
      <c r="B170" s="95"/>
      <c r="C170" s="83" t="s">
        <v>193</v>
      </c>
      <c r="D170" s="95"/>
      <c r="E170" s="21">
        <v>0</v>
      </c>
      <c r="F170" s="95"/>
      <c r="G170" s="20">
        <f>(E170/$AR170)</f>
        <v>0</v>
      </c>
      <c r="H170" s="95"/>
      <c r="I170" s="20">
        <f>IF(G$195,G170/G$195*100,0)</f>
        <v>0</v>
      </c>
      <c r="J170" s="21"/>
      <c r="K170" s="21">
        <v>255943</v>
      </c>
      <c r="L170" s="95"/>
      <c r="M170" s="20">
        <f>(K170/$AR170)</f>
        <v>5.950778888630551</v>
      </c>
      <c r="N170" s="95"/>
      <c r="O170" s="20">
        <f>IF(M$195,M170/M$195*100,0)</f>
        <v>8.1448369245601402</v>
      </c>
      <c r="P170" s="95"/>
      <c r="Q170" s="21">
        <v>2354774</v>
      </c>
      <c r="R170" s="95"/>
      <c r="S170" s="20">
        <f>(Q170/$AR170)</f>
        <v>54.74945361543827</v>
      </c>
      <c r="T170" s="95"/>
      <c r="U170" s="20">
        <f>IF(S$195,S170/S$195*100,0)</f>
        <v>83.424451733977435</v>
      </c>
      <c r="V170" s="95"/>
      <c r="W170" s="21">
        <f>(E170+K170+Q170)</f>
        <v>2610717</v>
      </c>
      <c r="X170" s="95"/>
      <c r="Y170" s="95"/>
      <c r="Z170" s="21">
        <v>12094</v>
      </c>
      <c r="AA170" s="95"/>
      <c r="AB170" s="22">
        <f>IF($W170,Z170/$W170*100,0)</f>
        <v>0.46324438841896692</v>
      </c>
      <c r="AC170" s="95"/>
      <c r="AD170" s="21">
        <v>0</v>
      </c>
      <c r="AE170" s="95"/>
      <c r="AF170" s="22">
        <f>IF($W170,AD170/$W170*100,0)</f>
        <v>0</v>
      </c>
      <c r="AG170" s="95"/>
      <c r="AH170" s="21">
        <v>0</v>
      </c>
      <c r="AI170" s="95"/>
      <c r="AJ170" s="22">
        <f>IF($W170,AH170/$W170*100,0)</f>
        <v>0</v>
      </c>
      <c r="AK170" s="95"/>
      <c r="AL170" s="21">
        <v>501434</v>
      </c>
      <c r="AM170" s="95"/>
      <c r="AN170" s="21">
        <v>7699819.2599999998</v>
      </c>
      <c r="AO170" s="95"/>
      <c r="AP170" s="83">
        <v>72</v>
      </c>
      <c r="AQ170" s="95"/>
      <c r="AR170" s="21">
        <v>43010</v>
      </c>
    </row>
    <row r="171" spans="1:44" ht="11.25" x14ac:dyDescent="0.25">
      <c r="A171" s="83">
        <v>73</v>
      </c>
      <c r="B171" s="95"/>
      <c r="C171" s="83" t="s">
        <v>194</v>
      </c>
      <c r="D171" s="95"/>
      <c r="E171" s="21">
        <v>3435000</v>
      </c>
      <c r="F171" s="95"/>
      <c r="G171" s="20">
        <f>(E171/$AR171)</f>
        <v>7.1235410739023317</v>
      </c>
      <c r="H171" s="95"/>
      <c r="I171" s="20">
        <f>IF(G$195,G171/G$195*100,0)</f>
        <v>17.384313314701789</v>
      </c>
      <c r="J171" s="21"/>
      <c r="K171" s="21">
        <v>18174000</v>
      </c>
      <c r="L171" s="95"/>
      <c r="M171" s="20">
        <f>(K171/$AR171)</f>
        <v>37.689442642533038</v>
      </c>
      <c r="N171" s="95"/>
      <c r="O171" s="20">
        <f>IF(M$195,M171/M$195*100,0)</f>
        <v>51.58557725737284</v>
      </c>
      <c r="P171" s="95"/>
      <c r="Q171" s="21">
        <v>33060000</v>
      </c>
      <c r="R171" s="95"/>
      <c r="S171" s="20">
        <f>(Q171/$AR171)</f>
        <v>68.560194440527241</v>
      </c>
      <c r="T171" s="95"/>
      <c r="U171" s="20">
        <f>IF(S$195,S171/S$195*100,0)</f>
        <v>104.46856094949337</v>
      </c>
      <c r="V171" s="95"/>
      <c r="W171" s="21">
        <f>(E171+K171+Q171)</f>
        <v>54669000</v>
      </c>
      <c r="X171" s="95"/>
      <c r="Y171" s="95"/>
      <c r="Z171" s="21">
        <v>105000</v>
      </c>
      <c r="AA171" s="95"/>
      <c r="AB171" s="22">
        <f>IF($W171,Z171/$W171*100,0)</f>
        <v>0.19206497283652527</v>
      </c>
      <c r="AC171" s="95"/>
      <c r="AD171" s="21">
        <v>0</v>
      </c>
      <c r="AE171" s="95"/>
      <c r="AF171" s="22">
        <f>IF($W171,AD171/$W171*100,0)</f>
        <v>0</v>
      </c>
      <c r="AG171" s="95"/>
      <c r="AH171" s="21">
        <v>30000</v>
      </c>
      <c r="AI171" s="95"/>
      <c r="AJ171" s="22">
        <f>IF($W171,AH171/$W171*100,0)</f>
        <v>5.4875706524721506E-2</v>
      </c>
      <c r="AK171" s="95"/>
      <c r="AL171" s="21">
        <v>20196000</v>
      </c>
      <c r="AM171" s="95"/>
      <c r="AN171" s="21">
        <v>33089948.030000001</v>
      </c>
      <c r="AO171" s="95"/>
      <c r="AP171" s="83">
        <v>73</v>
      </c>
      <c r="AQ171" s="95"/>
      <c r="AR171" s="21">
        <v>482204</v>
      </c>
    </row>
    <row r="172" spans="1:44" ht="11.25" x14ac:dyDescent="0.25">
      <c r="A172" s="83">
        <v>74</v>
      </c>
      <c r="B172" s="95"/>
      <c r="C172" s="83" t="s">
        <v>195</v>
      </c>
      <c r="D172" s="95"/>
      <c r="E172" s="21">
        <v>0</v>
      </c>
      <c r="F172" s="95"/>
      <c r="G172" s="20">
        <v>0</v>
      </c>
      <c r="H172" s="95"/>
      <c r="I172" s="20">
        <f>IF(G$195,G172/G$195*100,0)</f>
        <v>0</v>
      </c>
      <c r="J172" s="21"/>
      <c r="K172" s="21">
        <v>0</v>
      </c>
      <c r="L172" s="95"/>
      <c r="M172" s="20">
        <v>0</v>
      </c>
      <c r="N172" s="95"/>
      <c r="O172" s="20">
        <f>IF(M$195,M172/M$195*100,0)</f>
        <v>0</v>
      </c>
      <c r="P172" s="95"/>
      <c r="Q172" s="21">
        <v>0</v>
      </c>
      <c r="R172" s="95"/>
      <c r="S172" s="20">
        <v>0</v>
      </c>
      <c r="T172" s="95"/>
      <c r="U172" s="20">
        <f>IF(S$195,S172/S$195*100,0)</f>
        <v>0</v>
      </c>
      <c r="V172" s="95"/>
      <c r="W172" s="21">
        <f>(E172+K172+Q172)</f>
        <v>0</v>
      </c>
      <c r="X172" s="95"/>
      <c r="Y172" s="95"/>
      <c r="Z172" s="21">
        <v>0</v>
      </c>
      <c r="AA172" s="95"/>
      <c r="AB172" s="22">
        <f>IF($W172,Z172/$W172*100,0)</f>
        <v>0</v>
      </c>
      <c r="AC172" s="95"/>
      <c r="AD172" s="21">
        <v>0</v>
      </c>
      <c r="AE172" s="95"/>
      <c r="AF172" s="22">
        <f>IF($W172,AD172/$W172*100,0)</f>
        <v>0</v>
      </c>
      <c r="AG172" s="95"/>
      <c r="AH172" s="21">
        <v>0</v>
      </c>
      <c r="AI172" s="95"/>
      <c r="AJ172" s="22">
        <f>IF($W172,AH172/$W172*100,0)</f>
        <v>0</v>
      </c>
      <c r="AK172" s="95"/>
      <c r="AL172" s="21">
        <v>0</v>
      </c>
      <c r="AM172" s="95"/>
      <c r="AN172" s="21">
        <v>0</v>
      </c>
      <c r="AO172" s="95"/>
      <c r="AP172" s="83">
        <v>74</v>
      </c>
      <c r="AQ172" s="95"/>
      <c r="AR172" s="21">
        <v>0</v>
      </c>
    </row>
    <row r="173" spans="1:44" ht="11.25" x14ac:dyDescent="0.25">
      <c r="A173" s="83">
        <v>75</v>
      </c>
      <c r="B173" s="95"/>
      <c r="C173" s="83" t="s">
        <v>196</v>
      </c>
      <c r="D173" s="95"/>
      <c r="E173" s="21">
        <v>0</v>
      </c>
      <c r="F173" s="95"/>
      <c r="G173" s="20">
        <f>(E173/$AR173)</f>
        <v>0</v>
      </c>
      <c r="H173" s="95"/>
      <c r="I173" s="20">
        <f>IF(G$195,G173/G$195*100,0)</f>
        <v>0</v>
      </c>
      <c r="J173" s="21"/>
      <c r="K173" s="21">
        <v>595465</v>
      </c>
      <c r="L173" s="95"/>
      <c r="M173" s="20">
        <f>(K173/$AR173)</f>
        <v>81.037697332607507</v>
      </c>
      <c r="N173" s="95"/>
      <c r="O173" s="20">
        <f>IF(M$195,M173/M$195*100,0)</f>
        <v>110.91637613640938</v>
      </c>
      <c r="P173" s="95"/>
      <c r="Q173" s="21">
        <v>246346</v>
      </c>
      <c r="R173" s="95"/>
      <c r="S173" s="20">
        <f>(Q173/$AR173)</f>
        <v>33.525585193249867</v>
      </c>
      <c r="T173" s="95"/>
      <c r="U173" s="20">
        <f>IF(S$195,S173/S$195*100,0)</f>
        <v>51.084593162386639</v>
      </c>
      <c r="V173" s="95"/>
      <c r="W173" s="21">
        <f>(E173+K173+Q173)</f>
        <v>841811</v>
      </c>
      <c r="X173" s="95"/>
      <c r="Y173" s="95"/>
      <c r="Z173" s="21">
        <v>9310</v>
      </c>
      <c r="AA173" s="95"/>
      <c r="AB173" s="22">
        <f>IF($W173,Z173/$W173*100,0)</f>
        <v>1.1059489600397239</v>
      </c>
      <c r="AC173" s="95"/>
      <c r="AD173" s="21">
        <v>0</v>
      </c>
      <c r="AE173" s="95"/>
      <c r="AF173" s="22">
        <f>IF($W173,AD173/$W173*100,0)</f>
        <v>0</v>
      </c>
      <c r="AG173" s="95"/>
      <c r="AH173" s="21">
        <v>0</v>
      </c>
      <c r="AI173" s="95"/>
      <c r="AJ173" s="22">
        <f>IF($W173,AH173/$W173*100,0)</f>
        <v>0</v>
      </c>
      <c r="AK173" s="95"/>
      <c r="AL173" s="21">
        <v>6437</v>
      </c>
      <c r="AM173" s="95"/>
      <c r="AN173" s="21">
        <v>2430922.7499999991</v>
      </c>
      <c r="AO173" s="95"/>
      <c r="AP173" s="83">
        <v>75</v>
      </c>
      <c r="AQ173" s="95"/>
      <c r="AR173" s="21">
        <v>7348</v>
      </c>
    </row>
    <row r="174" spans="1:44" ht="11.25" x14ac:dyDescent="0.25">
      <c r="A174" s="83">
        <v>76</v>
      </c>
      <c r="B174" s="95"/>
      <c r="C174" s="83" t="s">
        <v>113</v>
      </c>
      <c r="D174" s="95"/>
      <c r="E174" s="21">
        <v>1930</v>
      </c>
      <c r="F174" s="95"/>
      <c r="G174" s="20">
        <f>(E174/$AR174)</f>
        <v>0.21629496806006948</v>
      </c>
      <c r="H174" s="95"/>
      <c r="I174" s="20">
        <f>IF(G$195,G174/G$195*100,0)</f>
        <v>0.52784695899701328</v>
      </c>
      <c r="J174" s="21"/>
      <c r="K174" s="21">
        <v>701553</v>
      </c>
      <c r="L174" s="95"/>
      <c r="M174" s="20">
        <f>(K174/$AR174)</f>
        <v>78.622996749971989</v>
      </c>
      <c r="N174" s="95"/>
      <c r="O174" s="20">
        <f>IF(M$195,M174/M$195*100,0)</f>
        <v>107.6113730712169</v>
      </c>
      <c r="P174" s="95"/>
      <c r="Q174" s="21">
        <v>375140</v>
      </c>
      <c r="R174" s="95"/>
      <c r="S174" s="20">
        <f>(Q174/$AR174)</f>
        <v>42.041914154432369</v>
      </c>
      <c r="T174" s="95"/>
      <c r="U174" s="20">
        <f>IF(S$195,S174/S$195*100,0)</f>
        <v>64.061345028500327</v>
      </c>
      <c r="V174" s="95"/>
      <c r="W174" s="21">
        <f>(E174+K174+Q174)</f>
        <v>1078623</v>
      </c>
      <c r="X174" s="95"/>
      <c r="Y174" s="95"/>
      <c r="Z174" s="21">
        <v>0</v>
      </c>
      <c r="AA174" s="95"/>
      <c r="AB174" s="22">
        <f>IF($W174,Z174/$W174*100,0)</f>
        <v>0</v>
      </c>
      <c r="AC174" s="95"/>
      <c r="AD174" s="21">
        <v>0</v>
      </c>
      <c r="AE174" s="95"/>
      <c r="AF174" s="22">
        <f>IF($W174,AD174/$W174*100,0)</f>
        <v>0</v>
      </c>
      <c r="AG174" s="95"/>
      <c r="AH174" s="21">
        <v>0</v>
      </c>
      <c r="AI174" s="95"/>
      <c r="AJ174" s="22">
        <f>IF($W174,AH174/$W174*100,0)</f>
        <v>0</v>
      </c>
      <c r="AK174" s="95"/>
      <c r="AL174" s="21">
        <v>0</v>
      </c>
      <c r="AM174" s="95"/>
      <c r="AN174" s="21">
        <v>2613498.59</v>
      </c>
      <c r="AO174" s="95"/>
      <c r="AP174" s="83">
        <v>76</v>
      </c>
      <c r="AQ174" s="95"/>
      <c r="AR174" s="21">
        <v>8923</v>
      </c>
    </row>
    <row r="175" spans="1:44" ht="11.25" x14ac:dyDescent="0.25">
      <c r="A175" s="83">
        <v>77</v>
      </c>
      <c r="B175" s="95"/>
      <c r="C175" s="83" t="s">
        <v>114</v>
      </c>
      <c r="D175" s="95"/>
      <c r="E175" s="21">
        <v>0</v>
      </c>
      <c r="F175" s="95"/>
      <c r="G175" s="20">
        <f>(E175/$AR175)</f>
        <v>0</v>
      </c>
      <c r="H175" s="95"/>
      <c r="I175" s="20">
        <f>IF(G$195,G175/G$195*100,0)</f>
        <v>0</v>
      </c>
      <c r="J175" s="21"/>
      <c r="K175" s="21">
        <v>8568681</v>
      </c>
      <c r="L175" s="95"/>
      <c r="M175" s="20">
        <f>(K175/$AR175)</f>
        <v>88.401623869017527</v>
      </c>
      <c r="N175" s="95"/>
      <c r="O175" s="20">
        <f>IF(M$195,M175/M$195*100,0)</f>
        <v>120.99538963800217</v>
      </c>
      <c r="P175" s="95"/>
      <c r="Q175" s="21">
        <v>9130193</v>
      </c>
      <c r="R175" s="95"/>
      <c r="S175" s="20">
        <f>(Q175/$AR175)</f>
        <v>94.194647628676663</v>
      </c>
      <c r="T175" s="95"/>
      <c r="U175" s="20">
        <f>IF(S$195,S175/S$195*100,0)</f>
        <v>143.52904578543061</v>
      </c>
      <c r="V175" s="95"/>
      <c r="W175" s="21">
        <f>(E175+K175+Q175)</f>
        <v>17698874</v>
      </c>
      <c r="X175" s="95"/>
      <c r="Y175" s="95"/>
      <c r="Z175" s="21">
        <v>15</v>
      </c>
      <c r="AA175" s="95"/>
      <c r="AB175" s="22">
        <f>IF($W175,Z175/$W175*100,0)</f>
        <v>8.47511542259694E-5</v>
      </c>
      <c r="AC175" s="95"/>
      <c r="AD175" s="21">
        <v>0</v>
      </c>
      <c r="AE175" s="95"/>
      <c r="AF175" s="22">
        <f>IF($W175,AD175/$W175*100,0)</f>
        <v>0</v>
      </c>
      <c r="AG175" s="95"/>
      <c r="AH175" s="21">
        <v>0</v>
      </c>
      <c r="AI175" s="95"/>
      <c r="AJ175" s="22">
        <f>IF($W175,AH175/$W175*100,0)</f>
        <v>0</v>
      </c>
      <c r="AK175" s="95"/>
      <c r="AL175" s="21">
        <v>3605627</v>
      </c>
      <c r="AM175" s="95"/>
      <c r="AN175" s="21">
        <v>18722539.890000004</v>
      </c>
      <c r="AO175" s="95"/>
      <c r="AP175" s="83">
        <v>77</v>
      </c>
      <c r="AQ175" s="95"/>
      <c r="AR175" s="21">
        <v>96929</v>
      </c>
    </row>
    <row r="176" spans="1:44" ht="11.25" x14ac:dyDescent="0.25">
      <c r="A176" s="83">
        <v>78</v>
      </c>
      <c r="B176" s="95"/>
      <c r="C176" s="83" t="s">
        <v>197</v>
      </c>
      <c r="D176" s="95"/>
      <c r="E176" s="21">
        <v>13851</v>
      </c>
      <c r="F176" s="95"/>
      <c r="G176" s="20">
        <f>(E176/$AR176)</f>
        <v>0.61152317880794704</v>
      </c>
      <c r="H176" s="95"/>
      <c r="I176" s="20">
        <f>IF(G$195,G176/G$195*100,0)</f>
        <v>1.4923631982058694</v>
      </c>
      <c r="J176" s="21"/>
      <c r="K176" s="21">
        <v>5654821</v>
      </c>
      <c r="L176" s="95"/>
      <c r="M176" s="20">
        <f>(K176/$AR176)</f>
        <v>249.66097130242827</v>
      </c>
      <c r="N176" s="95"/>
      <c r="O176" s="20">
        <f>IF(M$195,M176/M$195*100,0)</f>
        <v>341.71121726109425</v>
      </c>
      <c r="P176" s="95"/>
      <c r="Q176" s="21">
        <v>581674</v>
      </c>
      <c r="R176" s="95"/>
      <c r="S176" s="20">
        <f>(Q176/$AR176)</f>
        <v>25.680971302428254</v>
      </c>
      <c r="T176" s="95"/>
      <c r="U176" s="20">
        <f>IF(S$195,S176/S$195*100,0)</f>
        <v>39.13136678859869</v>
      </c>
      <c r="V176" s="95"/>
      <c r="W176" s="21">
        <f>(E176+K176+Q176)</f>
        <v>6250346</v>
      </c>
      <c r="X176" s="95"/>
      <c r="Y176" s="95"/>
      <c r="Z176" s="21">
        <v>7500</v>
      </c>
      <c r="AA176" s="95"/>
      <c r="AB176" s="22">
        <f>IF($W176,Z176/$W176*100,0)</f>
        <v>0.11999335716774719</v>
      </c>
      <c r="AC176" s="95"/>
      <c r="AD176" s="21">
        <v>12880</v>
      </c>
      <c r="AE176" s="95"/>
      <c r="AF176" s="22">
        <f>IF($W176,AD176/$W176*100,0)</f>
        <v>0.20606859204274453</v>
      </c>
      <c r="AG176" s="95"/>
      <c r="AH176" s="21">
        <v>0</v>
      </c>
      <c r="AI176" s="95"/>
      <c r="AJ176" s="22">
        <f>IF($W176,AH176/$W176*100,0)</f>
        <v>0</v>
      </c>
      <c r="AK176" s="95"/>
      <c r="AL176" s="21">
        <v>2816278</v>
      </c>
      <c r="AM176" s="95"/>
      <c r="AN176" s="21">
        <v>9811558.8499999978</v>
      </c>
      <c r="AO176" s="95"/>
      <c r="AP176" s="83">
        <v>78</v>
      </c>
      <c r="AQ176" s="95"/>
      <c r="AR176" s="21">
        <v>22650</v>
      </c>
    </row>
    <row r="177" spans="1:44" ht="11.25" x14ac:dyDescent="0.25">
      <c r="A177" s="83">
        <v>79</v>
      </c>
      <c r="B177" s="95"/>
      <c r="C177" s="83" t="s">
        <v>198</v>
      </c>
      <c r="D177" s="95"/>
      <c r="E177" s="21">
        <v>122200</v>
      </c>
      <c r="F177" s="95"/>
      <c r="G177" s="20">
        <f>(E177/$AR177)</f>
        <v>1.4589825328032284</v>
      </c>
      <c r="H177" s="95"/>
      <c r="I177" s="20">
        <f>IF(G$195,G177/G$195*100,0)</f>
        <v>3.5605058225675714</v>
      </c>
      <c r="J177" s="21"/>
      <c r="K177" s="21">
        <v>6943752</v>
      </c>
      <c r="L177" s="95"/>
      <c r="M177" s="20">
        <f>(K177/$AR177)</f>
        <v>82.903542390486763</v>
      </c>
      <c r="N177" s="95"/>
      <c r="O177" s="20">
        <f>IF(M$195,M177/M$195*100,0)</f>
        <v>113.47016010441367</v>
      </c>
      <c r="P177" s="95"/>
      <c r="Q177" s="21">
        <v>2209608</v>
      </c>
      <c r="R177" s="95"/>
      <c r="S177" s="20">
        <f>(Q177/$AR177)</f>
        <v>26.381174110820588</v>
      </c>
      <c r="T177" s="95"/>
      <c r="U177" s="20">
        <f>IF(S$195,S177/S$195*100,0)</f>
        <v>40.19830045707004</v>
      </c>
      <c r="V177" s="95"/>
      <c r="W177" s="21">
        <f>(E177+K177+Q177)</f>
        <v>9275560</v>
      </c>
      <c r="X177" s="95"/>
      <c r="Y177" s="95"/>
      <c r="Z177" s="21">
        <v>0</v>
      </c>
      <c r="AA177" s="95"/>
      <c r="AB177" s="22">
        <f>IF($W177,Z177/$W177*100,0)</f>
        <v>0</v>
      </c>
      <c r="AC177" s="95"/>
      <c r="AD177" s="21">
        <v>0</v>
      </c>
      <c r="AE177" s="95"/>
      <c r="AF177" s="22">
        <f>IF($W177,AD177/$W177*100,0)</f>
        <v>0</v>
      </c>
      <c r="AG177" s="95"/>
      <c r="AH177" s="21">
        <v>0</v>
      </c>
      <c r="AI177" s="95"/>
      <c r="AJ177" s="22">
        <f>IF($W177,AH177/$W177*100,0)</f>
        <v>0</v>
      </c>
      <c r="AK177" s="95"/>
      <c r="AL177" s="21">
        <v>7290533</v>
      </c>
      <c r="AM177" s="95"/>
      <c r="AN177" s="21">
        <v>12863687.459999995</v>
      </c>
      <c r="AO177" s="95"/>
      <c r="AP177" s="83">
        <v>79</v>
      </c>
      <c r="AQ177" s="95"/>
      <c r="AR177" s="21">
        <v>83757</v>
      </c>
    </row>
    <row r="178" spans="1:44" ht="11.25" x14ac:dyDescent="0.25">
      <c r="A178" s="83">
        <v>80</v>
      </c>
      <c r="B178" s="95"/>
      <c r="C178" s="83" t="s">
        <v>199</v>
      </c>
      <c r="D178" s="95"/>
      <c r="E178" s="21">
        <v>0</v>
      </c>
      <c r="F178" s="95"/>
      <c r="G178" s="20">
        <v>0</v>
      </c>
      <c r="H178" s="95"/>
      <c r="I178" s="20">
        <f>IF(G$195,G178/G$195*100,0)</f>
        <v>0</v>
      </c>
      <c r="J178" s="21"/>
      <c r="K178" s="21">
        <v>0</v>
      </c>
      <c r="L178" s="95"/>
      <c r="M178" s="20">
        <v>0</v>
      </c>
      <c r="N178" s="95"/>
      <c r="O178" s="20">
        <f>IF(M$195,M178/M$195*100,0)</f>
        <v>0</v>
      </c>
      <c r="P178" s="95"/>
      <c r="Q178" s="21">
        <v>0</v>
      </c>
      <c r="R178" s="95"/>
      <c r="S178" s="20">
        <v>0</v>
      </c>
      <c r="T178" s="95"/>
      <c r="U178" s="20">
        <f>IF(S$195,S178/S$195*100,0)</f>
        <v>0</v>
      </c>
      <c r="V178" s="95"/>
      <c r="W178" s="21">
        <f>(E178+K178+Q178)</f>
        <v>0</v>
      </c>
      <c r="X178" s="95"/>
      <c r="Y178" s="95"/>
      <c r="Z178" s="21">
        <v>0</v>
      </c>
      <c r="AA178" s="95"/>
      <c r="AB178" s="22">
        <f>IF($W178,Z178/$W178*100,0)</f>
        <v>0</v>
      </c>
      <c r="AC178" s="95"/>
      <c r="AD178" s="21">
        <v>0</v>
      </c>
      <c r="AE178" s="95"/>
      <c r="AF178" s="22">
        <f>IF($W178,AD178/$W178*100,0)</f>
        <v>0</v>
      </c>
      <c r="AG178" s="95"/>
      <c r="AH178" s="21">
        <v>0</v>
      </c>
      <c r="AI178" s="95"/>
      <c r="AJ178" s="22">
        <f>IF($W178,AH178/$W178*100,0)</f>
        <v>0</v>
      </c>
      <c r="AK178" s="95"/>
      <c r="AL178" s="21">
        <v>0</v>
      </c>
      <c r="AM178" s="95"/>
      <c r="AN178" s="21">
        <v>0</v>
      </c>
      <c r="AO178" s="95"/>
      <c r="AP178" s="83">
        <v>80</v>
      </c>
      <c r="AQ178" s="95"/>
      <c r="AR178" s="21">
        <v>0</v>
      </c>
    </row>
    <row r="179" spans="1:44" ht="11.25" x14ac:dyDescent="0.25">
      <c r="A179" s="83">
        <v>81</v>
      </c>
      <c r="B179" s="95"/>
      <c r="C179" s="83" t="s">
        <v>200</v>
      </c>
      <c r="D179" s="95"/>
      <c r="E179" s="21">
        <v>2246</v>
      </c>
      <c r="F179" s="95"/>
      <c r="G179" s="20">
        <f>(E179/$AR179)</f>
        <v>0.10409714497589914</v>
      </c>
      <c r="H179" s="95"/>
      <c r="I179" s="20">
        <f>IF(G$195,G179/G$195*100,0)</f>
        <v>0.2540390186078651</v>
      </c>
      <c r="J179" s="21"/>
      <c r="K179" s="21">
        <v>1683376</v>
      </c>
      <c r="L179" s="95"/>
      <c r="M179" s="20">
        <f>(K179/$AR179)</f>
        <v>78.020763811642567</v>
      </c>
      <c r="N179" s="95"/>
      <c r="O179" s="20">
        <f>IF(M$195,M179/M$195*100,0)</f>
        <v>106.78709625551075</v>
      </c>
      <c r="P179" s="95"/>
      <c r="Q179" s="21">
        <v>586298</v>
      </c>
      <c r="R179" s="95"/>
      <c r="S179" s="20">
        <f>(Q179/$AR179)</f>
        <v>27.173618835743419</v>
      </c>
      <c r="T179" s="95"/>
      <c r="U179" s="20">
        <f>IF(S$195,S179/S$195*100,0)</f>
        <v>41.405787698322222</v>
      </c>
      <c r="V179" s="95"/>
      <c r="W179" s="21">
        <f>(E179+K179+Q179)</f>
        <v>2271920</v>
      </c>
      <c r="X179" s="95"/>
      <c r="Y179" s="95"/>
      <c r="Z179" s="21">
        <v>0</v>
      </c>
      <c r="AA179" s="95"/>
      <c r="AB179" s="22">
        <f>IF($W179,Z179/$W179*100,0)</f>
        <v>0</v>
      </c>
      <c r="AC179" s="95"/>
      <c r="AD179" s="21">
        <v>0</v>
      </c>
      <c r="AE179" s="95"/>
      <c r="AF179" s="22">
        <f>IF($W179,AD179/$W179*100,0)</f>
        <v>0</v>
      </c>
      <c r="AG179" s="95"/>
      <c r="AH179" s="21">
        <v>0</v>
      </c>
      <c r="AI179" s="95"/>
      <c r="AJ179" s="22">
        <f>IF($W179,AH179/$W179*100,0)</f>
        <v>0</v>
      </c>
      <c r="AK179" s="95"/>
      <c r="AL179" s="21">
        <v>99948</v>
      </c>
      <c r="AM179" s="95"/>
      <c r="AN179" s="21">
        <v>4512367.3600000003</v>
      </c>
      <c r="AO179" s="95"/>
      <c r="AP179" s="83">
        <v>81</v>
      </c>
      <c r="AQ179" s="95"/>
      <c r="AR179" s="21">
        <v>21576</v>
      </c>
    </row>
    <row r="180" spans="1:44" ht="11.25" x14ac:dyDescent="0.25">
      <c r="A180" s="83">
        <v>82</v>
      </c>
      <c r="B180" s="95"/>
      <c r="C180" s="83" t="s">
        <v>201</v>
      </c>
      <c r="D180" s="95"/>
      <c r="E180" s="21">
        <v>0</v>
      </c>
      <c r="F180" s="95"/>
      <c r="G180" s="20">
        <f>(E180/$AR180)</f>
        <v>0</v>
      </c>
      <c r="H180" s="95"/>
      <c r="I180" s="20">
        <f>IF(G$195,G180/G$195*100,0)</f>
        <v>0</v>
      </c>
      <c r="J180" s="21"/>
      <c r="K180" s="21">
        <v>4072899</v>
      </c>
      <c r="L180" s="95"/>
      <c r="M180" s="20">
        <f>(K180/$AR180)</f>
        <v>92.176232290770827</v>
      </c>
      <c r="N180" s="95"/>
      <c r="O180" s="20">
        <f>IF(M$195,M180/M$195*100,0)</f>
        <v>126.16169990168716</v>
      </c>
      <c r="P180" s="95"/>
      <c r="Q180" s="21">
        <v>1433805</v>
      </c>
      <c r="R180" s="95"/>
      <c r="S180" s="20">
        <f>(Q180/$AR180)</f>
        <v>32.449305209794957</v>
      </c>
      <c r="T180" s="95"/>
      <c r="U180" s="20">
        <f>IF(S$195,S180/S$195*100,0)</f>
        <v>49.444612092207301</v>
      </c>
      <c r="V180" s="95"/>
      <c r="W180" s="21">
        <f>(E180+K180+Q180)</f>
        <v>5506704</v>
      </c>
      <c r="X180" s="95"/>
      <c r="Y180" s="95"/>
      <c r="Z180" s="21">
        <v>42802</v>
      </c>
      <c r="AA180" s="95"/>
      <c r="AB180" s="22">
        <f>IF($W180,Z180/$W180*100,0)</f>
        <v>0.77727075942342283</v>
      </c>
      <c r="AC180" s="95"/>
      <c r="AD180" s="21">
        <v>0</v>
      </c>
      <c r="AE180" s="95"/>
      <c r="AF180" s="22">
        <f>IF($W180,AD180/$W180*100,0)</f>
        <v>0</v>
      </c>
      <c r="AG180" s="95"/>
      <c r="AH180" s="21">
        <v>0</v>
      </c>
      <c r="AI180" s="95"/>
      <c r="AJ180" s="22">
        <f>IF($W180,AH180/$W180*100,0)</f>
        <v>0</v>
      </c>
      <c r="AK180" s="95"/>
      <c r="AL180" s="21">
        <v>1823760</v>
      </c>
      <c r="AM180" s="95"/>
      <c r="AN180" s="21">
        <v>9592196.9199999999</v>
      </c>
      <c r="AO180" s="95"/>
      <c r="AP180" s="83">
        <v>82</v>
      </c>
      <c r="AQ180" s="95"/>
      <c r="AR180" s="21">
        <v>44186</v>
      </c>
    </row>
    <row r="181" spans="1:44" ht="11.25" x14ac:dyDescent="0.25">
      <c r="A181" s="83">
        <v>83</v>
      </c>
      <c r="B181" s="95"/>
      <c r="C181" s="83" t="s">
        <v>202</v>
      </c>
      <c r="D181" s="95"/>
      <c r="E181" s="21">
        <v>0</v>
      </c>
      <c r="F181" s="95"/>
      <c r="G181" s="20">
        <f>(E181/$AR181)</f>
        <v>0</v>
      </c>
      <c r="H181" s="95"/>
      <c r="I181" s="20">
        <f>IF(G$195,G181/G$195*100,0)</f>
        <v>0</v>
      </c>
      <c r="J181" s="21"/>
      <c r="K181" s="21">
        <v>1965184</v>
      </c>
      <c r="L181" s="95"/>
      <c r="M181" s="20">
        <f>(K181/$AR181)</f>
        <v>65.945771812080537</v>
      </c>
      <c r="N181" s="95"/>
      <c r="O181" s="20">
        <f>IF(M$195,M181/M$195*100,0)</f>
        <v>90.260042815547692</v>
      </c>
      <c r="P181" s="95"/>
      <c r="Q181" s="21">
        <v>607221</v>
      </c>
      <c r="R181" s="95"/>
      <c r="S181" s="20">
        <f>(Q181/$AR181)</f>
        <v>20.376543624161073</v>
      </c>
      <c r="T181" s="95"/>
      <c r="U181" s="20">
        <f>IF(S$195,S181/S$195*100,0)</f>
        <v>31.048747847225496</v>
      </c>
      <c r="V181" s="95"/>
      <c r="W181" s="21">
        <f>(E181+K181+Q181)</f>
        <v>2572405</v>
      </c>
      <c r="X181" s="95"/>
      <c r="Y181" s="95"/>
      <c r="Z181" s="21">
        <v>11175</v>
      </c>
      <c r="AA181" s="95"/>
      <c r="AB181" s="22">
        <f>IF($W181,Z181/$W181*100,0)</f>
        <v>0.43441837502259556</v>
      </c>
      <c r="AC181" s="95"/>
      <c r="AD181" s="21">
        <v>0</v>
      </c>
      <c r="AE181" s="95"/>
      <c r="AF181" s="22">
        <f>IF($W181,AD181/$W181*100,0)</f>
        <v>0</v>
      </c>
      <c r="AG181" s="95"/>
      <c r="AH181" s="21">
        <v>0</v>
      </c>
      <c r="AI181" s="95"/>
      <c r="AJ181" s="22">
        <f>IF($W181,AH181/$W181*100,0)</f>
        <v>0</v>
      </c>
      <c r="AK181" s="95"/>
      <c r="AL181" s="21">
        <v>869313</v>
      </c>
      <c r="AM181" s="95"/>
      <c r="AN181" s="21">
        <v>11230321.249999998</v>
      </c>
      <c r="AO181" s="95"/>
      <c r="AP181" s="83">
        <v>83</v>
      </c>
      <c r="AQ181" s="95"/>
      <c r="AR181" s="21">
        <v>29800</v>
      </c>
    </row>
    <row r="182" spans="1:44" ht="11.25" x14ac:dyDescent="0.25">
      <c r="A182" s="83">
        <v>84</v>
      </c>
      <c r="B182" s="95"/>
      <c r="C182" s="83" t="s">
        <v>203</v>
      </c>
      <c r="D182" s="95"/>
      <c r="E182" s="21">
        <v>55320</v>
      </c>
      <c r="F182" s="95"/>
      <c r="G182" s="20">
        <f>(E182/$AR182)</f>
        <v>3.0740164480995777</v>
      </c>
      <c r="H182" s="95"/>
      <c r="I182" s="20">
        <f>IF(G$195,G182/G$195*100,0)</f>
        <v>7.5018399576708168</v>
      </c>
      <c r="J182" s="21"/>
      <c r="K182" s="21">
        <v>1665469</v>
      </c>
      <c r="L182" s="95"/>
      <c r="M182" s="20">
        <f>(K182/$AR182)</f>
        <v>92.546621471438101</v>
      </c>
      <c r="N182" s="95"/>
      <c r="O182" s="20">
        <f>IF(M$195,M182/M$195*100,0)</f>
        <v>126.66865193798616</v>
      </c>
      <c r="P182" s="95"/>
      <c r="Q182" s="21">
        <v>795353</v>
      </c>
      <c r="R182" s="95"/>
      <c r="S182" s="20">
        <f>(Q182/$AR182)</f>
        <v>44.196099133140699</v>
      </c>
      <c r="T182" s="95"/>
      <c r="U182" s="20">
        <f>IF(S$195,S182/S$195*100,0)</f>
        <v>67.343783279749601</v>
      </c>
      <c r="V182" s="95"/>
      <c r="W182" s="21">
        <f>(E182+K182+Q182)</f>
        <v>2516142</v>
      </c>
      <c r="X182" s="95"/>
      <c r="Y182" s="95"/>
      <c r="Z182" s="21">
        <v>13075</v>
      </c>
      <c r="AA182" s="95"/>
      <c r="AB182" s="22">
        <f>IF($W182,Z182/$W182*100,0)</f>
        <v>0.51964475772829988</v>
      </c>
      <c r="AC182" s="95"/>
      <c r="AD182" s="21">
        <v>0</v>
      </c>
      <c r="AE182" s="95"/>
      <c r="AF182" s="22">
        <f>IF($W182,AD182/$W182*100,0)</f>
        <v>0</v>
      </c>
      <c r="AG182" s="95"/>
      <c r="AH182" s="21">
        <v>0</v>
      </c>
      <c r="AI182" s="95"/>
      <c r="AJ182" s="22">
        <f>IF($W182,AH182/$W182*100,0)</f>
        <v>0</v>
      </c>
      <c r="AK182" s="95"/>
      <c r="AL182" s="21">
        <v>1073560</v>
      </c>
      <c r="AM182" s="95"/>
      <c r="AN182" s="21">
        <v>6115131.6699999999</v>
      </c>
      <c r="AO182" s="95"/>
      <c r="AP182" s="83">
        <v>84</v>
      </c>
      <c r="AQ182" s="95"/>
      <c r="AR182" s="21">
        <v>17996</v>
      </c>
    </row>
    <row r="183" spans="1:44" ht="11.25" x14ac:dyDescent="0.25">
      <c r="A183" s="83">
        <v>85</v>
      </c>
      <c r="B183" s="95"/>
      <c r="C183" s="83" t="s">
        <v>204</v>
      </c>
      <c r="D183" s="95"/>
      <c r="E183" s="21">
        <v>1850208</v>
      </c>
      <c r="F183" s="95"/>
      <c r="G183" s="20">
        <f>(E183/$AR183)</f>
        <v>13.212751371115173</v>
      </c>
      <c r="H183" s="95"/>
      <c r="I183" s="20">
        <f>IF(G$195,G183/G$195*100,0)</f>
        <v>32.244442363956679</v>
      </c>
      <c r="J183" s="21"/>
      <c r="K183" s="21">
        <v>6030409</v>
      </c>
      <c r="L183" s="95"/>
      <c r="M183" s="20">
        <f>(K183/$AR183)</f>
        <v>43.064506684186469</v>
      </c>
      <c r="N183" s="95"/>
      <c r="O183" s="20">
        <f>IF(M$195,M183/M$195*100,0)</f>
        <v>58.942432703972905</v>
      </c>
      <c r="P183" s="95"/>
      <c r="Q183" s="21">
        <v>5526898</v>
      </c>
      <c r="R183" s="95"/>
      <c r="S183" s="20">
        <f>(Q183/$AR183)</f>
        <v>39.46882141224863</v>
      </c>
      <c r="T183" s="95"/>
      <c r="U183" s="20">
        <f>IF(S$195,S183/S$195*100,0)</f>
        <v>60.140596288519745</v>
      </c>
      <c r="V183" s="95"/>
      <c r="W183" s="21">
        <f>(E183+K183+Q183)</f>
        <v>13407515</v>
      </c>
      <c r="X183" s="95"/>
      <c r="Y183" s="95"/>
      <c r="Z183" s="21">
        <v>27983</v>
      </c>
      <c r="AA183" s="95"/>
      <c r="AB183" s="22">
        <f>IF($W183,Z183/$W183*100,0)</f>
        <v>0.20871130854599079</v>
      </c>
      <c r="AC183" s="95"/>
      <c r="AD183" s="21">
        <v>0</v>
      </c>
      <c r="AE183" s="95"/>
      <c r="AF183" s="22">
        <f>IF($W183,AD183/$W183*100,0)</f>
        <v>0</v>
      </c>
      <c r="AG183" s="95"/>
      <c r="AH183" s="21">
        <v>0</v>
      </c>
      <c r="AI183" s="95"/>
      <c r="AJ183" s="22">
        <f>IF($W183,AH183/$W183*100,0)</f>
        <v>0</v>
      </c>
      <c r="AK183" s="95"/>
      <c r="AL183" s="21">
        <v>5849512</v>
      </c>
      <c r="AM183" s="95"/>
      <c r="AN183" s="21">
        <v>22062944.370000001</v>
      </c>
      <c r="AO183" s="95"/>
      <c r="AP183" s="83">
        <v>85</v>
      </c>
      <c r="AQ183" s="95"/>
      <c r="AR183" s="21">
        <v>140032</v>
      </c>
    </row>
    <row r="184" spans="1:44" ht="11.25" x14ac:dyDescent="0.25">
      <c r="A184" s="83">
        <v>86</v>
      </c>
      <c r="B184" s="95"/>
      <c r="C184" s="83" t="s">
        <v>205</v>
      </c>
      <c r="D184" s="95"/>
      <c r="E184" s="21">
        <v>3976018</v>
      </c>
      <c r="F184" s="95"/>
      <c r="G184" s="20">
        <f>(E184/$AR184)</f>
        <v>25.336736189438401</v>
      </c>
      <c r="H184" s="95"/>
      <c r="I184" s="20">
        <f>IF(G$195,G184/G$195*100,0)</f>
        <v>61.831855213526865</v>
      </c>
      <c r="J184" s="21"/>
      <c r="K184" s="21">
        <v>3816232</v>
      </c>
      <c r="L184" s="95"/>
      <c r="M184" s="20">
        <f>(K184/$AR184)</f>
        <v>24.318517527257896</v>
      </c>
      <c r="N184" s="95"/>
      <c r="O184" s="20">
        <f>IF(M$195,M184/M$195*100,0)</f>
        <v>33.284778885836715</v>
      </c>
      <c r="P184" s="95"/>
      <c r="Q184" s="21">
        <v>4957187</v>
      </c>
      <c r="R184" s="95"/>
      <c r="S184" s="20">
        <f>(Q184/$AR184)</f>
        <v>31.589127428677028</v>
      </c>
      <c r="T184" s="95"/>
      <c r="U184" s="20">
        <f>IF(S$195,S184/S$195*100,0)</f>
        <v>48.133916641480873</v>
      </c>
      <c r="V184" s="95"/>
      <c r="W184" s="21">
        <f>(E184+K184+Q184)</f>
        <v>12749437</v>
      </c>
      <c r="X184" s="95"/>
      <c r="Y184" s="95"/>
      <c r="Z184" s="21">
        <v>1243356</v>
      </c>
      <c r="AA184" s="95"/>
      <c r="AB184" s="22">
        <f>IF($W184,Z184/$W184*100,0)</f>
        <v>9.7522423931346935</v>
      </c>
      <c r="AC184" s="95"/>
      <c r="AD184" s="21">
        <v>0</v>
      </c>
      <c r="AE184" s="95"/>
      <c r="AF184" s="22">
        <f>IF($W184,AD184/$W184*100,0)</f>
        <v>0</v>
      </c>
      <c r="AG184" s="95"/>
      <c r="AH184" s="21">
        <v>1185298</v>
      </c>
      <c r="AI184" s="95"/>
      <c r="AJ184" s="22">
        <f>IF($W184,AH184/$W184*100,0)</f>
        <v>9.2968654223711997</v>
      </c>
      <c r="AK184" s="95"/>
      <c r="AL184" s="21">
        <v>7557928</v>
      </c>
      <c r="AM184" s="95"/>
      <c r="AN184" s="21">
        <v>22957331.620000005</v>
      </c>
      <c r="AO184" s="95"/>
      <c r="AP184" s="83">
        <v>86</v>
      </c>
      <c r="AQ184" s="95"/>
      <c r="AR184" s="21">
        <v>156927</v>
      </c>
    </row>
    <row r="185" spans="1:44" ht="11.25" x14ac:dyDescent="0.25">
      <c r="A185" s="83">
        <v>87</v>
      </c>
      <c r="B185" s="95"/>
      <c r="C185" s="83" t="s">
        <v>206</v>
      </c>
      <c r="D185" s="95"/>
      <c r="E185" s="21">
        <v>0</v>
      </c>
      <c r="F185" s="95"/>
      <c r="G185" s="20">
        <f>(E185/$AR185)</f>
        <v>0</v>
      </c>
      <c r="H185" s="95"/>
      <c r="I185" s="20">
        <f>IF(G$195,G185/G$195*100,0)</f>
        <v>0</v>
      </c>
      <c r="J185" s="21"/>
      <c r="K185" s="21">
        <v>758676</v>
      </c>
      <c r="L185" s="95"/>
      <c r="M185" s="20">
        <f>(K185/$AR185)</f>
        <v>115.63420210333791</v>
      </c>
      <c r="N185" s="95"/>
      <c r="O185" s="20">
        <f>IF(M$195,M185/M$195*100,0)</f>
        <v>158.26864628305105</v>
      </c>
      <c r="P185" s="95"/>
      <c r="Q185" s="21">
        <v>889210</v>
      </c>
      <c r="R185" s="95"/>
      <c r="S185" s="20">
        <f>(Q185/$AR185)</f>
        <v>135.52964487120866</v>
      </c>
      <c r="T185" s="95"/>
      <c r="U185" s="20">
        <f>IF(S$195,S185/S$195*100,0)</f>
        <v>206.513226533699</v>
      </c>
      <c r="V185" s="95"/>
      <c r="W185" s="21">
        <f>(E185+K185+Q185)</f>
        <v>1647886</v>
      </c>
      <c r="X185" s="95"/>
      <c r="Y185" s="95"/>
      <c r="Z185" s="21">
        <v>7981</v>
      </c>
      <c r="AA185" s="95"/>
      <c r="AB185" s="22">
        <f>IF($W185,Z185/$W185*100,0)</f>
        <v>0.48431748312686679</v>
      </c>
      <c r="AC185" s="95"/>
      <c r="AD185" s="21">
        <v>0</v>
      </c>
      <c r="AE185" s="95"/>
      <c r="AF185" s="22">
        <f>IF($W185,AD185/$W185*100,0)</f>
        <v>0</v>
      </c>
      <c r="AG185" s="95"/>
      <c r="AH185" s="21">
        <v>0</v>
      </c>
      <c r="AI185" s="95"/>
      <c r="AJ185" s="22">
        <f>IF($W185,AH185/$W185*100,0)</f>
        <v>0</v>
      </c>
      <c r="AK185" s="95"/>
      <c r="AL185" s="21">
        <v>10792</v>
      </c>
      <c r="AM185" s="95"/>
      <c r="AN185" s="21">
        <v>12966261.120000001</v>
      </c>
      <c r="AO185" s="95"/>
      <c r="AP185" s="83">
        <v>87</v>
      </c>
      <c r="AQ185" s="95"/>
      <c r="AR185" s="21">
        <v>6561</v>
      </c>
    </row>
    <row r="186" spans="1:44" ht="11.25" x14ac:dyDescent="0.25">
      <c r="A186" s="83">
        <v>88</v>
      </c>
      <c r="B186" s="95"/>
      <c r="C186" s="83" t="s">
        <v>207</v>
      </c>
      <c r="D186" s="95"/>
      <c r="E186" s="21">
        <v>0</v>
      </c>
      <c r="F186" s="95"/>
      <c r="G186" s="20">
        <f>(E186/$AR186)</f>
        <v>0</v>
      </c>
      <c r="H186" s="95"/>
      <c r="I186" s="20">
        <f>IF(G$195,G186/G$195*100,0)</f>
        <v>0</v>
      </c>
      <c r="J186" s="21"/>
      <c r="K186" s="21">
        <v>155653</v>
      </c>
      <c r="L186" s="95"/>
      <c r="M186" s="20">
        <f>(K186/$AR186)</f>
        <v>14.373718718256534</v>
      </c>
      <c r="N186" s="95"/>
      <c r="O186" s="20">
        <f>IF(M$195,M186/M$195*100,0)</f>
        <v>19.673322963380794</v>
      </c>
      <c r="P186" s="95"/>
      <c r="Q186" s="21">
        <v>755406</v>
      </c>
      <c r="R186" s="95"/>
      <c r="S186" s="20">
        <f>(Q186/$AR186)</f>
        <v>69.757687690460799</v>
      </c>
      <c r="T186" s="95"/>
      <c r="U186" s="20">
        <f>IF(S$195,S186/S$195*100,0)</f>
        <v>106.29324067200801</v>
      </c>
      <c r="V186" s="95"/>
      <c r="W186" s="21">
        <f>(E186+K186+Q186)</f>
        <v>911059</v>
      </c>
      <c r="X186" s="95"/>
      <c r="Y186" s="95"/>
      <c r="Z186" s="21">
        <v>0</v>
      </c>
      <c r="AA186" s="95"/>
      <c r="AB186" s="22">
        <f>IF($W186,Z186/$W186*100,0)</f>
        <v>0</v>
      </c>
      <c r="AC186" s="95"/>
      <c r="AD186" s="21">
        <v>0</v>
      </c>
      <c r="AE186" s="95"/>
      <c r="AF186" s="22">
        <f>IF($W186,AD186/$W186*100,0)</f>
        <v>0</v>
      </c>
      <c r="AG186" s="95"/>
      <c r="AH186" s="21">
        <v>0</v>
      </c>
      <c r="AI186" s="95"/>
      <c r="AJ186" s="22">
        <f>IF($W186,AH186/$W186*100,0)</f>
        <v>0</v>
      </c>
      <c r="AK186" s="95"/>
      <c r="AL186" s="21">
        <v>6034075</v>
      </c>
      <c r="AM186" s="95"/>
      <c r="AN186" s="21">
        <v>7332348.29</v>
      </c>
      <c r="AO186" s="95"/>
      <c r="AP186" s="83">
        <v>88</v>
      </c>
      <c r="AQ186" s="95"/>
      <c r="AR186" s="21">
        <v>10829</v>
      </c>
    </row>
    <row r="187" spans="1:44" ht="11.25" x14ac:dyDescent="0.25">
      <c r="A187" s="83">
        <v>89</v>
      </c>
      <c r="B187" s="95"/>
      <c r="C187" s="83" t="s">
        <v>208</v>
      </c>
      <c r="D187" s="95"/>
      <c r="E187" s="21">
        <v>758545</v>
      </c>
      <c r="F187" s="95"/>
      <c r="G187" s="20">
        <f>(E187/$AR187)</f>
        <v>18.762398278463479</v>
      </c>
      <c r="H187" s="95"/>
      <c r="I187" s="20">
        <f>IF(G$195,G187/G$195*100,0)</f>
        <v>45.787819123130475</v>
      </c>
      <c r="J187" s="21"/>
      <c r="K187" s="21">
        <v>3892660</v>
      </c>
      <c r="L187" s="95"/>
      <c r="M187" s="20">
        <f>(K187/$AR187)</f>
        <v>96.283855648173343</v>
      </c>
      <c r="N187" s="95"/>
      <c r="O187" s="20">
        <f>IF(M$195,M187/M$195*100,0)</f>
        <v>131.78380803571278</v>
      </c>
      <c r="P187" s="95"/>
      <c r="Q187" s="21">
        <v>1149255</v>
      </c>
      <c r="R187" s="95"/>
      <c r="S187" s="20">
        <f>(Q187/$AR187)</f>
        <v>28.426500779143684</v>
      </c>
      <c r="T187" s="95"/>
      <c r="U187" s="20">
        <f>IF(S$195,S187/S$195*100,0)</f>
        <v>43.314865913964802</v>
      </c>
      <c r="V187" s="95"/>
      <c r="W187" s="21">
        <f>(E187+K187+Q187)</f>
        <v>5800460</v>
      </c>
      <c r="X187" s="95"/>
      <c r="Y187" s="95"/>
      <c r="Z187" s="21">
        <v>0</v>
      </c>
      <c r="AA187" s="95"/>
      <c r="AB187" s="22">
        <f>IF($W187,Z187/$W187*100,0)</f>
        <v>0</v>
      </c>
      <c r="AC187" s="95"/>
      <c r="AD187" s="21">
        <v>0</v>
      </c>
      <c r="AE187" s="95"/>
      <c r="AF187" s="22">
        <f>IF($W187,AD187/$W187*100,0)</f>
        <v>0</v>
      </c>
      <c r="AG187" s="95"/>
      <c r="AH187" s="21">
        <v>0</v>
      </c>
      <c r="AI187" s="95"/>
      <c r="AJ187" s="22">
        <f>IF($W187,AH187/$W187*100,0)</f>
        <v>0</v>
      </c>
      <c r="AK187" s="95"/>
      <c r="AL187" s="21">
        <v>950960</v>
      </c>
      <c r="AM187" s="95"/>
      <c r="AN187" s="21">
        <v>6112457.1400000006</v>
      </c>
      <c r="AO187" s="95"/>
      <c r="AP187" s="83">
        <v>89</v>
      </c>
      <c r="AQ187" s="95"/>
      <c r="AR187" s="21">
        <v>40429</v>
      </c>
    </row>
    <row r="188" spans="1:44" ht="11.25" x14ac:dyDescent="0.25">
      <c r="A188" s="83">
        <v>90</v>
      </c>
      <c r="B188" s="95"/>
      <c r="C188" s="83" t="s">
        <v>209</v>
      </c>
      <c r="D188" s="95"/>
      <c r="E188" s="30">
        <v>2480575</v>
      </c>
      <c r="F188" s="95"/>
      <c r="G188" s="20">
        <f>(E188/$AR188)</f>
        <v>60.90738330837037</v>
      </c>
      <c r="H188" s="95"/>
      <c r="I188" s="20">
        <f>IF(G$195,G188/G$195*100,0)</f>
        <v>148.63858067590414</v>
      </c>
      <c r="J188" s="30"/>
      <c r="K188" s="30">
        <v>4074626</v>
      </c>
      <c r="L188" s="95"/>
      <c r="M188" s="20">
        <f>(K188/$AR188)</f>
        <v>100.04729049524886</v>
      </c>
      <c r="N188" s="95"/>
      <c r="O188" s="20">
        <f>IF(M$195,M188/M$195*100,0)</f>
        <v>136.9348250167337</v>
      </c>
      <c r="P188" s="95"/>
      <c r="Q188" s="30">
        <v>1884312</v>
      </c>
      <c r="R188" s="95"/>
      <c r="S188" s="20">
        <f>(Q188/$AR188)</f>
        <v>46.266899108699391</v>
      </c>
      <c r="T188" s="95"/>
      <c r="U188" s="20">
        <f>IF(S$195,S188/S$195*100,0)</f>
        <v>70.499163675418146</v>
      </c>
      <c r="V188" s="95"/>
      <c r="W188" s="30">
        <f>(E188+K188+Q188)</f>
        <v>8439513</v>
      </c>
      <c r="X188" s="95"/>
      <c r="Y188" s="95"/>
      <c r="Z188" s="30">
        <v>50039</v>
      </c>
      <c r="AA188" s="95"/>
      <c r="AB188" s="22">
        <f>IF($W188,Z188/$W188*100,0)</f>
        <v>0.59291335886324248</v>
      </c>
      <c r="AC188" s="95"/>
      <c r="AD188" s="30">
        <v>0</v>
      </c>
      <c r="AE188" s="95"/>
      <c r="AF188" s="22">
        <f>IF($W188,AD188/$W188*100,0)</f>
        <v>0</v>
      </c>
      <c r="AG188" s="95"/>
      <c r="AH188" s="30">
        <v>0</v>
      </c>
      <c r="AI188" s="95"/>
      <c r="AJ188" s="22">
        <f>IF($W188,AH188/$W188*100,0)</f>
        <v>0</v>
      </c>
      <c r="AK188" s="95"/>
      <c r="AL188" s="30">
        <v>1249800</v>
      </c>
      <c r="AM188" s="95"/>
      <c r="AN188" s="21">
        <v>3974308.6500000008</v>
      </c>
      <c r="AO188" s="95"/>
      <c r="AP188" s="83">
        <v>90</v>
      </c>
      <c r="AQ188" s="95"/>
      <c r="AR188" s="21">
        <v>40727</v>
      </c>
    </row>
    <row r="189" spans="1:44" ht="11.25" x14ac:dyDescent="0.25">
      <c r="A189" s="83">
        <v>91</v>
      </c>
      <c r="B189" s="95"/>
      <c r="C189" s="83" t="s">
        <v>210</v>
      </c>
      <c r="D189" s="95"/>
      <c r="E189" s="21">
        <v>0</v>
      </c>
      <c r="F189" s="95"/>
      <c r="G189" s="20">
        <f>(E189/$AR189)</f>
        <v>0</v>
      </c>
      <c r="H189" s="95"/>
      <c r="I189" s="20">
        <f>IF(G$195,G189/G$195*100,0)</f>
        <v>0</v>
      </c>
      <c r="J189" s="21"/>
      <c r="K189" s="21">
        <v>2513792</v>
      </c>
      <c r="L189" s="95"/>
      <c r="M189" s="20">
        <f>(K189/$AR189)</f>
        <v>46.607805692036713</v>
      </c>
      <c r="N189" s="95"/>
      <c r="O189" s="20">
        <f>IF(M$195,M189/M$195*100,0)</f>
        <v>63.792149545079965</v>
      </c>
      <c r="P189" s="95"/>
      <c r="Q189" s="21">
        <v>1312494</v>
      </c>
      <c r="R189" s="95"/>
      <c r="S189" s="20">
        <f>(Q189/$AR189)</f>
        <v>24.334736256605172</v>
      </c>
      <c r="T189" s="95"/>
      <c r="U189" s="20">
        <f>IF(S$195,S189/S$195*100,0)</f>
        <v>37.080041831244451</v>
      </c>
      <c r="V189" s="95"/>
      <c r="W189" s="21">
        <f>(E189+K189+Q189)</f>
        <v>3826286</v>
      </c>
      <c r="X189" s="95"/>
      <c r="Y189" s="95"/>
      <c r="Z189" s="21">
        <v>55429</v>
      </c>
      <c r="AA189" s="95"/>
      <c r="AB189" s="22">
        <f>IF($W189,Z189/$W189*100,0)</f>
        <v>1.4486371379452556</v>
      </c>
      <c r="AC189" s="95"/>
      <c r="AD189" s="21">
        <v>0</v>
      </c>
      <c r="AE189" s="95"/>
      <c r="AF189" s="22">
        <f>IF($W189,AD189/$W189*100,0)</f>
        <v>0</v>
      </c>
      <c r="AG189" s="95"/>
      <c r="AH189" s="21">
        <v>0</v>
      </c>
      <c r="AI189" s="95"/>
      <c r="AJ189" s="22">
        <f>IF($W189,AH189/$W189*100,0)</f>
        <v>0</v>
      </c>
      <c r="AK189" s="95"/>
      <c r="AL189" s="21">
        <v>797783</v>
      </c>
      <c r="AM189" s="95"/>
      <c r="AN189" s="21">
        <v>23105077.100000001</v>
      </c>
      <c r="AO189" s="95"/>
      <c r="AP189" s="83">
        <v>91</v>
      </c>
      <c r="AQ189" s="95"/>
      <c r="AR189" s="21">
        <v>53935</v>
      </c>
    </row>
    <row r="190" spans="1:44" ht="11.25" x14ac:dyDescent="0.25">
      <c r="A190" s="83">
        <v>92</v>
      </c>
      <c r="B190" s="95"/>
      <c r="C190" s="83" t="s">
        <v>211</v>
      </c>
      <c r="D190" s="95"/>
      <c r="E190" s="21">
        <v>11871</v>
      </c>
      <c r="F190" s="95"/>
      <c r="G190" s="20">
        <f>(E190/$AR190)</f>
        <v>0.64247442766682905</v>
      </c>
      <c r="H190" s="95"/>
      <c r="I190" s="20">
        <f>IF(G$195,G190/G$195*100,0)</f>
        <v>1.567896728799995</v>
      </c>
      <c r="J190" s="21"/>
      <c r="K190" s="21">
        <v>2766192</v>
      </c>
      <c r="L190" s="95"/>
      <c r="M190" s="20">
        <f>(K190/$AR190)</f>
        <v>149.71001786004223</v>
      </c>
      <c r="N190" s="95"/>
      <c r="O190" s="20">
        <f>IF(M$195,M190/M$195*100,0)</f>
        <v>204.90824886347633</v>
      </c>
      <c r="P190" s="95"/>
      <c r="Q190" s="21">
        <v>1263271</v>
      </c>
      <c r="R190" s="95"/>
      <c r="S190" s="20">
        <f>(Q190/$AR190)</f>
        <v>68.369919359203337</v>
      </c>
      <c r="T190" s="95"/>
      <c r="U190" s="20">
        <f>IF(S$195,S190/S$195*100,0)</f>
        <v>104.17862939237534</v>
      </c>
      <c r="V190" s="95"/>
      <c r="W190" s="21">
        <f>(E190+K190+Q190)</f>
        <v>4041334</v>
      </c>
      <c r="X190" s="95"/>
      <c r="Y190" s="95"/>
      <c r="Z190" s="21">
        <v>64310</v>
      </c>
      <c r="AA190" s="95"/>
      <c r="AB190" s="22">
        <f>IF($W190,Z190/$W190*100,0)</f>
        <v>1.5913062369999609</v>
      </c>
      <c r="AC190" s="95"/>
      <c r="AD190" s="21">
        <v>60993</v>
      </c>
      <c r="AE190" s="95"/>
      <c r="AF190" s="22">
        <f>IF($W190,AD190/$W190*100,0)</f>
        <v>1.509229378220162</v>
      </c>
      <c r="AG190" s="95"/>
      <c r="AH190" s="21">
        <v>0</v>
      </c>
      <c r="AI190" s="95"/>
      <c r="AJ190" s="22">
        <f>IF($W190,AH190/$W190*100,0)</f>
        <v>0</v>
      </c>
      <c r="AK190" s="95"/>
      <c r="AL190" s="21">
        <v>468450</v>
      </c>
      <c r="AM190" s="95"/>
      <c r="AN190" s="21">
        <v>2551994.9399999995</v>
      </c>
      <c r="AO190" s="95"/>
      <c r="AP190" s="83">
        <v>92</v>
      </c>
      <c r="AQ190" s="95"/>
      <c r="AR190" s="21">
        <v>18477</v>
      </c>
    </row>
    <row r="191" spans="1:44" ht="11.25" x14ac:dyDescent="0.25">
      <c r="A191" s="83">
        <v>93</v>
      </c>
      <c r="B191" s="95"/>
      <c r="C191" s="83" t="s">
        <v>212</v>
      </c>
      <c r="D191" s="95"/>
      <c r="E191" s="21">
        <v>33297</v>
      </c>
      <c r="F191" s="95"/>
      <c r="G191" s="20">
        <f>(E191/$AR191)</f>
        <v>0.92158870744533627</v>
      </c>
      <c r="H191" s="95"/>
      <c r="I191" s="20">
        <f>IF(G$195,G191/G$195*100,0)</f>
        <v>2.2490481449199029</v>
      </c>
      <c r="J191" s="21"/>
      <c r="K191" s="21">
        <v>3934293</v>
      </c>
      <c r="L191" s="95"/>
      <c r="M191" s="20">
        <f>(K191/$AR191)</f>
        <v>108.89269305286466</v>
      </c>
      <c r="N191" s="95"/>
      <c r="O191" s="20">
        <f>IF(M$195,M191/M$195*100,0)</f>
        <v>149.04153620735022</v>
      </c>
      <c r="P191" s="95"/>
      <c r="Q191" s="21">
        <v>1108595</v>
      </c>
      <c r="R191" s="95"/>
      <c r="S191" s="20">
        <f>(Q191/$AR191)</f>
        <v>30.683504013285358</v>
      </c>
      <c r="T191" s="95"/>
      <c r="U191" s="20">
        <f>IF(S$195,S191/S$195*100,0)</f>
        <v>46.7539734289481</v>
      </c>
      <c r="V191" s="95"/>
      <c r="W191" s="21">
        <f>(E191+K191+Q191)</f>
        <v>5076185</v>
      </c>
      <c r="X191" s="95"/>
      <c r="Y191" s="95"/>
      <c r="Z191" s="21">
        <v>21641</v>
      </c>
      <c r="AA191" s="95"/>
      <c r="AB191" s="22">
        <f>IF($W191,Z191/$W191*100,0)</f>
        <v>0.42632409969297808</v>
      </c>
      <c r="AC191" s="95"/>
      <c r="AD191" s="21">
        <v>0</v>
      </c>
      <c r="AE191" s="95"/>
      <c r="AF191" s="22">
        <f>IF($W191,AD191/$W191*100,0)</f>
        <v>0</v>
      </c>
      <c r="AG191" s="95"/>
      <c r="AH191" s="21">
        <v>634370</v>
      </c>
      <c r="AI191" s="95"/>
      <c r="AJ191" s="22">
        <f>IF($W191,AH191/$W191*100,0)</f>
        <v>12.496983462974654</v>
      </c>
      <c r="AK191" s="95"/>
      <c r="AL191" s="21">
        <v>452266</v>
      </c>
      <c r="AM191" s="95"/>
      <c r="AN191" s="21">
        <v>7354918.459999999</v>
      </c>
      <c r="AO191" s="95"/>
      <c r="AP191" s="83">
        <v>93</v>
      </c>
      <c r="AQ191" s="95"/>
      <c r="AR191" s="21">
        <v>36130</v>
      </c>
    </row>
    <row r="192" spans="1:44" ht="11.25" x14ac:dyDescent="0.25">
      <c r="A192" s="83">
        <v>94</v>
      </c>
      <c r="B192" s="95"/>
      <c r="C192" s="83" t="s">
        <v>213</v>
      </c>
      <c r="D192" s="95"/>
      <c r="E192" s="21">
        <v>161344</v>
      </c>
      <c r="F192" s="95"/>
      <c r="G192" s="20">
        <f>(E192/$AR192)</f>
        <v>5.7032166843407568</v>
      </c>
      <c r="H192" s="95"/>
      <c r="I192" s="20">
        <f>IF(G$195,G192/G$195*100,0)</f>
        <v>13.918148953397017</v>
      </c>
      <c r="J192" s="21"/>
      <c r="K192" s="21">
        <v>2382756</v>
      </c>
      <c r="L192" s="95"/>
      <c r="M192" s="20">
        <f>(K192/$AR192)</f>
        <v>84.22608695652174</v>
      </c>
      <c r="N192" s="95"/>
      <c r="O192" s="20">
        <f>IF(M$195,M192/M$195*100,0)</f>
        <v>115.28032815424638</v>
      </c>
      <c r="P192" s="95"/>
      <c r="Q192" s="21">
        <v>595406</v>
      </c>
      <c r="R192" s="95"/>
      <c r="S192" s="20">
        <f>(Q192/$AR192)</f>
        <v>21.046518204312477</v>
      </c>
      <c r="T192" s="95"/>
      <c r="U192" s="20">
        <f>IF(S$195,S192/S$195*100,0)</f>
        <v>32.069621268491424</v>
      </c>
      <c r="V192" s="95"/>
      <c r="W192" s="21">
        <f>(E192+K192+Q192)</f>
        <v>3139506</v>
      </c>
      <c r="X192" s="95"/>
      <c r="Y192" s="95"/>
      <c r="Z192" s="21">
        <v>10866</v>
      </c>
      <c r="AA192" s="95"/>
      <c r="AB192" s="22">
        <f>IF($W192,Z192/$W192*100,0)</f>
        <v>0.34610540639196102</v>
      </c>
      <c r="AC192" s="95"/>
      <c r="AD192" s="21">
        <v>41129</v>
      </c>
      <c r="AE192" s="95"/>
      <c r="AF192" s="22">
        <f>IF($W192,AD192/$W192*100,0)</f>
        <v>1.3100468672459935</v>
      </c>
      <c r="AG192" s="95"/>
      <c r="AH192" s="21">
        <v>0</v>
      </c>
      <c r="AI192" s="95"/>
      <c r="AJ192" s="22">
        <f>IF($W192,AH192/$W192*100,0)</f>
        <v>0</v>
      </c>
      <c r="AK192" s="95"/>
      <c r="AL192" s="21">
        <v>853779</v>
      </c>
      <c r="AM192" s="95"/>
      <c r="AN192" s="21">
        <v>11388509.390000002</v>
      </c>
      <c r="AO192" s="95"/>
      <c r="AP192" s="83">
        <v>94</v>
      </c>
      <c r="AQ192" s="95"/>
      <c r="AR192" s="21">
        <v>28290</v>
      </c>
    </row>
    <row r="193" spans="1:44" ht="11.25" x14ac:dyDescent="0.25">
      <c r="A193" s="97">
        <v>95</v>
      </c>
      <c r="B193" s="95"/>
      <c r="C193" s="83" t="s">
        <v>214</v>
      </c>
      <c r="D193" s="95"/>
      <c r="E193" s="23">
        <v>0</v>
      </c>
      <c r="F193" s="95"/>
      <c r="G193" s="20">
        <f>(E193/$AR193)</f>
        <v>0</v>
      </c>
      <c r="H193" s="95"/>
      <c r="I193" s="20">
        <f>IF(G$195,G193/G$195*100,0)</f>
        <v>0</v>
      </c>
      <c r="J193" s="21"/>
      <c r="K193" s="23">
        <v>6217577</v>
      </c>
      <c r="L193" s="95"/>
      <c r="M193" s="20">
        <f>(K193/$AR193)</f>
        <v>88.765465058176886</v>
      </c>
      <c r="N193" s="95"/>
      <c r="O193" s="20">
        <f>IF(M$195,M193/M$195*100,0)</f>
        <v>121.49337943187652</v>
      </c>
      <c r="P193" s="95"/>
      <c r="Q193" s="23">
        <v>7735253</v>
      </c>
      <c r="R193" s="95"/>
      <c r="S193" s="20">
        <f>(Q193/$AR193)</f>
        <v>110.43262188593047</v>
      </c>
      <c r="T193" s="95"/>
      <c r="U193" s="20">
        <f>IF(S$195,S193/S$195*100,0)</f>
        <v>168.27165069244751</v>
      </c>
      <c r="V193" s="95"/>
      <c r="W193" s="23">
        <f>(E193+K193+Q193)</f>
        <v>13952830</v>
      </c>
      <c r="X193" s="95"/>
      <c r="Y193" s="95"/>
      <c r="Z193" s="23">
        <v>16699</v>
      </c>
      <c r="AA193" s="95"/>
      <c r="AB193" s="22">
        <f>IF($W193,Z193/$W193*100,0)</f>
        <v>0.11968181365357422</v>
      </c>
      <c r="AC193" s="95"/>
      <c r="AD193" s="23">
        <v>293885</v>
      </c>
      <c r="AE193" s="95"/>
      <c r="AF193" s="22">
        <f>IF($W193,AD193/$W193*100,0)</f>
        <v>2.1062752144188668</v>
      </c>
      <c r="AG193" s="95"/>
      <c r="AH193" s="23">
        <v>0</v>
      </c>
      <c r="AI193" s="95"/>
      <c r="AJ193" s="22">
        <f>IF($W193,AH193/$W193*100,0)</f>
        <v>0</v>
      </c>
      <c r="AK193" s="95"/>
      <c r="AL193" s="23">
        <v>6958642</v>
      </c>
      <c r="AM193" s="95"/>
      <c r="AN193" s="23">
        <v>3527152.2899999996</v>
      </c>
      <c r="AO193" s="95"/>
      <c r="AP193" s="97">
        <v>95</v>
      </c>
      <c r="AQ193" s="95"/>
      <c r="AR193" s="23">
        <v>70045</v>
      </c>
    </row>
    <row r="194" spans="1:44" ht="8.85" customHeight="1" x14ac:dyDescent="0.25">
      <c r="A194" s="95"/>
      <c r="B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row>
    <row r="195" spans="1:44" ht="8.85" customHeight="1" x14ac:dyDescent="0.25">
      <c r="A195" s="97">
        <f>A193</f>
        <v>95</v>
      </c>
      <c r="B195" s="95"/>
      <c r="C195" s="91" t="s">
        <v>65</v>
      </c>
      <c r="D195" s="95"/>
      <c r="E195" s="24">
        <f>SUM(E82:E193)</f>
        <v>237111462</v>
      </c>
      <c r="F195" s="95"/>
      <c r="G195" s="26">
        <f>(E195/$AR195)</f>
        <v>40.976833222845819</v>
      </c>
      <c r="H195" s="95"/>
      <c r="I195" s="22">
        <f>IF(G$195,G195/G$195*100,0)</f>
        <v>100</v>
      </c>
      <c r="J195" s="25"/>
      <c r="K195" s="24">
        <f>SUM(K82:K193)</f>
        <v>422771377</v>
      </c>
      <c r="L195" s="95"/>
      <c r="M195" s="26">
        <f>(K195/$AR195)</f>
        <v>73.061977099706283</v>
      </c>
      <c r="N195" s="95"/>
      <c r="O195" s="22">
        <f>IF(M$195,M195/M$195*100,0)</f>
        <v>100</v>
      </c>
      <c r="P195" s="95"/>
      <c r="Q195" s="24">
        <f>SUM(Q82:Q193)</f>
        <v>379752450</v>
      </c>
      <c r="R195" s="95"/>
      <c r="S195" s="26">
        <f>(Q195/$AR195)</f>
        <v>65.627585770683226</v>
      </c>
      <c r="T195" s="95"/>
      <c r="U195" s="22">
        <f>IF(S$195,S195/S$195*100,0)</f>
        <v>100</v>
      </c>
      <c r="V195" s="95"/>
      <c r="W195" s="24">
        <f>SUM(W82:W193)</f>
        <v>1039635289</v>
      </c>
      <c r="X195" s="95"/>
      <c r="Y195" s="95"/>
      <c r="Z195" s="24">
        <f>SUM(Z82:Z193)</f>
        <v>74464536</v>
      </c>
      <c r="AA195" s="95"/>
      <c r="AB195" s="22">
        <f>IF($W195,Z195/$W195*100,0)</f>
        <v>7.1625633323418283</v>
      </c>
      <c r="AC195" s="95"/>
      <c r="AD195" s="24">
        <f>SUM(AD82:AD193)</f>
        <v>7161725</v>
      </c>
      <c r="AE195" s="95"/>
      <c r="AF195" s="22">
        <f>IF($W195,AD195/$W195*100,0)</f>
        <v>0.68886897893670862</v>
      </c>
      <c r="AG195" s="95"/>
      <c r="AH195" s="24">
        <f>SUM(AH82:AH193)</f>
        <v>7296817</v>
      </c>
      <c r="AI195" s="95"/>
      <c r="AJ195" s="22">
        <f>IF($W195,AH195/$W195*100,0)</f>
        <v>0.70186315116511977</v>
      </c>
      <c r="AK195" s="95"/>
      <c r="AL195" s="24">
        <f>SUM(AL82:AL193)</f>
        <v>374555723</v>
      </c>
      <c r="AM195" s="95"/>
      <c r="AN195" s="24">
        <f>SUM(AN82:AN193)</f>
        <v>826403401.85999966</v>
      </c>
      <c r="AO195" s="95"/>
      <c r="AP195" s="97">
        <f>AP193</f>
        <v>95</v>
      </c>
      <c r="AQ195" s="95"/>
      <c r="AR195" s="23">
        <f>SUM(AR82:AR193)</f>
        <v>5786476</v>
      </c>
    </row>
    <row r="196" spans="1:44" ht="8.85" customHeight="1" x14ac:dyDescent="0.25">
      <c r="A196" s="95"/>
      <c r="B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row>
    <row r="197" spans="1:44" ht="8.85" customHeight="1" x14ac:dyDescent="0.25">
      <c r="A197" s="95"/>
      <c r="B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row>
    <row r="198" spans="1:44" ht="8.85" customHeight="1" x14ac:dyDescent="0.25">
      <c r="A198" s="95"/>
      <c r="B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row>
    <row r="199" spans="1:44" ht="8.85" customHeight="1" x14ac:dyDescent="0.25">
      <c r="A199" s="95"/>
      <c r="B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row>
    <row r="200" spans="1:44" ht="8.85" customHeight="1" x14ac:dyDescent="0.25">
      <c r="A200" s="95"/>
      <c r="B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row>
    <row r="201" spans="1:44" ht="8.85" customHeight="1" x14ac:dyDescent="0.25">
      <c r="A201" s="95"/>
      <c r="B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row>
    <row r="202" spans="1:44" ht="1.7" customHeight="1" x14ac:dyDescent="0.25">
      <c r="A202" s="95"/>
      <c r="B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row>
    <row r="203" spans="1:44" s="80" customFormat="1" ht="9.6" customHeight="1" x14ac:dyDescent="0.25">
      <c r="A203" s="233"/>
      <c r="AQ203" s="237"/>
    </row>
    <row r="204" spans="1:44" s="80" customFormat="1" ht="10.5" customHeight="1" x14ac:dyDescent="0.25">
      <c r="W204" s="84" t="s">
        <v>42</v>
      </c>
      <c r="Z204" s="102" t="s">
        <v>423</v>
      </c>
      <c r="AP204" s="84" t="s">
        <v>424</v>
      </c>
    </row>
    <row r="205" spans="1:44" s="80" customFormat="1" ht="10.5" customHeight="1" x14ac:dyDescent="0.25">
      <c r="A205" s="85"/>
      <c r="W205" s="84" t="s">
        <v>425</v>
      </c>
      <c r="Z205" s="102" t="s">
        <v>426</v>
      </c>
      <c r="AP205" s="84" t="s">
        <v>215</v>
      </c>
    </row>
    <row r="206" spans="1:44" s="80" customFormat="1" ht="10.5" customHeight="1" x14ac:dyDescent="0.25">
      <c r="A206" s="86"/>
      <c r="W206" s="84" t="s">
        <v>48</v>
      </c>
      <c r="Z206" s="87" t="s">
        <v>49</v>
      </c>
    </row>
    <row r="207" spans="1:44" ht="9.6" customHeight="1" x14ac:dyDescent="0.25"/>
    <row r="208" spans="1:44" ht="9.6" customHeight="1" x14ac:dyDescent="0.25">
      <c r="Z208" s="89" t="s">
        <v>427</v>
      </c>
      <c r="AA208" s="89"/>
      <c r="AB208" s="89"/>
      <c r="AC208" s="89"/>
      <c r="AD208" s="89"/>
      <c r="AE208" s="89"/>
      <c r="AF208" s="89"/>
      <c r="AG208" s="89"/>
      <c r="AH208" s="89"/>
      <c r="AI208" s="89"/>
      <c r="AJ208" s="89"/>
      <c r="AK208" s="89"/>
      <c r="AL208" s="89"/>
      <c r="AN208" s="92" t="s">
        <v>285</v>
      </c>
    </row>
    <row r="209" spans="1:44" ht="9.6" customHeight="1" x14ac:dyDescent="0.25"/>
    <row r="210" spans="1:44" ht="9.6" customHeight="1" x14ac:dyDescent="0.25">
      <c r="E210" s="90" t="s">
        <v>428</v>
      </c>
      <c r="F210" s="90"/>
      <c r="G210" s="90"/>
      <c r="H210" s="90"/>
      <c r="I210" s="90"/>
      <c r="Q210" s="90" t="s">
        <v>429</v>
      </c>
      <c r="R210" s="90"/>
      <c r="S210" s="90"/>
      <c r="T210" s="90"/>
      <c r="U210" s="90"/>
      <c r="AD210" s="89" t="s">
        <v>365</v>
      </c>
      <c r="AE210" s="89"/>
      <c r="AF210" s="89"/>
      <c r="AG210" s="89"/>
      <c r="AH210" s="89"/>
      <c r="AI210" s="89"/>
      <c r="AJ210" s="89"/>
      <c r="AN210" s="91" t="s">
        <v>430</v>
      </c>
    </row>
    <row r="211" spans="1:44" ht="9.6" customHeight="1" x14ac:dyDescent="0.25">
      <c r="E211" s="89" t="s">
        <v>431</v>
      </c>
      <c r="F211" s="89"/>
      <c r="G211" s="89"/>
      <c r="H211" s="89"/>
      <c r="I211" s="89"/>
      <c r="K211" s="89" t="s">
        <v>432</v>
      </c>
      <c r="L211" s="89"/>
      <c r="M211" s="89"/>
      <c r="N211" s="89"/>
      <c r="O211" s="89"/>
      <c r="Q211" s="89" t="s">
        <v>433</v>
      </c>
      <c r="R211" s="89"/>
      <c r="S211" s="89"/>
      <c r="T211" s="89"/>
      <c r="U211" s="89"/>
      <c r="AN211" s="91" t="s">
        <v>434</v>
      </c>
    </row>
    <row r="212" spans="1:44" ht="9.6" customHeight="1" x14ac:dyDescent="0.25">
      <c r="Z212" s="89" t="s">
        <v>392</v>
      </c>
      <c r="AA212" s="89"/>
      <c r="AB212" s="89"/>
      <c r="AD212" s="89" t="s">
        <v>59</v>
      </c>
      <c r="AE212" s="89"/>
      <c r="AF212" s="89"/>
      <c r="AH212" s="89" t="s">
        <v>60</v>
      </c>
      <c r="AI212" s="89"/>
      <c r="AJ212" s="89"/>
      <c r="AN212" s="92" t="s">
        <v>435</v>
      </c>
    </row>
    <row r="213" spans="1:44" ht="9.6" customHeight="1" x14ac:dyDescent="0.25">
      <c r="I213" s="91" t="s">
        <v>64</v>
      </c>
      <c r="O213" s="91" t="s">
        <v>64</v>
      </c>
      <c r="U213" s="91" t="s">
        <v>64</v>
      </c>
      <c r="AB213" s="91" t="s">
        <v>268</v>
      </c>
      <c r="AF213" s="91" t="s">
        <v>268</v>
      </c>
      <c r="AJ213" s="91" t="s">
        <v>268</v>
      </c>
      <c r="AL213" s="91" t="s">
        <v>377</v>
      </c>
    </row>
    <row r="214" spans="1:44" ht="9.6" customHeight="1" x14ac:dyDescent="0.25">
      <c r="A214" s="92" t="s">
        <v>71</v>
      </c>
      <c r="C214" s="92" t="s">
        <v>72</v>
      </c>
      <c r="E214" s="92" t="s">
        <v>73</v>
      </c>
      <c r="G214" s="92" t="s">
        <v>395</v>
      </c>
      <c r="I214" s="92" t="s">
        <v>79</v>
      </c>
      <c r="K214" s="92" t="s">
        <v>73</v>
      </c>
      <c r="M214" s="92" t="s">
        <v>395</v>
      </c>
      <c r="O214" s="92" t="s">
        <v>79</v>
      </c>
      <c r="Q214" s="92" t="s">
        <v>73</v>
      </c>
      <c r="S214" s="92" t="s">
        <v>395</v>
      </c>
      <c r="U214" s="92" t="s">
        <v>79</v>
      </c>
      <c r="W214" s="92" t="s">
        <v>65</v>
      </c>
      <c r="Z214" s="92" t="s">
        <v>73</v>
      </c>
      <c r="AB214" s="92" t="s">
        <v>349</v>
      </c>
      <c r="AD214" s="92" t="s">
        <v>73</v>
      </c>
      <c r="AF214" s="92" t="s">
        <v>349</v>
      </c>
      <c r="AH214" s="92" t="s">
        <v>73</v>
      </c>
      <c r="AJ214" s="92" t="s">
        <v>349</v>
      </c>
      <c r="AL214" s="92" t="s">
        <v>386</v>
      </c>
      <c r="AN214" s="92" t="s">
        <v>298</v>
      </c>
      <c r="AP214" s="92" t="s">
        <v>71</v>
      </c>
    </row>
    <row r="215" spans="1:44" ht="8.85" customHeight="1" x14ac:dyDescent="0.25"/>
    <row r="216" spans="1:44" ht="8.85" customHeight="1" x14ac:dyDescent="0.25">
      <c r="B216" s="83" t="s">
        <v>280</v>
      </c>
    </row>
    <row r="217" spans="1:44" ht="11.25" x14ac:dyDescent="0.25">
      <c r="A217" s="83">
        <v>1</v>
      </c>
      <c r="B217" s="91"/>
      <c r="C217" s="83" t="s">
        <v>216</v>
      </c>
      <c r="D217" s="95"/>
      <c r="E217" s="19">
        <v>2772389</v>
      </c>
      <c r="F217" s="95"/>
      <c r="G217" s="34">
        <f>(E217/$AR217)</f>
        <v>330.99200095510986</v>
      </c>
      <c r="H217" s="95"/>
      <c r="I217" s="20">
        <f>IF(G$255,G217/G$255*100,0)</f>
        <v>154.49781236123377</v>
      </c>
      <c r="J217" s="19"/>
      <c r="K217" s="19">
        <v>235323</v>
      </c>
      <c r="L217" s="95"/>
      <c r="M217" s="34">
        <f>(K217/$AR217)</f>
        <v>28.094914040114613</v>
      </c>
      <c r="N217" s="95"/>
      <c r="O217" s="20">
        <f>IF(M$255,M217/M$255*100,0)</f>
        <v>31.699907703529064</v>
      </c>
      <c r="P217" s="95"/>
      <c r="Q217" s="19">
        <v>45534</v>
      </c>
      <c r="R217" s="95"/>
      <c r="S217" s="34">
        <f>(Q217/$AR217)</f>
        <v>5.4362464183381087</v>
      </c>
      <c r="T217" s="95"/>
      <c r="U217" s="20">
        <f>IF(S$255,S217/S$255*100,0)</f>
        <v>8.1915685571067716</v>
      </c>
      <c r="V217" s="95"/>
      <c r="W217" s="19">
        <f>(E217+K217+Q217)</f>
        <v>3053246</v>
      </c>
      <c r="X217" s="95"/>
      <c r="Y217" s="95"/>
      <c r="Z217" s="19">
        <v>1778690</v>
      </c>
      <c r="AA217" s="95"/>
      <c r="AB217" s="20">
        <f>IF($W217,Z217/$W217*100,0)</f>
        <v>58.255705567124302</v>
      </c>
      <c r="AC217" s="95"/>
      <c r="AD217" s="19">
        <v>0</v>
      </c>
      <c r="AE217" s="95"/>
      <c r="AF217" s="20">
        <f>IF($W217,AD217/$W217*100,0)</f>
        <v>0</v>
      </c>
      <c r="AG217" s="95"/>
      <c r="AH217" s="19">
        <v>0</v>
      </c>
      <c r="AI217" s="95"/>
      <c r="AJ217" s="20">
        <f>IF($W217,AH217/$W217*100,0)</f>
        <v>0</v>
      </c>
      <c r="AK217" s="95"/>
      <c r="AL217" s="19">
        <v>472740</v>
      </c>
      <c r="AM217" s="95"/>
      <c r="AN217" s="19">
        <v>3794.04</v>
      </c>
      <c r="AO217" s="95"/>
      <c r="AP217" s="83">
        <v>1</v>
      </c>
      <c r="AQ217" s="95"/>
      <c r="AR217" s="21">
        <v>8376</v>
      </c>
    </row>
    <row r="218" spans="1:44" ht="11.25" x14ac:dyDescent="0.25">
      <c r="A218" s="83">
        <v>2</v>
      </c>
      <c r="B218" s="91"/>
      <c r="C218" s="83" t="s">
        <v>217</v>
      </c>
      <c r="D218" s="95"/>
      <c r="E218" s="21">
        <v>2653077</v>
      </c>
      <c r="F218" s="95"/>
      <c r="G218" s="20">
        <f>(E218/$AR218)</f>
        <v>350.70416391275609</v>
      </c>
      <c r="H218" s="95"/>
      <c r="I218" s="20">
        <f>IF(G$255,G218/G$255*100,0)</f>
        <v>163.69889892851165</v>
      </c>
      <c r="J218" s="21"/>
      <c r="K218" s="21">
        <v>264312</v>
      </c>
      <c r="L218" s="95"/>
      <c r="M218" s="20">
        <f>(K218/$AR218)</f>
        <v>34.938797091870455</v>
      </c>
      <c r="N218" s="95"/>
      <c r="O218" s="20">
        <f>IF(M$255,M218/M$255*100,0)</f>
        <v>39.421962334649827</v>
      </c>
      <c r="P218" s="95"/>
      <c r="Q218" s="21">
        <v>401492</v>
      </c>
      <c r="R218" s="95"/>
      <c r="S218" s="20">
        <f>(Q218/$AR218)</f>
        <v>53.072306675479183</v>
      </c>
      <c r="T218" s="95"/>
      <c r="U218" s="20">
        <f>IF(S$255,S218/S$255*100,0)</f>
        <v>79.971621071012308</v>
      </c>
      <c r="V218" s="95"/>
      <c r="W218" s="21">
        <f>(E218+K218+Q218)</f>
        <v>3318881</v>
      </c>
      <c r="X218" s="95"/>
      <c r="Y218" s="95"/>
      <c r="Z218" s="21">
        <v>1782761</v>
      </c>
      <c r="AA218" s="95"/>
      <c r="AB218" s="20">
        <f>IF($W218,Z218/$W218*100,0)</f>
        <v>53.715725270053369</v>
      </c>
      <c r="AC218" s="95"/>
      <c r="AD218" s="21">
        <v>209191</v>
      </c>
      <c r="AE218" s="95"/>
      <c r="AF218" s="20">
        <f>IF($W218,AD218/$W218*100,0)</f>
        <v>6.3030581693046539</v>
      </c>
      <c r="AG218" s="95"/>
      <c r="AH218" s="21">
        <v>0</v>
      </c>
      <c r="AI218" s="95"/>
      <c r="AJ218" s="20">
        <f>IF($W218,AH218/$W218*100,0)</f>
        <v>0</v>
      </c>
      <c r="AK218" s="95"/>
      <c r="AL218" s="21">
        <v>0</v>
      </c>
      <c r="AM218" s="95"/>
      <c r="AN218" s="21">
        <v>0</v>
      </c>
      <c r="AO218" s="95"/>
      <c r="AP218" s="83">
        <v>2</v>
      </c>
      <c r="AQ218" s="95"/>
      <c r="AR218" s="21">
        <v>7565</v>
      </c>
    </row>
    <row r="219" spans="1:44" ht="11.25" x14ac:dyDescent="0.25">
      <c r="A219" s="83">
        <v>3</v>
      </c>
      <c r="B219" s="91"/>
      <c r="C219" s="83" t="s">
        <v>132</v>
      </c>
      <c r="D219" s="95"/>
      <c r="E219" s="21">
        <v>2605905</v>
      </c>
      <c r="F219" s="95"/>
      <c r="G219" s="20">
        <f>(E219/$AR219)</f>
        <v>391.45335736818384</v>
      </c>
      <c r="H219" s="95"/>
      <c r="I219" s="20">
        <f>IF(G$255,G219/G$255*100,0)</f>
        <v>182.71948319091541</v>
      </c>
      <c r="J219" s="21"/>
      <c r="K219" s="21">
        <v>1190771</v>
      </c>
      <c r="L219" s="95"/>
      <c r="M219" s="20">
        <f>(K219/$AR219)</f>
        <v>178.87501877722698</v>
      </c>
      <c r="N219" s="95"/>
      <c r="O219" s="20">
        <f>IF(M$255,M219/M$255*100,0)</f>
        <v>201.8273335027435</v>
      </c>
      <c r="P219" s="95"/>
      <c r="Q219" s="21">
        <v>1460918</v>
      </c>
      <c r="R219" s="95"/>
      <c r="S219" s="20">
        <f>(Q219/$AR219)</f>
        <v>219.45591107105304</v>
      </c>
      <c r="T219" s="95"/>
      <c r="U219" s="20">
        <f>IF(S$255,S219/S$255*100,0)</f>
        <v>330.68555073896403</v>
      </c>
      <c r="V219" s="95"/>
      <c r="W219" s="21">
        <f>(E219+K219+Q219)</f>
        <v>5257594</v>
      </c>
      <c r="X219" s="95"/>
      <c r="Y219" s="95"/>
      <c r="Z219" s="21">
        <v>1502042</v>
      </c>
      <c r="AA219" s="95"/>
      <c r="AB219" s="20">
        <f>IF($W219,Z219/$W219*100,0)</f>
        <v>28.568999432059606</v>
      </c>
      <c r="AC219" s="95"/>
      <c r="AD219" s="21">
        <v>0</v>
      </c>
      <c r="AE219" s="95"/>
      <c r="AF219" s="20">
        <f>IF($W219,AD219/$W219*100,0)</f>
        <v>0</v>
      </c>
      <c r="AG219" s="95"/>
      <c r="AH219" s="21">
        <v>0</v>
      </c>
      <c r="AI219" s="95"/>
      <c r="AJ219" s="20">
        <f>IF($W219,AH219/$W219*100,0)</f>
        <v>0</v>
      </c>
      <c r="AK219" s="95"/>
      <c r="AL219" s="21">
        <v>1121676</v>
      </c>
      <c r="AM219" s="95"/>
      <c r="AN219" s="21">
        <v>0</v>
      </c>
      <c r="AO219" s="95"/>
      <c r="AP219" s="83">
        <v>3</v>
      </c>
      <c r="AQ219" s="95"/>
      <c r="AR219" s="21">
        <v>6657</v>
      </c>
    </row>
    <row r="220" spans="1:44" ht="11.25" x14ac:dyDescent="0.25">
      <c r="A220" s="83">
        <v>4</v>
      </c>
      <c r="B220" s="91"/>
      <c r="C220" s="83" t="s">
        <v>218</v>
      </c>
      <c r="D220" s="95"/>
      <c r="E220" s="21">
        <v>812405</v>
      </c>
      <c r="F220" s="95"/>
      <c r="G220" s="20">
        <f>(E220/$AR220)</f>
        <v>177.61368605159598</v>
      </c>
      <c r="H220" s="95"/>
      <c r="I220" s="20">
        <f>IF(G$255,G220/G$255*100,0)</f>
        <v>82.905103027272801</v>
      </c>
      <c r="J220" s="21"/>
      <c r="K220" s="21">
        <v>339809</v>
      </c>
      <c r="L220" s="95"/>
      <c r="M220" s="20">
        <f>(K220/$AR220)</f>
        <v>74.291429820725838</v>
      </c>
      <c r="N220" s="95"/>
      <c r="O220" s="20">
        <f>IF(M$255,M220/M$255*100,0)</f>
        <v>83.824120804130004</v>
      </c>
      <c r="P220" s="95"/>
      <c r="Q220" s="21">
        <v>65060</v>
      </c>
      <c r="R220" s="95"/>
      <c r="S220" s="20">
        <f>(Q220/$AR220)</f>
        <v>14.223874070835155</v>
      </c>
      <c r="T220" s="95"/>
      <c r="U220" s="20">
        <f>IF(S$255,S220/S$255*100,0)</f>
        <v>21.433141662941598</v>
      </c>
      <c r="V220" s="95"/>
      <c r="W220" s="21">
        <f>(E220+K220+Q220)</f>
        <v>1217274</v>
      </c>
      <c r="X220" s="95"/>
      <c r="Y220" s="95"/>
      <c r="Z220" s="21">
        <v>559258</v>
      </c>
      <c r="AA220" s="95"/>
      <c r="AB220" s="20">
        <f>IF($W220,Z220/$W220*100,0)</f>
        <v>45.943476982174921</v>
      </c>
      <c r="AC220" s="95"/>
      <c r="AD220" s="21">
        <v>0</v>
      </c>
      <c r="AE220" s="95"/>
      <c r="AF220" s="20">
        <f>IF($W220,AD220/$W220*100,0)</f>
        <v>0</v>
      </c>
      <c r="AG220" s="95"/>
      <c r="AH220" s="21">
        <v>0</v>
      </c>
      <c r="AI220" s="95"/>
      <c r="AJ220" s="20">
        <f>IF($W220,AH220/$W220*100,0)</f>
        <v>0</v>
      </c>
      <c r="AK220" s="95"/>
      <c r="AL220" s="21">
        <v>25212</v>
      </c>
      <c r="AM220" s="95"/>
      <c r="AN220" s="21">
        <v>0</v>
      </c>
      <c r="AO220" s="95"/>
      <c r="AP220" s="83">
        <v>4</v>
      </c>
      <c r="AQ220" s="95"/>
      <c r="AR220" s="21">
        <v>4574</v>
      </c>
    </row>
    <row r="221" spans="1:44" ht="11.25" x14ac:dyDescent="0.25">
      <c r="A221" s="83">
        <v>5</v>
      </c>
      <c r="B221" s="91"/>
      <c r="C221" s="83" t="s">
        <v>219</v>
      </c>
      <c r="D221" s="95"/>
      <c r="E221" s="21">
        <v>0</v>
      </c>
      <c r="F221" s="95"/>
      <c r="G221" s="20">
        <v>0</v>
      </c>
      <c r="H221" s="95"/>
      <c r="I221" s="20">
        <f>IF(G$255,G221/G$255*100,0)</f>
        <v>0</v>
      </c>
      <c r="J221" s="21"/>
      <c r="K221" s="21">
        <v>0</v>
      </c>
      <c r="L221" s="95"/>
      <c r="M221" s="20">
        <v>0</v>
      </c>
      <c r="N221" s="95"/>
      <c r="O221" s="20">
        <f>IF(M$255,M221/M$255*100,0)</f>
        <v>0</v>
      </c>
      <c r="P221" s="95"/>
      <c r="Q221" s="21">
        <v>0</v>
      </c>
      <c r="R221" s="95"/>
      <c r="S221" s="20">
        <v>0</v>
      </c>
      <c r="T221" s="95"/>
      <c r="U221" s="20">
        <f>IF(S$255,S221/S$255*100,0)</f>
        <v>0</v>
      </c>
      <c r="V221" s="95"/>
      <c r="W221" s="21">
        <f>(E221+K221+Q221)</f>
        <v>0</v>
      </c>
      <c r="X221" s="95"/>
      <c r="Y221" s="95"/>
      <c r="Z221" s="21">
        <v>0</v>
      </c>
      <c r="AA221" s="95"/>
      <c r="AB221" s="22">
        <f>IF($W221,Z221/$W221*100,0)</f>
        <v>0</v>
      </c>
      <c r="AC221" s="95"/>
      <c r="AD221" s="21">
        <v>0</v>
      </c>
      <c r="AE221" s="95"/>
      <c r="AF221" s="22">
        <f>IF($W221,AD221/$W221*100,0)</f>
        <v>0</v>
      </c>
      <c r="AG221" s="95"/>
      <c r="AH221" s="21">
        <v>0</v>
      </c>
      <c r="AI221" s="95"/>
      <c r="AJ221" s="22">
        <f>IF($W221,AH221/$W221*100,0)</f>
        <v>0</v>
      </c>
      <c r="AK221" s="95"/>
      <c r="AL221" s="21">
        <v>0</v>
      </c>
      <c r="AM221" s="95"/>
      <c r="AN221" s="21">
        <v>0</v>
      </c>
      <c r="AO221" s="95"/>
      <c r="AP221" s="83">
        <v>5</v>
      </c>
      <c r="AQ221" s="95"/>
      <c r="AR221" s="21">
        <v>0</v>
      </c>
    </row>
    <row r="222" spans="1:44" ht="11.25" x14ac:dyDescent="0.25">
      <c r="A222" s="83">
        <v>6</v>
      </c>
      <c r="B222" s="91"/>
      <c r="C222" s="83" t="s">
        <v>220</v>
      </c>
      <c r="D222" s="95"/>
      <c r="E222" s="21">
        <v>5196411</v>
      </c>
      <c r="F222" s="95"/>
      <c r="G222" s="20">
        <f>(E222/$AR222)</f>
        <v>115.92403961986348</v>
      </c>
      <c r="H222" s="95"/>
      <c r="I222" s="20">
        <f>IF(G$255,G222/G$255*100,0)</f>
        <v>54.110100756709542</v>
      </c>
      <c r="J222" s="21"/>
      <c r="K222" s="21">
        <v>3395077</v>
      </c>
      <c r="L222" s="95"/>
      <c r="M222" s="20">
        <f>(K222/$AR222)</f>
        <v>75.739013072770263</v>
      </c>
      <c r="N222" s="95"/>
      <c r="O222" s="20">
        <f>IF(M$255,M222/M$255*100,0)</f>
        <v>85.457450431601458</v>
      </c>
      <c r="P222" s="95"/>
      <c r="Q222" s="21">
        <v>652361</v>
      </c>
      <c r="R222" s="95"/>
      <c r="S222" s="20">
        <f>(Q222/$AR222)</f>
        <v>14.553183420336412</v>
      </c>
      <c r="T222" s="95"/>
      <c r="U222" s="20">
        <f>IF(S$255,S222/S$255*100,0)</f>
        <v>21.929359072041393</v>
      </c>
      <c r="V222" s="95"/>
      <c r="W222" s="21">
        <f>(E222+K222+Q222)</f>
        <v>9243849</v>
      </c>
      <c r="X222" s="95"/>
      <c r="Y222" s="95"/>
      <c r="Z222" s="21">
        <v>3557748</v>
      </c>
      <c r="AA222" s="95"/>
      <c r="AB222" s="22">
        <f>IF($W222,Z222/$W222*100,0)</f>
        <v>38.487733843337338</v>
      </c>
      <c r="AC222" s="95"/>
      <c r="AD222" s="21">
        <v>0</v>
      </c>
      <c r="AE222" s="95"/>
      <c r="AF222" s="22">
        <f>IF($W222,AD222/$W222*100,0)</f>
        <v>0</v>
      </c>
      <c r="AG222" s="95"/>
      <c r="AH222" s="21">
        <v>0</v>
      </c>
      <c r="AI222" s="95"/>
      <c r="AJ222" s="22">
        <f>IF($W222,AH222/$W222*100,0)</f>
        <v>0</v>
      </c>
      <c r="AK222" s="95"/>
      <c r="AL222" s="21">
        <v>4444394</v>
      </c>
      <c r="AM222" s="95"/>
      <c r="AN222" s="21">
        <v>4430.7700000000004</v>
      </c>
      <c r="AO222" s="95"/>
      <c r="AP222" s="83">
        <v>6</v>
      </c>
      <c r="AQ222" s="95"/>
      <c r="AR222" s="21">
        <v>44826</v>
      </c>
    </row>
    <row r="223" spans="1:44" ht="11.25" x14ac:dyDescent="0.25">
      <c r="A223" s="83">
        <v>7</v>
      </c>
      <c r="B223" s="91"/>
      <c r="C223" s="83" t="s">
        <v>221</v>
      </c>
      <c r="D223" s="95"/>
      <c r="E223" s="21">
        <v>1189832</v>
      </c>
      <c r="F223" s="95"/>
      <c r="G223" s="20">
        <f>(E223/$AR223)</f>
        <v>233.4835164835165</v>
      </c>
      <c r="H223" s="95"/>
      <c r="I223" s="20">
        <f>IF(G$255,G223/G$255*100,0)</f>
        <v>108.98357789620317</v>
      </c>
      <c r="J223" s="21"/>
      <c r="K223" s="21">
        <v>291495</v>
      </c>
      <c r="L223" s="95"/>
      <c r="M223" s="20">
        <f>(K223/$AR223)</f>
        <v>57.200745682888538</v>
      </c>
      <c r="N223" s="95"/>
      <c r="O223" s="20">
        <f>IF(M$255,M223/M$255*100,0)</f>
        <v>64.540448713656502</v>
      </c>
      <c r="P223" s="95"/>
      <c r="Q223" s="21">
        <v>152968</v>
      </c>
      <c r="R223" s="95"/>
      <c r="S223" s="20">
        <f>(Q223/$AR223)</f>
        <v>30.017268445839875</v>
      </c>
      <c r="T223" s="95"/>
      <c r="U223" s="20">
        <f>IF(S$255,S223/S$255*100,0)</f>
        <v>45.231303632910866</v>
      </c>
      <c r="V223" s="95"/>
      <c r="W223" s="21">
        <f>(E223+K223+Q223)</f>
        <v>1634295</v>
      </c>
      <c r="X223" s="95"/>
      <c r="Y223" s="95"/>
      <c r="Z223" s="21">
        <v>1143614</v>
      </c>
      <c r="AA223" s="95"/>
      <c r="AB223" s="22">
        <f>IF($W223,Z223/$W223*100,0)</f>
        <v>69.975983528065626</v>
      </c>
      <c r="AC223" s="95"/>
      <c r="AD223" s="21">
        <v>0</v>
      </c>
      <c r="AE223" s="95"/>
      <c r="AF223" s="22">
        <f>IF($W223,AD223/$W223*100,0)</f>
        <v>0</v>
      </c>
      <c r="AG223" s="95"/>
      <c r="AH223" s="21">
        <v>0</v>
      </c>
      <c r="AI223" s="95"/>
      <c r="AJ223" s="22">
        <f>IF($W223,AH223/$W223*100,0)</f>
        <v>0</v>
      </c>
      <c r="AK223" s="95"/>
      <c r="AL223" s="21">
        <v>399455</v>
      </c>
      <c r="AM223" s="95"/>
      <c r="AN223" s="21">
        <v>0</v>
      </c>
      <c r="AO223" s="95"/>
      <c r="AP223" s="83">
        <v>8</v>
      </c>
      <c r="AQ223" s="95"/>
      <c r="AR223" s="21">
        <v>5096</v>
      </c>
    </row>
    <row r="224" spans="1:44" ht="11.25" x14ac:dyDescent="0.25">
      <c r="A224" s="83">
        <v>8</v>
      </c>
      <c r="B224" s="91"/>
      <c r="C224" s="83" t="s">
        <v>222</v>
      </c>
      <c r="D224" s="95"/>
      <c r="E224" s="21">
        <v>2597774</v>
      </c>
      <c r="F224" s="95"/>
      <c r="G224" s="20">
        <f>(E224/$AR224)</f>
        <v>393.84081261370528</v>
      </c>
      <c r="H224" s="95"/>
      <c r="I224" s="20">
        <f>IF(G$255,G224/G$255*100,0)</f>
        <v>183.83388055241977</v>
      </c>
      <c r="J224" s="21"/>
      <c r="K224" s="21">
        <v>523532</v>
      </c>
      <c r="L224" s="95"/>
      <c r="M224" s="20">
        <f>(K224/$AR224)</f>
        <v>79.371134020618555</v>
      </c>
      <c r="N224" s="95"/>
      <c r="O224" s="20">
        <f>IF(M$255,M224/M$255*100,0)</f>
        <v>89.555626302524161</v>
      </c>
      <c r="P224" s="95"/>
      <c r="Q224" s="21">
        <v>428229</v>
      </c>
      <c r="R224" s="95"/>
      <c r="S224" s="20">
        <f>(Q224/$AR224)</f>
        <v>64.922528805336569</v>
      </c>
      <c r="T224" s="95"/>
      <c r="U224" s="20">
        <f>IF(S$255,S224/S$255*100,0)</f>
        <v>97.82804249190626</v>
      </c>
      <c r="V224" s="95"/>
      <c r="W224" s="21">
        <f>(E224+K224+Q224)</f>
        <v>3549535</v>
      </c>
      <c r="X224" s="95"/>
      <c r="Y224" s="95"/>
      <c r="Z224" s="21">
        <v>1189001</v>
      </c>
      <c r="AA224" s="95"/>
      <c r="AB224" s="22">
        <f>IF($W224,Z224/$W224*100,0)</f>
        <v>33.497373599640518</v>
      </c>
      <c r="AC224" s="95"/>
      <c r="AD224" s="21">
        <v>3207842</v>
      </c>
      <c r="AE224" s="95"/>
      <c r="AF224" s="22">
        <f>IF($W224,AD224/$W224*100,0)</f>
        <v>90.373584145528923</v>
      </c>
      <c r="AG224" s="95"/>
      <c r="AH224" s="21">
        <v>0</v>
      </c>
      <c r="AI224" s="95"/>
      <c r="AJ224" s="22">
        <f>IF($W224,AH224/$W224*100,0)</f>
        <v>0</v>
      </c>
      <c r="AK224" s="95"/>
      <c r="AL224" s="21">
        <v>740106</v>
      </c>
      <c r="AM224" s="95"/>
      <c r="AN224" s="21">
        <v>0</v>
      </c>
      <c r="AO224" s="95"/>
      <c r="AP224" s="83">
        <v>9</v>
      </c>
      <c r="AQ224" s="95"/>
      <c r="AR224" s="21">
        <v>6596</v>
      </c>
    </row>
    <row r="225" spans="1:44" ht="11.25" x14ac:dyDescent="0.25">
      <c r="A225" s="83">
        <v>9</v>
      </c>
      <c r="B225" s="91"/>
      <c r="C225" s="83" t="s">
        <v>223</v>
      </c>
      <c r="D225" s="95"/>
      <c r="E225" s="21">
        <v>458209</v>
      </c>
      <c r="F225" s="95"/>
      <c r="G225" s="20">
        <f>(E225/$AR225)</f>
        <v>109.88225419664269</v>
      </c>
      <c r="H225" s="95"/>
      <c r="I225" s="20">
        <f>IF(G$255,G225/G$255*100,0)</f>
        <v>51.289964233923314</v>
      </c>
      <c r="J225" s="21"/>
      <c r="K225" s="21">
        <v>231097</v>
      </c>
      <c r="L225" s="95"/>
      <c r="M225" s="20">
        <f>(K225/$AR225)</f>
        <v>55.418944844124702</v>
      </c>
      <c r="N225" s="95"/>
      <c r="O225" s="20">
        <f>IF(M$255,M225/M$255*100,0)</f>
        <v>62.530016432061451</v>
      </c>
      <c r="P225" s="95"/>
      <c r="Q225" s="21">
        <v>0</v>
      </c>
      <c r="R225" s="95"/>
      <c r="S225" s="20">
        <f>(Q225/$AR225)</f>
        <v>0</v>
      </c>
      <c r="T225" s="95"/>
      <c r="U225" s="20">
        <f>IF(S$255,S225/S$255*100,0)</f>
        <v>0</v>
      </c>
      <c r="V225" s="95"/>
      <c r="W225" s="21">
        <f>(E225+K225+Q225)</f>
        <v>689306</v>
      </c>
      <c r="X225" s="95"/>
      <c r="Y225" s="95"/>
      <c r="Z225" s="21">
        <v>483252</v>
      </c>
      <c r="AA225" s="95"/>
      <c r="AB225" s="22">
        <f>IF($W225,Z225/$W225*100,0)</f>
        <v>70.10703519191766</v>
      </c>
      <c r="AC225" s="95"/>
      <c r="AD225" s="21">
        <v>242895</v>
      </c>
      <c r="AE225" s="95"/>
      <c r="AF225" s="22">
        <f>IF($W225,AD225/$W225*100,0)</f>
        <v>35.237615804882012</v>
      </c>
      <c r="AG225" s="95"/>
      <c r="AH225" s="21">
        <v>0</v>
      </c>
      <c r="AI225" s="95"/>
      <c r="AJ225" s="22">
        <f>IF($W225,AH225/$W225*100,0)</f>
        <v>0</v>
      </c>
      <c r="AK225" s="95"/>
      <c r="AL225" s="21">
        <v>39998</v>
      </c>
      <c r="AM225" s="95"/>
      <c r="AN225" s="21">
        <v>0</v>
      </c>
      <c r="AO225" s="95"/>
      <c r="AP225" s="83">
        <v>10</v>
      </c>
      <c r="AQ225" s="95"/>
      <c r="AR225" s="21">
        <v>4170</v>
      </c>
    </row>
    <row r="226" spans="1:44" ht="11.25" x14ac:dyDescent="0.25">
      <c r="A226" s="83">
        <v>10</v>
      </c>
      <c r="B226" s="91"/>
      <c r="C226" s="83" t="s">
        <v>224</v>
      </c>
      <c r="D226" s="95"/>
      <c r="E226" s="21">
        <v>4105186</v>
      </c>
      <c r="F226" s="95"/>
      <c r="G226" s="20">
        <f>(E226/$AR226)</f>
        <v>175.826023642282</v>
      </c>
      <c r="H226" s="95"/>
      <c r="I226" s="20">
        <f>IF(G$255,G226/G$255*100,0)</f>
        <v>82.070672193045851</v>
      </c>
      <c r="J226" s="21"/>
      <c r="K226" s="21">
        <v>3092173</v>
      </c>
      <c r="L226" s="95"/>
      <c r="M226" s="20">
        <f>(K226/$AR226)</f>
        <v>132.43845297241734</v>
      </c>
      <c r="N226" s="95"/>
      <c r="O226" s="20">
        <f>IF(M$255,M226/M$255*100,0)</f>
        <v>149.43226840378961</v>
      </c>
      <c r="P226" s="95"/>
      <c r="Q226" s="21">
        <v>942049</v>
      </c>
      <c r="R226" s="95"/>
      <c r="S226" s="20">
        <f>(Q226/$AR226)</f>
        <v>40.348166866541028</v>
      </c>
      <c r="T226" s="95"/>
      <c r="U226" s="20">
        <f>IF(S$255,S226/S$255*100,0)</f>
        <v>60.798343122550172</v>
      </c>
      <c r="V226" s="95"/>
      <c r="W226" s="21">
        <f>(E226+K226+Q226)</f>
        <v>8139408</v>
      </c>
      <c r="X226" s="95"/>
      <c r="Y226" s="95"/>
      <c r="Z226" s="21">
        <v>3928870</v>
      </c>
      <c r="AA226" s="95"/>
      <c r="AB226" s="22">
        <f>IF($W226,Z226/$W226*100,0)</f>
        <v>48.269726741797434</v>
      </c>
      <c r="AC226" s="95"/>
      <c r="AD226" s="21">
        <v>0</v>
      </c>
      <c r="AE226" s="95"/>
      <c r="AF226" s="22">
        <f>IF($W226,AD226/$W226*100,0)</f>
        <v>0</v>
      </c>
      <c r="AG226" s="95"/>
      <c r="AH226" s="21">
        <v>0</v>
      </c>
      <c r="AI226" s="95"/>
      <c r="AJ226" s="22">
        <f>IF($W226,AH226/$W226*100,0)</f>
        <v>0</v>
      </c>
      <c r="AK226" s="95"/>
      <c r="AL226" s="21">
        <v>4680303</v>
      </c>
      <c r="AM226" s="95"/>
      <c r="AN226" s="21">
        <v>3487.9</v>
      </c>
      <c r="AO226" s="95"/>
      <c r="AP226" s="83">
        <v>11</v>
      </c>
      <c r="AQ226" s="95"/>
      <c r="AR226" s="21">
        <v>23348</v>
      </c>
    </row>
    <row r="227" spans="1:44" ht="11.25" x14ac:dyDescent="0.25">
      <c r="A227" s="83">
        <v>11</v>
      </c>
      <c r="B227" s="91"/>
      <c r="C227" s="83" t="s">
        <v>225</v>
      </c>
      <c r="D227" s="95"/>
      <c r="E227" s="21">
        <v>0</v>
      </c>
      <c r="F227" s="95"/>
      <c r="G227" s="20">
        <v>0</v>
      </c>
      <c r="H227" s="95"/>
      <c r="I227" s="20">
        <f>IF(G$255,G227/G$255*100,0)</f>
        <v>0</v>
      </c>
      <c r="J227" s="21"/>
      <c r="K227" s="21">
        <v>0</v>
      </c>
      <c r="L227" s="95"/>
      <c r="M227" s="20">
        <v>0</v>
      </c>
      <c r="N227" s="95"/>
      <c r="O227" s="20">
        <f>IF(M$255,M227/M$255*100,0)</f>
        <v>0</v>
      </c>
      <c r="P227" s="95"/>
      <c r="Q227" s="21">
        <v>0</v>
      </c>
      <c r="R227" s="95"/>
      <c r="S227" s="20">
        <v>0</v>
      </c>
      <c r="T227" s="95"/>
      <c r="U227" s="20">
        <f>IF(S$255,S227/S$255*100,0)</f>
        <v>0</v>
      </c>
      <c r="V227" s="95"/>
      <c r="W227" s="21">
        <f>(E227+K227+Q227)</f>
        <v>0</v>
      </c>
      <c r="X227" s="95"/>
      <c r="Y227" s="95"/>
      <c r="Z227" s="21">
        <v>0</v>
      </c>
      <c r="AA227" s="95"/>
      <c r="AB227" s="22">
        <f>IF($W227,Z227/$W227*100,0)</f>
        <v>0</v>
      </c>
      <c r="AC227" s="95"/>
      <c r="AD227" s="21">
        <v>0</v>
      </c>
      <c r="AE227" s="95"/>
      <c r="AF227" s="22">
        <f>IF($W227,AD227/$W227*100,0)</f>
        <v>0</v>
      </c>
      <c r="AG227" s="95"/>
      <c r="AH227" s="21">
        <v>0</v>
      </c>
      <c r="AI227" s="95"/>
      <c r="AJ227" s="22">
        <f>IF($W227,AH227/$W227*100,0)</f>
        <v>0</v>
      </c>
      <c r="AK227" s="95"/>
      <c r="AL227" s="21">
        <v>0</v>
      </c>
      <c r="AM227" s="95"/>
      <c r="AN227" s="21">
        <v>0</v>
      </c>
      <c r="AO227" s="95"/>
      <c r="AP227" s="83">
        <v>12</v>
      </c>
      <c r="AQ227" s="95"/>
      <c r="AR227" s="21">
        <v>0</v>
      </c>
    </row>
    <row r="228" spans="1:44" ht="11.25" x14ac:dyDescent="0.25">
      <c r="A228" s="83">
        <v>12</v>
      </c>
      <c r="B228" s="91"/>
      <c r="C228" s="83" t="s">
        <v>226</v>
      </c>
      <c r="D228" s="95"/>
      <c r="E228" s="21">
        <v>1433856</v>
      </c>
      <c r="F228" s="95"/>
      <c r="G228" s="20">
        <f>(E228/$AR228)</f>
        <v>366.90276356192425</v>
      </c>
      <c r="H228" s="95"/>
      <c r="I228" s="20">
        <f>IF(G$255,G228/G$255*100,0)</f>
        <v>171.25995237358072</v>
      </c>
      <c r="J228" s="21"/>
      <c r="K228" s="21">
        <v>364129</v>
      </c>
      <c r="L228" s="95"/>
      <c r="M228" s="20">
        <f>(K228/$AR228)</f>
        <v>93.175281473899688</v>
      </c>
      <c r="N228" s="95"/>
      <c r="O228" s="20">
        <f>IF(M$255,M228/M$255*100,0)</f>
        <v>105.13105036575907</v>
      </c>
      <c r="P228" s="95"/>
      <c r="Q228" s="21">
        <v>618921</v>
      </c>
      <c r="R228" s="95"/>
      <c r="S228" s="20">
        <f>(Q228/$AR228)</f>
        <v>158.37282497441146</v>
      </c>
      <c r="T228" s="95"/>
      <c r="U228" s="20">
        <f>IF(S$255,S228/S$255*100,0)</f>
        <v>238.64294469513058</v>
      </c>
      <c r="V228" s="95"/>
      <c r="W228" s="21">
        <f>(E228+K228+Q228)</f>
        <v>2416906</v>
      </c>
      <c r="X228" s="95"/>
      <c r="Y228" s="95"/>
      <c r="Z228" s="21">
        <v>767551</v>
      </c>
      <c r="AA228" s="95"/>
      <c r="AB228" s="22">
        <f>IF($W228,Z228/$W228*100,0)</f>
        <v>31.757585938385692</v>
      </c>
      <c r="AC228" s="95"/>
      <c r="AD228" s="21">
        <v>104169</v>
      </c>
      <c r="AE228" s="95"/>
      <c r="AF228" s="22">
        <f>IF($W228,AD228/$W228*100,0)</f>
        <v>4.3100145392497682</v>
      </c>
      <c r="AG228" s="95"/>
      <c r="AH228" s="21">
        <v>0</v>
      </c>
      <c r="AI228" s="95"/>
      <c r="AJ228" s="22">
        <f>IF($W228,AH228/$W228*100,0)</f>
        <v>0</v>
      </c>
      <c r="AK228" s="95"/>
      <c r="AL228" s="21">
        <v>925</v>
      </c>
      <c r="AM228" s="95"/>
      <c r="AN228" s="21">
        <v>0</v>
      </c>
      <c r="AO228" s="95"/>
      <c r="AP228" s="83">
        <v>13</v>
      </c>
      <c r="AQ228" s="95"/>
      <c r="AR228" s="21">
        <v>3908</v>
      </c>
    </row>
    <row r="229" spans="1:44" ht="11.25" x14ac:dyDescent="0.25">
      <c r="A229" s="83">
        <v>13</v>
      </c>
      <c r="B229" s="91"/>
      <c r="C229" s="83" t="s">
        <v>146</v>
      </c>
      <c r="D229" s="95"/>
      <c r="E229" s="21">
        <v>3335631</v>
      </c>
      <c r="F229" s="95"/>
      <c r="G229" s="20">
        <f>(E229/$AR229)</f>
        <v>166.26612501246137</v>
      </c>
      <c r="H229" s="95"/>
      <c r="I229" s="20">
        <f>IF(G$255,G229/G$255*100,0)</f>
        <v>77.608378782810973</v>
      </c>
      <c r="J229" s="21"/>
      <c r="K229" s="21">
        <v>851639</v>
      </c>
      <c r="L229" s="95"/>
      <c r="M229" s="20">
        <f>(K229/$AR229)</f>
        <v>42.450353902901007</v>
      </c>
      <c r="N229" s="95"/>
      <c r="O229" s="20">
        <f>IF(M$255,M229/M$255*100,0)</f>
        <v>47.897363159137001</v>
      </c>
      <c r="P229" s="95"/>
      <c r="Q229" s="21">
        <v>825818</v>
      </c>
      <c r="R229" s="95"/>
      <c r="S229" s="20">
        <f>(Q229/$AR229)</f>
        <v>41.163293789253316</v>
      </c>
      <c r="T229" s="95"/>
      <c r="U229" s="20">
        <f>IF(S$255,S229/S$255*100,0)</f>
        <v>62.02661122452897</v>
      </c>
      <c r="V229" s="95"/>
      <c r="W229" s="21">
        <f>(E229+K229+Q229)</f>
        <v>5013088</v>
      </c>
      <c r="X229" s="95"/>
      <c r="Y229" s="95"/>
      <c r="Z229" s="21">
        <v>2122627</v>
      </c>
      <c r="AA229" s="95"/>
      <c r="AB229" s="22">
        <f>IF($W229,Z229/$W229*100,0)</f>
        <v>42.341706349459656</v>
      </c>
      <c r="AC229" s="95"/>
      <c r="AD229" s="21">
        <v>0</v>
      </c>
      <c r="AE229" s="95"/>
      <c r="AF229" s="22">
        <f>IF($W229,AD229/$W229*100,0)</f>
        <v>0</v>
      </c>
      <c r="AG229" s="95"/>
      <c r="AH229" s="21">
        <v>0</v>
      </c>
      <c r="AI229" s="95"/>
      <c r="AJ229" s="22">
        <f>IF($W229,AH229/$W229*100,0)</f>
        <v>0</v>
      </c>
      <c r="AK229" s="95"/>
      <c r="AL229" s="21">
        <v>220814</v>
      </c>
      <c r="AM229" s="95"/>
      <c r="AN229" s="21">
        <v>140175.44</v>
      </c>
      <c r="AO229" s="95"/>
      <c r="AP229" s="83">
        <v>14</v>
      </c>
      <c r="AQ229" s="95"/>
      <c r="AR229" s="21">
        <v>20062</v>
      </c>
    </row>
    <row r="230" spans="1:44" ht="11.25" x14ac:dyDescent="0.25">
      <c r="A230" s="83">
        <v>14</v>
      </c>
      <c r="B230" s="91"/>
      <c r="C230" s="83" t="s">
        <v>227</v>
      </c>
      <c r="D230" s="95"/>
      <c r="E230" s="21">
        <v>0</v>
      </c>
      <c r="F230" s="95"/>
      <c r="G230" s="20">
        <v>0</v>
      </c>
      <c r="H230" s="95"/>
      <c r="I230" s="20">
        <f>IF(G$255,G230/G$255*100,0)</f>
        <v>0</v>
      </c>
      <c r="J230" s="21"/>
      <c r="K230" s="21">
        <v>0</v>
      </c>
      <c r="L230" s="95"/>
      <c r="M230" s="20">
        <v>0</v>
      </c>
      <c r="N230" s="95"/>
      <c r="O230" s="20">
        <f>IF(M$255,M230/M$255*100,0)</f>
        <v>0</v>
      </c>
      <c r="P230" s="95"/>
      <c r="Q230" s="21">
        <v>0</v>
      </c>
      <c r="R230" s="95"/>
      <c r="S230" s="20">
        <v>0</v>
      </c>
      <c r="T230" s="95"/>
      <c r="U230" s="20">
        <f>IF(S$255,S230/S$255*100,0)</f>
        <v>0</v>
      </c>
      <c r="V230" s="95"/>
      <c r="W230" s="21">
        <f>(E230+K230+Q230)</f>
        <v>0</v>
      </c>
      <c r="X230" s="95"/>
      <c r="Y230" s="95"/>
      <c r="Z230" s="21">
        <v>0</v>
      </c>
      <c r="AA230" s="95"/>
      <c r="AB230" s="22">
        <f>IF($W230,Z230/$W230*100,0)</f>
        <v>0</v>
      </c>
      <c r="AC230" s="95"/>
      <c r="AD230" s="21">
        <v>0</v>
      </c>
      <c r="AE230" s="95"/>
      <c r="AF230" s="22">
        <f>IF($W230,AD230/$W230*100,0)</f>
        <v>0</v>
      </c>
      <c r="AG230" s="95"/>
      <c r="AH230" s="21">
        <v>0</v>
      </c>
      <c r="AI230" s="95"/>
      <c r="AJ230" s="22">
        <f>IF($W230,AH230/$W230*100,0)</f>
        <v>0</v>
      </c>
      <c r="AK230" s="95"/>
      <c r="AL230" s="21">
        <v>0</v>
      </c>
      <c r="AM230" s="95"/>
      <c r="AN230" s="21">
        <v>0</v>
      </c>
      <c r="AO230" s="95"/>
      <c r="AP230" s="83">
        <v>15</v>
      </c>
      <c r="AQ230" s="95"/>
      <c r="AR230" s="21">
        <v>0</v>
      </c>
    </row>
    <row r="231" spans="1:44" ht="11.25" x14ac:dyDescent="0.25">
      <c r="A231" s="83">
        <v>15</v>
      </c>
      <c r="B231" s="91"/>
      <c r="C231" s="83" t="s">
        <v>228</v>
      </c>
      <c r="D231" s="95"/>
      <c r="E231" s="21">
        <v>2639301</v>
      </c>
      <c r="F231" s="95"/>
      <c r="G231" s="20">
        <f>(E231/$AR231)</f>
        <v>353.17824167001203</v>
      </c>
      <c r="H231" s="95"/>
      <c r="I231" s="20">
        <f>IF(G$255,G231/G$255*100,0)</f>
        <v>164.85372925675114</v>
      </c>
      <c r="J231" s="21"/>
      <c r="K231" s="21">
        <v>782287</v>
      </c>
      <c r="L231" s="95"/>
      <c r="M231" s="20">
        <f>(K231/$AR231)</f>
        <v>104.68178776930283</v>
      </c>
      <c r="N231" s="95"/>
      <c r="O231" s="20">
        <f>IF(M$255,M231/M$255*100,0)</f>
        <v>118.11401187379391</v>
      </c>
      <c r="P231" s="95"/>
      <c r="Q231" s="21">
        <v>1293755</v>
      </c>
      <c r="R231" s="95"/>
      <c r="S231" s="20">
        <f>(Q231/$AR231)</f>
        <v>173.12391275257593</v>
      </c>
      <c r="T231" s="95"/>
      <c r="U231" s="20">
        <f>IF(S$255,S231/S$255*100,0)</f>
        <v>260.87051451593976</v>
      </c>
      <c r="V231" s="95"/>
      <c r="W231" s="21">
        <f>(E231+K231+Q231)</f>
        <v>4715343</v>
      </c>
      <c r="X231" s="95"/>
      <c r="Y231" s="95"/>
      <c r="Z231" s="21">
        <v>1774111</v>
      </c>
      <c r="AA231" s="95"/>
      <c r="AB231" s="22">
        <f>IF($W231,Z231/$W231*100,0)</f>
        <v>37.624219489441167</v>
      </c>
      <c r="AC231" s="95"/>
      <c r="AD231" s="21">
        <v>0</v>
      </c>
      <c r="AE231" s="95"/>
      <c r="AF231" s="22">
        <f>IF($W231,AD231/$W231*100,0)</f>
        <v>0</v>
      </c>
      <c r="AG231" s="95"/>
      <c r="AH231" s="21">
        <v>0</v>
      </c>
      <c r="AI231" s="95"/>
      <c r="AJ231" s="22">
        <f>IF($W231,AH231/$W231*100,0)</f>
        <v>0</v>
      </c>
      <c r="AK231" s="95"/>
      <c r="AL231" s="21">
        <v>431334</v>
      </c>
      <c r="AM231" s="95"/>
      <c r="AN231" s="21">
        <v>0</v>
      </c>
      <c r="AO231" s="95"/>
      <c r="AP231" s="83">
        <v>16</v>
      </c>
      <c r="AQ231" s="95"/>
      <c r="AR231" s="21">
        <v>7473</v>
      </c>
    </row>
    <row r="232" spans="1:44" ht="11.25" x14ac:dyDescent="0.25">
      <c r="A232" s="83">
        <v>16</v>
      </c>
      <c r="B232" s="91"/>
      <c r="C232" s="83" t="s">
        <v>229</v>
      </c>
      <c r="D232" s="95"/>
      <c r="E232" s="21">
        <v>3020026</v>
      </c>
      <c r="F232" s="95"/>
      <c r="G232" s="20">
        <f>(E232/$AR232)</f>
        <v>201.18752914529344</v>
      </c>
      <c r="H232" s="95"/>
      <c r="I232" s="20">
        <f>IF(G$255,G232/G$255*100,0)</f>
        <v>93.908713919419981</v>
      </c>
      <c r="J232" s="21"/>
      <c r="K232" s="21">
        <v>1186175</v>
      </c>
      <c r="L232" s="95"/>
      <c r="M232" s="20">
        <f>(K232/$AR232)</f>
        <v>79.020385050962631</v>
      </c>
      <c r="N232" s="95"/>
      <c r="O232" s="20">
        <f>IF(M$255,M232/M$255*100,0)</f>
        <v>89.159871044140914</v>
      </c>
      <c r="P232" s="95"/>
      <c r="Q232" s="21">
        <v>408200</v>
      </c>
      <c r="R232" s="95"/>
      <c r="S232" s="20">
        <f>(Q232/$AR232)</f>
        <v>27.193391512890546</v>
      </c>
      <c r="T232" s="95"/>
      <c r="U232" s="20">
        <f>IF(S$255,S232/S$255*100,0)</f>
        <v>40.976165121335008</v>
      </c>
      <c r="V232" s="95"/>
      <c r="W232" s="21">
        <f>(E232+K232+Q232)</f>
        <v>4614401</v>
      </c>
      <c r="X232" s="95"/>
      <c r="Y232" s="95"/>
      <c r="Z232" s="21">
        <v>2364973</v>
      </c>
      <c r="AA232" s="95"/>
      <c r="AB232" s="22">
        <f>IF($W232,Z232/$W232*100,0)</f>
        <v>51.252004322987965</v>
      </c>
      <c r="AC232" s="95"/>
      <c r="AD232" s="21">
        <v>0</v>
      </c>
      <c r="AE232" s="95"/>
      <c r="AF232" s="22">
        <f>IF($W232,AD232/$W232*100,0)</f>
        <v>0</v>
      </c>
      <c r="AG232" s="95"/>
      <c r="AH232" s="21">
        <v>0</v>
      </c>
      <c r="AI232" s="95"/>
      <c r="AJ232" s="22">
        <f>IF($W232,AH232/$W232*100,0)</f>
        <v>0</v>
      </c>
      <c r="AK232" s="95"/>
      <c r="AL232" s="21">
        <v>1139065</v>
      </c>
      <c r="AM232" s="95"/>
      <c r="AN232" s="21">
        <v>0</v>
      </c>
      <c r="AO232" s="95"/>
      <c r="AP232" s="83">
        <v>17</v>
      </c>
      <c r="AQ232" s="95"/>
      <c r="AR232" s="21">
        <v>15011</v>
      </c>
    </row>
    <row r="233" spans="1:44" ht="11.25" x14ac:dyDescent="0.25">
      <c r="A233" s="83">
        <v>17</v>
      </c>
      <c r="B233" s="91"/>
      <c r="C233" s="83" t="s">
        <v>230</v>
      </c>
      <c r="D233" s="95"/>
      <c r="E233" s="21">
        <v>3812091</v>
      </c>
      <c r="F233" s="95"/>
      <c r="G233" s="20">
        <f>(E233/$AR233)</f>
        <v>154.61735956195497</v>
      </c>
      <c r="H233" s="95"/>
      <c r="I233" s="20">
        <f>IF(G$255,G233/G$255*100,0)</f>
        <v>72.171060740021034</v>
      </c>
      <c r="J233" s="21"/>
      <c r="K233" s="21">
        <v>2789477</v>
      </c>
      <c r="L233" s="95"/>
      <c r="M233" s="20">
        <f>(K233/$AR233)</f>
        <v>113.1404177651592</v>
      </c>
      <c r="N233" s="95"/>
      <c r="O233" s="20">
        <f>IF(M$255,M233/M$255*100,0)</f>
        <v>127.65800940246035</v>
      </c>
      <c r="P233" s="95"/>
      <c r="Q233" s="21">
        <v>4431613</v>
      </c>
      <c r="R233" s="95"/>
      <c r="S233" s="20">
        <f>(Q233/$AR233)</f>
        <v>179.74500101399312</v>
      </c>
      <c r="T233" s="95"/>
      <c r="U233" s="20">
        <f>IF(S$255,S233/S$255*100,0)</f>
        <v>270.84745342604799</v>
      </c>
      <c r="V233" s="95"/>
      <c r="W233" s="21">
        <f>(E233+K233+Q233)</f>
        <v>11033181</v>
      </c>
      <c r="X233" s="95"/>
      <c r="Y233" s="95"/>
      <c r="Z233" s="21">
        <v>2108804</v>
      </c>
      <c r="AA233" s="95"/>
      <c r="AB233" s="22">
        <f>IF($W233,Z233/$W233*100,0)</f>
        <v>19.113291080786222</v>
      </c>
      <c r="AC233" s="95"/>
      <c r="AD233" s="21">
        <v>0</v>
      </c>
      <c r="AE233" s="95"/>
      <c r="AF233" s="22">
        <f>IF($W233,AD233/$W233*100,0)</f>
        <v>0</v>
      </c>
      <c r="AG233" s="95"/>
      <c r="AH233" s="21">
        <v>0</v>
      </c>
      <c r="AI233" s="95"/>
      <c r="AJ233" s="22">
        <f>IF($W233,AH233/$W233*100,0)</f>
        <v>0</v>
      </c>
      <c r="AK233" s="95"/>
      <c r="AL233" s="21">
        <v>1729280</v>
      </c>
      <c r="AM233" s="95"/>
      <c r="AN233" s="21">
        <v>0</v>
      </c>
      <c r="AO233" s="95"/>
      <c r="AP233" s="83">
        <v>18</v>
      </c>
      <c r="AQ233" s="95"/>
      <c r="AR233" s="21">
        <v>24655</v>
      </c>
    </row>
    <row r="234" spans="1:44" ht="11.25" x14ac:dyDescent="0.25">
      <c r="A234" s="83">
        <v>18</v>
      </c>
      <c r="B234" s="91"/>
      <c r="C234" s="83" t="s">
        <v>231</v>
      </c>
      <c r="D234" s="95"/>
      <c r="E234" s="21">
        <v>8461704</v>
      </c>
      <c r="F234" s="95"/>
      <c r="G234" s="20">
        <f>(E234/$AR234)</f>
        <v>175.37210362694302</v>
      </c>
      <c r="H234" s="95"/>
      <c r="I234" s="20">
        <f>IF(G$255,G234/G$255*100,0)</f>
        <v>81.858795020321168</v>
      </c>
      <c r="J234" s="21"/>
      <c r="K234" s="21">
        <v>4612586</v>
      </c>
      <c r="L234" s="95"/>
      <c r="M234" s="20">
        <f>(K234/$AR234)</f>
        <v>95.597637305699479</v>
      </c>
      <c r="N234" s="95"/>
      <c r="O234" s="20">
        <f>IF(M$255,M234/M$255*100,0)</f>
        <v>107.86423033504171</v>
      </c>
      <c r="P234" s="95"/>
      <c r="Q234" s="21">
        <v>1984244</v>
      </c>
      <c r="R234" s="95"/>
      <c r="S234" s="20">
        <f>(Q234/$AR234)</f>
        <v>41.124227979274615</v>
      </c>
      <c r="T234" s="95"/>
      <c r="U234" s="20">
        <f>IF(S$255,S234/S$255*100,0)</f>
        <v>61.96774519159861</v>
      </c>
      <c r="V234" s="95"/>
      <c r="W234" s="21">
        <f>(E234+K234+Q234)</f>
        <v>15058534</v>
      </c>
      <c r="X234" s="95"/>
      <c r="Y234" s="95"/>
      <c r="Z234" s="21">
        <v>4031336</v>
      </c>
      <c r="AA234" s="95"/>
      <c r="AB234" s="22">
        <f>IF($W234,Z234/$W234*100,0)</f>
        <v>26.771105341330038</v>
      </c>
      <c r="AC234" s="95"/>
      <c r="AD234" s="21">
        <v>0</v>
      </c>
      <c r="AE234" s="95"/>
      <c r="AF234" s="22">
        <f>IF($W234,AD234/$W234*100,0)</f>
        <v>0</v>
      </c>
      <c r="AG234" s="95"/>
      <c r="AH234" s="21">
        <v>0</v>
      </c>
      <c r="AI234" s="95"/>
      <c r="AJ234" s="22">
        <f>IF($W234,AH234/$W234*100,0)</f>
        <v>0</v>
      </c>
      <c r="AK234" s="95"/>
      <c r="AL234" s="21">
        <v>0</v>
      </c>
      <c r="AM234" s="95"/>
      <c r="AN234" s="21">
        <v>862.88</v>
      </c>
      <c r="AO234" s="95"/>
      <c r="AP234" s="83">
        <v>19</v>
      </c>
      <c r="AQ234" s="95"/>
      <c r="AR234" s="21">
        <v>48250</v>
      </c>
    </row>
    <row r="235" spans="1:44" ht="11.25" x14ac:dyDescent="0.25">
      <c r="A235" s="83">
        <v>19</v>
      </c>
      <c r="B235" s="91"/>
      <c r="C235" s="83" t="s">
        <v>232</v>
      </c>
      <c r="D235" s="95"/>
      <c r="E235" s="21">
        <v>1716095</v>
      </c>
      <c r="F235" s="95"/>
      <c r="G235" s="20">
        <f>(E235/$AR235)</f>
        <v>355.22562616435522</v>
      </c>
      <c r="H235" s="95"/>
      <c r="I235" s="20">
        <f>IF(G$255,G235/G$255*100,0)</f>
        <v>165.80939109910858</v>
      </c>
      <c r="J235" s="21"/>
      <c r="K235" s="21">
        <v>318512</v>
      </c>
      <c r="L235" s="95"/>
      <c r="M235" s="20">
        <f>(K235/$AR235)</f>
        <v>65.930863175326024</v>
      </c>
      <c r="N235" s="95"/>
      <c r="O235" s="20">
        <f>IF(M$255,M235/M$255*100,0)</f>
        <v>74.390769606473299</v>
      </c>
      <c r="P235" s="95"/>
      <c r="Q235" s="21">
        <v>973270</v>
      </c>
      <c r="R235" s="95"/>
      <c r="S235" s="20">
        <f>(Q235/$AR235)</f>
        <v>201.46346512109295</v>
      </c>
      <c r="T235" s="95"/>
      <c r="U235" s="20">
        <f>IF(S$255,S235/S$255*100,0)</f>
        <v>303.57376382438315</v>
      </c>
      <c r="V235" s="95"/>
      <c r="W235" s="21">
        <f>(E235+K235+Q235)</f>
        <v>3007877</v>
      </c>
      <c r="X235" s="95"/>
      <c r="Y235" s="95"/>
      <c r="Z235" s="21">
        <v>1244924</v>
      </c>
      <c r="AA235" s="95"/>
      <c r="AB235" s="22">
        <f>IF($W235,Z235/$W235*100,0)</f>
        <v>41.388793491223211</v>
      </c>
      <c r="AC235" s="95"/>
      <c r="AD235" s="21">
        <v>386877</v>
      </c>
      <c r="AE235" s="95"/>
      <c r="AF235" s="22">
        <f>IF($W235,AD235/$W235*100,0)</f>
        <v>12.862128338359579</v>
      </c>
      <c r="AG235" s="95"/>
      <c r="AH235" s="21">
        <v>0</v>
      </c>
      <c r="AI235" s="95"/>
      <c r="AJ235" s="22">
        <f>IF($W235,AH235/$W235*100,0)</f>
        <v>0</v>
      </c>
      <c r="AK235" s="95"/>
      <c r="AL235" s="21">
        <v>279322</v>
      </c>
      <c r="AM235" s="95"/>
      <c r="AN235" s="21">
        <v>0</v>
      </c>
      <c r="AO235" s="95"/>
      <c r="AP235" s="83">
        <v>20</v>
      </c>
      <c r="AQ235" s="95"/>
      <c r="AR235" s="21">
        <v>4831</v>
      </c>
    </row>
    <row r="236" spans="1:44" ht="11.25" x14ac:dyDescent="0.25">
      <c r="A236" s="83">
        <v>20</v>
      </c>
      <c r="B236" s="91"/>
      <c r="C236" s="83" t="s">
        <v>233</v>
      </c>
      <c r="D236" s="95"/>
      <c r="E236" s="21">
        <v>2015258</v>
      </c>
      <c r="F236" s="95"/>
      <c r="G236" s="20">
        <f>(E236/$AR236)</f>
        <v>350.41870978960179</v>
      </c>
      <c r="H236" s="95"/>
      <c r="I236" s="20">
        <f>IF(G$255,G236/G$255*100,0)</f>
        <v>163.56565692438596</v>
      </c>
      <c r="J236" s="21"/>
      <c r="K236" s="21">
        <v>292645</v>
      </c>
      <c r="L236" s="95"/>
      <c r="M236" s="20">
        <f>(K236/$AR236)</f>
        <v>50.885932881238048</v>
      </c>
      <c r="N236" s="95"/>
      <c r="O236" s="20">
        <f>IF(M$255,M236/M$255*100,0)</f>
        <v>57.415351883263497</v>
      </c>
      <c r="P236" s="95"/>
      <c r="Q236" s="21">
        <v>0</v>
      </c>
      <c r="R236" s="95"/>
      <c r="S236" s="20">
        <f>(Q236/$AR236)</f>
        <v>0</v>
      </c>
      <c r="T236" s="95"/>
      <c r="U236" s="20">
        <f>IF(S$255,S236/S$255*100,0)</f>
        <v>0</v>
      </c>
      <c r="V236" s="95"/>
      <c r="W236" s="21">
        <f>(E236+K236+Q236)</f>
        <v>2307903</v>
      </c>
      <c r="X236" s="95"/>
      <c r="Y236" s="95"/>
      <c r="Z236" s="21">
        <v>1365800</v>
      </c>
      <c r="AA236" s="95"/>
      <c r="AB236" s="22">
        <f>IF($W236,Z236/$W236*100,0)</f>
        <v>59.179263599899997</v>
      </c>
      <c r="AC236" s="95"/>
      <c r="AD236" s="21">
        <v>0</v>
      </c>
      <c r="AE236" s="95"/>
      <c r="AF236" s="22">
        <f>IF($W236,AD236/$W236*100,0)</f>
        <v>0</v>
      </c>
      <c r="AG236" s="95"/>
      <c r="AH236" s="21">
        <v>0</v>
      </c>
      <c r="AI236" s="95"/>
      <c r="AJ236" s="22">
        <f>IF($W236,AH236/$W236*100,0)</f>
        <v>0</v>
      </c>
      <c r="AK236" s="95"/>
      <c r="AL236" s="21">
        <v>433702</v>
      </c>
      <c r="AM236" s="95"/>
      <c r="AN236" s="21">
        <v>0</v>
      </c>
      <c r="AO236" s="95"/>
      <c r="AP236" s="83">
        <v>21</v>
      </c>
      <c r="AQ236" s="95"/>
      <c r="AR236" s="21">
        <v>5751</v>
      </c>
    </row>
    <row r="237" spans="1:44" ht="11.25" x14ac:dyDescent="0.25">
      <c r="A237" s="83">
        <v>21</v>
      </c>
      <c r="B237" s="91"/>
      <c r="C237" s="83" t="s">
        <v>187</v>
      </c>
      <c r="D237" s="95"/>
      <c r="E237" s="21">
        <v>1465995</v>
      </c>
      <c r="F237" s="95"/>
      <c r="G237" s="20">
        <f>(E237/$AR237)</f>
        <v>300.40881147540983</v>
      </c>
      <c r="H237" s="95"/>
      <c r="I237" s="20">
        <f>IF(G$255,G237/G$255*100,0)</f>
        <v>140.22243453938853</v>
      </c>
      <c r="J237" s="21"/>
      <c r="K237" s="21">
        <v>182709</v>
      </c>
      <c r="L237" s="95"/>
      <c r="M237" s="20">
        <f>(K237/$AR237)</f>
        <v>37.440368852459017</v>
      </c>
      <c r="N237" s="95"/>
      <c r="O237" s="20">
        <f>IF(M$255,M237/M$255*100,0)</f>
        <v>42.24452280987272</v>
      </c>
      <c r="P237" s="95"/>
      <c r="Q237" s="21">
        <v>168539</v>
      </c>
      <c r="R237" s="95"/>
      <c r="S237" s="20">
        <f>(Q237/$AR237)</f>
        <v>34.536680327868851</v>
      </c>
      <c r="T237" s="95"/>
      <c r="U237" s="20">
        <f>IF(S$255,S237/S$255*100,0)</f>
        <v>52.04134670685248</v>
      </c>
      <c r="V237" s="95"/>
      <c r="W237" s="21">
        <f>(E237+K237+Q237)</f>
        <v>1817243</v>
      </c>
      <c r="X237" s="95"/>
      <c r="Y237" s="95"/>
      <c r="Z237" s="21">
        <v>1024649</v>
      </c>
      <c r="AA237" s="95"/>
      <c r="AB237" s="22">
        <f>IF($W237,Z237/$W237*100,0)</f>
        <v>56.384809296280139</v>
      </c>
      <c r="AC237" s="95"/>
      <c r="AD237" s="21">
        <v>0</v>
      </c>
      <c r="AE237" s="95"/>
      <c r="AF237" s="22">
        <f>IF($W237,AD237/$W237*100,0)</f>
        <v>0</v>
      </c>
      <c r="AG237" s="95"/>
      <c r="AH237" s="21">
        <v>0</v>
      </c>
      <c r="AI237" s="95"/>
      <c r="AJ237" s="22">
        <f>IF($W237,AH237/$W237*100,0)</f>
        <v>0</v>
      </c>
      <c r="AK237" s="95"/>
      <c r="AL237" s="21">
        <v>162396</v>
      </c>
      <c r="AM237" s="95"/>
      <c r="AN237" s="21">
        <v>0</v>
      </c>
      <c r="AO237" s="95"/>
      <c r="AP237" s="83">
        <v>22</v>
      </c>
      <c r="AQ237" s="95"/>
      <c r="AR237" s="21">
        <v>4880</v>
      </c>
    </row>
    <row r="238" spans="1:44" ht="11.25" x14ac:dyDescent="0.25">
      <c r="A238" s="83">
        <v>22</v>
      </c>
      <c r="B238" s="91"/>
      <c r="C238" s="83" t="s">
        <v>195</v>
      </c>
      <c r="D238" s="95"/>
      <c r="E238" s="21">
        <v>2262597</v>
      </c>
      <c r="F238" s="95"/>
      <c r="G238" s="20">
        <f>(E238/$AR238)</f>
        <v>251.81936560934892</v>
      </c>
      <c r="H238" s="95"/>
      <c r="I238" s="20">
        <f>IF(G$255,G238/G$255*100,0)</f>
        <v>117.54223964498345</v>
      </c>
      <c r="J238" s="21"/>
      <c r="K238" s="21">
        <v>98213</v>
      </c>
      <c r="L238" s="95"/>
      <c r="M238" s="20">
        <f>(K238/$AR238)</f>
        <v>10.930773511407901</v>
      </c>
      <c r="N238" s="95"/>
      <c r="O238" s="20">
        <f>IF(M$255,M238/M$255*100,0)</f>
        <v>12.333353679070276</v>
      </c>
      <c r="P238" s="95"/>
      <c r="Q238" s="21">
        <v>435439</v>
      </c>
      <c r="R238" s="95"/>
      <c r="S238" s="20">
        <f>(Q238/$AR238)</f>
        <v>48.462882582081249</v>
      </c>
      <c r="T238" s="95"/>
      <c r="U238" s="20">
        <f>IF(S$255,S238/S$255*100,0)</f>
        <v>73.025943748056847</v>
      </c>
      <c r="V238" s="95"/>
      <c r="W238" s="21">
        <f>(E238+K238+Q238)</f>
        <v>2796249</v>
      </c>
      <c r="X238" s="95"/>
      <c r="Y238" s="95"/>
      <c r="Z238" s="21">
        <v>2134099</v>
      </c>
      <c r="AA238" s="95"/>
      <c r="AB238" s="22">
        <f>IF($W238,Z238/$W238*100,0)</f>
        <v>76.32006305590096</v>
      </c>
      <c r="AC238" s="95"/>
      <c r="AD238" s="21">
        <v>10974</v>
      </c>
      <c r="AE238" s="95"/>
      <c r="AF238" s="22">
        <f>IF($W238,AD238/$W238*100,0)</f>
        <v>0.39245432005518821</v>
      </c>
      <c r="AG238" s="95"/>
      <c r="AH238" s="21">
        <v>212573</v>
      </c>
      <c r="AI238" s="95"/>
      <c r="AJ238" s="22">
        <f>IF($W238,AH238/$W238*100,0)</f>
        <v>7.6020769251951448</v>
      </c>
      <c r="AK238" s="95"/>
      <c r="AL238" s="21">
        <v>112488</v>
      </c>
      <c r="AM238" s="95"/>
      <c r="AN238" s="21">
        <v>0</v>
      </c>
      <c r="AO238" s="95"/>
      <c r="AP238" s="83">
        <v>23</v>
      </c>
      <c r="AQ238" s="95"/>
      <c r="AR238" s="21">
        <v>8985</v>
      </c>
    </row>
    <row r="239" spans="1:44" ht="11.25" x14ac:dyDescent="0.25">
      <c r="A239" s="83">
        <v>23</v>
      </c>
      <c r="B239" s="91"/>
      <c r="C239" s="106" t="s">
        <v>234</v>
      </c>
      <c r="D239" s="95"/>
      <c r="E239" s="21">
        <v>460771</v>
      </c>
      <c r="F239" s="95"/>
      <c r="G239" s="20">
        <f>(E239/$AR239)</f>
        <v>51.603875013999328</v>
      </c>
      <c r="H239" s="95"/>
      <c r="I239" s="20">
        <f>IF(G$255,G239/G$255*100,0)</f>
        <v>24.087246144980732</v>
      </c>
      <c r="J239" s="21"/>
      <c r="K239" s="21">
        <v>578085</v>
      </c>
      <c r="L239" s="95"/>
      <c r="M239" s="20">
        <f>(K239/$AR239)</f>
        <v>64.742412364206515</v>
      </c>
      <c r="N239" s="95"/>
      <c r="O239" s="20">
        <f>IF(M$255,M239/M$255*100,0)</f>
        <v>73.049822950830162</v>
      </c>
      <c r="P239" s="95"/>
      <c r="Q239" s="21">
        <v>564457</v>
      </c>
      <c r="R239" s="95"/>
      <c r="S239" s="20">
        <f>(Q239/$AR239)</f>
        <v>63.216149624818009</v>
      </c>
      <c r="T239" s="95"/>
      <c r="U239" s="20">
        <f>IF(S$255,S239/S$255*100,0)</f>
        <v>95.25679737790891</v>
      </c>
      <c r="V239" s="95"/>
      <c r="W239" s="21">
        <f>(E239+K239+Q239)</f>
        <v>1603313</v>
      </c>
      <c r="X239" s="95"/>
      <c r="Y239" s="95"/>
      <c r="Z239" s="21">
        <v>725912</v>
      </c>
      <c r="AA239" s="95"/>
      <c r="AB239" s="22">
        <f>IF($W239,Z239/$W239*100,0)</f>
        <v>45.275750898296216</v>
      </c>
      <c r="AC239" s="95"/>
      <c r="AD239" s="21">
        <v>0</v>
      </c>
      <c r="AE239" s="95"/>
      <c r="AF239" s="22">
        <f>IF($W239,AD239/$W239*100,0)</f>
        <v>0</v>
      </c>
      <c r="AG239" s="95"/>
      <c r="AH239" s="21">
        <v>0</v>
      </c>
      <c r="AI239" s="95"/>
      <c r="AJ239" s="22">
        <f>IF($W239,AH239/$W239*100,0)</f>
        <v>0</v>
      </c>
      <c r="AK239" s="95"/>
      <c r="AL239" s="21">
        <v>0</v>
      </c>
      <c r="AM239" s="95"/>
      <c r="AN239" s="21">
        <v>0</v>
      </c>
      <c r="AO239" s="95"/>
      <c r="AP239" s="83">
        <v>24</v>
      </c>
      <c r="AQ239" s="95"/>
      <c r="AR239" s="21">
        <v>8929</v>
      </c>
    </row>
    <row r="240" spans="1:44" ht="11.25" x14ac:dyDescent="0.25">
      <c r="A240" s="83">
        <v>24</v>
      </c>
      <c r="B240" s="91"/>
      <c r="C240" s="83" t="s">
        <v>235</v>
      </c>
      <c r="D240" s="95"/>
      <c r="E240" s="21">
        <v>0</v>
      </c>
      <c r="F240" s="95"/>
      <c r="G240" s="20">
        <v>0</v>
      </c>
      <c r="H240" s="95"/>
      <c r="I240" s="20">
        <f>IF(G$255,G240/G$255*100,0)</f>
        <v>0</v>
      </c>
      <c r="J240" s="21"/>
      <c r="K240" s="21">
        <v>0</v>
      </c>
      <c r="L240" s="95"/>
      <c r="M240" s="20">
        <v>0</v>
      </c>
      <c r="N240" s="95"/>
      <c r="O240" s="20">
        <f>IF(M$255,M240/M$255*100,0)</f>
        <v>0</v>
      </c>
      <c r="P240" s="95"/>
      <c r="Q240" s="21">
        <v>0</v>
      </c>
      <c r="R240" s="95"/>
      <c r="S240" s="20">
        <v>0</v>
      </c>
      <c r="T240" s="95"/>
      <c r="U240" s="20">
        <f>IF(S$255,S240/S$255*100,0)</f>
        <v>0</v>
      </c>
      <c r="V240" s="95"/>
      <c r="W240" s="21">
        <f>(E240+K240+Q240)</f>
        <v>0</v>
      </c>
      <c r="X240" s="95"/>
      <c r="Y240" s="95"/>
      <c r="Z240" s="21">
        <v>0</v>
      </c>
      <c r="AA240" s="95"/>
      <c r="AB240" s="22">
        <f>IF($W240,Z240/$W240*100,0)</f>
        <v>0</v>
      </c>
      <c r="AC240" s="95"/>
      <c r="AD240" s="21">
        <v>0</v>
      </c>
      <c r="AE240" s="95"/>
      <c r="AF240" s="22">
        <f>IF($W240,AD240/$W240*100,0)</f>
        <v>0</v>
      </c>
      <c r="AG240" s="95"/>
      <c r="AH240" s="21">
        <v>0</v>
      </c>
      <c r="AI240" s="95"/>
      <c r="AJ240" s="22">
        <f>IF($W240,AH240/$W240*100,0)</f>
        <v>0</v>
      </c>
      <c r="AK240" s="95"/>
      <c r="AL240" s="21">
        <v>0</v>
      </c>
      <c r="AM240" s="95"/>
      <c r="AN240" s="21">
        <v>0</v>
      </c>
      <c r="AO240" s="95"/>
      <c r="AP240" s="83">
        <v>25</v>
      </c>
      <c r="AQ240" s="95"/>
      <c r="AR240" s="21">
        <v>0</v>
      </c>
    </row>
    <row r="241" spans="1:44" ht="11.25" x14ac:dyDescent="0.25">
      <c r="A241" s="83">
        <v>25</v>
      </c>
      <c r="B241" s="91"/>
      <c r="C241" s="83" t="s">
        <v>236</v>
      </c>
      <c r="D241" s="95"/>
      <c r="E241" s="21">
        <v>1413579</v>
      </c>
      <c r="F241" s="95"/>
      <c r="G241" s="20">
        <f>(E241/$AR241)</f>
        <v>288.30899449316746</v>
      </c>
      <c r="H241" s="95"/>
      <c r="I241" s="20">
        <f>IF(G$255,G241/G$255*100,0)</f>
        <v>134.57457825182439</v>
      </c>
      <c r="J241" s="21"/>
      <c r="K241" s="21">
        <v>150019</v>
      </c>
      <c r="L241" s="95"/>
      <c r="M241" s="20">
        <f>(K241/$AR241)</f>
        <v>30.597389353457068</v>
      </c>
      <c r="N241" s="95"/>
      <c r="O241" s="20">
        <f>IF(M$255,M241/M$255*100,0)</f>
        <v>34.523487670709201</v>
      </c>
      <c r="P241" s="95"/>
      <c r="Q241" s="21">
        <v>307881</v>
      </c>
      <c r="R241" s="95"/>
      <c r="S241" s="20">
        <f>(Q241/$AR241)</f>
        <v>62.794411584744033</v>
      </c>
      <c r="T241" s="95"/>
      <c r="U241" s="20">
        <f>IF(S$255,S241/S$255*100,0)</f>
        <v>94.62130446560235</v>
      </c>
      <c r="V241" s="95"/>
      <c r="W241" s="21">
        <f>(E241+K241+Q241)</f>
        <v>1871479</v>
      </c>
      <c r="X241" s="95"/>
      <c r="Y241" s="95"/>
      <c r="Z241" s="21">
        <v>1629109</v>
      </c>
      <c r="AA241" s="95"/>
      <c r="AB241" s="22">
        <f>IF($W241,Z241/$W241*100,0)</f>
        <v>87.049280275119301</v>
      </c>
      <c r="AC241" s="95"/>
      <c r="AD241" s="21">
        <v>0</v>
      </c>
      <c r="AE241" s="95"/>
      <c r="AF241" s="22">
        <f>IF($W241,AD241/$W241*100,0)</f>
        <v>0</v>
      </c>
      <c r="AG241" s="95"/>
      <c r="AH241" s="21">
        <v>878043</v>
      </c>
      <c r="AI241" s="95"/>
      <c r="AJ241" s="22">
        <f>IF($W241,AH241/$W241*100,0)</f>
        <v>46.917063990565751</v>
      </c>
      <c r="AK241" s="95"/>
      <c r="AL241" s="21">
        <v>179488</v>
      </c>
      <c r="AM241" s="95"/>
      <c r="AN241" s="21">
        <v>0</v>
      </c>
      <c r="AO241" s="95"/>
      <c r="AP241" s="83">
        <v>26</v>
      </c>
      <c r="AQ241" s="95"/>
      <c r="AR241" s="21">
        <v>4903</v>
      </c>
    </row>
    <row r="242" spans="1:44" ht="11.25" x14ac:dyDescent="0.25">
      <c r="A242" s="83">
        <v>26</v>
      </c>
      <c r="B242" s="91"/>
      <c r="C242" s="83" t="s">
        <v>237</v>
      </c>
      <c r="D242" s="95"/>
      <c r="E242" s="21">
        <v>1279550</v>
      </c>
      <c r="F242" s="95"/>
      <c r="G242" s="20">
        <f>(E242/$AR242)</f>
        <v>149.95312316887379</v>
      </c>
      <c r="H242" s="95"/>
      <c r="I242" s="20">
        <f>IF(G$255,G242/G$255*100,0)</f>
        <v>69.993925591777909</v>
      </c>
      <c r="J242" s="21"/>
      <c r="K242" s="21">
        <v>515865</v>
      </c>
      <c r="L242" s="95"/>
      <c r="M242" s="20">
        <f>(K242/$AR242)</f>
        <v>60.45529122231337</v>
      </c>
      <c r="N242" s="95"/>
      <c r="O242" s="20">
        <f>IF(M$255,M242/M$255*100,0)</f>
        <v>68.212600657933393</v>
      </c>
      <c r="P242" s="95"/>
      <c r="Q242" s="21">
        <v>305654</v>
      </c>
      <c r="R242" s="95"/>
      <c r="S242" s="20">
        <f>(Q242/$AR242)</f>
        <v>35.820227352630965</v>
      </c>
      <c r="T242" s="95"/>
      <c r="U242" s="20">
        <f>IF(S$255,S242/S$255*100,0)</f>
        <v>53.975450248248514</v>
      </c>
      <c r="V242" s="95"/>
      <c r="W242" s="21">
        <f>(E242+K242+Q242)</f>
        <v>2101069</v>
      </c>
      <c r="X242" s="95"/>
      <c r="Y242" s="95"/>
      <c r="Z242" s="21">
        <v>1315950</v>
      </c>
      <c r="AA242" s="95"/>
      <c r="AB242" s="22">
        <f>IF($W242,Z242/$W242*100,0)</f>
        <v>62.632402838745413</v>
      </c>
      <c r="AC242" s="95"/>
      <c r="AD242" s="21">
        <v>10873</v>
      </c>
      <c r="AE242" s="95"/>
      <c r="AF242" s="22">
        <f>IF($W242,AD242/$W242*100,0)</f>
        <v>0.51749847339616173</v>
      </c>
      <c r="AG242" s="95"/>
      <c r="AH242" s="21">
        <v>0</v>
      </c>
      <c r="AI242" s="95"/>
      <c r="AJ242" s="22">
        <f>IF($W242,AH242/$W242*100,0)</f>
        <v>0</v>
      </c>
      <c r="AK242" s="95"/>
      <c r="AL242" s="21">
        <v>223737</v>
      </c>
      <c r="AM242" s="95"/>
      <c r="AN242" s="21">
        <v>7001.2599999999993</v>
      </c>
      <c r="AO242" s="95"/>
      <c r="AP242" s="83">
        <v>27</v>
      </c>
      <c r="AQ242" s="95"/>
      <c r="AR242" s="21">
        <v>8533</v>
      </c>
    </row>
    <row r="243" spans="1:44" ht="11.25" x14ac:dyDescent="0.25">
      <c r="A243" s="83">
        <v>27</v>
      </c>
      <c r="B243" s="91"/>
      <c r="C243" s="83" t="s">
        <v>238</v>
      </c>
      <c r="D243" s="95"/>
      <c r="E243" s="21">
        <v>3109353</v>
      </c>
      <c r="F243" s="95"/>
      <c r="G243" s="20">
        <f>(E243/$AR243)</f>
        <v>390.32801908109468</v>
      </c>
      <c r="H243" s="95"/>
      <c r="I243" s="20">
        <f>IF(G$255,G243/G$255*100,0)</f>
        <v>182.19420674006491</v>
      </c>
      <c r="J243" s="21"/>
      <c r="K243" s="21">
        <v>192119</v>
      </c>
      <c r="L243" s="95"/>
      <c r="M243" s="20">
        <f>(K243/$AR243)</f>
        <v>24.117373838814963</v>
      </c>
      <c r="N243" s="95"/>
      <c r="O243" s="20">
        <f>IF(M$255,M243/M$255*100,0)</f>
        <v>27.211990171969997</v>
      </c>
      <c r="P243" s="95"/>
      <c r="Q243" s="21">
        <v>404321</v>
      </c>
      <c r="R243" s="95"/>
      <c r="S243" s="20">
        <f>(Q243/$AR243)</f>
        <v>50.755837308561389</v>
      </c>
      <c r="T243" s="95"/>
      <c r="U243" s="20">
        <f>IF(S$255,S243/S$255*100,0)</f>
        <v>76.481065976685713</v>
      </c>
      <c r="V243" s="95"/>
      <c r="W243" s="21">
        <f>(E243+K243+Q243)</f>
        <v>3705793</v>
      </c>
      <c r="X243" s="95"/>
      <c r="Y243" s="95"/>
      <c r="Z243" s="21">
        <v>2299970</v>
      </c>
      <c r="AA243" s="95"/>
      <c r="AB243" s="22">
        <f>IF($W243,Z243/$W243*100,0)</f>
        <v>62.064178975997855</v>
      </c>
      <c r="AC243" s="95"/>
      <c r="AD243" s="21">
        <v>218174</v>
      </c>
      <c r="AE243" s="95"/>
      <c r="AF243" s="22">
        <f>IF($W243,AD243/$W243*100,0)</f>
        <v>5.8873768718328305</v>
      </c>
      <c r="AG243" s="95"/>
      <c r="AH243" s="21">
        <v>0</v>
      </c>
      <c r="AI243" s="95"/>
      <c r="AJ243" s="22">
        <f>IF($W243,AH243/$W243*100,0)</f>
        <v>0</v>
      </c>
      <c r="AK243" s="95"/>
      <c r="AL243" s="21">
        <v>9517</v>
      </c>
      <c r="AM243" s="95"/>
      <c r="AN243" s="21">
        <v>0</v>
      </c>
      <c r="AO243" s="95"/>
      <c r="AP243" s="83">
        <v>28</v>
      </c>
      <c r="AQ243" s="95"/>
      <c r="AR243" s="21">
        <v>7966</v>
      </c>
    </row>
    <row r="244" spans="1:44" ht="11.25" x14ac:dyDescent="0.25">
      <c r="A244" s="83">
        <v>28</v>
      </c>
      <c r="B244" s="91"/>
      <c r="C244" s="83" t="s">
        <v>239</v>
      </c>
      <c r="D244" s="95"/>
      <c r="E244" s="21">
        <v>1201661</v>
      </c>
      <c r="F244" s="95"/>
      <c r="G244" s="20">
        <f>(E244/$AR244)</f>
        <v>256.21769722814497</v>
      </c>
      <c r="H244" s="95"/>
      <c r="I244" s="20">
        <f>IF(G$255,G244/G$255*100,0)</f>
        <v>119.59525787860352</v>
      </c>
      <c r="J244" s="21"/>
      <c r="K244" s="21">
        <v>807740</v>
      </c>
      <c r="L244" s="95"/>
      <c r="M244" s="20">
        <f>(K244/$AR244)</f>
        <v>172.22601279317698</v>
      </c>
      <c r="N244" s="95"/>
      <c r="O244" s="20">
        <f>IF(M$255,M244/M$255*100,0)</f>
        <v>194.32516155398255</v>
      </c>
      <c r="P244" s="95"/>
      <c r="Q244" s="21">
        <v>619312</v>
      </c>
      <c r="R244" s="95"/>
      <c r="S244" s="20">
        <f>(Q244/$AR244)</f>
        <v>132.0494669509595</v>
      </c>
      <c r="T244" s="95"/>
      <c r="U244" s="20">
        <f>IF(S$255,S244/S$255*100,0)</f>
        <v>198.97778323832293</v>
      </c>
      <c r="V244" s="95"/>
      <c r="W244" s="21">
        <f>(E244+K244+Q244)</f>
        <v>2628713</v>
      </c>
      <c r="X244" s="95"/>
      <c r="Y244" s="95"/>
      <c r="Z244" s="21">
        <v>1509774</v>
      </c>
      <c r="AA244" s="95"/>
      <c r="AB244" s="22">
        <f>IF($W244,Z244/$W244*100,0)</f>
        <v>57.43396102959889</v>
      </c>
      <c r="AC244" s="95"/>
      <c r="AD244" s="21">
        <v>0</v>
      </c>
      <c r="AE244" s="95"/>
      <c r="AF244" s="22">
        <f>IF($W244,AD244/$W244*100,0)</f>
        <v>0</v>
      </c>
      <c r="AG244" s="95"/>
      <c r="AH244" s="21">
        <v>0</v>
      </c>
      <c r="AI244" s="95"/>
      <c r="AJ244" s="22">
        <f>IF($W244,AH244/$W244*100,0)</f>
        <v>0</v>
      </c>
      <c r="AK244" s="95"/>
      <c r="AL244" s="21">
        <v>779230</v>
      </c>
      <c r="AM244" s="95"/>
      <c r="AN244" s="21">
        <v>260.11</v>
      </c>
      <c r="AO244" s="95"/>
      <c r="AP244" s="83">
        <v>29</v>
      </c>
      <c r="AQ244" s="95"/>
      <c r="AR244" s="21">
        <v>4690</v>
      </c>
    </row>
    <row r="245" spans="1:44" ht="11.25" x14ac:dyDescent="0.25">
      <c r="A245" s="83">
        <v>29</v>
      </c>
      <c r="B245" s="91"/>
      <c r="C245" s="83" t="s">
        <v>240</v>
      </c>
      <c r="D245" s="95"/>
      <c r="E245" s="21">
        <v>821744</v>
      </c>
      <c r="F245" s="95"/>
      <c r="G245" s="20">
        <f>(E245/$AR245)</f>
        <v>116.01637724128194</v>
      </c>
      <c r="H245" s="95"/>
      <c r="I245" s="20">
        <f>IF(G$255,G245/G$255*100,0)</f>
        <v>54.153201376865404</v>
      </c>
      <c r="J245" s="21"/>
      <c r="K245" s="21">
        <v>488841</v>
      </c>
      <c r="L245" s="95"/>
      <c r="M245" s="20">
        <f>(K245/$AR245)</f>
        <v>69.016094875052943</v>
      </c>
      <c r="N245" s="95"/>
      <c r="O245" s="20">
        <f>IF(M$255,M245/M$255*100,0)</f>
        <v>77.871882237239902</v>
      </c>
      <c r="P245" s="95"/>
      <c r="Q245" s="21">
        <v>0</v>
      </c>
      <c r="R245" s="95"/>
      <c r="S245" s="20">
        <f>(Q245/$AR245)</f>
        <v>0</v>
      </c>
      <c r="T245" s="95"/>
      <c r="U245" s="20">
        <f>IF(S$255,S245/S$255*100,0)</f>
        <v>0</v>
      </c>
      <c r="V245" s="95"/>
      <c r="W245" s="21">
        <f>(E245+K245+Q245)</f>
        <v>1310585</v>
      </c>
      <c r="X245" s="95"/>
      <c r="Y245" s="95"/>
      <c r="Z245" s="21">
        <v>88599</v>
      </c>
      <c r="AA245" s="95"/>
      <c r="AB245" s="22">
        <f>IF($W245,Z245/$W245*100,0)</f>
        <v>6.7602635464315552</v>
      </c>
      <c r="AC245" s="95"/>
      <c r="AD245" s="21">
        <v>0</v>
      </c>
      <c r="AE245" s="95"/>
      <c r="AF245" s="22">
        <f>IF($W245,AD245/$W245*100,0)</f>
        <v>0</v>
      </c>
      <c r="AG245" s="95"/>
      <c r="AH245" s="21">
        <v>0</v>
      </c>
      <c r="AI245" s="95"/>
      <c r="AJ245" s="22">
        <f>IF($W245,AH245/$W245*100,0)</f>
        <v>0</v>
      </c>
      <c r="AK245" s="95"/>
      <c r="AL245" s="21">
        <v>367049</v>
      </c>
      <c r="AM245" s="95"/>
      <c r="AN245" s="21">
        <v>0</v>
      </c>
      <c r="AO245" s="95"/>
      <c r="AP245" s="83">
        <v>30</v>
      </c>
      <c r="AQ245" s="95"/>
      <c r="AR245" s="21">
        <v>7083</v>
      </c>
    </row>
    <row r="246" spans="1:44" ht="11.25" x14ac:dyDescent="0.25">
      <c r="A246" s="83">
        <v>30</v>
      </c>
      <c r="B246" s="91"/>
      <c r="C246" s="83" t="s">
        <v>208</v>
      </c>
      <c r="D246" s="95"/>
      <c r="E246" s="21">
        <v>1273023</v>
      </c>
      <c r="F246" s="95"/>
      <c r="G246" s="20">
        <f>(E246/$AR246)</f>
        <v>283.77686134641107</v>
      </c>
      <c r="H246" s="95"/>
      <c r="I246" s="20">
        <f>IF(G$255,G246/G$255*100,0)</f>
        <v>132.45910520569885</v>
      </c>
      <c r="J246" s="21"/>
      <c r="K246" s="21">
        <v>197918</v>
      </c>
      <c r="L246" s="95"/>
      <c r="M246" s="20">
        <f>(K246/$AR246)</f>
        <v>44.119037004012483</v>
      </c>
      <c r="N246" s="95"/>
      <c r="O246" s="20">
        <f>IF(M$255,M246/M$255*100,0)</f>
        <v>49.780163021636838</v>
      </c>
      <c r="P246" s="95"/>
      <c r="Q246" s="21">
        <v>83174</v>
      </c>
      <c r="R246" s="95"/>
      <c r="S246" s="20">
        <f>(Q246/$AR246)</f>
        <v>18.540793580026751</v>
      </c>
      <c r="T246" s="95"/>
      <c r="U246" s="20">
        <f>IF(S$255,S246/S$255*100,0)</f>
        <v>27.938060570915813</v>
      </c>
      <c r="V246" s="95"/>
      <c r="W246" s="21">
        <f t="shared" ref="W246:W253" si="5">(E246+K246+Q246)</f>
        <v>1554115</v>
      </c>
      <c r="X246" s="95"/>
      <c r="Y246" s="95"/>
      <c r="Z246" s="21">
        <v>1172586</v>
      </c>
      <c r="AA246" s="95"/>
      <c r="AB246" s="22">
        <f t="shared" ref="AB246:AB253" si="6">IF($W246,Z246/$W246*100,0)</f>
        <v>75.450401032098654</v>
      </c>
      <c r="AC246" s="95"/>
      <c r="AD246" s="21">
        <v>0</v>
      </c>
      <c r="AE246" s="95"/>
      <c r="AF246" s="22">
        <f t="shared" ref="AF246:AF253" si="7">IF($W246,AD246/$W246*100,0)</f>
        <v>0</v>
      </c>
      <c r="AG246" s="95"/>
      <c r="AH246" s="21">
        <v>25007</v>
      </c>
      <c r="AI246" s="95"/>
      <c r="AJ246" s="22">
        <f t="shared" ref="AJ246:AJ253" si="8">IF($W246,AH246/$W246*100,0)</f>
        <v>1.6090829829195394</v>
      </c>
      <c r="AK246" s="95"/>
      <c r="AL246" s="21">
        <v>434454</v>
      </c>
      <c r="AM246" s="95"/>
      <c r="AN246" s="21">
        <v>0</v>
      </c>
      <c r="AO246" s="95"/>
      <c r="AP246" s="83">
        <v>31</v>
      </c>
      <c r="AQ246" s="95"/>
      <c r="AR246" s="21">
        <v>4486</v>
      </c>
    </row>
    <row r="247" spans="1:44" ht="11.25" x14ac:dyDescent="0.25">
      <c r="A247" s="83">
        <v>31</v>
      </c>
      <c r="B247" s="91"/>
      <c r="C247" s="83" t="s">
        <v>241</v>
      </c>
      <c r="D247" s="95"/>
      <c r="E247" s="21">
        <v>5459846</v>
      </c>
      <c r="F247" s="95"/>
      <c r="G247" s="20">
        <f>(E247/$AR247)</f>
        <v>331.44211740423725</v>
      </c>
      <c r="H247" s="95"/>
      <c r="I247" s="20">
        <f>IF(G$255,G247/G$255*100,0)</f>
        <v>154.70791413558879</v>
      </c>
      <c r="J247" s="21"/>
      <c r="K247" s="21">
        <v>4730407</v>
      </c>
      <c r="L247" s="95"/>
      <c r="M247" s="20">
        <f>(K247/$AR247)</f>
        <v>287.16123353366112</v>
      </c>
      <c r="N247" s="95"/>
      <c r="O247" s="20">
        <f>IF(M$255,M247/M$255*100,0)</f>
        <v>324.00827374133075</v>
      </c>
      <c r="P247" s="95"/>
      <c r="Q247" s="21">
        <v>2513250</v>
      </c>
      <c r="R247" s="95"/>
      <c r="S247" s="20">
        <f>(Q247/$AR247)</f>
        <v>152.56783828082317</v>
      </c>
      <c r="T247" s="95"/>
      <c r="U247" s="20">
        <f>IF(S$255,S247/S$255*100,0)</f>
        <v>229.89574252393874</v>
      </c>
      <c r="V247" s="95"/>
      <c r="W247" s="21">
        <f t="shared" si="5"/>
        <v>12703503</v>
      </c>
      <c r="X247" s="95"/>
      <c r="Y247" s="95"/>
      <c r="Z247" s="21">
        <v>1668654</v>
      </c>
      <c r="AA247" s="95"/>
      <c r="AB247" s="22">
        <f t="shared" si="6"/>
        <v>13.135384783236562</v>
      </c>
      <c r="AC247" s="95"/>
      <c r="AD247" s="21">
        <v>80188</v>
      </c>
      <c r="AE247" s="95"/>
      <c r="AF247" s="22">
        <f t="shared" si="7"/>
        <v>0.63122746536919783</v>
      </c>
      <c r="AG247" s="95"/>
      <c r="AH247" s="21">
        <v>0</v>
      </c>
      <c r="AI247" s="95"/>
      <c r="AJ247" s="22">
        <f t="shared" si="8"/>
        <v>0</v>
      </c>
      <c r="AK247" s="95"/>
      <c r="AL247" s="21">
        <v>0</v>
      </c>
      <c r="AM247" s="95"/>
      <c r="AN247" s="21">
        <v>0</v>
      </c>
      <c r="AO247" s="95"/>
      <c r="AP247" s="83">
        <v>32</v>
      </c>
      <c r="AQ247" s="95"/>
      <c r="AR247" s="21">
        <v>16473</v>
      </c>
    </row>
    <row r="248" spans="1:44" ht="11.25" x14ac:dyDescent="0.25">
      <c r="A248" s="83">
        <v>32</v>
      </c>
      <c r="B248" s="91"/>
      <c r="C248" s="83" t="s">
        <v>242</v>
      </c>
      <c r="D248" s="95"/>
      <c r="E248" s="21">
        <v>0</v>
      </c>
      <c r="F248" s="95"/>
      <c r="G248" s="20">
        <v>0</v>
      </c>
      <c r="H248" s="95"/>
      <c r="I248" s="20">
        <f>IF(G$255,G248/G$255*100,0)</f>
        <v>0</v>
      </c>
      <c r="J248" s="21"/>
      <c r="K248" s="21">
        <v>0</v>
      </c>
      <c r="L248" s="95"/>
      <c r="M248" s="20">
        <v>0</v>
      </c>
      <c r="N248" s="95"/>
      <c r="O248" s="20">
        <f>IF(M$255,M248/M$255*100,0)</f>
        <v>0</v>
      </c>
      <c r="P248" s="95"/>
      <c r="Q248" s="21">
        <v>0</v>
      </c>
      <c r="R248" s="95"/>
      <c r="S248" s="20">
        <v>0</v>
      </c>
      <c r="T248" s="95"/>
      <c r="U248" s="20">
        <f>IF(S$255,S248/S$255*100,0)</f>
        <v>0</v>
      </c>
      <c r="V248" s="95"/>
      <c r="W248" s="21">
        <f t="shared" si="5"/>
        <v>0</v>
      </c>
      <c r="X248" s="95"/>
      <c r="Y248" s="95"/>
      <c r="Z248" s="21">
        <v>0</v>
      </c>
      <c r="AA248" s="95"/>
      <c r="AB248" s="22">
        <f t="shared" si="6"/>
        <v>0</v>
      </c>
      <c r="AC248" s="95"/>
      <c r="AD248" s="21">
        <v>0</v>
      </c>
      <c r="AE248" s="95"/>
      <c r="AF248" s="22">
        <f t="shared" si="7"/>
        <v>0</v>
      </c>
      <c r="AG248" s="95"/>
      <c r="AH248" s="21">
        <v>0</v>
      </c>
      <c r="AI248" s="95"/>
      <c r="AJ248" s="22">
        <f t="shared" si="8"/>
        <v>0</v>
      </c>
      <c r="AK248" s="95"/>
      <c r="AL248" s="21">
        <v>0</v>
      </c>
      <c r="AM248" s="95"/>
      <c r="AN248" s="21">
        <v>0</v>
      </c>
      <c r="AO248" s="95"/>
      <c r="AP248" s="83">
        <v>33</v>
      </c>
      <c r="AQ248" s="95"/>
      <c r="AR248" s="21">
        <v>0</v>
      </c>
    </row>
    <row r="249" spans="1:44" ht="11.25" x14ac:dyDescent="0.25">
      <c r="A249" s="83">
        <v>33</v>
      </c>
      <c r="B249" s="91"/>
      <c r="C249" s="83" t="s">
        <v>243</v>
      </c>
      <c r="D249" s="95"/>
      <c r="E249" s="21">
        <v>1804950</v>
      </c>
      <c r="F249" s="95"/>
      <c r="G249" s="20">
        <f>(E249/$AR249)</f>
        <v>179.47200954559014</v>
      </c>
      <c r="H249" s="95"/>
      <c r="I249" s="20">
        <f>IF(G$255,G249/G$255*100,0)</f>
        <v>83.772516480326374</v>
      </c>
      <c r="J249" s="21"/>
      <c r="K249" s="21">
        <v>1118307</v>
      </c>
      <c r="L249" s="95"/>
      <c r="M249" s="20">
        <f>(K249/$AR249)</f>
        <v>111.1968777965596</v>
      </c>
      <c r="N249" s="95"/>
      <c r="O249" s="20">
        <f>IF(M$255,M249/M$255*100,0)</f>
        <v>125.46508446470261</v>
      </c>
      <c r="P249" s="95"/>
      <c r="Q249" s="21">
        <v>1278400</v>
      </c>
      <c r="R249" s="95"/>
      <c r="S249" s="20">
        <f>(Q249/$AR249)</f>
        <v>127.11544198070996</v>
      </c>
      <c r="T249" s="95"/>
      <c r="U249" s="20">
        <f>IF(S$255,S249/S$255*100,0)</f>
        <v>191.54298343419052</v>
      </c>
      <c r="V249" s="95"/>
      <c r="W249" s="21">
        <f t="shared" si="5"/>
        <v>4201657</v>
      </c>
      <c r="X249" s="95"/>
      <c r="Y249" s="95"/>
      <c r="Z249" s="21">
        <v>1500960</v>
      </c>
      <c r="AA249" s="95"/>
      <c r="AB249" s="22">
        <f t="shared" si="6"/>
        <v>35.723049263659554</v>
      </c>
      <c r="AC249" s="95"/>
      <c r="AD249" s="21">
        <v>280712</v>
      </c>
      <c r="AE249" s="95"/>
      <c r="AF249" s="22">
        <f t="shared" si="7"/>
        <v>6.6809832406595788</v>
      </c>
      <c r="AG249" s="95"/>
      <c r="AH249" s="21">
        <v>0</v>
      </c>
      <c r="AI249" s="95"/>
      <c r="AJ249" s="22">
        <f t="shared" si="8"/>
        <v>0</v>
      </c>
      <c r="AK249" s="95"/>
      <c r="AL249" s="21">
        <v>774127</v>
      </c>
      <c r="AM249" s="95"/>
      <c r="AN249" s="21">
        <v>498.94</v>
      </c>
      <c r="AO249" s="95"/>
      <c r="AP249" s="83">
        <v>34</v>
      </c>
      <c r="AQ249" s="95"/>
      <c r="AR249" s="21">
        <v>10057</v>
      </c>
    </row>
    <row r="250" spans="1:44" ht="11.25" x14ac:dyDescent="0.25">
      <c r="A250" s="83">
        <v>34</v>
      </c>
      <c r="B250" s="91"/>
      <c r="C250" s="83" t="s">
        <v>244</v>
      </c>
      <c r="D250" s="95"/>
      <c r="E250" s="21">
        <v>693415</v>
      </c>
      <c r="F250" s="95"/>
      <c r="G250" s="20">
        <f>(E250/$AR250)</f>
        <v>203.10925600468659</v>
      </c>
      <c r="H250" s="95"/>
      <c r="I250" s="20">
        <f>IF(G$255,G250/G$255*100,0)</f>
        <v>94.805722290846859</v>
      </c>
      <c r="J250" s="21"/>
      <c r="K250" s="21">
        <v>149772</v>
      </c>
      <c r="L250" s="95"/>
      <c r="M250" s="20">
        <f>(K250/$AR250)</f>
        <v>43.869947275922669</v>
      </c>
      <c r="N250" s="95"/>
      <c r="O250" s="20">
        <f>IF(M$255,M250/M$255*100,0)</f>
        <v>49.499111391470962</v>
      </c>
      <c r="P250" s="95"/>
      <c r="Q250" s="21">
        <v>343921</v>
      </c>
      <c r="R250" s="95"/>
      <c r="S250" s="20">
        <f>(Q250/$AR250)</f>
        <v>100.73842999414177</v>
      </c>
      <c r="T250" s="95"/>
      <c r="U250" s="20">
        <f>IF(S$255,S250/S$255*100,0)</f>
        <v>151.79697389151531</v>
      </c>
      <c r="V250" s="95"/>
      <c r="W250" s="21">
        <f t="shared" si="5"/>
        <v>1187108</v>
      </c>
      <c r="X250" s="95"/>
      <c r="Y250" s="95"/>
      <c r="Z250" s="21">
        <v>0</v>
      </c>
      <c r="AA250" s="95"/>
      <c r="AB250" s="22">
        <f t="shared" si="6"/>
        <v>0</v>
      </c>
      <c r="AC250" s="95"/>
      <c r="AD250" s="21">
        <v>0</v>
      </c>
      <c r="AE250" s="95"/>
      <c r="AF250" s="22">
        <f t="shared" si="7"/>
        <v>0</v>
      </c>
      <c r="AG250" s="95"/>
      <c r="AH250" s="21">
        <v>0</v>
      </c>
      <c r="AI250" s="95"/>
      <c r="AJ250" s="22">
        <f t="shared" si="8"/>
        <v>0</v>
      </c>
      <c r="AK250" s="95"/>
      <c r="AL250" s="21">
        <v>203459</v>
      </c>
      <c r="AM250" s="95"/>
      <c r="AN250" s="21">
        <v>514.1</v>
      </c>
      <c r="AO250" s="95"/>
      <c r="AP250" s="83">
        <v>35</v>
      </c>
      <c r="AQ250" s="95"/>
      <c r="AR250" s="21">
        <v>3414</v>
      </c>
    </row>
    <row r="251" spans="1:44" ht="11.25" x14ac:dyDescent="0.25">
      <c r="A251" s="83">
        <v>35</v>
      </c>
      <c r="B251" s="91"/>
      <c r="C251" s="83" t="s">
        <v>212</v>
      </c>
      <c r="D251" s="95"/>
      <c r="E251" s="21">
        <v>717329</v>
      </c>
      <c r="F251" s="95"/>
      <c r="G251" s="20">
        <f>(E251/$AR251)</f>
        <v>241.44362167620329</v>
      </c>
      <c r="H251" s="95"/>
      <c r="I251" s="20">
        <f>IF(G$255,G251/G$255*100,0)</f>
        <v>112.69913245609176</v>
      </c>
      <c r="J251" s="21"/>
      <c r="K251" s="21">
        <v>244231</v>
      </c>
      <c r="L251" s="95"/>
      <c r="M251" s="20">
        <f>(K251/$AR251)</f>
        <v>82.204981487714576</v>
      </c>
      <c r="N251" s="95"/>
      <c r="O251" s="20">
        <f>IF(M$255,M251/M$255*100,0)</f>
        <v>92.753098379660898</v>
      </c>
      <c r="P251" s="95"/>
      <c r="Q251" s="21">
        <v>76430</v>
      </c>
      <c r="R251" s="95"/>
      <c r="S251" s="20">
        <f>(Q251/$AR251)</f>
        <v>25.725345001682935</v>
      </c>
      <c r="T251" s="95"/>
      <c r="U251" s="20">
        <f>IF(S$255,S251/S$255*100,0)</f>
        <v>38.764049864562878</v>
      </c>
      <c r="V251" s="95"/>
      <c r="W251" s="21">
        <f>(E251+K251+Q251)</f>
        <v>1037990</v>
      </c>
      <c r="X251" s="95"/>
      <c r="Y251" s="95"/>
      <c r="Z251" s="21">
        <v>625511</v>
      </c>
      <c r="AA251" s="95"/>
      <c r="AB251" s="22">
        <f>IF($W251,Z251/$W251*100,0)</f>
        <v>60.261755893602057</v>
      </c>
      <c r="AC251" s="95"/>
      <c r="AD251" s="21">
        <v>433619</v>
      </c>
      <c r="AE251" s="95"/>
      <c r="AF251" s="22">
        <f>IF($W251,AD251/$W251*100,0)</f>
        <v>41.774872590294706</v>
      </c>
      <c r="AG251" s="95"/>
      <c r="AH251" s="21">
        <v>0</v>
      </c>
      <c r="AI251" s="95"/>
      <c r="AJ251" s="22">
        <f>IF($W251,AH251/$W251*100,0)</f>
        <v>0</v>
      </c>
      <c r="AK251" s="95"/>
      <c r="AL251" s="21">
        <v>265153</v>
      </c>
      <c r="AM251" s="95"/>
      <c r="AN251" s="21">
        <v>0</v>
      </c>
      <c r="AO251" s="95"/>
      <c r="AP251" s="83">
        <v>36</v>
      </c>
      <c r="AQ251" s="95"/>
      <c r="AR251" s="21">
        <v>2971</v>
      </c>
    </row>
    <row r="252" spans="1:44" ht="11.25" x14ac:dyDescent="0.25">
      <c r="A252" s="83">
        <v>36</v>
      </c>
      <c r="B252" s="91"/>
      <c r="C252" s="83" t="s">
        <v>245</v>
      </c>
      <c r="D252" s="95"/>
      <c r="E252" s="21">
        <v>1378901</v>
      </c>
      <c r="F252" s="95"/>
      <c r="G252" s="20">
        <f>(E252/$AR252)</f>
        <v>237.45496814189772</v>
      </c>
      <c r="H252" s="95"/>
      <c r="I252" s="20">
        <f>IF(G$255,G252/G$255*100,0)</f>
        <v>110.83734049876681</v>
      </c>
      <c r="J252" s="21"/>
      <c r="K252" s="21">
        <v>398499</v>
      </c>
      <c r="L252" s="95"/>
      <c r="M252" s="20">
        <f>(K252/$AR252)</f>
        <v>68.623902187015673</v>
      </c>
      <c r="N252" s="95"/>
      <c r="O252" s="20">
        <f>IF(M$255,M252/M$255*100,0)</f>
        <v>77.429365417468574</v>
      </c>
      <c r="P252" s="95"/>
      <c r="Q252" s="21">
        <v>227045</v>
      </c>
      <c r="R252" s="95"/>
      <c r="S252" s="20">
        <f>(Q252/$AR252)</f>
        <v>39.09850180816256</v>
      </c>
      <c r="T252" s="95"/>
      <c r="U252" s="20">
        <f>IF(S$255,S252/S$255*100,0)</f>
        <v>58.915294376894259</v>
      </c>
      <c r="V252" s="95"/>
      <c r="W252" s="21">
        <f>(E252+K252+Q252)</f>
        <v>2004445</v>
      </c>
      <c r="X252" s="95"/>
      <c r="Y252" s="95"/>
      <c r="Z252" s="21">
        <v>854852</v>
      </c>
      <c r="AA252" s="95"/>
      <c r="AB252" s="22">
        <f>IF($W252,Z252/$W252*100,0)</f>
        <v>42.647815230649883</v>
      </c>
      <c r="AC252" s="95"/>
      <c r="AD252" s="21">
        <v>0</v>
      </c>
      <c r="AE252" s="95"/>
      <c r="AF252" s="22">
        <f>IF($W252,AD252/$W252*100,0)</f>
        <v>0</v>
      </c>
      <c r="AG252" s="95"/>
      <c r="AH252" s="21">
        <v>0</v>
      </c>
      <c r="AI252" s="95"/>
      <c r="AJ252" s="22">
        <f>IF($W252,AH252/$W252*100,0)</f>
        <v>0</v>
      </c>
      <c r="AK252" s="95"/>
      <c r="AL252" s="21">
        <v>337319</v>
      </c>
      <c r="AM252" s="95"/>
      <c r="AN252" s="21">
        <v>0</v>
      </c>
      <c r="AO252" s="95"/>
      <c r="AP252" s="83">
        <v>37</v>
      </c>
      <c r="AQ252" s="95"/>
      <c r="AR252" s="21">
        <v>5807</v>
      </c>
    </row>
    <row r="253" spans="1:44" ht="11.25" x14ac:dyDescent="0.25">
      <c r="A253" s="97">
        <v>37</v>
      </c>
      <c r="B253" s="91"/>
      <c r="C253" s="83" t="s">
        <v>246</v>
      </c>
      <c r="D253" s="95"/>
      <c r="E253" s="23">
        <v>2513344</v>
      </c>
      <c r="F253" s="95"/>
      <c r="G253" s="20">
        <f>(E253/$AR253)</f>
        <v>304.09485783424077</v>
      </c>
      <c r="H253" s="95"/>
      <c r="I253" s="20">
        <f>IF(G$255,G253/G$255*100,0)</f>
        <v>141.94297792731984</v>
      </c>
      <c r="J253" s="30"/>
      <c r="K253" s="23">
        <v>281071</v>
      </c>
      <c r="L253" s="95"/>
      <c r="M253" s="20">
        <f>(K253/$AR253)</f>
        <v>34.007380520266182</v>
      </c>
      <c r="N253" s="95"/>
      <c r="O253" s="20">
        <f>IF(M$255,M253/M$255*100,0)</f>
        <v>38.371031219102179</v>
      </c>
      <c r="P253" s="95"/>
      <c r="Q253" s="23">
        <v>1121612</v>
      </c>
      <c r="R253" s="95"/>
      <c r="S253" s="20">
        <f>(Q253/$AR253)</f>
        <v>135.70623109497882</v>
      </c>
      <c r="T253" s="95"/>
      <c r="U253" s="20">
        <f>IF(S$255,S253/S$255*100,0)</f>
        <v>204.4879518138051</v>
      </c>
      <c r="V253" s="95"/>
      <c r="W253" s="23">
        <f t="shared" si="5"/>
        <v>3916027</v>
      </c>
      <c r="X253" s="95"/>
      <c r="Y253" s="95"/>
      <c r="Z253" s="23">
        <v>2790214</v>
      </c>
      <c r="AA253" s="95"/>
      <c r="AB253" s="22">
        <f t="shared" si="6"/>
        <v>71.251143059023846</v>
      </c>
      <c r="AC253" s="95"/>
      <c r="AD253" s="23">
        <v>0</v>
      </c>
      <c r="AE253" s="95"/>
      <c r="AF253" s="22">
        <f t="shared" si="7"/>
        <v>0</v>
      </c>
      <c r="AG253" s="95"/>
      <c r="AH253" s="23">
        <v>862086</v>
      </c>
      <c r="AI253" s="95"/>
      <c r="AJ253" s="22">
        <f t="shared" si="8"/>
        <v>22.014301740003326</v>
      </c>
      <c r="AK253" s="95"/>
      <c r="AL253" s="23">
        <v>32021</v>
      </c>
      <c r="AM253" s="95"/>
      <c r="AN253" s="23">
        <v>0</v>
      </c>
      <c r="AO253" s="95"/>
      <c r="AP253" s="97">
        <v>38</v>
      </c>
      <c r="AQ253" s="95"/>
      <c r="AR253" s="23">
        <v>8265</v>
      </c>
    </row>
    <row r="254" spans="1:44" ht="8.85" customHeight="1" x14ac:dyDescent="0.25">
      <c r="A254" s="95"/>
      <c r="B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row>
    <row r="255" spans="1:44" ht="8.85" customHeight="1" x14ac:dyDescent="0.25">
      <c r="A255" s="97">
        <f>A253</f>
        <v>37</v>
      </c>
      <c r="B255" s="95"/>
      <c r="C255" s="91" t="s">
        <v>65</v>
      </c>
      <c r="D255" s="95"/>
      <c r="E255" s="24">
        <f>SUM(E217:E253)</f>
        <v>74681208</v>
      </c>
      <c r="F255" s="95"/>
      <c r="G255" s="26">
        <f>(E255/$AR255)</f>
        <v>214.23733831338157</v>
      </c>
      <c r="H255" s="95"/>
      <c r="I255" s="22">
        <f>IF(G$255,G255/G$255*100,0)</f>
        <v>100</v>
      </c>
      <c r="J255" s="25"/>
      <c r="K255" s="24">
        <f>SUM(K217:K253)</f>
        <v>30894835</v>
      </c>
      <c r="L255" s="95"/>
      <c r="M255" s="26">
        <f>(K255/$AR255)</f>
        <v>88.627747130591445</v>
      </c>
      <c r="N255" s="95"/>
      <c r="O255" s="22">
        <f>IF(M$255,M255/M$255*100,0)</f>
        <v>100</v>
      </c>
      <c r="P255" s="95"/>
      <c r="Q255" s="24">
        <f>SUM(Q217:Q253)</f>
        <v>23133867</v>
      </c>
      <c r="R255" s="95"/>
      <c r="S255" s="26">
        <f>(Q255/$AR255)</f>
        <v>66.363925058306151</v>
      </c>
      <c r="T255" s="95"/>
      <c r="U255" s="22">
        <f>IF(S$255,S255/S$255*100,0)</f>
        <v>100</v>
      </c>
      <c r="V255" s="95"/>
      <c r="W255" s="24">
        <f>SUM(W217:W253)</f>
        <v>128709910</v>
      </c>
      <c r="X255" s="95"/>
      <c r="Y255" s="95"/>
      <c r="Z255" s="24">
        <f>SUM(Z217:Z253)</f>
        <v>51046201</v>
      </c>
      <c r="AA255" s="95"/>
      <c r="AB255" s="22">
        <f>IF($W255,Z255/$W255*100,0)</f>
        <v>39.659883998054227</v>
      </c>
      <c r="AC255" s="95"/>
      <c r="AD255" s="24">
        <f>SUM(AD217:AD253)</f>
        <v>5185514</v>
      </c>
      <c r="AE255" s="95"/>
      <c r="AF255" s="22">
        <f>IF($W255,AD255/$W255*100,0)</f>
        <v>4.0288381834778688</v>
      </c>
      <c r="AG255" s="95"/>
      <c r="AH255" s="24">
        <f>SUM(AH217:AH253)</f>
        <v>1977709</v>
      </c>
      <c r="AI255" s="95"/>
      <c r="AJ255" s="22">
        <f>IF($W255,AH255/$W255*100,0)</f>
        <v>1.5365631131278081</v>
      </c>
      <c r="AK255" s="95"/>
      <c r="AL255" s="24">
        <f>SUM(AL217:AL253)</f>
        <v>20038764</v>
      </c>
      <c r="AM255" s="95"/>
      <c r="AN255" s="24">
        <f>SUM(AN217:AN253)</f>
        <v>161025.44</v>
      </c>
      <c r="AO255" s="95"/>
      <c r="AP255" s="97">
        <f>AP253</f>
        <v>38</v>
      </c>
      <c r="AQ255" s="95"/>
      <c r="AR255" s="23">
        <f>SUM(AR217:AR253)</f>
        <v>348591</v>
      </c>
    </row>
    <row r="256" spans="1:44" ht="8.85" customHeight="1" x14ac:dyDescent="0.25">
      <c r="A256" s="95"/>
      <c r="B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row>
    <row r="257" spans="1:44" ht="12" thickBot="1" x14ac:dyDescent="0.3">
      <c r="A257" s="108">
        <f>(A53+A195+A255)</f>
        <v>170</v>
      </c>
      <c r="B257" s="95"/>
      <c r="C257" s="91" t="s">
        <v>247</v>
      </c>
      <c r="D257" s="95"/>
      <c r="E257" s="27">
        <f>E53+E195+E255</f>
        <v>846139789</v>
      </c>
      <c r="F257" s="95"/>
      <c r="G257" s="26">
        <f>(E257/$AR257)</f>
        <v>97.589115398171629</v>
      </c>
      <c r="H257" s="95"/>
      <c r="I257" s="95"/>
      <c r="J257" s="95"/>
      <c r="K257" s="27">
        <f>(K53+K195+K255)</f>
        <v>736739664</v>
      </c>
      <c r="L257" s="95"/>
      <c r="M257" s="26">
        <f>(K257/$AR257)</f>
        <v>84.971505918044215</v>
      </c>
      <c r="N257" s="95"/>
      <c r="O257" s="95"/>
      <c r="P257" s="95"/>
      <c r="Q257" s="27">
        <f>(Q53+Q195+Q255)</f>
        <v>529109869</v>
      </c>
      <c r="R257" s="95"/>
      <c r="S257" s="26">
        <f>(Q257/$AR257)</f>
        <v>61.024625877926269</v>
      </c>
      <c r="T257" s="95"/>
      <c r="U257" s="95"/>
      <c r="V257" s="95"/>
      <c r="W257" s="27">
        <f>(W53+W195+W255)</f>
        <v>2111989322</v>
      </c>
      <c r="X257" s="95"/>
      <c r="Y257" s="95"/>
      <c r="Z257" s="27">
        <f>(Z53+Z195+Z255)</f>
        <v>481052298</v>
      </c>
      <c r="AA257" s="95"/>
      <c r="AB257" s="22">
        <f>IF($W257,Z257/$W257*100,0)</f>
        <v>22.777212601835302</v>
      </c>
      <c r="AC257" s="95"/>
      <c r="AD257" s="27">
        <f>(AD53+AD195+AD255)</f>
        <v>26106325</v>
      </c>
      <c r="AE257" s="95"/>
      <c r="AF257" s="22">
        <f>IF($W257,AD257/$W257*100,0)</f>
        <v>1.2361011832805091</v>
      </c>
      <c r="AG257" s="95"/>
      <c r="AH257" s="27">
        <f>(AH53+AH195+AH255)</f>
        <v>13587730</v>
      </c>
      <c r="AI257" s="95"/>
      <c r="AJ257" s="22">
        <f>IF($W257,AH257/$W257*100,0)</f>
        <v>0.64336168078410383</v>
      </c>
      <c r="AK257" s="95"/>
      <c r="AL257" s="27">
        <f>(AL53+AL195+AL255)</f>
        <v>764600408</v>
      </c>
      <c r="AM257" s="95"/>
      <c r="AN257" s="27">
        <f>(AN53+AN195+AN255)</f>
        <v>894276236.11999977</v>
      </c>
      <c r="AO257" s="95"/>
      <c r="AP257" s="108">
        <f>(AP53+AP195+AP255)</f>
        <v>171</v>
      </c>
      <c r="AR257" s="36">
        <f>(AR53+AR195+AR255)</f>
        <v>8670432</v>
      </c>
    </row>
    <row r="258" spans="1:44" ht="8.85" customHeight="1" thickTop="1" x14ac:dyDescent="0.25">
      <c r="B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row>
    <row r="259" spans="1:44" ht="8.85" customHeight="1" x14ac:dyDescent="0.25">
      <c r="B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row>
    <row r="260" spans="1:44" ht="12.2" customHeight="1" x14ac:dyDescent="0.25">
      <c r="B260" s="95"/>
      <c r="C260" s="83" t="s">
        <v>248</v>
      </c>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row>
    <row r="261" spans="1:44" ht="3.95" customHeight="1" x14ac:dyDescent="0.25">
      <c r="B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row>
    <row r="262" spans="1:44" ht="8.85" customHeight="1" x14ac:dyDescent="0.25">
      <c r="B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row>
    <row r="263" spans="1:44" ht="8.85" customHeight="1" x14ac:dyDescent="0.25">
      <c r="B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row>
    <row r="264" spans="1:44" ht="8.85" customHeight="1" x14ac:dyDescent="0.25">
      <c r="B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row>
    <row r="265" spans="1:44" ht="8.85" customHeight="1" x14ac:dyDescent="0.25">
      <c r="B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row>
    <row r="266" spans="1:44" ht="8.85" customHeight="1" x14ac:dyDescent="0.25">
      <c r="B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row>
    <row r="267" spans="1:44" ht="8.85" customHeight="1" x14ac:dyDescent="0.25">
      <c r="B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row>
    <row r="268" spans="1:44" ht="8.85" customHeight="1" x14ac:dyDescent="0.25">
      <c r="B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row>
    <row r="269" spans="1:44" ht="0.6" customHeight="1" x14ac:dyDescent="0.25">
      <c r="B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row>
    <row r="270" spans="1:44" ht="8.85" hidden="1" customHeight="1" x14ac:dyDescent="0.25">
      <c r="B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row>
    <row r="271" spans="1:44" ht="8.85" hidden="1" customHeight="1" x14ac:dyDescent="0.25">
      <c r="B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row>
    <row r="272" spans="1:44" ht="8.85" customHeight="1" x14ac:dyDescent="0.25">
      <c r="B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row>
    <row r="273" spans="1:43" s="80" customFormat="1" ht="11.25" customHeight="1" x14ac:dyDescent="0.25">
      <c r="A273" s="233"/>
      <c r="AQ273" s="237"/>
    </row>
  </sheetData>
  <printOptions gridLinesSet="0"/>
  <pageMargins left="3.75" right="0.25" top="0.5" bottom="0.3" header="0" footer="0"/>
  <pageSetup paperSize="17" pageOrder="overThenDown" orientation="landscape" r:id="rId1"/>
  <headerFooter alignWithMargins="0"/>
  <rowBreaks count="3" manualBreakCount="3">
    <brk id="68" max="42" man="1"/>
    <brk id="135" max="42" man="1"/>
    <brk id="203" max="42" man="1"/>
  </rowBreaks>
  <colBreaks count="1" manualBreakCount="1">
    <brk id="24" max="3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86F3-9910-4E06-A363-C83CCECC8DA4}">
  <sheetPr transitionEvaluation="1" transitionEntry="1"/>
  <dimension ref="A1:BB373"/>
  <sheetViews>
    <sheetView showGridLines="0" zoomScale="120" zoomScaleNormal="12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5" style="83" customWidth="1"/>
    <col min="2" max="2" width="1.5703125" style="83" customWidth="1"/>
    <col min="3" max="3" width="11.7109375" style="83" customWidth="1"/>
    <col min="4" max="4" width="1.5703125" style="83" customWidth="1"/>
    <col min="5" max="5" width="13.5703125" style="83" customWidth="1"/>
    <col min="6" max="6" width="1.5703125" style="83" customWidth="1"/>
    <col min="7" max="7" width="10.42578125" style="83" customWidth="1"/>
    <col min="8" max="8" width="1.5703125" style="83" customWidth="1"/>
    <col min="9" max="9" width="10.7109375" style="83" customWidth="1"/>
    <col min="10" max="10" width="2.42578125" style="83" customWidth="1"/>
    <col min="11" max="11" width="14.5703125" style="83" customWidth="1"/>
    <col min="12" max="12" width="1.5703125" style="83" customWidth="1"/>
    <col min="13" max="13" width="10.7109375" style="83" customWidth="1"/>
    <col min="14" max="14" width="1.5703125" style="83" customWidth="1"/>
    <col min="15" max="15" width="9.28515625" style="83" customWidth="1"/>
    <col min="16" max="16" width="2.42578125" style="83" customWidth="1"/>
    <col min="17" max="17" width="13.28515625" style="83" customWidth="1"/>
    <col min="18" max="18" width="1.5703125" style="83" customWidth="1"/>
    <col min="19" max="19" width="10.42578125" style="83" customWidth="1"/>
    <col min="20" max="20" width="1.5703125" style="83" customWidth="1"/>
    <col min="21" max="21" width="10.7109375" style="83" customWidth="1"/>
    <col min="22" max="22" width="1.5703125" style="83" customWidth="1"/>
    <col min="23" max="23" width="15.140625" style="83" customWidth="1"/>
    <col min="24" max="24" width="1.5703125" style="83" customWidth="1"/>
    <col min="25" max="25" width="14.42578125" style="83" customWidth="1"/>
    <col min="26" max="27" width="1.5703125" style="83" customWidth="1"/>
    <col min="28" max="28" width="14.42578125" style="83" customWidth="1"/>
    <col min="29" max="29" width="2.42578125" style="83" customWidth="1"/>
    <col min="30" max="30" width="12.7109375" style="83" customWidth="1"/>
    <col min="31" max="31" width="3.28515625" style="83" customWidth="1"/>
    <col min="32" max="32" width="14.42578125" style="83" customWidth="1"/>
    <col min="33" max="33" width="2.42578125" style="83" customWidth="1"/>
    <col min="34" max="34" width="12.7109375" style="83" customWidth="1"/>
    <col min="35" max="35" width="3.28515625" style="83" customWidth="1"/>
    <col min="36" max="36" width="14.42578125" style="83" customWidth="1"/>
    <col min="37" max="37" width="2.42578125" style="83" customWidth="1"/>
    <col min="38" max="38" width="12.7109375" style="83" customWidth="1"/>
    <col min="39" max="39" width="3.28515625" style="83" customWidth="1"/>
    <col min="40" max="40" width="14.42578125" style="83" customWidth="1"/>
    <col min="41" max="41" width="3.28515625" style="83" customWidth="1"/>
    <col min="42" max="42" width="14.42578125" style="83" customWidth="1"/>
    <col min="43" max="43" width="2.42578125" style="83" customWidth="1"/>
    <col min="44" max="44" width="14.42578125" style="83" customWidth="1"/>
    <col min="45" max="45" width="3.28515625" style="83" customWidth="1"/>
    <col min="46" max="46" width="5.85546875" style="83" customWidth="1"/>
    <col min="47" max="47" width="19.85546875" style="83" customWidth="1"/>
    <col min="48" max="48" width="8.42578125" style="83" hidden="1" customWidth="1"/>
    <col min="49" max="49" width="1.5703125" style="83" hidden="1" customWidth="1"/>
    <col min="50" max="50" width="12.7109375" style="83" hidden="1" customWidth="1"/>
    <col min="51" max="51" width="1.5703125" style="83" hidden="1" customWidth="1"/>
    <col min="52" max="52" width="12.7109375" style="83" hidden="1" customWidth="1"/>
    <col min="53" max="53" width="1.5703125" style="83" hidden="1" customWidth="1"/>
    <col min="54" max="54" width="12.7109375" style="83" hidden="1" customWidth="1"/>
    <col min="55" max="256" width="12.7109375" style="83"/>
    <col min="257" max="257" width="5" style="83" customWidth="1"/>
    <col min="258" max="258" width="1.5703125" style="83" customWidth="1"/>
    <col min="259" max="259" width="19.5703125" style="83" customWidth="1"/>
    <col min="260" max="260" width="1.5703125" style="83" customWidth="1"/>
    <col min="261" max="261" width="13.5703125" style="83" customWidth="1"/>
    <col min="262" max="262" width="1.5703125" style="83" customWidth="1"/>
    <col min="263" max="263" width="10.42578125" style="83" customWidth="1"/>
    <col min="264" max="264" width="1.5703125" style="83" customWidth="1"/>
    <col min="265" max="265" width="10.7109375" style="83" customWidth="1"/>
    <col min="266" max="266" width="2.42578125" style="83" customWidth="1"/>
    <col min="267" max="267" width="14.5703125" style="83" customWidth="1"/>
    <col min="268" max="268" width="1.5703125" style="83" customWidth="1"/>
    <col min="269" max="269" width="10.7109375" style="83" customWidth="1"/>
    <col min="270" max="270" width="1.5703125" style="83" customWidth="1"/>
    <col min="271" max="271" width="9.28515625" style="83" customWidth="1"/>
    <col min="272" max="272" width="2.42578125" style="83" customWidth="1"/>
    <col min="273" max="273" width="13.28515625" style="83" customWidth="1"/>
    <col min="274" max="274" width="1.5703125" style="83" customWidth="1"/>
    <col min="275" max="275" width="10.42578125" style="83" customWidth="1"/>
    <col min="276" max="276" width="1.5703125" style="83" customWidth="1"/>
    <col min="277" max="277" width="10.7109375" style="83" customWidth="1"/>
    <col min="278" max="278" width="1.5703125" style="83" customWidth="1"/>
    <col min="279" max="279" width="15.140625" style="83" customWidth="1"/>
    <col min="280" max="280" width="1.5703125" style="83" customWidth="1"/>
    <col min="281" max="281" width="14.42578125" style="83" customWidth="1"/>
    <col min="282" max="283" width="1.5703125" style="83" customWidth="1"/>
    <col min="284" max="284" width="14.42578125" style="83" customWidth="1"/>
    <col min="285" max="285" width="2.42578125" style="83" customWidth="1"/>
    <col min="286" max="286" width="12.7109375" style="83"/>
    <col min="287" max="287" width="3.28515625" style="83" customWidth="1"/>
    <col min="288" max="288" width="14.42578125" style="83" customWidth="1"/>
    <col min="289" max="289" width="2.42578125" style="83" customWidth="1"/>
    <col min="290" max="290" width="12.7109375" style="83"/>
    <col min="291" max="291" width="3.28515625" style="83" customWidth="1"/>
    <col min="292" max="292" width="14.42578125" style="83" customWidth="1"/>
    <col min="293" max="293" width="2.42578125" style="83" customWidth="1"/>
    <col min="294" max="294" width="12.7109375" style="83"/>
    <col min="295" max="295" width="3.28515625" style="83" customWidth="1"/>
    <col min="296" max="296" width="14.42578125" style="83" customWidth="1"/>
    <col min="297" max="297" width="3.28515625" style="83" customWidth="1"/>
    <col min="298" max="298" width="14.42578125" style="83" customWidth="1"/>
    <col min="299" max="299" width="2.42578125" style="83" customWidth="1"/>
    <col min="300" max="300" width="14.42578125" style="83" customWidth="1"/>
    <col min="301" max="301" width="3.28515625" style="83" customWidth="1"/>
    <col min="302" max="302" width="5.85546875" style="83" customWidth="1"/>
    <col min="303" max="303" width="19.85546875" style="83" customWidth="1"/>
    <col min="304" max="304" width="8.42578125" style="83" customWidth="1"/>
    <col min="305" max="305" width="1.5703125" style="83" customWidth="1"/>
    <col min="306" max="306" width="12.7109375" style="83"/>
    <col min="307" max="307" width="1.5703125" style="83" customWidth="1"/>
    <col min="308" max="308" width="12.7109375" style="83"/>
    <col min="309" max="309" width="1.5703125" style="83" customWidth="1"/>
    <col min="310" max="512" width="12.7109375" style="83"/>
    <col min="513" max="513" width="5" style="83" customWidth="1"/>
    <col min="514" max="514" width="1.5703125" style="83" customWidth="1"/>
    <col min="515" max="515" width="19.5703125" style="83" customWidth="1"/>
    <col min="516" max="516" width="1.5703125" style="83" customWidth="1"/>
    <col min="517" max="517" width="13.5703125" style="83" customWidth="1"/>
    <col min="518" max="518" width="1.5703125" style="83" customWidth="1"/>
    <col min="519" max="519" width="10.42578125" style="83" customWidth="1"/>
    <col min="520" max="520" width="1.5703125" style="83" customWidth="1"/>
    <col min="521" max="521" width="10.7109375" style="83" customWidth="1"/>
    <col min="522" max="522" width="2.42578125" style="83" customWidth="1"/>
    <col min="523" max="523" width="14.5703125" style="83" customWidth="1"/>
    <col min="524" max="524" width="1.5703125" style="83" customWidth="1"/>
    <col min="525" max="525" width="10.7109375" style="83" customWidth="1"/>
    <col min="526" max="526" width="1.5703125" style="83" customWidth="1"/>
    <col min="527" max="527" width="9.28515625" style="83" customWidth="1"/>
    <col min="528" max="528" width="2.42578125" style="83" customWidth="1"/>
    <col min="529" max="529" width="13.28515625" style="83" customWidth="1"/>
    <col min="530" max="530" width="1.5703125" style="83" customWidth="1"/>
    <col min="531" max="531" width="10.42578125" style="83" customWidth="1"/>
    <col min="532" max="532" width="1.5703125" style="83" customWidth="1"/>
    <col min="533" max="533" width="10.7109375" style="83" customWidth="1"/>
    <col min="534" max="534" width="1.5703125" style="83" customWidth="1"/>
    <col min="535" max="535" width="15.140625" style="83" customWidth="1"/>
    <col min="536" max="536" width="1.5703125" style="83" customWidth="1"/>
    <col min="537" max="537" width="14.42578125" style="83" customWidth="1"/>
    <col min="538" max="539" width="1.5703125" style="83" customWidth="1"/>
    <col min="540" max="540" width="14.42578125" style="83" customWidth="1"/>
    <col min="541" max="541" width="2.42578125" style="83" customWidth="1"/>
    <col min="542" max="542" width="12.7109375" style="83"/>
    <col min="543" max="543" width="3.28515625" style="83" customWidth="1"/>
    <col min="544" max="544" width="14.42578125" style="83" customWidth="1"/>
    <col min="545" max="545" width="2.42578125" style="83" customWidth="1"/>
    <col min="546" max="546" width="12.7109375" style="83"/>
    <col min="547" max="547" width="3.28515625" style="83" customWidth="1"/>
    <col min="548" max="548" width="14.42578125" style="83" customWidth="1"/>
    <col min="549" max="549" width="2.42578125" style="83" customWidth="1"/>
    <col min="550" max="550" width="12.7109375" style="83"/>
    <col min="551" max="551" width="3.28515625" style="83" customWidth="1"/>
    <col min="552" max="552" width="14.42578125" style="83" customWidth="1"/>
    <col min="553" max="553" width="3.28515625" style="83" customWidth="1"/>
    <col min="554" max="554" width="14.42578125" style="83" customWidth="1"/>
    <col min="555" max="555" width="2.42578125" style="83" customWidth="1"/>
    <col min="556" max="556" width="14.42578125" style="83" customWidth="1"/>
    <col min="557" max="557" width="3.28515625" style="83" customWidth="1"/>
    <col min="558" max="558" width="5.85546875" style="83" customWidth="1"/>
    <col min="559" max="559" width="19.85546875" style="83" customWidth="1"/>
    <col min="560" max="560" width="8.42578125" style="83" customWidth="1"/>
    <col min="561" max="561" width="1.5703125" style="83" customWidth="1"/>
    <col min="562" max="562" width="12.7109375" style="83"/>
    <col min="563" max="563" width="1.5703125" style="83" customWidth="1"/>
    <col min="564" max="564" width="12.7109375" style="83"/>
    <col min="565" max="565" width="1.5703125" style="83" customWidth="1"/>
    <col min="566" max="768" width="12.7109375" style="83"/>
    <col min="769" max="769" width="5" style="83" customWidth="1"/>
    <col min="770" max="770" width="1.5703125" style="83" customWidth="1"/>
    <col min="771" max="771" width="19.5703125" style="83" customWidth="1"/>
    <col min="772" max="772" width="1.5703125" style="83" customWidth="1"/>
    <col min="773" max="773" width="13.5703125" style="83" customWidth="1"/>
    <col min="774" max="774" width="1.5703125" style="83" customWidth="1"/>
    <col min="775" max="775" width="10.42578125" style="83" customWidth="1"/>
    <col min="776" max="776" width="1.5703125" style="83" customWidth="1"/>
    <col min="777" max="777" width="10.7109375" style="83" customWidth="1"/>
    <col min="778" max="778" width="2.42578125" style="83" customWidth="1"/>
    <col min="779" max="779" width="14.5703125" style="83" customWidth="1"/>
    <col min="780" max="780" width="1.5703125" style="83" customWidth="1"/>
    <col min="781" max="781" width="10.7109375" style="83" customWidth="1"/>
    <col min="782" max="782" width="1.5703125" style="83" customWidth="1"/>
    <col min="783" max="783" width="9.28515625" style="83" customWidth="1"/>
    <col min="784" max="784" width="2.42578125" style="83" customWidth="1"/>
    <col min="785" max="785" width="13.28515625" style="83" customWidth="1"/>
    <col min="786" max="786" width="1.5703125" style="83" customWidth="1"/>
    <col min="787" max="787" width="10.42578125" style="83" customWidth="1"/>
    <col min="788" max="788" width="1.5703125" style="83" customWidth="1"/>
    <col min="789" max="789" width="10.7109375" style="83" customWidth="1"/>
    <col min="790" max="790" width="1.5703125" style="83" customWidth="1"/>
    <col min="791" max="791" width="15.140625" style="83" customWidth="1"/>
    <col min="792" max="792" width="1.5703125" style="83" customWidth="1"/>
    <col min="793" max="793" width="14.42578125" style="83" customWidth="1"/>
    <col min="794" max="795" width="1.5703125" style="83" customWidth="1"/>
    <col min="796" max="796" width="14.42578125" style="83" customWidth="1"/>
    <col min="797" max="797" width="2.42578125" style="83" customWidth="1"/>
    <col min="798" max="798" width="12.7109375" style="83"/>
    <col min="799" max="799" width="3.28515625" style="83" customWidth="1"/>
    <col min="800" max="800" width="14.42578125" style="83" customWidth="1"/>
    <col min="801" max="801" width="2.42578125" style="83" customWidth="1"/>
    <col min="802" max="802" width="12.7109375" style="83"/>
    <col min="803" max="803" width="3.28515625" style="83" customWidth="1"/>
    <col min="804" max="804" width="14.42578125" style="83" customWidth="1"/>
    <col min="805" max="805" width="2.42578125" style="83" customWidth="1"/>
    <col min="806" max="806" width="12.7109375" style="83"/>
    <col min="807" max="807" width="3.28515625" style="83" customWidth="1"/>
    <col min="808" max="808" width="14.42578125" style="83" customWidth="1"/>
    <col min="809" max="809" width="3.28515625" style="83" customWidth="1"/>
    <col min="810" max="810" width="14.42578125" style="83" customWidth="1"/>
    <col min="811" max="811" width="2.42578125" style="83" customWidth="1"/>
    <col min="812" max="812" width="14.42578125" style="83" customWidth="1"/>
    <col min="813" max="813" width="3.28515625" style="83" customWidth="1"/>
    <col min="814" max="814" width="5.85546875" style="83" customWidth="1"/>
    <col min="815" max="815" width="19.85546875" style="83" customWidth="1"/>
    <col min="816" max="816" width="8.42578125" style="83" customWidth="1"/>
    <col min="817" max="817" width="1.5703125" style="83" customWidth="1"/>
    <col min="818" max="818" width="12.7109375" style="83"/>
    <col min="819" max="819" width="1.5703125" style="83" customWidth="1"/>
    <col min="820" max="820" width="12.7109375" style="83"/>
    <col min="821" max="821" width="1.5703125" style="83" customWidth="1"/>
    <col min="822" max="1024" width="12.7109375" style="83"/>
    <col min="1025" max="1025" width="5" style="83" customWidth="1"/>
    <col min="1026" max="1026" width="1.5703125" style="83" customWidth="1"/>
    <col min="1027" max="1027" width="19.5703125" style="83" customWidth="1"/>
    <col min="1028" max="1028" width="1.5703125" style="83" customWidth="1"/>
    <col min="1029" max="1029" width="13.5703125" style="83" customWidth="1"/>
    <col min="1030" max="1030" width="1.5703125" style="83" customWidth="1"/>
    <col min="1031" max="1031" width="10.42578125" style="83" customWidth="1"/>
    <col min="1032" max="1032" width="1.5703125" style="83" customWidth="1"/>
    <col min="1033" max="1033" width="10.7109375" style="83" customWidth="1"/>
    <col min="1034" max="1034" width="2.42578125" style="83" customWidth="1"/>
    <col min="1035" max="1035" width="14.5703125" style="83" customWidth="1"/>
    <col min="1036" max="1036" width="1.5703125" style="83" customWidth="1"/>
    <col min="1037" max="1037" width="10.7109375" style="83" customWidth="1"/>
    <col min="1038" max="1038" width="1.5703125" style="83" customWidth="1"/>
    <col min="1039" max="1039" width="9.28515625" style="83" customWidth="1"/>
    <col min="1040" max="1040" width="2.42578125" style="83" customWidth="1"/>
    <col min="1041" max="1041" width="13.28515625" style="83" customWidth="1"/>
    <col min="1042" max="1042" width="1.5703125" style="83" customWidth="1"/>
    <col min="1043" max="1043" width="10.42578125" style="83" customWidth="1"/>
    <col min="1044" max="1044" width="1.5703125" style="83" customWidth="1"/>
    <col min="1045" max="1045" width="10.7109375" style="83" customWidth="1"/>
    <col min="1046" max="1046" width="1.5703125" style="83" customWidth="1"/>
    <col min="1047" max="1047" width="15.140625" style="83" customWidth="1"/>
    <col min="1048" max="1048" width="1.5703125" style="83" customWidth="1"/>
    <col min="1049" max="1049" width="14.42578125" style="83" customWidth="1"/>
    <col min="1050" max="1051" width="1.5703125" style="83" customWidth="1"/>
    <col min="1052" max="1052" width="14.42578125" style="83" customWidth="1"/>
    <col min="1053" max="1053" width="2.42578125" style="83" customWidth="1"/>
    <col min="1054" max="1054" width="12.7109375" style="83"/>
    <col min="1055" max="1055" width="3.28515625" style="83" customWidth="1"/>
    <col min="1056" max="1056" width="14.42578125" style="83" customWidth="1"/>
    <col min="1057" max="1057" width="2.42578125" style="83" customWidth="1"/>
    <col min="1058" max="1058" width="12.7109375" style="83"/>
    <col min="1059" max="1059" width="3.28515625" style="83" customWidth="1"/>
    <col min="1060" max="1060" width="14.42578125" style="83" customWidth="1"/>
    <col min="1061" max="1061" width="2.42578125" style="83" customWidth="1"/>
    <col min="1062" max="1062" width="12.7109375" style="83"/>
    <col min="1063" max="1063" width="3.28515625" style="83" customWidth="1"/>
    <col min="1064" max="1064" width="14.42578125" style="83" customWidth="1"/>
    <col min="1065" max="1065" width="3.28515625" style="83" customWidth="1"/>
    <col min="1066" max="1066" width="14.42578125" style="83" customWidth="1"/>
    <col min="1067" max="1067" width="2.42578125" style="83" customWidth="1"/>
    <col min="1068" max="1068" width="14.42578125" style="83" customWidth="1"/>
    <col min="1069" max="1069" width="3.28515625" style="83" customWidth="1"/>
    <col min="1070" max="1070" width="5.85546875" style="83" customWidth="1"/>
    <col min="1071" max="1071" width="19.85546875" style="83" customWidth="1"/>
    <col min="1072" max="1072" width="8.42578125" style="83" customWidth="1"/>
    <col min="1073" max="1073" width="1.5703125" style="83" customWidth="1"/>
    <col min="1074" max="1074" width="12.7109375" style="83"/>
    <col min="1075" max="1075" width="1.5703125" style="83" customWidth="1"/>
    <col min="1076" max="1076" width="12.7109375" style="83"/>
    <col min="1077" max="1077" width="1.5703125" style="83" customWidth="1"/>
    <col min="1078" max="1280" width="12.7109375" style="83"/>
    <col min="1281" max="1281" width="5" style="83" customWidth="1"/>
    <col min="1282" max="1282" width="1.5703125" style="83" customWidth="1"/>
    <col min="1283" max="1283" width="19.5703125" style="83" customWidth="1"/>
    <col min="1284" max="1284" width="1.5703125" style="83" customWidth="1"/>
    <col min="1285" max="1285" width="13.5703125" style="83" customWidth="1"/>
    <col min="1286" max="1286" width="1.5703125" style="83" customWidth="1"/>
    <col min="1287" max="1287" width="10.42578125" style="83" customWidth="1"/>
    <col min="1288" max="1288" width="1.5703125" style="83" customWidth="1"/>
    <col min="1289" max="1289" width="10.7109375" style="83" customWidth="1"/>
    <col min="1290" max="1290" width="2.42578125" style="83" customWidth="1"/>
    <col min="1291" max="1291" width="14.5703125" style="83" customWidth="1"/>
    <col min="1292" max="1292" width="1.5703125" style="83" customWidth="1"/>
    <col min="1293" max="1293" width="10.7109375" style="83" customWidth="1"/>
    <col min="1294" max="1294" width="1.5703125" style="83" customWidth="1"/>
    <col min="1295" max="1295" width="9.28515625" style="83" customWidth="1"/>
    <col min="1296" max="1296" width="2.42578125" style="83" customWidth="1"/>
    <col min="1297" max="1297" width="13.28515625" style="83" customWidth="1"/>
    <col min="1298" max="1298" width="1.5703125" style="83" customWidth="1"/>
    <col min="1299" max="1299" width="10.42578125" style="83" customWidth="1"/>
    <col min="1300" max="1300" width="1.5703125" style="83" customWidth="1"/>
    <col min="1301" max="1301" width="10.7109375" style="83" customWidth="1"/>
    <col min="1302" max="1302" width="1.5703125" style="83" customWidth="1"/>
    <col min="1303" max="1303" width="15.140625" style="83" customWidth="1"/>
    <col min="1304" max="1304" width="1.5703125" style="83" customWidth="1"/>
    <col min="1305" max="1305" width="14.42578125" style="83" customWidth="1"/>
    <col min="1306" max="1307" width="1.5703125" style="83" customWidth="1"/>
    <col min="1308" max="1308" width="14.42578125" style="83" customWidth="1"/>
    <col min="1309" max="1309" width="2.42578125" style="83" customWidth="1"/>
    <col min="1310" max="1310" width="12.7109375" style="83"/>
    <col min="1311" max="1311" width="3.28515625" style="83" customWidth="1"/>
    <col min="1312" max="1312" width="14.42578125" style="83" customWidth="1"/>
    <col min="1313" max="1313" width="2.42578125" style="83" customWidth="1"/>
    <col min="1314" max="1314" width="12.7109375" style="83"/>
    <col min="1315" max="1315" width="3.28515625" style="83" customWidth="1"/>
    <col min="1316" max="1316" width="14.42578125" style="83" customWidth="1"/>
    <col min="1317" max="1317" width="2.42578125" style="83" customWidth="1"/>
    <col min="1318" max="1318" width="12.7109375" style="83"/>
    <col min="1319" max="1319" width="3.28515625" style="83" customWidth="1"/>
    <col min="1320" max="1320" width="14.42578125" style="83" customWidth="1"/>
    <col min="1321" max="1321" width="3.28515625" style="83" customWidth="1"/>
    <col min="1322" max="1322" width="14.42578125" style="83" customWidth="1"/>
    <col min="1323" max="1323" width="2.42578125" style="83" customWidth="1"/>
    <col min="1324" max="1324" width="14.42578125" style="83" customWidth="1"/>
    <col min="1325" max="1325" width="3.28515625" style="83" customWidth="1"/>
    <col min="1326" max="1326" width="5.85546875" style="83" customWidth="1"/>
    <col min="1327" max="1327" width="19.85546875" style="83" customWidth="1"/>
    <col min="1328" max="1328" width="8.42578125" style="83" customWidth="1"/>
    <col min="1329" max="1329" width="1.5703125" style="83" customWidth="1"/>
    <col min="1330" max="1330" width="12.7109375" style="83"/>
    <col min="1331" max="1331" width="1.5703125" style="83" customWidth="1"/>
    <col min="1332" max="1332" width="12.7109375" style="83"/>
    <col min="1333" max="1333" width="1.5703125" style="83" customWidth="1"/>
    <col min="1334" max="1536" width="12.7109375" style="83"/>
    <col min="1537" max="1537" width="5" style="83" customWidth="1"/>
    <col min="1538" max="1538" width="1.5703125" style="83" customWidth="1"/>
    <col min="1539" max="1539" width="19.5703125" style="83" customWidth="1"/>
    <col min="1540" max="1540" width="1.5703125" style="83" customWidth="1"/>
    <col min="1541" max="1541" width="13.5703125" style="83" customWidth="1"/>
    <col min="1542" max="1542" width="1.5703125" style="83" customWidth="1"/>
    <col min="1543" max="1543" width="10.42578125" style="83" customWidth="1"/>
    <col min="1544" max="1544" width="1.5703125" style="83" customWidth="1"/>
    <col min="1545" max="1545" width="10.7109375" style="83" customWidth="1"/>
    <col min="1546" max="1546" width="2.42578125" style="83" customWidth="1"/>
    <col min="1547" max="1547" width="14.5703125" style="83" customWidth="1"/>
    <col min="1548" max="1548" width="1.5703125" style="83" customWidth="1"/>
    <col min="1549" max="1549" width="10.7109375" style="83" customWidth="1"/>
    <col min="1550" max="1550" width="1.5703125" style="83" customWidth="1"/>
    <col min="1551" max="1551" width="9.28515625" style="83" customWidth="1"/>
    <col min="1552" max="1552" width="2.42578125" style="83" customWidth="1"/>
    <col min="1553" max="1553" width="13.28515625" style="83" customWidth="1"/>
    <col min="1554" max="1554" width="1.5703125" style="83" customWidth="1"/>
    <col min="1555" max="1555" width="10.42578125" style="83" customWidth="1"/>
    <col min="1556" max="1556" width="1.5703125" style="83" customWidth="1"/>
    <col min="1557" max="1557" width="10.7109375" style="83" customWidth="1"/>
    <col min="1558" max="1558" width="1.5703125" style="83" customWidth="1"/>
    <col min="1559" max="1559" width="15.140625" style="83" customWidth="1"/>
    <col min="1560" max="1560" width="1.5703125" style="83" customWidth="1"/>
    <col min="1561" max="1561" width="14.42578125" style="83" customWidth="1"/>
    <col min="1562" max="1563" width="1.5703125" style="83" customWidth="1"/>
    <col min="1564" max="1564" width="14.42578125" style="83" customWidth="1"/>
    <col min="1565" max="1565" width="2.42578125" style="83" customWidth="1"/>
    <col min="1566" max="1566" width="12.7109375" style="83"/>
    <col min="1567" max="1567" width="3.28515625" style="83" customWidth="1"/>
    <col min="1568" max="1568" width="14.42578125" style="83" customWidth="1"/>
    <col min="1569" max="1569" width="2.42578125" style="83" customWidth="1"/>
    <col min="1570" max="1570" width="12.7109375" style="83"/>
    <col min="1571" max="1571" width="3.28515625" style="83" customWidth="1"/>
    <col min="1572" max="1572" width="14.42578125" style="83" customWidth="1"/>
    <col min="1573" max="1573" width="2.42578125" style="83" customWidth="1"/>
    <col min="1574" max="1574" width="12.7109375" style="83"/>
    <col min="1575" max="1575" width="3.28515625" style="83" customWidth="1"/>
    <col min="1576" max="1576" width="14.42578125" style="83" customWidth="1"/>
    <col min="1577" max="1577" width="3.28515625" style="83" customWidth="1"/>
    <col min="1578" max="1578" width="14.42578125" style="83" customWidth="1"/>
    <col min="1579" max="1579" width="2.42578125" style="83" customWidth="1"/>
    <col min="1580" max="1580" width="14.42578125" style="83" customWidth="1"/>
    <col min="1581" max="1581" width="3.28515625" style="83" customWidth="1"/>
    <col min="1582" max="1582" width="5.85546875" style="83" customWidth="1"/>
    <col min="1583" max="1583" width="19.85546875" style="83" customWidth="1"/>
    <col min="1584" max="1584" width="8.42578125" style="83" customWidth="1"/>
    <col min="1585" max="1585" width="1.5703125" style="83" customWidth="1"/>
    <col min="1586" max="1586" width="12.7109375" style="83"/>
    <col min="1587" max="1587" width="1.5703125" style="83" customWidth="1"/>
    <col min="1588" max="1588" width="12.7109375" style="83"/>
    <col min="1589" max="1589" width="1.5703125" style="83" customWidth="1"/>
    <col min="1590" max="1792" width="12.7109375" style="83"/>
    <col min="1793" max="1793" width="5" style="83" customWidth="1"/>
    <col min="1794" max="1794" width="1.5703125" style="83" customWidth="1"/>
    <col min="1795" max="1795" width="19.5703125" style="83" customWidth="1"/>
    <col min="1796" max="1796" width="1.5703125" style="83" customWidth="1"/>
    <col min="1797" max="1797" width="13.5703125" style="83" customWidth="1"/>
    <col min="1798" max="1798" width="1.5703125" style="83" customWidth="1"/>
    <col min="1799" max="1799" width="10.42578125" style="83" customWidth="1"/>
    <col min="1800" max="1800" width="1.5703125" style="83" customWidth="1"/>
    <col min="1801" max="1801" width="10.7109375" style="83" customWidth="1"/>
    <col min="1802" max="1802" width="2.42578125" style="83" customWidth="1"/>
    <col min="1803" max="1803" width="14.5703125" style="83" customWidth="1"/>
    <col min="1804" max="1804" width="1.5703125" style="83" customWidth="1"/>
    <col min="1805" max="1805" width="10.7109375" style="83" customWidth="1"/>
    <col min="1806" max="1806" width="1.5703125" style="83" customWidth="1"/>
    <col min="1807" max="1807" width="9.28515625" style="83" customWidth="1"/>
    <col min="1808" max="1808" width="2.42578125" style="83" customWidth="1"/>
    <col min="1809" max="1809" width="13.28515625" style="83" customWidth="1"/>
    <col min="1810" max="1810" width="1.5703125" style="83" customWidth="1"/>
    <col min="1811" max="1811" width="10.42578125" style="83" customWidth="1"/>
    <col min="1812" max="1812" width="1.5703125" style="83" customWidth="1"/>
    <col min="1813" max="1813" width="10.7109375" style="83" customWidth="1"/>
    <col min="1814" max="1814" width="1.5703125" style="83" customWidth="1"/>
    <col min="1815" max="1815" width="15.140625" style="83" customWidth="1"/>
    <col min="1816" max="1816" width="1.5703125" style="83" customWidth="1"/>
    <col min="1817" max="1817" width="14.42578125" style="83" customWidth="1"/>
    <col min="1818" max="1819" width="1.5703125" style="83" customWidth="1"/>
    <col min="1820" max="1820" width="14.42578125" style="83" customWidth="1"/>
    <col min="1821" max="1821" width="2.42578125" style="83" customWidth="1"/>
    <col min="1822" max="1822" width="12.7109375" style="83"/>
    <col min="1823" max="1823" width="3.28515625" style="83" customWidth="1"/>
    <col min="1824" max="1824" width="14.42578125" style="83" customWidth="1"/>
    <col min="1825" max="1825" width="2.42578125" style="83" customWidth="1"/>
    <col min="1826" max="1826" width="12.7109375" style="83"/>
    <col min="1827" max="1827" width="3.28515625" style="83" customWidth="1"/>
    <col min="1828" max="1828" width="14.42578125" style="83" customWidth="1"/>
    <col min="1829" max="1829" width="2.42578125" style="83" customWidth="1"/>
    <col min="1830" max="1830" width="12.7109375" style="83"/>
    <col min="1831" max="1831" width="3.28515625" style="83" customWidth="1"/>
    <col min="1832" max="1832" width="14.42578125" style="83" customWidth="1"/>
    <col min="1833" max="1833" width="3.28515625" style="83" customWidth="1"/>
    <col min="1834" max="1834" width="14.42578125" style="83" customWidth="1"/>
    <col min="1835" max="1835" width="2.42578125" style="83" customWidth="1"/>
    <col min="1836" max="1836" width="14.42578125" style="83" customWidth="1"/>
    <col min="1837" max="1837" width="3.28515625" style="83" customWidth="1"/>
    <col min="1838" max="1838" width="5.85546875" style="83" customWidth="1"/>
    <col min="1839" max="1839" width="19.85546875" style="83" customWidth="1"/>
    <col min="1840" max="1840" width="8.42578125" style="83" customWidth="1"/>
    <col min="1841" max="1841" width="1.5703125" style="83" customWidth="1"/>
    <col min="1842" max="1842" width="12.7109375" style="83"/>
    <col min="1843" max="1843" width="1.5703125" style="83" customWidth="1"/>
    <col min="1844" max="1844" width="12.7109375" style="83"/>
    <col min="1845" max="1845" width="1.5703125" style="83" customWidth="1"/>
    <col min="1846" max="2048" width="12.7109375" style="83"/>
    <col min="2049" max="2049" width="5" style="83" customWidth="1"/>
    <col min="2050" max="2050" width="1.5703125" style="83" customWidth="1"/>
    <col min="2051" max="2051" width="19.5703125" style="83" customWidth="1"/>
    <col min="2052" max="2052" width="1.5703125" style="83" customWidth="1"/>
    <col min="2053" max="2053" width="13.5703125" style="83" customWidth="1"/>
    <col min="2054" max="2054" width="1.5703125" style="83" customWidth="1"/>
    <col min="2055" max="2055" width="10.42578125" style="83" customWidth="1"/>
    <col min="2056" max="2056" width="1.5703125" style="83" customWidth="1"/>
    <col min="2057" max="2057" width="10.7109375" style="83" customWidth="1"/>
    <col min="2058" max="2058" width="2.42578125" style="83" customWidth="1"/>
    <col min="2059" max="2059" width="14.5703125" style="83" customWidth="1"/>
    <col min="2060" max="2060" width="1.5703125" style="83" customWidth="1"/>
    <col min="2061" max="2061" width="10.7109375" style="83" customWidth="1"/>
    <col min="2062" max="2062" width="1.5703125" style="83" customWidth="1"/>
    <col min="2063" max="2063" width="9.28515625" style="83" customWidth="1"/>
    <col min="2064" max="2064" width="2.42578125" style="83" customWidth="1"/>
    <col min="2065" max="2065" width="13.28515625" style="83" customWidth="1"/>
    <col min="2066" max="2066" width="1.5703125" style="83" customWidth="1"/>
    <col min="2067" max="2067" width="10.42578125" style="83" customWidth="1"/>
    <col min="2068" max="2068" width="1.5703125" style="83" customWidth="1"/>
    <col min="2069" max="2069" width="10.7109375" style="83" customWidth="1"/>
    <col min="2070" max="2070" width="1.5703125" style="83" customWidth="1"/>
    <col min="2071" max="2071" width="15.140625" style="83" customWidth="1"/>
    <col min="2072" max="2072" width="1.5703125" style="83" customWidth="1"/>
    <col min="2073" max="2073" width="14.42578125" style="83" customWidth="1"/>
    <col min="2074" max="2075" width="1.5703125" style="83" customWidth="1"/>
    <col min="2076" max="2076" width="14.42578125" style="83" customWidth="1"/>
    <col min="2077" max="2077" width="2.42578125" style="83" customWidth="1"/>
    <col min="2078" max="2078" width="12.7109375" style="83"/>
    <col min="2079" max="2079" width="3.28515625" style="83" customWidth="1"/>
    <col min="2080" max="2080" width="14.42578125" style="83" customWidth="1"/>
    <col min="2081" max="2081" width="2.42578125" style="83" customWidth="1"/>
    <col min="2082" max="2082" width="12.7109375" style="83"/>
    <col min="2083" max="2083" width="3.28515625" style="83" customWidth="1"/>
    <col min="2084" max="2084" width="14.42578125" style="83" customWidth="1"/>
    <col min="2085" max="2085" width="2.42578125" style="83" customWidth="1"/>
    <col min="2086" max="2086" width="12.7109375" style="83"/>
    <col min="2087" max="2087" width="3.28515625" style="83" customWidth="1"/>
    <col min="2088" max="2088" width="14.42578125" style="83" customWidth="1"/>
    <col min="2089" max="2089" width="3.28515625" style="83" customWidth="1"/>
    <col min="2090" max="2090" width="14.42578125" style="83" customWidth="1"/>
    <col min="2091" max="2091" width="2.42578125" style="83" customWidth="1"/>
    <col min="2092" max="2092" width="14.42578125" style="83" customWidth="1"/>
    <col min="2093" max="2093" width="3.28515625" style="83" customWidth="1"/>
    <col min="2094" max="2094" width="5.85546875" style="83" customWidth="1"/>
    <col min="2095" max="2095" width="19.85546875" style="83" customWidth="1"/>
    <col min="2096" max="2096" width="8.42578125" style="83" customWidth="1"/>
    <col min="2097" max="2097" width="1.5703125" style="83" customWidth="1"/>
    <col min="2098" max="2098" width="12.7109375" style="83"/>
    <col min="2099" max="2099" width="1.5703125" style="83" customWidth="1"/>
    <col min="2100" max="2100" width="12.7109375" style="83"/>
    <col min="2101" max="2101" width="1.5703125" style="83" customWidth="1"/>
    <col min="2102" max="2304" width="12.7109375" style="83"/>
    <col min="2305" max="2305" width="5" style="83" customWidth="1"/>
    <col min="2306" max="2306" width="1.5703125" style="83" customWidth="1"/>
    <col min="2307" max="2307" width="19.5703125" style="83" customWidth="1"/>
    <col min="2308" max="2308" width="1.5703125" style="83" customWidth="1"/>
    <col min="2309" max="2309" width="13.5703125" style="83" customWidth="1"/>
    <col min="2310" max="2310" width="1.5703125" style="83" customWidth="1"/>
    <col min="2311" max="2311" width="10.42578125" style="83" customWidth="1"/>
    <col min="2312" max="2312" width="1.5703125" style="83" customWidth="1"/>
    <col min="2313" max="2313" width="10.7109375" style="83" customWidth="1"/>
    <col min="2314" max="2314" width="2.42578125" style="83" customWidth="1"/>
    <col min="2315" max="2315" width="14.5703125" style="83" customWidth="1"/>
    <col min="2316" max="2316" width="1.5703125" style="83" customWidth="1"/>
    <col min="2317" max="2317" width="10.7109375" style="83" customWidth="1"/>
    <col min="2318" max="2318" width="1.5703125" style="83" customWidth="1"/>
    <col min="2319" max="2319" width="9.28515625" style="83" customWidth="1"/>
    <col min="2320" max="2320" width="2.42578125" style="83" customWidth="1"/>
    <col min="2321" max="2321" width="13.28515625" style="83" customWidth="1"/>
    <col min="2322" max="2322" width="1.5703125" style="83" customWidth="1"/>
    <col min="2323" max="2323" width="10.42578125" style="83" customWidth="1"/>
    <col min="2324" max="2324" width="1.5703125" style="83" customWidth="1"/>
    <col min="2325" max="2325" width="10.7109375" style="83" customWidth="1"/>
    <col min="2326" max="2326" width="1.5703125" style="83" customWidth="1"/>
    <col min="2327" max="2327" width="15.140625" style="83" customWidth="1"/>
    <col min="2328" max="2328" width="1.5703125" style="83" customWidth="1"/>
    <col min="2329" max="2329" width="14.42578125" style="83" customWidth="1"/>
    <col min="2330" max="2331" width="1.5703125" style="83" customWidth="1"/>
    <col min="2332" max="2332" width="14.42578125" style="83" customWidth="1"/>
    <col min="2333" max="2333" width="2.42578125" style="83" customWidth="1"/>
    <col min="2334" max="2334" width="12.7109375" style="83"/>
    <col min="2335" max="2335" width="3.28515625" style="83" customWidth="1"/>
    <col min="2336" max="2336" width="14.42578125" style="83" customWidth="1"/>
    <col min="2337" max="2337" width="2.42578125" style="83" customWidth="1"/>
    <col min="2338" max="2338" width="12.7109375" style="83"/>
    <col min="2339" max="2339" width="3.28515625" style="83" customWidth="1"/>
    <col min="2340" max="2340" width="14.42578125" style="83" customWidth="1"/>
    <col min="2341" max="2341" width="2.42578125" style="83" customWidth="1"/>
    <col min="2342" max="2342" width="12.7109375" style="83"/>
    <col min="2343" max="2343" width="3.28515625" style="83" customWidth="1"/>
    <col min="2344" max="2344" width="14.42578125" style="83" customWidth="1"/>
    <col min="2345" max="2345" width="3.28515625" style="83" customWidth="1"/>
    <col min="2346" max="2346" width="14.42578125" style="83" customWidth="1"/>
    <col min="2347" max="2347" width="2.42578125" style="83" customWidth="1"/>
    <col min="2348" max="2348" width="14.42578125" style="83" customWidth="1"/>
    <col min="2349" max="2349" width="3.28515625" style="83" customWidth="1"/>
    <col min="2350" max="2350" width="5.85546875" style="83" customWidth="1"/>
    <col min="2351" max="2351" width="19.85546875" style="83" customWidth="1"/>
    <col min="2352" max="2352" width="8.42578125" style="83" customWidth="1"/>
    <col min="2353" max="2353" width="1.5703125" style="83" customWidth="1"/>
    <col min="2354" max="2354" width="12.7109375" style="83"/>
    <col min="2355" max="2355" width="1.5703125" style="83" customWidth="1"/>
    <col min="2356" max="2356" width="12.7109375" style="83"/>
    <col min="2357" max="2357" width="1.5703125" style="83" customWidth="1"/>
    <col min="2358" max="2560" width="12.7109375" style="83"/>
    <col min="2561" max="2561" width="5" style="83" customWidth="1"/>
    <col min="2562" max="2562" width="1.5703125" style="83" customWidth="1"/>
    <col min="2563" max="2563" width="19.5703125" style="83" customWidth="1"/>
    <col min="2564" max="2564" width="1.5703125" style="83" customWidth="1"/>
    <col min="2565" max="2565" width="13.5703125" style="83" customWidth="1"/>
    <col min="2566" max="2566" width="1.5703125" style="83" customWidth="1"/>
    <col min="2567" max="2567" width="10.42578125" style="83" customWidth="1"/>
    <col min="2568" max="2568" width="1.5703125" style="83" customWidth="1"/>
    <col min="2569" max="2569" width="10.7109375" style="83" customWidth="1"/>
    <col min="2570" max="2570" width="2.42578125" style="83" customWidth="1"/>
    <col min="2571" max="2571" width="14.5703125" style="83" customWidth="1"/>
    <col min="2572" max="2572" width="1.5703125" style="83" customWidth="1"/>
    <col min="2573" max="2573" width="10.7109375" style="83" customWidth="1"/>
    <col min="2574" max="2574" width="1.5703125" style="83" customWidth="1"/>
    <col min="2575" max="2575" width="9.28515625" style="83" customWidth="1"/>
    <col min="2576" max="2576" width="2.42578125" style="83" customWidth="1"/>
    <col min="2577" max="2577" width="13.28515625" style="83" customWidth="1"/>
    <col min="2578" max="2578" width="1.5703125" style="83" customWidth="1"/>
    <col min="2579" max="2579" width="10.42578125" style="83" customWidth="1"/>
    <col min="2580" max="2580" width="1.5703125" style="83" customWidth="1"/>
    <col min="2581" max="2581" width="10.7109375" style="83" customWidth="1"/>
    <col min="2582" max="2582" width="1.5703125" style="83" customWidth="1"/>
    <col min="2583" max="2583" width="15.140625" style="83" customWidth="1"/>
    <col min="2584" max="2584" width="1.5703125" style="83" customWidth="1"/>
    <col min="2585" max="2585" width="14.42578125" style="83" customWidth="1"/>
    <col min="2586" max="2587" width="1.5703125" style="83" customWidth="1"/>
    <col min="2588" max="2588" width="14.42578125" style="83" customWidth="1"/>
    <col min="2589" max="2589" width="2.42578125" style="83" customWidth="1"/>
    <col min="2590" max="2590" width="12.7109375" style="83"/>
    <col min="2591" max="2591" width="3.28515625" style="83" customWidth="1"/>
    <col min="2592" max="2592" width="14.42578125" style="83" customWidth="1"/>
    <col min="2593" max="2593" width="2.42578125" style="83" customWidth="1"/>
    <col min="2594" max="2594" width="12.7109375" style="83"/>
    <col min="2595" max="2595" width="3.28515625" style="83" customWidth="1"/>
    <col min="2596" max="2596" width="14.42578125" style="83" customWidth="1"/>
    <col min="2597" max="2597" width="2.42578125" style="83" customWidth="1"/>
    <col min="2598" max="2598" width="12.7109375" style="83"/>
    <col min="2599" max="2599" width="3.28515625" style="83" customWidth="1"/>
    <col min="2600" max="2600" width="14.42578125" style="83" customWidth="1"/>
    <col min="2601" max="2601" width="3.28515625" style="83" customWidth="1"/>
    <col min="2602" max="2602" width="14.42578125" style="83" customWidth="1"/>
    <col min="2603" max="2603" width="2.42578125" style="83" customWidth="1"/>
    <col min="2604" max="2604" width="14.42578125" style="83" customWidth="1"/>
    <col min="2605" max="2605" width="3.28515625" style="83" customWidth="1"/>
    <col min="2606" max="2606" width="5.85546875" style="83" customWidth="1"/>
    <col min="2607" max="2607" width="19.85546875" style="83" customWidth="1"/>
    <col min="2608" max="2608" width="8.42578125" style="83" customWidth="1"/>
    <col min="2609" max="2609" width="1.5703125" style="83" customWidth="1"/>
    <col min="2610" max="2610" width="12.7109375" style="83"/>
    <col min="2611" max="2611" width="1.5703125" style="83" customWidth="1"/>
    <col min="2612" max="2612" width="12.7109375" style="83"/>
    <col min="2613" max="2613" width="1.5703125" style="83" customWidth="1"/>
    <col min="2614" max="2816" width="12.7109375" style="83"/>
    <col min="2817" max="2817" width="5" style="83" customWidth="1"/>
    <col min="2818" max="2818" width="1.5703125" style="83" customWidth="1"/>
    <col min="2819" max="2819" width="19.5703125" style="83" customWidth="1"/>
    <col min="2820" max="2820" width="1.5703125" style="83" customWidth="1"/>
    <col min="2821" max="2821" width="13.5703125" style="83" customWidth="1"/>
    <col min="2822" max="2822" width="1.5703125" style="83" customWidth="1"/>
    <col min="2823" max="2823" width="10.42578125" style="83" customWidth="1"/>
    <col min="2824" max="2824" width="1.5703125" style="83" customWidth="1"/>
    <col min="2825" max="2825" width="10.7109375" style="83" customWidth="1"/>
    <col min="2826" max="2826" width="2.42578125" style="83" customWidth="1"/>
    <col min="2827" max="2827" width="14.5703125" style="83" customWidth="1"/>
    <col min="2828" max="2828" width="1.5703125" style="83" customWidth="1"/>
    <col min="2829" max="2829" width="10.7109375" style="83" customWidth="1"/>
    <col min="2830" max="2830" width="1.5703125" style="83" customWidth="1"/>
    <col min="2831" max="2831" width="9.28515625" style="83" customWidth="1"/>
    <col min="2832" max="2832" width="2.42578125" style="83" customWidth="1"/>
    <col min="2833" max="2833" width="13.28515625" style="83" customWidth="1"/>
    <col min="2834" max="2834" width="1.5703125" style="83" customWidth="1"/>
    <col min="2835" max="2835" width="10.42578125" style="83" customWidth="1"/>
    <col min="2836" max="2836" width="1.5703125" style="83" customWidth="1"/>
    <col min="2837" max="2837" width="10.7109375" style="83" customWidth="1"/>
    <col min="2838" max="2838" width="1.5703125" style="83" customWidth="1"/>
    <col min="2839" max="2839" width="15.140625" style="83" customWidth="1"/>
    <col min="2840" max="2840" width="1.5703125" style="83" customWidth="1"/>
    <col min="2841" max="2841" width="14.42578125" style="83" customWidth="1"/>
    <col min="2842" max="2843" width="1.5703125" style="83" customWidth="1"/>
    <col min="2844" max="2844" width="14.42578125" style="83" customWidth="1"/>
    <col min="2845" max="2845" width="2.42578125" style="83" customWidth="1"/>
    <col min="2846" max="2846" width="12.7109375" style="83"/>
    <col min="2847" max="2847" width="3.28515625" style="83" customWidth="1"/>
    <col min="2848" max="2848" width="14.42578125" style="83" customWidth="1"/>
    <col min="2849" max="2849" width="2.42578125" style="83" customWidth="1"/>
    <col min="2850" max="2850" width="12.7109375" style="83"/>
    <col min="2851" max="2851" width="3.28515625" style="83" customWidth="1"/>
    <col min="2852" max="2852" width="14.42578125" style="83" customWidth="1"/>
    <col min="2853" max="2853" width="2.42578125" style="83" customWidth="1"/>
    <col min="2854" max="2854" width="12.7109375" style="83"/>
    <col min="2855" max="2855" width="3.28515625" style="83" customWidth="1"/>
    <col min="2856" max="2856" width="14.42578125" style="83" customWidth="1"/>
    <col min="2857" max="2857" width="3.28515625" style="83" customWidth="1"/>
    <col min="2858" max="2858" width="14.42578125" style="83" customWidth="1"/>
    <col min="2859" max="2859" width="2.42578125" style="83" customWidth="1"/>
    <col min="2860" max="2860" width="14.42578125" style="83" customWidth="1"/>
    <col min="2861" max="2861" width="3.28515625" style="83" customWidth="1"/>
    <col min="2862" max="2862" width="5.85546875" style="83" customWidth="1"/>
    <col min="2863" max="2863" width="19.85546875" style="83" customWidth="1"/>
    <col min="2864" max="2864" width="8.42578125" style="83" customWidth="1"/>
    <col min="2865" max="2865" width="1.5703125" style="83" customWidth="1"/>
    <col min="2866" max="2866" width="12.7109375" style="83"/>
    <col min="2867" max="2867" width="1.5703125" style="83" customWidth="1"/>
    <col min="2868" max="2868" width="12.7109375" style="83"/>
    <col min="2869" max="2869" width="1.5703125" style="83" customWidth="1"/>
    <col min="2870" max="3072" width="12.7109375" style="83"/>
    <col min="3073" max="3073" width="5" style="83" customWidth="1"/>
    <col min="3074" max="3074" width="1.5703125" style="83" customWidth="1"/>
    <col min="3075" max="3075" width="19.5703125" style="83" customWidth="1"/>
    <col min="3076" max="3076" width="1.5703125" style="83" customWidth="1"/>
    <col min="3077" max="3077" width="13.5703125" style="83" customWidth="1"/>
    <col min="3078" max="3078" width="1.5703125" style="83" customWidth="1"/>
    <col min="3079" max="3079" width="10.42578125" style="83" customWidth="1"/>
    <col min="3080" max="3080" width="1.5703125" style="83" customWidth="1"/>
    <col min="3081" max="3081" width="10.7109375" style="83" customWidth="1"/>
    <col min="3082" max="3082" width="2.42578125" style="83" customWidth="1"/>
    <col min="3083" max="3083" width="14.5703125" style="83" customWidth="1"/>
    <col min="3084" max="3084" width="1.5703125" style="83" customWidth="1"/>
    <col min="3085" max="3085" width="10.7109375" style="83" customWidth="1"/>
    <col min="3086" max="3086" width="1.5703125" style="83" customWidth="1"/>
    <col min="3087" max="3087" width="9.28515625" style="83" customWidth="1"/>
    <col min="3088" max="3088" width="2.42578125" style="83" customWidth="1"/>
    <col min="3089" max="3089" width="13.28515625" style="83" customWidth="1"/>
    <col min="3090" max="3090" width="1.5703125" style="83" customWidth="1"/>
    <col min="3091" max="3091" width="10.42578125" style="83" customWidth="1"/>
    <col min="3092" max="3092" width="1.5703125" style="83" customWidth="1"/>
    <col min="3093" max="3093" width="10.7109375" style="83" customWidth="1"/>
    <col min="3094" max="3094" width="1.5703125" style="83" customWidth="1"/>
    <col min="3095" max="3095" width="15.140625" style="83" customWidth="1"/>
    <col min="3096" max="3096" width="1.5703125" style="83" customWidth="1"/>
    <col min="3097" max="3097" width="14.42578125" style="83" customWidth="1"/>
    <col min="3098" max="3099" width="1.5703125" style="83" customWidth="1"/>
    <col min="3100" max="3100" width="14.42578125" style="83" customWidth="1"/>
    <col min="3101" max="3101" width="2.42578125" style="83" customWidth="1"/>
    <col min="3102" max="3102" width="12.7109375" style="83"/>
    <col min="3103" max="3103" width="3.28515625" style="83" customWidth="1"/>
    <col min="3104" max="3104" width="14.42578125" style="83" customWidth="1"/>
    <col min="3105" max="3105" width="2.42578125" style="83" customWidth="1"/>
    <col min="3106" max="3106" width="12.7109375" style="83"/>
    <col min="3107" max="3107" width="3.28515625" style="83" customWidth="1"/>
    <col min="3108" max="3108" width="14.42578125" style="83" customWidth="1"/>
    <col min="3109" max="3109" width="2.42578125" style="83" customWidth="1"/>
    <col min="3110" max="3110" width="12.7109375" style="83"/>
    <col min="3111" max="3111" width="3.28515625" style="83" customWidth="1"/>
    <col min="3112" max="3112" width="14.42578125" style="83" customWidth="1"/>
    <col min="3113" max="3113" width="3.28515625" style="83" customWidth="1"/>
    <col min="3114" max="3114" width="14.42578125" style="83" customWidth="1"/>
    <col min="3115" max="3115" width="2.42578125" style="83" customWidth="1"/>
    <col min="3116" max="3116" width="14.42578125" style="83" customWidth="1"/>
    <col min="3117" max="3117" width="3.28515625" style="83" customWidth="1"/>
    <col min="3118" max="3118" width="5.85546875" style="83" customWidth="1"/>
    <col min="3119" max="3119" width="19.85546875" style="83" customWidth="1"/>
    <col min="3120" max="3120" width="8.42578125" style="83" customWidth="1"/>
    <col min="3121" max="3121" width="1.5703125" style="83" customWidth="1"/>
    <col min="3122" max="3122" width="12.7109375" style="83"/>
    <col min="3123" max="3123" width="1.5703125" style="83" customWidth="1"/>
    <col min="3124" max="3124" width="12.7109375" style="83"/>
    <col min="3125" max="3125" width="1.5703125" style="83" customWidth="1"/>
    <col min="3126" max="3328" width="12.7109375" style="83"/>
    <col min="3329" max="3329" width="5" style="83" customWidth="1"/>
    <col min="3330" max="3330" width="1.5703125" style="83" customWidth="1"/>
    <col min="3331" max="3331" width="19.5703125" style="83" customWidth="1"/>
    <col min="3332" max="3332" width="1.5703125" style="83" customWidth="1"/>
    <col min="3333" max="3333" width="13.5703125" style="83" customWidth="1"/>
    <col min="3334" max="3334" width="1.5703125" style="83" customWidth="1"/>
    <col min="3335" max="3335" width="10.42578125" style="83" customWidth="1"/>
    <col min="3336" max="3336" width="1.5703125" style="83" customWidth="1"/>
    <col min="3337" max="3337" width="10.7109375" style="83" customWidth="1"/>
    <col min="3338" max="3338" width="2.42578125" style="83" customWidth="1"/>
    <col min="3339" max="3339" width="14.5703125" style="83" customWidth="1"/>
    <col min="3340" max="3340" width="1.5703125" style="83" customWidth="1"/>
    <col min="3341" max="3341" width="10.7109375" style="83" customWidth="1"/>
    <col min="3342" max="3342" width="1.5703125" style="83" customWidth="1"/>
    <col min="3343" max="3343" width="9.28515625" style="83" customWidth="1"/>
    <col min="3344" max="3344" width="2.42578125" style="83" customWidth="1"/>
    <col min="3345" max="3345" width="13.28515625" style="83" customWidth="1"/>
    <col min="3346" max="3346" width="1.5703125" style="83" customWidth="1"/>
    <col min="3347" max="3347" width="10.42578125" style="83" customWidth="1"/>
    <col min="3348" max="3348" width="1.5703125" style="83" customWidth="1"/>
    <col min="3349" max="3349" width="10.7109375" style="83" customWidth="1"/>
    <col min="3350" max="3350" width="1.5703125" style="83" customWidth="1"/>
    <col min="3351" max="3351" width="15.140625" style="83" customWidth="1"/>
    <col min="3352" max="3352" width="1.5703125" style="83" customWidth="1"/>
    <col min="3353" max="3353" width="14.42578125" style="83" customWidth="1"/>
    <col min="3354" max="3355" width="1.5703125" style="83" customWidth="1"/>
    <col min="3356" max="3356" width="14.42578125" style="83" customWidth="1"/>
    <col min="3357" max="3357" width="2.42578125" style="83" customWidth="1"/>
    <col min="3358" max="3358" width="12.7109375" style="83"/>
    <col min="3359" max="3359" width="3.28515625" style="83" customWidth="1"/>
    <col min="3360" max="3360" width="14.42578125" style="83" customWidth="1"/>
    <col min="3361" max="3361" width="2.42578125" style="83" customWidth="1"/>
    <col min="3362" max="3362" width="12.7109375" style="83"/>
    <col min="3363" max="3363" width="3.28515625" style="83" customWidth="1"/>
    <col min="3364" max="3364" width="14.42578125" style="83" customWidth="1"/>
    <col min="3365" max="3365" width="2.42578125" style="83" customWidth="1"/>
    <col min="3366" max="3366" width="12.7109375" style="83"/>
    <col min="3367" max="3367" width="3.28515625" style="83" customWidth="1"/>
    <col min="3368" max="3368" width="14.42578125" style="83" customWidth="1"/>
    <col min="3369" max="3369" width="3.28515625" style="83" customWidth="1"/>
    <col min="3370" max="3370" width="14.42578125" style="83" customWidth="1"/>
    <col min="3371" max="3371" width="2.42578125" style="83" customWidth="1"/>
    <col min="3372" max="3372" width="14.42578125" style="83" customWidth="1"/>
    <col min="3373" max="3373" width="3.28515625" style="83" customWidth="1"/>
    <col min="3374" max="3374" width="5.85546875" style="83" customWidth="1"/>
    <col min="3375" max="3375" width="19.85546875" style="83" customWidth="1"/>
    <col min="3376" max="3376" width="8.42578125" style="83" customWidth="1"/>
    <col min="3377" max="3377" width="1.5703125" style="83" customWidth="1"/>
    <col min="3378" max="3378" width="12.7109375" style="83"/>
    <col min="3379" max="3379" width="1.5703125" style="83" customWidth="1"/>
    <col min="3380" max="3380" width="12.7109375" style="83"/>
    <col min="3381" max="3381" width="1.5703125" style="83" customWidth="1"/>
    <col min="3382" max="3584" width="12.7109375" style="83"/>
    <col min="3585" max="3585" width="5" style="83" customWidth="1"/>
    <col min="3586" max="3586" width="1.5703125" style="83" customWidth="1"/>
    <col min="3587" max="3587" width="19.5703125" style="83" customWidth="1"/>
    <col min="3588" max="3588" width="1.5703125" style="83" customWidth="1"/>
    <col min="3589" max="3589" width="13.5703125" style="83" customWidth="1"/>
    <col min="3590" max="3590" width="1.5703125" style="83" customWidth="1"/>
    <col min="3591" max="3591" width="10.42578125" style="83" customWidth="1"/>
    <col min="3592" max="3592" width="1.5703125" style="83" customWidth="1"/>
    <col min="3593" max="3593" width="10.7109375" style="83" customWidth="1"/>
    <col min="3594" max="3594" width="2.42578125" style="83" customWidth="1"/>
    <col min="3595" max="3595" width="14.5703125" style="83" customWidth="1"/>
    <col min="3596" max="3596" width="1.5703125" style="83" customWidth="1"/>
    <col min="3597" max="3597" width="10.7109375" style="83" customWidth="1"/>
    <col min="3598" max="3598" width="1.5703125" style="83" customWidth="1"/>
    <col min="3599" max="3599" width="9.28515625" style="83" customWidth="1"/>
    <col min="3600" max="3600" width="2.42578125" style="83" customWidth="1"/>
    <col min="3601" max="3601" width="13.28515625" style="83" customWidth="1"/>
    <col min="3602" max="3602" width="1.5703125" style="83" customWidth="1"/>
    <col min="3603" max="3603" width="10.42578125" style="83" customWidth="1"/>
    <col min="3604" max="3604" width="1.5703125" style="83" customWidth="1"/>
    <col min="3605" max="3605" width="10.7109375" style="83" customWidth="1"/>
    <col min="3606" max="3606" width="1.5703125" style="83" customWidth="1"/>
    <col min="3607" max="3607" width="15.140625" style="83" customWidth="1"/>
    <col min="3608" max="3608" width="1.5703125" style="83" customWidth="1"/>
    <col min="3609" max="3609" width="14.42578125" style="83" customWidth="1"/>
    <col min="3610" max="3611" width="1.5703125" style="83" customWidth="1"/>
    <col min="3612" max="3612" width="14.42578125" style="83" customWidth="1"/>
    <col min="3613" max="3613" width="2.42578125" style="83" customWidth="1"/>
    <col min="3614" max="3614" width="12.7109375" style="83"/>
    <col min="3615" max="3615" width="3.28515625" style="83" customWidth="1"/>
    <col min="3616" max="3616" width="14.42578125" style="83" customWidth="1"/>
    <col min="3617" max="3617" width="2.42578125" style="83" customWidth="1"/>
    <col min="3618" max="3618" width="12.7109375" style="83"/>
    <col min="3619" max="3619" width="3.28515625" style="83" customWidth="1"/>
    <col min="3620" max="3620" width="14.42578125" style="83" customWidth="1"/>
    <col min="3621" max="3621" width="2.42578125" style="83" customWidth="1"/>
    <col min="3622" max="3622" width="12.7109375" style="83"/>
    <col min="3623" max="3623" width="3.28515625" style="83" customWidth="1"/>
    <col min="3624" max="3624" width="14.42578125" style="83" customWidth="1"/>
    <col min="3625" max="3625" width="3.28515625" style="83" customWidth="1"/>
    <col min="3626" max="3626" width="14.42578125" style="83" customWidth="1"/>
    <col min="3627" max="3627" width="2.42578125" style="83" customWidth="1"/>
    <col min="3628" max="3628" width="14.42578125" style="83" customWidth="1"/>
    <col min="3629" max="3629" width="3.28515625" style="83" customWidth="1"/>
    <col min="3630" max="3630" width="5.85546875" style="83" customWidth="1"/>
    <col min="3631" max="3631" width="19.85546875" style="83" customWidth="1"/>
    <col min="3632" max="3632" width="8.42578125" style="83" customWidth="1"/>
    <col min="3633" max="3633" width="1.5703125" style="83" customWidth="1"/>
    <col min="3634" max="3634" width="12.7109375" style="83"/>
    <col min="3635" max="3635" width="1.5703125" style="83" customWidth="1"/>
    <col min="3636" max="3636" width="12.7109375" style="83"/>
    <col min="3637" max="3637" width="1.5703125" style="83" customWidth="1"/>
    <col min="3638" max="3840" width="12.7109375" style="83"/>
    <col min="3841" max="3841" width="5" style="83" customWidth="1"/>
    <col min="3842" max="3842" width="1.5703125" style="83" customWidth="1"/>
    <col min="3843" max="3843" width="19.5703125" style="83" customWidth="1"/>
    <col min="3844" max="3844" width="1.5703125" style="83" customWidth="1"/>
    <col min="3845" max="3845" width="13.5703125" style="83" customWidth="1"/>
    <col min="3846" max="3846" width="1.5703125" style="83" customWidth="1"/>
    <col min="3847" max="3847" width="10.42578125" style="83" customWidth="1"/>
    <col min="3848" max="3848" width="1.5703125" style="83" customWidth="1"/>
    <col min="3849" max="3849" width="10.7109375" style="83" customWidth="1"/>
    <col min="3850" max="3850" width="2.42578125" style="83" customWidth="1"/>
    <col min="3851" max="3851" width="14.5703125" style="83" customWidth="1"/>
    <col min="3852" max="3852" width="1.5703125" style="83" customWidth="1"/>
    <col min="3853" max="3853" width="10.7109375" style="83" customWidth="1"/>
    <col min="3854" max="3854" width="1.5703125" style="83" customWidth="1"/>
    <col min="3855" max="3855" width="9.28515625" style="83" customWidth="1"/>
    <col min="3856" max="3856" width="2.42578125" style="83" customWidth="1"/>
    <col min="3857" max="3857" width="13.28515625" style="83" customWidth="1"/>
    <col min="3858" max="3858" width="1.5703125" style="83" customWidth="1"/>
    <col min="3859" max="3859" width="10.42578125" style="83" customWidth="1"/>
    <col min="3860" max="3860" width="1.5703125" style="83" customWidth="1"/>
    <col min="3861" max="3861" width="10.7109375" style="83" customWidth="1"/>
    <col min="3862" max="3862" width="1.5703125" style="83" customWidth="1"/>
    <col min="3863" max="3863" width="15.140625" style="83" customWidth="1"/>
    <col min="3864" max="3864" width="1.5703125" style="83" customWidth="1"/>
    <col min="3865" max="3865" width="14.42578125" style="83" customWidth="1"/>
    <col min="3866" max="3867" width="1.5703125" style="83" customWidth="1"/>
    <col min="3868" max="3868" width="14.42578125" style="83" customWidth="1"/>
    <col min="3869" max="3869" width="2.42578125" style="83" customWidth="1"/>
    <col min="3870" max="3870" width="12.7109375" style="83"/>
    <col min="3871" max="3871" width="3.28515625" style="83" customWidth="1"/>
    <col min="3872" max="3872" width="14.42578125" style="83" customWidth="1"/>
    <col min="3873" max="3873" width="2.42578125" style="83" customWidth="1"/>
    <col min="3874" max="3874" width="12.7109375" style="83"/>
    <col min="3875" max="3875" width="3.28515625" style="83" customWidth="1"/>
    <col min="3876" max="3876" width="14.42578125" style="83" customWidth="1"/>
    <col min="3877" max="3877" width="2.42578125" style="83" customWidth="1"/>
    <col min="3878" max="3878" width="12.7109375" style="83"/>
    <col min="3879" max="3879" width="3.28515625" style="83" customWidth="1"/>
    <col min="3880" max="3880" width="14.42578125" style="83" customWidth="1"/>
    <col min="3881" max="3881" width="3.28515625" style="83" customWidth="1"/>
    <col min="3882" max="3882" width="14.42578125" style="83" customWidth="1"/>
    <col min="3883" max="3883" width="2.42578125" style="83" customWidth="1"/>
    <col min="3884" max="3884" width="14.42578125" style="83" customWidth="1"/>
    <col min="3885" max="3885" width="3.28515625" style="83" customWidth="1"/>
    <col min="3886" max="3886" width="5.85546875" style="83" customWidth="1"/>
    <col min="3887" max="3887" width="19.85546875" style="83" customWidth="1"/>
    <col min="3888" max="3888" width="8.42578125" style="83" customWidth="1"/>
    <col min="3889" max="3889" width="1.5703125" style="83" customWidth="1"/>
    <col min="3890" max="3890" width="12.7109375" style="83"/>
    <col min="3891" max="3891" width="1.5703125" style="83" customWidth="1"/>
    <col min="3892" max="3892" width="12.7109375" style="83"/>
    <col min="3893" max="3893" width="1.5703125" style="83" customWidth="1"/>
    <col min="3894" max="4096" width="12.7109375" style="83"/>
    <col min="4097" max="4097" width="5" style="83" customWidth="1"/>
    <col min="4098" max="4098" width="1.5703125" style="83" customWidth="1"/>
    <col min="4099" max="4099" width="19.5703125" style="83" customWidth="1"/>
    <col min="4100" max="4100" width="1.5703125" style="83" customWidth="1"/>
    <col min="4101" max="4101" width="13.5703125" style="83" customWidth="1"/>
    <col min="4102" max="4102" width="1.5703125" style="83" customWidth="1"/>
    <col min="4103" max="4103" width="10.42578125" style="83" customWidth="1"/>
    <col min="4104" max="4104" width="1.5703125" style="83" customWidth="1"/>
    <col min="4105" max="4105" width="10.7109375" style="83" customWidth="1"/>
    <col min="4106" max="4106" width="2.42578125" style="83" customWidth="1"/>
    <col min="4107" max="4107" width="14.5703125" style="83" customWidth="1"/>
    <col min="4108" max="4108" width="1.5703125" style="83" customWidth="1"/>
    <col min="4109" max="4109" width="10.7109375" style="83" customWidth="1"/>
    <col min="4110" max="4110" width="1.5703125" style="83" customWidth="1"/>
    <col min="4111" max="4111" width="9.28515625" style="83" customWidth="1"/>
    <col min="4112" max="4112" width="2.42578125" style="83" customWidth="1"/>
    <col min="4113" max="4113" width="13.28515625" style="83" customWidth="1"/>
    <col min="4114" max="4114" width="1.5703125" style="83" customWidth="1"/>
    <col min="4115" max="4115" width="10.42578125" style="83" customWidth="1"/>
    <col min="4116" max="4116" width="1.5703125" style="83" customWidth="1"/>
    <col min="4117" max="4117" width="10.7109375" style="83" customWidth="1"/>
    <col min="4118" max="4118" width="1.5703125" style="83" customWidth="1"/>
    <col min="4119" max="4119" width="15.140625" style="83" customWidth="1"/>
    <col min="4120" max="4120" width="1.5703125" style="83" customWidth="1"/>
    <col min="4121" max="4121" width="14.42578125" style="83" customWidth="1"/>
    <col min="4122" max="4123" width="1.5703125" style="83" customWidth="1"/>
    <col min="4124" max="4124" width="14.42578125" style="83" customWidth="1"/>
    <col min="4125" max="4125" width="2.42578125" style="83" customWidth="1"/>
    <col min="4126" max="4126" width="12.7109375" style="83"/>
    <col min="4127" max="4127" width="3.28515625" style="83" customWidth="1"/>
    <col min="4128" max="4128" width="14.42578125" style="83" customWidth="1"/>
    <col min="4129" max="4129" width="2.42578125" style="83" customWidth="1"/>
    <col min="4130" max="4130" width="12.7109375" style="83"/>
    <col min="4131" max="4131" width="3.28515625" style="83" customWidth="1"/>
    <col min="4132" max="4132" width="14.42578125" style="83" customWidth="1"/>
    <col min="4133" max="4133" width="2.42578125" style="83" customWidth="1"/>
    <col min="4134" max="4134" width="12.7109375" style="83"/>
    <col min="4135" max="4135" width="3.28515625" style="83" customWidth="1"/>
    <col min="4136" max="4136" width="14.42578125" style="83" customWidth="1"/>
    <col min="4137" max="4137" width="3.28515625" style="83" customWidth="1"/>
    <col min="4138" max="4138" width="14.42578125" style="83" customWidth="1"/>
    <col min="4139" max="4139" width="2.42578125" style="83" customWidth="1"/>
    <col min="4140" max="4140" width="14.42578125" style="83" customWidth="1"/>
    <col min="4141" max="4141" width="3.28515625" style="83" customWidth="1"/>
    <col min="4142" max="4142" width="5.85546875" style="83" customWidth="1"/>
    <col min="4143" max="4143" width="19.85546875" style="83" customWidth="1"/>
    <col min="4144" max="4144" width="8.42578125" style="83" customWidth="1"/>
    <col min="4145" max="4145" width="1.5703125" style="83" customWidth="1"/>
    <col min="4146" max="4146" width="12.7109375" style="83"/>
    <col min="4147" max="4147" width="1.5703125" style="83" customWidth="1"/>
    <col min="4148" max="4148" width="12.7109375" style="83"/>
    <col min="4149" max="4149" width="1.5703125" style="83" customWidth="1"/>
    <col min="4150" max="4352" width="12.7109375" style="83"/>
    <col min="4353" max="4353" width="5" style="83" customWidth="1"/>
    <col min="4354" max="4354" width="1.5703125" style="83" customWidth="1"/>
    <col min="4355" max="4355" width="19.5703125" style="83" customWidth="1"/>
    <col min="4356" max="4356" width="1.5703125" style="83" customWidth="1"/>
    <col min="4357" max="4357" width="13.5703125" style="83" customWidth="1"/>
    <col min="4358" max="4358" width="1.5703125" style="83" customWidth="1"/>
    <col min="4359" max="4359" width="10.42578125" style="83" customWidth="1"/>
    <col min="4360" max="4360" width="1.5703125" style="83" customWidth="1"/>
    <col min="4361" max="4361" width="10.7109375" style="83" customWidth="1"/>
    <col min="4362" max="4362" width="2.42578125" style="83" customWidth="1"/>
    <col min="4363" max="4363" width="14.5703125" style="83" customWidth="1"/>
    <col min="4364" max="4364" width="1.5703125" style="83" customWidth="1"/>
    <col min="4365" max="4365" width="10.7109375" style="83" customWidth="1"/>
    <col min="4366" max="4366" width="1.5703125" style="83" customWidth="1"/>
    <col min="4367" max="4367" width="9.28515625" style="83" customWidth="1"/>
    <col min="4368" max="4368" width="2.42578125" style="83" customWidth="1"/>
    <col min="4369" max="4369" width="13.28515625" style="83" customWidth="1"/>
    <col min="4370" max="4370" width="1.5703125" style="83" customWidth="1"/>
    <col min="4371" max="4371" width="10.42578125" style="83" customWidth="1"/>
    <col min="4372" max="4372" width="1.5703125" style="83" customWidth="1"/>
    <col min="4373" max="4373" width="10.7109375" style="83" customWidth="1"/>
    <col min="4374" max="4374" width="1.5703125" style="83" customWidth="1"/>
    <col min="4375" max="4375" width="15.140625" style="83" customWidth="1"/>
    <col min="4376" max="4376" width="1.5703125" style="83" customWidth="1"/>
    <col min="4377" max="4377" width="14.42578125" style="83" customWidth="1"/>
    <col min="4378" max="4379" width="1.5703125" style="83" customWidth="1"/>
    <col min="4380" max="4380" width="14.42578125" style="83" customWidth="1"/>
    <col min="4381" max="4381" width="2.42578125" style="83" customWidth="1"/>
    <col min="4382" max="4382" width="12.7109375" style="83"/>
    <col min="4383" max="4383" width="3.28515625" style="83" customWidth="1"/>
    <col min="4384" max="4384" width="14.42578125" style="83" customWidth="1"/>
    <col min="4385" max="4385" width="2.42578125" style="83" customWidth="1"/>
    <col min="4386" max="4386" width="12.7109375" style="83"/>
    <col min="4387" max="4387" width="3.28515625" style="83" customWidth="1"/>
    <col min="4388" max="4388" width="14.42578125" style="83" customWidth="1"/>
    <col min="4389" max="4389" width="2.42578125" style="83" customWidth="1"/>
    <col min="4390" max="4390" width="12.7109375" style="83"/>
    <col min="4391" max="4391" width="3.28515625" style="83" customWidth="1"/>
    <col min="4392" max="4392" width="14.42578125" style="83" customWidth="1"/>
    <col min="4393" max="4393" width="3.28515625" style="83" customWidth="1"/>
    <col min="4394" max="4394" width="14.42578125" style="83" customWidth="1"/>
    <col min="4395" max="4395" width="2.42578125" style="83" customWidth="1"/>
    <col min="4396" max="4396" width="14.42578125" style="83" customWidth="1"/>
    <col min="4397" max="4397" width="3.28515625" style="83" customWidth="1"/>
    <col min="4398" max="4398" width="5.85546875" style="83" customWidth="1"/>
    <col min="4399" max="4399" width="19.85546875" style="83" customWidth="1"/>
    <col min="4400" max="4400" width="8.42578125" style="83" customWidth="1"/>
    <col min="4401" max="4401" width="1.5703125" style="83" customWidth="1"/>
    <col min="4402" max="4402" width="12.7109375" style="83"/>
    <col min="4403" max="4403" width="1.5703125" style="83" customWidth="1"/>
    <col min="4404" max="4404" width="12.7109375" style="83"/>
    <col min="4405" max="4405" width="1.5703125" style="83" customWidth="1"/>
    <col min="4406" max="4608" width="12.7109375" style="83"/>
    <col min="4609" max="4609" width="5" style="83" customWidth="1"/>
    <col min="4610" max="4610" width="1.5703125" style="83" customWidth="1"/>
    <col min="4611" max="4611" width="19.5703125" style="83" customWidth="1"/>
    <col min="4612" max="4612" width="1.5703125" style="83" customWidth="1"/>
    <col min="4613" max="4613" width="13.5703125" style="83" customWidth="1"/>
    <col min="4614" max="4614" width="1.5703125" style="83" customWidth="1"/>
    <col min="4615" max="4615" width="10.42578125" style="83" customWidth="1"/>
    <col min="4616" max="4616" width="1.5703125" style="83" customWidth="1"/>
    <col min="4617" max="4617" width="10.7109375" style="83" customWidth="1"/>
    <col min="4618" max="4618" width="2.42578125" style="83" customWidth="1"/>
    <col min="4619" max="4619" width="14.5703125" style="83" customWidth="1"/>
    <col min="4620" max="4620" width="1.5703125" style="83" customWidth="1"/>
    <col min="4621" max="4621" width="10.7109375" style="83" customWidth="1"/>
    <col min="4622" max="4622" width="1.5703125" style="83" customWidth="1"/>
    <col min="4623" max="4623" width="9.28515625" style="83" customWidth="1"/>
    <col min="4624" max="4624" width="2.42578125" style="83" customWidth="1"/>
    <col min="4625" max="4625" width="13.28515625" style="83" customWidth="1"/>
    <col min="4626" max="4626" width="1.5703125" style="83" customWidth="1"/>
    <col min="4627" max="4627" width="10.42578125" style="83" customWidth="1"/>
    <col min="4628" max="4628" width="1.5703125" style="83" customWidth="1"/>
    <col min="4629" max="4629" width="10.7109375" style="83" customWidth="1"/>
    <col min="4630" max="4630" width="1.5703125" style="83" customWidth="1"/>
    <col min="4631" max="4631" width="15.140625" style="83" customWidth="1"/>
    <col min="4632" max="4632" width="1.5703125" style="83" customWidth="1"/>
    <col min="4633" max="4633" width="14.42578125" style="83" customWidth="1"/>
    <col min="4634" max="4635" width="1.5703125" style="83" customWidth="1"/>
    <col min="4636" max="4636" width="14.42578125" style="83" customWidth="1"/>
    <col min="4637" max="4637" width="2.42578125" style="83" customWidth="1"/>
    <col min="4638" max="4638" width="12.7109375" style="83"/>
    <col min="4639" max="4639" width="3.28515625" style="83" customWidth="1"/>
    <col min="4640" max="4640" width="14.42578125" style="83" customWidth="1"/>
    <col min="4641" max="4641" width="2.42578125" style="83" customWidth="1"/>
    <col min="4642" max="4642" width="12.7109375" style="83"/>
    <col min="4643" max="4643" width="3.28515625" style="83" customWidth="1"/>
    <col min="4644" max="4644" width="14.42578125" style="83" customWidth="1"/>
    <col min="4645" max="4645" width="2.42578125" style="83" customWidth="1"/>
    <col min="4646" max="4646" width="12.7109375" style="83"/>
    <col min="4647" max="4647" width="3.28515625" style="83" customWidth="1"/>
    <col min="4648" max="4648" width="14.42578125" style="83" customWidth="1"/>
    <col min="4649" max="4649" width="3.28515625" style="83" customWidth="1"/>
    <col min="4650" max="4650" width="14.42578125" style="83" customWidth="1"/>
    <col min="4651" max="4651" width="2.42578125" style="83" customWidth="1"/>
    <col min="4652" max="4652" width="14.42578125" style="83" customWidth="1"/>
    <col min="4653" max="4653" width="3.28515625" style="83" customWidth="1"/>
    <col min="4654" max="4654" width="5.85546875" style="83" customWidth="1"/>
    <col min="4655" max="4655" width="19.85546875" style="83" customWidth="1"/>
    <col min="4656" max="4656" width="8.42578125" style="83" customWidth="1"/>
    <col min="4657" max="4657" width="1.5703125" style="83" customWidth="1"/>
    <col min="4658" max="4658" width="12.7109375" style="83"/>
    <col min="4659" max="4659" width="1.5703125" style="83" customWidth="1"/>
    <col min="4660" max="4660" width="12.7109375" style="83"/>
    <col min="4661" max="4661" width="1.5703125" style="83" customWidth="1"/>
    <col min="4662" max="4864" width="12.7109375" style="83"/>
    <col min="4865" max="4865" width="5" style="83" customWidth="1"/>
    <col min="4866" max="4866" width="1.5703125" style="83" customWidth="1"/>
    <col min="4867" max="4867" width="19.5703125" style="83" customWidth="1"/>
    <col min="4868" max="4868" width="1.5703125" style="83" customWidth="1"/>
    <col min="4869" max="4869" width="13.5703125" style="83" customWidth="1"/>
    <col min="4870" max="4870" width="1.5703125" style="83" customWidth="1"/>
    <col min="4871" max="4871" width="10.42578125" style="83" customWidth="1"/>
    <col min="4872" max="4872" width="1.5703125" style="83" customWidth="1"/>
    <col min="4873" max="4873" width="10.7109375" style="83" customWidth="1"/>
    <col min="4874" max="4874" width="2.42578125" style="83" customWidth="1"/>
    <col min="4875" max="4875" width="14.5703125" style="83" customWidth="1"/>
    <col min="4876" max="4876" width="1.5703125" style="83" customWidth="1"/>
    <col min="4877" max="4877" width="10.7109375" style="83" customWidth="1"/>
    <col min="4878" max="4878" width="1.5703125" style="83" customWidth="1"/>
    <col min="4879" max="4879" width="9.28515625" style="83" customWidth="1"/>
    <col min="4880" max="4880" width="2.42578125" style="83" customWidth="1"/>
    <col min="4881" max="4881" width="13.28515625" style="83" customWidth="1"/>
    <col min="4882" max="4882" width="1.5703125" style="83" customWidth="1"/>
    <col min="4883" max="4883" width="10.42578125" style="83" customWidth="1"/>
    <col min="4884" max="4884" width="1.5703125" style="83" customWidth="1"/>
    <col min="4885" max="4885" width="10.7109375" style="83" customWidth="1"/>
    <col min="4886" max="4886" width="1.5703125" style="83" customWidth="1"/>
    <col min="4887" max="4887" width="15.140625" style="83" customWidth="1"/>
    <col min="4888" max="4888" width="1.5703125" style="83" customWidth="1"/>
    <col min="4889" max="4889" width="14.42578125" style="83" customWidth="1"/>
    <col min="4890" max="4891" width="1.5703125" style="83" customWidth="1"/>
    <col min="4892" max="4892" width="14.42578125" style="83" customWidth="1"/>
    <col min="4893" max="4893" width="2.42578125" style="83" customWidth="1"/>
    <col min="4894" max="4894" width="12.7109375" style="83"/>
    <col min="4895" max="4895" width="3.28515625" style="83" customWidth="1"/>
    <col min="4896" max="4896" width="14.42578125" style="83" customWidth="1"/>
    <col min="4897" max="4897" width="2.42578125" style="83" customWidth="1"/>
    <col min="4898" max="4898" width="12.7109375" style="83"/>
    <col min="4899" max="4899" width="3.28515625" style="83" customWidth="1"/>
    <col min="4900" max="4900" width="14.42578125" style="83" customWidth="1"/>
    <col min="4901" max="4901" width="2.42578125" style="83" customWidth="1"/>
    <col min="4902" max="4902" width="12.7109375" style="83"/>
    <col min="4903" max="4903" width="3.28515625" style="83" customWidth="1"/>
    <col min="4904" max="4904" width="14.42578125" style="83" customWidth="1"/>
    <col min="4905" max="4905" width="3.28515625" style="83" customWidth="1"/>
    <col min="4906" max="4906" width="14.42578125" style="83" customWidth="1"/>
    <col min="4907" max="4907" width="2.42578125" style="83" customWidth="1"/>
    <col min="4908" max="4908" width="14.42578125" style="83" customWidth="1"/>
    <col min="4909" max="4909" width="3.28515625" style="83" customWidth="1"/>
    <col min="4910" max="4910" width="5.85546875" style="83" customWidth="1"/>
    <col min="4911" max="4911" width="19.85546875" style="83" customWidth="1"/>
    <col min="4912" max="4912" width="8.42578125" style="83" customWidth="1"/>
    <col min="4913" max="4913" width="1.5703125" style="83" customWidth="1"/>
    <col min="4914" max="4914" width="12.7109375" style="83"/>
    <col min="4915" max="4915" width="1.5703125" style="83" customWidth="1"/>
    <col min="4916" max="4916" width="12.7109375" style="83"/>
    <col min="4917" max="4917" width="1.5703125" style="83" customWidth="1"/>
    <col min="4918" max="5120" width="12.7109375" style="83"/>
    <col min="5121" max="5121" width="5" style="83" customWidth="1"/>
    <col min="5122" max="5122" width="1.5703125" style="83" customWidth="1"/>
    <col min="5123" max="5123" width="19.5703125" style="83" customWidth="1"/>
    <col min="5124" max="5124" width="1.5703125" style="83" customWidth="1"/>
    <col min="5125" max="5125" width="13.5703125" style="83" customWidth="1"/>
    <col min="5126" max="5126" width="1.5703125" style="83" customWidth="1"/>
    <col min="5127" max="5127" width="10.42578125" style="83" customWidth="1"/>
    <col min="5128" max="5128" width="1.5703125" style="83" customWidth="1"/>
    <col min="5129" max="5129" width="10.7109375" style="83" customWidth="1"/>
    <col min="5130" max="5130" width="2.42578125" style="83" customWidth="1"/>
    <col min="5131" max="5131" width="14.5703125" style="83" customWidth="1"/>
    <col min="5132" max="5132" width="1.5703125" style="83" customWidth="1"/>
    <col min="5133" max="5133" width="10.7109375" style="83" customWidth="1"/>
    <col min="5134" max="5134" width="1.5703125" style="83" customWidth="1"/>
    <col min="5135" max="5135" width="9.28515625" style="83" customWidth="1"/>
    <col min="5136" max="5136" width="2.42578125" style="83" customWidth="1"/>
    <col min="5137" max="5137" width="13.28515625" style="83" customWidth="1"/>
    <col min="5138" max="5138" width="1.5703125" style="83" customWidth="1"/>
    <col min="5139" max="5139" width="10.42578125" style="83" customWidth="1"/>
    <col min="5140" max="5140" width="1.5703125" style="83" customWidth="1"/>
    <col min="5141" max="5141" width="10.7109375" style="83" customWidth="1"/>
    <col min="5142" max="5142" width="1.5703125" style="83" customWidth="1"/>
    <col min="5143" max="5143" width="15.140625" style="83" customWidth="1"/>
    <col min="5144" max="5144" width="1.5703125" style="83" customWidth="1"/>
    <col min="5145" max="5145" width="14.42578125" style="83" customWidth="1"/>
    <col min="5146" max="5147" width="1.5703125" style="83" customWidth="1"/>
    <col min="5148" max="5148" width="14.42578125" style="83" customWidth="1"/>
    <col min="5149" max="5149" width="2.42578125" style="83" customWidth="1"/>
    <col min="5150" max="5150" width="12.7109375" style="83"/>
    <col min="5151" max="5151" width="3.28515625" style="83" customWidth="1"/>
    <col min="5152" max="5152" width="14.42578125" style="83" customWidth="1"/>
    <col min="5153" max="5153" width="2.42578125" style="83" customWidth="1"/>
    <col min="5154" max="5154" width="12.7109375" style="83"/>
    <col min="5155" max="5155" width="3.28515625" style="83" customWidth="1"/>
    <col min="5156" max="5156" width="14.42578125" style="83" customWidth="1"/>
    <col min="5157" max="5157" width="2.42578125" style="83" customWidth="1"/>
    <col min="5158" max="5158" width="12.7109375" style="83"/>
    <col min="5159" max="5159" width="3.28515625" style="83" customWidth="1"/>
    <col min="5160" max="5160" width="14.42578125" style="83" customWidth="1"/>
    <col min="5161" max="5161" width="3.28515625" style="83" customWidth="1"/>
    <col min="5162" max="5162" width="14.42578125" style="83" customWidth="1"/>
    <col min="5163" max="5163" width="2.42578125" style="83" customWidth="1"/>
    <col min="5164" max="5164" width="14.42578125" style="83" customWidth="1"/>
    <col min="5165" max="5165" width="3.28515625" style="83" customWidth="1"/>
    <col min="5166" max="5166" width="5.85546875" style="83" customWidth="1"/>
    <col min="5167" max="5167" width="19.85546875" style="83" customWidth="1"/>
    <col min="5168" max="5168" width="8.42578125" style="83" customWidth="1"/>
    <col min="5169" max="5169" width="1.5703125" style="83" customWidth="1"/>
    <col min="5170" max="5170" width="12.7109375" style="83"/>
    <col min="5171" max="5171" width="1.5703125" style="83" customWidth="1"/>
    <col min="5172" max="5172" width="12.7109375" style="83"/>
    <col min="5173" max="5173" width="1.5703125" style="83" customWidth="1"/>
    <col min="5174" max="5376" width="12.7109375" style="83"/>
    <col min="5377" max="5377" width="5" style="83" customWidth="1"/>
    <col min="5378" max="5378" width="1.5703125" style="83" customWidth="1"/>
    <col min="5379" max="5379" width="19.5703125" style="83" customWidth="1"/>
    <col min="5380" max="5380" width="1.5703125" style="83" customWidth="1"/>
    <col min="5381" max="5381" width="13.5703125" style="83" customWidth="1"/>
    <col min="5382" max="5382" width="1.5703125" style="83" customWidth="1"/>
    <col min="5383" max="5383" width="10.42578125" style="83" customWidth="1"/>
    <col min="5384" max="5384" width="1.5703125" style="83" customWidth="1"/>
    <col min="5385" max="5385" width="10.7109375" style="83" customWidth="1"/>
    <col min="5386" max="5386" width="2.42578125" style="83" customWidth="1"/>
    <col min="5387" max="5387" width="14.5703125" style="83" customWidth="1"/>
    <col min="5388" max="5388" width="1.5703125" style="83" customWidth="1"/>
    <col min="5389" max="5389" width="10.7109375" style="83" customWidth="1"/>
    <col min="5390" max="5390" width="1.5703125" style="83" customWidth="1"/>
    <col min="5391" max="5391" width="9.28515625" style="83" customWidth="1"/>
    <col min="5392" max="5392" width="2.42578125" style="83" customWidth="1"/>
    <col min="5393" max="5393" width="13.28515625" style="83" customWidth="1"/>
    <col min="5394" max="5394" width="1.5703125" style="83" customWidth="1"/>
    <col min="5395" max="5395" width="10.42578125" style="83" customWidth="1"/>
    <col min="5396" max="5396" width="1.5703125" style="83" customWidth="1"/>
    <col min="5397" max="5397" width="10.7109375" style="83" customWidth="1"/>
    <col min="5398" max="5398" width="1.5703125" style="83" customWidth="1"/>
    <col min="5399" max="5399" width="15.140625" style="83" customWidth="1"/>
    <col min="5400" max="5400" width="1.5703125" style="83" customWidth="1"/>
    <col min="5401" max="5401" width="14.42578125" style="83" customWidth="1"/>
    <col min="5402" max="5403" width="1.5703125" style="83" customWidth="1"/>
    <col min="5404" max="5404" width="14.42578125" style="83" customWidth="1"/>
    <col min="5405" max="5405" width="2.42578125" style="83" customWidth="1"/>
    <col min="5406" max="5406" width="12.7109375" style="83"/>
    <col min="5407" max="5407" width="3.28515625" style="83" customWidth="1"/>
    <col min="5408" max="5408" width="14.42578125" style="83" customWidth="1"/>
    <col min="5409" max="5409" width="2.42578125" style="83" customWidth="1"/>
    <col min="5410" max="5410" width="12.7109375" style="83"/>
    <col min="5411" max="5411" width="3.28515625" style="83" customWidth="1"/>
    <col min="5412" max="5412" width="14.42578125" style="83" customWidth="1"/>
    <col min="5413" max="5413" width="2.42578125" style="83" customWidth="1"/>
    <col min="5414" max="5414" width="12.7109375" style="83"/>
    <col min="5415" max="5415" width="3.28515625" style="83" customWidth="1"/>
    <col min="5416" max="5416" width="14.42578125" style="83" customWidth="1"/>
    <col min="5417" max="5417" width="3.28515625" style="83" customWidth="1"/>
    <col min="5418" max="5418" width="14.42578125" style="83" customWidth="1"/>
    <col min="5419" max="5419" width="2.42578125" style="83" customWidth="1"/>
    <col min="5420" max="5420" width="14.42578125" style="83" customWidth="1"/>
    <col min="5421" max="5421" width="3.28515625" style="83" customWidth="1"/>
    <col min="5422" max="5422" width="5.85546875" style="83" customWidth="1"/>
    <col min="5423" max="5423" width="19.85546875" style="83" customWidth="1"/>
    <col min="5424" max="5424" width="8.42578125" style="83" customWidth="1"/>
    <col min="5425" max="5425" width="1.5703125" style="83" customWidth="1"/>
    <col min="5426" max="5426" width="12.7109375" style="83"/>
    <col min="5427" max="5427" width="1.5703125" style="83" customWidth="1"/>
    <col min="5428" max="5428" width="12.7109375" style="83"/>
    <col min="5429" max="5429" width="1.5703125" style="83" customWidth="1"/>
    <col min="5430" max="5632" width="12.7109375" style="83"/>
    <col min="5633" max="5633" width="5" style="83" customWidth="1"/>
    <col min="5634" max="5634" width="1.5703125" style="83" customWidth="1"/>
    <col min="5635" max="5635" width="19.5703125" style="83" customWidth="1"/>
    <col min="5636" max="5636" width="1.5703125" style="83" customWidth="1"/>
    <col min="5637" max="5637" width="13.5703125" style="83" customWidth="1"/>
    <col min="5638" max="5638" width="1.5703125" style="83" customWidth="1"/>
    <col min="5639" max="5639" width="10.42578125" style="83" customWidth="1"/>
    <col min="5640" max="5640" width="1.5703125" style="83" customWidth="1"/>
    <col min="5641" max="5641" width="10.7109375" style="83" customWidth="1"/>
    <col min="5642" max="5642" width="2.42578125" style="83" customWidth="1"/>
    <col min="5643" max="5643" width="14.5703125" style="83" customWidth="1"/>
    <col min="5644" max="5644" width="1.5703125" style="83" customWidth="1"/>
    <col min="5645" max="5645" width="10.7109375" style="83" customWidth="1"/>
    <col min="5646" max="5646" width="1.5703125" style="83" customWidth="1"/>
    <col min="5647" max="5647" width="9.28515625" style="83" customWidth="1"/>
    <col min="5648" max="5648" width="2.42578125" style="83" customWidth="1"/>
    <col min="5649" max="5649" width="13.28515625" style="83" customWidth="1"/>
    <col min="5650" max="5650" width="1.5703125" style="83" customWidth="1"/>
    <col min="5651" max="5651" width="10.42578125" style="83" customWidth="1"/>
    <col min="5652" max="5652" width="1.5703125" style="83" customWidth="1"/>
    <col min="5653" max="5653" width="10.7109375" style="83" customWidth="1"/>
    <col min="5654" max="5654" width="1.5703125" style="83" customWidth="1"/>
    <col min="5655" max="5655" width="15.140625" style="83" customWidth="1"/>
    <col min="5656" max="5656" width="1.5703125" style="83" customWidth="1"/>
    <col min="5657" max="5657" width="14.42578125" style="83" customWidth="1"/>
    <col min="5658" max="5659" width="1.5703125" style="83" customWidth="1"/>
    <col min="5660" max="5660" width="14.42578125" style="83" customWidth="1"/>
    <col min="5661" max="5661" width="2.42578125" style="83" customWidth="1"/>
    <col min="5662" max="5662" width="12.7109375" style="83"/>
    <col min="5663" max="5663" width="3.28515625" style="83" customWidth="1"/>
    <col min="5664" max="5664" width="14.42578125" style="83" customWidth="1"/>
    <col min="5665" max="5665" width="2.42578125" style="83" customWidth="1"/>
    <col min="5666" max="5666" width="12.7109375" style="83"/>
    <col min="5667" max="5667" width="3.28515625" style="83" customWidth="1"/>
    <col min="5668" max="5668" width="14.42578125" style="83" customWidth="1"/>
    <col min="5669" max="5669" width="2.42578125" style="83" customWidth="1"/>
    <col min="5670" max="5670" width="12.7109375" style="83"/>
    <col min="5671" max="5671" width="3.28515625" style="83" customWidth="1"/>
    <col min="5672" max="5672" width="14.42578125" style="83" customWidth="1"/>
    <col min="5673" max="5673" width="3.28515625" style="83" customWidth="1"/>
    <col min="5674" max="5674" width="14.42578125" style="83" customWidth="1"/>
    <col min="5675" max="5675" width="2.42578125" style="83" customWidth="1"/>
    <col min="5676" max="5676" width="14.42578125" style="83" customWidth="1"/>
    <col min="5677" max="5677" width="3.28515625" style="83" customWidth="1"/>
    <col min="5678" max="5678" width="5.85546875" style="83" customWidth="1"/>
    <col min="5679" max="5679" width="19.85546875" style="83" customWidth="1"/>
    <col min="5680" max="5680" width="8.42578125" style="83" customWidth="1"/>
    <col min="5681" max="5681" width="1.5703125" style="83" customWidth="1"/>
    <col min="5682" max="5682" width="12.7109375" style="83"/>
    <col min="5683" max="5683" width="1.5703125" style="83" customWidth="1"/>
    <col min="5684" max="5684" width="12.7109375" style="83"/>
    <col min="5685" max="5685" width="1.5703125" style="83" customWidth="1"/>
    <col min="5686" max="5888" width="12.7109375" style="83"/>
    <col min="5889" max="5889" width="5" style="83" customWidth="1"/>
    <col min="5890" max="5890" width="1.5703125" style="83" customWidth="1"/>
    <col min="5891" max="5891" width="19.5703125" style="83" customWidth="1"/>
    <col min="5892" max="5892" width="1.5703125" style="83" customWidth="1"/>
    <col min="5893" max="5893" width="13.5703125" style="83" customWidth="1"/>
    <col min="5894" max="5894" width="1.5703125" style="83" customWidth="1"/>
    <col min="5895" max="5895" width="10.42578125" style="83" customWidth="1"/>
    <col min="5896" max="5896" width="1.5703125" style="83" customWidth="1"/>
    <col min="5897" max="5897" width="10.7109375" style="83" customWidth="1"/>
    <col min="5898" max="5898" width="2.42578125" style="83" customWidth="1"/>
    <col min="5899" max="5899" width="14.5703125" style="83" customWidth="1"/>
    <col min="5900" max="5900" width="1.5703125" style="83" customWidth="1"/>
    <col min="5901" max="5901" width="10.7109375" style="83" customWidth="1"/>
    <col min="5902" max="5902" width="1.5703125" style="83" customWidth="1"/>
    <col min="5903" max="5903" width="9.28515625" style="83" customWidth="1"/>
    <col min="5904" max="5904" width="2.42578125" style="83" customWidth="1"/>
    <col min="5905" max="5905" width="13.28515625" style="83" customWidth="1"/>
    <col min="5906" max="5906" width="1.5703125" style="83" customWidth="1"/>
    <col min="5907" max="5907" width="10.42578125" style="83" customWidth="1"/>
    <col min="5908" max="5908" width="1.5703125" style="83" customWidth="1"/>
    <col min="5909" max="5909" width="10.7109375" style="83" customWidth="1"/>
    <col min="5910" max="5910" width="1.5703125" style="83" customWidth="1"/>
    <col min="5911" max="5911" width="15.140625" style="83" customWidth="1"/>
    <col min="5912" max="5912" width="1.5703125" style="83" customWidth="1"/>
    <col min="5913" max="5913" width="14.42578125" style="83" customWidth="1"/>
    <col min="5914" max="5915" width="1.5703125" style="83" customWidth="1"/>
    <col min="5916" max="5916" width="14.42578125" style="83" customWidth="1"/>
    <col min="5917" max="5917" width="2.42578125" style="83" customWidth="1"/>
    <col min="5918" max="5918" width="12.7109375" style="83"/>
    <col min="5919" max="5919" width="3.28515625" style="83" customWidth="1"/>
    <col min="5920" max="5920" width="14.42578125" style="83" customWidth="1"/>
    <col min="5921" max="5921" width="2.42578125" style="83" customWidth="1"/>
    <col min="5922" max="5922" width="12.7109375" style="83"/>
    <col min="5923" max="5923" width="3.28515625" style="83" customWidth="1"/>
    <col min="5924" max="5924" width="14.42578125" style="83" customWidth="1"/>
    <col min="5925" max="5925" width="2.42578125" style="83" customWidth="1"/>
    <col min="5926" max="5926" width="12.7109375" style="83"/>
    <col min="5927" max="5927" width="3.28515625" style="83" customWidth="1"/>
    <col min="5928" max="5928" width="14.42578125" style="83" customWidth="1"/>
    <col min="5929" max="5929" width="3.28515625" style="83" customWidth="1"/>
    <col min="5930" max="5930" width="14.42578125" style="83" customWidth="1"/>
    <col min="5931" max="5931" width="2.42578125" style="83" customWidth="1"/>
    <col min="5932" max="5932" width="14.42578125" style="83" customWidth="1"/>
    <col min="5933" max="5933" width="3.28515625" style="83" customWidth="1"/>
    <col min="5934" max="5934" width="5.85546875" style="83" customWidth="1"/>
    <col min="5935" max="5935" width="19.85546875" style="83" customWidth="1"/>
    <col min="5936" max="5936" width="8.42578125" style="83" customWidth="1"/>
    <col min="5937" max="5937" width="1.5703125" style="83" customWidth="1"/>
    <col min="5938" max="5938" width="12.7109375" style="83"/>
    <col min="5939" max="5939" width="1.5703125" style="83" customWidth="1"/>
    <col min="5940" max="5940" width="12.7109375" style="83"/>
    <col min="5941" max="5941" width="1.5703125" style="83" customWidth="1"/>
    <col min="5942" max="6144" width="12.7109375" style="83"/>
    <col min="6145" max="6145" width="5" style="83" customWidth="1"/>
    <col min="6146" max="6146" width="1.5703125" style="83" customWidth="1"/>
    <col min="6147" max="6147" width="19.5703125" style="83" customWidth="1"/>
    <col min="6148" max="6148" width="1.5703125" style="83" customWidth="1"/>
    <col min="6149" max="6149" width="13.5703125" style="83" customWidth="1"/>
    <col min="6150" max="6150" width="1.5703125" style="83" customWidth="1"/>
    <col min="6151" max="6151" width="10.42578125" style="83" customWidth="1"/>
    <col min="6152" max="6152" width="1.5703125" style="83" customWidth="1"/>
    <col min="6153" max="6153" width="10.7109375" style="83" customWidth="1"/>
    <col min="6154" max="6154" width="2.42578125" style="83" customWidth="1"/>
    <col min="6155" max="6155" width="14.5703125" style="83" customWidth="1"/>
    <col min="6156" max="6156" width="1.5703125" style="83" customWidth="1"/>
    <col min="6157" max="6157" width="10.7109375" style="83" customWidth="1"/>
    <col min="6158" max="6158" width="1.5703125" style="83" customWidth="1"/>
    <col min="6159" max="6159" width="9.28515625" style="83" customWidth="1"/>
    <col min="6160" max="6160" width="2.42578125" style="83" customWidth="1"/>
    <col min="6161" max="6161" width="13.28515625" style="83" customWidth="1"/>
    <col min="6162" max="6162" width="1.5703125" style="83" customWidth="1"/>
    <col min="6163" max="6163" width="10.42578125" style="83" customWidth="1"/>
    <col min="6164" max="6164" width="1.5703125" style="83" customWidth="1"/>
    <col min="6165" max="6165" width="10.7109375" style="83" customWidth="1"/>
    <col min="6166" max="6166" width="1.5703125" style="83" customWidth="1"/>
    <col min="6167" max="6167" width="15.140625" style="83" customWidth="1"/>
    <col min="6168" max="6168" width="1.5703125" style="83" customWidth="1"/>
    <col min="6169" max="6169" width="14.42578125" style="83" customWidth="1"/>
    <col min="6170" max="6171" width="1.5703125" style="83" customWidth="1"/>
    <col min="6172" max="6172" width="14.42578125" style="83" customWidth="1"/>
    <col min="6173" max="6173" width="2.42578125" style="83" customWidth="1"/>
    <col min="6174" max="6174" width="12.7109375" style="83"/>
    <col min="6175" max="6175" width="3.28515625" style="83" customWidth="1"/>
    <col min="6176" max="6176" width="14.42578125" style="83" customWidth="1"/>
    <col min="6177" max="6177" width="2.42578125" style="83" customWidth="1"/>
    <col min="6178" max="6178" width="12.7109375" style="83"/>
    <col min="6179" max="6179" width="3.28515625" style="83" customWidth="1"/>
    <col min="6180" max="6180" width="14.42578125" style="83" customWidth="1"/>
    <col min="6181" max="6181" width="2.42578125" style="83" customWidth="1"/>
    <col min="6182" max="6182" width="12.7109375" style="83"/>
    <col min="6183" max="6183" width="3.28515625" style="83" customWidth="1"/>
    <col min="6184" max="6184" width="14.42578125" style="83" customWidth="1"/>
    <col min="6185" max="6185" width="3.28515625" style="83" customWidth="1"/>
    <col min="6186" max="6186" width="14.42578125" style="83" customWidth="1"/>
    <col min="6187" max="6187" width="2.42578125" style="83" customWidth="1"/>
    <col min="6188" max="6188" width="14.42578125" style="83" customWidth="1"/>
    <col min="6189" max="6189" width="3.28515625" style="83" customWidth="1"/>
    <col min="6190" max="6190" width="5.85546875" style="83" customWidth="1"/>
    <col min="6191" max="6191" width="19.85546875" style="83" customWidth="1"/>
    <col min="6192" max="6192" width="8.42578125" style="83" customWidth="1"/>
    <col min="6193" max="6193" width="1.5703125" style="83" customWidth="1"/>
    <col min="6194" max="6194" width="12.7109375" style="83"/>
    <col min="6195" max="6195" width="1.5703125" style="83" customWidth="1"/>
    <col min="6196" max="6196" width="12.7109375" style="83"/>
    <col min="6197" max="6197" width="1.5703125" style="83" customWidth="1"/>
    <col min="6198" max="6400" width="12.7109375" style="83"/>
    <col min="6401" max="6401" width="5" style="83" customWidth="1"/>
    <col min="6402" max="6402" width="1.5703125" style="83" customWidth="1"/>
    <col min="6403" max="6403" width="19.5703125" style="83" customWidth="1"/>
    <col min="6404" max="6404" width="1.5703125" style="83" customWidth="1"/>
    <col min="6405" max="6405" width="13.5703125" style="83" customWidth="1"/>
    <col min="6406" max="6406" width="1.5703125" style="83" customWidth="1"/>
    <col min="6407" max="6407" width="10.42578125" style="83" customWidth="1"/>
    <col min="6408" max="6408" width="1.5703125" style="83" customWidth="1"/>
    <col min="6409" max="6409" width="10.7109375" style="83" customWidth="1"/>
    <col min="6410" max="6410" width="2.42578125" style="83" customWidth="1"/>
    <col min="6411" max="6411" width="14.5703125" style="83" customWidth="1"/>
    <col min="6412" max="6412" width="1.5703125" style="83" customWidth="1"/>
    <col min="6413" max="6413" width="10.7109375" style="83" customWidth="1"/>
    <col min="6414" max="6414" width="1.5703125" style="83" customWidth="1"/>
    <col min="6415" max="6415" width="9.28515625" style="83" customWidth="1"/>
    <col min="6416" max="6416" width="2.42578125" style="83" customWidth="1"/>
    <col min="6417" max="6417" width="13.28515625" style="83" customWidth="1"/>
    <col min="6418" max="6418" width="1.5703125" style="83" customWidth="1"/>
    <col min="6419" max="6419" width="10.42578125" style="83" customWidth="1"/>
    <col min="6420" max="6420" width="1.5703125" style="83" customWidth="1"/>
    <col min="6421" max="6421" width="10.7109375" style="83" customWidth="1"/>
    <col min="6422" max="6422" width="1.5703125" style="83" customWidth="1"/>
    <col min="6423" max="6423" width="15.140625" style="83" customWidth="1"/>
    <col min="6424" max="6424" width="1.5703125" style="83" customWidth="1"/>
    <col min="6425" max="6425" width="14.42578125" style="83" customWidth="1"/>
    <col min="6426" max="6427" width="1.5703125" style="83" customWidth="1"/>
    <col min="6428" max="6428" width="14.42578125" style="83" customWidth="1"/>
    <col min="6429" max="6429" width="2.42578125" style="83" customWidth="1"/>
    <col min="6430" max="6430" width="12.7109375" style="83"/>
    <col min="6431" max="6431" width="3.28515625" style="83" customWidth="1"/>
    <col min="6432" max="6432" width="14.42578125" style="83" customWidth="1"/>
    <col min="6433" max="6433" width="2.42578125" style="83" customWidth="1"/>
    <col min="6434" max="6434" width="12.7109375" style="83"/>
    <col min="6435" max="6435" width="3.28515625" style="83" customWidth="1"/>
    <col min="6436" max="6436" width="14.42578125" style="83" customWidth="1"/>
    <col min="6437" max="6437" width="2.42578125" style="83" customWidth="1"/>
    <col min="6438" max="6438" width="12.7109375" style="83"/>
    <col min="6439" max="6439" width="3.28515625" style="83" customWidth="1"/>
    <col min="6440" max="6440" width="14.42578125" style="83" customWidth="1"/>
    <col min="6441" max="6441" width="3.28515625" style="83" customWidth="1"/>
    <col min="6442" max="6442" width="14.42578125" style="83" customWidth="1"/>
    <col min="6443" max="6443" width="2.42578125" style="83" customWidth="1"/>
    <col min="6444" max="6444" width="14.42578125" style="83" customWidth="1"/>
    <col min="6445" max="6445" width="3.28515625" style="83" customWidth="1"/>
    <col min="6446" max="6446" width="5.85546875" style="83" customWidth="1"/>
    <col min="6447" max="6447" width="19.85546875" style="83" customWidth="1"/>
    <col min="6448" max="6448" width="8.42578125" style="83" customWidth="1"/>
    <col min="6449" max="6449" width="1.5703125" style="83" customWidth="1"/>
    <col min="6450" max="6450" width="12.7109375" style="83"/>
    <col min="6451" max="6451" width="1.5703125" style="83" customWidth="1"/>
    <col min="6452" max="6452" width="12.7109375" style="83"/>
    <col min="6453" max="6453" width="1.5703125" style="83" customWidth="1"/>
    <col min="6454" max="6656" width="12.7109375" style="83"/>
    <col min="6657" max="6657" width="5" style="83" customWidth="1"/>
    <col min="6658" max="6658" width="1.5703125" style="83" customWidth="1"/>
    <col min="6659" max="6659" width="19.5703125" style="83" customWidth="1"/>
    <col min="6660" max="6660" width="1.5703125" style="83" customWidth="1"/>
    <col min="6661" max="6661" width="13.5703125" style="83" customWidth="1"/>
    <col min="6662" max="6662" width="1.5703125" style="83" customWidth="1"/>
    <col min="6663" max="6663" width="10.42578125" style="83" customWidth="1"/>
    <col min="6664" max="6664" width="1.5703125" style="83" customWidth="1"/>
    <col min="6665" max="6665" width="10.7109375" style="83" customWidth="1"/>
    <col min="6666" max="6666" width="2.42578125" style="83" customWidth="1"/>
    <col min="6667" max="6667" width="14.5703125" style="83" customWidth="1"/>
    <col min="6668" max="6668" width="1.5703125" style="83" customWidth="1"/>
    <col min="6669" max="6669" width="10.7109375" style="83" customWidth="1"/>
    <col min="6670" max="6670" width="1.5703125" style="83" customWidth="1"/>
    <col min="6671" max="6671" width="9.28515625" style="83" customWidth="1"/>
    <col min="6672" max="6672" width="2.42578125" style="83" customWidth="1"/>
    <col min="6673" max="6673" width="13.28515625" style="83" customWidth="1"/>
    <col min="6674" max="6674" width="1.5703125" style="83" customWidth="1"/>
    <col min="6675" max="6675" width="10.42578125" style="83" customWidth="1"/>
    <col min="6676" max="6676" width="1.5703125" style="83" customWidth="1"/>
    <col min="6677" max="6677" width="10.7109375" style="83" customWidth="1"/>
    <col min="6678" max="6678" width="1.5703125" style="83" customWidth="1"/>
    <col min="6679" max="6679" width="15.140625" style="83" customWidth="1"/>
    <col min="6680" max="6680" width="1.5703125" style="83" customWidth="1"/>
    <col min="6681" max="6681" width="14.42578125" style="83" customWidth="1"/>
    <col min="6682" max="6683" width="1.5703125" style="83" customWidth="1"/>
    <col min="6684" max="6684" width="14.42578125" style="83" customWidth="1"/>
    <col min="6685" max="6685" width="2.42578125" style="83" customWidth="1"/>
    <col min="6686" max="6686" width="12.7109375" style="83"/>
    <col min="6687" max="6687" width="3.28515625" style="83" customWidth="1"/>
    <col min="6688" max="6688" width="14.42578125" style="83" customWidth="1"/>
    <col min="6689" max="6689" width="2.42578125" style="83" customWidth="1"/>
    <col min="6690" max="6690" width="12.7109375" style="83"/>
    <col min="6691" max="6691" width="3.28515625" style="83" customWidth="1"/>
    <col min="6692" max="6692" width="14.42578125" style="83" customWidth="1"/>
    <col min="6693" max="6693" width="2.42578125" style="83" customWidth="1"/>
    <col min="6694" max="6694" width="12.7109375" style="83"/>
    <col min="6695" max="6695" width="3.28515625" style="83" customWidth="1"/>
    <col min="6696" max="6696" width="14.42578125" style="83" customWidth="1"/>
    <col min="6697" max="6697" width="3.28515625" style="83" customWidth="1"/>
    <col min="6698" max="6698" width="14.42578125" style="83" customWidth="1"/>
    <col min="6699" max="6699" width="2.42578125" style="83" customWidth="1"/>
    <col min="6700" max="6700" width="14.42578125" style="83" customWidth="1"/>
    <col min="6701" max="6701" width="3.28515625" style="83" customWidth="1"/>
    <col min="6702" max="6702" width="5.85546875" style="83" customWidth="1"/>
    <col min="6703" max="6703" width="19.85546875" style="83" customWidth="1"/>
    <col min="6704" max="6704" width="8.42578125" style="83" customWidth="1"/>
    <col min="6705" max="6705" width="1.5703125" style="83" customWidth="1"/>
    <col min="6706" max="6706" width="12.7109375" style="83"/>
    <col min="6707" max="6707" width="1.5703125" style="83" customWidth="1"/>
    <col min="6708" max="6708" width="12.7109375" style="83"/>
    <col min="6709" max="6709" width="1.5703125" style="83" customWidth="1"/>
    <col min="6710" max="6912" width="12.7109375" style="83"/>
    <col min="6913" max="6913" width="5" style="83" customWidth="1"/>
    <col min="6914" max="6914" width="1.5703125" style="83" customWidth="1"/>
    <col min="6915" max="6915" width="19.5703125" style="83" customWidth="1"/>
    <col min="6916" max="6916" width="1.5703125" style="83" customWidth="1"/>
    <col min="6917" max="6917" width="13.5703125" style="83" customWidth="1"/>
    <col min="6918" max="6918" width="1.5703125" style="83" customWidth="1"/>
    <col min="6919" max="6919" width="10.42578125" style="83" customWidth="1"/>
    <col min="6920" max="6920" width="1.5703125" style="83" customWidth="1"/>
    <col min="6921" max="6921" width="10.7109375" style="83" customWidth="1"/>
    <col min="6922" max="6922" width="2.42578125" style="83" customWidth="1"/>
    <col min="6923" max="6923" width="14.5703125" style="83" customWidth="1"/>
    <col min="6924" max="6924" width="1.5703125" style="83" customWidth="1"/>
    <col min="6925" max="6925" width="10.7109375" style="83" customWidth="1"/>
    <col min="6926" max="6926" width="1.5703125" style="83" customWidth="1"/>
    <col min="6927" max="6927" width="9.28515625" style="83" customWidth="1"/>
    <col min="6928" max="6928" width="2.42578125" style="83" customWidth="1"/>
    <col min="6929" max="6929" width="13.28515625" style="83" customWidth="1"/>
    <col min="6930" max="6930" width="1.5703125" style="83" customWidth="1"/>
    <col min="6931" max="6931" width="10.42578125" style="83" customWidth="1"/>
    <col min="6932" max="6932" width="1.5703125" style="83" customWidth="1"/>
    <col min="6933" max="6933" width="10.7109375" style="83" customWidth="1"/>
    <col min="6934" max="6934" width="1.5703125" style="83" customWidth="1"/>
    <col min="6935" max="6935" width="15.140625" style="83" customWidth="1"/>
    <col min="6936" max="6936" width="1.5703125" style="83" customWidth="1"/>
    <col min="6937" max="6937" width="14.42578125" style="83" customWidth="1"/>
    <col min="6938" max="6939" width="1.5703125" style="83" customWidth="1"/>
    <col min="6940" max="6940" width="14.42578125" style="83" customWidth="1"/>
    <col min="6941" max="6941" width="2.42578125" style="83" customWidth="1"/>
    <col min="6942" max="6942" width="12.7109375" style="83"/>
    <col min="6943" max="6943" width="3.28515625" style="83" customWidth="1"/>
    <col min="6944" max="6944" width="14.42578125" style="83" customWidth="1"/>
    <col min="6945" max="6945" width="2.42578125" style="83" customWidth="1"/>
    <col min="6946" max="6946" width="12.7109375" style="83"/>
    <col min="6947" max="6947" width="3.28515625" style="83" customWidth="1"/>
    <col min="6948" max="6948" width="14.42578125" style="83" customWidth="1"/>
    <col min="6949" max="6949" width="2.42578125" style="83" customWidth="1"/>
    <col min="6950" max="6950" width="12.7109375" style="83"/>
    <col min="6951" max="6951" width="3.28515625" style="83" customWidth="1"/>
    <col min="6952" max="6952" width="14.42578125" style="83" customWidth="1"/>
    <col min="6953" max="6953" width="3.28515625" style="83" customWidth="1"/>
    <col min="6954" max="6954" width="14.42578125" style="83" customWidth="1"/>
    <col min="6955" max="6955" width="2.42578125" style="83" customWidth="1"/>
    <col min="6956" max="6956" width="14.42578125" style="83" customWidth="1"/>
    <col min="6957" max="6957" width="3.28515625" style="83" customWidth="1"/>
    <col min="6958" max="6958" width="5.85546875" style="83" customWidth="1"/>
    <col min="6959" max="6959" width="19.85546875" style="83" customWidth="1"/>
    <col min="6960" max="6960" width="8.42578125" style="83" customWidth="1"/>
    <col min="6961" max="6961" width="1.5703125" style="83" customWidth="1"/>
    <col min="6962" max="6962" width="12.7109375" style="83"/>
    <col min="6963" max="6963" width="1.5703125" style="83" customWidth="1"/>
    <col min="6964" max="6964" width="12.7109375" style="83"/>
    <col min="6965" max="6965" width="1.5703125" style="83" customWidth="1"/>
    <col min="6966" max="7168" width="12.7109375" style="83"/>
    <col min="7169" max="7169" width="5" style="83" customWidth="1"/>
    <col min="7170" max="7170" width="1.5703125" style="83" customWidth="1"/>
    <col min="7171" max="7171" width="19.5703125" style="83" customWidth="1"/>
    <col min="7172" max="7172" width="1.5703125" style="83" customWidth="1"/>
    <col min="7173" max="7173" width="13.5703125" style="83" customWidth="1"/>
    <col min="7174" max="7174" width="1.5703125" style="83" customWidth="1"/>
    <col min="7175" max="7175" width="10.42578125" style="83" customWidth="1"/>
    <col min="7176" max="7176" width="1.5703125" style="83" customWidth="1"/>
    <col min="7177" max="7177" width="10.7109375" style="83" customWidth="1"/>
    <col min="7178" max="7178" width="2.42578125" style="83" customWidth="1"/>
    <col min="7179" max="7179" width="14.5703125" style="83" customWidth="1"/>
    <col min="7180" max="7180" width="1.5703125" style="83" customWidth="1"/>
    <col min="7181" max="7181" width="10.7109375" style="83" customWidth="1"/>
    <col min="7182" max="7182" width="1.5703125" style="83" customWidth="1"/>
    <col min="7183" max="7183" width="9.28515625" style="83" customWidth="1"/>
    <col min="7184" max="7184" width="2.42578125" style="83" customWidth="1"/>
    <col min="7185" max="7185" width="13.28515625" style="83" customWidth="1"/>
    <col min="7186" max="7186" width="1.5703125" style="83" customWidth="1"/>
    <col min="7187" max="7187" width="10.42578125" style="83" customWidth="1"/>
    <col min="7188" max="7188" width="1.5703125" style="83" customWidth="1"/>
    <col min="7189" max="7189" width="10.7109375" style="83" customWidth="1"/>
    <col min="7190" max="7190" width="1.5703125" style="83" customWidth="1"/>
    <col min="7191" max="7191" width="15.140625" style="83" customWidth="1"/>
    <col min="7192" max="7192" width="1.5703125" style="83" customWidth="1"/>
    <col min="7193" max="7193" width="14.42578125" style="83" customWidth="1"/>
    <col min="7194" max="7195" width="1.5703125" style="83" customWidth="1"/>
    <col min="7196" max="7196" width="14.42578125" style="83" customWidth="1"/>
    <col min="7197" max="7197" width="2.42578125" style="83" customWidth="1"/>
    <col min="7198" max="7198" width="12.7109375" style="83"/>
    <col min="7199" max="7199" width="3.28515625" style="83" customWidth="1"/>
    <col min="7200" max="7200" width="14.42578125" style="83" customWidth="1"/>
    <col min="7201" max="7201" width="2.42578125" style="83" customWidth="1"/>
    <col min="7202" max="7202" width="12.7109375" style="83"/>
    <col min="7203" max="7203" width="3.28515625" style="83" customWidth="1"/>
    <col min="7204" max="7204" width="14.42578125" style="83" customWidth="1"/>
    <col min="7205" max="7205" width="2.42578125" style="83" customWidth="1"/>
    <col min="7206" max="7206" width="12.7109375" style="83"/>
    <col min="7207" max="7207" width="3.28515625" style="83" customWidth="1"/>
    <col min="7208" max="7208" width="14.42578125" style="83" customWidth="1"/>
    <col min="7209" max="7209" width="3.28515625" style="83" customWidth="1"/>
    <col min="7210" max="7210" width="14.42578125" style="83" customWidth="1"/>
    <col min="7211" max="7211" width="2.42578125" style="83" customWidth="1"/>
    <col min="7212" max="7212" width="14.42578125" style="83" customWidth="1"/>
    <col min="7213" max="7213" width="3.28515625" style="83" customWidth="1"/>
    <col min="7214" max="7214" width="5.85546875" style="83" customWidth="1"/>
    <col min="7215" max="7215" width="19.85546875" style="83" customWidth="1"/>
    <col min="7216" max="7216" width="8.42578125" style="83" customWidth="1"/>
    <col min="7217" max="7217" width="1.5703125" style="83" customWidth="1"/>
    <col min="7218" max="7218" width="12.7109375" style="83"/>
    <col min="7219" max="7219" width="1.5703125" style="83" customWidth="1"/>
    <col min="7220" max="7220" width="12.7109375" style="83"/>
    <col min="7221" max="7221" width="1.5703125" style="83" customWidth="1"/>
    <col min="7222" max="7424" width="12.7109375" style="83"/>
    <col min="7425" max="7425" width="5" style="83" customWidth="1"/>
    <col min="7426" max="7426" width="1.5703125" style="83" customWidth="1"/>
    <col min="7427" max="7427" width="19.5703125" style="83" customWidth="1"/>
    <col min="7428" max="7428" width="1.5703125" style="83" customWidth="1"/>
    <col min="7429" max="7429" width="13.5703125" style="83" customWidth="1"/>
    <col min="7430" max="7430" width="1.5703125" style="83" customWidth="1"/>
    <col min="7431" max="7431" width="10.42578125" style="83" customWidth="1"/>
    <col min="7432" max="7432" width="1.5703125" style="83" customWidth="1"/>
    <col min="7433" max="7433" width="10.7109375" style="83" customWidth="1"/>
    <col min="7434" max="7434" width="2.42578125" style="83" customWidth="1"/>
    <col min="7435" max="7435" width="14.5703125" style="83" customWidth="1"/>
    <col min="7436" max="7436" width="1.5703125" style="83" customWidth="1"/>
    <col min="7437" max="7437" width="10.7109375" style="83" customWidth="1"/>
    <col min="7438" max="7438" width="1.5703125" style="83" customWidth="1"/>
    <col min="7439" max="7439" width="9.28515625" style="83" customWidth="1"/>
    <col min="7440" max="7440" width="2.42578125" style="83" customWidth="1"/>
    <col min="7441" max="7441" width="13.28515625" style="83" customWidth="1"/>
    <col min="7442" max="7442" width="1.5703125" style="83" customWidth="1"/>
    <col min="7443" max="7443" width="10.42578125" style="83" customWidth="1"/>
    <col min="7444" max="7444" width="1.5703125" style="83" customWidth="1"/>
    <col min="7445" max="7445" width="10.7109375" style="83" customWidth="1"/>
    <col min="7446" max="7446" width="1.5703125" style="83" customWidth="1"/>
    <col min="7447" max="7447" width="15.140625" style="83" customWidth="1"/>
    <col min="7448" max="7448" width="1.5703125" style="83" customWidth="1"/>
    <col min="7449" max="7449" width="14.42578125" style="83" customWidth="1"/>
    <col min="7450" max="7451" width="1.5703125" style="83" customWidth="1"/>
    <col min="7452" max="7452" width="14.42578125" style="83" customWidth="1"/>
    <col min="7453" max="7453" width="2.42578125" style="83" customWidth="1"/>
    <col min="7454" max="7454" width="12.7109375" style="83"/>
    <col min="7455" max="7455" width="3.28515625" style="83" customWidth="1"/>
    <col min="7456" max="7456" width="14.42578125" style="83" customWidth="1"/>
    <col min="7457" max="7457" width="2.42578125" style="83" customWidth="1"/>
    <col min="7458" max="7458" width="12.7109375" style="83"/>
    <col min="7459" max="7459" width="3.28515625" style="83" customWidth="1"/>
    <col min="7460" max="7460" width="14.42578125" style="83" customWidth="1"/>
    <col min="7461" max="7461" width="2.42578125" style="83" customWidth="1"/>
    <col min="7462" max="7462" width="12.7109375" style="83"/>
    <col min="7463" max="7463" width="3.28515625" style="83" customWidth="1"/>
    <col min="7464" max="7464" width="14.42578125" style="83" customWidth="1"/>
    <col min="7465" max="7465" width="3.28515625" style="83" customWidth="1"/>
    <col min="7466" max="7466" width="14.42578125" style="83" customWidth="1"/>
    <col min="7467" max="7467" width="2.42578125" style="83" customWidth="1"/>
    <col min="7468" max="7468" width="14.42578125" style="83" customWidth="1"/>
    <col min="7469" max="7469" width="3.28515625" style="83" customWidth="1"/>
    <col min="7470" max="7470" width="5.85546875" style="83" customWidth="1"/>
    <col min="7471" max="7471" width="19.85546875" style="83" customWidth="1"/>
    <col min="7472" max="7472" width="8.42578125" style="83" customWidth="1"/>
    <col min="7473" max="7473" width="1.5703125" style="83" customWidth="1"/>
    <col min="7474" max="7474" width="12.7109375" style="83"/>
    <col min="7475" max="7475" width="1.5703125" style="83" customWidth="1"/>
    <col min="7476" max="7476" width="12.7109375" style="83"/>
    <col min="7477" max="7477" width="1.5703125" style="83" customWidth="1"/>
    <col min="7478" max="7680" width="12.7109375" style="83"/>
    <col min="7681" max="7681" width="5" style="83" customWidth="1"/>
    <col min="7682" max="7682" width="1.5703125" style="83" customWidth="1"/>
    <col min="7683" max="7683" width="19.5703125" style="83" customWidth="1"/>
    <col min="7684" max="7684" width="1.5703125" style="83" customWidth="1"/>
    <col min="7685" max="7685" width="13.5703125" style="83" customWidth="1"/>
    <col min="7686" max="7686" width="1.5703125" style="83" customWidth="1"/>
    <col min="7687" max="7687" width="10.42578125" style="83" customWidth="1"/>
    <col min="7688" max="7688" width="1.5703125" style="83" customWidth="1"/>
    <col min="7689" max="7689" width="10.7109375" style="83" customWidth="1"/>
    <col min="7690" max="7690" width="2.42578125" style="83" customWidth="1"/>
    <col min="7691" max="7691" width="14.5703125" style="83" customWidth="1"/>
    <col min="7692" max="7692" width="1.5703125" style="83" customWidth="1"/>
    <col min="7693" max="7693" width="10.7109375" style="83" customWidth="1"/>
    <col min="7694" max="7694" width="1.5703125" style="83" customWidth="1"/>
    <col min="7695" max="7695" width="9.28515625" style="83" customWidth="1"/>
    <col min="7696" max="7696" width="2.42578125" style="83" customWidth="1"/>
    <col min="7697" max="7697" width="13.28515625" style="83" customWidth="1"/>
    <col min="7698" max="7698" width="1.5703125" style="83" customWidth="1"/>
    <col min="7699" max="7699" width="10.42578125" style="83" customWidth="1"/>
    <col min="7700" max="7700" width="1.5703125" style="83" customWidth="1"/>
    <col min="7701" max="7701" width="10.7109375" style="83" customWidth="1"/>
    <col min="7702" max="7702" width="1.5703125" style="83" customWidth="1"/>
    <col min="7703" max="7703" width="15.140625" style="83" customWidth="1"/>
    <col min="7704" max="7704" width="1.5703125" style="83" customWidth="1"/>
    <col min="7705" max="7705" width="14.42578125" style="83" customWidth="1"/>
    <col min="7706" max="7707" width="1.5703125" style="83" customWidth="1"/>
    <col min="7708" max="7708" width="14.42578125" style="83" customWidth="1"/>
    <col min="7709" max="7709" width="2.42578125" style="83" customWidth="1"/>
    <col min="7710" max="7710" width="12.7109375" style="83"/>
    <col min="7711" max="7711" width="3.28515625" style="83" customWidth="1"/>
    <col min="7712" max="7712" width="14.42578125" style="83" customWidth="1"/>
    <col min="7713" max="7713" width="2.42578125" style="83" customWidth="1"/>
    <col min="7714" max="7714" width="12.7109375" style="83"/>
    <col min="7715" max="7715" width="3.28515625" style="83" customWidth="1"/>
    <col min="7716" max="7716" width="14.42578125" style="83" customWidth="1"/>
    <col min="7717" max="7717" width="2.42578125" style="83" customWidth="1"/>
    <col min="7718" max="7718" width="12.7109375" style="83"/>
    <col min="7719" max="7719" width="3.28515625" style="83" customWidth="1"/>
    <col min="7720" max="7720" width="14.42578125" style="83" customWidth="1"/>
    <col min="7721" max="7721" width="3.28515625" style="83" customWidth="1"/>
    <col min="7722" max="7722" width="14.42578125" style="83" customWidth="1"/>
    <col min="7723" max="7723" width="2.42578125" style="83" customWidth="1"/>
    <col min="7724" max="7724" width="14.42578125" style="83" customWidth="1"/>
    <col min="7725" max="7725" width="3.28515625" style="83" customWidth="1"/>
    <col min="7726" max="7726" width="5.85546875" style="83" customWidth="1"/>
    <col min="7727" max="7727" width="19.85546875" style="83" customWidth="1"/>
    <col min="7728" max="7728" width="8.42578125" style="83" customWidth="1"/>
    <col min="7729" max="7729" width="1.5703125" style="83" customWidth="1"/>
    <col min="7730" max="7730" width="12.7109375" style="83"/>
    <col min="7731" max="7731" width="1.5703125" style="83" customWidth="1"/>
    <col min="7732" max="7732" width="12.7109375" style="83"/>
    <col min="7733" max="7733" width="1.5703125" style="83" customWidth="1"/>
    <col min="7734" max="7936" width="12.7109375" style="83"/>
    <col min="7937" max="7937" width="5" style="83" customWidth="1"/>
    <col min="7938" max="7938" width="1.5703125" style="83" customWidth="1"/>
    <col min="7939" max="7939" width="19.5703125" style="83" customWidth="1"/>
    <col min="7940" max="7940" width="1.5703125" style="83" customWidth="1"/>
    <col min="7941" max="7941" width="13.5703125" style="83" customWidth="1"/>
    <col min="7942" max="7942" width="1.5703125" style="83" customWidth="1"/>
    <col min="7943" max="7943" width="10.42578125" style="83" customWidth="1"/>
    <col min="7944" max="7944" width="1.5703125" style="83" customWidth="1"/>
    <col min="7945" max="7945" width="10.7109375" style="83" customWidth="1"/>
    <col min="7946" max="7946" width="2.42578125" style="83" customWidth="1"/>
    <col min="7947" max="7947" width="14.5703125" style="83" customWidth="1"/>
    <col min="7948" max="7948" width="1.5703125" style="83" customWidth="1"/>
    <col min="7949" max="7949" width="10.7109375" style="83" customWidth="1"/>
    <col min="7950" max="7950" width="1.5703125" style="83" customWidth="1"/>
    <col min="7951" max="7951" width="9.28515625" style="83" customWidth="1"/>
    <col min="7952" max="7952" width="2.42578125" style="83" customWidth="1"/>
    <col min="7953" max="7953" width="13.28515625" style="83" customWidth="1"/>
    <col min="7954" max="7954" width="1.5703125" style="83" customWidth="1"/>
    <col min="7955" max="7955" width="10.42578125" style="83" customWidth="1"/>
    <col min="7956" max="7956" width="1.5703125" style="83" customWidth="1"/>
    <col min="7957" max="7957" width="10.7109375" style="83" customWidth="1"/>
    <col min="7958" max="7958" width="1.5703125" style="83" customWidth="1"/>
    <col min="7959" max="7959" width="15.140625" style="83" customWidth="1"/>
    <col min="7960" max="7960" width="1.5703125" style="83" customWidth="1"/>
    <col min="7961" max="7961" width="14.42578125" style="83" customWidth="1"/>
    <col min="7962" max="7963" width="1.5703125" style="83" customWidth="1"/>
    <col min="7964" max="7964" width="14.42578125" style="83" customWidth="1"/>
    <col min="7965" max="7965" width="2.42578125" style="83" customWidth="1"/>
    <col min="7966" max="7966" width="12.7109375" style="83"/>
    <col min="7967" max="7967" width="3.28515625" style="83" customWidth="1"/>
    <col min="7968" max="7968" width="14.42578125" style="83" customWidth="1"/>
    <col min="7969" max="7969" width="2.42578125" style="83" customWidth="1"/>
    <col min="7970" max="7970" width="12.7109375" style="83"/>
    <col min="7971" max="7971" width="3.28515625" style="83" customWidth="1"/>
    <col min="7972" max="7972" width="14.42578125" style="83" customWidth="1"/>
    <col min="7973" max="7973" width="2.42578125" style="83" customWidth="1"/>
    <col min="7974" max="7974" width="12.7109375" style="83"/>
    <col min="7975" max="7975" width="3.28515625" style="83" customWidth="1"/>
    <col min="7976" max="7976" width="14.42578125" style="83" customWidth="1"/>
    <col min="7977" max="7977" width="3.28515625" style="83" customWidth="1"/>
    <col min="7978" max="7978" width="14.42578125" style="83" customWidth="1"/>
    <col min="7979" max="7979" width="2.42578125" style="83" customWidth="1"/>
    <col min="7980" max="7980" width="14.42578125" style="83" customWidth="1"/>
    <col min="7981" max="7981" width="3.28515625" style="83" customWidth="1"/>
    <col min="7982" max="7982" width="5.85546875" style="83" customWidth="1"/>
    <col min="7983" max="7983" width="19.85546875" style="83" customWidth="1"/>
    <col min="7984" max="7984" width="8.42578125" style="83" customWidth="1"/>
    <col min="7985" max="7985" width="1.5703125" style="83" customWidth="1"/>
    <col min="7986" max="7986" width="12.7109375" style="83"/>
    <col min="7987" max="7987" width="1.5703125" style="83" customWidth="1"/>
    <col min="7988" max="7988" width="12.7109375" style="83"/>
    <col min="7989" max="7989" width="1.5703125" style="83" customWidth="1"/>
    <col min="7990" max="8192" width="12.7109375" style="83"/>
    <col min="8193" max="8193" width="5" style="83" customWidth="1"/>
    <col min="8194" max="8194" width="1.5703125" style="83" customWidth="1"/>
    <col min="8195" max="8195" width="19.5703125" style="83" customWidth="1"/>
    <col min="8196" max="8196" width="1.5703125" style="83" customWidth="1"/>
    <col min="8197" max="8197" width="13.5703125" style="83" customWidth="1"/>
    <col min="8198" max="8198" width="1.5703125" style="83" customWidth="1"/>
    <col min="8199" max="8199" width="10.42578125" style="83" customWidth="1"/>
    <col min="8200" max="8200" width="1.5703125" style="83" customWidth="1"/>
    <col min="8201" max="8201" width="10.7109375" style="83" customWidth="1"/>
    <col min="8202" max="8202" width="2.42578125" style="83" customWidth="1"/>
    <col min="8203" max="8203" width="14.5703125" style="83" customWidth="1"/>
    <col min="8204" max="8204" width="1.5703125" style="83" customWidth="1"/>
    <col min="8205" max="8205" width="10.7109375" style="83" customWidth="1"/>
    <col min="8206" max="8206" width="1.5703125" style="83" customWidth="1"/>
    <col min="8207" max="8207" width="9.28515625" style="83" customWidth="1"/>
    <col min="8208" max="8208" width="2.42578125" style="83" customWidth="1"/>
    <col min="8209" max="8209" width="13.28515625" style="83" customWidth="1"/>
    <col min="8210" max="8210" width="1.5703125" style="83" customWidth="1"/>
    <col min="8211" max="8211" width="10.42578125" style="83" customWidth="1"/>
    <col min="8212" max="8212" width="1.5703125" style="83" customWidth="1"/>
    <col min="8213" max="8213" width="10.7109375" style="83" customWidth="1"/>
    <col min="8214" max="8214" width="1.5703125" style="83" customWidth="1"/>
    <col min="8215" max="8215" width="15.140625" style="83" customWidth="1"/>
    <col min="8216" max="8216" width="1.5703125" style="83" customWidth="1"/>
    <col min="8217" max="8217" width="14.42578125" style="83" customWidth="1"/>
    <col min="8218" max="8219" width="1.5703125" style="83" customWidth="1"/>
    <col min="8220" max="8220" width="14.42578125" style="83" customWidth="1"/>
    <col min="8221" max="8221" width="2.42578125" style="83" customWidth="1"/>
    <col min="8222" max="8222" width="12.7109375" style="83"/>
    <col min="8223" max="8223" width="3.28515625" style="83" customWidth="1"/>
    <col min="8224" max="8224" width="14.42578125" style="83" customWidth="1"/>
    <col min="8225" max="8225" width="2.42578125" style="83" customWidth="1"/>
    <col min="8226" max="8226" width="12.7109375" style="83"/>
    <col min="8227" max="8227" width="3.28515625" style="83" customWidth="1"/>
    <col min="8228" max="8228" width="14.42578125" style="83" customWidth="1"/>
    <col min="8229" max="8229" width="2.42578125" style="83" customWidth="1"/>
    <col min="8230" max="8230" width="12.7109375" style="83"/>
    <col min="8231" max="8231" width="3.28515625" style="83" customWidth="1"/>
    <col min="8232" max="8232" width="14.42578125" style="83" customWidth="1"/>
    <col min="8233" max="8233" width="3.28515625" style="83" customWidth="1"/>
    <col min="8234" max="8234" width="14.42578125" style="83" customWidth="1"/>
    <col min="8235" max="8235" width="2.42578125" style="83" customWidth="1"/>
    <col min="8236" max="8236" width="14.42578125" style="83" customWidth="1"/>
    <col min="8237" max="8237" width="3.28515625" style="83" customWidth="1"/>
    <col min="8238" max="8238" width="5.85546875" style="83" customWidth="1"/>
    <col min="8239" max="8239" width="19.85546875" style="83" customWidth="1"/>
    <col min="8240" max="8240" width="8.42578125" style="83" customWidth="1"/>
    <col min="8241" max="8241" width="1.5703125" style="83" customWidth="1"/>
    <col min="8242" max="8242" width="12.7109375" style="83"/>
    <col min="8243" max="8243" width="1.5703125" style="83" customWidth="1"/>
    <col min="8244" max="8244" width="12.7109375" style="83"/>
    <col min="8245" max="8245" width="1.5703125" style="83" customWidth="1"/>
    <col min="8246" max="8448" width="12.7109375" style="83"/>
    <col min="8449" max="8449" width="5" style="83" customWidth="1"/>
    <col min="8450" max="8450" width="1.5703125" style="83" customWidth="1"/>
    <col min="8451" max="8451" width="19.5703125" style="83" customWidth="1"/>
    <col min="8452" max="8452" width="1.5703125" style="83" customWidth="1"/>
    <col min="8453" max="8453" width="13.5703125" style="83" customWidth="1"/>
    <col min="8454" max="8454" width="1.5703125" style="83" customWidth="1"/>
    <col min="8455" max="8455" width="10.42578125" style="83" customWidth="1"/>
    <col min="8456" max="8456" width="1.5703125" style="83" customWidth="1"/>
    <col min="8457" max="8457" width="10.7109375" style="83" customWidth="1"/>
    <col min="8458" max="8458" width="2.42578125" style="83" customWidth="1"/>
    <col min="8459" max="8459" width="14.5703125" style="83" customWidth="1"/>
    <col min="8460" max="8460" width="1.5703125" style="83" customWidth="1"/>
    <col min="8461" max="8461" width="10.7109375" style="83" customWidth="1"/>
    <col min="8462" max="8462" width="1.5703125" style="83" customWidth="1"/>
    <col min="8463" max="8463" width="9.28515625" style="83" customWidth="1"/>
    <col min="8464" max="8464" width="2.42578125" style="83" customWidth="1"/>
    <col min="8465" max="8465" width="13.28515625" style="83" customWidth="1"/>
    <col min="8466" max="8466" width="1.5703125" style="83" customWidth="1"/>
    <col min="8467" max="8467" width="10.42578125" style="83" customWidth="1"/>
    <col min="8468" max="8468" width="1.5703125" style="83" customWidth="1"/>
    <col min="8469" max="8469" width="10.7109375" style="83" customWidth="1"/>
    <col min="8470" max="8470" width="1.5703125" style="83" customWidth="1"/>
    <col min="8471" max="8471" width="15.140625" style="83" customWidth="1"/>
    <col min="8472" max="8472" width="1.5703125" style="83" customWidth="1"/>
    <col min="8473" max="8473" width="14.42578125" style="83" customWidth="1"/>
    <col min="8474" max="8475" width="1.5703125" style="83" customWidth="1"/>
    <col min="8476" max="8476" width="14.42578125" style="83" customWidth="1"/>
    <col min="8477" max="8477" width="2.42578125" style="83" customWidth="1"/>
    <col min="8478" max="8478" width="12.7109375" style="83"/>
    <col min="8479" max="8479" width="3.28515625" style="83" customWidth="1"/>
    <col min="8480" max="8480" width="14.42578125" style="83" customWidth="1"/>
    <col min="8481" max="8481" width="2.42578125" style="83" customWidth="1"/>
    <col min="8482" max="8482" width="12.7109375" style="83"/>
    <col min="8483" max="8483" width="3.28515625" style="83" customWidth="1"/>
    <col min="8484" max="8484" width="14.42578125" style="83" customWidth="1"/>
    <col min="8485" max="8485" width="2.42578125" style="83" customWidth="1"/>
    <col min="8486" max="8486" width="12.7109375" style="83"/>
    <col min="8487" max="8487" width="3.28515625" style="83" customWidth="1"/>
    <col min="8488" max="8488" width="14.42578125" style="83" customWidth="1"/>
    <col min="8489" max="8489" width="3.28515625" style="83" customWidth="1"/>
    <col min="8490" max="8490" width="14.42578125" style="83" customWidth="1"/>
    <col min="8491" max="8491" width="2.42578125" style="83" customWidth="1"/>
    <col min="8492" max="8492" width="14.42578125" style="83" customWidth="1"/>
    <col min="8493" max="8493" width="3.28515625" style="83" customWidth="1"/>
    <col min="8494" max="8494" width="5.85546875" style="83" customWidth="1"/>
    <col min="8495" max="8495" width="19.85546875" style="83" customWidth="1"/>
    <col min="8496" max="8496" width="8.42578125" style="83" customWidth="1"/>
    <col min="8497" max="8497" width="1.5703125" style="83" customWidth="1"/>
    <col min="8498" max="8498" width="12.7109375" style="83"/>
    <col min="8499" max="8499" width="1.5703125" style="83" customWidth="1"/>
    <col min="8500" max="8500" width="12.7109375" style="83"/>
    <col min="8501" max="8501" width="1.5703125" style="83" customWidth="1"/>
    <col min="8502" max="8704" width="12.7109375" style="83"/>
    <col min="8705" max="8705" width="5" style="83" customWidth="1"/>
    <col min="8706" max="8706" width="1.5703125" style="83" customWidth="1"/>
    <col min="8707" max="8707" width="19.5703125" style="83" customWidth="1"/>
    <col min="8708" max="8708" width="1.5703125" style="83" customWidth="1"/>
    <col min="8709" max="8709" width="13.5703125" style="83" customWidth="1"/>
    <col min="8710" max="8710" width="1.5703125" style="83" customWidth="1"/>
    <col min="8711" max="8711" width="10.42578125" style="83" customWidth="1"/>
    <col min="8712" max="8712" width="1.5703125" style="83" customWidth="1"/>
    <col min="8713" max="8713" width="10.7109375" style="83" customWidth="1"/>
    <col min="8714" max="8714" width="2.42578125" style="83" customWidth="1"/>
    <col min="8715" max="8715" width="14.5703125" style="83" customWidth="1"/>
    <col min="8716" max="8716" width="1.5703125" style="83" customWidth="1"/>
    <col min="8717" max="8717" width="10.7109375" style="83" customWidth="1"/>
    <col min="8718" max="8718" width="1.5703125" style="83" customWidth="1"/>
    <col min="8719" max="8719" width="9.28515625" style="83" customWidth="1"/>
    <col min="8720" max="8720" width="2.42578125" style="83" customWidth="1"/>
    <col min="8721" max="8721" width="13.28515625" style="83" customWidth="1"/>
    <col min="8722" max="8722" width="1.5703125" style="83" customWidth="1"/>
    <col min="8723" max="8723" width="10.42578125" style="83" customWidth="1"/>
    <col min="8724" max="8724" width="1.5703125" style="83" customWidth="1"/>
    <col min="8725" max="8725" width="10.7109375" style="83" customWidth="1"/>
    <col min="8726" max="8726" width="1.5703125" style="83" customWidth="1"/>
    <col min="8727" max="8727" width="15.140625" style="83" customWidth="1"/>
    <col min="8728" max="8728" width="1.5703125" style="83" customWidth="1"/>
    <col min="8729" max="8729" width="14.42578125" style="83" customWidth="1"/>
    <col min="8730" max="8731" width="1.5703125" style="83" customWidth="1"/>
    <col min="8732" max="8732" width="14.42578125" style="83" customWidth="1"/>
    <col min="8733" max="8733" width="2.42578125" style="83" customWidth="1"/>
    <col min="8734" max="8734" width="12.7109375" style="83"/>
    <col min="8735" max="8735" width="3.28515625" style="83" customWidth="1"/>
    <col min="8736" max="8736" width="14.42578125" style="83" customWidth="1"/>
    <col min="8737" max="8737" width="2.42578125" style="83" customWidth="1"/>
    <col min="8738" max="8738" width="12.7109375" style="83"/>
    <col min="8739" max="8739" width="3.28515625" style="83" customWidth="1"/>
    <col min="8740" max="8740" width="14.42578125" style="83" customWidth="1"/>
    <col min="8741" max="8741" width="2.42578125" style="83" customWidth="1"/>
    <col min="8742" max="8742" width="12.7109375" style="83"/>
    <col min="8743" max="8743" width="3.28515625" style="83" customWidth="1"/>
    <col min="8744" max="8744" width="14.42578125" style="83" customWidth="1"/>
    <col min="8745" max="8745" width="3.28515625" style="83" customWidth="1"/>
    <col min="8746" max="8746" width="14.42578125" style="83" customWidth="1"/>
    <col min="8747" max="8747" width="2.42578125" style="83" customWidth="1"/>
    <col min="8748" max="8748" width="14.42578125" style="83" customWidth="1"/>
    <col min="8749" max="8749" width="3.28515625" style="83" customWidth="1"/>
    <col min="8750" max="8750" width="5.85546875" style="83" customWidth="1"/>
    <col min="8751" max="8751" width="19.85546875" style="83" customWidth="1"/>
    <col min="8752" max="8752" width="8.42578125" style="83" customWidth="1"/>
    <col min="8753" max="8753" width="1.5703125" style="83" customWidth="1"/>
    <col min="8754" max="8754" width="12.7109375" style="83"/>
    <col min="8755" max="8755" width="1.5703125" style="83" customWidth="1"/>
    <col min="8756" max="8756" width="12.7109375" style="83"/>
    <col min="8757" max="8757" width="1.5703125" style="83" customWidth="1"/>
    <col min="8758" max="8960" width="12.7109375" style="83"/>
    <col min="8961" max="8961" width="5" style="83" customWidth="1"/>
    <col min="8962" max="8962" width="1.5703125" style="83" customWidth="1"/>
    <col min="8963" max="8963" width="19.5703125" style="83" customWidth="1"/>
    <col min="8964" max="8964" width="1.5703125" style="83" customWidth="1"/>
    <col min="8965" max="8965" width="13.5703125" style="83" customWidth="1"/>
    <col min="8966" max="8966" width="1.5703125" style="83" customWidth="1"/>
    <col min="8967" max="8967" width="10.42578125" style="83" customWidth="1"/>
    <col min="8968" max="8968" width="1.5703125" style="83" customWidth="1"/>
    <col min="8969" max="8969" width="10.7109375" style="83" customWidth="1"/>
    <col min="8970" max="8970" width="2.42578125" style="83" customWidth="1"/>
    <col min="8971" max="8971" width="14.5703125" style="83" customWidth="1"/>
    <col min="8972" max="8972" width="1.5703125" style="83" customWidth="1"/>
    <col min="8973" max="8973" width="10.7109375" style="83" customWidth="1"/>
    <col min="8974" max="8974" width="1.5703125" style="83" customWidth="1"/>
    <col min="8975" max="8975" width="9.28515625" style="83" customWidth="1"/>
    <col min="8976" max="8976" width="2.42578125" style="83" customWidth="1"/>
    <col min="8977" max="8977" width="13.28515625" style="83" customWidth="1"/>
    <col min="8978" max="8978" width="1.5703125" style="83" customWidth="1"/>
    <col min="8979" max="8979" width="10.42578125" style="83" customWidth="1"/>
    <col min="8980" max="8980" width="1.5703125" style="83" customWidth="1"/>
    <col min="8981" max="8981" width="10.7109375" style="83" customWidth="1"/>
    <col min="8982" max="8982" width="1.5703125" style="83" customWidth="1"/>
    <col min="8983" max="8983" width="15.140625" style="83" customWidth="1"/>
    <col min="8984" max="8984" width="1.5703125" style="83" customWidth="1"/>
    <col min="8985" max="8985" width="14.42578125" style="83" customWidth="1"/>
    <col min="8986" max="8987" width="1.5703125" style="83" customWidth="1"/>
    <col min="8988" max="8988" width="14.42578125" style="83" customWidth="1"/>
    <col min="8989" max="8989" width="2.42578125" style="83" customWidth="1"/>
    <col min="8990" max="8990" width="12.7109375" style="83"/>
    <col min="8991" max="8991" width="3.28515625" style="83" customWidth="1"/>
    <col min="8992" max="8992" width="14.42578125" style="83" customWidth="1"/>
    <col min="8993" max="8993" width="2.42578125" style="83" customWidth="1"/>
    <col min="8994" max="8994" width="12.7109375" style="83"/>
    <col min="8995" max="8995" width="3.28515625" style="83" customWidth="1"/>
    <col min="8996" max="8996" width="14.42578125" style="83" customWidth="1"/>
    <col min="8997" max="8997" width="2.42578125" style="83" customWidth="1"/>
    <col min="8998" max="8998" width="12.7109375" style="83"/>
    <col min="8999" max="8999" width="3.28515625" style="83" customWidth="1"/>
    <col min="9000" max="9000" width="14.42578125" style="83" customWidth="1"/>
    <col min="9001" max="9001" width="3.28515625" style="83" customWidth="1"/>
    <col min="9002" max="9002" width="14.42578125" style="83" customWidth="1"/>
    <col min="9003" max="9003" width="2.42578125" style="83" customWidth="1"/>
    <col min="9004" max="9004" width="14.42578125" style="83" customWidth="1"/>
    <col min="9005" max="9005" width="3.28515625" style="83" customWidth="1"/>
    <col min="9006" max="9006" width="5.85546875" style="83" customWidth="1"/>
    <col min="9007" max="9007" width="19.85546875" style="83" customWidth="1"/>
    <col min="9008" max="9008" width="8.42578125" style="83" customWidth="1"/>
    <col min="9009" max="9009" width="1.5703125" style="83" customWidth="1"/>
    <col min="9010" max="9010" width="12.7109375" style="83"/>
    <col min="9011" max="9011" width="1.5703125" style="83" customWidth="1"/>
    <col min="9012" max="9012" width="12.7109375" style="83"/>
    <col min="9013" max="9013" width="1.5703125" style="83" customWidth="1"/>
    <col min="9014" max="9216" width="12.7109375" style="83"/>
    <col min="9217" max="9217" width="5" style="83" customWidth="1"/>
    <col min="9218" max="9218" width="1.5703125" style="83" customWidth="1"/>
    <col min="9219" max="9219" width="19.5703125" style="83" customWidth="1"/>
    <col min="9220" max="9220" width="1.5703125" style="83" customWidth="1"/>
    <col min="9221" max="9221" width="13.5703125" style="83" customWidth="1"/>
    <col min="9222" max="9222" width="1.5703125" style="83" customWidth="1"/>
    <col min="9223" max="9223" width="10.42578125" style="83" customWidth="1"/>
    <col min="9224" max="9224" width="1.5703125" style="83" customWidth="1"/>
    <col min="9225" max="9225" width="10.7109375" style="83" customWidth="1"/>
    <col min="9226" max="9226" width="2.42578125" style="83" customWidth="1"/>
    <col min="9227" max="9227" width="14.5703125" style="83" customWidth="1"/>
    <col min="9228" max="9228" width="1.5703125" style="83" customWidth="1"/>
    <col min="9229" max="9229" width="10.7109375" style="83" customWidth="1"/>
    <col min="9230" max="9230" width="1.5703125" style="83" customWidth="1"/>
    <col min="9231" max="9231" width="9.28515625" style="83" customWidth="1"/>
    <col min="9232" max="9232" width="2.42578125" style="83" customWidth="1"/>
    <col min="9233" max="9233" width="13.28515625" style="83" customWidth="1"/>
    <col min="9234" max="9234" width="1.5703125" style="83" customWidth="1"/>
    <col min="9235" max="9235" width="10.42578125" style="83" customWidth="1"/>
    <col min="9236" max="9236" width="1.5703125" style="83" customWidth="1"/>
    <col min="9237" max="9237" width="10.7109375" style="83" customWidth="1"/>
    <col min="9238" max="9238" width="1.5703125" style="83" customWidth="1"/>
    <col min="9239" max="9239" width="15.140625" style="83" customWidth="1"/>
    <col min="9240" max="9240" width="1.5703125" style="83" customWidth="1"/>
    <col min="9241" max="9241" width="14.42578125" style="83" customWidth="1"/>
    <col min="9242" max="9243" width="1.5703125" style="83" customWidth="1"/>
    <col min="9244" max="9244" width="14.42578125" style="83" customWidth="1"/>
    <col min="9245" max="9245" width="2.42578125" style="83" customWidth="1"/>
    <col min="9246" max="9246" width="12.7109375" style="83"/>
    <col min="9247" max="9247" width="3.28515625" style="83" customWidth="1"/>
    <col min="9248" max="9248" width="14.42578125" style="83" customWidth="1"/>
    <col min="9249" max="9249" width="2.42578125" style="83" customWidth="1"/>
    <col min="9250" max="9250" width="12.7109375" style="83"/>
    <col min="9251" max="9251" width="3.28515625" style="83" customWidth="1"/>
    <col min="9252" max="9252" width="14.42578125" style="83" customWidth="1"/>
    <col min="9253" max="9253" width="2.42578125" style="83" customWidth="1"/>
    <col min="9254" max="9254" width="12.7109375" style="83"/>
    <col min="9255" max="9255" width="3.28515625" style="83" customWidth="1"/>
    <col min="9256" max="9256" width="14.42578125" style="83" customWidth="1"/>
    <col min="9257" max="9257" width="3.28515625" style="83" customWidth="1"/>
    <col min="9258" max="9258" width="14.42578125" style="83" customWidth="1"/>
    <col min="9259" max="9259" width="2.42578125" style="83" customWidth="1"/>
    <col min="9260" max="9260" width="14.42578125" style="83" customWidth="1"/>
    <col min="9261" max="9261" width="3.28515625" style="83" customWidth="1"/>
    <col min="9262" max="9262" width="5.85546875" style="83" customWidth="1"/>
    <col min="9263" max="9263" width="19.85546875" style="83" customWidth="1"/>
    <col min="9264" max="9264" width="8.42578125" style="83" customWidth="1"/>
    <col min="9265" max="9265" width="1.5703125" style="83" customWidth="1"/>
    <col min="9266" max="9266" width="12.7109375" style="83"/>
    <col min="9267" max="9267" width="1.5703125" style="83" customWidth="1"/>
    <col min="9268" max="9268" width="12.7109375" style="83"/>
    <col min="9269" max="9269" width="1.5703125" style="83" customWidth="1"/>
    <col min="9270" max="9472" width="12.7109375" style="83"/>
    <col min="9473" max="9473" width="5" style="83" customWidth="1"/>
    <col min="9474" max="9474" width="1.5703125" style="83" customWidth="1"/>
    <col min="9475" max="9475" width="19.5703125" style="83" customWidth="1"/>
    <col min="9476" max="9476" width="1.5703125" style="83" customWidth="1"/>
    <col min="9477" max="9477" width="13.5703125" style="83" customWidth="1"/>
    <col min="9478" max="9478" width="1.5703125" style="83" customWidth="1"/>
    <col min="9479" max="9479" width="10.42578125" style="83" customWidth="1"/>
    <col min="9480" max="9480" width="1.5703125" style="83" customWidth="1"/>
    <col min="9481" max="9481" width="10.7109375" style="83" customWidth="1"/>
    <col min="9482" max="9482" width="2.42578125" style="83" customWidth="1"/>
    <col min="9483" max="9483" width="14.5703125" style="83" customWidth="1"/>
    <col min="9484" max="9484" width="1.5703125" style="83" customWidth="1"/>
    <col min="9485" max="9485" width="10.7109375" style="83" customWidth="1"/>
    <col min="9486" max="9486" width="1.5703125" style="83" customWidth="1"/>
    <col min="9487" max="9487" width="9.28515625" style="83" customWidth="1"/>
    <col min="9488" max="9488" width="2.42578125" style="83" customWidth="1"/>
    <col min="9489" max="9489" width="13.28515625" style="83" customWidth="1"/>
    <col min="9490" max="9490" width="1.5703125" style="83" customWidth="1"/>
    <col min="9491" max="9491" width="10.42578125" style="83" customWidth="1"/>
    <col min="9492" max="9492" width="1.5703125" style="83" customWidth="1"/>
    <col min="9493" max="9493" width="10.7109375" style="83" customWidth="1"/>
    <col min="9494" max="9494" width="1.5703125" style="83" customWidth="1"/>
    <col min="9495" max="9495" width="15.140625" style="83" customWidth="1"/>
    <col min="9496" max="9496" width="1.5703125" style="83" customWidth="1"/>
    <col min="9497" max="9497" width="14.42578125" style="83" customWidth="1"/>
    <col min="9498" max="9499" width="1.5703125" style="83" customWidth="1"/>
    <col min="9500" max="9500" width="14.42578125" style="83" customWidth="1"/>
    <col min="9501" max="9501" width="2.42578125" style="83" customWidth="1"/>
    <col min="9502" max="9502" width="12.7109375" style="83"/>
    <col min="9503" max="9503" width="3.28515625" style="83" customWidth="1"/>
    <col min="9504" max="9504" width="14.42578125" style="83" customWidth="1"/>
    <col min="9505" max="9505" width="2.42578125" style="83" customWidth="1"/>
    <col min="9506" max="9506" width="12.7109375" style="83"/>
    <col min="9507" max="9507" width="3.28515625" style="83" customWidth="1"/>
    <col min="9508" max="9508" width="14.42578125" style="83" customWidth="1"/>
    <col min="9509" max="9509" width="2.42578125" style="83" customWidth="1"/>
    <col min="9510" max="9510" width="12.7109375" style="83"/>
    <col min="9511" max="9511" width="3.28515625" style="83" customWidth="1"/>
    <col min="9512" max="9512" width="14.42578125" style="83" customWidth="1"/>
    <col min="9513" max="9513" width="3.28515625" style="83" customWidth="1"/>
    <col min="9514" max="9514" width="14.42578125" style="83" customWidth="1"/>
    <col min="9515" max="9515" width="2.42578125" style="83" customWidth="1"/>
    <col min="9516" max="9516" width="14.42578125" style="83" customWidth="1"/>
    <col min="9517" max="9517" width="3.28515625" style="83" customWidth="1"/>
    <col min="9518" max="9518" width="5.85546875" style="83" customWidth="1"/>
    <col min="9519" max="9519" width="19.85546875" style="83" customWidth="1"/>
    <col min="9520" max="9520" width="8.42578125" style="83" customWidth="1"/>
    <col min="9521" max="9521" width="1.5703125" style="83" customWidth="1"/>
    <col min="9522" max="9522" width="12.7109375" style="83"/>
    <col min="9523" max="9523" width="1.5703125" style="83" customWidth="1"/>
    <col min="9524" max="9524" width="12.7109375" style="83"/>
    <col min="9525" max="9525" width="1.5703125" style="83" customWidth="1"/>
    <col min="9526" max="9728" width="12.7109375" style="83"/>
    <col min="9729" max="9729" width="5" style="83" customWidth="1"/>
    <col min="9730" max="9730" width="1.5703125" style="83" customWidth="1"/>
    <col min="9731" max="9731" width="19.5703125" style="83" customWidth="1"/>
    <col min="9732" max="9732" width="1.5703125" style="83" customWidth="1"/>
    <col min="9733" max="9733" width="13.5703125" style="83" customWidth="1"/>
    <col min="9734" max="9734" width="1.5703125" style="83" customWidth="1"/>
    <col min="9735" max="9735" width="10.42578125" style="83" customWidth="1"/>
    <col min="9736" max="9736" width="1.5703125" style="83" customWidth="1"/>
    <col min="9737" max="9737" width="10.7109375" style="83" customWidth="1"/>
    <col min="9738" max="9738" width="2.42578125" style="83" customWidth="1"/>
    <col min="9739" max="9739" width="14.5703125" style="83" customWidth="1"/>
    <col min="9740" max="9740" width="1.5703125" style="83" customWidth="1"/>
    <col min="9741" max="9741" width="10.7109375" style="83" customWidth="1"/>
    <col min="9742" max="9742" width="1.5703125" style="83" customWidth="1"/>
    <col min="9743" max="9743" width="9.28515625" style="83" customWidth="1"/>
    <col min="9744" max="9744" width="2.42578125" style="83" customWidth="1"/>
    <col min="9745" max="9745" width="13.28515625" style="83" customWidth="1"/>
    <col min="9746" max="9746" width="1.5703125" style="83" customWidth="1"/>
    <col min="9747" max="9747" width="10.42578125" style="83" customWidth="1"/>
    <col min="9748" max="9748" width="1.5703125" style="83" customWidth="1"/>
    <col min="9749" max="9749" width="10.7109375" style="83" customWidth="1"/>
    <col min="9750" max="9750" width="1.5703125" style="83" customWidth="1"/>
    <col min="9751" max="9751" width="15.140625" style="83" customWidth="1"/>
    <col min="9752" max="9752" width="1.5703125" style="83" customWidth="1"/>
    <col min="9753" max="9753" width="14.42578125" style="83" customWidth="1"/>
    <col min="9754" max="9755" width="1.5703125" style="83" customWidth="1"/>
    <col min="9756" max="9756" width="14.42578125" style="83" customWidth="1"/>
    <col min="9757" max="9757" width="2.42578125" style="83" customWidth="1"/>
    <col min="9758" max="9758" width="12.7109375" style="83"/>
    <col min="9759" max="9759" width="3.28515625" style="83" customWidth="1"/>
    <col min="9760" max="9760" width="14.42578125" style="83" customWidth="1"/>
    <col min="9761" max="9761" width="2.42578125" style="83" customWidth="1"/>
    <col min="9762" max="9762" width="12.7109375" style="83"/>
    <col min="9763" max="9763" width="3.28515625" style="83" customWidth="1"/>
    <col min="9764" max="9764" width="14.42578125" style="83" customWidth="1"/>
    <col min="9765" max="9765" width="2.42578125" style="83" customWidth="1"/>
    <col min="9766" max="9766" width="12.7109375" style="83"/>
    <col min="9767" max="9767" width="3.28515625" style="83" customWidth="1"/>
    <col min="9768" max="9768" width="14.42578125" style="83" customWidth="1"/>
    <col min="9769" max="9769" width="3.28515625" style="83" customWidth="1"/>
    <col min="9770" max="9770" width="14.42578125" style="83" customWidth="1"/>
    <col min="9771" max="9771" width="2.42578125" style="83" customWidth="1"/>
    <col min="9772" max="9772" width="14.42578125" style="83" customWidth="1"/>
    <col min="9773" max="9773" width="3.28515625" style="83" customWidth="1"/>
    <col min="9774" max="9774" width="5.85546875" style="83" customWidth="1"/>
    <col min="9775" max="9775" width="19.85546875" style="83" customWidth="1"/>
    <col min="9776" max="9776" width="8.42578125" style="83" customWidth="1"/>
    <col min="9777" max="9777" width="1.5703125" style="83" customWidth="1"/>
    <col min="9778" max="9778" width="12.7109375" style="83"/>
    <col min="9779" max="9779" width="1.5703125" style="83" customWidth="1"/>
    <col min="9780" max="9780" width="12.7109375" style="83"/>
    <col min="9781" max="9781" width="1.5703125" style="83" customWidth="1"/>
    <col min="9782" max="9984" width="12.7109375" style="83"/>
    <col min="9985" max="9985" width="5" style="83" customWidth="1"/>
    <col min="9986" max="9986" width="1.5703125" style="83" customWidth="1"/>
    <col min="9987" max="9987" width="19.5703125" style="83" customWidth="1"/>
    <col min="9988" max="9988" width="1.5703125" style="83" customWidth="1"/>
    <col min="9989" max="9989" width="13.5703125" style="83" customWidth="1"/>
    <col min="9990" max="9990" width="1.5703125" style="83" customWidth="1"/>
    <col min="9991" max="9991" width="10.42578125" style="83" customWidth="1"/>
    <col min="9992" max="9992" width="1.5703125" style="83" customWidth="1"/>
    <col min="9993" max="9993" width="10.7109375" style="83" customWidth="1"/>
    <col min="9994" max="9994" width="2.42578125" style="83" customWidth="1"/>
    <col min="9995" max="9995" width="14.5703125" style="83" customWidth="1"/>
    <col min="9996" max="9996" width="1.5703125" style="83" customWidth="1"/>
    <col min="9997" max="9997" width="10.7109375" style="83" customWidth="1"/>
    <col min="9998" max="9998" width="1.5703125" style="83" customWidth="1"/>
    <col min="9999" max="9999" width="9.28515625" style="83" customWidth="1"/>
    <col min="10000" max="10000" width="2.42578125" style="83" customWidth="1"/>
    <col min="10001" max="10001" width="13.28515625" style="83" customWidth="1"/>
    <col min="10002" max="10002" width="1.5703125" style="83" customWidth="1"/>
    <col min="10003" max="10003" width="10.42578125" style="83" customWidth="1"/>
    <col min="10004" max="10004" width="1.5703125" style="83" customWidth="1"/>
    <col min="10005" max="10005" width="10.7109375" style="83" customWidth="1"/>
    <col min="10006" max="10006" width="1.5703125" style="83" customWidth="1"/>
    <col min="10007" max="10007" width="15.140625" style="83" customWidth="1"/>
    <col min="10008" max="10008" width="1.5703125" style="83" customWidth="1"/>
    <col min="10009" max="10009" width="14.42578125" style="83" customWidth="1"/>
    <col min="10010" max="10011" width="1.5703125" style="83" customWidth="1"/>
    <col min="10012" max="10012" width="14.42578125" style="83" customWidth="1"/>
    <col min="10013" max="10013" width="2.42578125" style="83" customWidth="1"/>
    <col min="10014" max="10014" width="12.7109375" style="83"/>
    <col min="10015" max="10015" width="3.28515625" style="83" customWidth="1"/>
    <col min="10016" max="10016" width="14.42578125" style="83" customWidth="1"/>
    <col min="10017" max="10017" width="2.42578125" style="83" customWidth="1"/>
    <col min="10018" max="10018" width="12.7109375" style="83"/>
    <col min="10019" max="10019" width="3.28515625" style="83" customWidth="1"/>
    <col min="10020" max="10020" width="14.42578125" style="83" customWidth="1"/>
    <col min="10021" max="10021" width="2.42578125" style="83" customWidth="1"/>
    <col min="10022" max="10022" width="12.7109375" style="83"/>
    <col min="10023" max="10023" width="3.28515625" style="83" customWidth="1"/>
    <col min="10024" max="10024" width="14.42578125" style="83" customWidth="1"/>
    <col min="10025" max="10025" width="3.28515625" style="83" customWidth="1"/>
    <col min="10026" max="10026" width="14.42578125" style="83" customWidth="1"/>
    <col min="10027" max="10027" width="2.42578125" style="83" customWidth="1"/>
    <col min="10028" max="10028" width="14.42578125" style="83" customWidth="1"/>
    <col min="10029" max="10029" width="3.28515625" style="83" customWidth="1"/>
    <col min="10030" max="10030" width="5.85546875" style="83" customWidth="1"/>
    <col min="10031" max="10031" width="19.85546875" style="83" customWidth="1"/>
    <col min="10032" max="10032" width="8.42578125" style="83" customWidth="1"/>
    <col min="10033" max="10033" width="1.5703125" style="83" customWidth="1"/>
    <col min="10034" max="10034" width="12.7109375" style="83"/>
    <col min="10035" max="10035" width="1.5703125" style="83" customWidth="1"/>
    <col min="10036" max="10036" width="12.7109375" style="83"/>
    <col min="10037" max="10037" width="1.5703125" style="83" customWidth="1"/>
    <col min="10038" max="10240" width="12.7109375" style="83"/>
    <col min="10241" max="10241" width="5" style="83" customWidth="1"/>
    <col min="10242" max="10242" width="1.5703125" style="83" customWidth="1"/>
    <col min="10243" max="10243" width="19.5703125" style="83" customWidth="1"/>
    <col min="10244" max="10244" width="1.5703125" style="83" customWidth="1"/>
    <col min="10245" max="10245" width="13.5703125" style="83" customWidth="1"/>
    <col min="10246" max="10246" width="1.5703125" style="83" customWidth="1"/>
    <col min="10247" max="10247" width="10.42578125" style="83" customWidth="1"/>
    <col min="10248" max="10248" width="1.5703125" style="83" customWidth="1"/>
    <col min="10249" max="10249" width="10.7109375" style="83" customWidth="1"/>
    <col min="10250" max="10250" width="2.42578125" style="83" customWidth="1"/>
    <col min="10251" max="10251" width="14.5703125" style="83" customWidth="1"/>
    <col min="10252" max="10252" width="1.5703125" style="83" customWidth="1"/>
    <col min="10253" max="10253" width="10.7109375" style="83" customWidth="1"/>
    <col min="10254" max="10254" width="1.5703125" style="83" customWidth="1"/>
    <col min="10255" max="10255" width="9.28515625" style="83" customWidth="1"/>
    <col min="10256" max="10256" width="2.42578125" style="83" customWidth="1"/>
    <col min="10257" max="10257" width="13.28515625" style="83" customWidth="1"/>
    <col min="10258" max="10258" width="1.5703125" style="83" customWidth="1"/>
    <col min="10259" max="10259" width="10.42578125" style="83" customWidth="1"/>
    <col min="10260" max="10260" width="1.5703125" style="83" customWidth="1"/>
    <col min="10261" max="10261" width="10.7109375" style="83" customWidth="1"/>
    <col min="10262" max="10262" width="1.5703125" style="83" customWidth="1"/>
    <col min="10263" max="10263" width="15.140625" style="83" customWidth="1"/>
    <col min="10264" max="10264" width="1.5703125" style="83" customWidth="1"/>
    <col min="10265" max="10265" width="14.42578125" style="83" customWidth="1"/>
    <col min="10266" max="10267" width="1.5703125" style="83" customWidth="1"/>
    <col min="10268" max="10268" width="14.42578125" style="83" customWidth="1"/>
    <col min="10269" max="10269" width="2.42578125" style="83" customWidth="1"/>
    <col min="10270" max="10270" width="12.7109375" style="83"/>
    <col min="10271" max="10271" width="3.28515625" style="83" customWidth="1"/>
    <col min="10272" max="10272" width="14.42578125" style="83" customWidth="1"/>
    <col min="10273" max="10273" width="2.42578125" style="83" customWidth="1"/>
    <col min="10274" max="10274" width="12.7109375" style="83"/>
    <col min="10275" max="10275" width="3.28515625" style="83" customWidth="1"/>
    <col min="10276" max="10276" width="14.42578125" style="83" customWidth="1"/>
    <col min="10277" max="10277" width="2.42578125" style="83" customWidth="1"/>
    <col min="10278" max="10278" width="12.7109375" style="83"/>
    <col min="10279" max="10279" width="3.28515625" style="83" customWidth="1"/>
    <col min="10280" max="10280" width="14.42578125" style="83" customWidth="1"/>
    <col min="10281" max="10281" width="3.28515625" style="83" customWidth="1"/>
    <col min="10282" max="10282" width="14.42578125" style="83" customWidth="1"/>
    <col min="10283" max="10283" width="2.42578125" style="83" customWidth="1"/>
    <col min="10284" max="10284" width="14.42578125" style="83" customWidth="1"/>
    <col min="10285" max="10285" width="3.28515625" style="83" customWidth="1"/>
    <col min="10286" max="10286" width="5.85546875" style="83" customWidth="1"/>
    <col min="10287" max="10287" width="19.85546875" style="83" customWidth="1"/>
    <col min="10288" max="10288" width="8.42578125" style="83" customWidth="1"/>
    <col min="10289" max="10289" width="1.5703125" style="83" customWidth="1"/>
    <col min="10290" max="10290" width="12.7109375" style="83"/>
    <col min="10291" max="10291" width="1.5703125" style="83" customWidth="1"/>
    <col min="10292" max="10292" width="12.7109375" style="83"/>
    <col min="10293" max="10293" width="1.5703125" style="83" customWidth="1"/>
    <col min="10294" max="10496" width="12.7109375" style="83"/>
    <col min="10497" max="10497" width="5" style="83" customWidth="1"/>
    <col min="10498" max="10498" width="1.5703125" style="83" customWidth="1"/>
    <col min="10499" max="10499" width="19.5703125" style="83" customWidth="1"/>
    <col min="10500" max="10500" width="1.5703125" style="83" customWidth="1"/>
    <col min="10501" max="10501" width="13.5703125" style="83" customWidth="1"/>
    <col min="10502" max="10502" width="1.5703125" style="83" customWidth="1"/>
    <col min="10503" max="10503" width="10.42578125" style="83" customWidth="1"/>
    <col min="10504" max="10504" width="1.5703125" style="83" customWidth="1"/>
    <col min="10505" max="10505" width="10.7109375" style="83" customWidth="1"/>
    <col min="10506" max="10506" width="2.42578125" style="83" customWidth="1"/>
    <col min="10507" max="10507" width="14.5703125" style="83" customWidth="1"/>
    <col min="10508" max="10508" width="1.5703125" style="83" customWidth="1"/>
    <col min="10509" max="10509" width="10.7109375" style="83" customWidth="1"/>
    <col min="10510" max="10510" width="1.5703125" style="83" customWidth="1"/>
    <col min="10511" max="10511" width="9.28515625" style="83" customWidth="1"/>
    <col min="10512" max="10512" width="2.42578125" style="83" customWidth="1"/>
    <col min="10513" max="10513" width="13.28515625" style="83" customWidth="1"/>
    <col min="10514" max="10514" width="1.5703125" style="83" customWidth="1"/>
    <col min="10515" max="10515" width="10.42578125" style="83" customWidth="1"/>
    <col min="10516" max="10516" width="1.5703125" style="83" customWidth="1"/>
    <col min="10517" max="10517" width="10.7109375" style="83" customWidth="1"/>
    <col min="10518" max="10518" width="1.5703125" style="83" customWidth="1"/>
    <col min="10519" max="10519" width="15.140625" style="83" customWidth="1"/>
    <col min="10520" max="10520" width="1.5703125" style="83" customWidth="1"/>
    <col min="10521" max="10521" width="14.42578125" style="83" customWidth="1"/>
    <col min="10522" max="10523" width="1.5703125" style="83" customWidth="1"/>
    <col min="10524" max="10524" width="14.42578125" style="83" customWidth="1"/>
    <col min="10525" max="10525" width="2.42578125" style="83" customWidth="1"/>
    <col min="10526" max="10526" width="12.7109375" style="83"/>
    <col min="10527" max="10527" width="3.28515625" style="83" customWidth="1"/>
    <col min="10528" max="10528" width="14.42578125" style="83" customWidth="1"/>
    <col min="10529" max="10529" width="2.42578125" style="83" customWidth="1"/>
    <col min="10530" max="10530" width="12.7109375" style="83"/>
    <col min="10531" max="10531" width="3.28515625" style="83" customWidth="1"/>
    <col min="10532" max="10532" width="14.42578125" style="83" customWidth="1"/>
    <col min="10533" max="10533" width="2.42578125" style="83" customWidth="1"/>
    <col min="10534" max="10534" width="12.7109375" style="83"/>
    <col min="10535" max="10535" width="3.28515625" style="83" customWidth="1"/>
    <col min="10536" max="10536" width="14.42578125" style="83" customWidth="1"/>
    <col min="10537" max="10537" width="3.28515625" style="83" customWidth="1"/>
    <col min="10538" max="10538" width="14.42578125" style="83" customWidth="1"/>
    <col min="10539" max="10539" width="2.42578125" style="83" customWidth="1"/>
    <col min="10540" max="10540" width="14.42578125" style="83" customWidth="1"/>
    <col min="10541" max="10541" width="3.28515625" style="83" customWidth="1"/>
    <col min="10542" max="10542" width="5.85546875" style="83" customWidth="1"/>
    <col min="10543" max="10543" width="19.85546875" style="83" customWidth="1"/>
    <col min="10544" max="10544" width="8.42578125" style="83" customWidth="1"/>
    <col min="10545" max="10545" width="1.5703125" style="83" customWidth="1"/>
    <col min="10546" max="10546" width="12.7109375" style="83"/>
    <col min="10547" max="10547" width="1.5703125" style="83" customWidth="1"/>
    <col min="10548" max="10548" width="12.7109375" style="83"/>
    <col min="10549" max="10549" width="1.5703125" style="83" customWidth="1"/>
    <col min="10550" max="10752" width="12.7109375" style="83"/>
    <col min="10753" max="10753" width="5" style="83" customWidth="1"/>
    <col min="10754" max="10754" width="1.5703125" style="83" customWidth="1"/>
    <col min="10755" max="10755" width="19.5703125" style="83" customWidth="1"/>
    <col min="10756" max="10756" width="1.5703125" style="83" customWidth="1"/>
    <col min="10757" max="10757" width="13.5703125" style="83" customWidth="1"/>
    <col min="10758" max="10758" width="1.5703125" style="83" customWidth="1"/>
    <col min="10759" max="10759" width="10.42578125" style="83" customWidth="1"/>
    <col min="10760" max="10760" width="1.5703125" style="83" customWidth="1"/>
    <col min="10761" max="10761" width="10.7109375" style="83" customWidth="1"/>
    <col min="10762" max="10762" width="2.42578125" style="83" customWidth="1"/>
    <col min="10763" max="10763" width="14.5703125" style="83" customWidth="1"/>
    <col min="10764" max="10764" width="1.5703125" style="83" customWidth="1"/>
    <col min="10765" max="10765" width="10.7109375" style="83" customWidth="1"/>
    <col min="10766" max="10766" width="1.5703125" style="83" customWidth="1"/>
    <col min="10767" max="10767" width="9.28515625" style="83" customWidth="1"/>
    <col min="10768" max="10768" width="2.42578125" style="83" customWidth="1"/>
    <col min="10769" max="10769" width="13.28515625" style="83" customWidth="1"/>
    <col min="10770" max="10770" width="1.5703125" style="83" customWidth="1"/>
    <col min="10771" max="10771" width="10.42578125" style="83" customWidth="1"/>
    <col min="10772" max="10772" width="1.5703125" style="83" customWidth="1"/>
    <col min="10773" max="10773" width="10.7109375" style="83" customWidth="1"/>
    <col min="10774" max="10774" width="1.5703125" style="83" customWidth="1"/>
    <col min="10775" max="10775" width="15.140625" style="83" customWidth="1"/>
    <col min="10776" max="10776" width="1.5703125" style="83" customWidth="1"/>
    <col min="10777" max="10777" width="14.42578125" style="83" customWidth="1"/>
    <col min="10778" max="10779" width="1.5703125" style="83" customWidth="1"/>
    <col min="10780" max="10780" width="14.42578125" style="83" customWidth="1"/>
    <col min="10781" max="10781" width="2.42578125" style="83" customWidth="1"/>
    <col min="10782" max="10782" width="12.7109375" style="83"/>
    <col min="10783" max="10783" width="3.28515625" style="83" customWidth="1"/>
    <col min="10784" max="10784" width="14.42578125" style="83" customWidth="1"/>
    <col min="10785" max="10785" width="2.42578125" style="83" customWidth="1"/>
    <col min="10786" max="10786" width="12.7109375" style="83"/>
    <col min="10787" max="10787" width="3.28515625" style="83" customWidth="1"/>
    <col min="10788" max="10788" width="14.42578125" style="83" customWidth="1"/>
    <col min="10789" max="10789" width="2.42578125" style="83" customWidth="1"/>
    <col min="10790" max="10790" width="12.7109375" style="83"/>
    <col min="10791" max="10791" width="3.28515625" style="83" customWidth="1"/>
    <col min="10792" max="10792" width="14.42578125" style="83" customWidth="1"/>
    <col min="10793" max="10793" width="3.28515625" style="83" customWidth="1"/>
    <col min="10794" max="10794" width="14.42578125" style="83" customWidth="1"/>
    <col min="10795" max="10795" width="2.42578125" style="83" customWidth="1"/>
    <col min="10796" max="10796" width="14.42578125" style="83" customWidth="1"/>
    <col min="10797" max="10797" width="3.28515625" style="83" customWidth="1"/>
    <col min="10798" max="10798" width="5.85546875" style="83" customWidth="1"/>
    <col min="10799" max="10799" width="19.85546875" style="83" customWidth="1"/>
    <col min="10800" max="10800" width="8.42578125" style="83" customWidth="1"/>
    <col min="10801" max="10801" width="1.5703125" style="83" customWidth="1"/>
    <col min="10802" max="10802" width="12.7109375" style="83"/>
    <col min="10803" max="10803" width="1.5703125" style="83" customWidth="1"/>
    <col min="10804" max="10804" width="12.7109375" style="83"/>
    <col min="10805" max="10805" width="1.5703125" style="83" customWidth="1"/>
    <col min="10806" max="11008" width="12.7109375" style="83"/>
    <col min="11009" max="11009" width="5" style="83" customWidth="1"/>
    <col min="11010" max="11010" width="1.5703125" style="83" customWidth="1"/>
    <col min="11011" max="11011" width="19.5703125" style="83" customWidth="1"/>
    <col min="11012" max="11012" width="1.5703125" style="83" customWidth="1"/>
    <col min="11013" max="11013" width="13.5703125" style="83" customWidth="1"/>
    <col min="11014" max="11014" width="1.5703125" style="83" customWidth="1"/>
    <col min="11015" max="11015" width="10.42578125" style="83" customWidth="1"/>
    <col min="11016" max="11016" width="1.5703125" style="83" customWidth="1"/>
    <col min="11017" max="11017" width="10.7109375" style="83" customWidth="1"/>
    <col min="11018" max="11018" width="2.42578125" style="83" customWidth="1"/>
    <col min="11019" max="11019" width="14.5703125" style="83" customWidth="1"/>
    <col min="11020" max="11020" width="1.5703125" style="83" customWidth="1"/>
    <col min="11021" max="11021" width="10.7109375" style="83" customWidth="1"/>
    <col min="11022" max="11022" width="1.5703125" style="83" customWidth="1"/>
    <col min="11023" max="11023" width="9.28515625" style="83" customWidth="1"/>
    <col min="11024" max="11024" width="2.42578125" style="83" customWidth="1"/>
    <col min="11025" max="11025" width="13.28515625" style="83" customWidth="1"/>
    <col min="11026" max="11026" width="1.5703125" style="83" customWidth="1"/>
    <col min="11027" max="11027" width="10.42578125" style="83" customWidth="1"/>
    <col min="11028" max="11028" width="1.5703125" style="83" customWidth="1"/>
    <col min="11029" max="11029" width="10.7109375" style="83" customWidth="1"/>
    <col min="11030" max="11030" width="1.5703125" style="83" customWidth="1"/>
    <col min="11031" max="11031" width="15.140625" style="83" customWidth="1"/>
    <col min="11032" max="11032" width="1.5703125" style="83" customWidth="1"/>
    <col min="11033" max="11033" width="14.42578125" style="83" customWidth="1"/>
    <col min="11034" max="11035" width="1.5703125" style="83" customWidth="1"/>
    <col min="11036" max="11036" width="14.42578125" style="83" customWidth="1"/>
    <col min="11037" max="11037" width="2.42578125" style="83" customWidth="1"/>
    <col min="11038" max="11038" width="12.7109375" style="83"/>
    <col min="11039" max="11039" width="3.28515625" style="83" customWidth="1"/>
    <col min="11040" max="11040" width="14.42578125" style="83" customWidth="1"/>
    <col min="11041" max="11041" width="2.42578125" style="83" customWidth="1"/>
    <col min="11042" max="11042" width="12.7109375" style="83"/>
    <col min="11043" max="11043" width="3.28515625" style="83" customWidth="1"/>
    <col min="11044" max="11044" width="14.42578125" style="83" customWidth="1"/>
    <col min="11045" max="11045" width="2.42578125" style="83" customWidth="1"/>
    <col min="11046" max="11046" width="12.7109375" style="83"/>
    <col min="11047" max="11047" width="3.28515625" style="83" customWidth="1"/>
    <col min="11048" max="11048" width="14.42578125" style="83" customWidth="1"/>
    <col min="11049" max="11049" width="3.28515625" style="83" customWidth="1"/>
    <col min="11050" max="11050" width="14.42578125" style="83" customWidth="1"/>
    <col min="11051" max="11051" width="2.42578125" style="83" customWidth="1"/>
    <col min="11052" max="11052" width="14.42578125" style="83" customWidth="1"/>
    <col min="11053" max="11053" width="3.28515625" style="83" customWidth="1"/>
    <col min="11054" max="11054" width="5.85546875" style="83" customWidth="1"/>
    <col min="11055" max="11055" width="19.85546875" style="83" customWidth="1"/>
    <col min="11056" max="11056" width="8.42578125" style="83" customWidth="1"/>
    <col min="11057" max="11057" width="1.5703125" style="83" customWidth="1"/>
    <col min="11058" max="11058" width="12.7109375" style="83"/>
    <col min="11059" max="11059" width="1.5703125" style="83" customWidth="1"/>
    <col min="11060" max="11060" width="12.7109375" style="83"/>
    <col min="11061" max="11061" width="1.5703125" style="83" customWidth="1"/>
    <col min="11062" max="11264" width="12.7109375" style="83"/>
    <col min="11265" max="11265" width="5" style="83" customWidth="1"/>
    <col min="11266" max="11266" width="1.5703125" style="83" customWidth="1"/>
    <col min="11267" max="11267" width="19.5703125" style="83" customWidth="1"/>
    <col min="11268" max="11268" width="1.5703125" style="83" customWidth="1"/>
    <col min="11269" max="11269" width="13.5703125" style="83" customWidth="1"/>
    <col min="11270" max="11270" width="1.5703125" style="83" customWidth="1"/>
    <col min="11271" max="11271" width="10.42578125" style="83" customWidth="1"/>
    <col min="11272" max="11272" width="1.5703125" style="83" customWidth="1"/>
    <col min="11273" max="11273" width="10.7109375" style="83" customWidth="1"/>
    <col min="11274" max="11274" width="2.42578125" style="83" customWidth="1"/>
    <col min="11275" max="11275" width="14.5703125" style="83" customWidth="1"/>
    <col min="11276" max="11276" width="1.5703125" style="83" customWidth="1"/>
    <col min="11277" max="11277" width="10.7109375" style="83" customWidth="1"/>
    <col min="11278" max="11278" width="1.5703125" style="83" customWidth="1"/>
    <col min="11279" max="11279" width="9.28515625" style="83" customWidth="1"/>
    <col min="11280" max="11280" width="2.42578125" style="83" customWidth="1"/>
    <col min="11281" max="11281" width="13.28515625" style="83" customWidth="1"/>
    <col min="11282" max="11282" width="1.5703125" style="83" customWidth="1"/>
    <col min="11283" max="11283" width="10.42578125" style="83" customWidth="1"/>
    <col min="11284" max="11284" width="1.5703125" style="83" customWidth="1"/>
    <col min="11285" max="11285" width="10.7109375" style="83" customWidth="1"/>
    <col min="11286" max="11286" width="1.5703125" style="83" customWidth="1"/>
    <col min="11287" max="11287" width="15.140625" style="83" customWidth="1"/>
    <col min="11288" max="11288" width="1.5703125" style="83" customWidth="1"/>
    <col min="11289" max="11289" width="14.42578125" style="83" customWidth="1"/>
    <col min="11290" max="11291" width="1.5703125" style="83" customWidth="1"/>
    <col min="11292" max="11292" width="14.42578125" style="83" customWidth="1"/>
    <col min="11293" max="11293" width="2.42578125" style="83" customWidth="1"/>
    <col min="11294" max="11294" width="12.7109375" style="83"/>
    <col min="11295" max="11295" width="3.28515625" style="83" customWidth="1"/>
    <col min="11296" max="11296" width="14.42578125" style="83" customWidth="1"/>
    <col min="11297" max="11297" width="2.42578125" style="83" customWidth="1"/>
    <col min="11298" max="11298" width="12.7109375" style="83"/>
    <col min="11299" max="11299" width="3.28515625" style="83" customWidth="1"/>
    <col min="11300" max="11300" width="14.42578125" style="83" customWidth="1"/>
    <col min="11301" max="11301" width="2.42578125" style="83" customWidth="1"/>
    <col min="11302" max="11302" width="12.7109375" style="83"/>
    <col min="11303" max="11303" width="3.28515625" style="83" customWidth="1"/>
    <col min="11304" max="11304" width="14.42578125" style="83" customWidth="1"/>
    <col min="11305" max="11305" width="3.28515625" style="83" customWidth="1"/>
    <col min="11306" max="11306" width="14.42578125" style="83" customWidth="1"/>
    <col min="11307" max="11307" width="2.42578125" style="83" customWidth="1"/>
    <col min="11308" max="11308" width="14.42578125" style="83" customWidth="1"/>
    <col min="11309" max="11309" width="3.28515625" style="83" customWidth="1"/>
    <col min="11310" max="11310" width="5.85546875" style="83" customWidth="1"/>
    <col min="11311" max="11311" width="19.85546875" style="83" customWidth="1"/>
    <col min="11312" max="11312" width="8.42578125" style="83" customWidth="1"/>
    <col min="11313" max="11313" width="1.5703125" style="83" customWidth="1"/>
    <col min="11314" max="11314" width="12.7109375" style="83"/>
    <col min="11315" max="11315" width="1.5703125" style="83" customWidth="1"/>
    <col min="11316" max="11316" width="12.7109375" style="83"/>
    <col min="11317" max="11317" width="1.5703125" style="83" customWidth="1"/>
    <col min="11318" max="11520" width="12.7109375" style="83"/>
    <col min="11521" max="11521" width="5" style="83" customWidth="1"/>
    <col min="11522" max="11522" width="1.5703125" style="83" customWidth="1"/>
    <col min="11523" max="11523" width="19.5703125" style="83" customWidth="1"/>
    <col min="11524" max="11524" width="1.5703125" style="83" customWidth="1"/>
    <col min="11525" max="11525" width="13.5703125" style="83" customWidth="1"/>
    <col min="11526" max="11526" width="1.5703125" style="83" customWidth="1"/>
    <col min="11527" max="11527" width="10.42578125" style="83" customWidth="1"/>
    <col min="11528" max="11528" width="1.5703125" style="83" customWidth="1"/>
    <col min="11529" max="11529" width="10.7109375" style="83" customWidth="1"/>
    <col min="11530" max="11530" width="2.42578125" style="83" customWidth="1"/>
    <col min="11531" max="11531" width="14.5703125" style="83" customWidth="1"/>
    <col min="11532" max="11532" width="1.5703125" style="83" customWidth="1"/>
    <col min="11533" max="11533" width="10.7109375" style="83" customWidth="1"/>
    <col min="11534" max="11534" width="1.5703125" style="83" customWidth="1"/>
    <col min="11535" max="11535" width="9.28515625" style="83" customWidth="1"/>
    <col min="11536" max="11536" width="2.42578125" style="83" customWidth="1"/>
    <col min="11537" max="11537" width="13.28515625" style="83" customWidth="1"/>
    <col min="11538" max="11538" width="1.5703125" style="83" customWidth="1"/>
    <col min="11539" max="11539" width="10.42578125" style="83" customWidth="1"/>
    <col min="11540" max="11540" width="1.5703125" style="83" customWidth="1"/>
    <col min="11541" max="11541" width="10.7109375" style="83" customWidth="1"/>
    <col min="11542" max="11542" width="1.5703125" style="83" customWidth="1"/>
    <col min="11543" max="11543" width="15.140625" style="83" customWidth="1"/>
    <col min="11544" max="11544" width="1.5703125" style="83" customWidth="1"/>
    <col min="11545" max="11545" width="14.42578125" style="83" customWidth="1"/>
    <col min="11546" max="11547" width="1.5703125" style="83" customWidth="1"/>
    <col min="11548" max="11548" width="14.42578125" style="83" customWidth="1"/>
    <col min="11549" max="11549" width="2.42578125" style="83" customWidth="1"/>
    <col min="11550" max="11550" width="12.7109375" style="83"/>
    <col min="11551" max="11551" width="3.28515625" style="83" customWidth="1"/>
    <col min="11552" max="11552" width="14.42578125" style="83" customWidth="1"/>
    <col min="11553" max="11553" width="2.42578125" style="83" customWidth="1"/>
    <col min="11554" max="11554" width="12.7109375" style="83"/>
    <col min="11555" max="11555" width="3.28515625" style="83" customWidth="1"/>
    <col min="11556" max="11556" width="14.42578125" style="83" customWidth="1"/>
    <col min="11557" max="11557" width="2.42578125" style="83" customWidth="1"/>
    <col min="11558" max="11558" width="12.7109375" style="83"/>
    <col min="11559" max="11559" width="3.28515625" style="83" customWidth="1"/>
    <col min="11560" max="11560" width="14.42578125" style="83" customWidth="1"/>
    <col min="11561" max="11561" width="3.28515625" style="83" customWidth="1"/>
    <col min="11562" max="11562" width="14.42578125" style="83" customWidth="1"/>
    <col min="11563" max="11563" width="2.42578125" style="83" customWidth="1"/>
    <col min="11564" max="11564" width="14.42578125" style="83" customWidth="1"/>
    <col min="11565" max="11565" width="3.28515625" style="83" customWidth="1"/>
    <col min="11566" max="11566" width="5.85546875" style="83" customWidth="1"/>
    <col min="11567" max="11567" width="19.85546875" style="83" customWidth="1"/>
    <col min="11568" max="11568" width="8.42578125" style="83" customWidth="1"/>
    <col min="11569" max="11569" width="1.5703125" style="83" customWidth="1"/>
    <col min="11570" max="11570" width="12.7109375" style="83"/>
    <col min="11571" max="11571" width="1.5703125" style="83" customWidth="1"/>
    <col min="11572" max="11572" width="12.7109375" style="83"/>
    <col min="11573" max="11573" width="1.5703125" style="83" customWidth="1"/>
    <col min="11574" max="11776" width="12.7109375" style="83"/>
    <col min="11777" max="11777" width="5" style="83" customWidth="1"/>
    <col min="11778" max="11778" width="1.5703125" style="83" customWidth="1"/>
    <col min="11779" max="11779" width="19.5703125" style="83" customWidth="1"/>
    <col min="11780" max="11780" width="1.5703125" style="83" customWidth="1"/>
    <col min="11781" max="11781" width="13.5703125" style="83" customWidth="1"/>
    <col min="11782" max="11782" width="1.5703125" style="83" customWidth="1"/>
    <col min="11783" max="11783" width="10.42578125" style="83" customWidth="1"/>
    <col min="11784" max="11784" width="1.5703125" style="83" customWidth="1"/>
    <col min="11785" max="11785" width="10.7109375" style="83" customWidth="1"/>
    <col min="11786" max="11786" width="2.42578125" style="83" customWidth="1"/>
    <col min="11787" max="11787" width="14.5703125" style="83" customWidth="1"/>
    <col min="11788" max="11788" width="1.5703125" style="83" customWidth="1"/>
    <col min="11789" max="11789" width="10.7109375" style="83" customWidth="1"/>
    <col min="11790" max="11790" width="1.5703125" style="83" customWidth="1"/>
    <col min="11791" max="11791" width="9.28515625" style="83" customWidth="1"/>
    <col min="11792" max="11792" width="2.42578125" style="83" customWidth="1"/>
    <col min="11793" max="11793" width="13.28515625" style="83" customWidth="1"/>
    <col min="11794" max="11794" width="1.5703125" style="83" customWidth="1"/>
    <col min="11795" max="11795" width="10.42578125" style="83" customWidth="1"/>
    <col min="11796" max="11796" width="1.5703125" style="83" customWidth="1"/>
    <col min="11797" max="11797" width="10.7109375" style="83" customWidth="1"/>
    <col min="11798" max="11798" width="1.5703125" style="83" customWidth="1"/>
    <col min="11799" max="11799" width="15.140625" style="83" customWidth="1"/>
    <col min="11800" max="11800" width="1.5703125" style="83" customWidth="1"/>
    <col min="11801" max="11801" width="14.42578125" style="83" customWidth="1"/>
    <col min="11802" max="11803" width="1.5703125" style="83" customWidth="1"/>
    <col min="11804" max="11804" width="14.42578125" style="83" customWidth="1"/>
    <col min="11805" max="11805" width="2.42578125" style="83" customWidth="1"/>
    <col min="11806" max="11806" width="12.7109375" style="83"/>
    <col min="11807" max="11807" width="3.28515625" style="83" customWidth="1"/>
    <col min="11808" max="11808" width="14.42578125" style="83" customWidth="1"/>
    <col min="11809" max="11809" width="2.42578125" style="83" customWidth="1"/>
    <col min="11810" max="11810" width="12.7109375" style="83"/>
    <col min="11811" max="11811" width="3.28515625" style="83" customWidth="1"/>
    <col min="11812" max="11812" width="14.42578125" style="83" customWidth="1"/>
    <col min="11813" max="11813" width="2.42578125" style="83" customWidth="1"/>
    <col min="11814" max="11814" width="12.7109375" style="83"/>
    <col min="11815" max="11815" width="3.28515625" style="83" customWidth="1"/>
    <col min="11816" max="11816" width="14.42578125" style="83" customWidth="1"/>
    <col min="11817" max="11817" width="3.28515625" style="83" customWidth="1"/>
    <col min="11818" max="11818" width="14.42578125" style="83" customWidth="1"/>
    <col min="11819" max="11819" width="2.42578125" style="83" customWidth="1"/>
    <col min="11820" max="11820" width="14.42578125" style="83" customWidth="1"/>
    <col min="11821" max="11821" width="3.28515625" style="83" customWidth="1"/>
    <col min="11822" max="11822" width="5.85546875" style="83" customWidth="1"/>
    <col min="11823" max="11823" width="19.85546875" style="83" customWidth="1"/>
    <col min="11824" max="11824" width="8.42578125" style="83" customWidth="1"/>
    <col min="11825" max="11825" width="1.5703125" style="83" customWidth="1"/>
    <col min="11826" max="11826" width="12.7109375" style="83"/>
    <col min="11827" max="11827" width="1.5703125" style="83" customWidth="1"/>
    <col min="11828" max="11828" width="12.7109375" style="83"/>
    <col min="11829" max="11829" width="1.5703125" style="83" customWidth="1"/>
    <col min="11830" max="12032" width="12.7109375" style="83"/>
    <col min="12033" max="12033" width="5" style="83" customWidth="1"/>
    <col min="12034" max="12034" width="1.5703125" style="83" customWidth="1"/>
    <col min="12035" max="12035" width="19.5703125" style="83" customWidth="1"/>
    <col min="12036" max="12036" width="1.5703125" style="83" customWidth="1"/>
    <col min="12037" max="12037" width="13.5703125" style="83" customWidth="1"/>
    <col min="12038" max="12038" width="1.5703125" style="83" customWidth="1"/>
    <col min="12039" max="12039" width="10.42578125" style="83" customWidth="1"/>
    <col min="12040" max="12040" width="1.5703125" style="83" customWidth="1"/>
    <col min="12041" max="12041" width="10.7109375" style="83" customWidth="1"/>
    <col min="12042" max="12042" width="2.42578125" style="83" customWidth="1"/>
    <col min="12043" max="12043" width="14.5703125" style="83" customWidth="1"/>
    <col min="12044" max="12044" width="1.5703125" style="83" customWidth="1"/>
    <col min="12045" max="12045" width="10.7109375" style="83" customWidth="1"/>
    <col min="12046" max="12046" width="1.5703125" style="83" customWidth="1"/>
    <col min="12047" max="12047" width="9.28515625" style="83" customWidth="1"/>
    <col min="12048" max="12048" width="2.42578125" style="83" customWidth="1"/>
    <col min="12049" max="12049" width="13.28515625" style="83" customWidth="1"/>
    <col min="12050" max="12050" width="1.5703125" style="83" customWidth="1"/>
    <col min="12051" max="12051" width="10.42578125" style="83" customWidth="1"/>
    <col min="12052" max="12052" width="1.5703125" style="83" customWidth="1"/>
    <col min="12053" max="12053" width="10.7109375" style="83" customWidth="1"/>
    <col min="12054" max="12054" width="1.5703125" style="83" customWidth="1"/>
    <col min="12055" max="12055" width="15.140625" style="83" customWidth="1"/>
    <col min="12056" max="12056" width="1.5703125" style="83" customWidth="1"/>
    <col min="12057" max="12057" width="14.42578125" style="83" customWidth="1"/>
    <col min="12058" max="12059" width="1.5703125" style="83" customWidth="1"/>
    <col min="12060" max="12060" width="14.42578125" style="83" customWidth="1"/>
    <col min="12061" max="12061" width="2.42578125" style="83" customWidth="1"/>
    <col min="12062" max="12062" width="12.7109375" style="83"/>
    <col min="12063" max="12063" width="3.28515625" style="83" customWidth="1"/>
    <col min="12064" max="12064" width="14.42578125" style="83" customWidth="1"/>
    <col min="12065" max="12065" width="2.42578125" style="83" customWidth="1"/>
    <col min="12066" max="12066" width="12.7109375" style="83"/>
    <col min="12067" max="12067" width="3.28515625" style="83" customWidth="1"/>
    <col min="12068" max="12068" width="14.42578125" style="83" customWidth="1"/>
    <col min="12069" max="12069" width="2.42578125" style="83" customWidth="1"/>
    <col min="12070" max="12070" width="12.7109375" style="83"/>
    <col min="12071" max="12071" width="3.28515625" style="83" customWidth="1"/>
    <col min="12072" max="12072" width="14.42578125" style="83" customWidth="1"/>
    <col min="12073" max="12073" width="3.28515625" style="83" customWidth="1"/>
    <col min="12074" max="12074" width="14.42578125" style="83" customWidth="1"/>
    <col min="12075" max="12075" width="2.42578125" style="83" customWidth="1"/>
    <col min="12076" max="12076" width="14.42578125" style="83" customWidth="1"/>
    <col min="12077" max="12077" width="3.28515625" style="83" customWidth="1"/>
    <col min="12078" max="12078" width="5.85546875" style="83" customWidth="1"/>
    <col min="12079" max="12079" width="19.85546875" style="83" customWidth="1"/>
    <col min="12080" max="12080" width="8.42578125" style="83" customWidth="1"/>
    <col min="12081" max="12081" width="1.5703125" style="83" customWidth="1"/>
    <col min="12082" max="12082" width="12.7109375" style="83"/>
    <col min="12083" max="12083" width="1.5703125" style="83" customWidth="1"/>
    <col min="12084" max="12084" width="12.7109375" style="83"/>
    <col min="12085" max="12085" width="1.5703125" style="83" customWidth="1"/>
    <col min="12086" max="12288" width="12.7109375" style="83"/>
    <col min="12289" max="12289" width="5" style="83" customWidth="1"/>
    <col min="12290" max="12290" width="1.5703125" style="83" customWidth="1"/>
    <col min="12291" max="12291" width="19.5703125" style="83" customWidth="1"/>
    <col min="12292" max="12292" width="1.5703125" style="83" customWidth="1"/>
    <col min="12293" max="12293" width="13.5703125" style="83" customWidth="1"/>
    <col min="12294" max="12294" width="1.5703125" style="83" customWidth="1"/>
    <col min="12295" max="12295" width="10.42578125" style="83" customWidth="1"/>
    <col min="12296" max="12296" width="1.5703125" style="83" customWidth="1"/>
    <col min="12297" max="12297" width="10.7109375" style="83" customWidth="1"/>
    <col min="12298" max="12298" width="2.42578125" style="83" customWidth="1"/>
    <col min="12299" max="12299" width="14.5703125" style="83" customWidth="1"/>
    <col min="12300" max="12300" width="1.5703125" style="83" customWidth="1"/>
    <col min="12301" max="12301" width="10.7109375" style="83" customWidth="1"/>
    <col min="12302" max="12302" width="1.5703125" style="83" customWidth="1"/>
    <col min="12303" max="12303" width="9.28515625" style="83" customWidth="1"/>
    <col min="12304" max="12304" width="2.42578125" style="83" customWidth="1"/>
    <col min="12305" max="12305" width="13.28515625" style="83" customWidth="1"/>
    <col min="12306" max="12306" width="1.5703125" style="83" customWidth="1"/>
    <col min="12307" max="12307" width="10.42578125" style="83" customWidth="1"/>
    <col min="12308" max="12308" width="1.5703125" style="83" customWidth="1"/>
    <col min="12309" max="12309" width="10.7109375" style="83" customWidth="1"/>
    <col min="12310" max="12310" width="1.5703125" style="83" customWidth="1"/>
    <col min="12311" max="12311" width="15.140625" style="83" customWidth="1"/>
    <col min="12312" max="12312" width="1.5703125" style="83" customWidth="1"/>
    <col min="12313" max="12313" width="14.42578125" style="83" customWidth="1"/>
    <col min="12314" max="12315" width="1.5703125" style="83" customWidth="1"/>
    <col min="12316" max="12316" width="14.42578125" style="83" customWidth="1"/>
    <col min="12317" max="12317" width="2.42578125" style="83" customWidth="1"/>
    <col min="12318" max="12318" width="12.7109375" style="83"/>
    <col min="12319" max="12319" width="3.28515625" style="83" customWidth="1"/>
    <col min="12320" max="12320" width="14.42578125" style="83" customWidth="1"/>
    <col min="12321" max="12321" width="2.42578125" style="83" customWidth="1"/>
    <col min="12322" max="12322" width="12.7109375" style="83"/>
    <col min="12323" max="12323" width="3.28515625" style="83" customWidth="1"/>
    <col min="12324" max="12324" width="14.42578125" style="83" customWidth="1"/>
    <col min="12325" max="12325" width="2.42578125" style="83" customWidth="1"/>
    <col min="12326" max="12326" width="12.7109375" style="83"/>
    <col min="12327" max="12327" width="3.28515625" style="83" customWidth="1"/>
    <col min="12328" max="12328" width="14.42578125" style="83" customWidth="1"/>
    <col min="12329" max="12329" width="3.28515625" style="83" customWidth="1"/>
    <col min="12330" max="12330" width="14.42578125" style="83" customWidth="1"/>
    <col min="12331" max="12331" width="2.42578125" style="83" customWidth="1"/>
    <col min="12332" max="12332" width="14.42578125" style="83" customWidth="1"/>
    <col min="12333" max="12333" width="3.28515625" style="83" customWidth="1"/>
    <col min="12334" max="12334" width="5.85546875" style="83" customWidth="1"/>
    <col min="12335" max="12335" width="19.85546875" style="83" customWidth="1"/>
    <col min="12336" max="12336" width="8.42578125" style="83" customWidth="1"/>
    <col min="12337" max="12337" width="1.5703125" style="83" customWidth="1"/>
    <col min="12338" max="12338" width="12.7109375" style="83"/>
    <col min="12339" max="12339" width="1.5703125" style="83" customWidth="1"/>
    <col min="12340" max="12340" width="12.7109375" style="83"/>
    <col min="12341" max="12341" width="1.5703125" style="83" customWidth="1"/>
    <col min="12342" max="12544" width="12.7109375" style="83"/>
    <col min="12545" max="12545" width="5" style="83" customWidth="1"/>
    <col min="12546" max="12546" width="1.5703125" style="83" customWidth="1"/>
    <col min="12547" max="12547" width="19.5703125" style="83" customWidth="1"/>
    <col min="12548" max="12548" width="1.5703125" style="83" customWidth="1"/>
    <col min="12549" max="12549" width="13.5703125" style="83" customWidth="1"/>
    <col min="12550" max="12550" width="1.5703125" style="83" customWidth="1"/>
    <col min="12551" max="12551" width="10.42578125" style="83" customWidth="1"/>
    <col min="12552" max="12552" width="1.5703125" style="83" customWidth="1"/>
    <col min="12553" max="12553" width="10.7109375" style="83" customWidth="1"/>
    <col min="12554" max="12554" width="2.42578125" style="83" customWidth="1"/>
    <col min="12555" max="12555" width="14.5703125" style="83" customWidth="1"/>
    <col min="12556" max="12556" width="1.5703125" style="83" customWidth="1"/>
    <col min="12557" max="12557" width="10.7109375" style="83" customWidth="1"/>
    <col min="12558" max="12558" width="1.5703125" style="83" customWidth="1"/>
    <col min="12559" max="12559" width="9.28515625" style="83" customWidth="1"/>
    <col min="12560" max="12560" width="2.42578125" style="83" customWidth="1"/>
    <col min="12561" max="12561" width="13.28515625" style="83" customWidth="1"/>
    <col min="12562" max="12562" width="1.5703125" style="83" customWidth="1"/>
    <col min="12563" max="12563" width="10.42578125" style="83" customWidth="1"/>
    <col min="12564" max="12564" width="1.5703125" style="83" customWidth="1"/>
    <col min="12565" max="12565" width="10.7109375" style="83" customWidth="1"/>
    <col min="12566" max="12566" width="1.5703125" style="83" customWidth="1"/>
    <col min="12567" max="12567" width="15.140625" style="83" customWidth="1"/>
    <col min="12568" max="12568" width="1.5703125" style="83" customWidth="1"/>
    <col min="12569" max="12569" width="14.42578125" style="83" customWidth="1"/>
    <col min="12570" max="12571" width="1.5703125" style="83" customWidth="1"/>
    <col min="12572" max="12572" width="14.42578125" style="83" customWidth="1"/>
    <col min="12573" max="12573" width="2.42578125" style="83" customWidth="1"/>
    <col min="12574" max="12574" width="12.7109375" style="83"/>
    <col min="12575" max="12575" width="3.28515625" style="83" customWidth="1"/>
    <col min="12576" max="12576" width="14.42578125" style="83" customWidth="1"/>
    <col min="12577" max="12577" width="2.42578125" style="83" customWidth="1"/>
    <col min="12578" max="12578" width="12.7109375" style="83"/>
    <col min="12579" max="12579" width="3.28515625" style="83" customWidth="1"/>
    <col min="12580" max="12580" width="14.42578125" style="83" customWidth="1"/>
    <col min="12581" max="12581" width="2.42578125" style="83" customWidth="1"/>
    <col min="12582" max="12582" width="12.7109375" style="83"/>
    <col min="12583" max="12583" width="3.28515625" style="83" customWidth="1"/>
    <col min="12584" max="12584" width="14.42578125" style="83" customWidth="1"/>
    <col min="12585" max="12585" width="3.28515625" style="83" customWidth="1"/>
    <col min="12586" max="12586" width="14.42578125" style="83" customWidth="1"/>
    <col min="12587" max="12587" width="2.42578125" style="83" customWidth="1"/>
    <col min="12588" max="12588" width="14.42578125" style="83" customWidth="1"/>
    <col min="12589" max="12589" width="3.28515625" style="83" customWidth="1"/>
    <col min="12590" max="12590" width="5.85546875" style="83" customWidth="1"/>
    <col min="12591" max="12591" width="19.85546875" style="83" customWidth="1"/>
    <col min="12592" max="12592" width="8.42578125" style="83" customWidth="1"/>
    <col min="12593" max="12593" width="1.5703125" style="83" customWidth="1"/>
    <col min="12594" max="12594" width="12.7109375" style="83"/>
    <col min="12595" max="12595" width="1.5703125" style="83" customWidth="1"/>
    <col min="12596" max="12596" width="12.7109375" style="83"/>
    <col min="12597" max="12597" width="1.5703125" style="83" customWidth="1"/>
    <col min="12598" max="12800" width="12.7109375" style="83"/>
    <col min="12801" max="12801" width="5" style="83" customWidth="1"/>
    <col min="12802" max="12802" width="1.5703125" style="83" customWidth="1"/>
    <col min="12803" max="12803" width="19.5703125" style="83" customWidth="1"/>
    <col min="12804" max="12804" width="1.5703125" style="83" customWidth="1"/>
    <col min="12805" max="12805" width="13.5703125" style="83" customWidth="1"/>
    <col min="12806" max="12806" width="1.5703125" style="83" customWidth="1"/>
    <col min="12807" max="12807" width="10.42578125" style="83" customWidth="1"/>
    <col min="12808" max="12808" width="1.5703125" style="83" customWidth="1"/>
    <col min="12809" max="12809" width="10.7109375" style="83" customWidth="1"/>
    <col min="12810" max="12810" width="2.42578125" style="83" customWidth="1"/>
    <col min="12811" max="12811" width="14.5703125" style="83" customWidth="1"/>
    <col min="12812" max="12812" width="1.5703125" style="83" customWidth="1"/>
    <col min="12813" max="12813" width="10.7109375" style="83" customWidth="1"/>
    <col min="12814" max="12814" width="1.5703125" style="83" customWidth="1"/>
    <col min="12815" max="12815" width="9.28515625" style="83" customWidth="1"/>
    <col min="12816" max="12816" width="2.42578125" style="83" customWidth="1"/>
    <col min="12817" max="12817" width="13.28515625" style="83" customWidth="1"/>
    <col min="12818" max="12818" width="1.5703125" style="83" customWidth="1"/>
    <col min="12819" max="12819" width="10.42578125" style="83" customWidth="1"/>
    <col min="12820" max="12820" width="1.5703125" style="83" customWidth="1"/>
    <col min="12821" max="12821" width="10.7109375" style="83" customWidth="1"/>
    <col min="12822" max="12822" width="1.5703125" style="83" customWidth="1"/>
    <col min="12823" max="12823" width="15.140625" style="83" customWidth="1"/>
    <col min="12824" max="12824" width="1.5703125" style="83" customWidth="1"/>
    <col min="12825" max="12825" width="14.42578125" style="83" customWidth="1"/>
    <col min="12826" max="12827" width="1.5703125" style="83" customWidth="1"/>
    <col min="12828" max="12828" width="14.42578125" style="83" customWidth="1"/>
    <col min="12829" max="12829" width="2.42578125" style="83" customWidth="1"/>
    <col min="12830" max="12830" width="12.7109375" style="83"/>
    <col min="12831" max="12831" width="3.28515625" style="83" customWidth="1"/>
    <col min="12832" max="12832" width="14.42578125" style="83" customWidth="1"/>
    <col min="12833" max="12833" width="2.42578125" style="83" customWidth="1"/>
    <col min="12834" max="12834" width="12.7109375" style="83"/>
    <col min="12835" max="12835" width="3.28515625" style="83" customWidth="1"/>
    <col min="12836" max="12836" width="14.42578125" style="83" customWidth="1"/>
    <col min="12837" max="12837" width="2.42578125" style="83" customWidth="1"/>
    <col min="12838" max="12838" width="12.7109375" style="83"/>
    <col min="12839" max="12839" width="3.28515625" style="83" customWidth="1"/>
    <col min="12840" max="12840" width="14.42578125" style="83" customWidth="1"/>
    <col min="12841" max="12841" width="3.28515625" style="83" customWidth="1"/>
    <col min="12842" max="12842" width="14.42578125" style="83" customWidth="1"/>
    <col min="12843" max="12843" width="2.42578125" style="83" customWidth="1"/>
    <col min="12844" max="12844" width="14.42578125" style="83" customWidth="1"/>
    <col min="12845" max="12845" width="3.28515625" style="83" customWidth="1"/>
    <col min="12846" max="12846" width="5.85546875" style="83" customWidth="1"/>
    <col min="12847" max="12847" width="19.85546875" style="83" customWidth="1"/>
    <col min="12848" max="12848" width="8.42578125" style="83" customWidth="1"/>
    <col min="12849" max="12849" width="1.5703125" style="83" customWidth="1"/>
    <col min="12850" max="12850" width="12.7109375" style="83"/>
    <col min="12851" max="12851" width="1.5703125" style="83" customWidth="1"/>
    <col min="12852" max="12852" width="12.7109375" style="83"/>
    <col min="12853" max="12853" width="1.5703125" style="83" customWidth="1"/>
    <col min="12854" max="13056" width="12.7109375" style="83"/>
    <col min="13057" max="13057" width="5" style="83" customWidth="1"/>
    <col min="13058" max="13058" width="1.5703125" style="83" customWidth="1"/>
    <col min="13059" max="13059" width="19.5703125" style="83" customWidth="1"/>
    <col min="13060" max="13060" width="1.5703125" style="83" customWidth="1"/>
    <col min="13061" max="13061" width="13.5703125" style="83" customWidth="1"/>
    <col min="13062" max="13062" width="1.5703125" style="83" customWidth="1"/>
    <col min="13063" max="13063" width="10.42578125" style="83" customWidth="1"/>
    <col min="13064" max="13064" width="1.5703125" style="83" customWidth="1"/>
    <col min="13065" max="13065" width="10.7109375" style="83" customWidth="1"/>
    <col min="13066" max="13066" width="2.42578125" style="83" customWidth="1"/>
    <col min="13067" max="13067" width="14.5703125" style="83" customWidth="1"/>
    <col min="13068" max="13068" width="1.5703125" style="83" customWidth="1"/>
    <col min="13069" max="13069" width="10.7109375" style="83" customWidth="1"/>
    <col min="13070" max="13070" width="1.5703125" style="83" customWidth="1"/>
    <col min="13071" max="13071" width="9.28515625" style="83" customWidth="1"/>
    <col min="13072" max="13072" width="2.42578125" style="83" customWidth="1"/>
    <col min="13073" max="13073" width="13.28515625" style="83" customWidth="1"/>
    <col min="13074" max="13074" width="1.5703125" style="83" customWidth="1"/>
    <col min="13075" max="13075" width="10.42578125" style="83" customWidth="1"/>
    <col min="13076" max="13076" width="1.5703125" style="83" customWidth="1"/>
    <col min="13077" max="13077" width="10.7109375" style="83" customWidth="1"/>
    <col min="13078" max="13078" width="1.5703125" style="83" customWidth="1"/>
    <col min="13079" max="13079" width="15.140625" style="83" customWidth="1"/>
    <col min="13080" max="13080" width="1.5703125" style="83" customWidth="1"/>
    <col min="13081" max="13081" width="14.42578125" style="83" customWidth="1"/>
    <col min="13082" max="13083" width="1.5703125" style="83" customWidth="1"/>
    <col min="13084" max="13084" width="14.42578125" style="83" customWidth="1"/>
    <col min="13085" max="13085" width="2.42578125" style="83" customWidth="1"/>
    <col min="13086" max="13086" width="12.7109375" style="83"/>
    <col min="13087" max="13087" width="3.28515625" style="83" customWidth="1"/>
    <col min="13088" max="13088" width="14.42578125" style="83" customWidth="1"/>
    <col min="13089" max="13089" width="2.42578125" style="83" customWidth="1"/>
    <col min="13090" max="13090" width="12.7109375" style="83"/>
    <col min="13091" max="13091" width="3.28515625" style="83" customWidth="1"/>
    <col min="13092" max="13092" width="14.42578125" style="83" customWidth="1"/>
    <col min="13093" max="13093" width="2.42578125" style="83" customWidth="1"/>
    <col min="13094" max="13094" width="12.7109375" style="83"/>
    <col min="13095" max="13095" width="3.28515625" style="83" customWidth="1"/>
    <col min="13096" max="13096" width="14.42578125" style="83" customWidth="1"/>
    <col min="13097" max="13097" width="3.28515625" style="83" customWidth="1"/>
    <col min="13098" max="13098" width="14.42578125" style="83" customWidth="1"/>
    <col min="13099" max="13099" width="2.42578125" style="83" customWidth="1"/>
    <col min="13100" max="13100" width="14.42578125" style="83" customWidth="1"/>
    <col min="13101" max="13101" width="3.28515625" style="83" customWidth="1"/>
    <col min="13102" max="13102" width="5.85546875" style="83" customWidth="1"/>
    <col min="13103" max="13103" width="19.85546875" style="83" customWidth="1"/>
    <col min="13104" max="13104" width="8.42578125" style="83" customWidth="1"/>
    <col min="13105" max="13105" width="1.5703125" style="83" customWidth="1"/>
    <col min="13106" max="13106" width="12.7109375" style="83"/>
    <col min="13107" max="13107" width="1.5703125" style="83" customWidth="1"/>
    <col min="13108" max="13108" width="12.7109375" style="83"/>
    <col min="13109" max="13109" width="1.5703125" style="83" customWidth="1"/>
    <col min="13110" max="13312" width="12.7109375" style="83"/>
    <col min="13313" max="13313" width="5" style="83" customWidth="1"/>
    <col min="13314" max="13314" width="1.5703125" style="83" customWidth="1"/>
    <col min="13315" max="13315" width="19.5703125" style="83" customWidth="1"/>
    <col min="13316" max="13316" width="1.5703125" style="83" customWidth="1"/>
    <col min="13317" max="13317" width="13.5703125" style="83" customWidth="1"/>
    <col min="13318" max="13318" width="1.5703125" style="83" customWidth="1"/>
    <col min="13319" max="13319" width="10.42578125" style="83" customWidth="1"/>
    <col min="13320" max="13320" width="1.5703125" style="83" customWidth="1"/>
    <col min="13321" max="13321" width="10.7109375" style="83" customWidth="1"/>
    <col min="13322" max="13322" width="2.42578125" style="83" customWidth="1"/>
    <col min="13323" max="13323" width="14.5703125" style="83" customWidth="1"/>
    <col min="13324" max="13324" width="1.5703125" style="83" customWidth="1"/>
    <col min="13325" max="13325" width="10.7109375" style="83" customWidth="1"/>
    <col min="13326" max="13326" width="1.5703125" style="83" customWidth="1"/>
    <col min="13327" max="13327" width="9.28515625" style="83" customWidth="1"/>
    <col min="13328" max="13328" width="2.42578125" style="83" customWidth="1"/>
    <col min="13329" max="13329" width="13.28515625" style="83" customWidth="1"/>
    <col min="13330" max="13330" width="1.5703125" style="83" customWidth="1"/>
    <col min="13331" max="13331" width="10.42578125" style="83" customWidth="1"/>
    <col min="13332" max="13332" width="1.5703125" style="83" customWidth="1"/>
    <col min="13333" max="13333" width="10.7109375" style="83" customWidth="1"/>
    <col min="13334" max="13334" width="1.5703125" style="83" customWidth="1"/>
    <col min="13335" max="13335" width="15.140625" style="83" customWidth="1"/>
    <col min="13336" max="13336" width="1.5703125" style="83" customWidth="1"/>
    <col min="13337" max="13337" width="14.42578125" style="83" customWidth="1"/>
    <col min="13338" max="13339" width="1.5703125" style="83" customWidth="1"/>
    <col min="13340" max="13340" width="14.42578125" style="83" customWidth="1"/>
    <col min="13341" max="13341" width="2.42578125" style="83" customWidth="1"/>
    <col min="13342" max="13342" width="12.7109375" style="83"/>
    <col min="13343" max="13343" width="3.28515625" style="83" customWidth="1"/>
    <col min="13344" max="13344" width="14.42578125" style="83" customWidth="1"/>
    <col min="13345" max="13345" width="2.42578125" style="83" customWidth="1"/>
    <col min="13346" max="13346" width="12.7109375" style="83"/>
    <col min="13347" max="13347" width="3.28515625" style="83" customWidth="1"/>
    <col min="13348" max="13348" width="14.42578125" style="83" customWidth="1"/>
    <col min="13349" max="13349" width="2.42578125" style="83" customWidth="1"/>
    <col min="13350" max="13350" width="12.7109375" style="83"/>
    <col min="13351" max="13351" width="3.28515625" style="83" customWidth="1"/>
    <col min="13352" max="13352" width="14.42578125" style="83" customWidth="1"/>
    <col min="13353" max="13353" width="3.28515625" style="83" customWidth="1"/>
    <col min="13354" max="13354" width="14.42578125" style="83" customWidth="1"/>
    <col min="13355" max="13355" width="2.42578125" style="83" customWidth="1"/>
    <col min="13356" max="13356" width="14.42578125" style="83" customWidth="1"/>
    <col min="13357" max="13357" width="3.28515625" style="83" customWidth="1"/>
    <col min="13358" max="13358" width="5.85546875" style="83" customWidth="1"/>
    <col min="13359" max="13359" width="19.85546875" style="83" customWidth="1"/>
    <col min="13360" max="13360" width="8.42578125" style="83" customWidth="1"/>
    <col min="13361" max="13361" width="1.5703125" style="83" customWidth="1"/>
    <col min="13362" max="13362" width="12.7109375" style="83"/>
    <col min="13363" max="13363" width="1.5703125" style="83" customWidth="1"/>
    <col min="13364" max="13364" width="12.7109375" style="83"/>
    <col min="13365" max="13365" width="1.5703125" style="83" customWidth="1"/>
    <col min="13366" max="13568" width="12.7109375" style="83"/>
    <col min="13569" max="13569" width="5" style="83" customWidth="1"/>
    <col min="13570" max="13570" width="1.5703125" style="83" customWidth="1"/>
    <col min="13571" max="13571" width="19.5703125" style="83" customWidth="1"/>
    <col min="13572" max="13572" width="1.5703125" style="83" customWidth="1"/>
    <col min="13573" max="13573" width="13.5703125" style="83" customWidth="1"/>
    <col min="13574" max="13574" width="1.5703125" style="83" customWidth="1"/>
    <col min="13575" max="13575" width="10.42578125" style="83" customWidth="1"/>
    <col min="13576" max="13576" width="1.5703125" style="83" customWidth="1"/>
    <col min="13577" max="13577" width="10.7109375" style="83" customWidth="1"/>
    <col min="13578" max="13578" width="2.42578125" style="83" customWidth="1"/>
    <col min="13579" max="13579" width="14.5703125" style="83" customWidth="1"/>
    <col min="13580" max="13580" width="1.5703125" style="83" customWidth="1"/>
    <col min="13581" max="13581" width="10.7109375" style="83" customWidth="1"/>
    <col min="13582" max="13582" width="1.5703125" style="83" customWidth="1"/>
    <col min="13583" max="13583" width="9.28515625" style="83" customWidth="1"/>
    <col min="13584" max="13584" width="2.42578125" style="83" customWidth="1"/>
    <col min="13585" max="13585" width="13.28515625" style="83" customWidth="1"/>
    <col min="13586" max="13586" width="1.5703125" style="83" customWidth="1"/>
    <col min="13587" max="13587" width="10.42578125" style="83" customWidth="1"/>
    <col min="13588" max="13588" width="1.5703125" style="83" customWidth="1"/>
    <col min="13589" max="13589" width="10.7109375" style="83" customWidth="1"/>
    <col min="13590" max="13590" width="1.5703125" style="83" customWidth="1"/>
    <col min="13591" max="13591" width="15.140625" style="83" customWidth="1"/>
    <col min="13592" max="13592" width="1.5703125" style="83" customWidth="1"/>
    <col min="13593" max="13593" width="14.42578125" style="83" customWidth="1"/>
    <col min="13594" max="13595" width="1.5703125" style="83" customWidth="1"/>
    <col min="13596" max="13596" width="14.42578125" style="83" customWidth="1"/>
    <col min="13597" max="13597" width="2.42578125" style="83" customWidth="1"/>
    <col min="13598" max="13598" width="12.7109375" style="83"/>
    <col min="13599" max="13599" width="3.28515625" style="83" customWidth="1"/>
    <col min="13600" max="13600" width="14.42578125" style="83" customWidth="1"/>
    <col min="13601" max="13601" width="2.42578125" style="83" customWidth="1"/>
    <col min="13602" max="13602" width="12.7109375" style="83"/>
    <col min="13603" max="13603" width="3.28515625" style="83" customWidth="1"/>
    <col min="13604" max="13604" width="14.42578125" style="83" customWidth="1"/>
    <col min="13605" max="13605" width="2.42578125" style="83" customWidth="1"/>
    <col min="13606" max="13606" width="12.7109375" style="83"/>
    <col min="13607" max="13607" width="3.28515625" style="83" customWidth="1"/>
    <col min="13608" max="13608" width="14.42578125" style="83" customWidth="1"/>
    <col min="13609" max="13609" width="3.28515625" style="83" customWidth="1"/>
    <col min="13610" max="13610" width="14.42578125" style="83" customWidth="1"/>
    <col min="13611" max="13611" width="2.42578125" style="83" customWidth="1"/>
    <col min="13612" max="13612" width="14.42578125" style="83" customWidth="1"/>
    <col min="13613" max="13613" width="3.28515625" style="83" customWidth="1"/>
    <col min="13614" max="13614" width="5.85546875" style="83" customWidth="1"/>
    <col min="13615" max="13615" width="19.85546875" style="83" customWidth="1"/>
    <col min="13616" max="13616" width="8.42578125" style="83" customWidth="1"/>
    <col min="13617" max="13617" width="1.5703125" style="83" customWidth="1"/>
    <col min="13618" max="13618" width="12.7109375" style="83"/>
    <col min="13619" max="13619" width="1.5703125" style="83" customWidth="1"/>
    <col min="13620" max="13620" width="12.7109375" style="83"/>
    <col min="13621" max="13621" width="1.5703125" style="83" customWidth="1"/>
    <col min="13622" max="13824" width="12.7109375" style="83"/>
    <col min="13825" max="13825" width="5" style="83" customWidth="1"/>
    <col min="13826" max="13826" width="1.5703125" style="83" customWidth="1"/>
    <col min="13827" max="13827" width="19.5703125" style="83" customWidth="1"/>
    <col min="13828" max="13828" width="1.5703125" style="83" customWidth="1"/>
    <col min="13829" max="13829" width="13.5703125" style="83" customWidth="1"/>
    <col min="13830" max="13830" width="1.5703125" style="83" customWidth="1"/>
    <col min="13831" max="13831" width="10.42578125" style="83" customWidth="1"/>
    <col min="13832" max="13832" width="1.5703125" style="83" customWidth="1"/>
    <col min="13833" max="13833" width="10.7109375" style="83" customWidth="1"/>
    <col min="13834" max="13834" width="2.42578125" style="83" customWidth="1"/>
    <col min="13835" max="13835" width="14.5703125" style="83" customWidth="1"/>
    <col min="13836" max="13836" width="1.5703125" style="83" customWidth="1"/>
    <col min="13837" max="13837" width="10.7109375" style="83" customWidth="1"/>
    <col min="13838" max="13838" width="1.5703125" style="83" customWidth="1"/>
    <col min="13839" max="13839" width="9.28515625" style="83" customWidth="1"/>
    <col min="13840" max="13840" width="2.42578125" style="83" customWidth="1"/>
    <col min="13841" max="13841" width="13.28515625" style="83" customWidth="1"/>
    <col min="13842" max="13842" width="1.5703125" style="83" customWidth="1"/>
    <col min="13843" max="13843" width="10.42578125" style="83" customWidth="1"/>
    <col min="13844" max="13844" width="1.5703125" style="83" customWidth="1"/>
    <col min="13845" max="13845" width="10.7109375" style="83" customWidth="1"/>
    <col min="13846" max="13846" width="1.5703125" style="83" customWidth="1"/>
    <col min="13847" max="13847" width="15.140625" style="83" customWidth="1"/>
    <col min="13848" max="13848" width="1.5703125" style="83" customWidth="1"/>
    <col min="13849" max="13849" width="14.42578125" style="83" customWidth="1"/>
    <col min="13850" max="13851" width="1.5703125" style="83" customWidth="1"/>
    <col min="13852" max="13852" width="14.42578125" style="83" customWidth="1"/>
    <col min="13853" max="13853" width="2.42578125" style="83" customWidth="1"/>
    <col min="13854" max="13854" width="12.7109375" style="83"/>
    <col min="13855" max="13855" width="3.28515625" style="83" customWidth="1"/>
    <col min="13856" max="13856" width="14.42578125" style="83" customWidth="1"/>
    <col min="13857" max="13857" width="2.42578125" style="83" customWidth="1"/>
    <col min="13858" max="13858" width="12.7109375" style="83"/>
    <col min="13859" max="13859" width="3.28515625" style="83" customWidth="1"/>
    <col min="13860" max="13860" width="14.42578125" style="83" customWidth="1"/>
    <col min="13861" max="13861" width="2.42578125" style="83" customWidth="1"/>
    <col min="13862" max="13862" width="12.7109375" style="83"/>
    <col min="13863" max="13863" width="3.28515625" style="83" customWidth="1"/>
    <col min="13864" max="13864" width="14.42578125" style="83" customWidth="1"/>
    <col min="13865" max="13865" width="3.28515625" style="83" customWidth="1"/>
    <col min="13866" max="13866" width="14.42578125" style="83" customWidth="1"/>
    <col min="13867" max="13867" width="2.42578125" style="83" customWidth="1"/>
    <col min="13868" max="13868" width="14.42578125" style="83" customWidth="1"/>
    <col min="13869" max="13869" width="3.28515625" style="83" customWidth="1"/>
    <col min="13870" max="13870" width="5.85546875" style="83" customWidth="1"/>
    <col min="13871" max="13871" width="19.85546875" style="83" customWidth="1"/>
    <col min="13872" max="13872" width="8.42578125" style="83" customWidth="1"/>
    <col min="13873" max="13873" width="1.5703125" style="83" customWidth="1"/>
    <col min="13874" max="13874" width="12.7109375" style="83"/>
    <col min="13875" max="13875" width="1.5703125" style="83" customWidth="1"/>
    <col min="13876" max="13876" width="12.7109375" style="83"/>
    <col min="13877" max="13877" width="1.5703125" style="83" customWidth="1"/>
    <col min="13878" max="14080" width="12.7109375" style="83"/>
    <col min="14081" max="14081" width="5" style="83" customWidth="1"/>
    <col min="14082" max="14082" width="1.5703125" style="83" customWidth="1"/>
    <col min="14083" max="14083" width="19.5703125" style="83" customWidth="1"/>
    <col min="14084" max="14084" width="1.5703125" style="83" customWidth="1"/>
    <col min="14085" max="14085" width="13.5703125" style="83" customWidth="1"/>
    <col min="14086" max="14086" width="1.5703125" style="83" customWidth="1"/>
    <col min="14087" max="14087" width="10.42578125" style="83" customWidth="1"/>
    <col min="14088" max="14088" width="1.5703125" style="83" customWidth="1"/>
    <col min="14089" max="14089" width="10.7109375" style="83" customWidth="1"/>
    <col min="14090" max="14090" width="2.42578125" style="83" customWidth="1"/>
    <col min="14091" max="14091" width="14.5703125" style="83" customWidth="1"/>
    <col min="14092" max="14092" width="1.5703125" style="83" customWidth="1"/>
    <col min="14093" max="14093" width="10.7109375" style="83" customWidth="1"/>
    <col min="14094" max="14094" width="1.5703125" style="83" customWidth="1"/>
    <col min="14095" max="14095" width="9.28515625" style="83" customWidth="1"/>
    <col min="14096" max="14096" width="2.42578125" style="83" customWidth="1"/>
    <col min="14097" max="14097" width="13.28515625" style="83" customWidth="1"/>
    <col min="14098" max="14098" width="1.5703125" style="83" customWidth="1"/>
    <col min="14099" max="14099" width="10.42578125" style="83" customWidth="1"/>
    <col min="14100" max="14100" width="1.5703125" style="83" customWidth="1"/>
    <col min="14101" max="14101" width="10.7109375" style="83" customWidth="1"/>
    <col min="14102" max="14102" width="1.5703125" style="83" customWidth="1"/>
    <col min="14103" max="14103" width="15.140625" style="83" customWidth="1"/>
    <col min="14104" max="14104" width="1.5703125" style="83" customWidth="1"/>
    <col min="14105" max="14105" width="14.42578125" style="83" customWidth="1"/>
    <col min="14106" max="14107" width="1.5703125" style="83" customWidth="1"/>
    <col min="14108" max="14108" width="14.42578125" style="83" customWidth="1"/>
    <col min="14109" max="14109" width="2.42578125" style="83" customWidth="1"/>
    <col min="14110" max="14110" width="12.7109375" style="83"/>
    <col min="14111" max="14111" width="3.28515625" style="83" customWidth="1"/>
    <col min="14112" max="14112" width="14.42578125" style="83" customWidth="1"/>
    <col min="14113" max="14113" width="2.42578125" style="83" customWidth="1"/>
    <col min="14114" max="14114" width="12.7109375" style="83"/>
    <col min="14115" max="14115" width="3.28515625" style="83" customWidth="1"/>
    <col min="14116" max="14116" width="14.42578125" style="83" customWidth="1"/>
    <col min="14117" max="14117" width="2.42578125" style="83" customWidth="1"/>
    <col min="14118" max="14118" width="12.7109375" style="83"/>
    <col min="14119" max="14119" width="3.28515625" style="83" customWidth="1"/>
    <col min="14120" max="14120" width="14.42578125" style="83" customWidth="1"/>
    <col min="14121" max="14121" width="3.28515625" style="83" customWidth="1"/>
    <col min="14122" max="14122" width="14.42578125" style="83" customWidth="1"/>
    <col min="14123" max="14123" width="2.42578125" style="83" customWidth="1"/>
    <col min="14124" max="14124" width="14.42578125" style="83" customWidth="1"/>
    <col min="14125" max="14125" width="3.28515625" style="83" customWidth="1"/>
    <col min="14126" max="14126" width="5.85546875" style="83" customWidth="1"/>
    <col min="14127" max="14127" width="19.85546875" style="83" customWidth="1"/>
    <col min="14128" max="14128" width="8.42578125" style="83" customWidth="1"/>
    <col min="14129" max="14129" width="1.5703125" style="83" customWidth="1"/>
    <col min="14130" max="14130" width="12.7109375" style="83"/>
    <col min="14131" max="14131" width="1.5703125" style="83" customWidth="1"/>
    <col min="14132" max="14132" width="12.7109375" style="83"/>
    <col min="14133" max="14133" width="1.5703125" style="83" customWidth="1"/>
    <col min="14134" max="14336" width="12.7109375" style="83"/>
    <col min="14337" max="14337" width="5" style="83" customWidth="1"/>
    <col min="14338" max="14338" width="1.5703125" style="83" customWidth="1"/>
    <col min="14339" max="14339" width="19.5703125" style="83" customWidth="1"/>
    <col min="14340" max="14340" width="1.5703125" style="83" customWidth="1"/>
    <col min="14341" max="14341" width="13.5703125" style="83" customWidth="1"/>
    <col min="14342" max="14342" width="1.5703125" style="83" customWidth="1"/>
    <col min="14343" max="14343" width="10.42578125" style="83" customWidth="1"/>
    <col min="14344" max="14344" width="1.5703125" style="83" customWidth="1"/>
    <col min="14345" max="14345" width="10.7109375" style="83" customWidth="1"/>
    <col min="14346" max="14346" width="2.42578125" style="83" customWidth="1"/>
    <col min="14347" max="14347" width="14.5703125" style="83" customWidth="1"/>
    <col min="14348" max="14348" width="1.5703125" style="83" customWidth="1"/>
    <col min="14349" max="14349" width="10.7109375" style="83" customWidth="1"/>
    <col min="14350" max="14350" width="1.5703125" style="83" customWidth="1"/>
    <col min="14351" max="14351" width="9.28515625" style="83" customWidth="1"/>
    <col min="14352" max="14352" width="2.42578125" style="83" customWidth="1"/>
    <col min="14353" max="14353" width="13.28515625" style="83" customWidth="1"/>
    <col min="14354" max="14354" width="1.5703125" style="83" customWidth="1"/>
    <col min="14355" max="14355" width="10.42578125" style="83" customWidth="1"/>
    <col min="14356" max="14356" width="1.5703125" style="83" customWidth="1"/>
    <col min="14357" max="14357" width="10.7109375" style="83" customWidth="1"/>
    <col min="14358" max="14358" width="1.5703125" style="83" customWidth="1"/>
    <col min="14359" max="14359" width="15.140625" style="83" customWidth="1"/>
    <col min="14360" max="14360" width="1.5703125" style="83" customWidth="1"/>
    <col min="14361" max="14361" width="14.42578125" style="83" customWidth="1"/>
    <col min="14362" max="14363" width="1.5703125" style="83" customWidth="1"/>
    <col min="14364" max="14364" width="14.42578125" style="83" customWidth="1"/>
    <col min="14365" max="14365" width="2.42578125" style="83" customWidth="1"/>
    <col min="14366" max="14366" width="12.7109375" style="83"/>
    <col min="14367" max="14367" width="3.28515625" style="83" customWidth="1"/>
    <col min="14368" max="14368" width="14.42578125" style="83" customWidth="1"/>
    <col min="14369" max="14369" width="2.42578125" style="83" customWidth="1"/>
    <col min="14370" max="14370" width="12.7109375" style="83"/>
    <col min="14371" max="14371" width="3.28515625" style="83" customWidth="1"/>
    <col min="14372" max="14372" width="14.42578125" style="83" customWidth="1"/>
    <col min="14373" max="14373" width="2.42578125" style="83" customWidth="1"/>
    <col min="14374" max="14374" width="12.7109375" style="83"/>
    <col min="14375" max="14375" width="3.28515625" style="83" customWidth="1"/>
    <col min="14376" max="14376" width="14.42578125" style="83" customWidth="1"/>
    <col min="14377" max="14377" width="3.28515625" style="83" customWidth="1"/>
    <col min="14378" max="14378" width="14.42578125" style="83" customWidth="1"/>
    <col min="14379" max="14379" width="2.42578125" style="83" customWidth="1"/>
    <col min="14380" max="14380" width="14.42578125" style="83" customWidth="1"/>
    <col min="14381" max="14381" width="3.28515625" style="83" customWidth="1"/>
    <col min="14382" max="14382" width="5.85546875" style="83" customWidth="1"/>
    <col min="14383" max="14383" width="19.85546875" style="83" customWidth="1"/>
    <col min="14384" max="14384" width="8.42578125" style="83" customWidth="1"/>
    <col min="14385" max="14385" width="1.5703125" style="83" customWidth="1"/>
    <col min="14386" max="14386" width="12.7109375" style="83"/>
    <col min="14387" max="14387" width="1.5703125" style="83" customWidth="1"/>
    <col min="14388" max="14388" width="12.7109375" style="83"/>
    <col min="14389" max="14389" width="1.5703125" style="83" customWidth="1"/>
    <col min="14390" max="14592" width="12.7109375" style="83"/>
    <col min="14593" max="14593" width="5" style="83" customWidth="1"/>
    <col min="14594" max="14594" width="1.5703125" style="83" customWidth="1"/>
    <col min="14595" max="14595" width="19.5703125" style="83" customWidth="1"/>
    <col min="14596" max="14596" width="1.5703125" style="83" customWidth="1"/>
    <col min="14597" max="14597" width="13.5703125" style="83" customWidth="1"/>
    <col min="14598" max="14598" width="1.5703125" style="83" customWidth="1"/>
    <col min="14599" max="14599" width="10.42578125" style="83" customWidth="1"/>
    <col min="14600" max="14600" width="1.5703125" style="83" customWidth="1"/>
    <col min="14601" max="14601" width="10.7109375" style="83" customWidth="1"/>
    <col min="14602" max="14602" width="2.42578125" style="83" customWidth="1"/>
    <col min="14603" max="14603" width="14.5703125" style="83" customWidth="1"/>
    <col min="14604" max="14604" width="1.5703125" style="83" customWidth="1"/>
    <col min="14605" max="14605" width="10.7109375" style="83" customWidth="1"/>
    <col min="14606" max="14606" width="1.5703125" style="83" customWidth="1"/>
    <col min="14607" max="14607" width="9.28515625" style="83" customWidth="1"/>
    <col min="14608" max="14608" width="2.42578125" style="83" customWidth="1"/>
    <col min="14609" max="14609" width="13.28515625" style="83" customWidth="1"/>
    <col min="14610" max="14610" width="1.5703125" style="83" customWidth="1"/>
    <col min="14611" max="14611" width="10.42578125" style="83" customWidth="1"/>
    <col min="14612" max="14612" width="1.5703125" style="83" customWidth="1"/>
    <col min="14613" max="14613" width="10.7109375" style="83" customWidth="1"/>
    <col min="14614" max="14614" width="1.5703125" style="83" customWidth="1"/>
    <col min="14615" max="14615" width="15.140625" style="83" customWidth="1"/>
    <col min="14616" max="14616" width="1.5703125" style="83" customWidth="1"/>
    <col min="14617" max="14617" width="14.42578125" style="83" customWidth="1"/>
    <col min="14618" max="14619" width="1.5703125" style="83" customWidth="1"/>
    <col min="14620" max="14620" width="14.42578125" style="83" customWidth="1"/>
    <col min="14621" max="14621" width="2.42578125" style="83" customWidth="1"/>
    <col min="14622" max="14622" width="12.7109375" style="83"/>
    <col min="14623" max="14623" width="3.28515625" style="83" customWidth="1"/>
    <col min="14624" max="14624" width="14.42578125" style="83" customWidth="1"/>
    <col min="14625" max="14625" width="2.42578125" style="83" customWidth="1"/>
    <col min="14626" max="14626" width="12.7109375" style="83"/>
    <col min="14627" max="14627" width="3.28515625" style="83" customWidth="1"/>
    <col min="14628" max="14628" width="14.42578125" style="83" customWidth="1"/>
    <col min="14629" max="14629" width="2.42578125" style="83" customWidth="1"/>
    <col min="14630" max="14630" width="12.7109375" style="83"/>
    <col min="14631" max="14631" width="3.28515625" style="83" customWidth="1"/>
    <col min="14632" max="14632" width="14.42578125" style="83" customWidth="1"/>
    <col min="14633" max="14633" width="3.28515625" style="83" customWidth="1"/>
    <col min="14634" max="14634" width="14.42578125" style="83" customWidth="1"/>
    <col min="14635" max="14635" width="2.42578125" style="83" customWidth="1"/>
    <col min="14636" max="14636" width="14.42578125" style="83" customWidth="1"/>
    <col min="14637" max="14637" width="3.28515625" style="83" customWidth="1"/>
    <col min="14638" max="14638" width="5.85546875" style="83" customWidth="1"/>
    <col min="14639" max="14639" width="19.85546875" style="83" customWidth="1"/>
    <col min="14640" max="14640" width="8.42578125" style="83" customWidth="1"/>
    <col min="14641" max="14641" width="1.5703125" style="83" customWidth="1"/>
    <col min="14642" max="14642" width="12.7109375" style="83"/>
    <col min="14643" max="14643" width="1.5703125" style="83" customWidth="1"/>
    <col min="14644" max="14644" width="12.7109375" style="83"/>
    <col min="14645" max="14645" width="1.5703125" style="83" customWidth="1"/>
    <col min="14646" max="14848" width="12.7109375" style="83"/>
    <col min="14849" max="14849" width="5" style="83" customWidth="1"/>
    <col min="14850" max="14850" width="1.5703125" style="83" customWidth="1"/>
    <col min="14851" max="14851" width="19.5703125" style="83" customWidth="1"/>
    <col min="14852" max="14852" width="1.5703125" style="83" customWidth="1"/>
    <col min="14853" max="14853" width="13.5703125" style="83" customWidth="1"/>
    <col min="14854" max="14854" width="1.5703125" style="83" customWidth="1"/>
    <col min="14855" max="14855" width="10.42578125" style="83" customWidth="1"/>
    <col min="14856" max="14856" width="1.5703125" style="83" customWidth="1"/>
    <col min="14857" max="14857" width="10.7109375" style="83" customWidth="1"/>
    <col min="14858" max="14858" width="2.42578125" style="83" customWidth="1"/>
    <col min="14859" max="14859" width="14.5703125" style="83" customWidth="1"/>
    <col min="14860" max="14860" width="1.5703125" style="83" customWidth="1"/>
    <col min="14861" max="14861" width="10.7109375" style="83" customWidth="1"/>
    <col min="14862" max="14862" width="1.5703125" style="83" customWidth="1"/>
    <col min="14863" max="14863" width="9.28515625" style="83" customWidth="1"/>
    <col min="14864" max="14864" width="2.42578125" style="83" customWidth="1"/>
    <col min="14865" max="14865" width="13.28515625" style="83" customWidth="1"/>
    <col min="14866" max="14866" width="1.5703125" style="83" customWidth="1"/>
    <col min="14867" max="14867" width="10.42578125" style="83" customWidth="1"/>
    <col min="14868" max="14868" width="1.5703125" style="83" customWidth="1"/>
    <col min="14869" max="14869" width="10.7109375" style="83" customWidth="1"/>
    <col min="14870" max="14870" width="1.5703125" style="83" customWidth="1"/>
    <col min="14871" max="14871" width="15.140625" style="83" customWidth="1"/>
    <col min="14872" max="14872" width="1.5703125" style="83" customWidth="1"/>
    <col min="14873" max="14873" width="14.42578125" style="83" customWidth="1"/>
    <col min="14874" max="14875" width="1.5703125" style="83" customWidth="1"/>
    <col min="14876" max="14876" width="14.42578125" style="83" customWidth="1"/>
    <col min="14877" max="14877" width="2.42578125" style="83" customWidth="1"/>
    <col min="14878" max="14878" width="12.7109375" style="83"/>
    <col min="14879" max="14879" width="3.28515625" style="83" customWidth="1"/>
    <col min="14880" max="14880" width="14.42578125" style="83" customWidth="1"/>
    <col min="14881" max="14881" width="2.42578125" style="83" customWidth="1"/>
    <col min="14882" max="14882" width="12.7109375" style="83"/>
    <col min="14883" max="14883" width="3.28515625" style="83" customWidth="1"/>
    <col min="14884" max="14884" width="14.42578125" style="83" customWidth="1"/>
    <col min="14885" max="14885" width="2.42578125" style="83" customWidth="1"/>
    <col min="14886" max="14886" width="12.7109375" style="83"/>
    <col min="14887" max="14887" width="3.28515625" style="83" customWidth="1"/>
    <col min="14888" max="14888" width="14.42578125" style="83" customWidth="1"/>
    <col min="14889" max="14889" width="3.28515625" style="83" customWidth="1"/>
    <col min="14890" max="14890" width="14.42578125" style="83" customWidth="1"/>
    <col min="14891" max="14891" width="2.42578125" style="83" customWidth="1"/>
    <col min="14892" max="14892" width="14.42578125" style="83" customWidth="1"/>
    <col min="14893" max="14893" width="3.28515625" style="83" customWidth="1"/>
    <col min="14894" max="14894" width="5.85546875" style="83" customWidth="1"/>
    <col min="14895" max="14895" width="19.85546875" style="83" customWidth="1"/>
    <col min="14896" max="14896" width="8.42578125" style="83" customWidth="1"/>
    <col min="14897" max="14897" width="1.5703125" style="83" customWidth="1"/>
    <col min="14898" max="14898" width="12.7109375" style="83"/>
    <col min="14899" max="14899" width="1.5703125" style="83" customWidth="1"/>
    <col min="14900" max="14900" width="12.7109375" style="83"/>
    <col min="14901" max="14901" width="1.5703125" style="83" customWidth="1"/>
    <col min="14902" max="15104" width="12.7109375" style="83"/>
    <col min="15105" max="15105" width="5" style="83" customWidth="1"/>
    <col min="15106" max="15106" width="1.5703125" style="83" customWidth="1"/>
    <col min="15107" max="15107" width="19.5703125" style="83" customWidth="1"/>
    <col min="15108" max="15108" width="1.5703125" style="83" customWidth="1"/>
    <col min="15109" max="15109" width="13.5703125" style="83" customWidth="1"/>
    <col min="15110" max="15110" width="1.5703125" style="83" customWidth="1"/>
    <col min="15111" max="15111" width="10.42578125" style="83" customWidth="1"/>
    <col min="15112" max="15112" width="1.5703125" style="83" customWidth="1"/>
    <col min="15113" max="15113" width="10.7109375" style="83" customWidth="1"/>
    <col min="15114" max="15114" width="2.42578125" style="83" customWidth="1"/>
    <col min="15115" max="15115" width="14.5703125" style="83" customWidth="1"/>
    <col min="15116" max="15116" width="1.5703125" style="83" customWidth="1"/>
    <col min="15117" max="15117" width="10.7109375" style="83" customWidth="1"/>
    <col min="15118" max="15118" width="1.5703125" style="83" customWidth="1"/>
    <col min="15119" max="15119" width="9.28515625" style="83" customWidth="1"/>
    <col min="15120" max="15120" width="2.42578125" style="83" customWidth="1"/>
    <col min="15121" max="15121" width="13.28515625" style="83" customWidth="1"/>
    <col min="15122" max="15122" width="1.5703125" style="83" customWidth="1"/>
    <col min="15123" max="15123" width="10.42578125" style="83" customWidth="1"/>
    <col min="15124" max="15124" width="1.5703125" style="83" customWidth="1"/>
    <col min="15125" max="15125" width="10.7109375" style="83" customWidth="1"/>
    <col min="15126" max="15126" width="1.5703125" style="83" customWidth="1"/>
    <col min="15127" max="15127" width="15.140625" style="83" customWidth="1"/>
    <col min="15128" max="15128" width="1.5703125" style="83" customWidth="1"/>
    <col min="15129" max="15129" width="14.42578125" style="83" customWidth="1"/>
    <col min="15130" max="15131" width="1.5703125" style="83" customWidth="1"/>
    <col min="15132" max="15132" width="14.42578125" style="83" customWidth="1"/>
    <col min="15133" max="15133" width="2.42578125" style="83" customWidth="1"/>
    <col min="15134" max="15134" width="12.7109375" style="83"/>
    <col min="15135" max="15135" width="3.28515625" style="83" customWidth="1"/>
    <col min="15136" max="15136" width="14.42578125" style="83" customWidth="1"/>
    <col min="15137" max="15137" width="2.42578125" style="83" customWidth="1"/>
    <col min="15138" max="15138" width="12.7109375" style="83"/>
    <col min="15139" max="15139" width="3.28515625" style="83" customWidth="1"/>
    <col min="15140" max="15140" width="14.42578125" style="83" customWidth="1"/>
    <col min="15141" max="15141" width="2.42578125" style="83" customWidth="1"/>
    <col min="15142" max="15142" width="12.7109375" style="83"/>
    <col min="15143" max="15143" width="3.28515625" style="83" customWidth="1"/>
    <col min="15144" max="15144" width="14.42578125" style="83" customWidth="1"/>
    <col min="15145" max="15145" width="3.28515625" style="83" customWidth="1"/>
    <col min="15146" max="15146" width="14.42578125" style="83" customWidth="1"/>
    <col min="15147" max="15147" width="2.42578125" style="83" customWidth="1"/>
    <col min="15148" max="15148" width="14.42578125" style="83" customWidth="1"/>
    <col min="15149" max="15149" width="3.28515625" style="83" customWidth="1"/>
    <col min="15150" max="15150" width="5.85546875" style="83" customWidth="1"/>
    <col min="15151" max="15151" width="19.85546875" style="83" customWidth="1"/>
    <col min="15152" max="15152" width="8.42578125" style="83" customWidth="1"/>
    <col min="15153" max="15153" width="1.5703125" style="83" customWidth="1"/>
    <col min="15154" max="15154" width="12.7109375" style="83"/>
    <col min="15155" max="15155" width="1.5703125" style="83" customWidth="1"/>
    <col min="15156" max="15156" width="12.7109375" style="83"/>
    <col min="15157" max="15157" width="1.5703125" style="83" customWidth="1"/>
    <col min="15158" max="15360" width="12.7109375" style="83"/>
    <col min="15361" max="15361" width="5" style="83" customWidth="1"/>
    <col min="15362" max="15362" width="1.5703125" style="83" customWidth="1"/>
    <col min="15363" max="15363" width="19.5703125" style="83" customWidth="1"/>
    <col min="15364" max="15364" width="1.5703125" style="83" customWidth="1"/>
    <col min="15365" max="15365" width="13.5703125" style="83" customWidth="1"/>
    <col min="15366" max="15366" width="1.5703125" style="83" customWidth="1"/>
    <col min="15367" max="15367" width="10.42578125" style="83" customWidth="1"/>
    <col min="15368" max="15368" width="1.5703125" style="83" customWidth="1"/>
    <col min="15369" max="15369" width="10.7109375" style="83" customWidth="1"/>
    <col min="15370" max="15370" width="2.42578125" style="83" customWidth="1"/>
    <col min="15371" max="15371" width="14.5703125" style="83" customWidth="1"/>
    <col min="15372" max="15372" width="1.5703125" style="83" customWidth="1"/>
    <col min="15373" max="15373" width="10.7109375" style="83" customWidth="1"/>
    <col min="15374" max="15374" width="1.5703125" style="83" customWidth="1"/>
    <col min="15375" max="15375" width="9.28515625" style="83" customWidth="1"/>
    <col min="15376" max="15376" width="2.42578125" style="83" customWidth="1"/>
    <col min="15377" max="15377" width="13.28515625" style="83" customWidth="1"/>
    <col min="15378" max="15378" width="1.5703125" style="83" customWidth="1"/>
    <col min="15379" max="15379" width="10.42578125" style="83" customWidth="1"/>
    <col min="15380" max="15380" width="1.5703125" style="83" customWidth="1"/>
    <col min="15381" max="15381" width="10.7109375" style="83" customWidth="1"/>
    <col min="15382" max="15382" width="1.5703125" style="83" customWidth="1"/>
    <col min="15383" max="15383" width="15.140625" style="83" customWidth="1"/>
    <col min="15384" max="15384" width="1.5703125" style="83" customWidth="1"/>
    <col min="15385" max="15385" width="14.42578125" style="83" customWidth="1"/>
    <col min="15386" max="15387" width="1.5703125" style="83" customWidth="1"/>
    <col min="15388" max="15388" width="14.42578125" style="83" customWidth="1"/>
    <col min="15389" max="15389" width="2.42578125" style="83" customWidth="1"/>
    <col min="15390" max="15390" width="12.7109375" style="83"/>
    <col min="15391" max="15391" width="3.28515625" style="83" customWidth="1"/>
    <col min="15392" max="15392" width="14.42578125" style="83" customWidth="1"/>
    <col min="15393" max="15393" width="2.42578125" style="83" customWidth="1"/>
    <col min="15394" max="15394" width="12.7109375" style="83"/>
    <col min="15395" max="15395" width="3.28515625" style="83" customWidth="1"/>
    <col min="15396" max="15396" width="14.42578125" style="83" customWidth="1"/>
    <col min="15397" max="15397" width="2.42578125" style="83" customWidth="1"/>
    <col min="15398" max="15398" width="12.7109375" style="83"/>
    <col min="15399" max="15399" width="3.28515625" style="83" customWidth="1"/>
    <col min="15400" max="15400" width="14.42578125" style="83" customWidth="1"/>
    <col min="15401" max="15401" width="3.28515625" style="83" customWidth="1"/>
    <col min="15402" max="15402" width="14.42578125" style="83" customWidth="1"/>
    <col min="15403" max="15403" width="2.42578125" style="83" customWidth="1"/>
    <col min="15404" max="15404" width="14.42578125" style="83" customWidth="1"/>
    <col min="15405" max="15405" width="3.28515625" style="83" customWidth="1"/>
    <col min="15406" max="15406" width="5.85546875" style="83" customWidth="1"/>
    <col min="15407" max="15407" width="19.85546875" style="83" customWidth="1"/>
    <col min="15408" max="15408" width="8.42578125" style="83" customWidth="1"/>
    <col min="15409" max="15409" width="1.5703125" style="83" customWidth="1"/>
    <col min="15410" max="15410" width="12.7109375" style="83"/>
    <col min="15411" max="15411" width="1.5703125" style="83" customWidth="1"/>
    <col min="15412" max="15412" width="12.7109375" style="83"/>
    <col min="15413" max="15413" width="1.5703125" style="83" customWidth="1"/>
    <col min="15414" max="15616" width="12.7109375" style="83"/>
    <col min="15617" max="15617" width="5" style="83" customWidth="1"/>
    <col min="15618" max="15618" width="1.5703125" style="83" customWidth="1"/>
    <col min="15619" max="15619" width="19.5703125" style="83" customWidth="1"/>
    <col min="15620" max="15620" width="1.5703125" style="83" customWidth="1"/>
    <col min="15621" max="15621" width="13.5703125" style="83" customWidth="1"/>
    <col min="15622" max="15622" width="1.5703125" style="83" customWidth="1"/>
    <col min="15623" max="15623" width="10.42578125" style="83" customWidth="1"/>
    <col min="15624" max="15624" width="1.5703125" style="83" customWidth="1"/>
    <col min="15625" max="15625" width="10.7109375" style="83" customWidth="1"/>
    <col min="15626" max="15626" width="2.42578125" style="83" customWidth="1"/>
    <col min="15627" max="15627" width="14.5703125" style="83" customWidth="1"/>
    <col min="15628" max="15628" width="1.5703125" style="83" customWidth="1"/>
    <col min="15629" max="15629" width="10.7109375" style="83" customWidth="1"/>
    <col min="15630" max="15630" width="1.5703125" style="83" customWidth="1"/>
    <col min="15631" max="15631" width="9.28515625" style="83" customWidth="1"/>
    <col min="15632" max="15632" width="2.42578125" style="83" customWidth="1"/>
    <col min="15633" max="15633" width="13.28515625" style="83" customWidth="1"/>
    <col min="15634" max="15634" width="1.5703125" style="83" customWidth="1"/>
    <col min="15635" max="15635" width="10.42578125" style="83" customWidth="1"/>
    <col min="15636" max="15636" width="1.5703125" style="83" customWidth="1"/>
    <col min="15637" max="15637" width="10.7109375" style="83" customWidth="1"/>
    <col min="15638" max="15638" width="1.5703125" style="83" customWidth="1"/>
    <col min="15639" max="15639" width="15.140625" style="83" customWidth="1"/>
    <col min="15640" max="15640" width="1.5703125" style="83" customWidth="1"/>
    <col min="15641" max="15641" width="14.42578125" style="83" customWidth="1"/>
    <col min="15642" max="15643" width="1.5703125" style="83" customWidth="1"/>
    <col min="15644" max="15644" width="14.42578125" style="83" customWidth="1"/>
    <col min="15645" max="15645" width="2.42578125" style="83" customWidth="1"/>
    <col min="15646" max="15646" width="12.7109375" style="83"/>
    <col min="15647" max="15647" width="3.28515625" style="83" customWidth="1"/>
    <col min="15648" max="15648" width="14.42578125" style="83" customWidth="1"/>
    <col min="15649" max="15649" width="2.42578125" style="83" customWidth="1"/>
    <col min="15650" max="15650" width="12.7109375" style="83"/>
    <col min="15651" max="15651" width="3.28515625" style="83" customWidth="1"/>
    <col min="15652" max="15652" width="14.42578125" style="83" customWidth="1"/>
    <col min="15653" max="15653" width="2.42578125" style="83" customWidth="1"/>
    <col min="15654" max="15654" width="12.7109375" style="83"/>
    <col min="15655" max="15655" width="3.28515625" style="83" customWidth="1"/>
    <col min="15656" max="15656" width="14.42578125" style="83" customWidth="1"/>
    <col min="15657" max="15657" width="3.28515625" style="83" customWidth="1"/>
    <col min="15658" max="15658" width="14.42578125" style="83" customWidth="1"/>
    <col min="15659" max="15659" width="2.42578125" style="83" customWidth="1"/>
    <col min="15660" max="15660" width="14.42578125" style="83" customWidth="1"/>
    <col min="15661" max="15661" width="3.28515625" style="83" customWidth="1"/>
    <col min="15662" max="15662" width="5.85546875" style="83" customWidth="1"/>
    <col min="15663" max="15663" width="19.85546875" style="83" customWidth="1"/>
    <col min="15664" max="15664" width="8.42578125" style="83" customWidth="1"/>
    <col min="15665" max="15665" width="1.5703125" style="83" customWidth="1"/>
    <col min="15666" max="15666" width="12.7109375" style="83"/>
    <col min="15667" max="15667" width="1.5703125" style="83" customWidth="1"/>
    <col min="15668" max="15668" width="12.7109375" style="83"/>
    <col min="15669" max="15669" width="1.5703125" style="83" customWidth="1"/>
    <col min="15670" max="15872" width="12.7109375" style="83"/>
    <col min="15873" max="15873" width="5" style="83" customWidth="1"/>
    <col min="15874" max="15874" width="1.5703125" style="83" customWidth="1"/>
    <col min="15875" max="15875" width="19.5703125" style="83" customWidth="1"/>
    <col min="15876" max="15876" width="1.5703125" style="83" customWidth="1"/>
    <col min="15877" max="15877" width="13.5703125" style="83" customWidth="1"/>
    <col min="15878" max="15878" width="1.5703125" style="83" customWidth="1"/>
    <col min="15879" max="15879" width="10.42578125" style="83" customWidth="1"/>
    <col min="15880" max="15880" width="1.5703125" style="83" customWidth="1"/>
    <col min="15881" max="15881" width="10.7109375" style="83" customWidth="1"/>
    <col min="15882" max="15882" width="2.42578125" style="83" customWidth="1"/>
    <col min="15883" max="15883" width="14.5703125" style="83" customWidth="1"/>
    <col min="15884" max="15884" width="1.5703125" style="83" customWidth="1"/>
    <col min="15885" max="15885" width="10.7109375" style="83" customWidth="1"/>
    <col min="15886" max="15886" width="1.5703125" style="83" customWidth="1"/>
    <col min="15887" max="15887" width="9.28515625" style="83" customWidth="1"/>
    <col min="15888" max="15888" width="2.42578125" style="83" customWidth="1"/>
    <col min="15889" max="15889" width="13.28515625" style="83" customWidth="1"/>
    <col min="15890" max="15890" width="1.5703125" style="83" customWidth="1"/>
    <col min="15891" max="15891" width="10.42578125" style="83" customWidth="1"/>
    <col min="15892" max="15892" width="1.5703125" style="83" customWidth="1"/>
    <col min="15893" max="15893" width="10.7109375" style="83" customWidth="1"/>
    <col min="15894" max="15894" width="1.5703125" style="83" customWidth="1"/>
    <col min="15895" max="15895" width="15.140625" style="83" customWidth="1"/>
    <col min="15896" max="15896" width="1.5703125" style="83" customWidth="1"/>
    <col min="15897" max="15897" width="14.42578125" style="83" customWidth="1"/>
    <col min="15898" max="15899" width="1.5703125" style="83" customWidth="1"/>
    <col min="15900" max="15900" width="14.42578125" style="83" customWidth="1"/>
    <col min="15901" max="15901" width="2.42578125" style="83" customWidth="1"/>
    <col min="15902" max="15902" width="12.7109375" style="83"/>
    <col min="15903" max="15903" width="3.28515625" style="83" customWidth="1"/>
    <col min="15904" max="15904" width="14.42578125" style="83" customWidth="1"/>
    <col min="15905" max="15905" width="2.42578125" style="83" customWidth="1"/>
    <col min="15906" max="15906" width="12.7109375" style="83"/>
    <col min="15907" max="15907" width="3.28515625" style="83" customWidth="1"/>
    <col min="15908" max="15908" width="14.42578125" style="83" customWidth="1"/>
    <col min="15909" max="15909" width="2.42578125" style="83" customWidth="1"/>
    <col min="15910" max="15910" width="12.7109375" style="83"/>
    <col min="15911" max="15911" width="3.28515625" style="83" customWidth="1"/>
    <col min="15912" max="15912" width="14.42578125" style="83" customWidth="1"/>
    <col min="15913" max="15913" width="3.28515625" style="83" customWidth="1"/>
    <col min="15914" max="15914" width="14.42578125" style="83" customWidth="1"/>
    <col min="15915" max="15915" width="2.42578125" style="83" customWidth="1"/>
    <col min="15916" max="15916" width="14.42578125" style="83" customWidth="1"/>
    <col min="15917" max="15917" width="3.28515625" style="83" customWidth="1"/>
    <col min="15918" max="15918" width="5.85546875" style="83" customWidth="1"/>
    <col min="15919" max="15919" width="19.85546875" style="83" customWidth="1"/>
    <col min="15920" max="15920" width="8.42578125" style="83" customWidth="1"/>
    <col min="15921" max="15921" width="1.5703125" style="83" customWidth="1"/>
    <col min="15922" max="15922" width="12.7109375" style="83"/>
    <col min="15923" max="15923" width="1.5703125" style="83" customWidth="1"/>
    <col min="15924" max="15924" width="12.7109375" style="83"/>
    <col min="15925" max="15925" width="1.5703125" style="83" customWidth="1"/>
    <col min="15926" max="16128" width="12.7109375" style="83"/>
    <col min="16129" max="16129" width="5" style="83" customWidth="1"/>
    <col min="16130" max="16130" width="1.5703125" style="83" customWidth="1"/>
    <col min="16131" max="16131" width="19.5703125" style="83" customWidth="1"/>
    <col min="16132" max="16132" width="1.5703125" style="83" customWidth="1"/>
    <col min="16133" max="16133" width="13.5703125" style="83" customWidth="1"/>
    <col min="16134" max="16134" width="1.5703125" style="83" customWidth="1"/>
    <col min="16135" max="16135" width="10.42578125" style="83" customWidth="1"/>
    <col min="16136" max="16136" width="1.5703125" style="83" customWidth="1"/>
    <col min="16137" max="16137" width="10.7109375" style="83" customWidth="1"/>
    <col min="16138" max="16138" width="2.42578125" style="83" customWidth="1"/>
    <col min="16139" max="16139" width="14.5703125" style="83" customWidth="1"/>
    <col min="16140" max="16140" width="1.5703125" style="83" customWidth="1"/>
    <col min="16141" max="16141" width="10.7109375" style="83" customWidth="1"/>
    <col min="16142" max="16142" width="1.5703125" style="83" customWidth="1"/>
    <col min="16143" max="16143" width="9.28515625" style="83" customWidth="1"/>
    <col min="16144" max="16144" width="2.42578125" style="83" customWidth="1"/>
    <col min="16145" max="16145" width="13.28515625" style="83" customWidth="1"/>
    <col min="16146" max="16146" width="1.5703125" style="83" customWidth="1"/>
    <col min="16147" max="16147" width="10.42578125" style="83" customWidth="1"/>
    <col min="16148" max="16148" width="1.5703125" style="83" customWidth="1"/>
    <col min="16149" max="16149" width="10.7109375" style="83" customWidth="1"/>
    <col min="16150" max="16150" width="1.5703125" style="83" customWidth="1"/>
    <col min="16151" max="16151" width="15.140625" style="83" customWidth="1"/>
    <col min="16152" max="16152" width="1.5703125" style="83" customWidth="1"/>
    <col min="16153" max="16153" width="14.42578125" style="83" customWidth="1"/>
    <col min="16154" max="16155" width="1.5703125" style="83" customWidth="1"/>
    <col min="16156" max="16156" width="14.42578125" style="83" customWidth="1"/>
    <col min="16157" max="16157" width="2.42578125" style="83" customWidth="1"/>
    <col min="16158" max="16158" width="12.7109375" style="83"/>
    <col min="16159" max="16159" width="3.28515625" style="83" customWidth="1"/>
    <col min="16160" max="16160" width="14.42578125" style="83" customWidth="1"/>
    <col min="16161" max="16161" width="2.42578125" style="83" customWidth="1"/>
    <col min="16162" max="16162" width="12.7109375" style="83"/>
    <col min="16163" max="16163" width="3.28515625" style="83" customWidth="1"/>
    <col min="16164" max="16164" width="14.42578125" style="83" customWidth="1"/>
    <col min="16165" max="16165" width="2.42578125" style="83" customWidth="1"/>
    <col min="16166" max="16166" width="12.7109375" style="83"/>
    <col min="16167" max="16167" width="3.28515625" style="83" customWidth="1"/>
    <col min="16168" max="16168" width="14.42578125" style="83" customWidth="1"/>
    <col min="16169" max="16169" width="3.28515625" style="83" customWidth="1"/>
    <col min="16170" max="16170" width="14.42578125" style="83" customWidth="1"/>
    <col min="16171" max="16171" width="2.42578125" style="83" customWidth="1"/>
    <col min="16172" max="16172" width="14.42578125" style="83" customWidth="1"/>
    <col min="16173" max="16173" width="3.28515625" style="83" customWidth="1"/>
    <col min="16174" max="16174" width="5.85546875" style="83" customWidth="1"/>
    <col min="16175" max="16175" width="19.85546875" style="83" customWidth="1"/>
    <col min="16176" max="16176" width="8.42578125" style="83" customWidth="1"/>
    <col min="16177" max="16177" width="1.5703125" style="83" customWidth="1"/>
    <col min="16178" max="16178" width="12.7109375" style="83"/>
    <col min="16179" max="16179" width="1.5703125" style="83" customWidth="1"/>
    <col min="16180" max="16180" width="12.7109375" style="83"/>
    <col min="16181" max="16181" width="1.5703125" style="83" customWidth="1"/>
    <col min="16182" max="16384" width="12.7109375" style="83"/>
  </cols>
  <sheetData>
    <row r="1" spans="1:54" s="80" customFormat="1" ht="10.5" customHeight="1" x14ac:dyDescent="0.25">
      <c r="C1" s="83"/>
      <c r="Y1" s="84" t="s">
        <v>42</v>
      </c>
      <c r="AB1" s="102" t="s">
        <v>43</v>
      </c>
      <c r="AT1" s="84" t="s">
        <v>436</v>
      </c>
    </row>
    <row r="2" spans="1:54" s="80" customFormat="1" ht="10.5" customHeight="1" x14ac:dyDescent="0.25">
      <c r="A2" s="85"/>
      <c r="C2" s="83"/>
      <c r="Y2" s="84" t="s">
        <v>437</v>
      </c>
      <c r="AB2" s="102" t="s">
        <v>360</v>
      </c>
      <c r="AT2" s="84" t="s">
        <v>47</v>
      </c>
    </row>
    <row r="3" spans="1:54" s="80" customFormat="1" ht="10.5" customHeight="1" x14ac:dyDescent="0.25">
      <c r="A3" s="86"/>
      <c r="C3" s="83"/>
      <c r="Y3" s="84" t="s">
        <v>48</v>
      </c>
      <c r="AB3" s="87" t="s">
        <v>49</v>
      </c>
    </row>
    <row r="4" spans="1:54" ht="9.6" customHeight="1" x14ac:dyDescent="0.25">
      <c r="E4" s="89" t="s">
        <v>341</v>
      </c>
      <c r="F4" s="89"/>
      <c r="G4" s="89"/>
      <c r="H4" s="89"/>
      <c r="I4" s="89"/>
      <c r="K4" s="89" t="s">
        <v>438</v>
      </c>
      <c r="L4" s="89"/>
      <c r="M4" s="89"/>
      <c r="N4" s="89"/>
      <c r="O4" s="89"/>
      <c r="Q4" s="89" t="s">
        <v>439</v>
      </c>
      <c r="R4" s="89"/>
      <c r="S4" s="89"/>
      <c r="T4" s="89"/>
      <c r="U4" s="89"/>
      <c r="V4" s="89"/>
      <c r="W4" s="89"/>
      <c r="AB4" s="89" t="s">
        <v>440</v>
      </c>
      <c r="AC4" s="89"/>
      <c r="AD4" s="89"/>
      <c r="AE4" s="89"/>
      <c r="AF4" s="89"/>
      <c r="AG4" s="89"/>
      <c r="AH4" s="89"/>
      <c r="AI4" s="89"/>
      <c r="AJ4" s="89"/>
      <c r="AK4" s="89"/>
      <c r="AL4" s="89"/>
      <c r="AM4" s="89"/>
      <c r="AN4" s="89"/>
    </row>
    <row r="5" spans="1:54" ht="9.6" customHeight="1" x14ac:dyDescent="0.25"/>
    <row r="6" spans="1:54" ht="9.6" customHeight="1" x14ac:dyDescent="0.25">
      <c r="AF6" s="89" t="s">
        <v>365</v>
      </c>
      <c r="AG6" s="89"/>
      <c r="AH6" s="89"/>
      <c r="AI6" s="89"/>
      <c r="AJ6" s="89"/>
      <c r="AK6" s="89"/>
      <c r="AL6" s="89"/>
      <c r="AP6" s="253" t="s">
        <v>285</v>
      </c>
      <c r="AQ6" s="89"/>
      <c r="AR6" s="89"/>
    </row>
    <row r="7" spans="1:54" ht="9.6" customHeight="1" x14ac:dyDescent="0.25">
      <c r="AP7" s="90" t="s">
        <v>441</v>
      </c>
      <c r="AQ7" s="90"/>
      <c r="AR7" s="90"/>
    </row>
    <row r="8" spans="1:54" ht="9.6" customHeight="1" x14ac:dyDescent="0.25">
      <c r="W8" s="92" t="s">
        <v>285</v>
      </c>
      <c r="AB8" s="89" t="s">
        <v>392</v>
      </c>
      <c r="AC8" s="89"/>
      <c r="AD8" s="89"/>
      <c r="AF8" s="89" t="s">
        <v>59</v>
      </c>
      <c r="AG8" s="89"/>
      <c r="AH8" s="89"/>
      <c r="AJ8" s="89" t="s">
        <v>60</v>
      </c>
      <c r="AK8" s="89"/>
      <c r="AL8" s="89"/>
      <c r="AP8" s="89" t="s">
        <v>442</v>
      </c>
      <c r="AQ8" s="89"/>
      <c r="AR8" s="89"/>
    </row>
    <row r="9" spans="1:54" ht="9.6" customHeight="1" x14ac:dyDescent="0.25">
      <c r="W9" s="91" t="s">
        <v>443</v>
      </c>
      <c r="AZ9" s="90" t="s">
        <v>444</v>
      </c>
      <c r="BB9" s="83" t="s">
        <v>445</v>
      </c>
    </row>
    <row r="10" spans="1:54" ht="9.6" customHeight="1" x14ac:dyDescent="0.25">
      <c r="I10" s="91" t="s">
        <v>64</v>
      </c>
      <c r="O10" s="91" t="s">
        <v>64</v>
      </c>
      <c r="U10" s="91" t="s">
        <v>64</v>
      </c>
      <c r="W10" s="83" t="s">
        <v>446</v>
      </c>
      <c r="AD10" s="91" t="s">
        <v>268</v>
      </c>
      <c r="AH10" s="91" t="s">
        <v>268</v>
      </c>
      <c r="AL10" s="91" t="s">
        <v>268</v>
      </c>
      <c r="AN10" s="91" t="s">
        <v>377</v>
      </c>
      <c r="AZ10" s="91" t="s">
        <v>447</v>
      </c>
      <c r="BB10" s="91" t="s">
        <v>448</v>
      </c>
    </row>
    <row r="11" spans="1:54" ht="9.6" customHeight="1" x14ac:dyDescent="0.25">
      <c r="A11" s="92" t="s">
        <v>71</v>
      </c>
      <c r="C11" s="92" t="s">
        <v>72</v>
      </c>
      <c r="E11" s="92" t="s">
        <v>73</v>
      </c>
      <c r="G11" s="92" t="s">
        <v>395</v>
      </c>
      <c r="I11" s="92" t="s">
        <v>79</v>
      </c>
      <c r="K11" s="92" t="s">
        <v>73</v>
      </c>
      <c r="M11" s="92" t="s">
        <v>395</v>
      </c>
      <c r="O11" s="92" t="s">
        <v>79</v>
      </c>
      <c r="Q11" s="92" t="s">
        <v>73</v>
      </c>
      <c r="S11" s="92" t="s">
        <v>395</v>
      </c>
      <c r="U11" s="92" t="s">
        <v>79</v>
      </c>
      <c r="W11" s="235" t="s">
        <v>449</v>
      </c>
      <c r="Y11" s="92" t="s">
        <v>65</v>
      </c>
      <c r="AB11" s="92" t="s">
        <v>73</v>
      </c>
      <c r="AD11" s="92" t="s">
        <v>349</v>
      </c>
      <c r="AF11" s="92" t="s">
        <v>73</v>
      </c>
      <c r="AH11" s="92" t="s">
        <v>349</v>
      </c>
      <c r="AJ11" s="92" t="s">
        <v>73</v>
      </c>
      <c r="AL11" s="92" t="s">
        <v>349</v>
      </c>
      <c r="AN11" s="92" t="s">
        <v>386</v>
      </c>
      <c r="AP11" s="92" t="s">
        <v>298</v>
      </c>
      <c r="AR11" s="92" t="s">
        <v>299</v>
      </c>
      <c r="AT11" s="92" t="s">
        <v>71</v>
      </c>
      <c r="AX11" s="234" t="s">
        <v>341</v>
      </c>
      <c r="AZ11" s="234" t="s">
        <v>420</v>
      </c>
      <c r="BB11" s="234" t="s">
        <v>450</v>
      </c>
    </row>
    <row r="12" spans="1:54" ht="8.85" customHeight="1" x14ac:dyDescent="0.25"/>
    <row r="13" spans="1:54" ht="8.85" customHeight="1" x14ac:dyDescent="0.25">
      <c r="B13" s="83" t="s">
        <v>278</v>
      </c>
    </row>
    <row r="14" spans="1:54" ht="11.25" x14ac:dyDescent="0.25">
      <c r="A14" s="83">
        <v>1</v>
      </c>
      <c r="B14" s="95"/>
      <c r="C14" s="83" t="s">
        <v>83</v>
      </c>
      <c r="D14" s="95"/>
      <c r="E14" s="19">
        <v>11231868</v>
      </c>
      <c r="G14" s="34">
        <f>(E14/$AV14)</f>
        <v>70.433807621639588</v>
      </c>
      <c r="I14" s="20">
        <f>IF(G$53,G14/G$53*100,0)</f>
        <v>283.32951911350619</v>
      </c>
      <c r="K14" s="19">
        <v>43092195</v>
      </c>
      <c r="M14" s="34">
        <f>(K14/$AV14)</f>
        <v>270.22641047991118</v>
      </c>
      <c r="O14" s="20">
        <f>IF(M$53,M14/M$53*100,0)</f>
        <v>138.80271376564482</v>
      </c>
      <c r="Q14" s="19">
        <v>64334369</v>
      </c>
      <c r="S14" s="34">
        <f>(Q14/$AV14)</f>
        <v>403.43374491274056</v>
      </c>
      <c r="U14" s="20">
        <f>IF(S$53,S14/S$53*100,0)</f>
        <v>156.86692313928108</v>
      </c>
      <c r="W14" s="19">
        <v>2846386</v>
      </c>
      <c r="Y14" s="19">
        <f t="shared" ref="Y14:Y50" si="0">(E14+K14+Q14)</f>
        <v>118658432</v>
      </c>
      <c r="AB14" s="19">
        <v>17653913</v>
      </c>
      <c r="AD14" s="20">
        <f t="shared" ref="AD14:AD50" si="1">IF($Y14,AB14/$Y14*100,0)</f>
        <v>14.877925405250595</v>
      </c>
      <c r="AF14" s="19">
        <v>17374625</v>
      </c>
      <c r="AH14" s="20">
        <f t="shared" ref="AH14:AH50" si="2">IF($Y14,AF14/$Y14*100,0)</f>
        <v>14.642554015883169</v>
      </c>
      <c r="AJ14" s="19">
        <v>10148194</v>
      </c>
      <c r="AL14" s="20">
        <f t="shared" ref="AL14:AL50" si="3">IF($Y14,AJ14/$Y14*100,0)</f>
        <v>8.5524423582472426</v>
      </c>
      <c r="AN14" s="19">
        <v>5008003</v>
      </c>
      <c r="AP14" s="19">
        <v>5680491.0695200004</v>
      </c>
      <c r="AR14" s="19">
        <v>1065165.1604800001</v>
      </c>
      <c r="AS14" s="95"/>
      <c r="AT14" s="83">
        <v>1</v>
      </c>
      <c r="AU14" s="95"/>
      <c r="AV14" s="28">
        <v>159467</v>
      </c>
      <c r="AW14" s="95"/>
      <c r="AX14" s="28">
        <f>IF(E14,AV14,0)</f>
        <v>159467</v>
      </c>
      <c r="AY14" s="95"/>
      <c r="AZ14" s="28">
        <f>IF(K14,AV14,0)</f>
        <v>159467</v>
      </c>
      <c r="BA14" s="95"/>
      <c r="BB14" s="28">
        <f>IF(Q14,AV14,0)</f>
        <v>159467</v>
      </c>
    </row>
    <row r="15" spans="1:54" ht="11.25" x14ac:dyDescent="0.25">
      <c r="A15" s="83">
        <v>2</v>
      </c>
      <c r="B15" s="95"/>
      <c r="C15" s="83" t="s">
        <v>84</v>
      </c>
      <c r="D15" s="95"/>
      <c r="E15" s="21">
        <v>407160</v>
      </c>
      <c r="G15" s="20">
        <f>(E15/$AV15)</f>
        <v>23.645972472269005</v>
      </c>
      <c r="I15" s="20">
        <f>IF(G$53,G15/G$53*100,0)</f>
        <v>95.119122986059395</v>
      </c>
      <c r="K15" s="21">
        <v>10147974</v>
      </c>
      <c r="M15" s="20">
        <f>(K15/$AV15)</f>
        <v>589.34746500958249</v>
      </c>
      <c r="O15" s="20">
        <f>IF(M$53,M15/M$53*100,0)</f>
        <v>302.72032755404848</v>
      </c>
      <c r="Q15" s="21">
        <v>8195155</v>
      </c>
      <c r="S15" s="20">
        <f>(Q15/$AV15)</f>
        <v>475.93675590917013</v>
      </c>
      <c r="U15" s="20">
        <f>IF(S$53,S15/S$53*100,0)</f>
        <v>185.05822938661379</v>
      </c>
      <c r="W15" s="21">
        <v>39864</v>
      </c>
      <c r="Y15" s="21">
        <f t="shared" si="0"/>
        <v>18750289</v>
      </c>
      <c r="AB15" s="21">
        <v>7649545</v>
      </c>
      <c r="AD15" s="20">
        <f t="shared" si="1"/>
        <v>40.796944516428518</v>
      </c>
      <c r="AF15" s="21">
        <v>4458014</v>
      </c>
      <c r="AH15" s="20">
        <f t="shared" si="2"/>
        <v>23.775708203750888</v>
      </c>
      <c r="AJ15" s="21">
        <v>18600</v>
      </c>
      <c r="AL15" s="20">
        <f t="shared" si="3"/>
        <v>9.9198471020899986E-2</v>
      </c>
      <c r="AN15" s="21">
        <v>6538170</v>
      </c>
      <c r="AP15" s="21">
        <v>1275158.9580000001</v>
      </c>
      <c r="AR15" s="21">
        <v>1265185.2919999999</v>
      </c>
      <c r="AS15" s="95"/>
      <c r="AT15" s="83">
        <v>2</v>
      </c>
      <c r="AU15" s="95"/>
      <c r="AV15" s="28">
        <v>17219</v>
      </c>
      <c r="AW15" s="95"/>
      <c r="AX15" s="28">
        <f>IF(E15,AV15,0)</f>
        <v>17219</v>
      </c>
      <c r="AY15" s="95"/>
      <c r="AZ15" s="28">
        <f>IF(K15,AV15,0)</f>
        <v>17219</v>
      </c>
      <c r="BA15" s="95"/>
      <c r="BB15" s="28">
        <f>IF(Q15,AV15,0)</f>
        <v>17219</v>
      </c>
    </row>
    <row r="16" spans="1:54" ht="11.25" x14ac:dyDescent="0.25">
      <c r="A16" s="83">
        <v>3</v>
      </c>
      <c r="B16" s="95"/>
      <c r="C16" s="83" t="s">
        <v>85</v>
      </c>
      <c r="D16" s="95"/>
      <c r="E16" s="21">
        <v>41766</v>
      </c>
      <c r="G16" s="20">
        <f>(E16/$AV16)</f>
        <v>6.2891130853787081</v>
      </c>
      <c r="I16" s="20">
        <f>IF(G$53,G16/G$53*100,0)</f>
        <v>25.29880814768493</v>
      </c>
      <c r="K16" s="21">
        <v>1183806</v>
      </c>
      <c r="M16" s="20">
        <f>(K16/$AV16)</f>
        <v>178.25719018220147</v>
      </c>
      <c r="O16" s="20">
        <f>IF(M$53,M16/M$53*100,0)</f>
        <v>91.56241131866571</v>
      </c>
      <c r="Q16" s="21">
        <v>3888570</v>
      </c>
      <c r="S16" s="20">
        <f>(Q16/$AV16)</f>
        <v>585.53982833910561</v>
      </c>
      <c r="U16" s="20">
        <f>IF(S$53,S16/S$53*100,0)</f>
        <v>227.67513229941915</v>
      </c>
      <c r="W16" s="21">
        <v>60355</v>
      </c>
      <c r="Y16" s="21">
        <f t="shared" si="0"/>
        <v>5114142</v>
      </c>
      <c r="AB16" s="21">
        <v>3253645</v>
      </c>
      <c r="AD16" s="20">
        <f t="shared" si="1"/>
        <v>63.620544756090069</v>
      </c>
      <c r="AF16" s="21">
        <v>817731</v>
      </c>
      <c r="AH16" s="20">
        <f t="shared" si="2"/>
        <v>15.989602948060497</v>
      </c>
      <c r="AJ16" s="21">
        <v>0</v>
      </c>
      <c r="AL16" s="20">
        <f t="shared" si="3"/>
        <v>0</v>
      </c>
      <c r="AN16" s="21">
        <v>712849</v>
      </c>
      <c r="AP16" s="21">
        <v>150824.50472</v>
      </c>
      <c r="AR16" s="21">
        <v>265784.44527999999</v>
      </c>
      <c r="AS16" s="95"/>
      <c r="AT16" s="83">
        <v>3</v>
      </c>
      <c r="AU16" s="95"/>
      <c r="AV16" s="28">
        <v>6641</v>
      </c>
      <c r="AW16" s="95"/>
      <c r="AX16" s="28">
        <f>IF(E16,AV16,0)</f>
        <v>6641</v>
      </c>
      <c r="AY16" s="95"/>
      <c r="AZ16" s="28">
        <f>IF(K16,AV16,0)</f>
        <v>6641</v>
      </c>
      <c r="BA16" s="95"/>
      <c r="BB16" s="28">
        <f>IF(Q16,AV16,0)</f>
        <v>6641</v>
      </c>
    </row>
    <row r="17" spans="1:54" ht="11.25" x14ac:dyDescent="0.25">
      <c r="A17" s="83">
        <v>4</v>
      </c>
      <c r="B17" s="95"/>
      <c r="C17" s="83" t="s">
        <v>86</v>
      </c>
      <c r="D17" s="95"/>
      <c r="E17" s="21">
        <v>1329712</v>
      </c>
      <c r="G17" s="20">
        <f>(E17/$AV17)</f>
        <v>26.04724779627816</v>
      </c>
      <c r="I17" s="20">
        <f>IF(G$53,G17/G$53*100,0)</f>
        <v>104.77857781016031</v>
      </c>
      <c r="K17" s="21">
        <v>24295406</v>
      </c>
      <c r="M17" s="20">
        <f>(K17/$AV17)</f>
        <v>475.91392752203723</v>
      </c>
      <c r="O17" s="20">
        <f>IF(M$53,M17/M$53*100,0)</f>
        <v>244.45480566317917</v>
      </c>
      <c r="Q17" s="21">
        <v>33058677</v>
      </c>
      <c r="S17" s="20">
        <f>(Q17/$AV17)</f>
        <v>647.57447600391777</v>
      </c>
      <c r="U17" s="20">
        <f>IF(S$53,S17/S$53*100,0)</f>
        <v>251.79603053839327</v>
      </c>
      <c r="W17" s="21">
        <v>1805838</v>
      </c>
      <c r="Y17" s="21">
        <f t="shared" si="0"/>
        <v>58683795</v>
      </c>
      <c r="AB17" s="21">
        <v>18258156</v>
      </c>
      <c r="AD17" s="20">
        <f t="shared" si="1"/>
        <v>31.112773125868902</v>
      </c>
      <c r="AF17" s="21">
        <v>14048405</v>
      </c>
      <c r="AH17" s="20">
        <f t="shared" si="2"/>
        <v>23.939155605052466</v>
      </c>
      <c r="AJ17" s="21">
        <v>1607519</v>
      </c>
      <c r="AL17" s="20">
        <f t="shared" si="3"/>
        <v>2.7392894409777009</v>
      </c>
      <c r="AN17" s="21">
        <v>15462781</v>
      </c>
      <c r="AP17" s="21">
        <v>1687145.58916</v>
      </c>
      <c r="AR17" s="21">
        <v>992148.38084000011</v>
      </c>
      <c r="AS17" s="95"/>
      <c r="AT17" s="83">
        <v>4</v>
      </c>
      <c r="AU17" s="95"/>
      <c r="AV17" s="28">
        <v>51050</v>
      </c>
      <c r="AW17" s="95"/>
      <c r="AX17" s="28">
        <f>IF(E17,AV17,0)</f>
        <v>51050</v>
      </c>
      <c r="AY17" s="95"/>
      <c r="AZ17" s="28">
        <f>IF(K17,AV17,0)</f>
        <v>51050</v>
      </c>
      <c r="BA17" s="95"/>
      <c r="BB17" s="28">
        <f>IF(Q17,AV17,0)</f>
        <v>51050</v>
      </c>
    </row>
    <row r="18" spans="1:54" ht="11.25" x14ac:dyDescent="0.25">
      <c r="A18" s="83">
        <v>5</v>
      </c>
      <c r="B18" s="95"/>
      <c r="C18" s="83" t="s">
        <v>87</v>
      </c>
      <c r="D18" s="95"/>
      <c r="E18" s="21">
        <v>6656719</v>
      </c>
      <c r="G18" s="20">
        <f>(E18/$AV18)</f>
        <v>26.688579996952956</v>
      </c>
      <c r="I18" s="20">
        <f>IF(G$53,G18/G$53*100,0)</f>
        <v>107.35842334378967</v>
      </c>
      <c r="K18" s="21">
        <v>29159561</v>
      </c>
      <c r="M18" s="20">
        <f>(K18/$AV18)</f>
        <v>116.90853653647233</v>
      </c>
      <c r="O18" s="20">
        <f>IF(M$53,M18/M$53*100,0)</f>
        <v>60.050466957739289</v>
      </c>
      <c r="Q18" s="21">
        <v>29229959</v>
      </c>
      <c r="S18" s="20">
        <f>(Q18/$AV18)</f>
        <v>117.19078108587053</v>
      </c>
      <c r="U18" s="20">
        <f>IF(S$53,S18/S$53*100,0)</f>
        <v>45.567227533744706</v>
      </c>
      <c r="W18" s="21">
        <v>1743394</v>
      </c>
      <c r="Y18" s="21">
        <f t="shared" si="0"/>
        <v>65046239</v>
      </c>
      <c r="AB18" s="21">
        <v>19480486</v>
      </c>
      <c r="AD18" s="20">
        <f t="shared" si="1"/>
        <v>29.948673896426204</v>
      </c>
      <c r="AF18" s="21">
        <v>12993353</v>
      </c>
      <c r="AH18" s="20">
        <f t="shared" si="2"/>
        <v>19.975563844667484</v>
      </c>
      <c r="AJ18" s="21">
        <v>0</v>
      </c>
      <c r="AL18" s="20">
        <f t="shared" si="3"/>
        <v>0</v>
      </c>
      <c r="AN18" s="21">
        <v>9031867</v>
      </c>
      <c r="AP18" s="21">
        <v>4421641.9778800001</v>
      </c>
      <c r="AR18" s="21">
        <v>3325911.7521200003</v>
      </c>
      <c r="AS18" s="95"/>
      <c r="AT18" s="83">
        <v>5</v>
      </c>
      <c r="AU18" s="95"/>
      <c r="AV18" s="28">
        <v>249422</v>
      </c>
      <c r="AW18" s="95"/>
      <c r="AX18" s="28">
        <f>IF(E18,AV18,0)</f>
        <v>249422</v>
      </c>
      <c r="AY18" s="95"/>
      <c r="AZ18" s="28">
        <f>IF(K18,AV18,0)</f>
        <v>249422</v>
      </c>
      <c r="BA18" s="95"/>
      <c r="BB18" s="28">
        <f>IF(Q18,AV18,0)</f>
        <v>249422</v>
      </c>
    </row>
    <row r="19" spans="1:54" ht="11.25" x14ac:dyDescent="0.25">
      <c r="A19" s="83">
        <v>6</v>
      </c>
      <c r="B19" s="95"/>
      <c r="C19" s="83" t="s">
        <v>88</v>
      </c>
      <c r="D19" s="95"/>
      <c r="E19" s="21">
        <v>223178</v>
      </c>
      <c r="G19" s="20">
        <f>(E19/$AV19)</f>
        <v>12.282773802971931</v>
      </c>
      <c r="I19" s="20">
        <f>IF(G$53,G19/G$53*100,0)</f>
        <v>49.409119178540848</v>
      </c>
      <c r="K19" s="21">
        <v>812552</v>
      </c>
      <c r="M19" s="20">
        <f>(K19/$AV19)</f>
        <v>44.719427627958176</v>
      </c>
      <c r="O19" s="20">
        <f>IF(M$53,M19/M$53*100,0)</f>
        <v>22.970285923508555</v>
      </c>
      <c r="Q19" s="21">
        <v>3133257</v>
      </c>
      <c r="S19" s="20">
        <f>(Q19/$AV19)</f>
        <v>172.44122179416621</v>
      </c>
      <c r="U19" s="20">
        <f>IF(S$53,S19/S$53*100,0)</f>
        <v>67.050226279608708</v>
      </c>
      <c r="W19" s="21">
        <v>150590</v>
      </c>
      <c r="Y19" s="21">
        <f t="shared" si="0"/>
        <v>4168987</v>
      </c>
      <c r="AB19" s="21">
        <v>1006957</v>
      </c>
      <c r="AD19" s="20">
        <f t="shared" si="1"/>
        <v>24.153517389236281</v>
      </c>
      <c r="AF19" s="21">
        <v>921865</v>
      </c>
      <c r="AH19" s="20">
        <f t="shared" si="2"/>
        <v>22.112446021059792</v>
      </c>
      <c r="AJ19" s="21">
        <v>19867</v>
      </c>
      <c r="AL19" s="20">
        <f t="shared" si="3"/>
        <v>0.47654262294413485</v>
      </c>
      <c r="AN19" s="21">
        <v>355744</v>
      </c>
      <c r="AP19" s="21">
        <v>359096.95480000001</v>
      </c>
      <c r="AR19" s="21">
        <v>380628.83519999997</v>
      </c>
      <c r="AS19" s="95"/>
      <c r="AT19" s="83">
        <v>6</v>
      </c>
      <c r="AU19" s="95"/>
      <c r="AV19" s="28">
        <v>18170</v>
      </c>
      <c r="AW19" s="95"/>
      <c r="AX19" s="28">
        <f>IF(E19,AV19,0)</f>
        <v>18170</v>
      </c>
      <c r="AY19" s="95"/>
      <c r="AZ19" s="28">
        <f>IF(K19,AV19,0)</f>
        <v>18170</v>
      </c>
      <c r="BA19" s="95"/>
      <c r="BB19" s="28">
        <f>IF(Q19,AV19,0)</f>
        <v>18170</v>
      </c>
    </row>
    <row r="20" spans="1:54" ht="11.25" x14ac:dyDescent="0.25">
      <c r="A20" s="83">
        <v>7</v>
      </c>
      <c r="B20" s="95"/>
      <c r="C20" s="83" t="s">
        <v>89</v>
      </c>
      <c r="D20" s="95"/>
      <c r="E20" s="21">
        <v>98987</v>
      </c>
      <c r="G20" s="20">
        <f>(E20/$AV20)</f>
        <v>17.254139794317588</v>
      </c>
      <c r="I20" s="20">
        <f>IF(G$53,G20/G$53*100,0)</f>
        <v>69.407111381825572</v>
      </c>
      <c r="K20" s="21">
        <v>3226678</v>
      </c>
      <c r="M20" s="20">
        <f>(K20/$AV20)</f>
        <v>562.43297890883741</v>
      </c>
      <c r="O20" s="20">
        <f>IF(M$53,M20/M$53*100,0)</f>
        <v>288.89561033356472</v>
      </c>
      <c r="Q20" s="21">
        <v>1912026</v>
      </c>
      <c r="S20" s="20">
        <f>(Q20/$AV20)</f>
        <v>333.27976294230433</v>
      </c>
      <c r="U20" s="20">
        <f>IF(S$53,S20/S$53*100,0)</f>
        <v>129.58898856776628</v>
      </c>
      <c r="W20" s="21">
        <v>33438</v>
      </c>
      <c r="Y20" s="21">
        <f t="shared" si="0"/>
        <v>5237691</v>
      </c>
      <c r="AB20" s="21">
        <v>2349232</v>
      </c>
      <c r="AD20" s="20">
        <f t="shared" si="1"/>
        <v>44.852435930260107</v>
      </c>
      <c r="AF20" s="21">
        <v>565808</v>
      </c>
      <c r="AH20" s="20">
        <f t="shared" si="2"/>
        <v>10.802622758769083</v>
      </c>
      <c r="AJ20" s="21">
        <v>0</v>
      </c>
      <c r="AL20" s="20">
        <f t="shared" si="3"/>
        <v>0</v>
      </c>
      <c r="AN20" s="21">
        <v>1856311</v>
      </c>
      <c r="AP20" s="21">
        <v>308479.29079999996</v>
      </c>
      <c r="AR20" s="21">
        <v>356628.42920000001</v>
      </c>
      <c r="AS20" s="95"/>
      <c r="AT20" s="83">
        <v>7</v>
      </c>
      <c r="AU20" s="95"/>
      <c r="AV20" s="28">
        <v>5737</v>
      </c>
      <c r="AW20" s="95"/>
      <c r="AX20" s="28">
        <f>IF(E20,AV20,0)</f>
        <v>5737</v>
      </c>
      <c r="AY20" s="95"/>
      <c r="AZ20" s="28">
        <f>IF(K20,AV20,0)</f>
        <v>5737</v>
      </c>
      <c r="BA20" s="95"/>
      <c r="BB20" s="28">
        <f>IF(Q20,AV20,0)</f>
        <v>5737</v>
      </c>
    </row>
    <row r="21" spans="1:54" ht="11.25" x14ac:dyDescent="0.25">
      <c r="A21" s="83">
        <v>8</v>
      </c>
      <c r="B21" s="95"/>
      <c r="C21" s="83" t="s">
        <v>90</v>
      </c>
      <c r="D21" s="95"/>
      <c r="E21" s="21">
        <v>619970</v>
      </c>
      <c r="G21" s="20">
        <f>(E21/$AV21)</f>
        <v>14.556703451514441</v>
      </c>
      <c r="I21" s="20">
        <f>IF(G$53,G21/G$53*100,0)</f>
        <v>58.556308796350919</v>
      </c>
      <c r="K21" s="21">
        <v>11140463</v>
      </c>
      <c r="M21" s="20">
        <f>(K21/$AV21)</f>
        <v>261.57461845503639</v>
      </c>
      <c r="O21" s="20">
        <f>IF(M$53,M21/M$53*100,0)</f>
        <v>134.35869139989663</v>
      </c>
      <c r="Q21" s="21">
        <v>14557276</v>
      </c>
      <c r="S21" s="20">
        <f>(Q21/$AV21)</f>
        <v>341.80032871566095</v>
      </c>
      <c r="U21" s="20">
        <f>IF(S$53,S21/S$53*100,0)</f>
        <v>132.90203551321059</v>
      </c>
      <c r="W21" s="21">
        <v>142884</v>
      </c>
      <c r="Y21" s="21">
        <f t="shared" si="0"/>
        <v>26317709</v>
      </c>
      <c r="AB21" s="21">
        <v>11608701</v>
      </c>
      <c r="AD21" s="20">
        <f t="shared" si="1"/>
        <v>44.109846339588302</v>
      </c>
      <c r="AF21" s="21">
        <v>2371762</v>
      </c>
      <c r="AH21" s="20">
        <f t="shared" si="2"/>
        <v>9.0120382439064137</v>
      </c>
      <c r="AJ21" s="21">
        <v>72775</v>
      </c>
      <c r="AL21" s="20">
        <f t="shared" si="3"/>
        <v>0.27652482972587011</v>
      </c>
      <c r="AN21" s="21">
        <v>6674104</v>
      </c>
      <c r="AP21" s="21">
        <v>1799245.2261600001</v>
      </c>
      <c r="AR21" s="21">
        <v>3069125.0138400001</v>
      </c>
      <c r="AS21" s="95"/>
      <c r="AT21" s="83">
        <v>8</v>
      </c>
      <c r="AU21" s="95"/>
      <c r="AV21" s="28">
        <v>42590</v>
      </c>
      <c r="AW21" s="95"/>
      <c r="AX21" s="28">
        <f>IF(E21,AV21,0)</f>
        <v>42590</v>
      </c>
      <c r="AY21" s="95"/>
      <c r="AZ21" s="28">
        <f>IF(K21,AV21,0)</f>
        <v>42590</v>
      </c>
      <c r="BA21" s="95"/>
      <c r="BB21" s="28">
        <f>IF(Q21,AV21,0)</f>
        <v>42590</v>
      </c>
    </row>
    <row r="22" spans="1:54" ht="11.25" x14ac:dyDescent="0.25">
      <c r="A22" s="83">
        <v>9</v>
      </c>
      <c r="B22" s="95"/>
      <c r="C22" s="83" t="s">
        <v>92</v>
      </c>
      <c r="D22" s="95"/>
      <c r="E22" s="21">
        <v>0</v>
      </c>
      <c r="G22" s="20">
        <v>0</v>
      </c>
      <c r="I22" s="20">
        <f>IF(G$53,G22/G$53*100,0)</f>
        <v>0</v>
      </c>
      <c r="K22" s="21">
        <v>0</v>
      </c>
      <c r="M22" s="20">
        <v>0</v>
      </c>
      <c r="O22" s="20">
        <f>IF(M$53,M22/M$53*100,0)</f>
        <v>0</v>
      </c>
      <c r="Q22" s="21">
        <v>0</v>
      </c>
      <c r="S22" s="20">
        <v>0</v>
      </c>
      <c r="U22" s="20">
        <f>IF(S$53,S22/S$53*100,0)</f>
        <v>0</v>
      </c>
      <c r="W22" s="21">
        <v>0</v>
      </c>
      <c r="Y22" s="21">
        <f t="shared" si="0"/>
        <v>0</v>
      </c>
      <c r="AB22" s="21">
        <v>0</v>
      </c>
      <c r="AD22" s="20">
        <f t="shared" si="1"/>
        <v>0</v>
      </c>
      <c r="AF22" s="21">
        <v>0</v>
      </c>
      <c r="AH22" s="20">
        <f t="shared" si="2"/>
        <v>0</v>
      </c>
      <c r="AJ22" s="21">
        <v>0</v>
      </c>
      <c r="AL22" s="20">
        <f t="shared" si="3"/>
        <v>0</v>
      </c>
      <c r="AN22" s="21">
        <v>0</v>
      </c>
      <c r="AP22" s="21"/>
      <c r="AR22" s="21"/>
      <c r="AS22" s="95"/>
      <c r="AT22" s="83">
        <v>9</v>
      </c>
      <c r="AU22" s="95"/>
      <c r="AV22" s="28">
        <v>0</v>
      </c>
      <c r="AW22" s="95"/>
      <c r="AX22" s="28">
        <f>IF(E22,AV22,0)</f>
        <v>0</v>
      </c>
      <c r="AY22" s="95"/>
      <c r="AZ22" s="28">
        <f>IF(K22,AV22,0)</f>
        <v>0</v>
      </c>
      <c r="BA22" s="95"/>
      <c r="BB22" s="28">
        <f>IF(Q22,AV22,0)</f>
        <v>0</v>
      </c>
    </row>
    <row r="23" spans="1:54" ht="11.25" x14ac:dyDescent="0.25">
      <c r="A23" s="83">
        <v>10</v>
      </c>
      <c r="B23" s="95"/>
      <c r="C23" s="83" t="s">
        <v>93</v>
      </c>
      <c r="D23" s="95"/>
      <c r="E23" s="21">
        <v>1692909</v>
      </c>
      <c r="G23" s="20">
        <f>(E23/$AV23)</f>
        <v>70.111364201109922</v>
      </c>
      <c r="I23" s="20">
        <f>IF(G$53,G23/G$53*100,0)</f>
        <v>282.03244683579061</v>
      </c>
      <c r="K23" s="21">
        <v>3000830</v>
      </c>
      <c r="M23" s="20">
        <f>(K23/$AV23)</f>
        <v>124.27855545431956</v>
      </c>
      <c r="O23" s="20">
        <f>IF(M$53,M23/M$53*100,0)</f>
        <v>63.836102212578247</v>
      </c>
      <c r="Q23" s="21">
        <v>3455284</v>
      </c>
      <c r="S23" s="20">
        <f>(Q23/$AV23)</f>
        <v>143.09964383334713</v>
      </c>
      <c r="U23" s="20">
        <f>IF(S$53,S23/S$53*100,0)</f>
        <v>55.641356513990658</v>
      </c>
      <c r="W23" s="21">
        <v>982936</v>
      </c>
      <c r="Y23" s="21">
        <f t="shared" si="0"/>
        <v>8149023</v>
      </c>
      <c r="AB23" s="21">
        <v>137193</v>
      </c>
      <c r="AD23" s="20">
        <f t="shared" si="1"/>
        <v>1.6835515128623395</v>
      </c>
      <c r="AF23" s="21">
        <v>63774</v>
      </c>
      <c r="AH23" s="20">
        <f t="shared" si="2"/>
        <v>0.78259688308647546</v>
      </c>
      <c r="AJ23" s="21">
        <v>1401</v>
      </c>
      <c r="AL23" s="20">
        <f t="shared" si="3"/>
        <v>1.7192245009002922E-2</v>
      </c>
      <c r="AN23" s="21">
        <v>353798</v>
      </c>
      <c r="AP23" s="21">
        <v>63366.387159999998</v>
      </c>
      <c r="AR23" s="21">
        <v>58203.312840000006</v>
      </c>
      <c r="AS23" s="95"/>
      <c r="AT23" s="83">
        <v>10</v>
      </c>
      <c r="AU23" s="95"/>
      <c r="AV23" s="28">
        <v>24146</v>
      </c>
      <c r="AW23" s="95"/>
      <c r="AX23" s="28">
        <f>IF(E23,AV23,0)</f>
        <v>24146</v>
      </c>
      <c r="AY23" s="95"/>
      <c r="AZ23" s="28">
        <f>IF(K23,AV23,0)</f>
        <v>24146</v>
      </c>
      <c r="BA23" s="95"/>
      <c r="BB23" s="28">
        <f>IF(Q23,AV23,0)</f>
        <v>24146</v>
      </c>
    </row>
    <row r="24" spans="1:54" ht="11.25" x14ac:dyDescent="0.25">
      <c r="A24" s="83">
        <v>11</v>
      </c>
      <c r="B24" s="95"/>
      <c r="C24" s="83" t="s">
        <v>94</v>
      </c>
      <c r="D24" s="95"/>
      <c r="E24" s="21">
        <v>273806</v>
      </c>
      <c r="G24" s="20">
        <f>(E24/$AV24)</f>
        <v>18.679628871605949</v>
      </c>
      <c r="I24" s="20">
        <f>IF(G$53,G24/G$53*100,0)</f>
        <v>75.141334028700911</v>
      </c>
      <c r="K24" s="21">
        <v>1353315</v>
      </c>
      <c r="M24" s="20">
        <f>(K24/$AV24)</f>
        <v>92.326033565288583</v>
      </c>
      <c r="O24" s="20">
        <f>IF(M$53,M24/M$53*100,0)</f>
        <v>47.423580794049563</v>
      </c>
      <c r="Q24" s="21">
        <v>1921598</v>
      </c>
      <c r="S24" s="20">
        <f>(Q24/$AV24)</f>
        <v>131.09551098376312</v>
      </c>
      <c r="U24" s="20">
        <f>IF(S$53,S24/S$53*100,0)</f>
        <v>50.973796081045954</v>
      </c>
      <c r="W24" s="21">
        <v>493768</v>
      </c>
      <c r="Y24" s="21">
        <f t="shared" si="0"/>
        <v>3548719</v>
      </c>
      <c r="AB24" s="21">
        <v>61872</v>
      </c>
      <c r="AD24" s="20">
        <f t="shared" si="1"/>
        <v>1.7435023736734296</v>
      </c>
      <c r="AF24" s="21">
        <v>28761</v>
      </c>
      <c r="AH24" s="20">
        <f t="shared" si="2"/>
        <v>0.810461465108959</v>
      </c>
      <c r="AJ24" s="21">
        <v>632</v>
      </c>
      <c r="AL24" s="20">
        <f t="shared" si="3"/>
        <v>1.7809243279053654E-2</v>
      </c>
      <c r="AN24" s="21">
        <v>164546</v>
      </c>
      <c r="AP24" s="21">
        <v>66503.025679999992</v>
      </c>
      <c r="AR24" s="21">
        <v>22207.764319999998</v>
      </c>
      <c r="AS24" s="95"/>
      <c r="AT24" s="83">
        <v>11</v>
      </c>
      <c r="AU24" s="95"/>
      <c r="AV24" s="28">
        <v>14658</v>
      </c>
      <c r="AW24" s="95"/>
      <c r="AX24" s="28">
        <f>IF(E24,AV24,0)</f>
        <v>14658</v>
      </c>
      <c r="AY24" s="95"/>
      <c r="AZ24" s="28">
        <f>IF(K24,AV24,0)</f>
        <v>14658</v>
      </c>
      <c r="BA24" s="95"/>
      <c r="BB24" s="28">
        <f>IF(Q24,AV24,0)</f>
        <v>14658</v>
      </c>
    </row>
    <row r="25" spans="1:54" ht="11.25" x14ac:dyDescent="0.25">
      <c r="A25" s="83">
        <v>12</v>
      </c>
      <c r="B25" s="95"/>
      <c r="C25" s="83" t="s">
        <v>95</v>
      </c>
      <c r="D25" s="95"/>
      <c r="E25" s="21">
        <v>103461</v>
      </c>
      <c r="G25" s="20">
        <f>(E25/$AV25)</f>
        <v>12.648044009779952</v>
      </c>
      <c r="I25" s="20">
        <f>IF(G$53,G25/G$53*100,0)</f>
        <v>50.878467997468135</v>
      </c>
      <c r="K25" s="21">
        <v>2457402</v>
      </c>
      <c r="M25" s="20">
        <f>(K25/$AV25)</f>
        <v>300.41589242053789</v>
      </c>
      <c r="O25" s="20">
        <f>IF(M$53,M25/M$53*100,0)</f>
        <v>154.30964372521453</v>
      </c>
      <c r="Q25" s="21">
        <v>2305481</v>
      </c>
      <c r="S25" s="20">
        <f>(Q25/$AV25)</f>
        <v>281.84364303178484</v>
      </c>
      <c r="U25" s="20">
        <f>IF(S$53,S25/S$53*100,0)</f>
        <v>109.58911009867222</v>
      </c>
      <c r="W25" s="21">
        <v>62872</v>
      </c>
      <c r="Y25" s="21">
        <f t="shared" si="0"/>
        <v>4866344</v>
      </c>
      <c r="AB25" s="21">
        <v>2194443</v>
      </c>
      <c r="AD25" s="20">
        <f t="shared" si="1"/>
        <v>45.094284333372244</v>
      </c>
      <c r="AF25" s="21">
        <v>1414558</v>
      </c>
      <c r="AH25" s="20">
        <f t="shared" si="2"/>
        <v>29.068187534625583</v>
      </c>
      <c r="AJ25" s="21">
        <v>0</v>
      </c>
      <c r="AL25" s="20">
        <f t="shared" si="3"/>
        <v>0</v>
      </c>
      <c r="AN25" s="21">
        <v>978958</v>
      </c>
      <c r="AP25" s="21">
        <v>647047.29087999999</v>
      </c>
      <c r="AR25" s="21">
        <v>720588.93912</v>
      </c>
      <c r="AS25" s="95"/>
      <c r="AT25" s="83">
        <v>12</v>
      </c>
      <c r="AU25" s="95"/>
      <c r="AV25" s="28">
        <v>8180</v>
      </c>
      <c r="AW25" s="95"/>
      <c r="AX25" s="28">
        <f>IF(E25,AV25,0)</f>
        <v>8180</v>
      </c>
      <c r="AY25" s="95"/>
      <c r="AZ25" s="28">
        <f>IF(K25,AV25,0)</f>
        <v>8180</v>
      </c>
      <c r="BA25" s="95"/>
      <c r="BB25" s="28">
        <f>IF(Q25,AV25,0)</f>
        <v>8180</v>
      </c>
    </row>
    <row r="26" spans="1:54" ht="11.25" x14ac:dyDescent="0.25">
      <c r="A26" s="83">
        <v>13</v>
      </c>
      <c r="B26" s="95"/>
      <c r="C26" s="83" t="s">
        <v>96</v>
      </c>
      <c r="D26" s="95"/>
      <c r="E26" s="21">
        <v>315017</v>
      </c>
      <c r="G26" s="20">
        <f>(E26/$AV26)</f>
        <v>11.257844328496891</v>
      </c>
      <c r="I26" s="20">
        <f>IF(G$53,G26/G$53*100,0)</f>
        <v>45.28620171980824</v>
      </c>
      <c r="K26" s="21">
        <v>8825016</v>
      </c>
      <c r="M26" s="20">
        <f>(K26/$AV26)</f>
        <v>315.3818883568008</v>
      </c>
      <c r="O26" s="20">
        <f>IF(M$53,M26/M$53*100,0)</f>
        <v>161.99697838088224</v>
      </c>
      <c r="Q26" s="21">
        <v>9240035</v>
      </c>
      <c r="S26" s="20">
        <f>(Q26/$AV26)</f>
        <v>330.21353012650991</v>
      </c>
      <c r="U26" s="20">
        <f>IF(S$53,S26/S$53*100,0)</f>
        <v>128.39674693327831</v>
      </c>
      <c r="W26" s="21">
        <v>395616</v>
      </c>
      <c r="Y26" s="21">
        <f t="shared" si="0"/>
        <v>18380068</v>
      </c>
      <c r="AB26" s="21">
        <v>5538922</v>
      </c>
      <c r="AD26" s="20">
        <f t="shared" si="1"/>
        <v>30.135481544464358</v>
      </c>
      <c r="AF26" s="21">
        <v>4225232</v>
      </c>
      <c r="AH26" s="20">
        <f t="shared" si="2"/>
        <v>22.988119521647036</v>
      </c>
      <c r="AJ26" s="21">
        <v>0</v>
      </c>
      <c r="AL26" s="20">
        <f t="shared" si="3"/>
        <v>0</v>
      </c>
      <c r="AN26" s="21">
        <v>5517846</v>
      </c>
      <c r="AP26" s="21">
        <v>1292988.9027200001</v>
      </c>
      <c r="AR26" s="21">
        <v>781864.00728000002</v>
      </c>
      <c r="AS26" s="95"/>
      <c r="AT26" s="83">
        <v>13</v>
      </c>
      <c r="AU26" s="95"/>
      <c r="AV26" s="28">
        <v>27982</v>
      </c>
      <c r="AW26" s="95"/>
      <c r="AX26" s="28">
        <f>IF(E26,AV26,0)</f>
        <v>27982</v>
      </c>
      <c r="AY26" s="95"/>
      <c r="AZ26" s="28">
        <f>IF(K26,AV26,0)</f>
        <v>27982</v>
      </c>
      <c r="BA26" s="95"/>
      <c r="BB26" s="28">
        <f>IF(Q26,AV26,0)</f>
        <v>27982</v>
      </c>
    </row>
    <row r="27" spans="1:54" ht="11.25" x14ac:dyDescent="0.25">
      <c r="A27" s="83">
        <v>14</v>
      </c>
      <c r="B27" s="95"/>
      <c r="C27" s="83" t="s">
        <v>97</v>
      </c>
      <c r="D27" s="95"/>
      <c r="E27" s="21">
        <v>107191</v>
      </c>
      <c r="G27" s="20">
        <f>(E27/$AV27)</f>
        <v>15.951041666666667</v>
      </c>
      <c r="I27" s="20">
        <f>IF(G$53,G27/G$53*100,0)</f>
        <v>64.165222886340999</v>
      </c>
      <c r="K27" s="21">
        <v>3872086</v>
      </c>
      <c r="M27" s="20">
        <f>(K27/$AV27)</f>
        <v>576.20327380952381</v>
      </c>
      <c r="O27" s="20">
        <f>IF(M$53,M27/M$53*100,0)</f>
        <v>295.96876909023104</v>
      </c>
      <c r="Q27" s="21">
        <v>3531296</v>
      </c>
      <c r="S27" s="20">
        <f>(Q27/$AV27)</f>
        <v>525.49047619047622</v>
      </c>
      <c r="U27" s="20">
        <f>IF(S$53,S27/S$53*100,0)</f>
        <v>204.32617543389941</v>
      </c>
      <c r="W27" s="21">
        <v>40702</v>
      </c>
      <c r="Y27" s="21">
        <f t="shared" si="0"/>
        <v>7510573</v>
      </c>
      <c r="AB27" s="21">
        <v>2478806</v>
      </c>
      <c r="AD27" s="20">
        <f t="shared" si="1"/>
        <v>33.004219518271114</v>
      </c>
      <c r="AF27" s="21">
        <v>1745168</v>
      </c>
      <c r="AH27" s="20">
        <f t="shared" si="2"/>
        <v>23.236149891626113</v>
      </c>
      <c r="AJ27" s="21">
        <v>163856</v>
      </c>
      <c r="AL27" s="20">
        <f t="shared" si="3"/>
        <v>2.1816710922056148</v>
      </c>
      <c r="AN27" s="21">
        <v>2858155</v>
      </c>
      <c r="AP27" s="21">
        <v>724533.31763999991</v>
      </c>
      <c r="AR27" s="21">
        <v>532645.46236</v>
      </c>
      <c r="AS27" s="95"/>
      <c r="AT27" s="83">
        <v>14</v>
      </c>
      <c r="AU27" s="95"/>
      <c r="AV27" s="28">
        <v>6720</v>
      </c>
      <c r="AW27" s="95"/>
      <c r="AX27" s="28">
        <f>IF(E27,AV27,0)</f>
        <v>6720</v>
      </c>
      <c r="AY27" s="95"/>
      <c r="AZ27" s="28">
        <f>IF(K27,AV27,0)</f>
        <v>6720</v>
      </c>
      <c r="BA27" s="95"/>
      <c r="BB27" s="28">
        <f>IF(Q27,AV27,0)</f>
        <v>6720</v>
      </c>
    </row>
    <row r="28" spans="1:54" ht="11.25" x14ac:dyDescent="0.25">
      <c r="A28" s="83">
        <v>15</v>
      </c>
      <c r="B28" s="95"/>
      <c r="C28" s="83" t="s">
        <v>98</v>
      </c>
      <c r="D28" s="95"/>
      <c r="E28" s="21">
        <v>4975313</v>
      </c>
      <c r="G28" s="20">
        <f>(E28/$AV28)</f>
        <v>36.276963572199378</v>
      </c>
      <c r="I28" s="20">
        <f>IF(G$53,G28/G$53*100,0)</f>
        <v>145.92899334681985</v>
      </c>
      <c r="K28" s="21">
        <v>28730411</v>
      </c>
      <c r="M28" s="20">
        <f>(K28/$AV28)</f>
        <v>209.48472453116341</v>
      </c>
      <c r="O28" s="20">
        <f>IF(M$53,M28/M$53*100,0)</f>
        <v>107.60254042428483</v>
      </c>
      <c r="Q28" s="21">
        <v>38931618</v>
      </c>
      <c r="S28" s="20">
        <f>(Q28/$AV28)</f>
        <v>283.86573628488929</v>
      </c>
      <c r="U28" s="20">
        <f>IF(S$53,S28/S$53*100,0)</f>
        <v>110.37535951611697</v>
      </c>
      <c r="W28" s="21">
        <v>5295961</v>
      </c>
      <c r="Y28" s="21">
        <f t="shared" si="0"/>
        <v>72637342</v>
      </c>
      <c r="AB28" s="21">
        <v>23195610</v>
      </c>
      <c r="AD28" s="20">
        <f t="shared" si="1"/>
        <v>31.933450978974427</v>
      </c>
      <c r="AF28" s="21">
        <v>14345680</v>
      </c>
      <c r="AH28" s="20">
        <f t="shared" si="2"/>
        <v>19.749731481088613</v>
      </c>
      <c r="AJ28" s="21">
        <v>307166</v>
      </c>
      <c r="AL28" s="20">
        <f t="shared" si="3"/>
        <v>0.42287615645407284</v>
      </c>
      <c r="AN28" s="21">
        <v>19623155</v>
      </c>
      <c r="AP28" s="21">
        <v>3963514.8749999995</v>
      </c>
      <c r="AR28" s="21">
        <v>4273453.915</v>
      </c>
      <c r="AS28" s="95"/>
      <c r="AT28" s="83">
        <v>15</v>
      </c>
      <c r="AU28" s="95"/>
      <c r="AV28" s="28">
        <v>137148</v>
      </c>
      <c r="AW28" s="95"/>
      <c r="AX28" s="28">
        <f>IF(E28,AV28,0)</f>
        <v>137148</v>
      </c>
      <c r="AY28" s="95"/>
      <c r="AZ28" s="28">
        <f>IF(K28,AV28,0)</f>
        <v>137148</v>
      </c>
      <c r="BA28" s="95"/>
      <c r="BB28" s="28">
        <f>IF(Q28,AV28,0)</f>
        <v>137148</v>
      </c>
    </row>
    <row r="29" spans="1:54" ht="11.25" x14ac:dyDescent="0.25">
      <c r="A29" s="83">
        <v>16</v>
      </c>
      <c r="B29" s="95"/>
      <c r="C29" s="83" t="s">
        <v>99</v>
      </c>
      <c r="D29" s="95"/>
      <c r="E29" s="21">
        <v>366060</v>
      </c>
      <c r="G29" s="20">
        <f>(E29/$AV29)</f>
        <v>6.6787082649151612</v>
      </c>
      <c r="I29" s="20">
        <f>IF(G$53,G29/G$53*100,0)</f>
        <v>26.866007459980668</v>
      </c>
      <c r="K29" s="21">
        <v>7750539</v>
      </c>
      <c r="M29" s="20">
        <f>(K29/$AV29)</f>
        <v>141.40738916256157</v>
      </c>
      <c r="O29" s="20">
        <f>IF(M$53,M29/M$53*100,0)</f>
        <v>72.634385837491337</v>
      </c>
      <c r="Q29" s="21">
        <v>12070210</v>
      </c>
      <c r="S29" s="20">
        <f>(Q29/$AV29)</f>
        <v>220.21912059843095</v>
      </c>
      <c r="U29" s="20">
        <f>IF(S$53,S29/S$53*100,0)</f>
        <v>85.627680629903594</v>
      </c>
      <c r="W29" s="21">
        <v>139931</v>
      </c>
      <c r="Y29" s="21">
        <f t="shared" si="0"/>
        <v>20186809</v>
      </c>
      <c r="AB29" s="21">
        <v>8148379</v>
      </c>
      <c r="AD29" s="20">
        <f t="shared" si="1"/>
        <v>40.364868959725136</v>
      </c>
      <c r="AF29" s="21">
        <v>4208341</v>
      </c>
      <c r="AH29" s="20">
        <f t="shared" si="2"/>
        <v>20.846984781002288</v>
      </c>
      <c r="AJ29" s="21">
        <v>0</v>
      </c>
      <c r="AL29" s="20">
        <f t="shared" si="3"/>
        <v>0</v>
      </c>
      <c r="AN29" s="21">
        <v>3366554</v>
      </c>
      <c r="AP29" s="21">
        <v>916716.67727999995</v>
      </c>
      <c r="AR29" s="21">
        <v>790944.41271999991</v>
      </c>
      <c r="AS29" s="95"/>
      <c r="AT29" s="83">
        <v>16</v>
      </c>
      <c r="AU29" s="95"/>
      <c r="AV29" s="28">
        <v>54810</v>
      </c>
      <c r="AW29" s="95"/>
      <c r="AX29" s="28">
        <f>IF(E29,AV29,0)</f>
        <v>54810</v>
      </c>
      <c r="AY29" s="95"/>
      <c r="AZ29" s="28">
        <f>IF(K29,AV29,0)</f>
        <v>54810</v>
      </c>
      <c r="BA29" s="95"/>
      <c r="BB29" s="28">
        <f>IF(Q29,AV29,0)</f>
        <v>54810</v>
      </c>
    </row>
    <row r="30" spans="1:54" ht="11.25" x14ac:dyDescent="0.25">
      <c r="A30" s="83">
        <v>17</v>
      </c>
      <c r="B30" s="95"/>
      <c r="C30" s="83" t="s">
        <v>100</v>
      </c>
      <c r="D30" s="95"/>
      <c r="E30" s="21">
        <v>0</v>
      </c>
      <c r="G30" s="20">
        <v>0</v>
      </c>
      <c r="I30" s="20">
        <f>IF(G$53,G30/G$53*100,0)</f>
        <v>0</v>
      </c>
      <c r="K30" s="21">
        <v>0</v>
      </c>
      <c r="M30" s="20">
        <v>0</v>
      </c>
      <c r="O30" s="20">
        <f>IF(M$53,M30/M$53*100,0)</f>
        <v>0</v>
      </c>
      <c r="Q30" s="21">
        <v>0</v>
      </c>
      <c r="S30" s="20">
        <v>0</v>
      </c>
      <c r="U30" s="20">
        <f>IF(S$53,S30/S$53*100,0)</f>
        <v>0</v>
      </c>
      <c r="W30" s="21">
        <v>0</v>
      </c>
      <c r="Y30" s="21">
        <f t="shared" si="0"/>
        <v>0</v>
      </c>
      <c r="AB30" s="21">
        <v>0</v>
      </c>
      <c r="AD30" s="20">
        <f t="shared" si="1"/>
        <v>0</v>
      </c>
      <c r="AF30" s="21">
        <v>0</v>
      </c>
      <c r="AH30" s="20">
        <f t="shared" si="2"/>
        <v>0</v>
      </c>
      <c r="AJ30" s="21">
        <v>0</v>
      </c>
      <c r="AL30" s="20">
        <f t="shared" si="3"/>
        <v>0</v>
      </c>
      <c r="AN30" s="21">
        <v>0</v>
      </c>
      <c r="AP30" s="21"/>
      <c r="AR30" s="21"/>
      <c r="AS30" s="95"/>
      <c r="AT30" s="83">
        <v>17</v>
      </c>
      <c r="AU30" s="95"/>
      <c r="AV30" s="28">
        <v>0</v>
      </c>
      <c r="AW30" s="95"/>
      <c r="AX30" s="28">
        <f>IF(E30,AV30,0)</f>
        <v>0</v>
      </c>
      <c r="AY30" s="95"/>
      <c r="AZ30" s="28">
        <f>IF(K30,AV30,0)</f>
        <v>0</v>
      </c>
      <c r="BA30" s="95"/>
      <c r="BB30" s="28">
        <f>IF(Q30,AV30,0)</f>
        <v>0</v>
      </c>
    </row>
    <row r="31" spans="1:54" ht="11.25" x14ac:dyDescent="0.25">
      <c r="A31" s="83">
        <v>18</v>
      </c>
      <c r="B31" s="95"/>
      <c r="C31" s="83" t="s">
        <v>101</v>
      </c>
      <c r="D31" s="95"/>
      <c r="E31" s="21">
        <v>61057</v>
      </c>
      <c r="G31" s="20">
        <f>(E31/$AV31)</f>
        <v>8.1637919507955612</v>
      </c>
      <c r="I31" s="20">
        <f>IF(G$53,G31/G$53*100,0)</f>
        <v>32.83995748159689</v>
      </c>
      <c r="K31" s="21">
        <v>1331781</v>
      </c>
      <c r="M31" s="20">
        <f>(K31/$AV31)</f>
        <v>178.06939430405134</v>
      </c>
      <c r="O31" s="20">
        <f>IF(M$53,M31/M$53*100,0)</f>
        <v>91.46594932786715</v>
      </c>
      <c r="Q31" s="21">
        <v>1804301</v>
      </c>
      <c r="S31" s="20">
        <f>(Q31/$AV31)</f>
        <v>241.24896376520925</v>
      </c>
      <c r="U31" s="20">
        <f>IF(S$53,S31/S$53*100,0)</f>
        <v>93.804703085939508</v>
      </c>
      <c r="W31" s="21">
        <v>45400</v>
      </c>
      <c r="Y31" s="21">
        <f t="shared" si="0"/>
        <v>3197139</v>
      </c>
      <c r="AB31" s="21">
        <v>1751445</v>
      </c>
      <c r="AD31" s="20">
        <f t="shared" si="1"/>
        <v>54.78163445505497</v>
      </c>
      <c r="AF31" s="21">
        <v>441042</v>
      </c>
      <c r="AH31" s="20">
        <f t="shared" si="2"/>
        <v>13.794895999204288</v>
      </c>
      <c r="AJ31" s="21">
        <v>0</v>
      </c>
      <c r="AL31" s="20">
        <f t="shared" si="3"/>
        <v>0</v>
      </c>
      <c r="AN31" s="21">
        <v>867077</v>
      </c>
      <c r="AP31" s="21">
        <v>213883.88328000001</v>
      </c>
      <c r="AR31" s="21">
        <v>108291.64671999999</v>
      </c>
      <c r="AS31" s="95"/>
      <c r="AT31" s="83">
        <v>18</v>
      </c>
      <c r="AU31" s="95"/>
      <c r="AV31" s="28">
        <v>7479</v>
      </c>
      <c r="AW31" s="95"/>
      <c r="AX31" s="28">
        <f>IF(E31,AV31,0)</f>
        <v>7479</v>
      </c>
      <c r="AY31" s="95"/>
      <c r="AZ31" s="28">
        <f>IF(K31,AV31,0)</f>
        <v>7479</v>
      </c>
      <c r="BA31" s="95"/>
      <c r="BB31" s="28">
        <f>IF(Q31,AV31,0)</f>
        <v>7479</v>
      </c>
    </row>
    <row r="32" spans="1:54" ht="11.25" x14ac:dyDescent="0.25">
      <c r="A32" s="83">
        <v>19</v>
      </c>
      <c r="B32" s="95"/>
      <c r="C32" s="83" t="s">
        <v>102</v>
      </c>
      <c r="D32" s="95"/>
      <c r="E32" s="21">
        <v>702653</v>
      </c>
      <c r="G32" s="20">
        <f>(E32/$AV32)</f>
        <v>8.7400087070091423</v>
      </c>
      <c r="I32" s="20">
        <f>IF(G$53,G32/G$53*100,0)</f>
        <v>35.157867331368806</v>
      </c>
      <c r="K32" s="21">
        <v>19524619</v>
      </c>
      <c r="M32" s="20">
        <f>(K32/$AV32)</f>
        <v>242.85862304869707</v>
      </c>
      <c r="O32" s="20">
        <f>IF(M$53,M32/M$53*100,0)</f>
        <v>124.74515677679447</v>
      </c>
      <c r="Q32" s="21">
        <v>32102193</v>
      </c>
      <c r="S32" s="20">
        <f>(Q32/$AV32)</f>
        <v>399.30583991541761</v>
      </c>
      <c r="U32" s="20">
        <f>IF(S$53,S32/S$53*100,0)</f>
        <v>155.26187208912324</v>
      </c>
      <c r="W32" s="21">
        <v>556769</v>
      </c>
      <c r="Y32" s="21">
        <f t="shared" si="0"/>
        <v>52329465</v>
      </c>
      <c r="AB32" s="21">
        <v>16561945</v>
      </c>
      <c r="AD32" s="20">
        <f t="shared" si="1"/>
        <v>31.649368095011098</v>
      </c>
      <c r="AF32" s="21">
        <v>13054956</v>
      </c>
      <c r="AH32" s="20">
        <f t="shared" si="2"/>
        <v>24.947619854321079</v>
      </c>
      <c r="AJ32" s="21">
        <v>422118</v>
      </c>
      <c r="AL32" s="20">
        <f t="shared" si="3"/>
        <v>0.80665453010077603</v>
      </c>
      <c r="AN32" s="21">
        <v>19198603</v>
      </c>
      <c r="AP32" s="21">
        <v>2177970.1195200002</v>
      </c>
      <c r="AR32" s="21">
        <v>3618863.1604800001</v>
      </c>
      <c r="AS32" s="95"/>
      <c r="AT32" s="83">
        <v>19</v>
      </c>
      <c r="AU32" s="95"/>
      <c r="AV32" s="28">
        <v>80395</v>
      </c>
      <c r="AW32" s="95"/>
      <c r="AX32" s="28">
        <f>IF(E32,AV32,0)</f>
        <v>80395</v>
      </c>
      <c r="AY32" s="95"/>
      <c r="AZ32" s="28">
        <f>IF(K32,AV32,0)</f>
        <v>80395</v>
      </c>
      <c r="BA32" s="95"/>
      <c r="BB32" s="28">
        <f>IF(Q32,AV32,0)</f>
        <v>80395</v>
      </c>
    </row>
    <row r="33" spans="1:54" ht="11.25" x14ac:dyDescent="0.25">
      <c r="A33" s="83">
        <v>20</v>
      </c>
      <c r="B33" s="95"/>
      <c r="C33" s="83" t="s">
        <v>103</v>
      </c>
      <c r="D33" s="95"/>
      <c r="E33" s="21">
        <v>576903</v>
      </c>
      <c r="G33" s="20">
        <f>(E33/$AV33)</f>
        <v>13.487865893575236</v>
      </c>
      <c r="I33" s="20">
        <f>IF(G$53,G33/G$53*100,0)</f>
        <v>54.256765132203924</v>
      </c>
      <c r="K33" s="21">
        <v>4229141</v>
      </c>
      <c r="M33" s="20">
        <f>(K33/$AV33)</f>
        <v>98.876391096979333</v>
      </c>
      <c r="O33" s="20">
        <f>IF(M$53,M33/M$53*100,0)</f>
        <v>50.788194193306843</v>
      </c>
      <c r="Q33" s="21">
        <v>7840167</v>
      </c>
      <c r="S33" s="20">
        <f>(Q33/$AV33)</f>
        <v>183.30138875900121</v>
      </c>
      <c r="U33" s="20">
        <f>IF(S$53,S33/S$53*100,0)</f>
        <v>71.27297908111521</v>
      </c>
      <c r="W33" s="21">
        <v>1590923</v>
      </c>
      <c r="Y33" s="21">
        <f t="shared" si="0"/>
        <v>12646211</v>
      </c>
      <c r="AB33" s="21">
        <v>3193237</v>
      </c>
      <c r="AD33" s="20">
        <f t="shared" si="1"/>
        <v>25.250543423638906</v>
      </c>
      <c r="AF33" s="21">
        <v>2666220</v>
      </c>
      <c r="AH33" s="20">
        <f t="shared" si="2"/>
        <v>21.083152890616802</v>
      </c>
      <c r="AJ33" s="21">
        <v>1254</v>
      </c>
      <c r="AL33" s="20">
        <f t="shared" si="3"/>
        <v>9.9160135790870487E-3</v>
      </c>
      <c r="AN33" s="21">
        <v>141826</v>
      </c>
      <c r="AP33" s="21">
        <v>579313.53096</v>
      </c>
      <c r="AR33" s="21">
        <v>256962.83903999993</v>
      </c>
      <c r="AS33" s="95"/>
      <c r="AT33" s="83">
        <v>20</v>
      </c>
      <c r="AU33" s="95"/>
      <c r="AV33" s="28">
        <v>42772</v>
      </c>
      <c r="AW33" s="95"/>
      <c r="AX33" s="28">
        <f>IF(E33,AV33,0)</f>
        <v>42772</v>
      </c>
      <c r="AY33" s="95"/>
      <c r="AZ33" s="28">
        <f>IF(K33,AV33,0)</f>
        <v>42772</v>
      </c>
      <c r="BA33" s="95"/>
      <c r="BB33" s="28">
        <f>IF(Q33,AV33,0)</f>
        <v>42772</v>
      </c>
    </row>
    <row r="34" spans="1:54" ht="11.25" x14ac:dyDescent="0.25">
      <c r="A34" s="83">
        <v>21</v>
      </c>
      <c r="B34" s="95"/>
      <c r="C34" s="83" t="s">
        <v>104</v>
      </c>
      <c r="D34" s="95"/>
      <c r="E34" s="21">
        <v>43165</v>
      </c>
      <c r="G34" s="20">
        <f>(E34/$AV34)</f>
        <v>2.5068238573668622</v>
      </c>
      <c r="I34" s="20">
        <f>IF(G$53,G34/G$53*100,0)</f>
        <v>10.084038077643319</v>
      </c>
      <c r="K34" s="21">
        <v>1763926</v>
      </c>
      <c r="M34" s="20">
        <f>(K34/$AV34)</f>
        <v>102.44067599744469</v>
      </c>
      <c r="O34" s="20">
        <f>IF(M$53,M34/M$53*100,0)</f>
        <v>52.619001241144538</v>
      </c>
      <c r="Q34" s="21">
        <v>3611417</v>
      </c>
      <c r="S34" s="20">
        <f>(Q34/$AV34)</f>
        <v>209.73442127881989</v>
      </c>
      <c r="U34" s="20">
        <f>IF(S$53,S34/S$53*100,0)</f>
        <v>81.550920708237555</v>
      </c>
      <c r="W34" s="21">
        <v>470599</v>
      </c>
      <c r="Y34" s="21">
        <f t="shared" si="0"/>
        <v>5418508</v>
      </c>
      <c r="AB34" s="21">
        <v>1490303</v>
      </c>
      <c r="AD34" s="20">
        <f t="shared" si="1"/>
        <v>27.503936507983379</v>
      </c>
      <c r="AF34" s="21">
        <v>1084929</v>
      </c>
      <c r="AH34" s="20">
        <f t="shared" si="2"/>
        <v>20.022651992024372</v>
      </c>
      <c r="AJ34" s="21">
        <v>523</v>
      </c>
      <c r="AL34" s="20">
        <f t="shared" si="3"/>
        <v>9.6521034941721966E-3</v>
      </c>
      <c r="AN34" s="21">
        <v>59154</v>
      </c>
      <c r="AP34" s="21">
        <v>126642.43536</v>
      </c>
      <c r="AR34" s="21">
        <v>48385.664639999995</v>
      </c>
      <c r="AS34" s="95"/>
      <c r="AT34" s="83">
        <v>21</v>
      </c>
      <c r="AU34" s="95"/>
      <c r="AV34" s="28">
        <v>17219</v>
      </c>
      <c r="AW34" s="95"/>
      <c r="AX34" s="28">
        <f>IF(E34,AV34,0)</f>
        <v>17219</v>
      </c>
      <c r="AY34" s="95"/>
      <c r="AZ34" s="28">
        <f>IF(K34,AV34,0)</f>
        <v>17219</v>
      </c>
      <c r="BA34" s="95"/>
      <c r="BB34" s="28">
        <f>IF(Q34,AV34,0)</f>
        <v>17219</v>
      </c>
    </row>
    <row r="35" spans="1:54" ht="11.25" x14ac:dyDescent="0.25">
      <c r="A35" s="83">
        <v>22</v>
      </c>
      <c r="B35" s="95"/>
      <c r="C35" s="83" t="s">
        <v>105</v>
      </c>
      <c r="D35" s="95"/>
      <c r="E35" s="21">
        <v>165654</v>
      </c>
      <c r="G35" s="20">
        <f>(E35/$AV35)</f>
        <v>12.284315906562847</v>
      </c>
      <c r="I35" s="20">
        <f>IF(G$53,G35/G$53*100,0)</f>
        <v>49.415322498843864</v>
      </c>
      <c r="K35" s="21">
        <v>5186969</v>
      </c>
      <c r="M35" s="20">
        <f>(K35/$AV35)</f>
        <v>384.64731182795697</v>
      </c>
      <c r="O35" s="20">
        <f>IF(M$53,M35/M$53*100,0)</f>
        <v>197.57539845776734</v>
      </c>
      <c r="Q35" s="21">
        <v>4048261</v>
      </c>
      <c r="S35" s="20">
        <f>(Q35/$AV35)</f>
        <v>300.20474601408972</v>
      </c>
      <c r="U35" s="20">
        <f>IF(S$53,S35/S$53*100,0)</f>
        <v>116.72844776339983</v>
      </c>
      <c r="W35" s="21">
        <v>104382</v>
      </c>
      <c r="Y35" s="21">
        <f t="shared" si="0"/>
        <v>9400884</v>
      </c>
      <c r="AB35" s="21">
        <v>3087168</v>
      </c>
      <c r="AD35" s="20">
        <f t="shared" si="1"/>
        <v>32.839124490845755</v>
      </c>
      <c r="AF35" s="21">
        <v>2476275</v>
      </c>
      <c r="AH35" s="20">
        <f t="shared" si="2"/>
        <v>26.340873900794858</v>
      </c>
      <c r="AJ35" s="21">
        <v>32631</v>
      </c>
      <c r="AL35" s="20">
        <f t="shared" si="3"/>
        <v>0.34710565517030101</v>
      </c>
      <c r="AN35" s="21">
        <v>3059870</v>
      </c>
      <c r="AP35" s="21">
        <v>585063.47336000006</v>
      </c>
      <c r="AR35" s="21">
        <v>1196691.43664</v>
      </c>
      <c r="AS35" s="95"/>
      <c r="AT35" s="83">
        <v>22</v>
      </c>
      <c r="AU35" s="95"/>
      <c r="AV35" s="28">
        <v>13485</v>
      </c>
      <c r="AW35" s="95"/>
      <c r="AX35" s="28">
        <f>IF(E35,AV35,0)</f>
        <v>13485</v>
      </c>
      <c r="AY35" s="95"/>
      <c r="AZ35" s="28">
        <f>IF(K35,AV35,0)</f>
        <v>13485</v>
      </c>
      <c r="BA35" s="95"/>
      <c r="BB35" s="28">
        <f>IF(Q35,AV35,0)</f>
        <v>13485</v>
      </c>
    </row>
    <row r="36" spans="1:54" ht="11.25" x14ac:dyDescent="0.25">
      <c r="A36" s="83">
        <v>23</v>
      </c>
      <c r="B36" s="95"/>
      <c r="C36" s="83" t="s">
        <v>106</v>
      </c>
      <c r="D36" s="95"/>
      <c r="E36" s="21">
        <v>2553045</v>
      </c>
      <c r="G36" s="20">
        <f>(E36/$AV36)</f>
        <v>13.707844958576514</v>
      </c>
      <c r="I36" s="20">
        <f>IF(G$53,G36/G$53*100,0)</f>
        <v>55.141660678908707</v>
      </c>
      <c r="K36" s="21">
        <v>25353577</v>
      </c>
      <c r="M36" s="20">
        <f>(K36/$AV36)</f>
        <v>136.12878059780829</v>
      </c>
      <c r="O36" s="20">
        <f>IF(M$53,M36/M$53*100,0)</f>
        <v>69.92301061553168</v>
      </c>
      <c r="Q36" s="21">
        <v>59232888</v>
      </c>
      <c r="S36" s="20">
        <f>(Q36/$AV36)</f>
        <v>318.03405155519283</v>
      </c>
      <c r="U36" s="20">
        <f>IF(S$53,S36/S$53*100,0)</f>
        <v>123.66100691892589</v>
      </c>
      <c r="W36" s="21">
        <v>3868600</v>
      </c>
      <c r="Y36" s="21">
        <f t="shared" si="0"/>
        <v>87139510</v>
      </c>
      <c r="AB36" s="21">
        <v>24112105</v>
      </c>
      <c r="AD36" s="20">
        <f t="shared" si="1"/>
        <v>27.670691515249512</v>
      </c>
      <c r="AF36" s="21">
        <v>21539120</v>
      </c>
      <c r="AH36" s="20">
        <f t="shared" si="2"/>
        <v>24.717972364086048</v>
      </c>
      <c r="AJ36" s="21">
        <v>627530</v>
      </c>
      <c r="AL36" s="20">
        <f t="shared" si="3"/>
        <v>0.72014405405768289</v>
      </c>
      <c r="AN36" s="21">
        <v>12790028</v>
      </c>
      <c r="AP36" s="21">
        <v>6504089.0680800006</v>
      </c>
      <c r="AR36" s="21">
        <v>6672875.4719200013</v>
      </c>
      <c r="AS36" s="95"/>
      <c r="AT36" s="83">
        <v>23</v>
      </c>
      <c r="AU36" s="95"/>
      <c r="AV36" s="28">
        <v>186247</v>
      </c>
      <c r="AW36" s="95"/>
      <c r="AX36" s="28">
        <f>IF(E36,AV36,0)</f>
        <v>186247</v>
      </c>
      <c r="AY36" s="95"/>
      <c r="AZ36" s="28">
        <f>IF(K36,AV36,0)</f>
        <v>186247</v>
      </c>
      <c r="BA36" s="95"/>
      <c r="BB36" s="28">
        <f>IF(Q36,AV36,0)</f>
        <v>186247</v>
      </c>
    </row>
    <row r="37" spans="1:54" ht="11.25" x14ac:dyDescent="0.25">
      <c r="A37" s="83">
        <v>24</v>
      </c>
      <c r="B37" s="95"/>
      <c r="C37" s="83" t="s">
        <v>107</v>
      </c>
      <c r="D37" s="95"/>
      <c r="E37" s="21">
        <v>12248977</v>
      </c>
      <c r="G37" s="20">
        <f>(E37/$AV37)</f>
        <v>51.465208714102644</v>
      </c>
      <c r="I37" s="20">
        <f>IF(G$53,G37/G$53*100,0)</f>
        <v>207.02576402476046</v>
      </c>
      <c r="K37" s="21">
        <v>22647740</v>
      </c>
      <c r="M37" s="20">
        <f>(K37/$AV37)</f>
        <v>95.156572340917208</v>
      </c>
      <c r="O37" s="20">
        <f>IF(M$53,M37/M$53*100,0)</f>
        <v>48.8774966521568</v>
      </c>
      <c r="Q37" s="21">
        <v>57551683</v>
      </c>
      <c r="S37" s="20">
        <f>(Q37/$AV37)</f>
        <v>241.8087141026449</v>
      </c>
      <c r="U37" s="20">
        <f>IF(S$53,S37/S$53*100,0)</f>
        <v>94.022350504547731</v>
      </c>
      <c r="W37" s="21">
        <v>5408821</v>
      </c>
      <c r="Y37" s="21">
        <f t="shared" si="0"/>
        <v>92448400</v>
      </c>
      <c r="AB37" s="21">
        <v>32633652</v>
      </c>
      <c r="AD37" s="20">
        <f t="shared" si="1"/>
        <v>35.29931507738371</v>
      </c>
      <c r="AF37" s="21">
        <v>24392744</v>
      </c>
      <c r="AH37" s="20">
        <f t="shared" si="2"/>
        <v>26.385252746396908</v>
      </c>
      <c r="AJ37" s="21">
        <v>7436538</v>
      </c>
      <c r="AL37" s="20">
        <f t="shared" si="3"/>
        <v>8.0439877812920493</v>
      </c>
      <c r="AN37" s="21">
        <v>5965530</v>
      </c>
      <c r="AP37" s="21">
        <v>7196209.7153200004</v>
      </c>
      <c r="AR37" s="21">
        <v>6528105.3246799987</v>
      </c>
      <c r="AS37" s="95"/>
      <c r="AT37" s="83">
        <v>24</v>
      </c>
      <c r="AU37" s="95"/>
      <c r="AV37" s="28">
        <v>238005</v>
      </c>
      <c r="AW37" s="95"/>
      <c r="AX37" s="28">
        <f>IF(E37,AV37,0)</f>
        <v>238005</v>
      </c>
      <c r="AY37" s="95"/>
      <c r="AZ37" s="28">
        <f>IF(K37,AV37,0)</f>
        <v>238005</v>
      </c>
      <c r="BA37" s="95"/>
      <c r="BB37" s="28">
        <f>IF(Q37,AV37,0)</f>
        <v>238005</v>
      </c>
    </row>
    <row r="38" spans="1:54" ht="11.25" x14ac:dyDescent="0.25">
      <c r="A38" s="83">
        <v>25</v>
      </c>
      <c r="B38" s="95"/>
      <c r="C38" s="83" t="s">
        <v>108</v>
      </c>
      <c r="D38" s="95"/>
      <c r="E38" s="21">
        <v>0</v>
      </c>
      <c r="G38" s="20">
        <v>0</v>
      </c>
      <c r="I38" s="20">
        <f>IF(G$53,G38/G$53*100,0)</f>
        <v>0</v>
      </c>
      <c r="K38" s="21">
        <v>0</v>
      </c>
      <c r="M38" s="20">
        <v>0</v>
      </c>
      <c r="O38" s="20">
        <f>IF(M$53,M38/M$53*100,0)</f>
        <v>0</v>
      </c>
      <c r="Q38" s="21">
        <v>0</v>
      </c>
      <c r="S38" s="20">
        <v>0</v>
      </c>
      <c r="U38" s="20">
        <f>IF(S$53,S38/S$53*100,0)</f>
        <v>0</v>
      </c>
      <c r="W38" s="21">
        <v>0</v>
      </c>
      <c r="Y38" s="21">
        <f t="shared" si="0"/>
        <v>0</v>
      </c>
      <c r="AB38" s="21">
        <v>0</v>
      </c>
      <c r="AD38" s="20">
        <f t="shared" si="1"/>
        <v>0</v>
      </c>
      <c r="AF38" s="21">
        <v>0</v>
      </c>
      <c r="AH38" s="20">
        <f t="shared" si="2"/>
        <v>0</v>
      </c>
      <c r="AJ38" s="21">
        <v>0</v>
      </c>
      <c r="AL38" s="20">
        <f t="shared" si="3"/>
        <v>0</v>
      </c>
      <c r="AN38" s="21">
        <v>0</v>
      </c>
      <c r="AP38" s="21"/>
      <c r="AR38" s="21"/>
      <c r="AS38" s="95"/>
      <c r="AT38" s="83">
        <v>25</v>
      </c>
      <c r="AU38" s="95"/>
      <c r="AV38" s="28">
        <v>0</v>
      </c>
      <c r="AW38" s="95"/>
      <c r="AX38" s="28">
        <f>IF(E38,AV38,0)</f>
        <v>0</v>
      </c>
      <c r="AY38" s="95"/>
      <c r="AZ38" s="28">
        <f>IF(K38,AV38,0)</f>
        <v>0</v>
      </c>
      <c r="BA38" s="95"/>
      <c r="BB38" s="28">
        <f>IF(Q38,AV38,0)</f>
        <v>0</v>
      </c>
    </row>
    <row r="39" spans="1:54" ht="11.25" x14ac:dyDescent="0.25">
      <c r="A39" s="83">
        <v>26</v>
      </c>
      <c r="B39" s="95"/>
      <c r="C39" s="83" t="s">
        <v>109</v>
      </c>
      <c r="D39" s="95"/>
      <c r="E39" s="21">
        <v>0</v>
      </c>
      <c r="G39" s="20">
        <v>0</v>
      </c>
      <c r="I39" s="20">
        <f>IF(G$53,G39/G$53*100,0)</f>
        <v>0</v>
      </c>
      <c r="K39" s="21">
        <v>0</v>
      </c>
      <c r="M39" s="20">
        <v>0</v>
      </c>
      <c r="O39" s="20">
        <f>IF(M$53,M39/M$53*100,0)</f>
        <v>0</v>
      </c>
      <c r="Q39" s="21">
        <v>0</v>
      </c>
      <c r="S39" s="20">
        <v>0</v>
      </c>
      <c r="U39" s="20">
        <f>IF(S$53,S39/S$53*100,0)</f>
        <v>0</v>
      </c>
      <c r="W39" s="21">
        <v>0</v>
      </c>
      <c r="Y39" s="21">
        <f t="shared" si="0"/>
        <v>0</v>
      </c>
      <c r="AB39" s="21">
        <v>0</v>
      </c>
      <c r="AD39" s="20">
        <f t="shared" si="1"/>
        <v>0</v>
      </c>
      <c r="AF39" s="21">
        <v>0</v>
      </c>
      <c r="AH39" s="20">
        <f t="shared" si="2"/>
        <v>0</v>
      </c>
      <c r="AJ39" s="21">
        <v>0</v>
      </c>
      <c r="AL39" s="20">
        <f t="shared" si="3"/>
        <v>0</v>
      </c>
      <c r="AN39" s="21">
        <v>0</v>
      </c>
      <c r="AP39" s="21"/>
      <c r="AR39" s="21"/>
      <c r="AS39" s="95"/>
      <c r="AT39" s="83">
        <v>26</v>
      </c>
      <c r="AU39" s="95"/>
      <c r="AV39" s="28">
        <v>0</v>
      </c>
      <c r="AW39" s="95"/>
      <c r="AX39" s="28">
        <f>IF(E39,AV39,0)</f>
        <v>0</v>
      </c>
      <c r="AY39" s="95"/>
      <c r="AZ39" s="28">
        <f>IF(K39,AV39,0)</f>
        <v>0</v>
      </c>
      <c r="BA39" s="95"/>
      <c r="BB39" s="28">
        <f>IF(Q39,AV39,0)</f>
        <v>0</v>
      </c>
    </row>
    <row r="40" spans="1:54" ht="11.25" x14ac:dyDescent="0.25">
      <c r="A40" s="83">
        <v>27</v>
      </c>
      <c r="B40" s="95"/>
      <c r="C40" s="83" t="s">
        <v>110</v>
      </c>
      <c r="D40" s="95"/>
      <c r="E40" s="21">
        <v>331132</v>
      </c>
      <c r="G40" s="20">
        <f>(E40/$AV40)</f>
        <v>26.575601926163724</v>
      </c>
      <c r="I40" s="20">
        <f>IF(G$53,G40/G$53*100,0)</f>
        <v>106.90395377089597</v>
      </c>
      <c r="K40" s="21">
        <v>919917</v>
      </c>
      <c r="M40" s="20">
        <f>(K40/$AV40)</f>
        <v>73.829614767255222</v>
      </c>
      <c r="O40" s="20">
        <f>IF(M$53,M40/M$53*100,0)</f>
        <v>37.922832441757123</v>
      </c>
      <c r="Q40" s="21">
        <v>630909</v>
      </c>
      <c r="S40" s="20">
        <f>(Q40/$AV40)</f>
        <v>50.634751203852325</v>
      </c>
      <c r="U40" s="20">
        <f>IF(S$53,S40/S$53*100,0)</f>
        <v>19.688282711673789</v>
      </c>
      <c r="W40" s="21">
        <v>161148</v>
      </c>
      <c r="Y40" s="21">
        <f t="shared" si="0"/>
        <v>1881958</v>
      </c>
      <c r="AB40" s="21">
        <v>571521</v>
      </c>
      <c r="AD40" s="20">
        <f t="shared" si="1"/>
        <v>30.368424800128381</v>
      </c>
      <c r="AF40" s="21">
        <v>74722</v>
      </c>
      <c r="AH40" s="20">
        <f t="shared" si="2"/>
        <v>3.9704392977951688</v>
      </c>
      <c r="AJ40" s="21">
        <v>0</v>
      </c>
      <c r="AL40" s="20">
        <f t="shared" si="3"/>
        <v>0</v>
      </c>
      <c r="AN40" s="21">
        <v>285519</v>
      </c>
      <c r="AP40" s="21">
        <v>81408.005599999989</v>
      </c>
      <c r="AR40" s="21">
        <v>49415.364399999999</v>
      </c>
      <c r="AS40" s="95"/>
      <c r="AT40" s="83">
        <v>27</v>
      </c>
      <c r="AU40" s="95"/>
      <c r="AV40" s="28">
        <v>12460</v>
      </c>
      <c r="AW40" s="95"/>
      <c r="AX40" s="28">
        <f>IF(E40,AV40,0)</f>
        <v>12460</v>
      </c>
      <c r="AY40" s="95"/>
      <c r="AZ40" s="28">
        <f>IF(K40,AV40,0)</f>
        <v>12460</v>
      </c>
      <c r="BA40" s="95"/>
      <c r="BB40" s="28">
        <f>IF(Q40,AV40,0)</f>
        <v>12460</v>
      </c>
    </row>
    <row r="41" spans="1:54" ht="11.25" x14ac:dyDescent="0.25">
      <c r="A41" s="83">
        <v>28</v>
      </c>
      <c r="B41" s="95"/>
      <c r="C41" s="83" t="s">
        <v>111</v>
      </c>
      <c r="D41" s="95"/>
      <c r="E41" s="21">
        <v>1222273</v>
      </c>
      <c r="G41" s="20">
        <f>(E41/$AV41)</f>
        <v>12.483000561711689</v>
      </c>
      <c r="I41" s="20">
        <f>IF(G$53,G41/G$53*100,0)</f>
        <v>50.21455840130924</v>
      </c>
      <c r="K41" s="21">
        <v>8964076</v>
      </c>
      <c r="M41" s="20">
        <f>(K41/$AV41)</f>
        <v>91.549568503293671</v>
      </c>
      <c r="O41" s="20">
        <f>IF(M$53,M41/M$53*100,0)</f>
        <v>47.024746877121537</v>
      </c>
      <c r="Q41" s="21">
        <v>20416492</v>
      </c>
      <c r="S41" s="20">
        <f>(Q41/$AV41)</f>
        <v>208.51240361538069</v>
      </c>
      <c r="U41" s="20">
        <f>IF(S$53,S41/S$53*100,0)</f>
        <v>81.075764246234044</v>
      </c>
      <c r="W41" s="21">
        <v>2821001</v>
      </c>
      <c r="Y41" s="21">
        <f t="shared" si="0"/>
        <v>30602841</v>
      </c>
      <c r="AB41" s="21">
        <v>15448637</v>
      </c>
      <c r="AD41" s="20">
        <f t="shared" si="1"/>
        <v>50.481055010546235</v>
      </c>
      <c r="AF41" s="21">
        <v>10380559</v>
      </c>
      <c r="AH41" s="20">
        <f t="shared" si="2"/>
        <v>33.920246162766396</v>
      </c>
      <c r="AJ41" s="21">
        <v>612155</v>
      </c>
      <c r="AL41" s="20">
        <f t="shared" si="3"/>
        <v>2.0003208198872779</v>
      </c>
      <c r="AN41" s="21">
        <v>36295</v>
      </c>
      <c r="AP41" s="21">
        <v>3760175.55284</v>
      </c>
      <c r="AR41" s="21">
        <v>3679573.4971599998</v>
      </c>
      <c r="AS41" s="95"/>
      <c r="AT41" s="83">
        <v>28</v>
      </c>
      <c r="AU41" s="95"/>
      <c r="AV41" s="28">
        <v>97915</v>
      </c>
      <c r="AW41" s="95"/>
      <c r="AX41" s="28">
        <f>IF(E41,AV41,0)</f>
        <v>97915</v>
      </c>
      <c r="AY41" s="95"/>
      <c r="AZ41" s="28">
        <f>IF(K41,AV41,0)</f>
        <v>97915</v>
      </c>
      <c r="BA41" s="95"/>
      <c r="BB41" s="28">
        <f>IF(Q41,AV41,0)</f>
        <v>97915</v>
      </c>
    </row>
    <row r="42" spans="1:54" ht="11.25" x14ac:dyDescent="0.25">
      <c r="A42" s="83">
        <v>29</v>
      </c>
      <c r="B42" s="95"/>
      <c r="C42" s="83" t="s">
        <v>112</v>
      </c>
      <c r="D42" s="95"/>
      <c r="E42" s="21">
        <v>271285</v>
      </c>
      <c r="G42" s="20">
        <f>(E42/$AV42)</f>
        <v>15.410418086798455</v>
      </c>
      <c r="I42" s="20">
        <f>IF(G$53,G42/G$53*100,0)</f>
        <v>61.990491403296446</v>
      </c>
      <c r="K42" s="21">
        <v>10029594</v>
      </c>
      <c r="M42" s="20">
        <f>(K42/$AV42)</f>
        <v>569.73381049761417</v>
      </c>
      <c r="O42" s="20">
        <f>IF(M$53,M42/M$53*100,0)</f>
        <v>292.64570728178097</v>
      </c>
      <c r="Q42" s="21">
        <v>4165591</v>
      </c>
      <c r="S42" s="20">
        <f>(Q42/$AV42)</f>
        <v>236.62752783458305</v>
      </c>
      <c r="U42" s="20">
        <f>IF(S$53,S42/S$53*100,0)</f>
        <v>92.007752671988754</v>
      </c>
      <c r="W42" s="21">
        <v>84877</v>
      </c>
      <c r="Y42" s="21">
        <f t="shared" si="0"/>
        <v>14466470</v>
      </c>
      <c r="AB42" s="21">
        <v>4626829</v>
      </c>
      <c r="AD42" s="20">
        <f t="shared" si="1"/>
        <v>31.983123733709746</v>
      </c>
      <c r="AF42" s="21">
        <v>1656000</v>
      </c>
      <c r="AH42" s="20">
        <f t="shared" si="2"/>
        <v>11.447160226371741</v>
      </c>
      <c r="AJ42" s="21">
        <v>492966</v>
      </c>
      <c r="AL42" s="20">
        <f t="shared" si="3"/>
        <v>3.4076454034743788</v>
      </c>
      <c r="AN42" s="21">
        <v>6651284</v>
      </c>
      <c r="AP42" s="21">
        <v>442912.57111999998</v>
      </c>
      <c r="AR42" s="21">
        <v>504425.07888000004</v>
      </c>
      <c r="AS42" s="95"/>
      <c r="AT42" s="83">
        <v>29</v>
      </c>
      <c r="AU42" s="95"/>
      <c r="AV42" s="28">
        <v>17604</v>
      </c>
      <c r="AW42" s="95"/>
      <c r="AX42" s="28">
        <f>IF(E42,AV42,0)</f>
        <v>17604</v>
      </c>
      <c r="AY42" s="95"/>
      <c r="AZ42" s="28">
        <f>IF(K42,AV42,0)</f>
        <v>17604</v>
      </c>
      <c r="BA42" s="95"/>
      <c r="BB42" s="28">
        <f>IF(Q42,AV42,0)</f>
        <v>17604</v>
      </c>
    </row>
    <row r="43" spans="1:54" ht="11.25" x14ac:dyDescent="0.25">
      <c r="A43" s="83">
        <v>30</v>
      </c>
      <c r="B43" s="95"/>
      <c r="C43" s="83" t="s">
        <v>113</v>
      </c>
      <c r="D43" s="95"/>
      <c r="E43" s="21">
        <v>7579650</v>
      </c>
      <c r="G43" s="20">
        <f>(E43/$AV43)</f>
        <v>33.447994351529061</v>
      </c>
      <c r="I43" s="20">
        <f>IF(G$53,G43/G$53*100,0)</f>
        <v>134.54908196697312</v>
      </c>
      <c r="K43" s="21">
        <v>75456977</v>
      </c>
      <c r="M43" s="20">
        <f>(K43/$AV43)</f>
        <v>332.98167335951632</v>
      </c>
      <c r="O43" s="20">
        <f>IF(M$53,M43/M$53*100,0)</f>
        <v>171.03716773813389</v>
      </c>
      <c r="Q43" s="21">
        <v>65143706</v>
      </c>
      <c r="S43" s="20">
        <f>(Q43/$AV43)</f>
        <v>287.47057058382245</v>
      </c>
      <c r="U43" s="20">
        <f>IF(S$53,S43/S$53*100,0)</f>
        <v>111.77702527172424</v>
      </c>
      <c r="W43" s="21">
        <v>3972403</v>
      </c>
      <c r="Y43" s="21">
        <f t="shared" si="0"/>
        <v>148180333</v>
      </c>
      <c r="AB43" s="21">
        <v>62906865</v>
      </c>
      <c r="AD43" s="20">
        <f t="shared" si="1"/>
        <v>42.452911075587878</v>
      </c>
      <c r="AF43" s="21">
        <v>27316081</v>
      </c>
      <c r="AH43" s="20">
        <f t="shared" si="2"/>
        <v>18.434349853971511</v>
      </c>
      <c r="AJ43" s="21">
        <v>3686906</v>
      </c>
      <c r="AL43" s="20">
        <f t="shared" si="3"/>
        <v>2.4881210113085657</v>
      </c>
      <c r="AN43" s="21">
        <v>18326490</v>
      </c>
      <c r="AP43" s="21">
        <v>7614315.7963599991</v>
      </c>
      <c r="AR43" s="21">
        <v>6694008.0936399996</v>
      </c>
      <c r="AS43" s="95"/>
      <c r="AT43" s="83">
        <v>30</v>
      </c>
      <c r="AU43" s="95"/>
      <c r="AV43" s="28">
        <v>226610</v>
      </c>
      <c r="AW43" s="95"/>
      <c r="AX43" s="28">
        <f>IF(E43,AV43,0)</f>
        <v>226610</v>
      </c>
      <c r="AY43" s="95"/>
      <c r="AZ43" s="28">
        <f>IF(K43,AV43,0)</f>
        <v>226610</v>
      </c>
      <c r="BA43" s="95"/>
      <c r="BB43" s="28">
        <f>IF(Q43,AV43,0)</f>
        <v>226610</v>
      </c>
    </row>
    <row r="44" spans="1:54" ht="11.25" x14ac:dyDescent="0.25">
      <c r="A44" s="83">
        <v>31</v>
      </c>
      <c r="B44" s="95"/>
      <c r="C44" s="83" t="s">
        <v>114</v>
      </c>
      <c r="D44" s="95"/>
      <c r="E44" s="21">
        <v>1643354</v>
      </c>
      <c r="G44" s="20">
        <f>(E44/$AV44)</f>
        <v>16.431732509423963</v>
      </c>
      <c r="I44" s="20">
        <f>IF(G$53,G44/G$53*100,0)</f>
        <v>66.098866826937041</v>
      </c>
      <c r="K44" s="21">
        <v>19807128</v>
      </c>
      <c r="M44" s="20">
        <f>(K44/$AV44)</f>
        <v>198.0494945555989</v>
      </c>
      <c r="O44" s="20">
        <f>IF(M$53,M44/M$53*100,0)</f>
        <v>101.72879569917184</v>
      </c>
      <c r="Q44" s="21">
        <v>50383222</v>
      </c>
      <c r="S44" s="20">
        <f>(Q44/$AV44)</f>
        <v>503.77680455149931</v>
      </c>
      <c r="U44" s="20">
        <f>IF(S$53,S44/S$53*100,0)</f>
        <v>195.88326032574528</v>
      </c>
      <c r="W44" s="21">
        <v>752187</v>
      </c>
      <c r="Y44" s="21">
        <f t="shared" si="0"/>
        <v>71833704</v>
      </c>
      <c r="AB44" s="21">
        <v>28889812</v>
      </c>
      <c r="AD44" s="20">
        <f t="shared" si="1"/>
        <v>40.217628204164441</v>
      </c>
      <c r="AF44" s="21">
        <v>18290893</v>
      </c>
      <c r="AH44" s="20">
        <f t="shared" si="2"/>
        <v>25.462828702248181</v>
      </c>
      <c r="AJ44" s="21">
        <v>760135</v>
      </c>
      <c r="AL44" s="20">
        <f t="shared" si="3"/>
        <v>1.058187115062311</v>
      </c>
      <c r="AN44" s="21">
        <v>10660280</v>
      </c>
      <c r="AP44" s="21">
        <v>4928512.9403200001</v>
      </c>
      <c r="AR44" s="21">
        <v>1642625.7096800001</v>
      </c>
      <c r="AS44" s="95"/>
      <c r="AT44" s="83">
        <v>31</v>
      </c>
      <c r="AU44" s="95"/>
      <c r="AV44" s="28">
        <v>100011</v>
      </c>
      <c r="AW44" s="95"/>
      <c r="AX44" s="28">
        <f>IF(E44,AV44,0)</f>
        <v>100011</v>
      </c>
      <c r="AY44" s="95"/>
      <c r="AZ44" s="28">
        <f>IF(K44,AV44,0)</f>
        <v>100011</v>
      </c>
      <c r="BA44" s="95"/>
      <c r="BB44" s="28">
        <f>IF(Q44,AV44,0)</f>
        <v>100011</v>
      </c>
    </row>
    <row r="45" spans="1:54" ht="11.25" x14ac:dyDescent="0.25">
      <c r="A45" s="83">
        <v>32</v>
      </c>
      <c r="B45" s="95"/>
      <c r="C45" s="83" t="s">
        <v>115</v>
      </c>
      <c r="D45" s="95"/>
      <c r="E45" s="21">
        <v>403093</v>
      </c>
      <c r="G45" s="20">
        <f>(E45/$AV45)</f>
        <v>15.903613982482444</v>
      </c>
      <c r="I45" s="20">
        <f>IF(G$53,G45/G$53*100,0)</f>
        <v>63.974438610915072</v>
      </c>
      <c r="K45" s="21">
        <v>3105625</v>
      </c>
      <c r="M45" s="20">
        <f>(K45/$AV45)</f>
        <v>122.52919592835161</v>
      </c>
      <c r="O45" s="20">
        <f>IF(M$53,M45/M$53*100,0)</f>
        <v>62.937537749079283</v>
      </c>
      <c r="Q45" s="21">
        <v>4858522</v>
      </c>
      <c r="S45" s="20">
        <f>(Q45/$AV45)</f>
        <v>191.68791919829559</v>
      </c>
      <c r="U45" s="20">
        <f>IF(S$53,S45/S$53*100,0)</f>
        <v>74.533909140673259</v>
      </c>
      <c r="W45" s="21">
        <v>300575</v>
      </c>
      <c r="Y45" s="21">
        <f t="shared" si="0"/>
        <v>8367240</v>
      </c>
      <c r="AB45" s="21">
        <v>3886740</v>
      </c>
      <c r="AD45" s="20">
        <f t="shared" si="1"/>
        <v>46.451876604471728</v>
      </c>
      <c r="AF45" s="21">
        <v>344985</v>
      </c>
      <c r="AH45" s="20">
        <f t="shared" si="2"/>
        <v>4.1230441579302131</v>
      </c>
      <c r="AJ45" s="21">
        <v>34665</v>
      </c>
      <c r="AL45" s="20">
        <f t="shared" si="3"/>
        <v>0.414294319273739</v>
      </c>
      <c r="AN45" s="21">
        <v>1328703</v>
      </c>
      <c r="AP45" s="21">
        <v>296206.89999999997</v>
      </c>
      <c r="AR45" s="21">
        <v>0</v>
      </c>
      <c r="AS45" s="95"/>
      <c r="AT45" s="83">
        <v>32</v>
      </c>
      <c r="AU45" s="95"/>
      <c r="AV45" s="28">
        <v>25346</v>
      </c>
      <c r="AW45" s="95"/>
      <c r="AX45" s="28">
        <f>IF(E45,AV45,0)</f>
        <v>25346</v>
      </c>
      <c r="AY45" s="95"/>
      <c r="AZ45" s="28">
        <f>IF(K45,AV45,0)</f>
        <v>25346</v>
      </c>
      <c r="BA45" s="95"/>
      <c r="BB45" s="28">
        <f>IF(Q45,AV45,0)</f>
        <v>25346</v>
      </c>
    </row>
    <row r="46" spans="1:54" ht="11.25" x14ac:dyDescent="0.25">
      <c r="A46" s="83">
        <v>33</v>
      </c>
      <c r="B46" s="95"/>
      <c r="C46" s="83" t="s">
        <v>116</v>
      </c>
      <c r="D46" s="95"/>
      <c r="E46" s="21">
        <v>284218</v>
      </c>
      <c r="G46" s="20">
        <f>(E46/$AV46)</f>
        <v>11.037592233009709</v>
      </c>
      <c r="I46" s="20">
        <f>IF(G$53,G46/G$53*100,0)</f>
        <v>44.400207871039619</v>
      </c>
      <c r="K46" s="21">
        <v>7197089</v>
      </c>
      <c r="M46" s="20">
        <f>(K46/$AV46)</f>
        <v>279.49860194174755</v>
      </c>
      <c r="O46" s="20">
        <f>IF(M$53,M46/M$53*100,0)</f>
        <v>143.5654064098311</v>
      </c>
      <c r="Q46" s="21">
        <v>5602513</v>
      </c>
      <c r="S46" s="20">
        <f>(Q46/$AV46)</f>
        <v>217.57332038834952</v>
      </c>
      <c r="U46" s="20">
        <f>IF(S$53,S46/S$53*100,0)</f>
        <v>84.598915576334491</v>
      </c>
      <c r="W46" s="21">
        <v>196155</v>
      </c>
      <c r="Y46" s="21">
        <f t="shared" si="0"/>
        <v>13083820</v>
      </c>
      <c r="AB46" s="21">
        <v>5372333</v>
      </c>
      <c r="AD46" s="20">
        <f t="shared" si="1"/>
        <v>41.060890473883013</v>
      </c>
      <c r="AF46" s="21">
        <v>2300170</v>
      </c>
      <c r="AH46" s="20">
        <f t="shared" si="2"/>
        <v>17.58026325644957</v>
      </c>
      <c r="AJ46" s="21">
        <v>77696</v>
      </c>
      <c r="AL46" s="20">
        <f t="shared" si="3"/>
        <v>0.59383268800701938</v>
      </c>
      <c r="AN46" s="21">
        <v>4355221</v>
      </c>
      <c r="AP46" s="21">
        <v>817687.32131999987</v>
      </c>
      <c r="AR46" s="21">
        <v>827578.11867999984</v>
      </c>
      <c r="AS46" s="95"/>
      <c r="AT46" s="83">
        <v>33</v>
      </c>
      <c r="AU46" s="95"/>
      <c r="AV46" s="28">
        <v>25750</v>
      </c>
      <c r="AW46" s="95"/>
      <c r="AX46" s="28">
        <f>IF(E46,AV46,0)</f>
        <v>25750</v>
      </c>
      <c r="AY46" s="95"/>
      <c r="AZ46" s="28">
        <f>IF(K46,AV46,0)</f>
        <v>25750</v>
      </c>
      <c r="BA46" s="95"/>
      <c r="BB46" s="28">
        <f>IF(Q46,AV46,0)</f>
        <v>25750</v>
      </c>
    </row>
    <row r="47" spans="1:54" ht="11.25" x14ac:dyDescent="0.25">
      <c r="A47" s="83">
        <v>34</v>
      </c>
      <c r="B47" s="95"/>
      <c r="C47" s="83" t="s">
        <v>117</v>
      </c>
      <c r="D47" s="95"/>
      <c r="E47" s="21">
        <v>1877795</v>
      </c>
      <c r="G47" s="20">
        <f>(E47/$AV47)</f>
        <v>19.90792375217336</v>
      </c>
      <c r="I47" s="20">
        <f>IF(G$53,G47/G$53*100,0)</f>
        <v>80.082316343759302</v>
      </c>
      <c r="K47" s="21">
        <v>23044902</v>
      </c>
      <c r="M47" s="20">
        <f>(K47/$AV47)</f>
        <v>244.31641999915186</v>
      </c>
      <c r="O47" s="20">
        <f>IF(M$53,M47/M$53*100,0)</f>
        <v>125.49395913287449</v>
      </c>
      <c r="Q47" s="21">
        <v>19680143</v>
      </c>
      <c r="S47" s="20">
        <f>(Q47/$AV47)</f>
        <v>208.64406725753784</v>
      </c>
      <c r="U47" s="20">
        <f>IF(S$53,S47/S$53*100,0)</f>
        <v>81.126958948449584</v>
      </c>
      <c r="W47" s="21">
        <v>5972735</v>
      </c>
      <c r="Y47" s="21">
        <f t="shared" si="0"/>
        <v>44602840</v>
      </c>
      <c r="AB47" s="21">
        <v>17566152</v>
      </c>
      <c r="AD47" s="20">
        <f t="shared" si="1"/>
        <v>39.383483204208517</v>
      </c>
      <c r="AF47" s="21">
        <v>7440583</v>
      </c>
      <c r="AH47" s="20">
        <f t="shared" si="2"/>
        <v>16.681859271741438</v>
      </c>
      <c r="AJ47" s="21">
        <v>160899</v>
      </c>
      <c r="AL47" s="20">
        <f t="shared" si="3"/>
        <v>0.36073711898166128</v>
      </c>
      <c r="AN47" s="21">
        <v>13678198</v>
      </c>
      <c r="AP47" s="21">
        <v>2397152.6976000001</v>
      </c>
      <c r="AR47" s="21">
        <v>2313392.8523999997</v>
      </c>
      <c r="AS47" s="95"/>
      <c r="AT47" s="83">
        <v>34</v>
      </c>
      <c r="AU47" s="95"/>
      <c r="AV47" s="28">
        <v>94324</v>
      </c>
      <c r="AW47" s="95"/>
      <c r="AX47" s="28">
        <f>IF(E47,AV47,0)</f>
        <v>94324</v>
      </c>
      <c r="AY47" s="95"/>
      <c r="AZ47" s="28">
        <f>IF(K47,AV47,0)</f>
        <v>94324</v>
      </c>
      <c r="BA47" s="95"/>
      <c r="BB47" s="28">
        <f>IF(Q47,AV47,0)</f>
        <v>94324</v>
      </c>
    </row>
    <row r="48" spans="1:54" ht="11.25" x14ac:dyDescent="0.25">
      <c r="A48" s="83">
        <v>35</v>
      </c>
      <c r="B48" s="95"/>
      <c r="C48" s="83" t="s">
        <v>118</v>
      </c>
      <c r="D48" s="95"/>
      <c r="E48" s="21">
        <v>3642852</v>
      </c>
      <c r="G48" s="20">
        <f>(E48/$AV48)</f>
        <v>7.9283783489672883</v>
      </c>
      <c r="I48" s="20">
        <f>IF(G$53,G48/G$53*100,0)</f>
        <v>31.892974422593696</v>
      </c>
      <c r="K48" s="21">
        <v>74980387</v>
      </c>
      <c r="M48" s="20">
        <f>(K48/$AV48)</f>
        <v>163.18886325549002</v>
      </c>
      <c r="O48" s="20">
        <f>IF(M$53,M48/M$53*100,0)</f>
        <v>83.822514002111689</v>
      </c>
      <c r="Q48" s="21">
        <v>64606258</v>
      </c>
      <c r="S48" s="20">
        <f>(Q48/$AV48)</f>
        <v>140.61039458506539</v>
      </c>
      <c r="U48" s="20">
        <f>IF(S$53,S48/S$53*100,0)</f>
        <v>54.673463085568642</v>
      </c>
      <c r="W48" s="21">
        <v>10558172</v>
      </c>
      <c r="Y48" s="21">
        <f t="shared" si="0"/>
        <v>143229497</v>
      </c>
      <c r="AB48" s="21">
        <v>38357524</v>
      </c>
      <c r="AD48" s="20">
        <f t="shared" si="1"/>
        <v>26.780464082758037</v>
      </c>
      <c r="AF48" s="21">
        <v>34410632</v>
      </c>
      <c r="AH48" s="20">
        <f t="shared" si="2"/>
        <v>24.024822205442781</v>
      </c>
      <c r="AJ48" s="21">
        <v>0</v>
      </c>
      <c r="AL48" s="20">
        <f t="shared" si="3"/>
        <v>0</v>
      </c>
      <c r="AN48" s="21">
        <v>24248046</v>
      </c>
      <c r="AP48" s="21">
        <v>4382366.1610399997</v>
      </c>
      <c r="AR48" s="21">
        <v>3557192.1489599999</v>
      </c>
      <c r="AS48" s="95"/>
      <c r="AT48" s="83">
        <v>35</v>
      </c>
      <c r="AU48" s="95"/>
      <c r="AV48" s="28">
        <v>459470</v>
      </c>
      <c r="AW48" s="95"/>
      <c r="AX48" s="28">
        <f>IF(E48,AV48,0)</f>
        <v>459470</v>
      </c>
      <c r="AY48" s="95"/>
      <c r="AZ48" s="28">
        <f>IF(K48,AV48,0)</f>
        <v>459470</v>
      </c>
      <c r="BA48" s="95"/>
      <c r="BB48" s="28">
        <f>IF(Q48,AV48,0)</f>
        <v>459470</v>
      </c>
    </row>
    <row r="49" spans="1:54" ht="11.25" x14ac:dyDescent="0.25">
      <c r="A49" s="83">
        <v>36</v>
      </c>
      <c r="B49" s="95"/>
      <c r="C49" s="83" t="s">
        <v>119</v>
      </c>
      <c r="D49" s="95"/>
      <c r="E49" s="21">
        <v>387148</v>
      </c>
      <c r="G49" s="20">
        <f>(E49/$AV49)</f>
        <v>17.442241845377545</v>
      </c>
      <c r="I49" s="20">
        <f>IF(G$53,G49/G$53*100,0)</f>
        <v>70.16377732777832</v>
      </c>
      <c r="K49" s="21">
        <v>5985580</v>
      </c>
      <c r="M49" s="20">
        <f>(K49/$AV49)</f>
        <v>269.66930978554694</v>
      </c>
      <c r="O49" s="20">
        <f>IF(M$53,M49/M$53*100,0)</f>
        <v>138.51655710138263</v>
      </c>
      <c r="Q49" s="21">
        <v>5281323</v>
      </c>
      <c r="S49" s="20">
        <f>(Q49/$AV49)</f>
        <v>237.94030455938008</v>
      </c>
      <c r="U49" s="20">
        <f>IF(S$53,S49/S$53*100,0)</f>
        <v>92.518198930350991</v>
      </c>
      <c r="W49" s="21">
        <v>212525</v>
      </c>
      <c r="Y49" s="21">
        <f t="shared" si="0"/>
        <v>11654051</v>
      </c>
      <c r="AB49" s="21">
        <v>4636479</v>
      </c>
      <c r="AD49" s="20">
        <f t="shared" si="1"/>
        <v>39.784269006545451</v>
      </c>
      <c r="AF49" s="21">
        <v>2010102</v>
      </c>
      <c r="AH49" s="20">
        <f t="shared" si="2"/>
        <v>17.24809682058196</v>
      </c>
      <c r="AJ49" s="21">
        <v>66407</v>
      </c>
      <c r="AL49" s="20">
        <f t="shared" si="3"/>
        <v>0.56981902687743513</v>
      </c>
      <c r="AN49" s="21">
        <v>3722378</v>
      </c>
      <c r="AP49" s="21">
        <v>637563.60308000003</v>
      </c>
      <c r="AR49" s="21">
        <v>769421.06692000013</v>
      </c>
      <c r="AS49" s="95"/>
      <c r="AT49" s="83">
        <v>36</v>
      </c>
      <c r="AU49" s="95"/>
      <c r="AV49" s="28">
        <v>22196</v>
      </c>
      <c r="AW49" s="95"/>
      <c r="AX49" s="28">
        <f>IF(E49,AV49,0)</f>
        <v>22196</v>
      </c>
      <c r="AY49" s="95"/>
      <c r="AZ49" s="28">
        <f>IF(K49,AV49,0)</f>
        <v>22196</v>
      </c>
      <c r="BA49" s="95"/>
      <c r="BB49" s="28">
        <f>IF(Q49,AV49,0)</f>
        <v>22196</v>
      </c>
    </row>
    <row r="50" spans="1:54" ht="11.25" x14ac:dyDescent="0.25">
      <c r="A50" s="83">
        <v>37</v>
      </c>
      <c r="B50" s="95"/>
      <c r="C50" s="83" t="s">
        <v>120</v>
      </c>
      <c r="D50" s="95"/>
      <c r="E50" s="21">
        <v>224971</v>
      </c>
      <c r="G50" s="20">
        <f>(E50/$AV50)</f>
        <v>14.045763875881876</v>
      </c>
      <c r="I50" s="20">
        <f>IF(G$53,G50/G$53*100,0)</f>
        <v>56.500985235857272</v>
      </c>
      <c r="K50" s="21">
        <v>1253002</v>
      </c>
      <c r="M50" s="20">
        <f>(K50/$AV50)</f>
        <v>78.229506149715931</v>
      </c>
      <c r="O50" s="20">
        <f>IF(M$53,M50/M$53*100,0)</f>
        <v>40.182851597823372</v>
      </c>
      <c r="Q50" s="21">
        <v>2647568</v>
      </c>
      <c r="S50" s="20">
        <f>(Q50/$AV50)</f>
        <v>165.29737154273585</v>
      </c>
      <c r="U50" s="20">
        <f>IF(S$53,S50/S$53*100,0)</f>
        <v>64.272486880163953</v>
      </c>
      <c r="W50" s="21">
        <v>0</v>
      </c>
      <c r="Y50" s="21">
        <f t="shared" si="0"/>
        <v>4125541</v>
      </c>
      <c r="AB50" s="21">
        <v>1147942</v>
      </c>
      <c r="AD50" s="20">
        <f t="shared" si="1"/>
        <v>27.825247646308693</v>
      </c>
      <c r="AF50" s="21">
        <v>844914</v>
      </c>
      <c r="AH50" s="20">
        <f t="shared" si="2"/>
        <v>20.480077643150317</v>
      </c>
      <c r="AJ50" s="21">
        <v>0</v>
      </c>
      <c r="AL50" s="20">
        <f t="shared" si="3"/>
        <v>0</v>
      </c>
      <c r="AN50" s="21">
        <v>388760</v>
      </c>
      <c r="AP50" s="21">
        <v>264404.28207999998</v>
      </c>
      <c r="AR50" s="21">
        <v>136391.08792000002</v>
      </c>
      <c r="AS50" s="95"/>
      <c r="AT50" s="83">
        <v>37</v>
      </c>
      <c r="AU50" s="95"/>
      <c r="AV50" s="28">
        <v>16017</v>
      </c>
      <c r="AW50" s="95"/>
      <c r="AX50" s="28">
        <f>IF(E50,AV50,0)</f>
        <v>16017</v>
      </c>
      <c r="AY50" s="95"/>
      <c r="AZ50" s="28">
        <f>IF(K50,AV50,0)</f>
        <v>16017</v>
      </c>
      <c r="BA50" s="95"/>
      <c r="BB50" s="28">
        <f>IF(Q50,AV50,0)</f>
        <v>16017</v>
      </c>
    </row>
    <row r="51" spans="1:54" ht="11.25" x14ac:dyDescent="0.25">
      <c r="A51" s="97">
        <v>38</v>
      </c>
      <c r="B51" s="95"/>
      <c r="C51" s="83" t="s">
        <v>121</v>
      </c>
      <c r="D51" s="95"/>
      <c r="E51" s="23">
        <v>365122</v>
      </c>
      <c r="G51" s="20">
        <f>(E51/$AV51)</f>
        <v>12.984423897581792</v>
      </c>
      <c r="I51" s="20">
        <f>IF(G$53,G51/G$53*100,0)</f>
        <v>52.231601600046062</v>
      </c>
      <c r="K51" s="23">
        <v>3764252</v>
      </c>
      <c r="M51" s="20">
        <f>(K51/$AV51)</f>
        <v>133.86386913229018</v>
      </c>
      <c r="O51" s="20">
        <f>IF(M$53,M51/M$53*100,0)</f>
        <v>68.759631146831651</v>
      </c>
      <c r="Q51" s="23">
        <v>12678685</v>
      </c>
      <c r="S51" s="20">
        <f>(Q51/$AV51)</f>
        <v>450.87784495021339</v>
      </c>
      <c r="U51" s="20">
        <f>IF(S$53,S51/S$53*100,0)</f>
        <v>175.31458669702425</v>
      </c>
      <c r="W51" s="23">
        <v>253007</v>
      </c>
      <c r="Y51" s="23">
        <f>(E51+K51+Q51)</f>
        <v>16808059</v>
      </c>
      <c r="AB51" s="23">
        <v>6272492</v>
      </c>
      <c r="AD51" s="20">
        <f>IF($Y51,AB51/$Y51*100,0)</f>
        <v>37.318360198521432</v>
      </c>
      <c r="AF51" s="23">
        <v>3944951</v>
      </c>
      <c r="AH51" s="20">
        <f>IF($Y51,AF51/$Y51*100,0)</f>
        <v>23.470592291471608</v>
      </c>
      <c r="AJ51" s="23">
        <v>14312</v>
      </c>
      <c r="AL51" s="20">
        <f>IF($Y51,AJ51/$Y51*100,0)</f>
        <v>8.5149629710366909E-2</v>
      </c>
      <c r="AN51" s="23">
        <v>1806586</v>
      </c>
      <c r="AP51" s="23">
        <v>635251.00532</v>
      </c>
      <c r="AR51" s="23">
        <v>438283.86468</v>
      </c>
      <c r="AS51" s="95"/>
      <c r="AT51" s="97">
        <v>38</v>
      </c>
      <c r="AU51" s="95"/>
      <c r="AV51" s="31">
        <v>28120</v>
      </c>
      <c r="AW51" s="95"/>
      <c r="AX51" s="31">
        <f>IF(E51,AV51,0)</f>
        <v>28120</v>
      </c>
      <c r="AY51" s="95"/>
      <c r="AZ51" s="31">
        <f>IF(K51,AV51,0)</f>
        <v>28120</v>
      </c>
      <c r="BA51" s="95"/>
      <c r="BB51" s="31">
        <f>IF(Q51,AV51,0)</f>
        <v>28120</v>
      </c>
    </row>
    <row r="52" spans="1:54" ht="8.85" customHeight="1" x14ac:dyDescent="0.25">
      <c r="B52" s="95"/>
      <c r="D52" s="95"/>
      <c r="AS52" s="95"/>
      <c r="AT52" s="95"/>
      <c r="AU52" s="95"/>
      <c r="AV52" s="95"/>
      <c r="AW52" s="95"/>
      <c r="AX52" s="95"/>
      <c r="AY52" s="95"/>
      <c r="AZ52" s="95"/>
      <c r="BA52" s="95"/>
      <c r="BB52" s="95"/>
    </row>
    <row r="53" spans="1:54" ht="8.85" customHeight="1" x14ac:dyDescent="0.25">
      <c r="A53" s="97">
        <f>A51</f>
        <v>38</v>
      </c>
      <c r="B53" s="95"/>
      <c r="C53" s="91" t="s">
        <v>65</v>
      </c>
      <c r="D53" s="95"/>
      <c r="E53" s="24">
        <f>SUM(E14:E51)</f>
        <v>63027464</v>
      </c>
      <c r="G53" s="26">
        <f>IF(E53=0,0,IF(ISNONTEXT(H53),E53/$AV53,E53/AX53))</f>
        <v>24.859325580340503</v>
      </c>
      <c r="I53" s="22">
        <f>IF(G$53,G53/G$53*100,0)</f>
        <v>100</v>
      </c>
      <c r="K53" s="24">
        <f>SUM(K14:K51)</f>
        <v>493594516</v>
      </c>
      <c r="M53" s="26">
        <f>IF(K53=0,0,IF(ISNONTEXT(N53),K53/$AV53,K53/AZ53))</f>
        <v>194.6838092345678</v>
      </c>
      <c r="O53" s="22">
        <f>IF(M$53,M53/M$53*100,0)</f>
        <v>100</v>
      </c>
      <c r="Q53" s="24">
        <f>SUM(Q14:Q51)</f>
        <v>652050653</v>
      </c>
      <c r="S53" s="26">
        <f>IF(Q53=0,0,IF(ISNONTEXT(T53),Q53/$AV53,Q53/BB53))</f>
        <v>257.1821623316564</v>
      </c>
      <c r="U53" s="22">
        <f>IF(S$53,S53/S$53*100,0)</f>
        <v>100</v>
      </c>
      <c r="W53" s="24">
        <f>SUM(W14:W51)</f>
        <v>51564814</v>
      </c>
      <c r="Y53" s="24">
        <f>(E53+K53+Q53)</f>
        <v>1208672633</v>
      </c>
      <c r="AB53" s="24">
        <f>SUM(AB14:AB51)</f>
        <v>395529041</v>
      </c>
      <c r="AD53" s="22">
        <f>IF($Y53,AB53/$Y53*100,0)</f>
        <v>32.724248915793893</v>
      </c>
      <c r="AF53" s="24">
        <f>SUM(AF14:AF51)</f>
        <v>254252955</v>
      </c>
      <c r="AH53" s="22">
        <f>IF($Y53,AF53/$Y53*100,0)</f>
        <v>21.035717038527505</v>
      </c>
      <c r="AJ53" s="24">
        <f>SUM(AJ14:AJ51)</f>
        <v>26766745</v>
      </c>
      <c r="AL53" s="22">
        <f>IF($Y53,AJ53/$Y53*100,0)</f>
        <v>2.2145570495431248</v>
      </c>
      <c r="AN53" s="24">
        <f>SUM(AN14:AN51)</f>
        <v>206072689</v>
      </c>
      <c r="AP53" s="37">
        <f>SUM(AP14:AP51)</f>
        <v>66997883.109959997</v>
      </c>
      <c r="AR53" s="37">
        <f>SUM(AR14:AR51)</f>
        <v>56942967.550039992</v>
      </c>
      <c r="AS53" s="95"/>
      <c r="AT53" s="97">
        <f>AT51</f>
        <v>38</v>
      </c>
      <c r="AU53" s="95"/>
      <c r="AV53" s="31">
        <f>SUM(AV14:AV51)</f>
        <v>2535365</v>
      </c>
      <c r="AW53" s="95"/>
      <c r="AX53" s="31">
        <f>SUM(AX14:AX51)</f>
        <v>2535365</v>
      </c>
      <c r="AY53" s="95"/>
      <c r="AZ53" s="31">
        <f>SUM(AZ14:AZ51)</f>
        <v>2535365</v>
      </c>
      <c r="BA53" s="95"/>
      <c r="BB53" s="31">
        <f>SUM(BB14:BB51)</f>
        <v>2535365</v>
      </c>
    </row>
    <row r="54" spans="1:54" ht="8.85" customHeight="1" x14ac:dyDescent="0.25">
      <c r="A54" s="95"/>
      <c r="B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row>
    <row r="55" spans="1:54" ht="8.85" customHeight="1" x14ac:dyDescent="0.25">
      <c r="A55" s="95"/>
      <c r="B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row>
    <row r="56" spans="1:54" ht="8.85" customHeight="1" x14ac:dyDescent="0.25">
      <c r="A56" s="95"/>
      <c r="B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row>
    <row r="57" spans="1:54" ht="8.85" customHeight="1" x14ac:dyDescent="0.25">
      <c r="A57" s="95"/>
      <c r="B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254"/>
      <c r="AM57" s="95"/>
      <c r="AN57" s="95"/>
      <c r="AO57" s="95"/>
      <c r="AP57" s="95"/>
      <c r="AQ57" s="95"/>
      <c r="AR57" s="95"/>
      <c r="AS57" s="95"/>
      <c r="AT57" s="95"/>
      <c r="AU57" s="95"/>
      <c r="AV57" s="95"/>
      <c r="AW57" s="95"/>
      <c r="AX57" s="95"/>
      <c r="AY57" s="95"/>
      <c r="AZ57" s="95"/>
      <c r="BA57" s="95"/>
      <c r="BB57" s="95"/>
    </row>
    <row r="58" spans="1:54" ht="8.85" customHeight="1" x14ac:dyDescent="0.25">
      <c r="A58" s="95"/>
      <c r="B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255"/>
      <c r="AO58" s="95"/>
      <c r="AP58" s="95"/>
      <c r="AQ58" s="95"/>
      <c r="AR58" s="95"/>
      <c r="AS58" s="95"/>
      <c r="AT58" s="95"/>
      <c r="AU58" s="95"/>
      <c r="AV58" s="95"/>
      <c r="AW58" s="95"/>
      <c r="AX58" s="95"/>
      <c r="AY58" s="95"/>
      <c r="AZ58" s="95"/>
      <c r="BA58" s="95"/>
      <c r="BB58" s="95"/>
    </row>
    <row r="59" spans="1:54" ht="8.85" customHeight="1" x14ac:dyDescent="0.25">
      <c r="A59" s="95"/>
      <c r="B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255"/>
      <c r="AO59" s="95"/>
      <c r="AP59" s="95"/>
      <c r="AQ59" s="95"/>
      <c r="AR59" s="95"/>
      <c r="AS59" s="95"/>
      <c r="AT59" s="95"/>
      <c r="AU59" s="95"/>
      <c r="AV59" s="95"/>
      <c r="AW59" s="95"/>
      <c r="AX59" s="95"/>
      <c r="AY59" s="95"/>
      <c r="AZ59" s="95"/>
      <c r="BA59" s="95"/>
      <c r="BB59" s="95"/>
    </row>
    <row r="60" spans="1:54" ht="8.85" customHeight="1" x14ac:dyDescent="0.25">
      <c r="A60" s="95"/>
      <c r="B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255"/>
      <c r="AO60" s="95"/>
      <c r="AP60" s="95"/>
      <c r="AQ60" s="95"/>
      <c r="AR60" s="95"/>
      <c r="AS60" s="95"/>
      <c r="AT60" s="95"/>
      <c r="AU60" s="95"/>
      <c r="AV60" s="95"/>
      <c r="AW60" s="95"/>
      <c r="AX60" s="95"/>
      <c r="AY60" s="95"/>
      <c r="AZ60" s="95"/>
      <c r="BA60" s="95"/>
      <c r="BB60" s="95"/>
    </row>
    <row r="61" spans="1:54" ht="8.85" customHeight="1" x14ac:dyDescent="0.25">
      <c r="A61" s="95"/>
      <c r="B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row>
    <row r="62" spans="1:54" ht="8.85" customHeight="1" x14ac:dyDescent="0.25">
      <c r="A62" s="95"/>
      <c r="B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row>
    <row r="63" spans="1:54" ht="8.85" customHeight="1" x14ac:dyDescent="0.25">
      <c r="A63" s="95"/>
      <c r="B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row>
    <row r="64" spans="1:54" ht="8.85" customHeight="1" x14ac:dyDescent="0.25">
      <c r="A64" s="95"/>
      <c r="B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row>
    <row r="65" spans="1:54" ht="8.85" customHeight="1" x14ac:dyDescent="0.25">
      <c r="A65" s="95"/>
      <c r="B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row>
    <row r="66" spans="1:54" ht="8.85" customHeight="1" x14ac:dyDescent="0.25">
      <c r="A66" s="95"/>
      <c r="B66" s="256"/>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row>
    <row r="67" spans="1:54" ht="8.85" customHeight="1" x14ac:dyDescent="0.25">
      <c r="B67" s="256"/>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V67" s="95"/>
      <c r="AW67" s="95"/>
      <c r="AX67" s="95"/>
      <c r="AY67" s="95"/>
      <c r="AZ67" s="95"/>
      <c r="BA67" s="95"/>
      <c r="BB67" s="95"/>
    </row>
    <row r="68" spans="1:54" s="80" customFormat="1" ht="10.5" customHeight="1" x14ac:dyDescent="0.25">
      <c r="AU68" s="84"/>
    </row>
    <row r="69" spans="1:54" s="80" customFormat="1" ht="10.5" customHeight="1" x14ac:dyDescent="0.25">
      <c r="Y69" s="84" t="s">
        <v>42</v>
      </c>
      <c r="AB69" s="102" t="s">
        <v>43</v>
      </c>
      <c r="AT69" s="84" t="s">
        <v>436</v>
      </c>
    </row>
    <row r="70" spans="1:54" s="80" customFormat="1" ht="10.5" customHeight="1" x14ac:dyDescent="0.25">
      <c r="A70" s="85"/>
      <c r="Y70" s="84" t="s">
        <v>437</v>
      </c>
      <c r="AB70" s="102" t="s">
        <v>360</v>
      </c>
      <c r="AT70" s="84" t="s">
        <v>122</v>
      </c>
    </row>
    <row r="71" spans="1:54" s="80" customFormat="1" ht="10.5" customHeight="1" x14ac:dyDescent="0.25">
      <c r="A71" s="86"/>
      <c r="Y71" s="84" t="s">
        <v>48</v>
      </c>
      <c r="AB71" s="87" t="s">
        <v>49</v>
      </c>
    </row>
    <row r="72" spans="1:54" ht="10.35" customHeight="1" x14ac:dyDescent="0.25">
      <c r="E72" s="89" t="s">
        <v>341</v>
      </c>
      <c r="F72" s="89"/>
      <c r="G72" s="89"/>
      <c r="H72" s="89"/>
      <c r="I72" s="89"/>
      <c r="K72" s="89" t="s">
        <v>438</v>
      </c>
      <c r="L72" s="89"/>
      <c r="M72" s="89"/>
      <c r="N72" s="89"/>
      <c r="O72" s="89"/>
      <c r="Q72" s="89" t="s">
        <v>439</v>
      </c>
      <c r="R72" s="89"/>
      <c r="S72" s="89"/>
      <c r="T72" s="89"/>
      <c r="U72" s="89"/>
      <c r="V72" s="89"/>
      <c r="W72" s="89"/>
      <c r="AB72" s="89" t="s">
        <v>440</v>
      </c>
      <c r="AC72" s="89"/>
      <c r="AD72" s="89"/>
      <c r="AE72" s="89"/>
      <c r="AF72" s="89"/>
      <c r="AG72" s="89"/>
      <c r="AH72" s="89"/>
      <c r="AI72" s="89"/>
      <c r="AJ72" s="89"/>
      <c r="AK72" s="89"/>
      <c r="AL72" s="89"/>
      <c r="AM72" s="89"/>
      <c r="AN72" s="89"/>
    </row>
    <row r="73" spans="1:54" ht="8.4499999999999993" customHeight="1" x14ac:dyDescent="0.25"/>
    <row r="74" spans="1:54" ht="8.85" customHeight="1" x14ac:dyDescent="0.25">
      <c r="AF74" s="89" t="s">
        <v>365</v>
      </c>
      <c r="AG74" s="89"/>
      <c r="AH74" s="89"/>
      <c r="AI74" s="89"/>
      <c r="AJ74" s="89"/>
      <c r="AK74" s="89"/>
      <c r="AL74" s="89"/>
      <c r="AP74" s="253" t="s">
        <v>285</v>
      </c>
      <c r="AQ74" s="89"/>
      <c r="AR74" s="89"/>
    </row>
    <row r="75" spans="1:54" ht="8.85" customHeight="1" x14ac:dyDescent="0.25">
      <c r="AP75" s="90" t="s">
        <v>441</v>
      </c>
      <c r="AQ75" s="90"/>
      <c r="AR75" s="90"/>
    </row>
    <row r="76" spans="1:54" ht="8.85" customHeight="1" x14ac:dyDescent="0.25">
      <c r="W76" s="92" t="s">
        <v>285</v>
      </c>
      <c r="AB76" s="89" t="s">
        <v>392</v>
      </c>
      <c r="AC76" s="89"/>
      <c r="AD76" s="89"/>
      <c r="AF76" s="89" t="s">
        <v>59</v>
      </c>
      <c r="AG76" s="89"/>
      <c r="AH76" s="89"/>
      <c r="AJ76" s="89" t="s">
        <v>60</v>
      </c>
      <c r="AK76" s="89"/>
      <c r="AL76" s="89"/>
      <c r="AP76" s="89" t="s">
        <v>442</v>
      </c>
      <c r="AQ76" s="89"/>
      <c r="AR76" s="89"/>
    </row>
    <row r="77" spans="1:54" ht="8.85" customHeight="1" x14ac:dyDescent="0.25">
      <c r="W77" s="91" t="s">
        <v>443</v>
      </c>
      <c r="AZ77" s="90" t="s">
        <v>444</v>
      </c>
      <c r="BB77" s="83" t="s">
        <v>445</v>
      </c>
    </row>
    <row r="78" spans="1:54" ht="8.85" customHeight="1" x14ac:dyDescent="0.25">
      <c r="I78" s="91" t="s">
        <v>64</v>
      </c>
      <c r="O78" s="91" t="s">
        <v>64</v>
      </c>
      <c r="U78" s="91" t="s">
        <v>64</v>
      </c>
      <c r="W78" s="83" t="s">
        <v>446</v>
      </c>
      <c r="AD78" s="91" t="s">
        <v>268</v>
      </c>
      <c r="AH78" s="91" t="s">
        <v>268</v>
      </c>
      <c r="AL78" s="91" t="s">
        <v>268</v>
      </c>
      <c r="AN78" s="91" t="s">
        <v>377</v>
      </c>
      <c r="AZ78" s="91" t="s">
        <v>447</v>
      </c>
      <c r="BB78" s="91" t="s">
        <v>448</v>
      </c>
    </row>
    <row r="79" spans="1:54" ht="8.85" customHeight="1" x14ac:dyDescent="0.25">
      <c r="A79" s="92" t="s">
        <v>71</v>
      </c>
      <c r="C79" s="92" t="s">
        <v>72</v>
      </c>
      <c r="E79" s="92" t="s">
        <v>73</v>
      </c>
      <c r="G79" s="92" t="s">
        <v>395</v>
      </c>
      <c r="I79" s="92" t="s">
        <v>79</v>
      </c>
      <c r="K79" s="92" t="s">
        <v>73</v>
      </c>
      <c r="M79" s="92" t="s">
        <v>395</v>
      </c>
      <c r="O79" s="92" t="s">
        <v>79</v>
      </c>
      <c r="Q79" s="92" t="s">
        <v>73</v>
      </c>
      <c r="S79" s="92" t="s">
        <v>395</v>
      </c>
      <c r="U79" s="92" t="s">
        <v>79</v>
      </c>
      <c r="W79" s="235" t="s">
        <v>449</v>
      </c>
      <c r="Y79" s="92" t="s">
        <v>65</v>
      </c>
      <c r="AB79" s="92" t="s">
        <v>73</v>
      </c>
      <c r="AD79" s="92" t="s">
        <v>349</v>
      </c>
      <c r="AF79" s="92" t="s">
        <v>73</v>
      </c>
      <c r="AH79" s="92" t="s">
        <v>349</v>
      </c>
      <c r="AJ79" s="92" t="s">
        <v>73</v>
      </c>
      <c r="AL79" s="92" t="s">
        <v>349</v>
      </c>
      <c r="AN79" s="92" t="s">
        <v>386</v>
      </c>
      <c r="AP79" s="92" t="s">
        <v>298</v>
      </c>
      <c r="AR79" s="92" t="s">
        <v>299</v>
      </c>
      <c r="AT79" s="92" t="s">
        <v>71</v>
      </c>
      <c r="AX79" s="234" t="s">
        <v>341</v>
      </c>
      <c r="AZ79" s="234" t="s">
        <v>420</v>
      </c>
      <c r="BB79" s="234" t="s">
        <v>450</v>
      </c>
    </row>
    <row r="80" spans="1:54" ht="8.85" customHeight="1" x14ac:dyDescent="0.25"/>
    <row r="81" spans="1:54" ht="8.85" customHeight="1" x14ac:dyDescent="0.25">
      <c r="B81" s="83" t="s">
        <v>279</v>
      </c>
    </row>
    <row r="82" spans="1:54" ht="11.25" x14ac:dyDescent="0.25">
      <c r="A82" s="83">
        <v>1</v>
      </c>
      <c r="B82" s="95"/>
      <c r="C82" s="83" t="s">
        <v>123</v>
      </c>
      <c r="D82" s="95"/>
      <c r="E82" s="19">
        <v>747373</v>
      </c>
      <c r="G82" s="20">
        <f>(E82/$AV82)</f>
        <v>22.367731122616945</v>
      </c>
      <c r="I82" s="20">
        <f>IF(G$195,G82/G$195*100,0)</f>
        <v>52.361360207054808</v>
      </c>
      <c r="K82" s="19">
        <v>7920748</v>
      </c>
      <c r="M82" s="20">
        <f>(K82/$AV82)</f>
        <v>237.05587645527191</v>
      </c>
      <c r="O82" s="20">
        <f>IF(M$195,M82/M$195*100,0)</f>
        <v>165.15987571787934</v>
      </c>
      <c r="Q82" s="19">
        <v>5091409</v>
      </c>
      <c r="S82" s="20">
        <f>(Q82/$AV82)</f>
        <v>152.37808637356719</v>
      </c>
      <c r="U82" s="20">
        <f>IF(S$195,S82/S$195*100,0)</f>
        <v>56.375164377633382</v>
      </c>
      <c r="W82" s="19">
        <v>184089</v>
      </c>
      <c r="Y82" s="19">
        <f>(E82+K82+Q82)</f>
        <v>13759530</v>
      </c>
      <c r="AB82" s="19">
        <v>4566632</v>
      </c>
      <c r="AD82" s="20">
        <f>IF($Y82,AB82/$Y82*100,0)</f>
        <v>33.188866189470133</v>
      </c>
      <c r="AF82" s="19">
        <v>3308893</v>
      </c>
      <c r="AH82" s="20">
        <f>IF($Y82,AF82/$Y82*100,0)</f>
        <v>24.048008907280991</v>
      </c>
      <c r="AJ82" s="19">
        <v>185934</v>
      </c>
      <c r="AL82" s="20">
        <f>IF($Y82,AJ82/$Y82*100,0)</f>
        <v>1.3513106915715871</v>
      </c>
      <c r="AN82" s="19">
        <v>4230599</v>
      </c>
      <c r="AP82" s="19">
        <v>1512408.48832</v>
      </c>
      <c r="AR82" s="19">
        <v>1847622.5616799998</v>
      </c>
      <c r="AS82" s="95"/>
      <c r="AT82" s="83">
        <v>1</v>
      </c>
      <c r="AU82" s="95"/>
      <c r="AV82" s="28">
        <v>33413</v>
      </c>
      <c r="AW82" s="95"/>
      <c r="AX82" s="28">
        <f>IF(E82,AV82,0)</f>
        <v>33413</v>
      </c>
      <c r="AY82" s="95"/>
      <c r="AZ82" s="28">
        <f>IF(K82,AV82,0)</f>
        <v>33413</v>
      </c>
      <c r="BA82" s="95"/>
      <c r="BB82" s="28">
        <f>IF(Q82,AV82,0)</f>
        <v>33413</v>
      </c>
    </row>
    <row r="83" spans="1:54" ht="11.25" x14ac:dyDescent="0.25">
      <c r="A83" s="83">
        <v>2</v>
      </c>
      <c r="B83" s="95"/>
      <c r="C83" s="83" t="s">
        <v>124</v>
      </c>
      <c r="D83" s="95"/>
      <c r="E83" s="21">
        <v>821999</v>
      </c>
      <c r="G83" s="20">
        <f>(E83/$AV83)</f>
        <v>7.3134836958939458</v>
      </c>
      <c r="I83" s="20">
        <f>IF(G$195,G83/G$195*100,0)</f>
        <v>17.120375422517249</v>
      </c>
      <c r="K83" s="21">
        <v>17284091</v>
      </c>
      <c r="M83" s="20">
        <f>(K83/$AV83)</f>
        <v>153.77989234396549</v>
      </c>
      <c r="O83" s="20">
        <f>IF(M$195,M83/M$195*100,0)</f>
        <v>107.1404273423713</v>
      </c>
      <c r="Q83" s="21">
        <v>34616400</v>
      </c>
      <c r="S83" s="20">
        <f>(Q83/$AV83)</f>
        <v>307.98878953690109</v>
      </c>
      <c r="U83" s="20">
        <f>IF(S$195,S83/S$195*100,0)</f>
        <v>113.94629667447414</v>
      </c>
      <c r="W83" s="21">
        <v>1296538</v>
      </c>
      <c r="Y83" s="21">
        <f>(E83+K83+Q83)</f>
        <v>52722490</v>
      </c>
      <c r="AB83" s="21">
        <v>18896568</v>
      </c>
      <c r="AD83" s="20">
        <f>IF($Y83,AB83/$Y83*100,0)</f>
        <v>35.841569698244527</v>
      </c>
      <c r="AF83" s="21">
        <v>11080102</v>
      </c>
      <c r="AH83" s="20">
        <f>IF($Y83,AF83/$Y83*100,0)</f>
        <v>21.015892838141749</v>
      </c>
      <c r="AJ83" s="21">
        <v>307061</v>
      </c>
      <c r="AL83" s="20">
        <f>IF($Y83,AJ83/$Y83*100,0)</f>
        <v>0.58240989755984596</v>
      </c>
      <c r="AN83" s="21">
        <v>7390624</v>
      </c>
      <c r="AP83" s="21">
        <v>1596515.4185199998</v>
      </c>
      <c r="AR83" s="21">
        <v>1192488.5214800001</v>
      </c>
      <c r="AS83" s="95"/>
      <c r="AT83" s="83">
        <v>2</v>
      </c>
      <c r="AU83" s="95"/>
      <c r="AV83" s="28">
        <v>112395</v>
      </c>
      <c r="AW83" s="95"/>
      <c r="AX83" s="28">
        <f>IF(E83,AV83,0)</f>
        <v>112395</v>
      </c>
      <c r="AY83" s="95"/>
      <c r="AZ83" s="28">
        <f>IF(K83,AV83,0)</f>
        <v>112395</v>
      </c>
      <c r="BA83" s="95"/>
      <c r="BB83" s="28">
        <f>IF(Q83,AV83,0)</f>
        <v>112395</v>
      </c>
    </row>
    <row r="84" spans="1:54" ht="11.25" x14ac:dyDescent="0.25">
      <c r="A84" s="83">
        <v>3</v>
      </c>
      <c r="B84" s="95"/>
      <c r="C84" s="83" t="s">
        <v>125</v>
      </c>
      <c r="D84" s="95"/>
      <c r="E84" s="21">
        <v>171487</v>
      </c>
      <c r="G84" s="20">
        <f>(E84/$AV84)</f>
        <v>11.264993759442948</v>
      </c>
      <c r="I84" s="20">
        <f>IF(G$195,G84/G$195*100,0)</f>
        <v>26.370595780811868</v>
      </c>
      <c r="K84" s="21">
        <v>5823334</v>
      </c>
      <c r="M84" s="20">
        <f>(K84/$AV84)</f>
        <v>382.53524272482429</v>
      </c>
      <c r="O84" s="20">
        <f>IF(M$195,M84/M$195*100,0)</f>
        <v>266.51721986761885</v>
      </c>
      <c r="Q84" s="21">
        <v>4844553</v>
      </c>
      <c r="S84" s="20">
        <f>(Q84/$AV84)</f>
        <v>318.23904618012216</v>
      </c>
      <c r="U84" s="20">
        <f>IF(S$195,S84/S$195*100,0)</f>
        <v>117.73857361485942</v>
      </c>
      <c r="W84" s="21">
        <v>133890</v>
      </c>
      <c r="Y84" s="21">
        <f>(E84+K84+Q84)</f>
        <v>10839374</v>
      </c>
      <c r="AB84" s="21">
        <v>4579578</v>
      </c>
      <c r="AD84" s="20">
        <f>IF($Y84,AB84/$Y84*100,0)</f>
        <v>42.249469388176848</v>
      </c>
      <c r="AF84" s="21">
        <v>2688090</v>
      </c>
      <c r="AH84" s="20">
        <f>IF($Y84,AF84/$Y84*100,0)</f>
        <v>24.799310366078338</v>
      </c>
      <c r="AJ84" s="21">
        <v>0</v>
      </c>
      <c r="AL84" s="20">
        <f>IF($Y84,AJ84/$Y84*100,0)</f>
        <v>0</v>
      </c>
      <c r="AN84" s="21">
        <v>3366849</v>
      </c>
      <c r="AP84" s="21">
        <v>494638.13407999999</v>
      </c>
      <c r="AR84" s="21">
        <v>760866.87592000002</v>
      </c>
      <c r="AS84" s="95"/>
      <c r="AT84" s="83">
        <v>3</v>
      </c>
      <c r="AU84" s="95"/>
      <c r="AV84" s="28">
        <v>15223</v>
      </c>
      <c r="AW84" s="95"/>
      <c r="AX84" s="28">
        <f>IF(E84,AV84,0)</f>
        <v>15223</v>
      </c>
      <c r="AY84" s="95"/>
      <c r="AZ84" s="28">
        <f>IF(K84,AV84,0)</f>
        <v>15223</v>
      </c>
      <c r="BA84" s="95"/>
      <c r="BB84" s="28">
        <f>IF(Q84,AV84,0)</f>
        <v>15223</v>
      </c>
    </row>
    <row r="85" spans="1:54" ht="11.25" x14ac:dyDescent="0.25">
      <c r="A85" s="83">
        <v>4</v>
      </c>
      <c r="B85" s="95"/>
      <c r="C85" s="83" t="s">
        <v>126</v>
      </c>
      <c r="D85" s="95"/>
      <c r="E85" s="21">
        <v>135818</v>
      </c>
      <c r="G85" s="20">
        <f>(E85/$AV85)</f>
        <v>10.238823972860912</v>
      </c>
      <c r="I85" s="20">
        <f>IF(G$195,G85/G$195*100,0)</f>
        <v>23.968401050632536</v>
      </c>
      <c r="K85" s="21">
        <v>3191439</v>
      </c>
      <c r="M85" s="20">
        <f>(K85/$AV85)</f>
        <v>240.59095363739164</v>
      </c>
      <c r="O85" s="20">
        <f>IF(M$195,M85/M$195*100,0)</f>
        <v>167.62280942271906</v>
      </c>
      <c r="Q85" s="21">
        <v>2254593</v>
      </c>
      <c r="S85" s="20">
        <f>(Q85/$AV85)</f>
        <v>169.96554843573313</v>
      </c>
      <c r="U85" s="20">
        <f>IF(S$195,S85/S$195*100,0)</f>
        <v>62.881979683800594</v>
      </c>
      <c r="W85" s="21">
        <v>109659</v>
      </c>
      <c r="Y85" s="21">
        <f>(E85+K85+Q85)</f>
        <v>5581850</v>
      </c>
      <c r="AB85" s="21">
        <v>1289876</v>
      </c>
      <c r="AD85" s="20">
        <f>IF($Y85,AB85/$Y85*100,0)</f>
        <v>23.108395961912269</v>
      </c>
      <c r="AF85" s="21">
        <v>1083458</v>
      </c>
      <c r="AH85" s="20">
        <f>IF($Y85,AF85/$Y85*100,0)</f>
        <v>19.410374696561174</v>
      </c>
      <c r="AJ85" s="21">
        <v>0</v>
      </c>
      <c r="AL85" s="20">
        <f>IF($Y85,AJ85/$Y85*100,0)</f>
        <v>0</v>
      </c>
      <c r="AN85" s="21">
        <v>2286821</v>
      </c>
      <c r="AP85" s="21"/>
      <c r="AR85" s="21"/>
      <c r="AS85" s="95"/>
      <c r="AT85" s="83">
        <v>4</v>
      </c>
      <c r="AU85" s="95"/>
      <c r="AV85" s="28">
        <v>13265</v>
      </c>
      <c r="AW85" s="95"/>
      <c r="AX85" s="28">
        <f>IF(E85,AV85,0)</f>
        <v>13265</v>
      </c>
      <c r="AY85" s="95"/>
      <c r="AZ85" s="28">
        <f>IF(K85,AV85,0)</f>
        <v>13265</v>
      </c>
      <c r="BA85" s="95"/>
      <c r="BB85" s="28">
        <f>IF(Q85,AV85,0)</f>
        <v>13265</v>
      </c>
    </row>
    <row r="86" spans="1:54" ht="11.25" x14ac:dyDescent="0.25">
      <c r="A86" s="83">
        <v>5</v>
      </c>
      <c r="B86" s="95"/>
      <c r="C86" s="83" t="s">
        <v>127</v>
      </c>
      <c r="D86" s="95"/>
      <c r="E86" s="21">
        <v>0</v>
      </c>
      <c r="G86" s="20">
        <v>0</v>
      </c>
      <c r="I86" s="20">
        <f>IF(G$195,G86/G$195*100,0)</f>
        <v>0</v>
      </c>
      <c r="K86" s="21">
        <v>0</v>
      </c>
      <c r="M86" s="20">
        <v>0</v>
      </c>
      <c r="O86" s="20">
        <f>IF(M$195,M86/M$195*100,0)</f>
        <v>0</v>
      </c>
      <c r="Q86" s="21">
        <v>0</v>
      </c>
      <c r="S86" s="20">
        <v>0</v>
      </c>
      <c r="U86" s="20">
        <f>IF(S$195,S86/S$195*100,0)</f>
        <v>0</v>
      </c>
      <c r="W86" s="21">
        <v>0</v>
      </c>
      <c r="Y86" s="21">
        <f>(E86+K86+Q86)</f>
        <v>0</v>
      </c>
      <c r="AB86" s="21">
        <v>0</v>
      </c>
      <c r="AD86" s="22">
        <f>IF($Y86,AB86/$Y86*100,0)</f>
        <v>0</v>
      </c>
      <c r="AF86" s="21">
        <v>0</v>
      </c>
      <c r="AH86" s="22">
        <f>IF($Y86,AF86/$Y86*100,0)</f>
        <v>0</v>
      </c>
      <c r="AJ86" s="21">
        <v>0</v>
      </c>
      <c r="AL86" s="22">
        <f>IF($Y86,AJ86/$Y86*100,0)</f>
        <v>0</v>
      </c>
      <c r="AN86" s="21">
        <v>0</v>
      </c>
      <c r="AP86" s="21"/>
      <c r="AR86" s="21"/>
      <c r="AS86" s="95"/>
      <c r="AT86" s="83">
        <v>5</v>
      </c>
      <c r="AU86" s="95"/>
      <c r="AV86" s="28">
        <v>0</v>
      </c>
      <c r="AW86" s="95"/>
      <c r="AX86" s="28">
        <f>IF(E86,AV86,0)</f>
        <v>0</v>
      </c>
      <c r="AY86" s="95"/>
      <c r="AZ86" s="28">
        <f>IF(K86,AV86,0)</f>
        <v>0</v>
      </c>
      <c r="BA86" s="95"/>
      <c r="BB86" s="28">
        <f>IF(Q86,AV86,0)</f>
        <v>0</v>
      </c>
    </row>
    <row r="87" spans="1:54" ht="11.25" x14ac:dyDescent="0.25">
      <c r="A87" s="83">
        <v>6</v>
      </c>
      <c r="B87" s="95"/>
      <c r="C87" s="83" t="s">
        <v>128</v>
      </c>
      <c r="D87" s="95"/>
      <c r="E87" s="21">
        <v>120000</v>
      </c>
      <c r="G87" s="20">
        <f>(E87/$AV87)</f>
        <v>7.4446305602084495</v>
      </c>
      <c r="I87" s="20">
        <f>IF(G$195,G87/G$195*100,0)</f>
        <v>17.427381446720304</v>
      </c>
      <c r="K87" s="21">
        <v>1392523</v>
      </c>
      <c r="M87" s="20">
        <f>(K87/$AV87)</f>
        <v>86.390160679942923</v>
      </c>
      <c r="O87" s="20">
        <f>IF(M$195,M87/M$195*100,0)</f>
        <v>60.189135213609212</v>
      </c>
      <c r="Q87" s="21">
        <v>4247595</v>
      </c>
      <c r="S87" s="20">
        <f>(Q87/$AV87)</f>
        <v>263.5147962032384</v>
      </c>
      <c r="U87" s="20">
        <f>IF(S$195,S87/S$195*100,0)</f>
        <v>97.492298961388727</v>
      </c>
      <c r="W87" s="21">
        <v>99534</v>
      </c>
      <c r="Y87" s="21">
        <f>(E87+K87+Q87)</f>
        <v>5760118</v>
      </c>
      <c r="AB87" s="21">
        <v>2428766</v>
      </c>
      <c r="AD87" s="22">
        <f>IF($Y87,AB87/$Y87*100,0)</f>
        <v>42.165212587658793</v>
      </c>
      <c r="AF87" s="21">
        <v>1354374</v>
      </c>
      <c r="AH87" s="22">
        <f>IF($Y87,AF87/$Y87*100,0)</f>
        <v>23.512955810974706</v>
      </c>
      <c r="AJ87" s="21">
        <v>30118</v>
      </c>
      <c r="AL87" s="22">
        <f>IF($Y87,AJ87/$Y87*100,0)</f>
        <v>0.52287123284627157</v>
      </c>
      <c r="AN87" s="21">
        <v>1166494</v>
      </c>
      <c r="AP87" s="21">
        <v>351749.14919999999</v>
      </c>
      <c r="AR87" s="21">
        <v>698721.72080000001</v>
      </c>
      <c r="AS87" s="95"/>
      <c r="AT87" s="83">
        <v>6</v>
      </c>
      <c r="AU87" s="95"/>
      <c r="AV87" s="28">
        <v>16119</v>
      </c>
      <c r="AW87" s="95"/>
      <c r="AX87" s="28">
        <f>IF(E87,AV87,0)</f>
        <v>16119</v>
      </c>
      <c r="AY87" s="95"/>
      <c r="AZ87" s="28">
        <f>IF(K87,AV87,0)</f>
        <v>16119</v>
      </c>
      <c r="BA87" s="95"/>
      <c r="BB87" s="28">
        <f>IF(Q87,AV87,0)</f>
        <v>16119</v>
      </c>
    </row>
    <row r="88" spans="1:54" ht="11.25" x14ac:dyDescent="0.25">
      <c r="A88" s="83">
        <v>7</v>
      </c>
      <c r="B88" s="95"/>
      <c r="C88" s="83" t="s">
        <v>129</v>
      </c>
      <c r="D88" s="95"/>
      <c r="E88" s="21">
        <v>35124953</v>
      </c>
      <c r="G88" s="20">
        <f>(E88/$AV88)</f>
        <v>147.18618606034957</v>
      </c>
      <c r="I88" s="20">
        <f>IF(G$195,G88/G$195*100,0)</f>
        <v>344.55300198131476</v>
      </c>
      <c r="K88" s="21">
        <v>41870083</v>
      </c>
      <c r="M88" s="20">
        <f>(K88/$AV88)</f>
        <v>175.45070670415643</v>
      </c>
      <c r="O88" s="20">
        <f>IF(M$195,M88/M$195*100,0)</f>
        <v>122.23876221579381</v>
      </c>
      <c r="Q88" s="21">
        <v>229656947</v>
      </c>
      <c r="S88" s="20">
        <f>(Q88/$AV88)</f>
        <v>962.34520601903262</v>
      </c>
      <c r="U88" s="20">
        <f>IF(S$195,S88/S$195*100,0)</f>
        <v>356.03786914836536</v>
      </c>
      <c r="W88" s="21">
        <v>6232844</v>
      </c>
      <c r="Y88" s="21">
        <f>(E88+K88+Q88)</f>
        <v>306651983</v>
      </c>
      <c r="AB88" s="21">
        <v>21524666</v>
      </c>
      <c r="AD88" s="22">
        <f>IF($Y88,AB88/$Y88*100,0)</f>
        <v>7.0192489184066353</v>
      </c>
      <c r="AF88" s="21">
        <v>18037892</v>
      </c>
      <c r="AH88" s="22">
        <f>IF($Y88,AF88/$Y88*100,0)</f>
        <v>5.8822029531764031</v>
      </c>
      <c r="AJ88" s="21">
        <v>0</v>
      </c>
      <c r="AL88" s="22">
        <f>IF($Y88,AJ88/$Y88*100,0)</f>
        <v>0</v>
      </c>
      <c r="AN88" s="21">
        <v>4490176</v>
      </c>
      <c r="AP88" s="21">
        <v>3784551.6761600003</v>
      </c>
      <c r="AR88" s="21">
        <v>1195508.0238399999</v>
      </c>
      <c r="AS88" s="95"/>
      <c r="AT88" s="83">
        <v>7</v>
      </c>
      <c r="AU88" s="95"/>
      <c r="AV88" s="28">
        <v>238643</v>
      </c>
      <c r="AW88" s="95"/>
      <c r="AX88" s="28">
        <f>IF(E88,AV88,0)</f>
        <v>238643</v>
      </c>
      <c r="AY88" s="95"/>
      <c r="AZ88" s="28">
        <f>IF(K88,AV88,0)</f>
        <v>238643</v>
      </c>
      <c r="BA88" s="95"/>
      <c r="BB88" s="28">
        <f>IF(Q88,AV88,0)</f>
        <v>238643</v>
      </c>
    </row>
    <row r="89" spans="1:54" ht="11.25" x14ac:dyDescent="0.25">
      <c r="A89" s="83">
        <v>8</v>
      </c>
      <c r="B89" s="95"/>
      <c r="C89" s="83" t="s">
        <v>130</v>
      </c>
      <c r="D89" s="95"/>
      <c r="E89" s="21">
        <v>579123</v>
      </c>
      <c r="G89" s="20">
        <f>(E89/$AV89)</f>
        <v>7.4738085098145497</v>
      </c>
      <c r="I89" s="20">
        <f>IF(G$195,G89/G$195*100,0)</f>
        <v>17.495685072199933</v>
      </c>
      <c r="K89" s="21">
        <v>7312126</v>
      </c>
      <c r="M89" s="20">
        <f>(K89/$AV89)</f>
        <v>94.365842012208503</v>
      </c>
      <c r="O89" s="20">
        <f>IF(M$195,M89/M$195*100,0)</f>
        <v>65.745894899551587</v>
      </c>
      <c r="Q89" s="21">
        <v>16660148</v>
      </c>
      <c r="S89" s="20">
        <f>(Q89/$AV89)</f>
        <v>215.00571708802767</v>
      </c>
      <c r="U89" s="20">
        <f>IF(S$195,S89/S$195*100,0)</f>
        <v>79.545444699003042</v>
      </c>
      <c r="W89" s="21">
        <v>348406</v>
      </c>
      <c r="Y89" s="21">
        <f>(E89+K89+Q89)</f>
        <v>24551397</v>
      </c>
      <c r="AB89" s="21">
        <v>9331048</v>
      </c>
      <c r="AD89" s="22">
        <f>IF($Y89,AB89/$Y89*100,0)</f>
        <v>38.006179444697182</v>
      </c>
      <c r="AF89" s="21">
        <v>7877945</v>
      </c>
      <c r="AH89" s="22">
        <f>IF($Y89,AF89/$Y89*100,0)</f>
        <v>32.087563082459219</v>
      </c>
      <c r="AJ89" s="21">
        <v>78938</v>
      </c>
      <c r="AL89" s="22">
        <f>IF($Y89,AJ89/$Y89*100,0)</f>
        <v>0.32152141892373781</v>
      </c>
      <c r="AN89" s="21">
        <v>4605061</v>
      </c>
      <c r="AP89" s="21">
        <v>1354468.6128000002</v>
      </c>
      <c r="AR89" s="21">
        <v>1639895.8972</v>
      </c>
      <c r="AS89" s="95"/>
      <c r="AT89" s="83">
        <v>8</v>
      </c>
      <c r="AU89" s="95"/>
      <c r="AV89" s="28">
        <v>77487</v>
      </c>
      <c r="AW89" s="95"/>
      <c r="AX89" s="28">
        <f>IF(E89,AV89,0)</f>
        <v>77487</v>
      </c>
      <c r="AY89" s="95"/>
      <c r="AZ89" s="28">
        <f>IF(K89,AV89,0)</f>
        <v>77487</v>
      </c>
      <c r="BA89" s="95"/>
      <c r="BB89" s="28">
        <f>IF(Q89,AV89,0)</f>
        <v>77487</v>
      </c>
    </row>
    <row r="90" spans="1:54" ht="11.25" x14ac:dyDescent="0.25">
      <c r="A90" s="83">
        <v>9</v>
      </c>
      <c r="B90" s="95"/>
      <c r="C90" s="83" t="s">
        <v>131</v>
      </c>
      <c r="D90" s="95"/>
      <c r="E90" s="21">
        <v>100592</v>
      </c>
      <c r="G90" s="20">
        <f>(E90/$AV90)</f>
        <v>23.899263483012593</v>
      </c>
      <c r="I90" s="20">
        <f>IF(G$195,G90/G$195*100,0)</f>
        <v>55.946574869723506</v>
      </c>
      <c r="K90" s="21">
        <v>813866</v>
      </c>
      <c r="M90" s="20">
        <f>(K90/$AV90)</f>
        <v>193.36326918507959</v>
      </c>
      <c r="O90" s="20">
        <f>IF(M$195,M90/M$195*100,0)</f>
        <v>134.71867470468004</v>
      </c>
      <c r="Q90" s="21">
        <v>1049375</v>
      </c>
      <c r="S90" s="20">
        <f>(Q90/$AV90)</f>
        <v>249.31693989071039</v>
      </c>
      <c r="U90" s="20">
        <f>IF(S$195,S90/S$195*100,0)</f>
        <v>92.239532618946768</v>
      </c>
      <c r="W90" s="21">
        <v>82612</v>
      </c>
      <c r="Y90" s="21">
        <f>(E90+K90+Q90)</f>
        <v>1963833</v>
      </c>
      <c r="AB90" s="21">
        <v>684729</v>
      </c>
      <c r="AD90" s="22">
        <f>IF($Y90,AB90/$Y90*100,0)</f>
        <v>34.866966794019653</v>
      </c>
      <c r="AF90" s="21">
        <v>533166</v>
      </c>
      <c r="AH90" s="22">
        <f>IF($Y90,AF90/$Y90*100,0)</f>
        <v>27.149253526139951</v>
      </c>
      <c r="AJ90" s="21">
        <v>0</v>
      </c>
      <c r="AL90" s="22">
        <f>IF($Y90,AJ90/$Y90*100,0)</f>
        <v>0</v>
      </c>
      <c r="AN90" s="21">
        <v>490084</v>
      </c>
      <c r="AP90" s="21"/>
      <c r="AR90" s="21"/>
      <c r="AS90" s="95"/>
      <c r="AT90" s="83">
        <v>9</v>
      </c>
      <c r="AU90" s="95"/>
      <c r="AV90" s="28">
        <v>4209</v>
      </c>
      <c r="AW90" s="95"/>
      <c r="AX90" s="28">
        <f>IF(E90,AV90,0)</f>
        <v>4209</v>
      </c>
      <c r="AY90" s="95"/>
      <c r="AZ90" s="28">
        <f>IF(K90,AV90,0)</f>
        <v>4209</v>
      </c>
      <c r="BA90" s="95"/>
      <c r="BB90" s="28">
        <f>IF(Q90,AV90,0)</f>
        <v>4209</v>
      </c>
    </row>
    <row r="91" spans="1:54" ht="11.25" x14ac:dyDescent="0.25">
      <c r="A91" s="83">
        <v>10</v>
      </c>
      <c r="B91" s="95"/>
      <c r="C91" s="83" t="s">
        <v>132</v>
      </c>
      <c r="D91" s="95"/>
      <c r="E91" s="21">
        <v>0</v>
      </c>
      <c r="G91" s="20">
        <v>0</v>
      </c>
      <c r="I91" s="20">
        <f>IF(G$195,G91/G$195*100,0)</f>
        <v>0</v>
      </c>
      <c r="K91" s="21">
        <v>0</v>
      </c>
      <c r="M91" s="20">
        <v>0</v>
      </c>
      <c r="O91" s="20">
        <f>IF(M$195,M91/M$195*100,0)</f>
        <v>0</v>
      </c>
      <c r="Q91" s="21">
        <v>0</v>
      </c>
      <c r="S91" s="20">
        <v>0</v>
      </c>
      <c r="U91" s="20">
        <f>IF(S$195,S91/S$195*100,0)</f>
        <v>0</v>
      </c>
      <c r="W91" s="21">
        <v>0</v>
      </c>
      <c r="Y91" s="21">
        <f>(E91+K91+Q91)</f>
        <v>0</v>
      </c>
      <c r="AB91" s="21">
        <v>0</v>
      </c>
      <c r="AD91" s="22">
        <f>IF($Y91,AB91/$Y91*100,0)</f>
        <v>0</v>
      </c>
      <c r="AF91" s="21">
        <v>0</v>
      </c>
      <c r="AH91" s="22">
        <f>IF($Y91,AF91/$Y91*100,0)</f>
        <v>0</v>
      </c>
      <c r="AJ91" s="21">
        <v>0</v>
      </c>
      <c r="AL91" s="22">
        <f>IF($Y91,AJ91/$Y91*100,0)</f>
        <v>0</v>
      </c>
      <c r="AN91" s="21">
        <v>0</v>
      </c>
      <c r="AP91" s="21"/>
      <c r="AR91" s="21"/>
      <c r="AS91" s="95"/>
      <c r="AT91" s="83">
        <v>10</v>
      </c>
      <c r="AU91" s="95"/>
      <c r="AV91" s="28">
        <v>0</v>
      </c>
      <c r="AW91" s="95"/>
      <c r="AX91" s="28">
        <f>IF(E91,AV91,0)</f>
        <v>0</v>
      </c>
      <c r="AY91" s="95"/>
      <c r="AZ91" s="28">
        <f>IF(K91,AV91,0)</f>
        <v>0</v>
      </c>
      <c r="BA91" s="95"/>
      <c r="BB91" s="28">
        <f>IF(Q91,AV91,0)</f>
        <v>0</v>
      </c>
    </row>
    <row r="92" spans="1:54" ht="11.25" x14ac:dyDescent="0.25">
      <c r="A92" s="83">
        <v>11</v>
      </c>
      <c r="B92" s="95"/>
      <c r="C92" s="83" t="s">
        <v>133</v>
      </c>
      <c r="D92" s="95"/>
      <c r="E92" s="21">
        <v>92789</v>
      </c>
      <c r="G92" s="20">
        <f>(E92/$AV92)</f>
        <v>14.798883572567783</v>
      </c>
      <c r="I92" s="20">
        <f>IF(G$195,G92/G$195*100,0)</f>
        <v>34.643195108061924</v>
      </c>
      <c r="K92" s="21">
        <v>3774675</v>
      </c>
      <c r="M92" s="20">
        <f>(K92/$AV92)</f>
        <v>602.02153110047846</v>
      </c>
      <c r="O92" s="20">
        <f>IF(M$195,M92/M$195*100,0)</f>
        <v>419.43613776983523</v>
      </c>
      <c r="Q92" s="21">
        <v>1344449</v>
      </c>
      <c r="S92" s="20">
        <f>(Q92/$AV92)</f>
        <v>214.425677830941</v>
      </c>
      <c r="U92" s="20">
        <f>IF(S$195,S92/S$195*100,0)</f>
        <v>79.330848169790997</v>
      </c>
      <c r="W92" s="21">
        <v>55178</v>
      </c>
      <c r="Y92" s="21">
        <f>(E92+K92+Q92)</f>
        <v>5211913</v>
      </c>
      <c r="AB92" s="21">
        <v>1553667</v>
      </c>
      <c r="AD92" s="22">
        <f>IF($Y92,AB92/$Y92*100,0)</f>
        <v>29.8099181624866</v>
      </c>
      <c r="AF92" s="21">
        <v>902495</v>
      </c>
      <c r="AH92" s="22">
        <f>IF($Y92,AF92/$Y92*100,0)</f>
        <v>17.316002780552935</v>
      </c>
      <c r="AJ92" s="21">
        <v>165734</v>
      </c>
      <c r="AL92" s="22">
        <f>IF($Y92,AJ92/$Y92*100,0)</f>
        <v>3.1799072624581419</v>
      </c>
      <c r="AN92" s="21">
        <v>2786252</v>
      </c>
      <c r="AP92" s="21">
        <v>275379.88543999998</v>
      </c>
      <c r="AR92" s="21">
        <v>182308.81456</v>
      </c>
      <c r="AS92" s="95"/>
      <c r="AT92" s="83">
        <v>11</v>
      </c>
      <c r="AU92" s="95"/>
      <c r="AV92" s="28">
        <v>6270</v>
      </c>
      <c r="AW92" s="95"/>
      <c r="AX92" s="28">
        <f>IF(E92,AV92,0)</f>
        <v>6270</v>
      </c>
      <c r="AY92" s="95"/>
      <c r="AZ92" s="28">
        <f>IF(K92,AV92,0)</f>
        <v>6270</v>
      </c>
      <c r="BA92" s="95"/>
      <c r="BB92" s="28">
        <f>IF(Q92,AV92,0)</f>
        <v>6270</v>
      </c>
    </row>
    <row r="93" spans="1:54" ht="11.25" x14ac:dyDescent="0.25">
      <c r="A93" s="83">
        <v>12</v>
      </c>
      <c r="B93" s="95"/>
      <c r="C93" s="83" t="s">
        <v>134</v>
      </c>
      <c r="D93" s="95"/>
      <c r="E93" s="21">
        <v>376231</v>
      </c>
      <c r="G93" s="20">
        <f>(E93/$AV93)</f>
        <v>11.198684367186569</v>
      </c>
      <c r="I93" s="20">
        <f>IF(G$195,G93/G$195*100,0)</f>
        <v>26.21536993541817</v>
      </c>
      <c r="K93" s="21">
        <v>840470</v>
      </c>
      <c r="M93" s="20">
        <f>(K93/$AV93)</f>
        <v>25.016966305512561</v>
      </c>
      <c r="O93" s="20">
        <f>IF(M$195,M93/M$195*100,0)</f>
        <v>17.429641937758184</v>
      </c>
      <c r="Q93" s="21">
        <v>3747494</v>
      </c>
      <c r="S93" s="20">
        <f>(Q93/$AV93)</f>
        <v>111.54583879033218</v>
      </c>
      <c r="U93" s="20">
        <f>IF(S$195,S93/S$195*100,0)</f>
        <v>41.268499605838421</v>
      </c>
      <c r="W93" s="21">
        <v>557559</v>
      </c>
      <c r="Y93" s="21">
        <f>(E93+K93+Q93)</f>
        <v>4964195</v>
      </c>
      <c r="AB93" s="21">
        <v>1787404</v>
      </c>
      <c r="AD93" s="22">
        <f>IF($Y93,AB93/$Y93*100,0)</f>
        <v>36.005918381530137</v>
      </c>
      <c r="AF93" s="21">
        <v>1113629</v>
      </c>
      <c r="AH93" s="22">
        <f>IF($Y93,AF93/$Y93*100,0)</f>
        <v>22.433224319350874</v>
      </c>
      <c r="AJ93" s="21">
        <v>8932</v>
      </c>
      <c r="AL93" s="22">
        <f>IF($Y93,AJ93/$Y93*100,0)</f>
        <v>0.17992846775761226</v>
      </c>
      <c r="AN93" s="21">
        <v>342373</v>
      </c>
      <c r="AP93" s="21">
        <v>556471.91216000007</v>
      </c>
      <c r="AR93" s="21">
        <v>312884.29783999996</v>
      </c>
      <c r="AS93" s="95"/>
      <c r="AT93" s="83">
        <v>12</v>
      </c>
      <c r="AU93" s="95"/>
      <c r="AV93" s="28">
        <v>33596</v>
      </c>
      <c r="AW93" s="95"/>
      <c r="AX93" s="28">
        <f>IF(E93,AV93,0)</f>
        <v>33596</v>
      </c>
      <c r="AY93" s="95"/>
      <c r="AZ93" s="28">
        <f>IF(K93,AV93,0)</f>
        <v>33596</v>
      </c>
      <c r="BA93" s="95"/>
      <c r="BB93" s="28">
        <f>IF(Q93,AV93,0)</f>
        <v>33596</v>
      </c>
    </row>
    <row r="94" spans="1:54" ht="11.25" x14ac:dyDescent="0.25">
      <c r="A94" s="83">
        <v>13</v>
      </c>
      <c r="B94" s="95"/>
      <c r="C94" s="83" t="s">
        <v>135</v>
      </c>
      <c r="D94" s="95"/>
      <c r="E94" s="21">
        <v>0</v>
      </c>
      <c r="G94" s="20">
        <v>0</v>
      </c>
      <c r="I94" s="20">
        <f>IF(G$195,G94/G$195*100,0)</f>
        <v>0</v>
      </c>
      <c r="K94" s="21">
        <v>0</v>
      </c>
      <c r="M94" s="20">
        <v>0</v>
      </c>
      <c r="O94" s="20">
        <f>IF(M$195,M94/M$195*100,0)</f>
        <v>0</v>
      </c>
      <c r="Q94" s="21">
        <v>0</v>
      </c>
      <c r="S94" s="20">
        <v>0</v>
      </c>
      <c r="U94" s="20">
        <f>IF(S$195,S94/S$195*100,0)</f>
        <v>0</v>
      </c>
      <c r="W94" s="21">
        <v>0</v>
      </c>
      <c r="Y94" s="21">
        <f>(E94+K94+Q94)</f>
        <v>0</v>
      </c>
      <c r="AB94" s="21">
        <v>0</v>
      </c>
      <c r="AD94" s="22">
        <f>IF($Y94,AB94/$Y94*100,0)</f>
        <v>0</v>
      </c>
      <c r="AF94" s="21">
        <v>0</v>
      </c>
      <c r="AH94" s="22">
        <f>IF($Y94,AF94/$Y94*100,0)</f>
        <v>0</v>
      </c>
      <c r="AJ94" s="21">
        <v>0</v>
      </c>
      <c r="AL94" s="22">
        <f>IF($Y94,AJ94/$Y94*100,0)</f>
        <v>0</v>
      </c>
      <c r="AN94" s="21">
        <v>0</v>
      </c>
      <c r="AP94" s="21"/>
      <c r="AR94" s="21"/>
      <c r="AS94" s="95"/>
      <c r="AT94" s="83">
        <v>13</v>
      </c>
      <c r="AU94" s="95"/>
      <c r="AV94" s="28">
        <v>0</v>
      </c>
      <c r="AW94" s="95"/>
      <c r="AX94" s="28">
        <f>IF(E94,AV94,0)</f>
        <v>0</v>
      </c>
      <c r="AY94" s="95"/>
      <c r="AZ94" s="28">
        <f>IF(K94,AV94,0)</f>
        <v>0</v>
      </c>
      <c r="BA94" s="95"/>
      <c r="BB94" s="28">
        <f>IF(Q94,AV94,0)</f>
        <v>0</v>
      </c>
    </row>
    <row r="95" spans="1:54" ht="11.25" x14ac:dyDescent="0.25">
      <c r="A95" s="83">
        <v>14</v>
      </c>
      <c r="B95" s="95"/>
      <c r="C95" s="83" t="s">
        <v>136</v>
      </c>
      <c r="D95" s="95"/>
      <c r="E95" s="21">
        <v>0</v>
      </c>
      <c r="G95" s="20">
        <v>0</v>
      </c>
      <c r="I95" s="20">
        <f>IF(G$195,G95/G$195*100,0)</f>
        <v>0</v>
      </c>
      <c r="K95" s="21">
        <v>0</v>
      </c>
      <c r="M95" s="20">
        <v>0</v>
      </c>
      <c r="O95" s="20">
        <f>IF(M$195,M95/M$195*100,0)</f>
        <v>0</v>
      </c>
      <c r="Q95" s="21">
        <v>0</v>
      </c>
      <c r="S95" s="20">
        <v>0</v>
      </c>
      <c r="U95" s="20">
        <f>IF(S$195,S95/S$195*100,0)</f>
        <v>0</v>
      </c>
      <c r="W95" s="21">
        <v>0</v>
      </c>
      <c r="Y95" s="21">
        <f>(E95+K95+Q95)</f>
        <v>0</v>
      </c>
      <c r="AB95" s="21">
        <v>0</v>
      </c>
      <c r="AD95" s="22">
        <f>IF($Y95,AB95/$Y95*100,0)</f>
        <v>0</v>
      </c>
      <c r="AF95" s="21">
        <v>0</v>
      </c>
      <c r="AH95" s="22">
        <f>IF($Y95,AF95/$Y95*100,0)</f>
        <v>0</v>
      </c>
      <c r="AJ95" s="21">
        <v>0</v>
      </c>
      <c r="AL95" s="22">
        <f>IF($Y95,AJ95/$Y95*100,0)</f>
        <v>0</v>
      </c>
      <c r="AN95" s="21">
        <v>0</v>
      </c>
      <c r="AP95" s="21"/>
      <c r="AR95" s="21"/>
      <c r="AS95" s="95"/>
      <c r="AT95" s="83">
        <v>14</v>
      </c>
      <c r="AU95" s="95"/>
      <c r="AV95" s="28">
        <v>0</v>
      </c>
      <c r="AW95" s="95"/>
      <c r="AX95" s="28">
        <f>IF(E95,AV95,0)</f>
        <v>0</v>
      </c>
      <c r="AY95" s="95"/>
      <c r="AZ95" s="28">
        <f>IF(K95,AV95,0)</f>
        <v>0</v>
      </c>
      <c r="BA95" s="95"/>
      <c r="BB95" s="28">
        <f>IF(Q95,AV95,0)</f>
        <v>0</v>
      </c>
    </row>
    <row r="96" spans="1:54" ht="11.25" x14ac:dyDescent="0.25">
      <c r="A96" s="83">
        <v>15</v>
      </c>
      <c r="B96" s="95"/>
      <c r="C96" s="83" t="s">
        <v>137</v>
      </c>
      <c r="D96" s="95"/>
      <c r="E96" s="21">
        <v>0</v>
      </c>
      <c r="G96" s="20">
        <v>0</v>
      </c>
      <c r="I96" s="20">
        <f>IF(G$195,G96/G$195*100,0)</f>
        <v>0</v>
      </c>
      <c r="K96" s="21">
        <v>0</v>
      </c>
      <c r="M96" s="20">
        <v>0</v>
      </c>
      <c r="O96" s="20">
        <f>IF(M$195,M96/M$195*100,0)</f>
        <v>0</v>
      </c>
      <c r="Q96" s="21">
        <v>0</v>
      </c>
      <c r="S96" s="20">
        <v>0</v>
      </c>
      <c r="U96" s="20">
        <f>IF(S$195,S96/S$195*100,0)</f>
        <v>0</v>
      </c>
      <c r="W96" s="21">
        <v>0</v>
      </c>
      <c r="Y96" s="21">
        <f>(E96+K96+Q96)</f>
        <v>0</v>
      </c>
      <c r="AB96" s="21">
        <v>0</v>
      </c>
      <c r="AD96" s="22">
        <f>IF($Y96,AB96/$Y96*100,0)</f>
        <v>0</v>
      </c>
      <c r="AF96" s="21">
        <v>0</v>
      </c>
      <c r="AH96" s="22">
        <f>IF($Y96,AF96/$Y96*100,0)</f>
        <v>0</v>
      </c>
      <c r="AJ96" s="21">
        <v>0</v>
      </c>
      <c r="AL96" s="22">
        <f>IF($Y96,AJ96/$Y96*100,0)</f>
        <v>0</v>
      </c>
      <c r="AN96" s="21">
        <v>0</v>
      </c>
      <c r="AP96" s="21"/>
      <c r="AR96" s="21"/>
      <c r="AS96" s="95"/>
      <c r="AT96" s="83">
        <v>15</v>
      </c>
      <c r="AU96" s="95"/>
      <c r="AV96" s="28">
        <v>0</v>
      </c>
      <c r="AW96" s="95"/>
      <c r="AX96" s="28">
        <f>IF(E96,AV96,0)</f>
        <v>0</v>
      </c>
      <c r="AY96" s="95"/>
      <c r="AZ96" s="28">
        <f>IF(K96,AV96,0)</f>
        <v>0</v>
      </c>
      <c r="BA96" s="95"/>
      <c r="BB96" s="28">
        <f>IF(Q96,AV96,0)</f>
        <v>0</v>
      </c>
    </row>
    <row r="97" spans="1:54" ht="11.25" x14ac:dyDescent="0.25">
      <c r="A97" s="83">
        <v>16</v>
      </c>
      <c r="B97" s="95"/>
      <c r="C97" s="83" t="s">
        <v>138</v>
      </c>
      <c r="D97" s="95"/>
      <c r="E97" s="21">
        <v>409181</v>
      </c>
      <c r="G97" s="20">
        <f>(E97/$AV97)</f>
        <v>7.3466855788566505</v>
      </c>
      <c r="I97" s="20">
        <f>IF(G$195,G97/G$195*100,0)</f>
        <v>17.198098806432789</v>
      </c>
      <c r="K97" s="21">
        <v>6432411</v>
      </c>
      <c r="M97" s="20">
        <f>(K97/$AV97)</f>
        <v>115.49143565067509</v>
      </c>
      <c r="O97" s="20">
        <f>IF(M$195,M97/M$195*100,0)</f>
        <v>80.464367489088488</v>
      </c>
      <c r="Q97" s="21">
        <v>13192098</v>
      </c>
      <c r="S97" s="20">
        <f>(Q97/$AV97)</f>
        <v>236.8589844872163</v>
      </c>
      <c r="U97" s="20">
        <f>IF(S$195,S97/S$195*100,0)</f>
        <v>87.630475631845542</v>
      </c>
      <c r="W97" s="21">
        <v>429541</v>
      </c>
      <c r="Y97" s="21">
        <f>(E97+K97+Q97)</f>
        <v>20033690</v>
      </c>
      <c r="AB97" s="21">
        <v>7214104</v>
      </c>
      <c r="AD97" s="22">
        <f>IF($Y97,AB97/$Y97*100,0)</f>
        <v>36.009861388491089</v>
      </c>
      <c r="AF97" s="21">
        <v>4558522</v>
      </c>
      <c r="AH97" s="22">
        <f>IF($Y97,AF97/$Y97*100,0)</f>
        <v>22.754280414641535</v>
      </c>
      <c r="AJ97" s="21">
        <v>139168</v>
      </c>
      <c r="AL97" s="22">
        <f>IF($Y97,AJ97/$Y97*100,0)</f>
        <v>0.69466982867359928</v>
      </c>
      <c r="AN97" s="21">
        <v>5390110</v>
      </c>
      <c r="AP97" s="21">
        <v>1143755.2966400001</v>
      </c>
      <c r="AR97" s="21">
        <v>2064695.4433599999</v>
      </c>
      <c r="AS97" s="95"/>
      <c r="AT97" s="83">
        <v>16</v>
      </c>
      <c r="AU97" s="95"/>
      <c r="AV97" s="28">
        <v>55696</v>
      </c>
      <c r="AW97" s="95"/>
      <c r="AX97" s="28">
        <f>IF(E97,AV97,0)</f>
        <v>55696</v>
      </c>
      <c r="AY97" s="95"/>
      <c r="AZ97" s="28">
        <f>IF(K97,AV97,0)</f>
        <v>55696</v>
      </c>
      <c r="BA97" s="95"/>
      <c r="BB97" s="28">
        <f>IF(Q97,AV97,0)</f>
        <v>55696</v>
      </c>
    </row>
    <row r="98" spans="1:54" ht="11.25" x14ac:dyDescent="0.25">
      <c r="A98" s="83">
        <v>17</v>
      </c>
      <c r="B98" s="95"/>
      <c r="C98" s="83" t="s">
        <v>139</v>
      </c>
      <c r="D98" s="95"/>
      <c r="E98" s="21">
        <v>275404</v>
      </c>
      <c r="G98" s="20">
        <f>(E98/$AV98)</f>
        <v>8.9165020882571948</v>
      </c>
      <c r="I98" s="20">
        <f>IF(G$195,G98/G$195*100,0)</f>
        <v>20.872934097375186</v>
      </c>
      <c r="K98" s="21">
        <v>3706397</v>
      </c>
      <c r="M98" s="20">
        <f>(K98/$AV98)</f>
        <v>119.99860782853628</v>
      </c>
      <c r="O98" s="20">
        <f>IF(M$195,M98/M$195*100,0)</f>
        <v>83.604572270618533</v>
      </c>
      <c r="Q98" s="21">
        <v>5575639</v>
      </c>
      <c r="S98" s="20">
        <f>(Q98/$AV98)</f>
        <v>180.51733739113544</v>
      </c>
      <c r="U98" s="20">
        <f>IF(S$195,S98/S$195*100,0)</f>
        <v>66.785814224553107</v>
      </c>
      <c r="W98" s="21">
        <v>492498</v>
      </c>
      <c r="Y98" s="21">
        <f>(E98+K98+Q98)</f>
        <v>9557440</v>
      </c>
      <c r="AB98" s="21">
        <v>2911711</v>
      </c>
      <c r="AD98" s="22">
        <f>IF($Y98,AB98/$Y98*100,0)</f>
        <v>30.465386128503031</v>
      </c>
      <c r="AF98" s="21">
        <v>2063461</v>
      </c>
      <c r="AH98" s="22">
        <f>IF($Y98,AF98/$Y98*100,0)</f>
        <v>21.590101533465027</v>
      </c>
      <c r="AJ98" s="21">
        <v>0</v>
      </c>
      <c r="AL98" s="22">
        <f>IF($Y98,AJ98/$Y98*100,0)</f>
        <v>0</v>
      </c>
      <c r="AN98" s="21">
        <v>2301958</v>
      </c>
      <c r="AP98" s="21">
        <v>670116.95647999994</v>
      </c>
      <c r="AR98" s="21">
        <v>698064.43351999996</v>
      </c>
      <c r="AS98" s="95"/>
      <c r="AT98" s="83">
        <v>17</v>
      </c>
      <c r="AU98" s="95"/>
      <c r="AV98" s="28">
        <v>30887</v>
      </c>
      <c r="AW98" s="95"/>
      <c r="AX98" s="28">
        <f>IF(E98,AV98,0)</f>
        <v>30887</v>
      </c>
      <c r="AY98" s="95"/>
      <c r="AZ98" s="28">
        <f>IF(K98,AV98,0)</f>
        <v>30887</v>
      </c>
      <c r="BA98" s="95"/>
      <c r="BB98" s="28">
        <f>IF(Q98,AV98,0)</f>
        <v>30887</v>
      </c>
    </row>
    <row r="99" spans="1:54" ht="11.25" x14ac:dyDescent="0.25">
      <c r="A99" s="83">
        <v>18</v>
      </c>
      <c r="B99" s="95"/>
      <c r="C99" s="83" t="s">
        <v>140</v>
      </c>
      <c r="D99" s="95"/>
      <c r="E99" s="21">
        <v>252366</v>
      </c>
      <c r="G99" s="20">
        <f>(E99/$AV99)</f>
        <v>8.6560109758188997</v>
      </c>
      <c r="I99" s="20">
        <f>IF(G$195,G99/G$195*100,0)</f>
        <v>20.263141852719386</v>
      </c>
      <c r="K99" s="21">
        <v>12797366</v>
      </c>
      <c r="M99" s="20">
        <f>(K99/$AV99)</f>
        <v>438.94241125021438</v>
      </c>
      <c r="O99" s="20">
        <f>IF(M$195,M99/M$195*100,0)</f>
        <v>305.81681911213997</v>
      </c>
      <c r="Q99" s="21">
        <v>8765859</v>
      </c>
      <c r="S99" s="20">
        <f>(Q99/$AV99)</f>
        <v>300.66400274395471</v>
      </c>
      <c r="U99" s="20">
        <f>IF(S$195,S99/S$195*100,0)</f>
        <v>111.23635281501967</v>
      </c>
      <c r="W99" s="21">
        <v>198713</v>
      </c>
      <c r="Y99" s="21">
        <f>(E99+K99+Q99)</f>
        <v>21815591</v>
      </c>
      <c r="AB99" s="21">
        <v>7469178</v>
      </c>
      <c r="AD99" s="22">
        <f>IF($Y99,AB99/$Y99*100,0)</f>
        <v>34.237798095866388</v>
      </c>
      <c r="AF99" s="21">
        <v>4001277</v>
      </c>
      <c r="AH99" s="22">
        <f>IF($Y99,AF99/$Y99*100,0)</f>
        <v>18.341364210577655</v>
      </c>
      <c r="AJ99" s="21">
        <v>541551</v>
      </c>
      <c r="AL99" s="22">
        <f>IF($Y99,AJ99/$Y99*100,0)</f>
        <v>2.4824035250752545</v>
      </c>
      <c r="AN99" s="21">
        <v>9446292</v>
      </c>
      <c r="AP99" s="21">
        <v>867241.02423999994</v>
      </c>
      <c r="AR99" s="21">
        <v>1591767.0557600001</v>
      </c>
      <c r="AS99" s="95"/>
      <c r="AT99" s="83">
        <v>18</v>
      </c>
      <c r="AU99" s="95"/>
      <c r="AV99" s="28">
        <v>29155</v>
      </c>
      <c r="AW99" s="95"/>
      <c r="AX99" s="28">
        <f>IF(E99,AV99,0)</f>
        <v>29155</v>
      </c>
      <c r="AY99" s="95"/>
      <c r="AZ99" s="28">
        <f>IF(K99,AV99,0)</f>
        <v>29155</v>
      </c>
      <c r="BA99" s="95"/>
      <c r="BB99" s="28">
        <f>IF(Q99,AV99,0)</f>
        <v>29155</v>
      </c>
    </row>
    <row r="100" spans="1:54" ht="11.25" x14ac:dyDescent="0.25">
      <c r="A100" s="83">
        <v>19</v>
      </c>
      <c r="B100" s="95"/>
      <c r="C100" s="83" t="s">
        <v>141</v>
      </c>
      <c r="D100" s="95"/>
      <c r="E100" s="21">
        <v>92942</v>
      </c>
      <c r="G100" s="20">
        <f>(E100/$AV100)</f>
        <v>13.722427284807322</v>
      </c>
      <c r="I100" s="20">
        <f>IF(G$195,G100/G$195*100,0)</f>
        <v>32.123283047174276</v>
      </c>
      <c r="K100" s="21">
        <v>127040</v>
      </c>
      <c r="M100" s="20">
        <f>(K100/$AV100)</f>
        <v>18.756828584083863</v>
      </c>
      <c r="O100" s="20">
        <f>IF(M$195,M100/M$195*100,0)</f>
        <v>13.068123533285917</v>
      </c>
      <c r="Q100" s="21">
        <v>2488010</v>
      </c>
      <c r="S100" s="20">
        <f>(Q100/$AV100)</f>
        <v>367.34238889709138</v>
      </c>
      <c r="U100" s="20">
        <f>IF(S$195,S100/S$195*100,0)</f>
        <v>135.90528697267072</v>
      </c>
      <c r="W100" s="21">
        <v>206784</v>
      </c>
      <c r="Y100" s="21">
        <f>(E100+K100+Q100)</f>
        <v>2707992</v>
      </c>
      <c r="AB100" s="21">
        <v>825995</v>
      </c>
      <c r="AD100" s="22">
        <f>IF($Y100,AB100/$Y100*100,0)</f>
        <v>30.502121128865966</v>
      </c>
      <c r="AF100" s="21">
        <v>709107</v>
      </c>
      <c r="AH100" s="22">
        <f>IF($Y100,AF100/$Y100*100,0)</f>
        <v>26.185712513183201</v>
      </c>
      <c r="AJ100" s="21">
        <v>0</v>
      </c>
      <c r="AL100" s="22">
        <f>IF($Y100,AJ100/$Y100*100,0)</f>
        <v>0</v>
      </c>
      <c r="AN100" s="21">
        <v>0</v>
      </c>
      <c r="AP100" s="21">
        <v>260067.69135999997</v>
      </c>
      <c r="AR100" s="21">
        <v>188388.72863999999</v>
      </c>
      <c r="AS100" s="95"/>
      <c r="AT100" s="83">
        <v>19</v>
      </c>
      <c r="AU100" s="95"/>
      <c r="AV100" s="28">
        <v>6773</v>
      </c>
      <c r="AW100" s="95"/>
      <c r="AX100" s="28">
        <f>IF(E100,AV100,0)</f>
        <v>6773</v>
      </c>
      <c r="AY100" s="95"/>
      <c r="AZ100" s="28">
        <f>IF(K100,AV100,0)</f>
        <v>6773</v>
      </c>
      <c r="BA100" s="95"/>
      <c r="BB100" s="28">
        <f>IF(Q100,AV100,0)</f>
        <v>6773</v>
      </c>
    </row>
    <row r="101" spans="1:54" ht="11.25" x14ac:dyDescent="0.25">
      <c r="A101" s="83">
        <v>20</v>
      </c>
      <c r="B101" s="95"/>
      <c r="C101" s="83" t="s">
        <v>142</v>
      </c>
      <c r="D101" s="95"/>
      <c r="E101" s="21">
        <v>119515</v>
      </c>
      <c r="G101" s="20">
        <f>(E101/$AV101)</f>
        <v>10.366467169745858</v>
      </c>
      <c r="I101" s="20">
        <f>IF(G$195,G101/G$195*100,0)</f>
        <v>24.26720522408376</v>
      </c>
      <c r="K101" s="21">
        <v>3150590</v>
      </c>
      <c r="M101" s="20">
        <f>(K101/$AV101)</f>
        <v>273.27521901292391</v>
      </c>
      <c r="O101" s="20">
        <f>IF(M$195,M101/M$195*100,0)</f>
        <v>190.39435716104998</v>
      </c>
      <c r="Q101" s="21">
        <v>4796444</v>
      </c>
      <c r="S101" s="20">
        <f>(Q101/$AV101)</f>
        <v>416.03296036082924</v>
      </c>
      <c r="U101" s="20">
        <f>IF(S$195,S101/S$195*100,0)</f>
        <v>153.91928777315121</v>
      </c>
      <c r="W101" s="21">
        <v>21946</v>
      </c>
      <c r="Y101" s="21">
        <f>(E101+K101+Q101)</f>
        <v>8066549</v>
      </c>
      <c r="AB101" s="21">
        <v>2104516</v>
      </c>
      <c r="AD101" s="22">
        <f>IF($Y101,AB101/$Y101*100,0)</f>
        <v>26.089421882889447</v>
      </c>
      <c r="AF101" s="21">
        <v>2572477</v>
      </c>
      <c r="AH101" s="22">
        <f>IF($Y101,AF101/$Y101*100,0)</f>
        <v>31.89067592597528</v>
      </c>
      <c r="AJ101" s="21">
        <v>0</v>
      </c>
      <c r="AL101" s="22">
        <f>IF($Y101,AJ101/$Y101*100,0)</f>
        <v>0</v>
      </c>
      <c r="AN101" s="21">
        <v>2253968</v>
      </c>
      <c r="AP101" s="21">
        <v>462252.85464000003</v>
      </c>
      <c r="AR101" s="21">
        <v>745737.72536000004</v>
      </c>
      <c r="AS101" s="95"/>
      <c r="AT101" s="83">
        <v>20</v>
      </c>
      <c r="AU101" s="95"/>
      <c r="AV101" s="28">
        <v>11529</v>
      </c>
      <c r="AW101" s="95"/>
      <c r="AX101" s="28">
        <f>IF(E101,AV101,0)</f>
        <v>11529</v>
      </c>
      <c r="AY101" s="95"/>
      <c r="AZ101" s="28">
        <f>IF(K101,AV101,0)</f>
        <v>11529</v>
      </c>
      <c r="BA101" s="95"/>
      <c r="BB101" s="28">
        <f>IF(Q101,AV101,0)</f>
        <v>11529</v>
      </c>
    </row>
    <row r="102" spans="1:54" ht="11.25" x14ac:dyDescent="0.25">
      <c r="A102" s="83">
        <v>21</v>
      </c>
      <c r="B102" s="95"/>
      <c r="C102" s="83" t="s">
        <v>143</v>
      </c>
      <c r="D102" s="95"/>
      <c r="E102" s="21">
        <v>2680256</v>
      </c>
      <c r="G102" s="20">
        <f>(E102/$AV102)</f>
        <v>7.3522718544608665</v>
      </c>
      <c r="I102" s="20">
        <f>IF(G$195,G102/G$195*100,0)</f>
        <v>17.211175903413466</v>
      </c>
      <c r="K102" s="21">
        <v>45047601</v>
      </c>
      <c r="M102" s="20">
        <f>(K102/$AV102)</f>
        <v>123.57110997728694</v>
      </c>
      <c r="O102" s="20">
        <f>IF(M$195,M102/M$195*100,0)</f>
        <v>86.09358043068768</v>
      </c>
      <c r="Q102" s="21">
        <v>53534217</v>
      </c>
      <c r="S102" s="20">
        <f>(Q102/$AV102)</f>
        <v>146.85094143981038</v>
      </c>
      <c r="U102" s="20">
        <f>IF(S$195,S102/S$195*100,0)</f>
        <v>54.330292233645125</v>
      </c>
      <c r="W102" s="21">
        <v>15591343</v>
      </c>
      <c r="Y102" s="21">
        <f>(E102+K102+Q102)</f>
        <v>101262074</v>
      </c>
      <c r="AB102" s="21">
        <v>21940804</v>
      </c>
      <c r="AD102" s="22">
        <f>IF($Y102,AB102/$Y102*100,0)</f>
        <v>21.667346058900591</v>
      </c>
      <c r="AF102" s="21">
        <v>12139892</v>
      </c>
      <c r="AH102" s="22">
        <f>IF($Y102,AF102/$Y102*100,0)</f>
        <v>11.988587158505167</v>
      </c>
      <c r="AJ102" s="21">
        <v>485497</v>
      </c>
      <c r="AL102" s="22">
        <f>IF($Y102,AJ102/$Y102*100,0)</f>
        <v>0.47944603623267679</v>
      </c>
      <c r="AN102" s="21">
        <v>22319262</v>
      </c>
      <c r="AP102" s="21">
        <v>4148532.3340400001</v>
      </c>
      <c r="AR102" s="21">
        <v>2843662.6759600001</v>
      </c>
      <c r="AS102" s="95"/>
      <c r="AT102" s="83">
        <v>21</v>
      </c>
      <c r="AU102" s="95"/>
      <c r="AV102" s="28">
        <v>364548</v>
      </c>
      <c r="AW102" s="95"/>
      <c r="AX102" s="28">
        <f>IF(E102,AV102,0)</f>
        <v>364548</v>
      </c>
      <c r="AY102" s="95"/>
      <c r="AZ102" s="28">
        <f>IF(K102,AV102,0)</f>
        <v>364548</v>
      </c>
      <c r="BA102" s="95"/>
      <c r="BB102" s="28">
        <f>IF(Q102,AV102,0)</f>
        <v>364548</v>
      </c>
    </row>
    <row r="103" spans="1:54" ht="11.25" x14ac:dyDescent="0.25">
      <c r="A103" s="83">
        <v>22</v>
      </c>
      <c r="B103" s="95"/>
      <c r="C103" s="83" t="s">
        <v>144</v>
      </c>
      <c r="D103" s="95"/>
      <c r="E103" s="21">
        <v>198867</v>
      </c>
      <c r="G103" s="20">
        <f>(E103/$AV103)</f>
        <v>13.45241155381181</v>
      </c>
      <c r="I103" s="20">
        <f>IF(G$195,G103/G$195*100,0)</f>
        <v>31.49119430850326</v>
      </c>
      <c r="K103" s="21">
        <v>1455535</v>
      </c>
      <c r="M103" s="20">
        <f>(K103/$AV103)</f>
        <v>98.460055469119936</v>
      </c>
      <c r="O103" s="20">
        <f>IF(M$195,M103/M$195*100,0)</f>
        <v>68.598386032938663</v>
      </c>
      <c r="Q103" s="21">
        <v>2137743</v>
      </c>
      <c r="S103" s="20">
        <f>(Q103/$AV103)</f>
        <v>144.60819860650747</v>
      </c>
      <c r="U103" s="20">
        <f>IF(S$195,S103/S$195*100,0)</f>
        <v>53.500546967162087</v>
      </c>
      <c r="W103" s="21">
        <v>192907</v>
      </c>
      <c r="Y103" s="21">
        <f>(E103+K103+Q103)</f>
        <v>3792145</v>
      </c>
      <c r="AB103" s="21">
        <v>1116183</v>
      </c>
      <c r="AD103" s="22">
        <f>IF($Y103,AB103/$Y103*100,0)</f>
        <v>29.434080184170174</v>
      </c>
      <c r="AF103" s="21">
        <v>929496</v>
      </c>
      <c r="AH103" s="22">
        <f>IF($Y103,AF103/$Y103*100,0)</f>
        <v>24.511088051749073</v>
      </c>
      <c r="AJ103" s="21">
        <v>5487</v>
      </c>
      <c r="AL103" s="22">
        <f>IF($Y103,AJ103/$Y103*100,0)</f>
        <v>0.14469383422838525</v>
      </c>
      <c r="AN103" s="21">
        <v>692665</v>
      </c>
      <c r="AP103" s="21">
        <v>183148.00288000004</v>
      </c>
      <c r="AR103" s="21">
        <v>583025.63711999997</v>
      </c>
      <c r="AS103" s="95"/>
      <c r="AT103" s="83">
        <v>22</v>
      </c>
      <c r="AU103" s="95"/>
      <c r="AV103" s="28">
        <v>14783</v>
      </c>
      <c r="AW103" s="95"/>
      <c r="AX103" s="28">
        <f>IF(E103,AV103,0)</f>
        <v>14783</v>
      </c>
      <c r="AY103" s="95"/>
      <c r="AZ103" s="28">
        <f>IF(K103,AV103,0)</f>
        <v>14783</v>
      </c>
      <c r="BA103" s="95"/>
      <c r="BB103" s="28">
        <f>IF(Q103,AV103,0)</f>
        <v>14783</v>
      </c>
    </row>
    <row r="104" spans="1:54" ht="11.25" x14ac:dyDescent="0.25">
      <c r="A104" s="83">
        <v>23</v>
      </c>
      <c r="B104" s="95"/>
      <c r="C104" s="83" t="s">
        <v>145</v>
      </c>
      <c r="D104" s="95"/>
      <c r="E104" s="21">
        <v>38964</v>
      </c>
      <c r="G104" s="20">
        <f>(E104/$AV104)</f>
        <v>7.9648405560098121</v>
      </c>
      <c r="I104" s="20">
        <f>IF(G$195,G104/G$195*100,0)</f>
        <v>18.645158199496233</v>
      </c>
      <c r="K104" s="21">
        <v>175928</v>
      </c>
      <c r="M104" s="20">
        <f>(K104/$AV104)</f>
        <v>35.962387571545378</v>
      </c>
      <c r="O104" s="20">
        <f>IF(M$195,M104/M$195*100,0)</f>
        <v>25.055457602019526</v>
      </c>
      <c r="Q104" s="21">
        <v>1644968</v>
      </c>
      <c r="S104" s="20">
        <f>(Q104/$AV104)</f>
        <v>336.25674570727716</v>
      </c>
      <c r="U104" s="20">
        <f>IF(S$195,S104/S$195*100,0)</f>
        <v>124.40456343481276</v>
      </c>
      <c r="W104" s="21">
        <v>47727</v>
      </c>
      <c r="Y104" s="21">
        <f>(E104+K104+Q104)</f>
        <v>1859860</v>
      </c>
      <c r="AB104" s="21">
        <v>799494</v>
      </c>
      <c r="AD104" s="22">
        <f>IF($Y104,AB104/$Y104*100,0)</f>
        <v>42.98678395148022</v>
      </c>
      <c r="AF104" s="21">
        <v>680012</v>
      </c>
      <c r="AH104" s="22">
        <f>IF($Y104,AF104/$Y104*100,0)</f>
        <v>36.562536965147913</v>
      </c>
      <c r="AJ104" s="21">
        <v>10283</v>
      </c>
      <c r="AL104" s="22">
        <f>IF($Y104,AJ104/$Y104*100,0)</f>
        <v>0.5528910778230619</v>
      </c>
      <c r="AN104" s="21">
        <v>71688</v>
      </c>
      <c r="AP104" s="21">
        <v>241615.89712000001</v>
      </c>
      <c r="AR104" s="21">
        <v>164705.95288000003</v>
      </c>
      <c r="AS104" s="95"/>
      <c r="AT104" s="83">
        <v>23</v>
      </c>
      <c r="AU104" s="95"/>
      <c r="AV104" s="28">
        <v>4892</v>
      </c>
      <c r="AW104" s="95"/>
      <c r="AX104" s="28">
        <f>IF(E104,AV104,0)</f>
        <v>4892</v>
      </c>
      <c r="AY104" s="95"/>
      <c r="AZ104" s="28">
        <f>IF(K104,AV104,0)</f>
        <v>4892</v>
      </c>
      <c r="BA104" s="95"/>
      <c r="BB104" s="28">
        <f>IF(Q104,AV104,0)</f>
        <v>4892</v>
      </c>
    </row>
    <row r="105" spans="1:54" ht="11.25" x14ac:dyDescent="0.25">
      <c r="A105" s="83">
        <v>24</v>
      </c>
      <c r="B105" s="95"/>
      <c r="C105" s="83" t="s">
        <v>146</v>
      </c>
      <c r="D105" s="95"/>
      <c r="E105" s="21">
        <v>476757</v>
      </c>
      <c r="G105" s="20">
        <f>(E105/$AV105)</f>
        <v>9.0721000152230165</v>
      </c>
      <c r="I105" s="20">
        <f>IF(G$195,G105/G$195*100,0)</f>
        <v>21.237178421337497</v>
      </c>
      <c r="K105" s="21">
        <v>8396570</v>
      </c>
      <c r="M105" s="20">
        <f>(K105/$AV105)</f>
        <v>159.7764119348455</v>
      </c>
      <c r="O105" s="20">
        <f>IF(M$195,M105/M$195*100,0)</f>
        <v>111.31827960732639</v>
      </c>
      <c r="Q105" s="21">
        <v>18942483</v>
      </c>
      <c r="S105" s="20">
        <f>(Q105/$AV105)</f>
        <v>360.4521806972142</v>
      </c>
      <c r="U105" s="20">
        <f>IF(S$195,S105/S$195*100,0)</f>
        <v>133.35612370970711</v>
      </c>
      <c r="W105" s="21">
        <v>533431</v>
      </c>
      <c r="Y105" s="21">
        <f>(E105+K105+Q105)</f>
        <v>27815810</v>
      </c>
      <c r="AB105" s="21">
        <v>6295288</v>
      </c>
      <c r="AD105" s="22">
        <f>IF($Y105,AB105/$Y105*100,0)</f>
        <v>22.632049902555419</v>
      </c>
      <c r="AF105" s="21">
        <v>10539642</v>
      </c>
      <c r="AH105" s="22">
        <f>IF($Y105,AF105/$Y105*100,0)</f>
        <v>37.890832587654288</v>
      </c>
      <c r="AJ105" s="21">
        <v>0</v>
      </c>
      <c r="AL105" s="22">
        <f>IF($Y105,AJ105/$Y105*100,0)</f>
        <v>0</v>
      </c>
      <c r="AN105" s="21">
        <v>5280467</v>
      </c>
      <c r="AP105" s="21">
        <v>805335.20672000002</v>
      </c>
      <c r="AR105" s="21">
        <v>669122.50327999995</v>
      </c>
      <c r="AS105" s="95"/>
      <c r="AT105" s="83">
        <v>24</v>
      </c>
      <c r="AU105" s="95"/>
      <c r="AV105" s="28">
        <v>52552</v>
      </c>
      <c r="AW105" s="95"/>
      <c r="AX105" s="28">
        <f>IF(E105,AV105,0)</f>
        <v>52552</v>
      </c>
      <c r="AY105" s="95"/>
      <c r="AZ105" s="28">
        <f>IF(K105,AV105,0)</f>
        <v>52552</v>
      </c>
      <c r="BA105" s="95"/>
      <c r="BB105" s="28">
        <f>IF(Q105,AV105,0)</f>
        <v>52552</v>
      </c>
    </row>
    <row r="106" spans="1:54" ht="11.25" x14ac:dyDescent="0.25">
      <c r="A106" s="83">
        <v>25</v>
      </c>
      <c r="B106" s="95"/>
      <c r="C106" s="83" t="s">
        <v>147</v>
      </c>
      <c r="D106" s="95"/>
      <c r="E106" s="21">
        <v>112590</v>
      </c>
      <c r="G106" s="20">
        <f>(E106/$AV106)</f>
        <v>11.637209302325582</v>
      </c>
      <c r="I106" s="20">
        <f>IF(G$195,G106/G$195*100,0)</f>
        <v>27.241927433034522</v>
      </c>
      <c r="K106" s="21">
        <v>1485278</v>
      </c>
      <c r="M106" s="20">
        <f>(K106/$AV106)</f>
        <v>153.51710594315244</v>
      </c>
      <c r="O106" s="20">
        <f>IF(M$195,M106/M$195*100,0)</f>
        <v>106.95734067965014</v>
      </c>
      <c r="Q106" s="21">
        <v>1975323</v>
      </c>
      <c r="S106" s="20">
        <f>(Q106/$AV106)</f>
        <v>204.16775193798449</v>
      </c>
      <c r="U106" s="20">
        <f>IF(S$195,S106/S$195*100,0)</f>
        <v>75.535733844944602</v>
      </c>
      <c r="W106" s="21">
        <v>77134</v>
      </c>
      <c r="Y106" s="21">
        <f>(E106+K106+Q106)</f>
        <v>3573191</v>
      </c>
      <c r="AB106" s="21">
        <v>968404</v>
      </c>
      <c r="AD106" s="22">
        <f>IF($Y106,AB106/$Y106*100,0)</f>
        <v>27.101937735766153</v>
      </c>
      <c r="AF106" s="21">
        <v>935079</v>
      </c>
      <c r="AH106" s="22">
        <f>IF($Y106,AF106/$Y106*100,0)</f>
        <v>26.169297974835377</v>
      </c>
      <c r="AJ106" s="21">
        <v>0</v>
      </c>
      <c r="AL106" s="22">
        <f>IF($Y106,AJ106/$Y106*100,0)</f>
        <v>0</v>
      </c>
      <c r="AN106" s="21">
        <v>1060691</v>
      </c>
      <c r="AP106" s="21">
        <v>356134.95503999997</v>
      </c>
      <c r="AR106" s="21">
        <v>483442.79495999997</v>
      </c>
      <c r="AS106" s="95"/>
      <c r="AT106" s="83">
        <v>25</v>
      </c>
      <c r="AU106" s="95"/>
      <c r="AV106" s="28">
        <v>9675</v>
      </c>
      <c r="AW106" s="95"/>
      <c r="AX106" s="28">
        <f>IF(E106,AV106,0)</f>
        <v>9675</v>
      </c>
      <c r="AY106" s="95"/>
      <c r="AZ106" s="28">
        <f>IF(K106,AV106,0)</f>
        <v>9675</v>
      </c>
      <c r="BA106" s="95"/>
      <c r="BB106" s="28">
        <f>IF(Q106,AV106,0)</f>
        <v>9675</v>
      </c>
    </row>
    <row r="107" spans="1:54" ht="11.25" x14ac:dyDescent="0.25">
      <c r="A107" s="83">
        <v>26</v>
      </c>
      <c r="B107" s="95"/>
      <c r="C107" s="83" t="s">
        <v>148</v>
      </c>
      <c r="D107" s="95"/>
      <c r="E107" s="21">
        <v>365177</v>
      </c>
      <c r="G107" s="20">
        <f>(E107/$AV107)</f>
        <v>25.855069385443219</v>
      </c>
      <c r="I107" s="20">
        <f>IF(G$195,G107/G$195*100,0)</f>
        <v>60.524985473412507</v>
      </c>
      <c r="K107" s="21">
        <v>254900</v>
      </c>
      <c r="M107" s="20">
        <f>(K107/$AV107)</f>
        <v>18.047295383743982</v>
      </c>
      <c r="O107" s="20">
        <f>IF(M$195,M107/M$195*100,0)</f>
        <v>12.573782633839981</v>
      </c>
      <c r="Q107" s="21">
        <v>6711143</v>
      </c>
      <c r="S107" s="20">
        <f>(Q107/$AV107)</f>
        <v>475.15880770320024</v>
      </c>
      <c r="U107" s="20">
        <f>IF(S$195,S107/S$195*100,0)</f>
        <v>175.79401689083645</v>
      </c>
      <c r="W107" s="21">
        <v>227751</v>
      </c>
      <c r="Y107" s="21">
        <f>(E107+K107+Q107)</f>
        <v>7331220</v>
      </c>
      <c r="AB107" s="21">
        <v>2610278</v>
      </c>
      <c r="AD107" s="22">
        <f>IF($Y107,AB107/$Y107*100,0)</f>
        <v>35.60496070231148</v>
      </c>
      <c r="AF107" s="21">
        <v>2751616</v>
      </c>
      <c r="AH107" s="22">
        <f>IF($Y107,AF107/$Y107*100,0)</f>
        <v>37.532852649354403</v>
      </c>
      <c r="AJ107" s="21">
        <v>0</v>
      </c>
      <c r="AL107" s="22">
        <f>IF($Y107,AJ107/$Y107*100,0)</f>
        <v>0</v>
      </c>
      <c r="AN107" s="21">
        <v>0</v>
      </c>
      <c r="AP107" s="21">
        <v>413911.45044000004</v>
      </c>
      <c r="AR107" s="21">
        <v>1307692.4495600001</v>
      </c>
      <c r="AS107" s="95"/>
      <c r="AT107" s="83">
        <v>26</v>
      </c>
      <c r="AU107" s="95"/>
      <c r="AV107" s="28">
        <v>14124</v>
      </c>
      <c r="AW107" s="95"/>
      <c r="AX107" s="28">
        <f>IF(E107,AV107,0)</f>
        <v>14124</v>
      </c>
      <c r="AY107" s="95"/>
      <c r="AZ107" s="28">
        <f>IF(K107,AV107,0)</f>
        <v>14124</v>
      </c>
      <c r="BA107" s="95"/>
      <c r="BB107" s="28">
        <f>IF(Q107,AV107,0)</f>
        <v>14124</v>
      </c>
    </row>
    <row r="108" spans="1:54" ht="11.25" x14ac:dyDescent="0.25">
      <c r="A108" s="83">
        <v>27</v>
      </c>
      <c r="B108" s="95"/>
      <c r="C108" s="83" t="s">
        <v>149</v>
      </c>
      <c r="D108" s="95"/>
      <c r="E108" s="21">
        <v>342023</v>
      </c>
      <c r="G108" s="20">
        <f>(E108/$AV108)</f>
        <v>12.23827244426951</v>
      </c>
      <c r="I108" s="20">
        <f>IF(G$195,G108/G$195*100,0)</f>
        <v>28.648975984806818</v>
      </c>
      <c r="K108" s="21">
        <v>1501568</v>
      </c>
      <c r="M108" s="20">
        <f>(K108/$AV108)</f>
        <v>53.729130139192044</v>
      </c>
      <c r="O108" s="20">
        <f>IF(M$195,M108/M$195*100,0)</f>
        <v>37.433775483279632</v>
      </c>
      <c r="Q108" s="21">
        <v>6004238</v>
      </c>
      <c r="S108" s="20">
        <f>(Q108/$AV108)</f>
        <v>214.843739936308</v>
      </c>
      <c r="U108" s="20">
        <f>IF(S$195,S108/S$195*100,0)</f>
        <v>79.485518178261543</v>
      </c>
      <c r="W108" s="21">
        <v>682685</v>
      </c>
      <c r="Y108" s="21">
        <f>(E108+K108+Q108)</f>
        <v>7847829</v>
      </c>
      <c r="AB108" s="21">
        <v>3059492</v>
      </c>
      <c r="AD108" s="22">
        <f>IF($Y108,AB108/$Y108*100,0)</f>
        <v>38.985202149537152</v>
      </c>
      <c r="AF108" s="21">
        <v>2030777</v>
      </c>
      <c r="AH108" s="22">
        <f>IF($Y108,AF108/$Y108*100,0)</f>
        <v>25.876927236819252</v>
      </c>
      <c r="AJ108" s="21">
        <v>13449</v>
      </c>
      <c r="AL108" s="22">
        <f>IF($Y108,AJ108/$Y108*100,0)</f>
        <v>0.17137223555712031</v>
      </c>
      <c r="AN108" s="21">
        <v>694780</v>
      </c>
      <c r="AP108" s="21">
        <v>550346.34935999999</v>
      </c>
      <c r="AR108" s="21">
        <v>907299.84064000007</v>
      </c>
      <c r="AS108" s="95"/>
      <c r="AT108" s="83">
        <v>27</v>
      </c>
      <c r="AU108" s="95"/>
      <c r="AV108" s="28">
        <v>27947</v>
      </c>
      <c r="AW108" s="95"/>
      <c r="AX108" s="28">
        <f>IF(E108,AV108,0)</f>
        <v>27947</v>
      </c>
      <c r="AY108" s="95"/>
      <c r="AZ108" s="28">
        <f>IF(K108,AV108,0)</f>
        <v>27947</v>
      </c>
      <c r="BA108" s="95"/>
      <c r="BB108" s="28">
        <f>IF(Q108,AV108,0)</f>
        <v>27947</v>
      </c>
    </row>
    <row r="109" spans="1:54" ht="11.25" x14ac:dyDescent="0.25">
      <c r="A109" s="83">
        <v>28</v>
      </c>
      <c r="B109" s="95"/>
      <c r="C109" s="83" t="s">
        <v>150</v>
      </c>
      <c r="D109" s="95"/>
      <c r="E109" s="21">
        <v>127877</v>
      </c>
      <c r="G109" s="20">
        <f>(E109/$AV109)</f>
        <v>12.065006132654023</v>
      </c>
      <c r="I109" s="20">
        <f>IF(G$195,G109/G$195*100,0)</f>
        <v>28.24337115593471</v>
      </c>
      <c r="K109" s="21">
        <v>1510365</v>
      </c>
      <c r="M109" s="20">
        <f>(K109/$AV109)</f>
        <v>142.50070761392584</v>
      </c>
      <c r="O109" s="20">
        <f>IF(M$195,M109/M$195*100,0)</f>
        <v>99.28207438327965</v>
      </c>
      <c r="Q109" s="21">
        <v>3621575</v>
      </c>
      <c r="S109" s="20">
        <f>(Q109/$AV109)</f>
        <v>341.69025379752804</v>
      </c>
      <c r="U109" s="20">
        <f>IF(S$195,S109/S$195*100,0)</f>
        <v>126.41479285181789</v>
      </c>
      <c r="W109" s="21">
        <v>132381</v>
      </c>
      <c r="Y109" s="21">
        <f>(E109+K109+Q109)</f>
        <v>5259817</v>
      </c>
      <c r="AB109" s="21">
        <v>1766062</v>
      </c>
      <c r="AD109" s="22">
        <f>IF($Y109,AB109/$Y109*100,0)</f>
        <v>33.576491349413864</v>
      </c>
      <c r="AF109" s="21">
        <v>1137631</v>
      </c>
      <c r="AH109" s="22">
        <f>IF($Y109,AF109/$Y109*100,0)</f>
        <v>21.628718261490846</v>
      </c>
      <c r="AJ109" s="21">
        <v>0</v>
      </c>
      <c r="AL109" s="22">
        <f>IF($Y109,AJ109/$Y109*100,0)</f>
        <v>0</v>
      </c>
      <c r="AN109" s="21">
        <v>980175</v>
      </c>
      <c r="AP109" s="21">
        <v>341395.00943999994</v>
      </c>
      <c r="AR109" s="21">
        <v>511353.67056</v>
      </c>
      <c r="AS109" s="95"/>
      <c r="AT109" s="83">
        <v>28</v>
      </c>
      <c r="AU109" s="95"/>
      <c r="AV109" s="28">
        <v>10599</v>
      </c>
      <c r="AW109" s="95"/>
      <c r="AX109" s="28">
        <f>IF(E109,AV109,0)</f>
        <v>10599</v>
      </c>
      <c r="AY109" s="95"/>
      <c r="AZ109" s="28">
        <f>IF(K109,AV109,0)</f>
        <v>10599</v>
      </c>
      <c r="BA109" s="95"/>
      <c r="BB109" s="28">
        <f>IF(Q109,AV109,0)</f>
        <v>10599</v>
      </c>
    </row>
    <row r="110" spans="1:54" ht="11.25" x14ac:dyDescent="0.25">
      <c r="A110" s="83">
        <v>29</v>
      </c>
      <c r="B110" s="95"/>
      <c r="C110" s="83" t="s">
        <v>93</v>
      </c>
      <c r="D110" s="95"/>
      <c r="E110" s="21">
        <v>163201398</v>
      </c>
      <c r="G110" s="20">
        <f>(E110/$AV110)</f>
        <v>141.87613762910661</v>
      </c>
      <c r="I110" s="20">
        <f>IF(G$195,G110/G$195*100,0)</f>
        <v>332.12253430888825</v>
      </c>
      <c r="K110" s="21">
        <v>193327094</v>
      </c>
      <c r="M110" s="20">
        <f>(K110/$AV110)</f>
        <v>168.0653580907391</v>
      </c>
      <c r="O110" s="20">
        <f>IF(M$195,M110/M$195*100,0)</f>
        <v>117.09329492190301</v>
      </c>
      <c r="Q110" s="21">
        <v>448870800</v>
      </c>
      <c r="S110" s="20">
        <f>(Q110/$AV110)</f>
        <v>390.21758501411358</v>
      </c>
      <c r="U110" s="20">
        <f>IF(S$195,S110/S$195*100,0)</f>
        <v>144.36839982543478</v>
      </c>
      <c r="W110" s="21">
        <v>27365535</v>
      </c>
      <c r="Y110" s="21">
        <f>(E110+K110+Q110)</f>
        <v>805399292</v>
      </c>
      <c r="AB110" s="21">
        <v>65188982</v>
      </c>
      <c r="AD110" s="22">
        <f>IF($Y110,AB110/$Y110*100,0)</f>
        <v>8.0939954439393773</v>
      </c>
      <c r="AF110" s="21">
        <v>92464077</v>
      </c>
      <c r="AH110" s="22">
        <f>IF($Y110,AF110/$Y110*100,0)</f>
        <v>11.480526233191672</v>
      </c>
      <c r="AJ110" s="21">
        <v>11505708</v>
      </c>
      <c r="AL110" s="22">
        <f>IF($Y110,AJ110/$Y110*100,0)</f>
        <v>1.4285719039345766</v>
      </c>
      <c r="AN110" s="21">
        <v>50023528</v>
      </c>
      <c r="AP110" s="21">
        <v>13894992.63336</v>
      </c>
      <c r="AR110" s="21">
        <v>3533460.43664</v>
      </c>
      <c r="AS110" s="95"/>
      <c r="AT110" s="83">
        <v>29</v>
      </c>
      <c r="AU110" s="95"/>
      <c r="AV110" s="28">
        <v>1150309</v>
      </c>
      <c r="AW110" s="95"/>
      <c r="AX110" s="28">
        <f>IF(E110,AV110,0)</f>
        <v>1150309</v>
      </c>
      <c r="AY110" s="95"/>
      <c r="AZ110" s="28">
        <f>IF(K110,AV110,0)</f>
        <v>1150309</v>
      </c>
      <c r="BA110" s="95"/>
      <c r="BB110" s="28">
        <f>IF(Q110,AV110,0)</f>
        <v>1150309</v>
      </c>
    </row>
    <row r="111" spans="1:54" ht="11.25" x14ac:dyDescent="0.25">
      <c r="A111" s="83">
        <v>30</v>
      </c>
      <c r="B111" s="95"/>
      <c r="C111" s="83" t="s">
        <v>151</v>
      </c>
      <c r="D111" s="95"/>
      <c r="E111" s="21">
        <v>638750</v>
      </c>
      <c r="G111" s="20">
        <f>(E111/$AV111)</f>
        <v>8.7533574521734359</v>
      </c>
      <c r="I111" s="20">
        <f>IF(G$195,G111/G$195*100,0)</f>
        <v>20.491023432900462</v>
      </c>
      <c r="K111" s="21">
        <v>9391243</v>
      </c>
      <c r="M111" s="20">
        <f>(K111/$AV111)</f>
        <v>128.69652743518063</v>
      </c>
      <c r="O111" s="20">
        <f>IF(M$195,M111/M$195*100,0)</f>
        <v>89.664524644372634</v>
      </c>
      <c r="Q111" s="21">
        <v>15511054</v>
      </c>
      <c r="S111" s="20">
        <f>(Q111/$AV111)</f>
        <v>212.56172230444554</v>
      </c>
      <c r="U111" s="20">
        <f>IF(S$195,S111/S$195*100,0)</f>
        <v>78.641242454825104</v>
      </c>
      <c r="W111" s="21">
        <v>3559607</v>
      </c>
      <c r="Y111" s="21">
        <f>(E111+K111+Q111)</f>
        <v>25541047</v>
      </c>
      <c r="AB111" s="21">
        <v>7268669</v>
      </c>
      <c r="AD111" s="22">
        <f>IF($Y111,AB111/$Y111*100,0)</f>
        <v>28.458774614838617</v>
      </c>
      <c r="AF111" s="21">
        <v>5173654</v>
      </c>
      <c r="AH111" s="22">
        <f>IF($Y111,AF111/$Y111*100,0)</f>
        <v>20.256233035395926</v>
      </c>
      <c r="AJ111" s="21">
        <v>0</v>
      </c>
      <c r="AL111" s="22">
        <f>IF($Y111,AJ111/$Y111*100,0)</f>
        <v>0</v>
      </c>
      <c r="AN111" s="21">
        <v>3206113</v>
      </c>
      <c r="AP111" s="21">
        <v>834816.18255999999</v>
      </c>
      <c r="AR111" s="21">
        <v>437454.93744000001</v>
      </c>
      <c r="AS111" s="95"/>
      <c r="AT111" s="83">
        <v>30</v>
      </c>
      <c r="AU111" s="95"/>
      <c r="AV111" s="28">
        <v>72972</v>
      </c>
      <c r="AW111" s="95"/>
      <c r="AX111" s="28">
        <f>IF(E111,AV111,0)</f>
        <v>72972</v>
      </c>
      <c r="AY111" s="95"/>
      <c r="AZ111" s="28">
        <f>IF(K111,AV111,0)</f>
        <v>72972</v>
      </c>
      <c r="BA111" s="95"/>
      <c r="BB111" s="28">
        <f>IF(Q111,AV111,0)</f>
        <v>72972</v>
      </c>
    </row>
    <row r="112" spans="1:54" ht="11.25" x14ac:dyDescent="0.25">
      <c r="A112" s="83">
        <v>31</v>
      </c>
      <c r="B112" s="95"/>
      <c r="C112" s="83" t="s">
        <v>152</v>
      </c>
      <c r="D112" s="95"/>
      <c r="E112" s="21">
        <v>103400</v>
      </c>
      <c r="G112" s="20">
        <f>(E112/$AV112)</f>
        <v>6.6813130007753943</v>
      </c>
      <c r="I112" s="20">
        <f>IF(G$195,G112/G$195*100,0)</f>
        <v>15.640506172570099</v>
      </c>
      <c r="K112" s="21">
        <v>3833930</v>
      </c>
      <c r="M112" s="20">
        <f>(K112/$AV112)</f>
        <v>247.73391057120702</v>
      </c>
      <c r="O112" s="20">
        <f>IF(M$195,M112/M$195*100,0)</f>
        <v>172.59939931826509</v>
      </c>
      <c r="Q112" s="21">
        <v>2839819</v>
      </c>
      <c r="S112" s="20">
        <f>(Q112/$AV112)</f>
        <v>183.49825536314293</v>
      </c>
      <c r="U112" s="20">
        <f>IF(S$195,S112/S$195*100,0)</f>
        <v>67.888661390228734</v>
      </c>
      <c r="W112" s="21">
        <v>62483</v>
      </c>
      <c r="Y112" s="21">
        <f>(E112+K112+Q112)</f>
        <v>6777149</v>
      </c>
      <c r="AB112" s="21">
        <v>2280545</v>
      </c>
      <c r="AD112" s="22">
        <f>IF($Y112,AB112/$Y112*100,0)</f>
        <v>33.650507019987316</v>
      </c>
      <c r="AF112" s="21">
        <v>1261832</v>
      </c>
      <c r="AH112" s="22">
        <f>IF($Y112,AF112/$Y112*100,0)</f>
        <v>18.618920729055834</v>
      </c>
      <c r="AJ112" s="21">
        <v>187462</v>
      </c>
      <c r="AL112" s="22">
        <f>IF($Y112,AJ112/$Y112*100,0)</f>
        <v>2.7660893983591035</v>
      </c>
      <c r="AN112" s="21">
        <v>2529310</v>
      </c>
      <c r="AP112" s="21">
        <v>290678.38615999999</v>
      </c>
      <c r="AR112" s="21">
        <v>472474.41384000005</v>
      </c>
      <c r="AS112" s="95"/>
      <c r="AT112" s="83">
        <v>31</v>
      </c>
      <c r="AU112" s="95"/>
      <c r="AV112" s="28">
        <v>15476</v>
      </c>
      <c r="AW112" s="95"/>
      <c r="AX112" s="28">
        <f>IF(E112,AV112,0)</f>
        <v>15476</v>
      </c>
      <c r="AY112" s="95"/>
      <c r="AZ112" s="28">
        <f>IF(K112,AV112,0)</f>
        <v>15476</v>
      </c>
      <c r="BA112" s="95"/>
      <c r="BB112" s="28">
        <f>IF(Q112,AV112,0)</f>
        <v>15476</v>
      </c>
    </row>
    <row r="113" spans="1:54" ht="11.25" x14ac:dyDescent="0.25">
      <c r="A113" s="83">
        <v>32</v>
      </c>
      <c r="B113" s="95"/>
      <c r="C113" s="83" t="s">
        <v>153</v>
      </c>
      <c r="D113" s="95"/>
      <c r="E113" s="21">
        <v>278117</v>
      </c>
      <c r="G113" s="20">
        <f>(E113/$AV113)</f>
        <v>10.206502990935448</v>
      </c>
      <c r="I113" s="20">
        <f>IF(G$195,G113/G$195*100,0)</f>
        <v>23.892739797036118</v>
      </c>
      <c r="K113" s="21">
        <v>129000</v>
      </c>
      <c r="M113" s="20">
        <f>(K113/$AV113)</f>
        <v>4.7341186832544313</v>
      </c>
      <c r="O113" s="20">
        <f>IF(M$195,M113/M$195*100,0)</f>
        <v>3.2983213285055184</v>
      </c>
      <c r="Q113" s="21">
        <v>9815029</v>
      </c>
      <c r="S113" s="20">
        <f>(Q113/$AV113)</f>
        <v>360.19776872545782</v>
      </c>
      <c r="U113" s="20">
        <f>IF(S$195,S113/S$195*100,0)</f>
        <v>133.26199917337291</v>
      </c>
      <c r="W113" s="21">
        <v>3093727</v>
      </c>
      <c r="Y113" s="21">
        <f>(E113+K113+Q113)</f>
        <v>10222146</v>
      </c>
      <c r="AB113" s="21">
        <v>3662223</v>
      </c>
      <c r="AD113" s="22">
        <f>IF($Y113,AB113/$Y113*100,0)</f>
        <v>35.826361705262286</v>
      </c>
      <c r="AF113" s="21">
        <v>1725299</v>
      </c>
      <c r="AH113" s="22">
        <f>IF($Y113,AF113/$Y113*100,0)</f>
        <v>16.878050851553088</v>
      </c>
      <c r="AJ113" s="21">
        <v>48527</v>
      </c>
      <c r="AL113" s="22">
        <f>IF($Y113,AJ113/$Y113*100,0)</f>
        <v>0.47472419196517057</v>
      </c>
      <c r="AN113" s="21">
        <v>1167983</v>
      </c>
      <c r="AP113" s="21">
        <v>403883.66376000002</v>
      </c>
      <c r="AR113" s="21">
        <v>390551.63623999996</v>
      </c>
      <c r="AS113" s="95"/>
      <c r="AT113" s="83">
        <v>32</v>
      </c>
      <c r="AU113" s="95"/>
      <c r="AV113" s="28">
        <v>27249</v>
      </c>
      <c r="AW113" s="95"/>
      <c r="AX113" s="28">
        <f>IF(E113,AV113,0)</f>
        <v>27249</v>
      </c>
      <c r="AY113" s="95"/>
      <c r="AZ113" s="28">
        <f>IF(K113,AV113,0)</f>
        <v>27249</v>
      </c>
      <c r="BA113" s="95"/>
      <c r="BB113" s="28">
        <f>IF(Q113,AV113,0)</f>
        <v>27249</v>
      </c>
    </row>
    <row r="114" spans="1:54" ht="11.25" x14ac:dyDescent="0.25">
      <c r="A114" s="83">
        <v>33</v>
      </c>
      <c r="B114" s="95"/>
      <c r="C114" s="83" t="s">
        <v>95</v>
      </c>
      <c r="D114" s="95"/>
      <c r="E114" s="21">
        <v>321578</v>
      </c>
      <c r="G114" s="20">
        <f>(E114/$AV114)</f>
        <v>5.9030049378636855</v>
      </c>
      <c r="I114" s="20">
        <f>IF(G$195,G114/G$195*100,0)</f>
        <v>13.818539133947763</v>
      </c>
      <c r="K114" s="21">
        <v>4771489</v>
      </c>
      <c r="M114" s="20">
        <f>(K114/$AV114)</f>
        <v>87.587220294803316</v>
      </c>
      <c r="O114" s="20">
        <f>IF(M$195,M114/M$195*100,0)</f>
        <v>61.023142031636937</v>
      </c>
      <c r="Q114" s="21">
        <v>15963822</v>
      </c>
      <c r="S114" s="20">
        <f>(Q114/$AV114)</f>
        <v>293.03783247976207</v>
      </c>
      <c r="U114" s="20">
        <f>IF(S$195,S114/S$195*100,0)</f>
        <v>108.41490642172609</v>
      </c>
      <c r="W114" s="21">
        <v>544560</v>
      </c>
      <c r="Y114" s="21">
        <f>(E114+K114+Q114)</f>
        <v>21056889</v>
      </c>
      <c r="AB114" s="21">
        <v>8399798</v>
      </c>
      <c r="AD114" s="22">
        <f>IF($Y114,AB114/$Y114*100,0)</f>
        <v>39.89097344816701</v>
      </c>
      <c r="AF114" s="21">
        <v>5410110</v>
      </c>
      <c r="AH114" s="22">
        <f>IF($Y114,AF114/$Y114*100,0)</f>
        <v>25.692826703887739</v>
      </c>
      <c r="AJ114" s="21">
        <v>30103</v>
      </c>
      <c r="AL114" s="22">
        <f>IF($Y114,AJ114/$Y114*100,0)</f>
        <v>0.1429603394879462</v>
      </c>
      <c r="AN114" s="21">
        <v>2836977</v>
      </c>
      <c r="AP114" s="21">
        <v>818317.60119999992</v>
      </c>
      <c r="AR114" s="21">
        <v>1635873.0088</v>
      </c>
      <c r="AS114" s="95"/>
      <c r="AT114" s="83">
        <v>33</v>
      </c>
      <c r="AU114" s="95"/>
      <c r="AV114" s="28">
        <v>54477</v>
      </c>
      <c r="AW114" s="95"/>
      <c r="AX114" s="28">
        <f>IF(E114,AV114,0)</f>
        <v>54477</v>
      </c>
      <c r="AY114" s="95"/>
      <c r="AZ114" s="28">
        <f>IF(K114,AV114,0)</f>
        <v>54477</v>
      </c>
      <c r="BA114" s="95"/>
      <c r="BB114" s="28">
        <f>IF(Q114,AV114,0)</f>
        <v>54477</v>
      </c>
    </row>
    <row r="115" spans="1:54" ht="11.25" x14ac:dyDescent="0.25">
      <c r="A115" s="83">
        <v>34</v>
      </c>
      <c r="B115" s="95"/>
      <c r="C115" s="83" t="s">
        <v>154</v>
      </c>
      <c r="D115" s="95"/>
      <c r="E115" s="21">
        <v>436439</v>
      </c>
      <c r="G115" s="20">
        <f>(E115/$AV115)</f>
        <v>4.7740513460002845</v>
      </c>
      <c r="I115" s="20">
        <f>IF(G$195,G115/G$195*100,0)</f>
        <v>11.175734400800927</v>
      </c>
      <c r="K115" s="21">
        <v>6222032</v>
      </c>
      <c r="M115" s="20">
        <f>(K115/$AV115)</f>
        <v>68.060600094072342</v>
      </c>
      <c r="O115" s="20">
        <f>IF(M$195,M115/M$195*100,0)</f>
        <v>47.418694785835541</v>
      </c>
      <c r="Q115" s="21">
        <v>13619203</v>
      </c>
      <c r="S115" s="20">
        <f>(Q115/$AV115)</f>
        <v>148.97562869862938</v>
      </c>
      <c r="U115" s="20">
        <f>IF(S$195,S115/S$195*100,0)</f>
        <v>55.116360600282412</v>
      </c>
      <c r="W115" s="21">
        <v>928009</v>
      </c>
      <c r="Y115" s="21">
        <f>(E115+K115+Q115)</f>
        <v>20277674</v>
      </c>
      <c r="AB115" s="21">
        <v>6034754</v>
      </c>
      <c r="AD115" s="22">
        <f>IF($Y115,AB115/$Y115*100,0)</f>
        <v>29.760582993887763</v>
      </c>
      <c r="AF115" s="21">
        <v>4958465</v>
      </c>
      <c r="AH115" s="22">
        <f>IF($Y115,AF115/$Y115*100,0)</f>
        <v>24.452829254479582</v>
      </c>
      <c r="AJ115" s="21">
        <v>23725</v>
      </c>
      <c r="AL115" s="22">
        <f>IF($Y115,AJ115/$Y115*100,0)</f>
        <v>0.11700059878662612</v>
      </c>
      <c r="AN115" s="21">
        <v>2994910</v>
      </c>
      <c r="AP115" s="21">
        <v>749165.20596000005</v>
      </c>
      <c r="AR115" s="21">
        <v>588588.01404000004</v>
      </c>
      <c r="AS115" s="95"/>
      <c r="AT115" s="83">
        <v>34</v>
      </c>
      <c r="AU115" s="95"/>
      <c r="AV115" s="28">
        <v>91419</v>
      </c>
      <c r="AW115" s="95"/>
      <c r="AX115" s="28">
        <f>IF(E115,AV115,0)</f>
        <v>91419</v>
      </c>
      <c r="AY115" s="95"/>
      <c r="AZ115" s="28">
        <f>IF(K115,AV115,0)</f>
        <v>91419</v>
      </c>
      <c r="BA115" s="95"/>
      <c r="BB115" s="28">
        <f>IF(Q115,AV115,0)</f>
        <v>91419</v>
      </c>
    </row>
    <row r="116" spans="1:54" ht="11.25" x14ac:dyDescent="0.25">
      <c r="A116" s="83">
        <v>35</v>
      </c>
      <c r="B116" s="95"/>
      <c r="C116" s="83" t="s">
        <v>155</v>
      </c>
      <c r="D116" s="95"/>
      <c r="E116" s="21">
        <v>132396</v>
      </c>
      <c r="G116" s="20">
        <f>(E116/$AV116)</f>
        <v>7.8868171799606834</v>
      </c>
      <c r="I116" s="20">
        <f>IF(G$195,G116/G$195*100,0)</f>
        <v>18.462510702730324</v>
      </c>
      <c r="K116" s="21">
        <v>5890721</v>
      </c>
      <c r="M116" s="20">
        <f>(K116/$AV116)</f>
        <v>350.90969202358968</v>
      </c>
      <c r="O116" s="20">
        <f>IF(M$195,M116/M$195*100,0)</f>
        <v>244.48329224924601</v>
      </c>
      <c r="Q116" s="21">
        <v>5658444</v>
      </c>
      <c r="S116" s="20">
        <f>(Q116/$AV116)</f>
        <v>337.07297313397271</v>
      </c>
      <c r="U116" s="20">
        <f>IF(S$195,S116/S$195*100,0)</f>
        <v>124.70654225896394</v>
      </c>
      <c r="W116" s="21">
        <v>74749</v>
      </c>
      <c r="Y116" s="21">
        <f>(E116+K116+Q116)</f>
        <v>11681561</v>
      </c>
      <c r="AB116" s="21">
        <v>4021451</v>
      </c>
      <c r="AD116" s="22">
        <f>IF($Y116,AB116/$Y116*100,0)</f>
        <v>34.425630273214338</v>
      </c>
      <c r="AF116" s="21">
        <v>2546321</v>
      </c>
      <c r="AH116" s="22">
        <f>IF($Y116,AF116/$Y116*100,0)</f>
        <v>21.797780279536273</v>
      </c>
      <c r="AJ116" s="21">
        <v>288216</v>
      </c>
      <c r="AL116" s="22">
        <f>IF($Y116,AJ116/$Y116*100,0)</f>
        <v>2.4672729954498376</v>
      </c>
      <c r="AN116" s="21">
        <v>3888724</v>
      </c>
      <c r="AP116" s="21">
        <v>380847.30296</v>
      </c>
      <c r="AR116" s="21">
        <v>689928.63704000006</v>
      </c>
      <c r="AS116" s="95"/>
      <c r="AT116" s="83">
        <v>35</v>
      </c>
      <c r="AU116" s="95"/>
      <c r="AV116" s="28">
        <v>16787</v>
      </c>
      <c r="AW116" s="95"/>
      <c r="AX116" s="28">
        <f>IF(E116,AV116,0)</f>
        <v>16787</v>
      </c>
      <c r="AY116" s="95"/>
      <c r="AZ116" s="28">
        <f>IF(K116,AV116,0)</f>
        <v>16787</v>
      </c>
      <c r="BA116" s="95"/>
      <c r="BB116" s="28">
        <f>IF(Q116,AV116,0)</f>
        <v>16787</v>
      </c>
    </row>
    <row r="117" spans="1:54" ht="11.25" x14ac:dyDescent="0.25">
      <c r="A117" s="83">
        <v>36</v>
      </c>
      <c r="B117" s="95"/>
      <c r="C117" s="83" t="s">
        <v>156</v>
      </c>
      <c r="D117" s="95"/>
      <c r="E117" s="21">
        <v>474511</v>
      </c>
      <c r="G117" s="20">
        <f>(E117/$AV117)</f>
        <v>12.257782025780786</v>
      </c>
      <c r="I117" s="20">
        <f>IF(G$195,G117/G$195*100,0)</f>
        <v>28.694646608233072</v>
      </c>
      <c r="K117" s="21">
        <v>5072770</v>
      </c>
      <c r="M117" s="20">
        <f>(K117/$AV117)</f>
        <v>131.04208106223038</v>
      </c>
      <c r="O117" s="20">
        <f>IF(M$195,M117/M$195*100,0)</f>
        <v>91.298702000892433</v>
      </c>
      <c r="Q117" s="21">
        <v>5602816</v>
      </c>
      <c r="S117" s="20">
        <f>(Q117/$AV117)</f>
        <v>144.73446823900184</v>
      </c>
      <c r="U117" s="20">
        <f>IF(S$195,S117/S$195*100,0)</f>
        <v>53.547262813627853</v>
      </c>
      <c r="W117" s="21">
        <v>121556</v>
      </c>
      <c r="Y117" s="21">
        <f>(E117+K117+Q117)</f>
        <v>11150097</v>
      </c>
      <c r="AB117" s="21">
        <v>3411246</v>
      </c>
      <c r="AD117" s="22">
        <f>IF($Y117,AB117/$Y117*100,0)</f>
        <v>30.593868376212331</v>
      </c>
      <c r="AF117" s="21">
        <v>2978836</v>
      </c>
      <c r="AH117" s="22">
        <f>IF($Y117,AF117/$Y117*100,0)</f>
        <v>26.715785521865865</v>
      </c>
      <c r="AJ117" s="21">
        <v>0</v>
      </c>
      <c r="AL117" s="22">
        <f>IF($Y117,AJ117/$Y117*100,0)</f>
        <v>0</v>
      </c>
      <c r="AN117" s="21">
        <v>3292053</v>
      </c>
      <c r="AP117" s="21">
        <v>817337.00768000004</v>
      </c>
      <c r="AR117" s="21">
        <v>796491.82231999992</v>
      </c>
      <c r="AS117" s="95"/>
      <c r="AT117" s="83">
        <v>36</v>
      </c>
      <c r="AU117" s="95"/>
      <c r="AV117" s="28">
        <v>38711</v>
      </c>
      <c r="AW117" s="95"/>
      <c r="AX117" s="28">
        <f>IF(E117,AV117,0)</f>
        <v>38711</v>
      </c>
      <c r="AY117" s="95"/>
      <c r="AZ117" s="28">
        <f>IF(K117,AV117,0)</f>
        <v>38711</v>
      </c>
      <c r="BA117" s="95"/>
      <c r="BB117" s="28">
        <f>IF(Q117,AV117,0)</f>
        <v>38711</v>
      </c>
    </row>
    <row r="118" spans="1:54" ht="11.25" x14ac:dyDescent="0.25">
      <c r="A118" s="83">
        <v>37</v>
      </c>
      <c r="B118" s="95"/>
      <c r="C118" s="83" t="s">
        <v>157</v>
      </c>
      <c r="D118" s="95"/>
      <c r="E118" s="21">
        <v>496386</v>
      </c>
      <c r="G118" s="20">
        <f>(E118/$AV118)</f>
        <v>20.074655235168034</v>
      </c>
      <c r="I118" s="20">
        <f>IF(G$195,G118/G$195*100,0)</f>
        <v>46.99342316119958</v>
      </c>
      <c r="K118" s="21">
        <v>2894382</v>
      </c>
      <c r="M118" s="20">
        <f>(K118/$AV118)</f>
        <v>117.05350426659118</v>
      </c>
      <c r="O118" s="20">
        <f>IF(M$195,M118/M$195*100,0)</f>
        <v>81.552680769169442</v>
      </c>
      <c r="Q118" s="21">
        <v>4535965</v>
      </c>
      <c r="S118" s="20">
        <f>(Q118/$AV118)</f>
        <v>183.44178428438548</v>
      </c>
      <c r="U118" s="20">
        <f>IF(S$195,S118/S$195*100,0)</f>
        <v>67.867768843122391</v>
      </c>
      <c r="W118" s="21">
        <v>563531</v>
      </c>
      <c r="Y118" s="21">
        <f>(E118+K118+Q118)</f>
        <v>7926733</v>
      </c>
      <c r="AB118" s="21">
        <v>2420976</v>
      </c>
      <c r="AD118" s="22">
        <f>IF($Y118,AB118/$Y118*100,0)</f>
        <v>30.541914304417723</v>
      </c>
      <c r="AF118" s="21">
        <v>1874234</v>
      </c>
      <c r="AH118" s="22">
        <f>IF($Y118,AF118/$Y118*100,0)</f>
        <v>23.644469922223948</v>
      </c>
      <c r="AJ118" s="21">
        <v>0</v>
      </c>
      <c r="AL118" s="22">
        <f>IF($Y118,AJ118/$Y118*100,0)</f>
        <v>0</v>
      </c>
      <c r="AN118" s="21">
        <v>986198</v>
      </c>
      <c r="AP118" s="21">
        <v>430124.22896000004</v>
      </c>
      <c r="AR118" s="21">
        <v>223310.97104000003</v>
      </c>
      <c r="AS118" s="95"/>
      <c r="AT118" s="83">
        <v>37</v>
      </c>
      <c r="AU118" s="95"/>
      <c r="AV118" s="28">
        <v>24727</v>
      </c>
      <c r="AW118" s="95"/>
      <c r="AX118" s="28">
        <f>IF(E118,AV118,0)</f>
        <v>24727</v>
      </c>
      <c r="AY118" s="95"/>
      <c r="AZ118" s="28">
        <f>IF(K118,AV118,0)</f>
        <v>24727</v>
      </c>
      <c r="BA118" s="95"/>
      <c r="BB118" s="28">
        <f>IF(Q118,AV118,0)</f>
        <v>24727</v>
      </c>
    </row>
    <row r="119" spans="1:54" ht="11.25" x14ac:dyDescent="0.25">
      <c r="A119" s="83">
        <v>38</v>
      </c>
      <c r="B119" s="95"/>
      <c r="C119" s="83" t="s">
        <v>158</v>
      </c>
      <c r="D119" s="95"/>
      <c r="E119" s="21">
        <v>185764</v>
      </c>
      <c r="G119" s="20">
        <f>(E119/$AV119)</f>
        <v>12.115306854496836</v>
      </c>
      <c r="I119" s="20">
        <f>IF(G$195,G119/G$195*100,0)</f>
        <v>28.361121776265762</v>
      </c>
      <c r="K119" s="21">
        <v>5101899</v>
      </c>
      <c r="M119" s="20">
        <f>(K119/$AV119)</f>
        <v>332.73977695167287</v>
      </c>
      <c r="O119" s="20">
        <f>IF(M$195,M119/M$195*100,0)</f>
        <v>231.82407890277395</v>
      </c>
      <c r="Q119" s="21">
        <v>3958037</v>
      </c>
      <c r="S119" s="20">
        <f>(Q119/$AV119)</f>
        <v>258.13845953172893</v>
      </c>
      <c r="U119" s="20">
        <f>IF(S$195,S119/S$195*100,0)</f>
        <v>95.50322119555571</v>
      </c>
      <c r="W119" s="21">
        <v>102746</v>
      </c>
      <c r="Y119" s="21">
        <f>(E119+K119+Q119)</f>
        <v>9245700</v>
      </c>
      <c r="AB119" s="21">
        <v>2962071</v>
      </c>
      <c r="AD119" s="22">
        <f>IF($Y119,AB119/$Y119*100,0)</f>
        <v>32.037282196047897</v>
      </c>
      <c r="AF119" s="21">
        <v>2083496</v>
      </c>
      <c r="AH119" s="22">
        <f>IF($Y119,AF119/$Y119*100,0)</f>
        <v>22.534756697708126</v>
      </c>
      <c r="AJ119" s="21">
        <v>215899</v>
      </c>
      <c r="AL119" s="22">
        <f>IF($Y119,AJ119/$Y119*100,0)</f>
        <v>2.3351287625598927</v>
      </c>
      <c r="AN119" s="21">
        <v>3765934</v>
      </c>
      <c r="AP119" s="21">
        <v>386745.86335999996</v>
      </c>
      <c r="AR119" s="21">
        <v>1035257.72664</v>
      </c>
      <c r="AS119" s="95"/>
      <c r="AT119" s="83">
        <v>38</v>
      </c>
      <c r="AU119" s="95"/>
      <c r="AV119" s="28">
        <v>15333</v>
      </c>
      <c r="AW119" s="95"/>
      <c r="AX119" s="28">
        <f>IF(E119,AV119,0)</f>
        <v>15333</v>
      </c>
      <c r="AY119" s="95"/>
      <c r="AZ119" s="28">
        <f>IF(K119,AV119,0)</f>
        <v>15333</v>
      </c>
      <c r="BA119" s="95"/>
      <c r="BB119" s="28">
        <f>IF(Q119,AV119,0)</f>
        <v>15333</v>
      </c>
    </row>
    <row r="120" spans="1:54" ht="11.25" x14ac:dyDescent="0.25">
      <c r="A120" s="83">
        <v>39</v>
      </c>
      <c r="B120" s="95"/>
      <c r="C120" s="83" t="s">
        <v>159</v>
      </c>
      <c r="D120" s="95"/>
      <c r="E120" s="21">
        <v>249372</v>
      </c>
      <c r="G120" s="20">
        <f>(E120/$AV120)</f>
        <v>12.133709614636045</v>
      </c>
      <c r="I120" s="20">
        <f>IF(G$195,G120/G$195*100,0)</f>
        <v>28.404201405002844</v>
      </c>
      <c r="K120" s="21">
        <v>2243175</v>
      </c>
      <c r="M120" s="20">
        <f>(K120/$AV120)</f>
        <v>109.14631179447255</v>
      </c>
      <c r="O120" s="20">
        <f>IF(M$195,M120/M$195*100,0)</f>
        <v>76.043638152295642</v>
      </c>
      <c r="Q120" s="21">
        <v>4194870</v>
      </c>
      <c r="S120" s="20">
        <f>(Q120/$AV120)</f>
        <v>204.11006228104321</v>
      </c>
      <c r="U120" s="20">
        <f>IF(S$195,S120/S$195*100,0)</f>
        <v>75.514390461717056</v>
      </c>
      <c r="W120" s="21">
        <v>369099</v>
      </c>
      <c r="Y120" s="21">
        <f>(E120+K120+Q120)</f>
        <v>6687417</v>
      </c>
      <c r="AB120" s="21">
        <v>2826663</v>
      </c>
      <c r="AD120" s="22">
        <f>IF($Y120,AB120/$Y120*100,0)</f>
        <v>42.268382545906732</v>
      </c>
      <c r="AF120" s="21">
        <v>1052869</v>
      </c>
      <c r="AH120" s="22">
        <f>IF($Y120,AF120/$Y120*100,0)</f>
        <v>15.744030916570628</v>
      </c>
      <c r="AJ120" s="21">
        <v>39845</v>
      </c>
      <c r="AL120" s="22">
        <f>IF($Y120,AJ120/$Y120*100,0)</f>
        <v>0.59582047896818757</v>
      </c>
      <c r="AN120" s="21">
        <v>959022</v>
      </c>
      <c r="AP120" s="21">
        <v>606096.90416000003</v>
      </c>
      <c r="AR120" s="21">
        <v>449606.32584</v>
      </c>
      <c r="AS120" s="95"/>
      <c r="AT120" s="83">
        <v>39</v>
      </c>
      <c r="AU120" s="95"/>
      <c r="AV120" s="28">
        <v>20552</v>
      </c>
      <c r="AW120" s="95"/>
      <c r="AX120" s="28">
        <f>IF(E120,AV120,0)</f>
        <v>20552</v>
      </c>
      <c r="AY120" s="95"/>
      <c r="AZ120" s="28">
        <f>IF(K120,AV120,0)</f>
        <v>20552</v>
      </c>
      <c r="BA120" s="95"/>
      <c r="BB120" s="28">
        <f>IF(Q120,AV120,0)</f>
        <v>20552</v>
      </c>
    </row>
    <row r="121" spans="1:54" ht="11.25" x14ac:dyDescent="0.25">
      <c r="A121" s="83">
        <v>40</v>
      </c>
      <c r="B121" s="95"/>
      <c r="C121" s="83" t="s">
        <v>160</v>
      </c>
      <c r="D121" s="95"/>
      <c r="E121" s="30">
        <v>0</v>
      </c>
      <c r="G121" s="20">
        <v>0</v>
      </c>
      <c r="I121" s="20">
        <f>IF(G$195,G121/G$195*100,0)</f>
        <v>0</v>
      </c>
      <c r="K121" s="30">
        <v>0</v>
      </c>
      <c r="M121" s="20">
        <v>0</v>
      </c>
      <c r="O121" s="20">
        <f>IF(M$195,M121/M$195*100,0)</f>
        <v>0</v>
      </c>
      <c r="Q121" s="30">
        <v>0</v>
      </c>
      <c r="S121" s="20">
        <v>0</v>
      </c>
      <c r="U121" s="20">
        <f>IF(S$195,S121/S$195*100,0)</f>
        <v>0</v>
      </c>
      <c r="W121" s="30">
        <v>0</v>
      </c>
      <c r="Y121" s="30">
        <f>(E121+K121+Q121)</f>
        <v>0</v>
      </c>
      <c r="AB121" s="30">
        <v>0</v>
      </c>
      <c r="AD121" s="22">
        <f>IF($Y121,AB121/$Y121*100,0)</f>
        <v>0</v>
      </c>
      <c r="AF121" s="30">
        <v>0</v>
      </c>
      <c r="AH121" s="22">
        <f>IF($Y121,AF121/$Y121*100,0)</f>
        <v>0</v>
      </c>
      <c r="AJ121" s="30">
        <v>0</v>
      </c>
      <c r="AL121" s="22">
        <f>IF($Y121,AJ121/$Y121*100,0)</f>
        <v>0</v>
      </c>
      <c r="AN121" s="30">
        <v>0</v>
      </c>
      <c r="AP121" s="21"/>
      <c r="AR121" s="21"/>
      <c r="AS121" s="95"/>
      <c r="AT121" s="83">
        <v>40</v>
      </c>
      <c r="AU121" s="95"/>
      <c r="AV121" s="35">
        <v>0</v>
      </c>
      <c r="AW121" s="95"/>
      <c r="AX121" s="35">
        <f>IF(E121,AV121,0)</f>
        <v>0</v>
      </c>
      <c r="AY121" s="95"/>
      <c r="AZ121" s="35">
        <f>IF(K121,AV121,0)</f>
        <v>0</v>
      </c>
      <c r="BA121" s="95"/>
      <c r="BB121" s="28">
        <f>IF(Q121,AV121,0)</f>
        <v>0</v>
      </c>
    </row>
    <row r="122" spans="1:54" ht="11.25" x14ac:dyDescent="0.25">
      <c r="A122" s="83">
        <v>41</v>
      </c>
      <c r="B122" s="95"/>
      <c r="C122" s="83" t="s">
        <v>161</v>
      </c>
      <c r="D122" s="95"/>
      <c r="E122" s="21">
        <v>249199</v>
      </c>
      <c r="G122" s="20">
        <f>(E122/$AV122)</f>
        <v>7.3246428781376753</v>
      </c>
      <c r="I122" s="20">
        <f>IF(G$195,G122/G$195*100,0)</f>
        <v>17.146498320627792</v>
      </c>
      <c r="K122" s="21">
        <v>5887875</v>
      </c>
      <c r="M122" s="20">
        <f>(K122/$AV122)</f>
        <v>173.06081359120569</v>
      </c>
      <c r="O122" s="20">
        <f>IF(M$195,M122/M$195*100,0)</f>
        <v>120.5736929696052</v>
      </c>
      <c r="Q122" s="21">
        <v>8995876</v>
      </c>
      <c r="S122" s="20">
        <f>(Q122/$AV122)</f>
        <v>264.41349714890367</v>
      </c>
      <c r="U122" s="20">
        <f>IF(S$195,S122/S$195*100,0)</f>
        <v>97.82479042879045</v>
      </c>
      <c r="W122" s="21">
        <v>165250</v>
      </c>
      <c r="Y122" s="21">
        <f>(E122+K122+Q122)</f>
        <v>15132950</v>
      </c>
      <c r="AB122" s="21">
        <v>6643142</v>
      </c>
      <c r="AD122" s="22">
        <f>IF($Y122,AB122/$Y122*100,0)</f>
        <v>43.898526063986203</v>
      </c>
      <c r="AF122" s="21">
        <v>3404683</v>
      </c>
      <c r="AH122" s="22">
        <f>IF($Y122,AF122/$Y122*100,0)</f>
        <v>22.498475181640064</v>
      </c>
      <c r="AJ122" s="21">
        <v>0</v>
      </c>
      <c r="AL122" s="22">
        <f>IF($Y122,AJ122/$Y122*100,0)</f>
        <v>0</v>
      </c>
      <c r="AN122" s="21">
        <v>3313922</v>
      </c>
      <c r="AP122" s="21">
        <v>768436.45740000007</v>
      </c>
      <c r="AR122" s="21">
        <v>2351054.3525999999</v>
      </c>
      <c r="AS122" s="95"/>
      <c r="AT122" s="83">
        <v>41</v>
      </c>
      <c r="AU122" s="95"/>
      <c r="AV122" s="28">
        <v>34022</v>
      </c>
      <c r="AW122" s="95"/>
      <c r="AX122" s="28">
        <f>IF(E122,AV122,0)</f>
        <v>34022</v>
      </c>
      <c r="AY122" s="95"/>
      <c r="AZ122" s="28">
        <f>IF(K122,AV122,0)</f>
        <v>34022</v>
      </c>
      <c r="BA122" s="95"/>
      <c r="BB122" s="28">
        <f>IF(Q122,AV122,0)</f>
        <v>34022</v>
      </c>
    </row>
    <row r="123" spans="1:54" ht="11.25" x14ac:dyDescent="0.25">
      <c r="A123" s="83">
        <v>42</v>
      </c>
      <c r="B123" s="95"/>
      <c r="C123" s="83" t="s">
        <v>162</v>
      </c>
      <c r="D123" s="95"/>
      <c r="E123" s="21">
        <v>681558</v>
      </c>
      <c r="G123" s="20">
        <f>(E123/$AV123)</f>
        <v>6.1971649133016307</v>
      </c>
      <c r="I123" s="20">
        <f>IF(G$195,G123/G$195*100,0)</f>
        <v>14.507147931503919</v>
      </c>
      <c r="K123" s="21">
        <v>12483727</v>
      </c>
      <c r="M123" s="20">
        <f>(K123/$AV123)</f>
        <v>113.51009738222751</v>
      </c>
      <c r="O123" s="20">
        <f>IF(M$195,M123/M$195*100,0)</f>
        <v>79.08394365372483</v>
      </c>
      <c r="Q123" s="21">
        <v>16593459</v>
      </c>
      <c r="S123" s="20">
        <f>(Q123/$AV123)</f>
        <v>150.87843133689159</v>
      </c>
      <c r="U123" s="20">
        <f>IF(S$195,S123/S$195*100,0)</f>
        <v>55.820338541357508</v>
      </c>
      <c r="W123" s="21">
        <v>2434614</v>
      </c>
      <c r="Y123" s="21">
        <f>(E123+K123+Q123)</f>
        <v>29758744</v>
      </c>
      <c r="AB123" s="21">
        <v>8781466</v>
      </c>
      <c r="AD123" s="22">
        <f>IF($Y123,AB123/$Y123*100,0)</f>
        <v>29.508859648108803</v>
      </c>
      <c r="AF123" s="21">
        <v>4467801</v>
      </c>
      <c r="AH123" s="22">
        <f>IF($Y123,AF123/$Y123*100,0)</f>
        <v>15.013405807718231</v>
      </c>
      <c r="AJ123" s="21">
        <v>0</v>
      </c>
      <c r="AL123" s="22">
        <f>IF($Y123,AJ123/$Y123*100,0)</f>
        <v>0</v>
      </c>
      <c r="AN123" s="21">
        <v>3500003</v>
      </c>
      <c r="AP123" s="21">
        <v>1229322.24596</v>
      </c>
      <c r="AR123" s="21">
        <v>817577.31404000008</v>
      </c>
      <c r="AS123" s="95"/>
      <c r="AT123" s="83">
        <v>42</v>
      </c>
      <c r="AU123" s="95"/>
      <c r="AV123" s="28">
        <v>109979</v>
      </c>
      <c r="AW123" s="95"/>
      <c r="AX123" s="28">
        <f>IF(E123,AV123,0)</f>
        <v>109979</v>
      </c>
      <c r="AY123" s="95"/>
      <c r="AZ123" s="28">
        <f>IF(K123,AV123,0)</f>
        <v>109979</v>
      </c>
      <c r="BA123" s="95"/>
      <c r="BB123" s="28">
        <f>IF(Q123,AV123,0)</f>
        <v>109979</v>
      </c>
    </row>
    <row r="124" spans="1:54" ht="11.25" x14ac:dyDescent="0.25">
      <c r="A124" s="83">
        <v>43</v>
      </c>
      <c r="B124" s="95"/>
      <c r="C124" s="83" t="s">
        <v>163</v>
      </c>
      <c r="D124" s="95"/>
      <c r="E124" s="21">
        <v>2888239</v>
      </c>
      <c r="G124" s="20">
        <f>(E124/$AV124)</f>
        <v>8.6373624730478582</v>
      </c>
      <c r="I124" s="20">
        <f>IF(G$195,G124/G$195*100,0)</f>
        <v>20.219486956942788</v>
      </c>
      <c r="K124" s="21">
        <v>38768743</v>
      </c>
      <c r="M124" s="20">
        <f>(K124/$AV124)</f>
        <v>115.93905002855955</v>
      </c>
      <c r="O124" s="20">
        <f>IF(M$195,M124/M$195*100,0)</f>
        <v>80.776226178804976</v>
      </c>
      <c r="Q124" s="21">
        <v>51562050</v>
      </c>
      <c r="S124" s="20">
        <f>(Q124/$AV124)</f>
        <v>154.1978055498237</v>
      </c>
      <c r="U124" s="20">
        <f>IF(S$195,S124/S$195*100,0)</f>
        <v>57.048404015458289</v>
      </c>
      <c r="W124" s="21">
        <v>20844390</v>
      </c>
      <c r="Y124" s="21">
        <f>(E124+K124+Q124)</f>
        <v>93219032</v>
      </c>
      <c r="AB124" s="21">
        <v>17406902</v>
      </c>
      <c r="AD124" s="22">
        <f>IF($Y124,AB124/$Y124*100,0)</f>
        <v>18.673120313027923</v>
      </c>
      <c r="AF124" s="21">
        <v>15625470</v>
      </c>
      <c r="AH124" s="22">
        <f>IF($Y124,AF124/$Y124*100,0)</f>
        <v>16.762102828958792</v>
      </c>
      <c r="AJ124" s="21">
        <v>0</v>
      </c>
      <c r="AL124" s="22">
        <f>IF($Y124,AJ124/$Y124*100,0)</f>
        <v>0</v>
      </c>
      <c r="AN124" s="21">
        <v>13835390</v>
      </c>
      <c r="AP124" s="21">
        <v>5354398.3048</v>
      </c>
      <c r="AR124" s="21">
        <v>5046649.6452000001</v>
      </c>
      <c r="AS124" s="95"/>
      <c r="AT124" s="83">
        <v>43</v>
      </c>
      <c r="AU124" s="95"/>
      <c r="AV124" s="28">
        <v>334389</v>
      </c>
      <c r="AW124" s="95"/>
      <c r="AX124" s="28">
        <f>IF(E124,AV124,0)</f>
        <v>334389</v>
      </c>
      <c r="AY124" s="95"/>
      <c r="AZ124" s="28">
        <f>IF(K124,AV124,0)</f>
        <v>334389</v>
      </c>
      <c r="BA124" s="95"/>
      <c r="BB124" s="28">
        <f>IF(Q124,AV124,0)</f>
        <v>334389</v>
      </c>
    </row>
    <row r="125" spans="1:54" ht="11.25" x14ac:dyDescent="0.25">
      <c r="A125" s="83">
        <v>44</v>
      </c>
      <c r="B125" s="95"/>
      <c r="C125" s="83" t="s">
        <v>164</v>
      </c>
      <c r="D125" s="95"/>
      <c r="E125" s="21">
        <v>263187</v>
      </c>
      <c r="G125" s="20">
        <f>(E125/$AV125)</f>
        <v>5.1657964983905158</v>
      </c>
      <c r="I125" s="20">
        <f>IF(G$195,G125/G$195*100,0)</f>
        <v>12.092783560647614</v>
      </c>
      <c r="K125" s="21">
        <v>169920</v>
      </c>
      <c r="M125" s="20">
        <f>(K125/$AV125)</f>
        <v>3.3351652665462823</v>
      </c>
      <c r="O125" s="20">
        <f>IF(M$195,M125/M$195*100,0)</f>
        <v>2.3236525040344422</v>
      </c>
      <c r="Q125" s="21">
        <v>10088637</v>
      </c>
      <c r="S125" s="20">
        <f>(Q125/$AV125)</f>
        <v>198.01831278951087</v>
      </c>
      <c r="U125" s="20">
        <f>IF(S$195,S125/S$195*100,0)</f>
        <v>73.260632148395217</v>
      </c>
      <c r="W125" s="21">
        <v>128423</v>
      </c>
      <c r="Y125" s="21">
        <f>(E125+K125+Q125)</f>
        <v>10521744</v>
      </c>
      <c r="AB125" s="21">
        <v>4186444</v>
      </c>
      <c r="AD125" s="22">
        <f>IF($Y125,AB125/$Y125*100,0)</f>
        <v>39.788498940859995</v>
      </c>
      <c r="AF125" s="21">
        <v>3225112</v>
      </c>
      <c r="AH125" s="22">
        <f>IF($Y125,AF125/$Y125*100,0)</f>
        <v>30.651876723098376</v>
      </c>
      <c r="AJ125" s="21">
        <v>0</v>
      </c>
      <c r="AL125" s="22">
        <f>IF($Y125,AJ125/$Y125*100,0)</f>
        <v>0</v>
      </c>
      <c r="AN125" s="21">
        <v>0</v>
      </c>
      <c r="AP125" s="21">
        <v>949116.1492799999</v>
      </c>
      <c r="AR125" s="21">
        <v>2646332.9907200001</v>
      </c>
      <c r="AS125" s="95"/>
      <c r="AT125" s="83">
        <v>44</v>
      </c>
      <c r="AU125" s="95"/>
      <c r="AV125" s="28">
        <v>50948</v>
      </c>
      <c r="AW125" s="95"/>
      <c r="AX125" s="28">
        <f>IF(E125,AV125,0)</f>
        <v>50948</v>
      </c>
      <c r="AY125" s="95"/>
      <c r="AZ125" s="28">
        <f>IF(K125,AV125,0)</f>
        <v>50948</v>
      </c>
      <c r="BA125" s="95"/>
      <c r="BB125" s="28">
        <f>IF(Q125,AV125,0)</f>
        <v>50948</v>
      </c>
    </row>
    <row r="126" spans="1:54" ht="11.25" x14ac:dyDescent="0.25">
      <c r="A126" s="83">
        <v>45</v>
      </c>
      <c r="B126" s="95"/>
      <c r="C126" s="83" t="s">
        <v>165</v>
      </c>
      <c r="D126" s="95"/>
      <c r="E126" s="21">
        <v>67043</v>
      </c>
      <c r="G126" s="20">
        <f>(E126/$AV126)</f>
        <v>30.037186379928315</v>
      </c>
      <c r="I126" s="20">
        <f>IF(G$195,G126/G$195*100,0)</f>
        <v>70.315041209322999</v>
      </c>
      <c r="K126" s="21">
        <v>255171</v>
      </c>
      <c r="M126" s="20">
        <f>(K126/$AV126)</f>
        <v>114.3239247311828</v>
      </c>
      <c r="O126" s="20">
        <f>IF(M$195,M126/M$195*100,0)</f>
        <v>79.65094762687724</v>
      </c>
      <c r="Q126" s="21">
        <v>849078</v>
      </c>
      <c r="S126" s="20">
        <f>(Q126/$AV126)</f>
        <v>380.41129032258067</v>
      </c>
      <c r="U126" s="20">
        <f>IF(S$195,S126/S$195*100,0)</f>
        <v>140.74037503310754</v>
      </c>
      <c r="W126" s="21">
        <v>0</v>
      </c>
      <c r="Y126" s="21">
        <f>(E126+K126+Q126)</f>
        <v>1171292</v>
      </c>
      <c r="AB126" s="21">
        <v>334950</v>
      </c>
      <c r="AD126" s="22">
        <f>IF($Y126,AB126/$Y126*100,0)</f>
        <v>28.596626631104797</v>
      </c>
      <c r="AF126" s="21">
        <v>451809</v>
      </c>
      <c r="AH126" s="22">
        <f>IF($Y126,AF126/$Y126*100,0)</f>
        <v>38.573558087991721</v>
      </c>
      <c r="AJ126" s="21">
        <v>2755</v>
      </c>
      <c r="AL126" s="22">
        <f>IF($Y126,AJ126/$Y126*100,0)</f>
        <v>0.23521034891384895</v>
      </c>
      <c r="AN126" s="21">
        <v>154414</v>
      </c>
      <c r="AP126" s="21">
        <v>142095.69991999998</v>
      </c>
      <c r="AR126" s="21">
        <v>51721.380079999995</v>
      </c>
      <c r="AS126" s="95"/>
      <c r="AT126" s="83">
        <v>45</v>
      </c>
      <c r="AU126" s="95"/>
      <c r="AV126" s="28">
        <v>2232</v>
      </c>
      <c r="AW126" s="95"/>
      <c r="AX126" s="28">
        <f>IF(E126,AV126,0)</f>
        <v>2232</v>
      </c>
      <c r="AY126" s="95"/>
      <c r="AZ126" s="28">
        <f>IF(K126,AV126,0)</f>
        <v>2232</v>
      </c>
      <c r="BA126" s="95"/>
      <c r="BB126" s="28">
        <f>IF(Q126,AV126,0)</f>
        <v>2232</v>
      </c>
    </row>
    <row r="127" spans="1:54" ht="11.25" x14ac:dyDescent="0.25">
      <c r="A127" s="83">
        <v>46</v>
      </c>
      <c r="B127" s="95"/>
      <c r="C127" s="83" t="s">
        <v>166</v>
      </c>
      <c r="D127" s="95"/>
      <c r="E127" s="21">
        <v>558952</v>
      </c>
      <c r="G127" s="20">
        <f>(E127/$AV127)</f>
        <v>14.478371237631457</v>
      </c>
      <c r="I127" s="20">
        <f>IF(G$195,G127/G$195*100,0)</f>
        <v>33.892897202190028</v>
      </c>
      <c r="K127" s="21">
        <v>12288042</v>
      </c>
      <c r="M127" s="20">
        <f>(K127/$AV127)</f>
        <v>318.29358130860487</v>
      </c>
      <c r="O127" s="20">
        <f>IF(M$195,M127/M$195*100,0)</f>
        <v>221.75922873882766</v>
      </c>
      <c r="Q127" s="21">
        <v>5276979</v>
      </c>
      <c r="S127" s="20">
        <f>(Q127/$AV127)</f>
        <v>136.68805367041392</v>
      </c>
      <c r="U127" s="20">
        <f>IF(S$195,S127/S$195*100,0)</f>
        <v>50.570339065926703</v>
      </c>
      <c r="W127" s="21">
        <v>1217650</v>
      </c>
      <c r="Y127" s="21">
        <f>(E127+K127+Q127)</f>
        <v>18123973</v>
      </c>
      <c r="AB127" s="21">
        <v>8188451</v>
      </c>
      <c r="AD127" s="22">
        <f>IF($Y127,AB127/$Y127*100,0)</f>
        <v>45.180220694436038</v>
      </c>
      <c r="AF127" s="21">
        <v>3009409</v>
      </c>
      <c r="AH127" s="22">
        <f>IF($Y127,AF127/$Y127*100,0)</f>
        <v>16.60457671173975</v>
      </c>
      <c r="AJ127" s="21">
        <v>0</v>
      </c>
      <c r="AL127" s="22">
        <f>IF($Y127,AJ127/$Y127*100,0)</f>
        <v>0</v>
      </c>
      <c r="AN127" s="21">
        <v>7230765</v>
      </c>
      <c r="AP127" s="21">
        <v>516742.62608000002</v>
      </c>
      <c r="AR127" s="21">
        <v>664311.29391999997</v>
      </c>
      <c r="AS127" s="95"/>
      <c r="AT127" s="83">
        <v>46</v>
      </c>
      <c r="AU127" s="95"/>
      <c r="AV127" s="28">
        <v>38606</v>
      </c>
      <c r="AW127" s="95"/>
      <c r="AX127" s="28">
        <f>IF(E127,AV127,0)</f>
        <v>38606</v>
      </c>
      <c r="AY127" s="95"/>
      <c r="AZ127" s="28">
        <f>IF(K127,AV127,0)</f>
        <v>38606</v>
      </c>
      <c r="BA127" s="95"/>
      <c r="BB127" s="28">
        <f>IF(Q127,AV127,0)</f>
        <v>38606</v>
      </c>
    </row>
    <row r="128" spans="1:54" ht="11.25" x14ac:dyDescent="0.25">
      <c r="A128" s="83">
        <v>47</v>
      </c>
      <c r="B128" s="95"/>
      <c r="C128" s="83" t="s">
        <v>167</v>
      </c>
      <c r="D128" s="95"/>
      <c r="E128" s="21">
        <v>806608</v>
      </c>
      <c r="G128" s="20">
        <f>(E128/$AV128)</f>
        <v>10.307562552712961</v>
      </c>
      <c r="I128" s="20">
        <f>IF(G$195,G128/G$195*100,0)</f>
        <v>24.129313461463301</v>
      </c>
      <c r="K128" s="21">
        <v>9197702</v>
      </c>
      <c r="M128" s="20">
        <f>(K128/$AV128)</f>
        <v>117.53650931581772</v>
      </c>
      <c r="O128" s="20">
        <f>IF(M$195,M128/M$195*100,0)</f>
        <v>81.889196594443305</v>
      </c>
      <c r="Q128" s="21">
        <v>9810632</v>
      </c>
      <c r="S128" s="20">
        <f>(Q128/$AV128)</f>
        <v>125.36908017481535</v>
      </c>
      <c r="U128" s="20">
        <f>IF(S$195,S128/S$195*100,0)</f>
        <v>46.382670047455967</v>
      </c>
      <c r="W128" s="21">
        <v>2678575</v>
      </c>
      <c r="Y128" s="21">
        <f>(E128+K128+Q128)</f>
        <v>19814942</v>
      </c>
      <c r="AB128" s="21">
        <v>6171945</v>
      </c>
      <c r="AD128" s="22">
        <f>IF($Y128,AB128/$Y128*100,0)</f>
        <v>31.14793371587966</v>
      </c>
      <c r="AF128" s="21">
        <v>3590299</v>
      </c>
      <c r="AH128" s="22">
        <f>IF($Y128,AF128/$Y128*100,0)</f>
        <v>18.119149680074763</v>
      </c>
      <c r="AJ128" s="21">
        <v>0</v>
      </c>
      <c r="AL128" s="22">
        <f>IF($Y128,AJ128/$Y128*100,0)</f>
        <v>0</v>
      </c>
      <c r="AN128" s="21">
        <v>2853703</v>
      </c>
      <c r="AP128" s="21">
        <v>772062.92263999989</v>
      </c>
      <c r="AR128" s="21">
        <v>791159.39735999994</v>
      </c>
      <c r="AS128" s="95"/>
      <c r="AT128" s="83">
        <v>47</v>
      </c>
      <c r="AU128" s="95"/>
      <c r="AV128" s="28">
        <v>78254</v>
      </c>
      <c r="AW128" s="95"/>
      <c r="AX128" s="28">
        <f>IF(E128,AV128,0)</f>
        <v>78254</v>
      </c>
      <c r="AY128" s="95"/>
      <c r="AZ128" s="28">
        <f>IF(K128,AV128,0)</f>
        <v>78254</v>
      </c>
      <c r="BA128" s="95"/>
      <c r="BB128" s="28">
        <f>IF(Q128,AV128,0)</f>
        <v>78254</v>
      </c>
    </row>
    <row r="129" spans="1:54" ht="11.25" x14ac:dyDescent="0.25">
      <c r="A129" s="83">
        <v>48</v>
      </c>
      <c r="B129" s="95"/>
      <c r="C129" s="83" t="s">
        <v>168</v>
      </c>
      <c r="D129" s="95"/>
      <c r="E129" s="21">
        <v>54956</v>
      </c>
      <c r="G129" s="20">
        <f>(E129/$AV129)</f>
        <v>8.3165859564164641</v>
      </c>
      <c r="I129" s="20">
        <f>IF(G$195,G129/G$195*100,0)</f>
        <v>19.46857061941952</v>
      </c>
      <c r="K129" s="21">
        <v>1168358</v>
      </c>
      <c r="M129" s="20">
        <f>(K129/$AV129)</f>
        <v>176.80962469733657</v>
      </c>
      <c r="O129" s="20">
        <f>IF(M$195,M129/M$195*100,0)</f>
        <v>123.18553784616621</v>
      </c>
      <c r="Q129" s="21">
        <v>1843616</v>
      </c>
      <c r="S129" s="20">
        <f>(Q129/$AV129)</f>
        <v>278.99757869249396</v>
      </c>
      <c r="U129" s="20">
        <f>IF(S$195,S129/S$195*100,0)</f>
        <v>103.22044812395976</v>
      </c>
      <c r="W129" s="21">
        <v>38478</v>
      </c>
      <c r="Y129" s="21">
        <f>(E129+K129+Q129)</f>
        <v>3066930</v>
      </c>
      <c r="AB129" s="21">
        <v>1087179</v>
      </c>
      <c r="AD129" s="22">
        <f>IF($Y129,AB129/$Y129*100,0)</f>
        <v>35.448445187858866</v>
      </c>
      <c r="AF129" s="21">
        <v>870502</v>
      </c>
      <c r="AH129" s="22">
        <f>IF($Y129,AF129/$Y129*100,0)</f>
        <v>28.383497504018678</v>
      </c>
      <c r="AJ129" s="21">
        <v>0</v>
      </c>
      <c r="AL129" s="22">
        <f>IF($Y129,AJ129/$Y129*100,0)</f>
        <v>0</v>
      </c>
      <c r="AN129" s="21">
        <v>758224</v>
      </c>
      <c r="AP129" s="21">
        <v>205680.93104</v>
      </c>
      <c r="AR129" s="21">
        <v>284430.05895999999</v>
      </c>
      <c r="AS129" s="95"/>
      <c r="AT129" s="83">
        <v>48</v>
      </c>
      <c r="AU129" s="95"/>
      <c r="AV129" s="28">
        <v>6608</v>
      </c>
      <c r="AW129" s="95"/>
      <c r="AX129" s="28">
        <f>IF(E129,AV129,0)</f>
        <v>6608</v>
      </c>
      <c r="AY129" s="95"/>
      <c r="AZ129" s="28">
        <f>IF(K129,AV129,0)</f>
        <v>6608</v>
      </c>
      <c r="BA129" s="95"/>
      <c r="BB129" s="28">
        <f>IF(Q129,AV129,0)</f>
        <v>6608</v>
      </c>
    </row>
    <row r="130" spans="1:54" ht="11.25" x14ac:dyDescent="0.25">
      <c r="A130" s="83">
        <v>49</v>
      </c>
      <c r="B130" s="95"/>
      <c r="C130" s="83" t="s">
        <v>169</v>
      </c>
      <c r="D130" s="95"/>
      <c r="E130" s="21">
        <v>317667</v>
      </c>
      <c r="G130" s="20">
        <f>(E130/$AV130)</f>
        <v>11.887400366725293</v>
      </c>
      <c r="I130" s="20">
        <f>IF(G$195,G130/G$195*100,0)</f>
        <v>27.827607955203064</v>
      </c>
      <c r="K130" s="21">
        <v>4002167</v>
      </c>
      <c r="M130" s="20">
        <f>(K130/$AV130)</f>
        <v>149.76488418216519</v>
      </c>
      <c r="O130" s="20">
        <f>IF(M$195,M130/M$195*100,0)</f>
        <v>104.3431195560177</v>
      </c>
      <c r="Q130" s="21">
        <v>5486325</v>
      </c>
      <c r="S130" s="20">
        <f>(Q130/$AV130)</f>
        <v>205.30348389028177</v>
      </c>
      <c r="U130" s="20">
        <f>IF(S$195,S130/S$195*100,0)</f>
        <v>75.955919430834712</v>
      </c>
      <c r="W130" s="21">
        <v>592764</v>
      </c>
      <c r="Y130" s="21">
        <f>(E130+K130+Q130)</f>
        <v>9806159</v>
      </c>
      <c r="AB130" s="21">
        <v>3221230</v>
      </c>
      <c r="AD130" s="22">
        <f>IF($Y130,AB130/$Y130*100,0)</f>
        <v>32.849049255676967</v>
      </c>
      <c r="AF130" s="21">
        <v>1541085</v>
      </c>
      <c r="AH130" s="22">
        <f>IF($Y130,AF130/$Y130*100,0)</f>
        <v>15.715480444483919</v>
      </c>
      <c r="AJ130" s="21">
        <v>25058</v>
      </c>
      <c r="AL130" s="22">
        <f>IF($Y130,AJ130/$Y130*100,0)</f>
        <v>0.25553328270528758</v>
      </c>
      <c r="AN130" s="21">
        <v>2504736</v>
      </c>
      <c r="AP130" s="21">
        <v>687250.28943999996</v>
      </c>
      <c r="AR130" s="21">
        <v>345379.78055999998</v>
      </c>
      <c r="AS130" s="95"/>
      <c r="AT130" s="83">
        <v>49</v>
      </c>
      <c r="AU130" s="95"/>
      <c r="AV130" s="28">
        <v>26723</v>
      </c>
      <c r="AW130" s="95"/>
      <c r="AX130" s="28">
        <f>IF(E130,AV130,0)</f>
        <v>26723</v>
      </c>
      <c r="AY130" s="95"/>
      <c r="AZ130" s="28">
        <f>IF(K130,AV130,0)</f>
        <v>26723</v>
      </c>
      <c r="BA130" s="95"/>
      <c r="BB130" s="28">
        <f>IF(Q130,AV130,0)</f>
        <v>26723</v>
      </c>
    </row>
    <row r="131" spans="1:54" ht="11.25" x14ac:dyDescent="0.25">
      <c r="A131" s="83">
        <v>50</v>
      </c>
      <c r="B131" s="95"/>
      <c r="C131" s="83" t="s">
        <v>170</v>
      </c>
      <c r="D131" s="95"/>
      <c r="E131" s="30">
        <v>176403</v>
      </c>
      <c r="G131" s="20">
        <f>(E131/$AV131)</f>
        <v>9.9047164514317796</v>
      </c>
      <c r="I131" s="20">
        <f>IF(G$195,G131/G$195*100,0)</f>
        <v>23.186277723884039</v>
      </c>
      <c r="K131" s="30">
        <v>2214148</v>
      </c>
      <c r="M131" s="20">
        <f>(K131/$AV131)</f>
        <v>124.32049410443571</v>
      </c>
      <c r="O131" s="20">
        <f>IF(M$195,M131/M$195*100,0)</f>
        <v>86.615685982996965</v>
      </c>
      <c r="Q131" s="30">
        <v>2380661</v>
      </c>
      <c r="S131" s="20">
        <f>(Q131/$AV131)</f>
        <v>133.66990454800674</v>
      </c>
      <c r="U131" s="20">
        <f>IF(S$195,S131/S$195*100,0)</f>
        <v>49.453717529711966</v>
      </c>
      <c r="W131" s="30">
        <v>220444</v>
      </c>
      <c r="Y131" s="30">
        <f>(E131+K131+Q131)</f>
        <v>4771212</v>
      </c>
      <c r="AB131" s="30">
        <v>1630073</v>
      </c>
      <c r="AD131" s="22">
        <f>IF($Y131,AB131/$Y131*100,0)</f>
        <v>34.164757298564808</v>
      </c>
      <c r="AF131" s="30">
        <v>879063</v>
      </c>
      <c r="AH131" s="22">
        <f>IF($Y131,AF131/$Y131*100,0)</f>
        <v>18.424312313097804</v>
      </c>
      <c r="AJ131" s="30">
        <v>0</v>
      </c>
      <c r="AL131" s="22">
        <f>IF($Y131,AJ131/$Y131*100,0)</f>
        <v>0</v>
      </c>
      <c r="AN131" s="30">
        <v>1439799</v>
      </c>
      <c r="AP131" s="21">
        <v>278285.72287999996</v>
      </c>
      <c r="AR131" s="21">
        <v>290073.90711999999</v>
      </c>
      <c r="AS131" s="95"/>
      <c r="AT131" s="83">
        <v>50</v>
      </c>
      <c r="AU131" s="95"/>
      <c r="AV131" s="28">
        <v>17810</v>
      </c>
      <c r="AW131" s="95"/>
      <c r="AX131" s="28">
        <f>IF(E131,AV131,0)</f>
        <v>17810</v>
      </c>
      <c r="AY131" s="95"/>
      <c r="AZ131" s="28">
        <f>IF(K131,AV131,0)</f>
        <v>17810</v>
      </c>
      <c r="BA131" s="95"/>
      <c r="BB131" s="28">
        <f>IF(Q131,AV131,0)</f>
        <v>17810</v>
      </c>
    </row>
    <row r="132" spans="1:54" ht="8.85" customHeight="1" x14ac:dyDescent="0.25">
      <c r="A132" s="95"/>
      <c r="B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row>
    <row r="133" spans="1:54" ht="8.85" customHeight="1" x14ac:dyDescent="0.25">
      <c r="A133" s="95"/>
      <c r="B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row>
    <row r="134" spans="1:54" ht="0.6" customHeight="1" x14ac:dyDescent="0.25">
      <c r="B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V134" s="95"/>
      <c r="AW134" s="95"/>
      <c r="AX134" s="95"/>
      <c r="AY134" s="95"/>
      <c r="AZ134" s="95"/>
      <c r="BA134" s="95"/>
      <c r="BB134" s="95"/>
    </row>
    <row r="135" spans="1:54" s="80" customFormat="1" ht="9.6" customHeight="1" x14ac:dyDescent="0.25">
      <c r="AU135" s="84"/>
    </row>
    <row r="136" spans="1:54" s="80" customFormat="1" ht="10.5" customHeight="1" x14ac:dyDescent="0.25">
      <c r="Y136" s="84" t="s">
        <v>42</v>
      </c>
      <c r="AB136" s="102" t="s">
        <v>43</v>
      </c>
      <c r="AT136" s="84" t="s">
        <v>436</v>
      </c>
    </row>
    <row r="137" spans="1:54" s="80" customFormat="1" ht="10.5" customHeight="1" x14ac:dyDescent="0.25">
      <c r="A137" s="85"/>
      <c r="Y137" s="84" t="s">
        <v>437</v>
      </c>
      <c r="AB137" s="102" t="s">
        <v>360</v>
      </c>
      <c r="AT137" s="84" t="s">
        <v>171</v>
      </c>
    </row>
    <row r="138" spans="1:54" s="80" customFormat="1" ht="10.5" customHeight="1" x14ac:dyDescent="0.25">
      <c r="A138" s="86"/>
      <c r="Y138" s="84" t="s">
        <v>48</v>
      </c>
      <c r="AB138" s="87" t="s">
        <v>49</v>
      </c>
    </row>
    <row r="139" spans="1:54" ht="13.7" customHeight="1" x14ac:dyDescent="0.25">
      <c r="E139" s="89" t="s">
        <v>341</v>
      </c>
      <c r="F139" s="89"/>
      <c r="G139" s="89"/>
      <c r="H139" s="89"/>
      <c r="I139" s="89"/>
      <c r="K139" s="89" t="s">
        <v>438</v>
      </c>
      <c r="L139" s="89"/>
      <c r="M139" s="89"/>
      <c r="N139" s="89"/>
      <c r="O139" s="89"/>
      <c r="Q139" s="89" t="s">
        <v>439</v>
      </c>
      <c r="R139" s="89"/>
      <c r="S139" s="89"/>
      <c r="T139" s="89"/>
      <c r="U139" s="89"/>
      <c r="V139" s="89"/>
      <c r="W139" s="89"/>
      <c r="AB139" s="89" t="s">
        <v>440</v>
      </c>
      <c r="AC139" s="89"/>
      <c r="AD139" s="89"/>
      <c r="AE139" s="89"/>
      <c r="AF139" s="89"/>
      <c r="AG139" s="89"/>
      <c r="AH139" s="89"/>
      <c r="AI139" s="89"/>
      <c r="AJ139" s="89"/>
      <c r="AK139" s="89"/>
      <c r="AL139" s="89"/>
      <c r="AM139" s="89"/>
      <c r="AN139" s="89"/>
    </row>
    <row r="140" spans="1:54" ht="9.6" customHeight="1" x14ac:dyDescent="0.25"/>
    <row r="141" spans="1:54" ht="9.6" customHeight="1" x14ac:dyDescent="0.25">
      <c r="AF141" s="89" t="s">
        <v>365</v>
      </c>
      <c r="AG141" s="89"/>
      <c r="AH141" s="89"/>
      <c r="AI141" s="89"/>
      <c r="AJ141" s="89"/>
      <c r="AK141" s="89"/>
      <c r="AL141" s="89"/>
      <c r="AP141" s="253" t="s">
        <v>285</v>
      </c>
      <c r="AQ141" s="89"/>
      <c r="AR141" s="89"/>
    </row>
    <row r="142" spans="1:54" ht="9.6" customHeight="1" x14ac:dyDescent="0.25">
      <c r="AP142" s="90" t="s">
        <v>441</v>
      </c>
      <c r="AQ142" s="90"/>
      <c r="AR142" s="90"/>
    </row>
    <row r="143" spans="1:54" ht="9.6" customHeight="1" x14ac:dyDescent="0.25">
      <c r="W143" s="92" t="s">
        <v>285</v>
      </c>
      <c r="AB143" s="89" t="s">
        <v>392</v>
      </c>
      <c r="AC143" s="89"/>
      <c r="AD143" s="89"/>
      <c r="AF143" s="89" t="s">
        <v>59</v>
      </c>
      <c r="AG143" s="89"/>
      <c r="AH143" s="89"/>
      <c r="AJ143" s="89" t="s">
        <v>60</v>
      </c>
      <c r="AK143" s="89"/>
      <c r="AL143" s="89"/>
      <c r="AP143" s="89" t="s">
        <v>442</v>
      </c>
      <c r="AQ143" s="89"/>
      <c r="AR143" s="89"/>
    </row>
    <row r="144" spans="1:54" ht="9.6" customHeight="1" x14ac:dyDescent="0.25">
      <c r="W144" s="91" t="s">
        <v>443</v>
      </c>
      <c r="AZ144" s="90" t="s">
        <v>444</v>
      </c>
      <c r="BB144" s="83" t="s">
        <v>445</v>
      </c>
    </row>
    <row r="145" spans="1:54" ht="9.6" customHeight="1" x14ac:dyDescent="0.25">
      <c r="I145" s="91" t="s">
        <v>64</v>
      </c>
      <c r="O145" s="91" t="s">
        <v>64</v>
      </c>
      <c r="U145" s="91" t="s">
        <v>64</v>
      </c>
      <c r="W145" s="83" t="s">
        <v>446</v>
      </c>
      <c r="AD145" s="91" t="s">
        <v>268</v>
      </c>
      <c r="AH145" s="91" t="s">
        <v>268</v>
      </c>
      <c r="AL145" s="91" t="s">
        <v>268</v>
      </c>
      <c r="AN145" s="91" t="s">
        <v>377</v>
      </c>
      <c r="AZ145" s="91" t="s">
        <v>447</v>
      </c>
      <c r="BB145" s="91" t="s">
        <v>448</v>
      </c>
    </row>
    <row r="146" spans="1:54" ht="9.6" customHeight="1" x14ac:dyDescent="0.25">
      <c r="A146" s="92" t="s">
        <v>71</v>
      </c>
      <c r="C146" s="92" t="s">
        <v>72</v>
      </c>
      <c r="E146" s="92" t="s">
        <v>73</v>
      </c>
      <c r="G146" s="92" t="s">
        <v>395</v>
      </c>
      <c r="I146" s="92" t="s">
        <v>79</v>
      </c>
      <c r="K146" s="92" t="s">
        <v>73</v>
      </c>
      <c r="M146" s="92" t="s">
        <v>395</v>
      </c>
      <c r="O146" s="92" t="s">
        <v>79</v>
      </c>
      <c r="Q146" s="92" t="s">
        <v>73</v>
      </c>
      <c r="S146" s="92" t="s">
        <v>395</v>
      </c>
      <c r="U146" s="92" t="s">
        <v>79</v>
      </c>
      <c r="W146" s="235" t="s">
        <v>449</v>
      </c>
      <c r="Y146" s="92" t="s">
        <v>65</v>
      </c>
      <c r="AB146" s="92" t="s">
        <v>73</v>
      </c>
      <c r="AD146" s="92" t="s">
        <v>349</v>
      </c>
      <c r="AF146" s="92" t="s">
        <v>73</v>
      </c>
      <c r="AH146" s="92" t="s">
        <v>349</v>
      </c>
      <c r="AJ146" s="92" t="s">
        <v>73</v>
      </c>
      <c r="AL146" s="92" t="s">
        <v>349</v>
      </c>
      <c r="AN146" s="92" t="s">
        <v>386</v>
      </c>
      <c r="AP146" s="92" t="s">
        <v>298</v>
      </c>
      <c r="AR146" s="92" t="s">
        <v>299</v>
      </c>
      <c r="AT146" s="92" t="s">
        <v>71</v>
      </c>
      <c r="AX146" s="234" t="s">
        <v>341</v>
      </c>
      <c r="AZ146" s="234" t="s">
        <v>420</v>
      </c>
      <c r="BB146" s="234" t="s">
        <v>450</v>
      </c>
    </row>
    <row r="147" spans="1:54" ht="8.4499999999999993" customHeight="1" x14ac:dyDescent="0.25"/>
    <row r="148" spans="1:54" ht="8.4499999999999993" customHeight="1" x14ac:dyDescent="0.25">
      <c r="B148" s="83" t="s">
        <v>279</v>
      </c>
    </row>
    <row r="149" spans="1:54" ht="11.25" x14ac:dyDescent="0.25">
      <c r="A149" s="83">
        <v>51</v>
      </c>
      <c r="B149" s="95"/>
      <c r="C149" s="83" t="s">
        <v>172</v>
      </c>
      <c r="D149" s="95"/>
      <c r="E149" s="19">
        <v>300681</v>
      </c>
      <c r="G149" s="20">
        <f>(E149/$AV149)</f>
        <v>27.537411850902096</v>
      </c>
      <c r="I149" s="20">
        <f>IF(G$195,G149/G$195*100,0)</f>
        <v>64.463236489692193</v>
      </c>
      <c r="K149" s="19">
        <v>1541996</v>
      </c>
      <c r="M149" s="20">
        <f>(K149/$AV149)</f>
        <v>141.22135726714902</v>
      </c>
      <c r="O149" s="20">
        <f>IF(M$195,M149/M$195*100,0)</f>
        <v>98.390734554742835</v>
      </c>
      <c r="Q149" s="19">
        <v>2630910</v>
      </c>
      <c r="S149" s="20">
        <f>(Q149/$AV149)</f>
        <v>240.94788900082426</v>
      </c>
      <c r="U149" s="20">
        <f>IF(S$195,S149/S$195*100,0)</f>
        <v>89.143243442263994</v>
      </c>
      <c r="W149" s="19">
        <v>91117</v>
      </c>
      <c r="Y149" s="19">
        <f>(E149+K149+Q149)</f>
        <v>4473587</v>
      </c>
      <c r="AB149" s="19">
        <v>1300504</v>
      </c>
      <c r="AD149" s="20">
        <f>IF($Y149,AB149/$Y149*100,0)</f>
        <v>29.070721101433815</v>
      </c>
      <c r="AF149" s="19">
        <v>1176345</v>
      </c>
      <c r="AH149" s="20">
        <f>IF($Y149,AF149/$Y149*100,0)</f>
        <v>26.295341970548463</v>
      </c>
      <c r="AJ149" s="19">
        <v>0</v>
      </c>
      <c r="AL149" s="20">
        <f>IF($Y149,AJ149/$Y149*100,0)</f>
        <v>0</v>
      </c>
      <c r="AN149" s="19">
        <v>1005362</v>
      </c>
      <c r="AP149" s="19">
        <v>378767.37776</v>
      </c>
      <c r="AR149" s="19">
        <v>414649.17223999999</v>
      </c>
      <c r="AS149" s="95"/>
      <c r="AT149" s="83">
        <v>51</v>
      </c>
      <c r="AU149" s="95"/>
      <c r="AV149" s="28">
        <v>10919</v>
      </c>
      <c r="AW149" s="95"/>
      <c r="AX149" s="28">
        <f>IF(E149,AV149,0)</f>
        <v>10919</v>
      </c>
      <c r="AY149" s="95"/>
      <c r="AZ149" s="28">
        <f>IF(K149,AV149,0)</f>
        <v>10919</v>
      </c>
      <c r="BA149" s="95"/>
      <c r="BB149" s="28">
        <f>IF(Q149,AV149,0)</f>
        <v>10919</v>
      </c>
    </row>
    <row r="150" spans="1:54" ht="11.25" x14ac:dyDescent="0.25">
      <c r="A150" s="83">
        <v>52</v>
      </c>
      <c r="B150" s="95"/>
      <c r="C150" s="83" t="s">
        <v>173</v>
      </c>
      <c r="D150" s="95"/>
      <c r="E150" s="21">
        <v>0</v>
      </c>
      <c r="G150" s="20">
        <v>0</v>
      </c>
      <c r="I150" s="20">
        <f>IF(G$195,G150/G$195*100,0)</f>
        <v>0</v>
      </c>
      <c r="K150" s="21">
        <v>0</v>
      </c>
      <c r="M150" s="20">
        <v>0</v>
      </c>
      <c r="O150" s="20">
        <f>IF(M$195,M150/M$195*100,0)</f>
        <v>0</v>
      </c>
      <c r="Q150" s="21">
        <v>0</v>
      </c>
      <c r="S150" s="20">
        <v>0</v>
      </c>
      <c r="U150" s="20">
        <f>IF(S$195,S150/S$195*100,0)</f>
        <v>0</v>
      </c>
      <c r="W150" s="21">
        <v>0</v>
      </c>
      <c r="Y150" s="21">
        <f>(E150+K150+Q150)</f>
        <v>0</v>
      </c>
      <c r="AB150" s="21">
        <v>0</v>
      </c>
      <c r="AD150" s="20">
        <f>IF($Y150,AB150/$Y150*100,0)</f>
        <v>0</v>
      </c>
      <c r="AF150" s="21">
        <v>0</v>
      </c>
      <c r="AH150" s="20">
        <f>IF($Y150,AF150/$Y150*100,0)</f>
        <v>0</v>
      </c>
      <c r="AJ150" s="21">
        <v>0</v>
      </c>
      <c r="AL150" s="20">
        <f>IF($Y150,AJ150/$Y150*100,0)</f>
        <v>0</v>
      </c>
      <c r="AN150" s="21">
        <v>0</v>
      </c>
      <c r="AP150" s="21"/>
      <c r="AR150" s="21"/>
      <c r="AS150" s="95"/>
      <c r="AT150" s="83">
        <v>52</v>
      </c>
      <c r="AU150" s="95"/>
      <c r="AV150" s="28">
        <v>0</v>
      </c>
      <c r="AW150" s="95"/>
      <c r="AX150" s="28">
        <f>IF(E150,AV150,0)</f>
        <v>0</v>
      </c>
      <c r="AY150" s="95"/>
      <c r="AZ150" s="28">
        <f>IF(K150,AV150,0)</f>
        <v>0</v>
      </c>
      <c r="BA150" s="95"/>
      <c r="BB150" s="28">
        <f>IF(Q150,AV150,0)</f>
        <v>0</v>
      </c>
    </row>
    <row r="151" spans="1:54" ht="11.25" x14ac:dyDescent="0.25">
      <c r="A151" s="83">
        <v>53</v>
      </c>
      <c r="B151" s="95"/>
      <c r="C151" s="83" t="s">
        <v>174</v>
      </c>
      <c r="D151" s="95"/>
      <c r="E151" s="21">
        <v>9111324</v>
      </c>
      <c r="G151" s="20">
        <f>(E151/$AV151)</f>
        <v>21.644207630671872</v>
      </c>
      <c r="I151" s="20">
        <f>IF(G$195,G151/G$195*100,0)</f>
        <v>50.667640179202031</v>
      </c>
      <c r="K151" s="21">
        <v>57414002</v>
      </c>
      <c r="M151" s="20">
        <f>(K151/$AV151)</f>
        <v>136.38858416140289</v>
      </c>
      <c r="O151" s="20">
        <f>IF(M$195,M151/M$195*100,0)</f>
        <v>95.023679422201795</v>
      </c>
      <c r="Q151" s="21">
        <v>75500720</v>
      </c>
      <c r="S151" s="20">
        <f>(Q151/$AV151)</f>
        <v>179.3540938666236</v>
      </c>
      <c r="U151" s="20">
        <f>IF(S$195,S151/S$195*100,0)</f>
        <v>66.355450210499257</v>
      </c>
      <c r="W151" s="21">
        <v>15034494</v>
      </c>
      <c r="Y151" s="21">
        <f>(E151+K151+Q151)</f>
        <v>142026046</v>
      </c>
      <c r="AB151" s="21">
        <v>13058774</v>
      </c>
      <c r="AD151" s="20">
        <f>IF($Y151,AB151/$Y151*100,0)</f>
        <v>9.1946332153751573</v>
      </c>
      <c r="AF151" s="21">
        <v>12419328</v>
      </c>
      <c r="AH151" s="20">
        <f>IF($Y151,AF151/$Y151*100,0)</f>
        <v>8.7444017134716265</v>
      </c>
      <c r="AJ151" s="21">
        <v>8476617</v>
      </c>
      <c r="AL151" s="20">
        <f>IF($Y151,AJ151/$Y151*100,0)</f>
        <v>5.9683538609530817</v>
      </c>
      <c r="AN151" s="21">
        <v>2156658</v>
      </c>
      <c r="AP151" s="21">
        <v>2468334.17172</v>
      </c>
      <c r="AR151" s="21">
        <v>613479.11828000005</v>
      </c>
      <c r="AS151" s="95"/>
      <c r="AT151" s="83">
        <v>53</v>
      </c>
      <c r="AU151" s="95"/>
      <c r="AV151" s="28">
        <v>420959</v>
      </c>
      <c r="AW151" s="95"/>
      <c r="AX151" s="28">
        <f>IF(E151,AV151,0)</f>
        <v>420959</v>
      </c>
      <c r="AY151" s="95"/>
      <c r="AZ151" s="28">
        <f>IF(K151,AV151,0)</f>
        <v>420959</v>
      </c>
      <c r="BA151" s="95"/>
      <c r="BB151" s="28">
        <f>IF(Q151,AV151,0)</f>
        <v>420959</v>
      </c>
    </row>
    <row r="152" spans="1:54" ht="11.25" x14ac:dyDescent="0.25">
      <c r="A152" s="83">
        <v>54</v>
      </c>
      <c r="B152" s="95"/>
      <c r="C152" s="83" t="s">
        <v>175</v>
      </c>
      <c r="D152" s="95"/>
      <c r="E152" s="21">
        <v>690652</v>
      </c>
      <c r="G152" s="20">
        <f>(E152/$AV152)</f>
        <v>18.370358548781784</v>
      </c>
      <c r="I152" s="20">
        <f>IF(G$195,G152/G$195*100,0)</f>
        <v>43.003778784380032</v>
      </c>
      <c r="K152" s="21">
        <v>2860562</v>
      </c>
      <c r="M152" s="20">
        <f>(K152/$AV152)</f>
        <v>76.086870943717415</v>
      </c>
      <c r="O152" s="20">
        <f>IF(M$195,M152/M$195*100,0)</f>
        <v>53.010700838701887</v>
      </c>
      <c r="Q152" s="21">
        <v>9932812</v>
      </c>
      <c r="S152" s="20">
        <f>(Q152/$AV152)</f>
        <v>264.19863815299499</v>
      </c>
      <c r="U152" s="20">
        <f>IF(S$195,S152/S$195*100,0)</f>
        <v>97.745299266375724</v>
      </c>
      <c r="W152" s="21">
        <v>714062</v>
      </c>
      <c r="Y152" s="21">
        <f>(E152+K152+Q152)</f>
        <v>13484026</v>
      </c>
      <c r="AB152" s="21">
        <v>5082638</v>
      </c>
      <c r="AD152" s="20">
        <f>IF($Y152,AB152/$Y152*100,0)</f>
        <v>37.693771874957818</v>
      </c>
      <c r="AF152" s="21">
        <v>2457035</v>
      </c>
      <c r="AH152" s="20">
        <f>IF($Y152,AF152/$Y152*100,0)</f>
        <v>18.221820396964528</v>
      </c>
      <c r="AJ152" s="21">
        <v>50811</v>
      </c>
      <c r="AL152" s="20">
        <f>IF($Y152,AJ152/$Y152*100,0)</f>
        <v>0.37682365786004862</v>
      </c>
      <c r="AN152" s="21">
        <v>1222972</v>
      </c>
      <c r="AP152" s="21">
        <v>876274.51831999992</v>
      </c>
      <c r="AR152" s="21">
        <v>833593.01168</v>
      </c>
      <c r="AS152" s="95"/>
      <c r="AT152" s="83">
        <v>54</v>
      </c>
      <c r="AU152" s="95"/>
      <c r="AV152" s="28">
        <v>37596</v>
      </c>
      <c r="AW152" s="95"/>
      <c r="AX152" s="28">
        <f>IF(E152,AV152,0)</f>
        <v>37596</v>
      </c>
      <c r="AY152" s="95"/>
      <c r="AZ152" s="28">
        <f>IF(K152,AV152,0)</f>
        <v>37596</v>
      </c>
      <c r="BA152" s="95"/>
      <c r="BB152" s="28">
        <f>IF(Q152,AV152,0)</f>
        <v>37596</v>
      </c>
    </row>
    <row r="153" spans="1:54" ht="11.25" x14ac:dyDescent="0.25">
      <c r="A153" s="83">
        <v>55</v>
      </c>
      <c r="B153" s="95"/>
      <c r="C153" s="83" t="s">
        <v>176</v>
      </c>
      <c r="D153" s="95"/>
      <c r="E153" s="21">
        <v>101863</v>
      </c>
      <c r="G153" s="20">
        <f>(E153/$AV153)</f>
        <v>8.5340985254691688</v>
      </c>
      <c r="I153" s="20">
        <f>IF(G$195,G153/G$195*100,0)</f>
        <v>19.977752973020614</v>
      </c>
      <c r="K153" s="21">
        <v>2472774</v>
      </c>
      <c r="M153" s="20">
        <f>(K153/$AV153)</f>
        <v>207.16940348525469</v>
      </c>
      <c r="O153" s="20">
        <f>IF(M$195,M153/M$195*100,0)</f>
        <v>144.33758590510121</v>
      </c>
      <c r="Q153" s="21">
        <v>3346926</v>
      </c>
      <c r="S153" s="20">
        <f>(Q153/$AV153)</f>
        <v>280.40599865951742</v>
      </c>
      <c r="U153" s="20">
        <f>IF(S$195,S153/S$195*100,0)</f>
        <v>103.74151981506259</v>
      </c>
      <c r="W153" s="21">
        <v>30702</v>
      </c>
      <c r="Y153" s="21">
        <f>(E153+K153+Q153)</f>
        <v>5921563</v>
      </c>
      <c r="AB153" s="21">
        <v>1742980</v>
      </c>
      <c r="AD153" s="22">
        <f>IF($Y153,AB153/$Y153*100,0)</f>
        <v>29.434458436058179</v>
      </c>
      <c r="AF153" s="21">
        <v>878955</v>
      </c>
      <c r="AH153" s="22">
        <f>IF($Y153,AF153/$Y153*100,0)</f>
        <v>14.843293907368713</v>
      </c>
      <c r="AJ153" s="21">
        <v>0</v>
      </c>
      <c r="AL153" s="22">
        <f>IF($Y153,AJ153/$Y153*100,0)</f>
        <v>0</v>
      </c>
      <c r="AN153" s="21">
        <v>1756476</v>
      </c>
      <c r="AP153" s="21">
        <v>435882.97775999998</v>
      </c>
      <c r="AR153" s="21">
        <v>798295.65223999997</v>
      </c>
      <c r="AS153" s="95"/>
      <c r="AT153" s="83">
        <v>55</v>
      </c>
      <c r="AU153" s="95"/>
      <c r="AV153" s="28">
        <v>11936</v>
      </c>
      <c r="AW153" s="95"/>
      <c r="AX153" s="28">
        <f>IF(E153,AV153,0)</f>
        <v>11936</v>
      </c>
      <c r="AY153" s="95"/>
      <c r="AZ153" s="28">
        <f>IF(K153,AV153,0)</f>
        <v>11936</v>
      </c>
      <c r="BA153" s="95"/>
      <c r="BB153" s="28">
        <f>IF(Q153,AV153,0)</f>
        <v>11936</v>
      </c>
    </row>
    <row r="154" spans="1:54" ht="11.25" x14ac:dyDescent="0.25">
      <c r="A154" s="83">
        <v>56</v>
      </c>
      <c r="B154" s="95"/>
      <c r="C154" s="83" t="s">
        <v>177</v>
      </c>
      <c r="D154" s="95"/>
      <c r="E154" s="21">
        <v>170880</v>
      </c>
      <c r="G154" s="20">
        <f>(E154/$AV154)</f>
        <v>12.349497723494977</v>
      </c>
      <c r="I154" s="20">
        <f>IF(G$195,G154/G$195*100,0)</f>
        <v>28.909346912807028</v>
      </c>
      <c r="K154" s="21">
        <v>2107870</v>
      </c>
      <c r="M154" s="20">
        <f>(K154/$AV154)</f>
        <v>152.33576642335765</v>
      </c>
      <c r="O154" s="20">
        <f>IF(M$195,M154/M$195*100,0)</f>
        <v>106.13428625388595</v>
      </c>
      <c r="Q154" s="21">
        <v>3840418</v>
      </c>
      <c r="S154" s="20">
        <f>(Q154/$AV154)</f>
        <v>277.54701163547014</v>
      </c>
      <c r="U154" s="20">
        <f>IF(S$195,S154/S$195*100,0)</f>
        <v>102.68378331718422</v>
      </c>
      <c r="W154" s="21">
        <v>83138</v>
      </c>
      <c r="Y154" s="21">
        <f>(E154+K154+Q154)</f>
        <v>6119168</v>
      </c>
      <c r="AB154" s="21">
        <v>2320925</v>
      </c>
      <c r="AD154" s="22">
        <f>IF($Y154,AB154/$Y154*100,0)</f>
        <v>37.928767440279465</v>
      </c>
      <c r="AF154" s="21">
        <v>1679097</v>
      </c>
      <c r="AH154" s="22">
        <f>IF($Y154,AF154/$Y154*100,0)</f>
        <v>27.439955889428102</v>
      </c>
      <c r="AJ154" s="21">
        <v>0</v>
      </c>
      <c r="AL154" s="22">
        <f>IF($Y154,AJ154/$Y154*100,0)</f>
        <v>0</v>
      </c>
      <c r="AN154" s="21">
        <v>719091</v>
      </c>
      <c r="AP154" s="21">
        <v>335599.11600000004</v>
      </c>
      <c r="AR154" s="21">
        <v>232021.78399999999</v>
      </c>
      <c r="AS154" s="95"/>
      <c r="AT154" s="83">
        <v>56</v>
      </c>
      <c r="AU154" s="95"/>
      <c r="AV154" s="28">
        <v>13837</v>
      </c>
      <c r="AW154" s="95"/>
      <c r="AX154" s="28">
        <f>IF(E154,AV154,0)</f>
        <v>13837</v>
      </c>
      <c r="AY154" s="95"/>
      <c r="AZ154" s="28">
        <f>IF(K154,AV154,0)</f>
        <v>13837</v>
      </c>
      <c r="BA154" s="95"/>
      <c r="BB154" s="28">
        <f>IF(Q154,AV154,0)</f>
        <v>13837</v>
      </c>
    </row>
    <row r="155" spans="1:54" ht="11.25" x14ac:dyDescent="0.25">
      <c r="A155" s="83">
        <v>57</v>
      </c>
      <c r="B155" s="95"/>
      <c r="C155" s="83" t="s">
        <v>178</v>
      </c>
      <c r="D155" s="95"/>
      <c r="E155" s="21">
        <v>148283</v>
      </c>
      <c r="G155" s="20">
        <f>(E155/$AV155)</f>
        <v>17.377592874721667</v>
      </c>
      <c r="I155" s="20">
        <f>IF(G$195,G155/G$195*100,0)</f>
        <v>40.679780843967578</v>
      </c>
      <c r="K155" s="21">
        <v>1222874</v>
      </c>
      <c r="M155" s="20">
        <f>(K155/$AV155)</f>
        <v>143.31114496660027</v>
      </c>
      <c r="O155" s="20">
        <f>IF(M$195,M155/M$195*100,0)</f>
        <v>99.846716502455678</v>
      </c>
      <c r="Q155" s="21">
        <v>2173044</v>
      </c>
      <c r="S155" s="20">
        <f>(Q155/$AV155)</f>
        <v>254.6635415445916</v>
      </c>
      <c r="U155" s="20">
        <f>IF(S$195,S155/S$195*100,0)</f>
        <v>94.217609350796096</v>
      </c>
      <c r="W155" s="21">
        <v>149187</v>
      </c>
      <c r="Y155" s="21">
        <f>(E155+K155+Q155)</f>
        <v>3544201</v>
      </c>
      <c r="AB155" s="21">
        <v>973497</v>
      </c>
      <c r="AD155" s="22">
        <f>IF($Y155,AB155/$Y155*100,0)</f>
        <v>27.467319150352932</v>
      </c>
      <c r="AF155" s="21">
        <v>1016740</v>
      </c>
      <c r="AH155" s="22">
        <f>IF($Y155,AF155/$Y155*100,0)</f>
        <v>28.6874248949199</v>
      </c>
      <c r="AJ155" s="21">
        <v>0</v>
      </c>
      <c r="AL155" s="22">
        <f>IF($Y155,AJ155/$Y155*100,0)</f>
        <v>0</v>
      </c>
      <c r="AN155" s="21">
        <v>785166</v>
      </c>
      <c r="AP155" s="21">
        <v>296914.87072000001</v>
      </c>
      <c r="AR155" s="21">
        <v>228731.61927999998</v>
      </c>
      <c r="AS155" s="95"/>
      <c r="AT155" s="83">
        <v>57</v>
      </c>
      <c r="AU155" s="95"/>
      <c r="AV155" s="28">
        <v>8533</v>
      </c>
      <c r="AW155" s="95"/>
      <c r="AX155" s="28">
        <f>IF(E155,AV155,0)</f>
        <v>8533</v>
      </c>
      <c r="AY155" s="95"/>
      <c r="AZ155" s="28">
        <f>IF(K155,AV155,0)</f>
        <v>8533</v>
      </c>
      <c r="BA155" s="95"/>
      <c r="BB155" s="28">
        <f>IF(Q155,AV155,0)</f>
        <v>8533</v>
      </c>
    </row>
    <row r="156" spans="1:54" ht="11.25" x14ac:dyDescent="0.25">
      <c r="A156" s="83">
        <v>58</v>
      </c>
      <c r="B156" s="95"/>
      <c r="C156" s="83" t="s">
        <v>179</v>
      </c>
      <c r="D156" s="95"/>
      <c r="E156" s="21">
        <v>217509</v>
      </c>
      <c r="G156" s="20">
        <f>(E156/$AV156)</f>
        <v>7.1740162934133709</v>
      </c>
      <c r="I156" s="20">
        <f>IF(G$195,G156/G$195*100,0)</f>
        <v>16.793891575836724</v>
      </c>
      <c r="K156" s="21">
        <v>5948474</v>
      </c>
      <c r="M156" s="20">
        <f>(K156/$AV156)</f>
        <v>196.19624657805338</v>
      </c>
      <c r="O156" s="20">
        <f>IF(M$195,M156/M$195*100,0)</f>
        <v>136.69244646318523</v>
      </c>
      <c r="Q156" s="21">
        <v>6021360</v>
      </c>
      <c r="S156" s="20">
        <f>(Q156/$AV156)</f>
        <v>198.60021768527986</v>
      </c>
      <c r="U156" s="20">
        <f>IF(S$195,S156/S$195*100,0)</f>
        <v>73.475918906037649</v>
      </c>
      <c r="W156" s="21">
        <v>0</v>
      </c>
      <c r="Y156" s="21">
        <f>(E156+K156+Q156)</f>
        <v>12187343</v>
      </c>
      <c r="AB156" s="21">
        <v>4584615</v>
      </c>
      <c r="AD156" s="22">
        <f>IF($Y156,AB156/$Y156*100,0)</f>
        <v>37.617838441077765</v>
      </c>
      <c r="AF156" s="21">
        <v>2242178</v>
      </c>
      <c r="AH156" s="22">
        <f>IF($Y156,AF156/$Y156*100,0)</f>
        <v>18.397594947479529</v>
      </c>
      <c r="AJ156" s="21">
        <v>0</v>
      </c>
      <c r="AL156" s="22">
        <f>IF($Y156,AJ156/$Y156*100,0)</f>
        <v>0</v>
      </c>
      <c r="AN156" s="21">
        <v>3343326</v>
      </c>
      <c r="AP156" s="21">
        <v>526893.85336000007</v>
      </c>
      <c r="AR156" s="21">
        <v>1582748.16664</v>
      </c>
      <c r="AS156" s="95"/>
      <c r="AT156" s="83">
        <v>58</v>
      </c>
      <c r="AU156" s="95"/>
      <c r="AV156" s="28">
        <v>30319</v>
      </c>
      <c r="AW156" s="95"/>
      <c r="AX156" s="28">
        <f>IF(E156,AV156,0)</f>
        <v>30319</v>
      </c>
      <c r="AY156" s="95"/>
      <c r="AZ156" s="28">
        <f>IF(K156,AV156,0)</f>
        <v>30319</v>
      </c>
      <c r="BA156" s="95"/>
      <c r="BB156" s="28">
        <f>IF(Q156,AV156,0)</f>
        <v>30319</v>
      </c>
    </row>
    <row r="157" spans="1:54" ht="11.25" x14ac:dyDescent="0.25">
      <c r="A157" s="83">
        <v>59</v>
      </c>
      <c r="B157" s="95"/>
      <c r="C157" s="83" t="s">
        <v>180</v>
      </c>
      <c r="D157" s="95"/>
      <c r="E157" s="21">
        <v>212314</v>
      </c>
      <c r="G157" s="20">
        <f>(E157/$AV157)</f>
        <v>19.982494117647057</v>
      </c>
      <c r="I157" s="20">
        <f>IF(G$195,G157/G$195*100,0)</f>
        <v>46.777680158695354</v>
      </c>
      <c r="K157" s="21">
        <v>1510365</v>
      </c>
      <c r="M157" s="20">
        <f>(K157/$AV157)</f>
        <v>142.15199999999999</v>
      </c>
      <c r="O157" s="20">
        <f>IF(M$195,M157/M$195*100,0)</f>
        <v>99.039125307141731</v>
      </c>
      <c r="Q157" s="21">
        <v>2594985</v>
      </c>
      <c r="S157" s="20">
        <f>(Q157/$AV157)</f>
        <v>244.23388235294118</v>
      </c>
      <c r="U157" s="20">
        <f>IF(S$195,S157/S$195*100,0)</f>
        <v>90.358959033515418</v>
      </c>
      <c r="W157" s="21">
        <v>128137</v>
      </c>
      <c r="Y157" s="21">
        <f>(E157+K157+Q157)</f>
        <v>4317664</v>
      </c>
      <c r="AB157" s="21">
        <v>1365702</v>
      </c>
      <c r="AD157" s="22">
        <f>IF($Y157,AB157/$Y157*100,0)</f>
        <v>31.630576163406882</v>
      </c>
      <c r="AF157" s="21">
        <v>1080333</v>
      </c>
      <c r="AH157" s="22">
        <f>IF($Y157,AF157/$Y157*100,0)</f>
        <v>25.021238336285546</v>
      </c>
      <c r="AJ157" s="21">
        <v>0</v>
      </c>
      <c r="AL157" s="22">
        <f>IF($Y157,AJ157/$Y157*100,0)</f>
        <v>0</v>
      </c>
      <c r="AN157" s="21">
        <v>980175</v>
      </c>
      <c r="AP157" s="21">
        <v>448683.48259999999</v>
      </c>
      <c r="AR157" s="21">
        <v>400522.64740000002</v>
      </c>
      <c r="AS157" s="95"/>
      <c r="AT157" s="83">
        <v>59</v>
      </c>
      <c r="AU157" s="95"/>
      <c r="AV157" s="28">
        <v>10625</v>
      </c>
      <c r="AW157" s="95"/>
      <c r="AX157" s="28">
        <f>IF(E157,AV157,0)</f>
        <v>10625</v>
      </c>
      <c r="AY157" s="95"/>
      <c r="AZ157" s="28">
        <f>IF(K157,AV157,0)</f>
        <v>10625</v>
      </c>
      <c r="BA157" s="95"/>
      <c r="BB157" s="28">
        <f>IF(Q157,AV157,0)</f>
        <v>10625</v>
      </c>
    </row>
    <row r="158" spans="1:54" ht="11.25" x14ac:dyDescent="0.25">
      <c r="A158" s="83">
        <v>60</v>
      </c>
      <c r="B158" s="95"/>
      <c r="C158" s="83" t="s">
        <v>181</v>
      </c>
      <c r="D158" s="95"/>
      <c r="E158" s="21">
        <v>604488</v>
      </c>
      <c r="G158" s="20">
        <f>(E158/$AV158)</f>
        <v>5.9659504752129333</v>
      </c>
      <c r="I158" s="20">
        <f>IF(G$195,G158/G$195*100,0)</f>
        <v>13.965890420338987</v>
      </c>
      <c r="K158" s="21">
        <v>21859375</v>
      </c>
      <c r="M158" s="20">
        <f>(K158/$AV158)</f>
        <v>215.73951620066521</v>
      </c>
      <c r="O158" s="20">
        <f>IF(M$195,M158/M$195*100,0)</f>
        <v>150.30849357518582</v>
      </c>
      <c r="Q158" s="21">
        <v>10766467</v>
      </c>
      <c r="S158" s="20">
        <f>(Q158/$AV158)</f>
        <v>106.25886521322899</v>
      </c>
      <c r="U158" s="20">
        <f>IF(S$195,S158/S$195*100,0)</f>
        <v>39.312483412416135</v>
      </c>
      <c r="W158" s="21">
        <v>972075</v>
      </c>
      <c r="Y158" s="21">
        <f>(E158+K158+Q158)</f>
        <v>33230330</v>
      </c>
      <c r="AB158" s="21">
        <v>10165462</v>
      </c>
      <c r="AD158" s="22">
        <f>IF($Y158,AB158/$Y158*100,0)</f>
        <v>30.590914986399476</v>
      </c>
      <c r="AF158" s="21">
        <v>4216046</v>
      </c>
      <c r="AH158" s="22">
        <f>IF($Y158,AF158/$Y158*100,0)</f>
        <v>12.687343159095924</v>
      </c>
      <c r="AJ158" s="21">
        <v>1070209</v>
      </c>
      <c r="AL158" s="22">
        <f>IF($Y158,AJ158/$Y158*100,0)</f>
        <v>3.2205789108925491</v>
      </c>
      <c r="AN158" s="21">
        <v>14483852</v>
      </c>
      <c r="AP158" s="21">
        <v>1691852.0592</v>
      </c>
      <c r="AR158" s="21">
        <v>1988811.0208000001</v>
      </c>
      <c r="AS158" s="95"/>
      <c r="AT158" s="83">
        <v>60</v>
      </c>
      <c r="AU158" s="95"/>
      <c r="AV158" s="28">
        <v>101323</v>
      </c>
      <c r="AW158" s="95"/>
      <c r="AX158" s="28">
        <f>IF(E158,AV158,0)</f>
        <v>101323</v>
      </c>
      <c r="AY158" s="95"/>
      <c r="AZ158" s="28">
        <f>IF(K158,AV158,0)</f>
        <v>101323</v>
      </c>
      <c r="BA158" s="95"/>
      <c r="BB158" s="28">
        <f>IF(Q158,AV158,0)</f>
        <v>101323</v>
      </c>
    </row>
    <row r="159" spans="1:54" ht="11.25" x14ac:dyDescent="0.25">
      <c r="A159" s="83">
        <v>61</v>
      </c>
      <c r="B159" s="95"/>
      <c r="C159" s="83" t="s">
        <v>182</v>
      </c>
      <c r="D159" s="95"/>
      <c r="E159" s="21">
        <v>307265</v>
      </c>
      <c r="G159" s="20">
        <f>(E159/$AV159)</f>
        <v>20.796277495769882</v>
      </c>
      <c r="I159" s="20">
        <f>IF(G$195,G159/G$195*100,0)</f>
        <v>48.682692533835969</v>
      </c>
      <c r="K159" s="21">
        <v>2129987</v>
      </c>
      <c r="M159" s="20">
        <f>(K159/$AV159)</f>
        <v>144.16155668358715</v>
      </c>
      <c r="O159" s="20">
        <f>IF(M$195,M159/M$195*100,0)</f>
        <v>100.43920927499019</v>
      </c>
      <c r="Q159" s="21">
        <v>3674303</v>
      </c>
      <c r="S159" s="20">
        <f>(Q159/$AV159)</f>
        <v>248.68379018612521</v>
      </c>
      <c r="U159" s="20">
        <f>IF(S$195,S159/S$195*100,0)</f>
        <v>92.005286871929499</v>
      </c>
      <c r="W159" s="21">
        <v>256871</v>
      </c>
      <c r="Y159" s="21">
        <f>(E159+K159+Q159)</f>
        <v>6111555</v>
      </c>
      <c r="AB159" s="21">
        <v>2951371</v>
      </c>
      <c r="AD159" s="22">
        <f>IF($Y159,AB159/$Y159*100,0)</f>
        <v>48.291654088034882</v>
      </c>
      <c r="AF159" s="21">
        <v>1098410</v>
      </c>
      <c r="AH159" s="22">
        <f>IF($Y159,AF159/$Y159*100,0)</f>
        <v>17.972676348327063</v>
      </c>
      <c r="AJ159" s="21">
        <v>37834</v>
      </c>
      <c r="AL159" s="22">
        <f>IF($Y159,AJ159/$Y159*100,0)</f>
        <v>0.61905685214319428</v>
      </c>
      <c r="AN159" s="21">
        <v>910631</v>
      </c>
      <c r="AP159" s="21">
        <v>528720.87815999996</v>
      </c>
      <c r="AR159" s="21">
        <v>609299.16183999996</v>
      </c>
      <c r="AS159" s="95"/>
      <c r="AT159" s="83">
        <v>61</v>
      </c>
      <c r="AU159" s="95"/>
      <c r="AV159" s="28">
        <v>14775</v>
      </c>
      <c r="AW159" s="95"/>
      <c r="AX159" s="28">
        <f>IF(E159,AV159,0)</f>
        <v>14775</v>
      </c>
      <c r="AY159" s="95"/>
      <c r="AZ159" s="28">
        <f>IF(K159,AV159,0)</f>
        <v>14775</v>
      </c>
      <c r="BA159" s="95"/>
      <c r="BB159" s="28">
        <f>IF(Q159,AV159,0)</f>
        <v>14775</v>
      </c>
    </row>
    <row r="160" spans="1:54" ht="11.25" x14ac:dyDescent="0.25">
      <c r="A160" s="83">
        <v>62</v>
      </c>
      <c r="B160" s="95"/>
      <c r="C160" s="83" t="s">
        <v>183</v>
      </c>
      <c r="D160" s="95"/>
      <c r="E160" s="21">
        <v>259319</v>
      </c>
      <c r="G160" s="20">
        <f>(E160/$AV160)</f>
        <v>11.301765090433646</v>
      </c>
      <c r="I160" s="20">
        <f>IF(G$195,G160/G$195*100,0)</f>
        <v>26.456675003453718</v>
      </c>
      <c r="K160" s="21">
        <v>135000</v>
      </c>
      <c r="M160" s="20">
        <f>(K160/$AV160)</f>
        <v>5.8836347788189149</v>
      </c>
      <c r="O160" s="20">
        <f>IF(M$195,M160/M$195*100,0)</f>
        <v>4.0992039656206289</v>
      </c>
      <c r="Q160" s="21">
        <v>2984334</v>
      </c>
      <c r="S160" s="20">
        <f>(Q160/$AV160)</f>
        <v>130.06467640008717</v>
      </c>
      <c r="U160" s="20">
        <f>IF(S$195,S160/S$195*100,0)</f>
        <v>48.119894968378809</v>
      </c>
      <c r="W160" s="21">
        <v>418721</v>
      </c>
      <c r="Y160" s="21">
        <f>(E160+K160+Q160)</f>
        <v>3378653</v>
      </c>
      <c r="AB160" s="21">
        <v>690500</v>
      </c>
      <c r="AD160" s="22">
        <f>IF($Y160,AB160/$Y160*100,0)</f>
        <v>20.437138705868875</v>
      </c>
      <c r="AF160" s="21">
        <v>922374</v>
      </c>
      <c r="AH160" s="22">
        <f>IF($Y160,AF160/$Y160*100,0)</f>
        <v>27.300051233435337</v>
      </c>
      <c r="AJ160" s="21">
        <v>0</v>
      </c>
      <c r="AL160" s="22">
        <f>IF($Y160,AJ160/$Y160*100,0)</f>
        <v>0</v>
      </c>
      <c r="AN160" s="21">
        <v>0</v>
      </c>
      <c r="AP160" s="21">
        <v>525696.45784000005</v>
      </c>
      <c r="AR160" s="21">
        <v>166589.01216000001</v>
      </c>
      <c r="AS160" s="95"/>
      <c r="AT160" s="83">
        <v>62</v>
      </c>
      <c r="AU160" s="95"/>
      <c r="AV160" s="28">
        <v>22945</v>
      </c>
      <c r="AW160" s="95"/>
      <c r="AX160" s="28">
        <f>IF(E160,AV160,0)</f>
        <v>22945</v>
      </c>
      <c r="AY160" s="95"/>
      <c r="AZ160" s="28">
        <f>IF(K160,AV160,0)</f>
        <v>22945</v>
      </c>
      <c r="BA160" s="95"/>
      <c r="BB160" s="28">
        <f>IF(Q160,AV160,0)</f>
        <v>22945</v>
      </c>
    </row>
    <row r="161" spans="1:54" ht="11.25" x14ac:dyDescent="0.25">
      <c r="A161" s="83">
        <v>63</v>
      </c>
      <c r="B161" s="95"/>
      <c r="C161" s="83" t="s">
        <v>184</v>
      </c>
      <c r="D161" s="95"/>
      <c r="E161" s="21">
        <v>441692</v>
      </c>
      <c r="G161" s="20">
        <f>(E161/$AV161)</f>
        <v>35.962546816479403</v>
      </c>
      <c r="I161" s="20">
        <f>IF(G$195,G161/G$195*100,0)</f>
        <v>84.1859130681664</v>
      </c>
      <c r="K161" s="21">
        <v>3014887</v>
      </c>
      <c r="M161" s="20">
        <f>(K161/$AV161)</f>
        <v>245.47199153232373</v>
      </c>
      <c r="O161" s="20">
        <f>IF(M$195,M161/M$195*100,0)</f>
        <v>171.02349125417473</v>
      </c>
      <c r="Q161" s="21">
        <v>2683035</v>
      </c>
      <c r="S161" s="20">
        <f>(Q161/$AV161)</f>
        <v>218.45261358085003</v>
      </c>
      <c r="U161" s="20">
        <f>IF(S$195,S161/S$195*100,0)</f>
        <v>80.820689460242264</v>
      </c>
      <c r="W161" s="21">
        <v>26864</v>
      </c>
      <c r="Y161" s="21">
        <f>(E161+K161+Q161)</f>
        <v>6139614</v>
      </c>
      <c r="AB161" s="21">
        <v>1823457</v>
      </c>
      <c r="AD161" s="22">
        <f>IF($Y161,AB161/$Y161*100,0)</f>
        <v>29.699863867663339</v>
      </c>
      <c r="AF161" s="21">
        <v>1903943</v>
      </c>
      <c r="AH161" s="22">
        <f>IF($Y161,AF161/$Y161*100,0)</f>
        <v>31.010793186672647</v>
      </c>
      <c r="AJ161" s="21">
        <v>70775</v>
      </c>
      <c r="AL161" s="22">
        <f>IF($Y161,AJ161/$Y161*100,0)</f>
        <v>1.1527597663305869</v>
      </c>
      <c r="AN161" s="21">
        <v>1610349</v>
      </c>
      <c r="AP161" s="21">
        <v>1174672.62152</v>
      </c>
      <c r="AR161" s="21">
        <v>1275951.0984800002</v>
      </c>
      <c r="AS161" s="95"/>
      <c r="AT161" s="83">
        <v>63</v>
      </c>
      <c r="AU161" s="95"/>
      <c r="AV161" s="28">
        <v>12282</v>
      </c>
      <c r="AW161" s="95"/>
      <c r="AX161" s="28">
        <f>IF(E161,AV161,0)</f>
        <v>12282</v>
      </c>
      <c r="AY161" s="95"/>
      <c r="AZ161" s="28">
        <f>IF(K161,AV161,0)</f>
        <v>12282</v>
      </c>
      <c r="BA161" s="95"/>
      <c r="BB161" s="28">
        <f>IF(Q161,AV161,0)</f>
        <v>12282</v>
      </c>
    </row>
    <row r="162" spans="1:54" ht="11.25" x14ac:dyDescent="0.25">
      <c r="A162" s="83">
        <v>64</v>
      </c>
      <c r="B162" s="95"/>
      <c r="C162" s="83" t="s">
        <v>185</v>
      </c>
      <c r="D162" s="95"/>
      <c r="E162" s="21">
        <v>184070</v>
      </c>
      <c r="G162" s="20">
        <f>(E162/$AV162)</f>
        <v>15.547765858602922</v>
      </c>
      <c r="I162" s="20">
        <f>IF(G$195,G162/G$195*100,0)</f>
        <v>36.396278374165703</v>
      </c>
      <c r="K162" s="21">
        <v>1852372</v>
      </c>
      <c r="M162" s="20">
        <f>(K162/$AV162)</f>
        <v>156.46355266492102</v>
      </c>
      <c r="O162" s="20">
        <f>IF(M$195,M162/M$195*100,0)</f>
        <v>109.01016797781027</v>
      </c>
      <c r="Q162" s="21">
        <v>2408711</v>
      </c>
      <c r="S162" s="20">
        <f>(Q162/$AV162)</f>
        <v>203.45561280513556</v>
      </c>
      <c r="U162" s="20">
        <f>IF(S$195,S162/S$195*100,0)</f>
        <v>75.272264460142907</v>
      </c>
      <c r="W162" s="21">
        <v>111058</v>
      </c>
      <c r="Y162" s="21">
        <f>(E162+K162+Q162)</f>
        <v>4445153</v>
      </c>
      <c r="AB162" s="21">
        <v>1172117</v>
      </c>
      <c r="AD162" s="22">
        <f>IF($Y162,AB162/$Y162*100,0)</f>
        <v>26.368428713252388</v>
      </c>
      <c r="AF162" s="21">
        <v>1029190</v>
      </c>
      <c r="AH162" s="22">
        <f>IF($Y162,AF162/$Y162*100,0)</f>
        <v>23.153083819612057</v>
      </c>
      <c r="AJ162" s="21">
        <v>0</v>
      </c>
      <c r="AL162" s="22">
        <f>IF($Y162,AJ162/$Y162*100,0)</f>
        <v>0</v>
      </c>
      <c r="AN162" s="21">
        <v>1202125</v>
      </c>
      <c r="AP162" s="21">
        <v>379236.75288000004</v>
      </c>
      <c r="AR162" s="21">
        <v>450986.59711999999</v>
      </c>
      <c r="AS162" s="95"/>
      <c r="AT162" s="83">
        <v>64</v>
      </c>
      <c r="AU162" s="95"/>
      <c r="AV162" s="28">
        <v>11839</v>
      </c>
      <c r="AW162" s="95"/>
      <c r="AX162" s="28">
        <f>IF(E162,AV162,0)</f>
        <v>11839</v>
      </c>
      <c r="AY162" s="95"/>
      <c r="AZ162" s="28">
        <f>IF(K162,AV162,0)</f>
        <v>11839</v>
      </c>
      <c r="BA162" s="95"/>
      <c r="BB162" s="28">
        <f>IF(Q162,AV162,0)</f>
        <v>11839</v>
      </c>
    </row>
    <row r="163" spans="1:54" ht="11.25" x14ac:dyDescent="0.25">
      <c r="A163" s="83">
        <v>65</v>
      </c>
      <c r="B163" s="95"/>
      <c r="C163" s="83" t="s">
        <v>186</v>
      </c>
      <c r="D163" s="95"/>
      <c r="E163" s="21">
        <v>101743</v>
      </c>
      <c r="G163" s="20">
        <f>(E163/$AV163)</f>
        <v>6.5044751310574096</v>
      </c>
      <c r="I163" s="20">
        <f>IF(G$195,G163/G$195*100,0)</f>
        <v>15.226540565428614</v>
      </c>
      <c r="K163" s="21">
        <v>1744401</v>
      </c>
      <c r="M163" s="20">
        <f>(K163/$AV163)</f>
        <v>111.52032988108938</v>
      </c>
      <c r="O163" s="20">
        <f>IF(M$195,M163/M$195*100,0)</f>
        <v>77.697647063614966</v>
      </c>
      <c r="Q163" s="21">
        <v>2665495</v>
      </c>
      <c r="S163" s="20">
        <f>(Q163/$AV163)</f>
        <v>170.40627796956912</v>
      </c>
      <c r="U163" s="20">
        <f>IF(S$195,S163/S$195*100,0)</f>
        <v>63.045035937540185</v>
      </c>
      <c r="W163" s="21">
        <v>37270</v>
      </c>
      <c r="Y163" s="21">
        <f>(E163+K163+Q163)</f>
        <v>4511639</v>
      </c>
      <c r="AB163" s="21">
        <v>1457843</v>
      </c>
      <c r="AD163" s="22">
        <f>IF($Y163,AB163/$Y163*100,0)</f>
        <v>32.312935498607047</v>
      </c>
      <c r="AF163" s="21">
        <v>1005439</v>
      </c>
      <c r="AH163" s="22">
        <f>IF($Y163,AF163/$Y163*100,0)</f>
        <v>22.28544881361297</v>
      </c>
      <c r="AJ163" s="21">
        <v>0</v>
      </c>
      <c r="AL163" s="22">
        <f>IF($Y163,AJ163/$Y163*100,0)</f>
        <v>0</v>
      </c>
      <c r="AN163" s="21">
        <v>1226130</v>
      </c>
      <c r="AP163" s="21">
        <v>445474.64792000002</v>
      </c>
      <c r="AR163" s="21">
        <v>890030.78208000003</v>
      </c>
      <c r="AS163" s="95"/>
      <c r="AT163" s="83">
        <v>65</v>
      </c>
      <c r="AU163" s="95"/>
      <c r="AV163" s="28">
        <v>15642</v>
      </c>
      <c r="AW163" s="95"/>
      <c r="AX163" s="28">
        <f>IF(E163,AV163,0)</f>
        <v>15642</v>
      </c>
      <c r="AY163" s="95"/>
      <c r="AZ163" s="28">
        <f>IF(K163,AV163,0)</f>
        <v>15642</v>
      </c>
      <c r="BA163" s="95"/>
      <c r="BB163" s="28">
        <f>IF(Q163,AV163,0)</f>
        <v>15642</v>
      </c>
    </row>
    <row r="164" spans="1:54" ht="11.25" x14ac:dyDescent="0.25">
      <c r="A164" s="83">
        <v>66</v>
      </c>
      <c r="B164" s="95"/>
      <c r="C164" s="83" t="s">
        <v>187</v>
      </c>
      <c r="D164" s="95"/>
      <c r="E164" s="21">
        <v>51578</v>
      </c>
      <c r="G164" s="20">
        <f>(E164/$AV164)</f>
        <v>1.4226843934462403</v>
      </c>
      <c r="I164" s="20">
        <f>IF(G$195,G164/G$195*100,0)</f>
        <v>3.3304088634573308</v>
      </c>
      <c r="K164" s="21">
        <v>4614018</v>
      </c>
      <c r="M164" s="20">
        <f>(K164/$AV164)</f>
        <v>127.26921167319468</v>
      </c>
      <c r="O164" s="20">
        <f>IF(M$195,M164/M$195*100,0)</f>
        <v>88.67009540943971</v>
      </c>
      <c r="Q164" s="21">
        <v>8369188</v>
      </c>
      <c r="S164" s="20">
        <f>(Q164/$AV164)</f>
        <v>230.84867876648093</v>
      </c>
      <c r="U164" s="20">
        <f>IF(S$195,S164/S$195*100,0)</f>
        <v>85.406848986898623</v>
      </c>
      <c r="W164" s="21">
        <v>204698</v>
      </c>
      <c r="Y164" s="21">
        <f>(E164+K164+Q164)</f>
        <v>13034784</v>
      </c>
      <c r="AB164" s="21">
        <v>4606152</v>
      </c>
      <c r="AD164" s="22">
        <f>IF($Y164,AB164/$Y164*100,0)</f>
        <v>35.337386488337671</v>
      </c>
      <c r="AF164" s="21">
        <v>3295729</v>
      </c>
      <c r="AH164" s="22">
        <f>IF($Y164,AF164/$Y164*100,0)</f>
        <v>25.284109042389964</v>
      </c>
      <c r="AJ164" s="21">
        <v>0</v>
      </c>
      <c r="AL164" s="22">
        <f>IF($Y164,AJ164/$Y164*100,0)</f>
        <v>0</v>
      </c>
      <c r="AN164" s="21">
        <v>2075401</v>
      </c>
      <c r="AP164" s="21">
        <v>577736.86991999997</v>
      </c>
      <c r="AR164" s="21">
        <v>618305.87008000002</v>
      </c>
      <c r="AS164" s="95"/>
      <c r="AT164" s="83">
        <v>66</v>
      </c>
      <c r="AU164" s="95"/>
      <c r="AV164" s="28">
        <v>36254</v>
      </c>
      <c r="AW164" s="95"/>
      <c r="AX164" s="28">
        <f>IF(E164,AV164,0)</f>
        <v>36254</v>
      </c>
      <c r="AY164" s="95"/>
      <c r="AZ164" s="28">
        <f>IF(K164,AV164,0)</f>
        <v>36254</v>
      </c>
      <c r="BA164" s="95"/>
      <c r="BB164" s="28">
        <f>IF(Q164,AV164,0)</f>
        <v>36254</v>
      </c>
    </row>
    <row r="165" spans="1:54" ht="11.25" x14ac:dyDescent="0.25">
      <c r="A165" s="83">
        <v>67</v>
      </c>
      <c r="B165" s="95"/>
      <c r="C165" s="83" t="s">
        <v>188</v>
      </c>
      <c r="D165" s="95"/>
      <c r="E165" s="21">
        <v>287238</v>
      </c>
      <c r="G165" s="20">
        <f>(E165/$AV165)</f>
        <v>12.115146147032773</v>
      </c>
      <c r="I165" s="20">
        <f>IF(G$195,G165/G$195*100,0)</f>
        <v>28.360745570857731</v>
      </c>
      <c r="K165" s="21">
        <v>1461453</v>
      </c>
      <c r="M165" s="20">
        <f>(K165/$AV165)</f>
        <v>61.641275465013287</v>
      </c>
      <c r="O165" s="20">
        <f>IF(M$195,M165/M$195*100,0)</f>
        <v>42.946268816981068</v>
      </c>
      <c r="Q165" s="21">
        <v>4337384</v>
      </c>
      <c r="S165" s="20">
        <f>(Q165/$AV165)</f>
        <v>182.94251128263528</v>
      </c>
      <c r="U165" s="20">
        <f>IF(S$195,S165/S$195*100,0)</f>
        <v>67.683053322585025</v>
      </c>
      <c r="W165" s="21">
        <v>291764</v>
      </c>
      <c r="Y165" s="21">
        <f>(E165+K165+Q165)</f>
        <v>6086075</v>
      </c>
      <c r="AB165" s="21">
        <v>2117672</v>
      </c>
      <c r="AD165" s="22">
        <f>IF($Y165,AB165/$Y165*100,0)</f>
        <v>34.795364828727877</v>
      </c>
      <c r="AF165" s="21">
        <v>1674156</v>
      </c>
      <c r="AH165" s="22">
        <f>IF($Y165,AF165/$Y165*100,0)</f>
        <v>27.507975172833067</v>
      </c>
      <c r="AJ165" s="21">
        <v>5554</v>
      </c>
      <c r="AL165" s="22">
        <f>IF($Y165,AJ165/$Y165*100,0)</f>
        <v>9.1257501756057888E-2</v>
      </c>
      <c r="AN165" s="21">
        <v>713190</v>
      </c>
      <c r="AP165" s="21">
        <v>572810.65584000002</v>
      </c>
      <c r="AR165" s="21">
        <v>759527.34415999998</v>
      </c>
      <c r="AS165" s="95"/>
      <c r="AT165" s="83">
        <v>67</v>
      </c>
      <c r="AU165" s="95"/>
      <c r="AV165" s="28">
        <v>23709</v>
      </c>
      <c r="AW165" s="95"/>
      <c r="AX165" s="28">
        <f>IF(E165,AV165,0)</f>
        <v>23709</v>
      </c>
      <c r="AY165" s="95"/>
      <c r="AZ165" s="28">
        <f>IF(K165,AV165,0)</f>
        <v>23709</v>
      </c>
      <c r="BA165" s="95"/>
      <c r="BB165" s="28">
        <f>IF(Q165,AV165,0)</f>
        <v>23709</v>
      </c>
    </row>
    <row r="166" spans="1:54" ht="11.25" x14ac:dyDescent="0.25">
      <c r="A166" s="83">
        <v>68</v>
      </c>
      <c r="B166" s="95"/>
      <c r="C166" s="83" t="s">
        <v>189</v>
      </c>
      <c r="D166" s="95"/>
      <c r="E166" s="21">
        <v>132658</v>
      </c>
      <c r="G166" s="20">
        <f>(E166/$AV166)</f>
        <v>7.533961835529305</v>
      </c>
      <c r="I166" s="20">
        <f>IF(G$195,G166/G$195*100,0)</f>
        <v>17.636499978197161</v>
      </c>
      <c r="K166" s="21">
        <v>4828826</v>
      </c>
      <c r="M166" s="20">
        <f>(K166/$AV166)</f>
        <v>274.24045888232621</v>
      </c>
      <c r="O166" s="20">
        <f>IF(M$195,M166/M$195*100,0)</f>
        <v>191.06685218311918</v>
      </c>
      <c r="Q166" s="21">
        <v>3560378</v>
      </c>
      <c r="S166" s="20">
        <f>(Q166/$AV166)</f>
        <v>202.20229441163107</v>
      </c>
      <c r="U166" s="20">
        <f>IF(S$195,S166/S$195*100,0)</f>
        <v>74.808575539164423</v>
      </c>
      <c r="W166" s="21">
        <v>42702</v>
      </c>
      <c r="Y166" s="21">
        <f>(E166+K166+Q166)</f>
        <v>8521862</v>
      </c>
      <c r="AB166" s="21">
        <v>2750792</v>
      </c>
      <c r="AD166" s="22">
        <f>IF($Y166,AB166/$Y166*100,0)</f>
        <v>32.279236626924963</v>
      </c>
      <c r="AF166" s="21">
        <v>2212523</v>
      </c>
      <c r="AH166" s="22">
        <f>IF($Y166,AF166/$Y166*100,0)</f>
        <v>25.962905759328187</v>
      </c>
      <c r="AJ166" s="21">
        <v>30085</v>
      </c>
      <c r="AL166" s="22">
        <f>IF($Y166,AJ166/$Y166*100,0)</f>
        <v>0.35303317514411758</v>
      </c>
      <c r="AN166" s="21">
        <v>2821109</v>
      </c>
      <c r="AP166" s="21">
        <v>514577.57332000002</v>
      </c>
      <c r="AR166" s="21">
        <v>914675.77667999989</v>
      </c>
      <c r="AS166" s="95"/>
      <c r="AT166" s="83">
        <v>68</v>
      </c>
      <c r="AU166" s="95"/>
      <c r="AV166" s="28">
        <v>17608</v>
      </c>
      <c r="AW166" s="95"/>
      <c r="AX166" s="28">
        <f>IF(E166,AV166,0)</f>
        <v>17608</v>
      </c>
      <c r="AY166" s="95"/>
      <c r="AZ166" s="28">
        <f>IF(K166,AV166,0)</f>
        <v>17608</v>
      </c>
      <c r="BA166" s="95"/>
      <c r="BB166" s="28">
        <f>IF(Q166,AV166,0)</f>
        <v>17608</v>
      </c>
    </row>
    <row r="167" spans="1:54" ht="11.25" x14ac:dyDescent="0.25">
      <c r="A167" s="83">
        <v>69</v>
      </c>
      <c r="B167" s="95"/>
      <c r="C167" s="83" t="s">
        <v>190</v>
      </c>
      <c r="D167" s="95"/>
      <c r="E167" s="21">
        <v>401069</v>
      </c>
      <c r="G167" s="20">
        <f>(E167/$AV167)</f>
        <v>6.6291300970231894</v>
      </c>
      <c r="I167" s="20">
        <f>IF(G$195,G167/G$195*100,0)</f>
        <v>15.518349490471195</v>
      </c>
      <c r="K167" s="21">
        <v>10031074</v>
      </c>
      <c r="M167" s="20">
        <f>(K167/$AV167)</f>
        <v>165.80013553494985</v>
      </c>
      <c r="O167" s="20">
        <f>IF(M$195,M167/M$195*100,0)</f>
        <v>115.51508525512818</v>
      </c>
      <c r="Q167" s="21">
        <v>12476243</v>
      </c>
      <c r="S167" s="20">
        <f>(Q167/$AV167)</f>
        <v>206.21548404158608</v>
      </c>
      <c r="U167" s="20">
        <f>IF(S$195,S167/S$195*100,0)</f>
        <v>76.293331191710621</v>
      </c>
      <c r="W167" s="21">
        <v>318325</v>
      </c>
      <c r="Y167" s="21">
        <f>(E167+K167+Q167)</f>
        <v>22908386</v>
      </c>
      <c r="AB167" s="21">
        <v>8992101</v>
      </c>
      <c r="AD167" s="22">
        <f>IF($Y167,AB167/$Y167*100,0)</f>
        <v>39.252442315229018</v>
      </c>
      <c r="AF167" s="21">
        <v>5352970</v>
      </c>
      <c r="AH167" s="22">
        <f>IF($Y167,AF167/$Y167*100,0)</f>
        <v>23.366857883396936</v>
      </c>
      <c r="AJ167" s="21">
        <v>65528</v>
      </c>
      <c r="AL167" s="22">
        <f>IF($Y167,AJ167/$Y167*100,0)</f>
        <v>0.28604372215484758</v>
      </c>
      <c r="AN167" s="21">
        <v>6009484</v>
      </c>
      <c r="AP167" s="21">
        <v>1383780.8868800001</v>
      </c>
      <c r="AR167" s="21">
        <v>2465272.1331199999</v>
      </c>
      <c r="AS167" s="95"/>
      <c r="AT167" s="83">
        <v>69</v>
      </c>
      <c r="AU167" s="95"/>
      <c r="AV167" s="28">
        <v>60501</v>
      </c>
      <c r="AW167" s="95"/>
      <c r="AX167" s="28">
        <f>IF(E167,AV167,0)</f>
        <v>60501</v>
      </c>
      <c r="AY167" s="95"/>
      <c r="AZ167" s="28">
        <f>IF(K167,AV167,0)</f>
        <v>60501</v>
      </c>
      <c r="BA167" s="95"/>
      <c r="BB167" s="28">
        <f>IF(Q167,AV167,0)</f>
        <v>60501</v>
      </c>
    </row>
    <row r="168" spans="1:54" ht="11.25" x14ac:dyDescent="0.25">
      <c r="A168" s="83">
        <v>70</v>
      </c>
      <c r="B168" s="95"/>
      <c r="C168" s="83" t="s">
        <v>191</v>
      </c>
      <c r="D168" s="95"/>
      <c r="E168" s="21">
        <v>551744</v>
      </c>
      <c r="G168" s="20">
        <f>(E168/$AV168)</f>
        <v>18.189562522665085</v>
      </c>
      <c r="I168" s="20">
        <f>IF(G$195,G168/G$195*100,0)</f>
        <v>42.580547398254851</v>
      </c>
      <c r="K168" s="21">
        <v>2913732</v>
      </c>
      <c r="M168" s="20">
        <f>(K168/$AV168)</f>
        <v>96.058154485214118</v>
      </c>
      <c r="O168" s="20">
        <f>IF(M$195,M168/M$195*100,0)</f>
        <v>66.924950748733053</v>
      </c>
      <c r="Q168" s="21">
        <v>4658154</v>
      </c>
      <c r="S168" s="20">
        <f>(Q168/$AV168)</f>
        <v>153.56720403520919</v>
      </c>
      <c r="U168" s="20">
        <f>IF(S$195,S168/S$195*100,0)</f>
        <v>56.815101019671722</v>
      </c>
      <c r="W168" s="21">
        <v>734804</v>
      </c>
      <c r="Y168" s="21">
        <f>(E168+K168+Q168)</f>
        <v>8123630</v>
      </c>
      <c r="AB168" s="21">
        <v>2890037</v>
      </c>
      <c r="AD168" s="22">
        <f>IF($Y168,AB168/$Y168*100,0)</f>
        <v>35.575684761615193</v>
      </c>
      <c r="AF168" s="21">
        <v>1573565</v>
      </c>
      <c r="AH168" s="22">
        <f>IF($Y168,AF168/$Y168*100,0)</f>
        <v>19.370219963243031</v>
      </c>
      <c r="AJ168" s="21">
        <v>0</v>
      </c>
      <c r="AL168" s="22">
        <f>IF($Y168,AJ168/$Y168*100,0)</f>
        <v>0</v>
      </c>
      <c r="AN168" s="21">
        <v>986198</v>
      </c>
      <c r="AP168" s="21">
        <v>382988.06624000001</v>
      </c>
      <c r="AR168" s="21">
        <v>176197.45376</v>
      </c>
      <c r="AS168" s="95"/>
      <c r="AT168" s="83">
        <v>70</v>
      </c>
      <c r="AU168" s="95"/>
      <c r="AV168" s="28">
        <v>30333</v>
      </c>
      <c r="AW168" s="95"/>
      <c r="AX168" s="28">
        <f>IF(E168,AV168,0)</f>
        <v>30333</v>
      </c>
      <c r="AY168" s="95"/>
      <c r="AZ168" s="28">
        <f>IF(K168,AV168,0)</f>
        <v>30333</v>
      </c>
      <c r="BA168" s="95"/>
      <c r="BB168" s="28">
        <f>IF(Q168,AV168,0)</f>
        <v>30333</v>
      </c>
    </row>
    <row r="169" spans="1:54" ht="11.25" x14ac:dyDescent="0.25">
      <c r="A169" s="83">
        <v>71</v>
      </c>
      <c r="B169" s="95"/>
      <c r="C169" s="83" t="s">
        <v>192</v>
      </c>
      <c r="D169" s="95"/>
      <c r="E169" s="21">
        <v>195000</v>
      </c>
      <c r="G169" s="20">
        <f>(E169/$AV169)</f>
        <v>8.6987554088415049</v>
      </c>
      <c r="I169" s="20">
        <f>IF(G$195,G169/G$195*100,0)</f>
        <v>20.36320370709673</v>
      </c>
      <c r="K169" s="21">
        <v>2549636</v>
      </c>
      <c r="M169" s="20">
        <f>(K169/$AV169)</f>
        <v>113.73671766962573</v>
      </c>
      <c r="O169" s="20">
        <f>IF(M$195,M169/M$195*100,0)</f>
        <v>79.241832920430696</v>
      </c>
      <c r="Q169" s="21">
        <v>3618764</v>
      </c>
      <c r="S169" s="20">
        <f>(Q169/$AV169)</f>
        <v>161.4294508631842</v>
      </c>
      <c r="U169" s="20">
        <f>IF(S$195,S169/S$195*100,0)</f>
        <v>59.723888417211221</v>
      </c>
      <c r="W169" s="21">
        <v>25171</v>
      </c>
      <c r="Y169" s="21">
        <f>(E169+K169+Q169)</f>
        <v>6363400</v>
      </c>
      <c r="AB169" s="21">
        <v>1690282</v>
      </c>
      <c r="AD169" s="22">
        <f>IF($Y169,AB169/$Y169*100,0)</f>
        <v>26.562560895118963</v>
      </c>
      <c r="AF169" s="21">
        <v>1805564</v>
      </c>
      <c r="AH169" s="22">
        <f>IF($Y169,AF169/$Y169*100,0)</f>
        <v>28.374202470377469</v>
      </c>
      <c r="AJ169" s="21">
        <v>0</v>
      </c>
      <c r="AL169" s="22">
        <f>IF($Y169,AJ169/$Y169*100,0)</f>
        <v>0</v>
      </c>
      <c r="AN169" s="21">
        <v>1823356</v>
      </c>
      <c r="AP169" s="21">
        <v>742925.47392000002</v>
      </c>
      <c r="AR169" s="21">
        <v>958496.26607999997</v>
      </c>
      <c r="AS169" s="95"/>
      <c r="AT169" s="83">
        <v>71</v>
      </c>
      <c r="AU169" s="95"/>
      <c r="AV169" s="28">
        <v>22417</v>
      </c>
      <c r="AW169" s="95"/>
      <c r="AX169" s="28">
        <f>IF(E169,AV169,0)</f>
        <v>22417</v>
      </c>
      <c r="AY169" s="95"/>
      <c r="AZ169" s="28">
        <f>IF(K169,AV169,0)</f>
        <v>22417</v>
      </c>
      <c r="BA169" s="95"/>
      <c r="BB169" s="28">
        <f>IF(Q169,AV169,0)</f>
        <v>22417</v>
      </c>
    </row>
    <row r="170" spans="1:54" ht="11.25" x14ac:dyDescent="0.25">
      <c r="A170" s="83">
        <v>72</v>
      </c>
      <c r="B170" s="95"/>
      <c r="C170" s="83" t="s">
        <v>193</v>
      </c>
      <c r="D170" s="95"/>
      <c r="E170" s="21">
        <v>222377</v>
      </c>
      <c r="G170" s="20">
        <f>(E170/$AV170)</f>
        <v>5.1703557312252961</v>
      </c>
      <c r="I170" s="20">
        <f>IF(G$195,G170/G$195*100,0)</f>
        <v>12.103456419303733</v>
      </c>
      <c r="K170" s="21">
        <v>2061270</v>
      </c>
      <c r="M170" s="20">
        <f>(K170/$AV170)</f>
        <v>47.925366193908395</v>
      </c>
      <c r="O170" s="20">
        <f>IF(M$195,M170/M$195*100,0)</f>
        <v>33.390218553865921</v>
      </c>
      <c r="Q170" s="21">
        <v>5213942</v>
      </c>
      <c r="S170" s="20">
        <f>(Q170/$AV170)</f>
        <v>121.22627295977679</v>
      </c>
      <c r="U170" s="20">
        <f>IF(S$195,S170/S$195*100,0)</f>
        <v>44.849959909857354</v>
      </c>
      <c r="W170" s="21">
        <v>148746</v>
      </c>
      <c r="Y170" s="21">
        <f>(E170+K170+Q170)</f>
        <v>7497589</v>
      </c>
      <c r="AB170" s="21">
        <v>3202842</v>
      </c>
      <c r="AD170" s="22">
        <f>IF($Y170,AB170/$Y170*100,0)</f>
        <v>42.718292507097949</v>
      </c>
      <c r="AF170" s="21">
        <v>1903401</v>
      </c>
      <c r="AH170" s="22">
        <f>IF($Y170,AF170/$Y170*100,0)</f>
        <v>25.386841023160912</v>
      </c>
      <c r="AJ170" s="21">
        <v>18461</v>
      </c>
      <c r="AL170" s="22">
        <f>IF($Y170,AJ170/$Y170*100,0)</f>
        <v>0.24622582006028873</v>
      </c>
      <c r="AN170" s="21">
        <v>953757</v>
      </c>
      <c r="AP170" s="21">
        <v>581312.81508000009</v>
      </c>
      <c r="AR170" s="21">
        <v>466889.55492000002</v>
      </c>
      <c r="AS170" s="95"/>
      <c r="AT170" s="83">
        <v>72</v>
      </c>
      <c r="AU170" s="95"/>
      <c r="AV170" s="28">
        <v>43010</v>
      </c>
      <c r="AW170" s="95"/>
      <c r="AX170" s="28">
        <f>IF(E170,AV170,0)</f>
        <v>43010</v>
      </c>
      <c r="AY170" s="95"/>
      <c r="AZ170" s="28">
        <f>IF(K170,AV170,0)</f>
        <v>43010</v>
      </c>
      <c r="BA170" s="95"/>
      <c r="BB170" s="28">
        <f>IF(Q170,AV170,0)</f>
        <v>43010</v>
      </c>
    </row>
    <row r="171" spans="1:54" ht="11.25" x14ac:dyDescent="0.25">
      <c r="A171" s="83">
        <v>73</v>
      </c>
      <c r="B171" s="95"/>
      <c r="C171" s="83" t="s">
        <v>194</v>
      </c>
      <c r="D171" s="95"/>
      <c r="E171" s="21">
        <v>4542000</v>
      </c>
      <c r="G171" s="20">
        <f>(E171/$AV171)</f>
        <v>9.4192499440071007</v>
      </c>
      <c r="I171" s="20">
        <f>IF(G$195,G171/G$195*100,0)</f>
        <v>22.049833150029986</v>
      </c>
      <c r="K171" s="21">
        <v>47948000</v>
      </c>
      <c r="M171" s="20">
        <f>(K171/$AV171)</f>
        <v>99.435093860689662</v>
      </c>
      <c r="O171" s="20">
        <f>IF(M$195,M171/M$195*100,0)</f>
        <v>69.27770781133043</v>
      </c>
      <c r="Q171" s="21">
        <v>114647000</v>
      </c>
      <c r="S171" s="20">
        <f>(Q171/$AV171)</f>
        <v>237.75621935944125</v>
      </c>
      <c r="U171" s="20">
        <f>IF(S$195,S171/S$195*100,0)</f>
        <v>87.962424697559754</v>
      </c>
      <c r="W171" s="21">
        <v>37055000</v>
      </c>
      <c r="Y171" s="21">
        <f>(E171+K171+Q171)</f>
        <v>167137000</v>
      </c>
      <c r="AB171" s="21">
        <v>40628000</v>
      </c>
      <c r="AD171" s="22">
        <f>IF($Y171,AB171/$Y171*100,0)</f>
        <v>24.308202253241355</v>
      </c>
      <c r="AF171" s="21">
        <v>20802000</v>
      </c>
      <c r="AH171" s="22">
        <f>IF($Y171,AF171/$Y171*100,0)</f>
        <v>12.446077170225625</v>
      </c>
      <c r="AJ171" s="21">
        <v>1014000</v>
      </c>
      <c r="AL171" s="22">
        <f>IF($Y171,AJ171/$Y171*100,0)</f>
        <v>0.60668792667093463</v>
      </c>
      <c r="AN171" s="21">
        <v>1710000</v>
      </c>
      <c r="AP171" s="21">
        <v>5209573.0540800001</v>
      </c>
      <c r="AR171" s="21">
        <v>2220213.5359199997</v>
      </c>
      <c r="AS171" s="95"/>
      <c r="AT171" s="83">
        <v>73</v>
      </c>
      <c r="AU171" s="95"/>
      <c r="AV171" s="28">
        <v>482204</v>
      </c>
      <c r="AW171" s="95"/>
      <c r="AX171" s="28">
        <f>IF(E171,AV171,0)</f>
        <v>482204</v>
      </c>
      <c r="AY171" s="95"/>
      <c r="AZ171" s="28">
        <f>IF(K171,AV171,0)</f>
        <v>482204</v>
      </c>
      <c r="BA171" s="95"/>
      <c r="BB171" s="28">
        <f>IF(Q171,AV171,0)</f>
        <v>482204</v>
      </c>
    </row>
    <row r="172" spans="1:54" ht="11.25" x14ac:dyDescent="0.25">
      <c r="A172" s="83">
        <v>74</v>
      </c>
      <c r="B172" s="95"/>
      <c r="C172" s="83" t="s">
        <v>195</v>
      </c>
      <c r="D172" s="95"/>
      <c r="E172" s="21">
        <v>0</v>
      </c>
      <c r="G172" s="20">
        <v>0</v>
      </c>
      <c r="I172" s="20">
        <f>IF(G$195,G172/G$195*100,0)</f>
        <v>0</v>
      </c>
      <c r="K172" s="21">
        <v>0</v>
      </c>
      <c r="M172" s="20">
        <v>0</v>
      </c>
      <c r="O172" s="20">
        <f>IF(M$195,M172/M$195*100,0)</f>
        <v>0</v>
      </c>
      <c r="Q172" s="21">
        <v>0</v>
      </c>
      <c r="S172" s="20">
        <v>0</v>
      </c>
      <c r="U172" s="20">
        <f>IF(S$195,S172/S$195*100,0)</f>
        <v>0</v>
      </c>
      <c r="W172" s="21">
        <v>0</v>
      </c>
      <c r="Y172" s="21">
        <f>(E172+K172+Q172)</f>
        <v>0</v>
      </c>
      <c r="AB172" s="21">
        <v>0</v>
      </c>
      <c r="AD172" s="22">
        <f>IF($Y172,AB172/$Y172*100,0)</f>
        <v>0</v>
      </c>
      <c r="AF172" s="21">
        <v>0</v>
      </c>
      <c r="AH172" s="22">
        <f>IF($Y172,AF172/$Y172*100,0)</f>
        <v>0</v>
      </c>
      <c r="AJ172" s="21">
        <v>0</v>
      </c>
      <c r="AL172" s="22">
        <f>IF($Y172,AJ172/$Y172*100,0)</f>
        <v>0</v>
      </c>
      <c r="AN172" s="21">
        <v>0</v>
      </c>
      <c r="AP172" s="21"/>
      <c r="AR172" s="21"/>
      <c r="AS172" s="95"/>
      <c r="AT172" s="83">
        <v>74</v>
      </c>
      <c r="AU172" s="95"/>
      <c r="AV172" s="28">
        <v>0</v>
      </c>
      <c r="AW172" s="95"/>
      <c r="AX172" s="28">
        <f>IF(E172,AV172,0)</f>
        <v>0</v>
      </c>
      <c r="AY172" s="95"/>
      <c r="AZ172" s="28">
        <f>IF(K172,AV172,0)</f>
        <v>0</v>
      </c>
      <c r="BA172" s="95"/>
      <c r="BB172" s="28">
        <f>IF(Q172,AV172,0)</f>
        <v>0</v>
      </c>
    </row>
    <row r="173" spans="1:54" ht="11.25" x14ac:dyDescent="0.25">
      <c r="A173" s="83">
        <v>75</v>
      </c>
      <c r="B173" s="95"/>
      <c r="C173" s="83" t="s">
        <v>196</v>
      </c>
      <c r="D173" s="95"/>
      <c r="E173" s="21">
        <v>147171</v>
      </c>
      <c r="G173" s="20">
        <f>(E173/$AV173)</f>
        <v>20.028715296679369</v>
      </c>
      <c r="I173" s="20">
        <f>IF(G$195,G173/G$195*100,0)</f>
        <v>46.885880842584058</v>
      </c>
      <c r="K173" s="21">
        <v>1083605</v>
      </c>
      <c r="M173" s="20">
        <f>(K173/$AV173)</f>
        <v>147.46937942297222</v>
      </c>
      <c r="O173" s="20">
        <f>IF(M$195,M173/M$195*100,0)</f>
        <v>102.7438118889511</v>
      </c>
      <c r="Q173" s="21">
        <v>2461386</v>
      </c>
      <c r="S173" s="20">
        <f>(Q173/$AV173)</f>
        <v>334.97359825802937</v>
      </c>
      <c r="U173" s="20">
        <f>IF(S$195,S173/S$195*100,0)</f>
        <v>123.92983868866558</v>
      </c>
      <c r="W173" s="21">
        <v>0</v>
      </c>
      <c r="Y173" s="21">
        <f>(E173+K173+Q173)</f>
        <v>3692162</v>
      </c>
      <c r="AB173" s="21">
        <v>1315129</v>
      </c>
      <c r="AD173" s="22">
        <f>IF($Y173,AB173/$Y173*100,0)</f>
        <v>35.619482568749696</v>
      </c>
      <c r="AF173" s="21">
        <v>1024850</v>
      </c>
      <c r="AH173" s="22">
        <f>IF($Y173,AF173/$Y173*100,0)</f>
        <v>27.757449429358733</v>
      </c>
      <c r="AJ173" s="21">
        <v>0</v>
      </c>
      <c r="AL173" s="22">
        <f>IF($Y173,AJ173/$Y173*100,0)</f>
        <v>0</v>
      </c>
      <c r="AN173" s="21">
        <v>369667</v>
      </c>
      <c r="AP173" s="21">
        <v>204457.93583999999</v>
      </c>
      <c r="AR173" s="21">
        <v>67432.174159999995</v>
      </c>
      <c r="AS173" s="95"/>
      <c r="AT173" s="83">
        <v>75</v>
      </c>
      <c r="AU173" s="95"/>
      <c r="AV173" s="28">
        <v>7348</v>
      </c>
      <c r="AW173" s="95"/>
      <c r="AX173" s="28">
        <f>IF(E173,AV173,0)</f>
        <v>7348</v>
      </c>
      <c r="AY173" s="95"/>
      <c r="AZ173" s="28">
        <f>IF(K173,AV173,0)</f>
        <v>7348</v>
      </c>
      <c r="BA173" s="95"/>
      <c r="BB173" s="28">
        <f>IF(Q173,AV173,0)</f>
        <v>7348</v>
      </c>
    </row>
    <row r="174" spans="1:54" ht="11.25" x14ac:dyDescent="0.25">
      <c r="A174" s="83">
        <v>76</v>
      </c>
      <c r="B174" s="95"/>
      <c r="C174" s="83" t="s">
        <v>113</v>
      </c>
      <c r="D174" s="95"/>
      <c r="E174" s="21">
        <v>153943</v>
      </c>
      <c r="G174" s="20">
        <f>(E174/$AV174)</f>
        <v>17.252381486047295</v>
      </c>
      <c r="I174" s="20">
        <f>IF(G$195,G174/G$195*100,0)</f>
        <v>40.386669370637364</v>
      </c>
      <c r="K174" s="21">
        <v>1251389</v>
      </c>
      <c r="M174" s="20">
        <f>(K174/$AV174)</f>
        <v>140.24307968172138</v>
      </c>
      <c r="O174" s="20">
        <f>IF(M$195,M174/M$195*100,0)</f>
        <v>97.709155988360834</v>
      </c>
      <c r="Q174" s="21">
        <v>1511569</v>
      </c>
      <c r="S174" s="20">
        <f>(Q174/$AV174)</f>
        <v>169.40143449512496</v>
      </c>
      <c r="U174" s="20">
        <f>IF(S$195,S174/S$195*100,0)</f>
        <v>62.673275027597363</v>
      </c>
      <c r="W174" s="21">
        <v>49001</v>
      </c>
      <c r="Y174" s="21">
        <f>(E174+K174+Q174)</f>
        <v>2916901</v>
      </c>
      <c r="AB174" s="21">
        <v>963950</v>
      </c>
      <c r="AD174" s="22">
        <f>IF($Y174,AB174/$Y174*100,0)</f>
        <v>33.047059190558748</v>
      </c>
      <c r="AF174" s="21">
        <v>710817</v>
      </c>
      <c r="AH174" s="22">
        <f>IF($Y174,AF174/$Y174*100,0)</f>
        <v>24.368910703517191</v>
      </c>
      <c r="AJ174" s="21">
        <v>0</v>
      </c>
      <c r="AL174" s="22">
        <f>IF($Y174,AJ174/$Y174*100,0)</f>
        <v>0</v>
      </c>
      <c r="AN174" s="21">
        <v>812108</v>
      </c>
      <c r="AP174" s="21">
        <v>351720.58896000002</v>
      </c>
      <c r="AR174" s="21">
        <v>368974.44104000001</v>
      </c>
      <c r="AS174" s="95"/>
      <c r="AT174" s="83">
        <v>76</v>
      </c>
      <c r="AU174" s="95"/>
      <c r="AV174" s="28">
        <v>8923</v>
      </c>
      <c r="AW174" s="95"/>
      <c r="AX174" s="28">
        <f>IF(E174,AV174,0)</f>
        <v>8923</v>
      </c>
      <c r="AY174" s="95"/>
      <c r="AZ174" s="28">
        <f>IF(K174,AV174,0)</f>
        <v>8923</v>
      </c>
      <c r="BA174" s="95"/>
      <c r="BB174" s="28">
        <f>IF(Q174,AV174,0)</f>
        <v>8923</v>
      </c>
    </row>
    <row r="175" spans="1:54" ht="11.25" x14ac:dyDescent="0.25">
      <c r="A175" s="83">
        <v>77</v>
      </c>
      <c r="B175" s="95"/>
      <c r="C175" s="83" t="s">
        <v>114</v>
      </c>
      <c r="D175" s="95"/>
      <c r="E175" s="21">
        <v>559932</v>
      </c>
      <c r="G175" s="20">
        <f>(E175/$AV175)</f>
        <v>5.7767231685047822</v>
      </c>
      <c r="I175" s="20">
        <f>IF(G$195,G175/G$195*100,0)</f>
        <v>13.522921971136833</v>
      </c>
      <c r="K175" s="21">
        <v>6006099</v>
      </c>
      <c r="M175" s="20">
        <f>(K175/$AV175)</f>
        <v>61.963901412374007</v>
      </c>
      <c r="O175" s="20">
        <f>IF(M$195,M175/M$195*100,0)</f>
        <v>43.17104646082705</v>
      </c>
      <c r="Q175" s="21">
        <v>23333011</v>
      </c>
      <c r="S175" s="20">
        <f>(Q175/$AV175)</f>
        <v>240.72270424743886</v>
      </c>
      <c r="U175" s="20">
        <f>IF(S$195,S175/S$195*100,0)</f>
        <v>89.059932069942931</v>
      </c>
      <c r="W175" s="21">
        <v>1493766</v>
      </c>
      <c r="Y175" s="21">
        <f>(E175+K175+Q175)</f>
        <v>29899042</v>
      </c>
      <c r="AB175" s="21">
        <v>11587673</v>
      </c>
      <c r="AD175" s="22">
        <f>IF($Y175,AB175/$Y175*100,0)</f>
        <v>38.756000944779437</v>
      </c>
      <c r="AF175" s="21">
        <v>6742358</v>
      </c>
      <c r="AH175" s="22">
        <f>IF($Y175,AF175/$Y175*100,0)</f>
        <v>22.550414826000111</v>
      </c>
      <c r="AJ175" s="21">
        <v>67041</v>
      </c>
      <c r="AL175" s="22">
        <f>IF($Y175,AJ175/$Y175*100,0)</f>
        <v>0.22422457548974314</v>
      </c>
      <c r="AN175" s="21">
        <v>2569650</v>
      </c>
      <c r="AP175" s="21">
        <v>1250199.8606400001</v>
      </c>
      <c r="AR175" s="21">
        <v>1452678.23936</v>
      </c>
      <c r="AS175" s="95"/>
      <c r="AT175" s="83">
        <v>77</v>
      </c>
      <c r="AU175" s="95"/>
      <c r="AV175" s="28">
        <v>96929</v>
      </c>
      <c r="AW175" s="95"/>
      <c r="AX175" s="28">
        <f>IF(E175,AV175,0)</f>
        <v>96929</v>
      </c>
      <c r="AY175" s="95"/>
      <c r="AZ175" s="28">
        <f>IF(K175,AV175,0)</f>
        <v>96929</v>
      </c>
      <c r="BA175" s="95"/>
      <c r="BB175" s="28">
        <f>IF(Q175,AV175,0)</f>
        <v>96929</v>
      </c>
    </row>
    <row r="176" spans="1:54" ht="11.25" x14ac:dyDescent="0.25">
      <c r="A176" s="83">
        <v>78</v>
      </c>
      <c r="B176" s="95"/>
      <c r="C176" s="83" t="s">
        <v>197</v>
      </c>
      <c r="D176" s="95"/>
      <c r="E176" s="21">
        <v>223826</v>
      </c>
      <c r="G176" s="20">
        <f>(E176/$AV176)</f>
        <v>9.881942604856512</v>
      </c>
      <c r="I176" s="20">
        <f>IF(G$195,G176/G$195*100,0)</f>
        <v>23.132965674606858</v>
      </c>
      <c r="K176" s="21">
        <v>4069332</v>
      </c>
      <c r="M176" s="20">
        <f>(K176/$AV176)</f>
        <v>179.66145695364239</v>
      </c>
      <c r="O176" s="20">
        <f>IF(M$195,M176/M$195*100,0)</f>
        <v>125.17244603027351</v>
      </c>
      <c r="Q176" s="21">
        <v>5384133</v>
      </c>
      <c r="S176" s="20">
        <f>(Q176/$AV176)</f>
        <v>237.71006622516558</v>
      </c>
      <c r="U176" s="20">
        <f>IF(S$195,S176/S$195*100,0)</f>
        <v>87.945349469794039</v>
      </c>
      <c r="W176" s="21">
        <v>238964</v>
      </c>
      <c r="Y176" s="21">
        <f>(E176+K176+Q176)</f>
        <v>9677291</v>
      </c>
      <c r="AB176" s="21">
        <v>4885859</v>
      </c>
      <c r="AD176" s="22">
        <f>IF($Y176,AB176/$Y176*100,0)</f>
        <v>50.487879304239172</v>
      </c>
      <c r="AF176" s="21">
        <v>1646704</v>
      </c>
      <c r="AH176" s="22">
        <f>IF($Y176,AF176/$Y176*100,0)</f>
        <v>17.016167024428633</v>
      </c>
      <c r="AJ176" s="21">
        <v>0</v>
      </c>
      <c r="AL176" s="22">
        <f>IF($Y176,AJ176/$Y176*100,0)</f>
        <v>0</v>
      </c>
      <c r="AN176" s="21">
        <v>2450420</v>
      </c>
      <c r="AP176" s="21">
        <v>428625.00287999999</v>
      </c>
      <c r="AR176" s="21">
        <v>827950.47712000005</v>
      </c>
      <c r="AS176" s="95"/>
      <c r="AT176" s="83">
        <v>78</v>
      </c>
      <c r="AU176" s="95"/>
      <c r="AV176" s="28">
        <v>22650</v>
      </c>
      <c r="AW176" s="95"/>
      <c r="AX176" s="28">
        <f>IF(E176,AV176,0)</f>
        <v>22650</v>
      </c>
      <c r="AY176" s="95"/>
      <c r="AZ176" s="28">
        <f>IF(K176,AV176,0)</f>
        <v>22650</v>
      </c>
      <c r="BA176" s="95"/>
      <c r="BB176" s="28">
        <f>IF(Q176,AV176,0)</f>
        <v>22650</v>
      </c>
    </row>
    <row r="177" spans="1:54" ht="11.25" x14ac:dyDescent="0.25">
      <c r="A177" s="83">
        <v>79</v>
      </c>
      <c r="B177" s="95"/>
      <c r="C177" s="83" t="s">
        <v>198</v>
      </c>
      <c r="D177" s="95"/>
      <c r="E177" s="21">
        <v>575106</v>
      </c>
      <c r="G177" s="20">
        <f>(E177/$AV177)</f>
        <v>6.8663634084315337</v>
      </c>
      <c r="I177" s="20">
        <f>IF(G$195,G177/G$195*100,0)</f>
        <v>16.073696780890138</v>
      </c>
      <c r="K177" s="21">
        <v>8426706</v>
      </c>
      <c r="M177" s="20">
        <f>(K177/$AV177)</f>
        <v>100.6089759661879</v>
      </c>
      <c r="O177" s="20">
        <f>IF(M$195,M177/M$195*100,0)</f>
        <v>70.095566560713152</v>
      </c>
      <c r="Q177" s="21">
        <v>20206189</v>
      </c>
      <c r="S177" s="20">
        <f>(Q177/$AV177)</f>
        <v>241.24776436596343</v>
      </c>
      <c r="U177" s="20">
        <f>IF(S$195,S177/S$195*100,0)</f>
        <v>89.254188023632992</v>
      </c>
      <c r="W177" s="21">
        <v>790139</v>
      </c>
      <c r="Y177" s="21">
        <f>(E177+K177+Q177)</f>
        <v>29208001</v>
      </c>
      <c r="AB177" s="21">
        <v>11397096</v>
      </c>
      <c r="AD177" s="22">
        <f>IF($Y177,AB177/$Y177*100,0)</f>
        <v>39.020458811953617</v>
      </c>
      <c r="AF177" s="21">
        <v>6715530</v>
      </c>
      <c r="AH177" s="22">
        <f>IF($Y177,AF177/$Y177*100,0)</f>
        <v>22.992090420703558</v>
      </c>
      <c r="AJ177" s="21">
        <v>206588</v>
      </c>
      <c r="AL177" s="22">
        <f>IF($Y177,AJ177/$Y177*100,0)</f>
        <v>0.70729934581966092</v>
      </c>
      <c r="AN177" s="21">
        <v>3660275</v>
      </c>
      <c r="AP177" s="21">
        <v>1067002.5190400002</v>
      </c>
      <c r="AR177" s="21">
        <v>1110656.7709600001</v>
      </c>
      <c r="AS177" s="95"/>
      <c r="AT177" s="83">
        <v>79</v>
      </c>
      <c r="AU177" s="95"/>
      <c r="AV177" s="28">
        <v>83757</v>
      </c>
      <c r="AW177" s="95"/>
      <c r="AX177" s="28">
        <f>IF(E177,AV177,0)</f>
        <v>83757</v>
      </c>
      <c r="AY177" s="95"/>
      <c r="AZ177" s="28">
        <f>IF(K177,AV177,0)</f>
        <v>83757</v>
      </c>
      <c r="BA177" s="95"/>
      <c r="BB177" s="28">
        <f>IF(Q177,AV177,0)</f>
        <v>83757</v>
      </c>
    </row>
    <row r="178" spans="1:54" ht="11.25" x14ac:dyDescent="0.25">
      <c r="A178" s="83">
        <v>80</v>
      </c>
      <c r="B178" s="95"/>
      <c r="C178" s="83" t="s">
        <v>199</v>
      </c>
      <c r="D178" s="95"/>
      <c r="E178" s="21">
        <v>0</v>
      </c>
      <c r="G178" s="20">
        <v>0</v>
      </c>
      <c r="I178" s="20">
        <f>IF(G$195,G178/G$195*100,0)</f>
        <v>0</v>
      </c>
      <c r="K178" s="21">
        <v>0</v>
      </c>
      <c r="M178" s="20">
        <v>0</v>
      </c>
      <c r="O178" s="20">
        <f>IF(M$195,M178/M$195*100,0)</f>
        <v>0</v>
      </c>
      <c r="Q178" s="21">
        <v>0</v>
      </c>
      <c r="S178" s="20">
        <v>0</v>
      </c>
      <c r="U178" s="20">
        <f>IF(S$195,S178/S$195*100,0)</f>
        <v>0</v>
      </c>
      <c r="W178" s="21">
        <v>0</v>
      </c>
      <c r="Y178" s="21">
        <f>(E178+K178+Q178)</f>
        <v>0</v>
      </c>
      <c r="AB178" s="21">
        <v>0</v>
      </c>
      <c r="AD178" s="22">
        <f>IF($Y178,AB178/$Y178*100,0)</f>
        <v>0</v>
      </c>
      <c r="AF178" s="21">
        <v>0</v>
      </c>
      <c r="AH178" s="22">
        <f>IF($Y178,AF178/$Y178*100,0)</f>
        <v>0</v>
      </c>
      <c r="AJ178" s="21">
        <v>0</v>
      </c>
      <c r="AL178" s="22">
        <f>IF($Y178,AJ178/$Y178*100,0)</f>
        <v>0</v>
      </c>
      <c r="AN178" s="21">
        <v>0</v>
      </c>
      <c r="AP178" s="21"/>
      <c r="AR178" s="21"/>
      <c r="AS178" s="95"/>
      <c r="AT178" s="83">
        <v>80</v>
      </c>
      <c r="AU178" s="95"/>
      <c r="AV178" s="28">
        <v>0</v>
      </c>
      <c r="AW178" s="95"/>
      <c r="AX178" s="28">
        <f>IF(E178,AV178,0)</f>
        <v>0</v>
      </c>
      <c r="AY178" s="95"/>
      <c r="AZ178" s="28">
        <f>IF(K178,AV178,0)</f>
        <v>0</v>
      </c>
      <c r="BA178" s="95"/>
      <c r="BB178" s="28">
        <f>IF(Q178,AV178,0)</f>
        <v>0</v>
      </c>
    </row>
    <row r="179" spans="1:54" ht="11.25" x14ac:dyDescent="0.25">
      <c r="A179" s="83">
        <v>81</v>
      </c>
      <c r="B179" s="95"/>
      <c r="C179" s="83" t="s">
        <v>200</v>
      </c>
      <c r="D179" s="95"/>
      <c r="E179" s="21">
        <v>283687</v>
      </c>
      <c r="G179" s="20">
        <f>(E179/$AV179)</f>
        <v>13.148266592510197</v>
      </c>
      <c r="I179" s="20">
        <f>IF(G$195,G179/G$195*100,0)</f>
        <v>30.779211327906197</v>
      </c>
      <c r="K179" s="21">
        <v>3829469</v>
      </c>
      <c r="M179" s="20">
        <f>(K179/$AV179)</f>
        <v>177.487439747868</v>
      </c>
      <c r="O179" s="20">
        <f>IF(M$195,M179/M$195*100,0)</f>
        <v>123.65778030300572</v>
      </c>
      <c r="Q179" s="21">
        <v>5022402</v>
      </c>
      <c r="S179" s="20">
        <f>(Q179/$AV179)</f>
        <v>232.77725250278087</v>
      </c>
      <c r="U179" s="20">
        <f>IF(S$195,S179/S$195*100,0)</f>
        <v>86.120361434690835</v>
      </c>
      <c r="W179" s="21">
        <v>160318</v>
      </c>
      <c r="Y179" s="21">
        <f>(E179+K179+Q179)</f>
        <v>9135558</v>
      </c>
      <c r="AB179" s="21">
        <v>3620502</v>
      </c>
      <c r="AD179" s="22">
        <f>IF($Y179,AB179/$Y179*100,0)</f>
        <v>39.630879690107598</v>
      </c>
      <c r="AF179" s="21">
        <v>3084279</v>
      </c>
      <c r="AH179" s="22">
        <f>IF($Y179,AF179/$Y179*100,0)</f>
        <v>33.7612546491413</v>
      </c>
      <c r="AJ179" s="21">
        <v>0</v>
      </c>
      <c r="AL179" s="22">
        <f>IF($Y179,AJ179/$Y179*100,0)</f>
        <v>0</v>
      </c>
      <c r="AN179" s="21">
        <v>1318640</v>
      </c>
      <c r="AP179" s="21">
        <v>911982.84372</v>
      </c>
      <c r="AR179" s="21">
        <v>1481316.45628</v>
      </c>
      <c r="AS179" s="95"/>
      <c r="AT179" s="83">
        <v>81</v>
      </c>
      <c r="AU179" s="95"/>
      <c r="AV179" s="28">
        <v>21576</v>
      </c>
      <c r="AW179" s="95"/>
      <c r="AX179" s="28">
        <f>IF(E179,AV179,0)</f>
        <v>21576</v>
      </c>
      <c r="AY179" s="95"/>
      <c r="AZ179" s="28">
        <f>IF(K179,AV179,0)</f>
        <v>21576</v>
      </c>
      <c r="BA179" s="95"/>
      <c r="BB179" s="28">
        <f>IF(Q179,AV179,0)</f>
        <v>21576</v>
      </c>
    </row>
    <row r="180" spans="1:54" ht="11.25" x14ac:dyDescent="0.25">
      <c r="A180" s="83">
        <v>82</v>
      </c>
      <c r="B180" s="95"/>
      <c r="C180" s="83" t="s">
        <v>201</v>
      </c>
      <c r="D180" s="95"/>
      <c r="E180" s="21">
        <v>361126</v>
      </c>
      <c r="G180" s="20">
        <f>(E180/$AV180)</f>
        <v>8.1728601819580859</v>
      </c>
      <c r="I180" s="20">
        <f>IF(G$195,G180/G$195*100,0)</f>
        <v>19.132118209195241</v>
      </c>
      <c r="K180" s="21">
        <v>3785373</v>
      </c>
      <c r="M180" s="20">
        <f>(K180/$AV180)</f>
        <v>85.669058072692707</v>
      </c>
      <c r="O180" s="20">
        <f>IF(M$195,M180/M$195*100,0)</f>
        <v>59.686733759681296</v>
      </c>
      <c r="Q180" s="21">
        <v>11218781</v>
      </c>
      <c r="S180" s="20">
        <f>(Q180/$AV180)</f>
        <v>253.898995156837</v>
      </c>
      <c r="U180" s="20">
        <f>IF(S$195,S180/S$195*100,0)</f>
        <v>93.934750907631738</v>
      </c>
      <c r="W180" s="21">
        <v>415300</v>
      </c>
      <c r="Y180" s="21">
        <f>(E180+K180+Q180)</f>
        <v>15365280</v>
      </c>
      <c r="AB180" s="21">
        <v>7314579</v>
      </c>
      <c r="AD180" s="22">
        <f>IF($Y180,AB180/$Y180*100,0)</f>
        <v>47.6045929524226</v>
      </c>
      <c r="AF180" s="21">
        <v>2451312</v>
      </c>
      <c r="AH180" s="22">
        <f>IF($Y180,AF180/$Y180*100,0)</f>
        <v>15.953578457405268</v>
      </c>
      <c r="AJ180" s="21">
        <v>14411</v>
      </c>
      <c r="AL180" s="22">
        <f>IF($Y180,AJ180/$Y180*100,0)</f>
        <v>9.3789374485853824E-2</v>
      </c>
      <c r="AN180" s="21">
        <v>1819161</v>
      </c>
      <c r="AP180" s="21">
        <v>752989.27380000008</v>
      </c>
      <c r="AR180" s="21">
        <v>965703.4561999999</v>
      </c>
      <c r="AS180" s="95"/>
      <c r="AT180" s="83">
        <v>82</v>
      </c>
      <c r="AU180" s="95"/>
      <c r="AV180" s="28">
        <v>44186</v>
      </c>
      <c r="AW180" s="95"/>
      <c r="AX180" s="28">
        <f>IF(E180,AV180,0)</f>
        <v>44186</v>
      </c>
      <c r="AY180" s="95"/>
      <c r="AZ180" s="28">
        <f>IF(K180,AV180,0)</f>
        <v>44186</v>
      </c>
      <c r="BA180" s="95"/>
      <c r="BB180" s="28">
        <f>IF(Q180,AV180,0)</f>
        <v>44186</v>
      </c>
    </row>
    <row r="181" spans="1:54" ht="11.25" x14ac:dyDescent="0.25">
      <c r="A181" s="83">
        <v>83</v>
      </c>
      <c r="B181" s="95"/>
      <c r="C181" s="83" t="s">
        <v>202</v>
      </c>
      <c r="D181" s="95"/>
      <c r="E181" s="21">
        <v>370025</v>
      </c>
      <c r="G181" s="20">
        <f>(E181/$AV181)</f>
        <v>12.416946308724832</v>
      </c>
      <c r="I181" s="20">
        <f>IF(G$195,G181/G$195*100,0)</f>
        <v>29.067239532640315</v>
      </c>
      <c r="K181" s="21">
        <v>19220401</v>
      </c>
      <c r="M181" s="20">
        <f>(K181/$AV181)</f>
        <v>644.97989932885901</v>
      </c>
      <c r="O181" s="20">
        <f>IF(M$195,M181/M$195*100,0)</f>
        <v>449.36578500632089</v>
      </c>
      <c r="Q181" s="21">
        <v>8909281</v>
      </c>
      <c r="S181" s="20">
        <f>(Q181/$AV181)</f>
        <v>298.96916107382549</v>
      </c>
      <c r="U181" s="20">
        <f>IF(S$195,S181/S$195*100,0)</f>
        <v>110.60931398009588</v>
      </c>
      <c r="W181" s="21">
        <v>154947</v>
      </c>
      <c r="Y181" s="21">
        <f>(E181+K181+Q181)</f>
        <v>28499707</v>
      </c>
      <c r="AB181" s="21">
        <v>8966900</v>
      </c>
      <c r="AD181" s="22">
        <f>IF($Y181,AB181/$Y181*100,0)</f>
        <v>31.46313048060459</v>
      </c>
      <c r="AF181" s="21">
        <v>4650791</v>
      </c>
      <c r="AH181" s="22">
        <f>IF($Y181,AF181/$Y181*100,0)</f>
        <v>16.3187326803044</v>
      </c>
      <c r="AJ181" s="21">
        <v>813357</v>
      </c>
      <c r="AL181" s="22">
        <f>IF($Y181,AJ181/$Y181*100,0)</f>
        <v>2.8539135507603639</v>
      </c>
      <c r="AN181" s="21">
        <v>14187414</v>
      </c>
      <c r="AP181" s="21">
        <v>1204694.0608000001</v>
      </c>
      <c r="AR181" s="21">
        <v>2183232.9292000001</v>
      </c>
      <c r="AS181" s="95"/>
      <c r="AT181" s="83">
        <v>83</v>
      </c>
      <c r="AU181" s="95"/>
      <c r="AV181" s="28">
        <v>29800</v>
      </c>
      <c r="AW181" s="95"/>
      <c r="AX181" s="28">
        <f>IF(E181,AV181,0)</f>
        <v>29800</v>
      </c>
      <c r="AY181" s="95"/>
      <c r="AZ181" s="28">
        <f>IF(K181,AV181,0)</f>
        <v>29800</v>
      </c>
      <c r="BA181" s="95"/>
      <c r="BB181" s="28">
        <f>IF(Q181,AV181,0)</f>
        <v>29800</v>
      </c>
    </row>
    <row r="182" spans="1:54" ht="11.25" x14ac:dyDescent="0.25">
      <c r="A182" s="83">
        <v>84</v>
      </c>
      <c r="B182" s="95"/>
      <c r="C182" s="83" t="s">
        <v>203</v>
      </c>
      <c r="D182" s="95"/>
      <c r="E182" s="21">
        <v>294392</v>
      </c>
      <c r="G182" s="20">
        <f>(E182/$AV182)</f>
        <v>16.358746388086242</v>
      </c>
      <c r="I182" s="20">
        <f>IF(G$195,G182/G$195*100,0)</f>
        <v>38.294729468396135</v>
      </c>
      <c r="K182" s="21">
        <v>3793463</v>
      </c>
      <c r="M182" s="20">
        <f>(K182/$AV182)</f>
        <v>210.7947877306068</v>
      </c>
      <c r="O182" s="20">
        <f>IF(M$195,M182/M$195*100,0)</f>
        <v>146.86343770150199</v>
      </c>
      <c r="Q182" s="21">
        <v>3380478</v>
      </c>
      <c r="S182" s="20">
        <f>(Q182/$AV182)</f>
        <v>187.84607690597912</v>
      </c>
      <c r="U182" s="20">
        <f>IF(S$195,S182/S$195*100,0)</f>
        <v>69.497220468475064</v>
      </c>
      <c r="W182" s="21">
        <v>128743</v>
      </c>
      <c r="Y182" s="21">
        <f>(E182+K182+Q182)</f>
        <v>7468333</v>
      </c>
      <c r="AB182" s="21">
        <v>3413301</v>
      </c>
      <c r="AD182" s="22">
        <f>IF($Y182,AB182/$Y182*100,0)</f>
        <v>45.70365301065177</v>
      </c>
      <c r="AF182" s="21">
        <v>1715189</v>
      </c>
      <c r="AH182" s="22">
        <f>IF($Y182,AF182/$Y182*100,0)</f>
        <v>22.96615590118973</v>
      </c>
      <c r="AJ182" s="21">
        <v>0</v>
      </c>
      <c r="AL182" s="22">
        <f>IF($Y182,AJ182/$Y182*100,0)</f>
        <v>0</v>
      </c>
      <c r="AN182" s="21">
        <v>2234306</v>
      </c>
      <c r="AP182" s="21">
        <v>539620.66156000004</v>
      </c>
      <c r="AR182" s="21">
        <v>674077.0184399999</v>
      </c>
      <c r="AS182" s="95"/>
      <c r="AT182" s="83">
        <v>84</v>
      </c>
      <c r="AU182" s="95"/>
      <c r="AV182" s="28">
        <v>17996</v>
      </c>
      <c r="AW182" s="95"/>
      <c r="AX182" s="28">
        <f>IF(E182,AV182,0)</f>
        <v>17996</v>
      </c>
      <c r="AY182" s="95"/>
      <c r="AZ182" s="28">
        <f>IF(K182,AV182,0)</f>
        <v>17996</v>
      </c>
      <c r="BA182" s="95"/>
      <c r="BB182" s="28">
        <f>IF(Q182,AV182,0)</f>
        <v>17996</v>
      </c>
    </row>
    <row r="183" spans="1:54" ht="11.25" x14ac:dyDescent="0.25">
      <c r="A183" s="83">
        <v>85</v>
      </c>
      <c r="B183" s="95"/>
      <c r="C183" s="83" t="s">
        <v>204</v>
      </c>
      <c r="D183" s="95"/>
      <c r="E183" s="21">
        <v>673444</v>
      </c>
      <c r="G183" s="20">
        <f>(E183/$AV183)</f>
        <v>4.8092150365630717</v>
      </c>
      <c r="I183" s="20">
        <f>IF(G$195,G183/G$195*100,0)</f>
        <v>11.258050244892319</v>
      </c>
      <c r="K183" s="21">
        <v>14874821</v>
      </c>
      <c r="M183" s="20">
        <f>(K183/$AV183)</f>
        <v>106.22444155621572</v>
      </c>
      <c r="O183" s="20">
        <f>IF(M$195,M183/M$195*100,0)</f>
        <v>74.007933606049889</v>
      </c>
      <c r="Q183" s="21">
        <v>24924069</v>
      </c>
      <c r="S183" s="20">
        <f>(Q183/$AV183)</f>
        <v>177.98838122714807</v>
      </c>
      <c r="U183" s="20">
        <f>IF(S$195,S183/S$195*100,0)</f>
        <v>65.850178905580165</v>
      </c>
      <c r="W183" s="21">
        <v>1271396</v>
      </c>
      <c r="Y183" s="21">
        <f>(E183+K183+Q183)</f>
        <v>40472334</v>
      </c>
      <c r="AB183" s="21">
        <v>10830650</v>
      </c>
      <c r="AD183" s="22">
        <f>IF($Y183,AB183/$Y183*100,0)</f>
        <v>26.760626160082591</v>
      </c>
      <c r="AF183" s="21">
        <v>8596528</v>
      </c>
      <c r="AH183" s="22">
        <f>IF($Y183,AF183/$Y183*100,0)</f>
        <v>21.240504686485341</v>
      </c>
      <c r="AJ183" s="21">
        <v>0</v>
      </c>
      <c r="AL183" s="22">
        <f>IF($Y183,AJ183/$Y183*100,0)</f>
        <v>0</v>
      </c>
      <c r="AN183" s="21">
        <v>9327914</v>
      </c>
      <c r="AP183" s="21">
        <v>1994573.1169199999</v>
      </c>
      <c r="AR183" s="21">
        <v>1584504.5030799999</v>
      </c>
      <c r="AS183" s="95"/>
      <c r="AT183" s="83">
        <v>85</v>
      </c>
      <c r="AU183" s="95"/>
      <c r="AV183" s="28">
        <v>140032</v>
      </c>
      <c r="AW183" s="95"/>
      <c r="AX183" s="28">
        <f>IF(E183,AV183,0)</f>
        <v>140032</v>
      </c>
      <c r="AY183" s="95"/>
      <c r="AZ183" s="28">
        <f>IF(K183,AV183,0)</f>
        <v>140032</v>
      </c>
      <c r="BA183" s="95"/>
      <c r="BB183" s="28">
        <f>IF(Q183,AV183,0)</f>
        <v>140032</v>
      </c>
    </row>
    <row r="184" spans="1:54" ht="11.25" x14ac:dyDescent="0.25">
      <c r="A184" s="83">
        <v>86</v>
      </c>
      <c r="B184" s="95"/>
      <c r="C184" s="83" t="s">
        <v>205</v>
      </c>
      <c r="D184" s="95"/>
      <c r="E184" s="21">
        <v>549335</v>
      </c>
      <c r="G184" s="20">
        <f>(E184/$AV184)</f>
        <v>3.5005767012687428</v>
      </c>
      <c r="I184" s="20">
        <f>IF(G$195,G184/G$195*100,0)</f>
        <v>8.194615563946007</v>
      </c>
      <c r="K184" s="21">
        <v>13829076</v>
      </c>
      <c r="M184" s="20">
        <f>(K184/$AV184)</f>
        <v>88.124261599342375</v>
      </c>
      <c r="O184" s="20">
        <f>IF(M$195,M184/M$195*100,0)</f>
        <v>61.397305610449436</v>
      </c>
      <c r="Q184" s="21">
        <v>20771954</v>
      </c>
      <c r="S184" s="20">
        <f>(Q184/$AV184)</f>
        <v>132.36698592339113</v>
      </c>
      <c r="U184" s="20">
        <f>IF(S$195,S184/S$195*100,0)</f>
        <v>48.971678062085957</v>
      </c>
      <c r="W184" s="21">
        <v>1704002</v>
      </c>
      <c r="Y184" s="21">
        <f>(E184+K184+Q184)</f>
        <v>35150365</v>
      </c>
      <c r="AB184" s="21">
        <v>7270266</v>
      </c>
      <c r="AD184" s="22">
        <f>IF($Y184,AB184/$Y184*100,0)</f>
        <v>20.683330030854588</v>
      </c>
      <c r="AF184" s="21">
        <v>2426566</v>
      </c>
      <c r="AH184" s="22">
        <f>IF($Y184,AF184/$Y184*100,0)</f>
        <v>6.9033877742094578</v>
      </c>
      <c r="AJ184" s="21">
        <v>0</v>
      </c>
      <c r="AL184" s="22">
        <f>IF($Y184,AJ184/$Y184*100,0)</f>
        <v>0</v>
      </c>
      <c r="AN184" s="21">
        <v>8950961</v>
      </c>
      <c r="AP184" s="21">
        <v>1558117.9932799998</v>
      </c>
      <c r="AR184" s="21">
        <v>1042884.93672</v>
      </c>
      <c r="AS184" s="95"/>
      <c r="AT184" s="83">
        <v>86</v>
      </c>
      <c r="AU184" s="95"/>
      <c r="AV184" s="28">
        <v>156927</v>
      </c>
      <c r="AW184" s="95"/>
      <c r="AX184" s="28">
        <f>IF(E184,AV184,0)</f>
        <v>156927</v>
      </c>
      <c r="AY184" s="95"/>
      <c r="AZ184" s="28">
        <f>IF(K184,AV184,0)</f>
        <v>156927</v>
      </c>
      <c r="BA184" s="95"/>
      <c r="BB184" s="28">
        <f>IF(Q184,AV184,0)</f>
        <v>156927</v>
      </c>
    </row>
    <row r="185" spans="1:54" ht="11.25" x14ac:dyDescent="0.25">
      <c r="A185" s="83">
        <v>87</v>
      </c>
      <c r="B185" s="95"/>
      <c r="C185" s="83" t="s">
        <v>206</v>
      </c>
      <c r="D185" s="95"/>
      <c r="E185" s="21">
        <v>209664</v>
      </c>
      <c r="G185" s="20">
        <f>(E185/$AV185)</f>
        <v>31.95610425240055</v>
      </c>
      <c r="I185" s="20">
        <f>IF(G$195,G185/G$195*100,0)</f>
        <v>74.807099405904111</v>
      </c>
      <c r="K185" s="21">
        <v>1361001</v>
      </c>
      <c r="M185" s="20">
        <f>(K185/$AV185)</f>
        <v>207.43804298125286</v>
      </c>
      <c r="O185" s="20">
        <f>IF(M$195,M185/M$195*100,0)</f>
        <v>144.52475049446056</v>
      </c>
      <c r="Q185" s="21">
        <v>2871337</v>
      </c>
      <c r="S185" s="20">
        <f>(Q185/$AV185)</f>
        <v>437.63709800335317</v>
      </c>
      <c r="U185" s="20">
        <f>IF(S$195,S185/S$195*100,0)</f>
        <v>161.91214842536098</v>
      </c>
      <c r="W185" s="21">
        <v>119719</v>
      </c>
      <c r="Y185" s="21">
        <f>(E185+K185+Q185)</f>
        <v>4442002</v>
      </c>
      <c r="AB185" s="21">
        <v>1456053</v>
      </c>
      <c r="AD185" s="22">
        <f>IF($Y185,AB185/$Y185*100,0)</f>
        <v>32.779206312829217</v>
      </c>
      <c r="AF185" s="21">
        <v>1263840</v>
      </c>
      <c r="AH185" s="22">
        <f>IF($Y185,AF185/$Y185*100,0)</f>
        <v>28.452035816282837</v>
      </c>
      <c r="AJ185" s="21">
        <v>12331</v>
      </c>
      <c r="AL185" s="22">
        <f>IF($Y185,AJ185/$Y185*100,0)</f>
        <v>0.27760005511028585</v>
      </c>
      <c r="AN185" s="21">
        <v>636998</v>
      </c>
      <c r="AP185" s="21">
        <v>319691.16320000001</v>
      </c>
      <c r="AR185" s="21">
        <v>189186.2268</v>
      </c>
      <c r="AS185" s="95"/>
      <c r="AT185" s="83">
        <v>87</v>
      </c>
      <c r="AU185" s="95"/>
      <c r="AV185" s="28">
        <v>6561</v>
      </c>
      <c r="AW185" s="95"/>
      <c r="AX185" s="28">
        <f>IF(E185,AV185,0)</f>
        <v>6561</v>
      </c>
      <c r="AY185" s="95"/>
      <c r="AZ185" s="28">
        <f>IF(K185,AV185,0)</f>
        <v>6561</v>
      </c>
      <c r="BA185" s="95"/>
      <c r="BB185" s="28">
        <f>IF(Q185,AV185,0)</f>
        <v>6561</v>
      </c>
    </row>
    <row r="186" spans="1:54" ht="11.25" x14ac:dyDescent="0.25">
      <c r="A186" s="83">
        <v>88</v>
      </c>
      <c r="B186" s="95"/>
      <c r="C186" s="83" t="s">
        <v>207</v>
      </c>
      <c r="D186" s="95"/>
      <c r="E186" s="21">
        <v>148317</v>
      </c>
      <c r="G186" s="20">
        <f>(E186/$AV186)</f>
        <v>13.696278511404563</v>
      </c>
      <c r="I186" s="20">
        <f>IF(G$195,G186/G$195*100,0)</f>
        <v>32.062070520270716</v>
      </c>
      <c r="K186" s="21">
        <v>1374488</v>
      </c>
      <c r="M186" s="20">
        <f>(K186/$AV186)</f>
        <v>126.92658601902299</v>
      </c>
      <c r="O186" s="20">
        <f>IF(M$195,M186/M$195*100,0)</f>
        <v>88.431383712826573</v>
      </c>
      <c r="Q186" s="21">
        <v>2736522</v>
      </c>
      <c r="S186" s="20">
        <f>(Q186/$AV186)</f>
        <v>252.70311201403638</v>
      </c>
      <c r="U186" s="20">
        <f>IF(S$195,S186/S$195*100,0)</f>
        <v>93.492311247466006</v>
      </c>
      <c r="W186" s="21">
        <v>69672</v>
      </c>
      <c r="Y186" s="21">
        <f>(E186+K186+Q186)</f>
        <v>4259327</v>
      </c>
      <c r="AB186" s="21">
        <v>1770291</v>
      </c>
      <c r="AD186" s="22">
        <f>IF($Y186,AB186/$Y186*100,0)</f>
        <v>41.56269288551924</v>
      </c>
      <c r="AF186" s="21">
        <v>1313117</v>
      </c>
      <c r="AH186" s="22">
        <f>IF($Y186,AF186/$Y186*100,0)</f>
        <v>30.829213159731573</v>
      </c>
      <c r="AJ186" s="21">
        <v>12331</v>
      </c>
      <c r="AL186" s="22">
        <f>IF($Y186,AJ186/$Y186*100,0)</f>
        <v>0.2895058303811846</v>
      </c>
      <c r="AN186" s="21">
        <v>636998</v>
      </c>
      <c r="AP186" s="21">
        <v>434791.55911999999</v>
      </c>
      <c r="AR186" s="21">
        <v>490994.03087999998</v>
      </c>
      <c r="AS186" s="95"/>
      <c r="AT186" s="83">
        <v>88</v>
      </c>
      <c r="AU186" s="95"/>
      <c r="AV186" s="28">
        <v>10829</v>
      </c>
      <c r="AW186" s="95"/>
      <c r="AX186" s="28">
        <f>IF(E186,AV186,0)</f>
        <v>10829</v>
      </c>
      <c r="AY186" s="95"/>
      <c r="AZ186" s="28">
        <f>IF(K186,AV186,0)</f>
        <v>10829</v>
      </c>
      <c r="BA186" s="95"/>
      <c r="BB186" s="28">
        <f>IF(Q186,AV186,0)</f>
        <v>10829</v>
      </c>
    </row>
    <row r="187" spans="1:54" ht="11.25" x14ac:dyDescent="0.25">
      <c r="A187" s="83">
        <v>89</v>
      </c>
      <c r="B187" s="95"/>
      <c r="C187" s="83" t="s">
        <v>208</v>
      </c>
      <c r="D187" s="95"/>
      <c r="E187" s="21">
        <v>453577</v>
      </c>
      <c r="G187" s="20">
        <f>(E187/$AV187)</f>
        <v>11.219100150881793</v>
      </c>
      <c r="I187" s="20">
        <f>IF(G$195,G187/G$195*100,0)</f>
        <v>26.263161917453125</v>
      </c>
      <c r="K187" s="21">
        <v>13004988</v>
      </c>
      <c r="M187" s="20">
        <f>(K187/$AV187)</f>
        <v>321.67473843033468</v>
      </c>
      <c r="O187" s="20">
        <f>IF(M$195,M187/M$195*100,0)</f>
        <v>224.11492435944592</v>
      </c>
      <c r="Q187" s="21">
        <v>13045278</v>
      </c>
      <c r="S187" s="20">
        <f>(Q187/$AV187)</f>
        <v>322.67130030423704</v>
      </c>
      <c r="U187" s="20">
        <f>IF(S$195,S187/S$195*100,0)</f>
        <v>119.37837012863008</v>
      </c>
      <c r="W187" s="21">
        <v>540772</v>
      </c>
      <c r="Y187" s="21">
        <f>(E187+K187+Q187)</f>
        <v>26503843</v>
      </c>
      <c r="AB187" s="21">
        <v>8482987</v>
      </c>
      <c r="AD187" s="22">
        <f>IF($Y187,AB187/$Y187*100,0)</f>
        <v>32.006630132845267</v>
      </c>
      <c r="AF187" s="21">
        <v>6609160</v>
      </c>
      <c r="AH187" s="22">
        <f>IF($Y187,AF187/$Y187*100,0)</f>
        <v>24.936610136122525</v>
      </c>
      <c r="AJ187" s="21">
        <v>219806</v>
      </c>
      <c r="AL187" s="22">
        <f>IF($Y187,AJ187/$Y187*100,0)</f>
        <v>0.82933633435724774</v>
      </c>
      <c r="AN187" s="21">
        <v>9598484</v>
      </c>
      <c r="AP187" s="21">
        <v>1378928.0801599999</v>
      </c>
      <c r="AR187" s="21">
        <v>3232679.9398400001</v>
      </c>
      <c r="AS187" s="95"/>
      <c r="AT187" s="83">
        <v>89</v>
      </c>
      <c r="AU187" s="95"/>
      <c r="AV187" s="28">
        <v>40429</v>
      </c>
      <c r="AW187" s="95"/>
      <c r="AX187" s="28">
        <f>IF(E187,AV187,0)</f>
        <v>40429</v>
      </c>
      <c r="AY187" s="95"/>
      <c r="AZ187" s="28">
        <f>IF(K187,AV187,0)</f>
        <v>40429</v>
      </c>
      <c r="BA187" s="95"/>
      <c r="BB187" s="28">
        <f>IF(Q187,AV187,0)</f>
        <v>40429</v>
      </c>
    </row>
    <row r="188" spans="1:54" ht="11.25" x14ac:dyDescent="0.25">
      <c r="A188" s="83">
        <v>90</v>
      </c>
      <c r="B188" s="95"/>
      <c r="C188" s="83" t="s">
        <v>209</v>
      </c>
      <c r="D188" s="95"/>
      <c r="E188" s="30">
        <v>342195</v>
      </c>
      <c r="G188" s="20">
        <f>(E188/$AV188)</f>
        <v>8.4021656395020496</v>
      </c>
      <c r="I188" s="20">
        <f>IF(G$195,G188/G$195*100,0)</f>
        <v>19.668906924782156</v>
      </c>
      <c r="K188" s="30">
        <v>5150441</v>
      </c>
      <c r="M188" s="20">
        <f>(K188/$AV188)</f>
        <v>126.46256782969529</v>
      </c>
      <c r="O188" s="20">
        <f>IF(M$195,M188/M$195*100,0)</f>
        <v>88.1080962768593</v>
      </c>
      <c r="Q188" s="30">
        <v>7424118</v>
      </c>
      <c r="S188" s="20">
        <f>(Q188/$AV188)</f>
        <v>182.28983229798413</v>
      </c>
      <c r="U188" s="20">
        <f>IF(S$195,S188/S$195*100,0)</f>
        <v>67.441582347845724</v>
      </c>
      <c r="W188" s="30">
        <v>476154</v>
      </c>
      <c r="Y188" s="30">
        <f>(E188+K188+Q188)</f>
        <v>12916754</v>
      </c>
      <c r="AB188" s="30">
        <v>4498354</v>
      </c>
      <c r="AD188" s="22">
        <f>IF($Y188,AB188/$Y188*100,0)</f>
        <v>34.825730984735017</v>
      </c>
      <c r="AF188" s="30">
        <v>2681028</v>
      </c>
      <c r="AH188" s="22">
        <f>IF($Y188,AF188/$Y188*100,0)</f>
        <v>20.756205467720452</v>
      </c>
      <c r="AJ188" s="30">
        <v>19525</v>
      </c>
      <c r="AL188" s="22">
        <f>IF($Y188,AJ188/$Y188*100,0)</f>
        <v>0.15116026828412155</v>
      </c>
      <c r="AN188" s="30">
        <v>2464670</v>
      </c>
      <c r="AP188" s="21">
        <v>638788.76203999994</v>
      </c>
      <c r="AR188" s="21">
        <v>662338.93796000001</v>
      </c>
      <c r="AS188" s="95"/>
      <c r="AT188" s="83">
        <v>90</v>
      </c>
      <c r="AU188" s="95"/>
      <c r="AV188" s="28">
        <v>40727</v>
      </c>
      <c r="AW188" s="95"/>
      <c r="AX188" s="28">
        <f>IF(E188,AV188,0)</f>
        <v>40727</v>
      </c>
      <c r="AY188" s="95"/>
      <c r="AZ188" s="28">
        <f>IF(K188,AV188,0)</f>
        <v>40727</v>
      </c>
      <c r="BA188" s="95"/>
      <c r="BB188" s="28">
        <f>IF(Q188,AV188,0)</f>
        <v>40727</v>
      </c>
    </row>
    <row r="189" spans="1:54" ht="11.25" x14ac:dyDescent="0.25">
      <c r="A189" s="83">
        <v>91</v>
      </c>
      <c r="B189" s="95"/>
      <c r="C189" s="83" t="s">
        <v>210</v>
      </c>
      <c r="D189" s="95"/>
      <c r="E189" s="21">
        <v>501865</v>
      </c>
      <c r="G189" s="20">
        <f>(E189/$AV189)</f>
        <v>9.3049967553536668</v>
      </c>
      <c r="I189" s="20">
        <f>IF(G$195,G189/G$195*100,0)</f>
        <v>21.782374088889988</v>
      </c>
      <c r="K189" s="21">
        <v>15923572</v>
      </c>
      <c r="M189" s="20">
        <f>(K189/$AV189)</f>
        <v>295.23634003893574</v>
      </c>
      <c r="O189" s="20">
        <f>IF(M$195,M189/M$195*100,0)</f>
        <v>205.69495241950918</v>
      </c>
      <c r="Q189" s="21">
        <v>11468203</v>
      </c>
      <c r="S189" s="20">
        <f>(Q189/$AV189)</f>
        <v>212.63007323630296</v>
      </c>
      <c r="U189" s="20">
        <f>IF(S$195,S189/S$195*100,0)</f>
        <v>78.666530179002052</v>
      </c>
      <c r="W189" s="21">
        <v>340583</v>
      </c>
      <c r="Y189" s="21">
        <f>(E189+K189+Q189)</f>
        <v>27893640</v>
      </c>
      <c r="AB189" s="21">
        <v>10632019</v>
      </c>
      <c r="AD189" s="22">
        <f>IF($Y189,AB189/$Y189*100,0)</f>
        <v>38.11628385538782</v>
      </c>
      <c r="AF189" s="21">
        <v>5710605</v>
      </c>
      <c r="AH189" s="22">
        <f>IF($Y189,AF189/$Y189*100,0)</f>
        <v>20.472785194044231</v>
      </c>
      <c r="AJ189" s="21">
        <v>233043</v>
      </c>
      <c r="AL189" s="22">
        <f>IF($Y189,AJ189/$Y189*100,0)</f>
        <v>0.83547002112309476</v>
      </c>
      <c r="AN189" s="21">
        <v>10273788</v>
      </c>
      <c r="AP189" s="21">
        <v>1449460.422</v>
      </c>
      <c r="AR189" s="21">
        <v>2037094.318</v>
      </c>
      <c r="AS189" s="95"/>
      <c r="AT189" s="83">
        <v>91</v>
      </c>
      <c r="AU189" s="95"/>
      <c r="AV189" s="28">
        <v>53935</v>
      </c>
      <c r="AW189" s="95"/>
      <c r="AX189" s="28">
        <f>IF(E189,AV189,0)</f>
        <v>53935</v>
      </c>
      <c r="AY189" s="95"/>
      <c r="AZ189" s="28">
        <f>IF(K189,AV189,0)</f>
        <v>53935</v>
      </c>
      <c r="BA189" s="95"/>
      <c r="BB189" s="28">
        <f>IF(Q189,AV189,0)</f>
        <v>53935</v>
      </c>
    </row>
    <row r="190" spans="1:54" ht="11.25" x14ac:dyDescent="0.25">
      <c r="A190" s="83">
        <v>92</v>
      </c>
      <c r="B190" s="95"/>
      <c r="C190" s="83" t="s">
        <v>211</v>
      </c>
      <c r="D190" s="95"/>
      <c r="E190" s="21">
        <v>210971</v>
      </c>
      <c r="G190" s="20">
        <f>(E190/$AV190)</f>
        <v>11.418033230502788</v>
      </c>
      <c r="I190" s="20">
        <f>IF(G$195,G190/G$195*100,0)</f>
        <v>26.728850930881993</v>
      </c>
      <c r="K190" s="21">
        <v>2437539</v>
      </c>
      <c r="M190" s="20">
        <f>(K190/$AV190)</f>
        <v>131.92287709043677</v>
      </c>
      <c r="O190" s="20">
        <f>IF(M$195,M190/M$195*100,0)</f>
        <v>91.912363913546244</v>
      </c>
      <c r="Q190" s="21">
        <v>4362787</v>
      </c>
      <c r="S190" s="20">
        <f>(Q190/$AV190)</f>
        <v>236.1198787681983</v>
      </c>
      <c r="U190" s="20">
        <f>IF(S$195,S190/S$195*100,0)</f>
        <v>87.357029446808554</v>
      </c>
      <c r="W190" s="21">
        <v>115831</v>
      </c>
      <c r="Y190" s="21">
        <f>(E190+K190+Q190)</f>
        <v>7011297</v>
      </c>
      <c r="AB190" s="21">
        <v>2703797</v>
      </c>
      <c r="AD190" s="22">
        <f>IF($Y190,AB190/$Y190*100,0)</f>
        <v>38.563435552651669</v>
      </c>
      <c r="AF190" s="21">
        <v>1321457</v>
      </c>
      <c r="AH190" s="22">
        <f>IF($Y190,AF190/$Y190*100,0)</f>
        <v>18.847539905954633</v>
      </c>
      <c r="AJ190" s="21">
        <v>0</v>
      </c>
      <c r="AL190" s="22">
        <f>IF($Y190,AJ190/$Y190*100,0)</f>
        <v>0</v>
      </c>
      <c r="AN190" s="21">
        <v>1581879</v>
      </c>
      <c r="AP190" s="21">
        <v>610277.82736</v>
      </c>
      <c r="AR190" s="21">
        <v>833330.47263999982</v>
      </c>
      <c r="AS190" s="95"/>
      <c r="AT190" s="83">
        <v>92</v>
      </c>
      <c r="AU190" s="95"/>
      <c r="AV190" s="28">
        <v>18477</v>
      </c>
      <c r="AW190" s="95"/>
      <c r="AX190" s="28">
        <f>IF(E190,AV190,0)</f>
        <v>18477</v>
      </c>
      <c r="AY190" s="95"/>
      <c r="AZ190" s="28">
        <f>IF(K190,AV190,0)</f>
        <v>18477</v>
      </c>
      <c r="BA190" s="95"/>
      <c r="BB190" s="28">
        <f>IF(Q190,AV190,0)</f>
        <v>18477</v>
      </c>
    </row>
    <row r="191" spans="1:54" ht="11.25" x14ac:dyDescent="0.25">
      <c r="A191" s="83">
        <v>93</v>
      </c>
      <c r="B191" s="95"/>
      <c r="C191" s="83" t="s">
        <v>212</v>
      </c>
      <c r="D191" s="95"/>
      <c r="E191" s="21">
        <v>714248</v>
      </c>
      <c r="G191" s="20">
        <f>(E191/$AV191)</f>
        <v>19.768834763354555</v>
      </c>
      <c r="I191" s="20">
        <f>IF(G$195,G191/G$195*100,0)</f>
        <v>46.277517922731946</v>
      </c>
      <c r="K191" s="21">
        <v>6206129</v>
      </c>
      <c r="M191" s="20">
        <f>(K191/$AV191)</f>
        <v>171.77218378079158</v>
      </c>
      <c r="O191" s="20">
        <f>IF(M$195,M191/M$195*100,0)</f>
        <v>119.67588801949461</v>
      </c>
      <c r="Q191" s="21">
        <v>12870393</v>
      </c>
      <c r="S191" s="20">
        <f>(Q191/$AV191)</f>
        <v>356.22455023526157</v>
      </c>
      <c r="U191" s="20">
        <f>IF(S$195,S191/S$195*100,0)</f>
        <v>131.79203160241963</v>
      </c>
      <c r="W191" s="21">
        <v>357920</v>
      </c>
      <c r="Y191" s="21">
        <f>(E191+K191+Q191)</f>
        <v>19790770</v>
      </c>
      <c r="AB191" s="21">
        <v>7883337</v>
      </c>
      <c r="AD191" s="22">
        <f>IF($Y191,AB191/$Y191*100,0)</f>
        <v>39.833402136450474</v>
      </c>
      <c r="AF191" s="21">
        <v>6851048</v>
      </c>
      <c r="AH191" s="22">
        <f>IF($Y191,AF191/$Y191*100,0)</f>
        <v>34.617389823640011</v>
      </c>
      <c r="AJ191" s="21">
        <v>139556</v>
      </c>
      <c r="AL191" s="22">
        <f>IF($Y191,AJ191/$Y191*100,0)</f>
        <v>0.70515699995502956</v>
      </c>
      <c r="AN191" s="21">
        <v>2180713</v>
      </c>
      <c r="AP191" s="21">
        <v>1568837.92496</v>
      </c>
      <c r="AR191" s="21">
        <v>3023757.55504</v>
      </c>
      <c r="AS191" s="95"/>
      <c r="AT191" s="83">
        <v>93</v>
      </c>
      <c r="AU191" s="95"/>
      <c r="AV191" s="28">
        <v>36130</v>
      </c>
      <c r="AW191" s="95"/>
      <c r="AX191" s="28">
        <f>IF(E191,AV191,0)</f>
        <v>36130</v>
      </c>
      <c r="AY191" s="95"/>
      <c r="AZ191" s="28">
        <f>IF(K191,AV191,0)</f>
        <v>36130</v>
      </c>
      <c r="BA191" s="95"/>
      <c r="BB191" s="28">
        <f>IF(Q191,AV191,0)</f>
        <v>36130</v>
      </c>
    </row>
    <row r="192" spans="1:54" ht="11.25" x14ac:dyDescent="0.25">
      <c r="A192" s="83">
        <v>94</v>
      </c>
      <c r="B192" s="95"/>
      <c r="C192" s="83" t="s">
        <v>213</v>
      </c>
      <c r="D192" s="95"/>
      <c r="E192" s="21">
        <v>320547</v>
      </c>
      <c r="G192" s="20">
        <f>(E192/$AV192)</f>
        <v>11.330752916224814</v>
      </c>
      <c r="I192" s="20">
        <f>IF(G$195,G192/G$195*100,0)</f>
        <v>26.524533561818448</v>
      </c>
      <c r="K192" s="21">
        <v>16115426</v>
      </c>
      <c r="M192" s="20">
        <f>(K192/$AV192)</f>
        <v>569.65097207493818</v>
      </c>
      <c r="O192" s="20">
        <f>IF(M$195,M192/M$195*100,0)</f>
        <v>396.88315327723075</v>
      </c>
      <c r="Q192" s="21">
        <v>8663472</v>
      </c>
      <c r="S192" s="20">
        <f>(Q192/$AV192)</f>
        <v>306.23796394485686</v>
      </c>
      <c r="U192" s="20">
        <f>IF(S$195,S192/S$195*100,0)</f>
        <v>113.29854552536152</v>
      </c>
      <c r="W192" s="21">
        <v>138838</v>
      </c>
      <c r="Y192" s="21">
        <f>(E192+K192+Q192)</f>
        <v>25099445</v>
      </c>
      <c r="AB192" s="21">
        <v>8011026</v>
      </c>
      <c r="AD192" s="22">
        <f>IF($Y192,AB192/$Y192*100,0)</f>
        <v>31.917143984657827</v>
      </c>
      <c r="AF192" s="21">
        <v>4199321</v>
      </c>
      <c r="AH192" s="22">
        <f>IF($Y192,AF192/$Y192*100,0)</f>
        <v>16.730732492292162</v>
      </c>
      <c r="AJ192" s="21">
        <v>681962</v>
      </c>
      <c r="AL192" s="22">
        <f>IF($Y192,AJ192/$Y192*100,0)</f>
        <v>2.7170401576608567</v>
      </c>
      <c r="AN192" s="21">
        <v>11895498</v>
      </c>
      <c r="AP192" s="21">
        <v>927144.83848000003</v>
      </c>
      <c r="AR192" s="21">
        <v>1242864.9815199999</v>
      </c>
      <c r="AS192" s="95"/>
      <c r="AT192" s="83">
        <v>94</v>
      </c>
      <c r="AU192" s="95"/>
      <c r="AV192" s="28">
        <v>28290</v>
      </c>
      <c r="AW192" s="95"/>
      <c r="AX192" s="28">
        <f>IF(E192,AV192,0)</f>
        <v>28290</v>
      </c>
      <c r="AY192" s="95"/>
      <c r="AZ192" s="28">
        <f>IF(K192,AV192,0)</f>
        <v>28290</v>
      </c>
      <c r="BA192" s="95"/>
      <c r="BB192" s="28">
        <f>IF(Q192,AV192,0)</f>
        <v>28290</v>
      </c>
    </row>
    <row r="193" spans="1:54" ht="11.25" x14ac:dyDescent="0.25">
      <c r="A193" s="97">
        <v>95</v>
      </c>
      <c r="B193" s="95"/>
      <c r="C193" s="83" t="s">
        <v>214</v>
      </c>
      <c r="D193" s="95"/>
      <c r="E193" s="23">
        <v>4513415</v>
      </c>
      <c r="G193" s="20">
        <f>(E193/$AV193)</f>
        <v>64.435934042401314</v>
      </c>
      <c r="I193" s="20">
        <f>IF(G$195,G193/G$195*100,0)</f>
        <v>150.84020521243906</v>
      </c>
      <c r="K193" s="23">
        <v>4994823</v>
      </c>
      <c r="M193" s="20">
        <f>(K193/$AV193)</f>
        <v>71.308772931686775</v>
      </c>
      <c r="O193" s="20">
        <f>IF(M$195,M193/M$195*100,0)</f>
        <v>49.681738546625049</v>
      </c>
      <c r="Q193" s="23">
        <v>9013770</v>
      </c>
      <c r="S193" s="20">
        <f>(Q193/$AV193)</f>
        <v>128.68541651795275</v>
      </c>
      <c r="U193" s="20">
        <f>IF(S$195,S193/S$195*100,0)</f>
        <v>47.609611603983623</v>
      </c>
      <c r="W193" s="23">
        <v>2258165</v>
      </c>
      <c r="Y193" s="23">
        <f>(E193+K193+Q193)</f>
        <v>18522008</v>
      </c>
      <c r="AB193" s="23">
        <v>3869590</v>
      </c>
      <c r="AD193" s="22">
        <f>IF($Y193,AB193/$Y193*100,0)</f>
        <v>20.891849307051373</v>
      </c>
      <c r="AF193" s="23">
        <v>3272731</v>
      </c>
      <c r="AH193" s="22">
        <f>IF($Y193,AF193/$Y193*100,0)</f>
        <v>17.669417916243209</v>
      </c>
      <c r="AJ193" s="23">
        <v>2610948</v>
      </c>
      <c r="AL193" s="22">
        <f>IF($Y193,AJ193/$Y193*100,0)</f>
        <v>14.09646297528864</v>
      </c>
      <c r="AN193" s="23">
        <v>1412265</v>
      </c>
      <c r="AP193" s="23">
        <v>581192.05040000007</v>
      </c>
      <c r="AR193" s="23">
        <v>439681.43959999998</v>
      </c>
      <c r="AS193" s="95"/>
      <c r="AT193" s="97">
        <v>95</v>
      </c>
      <c r="AU193" s="95"/>
      <c r="AV193" s="31">
        <v>70045</v>
      </c>
      <c r="AW193" s="95"/>
      <c r="AX193" s="31">
        <f>IF(E193,AV193,0)</f>
        <v>70045</v>
      </c>
      <c r="AY193" s="95"/>
      <c r="AZ193" s="31">
        <f>IF(K193,AV193,0)</f>
        <v>70045</v>
      </c>
      <c r="BA193" s="95"/>
      <c r="BB193" s="31">
        <f>IF(Q193,AV193,0)</f>
        <v>70045</v>
      </c>
    </row>
    <row r="194" spans="1:54" ht="8.4499999999999993" customHeight="1" x14ac:dyDescent="0.25">
      <c r="B194" s="95"/>
      <c r="D194" s="95"/>
      <c r="AS194" s="95"/>
      <c r="AT194" s="95"/>
      <c r="AU194" s="95"/>
      <c r="AV194" s="95"/>
      <c r="AW194" s="95"/>
      <c r="AX194" s="95"/>
      <c r="AY194" s="95"/>
      <c r="AZ194" s="95"/>
      <c r="BA194" s="95"/>
      <c r="BB194" s="95"/>
    </row>
    <row r="195" spans="1:54" ht="8.4499999999999993" customHeight="1" x14ac:dyDescent="0.25">
      <c r="A195" s="97">
        <f>A193</f>
        <v>95</v>
      </c>
      <c r="B195" s="95"/>
      <c r="C195" s="91" t="s">
        <v>65</v>
      </c>
      <c r="D195" s="95"/>
      <c r="E195" s="24">
        <f>SUM(E82:E193)</f>
        <v>247186740</v>
      </c>
      <c r="G195" s="26">
        <f>IF(E195=0,0,IF(ISNONTEXT(H195),E195/$AV195,E195/AX195))</f>
        <v>42.718010063465222</v>
      </c>
      <c r="I195" s="22">
        <f>IF(G$195,G195/G$195*100,0)</f>
        <v>100</v>
      </c>
      <c r="K195" s="24">
        <f>SUM(K82:K193)</f>
        <v>830539581</v>
      </c>
      <c r="M195" s="26">
        <f>IF(K195=0,0,IF(ISNONTEXT(N195),K195/$AV195,K195/AZ195))</f>
        <v>143.53115454034545</v>
      </c>
      <c r="O195" s="22">
        <f>IF(M$195,M195/M$195*100,0)</f>
        <v>100</v>
      </c>
      <c r="Q195" s="24">
        <f>SUM(Q82:Q193)</f>
        <v>1564043581</v>
      </c>
      <c r="S195" s="26">
        <f>IF(Q195=0,0,IF(ISNONTEXT(T195),Q195/$AV195,Q195/BB195))</f>
        <v>270.29293494002223</v>
      </c>
      <c r="U195" s="22">
        <f>IF(S$195,S195/S$195*100,0)</f>
        <v>100</v>
      </c>
      <c r="W195" s="24">
        <f>SUM(W82:W193)</f>
        <v>160740476</v>
      </c>
      <c r="Y195" s="24">
        <f>SUM(Y82:Y193)</f>
        <v>2641769902</v>
      </c>
      <c r="AB195" s="24">
        <f>SUM(AB82:AB193)</f>
        <v>528295225</v>
      </c>
      <c r="AD195" s="22">
        <f>IF($Y195,AB195/$Y195*100,0)</f>
        <v>19.997775907736873</v>
      </c>
      <c r="AF195" s="24">
        <f>SUM(AF82:AF193)</f>
        <v>396356011</v>
      </c>
      <c r="AH195" s="22">
        <f>IF($Y195,AF195/$Y195*100,0)</f>
        <v>15.003426706464158</v>
      </c>
      <c r="AJ195" s="24">
        <f>SUM(AJ82:AJ193)</f>
        <v>30210223</v>
      </c>
      <c r="AL195" s="22">
        <f>IF($Y195,AJ195/$Y195*100,0)</f>
        <v>1.1435599662608316</v>
      </c>
      <c r="AN195" s="24">
        <f>SUM(AN82:AN193)</f>
        <v>329765714</v>
      </c>
      <c r="AP195" s="37">
        <f>SUM(AP82:AP193)</f>
        <v>89538238.30084002</v>
      </c>
      <c r="AR195" s="37">
        <f>SUM(AR82:AR193)</f>
        <v>87107569.759159997</v>
      </c>
      <c r="AS195" s="95"/>
      <c r="AT195" s="97">
        <f>AT193</f>
        <v>95</v>
      </c>
      <c r="AU195" s="95"/>
      <c r="AV195" s="31">
        <f>SUM(AV82:AV193)</f>
        <v>5786476</v>
      </c>
      <c r="AW195" s="95"/>
      <c r="AX195" s="31">
        <f>SUM(AX82:AX193)</f>
        <v>5786476</v>
      </c>
      <c r="AY195" s="95"/>
      <c r="AZ195" s="31">
        <f>SUM(AZ82:AZ193)</f>
        <v>5786476</v>
      </c>
      <c r="BA195" s="95"/>
      <c r="BB195" s="31">
        <f>SUM(BB82:BB193)</f>
        <v>5786476</v>
      </c>
    </row>
    <row r="196" spans="1:54" ht="8.4499999999999993" customHeight="1" x14ac:dyDescent="0.25">
      <c r="A196" s="95"/>
      <c r="B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row>
    <row r="197" spans="1:54" ht="8.4499999999999993" customHeight="1" x14ac:dyDescent="0.25">
      <c r="A197" s="95"/>
      <c r="B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row>
    <row r="198" spans="1:54" ht="8.4499999999999993" customHeight="1" x14ac:dyDescent="0.25">
      <c r="A198" s="95"/>
      <c r="B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row>
    <row r="199" spans="1:54" ht="8.4499999999999993" customHeight="1" x14ac:dyDescent="0.25">
      <c r="A199" s="95"/>
      <c r="B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row>
    <row r="200" spans="1:54" ht="8.4499999999999993" customHeight="1" x14ac:dyDescent="0.25">
      <c r="A200" s="95"/>
      <c r="B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row>
    <row r="201" spans="1:54" ht="8.4499999999999993" customHeight="1" x14ac:dyDescent="0.25">
      <c r="A201" s="95"/>
      <c r="B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1:54" ht="8.4499999999999993" customHeight="1" x14ac:dyDescent="0.25">
      <c r="B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V202" s="95"/>
      <c r="AW202" s="95"/>
      <c r="AX202" s="95"/>
      <c r="AY202" s="95"/>
      <c r="AZ202" s="95"/>
      <c r="BA202" s="95"/>
      <c r="BB202" s="95"/>
    </row>
    <row r="203" spans="1:54" s="80" customFormat="1" ht="10.5" customHeight="1" x14ac:dyDescent="0.25">
      <c r="AU203" s="84"/>
    </row>
    <row r="204" spans="1:54" s="80" customFormat="1" ht="10.5" customHeight="1" x14ac:dyDescent="0.25">
      <c r="Y204" s="84" t="s">
        <v>42</v>
      </c>
      <c r="AB204" s="102" t="s">
        <v>43</v>
      </c>
      <c r="AT204" s="84" t="s">
        <v>436</v>
      </c>
    </row>
    <row r="205" spans="1:54" s="80" customFormat="1" ht="10.5" customHeight="1" x14ac:dyDescent="0.25">
      <c r="A205" s="85"/>
      <c r="Y205" s="84" t="s">
        <v>437</v>
      </c>
      <c r="AB205" s="102" t="s">
        <v>360</v>
      </c>
      <c r="AT205" s="84" t="s">
        <v>215</v>
      </c>
    </row>
    <row r="206" spans="1:54" s="80" customFormat="1" ht="10.5" customHeight="1" x14ac:dyDescent="0.25">
      <c r="A206" s="86"/>
      <c r="Y206" s="84" t="s">
        <v>48</v>
      </c>
      <c r="AB206" s="87" t="s">
        <v>49</v>
      </c>
    </row>
    <row r="207" spans="1:54" ht="14.25" customHeight="1" x14ac:dyDescent="0.25">
      <c r="E207" s="89" t="s">
        <v>341</v>
      </c>
      <c r="F207" s="89"/>
      <c r="G207" s="89"/>
      <c r="H207" s="89"/>
      <c r="I207" s="89"/>
      <c r="K207" s="89" t="s">
        <v>438</v>
      </c>
      <c r="L207" s="89"/>
      <c r="M207" s="89"/>
      <c r="N207" s="89"/>
      <c r="O207" s="89"/>
      <c r="Q207" s="89" t="s">
        <v>439</v>
      </c>
      <c r="R207" s="89"/>
      <c r="S207" s="89"/>
      <c r="T207" s="89"/>
      <c r="U207" s="89"/>
      <c r="V207" s="89"/>
      <c r="W207" s="89"/>
      <c r="AB207" s="89" t="s">
        <v>440</v>
      </c>
      <c r="AC207" s="89"/>
      <c r="AD207" s="89"/>
      <c r="AE207" s="89"/>
      <c r="AF207" s="89"/>
      <c r="AG207" s="89"/>
      <c r="AH207" s="89"/>
      <c r="AI207" s="89"/>
      <c r="AJ207" s="89"/>
      <c r="AK207" s="89"/>
      <c r="AL207" s="89"/>
      <c r="AM207" s="89"/>
      <c r="AN207" s="89"/>
    </row>
    <row r="208" spans="1:54" ht="9.6" customHeight="1" x14ac:dyDescent="0.25"/>
    <row r="209" spans="1:54" ht="9.6" customHeight="1" x14ac:dyDescent="0.25">
      <c r="AF209" s="89" t="s">
        <v>365</v>
      </c>
      <c r="AG209" s="89"/>
      <c r="AH209" s="89"/>
      <c r="AI209" s="89"/>
      <c r="AJ209" s="89"/>
      <c r="AK209" s="89"/>
      <c r="AL209" s="89"/>
      <c r="AP209" s="253" t="s">
        <v>285</v>
      </c>
      <c r="AQ209" s="89"/>
      <c r="AR209" s="89"/>
    </row>
    <row r="210" spans="1:54" ht="9.6" customHeight="1" x14ac:dyDescent="0.25">
      <c r="AP210" s="90" t="s">
        <v>441</v>
      </c>
      <c r="AQ210" s="90"/>
      <c r="AR210" s="90"/>
    </row>
    <row r="211" spans="1:54" ht="9.6" customHeight="1" x14ac:dyDescent="0.25">
      <c r="W211" s="92" t="s">
        <v>285</v>
      </c>
      <c r="AB211" s="89" t="s">
        <v>392</v>
      </c>
      <c r="AC211" s="89"/>
      <c r="AD211" s="89"/>
      <c r="AF211" s="89" t="s">
        <v>59</v>
      </c>
      <c r="AG211" s="89"/>
      <c r="AH211" s="89"/>
      <c r="AJ211" s="89" t="s">
        <v>60</v>
      </c>
      <c r="AK211" s="89"/>
      <c r="AL211" s="89"/>
      <c r="AP211" s="89" t="s">
        <v>442</v>
      </c>
      <c r="AQ211" s="89"/>
      <c r="AR211" s="89"/>
    </row>
    <row r="212" spans="1:54" ht="9.6" customHeight="1" x14ac:dyDescent="0.25">
      <c r="W212" s="91" t="s">
        <v>443</v>
      </c>
      <c r="AZ212" s="90" t="s">
        <v>444</v>
      </c>
      <c r="BB212" s="83" t="s">
        <v>445</v>
      </c>
    </row>
    <row r="213" spans="1:54" ht="9.6" customHeight="1" x14ac:dyDescent="0.25">
      <c r="I213" s="91" t="s">
        <v>64</v>
      </c>
      <c r="O213" s="91" t="s">
        <v>64</v>
      </c>
      <c r="U213" s="91" t="s">
        <v>64</v>
      </c>
      <c r="W213" s="83" t="s">
        <v>446</v>
      </c>
      <c r="AD213" s="91" t="s">
        <v>268</v>
      </c>
      <c r="AH213" s="91" t="s">
        <v>268</v>
      </c>
      <c r="AL213" s="91" t="s">
        <v>268</v>
      </c>
      <c r="AN213" s="91" t="s">
        <v>377</v>
      </c>
      <c r="AZ213" s="91" t="s">
        <v>447</v>
      </c>
      <c r="BB213" s="91" t="s">
        <v>448</v>
      </c>
    </row>
    <row r="214" spans="1:54" ht="9.6" customHeight="1" x14ac:dyDescent="0.25">
      <c r="A214" s="92" t="s">
        <v>71</v>
      </c>
      <c r="C214" s="92" t="s">
        <v>72</v>
      </c>
      <c r="E214" s="92" t="s">
        <v>73</v>
      </c>
      <c r="G214" s="92" t="s">
        <v>395</v>
      </c>
      <c r="I214" s="92" t="s">
        <v>79</v>
      </c>
      <c r="K214" s="92" t="s">
        <v>73</v>
      </c>
      <c r="M214" s="92" t="s">
        <v>395</v>
      </c>
      <c r="O214" s="92" t="s">
        <v>79</v>
      </c>
      <c r="Q214" s="92" t="s">
        <v>73</v>
      </c>
      <c r="S214" s="92" t="s">
        <v>395</v>
      </c>
      <c r="U214" s="92" t="s">
        <v>79</v>
      </c>
      <c r="W214" s="235" t="s">
        <v>449</v>
      </c>
      <c r="Y214" s="92" t="s">
        <v>65</v>
      </c>
      <c r="AB214" s="92" t="s">
        <v>73</v>
      </c>
      <c r="AD214" s="92" t="s">
        <v>349</v>
      </c>
      <c r="AF214" s="92" t="s">
        <v>73</v>
      </c>
      <c r="AH214" s="92" t="s">
        <v>349</v>
      </c>
      <c r="AJ214" s="92" t="s">
        <v>73</v>
      </c>
      <c r="AL214" s="92" t="s">
        <v>349</v>
      </c>
      <c r="AN214" s="92" t="s">
        <v>386</v>
      </c>
      <c r="AP214" s="92" t="s">
        <v>298</v>
      </c>
      <c r="AR214" s="92" t="s">
        <v>299</v>
      </c>
      <c r="AT214" s="92" t="s">
        <v>71</v>
      </c>
      <c r="AX214" s="234" t="s">
        <v>341</v>
      </c>
      <c r="AZ214" s="234" t="s">
        <v>420</v>
      </c>
      <c r="BB214" s="234" t="s">
        <v>450</v>
      </c>
    </row>
    <row r="215" spans="1:54" ht="8.85" customHeight="1" x14ac:dyDescent="0.25"/>
    <row r="216" spans="1:54" ht="8.85" customHeight="1" x14ac:dyDescent="0.25">
      <c r="B216" s="83" t="s">
        <v>280</v>
      </c>
    </row>
    <row r="217" spans="1:54" ht="11.25" x14ac:dyDescent="0.25">
      <c r="A217" s="83">
        <v>1</v>
      </c>
      <c r="B217" s="91"/>
      <c r="C217" s="83" t="s">
        <v>216</v>
      </c>
      <c r="D217" s="95"/>
      <c r="E217" s="19">
        <v>0</v>
      </c>
      <c r="G217" s="34">
        <f>(E217/$AV217)</f>
        <v>0</v>
      </c>
      <c r="I217" s="20">
        <f>IF(G$255,G217/G$255*100,0)</f>
        <v>0</v>
      </c>
      <c r="K217" s="19">
        <v>0</v>
      </c>
      <c r="M217" s="34">
        <f>(K217/$AV217)</f>
        <v>0</v>
      </c>
      <c r="O217" s="20">
        <f>IF(M$255,M217/M$255*100,0)</f>
        <v>0</v>
      </c>
      <c r="Q217" s="19">
        <v>4347</v>
      </c>
      <c r="S217" s="34">
        <f>(Q217/$AV217)</f>
        <v>0.51898280802292263</v>
      </c>
      <c r="U217" s="20">
        <f>IF(S$255,S217/S$255*100,0)</f>
        <v>13.003498696256969</v>
      </c>
      <c r="W217" s="19">
        <v>4347</v>
      </c>
      <c r="Y217" s="19">
        <f>(E217+K217+Q217)</f>
        <v>4347</v>
      </c>
      <c r="AB217" s="19">
        <v>0</v>
      </c>
      <c r="AD217" s="20">
        <f>IF($Y217,AB217/$Y217*100,0)</f>
        <v>0</v>
      </c>
      <c r="AF217" s="19">
        <v>0</v>
      </c>
      <c r="AH217" s="20">
        <f>IF($Y217,AF217/$Y217*100,0)</f>
        <v>0</v>
      </c>
      <c r="AJ217" s="19">
        <v>0</v>
      </c>
      <c r="AL217" s="20">
        <f>IF($Y217,AJ217/$Y217*100,0)</f>
        <v>0</v>
      </c>
      <c r="AN217" s="19">
        <v>0</v>
      </c>
      <c r="AP217" s="19">
        <v>0</v>
      </c>
      <c r="AR217" s="19">
        <v>0</v>
      </c>
      <c r="AS217" s="95"/>
      <c r="AT217" s="83">
        <v>1</v>
      </c>
      <c r="AU217" s="95"/>
      <c r="AV217" s="28">
        <v>8376</v>
      </c>
      <c r="AW217" s="95"/>
      <c r="AX217" s="28">
        <f>IF(E217,AV217,0)</f>
        <v>0</v>
      </c>
      <c r="AY217" s="95"/>
      <c r="AZ217" s="28">
        <f>IF(K217,AV217,0)</f>
        <v>0</v>
      </c>
      <c r="BA217" s="95"/>
      <c r="BB217" s="28">
        <f>IF(Q217,AV217,0)</f>
        <v>8376</v>
      </c>
    </row>
    <row r="218" spans="1:54" ht="11.25" x14ac:dyDescent="0.25">
      <c r="A218" s="83">
        <v>2</v>
      </c>
      <c r="B218" s="91"/>
      <c r="C218" s="83" t="s">
        <v>217</v>
      </c>
      <c r="D218" s="95"/>
      <c r="E218" s="21">
        <v>0</v>
      </c>
      <c r="G218" s="20">
        <f>(E218/$AV218)</f>
        <v>0</v>
      </c>
      <c r="I218" s="20">
        <f>IF(G$255,G218/G$255*100,0)</f>
        <v>0</v>
      </c>
      <c r="K218" s="21">
        <v>0</v>
      </c>
      <c r="M218" s="20">
        <f>(K218/$AV218)</f>
        <v>0</v>
      </c>
      <c r="O218" s="20">
        <f>IF(M$255,M218/M$255*100,0)</f>
        <v>0</v>
      </c>
      <c r="Q218" s="21">
        <v>0</v>
      </c>
      <c r="S218" s="20">
        <f>(Q218/$AV218)</f>
        <v>0</v>
      </c>
      <c r="U218" s="20">
        <f>IF(S$255,S218/S$255*100,0)</f>
        <v>0</v>
      </c>
      <c r="W218" s="21">
        <v>0</v>
      </c>
      <c r="Y218" s="21">
        <f>(E218+K218+Q218)</f>
        <v>0</v>
      </c>
      <c r="AB218" s="21">
        <v>0</v>
      </c>
      <c r="AD218" s="20">
        <f>IF($Y218,AB218/$Y218*100,0)</f>
        <v>0</v>
      </c>
      <c r="AF218" s="21">
        <v>0</v>
      </c>
      <c r="AH218" s="20">
        <f>IF($Y218,AF218/$Y218*100,0)</f>
        <v>0</v>
      </c>
      <c r="AJ218" s="21">
        <v>0</v>
      </c>
      <c r="AL218" s="20">
        <f>IF($Y218,AJ218/$Y218*100,0)</f>
        <v>0</v>
      </c>
      <c r="AN218" s="21">
        <v>0</v>
      </c>
      <c r="AP218" s="21">
        <v>0</v>
      </c>
      <c r="AR218" s="21">
        <v>0</v>
      </c>
      <c r="AS218" s="95"/>
      <c r="AT218" s="83">
        <v>2</v>
      </c>
      <c r="AU218" s="95"/>
      <c r="AV218" s="28">
        <v>7565</v>
      </c>
      <c r="AW218" s="95"/>
      <c r="AX218" s="28">
        <f>IF(E218,AV218,0)</f>
        <v>0</v>
      </c>
      <c r="AY218" s="95"/>
      <c r="AZ218" s="28">
        <f>IF(K218,AV218,0)</f>
        <v>0</v>
      </c>
      <c r="BA218" s="95"/>
      <c r="BB218" s="28">
        <f>IF(Q218,AV218,0)</f>
        <v>0</v>
      </c>
    </row>
    <row r="219" spans="1:54" ht="11.25" x14ac:dyDescent="0.25">
      <c r="A219" s="83">
        <v>3</v>
      </c>
      <c r="B219" s="91"/>
      <c r="C219" s="83" t="s">
        <v>132</v>
      </c>
      <c r="D219" s="95"/>
      <c r="E219" s="21">
        <v>0</v>
      </c>
      <c r="G219" s="20">
        <f>(E219/$AV219)</f>
        <v>0</v>
      </c>
      <c r="I219" s="20">
        <f>IF(G$255,G219/G$255*100,0)</f>
        <v>0</v>
      </c>
      <c r="K219" s="21">
        <v>0</v>
      </c>
      <c r="M219" s="20">
        <f>(K219/$AV219)</f>
        <v>0</v>
      </c>
      <c r="O219" s="20">
        <f>IF(M$255,M219/M$255*100,0)</f>
        <v>0</v>
      </c>
      <c r="Q219" s="21">
        <v>19748</v>
      </c>
      <c r="S219" s="20">
        <f>(Q219/$AV219)</f>
        <v>2.9665014270692502</v>
      </c>
      <c r="U219" s="20">
        <f>IF(S$255,S219/S$255*100,0)</f>
        <v>74.327890718175084</v>
      </c>
      <c r="W219" s="21">
        <v>19748</v>
      </c>
      <c r="Y219" s="21">
        <f>(E219+K219+Q219)</f>
        <v>19748</v>
      </c>
      <c r="AB219" s="21">
        <v>0</v>
      </c>
      <c r="AD219" s="20">
        <f>IF($Y219,AB219/$Y219*100,0)</f>
        <v>0</v>
      </c>
      <c r="AF219" s="21">
        <v>0</v>
      </c>
      <c r="AH219" s="20">
        <f>IF($Y219,AF219/$Y219*100,0)</f>
        <v>0</v>
      </c>
      <c r="AJ219" s="21">
        <v>0</v>
      </c>
      <c r="AL219" s="20">
        <f>IF($Y219,AJ219/$Y219*100,0)</f>
        <v>0</v>
      </c>
      <c r="AN219" s="21">
        <v>0</v>
      </c>
      <c r="AP219" s="21">
        <v>0</v>
      </c>
      <c r="AR219" s="21">
        <v>0</v>
      </c>
      <c r="AS219" s="95"/>
      <c r="AT219" s="83">
        <v>3</v>
      </c>
      <c r="AU219" s="95"/>
      <c r="AV219" s="28">
        <v>6657</v>
      </c>
      <c r="AW219" s="95"/>
      <c r="AX219" s="28">
        <f>IF(E219,AV219,0)</f>
        <v>0</v>
      </c>
      <c r="AY219" s="95"/>
      <c r="AZ219" s="28">
        <f>IF(K219,AV219,0)</f>
        <v>0</v>
      </c>
      <c r="BA219" s="95"/>
      <c r="BB219" s="28">
        <f>IF(Q219,AV219,0)</f>
        <v>6657</v>
      </c>
    </row>
    <row r="220" spans="1:54" ht="11.25" x14ac:dyDescent="0.25">
      <c r="A220" s="83">
        <v>4</v>
      </c>
      <c r="B220" s="91"/>
      <c r="C220" s="83" t="s">
        <v>218</v>
      </c>
      <c r="D220" s="95"/>
      <c r="E220" s="21">
        <v>0</v>
      </c>
      <c r="G220" s="20">
        <f>(E220/$AV220)</f>
        <v>0</v>
      </c>
      <c r="I220" s="20">
        <f>IF(G$255,G220/G$255*100,0)</f>
        <v>0</v>
      </c>
      <c r="K220" s="21">
        <v>0</v>
      </c>
      <c r="M220" s="20">
        <f>(K220/$AV220)</f>
        <v>0</v>
      </c>
      <c r="O220" s="20">
        <f>IF(M$255,M220/M$255*100,0)</f>
        <v>0</v>
      </c>
      <c r="Q220" s="21">
        <v>21353</v>
      </c>
      <c r="S220" s="20">
        <f>(Q220/$AV220)</f>
        <v>4.6683428071709665</v>
      </c>
      <c r="U220" s="20">
        <f>IF(S$255,S220/S$255*100,0)</f>
        <v>116.96878715112857</v>
      </c>
      <c r="W220" s="21">
        <v>21353</v>
      </c>
      <c r="Y220" s="21">
        <f>(E220+K220+Q220)</f>
        <v>21353</v>
      </c>
      <c r="AB220" s="21">
        <v>0</v>
      </c>
      <c r="AD220" s="20">
        <f>IF($Y220,AB220/$Y220*100,0)</f>
        <v>0</v>
      </c>
      <c r="AF220" s="21">
        <v>0</v>
      </c>
      <c r="AH220" s="20">
        <f>IF($Y220,AF220/$Y220*100,0)</f>
        <v>0</v>
      </c>
      <c r="AJ220" s="21">
        <v>0</v>
      </c>
      <c r="AL220" s="20">
        <f>IF($Y220,AJ220/$Y220*100,0)</f>
        <v>0</v>
      </c>
      <c r="AN220" s="21">
        <v>0</v>
      </c>
      <c r="AP220" s="21">
        <v>0</v>
      </c>
      <c r="AR220" s="21">
        <v>0</v>
      </c>
      <c r="AS220" s="95"/>
      <c r="AT220" s="83">
        <v>4</v>
      </c>
      <c r="AU220" s="95"/>
      <c r="AV220" s="28">
        <v>4574</v>
      </c>
      <c r="AW220" s="95"/>
      <c r="AX220" s="28">
        <f>IF(E220,AV220,0)</f>
        <v>0</v>
      </c>
      <c r="AY220" s="95"/>
      <c r="AZ220" s="28">
        <f>IF(K220,AV220,0)</f>
        <v>0</v>
      </c>
      <c r="BA220" s="95"/>
      <c r="BB220" s="28">
        <f>IF(Q220,AV220,0)</f>
        <v>4574</v>
      </c>
    </row>
    <row r="221" spans="1:54" ht="11.25" x14ac:dyDescent="0.25">
      <c r="A221" s="83">
        <v>5</v>
      </c>
      <c r="B221" s="91"/>
      <c r="C221" s="83" t="s">
        <v>219</v>
      </c>
      <c r="D221" s="95"/>
      <c r="E221" s="21">
        <v>0</v>
      </c>
      <c r="G221" s="22">
        <v>0</v>
      </c>
      <c r="I221" s="22">
        <f>IF(G$255,G221/G$255*100,0)</f>
        <v>0</v>
      </c>
      <c r="K221" s="21">
        <v>0</v>
      </c>
      <c r="M221" s="22">
        <v>0</v>
      </c>
      <c r="O221" s="22">
        <f>IF(M$255,M221/M$255*100,0)</f>
        <v>0</v>
      </c>
      <c r="Q221" s="21">
        <v>0</v>
      </c>
      <c r="S221" s="20">
        <v>0</v>
      </c>
      <c r="U221" s="20">
        <f>IF(S$255,S221/S$255*100,0)</f>
        <v>0</v>
      </c>
      <c r="W221" s="21">
        <v>0</v>
      </c>
      <c r="Y221" s="21">
        <f>(E221+K221+Q221)</f>
        <v>0</v>
      </c>
      <c r="AB221" s="21">
        <v>0</v>
      </c>
      <c r="AD221" s="22">
        <f>IF($Y221,AB221/$Y221*100,0)</f>
        <v>0</v>
      </c>
      <c r="AF221" s="21">
        <v>0</v>
      </c>
      <c r="AH221" s="22">
        <f>IF($Y221,AF221/$Y221*100,0)</f>
        <v>0</v>
      </c>
      <c r="AJ221" s="21">
        <v>0</v>
      </c>
      <c r="AL221" s="22">
        <f>IF($Y221,AJ221/$Y221*100,0)</f>
        <v>0</v>
      </c>
      <c r="AN221" s="21">
        <v>0</v>
      </c>
      <c r="AP221" s="21">
        <v>0</v>
      </c>
      <c r="AR221" s="21">
        <v>0</v>
      </c>
      <c r="AS221" s="95"/>
      <c r="AT221" s="83">
        <v>5</v>
      </c>
      <c r="AU221" s="95"/>
      <c r="AV221" s="28">
        <v>0</v>
      </c>
      <c r="AW221" s="95"/>
      <c r="AX221" s="28">
        <f>IF(E221,AV221,0)</f>
        <v>0</v>
      </c>
      <c r="AY221" s="95"/>
      <c r="AZ221" s="28">
        <f>IF(K221,AV221,0)</f>
        <v>0</v>
      </c>
      <c r="BA221" s="95"/>
      <c r="BB221" s="28">
        <f>IF(Q221,AV221,0)</f>
        <v>0</v>
      </c>
    </row>
    <row r="222" spans="1:54" ht="11.25" x14ac:dyDescent="0.25">
      <c r="A222" s="83">
        <v>6</v>
      </c>
      <c r="B222" s="91"/>
      <c r="C222" s="83" t="s">
        <v>220</v>
      </c>
      <c r="D222" s="95"/>
      <c r="E222" s="21">
        <v>0</v>
      </c>
      <c r="G222" s="22">
        <f>(E222/$AV222)</f>
        <v>0</v>
      </c>
      <c r="I222" s="22">
        <f>IF(G$255,G222/G$255*100,0)</f>
        <v>0</v>
      </c>
      <c r="K222" s="21">
        <v>0</v>
      </c>
      <c r="M222" s="22">
        <f>(K222/$AV222)</f>
        <v>0</v>
      </c>
      <c r="O222" s="22">
        <f>IF(M$255,M222/M$255*100,0)</f>
        <v>0</v>
      </c>
      <c r="Q222" s="21">
        <v>25982</v>
      </c>
      <c r="S222" s="20">
        <f>(Q222/$AV222)</f>
        <v>0.57961897113282468</v>
      </c>
      <c r="U222" s="20">
        <f>IF(S$255,S222/S$255*100,0)</f>
        <v>14.522782679765744</v>
      </c>
      <c r="W222" s="21">
        <v>25982</v>
      </c>
      <c r="Y222" s="21">
        <f>(E222+K222+Q222)</f>
        <v>25982</v>
      </c>
      <c r="AB222" s="21">
        <v>0</v>
      </c>
      <c r="AD222" s="22">
        <f>IF($Y222,AB222/$Y222*100,0)</f>
        <v>0</v>
      </c>
      <c r="AF222" s="21">
        <v>0</v>
      </c>
      <c r="AH222" s="22">
        <f>IF($Y222,AF222/$Y222*100,0)</f>
        <v>0</v>
      </c>
      <c r="AJ222" s="21">
        <v>0</v>
      </c>
      <c r="AL222" s="22">
        <f>IF($Y222,AJ222/$Y222*100,0)</f>
        <v>0</v>
      </c>
      <c r="AN222" s="21">
        <v>0</v>
      </c>
      <c r="AP222" s="21">
        <v>0</v>
      </c>
      <c r="AR222" s="21">
        <v>0</v>
      </c>
      <c r="AS222" s="95"/>
      <c r="AT222" s="83">
        <v>6</v>
      </c>
      <c r="AU222" s="95"/>
      <c r="AV222" s="28">
        <v>44826</v>
      </c>
      <c r="AW222" s="95"/>
      <c r="AX222" s="28">
        <f>IF(E222,AV222,0)</f>
        <v>0</v>
      </c>
      <c r="AY222" s="95"/>
      <c r="AZ222" s="28">
        <f>IF(K222,AV222,0)</f>
        <v>0</v>
      </c>
      <c r="BA222" s="95"/>
      <c r="BB222" s="28">
        <f>IF(Q222,AV222,0)</f>
        <v>44826</v>
      </c>
    </row>
    <row r="223" spans="1:54" ht="11.25" x14ac:dyDescent="0.25">
      <c r="A223" s="83">
        <v>7</v>
      </c>
      <c r="B223" s="91"/>
      <c r="C223" s="83" t="s">
        <v>221</v>
      </c>
      <c r="D223" s="95"/>
      <c r="E223" s="21">
        <v>0</v>
      </c>
      <c r="G223" s="22">
        <f>(E223/$AV223)</f>
        <v>0</v>
      </c>
      <c r="I223" s="22">
        <f>IF(G$255,G223/G$255*100,0)</f>
        <v>0</v>
      </c>
      <c r="K223" s="21">
        <v>0</v>
      </c>
      <c r="M223" s="22">
        <f>(K223/$AV223)</f>
        <v>0</v>
      </c>
      <c r="O223" s="22">
        <f>IF(M$255,M223/M$255*100,0)</f>
        <v>0</v>
      </c>
      <c r="Q223" s="21">
        <v>12360</v>
      </c>
      <c r="S223" s="20">
        <f>(Q223/$AV223)</f>
        <v>2.4254317111459969</v>
      </c>
      <c r="U223" s="20">
        <f>IF(S$255,S223/S$255*100,0)</f>
        <v>60.770988183397101</v>
      </c>
      <c r="W223" s="21">
        <v>12360</v>
      </c>
      <c r="Y223" s="21">
        <f>(E223+K223+Q223)</f>
        <v>12360</v>
      </c>
      <c r="AB223" s="21">
        <v>0</v>
      </c>
      <c r="AD223" s="22">
        <f>IF($Y223,AB223/$Y223*100,0)</f>
        <v>0</v>
      </c>
      <c r="AF223" s="21">
        <v>0</v>
      </c>
      <c r="AH223" s="22">
        <f>IF($Y223,AF223/$Y223*100,0)</f>
        <v>0</v>
      </c>
      <c r="AJ223" s="21">
        <v>0</v>
      </c>
      <c r="AL223" s="22">
        <f>IF($Y223,AJ223/$Y223*100,0)</f>
        <v>0</v>
      </c>
      <c r="AN223" s="21">
        <v>0</v>
      </c>
      <c r="AP223" s="21">
        <v>0</v>
      </c>
      <c r="AR223" s="21">
        <v>0</v>
      </c>
      <c r="AS223" s="95"/>
      <c r="AT223" s="83">
        <v>8</v>
      </c>
      <c r="AU223" s="95"/>
      <c r="AV223" s="28">
        <v>5096</v>
      </c>
      <c r="AW223" s="95"/>
      <c r="AX223" s="28">
        <f>IF(E223,AV223,0)</f>
        <v>0</v>
      </c>
      <c r="AY223" s="95"/>
      <c r="AZ223" s="28">
        <f>IF(K223,AV223,0)</f>
        <v>0</v>
      </c>
      <c r="BA223" s="95"/>
      <c r="BB223" s="28">
        <f>IF(Q223,AV223,0)</f>
        <v>5096</v>
      </c>
    </row>
    <row r="224" spans="1:54" ht="11.25" x14ac:dyDescent="0.25">
      <c r="A224" s="83">
        <v>8</v>
      </c>
      <c r="B224" s="91"/>
      <c r="C224" s="83" t="s">
        <v>222</v>
      </c>
      <c r="D224" s="95"/>
      <c r="E224" s="21">
        <v>0</v>
      </c>
      <c r="G224" s="22">
        <f>(E224/$AV224)</f>
        <v>0</v>
      </c>
      <c r="I224" s="22">
        <f>IF(G$255,G224/G$255*100,0)</f>
        <v>0</v>
      </c>
      <c r="K224" s="21">
        <v>0</v>
      </c>
      <c r="M224" s="22">
        <f>(K224/$AV224)</f>
        <v>0</v>
      </c>
      <c r="O224" s="22">
        <f>IF(M$255,M224/M$255*100,0)</f>
        <v>0</v>
      </c>
      <c r="Q224" s="21">
        <v>0</v>
      </c>
      <c r="S224" s="20">
        <f>(Q224/$AV224)</f>
        <v>0</v>
      </c>
      <c r="U224" s="20">
        <f>IF(S$255,S224/S$255*100,0)</f>
        <v>0</v>
      </c>
      <c r="W224" s="21">
        <v>0</v>
      </c>
      <c r="Y224" s="21">
        <f>(E224+K224+Q224)</f>
        <v>0</v>
      </c>
      <c r="AB224" s="21">
        <v>0</v>
      </c>
      <c r="AD224" s="22">
        <f>IF($Y224,AB224/$Y224*100,0)</f>
        <v>0</v>
      </c>
      <c r="AF224" s="21">
        <v>0</v>
      </c>
      <c r="AH224" s="22">
        <f>IF($Y224,AF224/$Y224*100,0)</f>
        <v>0</v>
      </c>
      <c r="AJ224" s="21">
        <v>0</v>
      </c>
      <c r="AL224" s="22">
        <f>IF($Y224,AJ224/$Y224*100,0)</f>
        <v>0</v>
      </c>
      <c r="AN224" s="21">
        <v>0</v>
      </c>
      <c r="AP224" s="21">
        <v>0</v>
      </c>
      <c r="AR224" s="21">
        <v>0</v>
      </c>
      <c r="AS224" s="95"/>
      <c r="AT224" s="83">
        <v>9</v>
      </c>
      <c r="AU224" s="95"/>
      <c r="AV224" s="28">
        <v>6596</v>
      </c>
      <c r="AW224" s="95"/>
      <c r="AX224" s="28">
        <f>IF(E224,AV224,0)</f>
        <v>0</v>
      </c>
      <c r="AY224" s="95"/>
      <c r="AZ224" s="28">
        <f>IF(K224,AV224,0)</f>
        <v>0</v>
      </c>
      <c r="BA224" s="95"/>
      <c r="BB224" s="28">
        <f>IF(Q224,AV224,0)</f>
        <v>0</v>
      </c>
    </row>
    <row r="225" spans="1:54" ht="11.25" x14ac:dyDescent="0.25">
      <c r="A225" s="83">
        <v>9</v>
      </c>
      <c r="B225" s="91"/>
      <c r="C225" s="83" t="s">
        <v>223</v>
      </c>
      <c r="D225" s="95"/>
      <c r="E225" s="21">
        <v>0</v>
      </c>
      <c r="G225" s="22">
        <f>(E225/$AV225)</f>
        <v>0</v>
      </c>
      <c r="I225" s="22">
        <f>IF(G$255,G225/G$255*100,0)</f>
        <v>0</v>
      </c>
      <c r="K225" s="21">
        <v>0</v>
      </c>
      <c r="M225" s="22">
        <f>(K225/$AV225)</f>
        <v>0</v>
      </c>
      <c r="O225" s="22">
        <f>IF(M$255,M225/M$255*100,0)</f>
        <v>0</v>
      </c>
      <c r="Q225" s="21">
        <v>17624</v>
      </c>
      <c r="S225" s="20">
        <f>(Q225/$AV225)</f>
        <v>4.226378896882494</v>
      </c>
      <c r="U225" s="20">
        <f>IF(S$255,S225/S$255*100,0)</f>
        <v>105.89505399005834</v>
      </c>
      <c r="W225" s="21">
        <v>1624</v>
      </c>
      <c r="Y225" s="21">
        <f>(E225+K225+Q225)</f>
        <v>17624</v>
      </c>
      <c r="AB225" s="21">
        <v>0</v>
      </c>
      <c r="AD225" s="22">
        <f>IF($Y225,AB225/$Y225*100,0)</f>
        <v>0</v>
      </c>
      <c r="AF225" s="21">
        <v>0</v>
      </c>
      <c r="AH225" s="22">
        <f>IF($Y225,AF225/$Y225*100,0)</f>
        <v>0</v>
      </c>
      <c r="AJ225" s="21">
        <v>0</v>
      </c>
      <c r="AL225" s="22">
        <f>IF($Y225,AJ225/$Y225*100,0)</f>
        <v>0</v>
      </c>
      <c r="AN225" s="21">
        <v>0</v>
      </c>
      <c r="AP225" s="21">
        <v>0</v>
      </c>
      <c r="AR225" s="21">
        <v>0</v>
      </c>
      <c r="AS225" s="95"/>
      <c r="AT225" s="83">
        <v>10</v>
      </c>
      <c r="AU225" s="95"/>
      <c r="AV225" s="28">
        <v>4170</v>
      </c>
      <c r="AW225" s="95"/>
      <c r="AX225" s="28">
        <f>IF(E225,AV225,0)</f>
        <v>0</v>
      </c>
      <c r="AY225" s="95"/>
      <c r="AZ225" s="28">
        <f>IF(K225,AV225,0)</f>
        <v>0</v>
      </c>
      <c r="BA225" s="95"/>
      <c r="BB225" s="28">
        <f>IF(Q225,AV225,0)</f>
        <v>4170</v>
      </c>
    </row>
    <row r="226" spans="1:54" ht="11.25" x14ac:dyDescent="0.25">
      <c r="A226" s="83">
        <v>10</v>
      </c>
      <c r="B226" s="91"/>
      <c r="C226" s="83" t="s">
        <v>224</v>
      </c>
      <c r="D226" s="95"/>
      <c r="E226" s="21">
        <v>0</v>
      </c>
      <c r="G226" s="22">
        <f>(E226/$AV226)</f>
        <v>0</v>
      </c>
      <c r="I226" s="22">
        <f>IF(G$255,G226/G$255*100,0)</f>
        <v>0</v>
      </c>
      <c r="K226" s="21">
        <v>0</v>
      </c>
      <c r="M226" s="22">
        <f>(K226/$AV226)</f>
        <v>0</v>
      </c>
      <c r="O226" s="22">
        <f>IF(M$255,M226/M$255*100,0)</f>
        <v>0</v>
      </c>
      <c r="Q226" s="21">
        <v>65511</v>
      </c>
      <c r="S226" s="20">
        <f>(Q226/$AV226)</f>
        <v>2.8058506081891381</v>
      </c>
      <c r="U226" s="20">
        <f>IF(S$255,S226/S$255*100,0)</f>
        <v>70.302665447576359</v>
      </c>
      <c r="W226" s="21">
        <v>60792</v>
      </c>
      <c r="Y226" s="21">
        <f>(E226+K226+Q226)</f>
        <v>65511</v>
      </c>
      <c r="AB226" s="21">
        <v>0</v>
      </c>
      <c r="AD226" s="22">
        <f>IF($Y226,AB226/$Y226*100,0)</f>
        <v>0</v>
      </c>
      <c r="AF226" s="21">
        <v>0</v>
      </c>
      <c r="AH226" s="22">
        <f>IF($Y226,AF226/$Y226*100,0)</f>
        <v>0</v>
      </c>
      <c r="AJ226" s="21">
        <v>0</v>
      </c>
      <c r="AL226" s="22">
        <f>IF($Y226,AJ226/$Y226*100,0)</f>
        <v>0</v>
      </c>
      <c r="AN226" s="21">
        <v>0</v>
      </c>
      <c r="AP226" s="21">
        <v>0</v>
      </c>
      <c r="AR226" s="21">
        <v>0</v>
      </c>
      <c r="AS226" s="95"/>
      <c r="AT226" s="83">
        <v>11</v>
      </c>
      <c r="AU226" s="95"/>
      <c r="AV226" s="28">
        <v>23348</v>
      </c>
      <c r="AW226" s="95"/>
      <c r="AX226" s="28">
        <f>IF(E226,AV226,0)</f>
        <v>0</v>
      </c>
      <c r="AY226" s="95"/>
      <c r="AZ226" s="28">
        <f>IF(K226,AV226,0)</f>
        <v>0</v>
      </c>
      <c r="BA226" s="95"/>
      <c r="BB226" s="28">
        <f>IF(Q226,AV226,0)</f>
        <v>23348</v>
      </c>
    </row>
    <row r="227" spans="1:54" ht="11.25" x14ac:dyDescent="0.25">
      <c r="A227" s="83">
        <v>11</v>
      </c>
      <c r="B227" s="91"/>
      <c r="C227" s="83" t="s">
        <v>225</v>
      </c>
      <c r="D227" s="95"/>
      <c r="E227" s="21">
        <v>0</v>
      </c>
      <c r="G227" s="22">
        <v>0</v>
      </c>
      <c r="I227" s="22">
        <f>IF(G$255,G227/G$255*100,0)</f>
        <v>0</v>
      </c>
      <c r="K227" s="21">
        <v>0</v>
      </c>
      <c r="M227" s="22">
        <v>0</v>
      </c>
      <c r="O227" s="22">
        <f>IF(M$255,M227/M$255*100,0)</f>
        <v>0</v>
      </c>
      <c r="Q227" s="21">
        <v>0</v>
      </c>
      <c r="S227" s="20">
        <v>0</v>
      </c>
      <c r="U227" s="20">
        <f>IF(S$255,S227/S$255*100,0)</f>
        <v>0</v>
      </c>
      <c r="W227" s="21">
        <v>0</v>
      </c>
      <c r="Y227" s="21">
        <f>(E227+K227+Q227)</f>
        <v>0</v>
      </c>
      <c r="AB227" s="21">
        <v>0</v>
      </c>
      <c r="AD227" s="22">
        <f>IF($Y227,AB227/$Y227*100,0)</f>
        <v>0</v>
      </c>
      <c r="AF227" s="21">
        <v>0</v>
      </c>
      <c r="AH227" s="22">
        <f>IF($Y227,AF227/$Y227*100,0)</f>
        <v>0</v>
      </c>
      <c r="AJ227" s="21">
        <v>0</v>
      </c>
      <c r="AL227" s="22">
        <f>IF($Y227,AJ227/$Y227*100,0)</f>
        <v>0</v>
      </c>
      <c r="AN227" s="21">
        <v>0</v>
      </c>
      <c r="AP227" s="21">
        <v>0</v>
      </c>
      <c r="AR227" s="21">
        <v>0</v>
      </c>
      <c r="AS227" s="95"/>
      <c r="AT227" s="83">
        <v>12</v>
      </c>
      <c r="AU227" s="95"/>
      <c r="AV227" s="28">
        <v>0</v>
      </c>
      <c r="AW227" s="95"/>
      <c r="AX227" s="28">
        <f>IF(E227,AV227,0)</f>
        <v>0</v>
      </c>
      <c r="AY227" s="95"/>
      <c r="AZ227" s="28">
        <f>IF(K227,AV227,0)</f>
        <v>0</v>
      </c>
      <c r="BA227" s="95"/>
      <c r="BB227" s="28">
        <f>IF(Q227,AV227,0)</f>
        <v>0</v>
      </c>
    </row>
    <row r="228" spans="1:54" ht="11.25" x14ac:dyDescent="0.25">
      <c r="A228" s="83">
        <v>12</v>
      </c>
      <c r="B228" s="91"/>
      <c r="C228" s="83" t="s">
        <v>226</v>
      </c>
      <c r="D228" s="95"/>
      <c r="E228" s="21">
        <v>0</v>
      </c>
      <c r="G228" s="22">
        <f>(E228/$AV228)</f>
        <v>0</v>
      </c>
      <c r="I228" s="22">
        <f>IF(G$255,G228/G$255*100,0)</f>
        <v>0</v>
      </c>
      <c r="K228" s="21">
        <v>0</v>
      </c>
      <c r="M228" s="22">
        <f>(K228/$AV228)</f>
        <v>0</v>
      </c>
      <c r="O228" s="22">
        <f>IF(M$255,M228/M$255*100,0)</f>
        <v>0</v>
      </c>
      <c r="Q228" s="21">
        <v>20638</v>
      </c>
      <c r="S228" s="20">
        <f>(Q228/$AV228)</f>
        <v>5.2809621289662232</v>
      </c>
      <c r="U228" s="20">
        <f>IF(S$255,S228/S$255*100,0)</f>
        <v>132.3184180620519</v>
      </c>
      <c r="W228" s="21">
        <v>15838</v>
      </c>
      <c r="Y228" s="21">
        <f>(E228+K228+Q228)</f>
        <v>20638</v>
      </c>
      <c r="AB228" s="21">
        <v>0</v>
      </c>
      <c r="AD228" s="22">
        <f>IF($Y228,AB228/$Y228*100,0)</f>
        <v>0</v>
      </c>
      <c r="AF228" s="21">
        <v>0</v>
      </c>
      <c r="AH228" s="22">
        <f>IF($Y228,AF228/$Y228*100,0)</f>
        <v>0</v>
      </c>
      <c r="AJ228" s="21">
        <v>0</v>
      </c>
      <c r="AL228" s="22">
        <f>IF($Y228,AJ228/$Y228*100,0)</f>
        <v>0</v>
      </c>
      <c r="AN228" s="21">
        <v>0</v>
      </c>
      <c r="AP228" s="21">
        <v>0</v>
      </c>
      <c r="AR228" s="21">
        <v>0</v>
      </c>
      <c r="AS228" s="95"/>
      <c r="AT228" s="83">
        <v>13</v>
      </c>
      <c r="AU228" s="95"/>
      <c r="AV228" s="28">
        <v>3908</v>
      </c>
      <c r="AW228" s="95"/>
      <c r="AX228" s="28">
        <f>IF(E228,AV228,0)</f>
        <v>0</v>
      </c>
      <c r="AY228" s="95"/>
      <c r="AZ228" s="28">
        <f>IF(K228,AV228,0)</f>
        <v>0</v>
      </c>
      <c r="BA228" s="95"/>
      <c r="BB228" s="28">
        <f>IF(Q228,AV228,0)</f>
        <v>3908</v>
      </c>
    </row>
    <row r="229" spans="1:54" ht="11.25" x14ac:dyDescent="0.25">
      <c r="A229" s="83">
        <v>13</v>
      </c>
      <c r="B229" s="91"/>
      <c r="C229" s="83" t="s">
        <v>146</v>
      </c>
      <c r="D229" s="95"/>
      <c r="E229" s="21">
        <v>0</v>
      </c>
      <c r="G229" s="22">
        <f>(E229/$AV229)</f>
        <v>0</v>
      </c>
      <c r="I229" s="22">
        <f>IF(G$255,G229/G$255*100,0)</f>
        <v>0</v>
      </c>
      <c r="K229" s="21">
        <v>0</v>
      </c>
      <c r="M229" s="22">
        <f>(K229/$AV229)</f>
        <v>0</v>
      </c>
      <c r="O229" s="22">
        <f>IF(M$255,M229/M$255*100,0)</f>
        <v>0</v>
      </c>
      <c r="Q229" s="21">
        <v>17372</v>
      </c>
      <c r="S229" s="20">
        <f>(Q229/$AV229)</f>
        <v>0.86591566144950649</v>
      </c>
      <c r="U229" s="20">
        <f>IF(S$255,S229/S$255*100,0)</f>
        <v>21.696158332531539</v>
      </c>
      <c r="W229" s="21">
        <v>17372</v>
      </c>
      <c r="Y229" s="21">
        <f>(E229+K229+Q229)</f>
        <v>17372</v>
      </c>
      <c r="AB229" s="21">
        <v>0</v>
      </c>
      <c r="AD229" s="22">
        <f>IF($Y229,AB229/$Y229*100,0)</f>
        <v>0</v>
      </c>
      <c r="AF229" s="21">
        <v>0</v>
      </c>
      <c r="AH229" s="22">
        <f>IF($Y229,AF229/$Y229*100,0)</f>
        <v>0</v>
      </c>
      <c r="AJ229" s="21">
        <v>0</v>
      </c>
      <c r="AL229" s="22">
        <f>IF($Y229,AJ229/$Y229*100,0)</f>
        <v>0</v>
      </c>
      <c r="AN229" s="21">
        <v>0</v>
      </c>
      <c r="AP229" s="21">
        <v>0</v>
      </c>
      <c r="AR229" s="21">
        <v>0</v>
      </c>
      <c r="AS229" s="95"/>
      <c r="AT229" s="83">
        <v>14</v>
      </c>
      <c r="AU229" s="95"/>
      <c r="AV229" s="28">
        <v>20062</v>
      </c>
      <c r="AW229" s="95"/>
      <c r="AX229" s="28">
        <f>IF(E229,AV229,0)</f>
        <v>0</v>
      </c>
      <c r="AY229" s="95"/>
      <c r="AZ229" s="28">
        <f>IF(K229,AV229,0)</f>
        <v>0</v>
      </c>
      <c r="BA229" s="95"/>
      <c r="BB229" s="28">
        <f>IF(Q229,AV229,0)</f>
        <v>20062</v>
      </c>
    </row>
    <row r="230" spans="1:54" ht="11.25" x14ac:dyDescent="0.25">
      <c r="A230" s="83">
        <v>14</v>
      </c>
      <c r="B230" s="91"/>
      <c r="C230" s="83" t="s">
        <v>227</v>
      </c>
      <c r="D230" s="95"/>
      <c r="E230" s="21">
        <v>0</v>
      </c>
      <c r="G230" s="22">
        <v>0</v>
      </c>
      <c r="I230" s="22">
        <f>IF(G$255,G230/G$255*100,0)</f>
        <v>0</v>
      </c>
      <c r="K230" s="21">
        <v>0</v>
      </c>
      <c r="M230" s="22">
        <v>0</v>
      </c>
      <c r="O230" s="22">
        <f>IF(M$255,M230/M$255*100,0)</f>
        <v>0</v>
      </c>
      <c r="Q230" s="21">
        <v>0</v>
      </c>
      <c r="S230" s="20">
        <v>0</v>
      </c>
      <c r="U230" s="20">
        <f>IF(S$255,S230/S$255*100,0)</f>
        <v>0</v>
      </c>
      <c r="W230" s="21">
        <v>0</v>
      </c>
      <c r="Y230" s="21">
        <f>(E230+K230+Q230)</f>
        <v>0</v>
      </c>
      <c r="AB230" s="21">
        <v>0</v>
      </c>
      <c r="AD230" s="22">
        <f>IF($Y230,AB230/$Y230*100,0)</f>
        <v>0</v>
      </c>
      <c r="AF230" s="21">
        <v>0</v>
      </c>
      <c r="AH230" s="22">
        <f>IF($Y230,AF230/$Y230*100,0)</f>
        <v>0</v>
      </c>
      <c r="AJ230" s="21">
        <v>0</v>
      </c>
      <c r="AL230" s="22">
        <f>IF($Y230,AJ230/$Y230*100,0)</f>
        <v>0</v>
      </c>
      <c r="AN230" s="21">
        <v>0</v>
      </c>
      <c r="AP230" s="21">
        <v>0</v>
      </c>
      <c r="AR230" s="21">
        <v>0</v>
      </c>
      <c r="AS230" s="95"/>
      <c r="AT230" s="83">
        <v>15</v>
      </c>
      <c r="AU230" s="95"/>
      <c r="AV230" s="28">
        <v>0</v>
      </c>
      <c r="AW230" s="95"/>
      <c r="AX230" s="28">
        <f>IF(E230,AV230,0)</f>
        <v>0</v>
      </c>
      <c r="AY230" s="95"/>
      <c r="AZ230" s="28">
        <f>IF(K230,AV230,0)</f>
        <v>0</v>
      </c>
      <c r="BA230" s="95"/>
      <c r="BB230" s="28">
        <f>IF(Q230,AV230,0)</f>
        <v>0</v>
      </c>
    </row>
    <row r="231" spans="1:54" ht="11.25" x14ac:dyDescent="0.25">
      <c r="A231" s="83">
        <v>15</v>
      </c>
      <c r="B231" s="91"/>
      <c r="C231" s="83" t="s">
        <v>228</v>
      </c>
      <c r="D231" s="95"/>
      <c r="E231" s="21">
        <v>0</v>
      </c>
      <c r="G231" s="22">
        <f>(E231/$AV231)</f>
        <v>0</v>
      </c>
      <c r="I231" s="22">
        <f>IF(G$255,G231/G$255*100,0)</f>
        <v>0</v>
      </c>
      <c r="K231" s="21">
        <v>0</v>
      </c>
      <c r="M231" s="22">
        <f>(K231/$AV231)</f>
        <v>0</v>
      </c>
      <c r="O231" s="22">
        <f>IF(M$255,M231/M$255*100,0)</f>
        <v>0</v>
      </c>
      <c r="Q231" s="21">
        <v>0</v>
      </c>
      <c r="S231" s="20">
        <f>(Q231/$AV231)</f>
        <v>0</v>
      </c>
      <c r="U231" s="20">
        <f>IF(S$255,S231/S$255*100,0)</f>
        <v>0</v>
      </c>
      <c r="W231" s="21">
        <v>0</v>
      </c>
      <c r="Y231" s="21">
        <f>(E231+K231+Q231)</f>
        <v>0</v>
      </c>
      <c r="AB231" s="21">
        <v>0</v>
      </c>
      <c r="AD231" s="22">
        <f>IF($Y231,AB231/$Y231*100,0)</f>
        <v>0</v>
      </c>
      <c r="AF231" s="21">
        <v>0</v>
      </c>
      <c r="AH231" s="22">
        <f>IF($Y231,AF231/$Y231*100,0)</f>
        <v>0</v>
      </c>
      <c r="AJ231" s="21">
        <v>0</v>
      </c>
      <c r="AL231" s="22">
        <f>IF($Y231,AJ231/$Y231*100,0)</f>
        <v>0</v>
      </c>
      <c r="AN231" s="21">
        <v>0</v>
      </c>
      <c r="AP231" s="21">
        <v>0</v>
      </c>
      <c r="AR231" s="21">
        <v>0</v>
      </c>
      <c r="AS231" s="95"/>
      <c r="AT231" s="83">
        <v>16</v>
      </c>
      <c r="AU231" s="95"/>
      <c r="AV231" s="28">
        <v>7473</v>
      </c>
      <c r="AW231" s="95"/>
      <c r="AX231" s="28">
        <f>IF(E231,AV231,0)</f>
        <v>0</v>
      </c>
      <c r="AY231" s="95"/>
      <c r="AZ231" s="28">
        <f>IF(K231,AV231,0)</f>
        <v>0</v>
      </c>
      <c r="BA231" s="95"/>
      <c r="BB231" s="28">
        <f>IF(Q231,AV231,0)</f>
        <v>0</v>
      </c>
    </row>
    <row r="232" spans="1:54" ht="11.25" x14ac:dyDescent="0.25">
      <c r="A232" s="83">
        <v>16</v>
      </c>
      <c r="B232" s="91"/>
      <c r="C232" s="83" t="s">
        <v>229</v>
      </c>
      <c r="D232" s="95"/>
      <c r="E232" s="21">
        <v>0</v>
      </c>
      <c r="G232" s="22">
        <f>(E232/$AV232)</f>
        <v>0</v>
      </c>
      <c r="I232" s="22">
        <f>IF(G$255,G232/G$255*100,0)</f>
        <v>0</v>
      </c>
      <c r="K232" s="21">
        <v>0</v>
      </c>
      <c r="M232" s="22">
        <f>(K232/$AV232)</f>
        <v>0</v>
      </c>
      <c r="O232" s="22">
        <f>IF(M$255,M232/M$255*100,0)</f>
        <v>0</v>
      </c>
      <c r="Q232" s="21">
        <v>15537</v>
      </c>
      <c r="S232" s="20">
        <f>(Q232/$AV232)</f>
        <v>1.035040969955366</v>
      </c>
      <c r="U232" s="20">
        <f>IF(S$255,S232/S$255*100,0)</f>
        <v>25.933718218258743</v>
      </c>
      <c r="W232" s="21">
        <v>15537</v>
      </c>
      <c r="Y232" s="21">
        <f>(E232+K232+Q232)</f>
        <v>15537</v>
      </c>
      <c r="AB232" s="21">
        <v>0</v>
      </c>
      <c r="AD232" s="22">
        <f>IF($Y232,AB232/$Y232*100,0)</f>
        <v>0</v>
      </c>
      <c r="AF232" s="21">
        <v>0</v>
      </c>
      <c r="AH232" s="22">
        <f>IF($Y232,AF232/$Y232*100,0)</f>
        <v>0</v>
      </c>
      <c r="AJ232" s="21">
        <v>0</v>
      </c>
      <c r="AL232" s="22">
        <f>IF($Y232,AJ232/$Y232*100,0)</f>
        <v>0</v>
      </c>
      <c r="AN232" s="21">
        <v>0</v>
      </c>
      <c r="AP232" s="21">
        <v>0</v>
      </c>
      <c r="AR232" s="21">
        <v>0</v>
      </c>
      <c r="AS232" s="95"/>
      <c r="AT232" s="83">
        <v>17</v>
      </c>
      <c r="AU232" s="95"/>
      <c r="AV232" s="28">
        <v>15011</v>
      </c>
      <c r="AW232" s="95"/>
      <c r="AX232" s="28">
        <f>IF(E232,AV232,0)</f>
        <v>0</v>
      </c>
      <c r="AY232" s="95"/>
      <c r="AZ232" s="28">
        <f>IF(K232,AV232,0)</f>
        <v>0</v>
      </c>
      <c r="BA232" s="95"/>
      <c r="BB232" s="28">
        <f>IF(Q232,AV232,0)</f>
        <v>15011</v>
      </c>
    </row>
    <row r="233" spans="1:54" ht="11.25" x14ac:dyDescent="0.25">
      <c r="A233" s="83">
        <v>17</v>
      </c>
      <c r="B233" s="91"/>
      <c r="C233" s="83" t="s">
        <v>230</v>
      </c>
      <c r="D233" s="95"/>
      <c r="E233" s="21">
        <v>0</v>
      </c>
      <c r="G233" s="22">
        <f>(E233/$AV233)</f>
        <v>0</v>
      </c>
      <c r="I233" s="22">
        <f>IF(G$255,G233/G$255*100,0)</f>
        <v>0</v>
      </c>
      <c r="K233" s="21">
        <v>0</v>
      </c>
      <c r="M233" s="22">
        <f>(K233/$AV233)</f>
        <v>0</v>
      </c>
      <c r="O233" s="22">
        <f>IF(M$255,M233/M$255*100,0)</f>
        <v>0</v>
      </c>
      <c r="Q233" s="21">
        <v>123327</v>
      </c>
      <c r="S233" s="20">
        <f>(Q233/$AV233)</f>
        <v>5.0021091056580813</v>
      </c>
      <c r="U233" s="20">
        <f>IF(S$255,S233/S$255*100,0)</f>
        <v>125.33154900014922</v>
      </c>
      <c r="W233" s="21">
        <v>123327</v>
      </c>
      <c r="Y233" s="21">
        <f>(E233+K233+Q233)</f>
        <v>123327</v>
      </c>
      <c r="AB233" s="21">
        <v>0</v>
      </c>
      <c r="AD233" s="22">
        <f>IF($Y233,AB233/$Y233*100,0)</f>
        <v>0</v>
      </c>
      <c r="AF233" s="21">
        <v>0</v>
      </c>
      <c r="AH233" s="22">
        <f>IF($Y233,AF233/$Y233*100,0)</f>
        <v>0</v>
      </c>
      <c r="AJ233" s="21">
        <v>0</v>
      </c>
      <c r="AL233" s="22">
        <f>IF($Y233,AJ233/$Y233*100,0)</f>
        <v>0</v>
      </c>
      <c r="AN233" s="21">
        <v>0</v>
      </c>
      <c r="AP233" s="21">
        <v>0</v>
      </c>
      <c r="AR233" s="21">
        <v>0</v>
      </c>
      <c r="AS233" s="95"/>
      <c r="AT233" s="83">
        <v>18</v>
      </c>
      <c r="AU233" s="95"/>
      <c r="AV233" s="28">
        <v>24655</v>
      </c>
      <c r="AW233" s="95"/>
      <c r="AX233" s="28">
        <f>IF(E233,AV233,0)</f>
        <v>0</v>
      </c>
      <c r="AY233" s="95"/>
      <c r="AZ233" s="28">
        <f>IF(K233,AV233,0)</f>
        <v>0</v>
      </c>
      <c r="BA233" s="95"/>
      <c r="BB233" s="28">
        <f>IF(Q233,AV233,0)</f>
        <v>24655</v>
      </c>
    </row>
    <row r="234" spans="1:54" ht="11.25" x14ac:dyDescent="0.25">
      <c r="A234" s="83">
        <v>18</v>
      </c>
      <c r="B234" s="91"/>
      <c r="C234" s="83" t="s">
        <v>231</v>
      </c>
      <c r="D234" s="95"/>
      <c r="E234" s="21">
        <v>0</v>
      </c>
      <c r="G234" s="22">
        <f>(E234/$AV234)</f>
        <v>0</v>
      </c>
      <c r="I234" s="22">
        <f>IF(G$255,G234/G$255*100,0)</f>
        <v>0</v>
      </c>
      <c r="K234" s="21">
        <v>0</v>
      </c>
      <c r="M234" s="22">
        <f>(K234/$AV234)</f>
        <v>0</v>
      </c>
      <c r="O234" s="22">
        <f>IF(M$255,M234/M$255*100,0)</f>
        <v>0</v>
      </c>
      <c r="Q234" s="21">
        <v>333731</v>
      </c>
      <c r="S234" s="20">
        <f>(Q234/$AV234)</f>
        <v>6.9167046632124354</v>
      </c>
      <c r="U234" s="20">
        <f>IF(S$255,S234/S$255*100,0)</f>
        <v>173.30315894877356</v>
      </c>
      <c r="W234" s="21">
        <v>333731</v>
      </c>
      <c r="Y234" s="21">
        <f>(E234+K234+Q234)</f>
        <v>333731</v>
      </c>
      <c r="AB234" s="21">
        <v>0</v>
      </c>
      <c r="AD234" s="22">
        <f>IF($Y234,AB234/$Y234*100,0)</f>
        <v>0</v>
      </c>
      <c r="AF234" s="21">
        <v>0</v>
      </c>
      <c r="AH234" s="22">
        <f>IF($Y234,AF234/$Y234*100,0)</f>
        <v>0</v>
      </c>
      <c r="AJ234" s="21">
        <v>0</v>
      </c>
      <c r="AL234" s="22">
        <f>IF($Y234,AJ234/$Y234*100,0)</f>
        <v>0</v>
      </c>
      <c r="AN234" s="21">
        <v>0</v>
      </c>
      <c r="AP234" s="21">
        <v>0</v>
      </c>
      <c r="AR234" s="21">
        <v>0</v>
      </c>
      <c r="AS234" s="95"/>
      <c r="AT234" s="83">
        <v>19</v>
      </c>
      <c r="AU234" s="95"/>
      <c r="AV234" s="28">
        <v>48250</v>
      </c>
      <c r="AW234" s="95"/>
      <c r="AX234" s="28">
        <f>IF(E234,AV234,0)</f>
        <v>0</v>
      </c>
      <c r="AY234" s="95"/>
      <c r="AZ234" s="28">
        <f>IF(K234,AV234,0)</f>
        <v>0</v>
      </c>
      <c r="BA234" s="95"/>
      <c r="BB234" s="28">
        <f>IF(Q234,AV234,0)</f>
        <v>48250</v>
      </c>
    </row>
    <row r="235" spans="1:54" ht="11.25" x14ac:dyDescent="0.25">
      <c r="A235" s="83">
        <v>19</v>
      </c>
      <c r="B235" s="91"/>
      <c r="C235" s="83" t="s">
        <v>232</v>
      </c>
      <c r="D235" s="95"/>
      <c r="E235" s="21">
        <v>0</v>
      </c>
      <c r="G235" s="22">
        <f>(E235/$AV235)</f>
        <v>0</v>
      </c>
      <c r="I235" s="22">
        <f>IF(G$255,G235/G$255*100,0)</f>
        <v>0</v>
      </c>
      <c r="K235" s="21">
        <v>0</v>
      </c>
      <c r="M235" s="22">
        <f>(K235/$AV235)</f>
        <v>0</v>
      </c>
      <c r="O235" s="22">
        <f>IF(M$255,M235/M$255*100,0)</f>
        <v>0</v>
      </c>
      <c r="Q235" s="21">
        <v>14254</v>
      </c>
      <c r="S235" s="20">
        <f>(Q235/$AV235)</f>
        <v>2.9505278410267026</v>
      </c>
      <c r="U235" s="20">
        <f>IF(S$255,S235/S$255*100,0)</f>
        <v>73.927660687299678</v>
      </c>
      <c r="W235" s="21">
        <v>14254</v>
      </c>
      <c r="Y235" s="21">
        <f>(E235+K235+Q235)</f>
        <v>14254</v>
      </c>
      <c r="AB235" s="21">
        <v>0</v>
      </c>
      <c r="AD235" s="22">
        <f>IF($Y235,AB235/$Y235*100,0)</f>
        <v>0</v>
      </c>
      <c r="AF235" s="21">
        <v>0</v>
      </c>
      <c r="AH235" s="22">
        <f>IF($Y235,AF235/$Y235*100,0)</f>
        <v>0</v>
      </c>
      <c r="AJ235" s="21">
        <v>0</v>
      </c>
      <c r="AL235" s="22">
        <f>IF($Y235,AJ235/$Y235*100,0)</f>
        <v>0</v>
      </c>
      <c r="AN235" s="21">
        <v>0</v>
      </c>
      <c r="AP235" s="21">
        <v>0</v>
      </c>
      <c r="AR235" s="21">
        <v>0</v>
      </c>
      <c r="AS235" s="95"/>
      <c r="AT235" s="83">
        <v>20</v>
      </c>
      <c r="AU235" s="95"/>
      <c r="AV235" s="28">
        <v>4831</v>
      </c>
      <c r="AW235" s="95"/>
      <c r="AX235" s="28">
        <f>IF(E235,AV235,0)</f>
        <v>0</v>
      </c>
      <c r="AY235" s="95"/>
      <c r="AZ235" s="28">
        <f>IF(K235,AV235,0)</f>
        <v>0</v>
      </c>
      <c r="BA235" s="95"/>
      <c r="BB235" s="28">
        <f>IF(Q235,AV235,0)</f>
        <v>4831</v>
      </c>
    </row>
    <row r="236" spans="1:54" ht="11.25" x14ac:dyDescent="0.25">
      <c r="A236" s="83">
        <v>20</v>
      </c>
      <c r="B236" s="91"/>
      <c r="C236" s="83" t="s">
        <v>233</v>
      </c>
      <c r="D236" s="95"/>
      <c r="E236" s="21">
        <v>0</v>
      </c>
      <c r="G236" s="22">
        <f>(E236/$AV236)</f>
        <v>0</v>
      </c>
      <c r="I236" s="22">
        <f>IF(G$255,G236/G$255*100,0)</f>
        <v>0</v>
      </c>
      <c r="K236" s="21">
        <v>0</v>
      </c>
      <c r="M236" s="22">
        <f>(K236/$AV236)</f>
        <v>0</v>
      </c>
      <c r="O236" s="22">
        <f>IF(M$255,M236/M$255*100,0)</f>
        <v>0</v>
      </c>
      <c r="Q236" s="21">
        <v>0</v>
      </c>
      <c r="S236" s="20">
        <f>(Q236/$AV236)</f>
        <v>0</v>
      </c>
      <c r="U236" s="20">
        <f>IF(S$255,S236/S$255*100,0)</f>
        <v>0</v>
      </c>
      <c r="W236" s="21">
        <v>0</v>
      </c>
      <c r="Y236" s="21">
        <f>(E236+K236+Q236)</f>
        <v>0</v>
      </c>
      <c r="AB236" s="21">
        <v>0</v>
      </c>
      <c r="AD236" s="22">
        <f>IF($Y236,AB236/$Y236*100,0)</f>
        <v>0</v>
      </c>
      <c r="AF236" s="21">
        <v>0</v>
      </c>
      <c r="AH236" s="22">
        <f>IF($Y236,AF236/$Y236*100,0)</f>
        <v>0</v>
      </c>
      <c r="AJ236" s="21">
        <v>0</v>
      </c>
      <c r="AL236" s="22">
        <f>IF($Y236,AJ236/$Y236*100,0)</f>
        <v>0</v>
      </c>
      <c r="AN236" s="21">
        <v>0</v>
      </c>
      <c r="AP236" s="21">
        <v>0</v>
      </c>
      <c r="AR236" s="21">
        <v>0</v>
      </c>
      <c r="AS236" s="95"/>
      <c r="AT236" s="83">
        <v>21</v>
      </c>
      <c r="AU236" s="95"/>
      <c r="AV236" s="28">
        <v>5751</v>
      </c>
      <c r="AW236" s="95"/>
      <c r="AX236" s="28">
        <f>IF(E236,AV236,0)</f>
        <v>0</v>
      </c>
      <c r="AY236" s="95"/>
      <c r="AZ236" s="28">
        <f>IF(K236,AV236,0)</f>
        <v>0</v>
      </c>
      <c r="BA236" s="95"/>
      <c r="BB236" s="28">
        <f>IF(Q236,AV236,0)</f>
        <v>0</v>
      </c>
    </row>
    <row r="237" spans="1:54" ht="11.25" x14ac:dyDescent="0.25">
      <c r="A237" s="83">
        <v>21</v>
      </c>
      <c r="B237" s="91"/>
      <c r="C237" s="83" t="s">
        <v>187</v>
      </c>
      <c r="D237" s="95"/>
      <c r="E237" s="21">
        <v>0</v>
      </c>
      <c r="G237" s="22">
        <f>(E237/$AV237)</f>
        <v>0</v>
      </c>
      <c r="I237" s="22">
        <f>IF(G$255,G237/G$255*100,0)</f>
        <v>0</v>
      </c>
      <c r="K237" s="21">
        <v>0</v>
      </c>
      <c r="M237" s="22">
        <f>(K237/$AV237)</f>
        <v>0</v>
      </c>
      <c r="O237" s="22">
        <f>IF(M$255,M237/M$255*100,0)</f>
        <v>0</v>
      </c>
      <c r="Q237" s="21">
        <v>0</v>
      </c>
      <c r="S237" s="20">
        <f>(Q237/$AV237)</f>
        <v>0</v>
      </c>
      <c r="U237" s="20">
        <f>IF(S$255,S237/S$255*100,0)</f>
        <v>0</v>
      </c>
      <c r="W237" s="21">
        <v>0</v>
      </c>
      <c r="Y237" s="21">
        <f>(E237+K237+Q237)</f>
        <v>0</v>
      </c>
      <c r="AB237" s="21">
        <v>0</v>
      </c>
      <c r="AD237" s="22">
        <f>IF($Y237,AB237/$Y237*100,0)</f>
        <v>0</v>
      </c>
      <c r="AF237" s="21">
        <v>0</v>
      </c>
      <c r="AH237" s="22">
        <f>IF($Y237,AF237/$Y237*100,0)</f>
        <v>0</v>
      </c>
      <c r="AJ237" s="21">
        <v>0</v>
      </c>
      <c r="AL237" s="22">
        <f>IF($Y237,AJ237/$Y237*100,0)</f>
        <v>0</v>
      </c>
      <c r="AN237" s="21">
        <v>0</v>
      </c>
      <c r="AP237" s="21">
        <v>0</v>
      </c>
      <c r="AR237" s="21">
        <v>0</v>
      </c>
      <c r="AS237" s="95"/>
      <c r="AT237" s="83">
        <v>22</v>
      </c>
      <c r="AU237" s="95"/>
      <c r="AV237" s="28">
        <v>4880</v>
      </c>
      <c r="AW237" s="95"/>
      <c r="AX237" s="28">
        <f>IF(E237,AV237,0)</f>
        <v>0</v>
      </c>
      <c r="AY237" s="95"/>
      <c r="AZ237" s="28">
        <f>IF(K237,AV237,0)</f>
        <v>0</v>
      </c>
      <c r="BA237" s="95"/>
      <c r="BB237" s="28">
        <f>IF(Q237,AV237,0)</f>
        <v>0</v>
      </c>
    </row>
    <row r="238" spans="1:54" ht="11.25" x14ac:dyDescent="0.25">
      <c r="A238" s="83">
        <v>22</v>
      </c>
      <c r="B238" s="91"/>
      <c r="C238" s="83" t="s">
        <v>195</v>
      </c>
      <c r="D238" s="95"/>
      <c r="E238" s="21">
        <v>4000</v>
      </c>
      <c r="G238" s="22">
        <f>(E238/$AV238)</f>
        <v>0.44518642181413465</v>
      </c>
      <c r="I238" s="22">
        <f>IF(G$255,G238/G$255*100,0)</f>
        <v>3879.6994991652755</v>
      </c>
      <c r="K238" s="21">
        <v>4000</v>
      </c>
      <c r="M238" s="22">
        <f>(K238/$AV238)</f>
        <v>0.44518642181413465</v>
      </c>
      <c r="O238" s="22">
        <f>IF(M$255,M238/M$255*100,0)</f>
        <v>3879.6994991652755</v>
      </c>
      <c r="Q238" s="21">
        <v>14238</v>
      </c>
      <c r="S238" s="20">
        <f>(Q238/$AV238)</f>
        <v>1.5846410684474124</v>
      </c>
      <c r="U238" s="20">
        <f>IF(S$255,S238/S$255*100,0)</f>
        <v>39.704355807256427</v>
      </c>
      <c r="W238" s="21">
        <v>14238</v>
      </c>
      <c r="Y238" s="21">
        <f>(E238+K238+Q238)</f>
        <v>22238</v>
      </c>
      <c r="AB238" s="21">
        <v>0</v>
      </c>
      <c r="AD238" s="22">
        <f>IF($Y238,AB238/$Y238*100,0)</f>
        <v>0</v>
      </c>
      <c r="AF238" s="21">
        <v>0</v>
      </c>
      <c r="AH238" s="22">
        <f>IF($Y238,AF238/$Y238*100,0)</f>
        <v>0</v>
      </c>
      <c r="AJ238" s="21">
        <v>0</v>
      </c>
      <c r="AL238" s="22">
        <f>IF($Y238,AJ238/$Y238*100,0)</f>
        <v>0</v>
      </c>
      <c r="AN238" s="21">
        <v>0</v>
      </c>
      <c r="AP238" s="21">
        <v>0</v>
      </c>
      <c r="AR238" s="21">
        <v>0</v>
      </c>
      <c r="AS238" s="95"/>
      <c r="AT238" s="83">
        <v>23</v>
      </c>
      <c r="AU238" s="95"/>
      <c r="AV238" s="28">
        <v>8985</v>
      </c>
      <c r="AW238" s="95"/>
      <c r="AX238" s="28">
        <f>IF(E238,AV238,0)</f>
        <v>8985</v>
      </c>
      <c r="AY238" s="95"/>
      <c r="AZ238" s="28">
        <f>IF(K238,AV238,0)</f>
        <v>8985</v>
      </c>
      <c r="BA238" s="95"/>
      <c r="BB238" s="28">
        <f>IF(Q238,AV238,0)</f>
        <v>8985</v>
      </c>
    </row>
    <row r="239" spans="1:54" ht="11.25" x14ac:dyDescent="0.25">
      <c r="A239" s="83">
        <v>23</v>
      </c>
      <c r="B239" s="91"/>
      <c r="C239" s="106" t="s">
        <v>234</v>
      </c>
      <c r="D239" s="95"/>
      <c r="E239" s="21">
        <v>0</v>
      </c>
      <c r="G239" s="22">
        <f>(E239/$AV239)</f>
        <v>0</v>
      </c>
      <c r="I239" s="22">
        <f>IF(G$255,G239/G$255*100,0)</f>
        <v>0</v>
      </c>
      <c r="K239" s="21">
        <v>0</v>
      </c>
      <c r="M239" s="22">
        <f>(K239/$AV239)</f>
        <v>0</v>
      </c>
      <c r="O239" s="22">
        <f>IF(M$255,M239/M$255*100,0)</f>
        <v>0</v>
      </c>
      <c r="Q239" s="21">
        <v>58279</v>
      </c>
      <c r="S239" s="20">
        <f>(Q239/$AV239)</f>
        <v>6.5269347071340578</v>
      </c>
      <c r="U239" s="20">
        <f>IF(S$255,S239/S$255*100,0)</f>
        <v>163.53718397358429</v>
      </c>
      <c r="W239" s="21">
        <v>58279</v>
      </c>
      <c r="Y239" s="21">
        <f>(E239+K239+Q239)</f>
        <v>58279</v>
      </c>
      <c r="AB239" s="21">
        <v>0</v>
      </c>
      <c r="AD239" s="22">
        <f>IF($Y239,AB239/$Y239*100,0)</f>
        <v>0</v>
      </c>
      <c r="AF239" s="21">
        <v>0</v>
      </c>
      <c r="AH239" s="22">
        <f>IF($Y239,AF239/$Y239*100,0)</f>
        <v>0</v>
      </c>
      <c r="AJ239" s="21">
        <v>0</v>
      </c>
      <c r="AL239" s="22">
        <f>IF($Y239,AJ239/$Y239*100,0)</f>
        <v>0</v>
      </c>
      <c r="AN239" s="21">
        <v>0</v>
      </c>
      <c r="AP239" s="21">
        <v>0</v>
      </c>
      <c r="AR239" s="21">
        <v>0</v>
      </c>
      <c r="AS239" s="95"/>
      <c r="AT239" s="83">
        <v>24</v>
      </c>
      <c r="AU239" s="95"/>
      <c r="AV239" s="28">
        <v>8929</v>
      </c>
      <c r="AW239" s="95"/>
      <c r="AX239" s="28">
        <f>IF(E239,AV239,0)</f>
        <v>0</v>
      </c>
      <c r="AY239" s="95"/>
      <c r="AZ239" s="28">
        <f>IF(K239,AV239,0)</f>
        <v>0</v>
      </c>
      <c r="BA239" s="95"/>
      <c r="BB239" s="28">
        <f>IF(Q239,AV239,0)</f>
        <v>8929</v>
      </c>
    </row>
    <row r="240" spans="1:54" ht="11.25" x14ac:dyDescent="0.25">
      <c r="A240" s="83">
        <v>24</v>
      </c>
      <c r="B240" s="91"/>
      <c r="C240" s="83" t="s">
        <v>235</v>
      </c>
      <c r="D240" s="95"/>
      <c r="E240" s="21">
        <v>0</v>
      </c>
      <c r="G240" s="22">
        <v>0</v>
      </c>
      <c r="I240" s="22">
        <f>IF(G$255,G240/G$255*100,0)</f>
        <v>0</v>
      </c>
      <c r="K240" s="21">
        <v>0</v>
      </c>
      <c r="M240" s="22">
        <v>0</v>
      </c>
      <c r="O240" s="22">
        <f>IF(M$255,M240/M$255*100,0)</f>
        <v>0</v>
      </c>
      <c r="Q240" s="21">
        <v>0</v>
      </c>
      <c r="S240" s="20">
        <v>0</v>
      </c>
      <c r="U240" s="20">
        <f>IF(S$255,S240/S$255*100,0)</f>
        <v>0</v>
      </c>
      <c r="W240" s="21">
        <v>0</v>
      </c>
      <c r="Y240" s="21">
        <f>(E240+K240+Q240)</f>
        <v>0</v>
      </c>
      <c r="AB240" s="21">
        <v>0</v>
      </c>
      <c r="AD240" s="22">
        <f>IF($Y240,AB240/$Y240*100,0)</f>
        <v>0</v>
      </c>
      <c r="AF240" s="21">
        <v>0</v>
      </c>
      <c r="AH240" s="22">
        <f>IF($Y240,AF240/$Y240*100,0)</f>
        <v>0</v>
      </c>
      <c r="AJ240" s="21">
        <v>0</v>
      </c>
      <c r="AL240" s="22">
        <f>IF($Y240,AJ240/$Y240*100,0)</f>
        <v>0</v>
      </c>
      <c r="AN240" s="21">
        <v>0</v>
      </c>
      <c r="AP240" s="21">
        <v>0</v>
      </c>
      <c r="AR240" s="21">
        <v>0</v>
      </c>
      <c r="AS240" s="95"/>
      <c r="AT240" s="83">
        <v>25</v>
      </c>
      <c r="AU240" s="95"/>
      <c r="AV240" s="28">
        <v>0</v>
      </c>
      <c r="AW240" s="95"/>
      <c r="AX240" s="28">
        <f>IF(E240,AV240,0)</f>
        <v>0</v>
      </c>
      <c r="AY240" s="95"/>
      <c r="AZ240" s="28">
        <f>IF(K240,AV240,0)</f>
        <v>0</v>
      </c>
      <c r="BA240" s="95"/>
      <c r="BB240" s="28">
        <f>IF(Q240,AV240,0)</f>
        <v>0</v>
      </c>
    </row>
    <row r="241" spans="1:54" ht="11.25" x14ac:dyDescent="0.25">
      <c r="A241" s="83">
        <v>25</v>
      </c>
      <c r="B241" s="91"/>
      <c r="C241" s="83" t="s">
        <v>236</v>
      </c>
      <c r="D241" s="95"/>
      <c r="E241" s="21">
        <v>0</v>
      </c>
      <c r="G241" s="22">
        <f>(E241/$AV241)</f>
        <v>0</v>
      </c>
      <c r="I241" s="22">
        <f>IF(G$255,G241/G$255*100,0)</f>
        <v>0</v>
      </c>
      <c r="K241" s="21">
        <v>0</v>
      </c>
      <c r="M241" s="22">
        <f>(K241/$AV241)</f>
        <v>0</v>
      </c>
      <c r="O241" s="22">
        <f>IF(M$255,M241/M$255*100,0)</f>
        <v>0</v>
      </c>
      <c r="Q241" s="21">
        <v>1901</v>
      </c>
      <c r="S241" s="20">
        <f>(Q241/$AV241)</f>
        <v>0.3877218029777687</v>
      </c>
      <c r="U241" s="20">
        <f>IF(S$255,S241/S$255*100,0)</f>
        <v>9.7146569820654456</v>
      </c>
      <c r="W241" s="21">
        <v>1901</v>
      </c>
      <c r="Y241" s="21">
        <f>(E241+K241+Q241)</f>
        <v>1901</v>
      </c>
      <c r="AB241" s="21">
        <v>0</v>
      </c>
      <c r="AD241" s="22">
        <f>IF($Y241,AB241/$Y241*100,0)</f>
        <v>0</v>
      </c>
      <c r="AF241" s="21">
        <v>0</v>
      </c>
      <c r="AH241" s="22">
        <f>IF($Y241,AF241/$Y241*100,0)</f>
        <v>0</v>
      </c>
      <c r="AJ241" s="21">
        <v>0</v>
      </c>
      <c r="AL241" s="22">
        <f>IF($Y241,AJ241/$Y241*100,0)</f>
        <v>0</v>
      </c>
      <c r="AN241" s="21">
        <v>0</v>
      </c>
      <c r="AP241" s="21">
        <v>0</v>
      </c>
      <c r="AR241" s="21">
        <v>0</v>
      </c>
      <c r="AS241" s="95"/>
      <c r="AT241" s="83">
        <v>26</v>
      </c>
      <c r="AU241" s="95"/>
      <c r="AV241" s="28">
        <v>4903</v>
      </c>
      <c r="AW241" s="95"/>
      <c r="AX241" s="28">
        <f>IF(E241,AV241,0)</f>
        <v>0</v>
      </c>
      <c r="AY241" s="95"/>
      <c r="AZ241" s="28">
        <f>IF(K241,AV241,0)</f>
        <v>0</v>
      </c>
      <c r="BA241" s="95"/>
      <c r="BB241" s="28">
        <f>IF(Q241,AV241,0)</f>
        <v>4903</v>
      </c>
    </row>
    <row r="242" spans="1:54" ht="11.25" x14ac:dyDescent="0.25">
      <c r="A242" s="83">
        <v>26</v>
      </c>
      <c r="B242" s="91"/>
      <c r="C242" s="83" t="s">
        <v>237</v>
      </c>
      <c r="D242" s="95"/>
      <c r="E242" s="21">
        <v>0</v>
      </c>
      <c r="G242" s="22">
        <f>(E242/$AV242)</f>
        <v>0</v>
      </c>
      <c r="I242" s="22">
        <f>IF(G$255,G242/G$255*100,0)</f>
        <v>0</v>
      </c>
      <c r="K242" s="21">
        <v>0</v>
      </c>
      <c r="M242" s="22">
        <f>(K242/$AV242)</f>
        <v>0</v>
      </c>
      <c r="O242" s="22">
        <f>IF(M$255,M242/M$255*100,0)</f>
        <v>0</v>
      </c>
      <c r="Q242" s="21">
        <v>79028</v>
      </c>
      <c r="S242" s="20">
        <f>(Q242/$AV242)</f>
        <v>9.2614555256064683</v>
      </c>
      <c r="U242" s="20">
        <f>IF(S$255,S242/S$255*100,0)</f>
        <v>232.05262870161656</v>
      </c>
      <c r="W242" s="21">
        <v>79028</v>
      </c>
      <c r="Y242" s="21">
        <f>(E242+K242+Q242)</f>
        <v>79028</v>
      </c>
      <c r="AB242" s="21">
        <v>0</v>
      </c>
      <c r="AD242" s="22">
        <f>IF($Y242,AB242/$Y242*100,0)</f>
        <v>0</v>
      </c>
      <c r="AF242" s="21">
        <v>0</v>
      </c>
      <c r="AH242" s="22">
        <f>IF($Y242,AF242/$Y242*100,0)</f>
        <v>0</v>
      </c>
      <c r="AJ242" s="21">
        <v>0</v>
      </c>
      <c r="AL242" s="22">
        <f>IF($Y242,AJ242/$Y242*100,0)</f>
        <v>0</v>
      </c>
      <c r="AN242" s="21">
        <v>0</v>
      </c>
      <c r="AP242" s="21">
        <v>0</v>
      </c>
      <c r="AR242" s="21">
        <v>0</v>
      </c>
      <c r="AS242" s="95"/>
      <c r="AT242" s="83">
        <v>27</v>
      </c>
      <c r="AU242" s="95"/>
      <c r="AV242" s="28">
        <v>8533</v>
      </c>
      <c r="AW242" s="95"/>
      <c r="AX242" s="28">
        <f>IF(E242,AV242,0)</f>
        <v>0</v>
      </c>
      <c r="AY242" s="95"/>
      <c r="AZ242" s="28">
        <f>IF(K242,AV242,0)</f>
        <v>0</v>
      </c>
      <c r="BA242" s="95"/>
      <c r="BB242" s="28">
        <f>IF(Q242,AV242,0)</f>
        <v>8533</v>
      </c>
    </row>
    <row r="243" spans="1:54" ht="11.25" x14ac:dyDescent="0.25">
      <c r="A243" s="83">
        <v>27</v>
      </c>
      <c r="B243" s="91"/>
      <c r="C243" s="83" t="s">
        <v>238</v>
      </c>
      <c r="D243" s="95"/>
      <c r="E243" s="21">
        <v>0</v>
      </c>
      <c r="G243" s="22">
        <f>(E243/$AV243)</f>
        <v>0</v>
      </c>
      <c r="I243" s="22">
        <f>IF(G$255,G243/G$255*100,0)</f>
        <v>0</v>
      </c>
      <c r="K243" s="21">
        <v>0</v>
      </c>
      <c r="M243" s="22">
        <f>(K243/$AV243)</f>
        <v>0</v>
      </c>
      <c r="O243" s="22">
        <f>IF(M$255,M243/M$255*100,0)</f>
        <v>0</v>
      </c>
      <c r="Q243" s="21">
        <v>0</v>
      </c>
      <c r="S243" s="20">
        <f>(Q243/$AV243)</f>
        <v>0</v>
      </c>
      <c r="U243" s="20">
        <f>IF(S$255,S243/S$255*100,0)</f>
        <v>0</v>
      </c>
      <c r="W243" s="21">
        <v>0</v>
      </c>
      <c r="Y243" s="21">
        <f>(E243+K243+Q243)</f>
        <v>0</v>
      </c>
      <c r="AB243" s="21">
        <v>0</v>
      </c>
      <c r="AD243" s="22">
        <f>IF($Y243,AB243/$Y243*100,0)</f>
        <v>0</v>
      </c>
      <c r="AF243" s="21">
        <v>0</v>
      </c>
      <c r="AH243" s="22">
        <f>IF($Y243,AF243/$Y243*100,0)</f>
        <v>0</v>
      </c>
      <c r="AJ243" s="21">
        <v>0</v>
      </c>
      <c r="AL243" s="22">
        <f>IF($Y243,AJ243/$Y243*100,0)</f>
        <v>0</v>
      </c>
      <c r="AN243" s="21">
        <v>0</v>
      </c>
      <c r="AP243" s="21">
        <v>0</v>
      </c>
      <c r="AR243" s="21">
        <v>0</v>
      </c>
      <c r="AS243" s="95"/>
      <c r="AT243" s="83">
        <v>28</v>
      </c>
      <c r="AU243" s="95"/>
      <c r="AV243" s="28">
        <v>7966</v>
      </c>
      <c r="AW243" s="95"/>
      <c r="AX243" s="28">
        <f>IF(E243,AV243,0)</f>
        <v>0</v>
      </c>
      <c r="AY243" s="95"/>
      <c r="AZ243" s="28">
        <f>IF(K243,AV243,0)</f>
        <v>0</v>
      </c>
      <c r="BA243" s="95"/>
      <c r="BB243" s="28">
        <f>IF(Q243,AV243,0)</f>
        <v>0</v>
      </c>
    </row>
    <row r="244" spans="1:54" ht="11.25" x14ac:dyDescent="0.25">
      <c r="A244" s="83">
        <v>28</v>
      </c>
      <c r="B244" s="91"/>
      <c r="C244" s="83" t="s">
        <v>239</v>
      </c>
      <c r="D244" s="95"/>
      <c r="E244" s="21">
        <v>0</v>
      </c>
      <c r="G244" s="22">
        <f>(E244/$AV244)</f>
        <v>0</v>
      </c>
      <c r="I244" s="22">
        <f>IF(G$255,G244/G$255*100,0)</f>
        <v>0</v>
      </c>
      <c r="K244" s="21">
        <v>0</v>
      </c>
      <c r="M244" s="22">
        <f>(K244/$AV244)</f>
        <v>0</v>
      </c>
      <c r="O244" s="22">
        <f>IF(M$255,M244/M$255*100,0)</f>
        <v>0</v>
      </c>
      <c r="Q244" s="21">
        <v>0</v>
      </c>
      <c r="S244" s="20">
        <f>(Q244/$AV244)</f>
        <v>0</v>
      </c>
      <c r="U244" s="20">
        <f>IF(S$255,S244/S$255*100,0)</f>
        <v>0</v>
      </c>
      <c r="W244" s="21">
        <v>0</v>
      </c>
      <c r="Y244" s="21">
        <f>(E244+K244+Q244)</f>
        <v>0</v>
      </c>
      <c r="AB244" s="21">
        <v>0</v>
      </c>
      <c r="AD244" s="22">
        <f>IF($Y244,AB244/$Y244*100,0)</f>
        <v>0</v>
      </c>
      <c r="AF244" s="21">
        <v>0</v>
      </c>
      <c r="AH244" s="22">
        <f>IF($Y244,AF244/$Y244*100,0)</f>
        <v>0</v>
      </c>
      <c r="AJ244" s="21">
        <v>0</v>
      </c>
      <c r="AL244" s="22">
        <f>IF($Y244,AJ244/$Y244*100,0)</f>
        <v>0</v>
      </c>
      <c r="AN244" s="21">
        <v>0</v>
      </c>
      <c r="AP244" s="21">
        <v>0</v>
      </c>
      <c r="AR244" s="21">
        <v>0</v>
      </c>
      <c r="AS244" s="95"/>
      <c r="AT244" s="83">
        <v>29</v>
      </c>
      <c r="AU244" s="95"/>
      <c r="AV244" s="28">
        <v>4690</v>
      </c>
      <c r="AW244" s="95"/>
      <c r="AX244" s="28">
        <f>IF(E244,AV244,0)</f>
        <v>0</v>
      </c>
      <c r="AY244" s="95"/>
      <c r="AZ244" s="28">
        <f>IF(K244,AV244,0)</f>
        <v>0</v>
      </c>
      <c r="BA244" s="95"/>
      <c r="BB244" s="28">
        <f>IF(Q244,AV244,0)</f>
        <v>0</v>
      </c>
    </row>
    <row r="245" spans="1:54" ht="11.25" x14ac:dyDescent="0.25">
      <c r="A245" s="83">
        <v>29</v>
      </c>
      <c r="B245" s="91"/>
      <c r="C245" s="83" t="s">
        <v>240</v>
      </c>
      <c r="D245" s="95"/>
      <c r="E245" s="21">
        <v>0</v>
      </c>
      <c r="G245" s="22">
        <f>(E245/$AV245)</f>
        <v>0</v>
      </c>
      <c r="I245" s="22">
        <f>IF(G$255,G245/G$255*100,0)</f>
        <v>0</v>
      </c>
      <c r="K245" s="21">
        <v>0</v>
      </c>
      <c r="M245" s="22">
        <f>(K245/$AV245)</f>
        <v>0</v>
      </c>
      <c r="O245" s="22">
        <f>IF(M$255,M245/M$255*100,0)</f>
        <v>0</v>
      </c>
      <c r="Q245" s="21">
        <v>18231</v>
      </c>
      <c r="S245" s="20">
        <f>(Q245/$AV245)</f>
        <v>2.5739093604404912</v>
      </c>
      <c r="U245" s="20">
        <f>IF(S$255,S245/S$255*100,0)</f>
        <v>64.491205672641911</v>
      </c>
      <c r="W245" s="21">
        <v>18231</v>
      </c>
      <c r="Y245" s="21">
        <f>(E245+K245+Q245)</f>
        <v>18231</v>
      </c>
      <c r="AB245" s="21">
        <v>0</v>
      </c>
      <c r="AD245" s="22">
        <f>IF($Y245,AB245/$Y245*100,0)</f>
        <v>0</v>
      </c>
      <c r="AF245" s="21">
        <v>0</v>
      </c>
      <c r="AH245" s="22">
        <f>IF($Y245,AF245/$Y245*100,0)</f>
        <v>0</v>
      </c>
      <c r="AJ245" s="21">
        <v>0</v>
      </c>
      <c r="AL245" s="22">
        <f>IF($Y245,AJ245/$Y245*100,0)</f>
        <v>0</v>
      </c>
      <c r="AN245" s="21">
        <v>0</v>
      </c>
      <c r="AP245" s="21">
        <v>0</v>
      </c>
      <c r="AR245" s="21">
        <v>0</v>
      </c>
      <c r="AS245" s="95"/>
      <c r="AT245" s="83">
        <v>30</v>
      </c>
      <c r="AU245" s="95"/>
      <c r="AV245" s="28">
        <v>7083</v>
      </c>
      <c r="AW245" s="95"/>
      <c r="AX245" s="28">
        <f>IF(E245,AV245,0)</f>
        <v>0</v>
      </c>
      <c r="AY245" s="95"/>
      <c r="AZ245" s="28">
        <f>IF(K245,AV245,0)</f>
        <v>0</v>
      </c>
      <c r="BA245" s="95"/>
      <c r="BB245" s="28">
        <f>IF(Q245,AV245,0)</f>
        <v>7083</v>
      </c>
    </row>
    <row r="246" spans="1:54" ht="11.25" x14ac:dyDescent="0.25">
      <c r="A246" s="83">
        <v>30</v>
      </c>
      <c r="B246" s="91"/>
      <c r="C246" s="83" t="s">
        <v>208</v>
      </c>
      <c r="D246" s="95"/>
      <c r="E246" s="21">
        <v>0</v>
      </c>
      <c r="G246" s="22">
        <f t="shared" ref="G246:G253" si="4">(E246/$AV246)</f>
        <v>0</v>
      </c>
      <c r="I246" s="22">
        <f>IF(G$255,G246/G$255*100,0)</f>
        <v>0</v>
      </c>
      <c r="K246" s="21">
        <v>0</v>
      </c>
      <c r="M246" s="22">
        <f t="shared" ref="M246:M253" si="5">(K246/$AV246)</f>
        <v>0</v>
      </c>
      <c r="O246" s="22">
        <f>IF(M$255,M246/M$255*100,0)</f>
        <v>0</v>
      </c>
      <c r="Q246" s="21">
        <v>15987</v>
      </c>
      <c r="S246" s="20">
        <f>(Q246/$AV246)</f>
        <v>3.5637539010254122</v>
      </c>
      <c r="U246" s="20">
        <f>IF(S$255,S246/S$255*100,0)</f>
        <v>89.292493873357387</v>
      </c>
      <c r="W246" s="21">
        <v>15987</v>
      </c>
      <c r="Y246" s="21">
        <f t="shared" ref="Y246:Y253" si="6">(E246+K246+Q246)</f>
        <v>15987</v>
      </c>
      <c r="AB246" s="21">
        <v>0</v>
      </c>
      <c r="AD246" s="22">
        <f t="shared" ref="AD246:AD253" si="7">IF($Y246,AB246/$Y246*100,0)</f>
        <v>0</v>
      </c>
      <c r="AF246" s="21">
        <v>0</v>
      </c>
      <c r="AH246" s="22">
        <f t="shared" ref="AH246:AH253" si="8">IF($Y246,AF246/$Y246*100,0)</f>
        <v>0</v>
      </c>
      <c r="AJ246" s="21">
        <v>0</v>
      </c>
      <c r="AL246" s="22">
        <f t="shared" ref="AL246:AL253" si="9">IF($Y246,AJ246/$Y246*100,0)</f>
        <v>0</v>
      </c>
      <c r="AN246" s="21">
        <v>0</v>
      </c>
      <c r="AP246" s="21">
        <v>0</v>
      </c>
      <c r="AR246" s="21">
        <v>0</v>
      </c>
      <c r="AS246" s="95"/>
      <c r="AT246" s="83">
        <v>31</v>
      </c>
      <c r="AU246" s="95"/>
      <c r="AV246" s="28">
        <v>4486</v>
      </c>
      <c r="AW246" s="95"/>
      <c r="AX246" s="28">
        <f t="shared" ref="AX246:AX253" si="10">IF(E246,AV246,0)</f>
        <v>0</v>
      </c>
      <c r="AY246" s="95"/>
      <c r="AZ246" s="28">
        <f t="shared" ref="AZ246:AZ253" si="11">IF(K246,AV246,0)</f>
        <v>0</v>
      </c>
      <c r="BA246" s="95"/>
      <c r="BB246" s="28">
        <f t="shared" ref="BB246:BB253" si="12">IF(Q246,AV246,0)</f>
        <v>4486</v>
      </c>
    </row>
    <row r="247" spans="1:54" ht="11.25" x14ac:dyDescent="0.25">
      <c r="A247" s="83">
        <v>31</v>
      </c>
      <c r="B247" s="91"/>
      <c r="C247" s="83" t="s">
        <v>241</v>
      </c>
      <c r="D247" s="95"/>
      <c r="E247" s="21">
        <v>0</v>
      </c>
      <c r="G247" s="22">
        <f t="shared" si="4"/>
        <v>0</v>
      </c>
      <c r="I247" s="22">
        <f>IF(G$255,G247/G$255*100,0)</f>
        <v>0</v>
      </c>
      <c r="K247" s="21">
        <v>0</v>
      </c>
      <c r="M247" s="22">
        <f t="shared" si="5"/>
        <v>0</v>
      </c>
      <c r="O247" s="22">
        <f>IF(M$255,M247/M$255*100,0)</f>
        <v>0</v>
      </c>
      <c r="Q247" s="21">
        <v>235124</v>
      </c>
      <c r="S247" s="20">
        <f>(Q247/$AV247)</f>
        <v>14.273295695987374</v>
      </c>
      <c r="U247" s="20">
        <f>IF(S$255,S247/S$255*100,0)</f>
        <v>357.62799673677097</v>
      </c>
      <c r="W247" s="21">
        <v>235124</v>
      </c>
      <c r="Y247" s="21">
        <f t="shared" si="6"/>
        <v>235124</v>
      </c>
      <c r="AB247" s="21">
        <v>0</v>
      </c>
      <c r="AD247" s="22">
        <f t="shared" si="7"/>
        <v>0</v>
      </c>
      <c r="AF247" s="21">
        <v>0</v>
      </c>
      <c r="AH247" s="22">
        <f t="shared" si="8"/>
        <v>0</v>
      </c>
      <c r="AJ247" s="21">
        <v>0</v>
      </c>
      <c r="AL247" s="22">
        <f t="shared" si="9"/>
        <v>0</v>
      </c>
      <c r="AN247" s="21">
        <v>0</v>
      </c>
      <c r="AP247" s="21">
        <v>0</v>
      </c>
      <c r="AR247" s="21">
        <v>0</v>
      </c>
      <c r="AS247" s="95"/>
      <c r="AT247" s="83">
        <v>32</v>
      </c>
      <c r="AU247" s="95"/>
      <c r="AV247" s="28">
        <v>16473</v>
      </c>
      <c r="AW247" s="95"/>
      <c r="AX247" s="28">
        <f t="shared" si="10"/>
        <v>0</v>
      </c>
      <c r="AY247" s="95"/>
      <c r="AZ247" s="28">
        <f t="shared" si="11"/>
        <v>0</v>
      </c>
      <c r="BA247" s="95"/>
      <c r="BB247" s="28">
        <f t="shared" si="12"/>
        <v>16473</v>
      </c>
    </row>
    <row r="248" spans="1:54" ht="11.25" x14ac:dyDescent="0.25">
      <c r="A248" s="83">
        <v>32</v>
      </c>
      <c r="B248" s="91"/>
      <c r="C248" s="83" t="s">
        <v>242</v>
      </c>
      <c r="D248" s="95"/>
      <c r="E248" s="21">
        <v>0</v>
      </c>
      <c r="G248" s="22">
        <v>0</v>
      </c>
      <c r="I248" s="22">
        <f>IF(G$255,G248/G$255*100,0)</f>
        <v>0</v>
      </c>
      <c r="K248" s="21">
        <v>0</v>
      </c>
      <c r="M248" s="22">
        <v>0</v>
      </c>
      <c r="O248" s="22">
        <f>IF(M$255,M248/M$255*100,0)</f>
        <v>0</v>
      </c>
      <c r="Q248" s="21">
        <v>0</v>
      </c>
      <c r="S248" s="20">
        <v>0</v>
      </c>
      <c r="U248" s="20">
        <f>IF(S$255,S248/S$255*100,0)</f>
        <v>0</v>
      </c>
      <c r="W248" s="21">
        <v>0</v>
      </c>
      <c r="Y248" s="21">
        <f t="shared" si="6"/>
        <v>0</v>
      </c>
      <c r="AB248" s="21">
        <v>0</v>
      </c>
      <c r="AD248" s="22">
        <f t="shared" si="7"/>
        <v>0</v>
      </c>
      <c r="AF248" s="21">
        <v>0</v>
      </c>
      <c r="AH248" s="22">
        <f t="shared" si="8"/>
        <v>0</v>
      </c>
      <c r="AJ248" s="21">
        <v>0</v>
      </c>
      <c r="AL248" s="22">
        <f t="shared" si="9"/>
        <v>0</v>
      </c>
      <c r="AN248" s="21">
        <v>0</v>
      </c>
      <c r="AP248" s="21">
        <v>0</v>
      </c>
      <c r="AR248" s="21">
        <v>0</v>
      </c>
      <c r="AS248" s="95"/>
      <c r="AT248" s="83">
        <v>33</v>
      </c>
      <c r="AU248" s="95"/>
      <c r="AV248" s="28">
        <v>0</v>
      </c>
      <c r="AW248" s="95"/>
      <c r="AX248" s="28">
        <f t="shared" si="10"/>
        <v>0</v>
      </c>
      <c r="AY248" s="95"/>
      <c r="AZ248" s="28">
        <f t="shared" si="11"/>
        <v>0</v>
      </c>
      <c r="BA248" s="95"/>
      <c r="BB248" s="28">
        <f t="shared" si="12"/>
        <v>0</v>
      </c>
    </row>
    <row r="249" spans="1:54" ht="11.25" x14ac:dyDescent="0.25">
      <c r="A249" s="83">
        <v>33</v>
      </c>
      <c r="B249" s="91"/>
      <c r="C249" s="83" t="s">
        <v>243</v>
      </c>
      <c r="D249" s="95"/>
      <c r="E249" s="21">
        <v>0</v>
      </c>
      <c r="G249" s="22">
        <f t="shared" si="4"/>
        <v>0</v>
      </c>
      <c r="I249" s="22">
        <f>IF(G$255,G249/G$255*100,0)</f>
        <v>0</v>
      </c>
      <c r="K249" s="21">
        <v>0</v>
      </c>
      <c r="M249" s="22">
        <f t="shared" si="5"/>
        <v>0</v>
      </c>
      <c r="O249" s="22">
        <f>IF(M$255,M249/M$255*100,0)</f>
        <v>0</v>
      </c>
      <c r="Q249" s="21">
        <v>189307</v>
      </c>
      <c r="S249" s="20">
        <f>(Q249/$AV249)</f>
        <v>18.823406582479866</v>
      </c>
      <c r="U249" s="20">
        <f>IF(S$255,S249/S$255*100,0)</f>
        <v>471.63439553392806</v>
      </c>
      <c r="W249" s="21">
        <v>15946</v>
      </c>
      <c r="Y249" s="21">
        <f t="shared" si="6"/>
        <v>189307</v>
      </c>
      <c r="AB249" s="21">
        <v>0</v>
      </c>
      <c r="AD249" s="22">
        <f t="shared" si="7"/>
        <v>0</v>
      </c>
      <c r="AF249" s="21">
        <v>0</v>
      </c>
      <c r="AH249" s="22">
        <f t="shared" si="8"/>
        <v>0</v>
      </c>
      <c r="AJ249" s="21">
        <v>0</v>
      </c>
      <c r="AL249" s="22">
        <f t="shared" si="9"/>
        <v>0</v>
      </c>
      <c r="AN249" s="21">
        <v>0</v>
      </c>
      <c r="AP249" s="21">
        <v>0</v>
      </c>
      <c r="AR249" s="21">
        <v>0</v>
      </c>
      <c r="AS249" s="95"/>
      <c r="AT249" s="83">
        <v>34</v>
      </c>
      <c r="AU249" s="95"/>
      <c r="AV249" s="28">
        <v>10057</v>
      </c>
      <c r="AW249" s="95"/>
      <c r="AX249" s="28">
        <f t="shared" si="10"/>
        <v>0</v>
      </c>
      <c r="AY249" s="95"/>
      <c r="AZ249" s="28">
        <f t="shared" si="11"/>
        <v>0</v>
      </c>
      <c r="BA249" s="95"/>
      <c r="BB249" s="28">
        <f t="shared" si="12"/>
        <v>10057</v>
      </c>
    </row>
    <row r="250" spans="1:54" ht="11.25" x14ac:dyDescent="0.25">
      <c r="A250" s="83">
        <v>34</v>
      </c>
      <c r="B250" s="91"/>
      <c r="C250" s="83" t="s">
        <v>244</v>
      </c>
      <c r="D250" s="95"/>
      <c r="E250" s="21">
        <v>0</v>
      </c>
      <c r="G250" s="22">
        <f t="shared" si="4"/>
        <v>0</v>
      </c>
      <c r="I250" s="22">
        <f>IF(G$255,G250/G$255*100,0)</f>
        <v>0</v>
      </c>
      <c r="K250" s="21">
        <v>0</v>
      </c>
      <c r="M250" s="22">
        <f t="shared" si="5"/>
        <v>0</v>
      </c>
      <c r="O250" s="22">
        <f>IF(M$255,M250/M$255*100,0)</f>
        <v>0</v>
      </c>
      <c r="Q250" s="21">
        <v>19095</v>
      </c>
      <c r="S250" s="20">
        <f>(Q250/$AV250)</f>
        <v>5.5931458699472758</v>
      </c>
      <c r="U250" s="20">
        <f>IF(S$255,S250/S$255*100,0)</f>
        <v>140.14041294528209</v>
      </c>
      <c r="W250" s="21">
        <v>19095</v>
      </c>
      <c r="Y250" s="21">
        <f t="shared" si="6"/>
        <v>19095</v>
      </c>
      <c r="AB250" s="21">
        <v>0</v>
      </c>
      <c r="AD250" s="22">
        <f t="shared" si="7"/>
        <v>0</v>
      </c>
      <c r="AF250" s="21">
        <v>0</v>
      </c>
      <c r="AH250" s="22">
        <f t="shared" si="8"/>
        <v>0</v>
      </c>
      <c r="AJ250" s="21">
        <v>0</v>
      </c>
      <c r="AL250" s="22">
        <f t="shared" si="9"/>
        <v>0</v>
      </c>
      <c r="AN250" s="21">
        <v>0</v>
      </c>
      <c r="AP250" s="21">
        <v>0</v>
      </c>
      <c r="AR250" s="21">
        <v>0</v>
      </c>
      <c r="AS250" s="95"/>
      <c r="AT250" s="83">
        <v>35</v>
      </c>
      <c r="AU250" s="95"/>
      <c r="AV250" s="28">
        <v>3414</v>
      </c>
      <c r="AW250" s="95"/>
      <c r="AX250" s="28">
        <f t="shared" si="10"/>
        <v>0</v>
      </c>
      <c r="AY250" s="95"/>
      <c r="AZ250" s="28">
        <f t="shared" si="11"/>
        <v>0</v>
      </c>
      <c r="BA250" s="95"/>
      <c r="BB250" s="28">
        <f t="shared" si="12"/>
        <v>3414</v>
      </c>
    </row>
    <row r="251" spans="1:54" ht="11.25" x14ac:dyDescent="0.25">
      <c r="A251" s="83">
        <v>35</v>
      </c>
      <c r="B251" s="91"/>
      <c r="C251" s="83" t="s">
        <v>212</v>
      </c>
      <c r="D251" s="95"/>
      <c r="E251" s="21">
        <v>0</v>
      </c>
      <c r="G251" s="22">
        <f>(E251/$AV251)</f>
        <v>0</v>
      </c>
      <c r="I251" s="22">
        <f>IF(G$255,G251/G$255*100,0)</f>
        <v>0</v>
      </c>
      <c r="K251" s="21">
        <v>0</v>
      </c>
      <c r="M251" s="22">
        <f>(K251/$AV251)</f>
        <v>0</v>
      </c>
      <c r="O251" s="22">
        <f>IF(M$255,M251/M$255*100,0)</f>
        <v>0</v>
      </c>
      <c r="Q251" s="21">
        <v>5000</v>
      </c>
      <c r="S251" s="20">
        <f>(Q251/$AV251)</f>
        <v>1.6829350387075059</v>
      </c>
      <c r="U251" s="20">
        <f>IF(S$255,S251/S$255*100,0)</f>
        <v>42.167184044276937</v>
      </c>
      <c r="W251" s="21">
        <v>5000</v>
      </c>
      <c r="Y251" s="21">
        <f>(E251+K251+Q251)</f>
        <v>5000</v>
      </c>
      <c r="AB251" s="21">
        <v>0</v>
      </c>
      <c r="AD251" s="22">
        <f>IF($Y251,AB251/$Y251*100,0)</f>
        <v>0</v>
      </c>
      <c r="AF251" s="21">
        <v>0</v>
      </c>
      <c r="AH251" s="22">
        <f>IF($Y251,AF251/$Y251*100,0)</f>
        <v>0</v>
      </c>
      <c r="AJ251" s="21">
        <v>0</v>
      </c>
      <c r="AL251" s="22">
        <f>IF($Y251,AJ251/$Y251*100,0)</f>
        <v>0</v>
      </c>
      <c r="AN251" s="21">
        <v>0</v>
      </c>
      <c r="AP251" s="21">
        <v>0</v>
      </c>
      <c r="AR251" s="21">
        <v>0</v>
      </c>
      <c r="AS251" s="95"/>
      <c r="AT251" s="83">
        <v>36</v>
      </c>
      <c r="AU251" s="95"/>
      <c r="AV251" s="28">
        <v>2971</v>
      </c>
      <c r="AW251" s="95"/>
      <c r="AX251" s="28">
        <f>IF(E251,AV251,0)</f>
        <v>0</v>
      </c>
      <c r="AY251" s="95"/>
      <c r="AZ251" s="28">
        <f>IF(K251,AV251,0)</f>
        <v>0</v>
      </c>
      <c r="BA251" s="95"/>
      <c r="BB251" s="28">
        <f>IF(Q251,AV251,0)</f>
        <v>2971</v>
      </c>
    </row>
    <row r="252" spans="1:54" ht="11.25" x14ac:dyDescent="0.25">
      <c r="A252" s="83">
        <v>36</v>
      </c>
      <c r="B252" s="91"/>
      <c r="C252" s="83" t="s">
        <v>245</v>
      </c>
      <c r="D252" s="95"/>
      <c r="E252" s="21">
        <v>0</v>
      </c>
      <c r="G252" s="22">
        <f>(E252/$AV252)</f>
        <v>0</v>
      </c>
      <c r="I252" s="22">
        <f>IF(G$255,G252/G$255*100,0)</f>
        <v>0</v>
      </c>
      <c r="K252" s="21">
        <v>0</v>
      </c>
      <c r="M252" s="22">
        <f>(K252/$AV252)</f>
        <v>0</v>
      </c>
      <c r="O252" s="22">
        <f>IF(M$255,M252/M$255*100,0)</f>
        <v>0</v>
      </c>
      <c r="Q252" s="21">
        <v>4488</v>
      </c>
      <c r="S252" s="20">
        <f>(Q252/$AV252)</f>
        <v>0.77286034096779743</v>
      </c>
      <c r="U252" s="20">
        <f>IF(S$255,S252/S$255*100,0)</f>
        <v>19.364588346285995</v>
      </c>
      <c r="W252" s="21">
        <v>4488</v>
      </c>
      <c r="Y252" s="21">
        <f>(E252+K252+Q252)</f>
        <v>4488</v>
      </c>
      <c r="AB252" s="21">
        <v>0</v>
      </c>
      <c r="AD252" s="22">
        <f>IF($Y252,AB252/$Y252*100,0)</f>
        <v>0</v>
      </c>
      <c r="AF252" s="21">
        <v>0</v>
      </c>
      <c r="AH252" s="22">
        <f>IF($Y252,AF252/$Y252*100,0)</f>
        <v>0</v>
      </c>
      <c r="AJ252" s="21">
        <v>0</v>
      </c>
      <c r="AL252" s="22">
        <f>IF($Y252,AJ252/$Y252*100,0)</f>
        <v>0</v>
      </c>
      <c r="AN252" s="21">
        <v>0</v>
      </c>
      <c r="AP252" s="21">
        <v>0</v>
      </c>
      <c r="AR252" s="21">
        <v>0</v>
      </c>
      <c r="AS252" s="95"/>
      <c r="AT252" s="83">
        <v>37</v>
      </c>
      <c r="AU252" s="95"/>
      <c r="AV252" s="28">
        <v>5807</v>
      </c>
      <c r="AW252" s="95"/>
      <c r="AX252" s="28">
        <f>IF(E252,AV252,0)</f>
        <v>0</v>
      </c>
      <c r="AY252" s="95"/>
      <c r="AZ252" s="28">
        <f>IF(K252,AV252,0)</f>
        <v>0</v>
      </c>
      <c r="BA252" s="95"/>
      <c r="BB252" s="28">
        <f>IF(Q252,AV252,0)</f>
        <v>5807</v>
      </c>
    </row>
    <row r="253" spans="1:54" ht="11.25" x14ac:dyDescent="0.25">
      <c r="A253" s="97">
        <v>37</v>
      </c>
      <c r="B253" s="91"/>
      <c r="C253" s="83" t="s">
        <v>246</v>
      </c>
      <c r="D253" s="95"/>
      <c r="E253" s="23">
        <v>0</v>
      </c>
      <c r="G253" s="22">
        <f t="shared" si="4"/>
        <v>0</v>
      </c>
      <c r="I253" s="22">
        <f>IF(G$255,G253/G$255*100,0)</f>
        <v>0</v>
      </c>
      <c r="K253" s="23">
        <v>0</v>
      </c>
      <c r="M253" s="22">
        <f t="shared" si="5"/>
        <v>0</v>
      </c>
      <c r="O253" s="22">
        <f>IF(M$255,M253/M$255*100,0)</f>
        <v>0</v>
      </c>
      <c r="Q253" s="23">
        <v>58800</v>
      </c>
      <c r="S253" s="20">
        <f>(Q253/$AV253)</f>
        <v>7.114337568058076</v>
      </c>
      <c r="U253" s="20">
        <f>IF(S$255,S253/S$255*100,0)</f>
        <v>178.25499777805567</v>
      </c>
      <c r="W253" s="23">
        <v>15679</v>
      </c>
      <c r="Y253" s="23">
        <f t="shared" si="6"/>
        <v>58800</v>
      </c>
      <c r="AB253" s="23">
        <v>0</v>
      </c>
      <c r="AD253" s="22">
        <f t="shared" si="7"/>
        <v>0</v>
      </c>
      <c r="AF253" s="23">
        <v>0</v>
      </c>
      <c r="AH253" s="22">
        <f t="shared" si="8"/>
        <v>0</v>
      </c>
      <c r="AJ253" s="23">
        <v>9862</v>
      </c>
      <c r="AL253" s="22">
        <f t="shared" si="9"/>
        <v>16.772108843537413</v>
      </c>
      <c r="AN253" s="23">
        <v>0</v>
      </c>
      <c r="AP253" s="23">
        <v>0</v>
      </c>
      <c r="AR253" s="23">
        <v>0</v>
      </c>
      <c r="AS253" s="95"/>
      <c r="AT253" s="97">
        <v>38</v>
      </c>
      <c r="AU253" s="95"/>
      <c r="AV253" s="31">
        <v>8265</v>
      </c>
      <c r="AW253" s="95"/>
      <c r="AX253" s="31">
        <f t="shared" si="10"/>
        <v>0</v>
      </c>
      <c r="AY253" s="95"/>
      <c r="AZ253" s="31">
        <f t="shared" si="11"/>
        <v>0</v>
      </c>
      <c r="BA253" s="95"/>
      <c r="BB253" s="31">
        <f t="shared" si="12"/>
        <v>8265</v>
      </c>
    </row>
    <row r="254" spans="1:54" ht="8.85" customHeight="1" x14ac:dyDescent="0.25">
      <c r="A254" s="95"/>
      <c r="B254" s="95"/>
      <c r="D254" s="95"/>
      <c r="AS254" s="95"/>
      <c r="AT254" s="95"/>
      <c r="AU254" s="95"/>
      <c r="AV254" s="95"/>
      <c r="AW254" s="95"/>
      <c r="AX254" s="95"/>
      <c r="AY254" s="95"/>
      <c r="AZ254" s="95"/>
      <c r="BA254" s="95"/>
      <c r="BB254" s="95"/>
    </row>
    <row r="255" spans="1:54" ht="8.85" customHeight="1" x14ac:dyDescent="0.25">
      <c r="A255" s="97">
        <f>A253</f>
        <v>37</v>
      </c>
      <c r="B255" s="95"/>
      <c r="C255" s="91" t="s">
        <v>65</v>
      </c>
      <c r="D255" s="95"/>
      <c r="E255" s="24">
        <f>SUM(E217:E253)</f>
        <v>4000</v>
      </c>
      <c r="G255" s="26">
        <f>IF(E255=0,0,IF(ISNONTEXT(H255),E255/$AV255,E255/AX255))</f>
        <v>1.1474765556196229E-2</v>
      </c>
      <c r="I255" s="22">
        <f>IF(G$255,G255/G$255*100,0)</f>
        <v>100</v>
      </c>
      <c r="K255" s="24">
        <f>SUM(K217:K253)</f>
        <v>4000</v>
      </c>
      <c r="M255" s="26">
        <f>IF(K255=0,0,IF(ISNONTEXT(N255),K255/$AV255,K255/AZ255))</f>
        <v>1.1474765556196229E-2</v>
      </c>
      <c r="O255" s="22">
        <f>IF(M$255,M255/M$255*100,0)</f>
        <v>100</v>
      </c>
      <c r="Q255" s="24">
        <f>SUM(Q217:Q253)</f>
        <v>1391262</v>
      </c>
      <c r="S255" s="26">
        <f>IF(Q255=0,0,IF(ISNONTEXT(T255),Q255/$AV255,Q255/BB255))</f>
        <v>3.99110131931117</v>
      </c>
      <c r="U255" s="22">
        <f>IF(S$255,S255/S$255*100,0)</f>
        <v>100</v>
      </c>
      <c r="W255" s="24">
        <f>SUM(W217:W253)</f>
        <v>1149261</v>
      </c>
      <c r="Y255" s="24">
        <f>SUM(Y217:Y253)</f>
        <v>1399262</v>
      </c>
      <c r="AB255" s="24">
        <f>SUM(AB217:AB253)</f>
        <v>0</v>
      </c>
      <c r="AD255" s="22">
        <f>IF($Y255,AB255/$Y255*100,0)</f>
        <v>0</v>
      </c>
      <c r="AF255" s="24">
        <f>SUM(AF217:AF253)</f>
        <v>0</v>
      </c>
      <c r="AH255" s="22">
        <f>IF($Y255,AF255/$Y255*100,0)</f>
        <v>0</v>
      </c>
      <c r="AJ255" s="24">
        <f>SUM(AJ217:AJ253)</f>
        <v>9862</v>
      </c>
      <c r="AL255" s="22">
        <f>IF($Y255,AJ255/$Y255*100,0)</f>
        <v>0.70480010176793195</v>
      </c>
      <c r="AN255" s="24">
        <f>SUM(AN217:AN253)</f>
        <v>0</v>
      </c>
      <c r="AP255" s="37">
        <f>SUM(AP217:AP253)</f>
        <v>0</v>
      </c>
      <c r="AR255" s="37">
        <f>SUM(AR217:AR253)</f>
        <v>0</v>
      </c>
      <c r="AS255" s="95"/>
      <c r="AT255" s="97">
        <f>AT253</f>
        <v>38</v>
      </c>
      <c r="AU255" s="95"/>
      <c r="AV255" s="31">
        <f>SUM(AV217:AV253)</f>
        <v>348591</v>
      </c>
      <c r="AW255" s="95"/>
      <c r="AX255" s="31">
        <f>SUM(AX217:AX253)</f>
        <v>8985</v>
      </c>
      <c r="AY255" s="95"/>
      <c r="AZ255" s="31">
        <f>SUM(AZ217:AZ253)</f>
        <v>8985</v>
      </c>
      <c r="BA255" s="95"/>
      <c r="BB255" s="31">
        <f>SUM(BB217:BB253)</f>
        <v>303670</v>
      </c>
    </row>
    <row r="256" spans="1:54" ht="8.85" customHeight="1" x14ac:dyDescent="0.25">
      <c r="A256" s="95"/>
      <c r="B256" s="95"/>
      <c r="D256" s="95"/>
      <c r="AS256" s="95"/>
      <c r="AT256" s="95"/>
      <c r="AU256" s="95"/>
      <c r="AV256" s="96"/>
      <c r="AW256" s="95"/>
      <c r="AX256" s="95"/>
      <c r="AY256" s="95"/>
      <c r="AZ256" s="95"/>
      <c r="BA256" s="95"/>
      <c r="BB256" s="95"/>
    </row>
    <row r="257" spans="1:54" ht="12" thickBot="1" x14ac:dyDescent="0.3">
      <c r="A257" s="108">
        <f>(A53+A195+A255)</f>
        <v>170</v>
      </c>
      <c r="B257" s="95"/>
      <c r="C257" s="91" t="s">
        <v>247</v>
      </c>
      <c r="D257" s="95"/>
      <c r="E257" s="27">
        <f>(E53+E195+E255)</f>
        <v>310218204</v>
      </c>
      <c r="G257" s="26">
        <f>(E257/$AV257)</f>
        <v>35.778863613716133</v>
      </c>
      <c r="I257" s="22"/>
      <c r="K257" s="27">
        <f>(K53+K195+K255)</f>
        <v>1324138097</v>
      </c>
      <c r="M257" s="26">
        <f>(K257/$AV257)</f>
        <v>152.71881458732392</v>
      </c>
      <c r="O257" s="22"/>
      <c r="Q257" s="27">
        <f>(Q53+Q195+Q255)</f>
        <v>2217485496</v>
      </c>
      <c r="S257" s="26">
        <f>(Q257/$AV257)</f>
        <v>255.75259641042106</v>
      </c>
      <c r="U257" s="22"/>
      <c r="W257" s="27">
        <f>(W53+W195+W255)</f>
        <v>213454551</v>
      </c>
      <c r="Y257" s="27">
        <f>(Y53+Y195+Y255)</f>
        <v>3851841797</v>
      </c>
      <c r="AB257" s="27">
        <f>(AB53+AB195+AB255)</f>
        <v>923824266</v>
      </c>
      <c r="AD257" s="22">
        <f>IF($Y257,AB257/$Y257*100,0)</f>
        <v>23.983961821057107</v>
      </c>
      <c r="AF257" s="27">
        <f>(AF53+AF195+AF255)</f>
        <v>650608966</v>
      </c>
      <c r="AH257" s="22">
        <f>IF($Y257,AF257/$Y257*100,0)</f>
        <v>16.890853786018045</v>
      </c>
      <c r="AJ257" s="27">
        <f>(AJ53+AJ195+AJ255)</f>
        <v>56986830</v>
      </c>
      <c r="AL257" s="22">
        <f>IF($Y257,AJ257/$Y257*100,0)</f>
        <v>1.4794696408451689</v>
      </c>
      <c r="AN257" s="27">
        <f>(AN53+AN195+AN255)</f>
        <v>535838403</v>
      </c>
      <c r="AP257" s="27">
        <f>(AP53+AP195+AP255)</f>
        <v>156536121.41080001</v>
      </c>
      <c r="AR257" s="27">
        <f>(AR53+AR195+AR255)</f>
        <v>144050537.30919999</v>
      </c>
      <c r="AS257" s="95"/>
      <c r="AT257" s="108">
        <f>(AT53+AT195+AT255)</f>
        <v>171</v>
      </c>
      <c r="AU257" s="95"/>
      <c r="AV257" s="33">
        <f>(AV53+AV195+AV255)</f>
        <v>8670432</v>
      </c>
      <c r="AW257" s="95"/>
      <c r="AX257" s="33">
        <f>(AX53+AX195+AX255)</f>
        <v>8330826</v>
      </c>
      <c r="AY257" s="95"/>
      <c r="AZ257" s="33">
        <f>(AZ53+AZ195+AZ255)</f>
        <v>8330826</v>
      </c>
      <c r="BA257" s="95"/>
      <c r="BB257" s="33">
        <f>(BB53+BB195+BB255)</f>
        <v>8625511</v>
      </c>
    </row>
    <row r="258" spans="1:54" ht="8.85" customHeight="1" thickTop="1" x14ac:dyDescent="0.25">
      <c r="A258" s="95"/>
      <c r="B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row>
    <row r="259" spans="1:54" ht="8.85" customHeight="1" x14ac:dyDescent="0.25">
      <c r="A259" s="95"/>
      <c r="B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row>
    <row r="260" spans="1:54" ht="11.1" customHeight="1" x14ac:dyDescent="0.25">
      <c r="A260" s="95"/>
      <c r="B260" s="95"/>
      <c r="C260" s="83" t="s">
        <v>248</v>
      </c>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row>
    <row r="261" spans="1:54" ht="5.65" customHeight="1" x14ac:dyDescent="0.25">
      <c r="A261" s="95"/>
      <c r="B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row>
    <row r="262" spans="1:54" ht="8.85" customHeight="1" x14ac:dyDescent="0.25">
      <c r="A262" s="95"/>
      <c r="B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row>
    <row r="263" spans="1:54" ht="8.85" customHeight="1" x14ac:dyDescent="0.25">
      <c r="A263" s="95"/>
      <c r="B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row>
    <row r="264" spans="1:54" ht="8.85" customHeight="1" x14ac:dyDescent="0.25">
      <c r="A264" s="95"/>
      <c r="B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row>
    <row r="265" spans="1:54" ht="8.85" customHeight="1" x14ac:dyDescent="0.25">
      <c r="A265" s="95"/>
      <c r="B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row>
    <row r="266" spans="1:54" ht="8.85" customHeight="1" x14ac:dyDescent="0.25">
      <c r="A266" s="95"/>
      <c r="B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row>
    <row r="267" spans="1:54" ht="0.6" customHeight="1" x14ac:dyDescent="0.25">
      <c r="A267" s="95"/>
      <c r="B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row>
    <row r="268" spans="1:54" ht="8.85" hidden="1" customHeight="1" x14ac:dyDescent="0.25">
      <c r="A268" s="95"/>
      <c r="B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row>
    <row r="269" spans="1:54" ht="8.85" hidden="1" customHeight="1" x14ac:dyDescent="0.25">
      <c r="A269" s="95"/>
      <c r="B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row>
    <row r="270" spans="1:54" ht="8.85" customHeight="1" x14ac:dyDescent="0.25">
      <c r="A270" s="95"/>
      <c r="B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row>
    <row r="271" spans="1:54" ht="8.85" customHeight="1" x14ac:dyDescent="0.25">
      <c r="B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V271" s="95"/>
      <c r="AW271" s="95"/>
      <c r="AX271" s="95"/>
      <c r="AY271" s="95"/>
      <c r="AZ271" s="95"/>
      <c r="BA271" s="95"/>
      <c r="BB271" s="95"/>
    </row>
    <row r="272" spans="1:54" s="80" customFormat="1" ht="10.5" customHeight="1" x14ac:dyDescent="0.25">
      <c r="AU272" s="84"/>
    </row>
    <row r="273" spans="1:33" ht="9.75" customHeight="1" x14ac:dyDescent="0.25">
      <c r="A273" s="95"/>
      <c r="B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row>
    <row r="274" spans="1:33" ht="9.75" customHeight="1" x14ac:dyDescent="0.25">
      <c r="A274" s="95"/>
      <c r="B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row>
    <row r="275" spans="1:33" ht="9.75" customHeight="1" x14ac:dyDescent="0.25">
      <c r="A275" s="95"/>
      <c r="B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c r="AA275" s="95"/>
      <c r="AB275" s="95"/>
      <c r="AC275" s="95"/>
      <c r="AD275" s="95"/>
      <c r="AE275" s="95"/>
      <c r="AF275" s="95"/>
      <c r="AG275" s="95"/>
    </row>
    <row r="276" spans="1:33" ht="9.75" customHeight="1" x14ac:dyDescent="0.25">
      <c r="A276" s="95"/>
      <c r="B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c r="AA276" s="95"/>
      <c r="AB276" s="95"/>
      <c r="AC276" s="95"/>
      <c r="AD276" s="95"/>
      <c r="AE276" s="95"/>
      <c r="AF276" s="95"/>
      <c r="AG276" s="95"/>
    </row>
    <row r="277" spans="1:33" ht="9.75" customHeight="1" x14ac:dyDescent="0.25">
      <c r="A277" s="95"/>
      <c r="B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row>
    <row r="278" spans="1:33" ht="9.75" customHeight="1" x14ac:dyDescent="0.25">
      <c r="A278" s="95"/>
      <c r="B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c r="AA278" s="95"/>
      <c r="AB278" s="95"/>
      <c r="AC278" s="95"/>
      <c r="AD278" s="95"/>
      <c r="AE278" s="95"/>
      <c r="AF278" s="95"/>
      <c r="AG278" s="95"/>
    </row>
    <row r="279" spans="1:33" ht="9.75" customHeight="1" x14ac:dyDescent="0.25">
      <c r="A279" s="95"/>
      <c r="B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row>
    <row r="280" spans="1:33" ht="9.75" customHeight="1" x14ac:dyDescent="0.25">
      <c r="A280" s="95"/>
      <c r="B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c r="AA280" s="95"/>
      <c r="AB280" s="95"/>
      <c r="AC280" s="95"/>
      <c r="AD280" s="95"/>
      <c r="AE280" s="95"/>
      <c r="AF280" s="95"/>
      <c r="AG280" s="95"/>
    </row>
    <row r="281" spans="1:33" ht="9.75" customHeight="1" x14ac:dyDescent="0.25">
      <c r="A281" s="95"/>
      <c r="B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row>
    <row r="282" spans="1:33" ht="9.75" customHeight="1" x14ac:dyDescent="0.25">
      <c r="A282" s="95"/>
      <c r="B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row>
    <row r="283" spans="1:33" ht="9.75" customHeight="1" x14ac:dyDescent="0.25">
      <c r="A283" s="95"/>
      <c r="B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row>
    <row r="284" spans="1:33" ht="9.75" customHeight="1" x14ac:dyDescent="0.25">
      <c r="A284" s="95"/>
      <c r="B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row>
    <row r="285" spans="1:33" ht="9.75" customHeight="1" x14ac:dyDescent="0.25">
      <c r="A285" s="95"/>
      <c r="B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row>
    <row r="286" spans="1:33" ht="9.75" customHeight="1" x14ac:dyDescent="0.25">
      <c r="A286" s="95"/>
      <c r="B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row>
    <row r="287" spans="1:33" ht="9.75" customHeight="1" x14ac:dyDescent="0.25">
      <c r="A287" s="95"/>
      <c r="B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c r="AA287" s="95"/>
      <c r="AB287" s="95"/>
      <c r="AC287" s="95"/>
      <c r="AD287" s="95"/>
      <c r="AE287" s="95"/>
      <c r="AF287" s="95"/>
      <c r="AG287" s="95"/>
    </row>
    <row r="288" spans="1:33" ht="9.75" customHeight="1" x14ac:dyDescent="0.25">
      <c r="A288" s="95"/>
      <c r="B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c r="AA288" s="95"/>
      <c r="AB288" s="95"/>
      <c r="AC288" s="95"/>
      <c r="AD288" s="95"/>
      <c r="AE288" s="95"/>
      <c r="AF288" s="95"/>
      <c r="AG288" s="95"/>
    </row>
    <row r="289" spans="1:33" ht="9.75" customHeight="1" x14ac:dyDescent="0.25">
      <c r="A289" s="95"/>
      <c r="B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c r="AA289" s="95"/>
      <c r="AB289" s="95"/>
      <c r="AC289" s="95"/>
      <c r="AD289" s="95"/>
      <c r="AE289" s="95"/>
      <c r="AF289" s="95"/>
      <c r="AG289" s="95"/>
    </row>
    <row r="290" spans="1:33" ht="9.75" customHeight="1" x14ac:dyDescent="0.25">
      <c r="A290" s="95"/>
      <c r="B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c r="AA290" s="95"/>
      <c r="AB290" s="95"/>
      <c r="AC290" s="95"/>
      <c r="AD290" s="95"/>
      <c r="AE290" s="95"/>
      <c r="AF290" s="95"/>
      <c r="AG290" s="95"/>
    </row>
    <row r="291" spans="1:33" ht="9.75" customHeight="1" x14ac:dyDescent="0.25">
      <c r="A291" s="95"/>
      <c r="B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c r="AA291" s="95"/>
      <c r="AB291" s="95"/>
      <c r="AC291" s="95"/>
      <c r="AD291" s="95"/>
      <c r="AE291" s="95"/>
      <c r="AF291" s="95"/>
      <c r="AG291" s="95"/>
    </row>
    <row r="292" spans="1:33" ht="9.75" customHeight="1" x14ac:dyDescent="0.25">
      <c r="A292" s="95"/>
      <c r="B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row>
    <row r="293" spans="1:33" ht="9.75" customHeight="1" x14ac:dyDescent="0.25">
      <c r="A293" s="95"/>
      <c r="B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row>
    <row r="294" spans="1:33" ht="9.75" customHeight="1" x14ac:dyDescent="0.25">
      <c r="A294" s="95"/>
      <c r="B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c r="AA294" s="95"/>
      <c r="AB294" s="95"/>
      <c r="AC294" s="95"/>
      <c r="AD294" s="95"/>
      <c r="AE294" s="95"/>
      <c r="AF294" s="95"/>
      <c r="AG294" s="95"/>
    </row>
    <row r="295" spans="1:33" ht="9.75" customHeight="1" x14ac:dyDescent="0.25">
      <c r="A295" s="95"/>
      <c r="B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c r="AA295" s="95"/>
      <c r="AB295" s="95"/>
      <c r="AC295" s="95"/>
      <c r="AD295" s="95"/>
      <c r="AE295" s="95"/>
      <c r="AF295" s="95"/>
      <c r="AG295" s="95"/>
    </row>
    <row r="296" spans="1:33" ht="9.75" customHeight="1" x14ac:dyDescent="0.25">
      <c r="A296" s="95"/>
      <c r="B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row>
    <row r="297" spans="1:33" ht="9.75" customHeight="1" x14ac:dyDescent="0.25">
      <c r="A297" s="95"/>
      <c r="B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row>
    <row r="298" spans="1:33" ht="9.75" customHeight="1" x14ac:dyDescent="0.25">
      <c r="A298" s="95"/>
      <c r="B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c r="AA298" s="95"/>
      <c r="AB298" s="95"/>
      <c r="AC298" s="95"/>
      <c r="AD298" s="95"/>
      <c r="AE298" s="95"/>
      <c r="AF298" s="95"/>
      <c r="AG298" s="95"/>
    </row>
    <row r="299" spans="1:33" ht="9.75" customHeight="1" x14ac:dyDescent="0.25">
      <c r="A299" s="95"/>
      <c r="B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c r="AA299" s="95"/>
      <c r="AB299" s="95"/>
      <c r="AC299" s="95"/>
      <c r="AD299" s="95"/>
      <c r="AE299" s="95"/>
      <c r="AF299" s="95"/>
      <c r="AG299" s="95"/>
    </row>
    <row r="300" spans="1:33" ht="9.75" customHeight="1" x14ac:dyDescent="0.25">
      <c r="A300" s="95"/>
      <c r="B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c r="AA300" s="95"/>
      <c r="AB300" s="95"/>
      <c r="AC300" s="95"/>
      <c r="AD300" s="95"/>
      <c r="AE300" s="95"/>
      <c r="AF300" s="95"/>
      <c r="AG300" s="95"/>
    </row>
    <row r="301" spans="1:33" ht="9.75" customHeight="1" x14ac:dyDescent="0.25">
      <c r="A301" s="95"/>
      <c r="B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c r="AA301" s="95"/>
      <c r="AB301" s="95"/>
      <c r="AC301" s="95"/>
      <c r="AD301" s="95"/>
      <c r="AE301" s="95"/>
      <c r="AF301" s="95"/>
      <c r="AG301" s="95"/>
    </row>
    <row r="302" spans="1:33" ht="9.75" customHeight="1" x14ac:dyDescent="0.25">
      <c r="A302" s="95"/>
      <c r="B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c r="AA302" s="95"/>
      <c r="AB302" s="95"/>
      <c r="AC302" s="95"/>
      <c r="AD302" s="95"/>
      <c r="AE302" s="95"/>
      <c r="AF302" s="95"/>
      <c r="AG302" s="95"/>
    </row>
    <row r="303" spans="1:33" ht="9.75" customHeight="1" x14ac:dyDescent="0.25">
      <c r="A303" s="95"/>
      <c r="B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c r="AA303" s="95"/>
      <c r="AB303" s="95"/>
      <c r="AC303" s="95"/>
      <c r="AD303" s="95"/>
      <c r="AE303" s="95"/>
      <c r="AF303" s="95"/>
      <c r="AG303" s="95"/>
    </row>
    <row r="304" spans="1:33" ht="9.75" customHeight="1" x14ac:dyDescent="0.25">
      <c r="A304" s="95"/>
      <c r="B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c r="AA304" s="95"/>
      <c r="AB304" s="95"/>
      <c r="AC304" s="95"/>
      <c r="AD304" s="95"/>
      <c r="AE304" s="95"/>
      <c r="AF304" s="95"/>
      <c r="AG304" s="95"/>
    </row>
    <row r="305" spans="1:33" ht="9.75" customHeight="1" x14ac:dyDescent="0.25">
      <c r="A305" s="95"/>
      <c r="B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c r="AA305" s="95"/>
      <c r="AB305" s="95"/>
      <c r="AC305" s="95"/>
      <c r="AD305" s="95"/>
      <c r="AE305" s="95"/>
      <c r="AF305" s="95"/>
      <c r="AG305" s="95"/>
    </row>
    <row r="306" spans="1:33" ht="9.75" customHeight="1" x14ac:dyDescent="0.25">
      <c r="A306" s="95"/>
      <c r="B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row>
    <row r="307" spans="1:33" ht="9.75" customHeight="1" x14ac:dyDescent="0.25">
      <c r="A307" s="95"/>
      <c r="B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c r="AA307" s="95"/>
      <c r="AB307" s="95"/>
      <c r="AC307" s="95"/>
      <c r="AD307" s="95"/>
      <c r="AE307" s="95"/>
      <c r="AF307" s="95"/>
      <c r="AG307" s="95"/>
    </row>
    <row r="308" spans="1:33" ht="9.75" customHeight="1" x14ac:dyDescent="0.25">
      <c r="A308" s="95"/>
      <c r="B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c r="AA308" s="95"/>
      <c r="AB308" s="95"/>
      <c r="AC308" s="95"/>
      <c r="AD308" s="95"/>
      <c r="AE308" s="95"/>
      <c r="AF308" s="95"/>
      <c r="AG308" s="95"/>
    </row>
    <row r="309" spans="1:33" ht="9.75" customHeight="1" x14ac:dyDescent="0.25">
      <c r="A309" s="95"/>
      <c r="B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c r="AA309" s="95"/>
      <c r="AB309" s="95"/>
      <c r="AC309" s="95"/>
      <c r="AD309" s="95"/>
      <c r="AE309" s="95"/>
      <c r="AF309" s="95"/>
      <c r="AG309" s="95"/>
    </row>
    <row r="310" spans="1:33" ht="9.75" customHeight="1" x14ac:dyDescent="0.25">
      <c r="A310" s="95"/>
      <c r="B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c r="AA310" s="95"/>
      <c r="AB310" s="95"/>
      <c r="AC310" s="95"/>
      <c r="AD310" s="95"/>
      <c r="AE310" s="95"/>
      <c r="AF310" s="95"/>
      <c r="AG310" s="95"/>
    </row>
    <row r="311" spans="1:33" ht="9.75" customHeight="1" x14ac:dyDescent="0.25">
      <c r="A311" s="95"/>
      <c r="B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c r="AA311" s="95"/>
      <c r="AB311" s="95"/>
      <c r="AC311" s="95"/>
      <c r="AD311" s="95"/>
      <c r="AE311" s="95"/>
      <c r="AF311" s="95"/>
      <c r="AG311" s="95"/>
    </row>
    <row r="312" spans="1:33" ht="9.75" customHeight="1" x14ac:dyDescent="0.25">
      <c r="A312" s="95"/>
      <c r="B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c r="AA312" s="95"/>
      <c r="AB312" s="95"/>
      <c r="AC312" s="95"/>
      <c r="AD312" s="95"/>
      <c r="AE312" s="95"/>
      <c r="AF312" s="95"/>
      <c r="AG312" s="95"/>
    </row>
    <row r="313" spans="1:33" ht="9.75" customHeight="1" x14ac:dyDescent="0.25">
      <c r="A313" s="95"/>
      <c r="B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c r="AA313" s="95"/>
      <c r="AB313" s="95"/>
      <c r="AC313" s="95"/>
      <c r="AD313" s="95"/>
      <c r="AE313" s="95"/>
      <c r="AF313" s="95"/>
      <c r="AG313" s="95"/>
    </row>
    <row r="314" spans="1:33" ht="9.75" customHeight="1" x14ac:dyDescent="0.25">
      <c r="A314" s="95"/>
      <c r="B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c r="AA314" s="95"/>
      <c r="AB314" s="95"/>
      <c r="AC314" s="95"/>
      <c r="AD314" s="95"/>
      <c r="AE314" s="95"/>
      <c r="AF314" s="95"/>
      <c r="AG314" s="95"/>
    </row>
    <row r="315" spans="1:33" ht="9.75" customHeight="1" x14ac:dyDescent="0.25">
      <c r="A315" s="95"/>
      <c r="B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c r="AA315" s="95"/>
      <c r="AB315" s="95"/>
      <c r="AC315" s="95"/>
      <c r="AD315" s="95"/>
      <c r="AE315" s="95"/>
      <c r="AF315" s="95"/>
      <c r="AG315" s="95"/>
    </row>
    <row r="316" spans="1:33" ht="9.75" customHeight="1" x14ac:dyDescent="0.25">
      <c r="A316" s="95"/>
      <c r="B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row>
    <row r="317" spans="1:33" ht="9.75" customHeight="1" x14ac:dyDescent="0.25">
      <c r="A317" s="95"/>
      <c r="B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c r="AA317" s="95"/>
      <c r="AB317" s="95"/>
      <c r="AC317" s="95"/>
      <c r="AD317" s="95"/>
      <c r="AE317" s="95"/>
      <c r="AF317" s="95"/>
      <c r="AG317" s="95"/>
    </row>
    <row r="318" spans="1:33" ht="9.75" customHeight="1" x14ac:dyDescent="0.25">
      <c r="A318" s="95"/>
      <c r="B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c r="AA318" s="95"/>
      <c r="AB318" s="95"/>
      <c r="AC318" s="95"/>
      <c r="AD318" s="95"/>
      <c r="AE318" s="95"/>
      <c r="AF318" s="95"/>
      <c r="AG318" s="95"/>
    </row>
    <row r="319" spans="1:33" ht="9.75" customHeight="1" x14ac:dyDescent="0.25">
      <c r="A319" s="95"/>
      <c r="B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c r="AA319" s="95"/>
      <c r="AB319" s="95"/>
      <c r="AC319" s="95"/>
      <c r="AD319" s="95"/>
      <c r="AE319" s="95"/>
      <c r="AF319" s="95"/>
      <c r="AG319" s="95"/>
    </row>
    <row r="320" spans="1:33" ht="9.75" customHeight="1" x14ac:dyDescent="0.25">
      <c r="A320" s="95"/>
      <c r="B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c r="AA320" s="95"/>
      <c r="AB320" s="95"/>
      <c r="AC320" s="95"/>
      <c r="AD320" s="95"/>
      <c r="AE320" s="95"/>
      <c r="AF320" s="95"/>
      <c r="AG320" s="95"/>
    </row>
    <row r="321" spans="1:33" ht="9.75" customHeight="1" x14ac:dyDescent="0.25">
      <c r="A321" s="95"/>
      <c r="B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c r="AA321" s="95"/>
      <c r="AB321" s="95"/>
      <c r="AC321" s="95"/>
      <c r="AD321" s="95"/>
      <c r="AE321" s="95"/>
      <c r="AF321" s="95"/>
      <c r="AG321" s="95"/>
    </row>
    <row r="322" spans="1:33" ht="9.75" customHeight="1" x14ac:dyDescent="0.25">
      <c r="A322" s="95"/>
      <c r="B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row>
    <row r="323" spans="1:33" ht="9.75" customHeight="1" x14ac:dyDescent="0.25">
      <c r="A323" s="95"/>
      <c r="B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c r="AA323" s="95"/>
      <c r="AB323" s="95"/>
      <c r="AC323" s="95"/>
      <c r="AD323" s="95"/>
      <c r="AE323" s="95"/>
      <c r="AF323" s="95"/>
      <c r="AG323" s="95"/>
    </row>
    <row r="324" spans="1:33" ht="9.75" customHeight="1" x14ac:dyDescent="0.25">
      <c r="A324" s="95"/>
      <c r="B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c r="AA324" s="95"/>
      <c r="AB324" s="95"/>
      <c r="AC324" s="95"/>
      <c r="AD324" s="95"/>
      <c r="AE324" s="95"/>
      <c r="AF324" s="95"/>
      <c r="AG324" s="95"/>
    </row>
    <row r="325" spans="1:33" ht="9.75" customHeight="1" x14ac:dyDescent="0.25">
      <c r="A325" s="95"/>
      <c r="B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c r="AA325" s="95"/>
      <c r="AB325" s="95"/>
      <c r="AC325" s="95"/>
      <c r="AD325" s="95"/>
      <c r="AE325" s="95"/>
      <c r="AF325" s="95"/>
      <c r="AG325" s="95"/>
    </row>
    <row r="326" spans="1:33" ht="9.75" customHeight="1" x14ac:dyDescent="0.25">
      <c r="A326" s="95"/>
      <c r="B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c r="AA326" s="95"/>
      <c r="AB326" s="95"/>
      <c r="AC326" s="95"/>
      <c r="AD326" s="95"/>
      <c r="AE326" s="95"/>
      <c r="AF326" s="95"/>
      <c r="AG326" s="95"/>
    </row>
    <row r="327" spans="1:33" ht="9.75" customHeight="1" x14ac:dyDescent="0.25">
      <c r="A327" s="95"/>
      <c r="B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c r="AA327" s="95"/>
      <c r="AB327" s="95"/>
      <c r="AC327" s="95"/>
      <c r="AD327" s="95"/>
      <c r="AE327" s="95"/>
      <c r="AF327" s="95"/>
      <c r="AG327" s="95"/>
    </row>
    <row r="328" spans="1:33" ht="9.75" customHeight="1" x14ac:dyDescent="0.25">
      <c r="A328" s="95"/>
      <c r="B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row>
    <row r="329" spans="1:33" ht="9.75" customHeight="1" x14ac:dyDescent="0.25">
      <c r="A329" s="95"/>
      <c r="B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c r="AA329" s="95"/>
      <c r="AB329" s="95"/>
      <c r="AC329" s="95"/>
      <c r="AD329" s="95"/>
      <c r="AE329" s="95"/>
      <c r="AF329" s="95"/>
      <c r="AG329" s="95"/>
    </row>
    <row r="330" spans="1:33" ht="9.75" customHeight="1" x14ac:dyDescent="0.25">
      <c r="A330" s="95"/>
      <c r="B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c r="AA330" s="95"/>
      <c r="AB330" s="95"/>
      <c r="AC330" s="95"/>
      <c r="AD330" s="95"/>
      <c r="AE330" s="95"/>
      <c r="AF330" s="95"/>
      <c r="AG330" s="95"/>
    </row>
    <row r="331" spans="1:33" ht="9.75" customHeight="1" x14ac:dyDescent="0.25">
      <c r="A331" s="95"/>
      <c r="B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c r="AA331" s="95"/>
      <c r="AB331" s="95"/>
      <c r="AC331" s="95"/>
      <c r="AD331" s="95"/>
      <c r="AE331" s="95"/>
      <c r="AF331" s="95"/>
      <c r="AG331" s="95"/>
    </row>
    <row r="332" spans="1:33" ht="9.75" customHeight="1" x14ac:dyDescent="0.25">
      <c r="A332" s="95"/>
      <c r="B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c r="AA332" s="95"/>
      <c r="AB332" s="95"/>
      <c r="AC332" s="95"/>
      <c r="AD332" s="95"/>
      <c r="AE332" s="95"/>
      <c r="AF332" s="95"/>
      <c r="AG332" s="95"/>
    </row>
    <row r="333" spans="1:33" ht="9.75" customHeight="1" x14ac:dyDescent="0.25">
      <c r="A333" s="95"/>
      <c r="B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c r="AA333" s="95"/>
      <c r="AB333" s="95"/>
      <c r="AC333" s="95"/>
      <c r="AD333" s="95"/>
      <c r="AE333" s="95"/>
      <c r="AF333" s="95"/>
      <c r="AG333" s="95"/>
    </row>
    <row r="334" spans="1:33" ht="9.75" customHeight="1" x14ac:dyDescent="0.25">
      <c r="A334" s="95"/>
      <c r="B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c r="AA334" s="95"/>
      <c r="AB334" s="95"/>
      <c r="AC334" s="95"/>
      <c r="AD334" s="95"/>
      <c r="AE334" s="95"/>
      <c r="AF334" s="95"/>
      <c r="AG334" s="95"/>
    </row>
    <row r="335" spans="1:33" ht="9.75" customHeight="1" x14ac:dyDescent="0.25">
      <c r="A335" s="95"/>
      <c r="B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c r="AA335" s="95"/>
      <c r="AB335" s="95"/>
      <c r="AC335" s="95"/>
      <c r="AD335" s="95"/>
      <c r="AE335" s="95"/>
      <c r="AF335" s="95"/>
      <c r="AG335" s="95"/>
    </row>
    <row r="336" spans="1:33" ht="9.75" customHeight="1" x14ac:dyDescent="0.25">
      <c r="A336" s="95"/>
      <c r="B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c r="AA336" s="95"/>
      <c r="AB336" s="95"/>
      <c r="AC336" s="95"/>
      <c r="AD336" s="95"/>
      <c r="AE336" s="95"/>
      <c r="AF336" s="95"/>
      <c r="AG336" s="95"/>
    </row>
    <row r="337" spans="1:33" ht="9.75" customHeight="1" x14ac:dyDescent="0.25">
      <c r="A337" s="95"/>
      <c r="B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row>
    <row r="338" spans="1:33" ht="9.75" customHeight="1" x14ac:dyDescent="0.25">
      <c r="A338" s="95"/>
      <c r="B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c r="AA338" s="95"/>
      <c r="AB338" s="95"/>
      <c r="AC338" s="95"/>
      <c r="AD338" s="95"/>
      <c r="AE338" s="95"/>
      <c r="AF338" s="95"/>
      <c r="AG338" s="95"/>
    </row>
    <row r="339" spans="1:33" ht="9.75" customHeight="1" x14ac:dyDescent="0.25">
      <c r="A339" s="95"/>
      <c r="B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c r="AA339" s="95"/>
      <c r="AB339" s="95"/>
      <c r="AC339" s="95"/>
      <c r="AD339" s="95"/>
      <c r="AE339" s="95"/>
      <c r="AF339" s="95"/>
      <c r="AG339" s="95"/>
    </row>
    <row r="340" spans="1:33" ht="9.75" customHeight="1" x14ac:dyDescent="0.25">
      <c r="A340" s="95"/>
      <c r="B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c r="AA340" s="95"/>
      <c r="AB340" s="95"/>
      <c r="AC340" s="95"/>
      <c r="AD340" s="95"/>
      <c r="AE340" s="95"/>
      <c r="AF340" s="95"/>
      <c r="AG340" s="95"/>
    </row>
    <row r="341" spans="1:33" ht="9.75" customHeight="1" x14ac:dyDescent="0.25">
      <c r="A341" s="95"/>
      <c r="B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c r="AA341" s="95"/>
      <c r="AB341" s="95"/>
      <c r="AC341" s="95"/>
      <c r="AD341" s="95"/>
      <c r="AE341" s="95"/>
      <c r="AF341" s="95"/>
      <c r="AG341" s="95"/>
    </row>
    <row r="342" spans="1:33" ht="9.75" customHeight="1" x14ac:dyDescent="0.25">
      <c r="A342" s="95"/>
      <c r="B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c r="AA342" s="95"/>
      <c r="AB342" s="95"/>
      <c r="AC342" s="95"/>
      <c r="AD342" s="95"/>
      <c r="AE342" s="95"/>
      <c r="AF342" s="95"/>
      <c r="AG342" s="95"/>
    </row>
    <row r="343" spans="1:33" ht="9.75" customHeight="1" x14ac:dyDescent="0.25">
      <c r="A343" s="95"/>
      <c r="B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c r="AA343" s="95"/>
      <c r="AB343" s="95"/>
      <c r="AC343" s="95"/>
      <c r="AD343" s="95"/>
      <c r="AE343" s="95"/>
      <c r="AF343" s="95"/>
      <c r="AG343" s="95"/>
    </row>
    <row r="344" spans="1:33" ht="9.75" customHeight="1" x14ac:dyDescent="0.25">
      <c r="A344" s="95"/>
      <c r="B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c r="AA344" s="95"/>
      <c r="AB344" s="95"/>
      <c r="AC344" s="95"/>
      <c r="AD344" s="95"/>
      <c r="AE344" s="95"/>
      <c r="AF344" s="95"/>
      <c r="AG344" s="95"/>
    </row>
    <row r="345" spans="1:33" ht="9.75" customHeight="1" x14ac:dyDescent="0.25">
      <c r="A345" s="95"/>
      <c r="B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c r="AA345" s="95"/>
      <c r="AB345" s="95"/>
      <c r="AC345" s="95"/>
      <c r="AD345" s="95"/>
      <c r="AE345" s="95"/>
      <c r="AF345" s="95"/>
      <c r="AG345" s="95"/>
    </row>
    <row r="346" spans="1:33" ht="9.75" customHeight="1" x14ac:dyDescent="0.25">
      <c r="A346" s="95"/>
      <c r="B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c r="AA346" s="95"/>
      <c r="AB346" s="95"/>
      <c r="AC346" s="95"/>
      <c r="AD346" s="95"/>
      <c r="AE346" s="95"/>
      <c r="AF346" s="95"/>
      <c r="AG346" s="95"/>
    </row>
    <row r="347" spans="1:33" ht="9.75" customHeight="1" x14ac:dyDescent="0.25">
      <c r="A347" s="95"/>
      <c r="B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c r="AA347" s="95"/>
      <c r="AB347" s="95"/>
      <c r="AC347" s="95"/>
      <c r="AD347" s="95"/>
      <c r="AE347" s="95"/>
      <c r="AF347" s="95"/>
      <c r="AG347" s="95"/>
    </row>
    <row r="348" spans="1:33" ht="9.75" customHeight="1" x14ac:dyDescent="0.25">
      <c r="A348" s="95"/>
      <c r="B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c r="AA348" s="95"/>
      <c r="AB348" s="95"/>
      <c r="AC348" s="95"/>
      <c r="AD348" s="95"/>
      <c r="AE348" s="95"/>
      <c r="AF348" s="95"/>
      <c r="AG348" s="95"/>
    </row>
    <row r="349" spans="1:33" ht="9.75" customHeight="1" x14ac:dyDescent="0.25">
      <c r="A349" s="95"/>
      <c r="B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c r="AA349" s="95"/>
      <c r="AB349" s="95"/>
      <c r="AC349" s="95"/>
      <c r="AD349" s="95"/>
      <c r="AE349" s="95"/>
      <c r="AF349" s="95"/>
      <c r="AG349" s="95"/>
    </row>
    <row r="350" spans="1:33" ht="9.75" customHeight="1" x14ac:dyDescent="0.25">
      <c r="A350" s="95"/>
      <c r="B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row>
    <row r="351" spans="1:33" ht="9.75" customHeight="1" x14ac:dyDescent="0.25">
      <c r="A351" s="95"/>
      <c r="B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c r="AA351" s="95"/>
      <c r="AB351" s="95"/>
      <c r="AC351" s="95"/>
      <c r="AD351" s="95"/>
      <c r="AE351" s="95"/>
      <c r="AF351" s="95"/>
      <c r="AG351" s="95"/>
    </row>
    <row r="352" spans="1:33" ht="9.75" customHeight="1" x14ac:dyDescent="0.25">
      <c r="A352" s="95"/>
      <c r="B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c r="AA352" s="95"/>
      <c r="AB352" s="95"/>
      <c r="AC352" s="95"/>
      <c r="AD352" s="95"/>
      <c r="AE352" s="95"/>
      <c r="AF352" s="95"/>
      <c r="AG352" s="95"/>
    </row>
    <row r="353" spans="1:33" ht="9.75" customHeight="1" x14ac:dyDescent="0.25">
      <c r="A353" s="95"/>
      <c r="B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c r="AA353" s="95"/>
      <c r="AB353" s="95"/>
      <c r="AC353" s="95"/>
      <c r="AD353" s="95"/>
      <c r="AE353" s="95"/>
      <c r="AF353" s="95"/>
      <c r="AG353" s="95"/>
    </row>
    <row r="354" spans="1:33" ht="9.75" customHeight="1" x14ac:dyDescent="0.25">
      <c r="A354" s="95"/>
      <c r="B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c r="AA354" s="95"/>
      <c r="AB354" s="95"/>
      <c r="AC354" s="95"/>
      <c r="AD354" s="95"/>
      <c r="AE354" s="95"/>
      <c r="AF354" s="95"/>
      <c r="AG354" s="95"/>
    </row>
    <row r="355" spans="1:33" ht="9.75" customHeight="1" x14ac:dyDescent="0.25">
      <c r="A355" s="95"/>
      <c r="B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c r="AA355" s="95"/>
      <c r="AB355" s="95"/>
      <c r="AC355" s="95"/>
      <c r="AD355" s="95"/>
      <c r="AE355" s="95"/>
      <c r="AF355" s="95"/>
      <c r="AG355" s="95"/>
    </row>
    <row r="356" spans="1:33" ht="9.75" customHeight="1" x14ac:dyDescent="0.25">
      <c r="A356" s="95"/>
      <c r="B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c r="AA356" s="95"/>
      <c r="AB356" s="95"/>
      <c r="AC356" s="95"/>
      <c r="AD356" s="95"/>
      <c r="AE356" s="95"/>
      <c r="AF356" s="95"/>
      <c r="AG356" s="95"/>
    </row>
    <row r="357" spans="1:33" ht="9.75" customHeight="1" x14ac:dyDescent="0.25">
      <c r="A357" s="95"/>
      <c r="B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c r="AA357" s="95"/>
      <c r="AB357" s="95"/>
      <c r="AC357" s="95"/>
      <c r="AD357" s="95"/>
      <c r="AE357" s="95"/>
      <c r="AF357" s="95"/>
      <c r="AG357" s="95"/>
    </row>
    <row r="358" spans="1:33" ht="9.75" customHeight="1" x14ac:dyDescent="0.25">
      <c r="A358" s="95"/>
      <c r="B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c r="AA358" s="95"/>
      <c r="AB358" s="95"/>
      <c r="AC358" s="95"/>
      <c r="AD358" s="95"/>
      <c r="AE358" s="95"/>
      <c r="AF358" s="95"/>
      <c r="AG358" s="95"/>
    </row>
    <row r="359" spans="1:33" ht="9.75" customHeight="1" x14ac:dyDescent="0.25">
      <c r="A359" s="95"/>
      <c r="B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c r="AA359" s="95"/>
      <c r="AB359" s="95"/>
      <c r="AC359" s="95"/>
      <c r="AD359" s="95"/>
      <c r="AE359" s="95"/>
      <c r="AF359" s="95"/>
      <c r="AG359" s="95"/>
    </row>
    <row r="360" spans="1:33" ht="9.75" customHeight="1" x14ac:dyDescent="0.25">
      <c r="A360" s="95"/>
      <c r="B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c r="AA360" s="95"/>
      <c r="AB360" s="95"/>
      <c r="AC360" s="95"/>
      <c r="AD360" s="95"/>
      <c r="AE360" s="95"/>
      <c r="AF360" s="95"/>
      <c r="AG360" s="95"/>
    </row>
    <row r="361" spans="1:33" ht="9.75" customHeight="1" x14ac:dyDescent="0.25">
      <c r="A361" s="95"/>
      <c r="B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c r="AA361" s="95"/>
      <c r="AB361" s="95"/>
      <c r="AC361" s="95"/>
      <c r="AD361" s="95"/>
      <c r="AE361" s="95"/>
      <c r="AF361" s="95"/>
      <c r="AG361" s="95"/>
    </row>
    <row r="362" spans="1:33" ht="9.75" customHeight="1" x14ac:dyDescent="0.25">
      <c r="A362" s="95"/>
      <c r="B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c r="AA362" s="95"/>
      <c r="AB362" s="95"/>
      <c r="AC362" s="95"/>
      <c r="AD362" s="95"/>
      <c r="AE362" s="95"/>
      <c r="AF362" s="95"/>
      <c r="AG362" s="95"/>
    </row>
    <row r="363" spans="1:33" ht="9.75" customHeight="1" x14ac:dyDescent="0.25">
      <c r="A363" s="95"/>
      <c r="B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row>
    <row r="364" spans="1:33" ht="9.75" customHeight="1" x14ac:dyDescent="0.25">
      <c r="A364" s="95"/>
      <c r="B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c r="AA364" s="95"/>
      <c r="AB364" s="95"/>
      <c r="AC364" s="95"/>
      <c r="AD364" s="95"/>
      <c r="AE364" s="95"/>
      <c r="AF364" s="95"/>
      <c r="AG364" s="95"/>
    </row>
    <row r="365" spans="1:33" ht="9.75" customHeight="1" x14ac:dyDescent="0.25">
      <c r="A365" s="95"/>
      <c r="B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c r="AA365" s="95"/>
      <c r="AB365" s="95"/>
      <c r="AC365" s="95"/>
      <c r="AD365" s="95"/>
      <c r="AE365" s="95"/>
      <c r="AF365" s="95"/>
      <c r="AG365" s="95"/>
    </row>
    <row r="366" spans="1:33" ht="9.75" customHeight="1" x14ac:dyDescent="0.25">
      <c r="A366" s="95"/>
      <c r="B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c r="AA366" s="95"/>
      <c r="AB366" s="95"/>
      <c r="AC366" s="95"/>
      <c r="AD366" s="95"/>
      <c r="AE366" s="95"/>
      <c r="AF366" s="95"/>
      <c r="AG366" s="95"/>
    </row>
    <row r="367" spans="1:33" ht="9.75" customHeight="1" x14ac:dyDescent="0.25">
      <c r="A367" s="95"/>
      <c r="B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c r="AA367" s="95"/>
      <c r="AB367" s="95"/>
      <c r="AC367" s="95"/>
      <c r="AD367" s="95"/>
      <c r="AE367" s="95"/>
      <c r="AF367" s="95"/>
      <c r="AG367" s="95"/>
    </row>
    <row r="368" spans="1:33" ht="9.75" customHeight="1" x14ac:dyDescent="0.25">
      <c r="A368" s="95"/>
      <c r="B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c r="AA368" s="95"/>
      <c r="AB368" s="95"/>
      <c r="AC368" s="95"/>
      <c r="AD368" s="95"/>
      <c r="AE368" s="95"/>
      <c r="AF368" s="95"/>
      <c r="AG368" s="95"/>
    </row>
    <row r="369" spans="1:33" ht="9.75" customHeight="1" x14ac:dyDescent="0.25">
      <c r="A369" s="95"/>
      <c r="B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c r="AA369" s="95"/>
      <c r="AB369" s="95"/>
      <c r="AC369" s="95"/>
      <c r="AD369" s="95"/>
      <c r="AE369" s="95"/>
      <c r="AF369" s="95"/>
      <c r="AG369" s="95"/>
    </row>
    <row r="370" spans="1:33" ht="9.75" customHeight="1" x14ac:dyDescent="0.25">
      <c r="A370" s="95"/>
      <c r="B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c r="AA370" s="95"/>
      <c r="AB370" s="95"/>
      <c r="AC370" s="95"/>
      <c r="AD370" s="95"/>
      <c r="AE370" s="95"/>
      <c r="AF370" s="95"/>
      <c r="AG370" s="95"/>
    </row>
    <row r="371" spans="1:33" ht="9.75" customHeight="1" x14ac:dyDescent="0.25">
      <c r="A371" s="95"/>
      <c r="B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c r="AA371" s="95"/>
      <c r="AB371" s="95"/>
      <c r="AC371" s="95"/>
      <c r="AD371" s="95"/>
      <c r="AE371" s="95"/>
      <c r="AF371" s="95"/>
      <c r="AG371" s="95"/>
    </row>
    <row r="372" spans="1:33" ht="9.75" customHeight="1" x14ac:dyDescent="0.25">
      <c r="A372" s="95"/>
      <c r="B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row>
    <row r="373" spans="1:33" ht="9.75" customHeight="1" x14ac:dyDescent="0.25">
      <c r="A373" s="95"/>
      <c r="B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c r="AA373" s="95"/>
      <c r="AB373" s="95"/>
      <c r="AC373" s="95"/>
      <c r="AD373" s="95"/>
      <c r="AE373" s="95"/>
      <c r="AF373" s="95"/>
      <c r="AG373" s="95"/>
    </row>
  </sheetData>
  <printOptions gridLinesSet="0"/>
  <pageMargins left="3.75" right="0.25" top="0.5" bottom="0.3" header="0" footer="0"/>
  <pageSetup paperSize="17" pageOrder="overThenDown" orientation="landscape" r:id="rId1"/>
  <headerFooter alignWithMargins="0"/>
  <rowBreaks count="3" manualBreakCount="3">
    <brk id="68" max="46" man="1"/>
    <brk id="135" max="46" man="1"/>
    <brk id="203" max="46" man="1"/>
  </rowBreaks>
  <colBreaks count="1" manualBreakCount="1">
    <brk id="26" max="3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A5394-6C37-4208-9AAA-C66D507B59CF}">
  <sheetPr syncVertical="1" syncRef="E12" transitionEvaluation="1" transitionEntry="1"/>
  <dimension ref="A1:BV274"/>
  <sheetViews>
    <sheetView showGridLines="0" zoomScale="120" zoomScaleNormal="120" workbookViewId="0">
      <pane xSplit="4" ySplit="11" topLeftCell="E12" activePane="bottomRight" state="frozen"/>
      <selection pane="topRight"/>
      <selection pane="bottomLeft"/>
      <selection pane="bottomRight"/>
    </sheetView>
  </sheetViews>
  <sheetFormatPr defaultColWidth="7.5703125" defaultRowHeight="9.75" customHeight="1" x14ac:dyDescent="0.25"/>
  <cols>
    <col min="1" max="1" width="5" style="83" customWidth="1"/>
    <col min="2" max="2" width="2.42578125" style="83" customWidth="1"/>
    <col min="3" max="3" width="11.7109375" style="83" customWidth="1"/>
    <col min="4" max="4" width="2.42578125" style="83" customWidth="1"/>
    <col min="5" max="5" width="13.5703125" style="83" customWidth="1"/>
    <col min="6" max="6" width="1.5703125" style="83" customWidth="1"/>
    <col min="7" max="7" width="9.28515625" style="83" customWidth="1"/>
    <col min="8" max="8" width="1.5703125" style="83" customWidth="1"/>
    <col min="9" max="9" width="9.28515625" style="83" customWidth="1"/>
    <col min="10" max="10" width="2.42578125" style="83" customWidth="1"/>
    <col min="11" max="11" width="13.5703125" style="83" customWidth="1"/>
    <col min="12" max="12" width="1.5703125" style="83" customWidth="1"/>
    <col min="13" max="13" width="9.28515625" style="83" customWidth="1"/>
    <col min="14" max="14" width="1.5703125" style="83" customWidth="1"/>
    <col min="15" max="15" width="9.28515625" style="83" customWidth="1"/>
    <col min="16" max="16" width="2.42578125" style="83" customWidth="1"/>
    <col min="17" max="17" width="13.5703125" style="83" customWidth="1"/>
    <col min="18" max="18" width="1.5703125" style="83" customWidth="1"/>
    <col min="19" max="19" width="9.28515625" style="83" customWidth="1"/>
    <col min="20" max="20" width="1.5703125" style="83" customWidth="1"/>
    <col min="21" max="21" width="9.28515625" style="83" customWidth="1"/>
    <col min="22" max="22" width="2.42578125" style="83" customWidth="1"/>
    <col min="23" max="23" width="13.5703125" style="83" customWidth="1"/>
    <col min="24" max="24" width="1.5703125" style="83" customWidth="1"/>
    <col min="25" max="25" width="9.28515625" style="83" customWidth="1"/>
    <col min="26" max="26" width="1.5703125" style="83" customWidth="1"/>
    <col min="27" max="27" width="9.28515625" style="83" customWidth="1"/>
    <col min="28" max="29" width="1.5703125" style="83" customWidth="1"/>
    <col min="30" max="30" width="11.5703125" style="83" customWidth="1"/>
    <col min="31" max="31" width="1.5703125" style="83" customWidth="1"/>
    <col min="32" max="32" width="7.5703125" style="83" customWidth="1"/>
    <col min="33" max="33" width="1.5703125" style="83" customWidth="1"/>
    <col min="34" max="34" width="7.5703125" style="83" customWidth="1"/>
    <col min="35" max="35" width="1.5703125" style="83" customWidth="1"/>
    <col min="36" max="36" width="10.140625" style="83" customWidth="1"/>
    <col min="37" max="37" width="1.5703125" style="83" customWidth="1"/>
    <col min="38" max="38" width="7.5703125" style="83" customWidth="1"/>
    <col min="39" max="39" width="1.5703125" style="83" customWidth="1"/>
    <col min="40" max="40" width="7.85546875" style="83" customWidth="1"/>
    <col min="41" max="41" width="1.5703125" style="83" customWidth="1"/>
    <col min="42" max="42" width="13.7109375" style="83" customWidth="1"/>
    <col min="43" max="43" width="1.28515625" style="83" customWidth="1"/>
    <col min="44" max="44" width="12.85546875" style="83" customWidth="1"/>
    <col min="45" max="45" width="1.5703125" style="83" customWidth="1"/>
    <col min="46" max="46" width="8.140625" style="83" customWidth="1"/>
    <col min="47" max="47" width="1.5703125" style="83" customWidth="1"/>
    <col min="48" max="48" width="13.140625" style="83" customWidth="1"/>
    <col min="49" max="49" width="1.5703125" style="83" customWidth="1"/>
    <col min="50" max="50" width="8.42578125" style="83" customWidth="1"/>
    <col min="51" max="51" width="1.28515625" style="83" customWidth="1"/>
    <col min="52" max="52" width="11.7109375" style="83" customWidth="1"/>
    <col min="53" max="53" width="1.5703125" style="83" customWidth="1"/>
    <col min="54" max="54" width="8.42578125" style="83" customWidth="1"/>
    <col min="55" max="55" width="1" style="83" customWidth="1"/>
    <col min="56" max="56" width="11.5703125" style="83" customWidth="1"/>
    <col min="57" max="57" width="1.5703125" style="83" customWidth="1"/>
    <col min="58" max="58" width="11" style="83" customWidth="1"/>
    <col min="59" max="59" width="1.5703125" style="83" customWidth="1"/>
    <col min="60" max="60" width="4.140625" style="83" customWidth="1"/>
    <col min="61" max="61" width="1.5703125" style="83" customWidth="1"/>
    <col min="62" max="62" width="11" style="83" hidden="1" customWidth="1"/>
    <col min="63" max="63" width="1.5703125" style="83" hidden="1" customWidth="1"/>
    <col min="64" max="64" width="11" style="83" hidden="1" customWidth="1"/>
    <col min="65" max="65" width="1.5703125" style="83" hidden="1" customWidth="1"/>
    <col min="66" max="66" width="11" style="83" hidden="1" customWidth="1"/>
    <col min="67" max="67" width="1.5703125" style="83" hidden="1" customWidth="1"/>
    <col min="68" max="68" width="11" style="83" hidden="1" customWidth="1"/>
    <col min="69" max="69" width="1.5703125" style="83" hidden="1" customWidth="1"/>
    <col min="70" max="70" width="11" style="83" hidden="1" customWidth="1"/>
    <col min="71" max="71" width="1.5703125" style="83" hidden="1" customWidth="1"/>
    <col min="72" max="72" width="11" style="83" hidden="1" customWidth="1"/>
    <col min="73" max="73" width="1.5703125" style="83" hidden="1" customWidth="1"/>
    <col min="74" max="74" width="11" style="83" hidden="1" customWidth="1"/>
    <col min="75" max="256" width="7.5703125" style="83"/>
    <col min="257" max="257" width="5" style="83" customWidth="1"/>
    <col min="258" max="258" width="2.42578125" style="83" customWidth="1"/>
    <col min="259" max="259" width="19.5703125" style="83" customWidth="1"/>
    <col min="260" max="260" width="2.42578125" style="83" customWidth="1"/>
    <col min="261" max="261" width="13.5703125" style="83" customWidth="1"/>
    <col min="262" max="262" width="1.5703125" style="83" customWidth="1"/>
    <col min="263" max="263" width="9.28515625" style="83" customWidth="1"/>
    <col min="264" max="264" width="1.5703125" style="83" customWidth="1"/>
    <col min="265" max="265" width="9.28515625" style="83" customWidth="1"/>
    <col min="266" max="266" width="2.42578125" style="83" customWidth="1"/>
    <col min="267" max="267" width="13.5703125" style="83" customWidth="1"/>
    <col min="268" max="268" width="1.5703125" style="83" customWidth="1"/>
    <col min="269" max="269" width="9.28515625" style="83" customWidth="1"/>
    <col min="270" max="270" width="1.5703125" style="83" customWidth="1"/>
    <col min="271" max="271" width="9.28515625" style="83" customWidth="1"/>
    <col min="272" max="272" width="2.42578125" style="83" customWidth="1"/>
    <col min="273" max="273" width="13.5703125" style="83" customWidth="1"/>
    <col min="274" max="274" width="1.5703125" style="83" customWidth="1"/>
    <col min="275" max="275" width="9.28515625" style="83" customWidth="1"/>
    <col min="276" max="276" width="1.5703125" style="83" customWidth="1"/>
    <col min="277" max="277" width="9.28515625" style="83" customWidth="1"/>
    <col min="278" max="278" width="2.42578125" style="83" customWidth="1"/>
    <col min="279" max="279" width="13.5703125" style="83" customWidth="1"/>
    <col min="280" max="280" width="1.5703125" style="83" customWidth="1"/>
    <col min="281" max="281" width="9.28515625" style="83" customWidth="1"/>
    <col min="282" max="282" width="1.5703125" style="83" customWidth="1"/>
    <col min="283" max="283" width="9.28515625" style="83" customWidth="1"/>
    <col min="284" max="285" width="1.5703125" style="83" customWidth="1"/>
    <col min="286" max="286" width="11.5703125" style="83" customWidth="1"/>
    <col min="287" max="287" width="1.5703125" style="83" customWidth="1"/>
    <col min="288" max="288" width="7.5703125" style="83"/>
    <col min="289" max="289" width="1.5703125" style="83" customWidth="1"/>
    <col min="290" max="290" width="7.5703125" style="83"/>
    <col min="291" max="291" width="1.5703125" style="83" customWidth="1"/>
    <col min="292" max="292" width="10.140625" style="83" customWidth="1"/>
    <col min="293" max="293" width="1.5703125" style="83" customWidth="1"/>
    <col min="294" max="294" width="7.5703125" style="83"/>
    <col min="295" max="295" width="1.5703125" style="83" customWidth="1"/>
    <col min="296" max="296" width="7.85546875" style="83" customWidth="1"/>
    <col min="297" max="297" width="1.5703125" style="83" customWidth="1"/>
    <col min="298" max="298" width="13.7109375" style="83" customWidth="1"/>
    <col min="299" max="299" width="1.28515625" style="83" customWidth="1"/>
    <col min="300" max="300" width="12.85546875" style="83" customWidth="1"/>
    <col min="301" max="301" width="1.5703125" style="83" customWidth="1"/>
    <col min="302" max="302" width="8.140625" style="83" customWidth="1"/>
    <col min="303" max="303" width="1.5703125" style="83" customWidth="1"/>
    <col min="304" max="304" width="13.140625" style="83" customWidth="1"/>
    <col min="305" max="305" width="1.5703125" style="83" customWidth="1"/>
    <col min="306" max="306" width="8.42578125" style="83" customWidth="1"/>
    <col min="307" max="307" width="1.28515625" style="83" customWidth="1"/>
    <col min="308" max="308" width="11.7109375" style="83" customWidth="1"/>
    <col min="309" max="309" width="1.5703125" style="83" customWidth="1"/>
    <col min="310" max="310" width="8.42578125" style="83" customWidth="1"/>
    <col min="311" max="311" width="1" style="83" customWidth="1"/>
    <col min="312" max="312" width="11.5703125" style="83" customWidth="1"/>
    <col min="313" max="313" width="1.5703125" style="83" customWidth="1"/>
    <col min="314" max="314" width="11" style="83" customWidth="1"/>
    <col min="315" max="315" width="1.5703125" style="83" customWidth="1"/>
    <col min="316" max="316" width="4.140625" style="83" customWidth="1"/>
    <col min="317" max="317" width="1.5703125" style="83" customWidth="1"/>
    <col min="318" max="318" width="11" style="83" customWidth="1"/>
    <col min="319" max="319" width="1.5703125" style="83" customWidth="1"/>
    <col min="320" max="320" width="11" style="83" customWidth="1"/>
    <col min="321" max="321" width="1.5703125" style="83" customWidth="1"/>
    <col min="322" max="322" width="11" style="83" customWidth="1"/>
    <col min="323" max="323" width="1.5703125" style="83" customWidth="1"/>
    <col min="324" max="324" width="11" style="83" customWidth="1"/>
    <col min="325" max="325" width="1.5703125" style="83" customWidth="1"/>
    <col min="326" max="326" width="11" style="83" customWidth="1"/>
    <col min="327" max="327" width="1.5703125" style="83" customWidth="1"/>
    <col min="328" max="328" width="11" style="83" customWidth="1"/>
    <col min="329" max="329" width="1.5703125" style="83" customWidth="1"/>
    <col min="330" max="330" width="11" style="83" customWidth="1"/>
    <col min="331" max="512" width="7.5703125" style="83"/>
    <col min="513" max="513" width="5" style="83" customWidth="1"/>
    <col min="514" max="514" width="2.42578125" style="83" customWidth="1"/>
    <col min="515" max="515" width="19.5703125" style="83" customWidth="1"/>
    <col min="516" max="516" width="2.42578125" style="83" customWidth="1"/>
    <col min="517" max="517" width="13.5703125" style="83" customWidth="1"/>
    <col min="518" max="518" width="1.5703125" style="83" customWidth="1"/>
    <col min="519" max="519" width="9.28515625" style="83" customWidth="1"/>
    <col min="520" max="520" width="1.5703125" style="83" customWidth="1"/>
    <col min="521" max="521" width="9.28515625" style="83" customWidth="1"/>
    <col min="522" max="522" width="2.42578125" style="83" customWidth="1"/>
    <col min="523" max="523" width="13.5703125" style="83" customWidth="1"/>
    <col min="524" max="524" width="1.5703125" style="83" customWidth="1"/>
    <col min="525" max="525" width="9.28515625" style="83" customWidth="1"/>
    <col min="526" max="526" width="1.5703125" style="83" customWidth="1"/>
    <col min="527" max="527" width="9.28515625" style="83" customWidth="1"/>
    <col min="528" max="528" width="2.42578125" style="83" customWidth="1"/>
    <col min="529" max="529" width="13.5703125" style="83" customWidth="1"/>
    <col min="530" max="530" width="1.5703125" style="83" customWidth="1"/>
    <col min="531" max="531" width="9.28515625" style="83" customWidth="1"/>
    <col min="532" max="532" width="1.5703125" style="83" customWidth="1"/>
    <col min="533" max="533" width="9.28515625" style="83" customWidth="1"/>
    <col min="534" max="534" width="2.42578125" style="83" customWidth="1"/>
    <col min="535" max="535" width="13.5703125" style="83" customWidth="1"/>
    <col min="536" max="536" width="1.5703125" style="83" customWidth="1"/>
    <col min="537" max="537" width="9.28515625" style="83" customWidth="1"/>
    <col min="538" max="538" width="1.5703125" style="83" customWidth="1"/>
    <col min="539" max="539" width="9.28515625" style="83" customWidth="1"/>
    <col min="540" max="541" width="1.5703125" style="83" customWidth="1"/>
    <col min="542" max="542" width="11.5703125" style="83" customWidth="1"/>
    <col min="543" max="543" width="1.5703125" style="83" customWidth="1"/>
    <col min="544" max="544" width="7.5703125" style="83"/>
    <col min="545" max="545" width="1.5703125" style="83" customWidth="1"/>
    <col min="546" max="546" width="7.5703125" style="83"/>
    <col min="547" max="547" width="1.5703125" style="83" customWidth="1"/>
    <col min="548" max="548" width="10.140625" style="83" customWidth="1"/>
    <col min="549" max="549" width="1.5703125" style="83" customWidth="1"/>
    <col min="550" max="550" width="7.5703125" style="83"/>
    <col min="551" max="551" width="1.5703125" style="83" customWidth="1"/>
    <col min="552" max="552" width="7.85546875" style="83" customWidth="1"/>
    <col min="553" max="553" width="1.5703125" style="83" customWidth="1"/>
    <col min="554" max="554" width="13.7109375" style="83" customWidth="1"/>
    <col min="555" max="555" width="1.28515625" style="83" customWidth="1"/>
    <col min="556" max="556" width="12.85546875" style="83" customWidth="1"/>
    <col min="557" max="557" width="1.5703125" style="83" customWidth="1"/>
    <col min="558" max="558" width="8.140625" style="83" customWidth="1"/>
    <col min="559" max="559" width="1.5703125" style="83" customWidth="1"/>
    <col min="560" max="560" width="13.140625" style="83" customWidth="1"/>
    <col min="561" max="561" width="1.5703125" style="83" customWidth="1"/>
    <col min="562" max="562" width="8.42578125" style="83" customWidth="1"/>
    <col min="563" max="563" width="1.28515625" style="83" customWidth="1"/>
    <col min="564" max="564" width="11.7109375" style="83" customWidth="1"/>
    <col min="565" max="565" width="1.5703125" style="83" customWidth="1"/>
    <col min="566" max="566" width="8.42578125" style="83" customWidth="1"/>
    <col min="567" max="567" width="1" style="83" customWidth="1"/>
    <col min="568" max="568" width="11.5703125" style="83" customWidth="1"/>
    <col min="569" max="569" width="1.5703125" style="83" customWidth="1"/>
    <col min="570" max="570" width="11" style="83" customWidth="1"/>
    <col min="571" max="571" width="1.5703125" style="83" customWidth="1"/>
    <col min="572" max="572" width="4.140625" style="83" customWidth="1"/>
    <col min="573" max="573" width="1.5703125" style="83" customWidth="1"/>
    <col min="574" max="574" width="11" style="83" customWidth="1"/>
    <col min="575" max="575" width="1.5703125" style="83" customWidth="1"/>
    <col min="576" max="576" width="11" style="83" customWidth="1"/>
    <col min="577" max="577" width="1.5703125" style="83" customWidth="1"/>
    <col min="578" max="578" width="11" style="83" customWidth="1"/>
    <col min="579" max="579" width="1.5703125" style="83" customWidth="1"/>
    <col min="580" max="580" width="11" style="83" customWidth="1"/>
    <col min="581" max="581" width="1.5703125" style="83" customWidth="1"/>
    <col min="582" max="582" width="11" style="83" customWidth="1"/>
    <col min="583" max="583" width="1.5703125" style="83" customWidth="1"/>
    <col min="584" max="584" width="11" style="83" customWidth="1"/>
    <col min="585" max="585" width="1.5703125" style="83" customWidth="1"/>
    <col min="586" max="586" width="11" style="83" customWidth="1"/>
    <col min="587" max="768" width="7.5703125" style="83"/>
    <col min="769" max="769" width="5" style="83" customWidth="1"/>
    <col min="770" max="770" width="2.42578125" style="83" customWidth="1"/>
    <col min="771" max="771" width="19.5703125" style="83" customWidth="1"/>
    <col min="772" max="772" width="2.42578125" style="83" customWidth="1"/>
    <col min="773" max="773" width="13.5703125" style="83" customWidth="1"/>
    <col min="774" max="774" width="1.5703125" style="83" customWidth="1"/>
    <col min="775" max="775" width="9.28515625" style="83" customWidth="1"/>
    <col min="776" max="776" width="1.5703125" style="83" customWidth="1"/>
    <col min="777" max="777" width="9.28515625" style="83" customWidth="1"/>
    <col min="778" max="778" width="2.42578125" style="83" customWidth="1"/>
    <col min="779" max="779" width="13.5703125" style="83" customWidth="1"/>
    <col min="780" max="780" width="1.5703125" style="83" customWidth="1"/>
    <col min="781" max="781" width="9.28515625" style="83" customWidth="1"/>
    <col min="782" max="782" width="1.5703125" style="83" customWidth="1"/>
    <col min="783" max="783" width="9.28515625" style="83" customWidth="1"/>
    <col min="784" max="784" width="2.42578125" style="83" customWidth="1"/>
    <col min="785" max="785" width="13.5703125" style="83" customWidth="1"/>
    <col min="786" max="786" width="1.5703125" style="83" customWidth="1"/>
    <col min="787" max="787" width="9.28515625" style="83" customWidth="1"/>
    <col min="788" max="788" width="1.5703125" style="83" customWidth="1"/>
    <col min="789" max="789" width="9.28515625" style="83" customWidth="1"/>
    <col min="790" max="790" width="2.42578125" style="83" customWidth="1"/>
    <col min="791" max="791" width="13.5703125" style="83" customWidth="1"/>
    <col min="792" max="792" width="1.5703125" style="83" customWidth="1"/>
    <col min="793" max="793" width="9.28515625" style="83" customWidth="1"/>
    <col min="794" max="794" width="1.5703125" style="83" customWidth="1"/>
    <col min="795" max="795" width="9.28515625" style="83" customWidth="1"/>
    <col min="796" max="797" width="1.5703125" style="83" customWidth="1"/>
    <col min="798" max="798" width="11.5703125" style="83" customWidth="1"/>
    <col min="799" max="799" width="1.5703125" style="83" customWidth="1"/>
    <col min="800" max="800" width="7.5703125" style="83"/>
    <col min="801" max="801" width="1.5703125" style="83" customWidth="1"/>
    <col min="802" max="802" width="7.5703125" style="83"/>
    <col min="803" max="803" width="1.5703125" style="83" customWidth="1"/>
    <col min="804" max="804" width="10.140625" style="83" customWidth="1"/>
    <col min="805" max="805" width="1.5703125" style="83" customWidth="1"/>
    <col min="806" max="806" width="7.5703125" style="83"/>
    <col min="807" max="807" width="1.5703125" style="83" customWidth="1"/>
    <col min="808" max="808" width="7.85546875" style="83" customWidth="1"/>
    <col min="809" max="809" width="1.5703125" style="83" customWidth="1"/>
    <col min="810" max="810" width="13.7109375" style="83" customWidth="1"/>
    <col min="811" max="811" width="1.28515625" style="83" customWidth="1"/>
    <col min="812" max="812" width="12.85546875" style="83" customWidth="1"/>
    <col min="813" max="813" width="1.5703125" style="83" customWidth="1"/>
    <col min="814" max="814" width="8.140625" style="83" customWidth="1"/>
    <col min="815" max="815" width="1.5703125" style="83" customWidth="1"/>
    <col min="816" max="816" width="13.140625" style="83" customWidth="1"/>
    <col min="817" max="817" width="1.5703125" style="83" customWidth="1"/>
    <col min="818" max="818" width="8.42578125" style="83" customWidth="1"/>
    <col min="819" max="819" width="1.28515625" style="83" customWidth="1"/>
    <col min="820" max="820" width="11.7109375" style="83" customWidth="1"/>
    <col min="821" max="821" width="1.5703125" style="83" customWidth="1"/>
    <col min="822" max="822" width="8.42578125" style="83" customWidth="1"/>
    <col min="823" max="823" width="1" style="83" customWidth="1"/>
    <col min="824" max="824" width="11.5703125" style="83" customWidth="1"/>
    <col min="825" max="825" width="1.5703125" style="83" customWidth="1"/>
    <col min="826" max="826" width="11" style="83" customWidth="1"/>
    <col min="827" max="827" width="1.5703125" style="83" customWidth="1"/>
    <col min="828" max="828" width="4.140625" style="83" customWidth="1"/>
    <col min="829" max="829" width="1.5703125" style="83" customWidth="1"/>
    <col min="830" max="830" width="11" style="83" customWidth="1"/>
    <col min="831" max="831" width="1.5703125" style="83" customWidth="1"/>
    <col min="832" max="832" width="11" style="83" customWidth="1"/>
    <col min="833" max="833" width="1.5703125" style="83" customWidth="1"/>
    <col min="834" max="834" width="11" style="83" customWidth="1"/>
    <col min="835" max="835" width="1.5703125" style="83" customWidth="1"/>
    <col min="836" max="836" width="11" style="83" customWidth="1"/>
    <col min="837" max="837" width="1.5703125" style="83" customWidth="1"/>
    <col min="838" max="838" width="11" style="83" customWidth="1"/>
    <col min="839" max="839" width="1.5703125" style="83" customWidth="1"/>
    <col min="840" max="840" width="11" style="83" customWidth="1"/>
    <col min="841" max="841" width="1.5703125" style="83" customWidth="1"/>
    <col min="842" max="842" width="11" style="83" customWidth="1"/>
    <col min="843" max="1024" width="7.5703125" style="83"/>
    <col min="1025" max="1025" width="5" style="83" customWidth="1"/>
    <col min="1026" max="1026" width="2.42578125" style="83" customWidth="1"/>
    <col min="1027" max="1027" width="19.5703125" style="83" customWidth="1"/>
    <col min="1028" max="1028" width="2.42578125" style="83" customWidth="1"/>
    <col min="1029" max="1029" width="13.5703125" style="83" customWidth="1"/>
    <col min="1030" max="1030" width="1.5703125" style="83" customWidth="1"/>
    <col min="1031" max="1031" width="9.28515625" style="83" customWidth="1"/>
    <col min="1032" max="1032" width="1.5703125" style="83" customWidth="1"/>
    <col min="1033" max="1033" width="9.28515625" style="83" customWidth="1"/>
    <col min="1034" max="1034" width="2.42578125" style="83" customWidth="1"/>
    <col min="1035" max="1035" width="13.5703125" style="83" customWidth="1"/>
    <col min="1036" max="1036" width="1.5703125" style="83" customWidth="1"/>
    <col min="1037" max="1037" width="9.28515625" style="83" customWidth="1"/>
    <col min="1038" max="1038" width="1.5703125" style="83" customWidth="1"/>
    <col min="1039" max="1039" width="9.28515625" style="83" customWidth="1"/>
    <col min="1040" max="1040" width="2.42578125" style="83" customWidth="1"/>
    <col min="1041" max="1041" width="13.5703125" style="83" customWidth="1"/>
    <col min="1042" max="1042" width="1.5703125" style="83" customWidth="1"/>
    <col min="1043" max="1043" width="9.28515625" style="83" customWidth="1"/>
    <col min="1044" max="1044" width="1.5703125" style="83" customWidth="1"/>
    <col min="1045" max="1045" width="9.28515625" style="83" customWidth="1"/>
    <col min="1046" max="1046" width="2.42578125" style="83" customWidth="1"/>
    <col min="1047" max="1047" width="13.5703125" style="83" customWidth="1"/>
    <col min="1048" max="1048" width="1.5703125" style="83" customWidth="1"/>
    <col min="1049" max="1049" width="9.28515625" style="83" customWidth="1"/>
    <col min="1050" max="1050" width="1.5703125" style="83" customWidth="1"/>
    <col min="1051" max="1051" width="9.28515625" style="83" customWidth="1"/>
    <col min="1052" max="1053" width="1.5703125" style="83" customWidth="1"/>
    <col min="1054" max="1054" width="11.5703125" style="83" customWidth="1"/>
    <col min="1055" max="1055" width="1.5703125" style="83" customWidth="1"/>
    <col min="1056" max="1056" width="7.5703125" style="83"/>
    <col min="1057" max="1057" width="1.5703125" style="83" customWidth="1"/>
    <col min="1058" max="1058" width="7.5703125" style="83"/>
    <col min="1059" max="1059" width="1.5703125" style="83" customWidth="1"/>
    <col min="1060" max="1060" width="10.140625" style="83" customWidth="1"/>
    <col min="1061" max="1061" width="1.5703125" style="83" customWidth="1"/>
    <col min="1062" max="1062" width="7.5703125" style="83"/>
    <col min="1063" max="1063" width="1.5703125" style="83" customWidth="1"/>
    <col min="1064" max="1064" width="7.85546875" style="83" customWidth="1"/>
    <col min="1065" max="1065" width="1.5703125" style="83" customWidth="1"/>
    <col min="1066" max="1066" width="13.7109375" style="83" customWidth="1"/>
    <col min="1067" max="1067" width="1.28515625" style="83" customWidth="1"/>
    <col min="1068" max="1068" width="12.85546875" style="83" customWidth="1"/>
    <col min="1069" max="1069" width="1.5703125" style="83" customWidth="1"/>
    <col min="1070" max="1070" width="8.140625" style="83" customWidth="1"/>
    <col min="1071" max="1071" width="1.5703125" style="83" customWidth="1"/>
    <col min="1072" max="1072" width="13.140625" style="83" customWidth="1"/>
    <col min="1073" max="1073" width="1.5703125" style="83" customWidth="1"/>
    <col min="1074" max="1074" width="8.42578125" style="83" customWidth="1"/>
    <col min="1075" max="1075" width="1.28515625" style="83" customWidth="1"/>
    <col min="1076" max="1076" width="11.7109375" style="83" customWidth="1"/>
    <col min="1077" max="1077" width="1.5703125" style="83" customWidth="1"/>
    <col min="1078" max="1078" width="8.42578125" style="83" customWidth="1"/>
    <col min="1079" max="1079" width="1" style="83" customWidth="1"/>
    <col min="1080" max="1080" width="11.5703125" style="83" customWidth="1"/>
    <col min="1081" max="1081" width="1.5703125" style="83" customWidth="1"/>
    <col min="1082" max="1082" width="11" style="83" customWidth="1"/>
    <col min="1083" max="1083" width="1.5703125" style="83" customWidth="1"/>
    <col min="1084" max="1084" width="4.140625" style="83" customWidth="1"/>
    <col min="1085" max="1085" width="1.5703125" style="83" customWidth="1"/>
    <col min="1086" max="1086" width="11" style="83" customWidth="1"/>
    <col min="1087" max="1087" width="1.5703125" style="83" customWidth="1"/>
    <col min="1088" max="1088" width="11" style="83" customWidth="1"/>
    <col min="1089" max="1089" width="1.5703125" style="83" customWidth="1"/>
    <col min="1090" max="1090" width="11" style="83" customWidth="1"/>
    <col min="1091" max="1091" width="1.5703125" style="83" customWidth="1"/>
    <col min="1092" max="1092" width="11" style="83" customWidth="1"/>
    <col min="1093" max="1093" width="1.5703125" style="83" customWidth="1"/>
    <col min="1094" max="1094" width="11" style="83" customWidth="1"/>
    <col min="1095" max="1095" width="1.5703125" style="83" customWidth="1"/>
    <col min="1096" max="1096" width="11" style="83" customWidth="1"/>
    <col min="1097" max="1097" width="1.5703125" style="83" customWidth="1"/>
    <col min="1098" max="1098" width="11" style="83" customWidth="1"/>
    <col min="1099" max="1280" width="7.5703125" style="83"/>
    <col min="1281" max="1281" width="5" style="83" customWidth="1"/>
    <col min="1282" max="1282" width="2.42578125" style="83" customWidth="1"/>
    <col min="1283" max="1283" width="19.5703125" style="83" customWidth="1"/>
    <col min="1284" max="1284" width="2.42578125" style="83" customWidth="1"/>
    <col min="1285" max="1285" width="13.5703125" style="83" customWidth="1"/>
    <col min="1286" max="1286" width="1.5703125" style="83" customWidth="1"/>
    <col min="1287" max="1287" width="9.28515625" style="83" customWidth="1"/>
    <col min="1288" max="1288" width="1.5703125" style="83" customWidth="1"/>
    <col min="1289" max="1289" width="9.28515625" style="83" customWidth="1"/>
    <col min="1290" max="1290" width="2.42578125" style="83" customWidth="1"/>
    <col min="1291" max="1291" width="13.5703125" style="83" customWidth="1"/>
    <col min="1292" max="1292" width="1.5703125" style="83" customWidth="1"/>
    <col min="1293" max="1293" width="9.28515625" style="83" customWidth="1"/>
    <col min="1294" max="1294" width="1.5703125" style="83" customWidth="1"/>
    <col min="1295" max="1295" width="9.28515625" style="83" customWidth="1"/>
    <col min="1296" max="1296" width="2.42578125" style="83" customWidth="1"/>
    <col min="1297" max="1297" width="13.5703125" style="83" customWidth="1"/>
    <col min="1298" max="1298" width="1.5703125" style="83" customWidth="1"/>
    <col min="1299" max="1299" width="9.28515625" style="83" customWidth="1"/>
    <col min="1300" max="1300" width="1.5703125" style="83" customWidth="1"/>
    <col min="1301" max="1301" width="9.28515625" style="83" customWidth="1"/>
    <col min="1302" max="1302" width="2.42578125" style="83" customWidth="1"/>
    <col min="1303" max="1303" width="13.5703125" style="83" customWidth="1"/>
    <col min="1304" max="1304" width="1.5703125" style="83" customWidth="1"/>
    <col min="1305" max="1305" width="9.28515625" style="83" customWidth="1"/>
    <col min="1306" max="1306" width="1.5703125" style="83" customWidth="1"/>
    <col min="1307" max="1307" width="9.28515625" style="83" customWidth="1"/>
    <col min="1308" max="1309" width="1.5703125" style="83" customWidth="1"/>
    <col min="1310" max="1310" width="11.5703125" style="83" customWidth="1"/>
    <col min="1311" max="1311" width="1.5703125" style="83" customWidth="1"/>
    <col min="1312" max="1312" width="7.5703125" style="83"/>
    <col min="1313" max="1313" width="1.5703125" style="83" customWidth="1"/>
    <col min="1314" max="1314" width="7.5703125" style="83"/>
    <col min="1315" max="1315" width="1.5703125" style="83" customWidth="1"/>
    <col min="1316" max="1316" width="10.140625" style="83" customWidth="1"/>
    <col min="1317" max="1317" width="1.5703125" style="83" customWidth="1"/>
    <col min="1318" max="1318" width="7.5703125" style="83"/>
    <col min="1319" max="1319" width="1.5703125" style="83" customWidth="1"/>
    <col min="1320" max="1320" width="7.85546875" style="83" customWidth="1"/>
    <col min="1321" max="1321" width="1.5703125" style="83" customWidth="1"/>
    <col min="1322" max="1322" width="13.7109375" style="83" customWidth="1"/>
    <col min="1323" max="1323" width="1.28515625" style="83" customWidth="1"/>
    <col min="1324" max="1324" width="12.85546875" style="83" customWidth="1"/>
    <col min="1325" max="1325" width="1.5703125" style="83" customWidth="1"/>
    <col min="1326" max="1326" width="8.140625" style="83" customWidth="1"/>
    <col min="1327" max="1327" width="1.5703125" style="83" customWidth="1"/>
    <col min="1328" max="1328" width="13.140625" style="83" customWidth="1"/>
    <col min="1329" max="1329" width="1.5703125" style="83" customWidth="1"/>
    <col min="1330" max="1330" width="8.42578125" style="83" customWidth="1"/>
    <col min="1331" max="1331" width="1.28515625" style="83" customWidth="1"/>
    <col min="1332" max="1332" width="11.7109375" style="83" customWidth="1"/>
    <col min="1333" max="1333" width="1.5703125" style="83" customWidth="1"/>
    <col min="1334" max="1334" width="8.42578125" style="83" customWidth="1"/>
    <col min="1335" max="1335" width="1" style="83" customWidth="1"/>
    <col min="1336" max="1336" width="11.5703125" style="83" customWidth="1"/>
    <col min="1337" max="1337" width="1.5703125" style="83" customWidth="1"/>
    <col min="1338" max="1338" width="11" style="83" customWidth="1"/>
    <col min="1339" max="1339" width="1.5703125" style="83" customWidth="1"/>
    <col min="1340" max="1340" width="4.140625" style="83" customWidth="1"/>
    <col min="1341" max="1341" width="1.5703125" style="83" customWidth="1"/>
    <col min="1342" max="1342" width="11" style="83" customWidth="1"/>
    <col min="1343" max="1343" width="1.5703125" style="83" customWidth="1"/>
    <col min="1344" max="1344" width="11" style="83" customWidth="1"/>
    <col min="1345" max="1345" width="1.5703125" style="83" customWidth="1"/>
    <col min="1346" max="1346" width="11" style="83" customWidth="1"/>
    <col min="1347" max="1347" width="1.5703125" style="83" customWidth="1"/>
    <col min="1348" max="1348" width="11" style="83" customWidth="1"/>
    <col min="1349" max="1349" width="1.5703125" style="83" customWidth="1"/>
    <col min="1350" max="1350" width="11" style="83" customWidth="1"/>
    <col min="1351" max="1351" width="1.5703125" style="83" customWidth="1"/>
    <col min="1352" max="1352" width="11" style="83" customWidth="1"/>
    <col min="1353" max="1353" width="1.5703125" style="83" customWidth="1"/>
    <col min="1354" max="1354" width="11" style="83" customWidth="1"/>
    <col min="1355" max="1536" width="7.5703125" style="83"/>
    <col min="1537" max="1537" width="5" style="83" customWidth="1"/>
    <col min="1538" max="1538" width="2.42578125" style="83" customWidth="1"/>
    <col min="1539" max="1539" width="19.5703125" style="83" customWidth="1"/>
    <col min="1540" max="1540" width="2.42578125" style="83" customWidth="1"/>
    <col min="1541" max="1541" width="13.5703125" style="83" customWidth="1"/>
    <col min="1542" max="1542" width="1.5703125" style="83" customWidth="1"/>
    <col min="1543" max="1543" width="9.28515625" style="83" customWidth="1"/>
    <col min="1544" max="1544" width="1.5703125" style="83" customWidth="1"/>
    <col min="1545" max="1545" width="9.28515625" style="83" customWidth="1"/>
    <col min="1546" max="1546" width="2.42578125" style="83" customWidth="1"/>
    <col min="1547" max="1547" width="13.5703125" style="83" customWidth="1"/>
    <col min="1548" max="1548" width="1.5703125" style="83" customWidth="1"/>
    <col min="1549" max="1549" width="9.28515625" style="83" customWidth="1"/>
    <col min="1550" max="1550" width="1.5703125" style="83" customWidth="1"/>
    <col min="1551" max="1551" width="9.28515625" style="83" customWidth="1"/>
    <col min="1552" max="1552" width="2.42578125" style="83" customWidth="1"/>
    <col min="1553" max="1553" width="13.5703125" style="83" customWidth="1"/>
    <col min="1554" max="1554" width="1.5703125" style="83" customWidth="1"/>
    <col min="1555" max="1555" width="9.28515625" style="83" customWidth="1"/>
    <col min="1556" max="1556" width="1.5703125" style="83" customWidth="1"/>
    <col min="1557" max="1557" width="9.28515625" style="83" customWidth="1"/>
    <col min="1558" max="1558" width="2.42578125" style="83" customWidth="1"/>
    <col min="1559" max="1559" width="13.5703125" style="83" customWidth="1"/>
    <col min="1560" max="1560" width="1.5703125" style="83" customWidth="1"/>
    <col min="1561" max="1561" width="9.28515625" style="83" customWidth="1"/>
    <col min="1562" max="1562" width="1.5703125" style="83" customWidth="1"/>
    <col min="1563" max="1563" width="9.28515625" style="83" customWidth="1"/>
    <col min="1564" max="1565" width="1.5703125" style="83" customWidth="1"/>
    <col min="1566" max="1566" width="11.5703125" style="83" customWidth="1"/>
    <col min="1567" max="1567" width="1.5703125" style="83" customWidth="1"/>
    <col min="1568" max="1568" width="7.5703125" style="83"/>
    <col min="1569" max="1569" width="1.5703125" style="83" customWidth="1"/>
    <col min="1570" max="1570" width="7.5703125" style="83"/>
    <col min="1571" max="1571" width="1.5703125" style="83" customWidth="1"/>
    <col min="1572" max="1572" width="10.140625" style="83" customWidth="1"/>
    <col min="1573" max="1573" width="1.5703125" style="83" customWidth="1"/>
    <col min="1574" max="1574" width="7.5703125" style="83"/>
    <col min="1575" max="1575" width="1.5703125" style="83" customWidth="1"/>
    <col min="1576" max="1576" width="7.85546875" style="83" customWidth="1"/>
    <col min="1577" max="1577" width="1.5703125" style="83" customWidth="1"/>
    <col min="1578" max="1578" width="13.7109375" style="83" customWidth="1"/>
    <col min="1579" max="1579" width="1.28515625" style="83" customWidth="1"/>
    <col min="1580" max="1580" width="12.85546875" style="83" customWidth="1"/>
    <col min="1581" max="1581" width="1.5703125" style="83" customWidth="1"/>
    <col min="1582" max="1582" width="8.140625" style="83" customWidth="1"/>
    <col min="1583" max="1583" width="1.5703125" style="83" customWidth="1"/>
    <col min="1584" max="1584" width="13.140625" style="83" customWidth="1"/>
    <col min="1585" max="1585" width="1.5703125" style="83" customWidth="1"/>
    <col min="1586" max="1586" width="8.42578125" style="83" customWidth="1"/>
    <col min="1587" max="1587" width="1.28515625" style="83" customWidth="1"/>
    <col min="1588" max="1588" width="11.7109375" style="83" customWidth="1"/>
    <col min="1589" max="1589" width="1.5703125" style="83" customWidth="1"/>
    <col min="1590" max="1590" width="8.42578125" style="83" customWidth="1"/>
    <col min="1591" max="1591" width="1" style="83" customWidth="1"/>
    <col min="1592" max="1592" width="11.5703125" style="83" customWidth="1"/>
    <col min="1593" max="1593" width="1.5703125" style="83" customWidth="1"/>
    <col min="1594" max="1594" width="11" style="83" customWidth="1"/>
    <col min="1595" max="1595" width="1.5703125" style="83" customWidth="1"/>
    <col min="1596" max="1596" width="4.140625" style="83" customWidth="1"/>
    <col min="1597" max="1597" width="1.5703125" style="83" customWidth="1"/>
    <col min="1598" max="1598" width="11" style="83" customWidth="1"/>
    <col min="1599" max="1599" width="1.5703125" style="83" customWidth="1"/>
    <col min="1600" max="1600" width="11" style="83" customWidth="1"/>
    <col min="1601" max="1601" width="1.5703125" style="83" customWidth="1"/>
    <col min="1602" max="1602" width="11" style="83" customWidth="1"/>
    <col min="1603" max="1603" width="1.5703125" style="83" customWidth="1"/>
    <col min="1604" max="1604" width="11" style="83" customWidth="1"/>
    <col min="1605" max="1605" width="1.5703125" style="83" customWidth="1"/>
    <col min="1606" max="1606" width="11" style="83" customWidth="1"/>
    <col min="1607" max="1607" width="1.5703125" style="83" customWidth="1"/>
    <col min="1608" max="1608" width="11" style="83" customWidth="1"/>
    <col min="1609" max="1609" width="1.5703125" style="83" customWidth="1"/>
    <col min="1610" max="1610" width="11" style="83" customWidth="1"/>
    <col min="1611" max="1792" width="7.5703125" style="83"/>
    <col min="1793" max="1793" width="5" style="83" customWidth="1"/>
    <col min="1794" max="1794" width="2.42578125" style="83" customWidth="1"/>
    <col min="1795" max="1795" width="19.5703125" style="83" customWidth="1"/>
    <col min="1796" max="1796" width="2.42578125" style="83" customWidth="1"/>
    <col min="1797" max="1797" width="13.5703125" style="83" customWidth="1"/>
    <col min="1798" max="1798" width="1.5703125" style="83" customWidth="1"/>
    <col min="1799" max="1799" width="9.28515625" style="83" customWidth="1"/>
    <col min="1800" max="1800" width="1.5703125" style="83" customWidth="1"/>
    <col min="1801" max="1801" width="9.28515625" style="83" customWidth="1"/>
    <col min="1802" max="1802" width="2.42578125" style="83" customWidth="1"/>
    <col min="1803" max="1803" width="13.5703125" style="83" customWidth="1"/>
    <col min="1804" max="1804" width="1.5703125" style="83" customWidth="1"/>
    <col min="1805" max="1805" width="9.28515625" style="83" customWidth="1"/>
    <col min="1806" max="1806" width="1.5703125" style="83" customWidth="1"/>
    <col min="1807" max="1807" width="9.28515625" style="83" customWidth="1"/>
    <col min="1808" max="1808" width="2.42578125" style="83" customWidth="1"/>
    <col min="1809" max="1809" width="13.5703125" style="83" customWidth="1"/>
    <col min="1810" max="1810" width="1.5703125" style="83" customWidth="1"/>
    <col min="1811" max="1811" width="9.28515625" style="83" customWidth="1"/>
    <col min="1812" max="1812" width="1.5703125" style="83" customWidth="1"/>
    <col min="1813" max="1813" width="9.28515625" style="83" customWidth="1"/>
    <col min="1814" max="1814" width="2.42578125" style="83" customWidth="1"/>
    <col min="1815" max="1815" width="13.5703125" style="83" customWidth="1"/>
    <col min="1816" max="1816" width="1.5703125" style="83" customWidth="1"/>
    <col min="1817" max="1817" width="9.28515625" style="83" customWidth="1"/>
    <col min="1818" max="1818" width="1.5703125" style="83" customWidth="1"/>
    <col min="1819" max="1819" width="9.28515625" style="83" customWidth="1"/>
    <col min="1820" max="1821" width="1.5703125" style="83" customWidth="1"/>
    <col min="1822" max="1822" width="11.5703125" style="83" customWidth="1"/>
    <col min="1823" max="1823" width="1.5703125" style="83" customWidth="1"/>
    <col min="1824" max="1824" width="7.5703125" style="83"/>
    <col min="1825" max="1825" width="1.5703125" style="83" customWidth="1"/>
    <col min="1826" max="1826" width="7.5703125" style="83"/>
    <col min="1827" max="1827" width="1.5703125" style="83" customWidth="1"/>
    <col min="1828" max="1828" width="10.140625" style="83" customWidth="1"/>
    <col min="1829" max="1829" width="1.5703125" style="83" customWidth="1"/>
    <col min="1830" max="1830" width="7.5703125" style="83"/>
    <col min="1831" max="1831" width="1.5703125" style="83" customWidth="1"/>
    <col min="1832" max="1832" width="7.85546875" style="83" customWidth="1"/>
    <col min="1833" max="1833" width="1.5703125" style="83" customWidth="1"/>
    <col min="1834" max="1834" width="13.7109375" style="83" customWidth="1"/>
    <col min="1835" max="1835" width="1.28515625" style="83" customWidth="1"/>
    <col min="1836" max="1836" width="12.85546875" style="83" customWidth="1"/>
    <col min="1837" max="1837" width="1.5703125" style="83" customWidth="1"/>
    <col min="1838" max="1838" width="8.140625" style="83" customWidth="1"/>
    <col min="1839" max="1839" width="1.5703125" style="83" customWidth="1"/>
    <col min="1840" max="1840" width="13.140625" style="83" customWidth="1"/>
    <col min="1841" max="1841" width="1.5703125" style="83" customWidth="1"/>
    <col min="1842" max="1842" width="8.42578125" style="83" customWidth="1"/>
    <col min="1843" max="1843" width="1.28515625" style="83" customWidth="1"/>
    <col min="1844" max="1844" width="11.7109375" style="83" customWidth="1"/>
    <col min="1845" max="1845" width="1.5703125" style="83" customWidth="1"/>
    <col min="1846" max="1846" width="8.42578125" style="83" customWidth="1"/>
    <col min="1847" max="1847" width="1" style="83" customWidth="1"/>
    <col min="1848" max="1848" width="11.5703125" style="83" customWidth="1"/>
    <col min="1849" max="1849" width="1.5703125" style="83" customWidth="1"/>
    <col min="1850" max="1850" width="11" style="83" customWidth="1"/>
    <col min="1851" max="1851" width="1.5703125" style="83" customWidth="1"/>
    <col min="1852" max="1852" width="4.140625" style="83" customWidth="1"/>
    <col min="1853" max="1853" width="1.5703125" style="83" customWidth="1"/>
    <col min="1854" max="1854" width="11" style="83" customWidth="1"/>
    <col min="1855" max="1855" width="1.5703125" style="83" customWidth="1"/>
    <col min="1856" max="1856" width="11" style="83" customWidth="1"/>
    <col min="1857" max="1857" width="1.5703125" style="83" customWidth="1"/>
    <col min="1858" max="1858" width="11" style="83" customWidth="1"/>
    <col min="1859" max="1859" width="1.5703125" style="83" customWidth="1"/>
    <col min="1860" max="1860" width="11" style="83" customWidth="1"/>
    <col min="1861" max="1861" width="1.5703125" style="83" customWidth="1"/>
    <col min="1862" max="1862" width="11" style="83" customWidth="1"/>
    <col min="1863" max="1863" width="1.5703125" style="83" customWidth="1"/>
    <col min="1864" max="1864" width="11" style="83" customWidth="1"/>
    <col min="1865" max="1865" width="1.5703125" style="83" customWidth="1"/>
    <col min="1866" max="1866" width="11" style="83" customWidth="1"/>
    <col min="1867" max="2048" width="7.5703125" style="83"/>
    <col min="2049" max="2049" width="5" style="83" customWidth="1"/>
    <col min="2050" max="2050" width="2.42578125" style="83" customWidth="1"/>
    <col min="2051" max="2051" width="19.5703125" style="83" customWidth="1"/>
    <col min="2052" max="2052" width="2.42578125" style="83" customWidth="1"/>
    <col min="2053" max="2053" width="13.5703125" style="83" customWidth="1"/>
    <col min="2054" max="2054" width="1.5703125" style="83" customWidth="1"/>
    <col min="2055" max="2055" width="9.28515625" style="83" customWidth="1"/>
    <col min="2056" max="2056" width="1.5703125" style="83" customWidth="1"/>
    <col min="2057" max="2057" width="9.28515625" style="83" customWidth="1"/>
    <col min="2058" max="2058" width="2.42578125" style="83" customWidth="1"/>
    <col min="2059" max="2059" width="13.5703125" style="83" customWidth="1"/>
    <col min="2060" max="2060" width="1.5703125" style="83" customWidth="1"/>
    <col min="2061" max="2061" width="9.28515625" style="83" customWidth="1"/>
    <col min="2062" max="2062" width="1.5703125" style="83" customWidth="1"/>
    <col min="2063" max="2063" width="9.28515625" style="83" customWidth="1"/>
    <col min="2064" max="2064" width="2.42578125" style="83" customWidth="1"/>
    <col min="2065" max="2065" width="13.5703125" style="83" customWidth="1"/>
    <col min="2066" max="2066" width="1.5703125" style="83" customWidth="1"/>
    <col min="2067" max="2067" width="9.28515625" style="83" customWidth="1"/>
    <col min="2068" max="2068" width="1.5703125" style="83" customWidth="1"/>
    <col min="2069" max="2069" width="9.28515625" style="83" customWidth="1"/>
    <col min="2070" max="2070" width="2.42578125" style="83" customWidth="1"/>
    <col min="2071" max="2071" width="13.5703125" style="83" customWidth="1"/>
    <col min="2072" max="2072" width="1.5703125" style="83" customWidth="1"/>
    <col min="2073" max="2073" width="9.28515625" style="83" customWidth="1"/>
    <col min="2074" max="2074" width="1.5703125" style="83" customWidth="1"/>
    <col min="2075" max="2075" width="9.28515625" style="83" customWidth="1"/>
    <col min="2076" max="2077" width="1.5703125" style="83" customWidth="1"/>
    <col min="2078" max="2078" width="11.5703125" style="83" customWidth="1"/>
    <col min="2079" max="2079" width="1.5703125" style="83" customWidth="1"/>
    <col min="2080" max="2080" width="7.5703125" style="83"/>
    <col min="2081" max="2081" width="1.5703125" style="83" customWidth="1"/>
    <col min="2082" max="2082" width="7.5703125" style="83"/>
    <col min="2083" max="2083" width="1.5703125" style="83" customWidth="1"/>
    <col min="2084" max="2084" width="10.140625" style="83" customWidth="1"/>
    <col min="2085" max="2085" width="1.5703125" style="83" customWidth="1"/>
    <col min="2086" max="2086" width="7.5703125" style="83"/>
    <col min="2087" max="2087" width="1.5703125" style="83" customWidth="1"/>
    <col min="2088" max="2088" width="7.85546875" style="83" customWidth="1"/>
    <col min="2089" max="2089" width="1.5703125" style="83" customWidth="1"/>
    <col min="2090" max="2090" width="13.7109375" style="83" customWidth="1"/>
    <col min="2091" max="2091" width="1.28515625" style="83" customWidth="1"/>
    <col min="2092" max="2092" width="12.85546875" style="83" customWidth="1"/>
    <col min="2093" max="2093" width="1.5703125" style="83" customWidth="1"/>
    <col min="2094" max="2094" width="8.140625" style="83" customWidth="1"/>
    <col min="2095" max="2095" width="1.5703125" style="83" customWidth="1"/>
    <col min="2096" max="2096" width="13.140625" style="83" customWidth="1"/>
    <col min="2097" max="2097" width="1.5703125" style="83" customWidth="1"/>
    <col min="2098" max="2098" width="8.42578125" style="83" customWidth="1"/>
    <col min="2099" max="2099" width="1.28515625" style="83" customWidth="1"/>
    <col min="2100" max="2100" width="11.7109375" style="83" customWidth="1"/>
    <col min="2101" max="2101" width="1.5703125" style="83" customWidth="1"/>
    <col min="2102" max="2102" width="8.42578125" style="83" customWidth="1"/>
    <col min="2103" max="2103" width="1" style="83" customWidth="1"/>
    <col min="2104" max="2104" width="11.5703125" style="83" customWidth="1"/>
    <col min="2105" max="2105" width="1.5703125" style="83" customWidth="1"/>
    <col min="2106" max="2106" width="11" style="83" customWidth="1"/>
    <col min="2107" max="2107" width="1.5703125" style="83" customWidth="1"/>
    <col min="2108" max="2108" width="4.140625" style="83" customWidth="1"/>
    <col min="2109" max="2109" width="1.5703125" style="83" customWidth="1"/>
    <col min="2110" max="2110" width="11" style="83" customWidth="1"/>
    <col min="2111" max="2111" width="1.5703125" style="83" customWidth="1"/>
    <col min="2112" max="2112" width="11" style="83" customWidth="1"/>
    <col min="2113" max="2113" width="1.5703125" style="83" customWidth="1"/>
    <col min="2114" max="2114" width="11" style="83" customWidth="1"/>
    <col min="2115" max="2115" width="1.5703125" style="83" customWidth="1"/>
    <col min="2116" max="2116" width="11" style="83" customWidth="1"/>
    <col min="2117" max="2117" width="1.5703125" style="83" customWidth="1"/>
    <col min="2118" max="2118" width="11" style="83" customWidth="1"/>
    <col min="2119" max="2119" width="1.5703125" style="83" customWidth="1"/>
    <col min="2120" max="2120" width="11" style="83" customWidth="1"/>
    <col min="2121" max="2121" width="1.5703125" style="83" customWidth="1"/>
    <col min="2122" max="2122" width="11" style="83" customWidth="1"/>
    <col min="2123" max="2304" width="7.5703125" style="83"/>
    <col min="2305" max="2305" width="5" style="83" customWidth="1"/>
    <col min="2306" max="2306" width="2.42578125" style="83" customWidth="1"/>
    <col min="2307" max="2307" width="19.5703125" style="83" customWidth="1"/>
    <col min="2308" max="2308" width="2.42578125" style="83" customWidth="1"/>
    <col min="2309" max="2309" width="13.5703125" style="83" customWidth="1"/>
    <col min="2310" max="2310" width="1.5703125" style="83" customWidth="1"/>
    <col min="2311" max="2311" width="9.28515625" style="83" customWidth="1"/>
    <col min="2312" max="2312" width="1.5703125" style="83" customWidth="1"/>
    <col min="2313" max="2313" width="9.28515625" style="83" customWidth="1"/>
    <col min="2314" max="2314" width="2.42578125" style="83" customWidth="1"/>
    <col min="2315" max="2315" width="13.5703125" style="83" customWidth="1"/>
    <col min="2316" max="2316" width="1.5703125" style="83" customWidth="1"/>
    <col min="2317" max="2317" width="9.28515625" style="83" customWidth="1"/>
    <col min="2318" max="2318" width="1.5703125" style="83" customWidth="1"/>
    <col min="2319" max="2319" width="9.28515625" style="83" customWidth="1"/>
    <col min="2320" max="2320" width="2.42578125" style="83" customWidth="1"/>
    <col min="2321" max="2321" width="13.5703125" style="83" customWidth="1"/>
    <col min="2322" max="2322" width="1.5703125" style="83" customWidth="1"/>
    <col min="2323" max="2323" width="9.28515625" style="83" customWidth="1"/>
    <col min="2324" max="2324" width="1.5703125" style="83" customWidth="1"/>
    <col min="2325" max="2325" width="9.28515625" style="83" customWidth="1"/>
    <col min="2326" max="2326" width="2.42578125" style="83" customWidth="1"/>
    <col min="2327" max="2327" width="13.5703125" style="83" customWidth="1"/>
    <col min="2328" max="2328" width="1.5703125" style="83" customWidth="1"/>
    <col min="2329" max="2329" width="9.28515625" style="83" customWidth="1"/>
    <col min="2330" max="2330" width="1.5703125" style="83" customWidth="1"/>
    <col min="2331" max="2331" width="9.28515625" style="83" customWidth="1"/>
    <col min="2332" max="2333" width="1.5703125" style="83" customWidth="1"/>
    <col min="2334" max="2334" width="11.5703125" style="83" customWidth="1"/>
    <col min="2335" max="2335" width="1.5703125" style="83" customWidth="1"/>
    <col min="2336" max="2336" width="7.5703125" style="83"/>
    <col min="2337" max="2337" width="1.5703125" style="83" customWidth="1"/>
    <col min="2338" max="2338" width="7.5703125" style="83"/>
    <col min="2339" max="2339" width="1.5703125" style="83" customWidth="1"/>
    <col min="2340" max="2340" width="10.140625" style="83" customWidth="1"/>
    <col min="2341" max="2341" width="1.5703125" style="83" customWidth="1"/>
    <col min="2342" max="2342" width="7.5703125" style="83"/>
    <col min="2343" max="2343" width="1.5703125" style="83" customWidth="1"/>
    <col min="2344" max="2344" width="7.85546875" style="83" customWidth="1"/>
    <col min="2345" max="2345" width="1.5703125" style="83" customWidth="1"/>
    <col min="2346" max="2346" width="13.7109375" style="83" customWidth="1"/>
    <col min="2347" max="2347" width="1.28515625" style="83" customWidth="1"/>
    <col min="2348" max="2348" width="12.85546875" style="83" customWidth="1"/>
    <col min="2349" max="2349" width="1.5703125" style="83" customWidth="1"/>
    <col min="2350" max="2350" width="8.140625" style="83" customWidth="1"/>
    <col min="2351" max="2351" width="1.5703125" style="83" customWidth="1"/>
    <col min="2352" max="2352" width="13.140625" style="83" customWidth="1"/>
    <col min="2353" max="2353" width="1.5703125" style="83" customWidth="1"/>
    <col min="2354" max="2354" width="8.42578125" style="83" customWidth="1"/>
    <col min="2355" max="2355" width="1.28515625" style="83" customWidth="1"/>
    <col min="2356" max="2356" width="11.7109375" style="83" customWidth="1"/>
    <col min="2357" max="2357" width="1.5703125" style="83" customWidth="1"/>
    <col min="2358" max="2358" width="8.42578125" style="83" customWidth="1"/>
    <col min="2359" max="2359" width="1" style="83" customWidth="1"/>
    <col min="2360" max="2360" width="11.5703125" style="83" customWidth="1"/>
    <col min="2361" max="2361" width="1.5703125" style="83" customWidth="1"/>
    <col min="2362" max="2362" width="11" style="83" customWidth="1"/>
    <col min="2363" max="2363" width="1.5703125" style="83" customWidth="1"/>
    <col min="2364" max="2364" width="4.140625" style="83" customWidth="1"/>
    <col min="2365" max="2365" width="1.5703125" style="83" customWidth="1"/>
    <col min="2366" max="2366" width="11" style="83" customWidth="1"/>
    <col min="2367" max="2367" width="1.5703125" style="83" customWidth="1"/>
    <col min="2368" max="2368" width="11" style="83" customWidth="1"/>
    <col min="2369" max="2369" width="1.5703125" style="83" customWidth="1"/>
    <col min="2370" max="2370" width="11" style="83" customWidth="1"/>
    <col min="2371" max="2371" width="1.5703125" style="83" customWidth="1"/>
    <col min="2372" max="2372" width="11" style="83" customWidth="1"/>
    <col min="2373" max="2373" width="1.5703125" style="83" customWidth="1"/>
    <col min="2374" max="2374" width="11" style="83" customWidth="1"/>
    <col min="2375" max="2375" width="1.5703125" style="83" customWidth="1"/>
    <col min="2376" max="2376" width="11" style="83" customWidth="1"/>
    <col min="2377" max="2377" width="1.5703125" style="83" customWidth="1"/>
    <col min="2378" max="2378" width="11" style="83" customWidth="1"/>
    <col min="2379" max="2560" width="7.5703125" style="83"/>
    <col min="2561" max="2561" width="5" style="83" customWidth="1"/>
    <col min="2562" max="2562" width="2.42578125" style="83" customWidth="1"/>
    <col min="2563" max="2563" width="19.5703125" style="83" customWidth="1"/>
    <col min="2564" max="2564" width="2.42578125" style="83" customWidth="1"/>
    <col min="2565" max="2565" width="13.5703125" style="83" customWidth="1"/>
    <col min="2566" max="2566" width="1.5703125" style="83" customWidth="1"/>
    <col min="2567" max="2567" width="9.28515625" style="83" customWidth="1"/>
    <col min="2568" max="2568" width="1.5703125" style="83" customWidth="1"/>
    <col min="2569" max="2569" width="9.28515625" style="83" customWidth="1"/>
    <col min="2570" max="2570" width="2.42578125" style="83" customWidth="1"/>
    <col min="2571" max="2571" width="13.5703125" style="83" customWidth="1"/>
    <col min="2572" max="2572" width="1.5703125" style="83" customWidth="1"/>
    <col min="2573" max="2573" width="9.28515625" style="83" customWidth="1"/>
    <col min="2574" max="2574" width="1.5703125" style="83" customWidth="1"/>
    <col min="2575" max="2575" width="9.28515625" style="83" customWidth="1"/>
    <col min="2576" max="2576" width="2.42578125" style="83" customWidth="1"/>
    <col min="2577" max="2577" width="13.5703125" style="83" customWidth="1"/>
    <col min="2578" max="2578" width="1.5703125" style="83" customWidth="1"/>
    <col min="2579" max="2579" width="9.28515625" style="83" customWidth="1"/>
    <col min="2580" max="2580" width="1.5703125" style="83" customWidth="1"/>
    <col min="2581" max="2581" width="9.28515625" style="83" customWidth="1"/>
    <col min="2582" max="2582" width="2.42578125" style="83" customWidth="1"/>
    <col min="2583" max="2583" width="13.5703125" style="83" customWidth="1"/>
    <col min="2584" max="2584" width="1.5703125" style="83" customWidth="1"/>
    <col min="2585" max="2585" width="9.28515625" style="83" customWidth="1"/>
    <col min="2586" max="2586" width="1.5703125" style="83" customWidth="1"/>
    <col min="2587" max="2587" width="9.28515625" style="83" customWidth="1"/>
    <col min="2588" max="2589" width="1.5703125" style="83" customWidth="1"/>
    <col min="2590" max="2590" width="11.5703125" style="83" customWidth="1"/>
    <col min="2591" max="2591" width="1.5703125" style="83" customWidth="1"/>
    <col min="2592" max="2592" width="7.5703125" style="83"/>
    <col min="2593" max="2593" width="1.5703125" style="83" customWidth="1"/>
    <col min="2594" max="2594" width="7.5703125" style="83"/>
    <col min="2595" max="2595" width="1.5703125" style="83" customWidth="1"/>
    <col min="2596" max="2596" width="10.140625" style="83" customWidth="1"/>
    <col min="2597" max="2597" width="1.5703125" style="83" customWidth="1"/>
    <col min="2598" max="2598" width="7.5703125" style="83"/>
    <col min="2599" max="2599" width="1.5703125" style="83" customWidth="1"/>
    <col min="2600" max="2600" width="7.85546875" style="83" customWidth="1"/>
    <col min="2601" max="2601" width="1.5703125" style="83" customWidth="1"/>
    <col min="2602" max="2602" width="13.7109375" style="83" customWidth="1"/>
    <col min="2603" max="2603" width="1.28515625" style="83" customWidth="1"/>
    <col min="2604" max="2604" width="12.85546875" style="83" customWidth="1"/>
    <col min="2605" max="2605" width="1.5703125" style="83" customWidth="1"/>
    <col min="2606" max="2606" width="8.140625" style="83" customWidth="1"/>
    <col min="2607" max="2607" width="1.5703125" style="83" customWidth="1"/>
    <col min="2608" max="2608" width="13.140625" style="83" customWidth="1"/>
    <col min="2609" max="2609" width="1.5703125" style="83" customWidth="1"/>
    <col min="2610" max="2610" width="8.42578125" style="83" customWidth="1"/>
    <col min="2611" max="2611" width="1.28515625" style="83" customWidth="1"/>
    <col min="2612" max="2612" width="11.7109375" style="83" customWidth="1"/>
    <col min="2613" max="2613" width="1.5703125" style="83" customWidth="1"/>
    <col min="2614" max="2614" width="8.42578125" style="83" customWidth="1"/>
    <col min="2615" max="2615" width="1" style="83" customWidth="1"/>
    <col min="2616" max="2616" width="11.5703125" style="83" customWidth="1"/>
    <col min="2617" max="2617" width="1.5703125" style="83" customWidth="1"/>
    <col min="2618" max="2618" width="11" style="83" customWidth="1"/>
    <col min="2619" max="2619" width="1.5703125" style="83" customWidth="1"/>
    <col min="2620" max="2620" width="4.140625" style="83" customWidth="1"/>
    <col min="2621" max="2621" width="1.5703125" style="83" customWidth="1"/>
    <col min="2622" max="2622" width="11" style="83" customWidth="1"/>
    <col min="2623" max="2623" width="1.5703125" style="83" customWidth="1"/>
    <col min="2624" max="2624" width="11" style="83" customWidth="1"/>
    <col min="2625" max="2625" width="1.5703125" style="83" customWidth="1"/>
    <col min="2626" max="2626" width="11" style="83" customWidth="1"/>
    <col min="2627" max="2627" width="1.5703125" style="83" customWidth="1"/>
    <col min="2628" max="2628" width="11" style="83" customWidth="1"/>
    <col min="2629" max="2629" width="1.5703125" style="83" customWidth="1"/>
    <col min="2630" max="2630" width="11" style="83" customWidth="1"/>
    <col min="2631" max="2631" width="1.5703125" style="83" customWidth="1"/>
    <col min="2632" max="2632" width="11" style="83" customWidth="1"/>
    <col min="2633" max="2633" width="1.5703125" style="83" customWidth="1"/>
    <col min="2634" max="2634" width="11" style="83" customWidth="1"/>
    <col min="2635" max="2816" width="7.5703125" style="83"/>
    <col min="2817" max="2817" width="5" style="83" customWidth="1"/>
    <col min="2818" max="2818" width="2.42578125" style="83" customWidth="1"/>
    <col min="2819" max="2819" width="19.5703125" style="83" customWidth="1"/>
    <col min="2820" max="2820" width="2.42578125" style="83" customWidth="1"/>
    <col min="2821" max="2821" width="13.5703125" style="83" customWidth="1"/>
    <col min="2822" max="2822" width="1.5703125" style="83" customWidth="1"/>
    <col min="2823" max="2823" width="9.28515625" style="83" customWidth="1"/>
    <col min="2824" max="2824" width="1.5703125" style="83" customWidth="1"/>
    <col min="2825" max="2825" width="9.28515625" style="83" customWidth="1"/>
    <col min="2826" max="2826" width="2.42578125" style="83" customWidth="1"/>
    <col min="2827" max="2827" width="13.5703125" style="83" customWidth="1"/>
    <col min="2828" max="2828" width="1.5703125" style="83" customWidth="1"/>
    <col min="2829" max="2829" width="9.28515625" style="83" customWidth="1"/>
    <col min="2830" max="2830" width="1.5703125" style="83" customWidth="1"/>
    <col min="2831" max="2831" width="9.28515625" style="83" customWidth="1"/>
    <col min="2832" max="2832" width="2.42578125" style="83" customWidth="1"/>
    <col min="2833" max="2833" width="13.5703125" style="83" customWidth="1"/>
    <col min="2834" max="2834" width="1.5703125" style="83" customWidth="1"/>
    <col min="2835" max="2835" width="9.28515625" style="83" customWidth="1"/>
    <col min="2836" max="2836" width="1.5703125" style="83" customWidth="1"/>
    <col min="2837" max="2837" width="9.28515625" style="83" customWidth="1"/>
    <col min="2838" max="2838" width="2.42578125" style="83" customWidth="1"/>
    <col min="2839" max="2839" width="13.5703125" style="83" customWidth="1"/>
    <col min="2840" max="2840" width="1.5703125" style="83" customWidth="1"/>
    <col min="2841" max="2841" width="9.28515625" style="83" customWidth="1"/>
    <col min="2842" max="2842" width="1.5703125" style="83" customWidth="1"/>
    <col min="2843" max="2843" width="9.28515625" style="83" customWidth="1"/>
    <col min="2844" max="2845" width="1.5703125" style="83" customWidth="1"/>
    <col min="2846" max="2846" width="11.5703125" style="83" customWidth="1"/>
    <col min="2847" max="2847" width="1.5703125" style="83" customWidth="1"/>
    <col min="2848" max="2848" width="7.5703125" style="83"/>
    <col min="2849" max="2849" width="1.5703125" style="83" customWidth="1"/>
    <col min="2850" max="2850" width="7.5703125" style="83"/>
    <col min="2851" max="2851" width="1.5703125" style="83" customWidth="1"/>
    <col min="2852" max="2852" width="10.140625" style="83" customWidth="1"/>
    <col min="2853" max="2853" width="1.5703125" style="83" customWidth="1"/>
    <col min="2854" max="2854" width="7.5703125" style="83"/>
    <col min="2855" max="2855" width="1.5703125" style="83" customWidth="1"/>
    <col min="2856" max="2856" width="7.85546875" style="83" customWidth="1"/>
    <col min="2857" max="2857" width="1.5703125" style="83" customWidth="1"/>
    <col min="2858" max="2858" width="13.7109375" style="83" customWidth="1"/>
    <col min="2859" max="2859" width="1.28515625" style="83" customWidth="1"/>
    <col min="2860" max="2860" width="12.85546875" style="83" customWidth="1"/>
    <col min="2861" max="2861" width="1.5703125" style="83" customWidth="1"/>
    <col min="2862" max="2862" width="8.140625" style="83" customWidth="1"/>
    <col min="2863" max="2863" width="1.5703125" style="83" customWidth="1"/>
    <col min="2864" max="2864" width="13.140625" style="83" customWidth="1"/>
    <col min="2865" max="2865" width="1.5703125" style="83" customWidth="1"/>
    <col min="2866" max="2866" width="8.42578125" style="83" customWidth="1"/>
    <col min="2867" max="2867" width="1.28515625" style="83" customWidth="1"/>
    <col min="2868" max="2868" width="11.7109375" style="83" customWidth="1"/>
    <col min="2869" max="2869" width="1.5703125" style="83" customWidth="1"/>
    <col min="2870" max="2870" width="8.42578125" style="83" customWidth="1"/>
    <col min="2871" max="2871" width="1" style="83" customWidth="1"/>
    <col min="2872" max="2872" width="11.5703125" style="83" customWidth="1"/>
    <col min="2873" max="2873" width="1.5703125" style="83" customWidth="1"/>
    <col min="2874" max="2874" width="11" style="83" customWidth="1"/>
    <col min="2875" max="2875" width="1.5703125" style="83" customWidth="1"/>
    <col min="2876" max="2876" width="4.140625" style="83" customWidth="1"/>
    <col min="2877" max="2877" width="1.5703125" style="83" customWidth="1"/>
    <col min="2878" max="2878" width="11" style="83" customWidth="1"/>
    <col min="2879" max="2879" width="1.5703125" style="83" customWidth="1"/>
    <col min="2880" max="2880" width="11" style="83" customWidth="1"/>
    <col min="2881" max="2881" width="1.5703125" style="83" customWidth="1"/>
    <col min="2882" max="2882" width="11" style="83" customWidth="1"/>
    <col min="2883" max="2883" width="1.5703125" style="83" customWidth="1"/>
    <col min="2884" max="2884" width="11" style="83" customWidth="1"/>
    <col min="2885" max="2885" width="1.5703125" style="83" customWidth="1"/>
    <col min="2886" max="2886" width="11" style="83" customWidth="1"/>
    <col min="2887" max="2887" width="1.5703125" style="83" customWidth="1"/>
    <col min="2888" max="2888" width="11" style="83" customWidth="1"/>
    <col min="2889" max="2889" width="1.5703125" style="83" customWidth="1"/>
    <col min="2890" max="2890" width="11" style="83" customWidth="1"/>
    <col min="2891" max="3072" width="7.5703125" style="83"/>
    <col min="3073" max="3073" width="5" style="83" customWidth="1"/>
    <col min="3074" max="3074" width="2.42578125" style="83" customWidth="1"/>
    <col min="3075" max="3075" width="19.5703125" style="83" customWidth="1"/>
    <col min="3076" max="3076" width="2.42578125" style="83" customWidth="1"/>
    <col min="3077" max="3077" width="13.5703125" style="83" customWidth="1"/>
    <col min="3078" max="3078" width="1.5703125" style="83" customWidth="1"/>
    <col min="3079" max="3079" width="9.28515625" style="83" customWidth="1"/>
    <col min="3080" max="3080" width="1.5703125" style="83" customWidth="1"/>
    <col min="3081" max="3081" width="9.28515625" style="83" customWidth="1"/>
    <col min="3082" max="3082" width="2.42578125" style="83" customWidth="1"/>
    <col min="3083" max="3083" width="13.5703125" style="83" customWidth="1"/>
    <col min="3084" max="3084" width="1.5703125" style="83" customWidth="1"/>
    <col min="3085" max="3085" width="9.28515625" style="83" customWidth="1"/>
    <col min="3086" max="3086" width="1.5703125" style="83" customWidth="1"/>
    <col min="3087" max="3087" width="9.28515625" style="83" customWidth="1"/>
    <col min="3088" max="3088" width="2.42578125" style="83" customWidth="1"/>
    <col min="3089" max="3089" width="13.5703125" style="83" customWidth="1"/>
    <col min="3090" max="3090" width="1.5703125" style="83" customWidth="1"/>
    <col min="3091" max="3091" width="9.28515625" style="83" customWidth="1"/>
    <col min="3092" max="3092" width="1.5703125" style="83" customWidth="1"/>
    <col min="3093" max="3093" width="9.28515625" style="83" customWidth="1"/>
    <col min="3094" max="3094" width="2.42578125" style="83" customWidth="1"/>
    <col min="3095" max="3095" width="13.5703125" style="83" customWidth="1"/>
    <col min="3096" max="3096" width="1.5703125" style="83" customWidth="1"/>
    <col min="3097" max="3097" width="9.28515625" style="83" customWidth="1"/>
    <col min="3098" max="3098" width="1.5703125" style="83" customWidth="1"/>
    <col min="3099" max="3099" width="9.28515625" style="83" customWidth="1"/>
    <col min="3100" max="3101" width="1.5703125" style="83" customWidth="1"/>
    <col min="3102" max="3102" width="11.5703125" style="83" customWidth="1"/>
    <col min="3103" max="3103" width="1.5703125" style="83" customWidth="1"/>
    <col min="3104" max="3104" width="7.5703125" style="83"/>
    <col min="3105" max="3105" width="1.5703125" style="83" customWidth="1"/>
    <col min="3106" max="3106" width="7.5703125" style="83"/>
    <col min="3107" max="3107" width="1.5703125" style="83" customWidth="1"/>
    <col min="3108" max="3108" width="10.140625" style="83" customWidth="1"/>
    <col min="3109" max="3109" width="1.5703125" style="83" customWidth="1"/>
    <col min="3110" max="3110" width="7.5703125" style="83"/>
    <col min="3111" max="3111" width="1.5703125" style="83" customWidth="1"/>
    <col min="3112" max="3112" width="7.85546875" style="83" customWidth="1"/>
    <col min="3113" max="3113" width="1.5703125" style="83" customWidth="1"/>
    <col min="3114" max="3114" width="13.7109375" style="83" customWidth="1"/>
    <col min="3115" max="3115" width="1.28515625" style="83" customWidth="1"/>
    <col min="3116" max="3116" width="12.85546875" style="83" customWidth="1"/>
    <col min="3117" max="3117" width="1.5703125" style="83" customWidth="1"/>
    <col min="3118" max="3118" width="8.140625" style="83" customWidth="1"/>
    <col min="3119" max="3119" width="1.5703125" style="83" customWidth="1"/>
    <col min="3120" max="3120" width="13.140625" style="83" customWidth="1"/>
    <col min="3121" max="3121" width="1.5703125" style="83" customWidth="1"/>
    <col min="3122" max="3122" width="8.42578125" style="83" customWidth="1"/>
    <col min="3123" max="3123" width="1.28515625" style="83" customWidth="1"/>
    <col min="3124" max="3124" width="11.7109375" style="83" customWidth="1"/>
    <col min="3125" max="3125" width="1.5703125" style="83" customWidth="1"/>
    <col min="3126" max="3126" width="8.42578125" style="83" customWidth="1"/>
    <col min="3127" max="3127" width="1" style="83" customWidth="1"/>
    <col min="3128" max="3128" width="11.5703125" style="83" customWidth="1"/>
    <col min="3129" max="3129" width="1.5703125" style="83" customWidth="1"/>
    <col min="3130" max="3130" width="11" style="83" customWidth="1"/>
    <col min="3131" max="3131" width="1.5703125" style="83" customWidth="1"/>
    <col min="3132" max="3132" width="4.140625" style="83" customWidth="1"/>
    <col min="3133" max="3133" width="1.5703125" style="83" customWidth="1"/>
    <col min="3134" max="3134" width="11" style="83" customWidth="1"/>
    <col min="3135" max="3135" width="1.5703125" style="83" customWidth="1"/>
    <col min="3136" max="3136" width="11" style="83" customWidth="1"/>
    <col min="3137" max="3137" width="1.5703125" style="83" customWidth="1"/>
    <col min="3138" max="3138" width="11" style="83" customWidth="1"/>
    <col min="3139" max="3139" width="1.5703125" style="83" customWidth="1"/>
    <col min="3140" max="3140" width="11" style="83" customWidth="1"/>
    <col min="3141" max="3141" width="1.5703125" style="83" customWidth="1"/>
    <col min="3142" max="3142" width="11" style="83" customWidth="1"/>
    <col min="3143" max="3143" width="1.5703125" style="83" customWidth="1"/>
    <col min="3144" max="3144" width="11" style="83" customWidth="1"/>
    <col min="3145" max="3145" width="1.5703125" style="83" customWidth="1"/>
    <col min="3146" max="3146" width="11" style="83" customWidth="1"/>
    <col min="3147" max="3328" width="7.5703125" style="83"/>
    <col min="3329" max="3329" width="5" style="83" customWidth="1"/>
    <col min="3330" max="3330" width="2.42578125" style="83" customWidth="1"/>
    <col min="3331" max="3331" width="19.5703125" style="83" customWidth="1"/>
    <col min="3332" max="3332" width="2.42578125" style="83" customWidth="1"/>
    <col min="3333" max="3333" width="13.5703125" style="83" customWidth="1"/>
    <col min="3334" max="3334" width="1.5703125" style="83" customWidth="1"/>
    <col min="3335" max="3335" width="9.28515625" style="83" customWidth="1"/>
    <col min="3336" max="3336" width="1.5703125" style="83" customWidth="1"/>
    <col min="3337" max="3337" width="9.28515625" style="83" customWidth="1"/>
    <col min="3338" max="3338" width="2.42578125" style="83" customWidth="1"/>
    <col min="3339" max="3339" width="13.5703125" style="83" customWidth="1"/>
    <col min="3340" max="3340" width="1.5703125" style="83" customWidth="1"/>
    <col min="3341" max="3341" width="9.28515625" style="83" customWidth="1"/>
    <col min="3342" max="3342" width="1.5703125" style="83" customWidth="1"/>
    <col min="3343" max="3343" width="9.28515625" style="83" customWidth="1"/>
    <col min="3344" max="3344" width="2.42578125" style="83" customWidth="1"/>
    <col min="3345" max="3345" width="13.5703125" style="83" customWidth="1"/>
    <col min="3346" max="3346" width="1.5703125" style="83" customWidth="1"/>
    <col min="3347" max="3347" width="9.28515625" style="83" customWidth="1"/>
    <col min="3348" max="3348" width="1.5703125" style="83" customWidth="1"/>
    <col min="3349" max="3349" width="9.28515625" style="83" customWidth="1"/>
    <col min="3350" max="3350" width="2.42578125" style="83" customWidth="1"/>
    <col min="3351" max="3351" width="13.5703125" style="83" customWidth="1"/>
    <col min="3352" max="3352" width="1.5703125" style="83" customWidth="1"/>
    <col min="3353" max="3353" width="9.28515625" style="83" customWidth="1"/>
    <col min="3354" max="3354" width="1.5703125" style="83" customWidth="1"/>
    <col min="3355" max="3355" width="9.28515625" style="83" customWidth="1"/>
    <col min="3356" max="3357" width="1.5703125" style="83" customWidth="1"/>
    <col min="3358" max="3358" width="11.5703125" style="83" customWidth="1"/>
    <col min="3359" max="3359" width="1.5703125" style="83" customWidth="1"/>
    <col min="3360" max="3360" width="7.5703125" style="83"/>
    <col min="3361" max="3361" width="1.5703125" style="83" customWidth="1"/>
    <col min="3362" max="3362" width="7.5703125" style="83"/>
    <col min="3363" max="3363" width="1.5703125" style="83" customWidth="1"/>
    <col min="3364" max="3364" width="10.140625" style="83" customWidth="1"/>
    <col min="3365" max="3365" width="1.5703125" style="83" customWidth="1"/>
    <col min="3366" max="3366" width="7.5703125" style="83"/>
    <col min="3367" max="3367" width="1.5703125" style="83" customWidth="1"/>
    <col min="3368" max="3368" width="7.85546875" style="83" customWidth="1"/>
    <col min="3369" max="3369" width="1.5703125" style="83" customWidth="1"/>
    <col min="3370" max="3370" width="13.7109375" style="83" customWidth="1"/>
    <col min="3371" max="3371" width="1.28515625" style="83" customWidth="1"/>
    <col min="3372" max="3372" width="12.85546875" style="83" customWidth="1"/>
    <col min="3373" max="3373" width="1.5703125" style="83" customWidth="1"/>
    <col min="3374" max="3374" width="8.140625" style="83" customWidth="1"/>
    <col min="3375" max="3375" width="1.5703125" style="83" customWidth="1"/>
    <col min="3376" max="3376" width="13.140625" style="83" customWidth="1"/>
    <col min="3377" max="3377" width="1.5703125" style="83" customWidth="1"/>
    <col min="3378" max="3378" width="8.42578125" style="83" customWidth="1"/>
    <col min="3379" max="3379" width="1.28515625" style="83" customWidth="1"/>
    <col min="3380" max="3380" width="11.7109375" style="83" customWidth="1"/>
    <col min="3381" max="3381" width="1.5703125" style="83" customWidth="1"/>
    <col min="3382" max="3382" width="8.42578125" style="83" customWidth="1"/>
    <col min="3383" max="3383" width="1" style="83" customWidth="1"/>
    <col min="3384" max="3384" width="11.5703125" style="83" customWidth="1"/>
    <col min="3385" max="3385" width="1.5703125" style="83" customWidth="1"/>
    <col min="3386" max="3386" width="11" style="83" customWidth="1"/>
    <col min="3387" max="3387" width="1.5703125" style="83" customWidth="1"/>
    <col min="3388" max="3388" width="4.140625" style="83" customWidth="1"/>
    <col min="3389" max="3389" width="1.5703125" style="83" customWidth="1"/>
    <col min="3390" max="3390" width="11" style="83" customWidth="1"/>
    <col min="3391" max="3391" width="1.5703125" style="83" customWidth="1"/>
    <col min="3392" max="3392" width="11" style="83" customWidth="1"/>
    <col min="3393" max="3393" width="1.5703125" style="83" customWidth="1"/>
    <col min="3394" max="3394" width="11" style="83" customWidth="1"/>
    <col min="3395" max="3395" width="1.5703125" style="83" customWidth="1"/>
    <col min="3396" max="3396" width="11" style="83" customWidth="1"/>
    <col min="3397" max="3397" width="1.5703125" style="83" customWidth="1"/>
    <col min="3398" max="3398" width="11" style="83" customWidth="1"/>
    <col min="3399" max="3399" width="1.5703125" style="83" customWidth="1"/>
    <col min="3400" max="3400" width="11" style="83" customWidth="1"/>
    <col min="3401" max="3401" width="1.5703125" style="83" customWidth="1"/>
    <col min="3402" max="3402" width="11" style="83" customWidth="1"/>
    <col min="3403" max="3584" width="7.5703125" style="83"/>
    <col min="3585" max="3585" width="5" style="83" customWidth="1"/>
    <col min="3586" max="3586" width="2.42578125" style="83" customWidth="1"/>
    <col min="3587" max="3587" width="19.5703125" style="83" customWidth="1"/>
    <col min="3588" max="3588" width="2.42578125" style="83" customWidth="1"/>
    <col min="3589" max="3589" width="13.5703125" style="83" customWidth="1"/>
    <col min="3590" max="3590" width="1.5703125" style="83" customWidth="1"/>
    <col min="3591" max="3591" width="9.28515625" style="83" customWidth="1"/>
    <col min="3592" max="3592" width="1.5703125" style="83" customWidth="1"/>
    <col min="3593" max="3593" width="9.28515625" style="83" customWidth="1"/>
    <col min="3594" max="3594" width="2.42578125" style="83" customWidth="1"/>
    <col min="3595" max="3595" width="13.5703125" style="83" customWidth="1"/>
    <col min="3596" max="3596" width="1.5703125" style="83" customWidth="1"/>
    <col min="3597" max="3597" width="9.28515625" style="83" customWidth="1"/>
    <col min="3598" max="3598" width="1.5703125" style="83" customWidth="1"/>
    <col min="3599" max="3599" width="9.28515625" style="83" customWidth="1"/>
    <col min="3600" max="3600" width="2.42578125" style="83" customWidth="1"/>
    <col min="3601" max="3601" width="13.5703125" style="83" customWidth="1"/>
    <col min="3602" max="3602" width="1.5703125" style="83" customWidth="1"/>
    <col min="3603" max="3603" width="9.28515625" style="83" customWidth="1"/>
    <col min="3604" max="3604" width="1.5703125" style="83" customWidth="1"/>
    <col min="3605" max="3605" width="9.28515625" style="83" customWidth="1"/>
    <col min="3606" max="3606" width="2.42578125" style="83" customWidth="1"/>
    <col min="3607" max="3607" width="13.5703125" style="83" customWidth="1"/>
    <col min="3608" max="3608" width="1.5703125" style="83" customWidth="1"/>
    <col min="3609" max="3609" width="9.28515625" style="83" customWidth="1"/>
    <col min="3610" max="3610" width="1.5703125" style="83" customWidth="1"/>
    <col min="3611" max="3611" width="9.28515625" style="83" customWidth="1"/>
    <col min="3612" max="3613" width="1.5703125" style="83" customWidth="1"/>
    <col min="3614" max="3614" width="11.5703125" style="83" customWidth="1"/>
    <col min="3615" max="3615" width="1.5703125" style="83" customWidth="1"/>
    <col min="3616" max="3616" width="7.5703125" style="83"/>
    <col min="3617" max="3617" width="1.5703125" style="83" customWidth="1"/>
    <col min="3618" max="3618" width="7.5703125" style="83"/>
    <col min="3619" max="3619" width="1.5703125" style="83" customWidth="1"/>
    <col min="3620" max="3620" width="10.140625" style="83" customWidth="1"/>
    <col min="3621" max="3621" width="1.5703125" style="83" customWidth="1"/>
    <col min="3622" max="3622" width="7.5703125" style="83"/>
    <col min="3623" max="3623" width="1.5703125" style="83" customWidth="1"/>
    <col min="3624" max="3624" width="7.85546875" style="83" customWidth="1"/>
    <col min="3625" max="3625" width="1.5703125" style="83" customWidth="1"/>
    <col min="3626" max="3626" width="13.7109375" style="83" customWidth="1"/>
    <col min="3627" max="3627" width="1.28515625" style="83" customWidth="1"/>
    <col min="3628" max="3628" width="12.85546875" style="83" customWidth="1"/>
    <col min="3629" max="3629" width="1.5703125" style="83" customWidth="1"/>
    <col min="3630" max="3630" width="8.140625" style="83" customWidth="1"/>
    <col min="3631" max="3631" width="1.5703125" style="83" customWidth="1"/>
    <col min="3632" max="3632" width="13.140625" style="83" customWidth="1"/>
    <col min="3633" max="3633" width="1.5703125" style="83" customWidth="1"/>
    <col min="3634" max="3634" width="8.42578125" style="83" customWidth="1"/>
    <col min="3635" max="3635" width="1.28515625" style="83" customWidth="1"/>
    <col min="3636" max="3636" width="11.7109375" style="83" customWidth="1"/>
    <col min="3637" max="3637" width="1.5703125" style="83" customWidth="1"/>
    <col min="3638" max="3638" width="8.42578125" style="83" customWidth="1"/>
    <col min="3639" max="3639" width="1" style="83" customWidth="1"/>
    <col min="3640" max="3640" width="11.5703125" style="83" customWidth="1"/>
    <col min="3641" max="3641" width="1.5703125" style="83" customWidth="1"/>
    <col min="3642" max="3642" width="11" style="83" customWidth="1"/>
    <col min="3643" max="3643" width="1.5703125" style="83" customWidth="1"/>
    <col min="3644" max="3644" width="4.140625" style="83" customWidth="1"/>
    <col min="3645" max="3645" width="1.5703125" style="83" customWidth="1"/>
    <col min="3646" max="3646" width="11" style="83" customWidth="1"/>
    <col min="3647" max="3647" width="1.5703125" style="83" customWidth="1"/>
    <col min="3648" max="3648" width="11" style="83" customWidth="1"/>
    <col min="3649" max="3649" width="1.5703125" style="83" customWidth="1"/>
    <col min="3650" max="3650" width="11" style="83" customWidth="1"/>
    <col min="3651" max="3651" width="1.5703125" style="83" customWidth="1"/>
    <col min="3652" max="3652" width="11" style="83" customWidth="1"/>
    <col min="3653" max="3653" width="1.5703125" style="83" customWidth="1"/>
    <col min="3654" max="3654" width="11" style="83" customWidth="1"/>
    <col min="3655" max="3655" width="1.5703125" style="83" customWidth="1"/>
    <col min="3656" max="3656" width="11" style="83" customWidth="1"/>
    <col min="3657" max="3657" width="1.5703125" style="83" customWidth="1"/>
    <col min="3658" max="3658" width="11" style="83" customWidth="1"/>
    <col min="3659" max="3840" width="7.5703125" style="83"/>
    <col min="3841" max="3841" width="5" style="83" customWidth="1"/>
    <col min="3842" max="3842" width="2.42578125" style="83" customWidth="1"/>
    <col min="3843" max="3843" width="19.5703125" style="83" customWidth="1"/>
    <col min="3844" max="3844" width="2.42578125" style="83" customWidth="1"/>
    <col min="3845" max="3845" width="13.5703125" style="83" customWidth="1"/>
    <col min="3846" max="3846" width="1.5703125" style="83" customWidth="1"/>
    <col min="3847" max="3847" width="9.28515625" style="83" customWidth="1"/>
    <col min="3848" max="3848" width="1.5703125" style="83" customWidth="1"/>
    <col min="3849" max="3849" width="9.28515625" style="83" customWidth="1"/>
    <col min="3850" max="3850" width="2.42578125" style="83" customWidth="1"/>
    <col min="3851" max="3851" width="13.5703125" style="83" customWidth="1"/>
    <col min="3852" max="3852" width="1.5703125" style="83" customWidth="1"/>
    <col min="3853" max="3853" width="9.28515625" style="83" customWidth="1"/>
    <col min="3854" max="3854" width="1.5703125" style="83" customWidth="1"/>
    <col min="3855" max="3855" width="9.28515625" style="83" customWidth="1"/>
    <col min="3856" max="3856" width="2.42578125" style="83" customWidth="1"/>
    <col min="3857" max="3857" width="13.5703125" style="83" customWidth="1"/>
    <col min="3858" max="3858" width="1.5703125" style="83" customWidth="1"/>
    <col min="3859" max="3859" width="9.28515625" style="83" customWidth="1"/>
    <col min="3860" max="3860" width="1.5703125" style="83" customWidth="1"/>
    <col min="3861" max="3861" width="9.28515625" style="83" customWidth="1"/>
    <col min="3862" max="3862" width="2.42578125" style="83" customWidth="1"/>
    <col min="3863" max="3863" width="13.5703125" style="83" customWidth="1"/>
    <col min="3864" max="3864" width="1.5703125" style="83" customWidth="1"/>
    <col min="3865" max="3865" width="9.28515625" style="83" customWidth="1"/>
    <col min="3866" max="3866" width="1.5703125" style="83" customWidth="1"/>
    <col min="3867" max="3867" width="9.28515625" style="83" customWidth="1"/>
    <col min="3868" max="3869" width="1.5703125" style="83" customWidth="1"/>
    <col min="3870" max="3870" width="11.5703125" style="83" customWidth="1"/>
    <col min="3871" max="3871" width="1.5703125" style="83" customWidth="1"/>
    <col min="3872" max="3872" width="7.5703125" style="83"/>
    <col min="3873" max="3873" width="1.5703125" style="83" customWidth="1"/>
    <col min="3874" max="3874" width="7.5703125" style="83"/>
    <col min="3875" max="3875" width="1.5703125" style="83" customWidth="1"/>
    <col min="3876" max="3876" width="10.140625" style="83" customWidth="1"/>
    <col min="3877" max="3877" width="1.5703125" style="83" customWidth="1"/>
    <col min="3878" max="3878" width="7.5703125" style="83"/>
    <col min="3879" max="3879" width="1.5703125" style="83" customWidth="1"/>
    <col min="3880" max="3880" width="7.85546875" style="83" customWidth="1"/>
    <col min="3881" max="3881" width="1.5703125" style="83" customWidth="1"/>
    <col min="3882" max="3882" width="13.7109375" style="83" customWidth="1"/>
    <col min="3883" max="3883" width="1.28515625" style="83" customWidth="1"/>
    <col min="3884" max="3884" width="12.85546875" style="83" customWidth="1"/>
    <col min="3885" max="3885" width="1.5703125" style="83" customWidth="1"/>
    <col min="3886" max="3886" width="8.140625" style="83" customWidth="1"/>
    <col min="3887" max="3887" width="1.5703125" style="83" customWidth="1"/>
    <col min="3888" max="3888" width="13.140625" style="83" customWidth="1"/>
    <col min="3889" max="3889" width="1.5703125" style="83" customWidth="1"/>
    <col min="3890" max="3890" width="8.42578125" style="83" customWidth="1"/>
    <col min="3891" max="3891" width="1.28515625" style="83" customWidth="1"/>
    <col min="3892" max="3892" width="11.7109375" style="83" customWidth="1"/>
    <col min="3893" max="3893" width="1.5703125" style="83" customWidth="1"/>
    <col min="3894" max="3894" width="8.42578125" style="83" customWidth="1"/>
    <col min="3895" max="3895" width="1" style="83" customWidth="1"/>
    <col min="3896" max="3896" width="11.5703125" style="83" customWidth="1"/>
    <col min="3897" max="3897" width="1.5703125" style="83" customWidth="1"/>
    <col min="3898" max="3898" width="11" style="83" customWidth="1"/>
    <col min="3899" max="3899" width="1.5703125" style="83" customWidth="1"/>
    <col min="3900" max="3900" width="4.140625" style="83" customWidth="1"/>
    <col min="3901" max="3901" width="1.5703125" style="83" customWidth="1"/>
    <col min="3902" max="3902" width="11" style="83" customWidth="1"/>
    <col min="3903" max="3903" width="1.5703125" style="83" customWidth="1"/>
    <col min="3904" max="3904" width="11" style="83" customWidth="1"/>
    <col min="3905" max="3905" width="1.5703125" style="83" customWidth="1"/>
    <col min="3906" max="3906" width="11" style="83" customWidth="1"/>
    <col min="3907" max="3907" width="1.5703125" style="83" customWidth="1"/>
    <col min="3908" max="3908" width="11" style="83" customWidth="1"/>
    <col min="3909" max="3909" width="1.5703125" style="83" customWidth="1"/>
    <col min="3910" max="3910" width="11" style="83" customWidth="1"/>
    <col min="3911" max="3911" width="1.5703125" style="83" customWidth="1"/>
    <col min="3912" max="3912" width="11" style="83" customWidth="1"/>
    <col min="3913" max="3913" width="1.5703125" style="83" customWidth="1"/>
    <col min="3914" max="3914" width="11" style="83" customWidth="1"/>
    <col min="3915" max="4096" width="7.5703125" style="83"/>
    <col min="4097" max="4097" width="5" style="83" customWidth="1"/>
    <col min="4098" max="4098" width="2.42578125" style="83" customWidth="1"/>
    <col min="4099" max="4099" width="19.5703125" style="83" customWidth="1"/>
    <col min="4100" max="4100" width="2.42578125" style="83" customWidth="1"/>
    <col min="4101" max="4101" width="13.5703125" style="83" customWidth="1"/>
    <col min="4102" max="4102" width="1.5703125" style="83" customWidth="1"/>
    <col min="4103" max="4103" width="9.28515625" style="83" customWidth="1"/>
    <col min="4104" max="4104" width="1.5703125" style="83" customWidth="1"/>
    <col min="4105" max="4105" width="9.28515625" style="83" customWidth="1"/>
    <col min="4106" max="4106" width="2.42578125" style="83" customWidth="1"/>
    <col min="4107" max="4107" width="13.5703125" style="83" customWidth="1"/>
    <col min="4108" max="4108" width="1.5703125" style="83" customWidth="1"/>
    <col min="4109" max="4109" width="9.28515625" style="83" customWidth="1"/>
    <col min="4110" max="4110" width="1.5703125" style="83" customWidth="1"/>
    <col min="4111" max="4111" width="9.28515625" style="83" customWidth="1"/>
    <col min="4112" max="4112" width="2.42578125" style="83" customWidth="1"/>
    <col min="4113" max="4113" width="13.5703125" style="83" customWidth="1"/>
    <col min="4114" max="4114" width="1.5703125" style="83" customWidth="1"/>
    <col min="4115" max="4115" width="9.28515625" style="83" customWidth="1"/>
    <col min="4116" max="4116" width="1.5703125" style="83" customWidth="1"/>
    <col min="4117" max="4117" width="9.28515625" style="83" customWidth="1"/>
    <col min="4118" max="4118" width="2.42578125" style="83" customWidth="1"/>
    <col min="4119" max="4119" width="13.5703125" style="83" customWidth="1"/>
    <col min="4120" max="4120" width="1.5703125" style="83" customWidth="1"/>
    <col min="4121" max="4121" width="9.28515625" style="83" customWidth="1"/>
    <col min="4122" max="4122" width="1.5703125" style="83" customWidth="1"/>
    <col min="4123" max="4123" width="9.28515625" style="83" customWidth="1"/>
    <col min="4124" max="4125" width="1.5703125" style="83" customWidth="1"/>
    <col min="4126" max="4126" width="11.5703125" style="83" customWidth="1"/>
    <col min="4127" max="4127" width="1.5703125" style="83" customWidth="1"/>
    <col min="4128" max="4128" width="7.5703125" style="83"/>
    <col min="4129" max="4129" width="1.5703125" style="83" customWidth="1"/>
    <col min="4130" max="4130" width="7.5703125" style="83"/>
    <col min="4131" max="4131" width="1.5703125" style="83" customWidth="1"/>
    <col min="4132" max="4132" width="10.140625" style="83" customWidth="1"/>
    <col min="4133" max="4133" width="1.5703125" style="83" customWidth="1"/>
    <col min="4134" max="4134" width="7.5703125" style="83"/>
    <col min="4135" max="4135" width="1.5703125" style="83" customWidth="1"/>
    <col min="4136" max="4136" width="7.85546875" style="83" customWidth="1"/>
    <col min="4137" max="4137" width="1.5703125" style="83" customWidth="1"/>
    <col min="4138" max="4138" width="13.7109375" style="83" customWidth="1"/>
    <col min="4139" max="4139" width="1.28515625" style="83" customWidth="1"/>
    <col min="4140" max="4140" width="12.85546875" style="83" customWidth="1"/>
    <col min="4141" max="4141" width="1.5703125" style="83" customWidth="1"/>
    <col min="4142" max="4142" width="8.140625" style="83" customWidth="1"/>
    <col min="4143" max="4143" width="1.5703125" style="83" customWidth="1"/>
    <col min="4144" max="4144" width="13.140625" style="83" customWidth="1"/>
    <col min="4145" max="4145" width="1.5703125" style="83" customWidth="1"/>
    <col min="4146" max="4146" width="8.42578125" style="83" customWidth="1"/>
    <col min="4147" max="4147" width="1.28515625" style="83" customWidth="1"/>
    <col min="4148" max="4148" width="11.7109375" style="83" customWidth="1"/>
    <col min="4149" max="4149" width="1.5703125" style="83" customWidth="1"/>
    <col min="4150" max="4150" width="8.42578125" style="83" customWidth="1"/>
    <col min="4151" max="4151" width="1" style="83" customWidth="1"/>
    <col min="4152" max="4152" width="11.5703125" style="83" customWidth="1"/>
    <col min="4153" max="4153" width="1.5703125" style="83" customWidth="1"/>
    <col min="4154" max="4154" width="11" style="83" customWidth="1"/>
    <col min="4155" max="4155" width="1.5703125" style="83" customWidth="1"/>
    <col min="4156" max="4156" width="4.140625" style="83" customWidth="1"/>
    <col min="4157" max="4157" width="1.5703125" style="83" customWidth="1"/>
    <col min="4158" max="4158" width="11" style="83" customWidth="1"/>
    <col min="4159" max="4159" width="1.5703125" style="83" customWidth="1"/>
    <col min="4160" max="4160" width="11" style="83" customWidth="1"/>
    <col min="4161" max="4161" width="1.5703125" style="83" customWidth="1"/>
    <col min="4162" max="4162" width="11" style="83" customWidth="1"/>
    <col min="4163" max="4163" width="1.5703125" style="83" customWidth="1"/>
    <col min="4164" max="4164" width="11" style="83" customWidth="1"/>
    <col min="4165" max="4165" width="1.5703125" style="83" customWidth="1"/>
    <col min="4166" max="4166" width="11" style="83" customWidth="1"/>
    <col min="4167" max="4167" width="1.5703125" style="83" customWidth="1"/>
    <col min="4168" max="4168" width="11" style="83" customWidth="1"/>
    <col min="4169" max="4169" width="1.5703125" style="83" customWidth="1"/>
    <col min="4170" max="4170" width="11" style="83" customWidth="1"/>
    <col min="4171" max="4352" width="7.5703125" style="83"/>
    <col min="4353" max="4353" width="5" style="83" customWidth="1"/>
    <col min="4354" max="4354" width="2.42578125" style="83" customWidth="1"/>
    <col min="4355" max="4355" width="19.5703125" style="83" customWidth="1"/>
    <col min="4356" max="4356" width="2.42578125" style="83" customWidth="1"/>
    <col min="4357" max="4357" width="13.5703125" style="83" customWidth="1"/>
    <col min="4358" max="4358" width="1.5703125" style="83" customWidth="1"/>
    <col min="4359" max="4359" width="9.28515625" style="83" customWidth="1"/>
    <col min="4360" max="4360" width="1.5703125" style="83" customWidth="1"/>
    <col min="4361" max="4361" width="9.28515625" style="83" customWidth="1"/>
    <col min="4362" max="4362" width="2.42578125" style="83" customWidth="1"/>
    <col min="4363" max="4363" width="13.5703125" style="83" customWidth="1"/>
    <col min="4364" max="4364" width="1.5703125" style="83" customWidth="1"/>
    <col min="4365" max="4365" width="9.28515625" style="83" customWidth="1"/>
    <col min="4366" max="4366" width="1.5703125" style="83" customWidth="1"/>
    <col min="4367" max="4367" width="9.28515625" style="83" customWidth="1"/>
    <col min="4368" max="4368" width="2.42578125" style="83" customWidth="1"/>
    <col min="4369" max="4369" width="13.5703125" style="83" customWidth="1"/>
    <col min="4370" max="4370" width="1.5703125" style="83" customWidth="1"/>
    <col min="4371" max="4371" width="9.28515625" style="83" customWidth="1"/>
    <col min="4372" max="4372" width="1.5703125" style="83" customWidth="1"/>
    <col min="4373" max="4373" width="9.28515625" style="83" customWidth="1"/>
    <col min="4374" max="4374" width="2.42578125" style="83" customWidth="1"/>
    <col min="4375" max="4375" width="13.5703125" style="83" customWidth="1"/>
    <col min="4376" max="4376" width="1.5703125" style="83" customWidth="1"/>
    <col min="4377" max="4377" width="9.28515625" style="83" customWidth="1"/>
    <col min="4378" max="4378" width="1.5703125" style="83" customWidth="1"/>
    <col min="4379" max="4379" width="9.28515625" style="83" customWidth="1"/>
    <col min="4380" max="4381" width="1.5703125" style="83" customWidth="1"/>
    <col min="4382" max="4382" width="11.5703125" style="83" customWidth="1"/>
    <col min="4383" max="4383" width="1.5703125" style="83" customWidth="1"/>
    <col min="4384" max="4384" width="7.5703125" style="83"/>
    <col min="4385" max="4385" width="1.5703125" style="83" customWidth="1"/>
    <col min="4386" max="4386" width="7.5703125" style="83"/>
    <col min="4387" max="4387" width="1.5703125" style="83" customWidth="1"/>
    <col min="4388" max="4388" width="10.140625" style="83" customWidth="1"/>
    <col min="4389" max="4389" width="1.5703125" style="83" customWidth="1"/>
    <col min="4390" max="4390" width="7.5703125" style="83"/>
    <col min="4391" max="4391" width="1.5703125" style="83" customWidth="1"/>
    <col min="4392" max="4392" width="7.85546875" style="83" customWidth="1"/>
    <col min="4393" max="4393" width="1.5703125" style="83" customWidth="1"/>
    <col min="4394" max="4394" width="13.7109375" style="83" customWidth="1"/>
    <col min="4395" max="4395" width="1.28515625" style="83" customWidth="1"/>
    <col min="4396" max="4396" width="12.85546875" style="83" customWidth="1"/>
    <col min="4397" max="4397" width="1.5703125" style="83" customWidth="1"/>
    <col min="4398" max="4398" width="8.140625" style="83" customWidth="1"/>
    <col min="4399" max="4399" width="1.5703125" style="83" customWidth="1"/>
    <col min="4400" max="4400" width="13.140625" style="83" customWidth="1"/>
    <col min="4401" max="4401" width="1.5703125" style="83" customWidth="1"/>
    <col min="4402" max="4402" width="8.42578125" style="83" customWidth="1"/>
    <col min="4403" max="4403" width="1.28515625" style="83" customWidth="1"/>
    <col min="4404" max="4404" width="11.7109375" style="83" customWidth="1"/>
    <col min="4405" max="4405" width="1.5703125" style="83" customWidth="1"/>
    <col min="4406" max="4406" width="8.42578125" style="83" customWidth="1"/>
    <col min="4407" max="4407" width="1" style="83" customWidth="1"/>
    <col min="4408" max="4408" width="11.5703125" style="83" customWidth="1"/>
    <col min="4409" max="4409" width="1.5703125" style="83" customWidth="1"/>
    <col min="4410" max="4410" width="11" style="83" customWidth="1"/>
    <col min="4411" max="4411" width="1.5703125" style="83" customWidth="1"/>
    <col min="4412" max="4412" width="4.140625" style="83" customWidth="1"/>
    <col min="4413" max="4413" width="1.5703125" style="83" customWidth="1"/>
    <col min="4414" max="4414" width="11" style="83" customWidth="1"/>
    <col min="4415" max="4415" width="1.5703125" style="83" customWidth="1"/>
    <col min="4416" max="4416" width="11" style="83" customWidth="1"/>
    <col min="4417" max="4417" width="1.5703125" style="83" customWidth="1"/>
    <col min="4418" max="4418" width="11" style="83" customWidth="1"/>
    <col min="4419" max="4419" width="1.5703125" style="83" customWidth="1"/>
    <col min="4420" max="4420" width="11" style="83" customWidth="1"/>
    <col min="4421" max="4421" width="1.5703125" style="83" customWidth="1"/>
    <col min="4422" max="4422" width="11" style="83" customWidth="1"/>
    <col min="4423" max="4423" width="1.5703125" style="83" customWidth="1"/>
    <col min="4424" max="4424" width="11" style="83" customWidth="1"/>
    <col min="4425" max="4425" width="1.5703125" style="83" customWidth="1"/>
    <col min="4426" max="4426" width="11" style="83" customWidth="1"/>
    <col min="4427" max="4608" width="7.5703125" style="83"/>
    <col min="4609" max="4609" width="5" style="83" customWidth="1"/>
    <col min="4610" max="4610" width="2.42578125" style="83" customWidth="1"/>
    <col min="4611" max="4611" width="19.5703125" style="83" customWidth="1"/>
    <col min="4612" max="4612" width="2.42578125" style="83" customWidth="1"/>
    <col min="4613" max="4613" width="13.5703125" style="83" customWidth="1"/>
    <col min="4614" max="4614" width="1.5703125" style="83" customWidth="1"/>
    <col min="4615" max="4615" width="9.28515625" style="83" customWidth="1"/>
    <col min="4616" max="4616" width="1.5703125" style="83" customWidth="1"/>
    <col min="4617" max="4617" width="9.28515625" style="83" customWidth="1"/>
    <col min="4618" max="4618" width="2.42578125" style="83" customWidth="1"/>
    <col min="4619" max="4619" width="13.5703125" style="83" customWidth="1"/>
    <col min="4620" max="4620" width="1.5703125" style="83" customWidth="1"/>
    <col min="4621" max="4621" width="9.28515625" style="83" customWidth="1"/>
    <col min="4622" max="4622" width="1.5703125" style="83" customWidth="1"/>
    <col min="4623" max="4623" width="9.28515625" style="83" customWidth="1"/>
    <col min="4624" max="4624" width="2.42578125" style="83" customWidth="1"/>
    <col min="4625" max="4625" width="13.5703125" style="83" customWidth="1"/>
    <col min="4626" max="4626" width="1.5703125" style="83" customWidth="1"/>
    <col min="4627" max="4627" width="9.28515625" style="83" customWidth="1"/>
    <col min="4628" max="4628" width="1.5703125" style="83" customWidth="1"/>
    <col min="4629" max="4629" width="9.28515625" style="83" customWidth="1"/>
    <col min="4630" max="4630" width="2.42578125" style="83" customWidth="1"/>
    <col min="4631" max="4631" width="13.5703125" style="83" customWidth="1"/>
    <col min="4632" max="4632" width="1.5703125" style="83" customWidth="1"/>
    <col min="4633" max="4633" width="9.28515625" style="83" customWidth="1"/>
    <col min="4634" max="4634" width="1.5703125" style="83" customWidth="1"/>
    <col min="4635" max="4635" width="9.28515625" style="83" customWidth="1"/>
    <col min="4636" max="4637" width="1.5703125" style="83" customWidth="1"/>
    <col min="4638" max="4638" width="11.5703125" style="83" customWidth="1"/>
    <col min="4639" max="4639" width="1.5703125" style="83" customWidth="1"/>
    <col min="4640" max="4640" width="7.5703125" style="83"/>
    <col min="4641" max="4641" width="1.5703125" style="83" customWidth="1"/>
    <col min="4642" max="4642" width="7.5703125" style="83"/>
    <col min="4643" max="4643" width="1.5703125" style="83" customWidth="1"/>
    <col min="4644" max="4644" width="10.140625" style="83" customWidth="1"/>
    <col min="4645" max="4645" width="1.5703125" style="83" customWidth="1"/>
    <col min="4646" max="4646" width="7.5703125" style="83"/>
    <col min="4647" max="4647" width="1.5703125" style="83" customWidth="1"/>
    <col min="4648" max="4648" width="7.85546875" style="83" customWidth="1"/>
    <col min="4649" max="4649" width="1.5703125" style="83" customWidth="1"/>
    <col min="4650" max="4650" width="13.7109375" style="83" customWidth="1"/>
    <col min="4651" max="4651" width="1.28515625" style="83" customWidth="1"/>
    <col min="4652" max="4652" width="12.85546875" style="83" customWidth="1"/>
    <col min="4653" max="4653" width="1.5703125" style="83" customWidth="1"/>
    <col min="4654" max="4654" width="8.140625" style="83" customWidth="1"/>
    <col min="4655" max="4655" width="1.5703125" style="83" customWidth="1"/>
    <col min="4656" max="4656" width="13.140625" style="83" customWidth="1"/>
    <col min="4657" max="4657" width="1.5703125" style="83" customWidth="1"/>
    <col min="4658" max="4658" width="8.42578125" style="83" customWidth="1"/>
    <col min="4659" max="4659" width="1.28515625" style="83" customWidth="1"/>
    <col min="4660" max="4660" width="11.7109375" style="83" customWidth="1"/>
    <col min="4661" max="4661" width="1.5703125" style="83" customWidth="1"/>
    <col min="4662" max="4662" width="8.42578125" style="83" customWidth="1"/>
    <col min="4663" max="4663" width="1" style="83" customWidth="1"/>
    <col min="4664" max="4664" width="11.5703125" style="83" customWidth="1"/>
    <col min="4665" max="4665" width="1.5703125" style="83" customWidth="1"/>
    <col min="4666" max="4666" width="11" style="83" customWidth="1"/>
    <col min="4667" max="4667" width="1.5703125" style="83" customWidth="1"/>
    <col min="4668" max="4668" width="4.140625" style="83" customWidth="1"/>
    <col min="4669" max="4669" width="1.5703125" style="83" customWidth="1"/>
    <col min="4670" max="4670" width="11" style="83" customWidth="1"/>
    <col min="4671" max="4671" width="1.5703125" style="83" customWidth="1"/>
    <col min="4672" max="4672" width="11" style="83" customWidth="1"/>
    <col min="4673" max="4673" width="1.5703125" style="83" customWidth="1"/>
    <col min="4674" max="4674" width="11" style="83" customWidth="1"/>
    <col min="4675" max="4675" width="1.5703125" style="83" customWidth="1"/>
    <col min="4676" max="4676" width="11" style="83" customWidth="1"/>
    <col min="4677" max="4677" width="1.5703125" style="83" customWidth="1"/>
    <col min="4678" max="4678" width="11" style="83" customWidth="1"/>
    <col min="4679" max="4679" width="1.5703125" style="83" customWidth="1"/>
    <col min="4680" max="4680" width="11" style="83" customWidth="1"/>
    <col min="4681" max="4681" width="1.5703125" style="83" customWidth="1"/>
    <col min="4682" max="4682" width="11" style="83" customWidth="1"/>
    <col min="4683" max="4864" width="7.5703125" style="83"/>
    <col min="4865" max="4865" width="5" style="83" customWidth="1"/>
    <col min="4866" max="4866" width="2.42578125" style="83" customWidth="1"/>
    <col min="4867" max="4867" width="19.5703125" style="83" customWidth="1"/>
    <col min="4868" max="4868" width="2.42578125" style="83" customWidth="1"/>
    <col min="4869" max="4869" width="13.5703125" style="83" customWidth="1"/>
    <col min="4870" max="4870" width="1.5703125" style="83" customWidth="1"/>
    <col min="4871" max="4871" width="9.28515625" style="83" customWidth="1"/>
    <col min="4872" max="4872" width="1.5703125" style="83" customWidth="1"/>
    <col min="4873" max="4873" width="9.28515625" style="83" customWidth="1"/>
    <col min="4874" max="4874" width="2.42578125" style="83" customWidth="1"/>
    <col min="4875" max="4875" width="13.5703125" style="83" customWidth="1"/>
    <col min="4876" max="4876" width="1.5703125" style="83" customWidth="1"/>
    <col min="4877" max="4877" width="9.28515625" style="83" customWidth="1"/>
    <col min="4878" max="4878" width="1.5703125" style="83" customWidth="1"/>
    <col min="4879" max="4879" width="9.28515625" style="83" customWidth="1"/>
    <col min="4880" max="4880" width="2.42578125" style="83" customWidth="1"/>
    <col min="4881" max="4881" width="13.5703125" style="83" customWidth="1"/>
    <col min="4882" max="4882" width="1.5703125" style="83" customWidth="1"/>
    <col min="4883" max="4883" width="9.28515625" style="83" customWidth="1"/>
    <col min="4884" max="4884" width="1.5703125" style="83" customWidth="1"/>
    <col min="4885" max="4885" width="9.28515625" style="83" customWidth="1"/>
    <col min="4886" max="4886" width="2.42578125" style="83" customWidth="1"/>
    <col min="4887" max="4887" width="13.5703125" style="83" customWidth="1"/>
    <col min="4888" max="4888" width="1.5703125" style="83" customWidth="1"/>
    <col min="4889" max="4889" width="9.28515625" style="83" customWidth="1"/>
    <col min="4890" max="4890" width="1.5703125" style="83" customWidth="1"/>
    <col min="4891" max="4891" width="9.28515625" style="83" customWidth="1"/>
    <col min="4892" max="4893" width="1.5703125" style="83" customWidth="1"/>
    <col min="4894" max="4894" width="11.5703125" style="83" customWidth="1"/>
    <col min="4895" max="4895" width="1.5703125" style="83" customWidth="1"/>
    <col min="4896" max="4896" width="7.5703125" style="83"/>
    <col min="4897" max="4897" width="1.5703125" style="83" customWidth="1"/>
    <col min="4898" max="4898" width="7.5703125" style="83"/>
    <col min="4899" max="4899" width="1.5703125" style="83" customWidth="1"/>
    <col min="4900" max="4900" width="10.140625" style="83" customWidth="1"/>
    <col min="4901" max="4901" width="1.5703125" style="83" customWidth="1"/>
    <col min="4902" max="4902" width="7.5703125" style="83"/>
    <col min="4903" max="4903" width="1.5703125" style="83" customWidth="1"/>
    <col min="4904" max="4904" width="7.85546875" style="83" customWidth="1"/>
    <col min="4905" max="4905" width="1.5703125" style="83" customWidth="1"/>
    <col min="4906" max="4906" width="13.7109375" style="83" customWidth="1"/>
    <col min="4907" max="4907" width="1.28515625" style="83" customWidth="1"/>
    <col min="4908" max="4908" width="12.85546875" style="83" customWidth="1"/>
    <col min="4909" max="4909" width="1.5703125" style="83" customWidth="1"/>
    <col min="4910" max="4910" width="8.140625" style="83" customWidth="1"/>
    <col min="4911" max="4911" width="1.5703125" style="83" customWidth="1"/>
    <col min="4912" max="4912" width="13.140625" style="83" customWidth="1"/>
    <col min="4913" max="4913" width="1.5703125" style="83" customWidth="1"/>
    <col min="4914" max="4914" width="8.42578125" style="83" customWidth="1"/>
    <col min="4915" max="4915" width="1.28515625" style="83" customWidth="1"/>
    <col min="4916" max="4916" width="11.7109375" style="83" customWidth="1"/>
    <col min="4917" max="4917" width="1.5703125" style="83" customWidth="1"/>
    <col min="4918" max="4918" width="8.42578125" style="83" customWidth="1"/>
    <col min="4919" max="4919" width="1" style="83" customWidth="1"/>
    <col min="4920" max="4920" width="11.5703125" style="83" customWidth="1"/>
    <col min="4921" max="4921" width="1.5703125" style="83" customWidth="1"/>
    <col min="4922" max="4922" width="11" style="83" customWidth="1"/>
    <col min="4923" max="4923" width="1.5703125" style="83" customWidth="1"/>
    <col min="4924" max="4924" width="4.140625" style="83" customWidth="1"/>
    <col min="4925" max="4925" width="1.5703125" style="83" customWidth="1"/>
    <col min="4926" max="4926" width="11" style="83" customWidth="1"/>
    <col min="4927" max="4927" width="1.5703125" style="83" customWidth="1"/>
    <col min="4928" max="4928" width="11" style="83" customWidth="1"/>
    <col min="4929" max="4929" width="1.5703125" style="83" customWidth="1"/>
    <col min="4930" max="4930" width="11" style="83" customWidth="1"/>
    <col min="4931" max="4931" width="1.5703125" style="83" customWidth="1"/>
    <col min="4932" max="4932" width="11" style="83" customWidth="1"/>
    <col min="4933" max="4933" width="1.5703125" style="83" customWidth="1"/>
    <col min="4934" max="4934" width="11" style="83" customWidth="1"/>
    <col min="4935" max="4935" width="1.5703125" style="83" customWidth="1"/>
    <col min="4936" max="4936" width="11" style="83" customWidth="1"/>
    <col min="4937" max="4937" width="1.5703125" style="83" customWidth="1"/>
    <col min="4938" max="4938" width="11" style="83" customWidth="1"/>
    <col min="4939" max="5120" width="7.5703125" style="83"/>
    <col min="5121" max="5121" width="5" style="83" customWidth="1"/>
    <col min="5122" max="5122" width="2.42578125" style="83" customWidth="1"/>
    <col min="5123" max="5123" width="19.5703125" style="83" customWidth="1"/>
    <col min="5124" max="5124" width="2.42578125" style="83" customWidth="1"/>
    <col min="5125" max="5125" width="13.5703125" style="83" customWidth="1"/>
    <col min="5126" max="5126" width="1.5703125" style="83" customWidth="1"/>
    <col min="5127" max="5127" width="9.28515625" style="83" customWidth="1"/>
    <col min="5128" max="5128" width="1.5703125" style="83" customWidth="1"/>
    <col min="5129" max="5129" width="9.28515625" style="83" customWidth="1"/>
    <col min="5130" max="5130" width="2.42578125" style="83" customWidth="1"/>
    <col min="5131" max="5131" width="13.5703125" style="83" customWidth="1"/>
    <col min="5132" max="5132" width="1.5703125" style="83" customWidth="1"/>
    <col min="5133" max="5133" width="9.28515625" style="83" customWidth="1"/>
    <col min="5134" max="5134" width="1.5703125" style="83" customWidth="1"/>
    <col min="5135" max="5135" width="9.28515625" style="83" customWidth="1"/>
    <col min="5136" max="5136" width="2.42578125" style="83" customWidth="1"/>
    <col min="5137" max="5137" width="13.5703125" style="83" customWidth="1"/>
    <col min="5138" max="5138" width="1.5703125" style="83" customWidth="1"/>
    <col min="5139" max="5139" width="9.28515625" style="83" customWidth="1"/>
    <col min="5140" max="5140" width="1.5703125" style="83" customWidth="1"/>
    <col min="5141" max="5141" width="9.28515625" style="83" customWidth="1"/>
    <col min="5142" max="5142" width="2.42578125" style="83" customWidth="1"/>
    <col min="5143" max="5143" width="13.5703125" style="83" customWidth="1"/>
    <col min="5144" max="5144" width="1.5703125" style="83" customWidth="1"/>
    <col min="5145" max="5145" width="9.28515625" style="83" customWidth="1"/>
    <col min="5146" max="5146" width="1.5703125" style="83" customWidth="1"/>
    <col min="5147" max="5147" width="9.28515625" style="83" customWidth="1"/>
    <col min="5148" max="5149" width="1.5703125" style="83" customWidth="1"/>
    <col min="5150" max="5150" width="11.5703125" style="83" customWidth="1"/>
    <col min="5151" max="5151" width="1.5703125" style="83" customWidth="1"/>
    <col min="5152" max="5152" width="7.5703125" style="83"/>
    <col min="5153" max="5153" width="1.5703125" style="83" customWidth="1"/>
    <col min="5154" max="5154" width="7.5703125" style="83"/>
    <col min="5155" max="5155" width="1.5703125" style="83" customWidth="1"/>
    <col min="5156" max="5156" width="10.140625" style="83" customWidth="1"/>
    <col min="5157" max="5157" width="1.5703125" style="83" customWidth="1"/>
    <col min="5158" max="5158" width="7.5703125" style="83"/>
    <col min="5159" max="5159" width="1.5703125" style="83" customWidth="1"/>
    <col min="5160" max="5160" width="7.85546875" style="83" customWidth="1"/>
    <col min="5161" max="5161" width="1.5703125" style="83" customWidth="1"/>
    <col min="5162" max="5162" width="13.7109375" style="83" customWidth="1"/>
    <col min="5163" max="5163" width="1.28515625" style="83" customWidth="1"/>
    <col min="5164" max="5164" width="12.85546875" style="83" customWidth="1"/>
    <col min="5165" max="5165" width="1.5703125" style="83" customWidth="1"/>
    <col min="5166" max="5166" width="8.140625" style="83" customWidth="1"/>
    <col min="5167" max="5167" width="1.5703125" style="83" customWidth="1"/>
    <col min="5168" max="5168" width="13.140625" style="83" customWidth="1"/>
    <col min="5169" max="5169" width="1.5703125" style="83" customWidth="1"/>
    <col min="5170" max="5170" width="8.42578125" style="83" customWidth="1"/>
    <col min="5171" max="5171" width="1.28515625" style="83" customWidth="1"/>
    <col min="5172" max="5172" width="11.7109375" style="83" customWidth="1"/>
    <col min="5173" max="5173" width="1.5703125" style="83" customWidth="1"/>
    <col min="5174" max="5174" width="8.42578125" style="83" customWidth="1"/>
    <col min="5175" max="5175" width="1" style="83" customWidth="1"/>
    <col min="5176" max="5176" width="11.5703125" style="83" customWidth="1"/>
    <col min="5177" max="5177" width="1.5703125" style="83" customWidth="1"/>
    <col min="5178" max="5178" width="11" style="83" customWidth="1"/>
    <col min="5179" max="5179" width="1.5703125" style="83" customWidth="1"/>
    <col min="5180" max="5180" width="4.140625" style="83" customWidth="1"/>
    <col min="5181" max="5181" width="1.5703125" style="83" customWidth="1"/>
    <col min="5182" max="5182" width="11" style="83" customWidth="1"/>
    <col min="5183" max="5183" width="1.5703125" style="83" customWidth="1"/>
    <col min="5184" max="5184" width="11" style="83" customWidth="1"/>
    <col min="5185" max="5185" width="1.5703125" style="83" customWidth="1"/>
    <col min="5186" max="5186" width="11" style="83" customWidth="1"/>
    <col min="5187" max="5187" width="1.5703125" style="83" customWidth="1"/>
    <col min="5188" max="5188" width="11" style="83" customWidth="1"/>
    <col min="5189" max="5189" width="1.5703125" style="83" customWidth="1"/>
    <col min="5190" max="5190" width="11" style="83" customWidth="1"/>
    <col min="5191" max="5191" width="1.5703125" style="83" customWidth="1"/>
    <col min="5192" max="5192" width="11" style="83" customWidth="1"/>
    <col min="5193" max="5193" width="1.5703125" style="83" customWidth="1"/>
    <col min="5194" max="5194" width="11" style="83" customWidth="1"/>
    <col min="5195" max="5376" width="7.5703125" style="83"/>
    <col min="5377" max="5377" width="5" style="83" customWidth="1"/>
    <col min="5378" max="5378" width="2.42578125" style="83" customWidth="1"/>
    <col min="5379" max="5379" width="19.5703125" style="83" customWidth="1"/>
    <col min="5380" max="5380" width="2.42578125" style="83" customWidth="1"/>
    <col min="5381" max="5381" width="13.5703125" style="83" customWidth="1"/>
    <col min="5382" max="5382" width="1.5703125" style="83" customWidth="1"/>
    <col min="5383" max="5383" width="9.28515625" style="83" customWidth="1"/>
    <col min="5384" max="5384" width="1.5703125" style="83" customWidth="1"/>
    <col min="5385" max="5385" width="9.28515625" style="83" customWidth="1"/>
    <col min="5386" max="5386" width="2.42578125" style="83" customWidth="1"/>
    <col min="5387" max="5387" width="13.5703125" style="83" customWidth="1"/>
    <col min="5388" max="5388" width="1.5703125" style="83" customWidth="1"/>
    <col min="5389" max="5389" width="9.28515625" style="83" customWidth="1"/>
    <col min="5390" max="5390" width="1.5703125" style="83" customWidth="1"/>
    <col min="5391" max="5391" width="9.28515625" style="83" customWidth="1"/>
    <col min="5392" max="5392" width="2.42578125" style="83" customWidth="1"/>
    <col min="5393" max="5393" width="13.5703125" style="83" customWidth="1"/>
    <col min="5394" max="5394" width="1.5703125" style="83" customWidth="1"/>
    <col min="5395" max="5395" width="9.28515625" style="83" customWidth="1"/>
    <col min="5396" max="5396" width="1.5703125" style="83" customWidth="1"/>
    <col min="5397" max="5397" width="9.28515625" style="83" customWidth="1"/>
    <col min="5398" max="5398" width="2.42578125" style="83" customWidth="1"/>
    <col min="5399" max="5399" width="13.5703125" style="83" customWidth="1"/>
    <col min="5400" max="5400" width="1.5703125" style="83" customWidth="1"/>
    <col min="5401" max="5401" width="9.28515625" style="83" customWidth="1"/>
    <col min="5402" max="5402" width="1.5703125" style="83" customWidth="1"/>
    <col min="5403" max="5403" width="9.28515625" style="83" customWidth="1"/>
    <col min="5404" max="5405" width="1.5703125" style="83" customWidth="1"/>
    <col min="5406" max="5406" width="11.5703125" style="83" customWidth="1"/>
    <col min="5407" max="5407" width="1.5703125" style="83" customWidth="1"/>
    <col min="5408" max="5408" width="7.5703125" style="83"/>
    <col min="5409" max="5409" width="1.5703125" style="83" customWidth="1"/>
    <col min="5410" max="5410" width="7.5703125" style="83"/>
    <col min="5411" max="5411" width="1.5703125" style="83" customWidth="1"/>
    <col min="5412" max="5412" width="10.140625" style="83" customWidth="1"/>
    <col min="5413" max="5413" width="1.5703125" style="83" customWidth="1"/>
    <col min="5414" max="5414" width="7.5703125" style="83"/>
    <col min="5415" max="5415" width="1.5703125" style="83" customWidth="1"/>
    <col min="5416" max="5416" width="7.85546875" style="83" customWidth="1"/>
    <col min="5417" max="5417" width="1.5703125" style="83" customWidth="1"/>
    <col min="5418" max="5418" width="13.7109375" style="83" customWidth="1"/>
    <col min="5419" max="5419" width="1.28515625" style="83" customWidth="1"/>
    <col min="5420" max="5420" width="12.85546875" style="83" customWidth="1"/>
    <col min="5421" max="5421" width="1.5703125" style="83" customWidth="1"/>
    <col min="5422" max="5422" width="8.140625" style="83" customWidth="1"/>
    <col min="5423" max="5423" width="1.5703125" style="83" customWidth="1"/>
    <col min="5424" max="5424" width="13.140625" style="83" customWidth="1"/>
    <col min="5425" max="5425" width="1.5703125" style="83" customWidth="1"/>
    <col min="5426" max="5426" width="8.42578125" style="83" customWidth="1"/>
    <col min="5427" max="5427" width="1.28515625" style="83" customWidth="1"/>
    <col min="5428" max="5428" width="11.7109375" style="83" customWidth="1"/>
    <col min="5429" max="5429" width="1.5703125" style="83" customWidth="1"/>
    <col min="5430" max="5430" width="8.42578125" style="83" customWidth="1"/>
    <col min="5431" max="5431" width="1" style="83" customWidth="1"/>
    <col min="5432" max="5432" width="11.5703125" style="83" customWidth="1"/>
    <col min="5433" max="5433" width="1.5703125" style="83" customWidth="1"/>
    <col min="5434" max="5434" width="11" style="83" customWidth="1"/>
    <col min="5435" max="5435" width="1.5703125" style="83" customWidth="1"/>
    <col min="5436" max="5436" width="4.140625" style="83" customWidth="1"/>
    <col min="5437" max="5437" width="1.5703125" style="83" customWidth="1"/>
    <col min="5438" max="5438" width="11" style="83" customWidth="1"/>
    <col min="5439" max="5439" width="1.5703125" style="83" customWidth="1"/>
    <col min="5440" max="5440" width="11" style="83" customWidth="1"/>
    <col min="5441" max="5441" width="1.5703125" style="83" customWidth="1"/>
    <col min="5442" max="5442" width="11" style="83" customWidth="1"/>
    <col min="5443" max="5443" width="1.5703125" style="83" customWidth="1"/>
    <col min="5444" max="5444" width="11" style="83" customWidth="1"/>
    <col min="5445" max="5445" width="1.5703125" style="83" customWidth="1"/>
    <col min="5446" max="5446" width="11" style="83" customWidth="1"/>
    <col min="5447" max="5447" width="1.5703125" style="83" customWidth="1"/>
    <col min="5448" max="5448" width="11" style="83" customWidth="1"/>
    <col min="5449" max="5449" width="1.5703125" style="83" customWidth="1"/>
    <col min="5450" max="5450" width="11" style="83" customWidth="1"/>
    <col min="5451" max="5632" width="7.5703125" style="83"/>
    <col min="5633" max="5633" width="5" style="83" customWidth="1"/>
    <col min="5634" max="5634" width="2.42578125" style="83" customWidth="1"/>
    <col min="5635" max="5635" width="19.5703125" style="83" customWidth="1"/>
    <col min="5636" max="5636" width="2.42578125" style="83" customWidth="1"/>
    <col min="5637" max="5637" width="13.5703125" style="83" customWidth="1"/>
    <col min="5638" max="5638" width="1.5703125" style="83" customWidth="1"/>
    <col min="5639" max="5639" width="9.28515625" style="83" customWidth="1"/>
    <col min="5640" max="5640" width="1.5703125" style="83" customWidth="1"/>
    <col min="5641" max="5641" width="9.28515625" style="83" customWidth="1"/>
    <col min="5642" max="5642" width="2.42578125" style="83" customWidth="1"/>
    <col min="5643" max="5643" width="13.5703125" style="83" customWidth="1"/>
    <col min="5644" max="5644" width="1.5703125" style="83" customWidth="1"/>
    <col min="5645" max="5645" width="9.28515625" style="83" customWidth="1"/>
    <col min="5646" max="5646" width="1.5703125" style="83" customWidth="1"/>
    <col min="5647" max="5647" width="9.28515625" style="83" customWidth="1"/>
    <col min="5648" max="5648" width="2.42578125" style="83" customWidth="1"/>
    <col min="5649" max="5649" width="13.5703125" style="83" customWidth="1"/>
    <col min="5650" max="5650" width="1.5703125" style="83" customWidth="1"/>
    <col min="5651" max="5651" width="9.28515625" style="83" customWidth="1"/>
    <col min="5652" max="5652" width="1.5703125" style="83" customWidth="1"/>
    <col min="5653" max="5653" width="9.28515625" style="83" customWidth="1"/>
    <col min="5654" max="5654" width="2.42578125" style="83" customWidth="1"/>
    <col min="5655" max="5655" width="13.5703125" style="83" customWidth="1"/>
    <col min="5656" max="5656" width="1.5703125" style="83" customWidth="1"/>
    <col min="5657" max="5657" width="9.28515625" style="83" customWidth="1"/>
    <col min="5658" max="5658" width="1.5703125" style="83" customWidth="1"/>
    <col min="5659" max="5659" width="9.28515625" style="83" customWidth="1"/>
    <col min="5660" max="5661" width="1.5703125" style="83" customWidth="1"/>
    <col min="5662" max="5662" width="11.5703125" style="83" customWidth="1"/>
    <col min="5663" max="5663" width="1.5703125" style="83" customWidth="1"/>
    <col min="5664" max="5664" width="7.5703125" style="83"/>
    <col min="5665" max="5665" width="1.5703125" style="83" customWidth="1"/>
    <col min="5666" max="5666" width="7.5703125" style="83"/>
    <col min="5667" max="5667" width="1.5703125" style="83" customWidth="1"/>
    <col min="5668" max="5668" width="10.140625" style="83" customWidth="1"/>
    <col min="5669" max="5669" width="1.5703125" style="83" customWidth="1"/>
    <col min="5670" max="5670" width="7.5703125" style="83"/>
    <col min="5671" max="5671" width="1.5703125" style="83" customWidth="1"/>
    <col min="5672" max="5672" width="7.85546875" style="83" customWidth="1"/>
    <col min="5673" max="5673" width="1.5703125" style="83" customWidth="1"/>
    <col min="5674" max="5674" width="13.7109375" style="83" customWidth="1"/>
    <col min="5675" max="5675" width="1.28515625" style="83" customWidth="1"/>
    <col min="5676" max="5676" width="12.85546875" style="83" customWidth="1"/>
    <col min="5677" max="5677" width="1.5703125" style="83" customWidth="1"/>
    <col min="5678" max="5678" width="8.140625" style="83" customWidth="1"/>
    <col min="5679" max="5679" width="1.5703125" style="83" customWidth="1"/>
    <col min="5680" max="5680" width="13.140625" style="83" customWidth="1"/>
    <col min="5681" max="5681" width="1.5703125" style="83" customWidth="1"/>
    <col min="5682" max="5682" width="8.42578125" style="83" customWidth="1"/>
    <col min="5683" max="5683" width="1.28515625" style="83" customWidth="1"/>
    <col min="5684" max="5684" width="11.7109375" style="83" customWidth="1"/>
    <col min="5685" max="5685" width="1.5703125" style="83" customWidth="1"/>
    <col min="5686" max="5686" width="8.42578125" style="83" customWidth="1"/>
    <col min="5687" max="5687" width="1" style="83" customWidth="1"/>
    <col min="5688" max="5688" width="11.5703125" style="83" customWidth="1"/>
    <col min="5689" max="5689" width="1.5703125" style="83" customWidth="1"/>
    <col min="5690" max="5690" width="11" style="83" customWidth="1"/>
    <col min="5691" max="5691" width="1.5703125" style="83" customWidth="1"/>
    <col min="5692" max="5692" width="4.140625" style="83" customWidth="1"/>
    <col min="5693" max="5693" width="1.5703125" style="83" customWidth="1"/>
    <col min="5694" max="5694" width="11" style="83" customWidth="1"/>
    <col min="5695" max="5695" width="1.5703125" style="83" customWidth="1"/>
    <col min="5696" max="5696" width="11" style="83" customWidth="1"/>
    <col min="5697" max="5697" width="1.5703125" style="83" customWidth="1"/>
    <col min="5698" max="5698" width="11" style="83" customWidth="1"/>
    <col min="5699" max="5699" width="1.5703125" style="83" customWidth="1"/>
    <col min="5700" max="5700" width="11" style="83" customWidth="1"/>
    <col min="5701" max="5701" width="1.5703125" style="83" customWidth="1"/>
    <col min="5702" max="5702" width="11" style="83" customWidth="1"/>
    <col min="5703" max="5703" width="1.5703125" style="83" customWidth="1"/>
    <col min="5704" max="5704" width="11" style="83" customWidth="1"/>
    <col min="5705" max="5705" width="1.5703125" style="83" customWidth="1"/>
    <col min="5706" max="5706" width="11" style="83" customWidth="1"/>
    <col min="5707" max="5888" width="7.5703125" style="83"/>
    <col min="5889" max="5889" width="5" style="83" customWidth="1"/>
    <col min="5890" max="5890" width="2.42578125" style="83" customWidth="1"/>
    <col min="5891" max="5891" width="19.5703125" style="83" customWidth="1"/>
    <col min="5892" max="5892" width="2.42578125" style="83" customWidth="1"/>
    <col min="5893" max="5893" width="13.5703125" style="83" customWidth="1"/>
    <col min="5894" max="5894" width="1.5703125" style="83" customWidth="1"/>
    <col min="5895" max="5895" width="9.28515625" style="83" customWidth="1"/>
    <col min="5896" max="5896" width="1.5703125" style="83" customWidth="1"/>
    <col min="5897" max="5897" width="9.28515625" style="83" customWidth="1"/>
    <col min="5898" max="5898" width="2.42578125" style="83" customWidth="1"/>
    <col min="5899" max="5899" width="13.5703125" style="83" customWidth="1"/>
    <col min="5900" max="5900" width="1.5703125" style="83" customWidth="1"/>
    <col min="5901" max="5901" width="9.28515625" style="83" customWidth="1"/>
    <col min="5902" max="5902" width="1.5703125" style="83" customWidth="1"/>
    <col min="5903" max="5903" width="9.28515625" style="83" customWidth="1"/>
    <col min="5904" max="5904" width="2.42578125" style="83" customWidth="1"/>
    <col min="5905" max="5905" width="13.5703125" style="83" customWidth="1"/>
    <col min="5906" max="5906" width="1.5703125" style="83" customWidth="1"/>
    <col min="5907" max="5907" width="9.28515625" style="83" customWidth="1"/>
    <col min="5908" max="5908" width="1.5703125" style="83" customWidth="1"/>
    <col min="5909" max="5909" width="9.28515625" style="83" customWidth="1"/>
    <col min="5910" max="5910" width="2.42578125" style="83" customWidth="1"/>
    <col min="5911" max="5911" width="13.5703125" style="83" customWidth="1"/>
    <col min="5912" max="5912" width="1.5703125" style="83" customWidth="1"/>
    <col min="5913" max="5913" width="9.28515625" style="83" customWidth="1"/>
    <col min="5914" max="5914" width="1.5703125" style="83" customWidth="1"/>
    <col min="5915" max="5915" width="9.28515625" style="83" customWidth="1"/>
    <col min="5916" max="5917" width="1.5703125" style="83" customWidth="1"/>
    <col min="5918" max="5918" width="11.5703125" style="83" customWidth="1"/>
    <col min="5919" max="5919" width="1.5703125" style="83" customWidth="1"/>
    <col min="5920" max="5920" width="7.5703125" style="83"/>
    <col min="5921" max="5921" width="1.5703125" style="83" customWidth="1"/>
    <col min="5922" max="5922" width="7.5703125" style="83"/>
    <col min="5923" max="5923" width="1.5703125" style="83" customWidth="1"/>
    <col min="5924" max="5924" width="10.140625" style="83" customWidth="1"/>
    <col min="5925" max="5925" width="1.5703125" style="83" customWidth="1"/>
    <col min="5926" max="5926" width="7.5703125" style="83"/>
    <col min="5927" max="5927" width="1.5703125" style="83" customWidth="1"/>
    <col min="5928" max="5928" width="7.85546875" style="83" customWidth="1"/>
    <col min="5929" max="5929" width="1.5703125" style="83" customWidth="1"/>
    <col min="5930" max="5930" width="13.7109375" style="83" customWidth="1"/>
    <col min="5931" max="5931" width="1.28515625" style="83" customWidth="1"/>
    <col min="5932" max="5932" width="12.85546875" style="83" customWidth="1"/>
    <col min="5933" max="5933" width="1.5703125" style="83" customWidth="1"/>
    <col min="5934" max="5934" width="8.140625" style="83" customWidth="1"/>
    <col min="5935" max="5935" width="1.5703125" style="83" customWidth="1"/>
    <col min="5936" max="5936" width="13.140625" style="83" customWidth="1"/>
    <col min="5937" max="5937" width="1.5703125" style="83" customWidth="1"/>
    <col min="5938" max="5938" width="8.42578125" style="83" customWidth="1"/>
    <col min="5939" max="5939" width="1.28515625" style="83" customWidth="1"/>
    <col min="5940" max="5940" width="11.7109375" style="83" customWidth="1"/>
    <col min="5941" max="5941" width="1.5703125" style="83" customWidth="1"/>
    <col min="5942" max="5942" width="8.42578125" style="83" customWidth="1"/>
    <col min="5943" max="5943" width="1" style="83" customWidth="1"/>
    <col min="5944" max="5944" width="11.5703125" style="83" customWidth="1"/>
    <col min="5945" max="5945" width="1.5703125" style="83" customWidth="1"/>
    <col min="5946" max="5946" width="11" style="83" customWidth="1"/>
    <col min="5947" max="5947" width="1.5703125" style="83" customWidth="1"/>
    <col min="5948" max="5948" width="4.140625" style="83" customWidth="1"/>
    <col min="5949" max="5949" width="1.5703125" style="83" customWidth="1"/>
    <col min="5950" max="5950" width="11" style="83" customWidth="1"/>
    <col min="5951" max="5951" width="1.5703125" style="83" customWidth="1"/>
    <col min="5952" max="5952" width="11" style="83" customWidth="1"/>
    <col min="5953" max="5953" width="1.5703125" style="83" customWidth="1"/>
    <col min="5954" max="5954" width="11" style="83" customWidth="1"/>
    <col min="5955" max="5955" width="1.5703125" style="83" customWidth="1"/>
    <col min="5956" max="5956" width="11" style="83" customWidth="1"/>
    <col min="5957" max="5957" width="1.5703125" style="83" customWidth="1"/>
    <col min="5958" max="5958" width="11" style="83" customWidth="1"/>
    <col min="5959" max="5959" width="1.5703125" style="83" customWidth="1"/>
    <col min="5960" max="5960" width="11" style="83" customWidth="1"/>
    <col min="5961" max="5961" width="1.5703125" style="83" customWidth="1"/>
    <col min="5962" max="5962" width="11" style="83" customWidth="1"/>
    <col min="5963" max="6144" width="7.5703125" style="83"/>
    <col min="6145" max="6145" width="5" style="83" customWidth="1"/>
    <col min="6146" max="6146" width="2.42578125" style="83" customWidth="1"/>
    <col min="6147" max="6147" width="19.5703125" style="83" customWidth="1"/>
    <col min="6148" max="6148" width="2.42578125" style="83" customWidth="1"/>
    <col min="6149" max="6149" width="13.5703125" style="83" customWidth="1"/>
    <col min="6150" max="6150" width="1.5703125" style="83" customWidth="1"/>
    <col min="6151" max="6151" width="9.28515625" style="83" customWidth="1"/>
    <col min="6152" max="6152" width="1.5703125" style="83" customWidth="1"/>
    <col min="6153" max="6153" width="9.28515625" style="83" customWidth="1"/>
    <col min="6154" max="6154" width="2.42578125" style="83" customWidth="1"/>
    <col min="6155" max="6155" width="13.5703125" style="83" customWidth="1"/>
    <col min="6156" max="6156" width="1.5703125" style="83" customWidth="1"/>
    <col min="6157" max="6157" width="9.28515625" style="83" customWidth="1"/>
    <col min="6158" max="6158" width="1.5703125" style="83" customWidth="1"/>
    <col min="6159" max="6159" width="9.28515625" style="83" customWidth="1"/>
    <col min="6160" max="6160" width="2.42578125" style="83" customWidth="1"/>
    <col min="6161" max="6161" width="13.5703125" style="83" customWidth="1"/>
    <col min="6162" max="6162" width="1.5703125" style="83" customWidth="1"/>
    <col min="6163" max="6163" width="9.28515625" style="83" customWidth="1"/>
    <col min="6164" max="6164" width="1.5703125" style="83" customWidth="1"/>
    <col min="6165" max="6165" width="9.28515625" style="83" customWidth="1"/>
    <col min="6166" max="6166" width="2.42578125" style="83" customWidth="1"/>
    <col min="6167" max="6167" width="13.5703125" style="83" customWidth="1"/>
    <col min="6168" max="6168" width="1.5703125" style="83" customWidth="1"/>
    <col min="6169" max="6169" width="9.28515625" style="83" customWidth="1"/>
    <col min="6170" max="6170" width="1.5703125" style="83" customWidth="1"/>
    <col min="6171" max="6171" width="9.28515625" style="83" customWidth="1"/>
    <col min="6172" max="6173" width="1.5703125" style="83" customWidth="1"/>
    <col min="6174" max="6174" width="11.5703125" style="83" customWidth="1"/>
    <col min="6175" max="6175" width="1.5703125" style="83" customWidth="1"/>
    <col min="6176" max="6176" width="7.5703125" style="83"/>
    <col min="6177" max="6177" width="1.5703125" style="83" customWidth="1"/>
    <col min="6178" max="6178" width="7.5703125" style="83"/>
    <col min="6179" max="6179" width="1.5703125" style="83" customWidth="1"/>
    <col min="6180" max="6180" width="10.140625" style="83" customWidth="1"/>
    <col min="6181" max="6181" width="1.5703125" style="83" customWidth="1"/>
    <col min="6182" max="6182" width="7.5703125" style="83"/>
    <col min="6183" max="6183" width="1.5703125" style="83" customWidth="1"/>
    <col min="6184" max="6184" width="7.85546875" style="83" customWidth="1"/>
    <col min="6185" max="6185" width="1.5703125" style="83" customWidth="1"/>
    <col min="6186" max="6186" width="13.7109375" style="83" customWidth="1"/>
    <col min="6187" max="6187" width="1.28515625" style="83" customWidth="1"/>
    <col min="6188" max="6188" width="12.85546875" style="83" customWidth="1"/>
    <col min="6189" max="6189" width="1.5703125" style="83" customWidth="1"/>
    <col min="6190" max="6190" width="8.140625" style="83" customWidth="1"/>
    <col min="6191" max="6191" width="1.5703125" style="83" customWidth="1"/>
    <col min="6192" max="6192" width="13.140625" style="83" customWidth="1"/>
    <col min="6193" max="6193" width="1.5703125" style="83" customWidth="1"/>
    <col min="6194" max="6194" width="8.42578125" style="83" customWidth="1"/>
    <col min="6195" max="6195" width="1.28515625" style="83" customWidth="1"/>
    <col min="6196" max="6196" width="11.7109375" style="83" customWidth="1"/>
    <col min="6197" max="6197" width="1.5703125" style="83" customWidth="1"/>
    <col min="6198" max="6198" width="8.42578125" style="83" customWidth="1"/>
    <col min="6199" max="6199" width="1" style="83" customWidth="1"/>
    <col min="6200" max="6200" width="11.5703125" style="83" customWidth="1"/>
    <col min="6201" max="6201" width="1.5703125" style="83" customWidth="1"/>
    <col min="6202" max="6202" width="11" style="83" customWidth="1"/>
    <col min="6203" max="6203" width="1.5703125" style="83" customWidth="1"/>
    <col min="6204" max="6204" width="4.140625" style="83" customWidth="1"/>
    <col min="6205" max="6205" width="1.5703125" style="83" customWidth="1"/>
    <col min="6206" max="6206" width="11" style="83" customWidth="1"/>
    <col min="6207" max="6207" width="1.5703125" style="83" customWidth="1"/>
    <col min="6208" max="6208" width="11" style="83" customWidth="1"/>
    <col min="6209" max="6209" width="1.5703125" style="83" customWidth="1"/>
    <col min="6210" max="6210" width="11" style="83" customWidth="1"/>
    <col min="6211" max="6211" width="1.5703125" style="83" customWidth="1"/>
    <col min="6212" max="6212" width="11" style="83" customWidth="1"/>
    <col min="6213" max="6213" width="1.5703125" style="83" customWidth="1"/>
    <col min="6214" max="6214" width="11" style="83" customWidth="1"/>
    <col min="6215" max="6215" width="1.5703125" style="83" customWidth="1"/>
    <col min="6216" max="6216" width="11" style="83" customWidth="1"/>
    <col min="6217" max="6217" width="1.5703125" style="83" customWidth="1"/>
    <col min="6218" max="6218" width="11" style="83" customWidth="1"/>
    <col min="6219" max="6400" width="7.5703125" style="83"/>
    <col min="6401" max="6401" width="5" style="83" customWidth="1"/>
    <col min="6402" max="6402" width="2.42578125" style="83" customWidth="1"/>
    <col min="6403" max="6403" width="19.5703125" style="83" customWidth="1"/>
    <col min="6404" max="6404" width="2.42578125" style="83" customWidth="1"/>
    <col min="6405" max="6405" width="13.5703125" style="83" customWidth="1"/>
    <col min="6406" max="6406" width="1.5703125" style="83" customWidth="1"/>
    <col min="6407" max="6407" width="9.28515625" style="83" customWidth="1"/>
    <col min="6408" max="6408" width="1.5703125" style="83" customWidth="1"/>
    <col min="6409" max="6409" width="9.28515625" style="83" customWidth="1"/>
    <col min="6410" max="6410" width="2.42578125" style="83" customWidth="1"/>
    <col min="6411" max="6411" width="13.5703125" style="83" customWidth="1"/>
    <col min="6412" max="6412" width="1.5703125" style="83" customWidth="1"/>
    <col min="6413" max="6413" width="9.28515625" style="83" customWidth="1"/>
    <col min="6414" max="6414" width="1.5703125" style="83" customWidth="1"/>
    <col min="6415" max="6415" width="9.28515625" style="83" customWidth="1"/>
    <col min="6416" max="6416" width="2.42578125" style="83" customWidth="1"/>
    <col min="6417" max="6417" width="13.5703125" style="83" customWidth="1"/>
    <col min="6418" max="6418" width="1.5703125" style="83" customWidth="1"/>
    <col min="6419" max="6419" width="9.28515625" style="83" customWidth="1"/>
    <col min="6420" max="6420" width="1.5703125" style="83" customWidth="1"/>
    <col min="6421" max="6421" width="9.28515625" style="83" customWidth="1"/>
    <col min="6422" max="6422" width="2.42578125" style="83" customWidth="1"/>
    <col min="6423" max="6423" width="13.5703125" style="83" customWidth="1"/>
    <col min="6424" max="6424" width="1.5703125" style="83" customWidth="1"/>
    <col min="6425" max="6425" width="9.28515625" style="83" customWidth="1"/>
    <col min="6426" max="6426" width="1.5703125" style="83" customWidth="1"/>
    <col min="6427" max="6427" width="9.28515625" style="83" customWidth="1"/>
    <col min="6428" max="6429" width="1.5703125" style="83" customWidth="1"/>
    <col min="6430" max="6430" width="11.5703125" style="83" customWidth="1"/>
    <col min="6431" max="6431" width="1.5703125" style="83" customWidth="1"/>
    <col min="6432" max="6432" width="7.5703125" style="83"/>
    <col min="6433" max="6433" width="1.5703125" style="83" customWidth="1"/>
    <col min="6434" max="6434" width="7.5703125" style="83"/>
    <col min="6435" max="6435" width="1.5703125" style="83" customWidth="1"/>
    <col min="6436" max="6436" width="10.140625" style="83" customWidth="1"/>
    <col min="6437" max="6437" width="1.5703125" style="83" customWidth="1"/>
    <col min="6438" max="6438" width="7.5703125" style="83"/>
    <col min="6439" max="6439" width="1.5703125" style="83" customWidth="1"/>
    <col min="6440" max="6440" width="7.85546875" style="83" customWidth="1"/>
    <col min="6441" max="6441" width="1.5703125" style="83" customWidth="1"/>
    <col min="6442" max="6442" width="13.7109375" style="83" customWidth="1"/>
    <col min="6443" max="6443" width="1.28515625" style="83" customWidth="1"/>
    <col min="6444" max="6444" width="12.85546875" style="83" customWidth="1"/>
    <col min="6445" max="6445" width="1.5703125" style="83" customWidth="1"/>
    <col min="6446" max="6446" width="8.140625" style="83" customWidth="1"/>
    <col min="6447" max="6447" width="1.5703125" style="83" customWidth="1"/>
    <col min="6448" max="6448" width="13.140625" style="83" customWidth="1"/>
    <col min="6449" max="6449" width="1.5703125" style="83" customWidth="1"/>
    <col min="6450" max="6450" width="8.42578125" style="83" customWidth="1"/>
    <col min="6451" max="6451" width="1.28515625" style="83" customWidth="1"/>
    <col min="6452" max="6452" width="11.7109375" style="83" customWidth="1"/>
    <col min="6453" max="6453" width="1.5703125" style="83" customWidth="1"/>
    <col min="6454" max="6454" width="8.42578125" style="83" customWidth="1"/>
    <col min="6455" max="6455" width="1" style="83" customWidth="1"/>
    <col min="6456" max="6456" width="11.5703125" style="83" customWidth="1"/>
    <col min="6457" max="6457" width="1.5703125" style="83" customWidth="1"/>
    <col min="6458" max="6458" width="11" style="83" customWidth="1"/>
    <col min="6459" max="6459" width="1.5703125" style="83" customWidth="1"/>
    <col min="6460" max="6460" width="4.140625" style="83" customWidth="1"/>
    <col min="6461" max="6461" width="1.5703125" style="83" customWidth="1"/>
    <col min="6462" max="6462" width="11" style="83" customWidth="1"/>
    <col min="6463" max="6463" width="1.5703125" style="83" customWidth="1"/>
    <col min="6464" max="6464" width="11" style="83" customWidth="1"/>
    <col min="6465" max="6465" width="1.5703125" style="83" customWidth="1"/>
    <col min="6466" max="6466" width="11" style="83" customWidth="1"/>
    <col min="6467" max="6467" width="1.5703125" style="83" customWidth="1"/>
    <col min="6468" max="6468" width="11" style="83" customWidth="1"/>
    <col min="6469" max="6469" width="1.5703125" style="83" customWidth="1"/>
    <col min="6470" max="6470" width="11" style="83" customWidth="1"/>
    <col min="6471" max="6471" width="1.5703125" style="83" customWidth="1"/>
    <col min="6472" max="6472" width="11" style="83" customWidth="1"/>
    <col min="6473" max="6473" width="1.5703125" style="83" customWidth="1"/>
    <col min="6474" max="6474" width="11" style="83" customWidth="1"/>
    <col min="6475" max="6656" width="7.5703125" style="83"/>
    <col min="6657" max="6657" width="5" style="83" customWidth="1"/>
    <col min="6658" max="6658" width="2.42578125" style="83" customWidth="1"/>
    <col min="6659" max="6659" width="19.5703125" style="83" customWidth="1"/>
    <col min="6660" max="6660" width="2.42578125" style="83" customWidth="1"/>
    <col min="6661" max="6661" width="13.5703125" style="83" customWidth="1"/>
    <col min="6662" max="6662" width="1.5703125" style="83" customWidth="1"/>
    <col min="6663" max="6663" width="9.28515625" style="83" customWidth="1"/>
    <col min="6664" max="6664" width="1.5703125" style="83" customWidth="1"/>
    <col min="6665" max="6665" width="9.28515625" style="83" customWidth="1"/>
    <col min="6666" max="6666" width="2.42578125" style="83" customWidth="1"/>
    <col min="6667" max="6667" width="13.5703125" style="83" customWidth="1"/>
    <col min="6668" max="6668" width="1.5703125" style="83" customWidth="1"/>
    <col min="6669" max="6669" width="9.28515625" style="83" customWidth="1"/>
    <col min="6670" max="6670" width="1.5703125" style="83" customWidth="1"/>
    <col min="6671" max="6671" width="9.28515625" style="83" customWidth="1"/>
    <col min="6672" max="6672" width="2.42578125" style="83" customWidth="1"/>
    <col min="6673" max="6673" width="13.5703125" style="83" customWidth="1"/>
    <col min="6674" max="6674" width="1.5703125" style="83" customWidth="1"/>
    <col min="6675" max="6675" width="9.28515625" style="83" customWidth="1"/>
    <col min="6676" max="6676" width="1.5703125" style="83" customWidth="1"/>
    <col min="6677" max="6677" width="9.28515625" style="83" customWidth="1"/>
    <col min="6678" max="6678" width="2.42578125" style="83" customWidth="1"/>
    <col min="6679" max="6679" width="13.5703125" style="83" customWidth="1"/>
    <col min="6680" max="6680" width="1.5703125" style="83" customWidth="1"/>
    <col min="6681" max="6681" width="9.28515625" style="83" customWidth="1"/>
    <col min="6682" max="6682" width="1.5703125" style="83" customWidth="1"/>
    <col min="6683" max="6683" width="9.28515625" style="83" customWidth="1"/>
    <col min="6684" max="6685" width="1.5703125" style="83" customWidth="1"/>
    <col min="6686" max="6686" width="11.5703125" style="83" customWidth="1"/>
    <col min="6687" max="6687" width="1.5703125" style="83" customWidth="1"/>
    <col min="6688" max="6688" width="7.5703125" style="83"/>
    <col min="6689" max="6689" width="1.5703125" style="83" customWidth="1"/>
    <col min="6690" max="6690" width="7.5703125" style="83"/>
    <col min="6691" max="6691" width="1.5703125" style="83" customWidth="1"/>
    <col min="6692" max="6692" width="10.140625" style="83" customWidth="1"/>
    <col min="6693" max="6693" width="1.5703125" style="83" customWidth="1"/>
    <col min="6694" max="6694" width="7.5703125" style="83"/>
    <col min="6695" max="6695" width="1.5703125" style="83" customWidth="1"/>
    <col min="6696" max="6696" width="7.85546875" style="83" customWidth="1"/>
    <col min="6697" max="6697" width="1.5703125" style="83" customWidth="1"/>
    <col min="6698" max="6698" width="13.7109375" style="83" customWidth="1"/>
    <col min="6699" max="6699" width="1.28515625" style="83" customWidth="1"/>
    <col min="6700" max="6700" width="12.85546875" style="83" customWidth="1"/>
    <col min="6701" max="6701" width="1.5703125" style="83" customWidth="1"/>
    <col min="6702" max="6702" width="8.140625" style="83" customWidth="1"/>
    <col min="6703" max="6703" width="1.5703125" style="83" customWidth="1"/>
    <col min="6704" max="6704" width="13.140625" style="83" customWidth="1"/>
    <col min="6705" max="6705" width="1.5703125" style="83" customWidth="1"/>
    <col min="6706" max="6706" width="8.42578125" style="83" customWidth="1"/>
    <col min="6707" max="6707" width="1.28515625" style="83" customWidth="1"/>
    <col min="6708" max="6708" width="11.7109375" style="83" customWidth="1"/>
    <col min="6709" max="6709" width="1.5703125" style="83" customWidth="1"/>
    <col min="6710" max="6710" width="8.42578125" style="83" customWidth="1"/>
    <col min="6711" max="6711" width="1" style="83" customWidth="1"/>
    <col min="6712" max="6712" width="11.5703125" style="83" customWidth="1"/>
    <col min="6713" max="6713" width="1.5703125" style="83" customWidth="1"/>
    <col min="6714" max="6714" width="11" style="83" customWidth="1"/>
    <col min="6715" max="6715" width="1.5703125" style="83" customWidth="1"/>
    <col min="6716" max="6716" width="4.140625" style="83" customWidth="1"/>
    <col min="6717" max="6717" width="1.5703125" style="83" customWidth="1"/>
    <col min="6718" max="6718" width="11" style="83" customWidth="1"/>
    <col min="6719" max="6719" width="1.5703125" style="83" customWidth="1"/>
    <col min="6720" max="6720" width="11" style="83" customWidth="1"/>
    <col min="6721" max="6721" width="1.5703125" style="83" customWidth="1"/>
    <col min="6722" max="6722" width="11" style="83" customWidth="1"/>
    <col min="6723" max="6723" width="1.5703125" style="83" customWidth="1"/>
    <col min="6724" max="6724" width="11" style="83" customWidth="1"/>
    <col min="6725" max="6725" width="1.5703125" style="83" customWidth="1"/>
    <col min="6726" max="6726" width="11" style="83" customWidth="1"/>
    <col min="6727" max="6727" width="1.5703125" style="83" customWidth="1"/>
    <col min="6728" max="6728" width="11" style="83" customWidth="1"/>
    <col min="6729" max="6729" width="1.5703125" style="83" customWidth="1"/>
    <col min="6730" max="6730" width="11" style="83" customWidth="1"/>
    <col min="6731" max="6912" width="7.5703125" style="83"/>
    <col min="6913" max="6913" width="5" style="83" customWidth="1"/>
    <col min="6914" max="6914" width="2.42578125" style="83" customWidth="1"/>
    <col min="6915" max="6915" width="19.5703125" style="83" customWidth="1"/>
    <col min="6916" max="6916" width="2.42578125" style="83" customWidth="1"/>
    <col min="6917" max="6917" width="13.5703125" style="83" customWidth="1"/>
    <col min="6918" max="6918" width="1.5703125" style="83" customWidth="1"/>
    <col min="6919" max="6919" width="9.28515625" style="83" customWidth="1"/>
    <col min="6920" max="6920" width="1.5703125" style="83" customWidth="1"/>
    <col min="6921" max="6921" width="9.28515625" style="83" customWidth="1"/>
    <col min="6922" max="6922" width="2.42578125" style="83" customWidth="1"/>
    <col min="6923" max="6923" width="13.5703125" style="83" customWidth="1"/>
    <col min="6924" max="6924" width="1.5703125" style="83" customWidth="1"/>
    <col min="6925" max="6925" width="9.28515625" style="83" customWidth="1"/>
    <col min="6926" max="6926" width="1.5703125" style="83" customWidth="1"/>
    <col min="6927" max="6927" width="9.28515625" style="83" customWidth="1"/>
    <col min="6928" max="6928" width="2.42578125" style="83" customWidth="1"/>
    <col min="6929" max="6929" width="13.5703125" style="83" customWidth="1"/>
    <col min="6930" max="6930" width="1.5703125" style="83" customWidth="1"/>
    <col min="6931" max="6931" width="9.28515625" style="83" customWidth="1"/>
    <col min="6932" max="6932" width="1.5703125" style="83" customWidth="1"/>
    <col min="6933" max="6933" width="9.28515625" style="83" customWidth="1"/>
    <col min="6934" max="6934" width="2.42578125" style="83" customWidth="1"/>
    <col min="6935" max="6935" width="13.5703125" style="83" customWidth="1"/>
    <col min="6936" max="6936" width="1.5703125" style="83" customWidth="1"/>
    <col min="6937" max="6937" width="9.28515625" style="83" customWidth="1"/>
    <col min="6938" max="6938" width="1.5703125" style="83" customWidth="1"/>
    <col min="6939" max="6939" width="9.28515625" style="83" customWidth="1"/>
    <col min="6940" max="6941" width="1.5703125" style="83" customWidth="1"/>
    <col min="6942" max="6942" width="11.5703125" style="83" customWidth="1"/>
    <col min="6943" max="6943" width="1.5703125" style="83" customWidth="1"/>
    <col min="6944" max="6944" width="7.5703125" style="83"/>
    <col min="6945" max="6945" width="1.5703125" style="83" customWidth="1"/>
    <col min="6946" max="6946" width="7.5703125" style="83"/>
    <col min="6947" max="6947" width="1.5703125" style="83" customWidth="1"/>
    <col min="6948" max="6948" width="10.140625" style="83" customWidth="1"/>
    <col min="6949" max="6949" width="1.5703125" style="83" customWidth="1"/>
    <col min="6950" max="6950" width="7.5703125" style="83"/>
    <col min="6951" max="6951" width="1.5703125" style="83" customWidth="1"/>
    <col min="6952" max="6952" width="7.85546875" style="83" customWidth="1"/>
    <col min="6953" max="6953" width="1.5703125" style="83" customWidth="1"/>
    <col min="6954" max="6954" width="13.7109375" style="83" customWidth="1"/>
    <col min="6955" max="6955" width="1.28515625" style="83" customWidth="1"/>
    <col min="6956" max="6956" width="12.85546875" style="83" customWidth="1"/>
    <col min="6957" max="6957" width="1.5703125" style="83" customWidth="1"/>
    <col min="6958" max="6958" width="8.140625" style="83" customWidth="1"/>
    <col min="6959" max="6959" width="1.5703125" style="83" customWidth="1"/>
    <col min="6960" max="6960" width="13.140625" style="83" customWidth="1"/>
    <col min="6961" max="6961" width="1.5703125" style="83" customWidth="1"/>
    <col min="6962" max="6962" width="8.42578125" style="83" customWidth="1"/>
    <col min="6963" max="6963" width="1.28515625" style="83" customWidth="1"/>
    <col min="6964" max="6964" width="11.7109375" style="83" customWidth="1"/>
    <col min="6965" max="6965" width="1.5703125" style="83" customWidth="1"/>
    <col min="6966" max="6966" width="8.42578125" style="83" customWidth="1"/>
    <col min="6967" max="6967" width="1" style="83" customWidth="1"/>
    <col min="6968" max="6968" width="11.5703125" style="83" customWidth="1"/>
    <col min="6969" max="6969" width="1.5703125" style="83" customWidth="1"/>
    <col min="6970" max="6970" width="11" style="83" customWidth="1"/>
    <col min="6971" max="6971" width="1.5703125" style="83" customWidth="1"/>
    <col min="6972" max="6972" width="4.140625" style="83" customWidth="1"/>
    <col min="6973" max="6973" width="1.5703125" style="83" customWidth="1"/>
    <col min="6974" max="6974" width="11" style="83" customWidth="1"/>
    <col min="6975" max="6975" width="1.5703125" style="83" customWidth="1"/>
    <col min="6976" max="6976" width="11" style="83" customWidth="1"/>
    <col min="6977" max="6977" width="1.5703125" style="83" customWidth="1"/>
    <col min="6978" max="6978" width="11" style="83" customWidth="1"/>
    <col min="6979" max="6979" width="1.5703125" style="83" customWidth="1"/>
    <col min="6980" max="6980" width="11" style="83" customWidth="1"/>
    <col min="6981" max="6981" width="1.5703125" style="83" customWidth="1"/>
    <col min="6982" max="6982" width="11" style="83" customWidth="1"/>
    <col min="6983" max="6983" width="1.5703125" style="83" customWidth="1"/>
    <col min="6984" max="6984" width="11" style="83" customWidth="1"/>
    <col min="6985" max="6985" width="1.5703125" style="83" customWidth="1"/>
    <col min="6986" max="6986" width="11" style="83" customWidth="1"/>
    <col min="6987" max="7168" width="7.5703125" style="83"/>
    <col min="7169" max="7169" width="5" style="83" customWidth="1"/>
    <col min="7170" max="7170" width="2.42578125" style="83" customWidth="1"/>
    <col min="7171" max="7171" width="19.5703125" style="83" customWidth="1"/>
    <col min="7172" max="7172" width="2.42578125" style="83" customWidth="1"/>
    <col min="7173" max="7173" width="13.5703125" style="83" customWidth="1"/>
    <col min="7174" max="7174" width="1.5703125" style="83" customWidth="1"/>
    <col min="7175" max="7175" width="9.28515625" style="83" customWidth="1"/>
    <col min="7176" max="7176" width="1.5703125" style="83" customWidth="1"/>
    <col min="7177" max="7177" width="9.28515625" style="83" customWidth="1"/>
    <col min="7178" max="7178" width="2.42578125" style="83" customWidth="1"/>
    <col min="7179" max="7179" width="13.5703125" style="83" customWidth="1"/>
    <col min="7180" max="7180" width="1.5703125" style="83" customWidth="1"/>
    <col min="7181" max="7181" width="9.28515625" style="83" customWidth="1"/>
    <col min="7182" max="7182" width="1.5703125" style="83" customWidth="1"/>
    <col min="7183" max="7183" width="9.28515625" style="83" customWidth="1"/>
    <col min="7184" max="7184" width="2.42578125" style="83" customWidth="1"/>
    <col min="7185" max="7185" width="13.5703125" style="83" customWidth="1"/>
    <col min="7186" max="7186" width="1.5703125" style="83" customWidth="1"/>
    <col min="7187" max="7187" width="9.28515625" style="83" customWidth="1"/>
    <col min="7188" max="7188" width="1.5703125" style="83" customWidth="1"/>
    <col min="7189" max="7189" width="9.28515625" style="83" customWidth="1"/>
    <col min="7190" max="7190" width="2.42578125" style="83" customWidth="1"/>
    <col min="7191" max="7191" width="13.5703125" style="83" customWidth="1"/>
    <col min="7192" max="7192" width="1.5703125" style="83" customWidth="1"/>
    <col min="7193" max="7193" width="9.28515625" style="83" customWidth="1"/>
    <col min="7194" max="7194" width="1.5703125" style="83" customWidth="1"/>
    <col min="7195" max="7195" width="9.28515625" style="83" customWidth="1"/>
    <col min="7196" max="7197" width="1.5703125" style="83" customWidth="1"/>
    <col min="7198" max="7198" width="11.5703125" style="83" customWidth="1"/>
    <col min="7199" max="7199" width="1.5703125" style="83" customWidth="1"/>
    <col min="7200" max="7200" width="7.5703125" style="83"/>
    <col min="7201" max="7201" width="1.5703125" style="83" customWidth="1"/>
    <col min="7202" max="7202" width="7.5703125" style="83"/>
    <col min="7203" max="7203" width="1.5703125" style="83" customWidth="1"/>
    <col min="7204" max="7204" width="10.140625" style="83" customWidth="1"/>
    <col min="7205" max="7205" width="1.5703125" style="83" customWidth="1"/>
    <col min="7206" max="7206" width="7.5703125" style="83"/>
    <col min="7207" max="7207" width="1.5703125" style="83" customWidth="1"/>
    <col min="7208" max="7208" width="7.85546875" style="83" customWidth="1"/>
    <col min="7209" max="7209" width="1.5703125" style="83" customWidth="1"/>
    <col min="7210" max="7210" width="13.7109375" style="83" customWidth="1"/>
    <col min="7211" max="7211" width="1.28515625" style="83" customWidth="1"/>
    <col min="7212" max="7212" width="12.85546875" style="83" customWidth="1"/>
    <col min="7213" max="7213" width="1.5703125" style="83" customWidth="1"/>
    <col min="7214" max="7214" width="8.140625" style="83" customWidth="1"/>
    <col min="7215" max="7215" width="1.5703125" style="83" customWidth="1"/>
    <col min="7216" max="7216" width="13.140625" style="83" customWidth="1"/>
    <col min="7217" max="7217" width="1.5703125" style="83" customWidth="1"/>
    <col min="7218" max="7218" width="8.42578125" style="83" customWidth="1"/>
    <col min="7219" max="7219" width="1.28515625" style="83" customWidth="1"/>
    <col min="7220" max="7220" width="11.7109375" style="83" customWidth="1"/>
    <col min="7221" max="7221" width="1.5703125" style="83" customWidth="1"/>
    <col min="7222" max="7222" width="8.42578125" style="83" customWidth="1"/>
    <col min="7223" max="7223" width="1" style="83" customWidth="1"/>
    <col min="7224" max="7224" width="11.5703125" style="83" customWidth="1"/>
    <col min="7225" max="7225" width="1.5703125" style="83" customWidth="1"/>
    <col min="7226" max="7226" width="11" style="83" customWidth="1"/>
    <col min="7227" max="7227" width="1.5703125" style="83" customWidth="1"/>
    <col min="7228" max="7228" width="4.140625" style="83" customWidth="1"/>
    <col min="7229" max="7229" width="1.5703125" style="83" customWidth="1"/>
    <col min="7230" max="7230" width="11" style="83" customWidth="1"/>
    <col min="7231" max="7231" width="1.5703125" style="83" customWidth="1"/>
    <col min="7232" max="7232" width="11" style="83" customWidth="1"/>
    <col min="7233" max="7233" width="1.5703125" style="83" customWidth="1"/>
    <col min="7234" max="7234" width="11" style="83" customWidth="1"/>
    <col min="7235" max="7235" width="1.5703125" style="83" customWidth="1"/>
    <col min="7236" max="7236" width="11" style="83" customWidth="1"/>
    <col min="7237" max="7237" width="1.5703125" style="83" customWidth="1"/>
    <col min="7238" max="7238" width="11" style="83" customWidth="1"/>
    <col min="7239" max="7239" width="1.5703125" style="83" customWidth="1"/>
    <col min="7240" max="7240" width="11" style="83" customWidth="1"/>
    <col min="7241" max="7241" width="1.5703125" style="83" customWidth="1"/>
    <col min="7242" max="7242" width="11" style="83" customWidth="1"/>
    <col min="7243" max="7424" width="7.5703125" style="83"/>
    <col min="7425" max="7425" width="5" style="83" customWidth="1"/>
    <col min="7426" max="7426" width="2.42578125" style="83" customWidth="1"/>
    <col min="7427" max="7427" width="19.5703125" style="83" customWidth="1"/>
    <col min="7428" max="7428" width="2.42578125" style="83" customWidth="1"/>
    <col min="7429" max="7429" width="13.5703125" style="83" customWidth="1"/>
    <col min="7430" max="7430" width="1.5703125" style="83" customWidth="1"/>
    <col min="7431" max="7431" width="9.28515625" style="83" customWidth="1"/>
    <col min="7432" max="7432" width="1.5703125" style="83" customWidth="1"/>
    <col min="7433" max="7433" width="9.28515625" style="83" customWidth="1"/>
    <col min="7434" max="7434" width="2.42578125" style="83" customWidth="1"/>
    <col min="7435" max="7435" width="13.5703125" style="83" customWidth="1"/>
    <col min="7436" max="7436" width="1.5703125" style="83" customWidth="1"/>
    <col min="7437" max="7437" width="9.28515625" style="83" customWidth="1"/>
    <col min="7438" max="7438" width="1.5703125" style="83" customWidth="1"/>
    <col min="7439" max="7439" width="9.28515625" style="83" customWidth="1"/>
    <col min="7440" max="7440" width="2.42578125" style="83" customWidth="1"/>
    <col min="7441" max="7441" width="13.5703125" style="83" customWidth="1"/>
    <col min="7442" max="7442" width="1.5703125" style="83" customWidth="1"/>
    <col min="7443" max="7443" width="9.28515625" style="83" customWidth="1"/>
    <col min="7444" max="7444" width="1.5703125" style="83" customWidth="1"/>
    <col min="7445" max="7445" width="9.28515625" style="83" customWidth="1"/>
    <col min="7446" max="7446" width="2.42578125" style="83" customWidth="1"/>
    <col min="7447" max="7447" width="13.5703125" style="83" customWidth="1"/>
    <col min="7448" max="7448" width="1.5703125" style="83" customWidth="1"/>
    <col min="7449" max="7449" width="9.28515625" style="83" customWidth="1"/>
    <col min="7450" max="7450" width="1.5703125" style="83" customWidth="1"/>
    <col min="7451" max="7451" width="9.28515625" style="83" customWidth="1"/>
    <col min="7452" max="7453" width="1.5703125" style="83" customWidth="1"/>
    <col min="7454" max="7454" width="11.5703125" style="83" customWidth="1"/>
    <col min="7455" max="7455" width="1.5703125" style="83" customWidth="1"/>
    <col min="7456" max="7456" width="7.5703125" style="83"/>
    <col min="7457" max="7457" width="1.5703125" style="83" customWidth="1"/>
    <col min="7458" max="7458" width="7.5703125" style="83"/>
    <col min="7459" max="7459" width="1.5703125" style="83" customWidth="1"/>
    <col min="7460" max="7460" width="10.140625" style="83" customWidth="1"/>
    <col min="7461" max="7461" width="1.5703125" style="83" customWidth="1"/>
    <col min="7462" max="7462" width="7.5703125" style="83"/>
    <col min="7463" max="7463" width="1.5703125" style="83" customWidth="1"/>
    <col min="7464" max="7464" width="7.85546875" style="83" customWidth="1"/>
    <col min="7465" max="7465" width="1.5703125" style="83" customWidth="1"/>
    <col min="7466" max="7466" width="13.7109375" style="83" customWidth="1"/>
    <col min="7467" max="7467" width="1.28515625" style="83" customWidth="1"/>
    <col min="7468" max="7468" width="12.85546875" style="83" customWidth="1"/>
    <col min="7469" max="7469" width="1.5703125" style="83" customWidth="1"/>
    <col min="7470" max="7470" width="8.140625" style="83" customWidth="1"/>
    <col min="7471" max="7471" width="1.5703125" style="83" customWidth="1"/>
    <col min="7472" max="7472" width="13.140625" style="83" customWidth="1"/>
    <col min="7473" max="7473" width="1.5703125" style="83" customWidth="1"/>
    <col min="7474" max="7474" width="8.42578125" style="83" customWidth="1"/>
    <col min="7475" max="7475" width="1.28515625" style="83" customWidth="1"/>
    <col min="7476" max="7476" width="11.7109375" style="83" customWidth="1"/>
    <col min="7477" max="7477" width="1.5703125" style="83" customWidth="1"/>
    <col min="7478" max="7478" width="8.42578125" style="83" customWidth="1"/>
    <col min="7479" max="7479" width="1" style="83" customWidth="1"/>
    <col min="7480" max="7480" width="11.5703125" style="83" customWidth="1"/>
    <col min="7481" max="7481" width="1.5703125" style="83" customWidth="1"/>
    <col min="7482" max="7482" width="11" style="83" customWidth="1"/>
    <col min="7483" max="7483" width="1.5703125" style="83" customWidth="1"/>
    <col min="7484" max="7484" width="4.140625" style="83" customWidth="1"/>
    <col min="7485" max="7485" width="1.5703125" style="83" customWidth="1"/>
    <col min="7486" max="7486" width="11" style="83" customWidth="1"/>
    <col min="7487" max="7487" width="1.5703125" style="83" customWidth="1"/>
    <col min="7488" max="7488" width="11" style="83" customWidth="1"/>
    <col min="7489" max="7489" width="1.5703125" style="83" customWidth="1"/>
    <col min="7490" max="7490" width="11" style="83" customWidth="1"/>
    <col min="7491" max="7491" width="1.5703125" style="83" customWidth="1"/>
    <col min="7492" max="7492" width="11" style="83" customWidth="1"/>
    <col min="7493" max="7493" width="1.5703125" style="83" customWidth="1"/>
    <col min="7494" max="7494" width="11" style="83" customWidth="1"/>
    <col min="7495" max="7495" width="1.5703125" style="83" customWidth="1"/>
    <col min="7496" max="7496" width="11" style="83" customWidth="1"/>
    <col min="7497" max="7497" width="1.5703125" style="83" customWidth="1"/>
    <col min="7498" max="7498" width="11" style="83" customWidth="1"/>
    <col min="7499" max="7680" width="7.5703125" style="83"/>
    <col min="7681" max="7681" width="5" style="83" customWidth="1"/>
    <col min="7682" max="7682" width="2.42578125" style="83" customWidth="1"/>
    <col min="7683" max="7683" width="19.5703125" style="83" customWidth="1"/>
    <col min="7684" max="7684" width="2.42578125" style="83" customWidth="1"/>
    <col min="7685" max="7685" width="13.5703125" style="83" customWidth="1"/>
    <col min="7686" max="7686" width="1.5703125" style="83" customWidth="1"/>
    <col min="7687" max="7687" width="9.28515625" style="83" customWidth="1"/>
    <col min="7688" max="7688" width="1.5703125" style="83" customWidth="1"/>
    <col min="7689" max="7689" width="9.28515625" style="83" customWidth="1"/>
    <col min="7690" max="7690" width="2.42578125" style="83" customWidth="1"/>
    <col min="7691" max="7691" width="13.5703125" style="83" customWidth="1"/>
    <col min="7692" max="7692" width="1.5703125" style="83" customWidth="1"/>
    <col min="7693" max="7693" width="9.28515625" style="83" customWidth="1"/>
    <col min="7694" max="7694" width="1.5703125" style="83" customWidth="1"/>
    <col min="7695" max="7695" width="9.28515625" style="83" customWidth="1"/>
    <col min="7696" max="7696" width="2.42578125" style="83" customWidth="1"/>
    <col min="7697" max="7697" width="13.5703125" style="83" customWidth="1"/>
    <col min="7698" max="7698" width="1.5703125" style="83" customWidth="1"/>
    <col min="7699" max="7699" width="9.28515625" style="83" customWidth="1"/>
    <col min="7700" max="7700" width="1.5703125" style="83" customWidth="1"/>
    <col min="7701" max="7701" width="9.28515625" style="83" customWidth="1"/>
    <col min="7702" max="7702" width="2.42578125" style="83" customWidth="1"/>
    <col min="7703" max="7703" width="13.5703125" style="83" customWidth="1"/>
    <col min="7704" max="7704" width="1.5703125" style="83" customWidth="1"/>
    <col min="7705" max="7705" width="9.28515625" style="83" customWidth="1"/>
    <col min="7706" max="7706" width="1.5703125" style="83" customWidth="1"/>
    <col min="7707" max="7707" width="9.28515625" style="83" customWidth="1"/>
    <col min="7708" max="7709" width="1.5703125" style="83" customWidth="1"/>
    <col min="7710" max="7710" width="11.5703125" style="83" customWidth="1"/>
    <col min="7711" max="7711" width="1.5703125" style="83" customWidth="1"/>
    <col min="7712" max="7712" width="7.5703125" style="83"/>
    <col min="7713" max="7713" width="1.5703125" style="83" customWidth="1"/>
    <col min="7714" max="7714" width="7.5703125" style="83"/>
    <col min="7715" max="7715" width="1.5703125" style="83" customWidth="1"/>
    <col min="7716" max="7716" width="10.140625" style="83" customWidth="1"/>
    <col min="7717" max="7717" width="1.5703125" style="83" customWidth="1"/>
    <col min="7718" max="7718" width="7.5703125" style="83"/>
    <col min="7719" max="7719" width="1.5703125" style="83" customWidth="1"/>
    <col min="7720" max="7720" width="7.85546875" style="83" customWidth="1"/>
    <col min="7721" max="7721" width="1.5703125" style="83" customWidth="1"/>
    <col min="7722" max="7722" width="13.7109375" style="83" customWidth="1"/>
    <col min="7723" max="7723" width="1.28515625" style="83" customWidth="1"/>
    <col min="7724" max="7724" width="12.85546875" style="83" customWidth="1"/>
    <col min="7725" max="7725" width="1.5703125" style="83" customWidth="1"/>
    <col min="7726" max="7726" width="8.140625" style="83" customWidth="1"/>
    <col min="7727" max="7727" width="1.5703125" style="83" customWidth="1"/>
    <col min="7728" max="7728" width="13.140625" style="83" customWidth="1"/>
    <col min="7729" max="7729" width="1.5703125" style="83" customWidth="1"/>
    <col min="7730" max="7730" width="8.42578125" style="83" customWidth="1"/>
    <col min="7731" max="7731" width="1.28515625" style="83" customWidth="1"/>
    <col min="7732" max="7732" width="11.7109375" style="83" customWidth="1"/>
    <col min="7733" max="7733" width="1.5703125" style="83" customWidth="1"/>
    <col min="7734" max="7734" width="8.42578125" style="83" customWidth="1"/>
    <col min="7735" max="7735" width="1" style="83" customWidth="1"/>
    <col min="7736" max="7736" width="11.5703125" style="83" customWidth="1"/>
    <col min="7737" max="7737" width="1.5703125" style="83" customWidth="1"/>
    <col min="7738" max="7738" width="11" style="83" customWidth="1"/>
    <col min="7739" max="7739" width="1.5703125" style="83" customWidth="1"/>
    <col min="7740" max="7740" width="4.140625" style="83" customWidth="1"/>
    <col min="7741" max="7741" width="1.5703125" style="83" customWidth="1"/>
    <col min="7742" max="7742" width="11" style="83" customWidth="1"/>
    <col min="7743" max="7743" width="1.5703125" style="83" customWidth="1"/>
    <col min="7744" max="7744" width="11" style="83" customWidth="1"/>
    <col min="7745" max="7745" width="1.5703125" style="83" customWidth="1"/>
    <col min="7746" max="7746" width="11" style="83" customWidth="1"/>
    <col min="7747" max="7747" width="1.5703125" style="83" customWidth="1"/>
    <col min="7748" max="7748" width="11" style="83" customWidth="1"/>
    <col min="7749" max="7749" width="1.5703125" style="83" customWidth="1"/>
    <col min="7750" max="7750" width="11" style="83" customWidth="1"/>
    <col min="7751" max="7751" width="1.5703125" style="83" customWidth="1"/>
    <col min="7752" max="7752" width="11" style="83" customWidth="1"/>
    <col min="7753" max="7753" width="1.5703125" style="83" customWidth="1"/>
    <col min="7754" max="7754" width="11" style="83" customWidth="1"/>
    <col min="7755" max="7936" width="7.5703125" style="83"/>
    <col min="7937" max="7937" width="5" style="83" customWidth="1"/>
    <col min="7938" max="7938" width="2.42578125" style="83" customWidth="1"/>
    <col min="7939" max="7939" width="19.5703125" style="83" customWidth="1"/>
    <col min="7940" max="7940" width="2.42578125" style="83" customWidth="1"/>
    <col min="7941" max="7941" width="13.5703125" style="83" customWidth="1"/>
    <col min="7942" max="7942" width="1.5703125" style="83" customWidth="1"/>
    <col min="7943" max="7943" width="9.28515625" style="83" customWidth="1"/>
    <col min="7944" max="7944" width="1.5703125" style="83" customWidth="1"/>
    <col min="7945" max="7945" width="9.28515625" style="83" customWidth="1"/>
    <col min="7946" max="7946" width="2.42578125" style="83" customWidth="1"/>
    <col min="7947" max="7947" width="13.5703125" style="83" customWidth="1"/>
    <col min="7948" max="7948" width="1.5703125" style="83" customWidth="1"/>
    <col min="7949" max="7949" width="9.28515625" style="83" customWidth="1"/>
    <col min="7950" max="7950" width="1.5703125" style="83" customWidth="1"/>
    <col min="7951" max="7951" width="9.28515625" style="83" customWidth="1"/>
    <col min="7952" max="7952" width="2.42578125" style="83" customWidth="1"/>
    <col min="7953" max="7953" width="13.5703125" style="83" customWidth="1"/>
    <col min="7954" max="7954" width="1.5703125" style="83" customWidth="1"/>
    <col min="7955" max="7955" width="9.28515625" style="83" customWidth="1"/>
    <col min="7956" max="7956" width="1.5703125" style="83" customWidth="1"/>
    <col min="7957" max="7957" width="9.28515625" style="83" customWidth="1"/>
    <col min="7958" max="7958" width="2.42578125" style="83" customWidth="1"/>
    <col min="7959" max="7959" width="13.5703125" style="83" customWidth="1"/>
    <col min="7960" max="7960" width="1.5703125" style="83" customWidth="1"/>
    <col min="7961" max="7961" width="9.28515625" style="83" customWidth="1"/>
    <col min="7962" max="7962" width="1.5703125" style="83" customWidth="1"/>
    <col min="7963" max="7963" width="9.28515625" style="83" customWidth="1"/>
    <col min="7964" max="7965" width="1.5703125" style="83" customWidth="1"/>
    <col min="7966" max="7966" width="11.5703125" style="83" customWidth="1"/>
    <col min="7967" max="7967" width="1.5703125" style="83" customWidth="1"/>
    <col min="7968" max="7968" width="7.5703125" style="83"/>
    <col min="7969" max="7969" width="1.5703125" style="83" customWidth="1"/>
    <col min="7970" max="7970" width="7.5703125" style="83"/>
    <col min="7971" max="7971" width="1.5703125" style="83" customWidth="1"/>
    <col min="7972" max="7972" width="10.140625" style="83" customWidth="1"/>
    <col min="7973" max="7973" width="1.5703125" style="83" customWidth="1"/>
    <col min="7974" max="7974" width="7.5703125" style="83"/>
    <col min="7975" max="7975" width="1.5703125" style="83" customWidth="1"/>
    <col min="7976" max="7976" width="7.85546875" style="83" customWidth="1"/>
    <col min="7977" max="7977" width="1.5703125" style="83" customWidth="1"/>
    <col min="7978" max="7978" width="13.7109375" style="83" customWidth="1"/>
    <col min="7979" max="7979" width="1.28515625" style="83" customWidth="1"/>
    <col min="7980" max="7980" width="12.85546875" style="83" customWidth="1"/>
    <col min="7981" max="7981" width="1.5703125" style="83" customWidth="1"/>
    <col min="7982" max="7982" width="8.140625" style="83" customWidth="1"/>
    <col min="7983" max="7983" width="1.5703125" style="83" customWidth="1"/>
    <col min="7984" max="7984" width="13.140625" style="83" customWidth="1"/>
    <col min="7985" max="7985" width="1.5703125" style="83" customWidth="1"/>
    <col min="7986" max="7986" width="8.42578125" style="83" customWidth="1"/>
    <col min="7987" max="7987" width="1.28515625" style="83" customWidth="1"/>
    <col min="7988" max="7988" width="11.7109375" style="83" customWidth="1"/>
    <col min="7989" max="7989" width="1.5703125" style="83" customWidth="1"/>
    <col min="7990" max="7990" width="8.42578125" style="83" customWidth="1"/>
    <col min="7991" max="7991" width="1" style="83" customWidth="1"/>
    <col min="7992" max="7992" width="11.5703125" style="83" customWidth="1"/>
    <col min="7993" max="7993" width="1.5703125" style="83" customWidth="1"/>
    <col min="7994" max="7994" width="11" style="83" customWidth="1"/>
    <col min="7995" max="7995" width="1.5703125" style="83" customWidth="1"/>
    <col min="7996" max="7996" width="4.140625" style="83" customWidth="1"/>
    <col min="7997" max="7997" width="1.5703125" style="83" customWidth="1"/>
    <col min="7998" max="7998" width="11" style="83" customWidth="1"/>
    <col min="7999" max="7999" width="1.5703125" style="83" customWidth="1"/>
    <col min="8000" max="8000" width="11" style="83" customWidth="1"/>
    <col min="8001" max="8001" width="1.5703125" style="83" customWidth="1"/>
    <col min="8002" max="8002" width="11" style="83" customWidth="1"/>
    <col min="8003" max="8003" width="1.5703125" style="83" customWidth="1"/>
    <col min="8004" max="8004" width="11" style="83" customWidth="1"/>
    <col min="8005" max="8005" width="1.5703125" style="83" customWidth="1"/>
    <col min="8006" max="8006" width="11" style="83" customWidth="1"/>
    <col min="8007" max="8007" width="1.5703125" style="83" customWidth="1"/>
    <col min="8008" max="8008" width="11" style="83" customWidth="1"/>
    <col min="8009" max="8009" width="1.5703125" style="83" customWidth="1"/>
    <col min="8010" max="8010" width="11" style="83" customWidth="1"/>
    <col min="8011" max="8192" width="7.5703125" style="83"/>
    <col min="8193" max="8193" width="5" style="83" customWidth="1"/>
    <col min="8194" max="8194" width="2.42578125" style="83" customWidth="1"/>
    <col min="8195" max="8195" width="19.5703125" style="83" customWidth="1"/>
    <col min="8196" max="8196" width="2.42578125" style="83" customWidth="1"/>
    <col min="8197" max="8197" width="13.5703125" style="83" customWidth="1"/>
    <col min="8198" max="8198" width="1.5703125" style="83" customWidth="1"/>
    <col min="8199" max="8199" width="9.28515625" style="83" customWidth="1"/>
    <col min="8200" max="8200" width="1.5703125" style="83" customWidth="1"/>
    <col min="8201" max="8201" width="9.28515625" style="83" customWidth="1"/>
    <col min="8202" max="8202" width="2.42578125" style="83" customWidth="1"/>
    <col min="8203" max="8203" width="13.5703125" style="83" customWidth="1"/>
    <col min="8204" max="8204" width="1.5703125" style="83" customWidth="1"/>
    <col min="8205" max="8205" width="9.28515625" style="83" customWidth="1"/>
    <col min="8206" max="8206" width="1.5703125" style="83" customWidth="1"/>
    <col min="8207" max="8207" width="9.28515625" style="83" customWidth="1"/>
    <col min="8208" max="8208" width="2.42578125" style="83" customWidth="1"/>
    <col min="8209" max="8209" width="13.5703125" style="83" customWidth="1"/>
    <col min="8210" max="8210" width="1.5703125" style="83" customWidth="1"/>
    <col min="8211" max="8211" width="9.28515625" style="83" customWidth="1"/>
    <col min="8212" max="8212" width="1.5703125" style="83" customWidth="1"/>
    <col min="8213" max="8213" width="9.28515625" style="83" customWidth="1"/>
    <col min="8214" max="8214" width="2.42578125" style="83" customWidth="1"/>
    <col min="8215" max="8215" width="13.5703125" style="83" customWidth="1"/>
    <col min="8216" max="8216" width="1.5703125" style="83" customWidth="1"/>
    <col min="8217" max="8217" width="9.28515625" style="83" customWidth="1"/>
    <col min="8218" max="8218" width="1.5703125" style="83" customWidth="1"/>
    <col min="8219" max="8219" width="9.28515625" style="83" customWidth="1"/>
    <col min="8220" max="8221" width="1.5703125" style="83" customWidth="1"/>
    <col min="8222" max="8222" width="11.5703125" style="83" customWidth="1"/>
    <col min="8223" max="8223" width="1.5703125" style="83" customWidth="1"/>
    <col min="8224" max="8224" width="7.5703125" style="83"/>
    <col min="8225" max="8225" width="1.5703125" style="83" customWidth="1"/>
    <col min="8226" max="8226" width="7.5703125" style="83"/>
    <col min="8227" max="8227" width="1.5703125" style="83" customWidth="1"/>
    <col min="8228" max="8228" width="10.140625" style="83" customWidth="1"/>
    <col min="8229" max="8229" width="1.5703125" style="83" customWidth="1"/>
    <col min="8230" max="8230" width="7.5703125" style="83"/>
    <col min="8231" max="8231" width="1.5703125" style="83" customWidth="1"/>
    <col min="8232" max="8232" width="7.85546875" style="83" customWidth="1"/>
    <col min="8233" max="8233" width="1.5703125" style="83" customWidth="1"/>
    <col min="8234" max="8234" width="13.7109375" style="83" customWidth="1"/>
    <col min="8235" max="8235" width="1.28515625" style="83" customWidth="1"/>
    <col min="8236" max="8236" width="12.85546875" style="83" customWidth="1"/>
    <col min="8237" max="8237" width="1.5703125" style="83" customWidth="1"/>
    <col min="8238" max="8238" width="8.140625" style="83" customWidth="1"/>
    <col min="8239" max="8239" width="1.5703125" style="83" customWidth="1"/>
    <col min="8240" max="8240" width="13.140625" style="83" customWidth="1"/>
    <col min="8241" max="8241" width="1.5703125" style="83" customWidth="1"/>
    <col min="8242" max="8242" width="8.42578125" style="83" customWidth="1"/>
    <col min="8243" max="8243" width="1.28515625" style="83" customWidth="1"/>
    <col min="8244" max="8244" width="11.7109375" style="83" customWidth="1"/>
    <col min="8245" max="8245" width="1.5703125" style="83" customWidth="1"/>
    <col min="8246" max="8246" width="8.42578125" style="83" customWidth="1"/>
    <col min="8247" max="8247" width="1" style="83" customWidth="1"/>
    <col min="8248" max="8248" width="11.5703125" style="83" customWidth="1"/>
    <col min="8249" max="8249" width="1.5703125" style="83" customWidth="1"/>
    <col min="8250" max="8250" width="11" style="83" customWidth="1"/>
    <col min="8251" max="8251" width="1.5703125" style="83" customWidth="1"/>
    <col min="8252" max="8252" width="4.140625" style="83" customWidth="1"/>
    <col min="8253" max="8253" width="1.5703125" style="83" customWidth="1"/>
    <col min="8254" max="8254" width="11" style="83" customWidth="1"/>
    <col min="8255" max="8255" width="1.5703125" style="83" customWidth="1"/>
    <col min="8256" max="8256" width="11" style="83" customWidth="1"/>
    <col min="8257" max="8257" width="1.5703125" style="83" customWidth="1"/>
    <col min="8258" max="8258" width="11" style="83" customWidth="1"/>
    <col min="8259" max="8259" width="1.5703125" style="83" customWidth="1"/>
    <col min="8260" max="8260" width="11" style="83" customWidth="1"/>
    <col min="8261" max="8261" width="1.5703125" style="83" customWidth="1"/>
    <col min="8262" max="8262" width="11" style="83" customWidth="1"/>
    <col min="8263" max="8263" width="1.5703125" style="83" customWidth="1"/>
    <col min="8264" max="8264" width="11" style="83" customWidth="1"/>
    <col min="8265" max="8265" width="1.5703125" style="83" customWidth="1"/>
    <col min="8266" max="8266" width="11" style="83" customWidth="1"/>
    <col min="8267" max="8448" width="7.5703125" style="83"/>
    <col min="8449" max="8449" width="5" style="83" customWidth="1"/>
    <col min="8450" max="8450" width="2.42578125" style="83" customWidth="1"/>
    <col min="8451" max="8451" width="19.5703125" style="83" customWidth="1"/>
    <col min="8452" max="8452" width="2.42578125" style="83" customWidth="1"/>
    <col min="8453" max="8453" width="13.5703125" style="83" customWidth="1"/>
    <col min="8454" max="8454" width="1.5703125" style="83" customWidth="1"/>
    <col min="8455" max="8455" width="9.28515625" style="83" customWidth="1"/>
    <col min="8456" max="8456" width="1.5703125" style="83" customWidth="1"/>
    <col min="8457" max="8457" width="9.28515625" style="83" customWidth="1"/>
    <col min="8458" max="8458" width="2.42578125" style="83" customWidth="1"/>
    <col min="8459" max="8459" width="13.5703125" style="83" customWidth="1"/>
    <col min="8460" max="8460" width="1.5703125" style="83" customWidth="1"/>
    <col min="8461" max="8461" width="9.28515625" style="83" customWidth="1"/>
    <col min="8462" max="8462" width="1.5703125" style="83" customWidth="1"/>
    <col min="8463" max="8463" width="9.28515625" style="83" customWidth="1"/>
    <col min="8464" max="8464" width="2.42578125" style="83" customWidth="1"/>
    <col min="8465" max="8465" width="13.5703125" style="83" customWidth="1"/>
    <col min="8466" max="8466" width="1.5703125" style="83" customWidth="1"/>
    <col min="8467" max="8467" width="9.28515625" style="83" customWidth="1"/>
    <col min="8468" max="8468" width="1.5703125" style="83" customWidth="1"/>
    <col min="8469" max="8469" width="9.28515625" style="83" customWidth="1"/>
    <col min="8470" max="8470" width="2.42578125" style="83" customWidth="1"/>
    <col min="8471" max="8471" width="13.5703125" style="83" customWidth="1"/>
    <col min="8472" max="8472" width="1.5703125" style="83" customWidth="1"/>
    <col min="8473" max="8473" width="9.28515625" style="83" customWidth="1"/>
    <col min="8474" max="8474" width="1.5703125" style="83" customWidth="1"/>
    <col min="8475" max="8475" width="9.28515625" style="83" customWidth="1"/>
    <col min="8476" max="8477" width="1.5703125" style="83" customWidth="1"/>
    <col min="8478" max="8478" width="11.5703125" style="83" customWidth="1"/>
    <col min="8479" max="8479" width="1.5703125" style="83" customWidth="1"/>
    <col min="8480" max="8480" width="7.5703125" style="83"/>
    <col min="8481" max="8481" width="1.5703125" style="83" customWidth="1"/>
    <col min="8482" max="8482" width="7.5703125" style="83"/>
    <col min="8483" max="8483" width="1.5703125" style="83" customWidth="1"/>
    <col min="8484" max="8484" width="10.140625" style="83" customWidth="1"/>
    <col min="8485" max="8485" width="1.5703125" style="83" customWidth="1"/>
    <col min="8486" max="8486" width="7.5703125" style="83"/>
    <col min="8487" max="8487" width="1.5703125" style="83" customWidth="1"/>
    <col min="8488" max="8488" width="7.85546875" style="83" customWidth="1"/>
    <col min="8489" max="8489" width="1.5703125" style="83" customWidth="1"/>
    <col min="8490" max="8490" width="13.7109375" style="83" customWidth="1"/>
    <col min="8491" max="8491" width="1.28515625" style="83" customWidth="1"/>
    <col min="8492" max="8492" width="12.85546875" style="83" customWidth="1"/>
    <col min="8493" max="8493" width="1.5703125" style="83" customWidth="1"/>
    <col min="8494" max="8494" width="8.140625" style="83" customWidth="1"/>
    <col min="8495" max="8495" width="1.5703125" style="83" customWidth="1"/>
    <col min="8496" max="8496" width="13.140625" style="83" customWidth="1"/>
    <col min="8497" max="8497" width="1.5703125" style="83" customWidth="1"/>
    <col min="8498" max="8498" width="8.42578125" style="83" customWidth="1"/>
    <col min="8499" max="8499" width="1.28515625" style="83" customWidth="1"/>
    <col min="8500" max="8500" width="11.7109375" style="83" customWidth="1"/>
    <col min="8501" max="8501" width="1.5703125" style="83" customWidth="1"/>
    <col min="8502" max="8502" width="8.42578125" style="83" customWidth="1"/>
    <col min="8503" max="8503" width="1" style="83" customWidth="1"/>
    <col min="8504" max="8504" width="11.5703125" style="83" customWidth="1"/>
    <col min="8505" max="8505" width="1.5703125" style="83" customWidth="1"/>
    <col min="8506" max="8506" width="11" style="83" customWidth="1"/>
    <col min="8507" max="8507" width="1.5703125" style="83" customWidth="1"/>
    <col min="8508" max="8508" width="4.140625" style="83" customWidth="1"/>
    <col min="8509" max="8509" width="1.5703125" style="83" customWidth="1"/>
    <col min="8510" max="8510" width="11" style="83" customWidth="1"/>
    <col min="8511" max="8511" width="1.5703125" style="83" customWidth="1"/>
    <col min="8512" max="8512" width="11" style="83" customWidth="1"/>
    <col min="8513" max="8513" width="1.5703125" style="83" customWidth="1"/>
    <col min="8514" max="8514" width="11" style="83" customWidth="1"/>
    <col min="8515" max="8515" width="1.5703125" style="83" customWidth="1"/>
    <col min="8516" max="8516" width="11" style="83" customWidth="1"/>
    <col min="8517" max="8517" width="1.5703125" style="83" customWidth="1"/>
    <col min="8518" max="8518" width="11" style="83" customWidth="1"/>
    <col min="8519" max="8519" width="1.5703125" style="83" customWidth="1"/>
    <col min="8520" max="8520" width="11" style="83" customWidth="1"/>
    <col min="8521" max="8521" width="1.5703125" style="83" customWidth="1"/>
    <col min="8522" max="8522" width="11" style="83" customWidth="1"/>
    <col min="8523" max="8704" width="7.5703125" style="83"/>
    <col min="8705" max="8705" width="5" style="83" customWidth="1"/>
    <col min="8706" max="8706" width="2.42578125" style="83" customWidth="1"/>
    <col min="8707" max="8707" width="19.5703125" style="83" customWidth="1"/>
    <col min="8708" max="8708" width="2.42578125" style="83" customWidth="1"/>
    <col min="8709" max="8709" width="13.5703125" style="83" customWidth="1"/>
    <col min="8710" max="8710" width="1.5703125" style="83" customWidth="1"/>
    <col min="8711" max="8711" width="9.28515625" style="83" customWidth="1"/>
    <col min="8712" max="8712" width="1.5703125" style="83" customWidth="1"/>
    <col min="8713" max="8713" width="9.28515625" style="83" customWidth="1"/>
    <col min="8714" max="8714" width="2.42578125" style="83" customWidth="1"/>
    <col min="8715" max="8715" width="13.5703125" style="83" customWidth="1"/>
    <col min="8716" max="8716" width="1.5703125" style="83" customWidth="1"/>
    <col min="8717" max="8717" width="9.28515625" style="83" customWidth="1"/>
    <col min="8718" max="8718" width="1.5703125" style="83" customWidth="1"/>
    <col min="8719" max="8719" width="9.28515625" style="83" customWidth="1"/>
    <col min="8720" max="8720" width="2.42578125" style="83" customWidth="1"/>
    <col min="8721" max="8721" width="13.5703125" style="83" customWidth="1"/>
    <col min="8722" max="8722" width="1.5703125" style="83" customWidth="1"/>
    <col min="8723" max="8723" width="9.28515625" style="83" customWidth="1"/>
    <col min="8724" max="8724" width="1.5703125" style="83" customWidth="1"/>
    <col min="8725" max="8725" width="9.28515625" style="83" customWidth="1"/>
    <col min="8726" max="8726" width="2.42578125" style="83" customWidth="1"/>
    <col min="8727" max="8727" width="13.5703125" style="83" customWidth="1"/>
    <col min="8728" max="8728" width="1.5703125" style="83" customWidth="1"/>
    <col min="8729" max="8729" width="9.28515625" style="83" customWidth="1"/>
    <col min="8730" max="8730" width="1.5703125" style="83" customWidth="1"/>
    <col min="8731" max="8731" width="9.28515625" style="83" customWidth="1"/>
    <col min="8732" max="8733" width="1.5703125" style="83" customWidth="1"/>
    <col min="8734" max="8734" width="11.5703125" style="83" customWidth="1"/>
    <col min="8735" max="8735" width="1.5703125" style="83" customWidth="1"/>
    <col min="8736" max="8736" width="7.5703125" style="83"/>
    <col min="8737" max="8737" width="1.5703125" style="83" customWidth="1"/>
    <col min="8738" max="8738" width="7.5703125" style="83"/>
    <col min="8739" max="8739" width="1.5703125" style="83" customWidth="1"/>
    <col min="8740" max="8740" width="10.140625" style="83" customWidth="1"/>
    <col min="8741" max="8741" width="1.5703125" style="83" customWidth="1"/>
    <col min="8742" max="8742" width="7.5703125" style="83"/>
    <col min="8743" max="8743" width="1.5703125" style="83" customWidth="1"/>
    <col min="8744" max="8744" width="7.85546875" style="83" customWidth="1"/>
    <col min="8745" max="8745" width="1.5703125" style="83" customWidth="1"/>
    <col min="8746" max="8746" width="13.7109375" style="83" customWidth="1"/>
    <col min="8747" max="8747" width="1.28515625" style="83" customWidth="1"/>
    <col min="8748" max="8748" width="12.85546875" style="83" customWidth="1"/>
    <col min="8749" max="8749" width="1.5703125" style="83" customWidth="1"/>
    <col min="8750" max="8750" width="8.140625" style="83" customWidth="1"/>
    <col min="8751" max="8751" width="1.5703125" style="83" customWidth="1"/>
    <col min="8752" max="8752" width="13.140625" style="83" customWidth="1"/>
    <col min="8753" max="8753" width="1.5703125" style="83" customWidth="1"/>
    <col min="8754" max="8754" width="8.42578125" style="83" customWidth="1"/>
    <col min="8755" max="8755" width="1.28515625" style="83" customWidth="1"/>
    <col min="8756" max="8756" width="11.7109375" style="83" customWidth="1"/>
    <col min="8757" max="8757" width="1.5703125" style="83" customWidth="1"/>
    <col min="8758" max="8758" width="8.42578125" style="83" customWidth="1"/>
    <col min="8759" max="8759" width="1" style="83" customWidth="1"/>
    <col min="8760" max="8760" width="11.5703125" style="83" customWidth="1"/>
    <col min="8761" max="8761" width="1.5703125" style="83" customWidth="1"/>
    <col min="8762" max="8762" width="11" style="83" customWidth="1"/>
    <col min="8763" max="8763" width="1.5703125" style="83" customWidth="1"/>
    <col min="8764" max="8764" width="4.140625" style="83" customWidth="1"/>
    <col min="8765" max="8765" width="1.5703125" style="83" customWidth="1"/>
    <col min="8766" max="8766" width="11" style="83" customWidth="1"/>
    <col min="8767" max="8767" width="1.5703125" style="83" customWidth="1"/>
    <col min="8768" max="8768" width="11" style="83" customWidth="1"/>
    <col min="8769" max="8769" width="1.5703125" style="83" customWidth="1"/>
    <col min="8770" max="8770" width="11" style="83" customWidth="1"/>
    <col min="8771" max="8771" width="1.5703125" style="83" customWidth="1"/>
    <col min="8772" max="8772" width="11" style="83" customWidth="1"/>
    <col min="8773" max="8773" width="1.5703125" style="83" customWidth="1"/>
    <col min="8774" max="8774" width="11" style="83" customWidth="1"/>
    <col min="8775" max="8775" width="1.5703125" style="83" customWidth="1"/>
    <col min="8776" max="8776" width="11" style="83" customWidth="1"/>
    <col min="8777" max="8777" width="1.5703125" style="83" customWidth="1"/>
    <col min="8778" max="8778" width="11" style="83" customWidth="1"/>
    <col min="8779" max="8960" width="7.5703125" style="83"/>
    <col min="8961" max="8961" width="5" style="83" customWidth="1"/>
    <col min="8962" max="8962" width="2.42578125" style="83" customWidth="1"/>
    <col min="8963" max="8963" width="19.5703125" style="83" customWidth="1"/>
    <col min="8964" max="8964" width="2.42578125" style="83" customWidth="1"/>
    <col min="8965" max="8965" width="13.5703125" style="83" customWidth="1"/>
    <col min="8966" max="8966" width="1.5703125" style="83" customWidth="1"/>
    <col min="8967" max="8967" width="9.28515625" style="83" customWidth="1"/>
    <col min="8968" max="8968" width="1.5703125" style="83" customWidth="1"/>
    <col min="8969" max="8969" width="9.28515625" style="83" customWidth="1"/>
    <col min="8970" max="8970" width="2.42578125" style="83" customWidth="1"/>
    <col min="8971" max="8971" width="13.5703125" style="83" customWidth="1"/>
    <col min="8972" max="8972" width="1.5703125" style="83" customWidth="1"/>
    <col min="8973" max="8973" width="9.28515625" style="83" customWidth="1"/>
    <col min="8974" max="8974" width="1.5703125" style="83" customWidth="1"/>
    <col min="8975" max="8975" width="9.28515625" style="83" customWidth="1"/>
    <col min="8976" max="8976" width="2.42578125" style="83" customWidth="1"/>
    <col min="8977" max="8977" width="13.5703125" style="83" customWidth="1"/>
    <col min="8978" max="8978" width="1.5703125" style="83" customWidth="1"/>
    <col min="8979" max="8979" width="9.28515625" style="83" customWidth="1"/>
    <col min="8980" max="8980" width="1.5703125" style="83" customWidth="1"/>
    <col min="8981" max="8981" width="9.28515625" style="83" customWidth="1"/>
    <col min="8982" max="8982" width="2.42578125" style="83" customWidth="1"/>
    <col min="8983" max="8983" width="13.5703125" style="83" customWidth="1"/>
    <col min="8984" max="8984" width="1.5703125" style="83" customWidth="1"/>
    <col min="8985" max="8985" width="9.28515625" style="83" customWidth="1"/>
    <col min="8986" max="8986" width="1.5703125" style="83" customWidth="1"/>
    <col min="8987" max="8987" width="9.28515625" style="83" customWidth="1"/>
    <col min="8988" max="8989" width="1.5703125" style="83" customWidth="1"/>
    <col min="8990" max="8990" width="11.5703125" style="83" customWidth="1"/>
    <col min="8991" max="8991" width="1.5703125" style="83" customWidth="1"/>
    <col min="8992" max="8992" width="7.5703125" style="83"/>
    <col min="8993" max="8993" width="1.5703125" style="83" customWidth="1"/>
    <col min="8994" max="8994" width="7.5703125" style="83"/>
    <col min="8995" max="8995" width="1.5703125" style="83" customWidth="1"/>
    <col min="8996" max="8996" width="10.140625" style="83" customWidth="1"/>
    <col min="8997" max="8997" width="1.5703125" style="83" customWidth="1"/>
    <col min="8998" max="8998" width="7.5703125" style="83"/>
    <col min="8999" max="8999" width="1.5703125" style="83" customWidth="1"/>
    <col min="9000" max="9000" width="7.85546875" style="83" customWidth="1"/>
    <col min="9001" max="9001" width="1.5703125" style="83" customWidth="1"/>
    <col min="9002" max="9002" width="13.7109375" style="83" customWidth="1"/>
    <col min="9003" max="9003" width="1.28515625" style="83" customWidth="1"/>
    <col min="9004" max="9004" width="12.85546875" style="83" customWidth="1"/>
    <col min="9005" max="9005" width="1.5703125" style="83" customWidth="1"/>
    <col min="9006" max="9006" width="8.140625" style="83" customWidth="1"/>
    <col min="9007" max="9007" width="1.5703125" style="83" customWidth="1"/>
    <col min="9008" max="9008" width="13.140625" style="83" customWidth="1"/>
    <col min="9009" max="9009" width="1.5703125" style="83" customWidth="1"/>
    <col min="9010" max="9010" width="8.42578125" style="83" customWidth="1"/>
    <col min="9011" max="9011" width="1.28515625" style="83" customWidth="1"/>
    <col min="9012" max="9012" width="11.7109375" style="83" customWidth="1"/>
    <col min="9013" max="9013" width="1.5703125" style="83" customWidth="1"/>
    <col min="9014" max="9014" width="8.42578125" style="83" customWidth="1"/>
    <col min="9015" max="9015" width="1" style="83" customWidth="1"/>
    <col min="9016" max="9016" width="11.5703125" style="83" customWidth="1"/>
    <col min="9017" max="9017" width="1.5703125" style="83" customWidth="1"/>
    <col min="9018" max="9018" width="11" style="83" customWidth="1"/>
    <col min="9019" max="9019" width="1.5703125" style="83" customWidth="1"/>
    <col min="9020" max="9020" width="4.140625" style="83" customWidth="1"/>
    <col min="9021" max="9021" width="1.5703125" style="83" customWidth="1"/>
    <col min="9022" max="9022" width="11" style="83" customWidth="1"/>
    <col min="9023" max="9023" width="1.5703125" style="83" customWidth="1"/>
    <col min="9024" max="9024" width="11" style="83" customWidth="1"/>
    <col min="9025" max="9025" width="1.5703125" style="83" customWidth="1"/>
    <col min="9026" max="9026" width="11" style="83" customWidth="1"/>
    <col min="9027" max="9027" width="1.5703125" style="83" customWidth="1"/>
    <col min="9028" max="9028" width="11" style="83" customWidth="1"/>
    <col min="9029" max="9029" width="1.5703125" style="83" customWidth="1"/>
    <col min="9030" max="9030" width="11" style="83" customWidth="1"/>
    <col min="9031" max="9031" width="1.5703125" style="83" customWidth="1"/>
    <col min="9032" max="9032" width="11" style="83" customWidth="1"/>
    <col min="9033" max="9033" width="1.5703125" style="83" customWidth="1"/>
    <col min="9034" max="9034" width="11" style="83" customWidth="1"/>
    <col min="9035" max="9216" width="7.5703125" style="83"/>
    <col min="9217" max="9217" width="5" style="83" customWidth="1"/>
    <col min="9218" max="9218" width="2.42578125" style="83" customWidth="1"/>
    <col min="9219" max="9219" width="19.5703125" style="83" customWidth="1"/>
    <col min="9220" max="9220" width="2.42578125" style="83" customWidth="1"/>
    <col min="9221" max="9221" width="13.5703125" style="83" customWidth="1"/>
    <col min="9222" max="9222" width="1.5703125" style="83" customWidth="1"/>
    <col min="9223" max="9223" width="9.28515625" style="83" customWidth="1"/>
    <col min="9224" max="9224" width="1.5703125" style="83" customWidth="1"/>
    <col min="9225" max="9225" width="9.28515625" style="83" customWidth="1"/>
    <col min="9226" max="9226" width="2.42578125" style="83" customWidth="1"/>
    <col min="9227" max="9227" width="13.5703125" style="83" customWidth="1"/>
    <col min="9228" max="9228" width="1.5703125" style="83" customWidth="1"/>
    <col min="9229" max="9229" width="9.28515625" style="83" customWidth="1"/>
    <col min="9230" max="9230" width="1.5703125" style="83" customWidth="1"/>
    <col min="9231" max="9231" width="9.28515625" style="83" customWidth="1"/>
    <col min="9232" max="9232" width="2.42578125" style="83" customWidth="1"/>
    <col min="9233" max="9233" width="13.5703125" style="83" customWidth="1"/>
    <col min="9234" max="9234" width="1.5703125" style="83" customWidth="1"/>
    <col min="9235" max="9235" width="9.28515625" style="83" customWidth="1"/>
    <col min="9236" max="9236" width="1.5703125" style="83" customWidth="1"/>
    <col min="9237" max="9237" width="9.28515625" style="83" customWidth="1"/>
    <col min="9238" max="9238" width="2.42578125" style="83" customWidth="1"/>
    <col min="9239" max="9239" width="13.5703125" style="83" customWidth="1"/>
    <col min="9240" max="9240" width="1.5703125" style="83" customWidth="1"/>
    <col min="9241" max="9241" width="9.28515625" style="83" customWidth="1"/>
    <col min="9242" max="9242" width="1.5703125" style="83" customWidth="1"/>
    <col min="9243" max="9243" width="9.28515625" style="83" customWidth="1"/>
    <col min="9244" max="9245" width="1.5703125" style="83" customWidth="1"/>
    <col min="9246" max="9246" width="11.5703125" style="83" customWidth="1"/>
    <col min="9247" max="9247" width="1.5703125" style="83" customWidth="1"/>
    <col min="9248" max="9248" width="7.5703125" style="83"/>
    <col min="9249" max="9249" width="1.5703125" style="83" customWidth="1"/>
    <col min="9250" max="9250" width="7.5703125" style="83"/>
    <col min="9251" max="9251" width="1.5703125" style="83" customWidth="1"/>
    <col min="9252" max="9252" width="10.140625" style="83" customWidth="1"/>
    <col min="9253" max="9253" width="1.5703125" style="83" customWidth="1"/>
    <col min="9254" max="9254" width="7.5703125" style="83"/>
    <col min="9255" max="9255" width="1.5703125" style="83" customWidth="1"/>
    <col min="9256" max="9256" width="7.85546875" style="83" customWidth="1"/>
    <col min="9257" max="9257" width="1.5703125" style="83" customWidth="1"/>
    <col min="9258" max="9258" width="13.7109375" style="83" customWidth="1"/>
    <col min="9259" max="9259" width="1.28515625" style="83" customWidth="1"/>
    <col min="9260" max="9260" width="12.85546875" style="83" customWidth="1"/>
    <col min="9261" max="9261" width="1.5703125" style="83" customWidth="1"/>
    <col min="9262" max="9262" width="8.140625" style="83" customWidth="1"/>
    <col min="9263" max="9263" width="1.5703125" style="83" customWidth="1"/>
    <col min="9264" max="9264" width="13.140625" style="83" customWidth="1"/>
    <col min="9265" max="9265" width="1.5703125" style="83" customWidth="1"/>
    <col min="9266" max="9266" width="8.42578125" style="83" customWidth="1"/>
    <col min="9267" max="9267" width="1.28515625" style="83" customWidth="1"/>
    <col min="9268" max="9268" width="11.7109375" style="83" customWidth="1"/>
    <col min="9269" max="9269" width="1.5703125" style="83" customWidth="1"/>
    <col min="9270" max="9270" width="8.42578125" style="83" customWidth="1"/>
    <col min="9271" max="9271" width="1" style="83" customWidth="1"/>
    <col min="9272" max="9272" width="11.5703125" style="83" customWidth="1"/>
    <col min="9273" max="9273" width="1.5703125" style="83" customWidth="1"/>
    <col min="9274" max="9274" width="11" style="83" customWidth="1"/>
    <col min="9275" max="9275" width="1.5703125" style="83" customWidth="1"/>
    <col min="9276" max="9276" width="4.140625" style="83" customWidth="1"/>
    <col min="9277" max="9277" width="1.5703125" style="83" customWidth="1"/>
    <col min="9278" max="9278" width="11" style="83" customWidth="1"/>
    <col min="9279" max="9279" width="1.5703125" style="83" customWidth="1"/>
    <col min="9280" max="9280" width="11" style="83" customWidth="1"/>
    <col min="9281" max="9281" width="1.5703125" style="83" customWidth="1"/>
    <col min="9282" max="9282" width="11" style="83" customWidth="1"/>
    <col min="9283" max="9283" width="1.5703125" style="83" customWidth="1"/>
    <col min="9284" max="9284" width="11" style="83" customWidth="1"/>
    <col min="9285" max="9285" width="1.5703125" style="83" customWidth="1"/>
    <col min="9286" max="9286" width="11" style="83" customWidth="1"/>
    <col min="9287" max="9287" width="1.5703125" style="83" customWidth="1"/>
    <col min="9288" max="9288" width="11" style="83" customWidth="1"/>
    <col min="9289" max="9289" width="1.5703125" style="83" customWidth="1"/>
    <col min="9290" max="9290" width="11" style="83" customWidth="1"/>
    <col min="9291" max="9472" width="7.5703125" style="83"/>
    <col min="9473" max="9473" width="5" style="83" customWidth="1"/>
    <col min="9474" max="9474" width="2.42578125" style="83" customWidth="1"/>
    <col min="9475" max="9475" width="19.5703125" style="83" customWidth="1"/>
    <col min="9476" max="9476" width="2.42578125" style="83" customWidth="1"/>
    <col min="9477" max="9477" width="13.5703125" style="83" customWidth="1"/>
    <col min="9478" max="9478" width="1.5703125" style="83" customWidth="1"/>
    <col min="9479" max="9479" width="9.28515625" style="83" customWidth="1"/>
    <col min="9480" max="9480" width="1.5703125" style="83" customWidth="1"/>
    <col min="9481" max="9481" width="9.28515625" style="83" customWidth="1"/>
    <col min="9482" max="9482" width="2.42578125" style="83" customWidth="1"/>
    <col min="9483" max="9483" width="13.5703125" style="83" customWidth="1"/>
    <col min="9484" max="9484" width="1.5703125" style="83" customWidth="1"/>
    <col min="9485" max="9485" width="9.28515625" style="83" customWidth="1"/>
    <col min="9486" max="9486" width="1.5703125" style="83" customWidth="1"/>
    <col min="9487" max="9487" width="9.28515625" style="83" customWidth="1"/>
    <col min="9488" max="9488" width="2.42578125" style="83" customWidth="1"/>
    <col min="9489" max="9489" width="13.5703125" style="83" customWidth="1"/>
    <col min="9490" max="9490" width="1.5703125" style="83" customWidth="1"/>
    <col min="9491" max="9491" width="9.28515625" style="83" customWidth="1"/>
    <col min="9492" max="9492" width="1.5703125" style="83" customWidth="1"/>
    <col min="9493" max="9493" width="9.28515625" style="83" customWidth="1"/>
    <col min="9494" max="9494" width="2.42578125" style="83" customWidth="1"/>
    <col min="9495" max="9495" width="13.5703125" style="83" customWidth="1"/>
    <col min="9496" max="9496" width="1.5703125" style="83" customWidth="1"/>
    <col min="9497" max="9497" width="9.28515625" style="83" customWidth="1"/>
    <col min="9498" max="9498" width="1.5703125" style="83" customWidth="1"/>
    <col min="9499" max="9499" width="9.28515625" style="83" customWidth="1"/>
    <col min="9500" max="9501" width="1.5703125" style="83" customWidth="1"/>
    <col min="9502" max="9502" width="11.5703125" style="83" customWidth="1"/>
    <col min="9503" max="9503" width="1.5703125" style="83" customWidth="1"/>
    <col min="9504" max="9504" width="7.5703125" style="83"/>
    <col min="9505" max="9505" width="1.5703125" style="83" customWidth="1"/>
    <col min="9506" max="9506" width="7.5703125" style="83"/>
    <col min="9507" max="9507" width="1.5703125" style="83" customWidth="1"/>
    <col min="9508" max="9508" width="10.140625" style="83" customWidth="1"/>
    <col min="9509" max="9509" width="1.5703125" style="83" customWidth="1"/>
    <col min="9510" max="9510" width="7.5703125" style="83"/>
    <col min="9511" max="9511" width="1.5703125" style="83" customWidth="1"/>
    <col min="9512" max="9512" width="7.85546875" style="83" customWidth="1"/>
    <col min="9513" max="9513" width="1.5703125" style="83" customWidth="1"/>
    <col min="9514" max="9514" width="13.7109375" style="83" customWidth="1"/>
    <col min="9515" max="9515" width="1.28515625" style="83" customWidth="1"/>
    <col min="9516" max="9516" width="12.85546875" style="83" customWidth="1"/>
    <col min="9517" max="9517" width="1.5703125" style="83" customWidth="1"/>
    <col min="9518" max="9518" width="8.140625" style="83" customWidth="1"/>
    <col min="9519" max="9519" width="1.5703125" style="83" customWidth="1"/>
    <col min="9520" max="9520" width="13.140625" style="83" customWidth="1"/>
    <col min="9521" max="9521" width="1.5703125" style="83" customWidth="1"/>
    <col min="9522" max="9522" width="8.42578125" style="83" customWidth="1"/>
    <col min="9523" max="9523" width="1.28515625" style="83" customWidth="1"/>
    <col min="9524" max="9524" width="11.7109375" style="83" customWidth="1"/>
    <col min="9525" max="9525" width="1.5703125" style="83" customWidth="1"/>
    <col min="9526" max="9526" width="8.42578125" style="83" customWidth="1"/>
    <col min="9527" max="9527" width="1" style="83" customWidth="1"/>
    <col min="9528" max="9528" width="11.5703125" style="83" customWidth="1"/>
    <col min="9529" max="9529" width="1.5703125" style="83" customWidth="1"/>
    <col min="9530" max="9530" width="11" style="83" customWidth="1"/>
    <col min="9531" max="9531" width="1.5703125" style="83" customWidth="1"/>
    <col min="9532" max="9532" width="4.140625" style="83" customWidth="1"/>
    <col min="9533" max="9533" width="1.5703125" style="83" customWidth="1"/>
    <col min="9534" max="9534" width="11" style="83" customWidth="1"/>
    <col min="9535" max="9535" width="1.5703125" style="83" customWidth="1"/>
    <col min="9536" max="9536" width="11" style="83" customWidth="1"/>
    <col min="9537" max="9537" width="1.5703125" style="83" customWidth="1"/>
    <col min="9538" max="9538" width="11" style="83" customWidth="1"/>
    <col min="9539" max="9539" width="1.5703125" style="83" customWidth="1"/>
    <col min="9540" max="9540" width="11" style="83" customWidth="1"/>
    <col min="9541" max="9541" width="1.5703125" style="83" customWidth="1"/>
    <col min="9542" max="9542" width="11" style="83" customWidth="1"/>
    <col min="9543" max="9543" width="1.5703125" style="83" customWidth="1"/>
    <col min="9544" max="9544" width="11" style="83" customWidth="1"/>
    <col min="9545" max="9545" width="1.5703125" style="83" customWidth="1"/>
    <col min="9546" max="9546" width="11" style="83" customWidth="1"/>
    <col min="9547" max="9728" width="7.5703125" style="83"/>
    <col min="9729" max="9729" width="5" style="83" customWidth="1"/>
    <col min="9730" max="9730" width="2.42578125" style="83" customWidth="1"/>
    <col min="9731" max="9731" width="19.5703125" style="83" customWidth="1"/>
    <col min="9732" max="9732" width="2.42578125" style="83" customWidth="1"/>
    <col min="9733" max="9733" width="13.5703125" style="83" customWidth="1"/>
    <col min="9734" max="9734" width="1.5703125" style="83" customWidth="1"/>
    <col min="9735" max="9735" width="9.28515625" style="83" customWidth="1"/>
    <col min="9736" max="9736" width="1.5703125" style="83" customWidth="1"/>
    <col min="9737" max="9737" width="9.28515625" style="83" customWidth="1"/>
    <col min="9738" max="9738" width="2.42578125" style="83" customWidth="1"/>
    <col min="9739" max="9739" width="13.5703125" style="83" customWidth="1"/>
    <col min="9740" max="9740" width="1.5703125" style="83" customWidth="1"/>
    <col min="9741" max="9741" width="9.28515625" style="83" customWidth="1"/>
    <col min="9742" max="9742" width="1.5703125" style="83" customWidth="1"/>
    <col min="9743" max="9743" width="9.28515625" style="83" customWidth="1"/>
    <col min="9744" max="9744" width="2.42578125" style="83" customWidth="1"/>
    <col min="9745" max="9745" width="13.5703125" style="83" customWidth="1"/>
    <col min="9746" max="9746" width="1.5703125" style="83" customWidth="1"/>
    <col min="9747" max="9747" width="9.28515625" style="83" customWidth="1"/>
    <col min="9748" max="9748" width="1.5703125" style="83" customWidth="1"/>
    <col min="9749" max="9749" width="9.28515625" style="83" customWidth="1"/>
    <col min="9750" max="9750" width="2.42578125" style="83" customWidth="1"/>
    <col min="9751" max="9751" width="13.5703125" style="83" customWidth="1"/>
    <col min="9752" max="9752" width="1.5703125" style="83" customWidth="1"/>
    <col min="9753" max="9753" width="9.28515625" style="83" customWidth="1"/>
    <col min="9754" max="9754" width="1.5703125" style="83" customWidth="1"/>
    <col min="9755" max="9755" width="9.28515625" style="83" customWidth="1"/>
    <col min="9756" max="9757" width="1.5703125" style="83" customWidth="1"/>
    <col min="9758" max="9758" width="11.5703125" style="83" customWidth="1"/>
    <col min="9759" max="9759" width="1.5703125" style="83" customWidth="1"/>
    <col min="9760" max="9760" width="7.5703125" style="83"/>
    <col min="9761" max="9761" width="1.5703125" style="83" customWidth="1"/>
    <col min="9762" max="9762" width="7.5703125" style="83"/>
    <col min="9763" max="9763" width="1.5703125" style="83" customWidth="1"/>
    <col min="9764" max="9764" width="10.140625" style="83" customWidth="1"/>
    <col min="9765" max="9765" width="1.5703125" style="83" customWidth="1"/>
    <col min="9766" max="9766" width="7.5703125" style="83"/>
    <col min="9767" max="9767" width="1.5703125" style="83" customWidth="1"/>
    <col min="9768" max="9768" width="7.85546875" style="83" customWidth="1"/>
    <col min="9769" max="9769" width="1.5703125" style="83" customWidth="1"/>
    <col min="9770" max="9770" width="13.7109375" style="83" customWidth="1"/>
    <col min="9771" max="9771" width="1.28515625" style="83" customWidth="1"/>
    <col min="9772" max="9772" width="12.85546875" style="83" customWidth="1"/>
    <col min="9773" max="9773" width="1.5703125" style="83" customWidth="1"/>
    <col min="9774" max="9774" width="8.140625" style="83" customWidth="1"/>
    <col min="9775" max="9775" width="1.5703125" style="83" customWidth="1"/>
    <col min="9776" max="9776" width="13.140625" style="83" customWidth="1"/>
    <col min="9777" max="9777" width="1.5703125" style="83" customWidth="1"/>
    <col min="9778" max="9778" width="8.42578125" style="83" customWidth="1"/>
    <col min="9779" max="9779" width="1.28515625" style="83" customWidth="1"/>
    <col min="9780" max="9780" width="11.7109375" style="83" customWidth="1"/>
    <col min="9781" max="9781" width="1.5703125" style="83" customWidth="1"/>
    <col min="9782" max="9782" width="8.42578125" style="83" customWidth="1"/>
    <col min="9783" max="9783" width="1" style="83" customWidth="1"/>
    <col min="9784" max="9784" width="11.5703125" style="83" customWidth="1"/>
    <col min="9785" max="9785" width="1.5703125" style="83" customWidth="1"/>
    <col min="9786" max="9786" width="11" style="83" customWidth="1"/>
    <col min="9787" max="9787" width="1.5703125" style="83" customWidth="1"/>
    <col min="9788" max="9788" width="4.140625" style="83" customWidth="1"/>
    <col min="9789" max="9789" width="1.5703125" style="83" customWidth="1"/>
    <col min="9790" max="9790" width="11" style="83" customWidth="1"/>
    <col min="9791" max="9791" width="1.5703125" style="83" customWidth="1"/>
    <col min="9792" max="9792" width="11" style="83" customWidth="1"/>
    <col min="9793" max="9793" width="1.5703125" style="83" customWidth="1"/>
    <col min="9794" max="9794" width="11" style="83" customWidth="1"/>
    <col min="9795" max="9795" width="1.5703125" style="83" customWidth="1"/>
    <col min="9796" max="9796" width="11" style="83" customWidth="1"/>
    <col min="9797" max="9797" width="1.5703125" style="83" customWidth="1"/>
    <col min="9798" max="9798" width="11" style="83" customWidth="1"/>
    <col min="9799" max="9799" width="1.5703125" style="83" customWidth="1"/>
    <col min="9800" max="9800" width="11" style="83" customWidth="1"/>
    <col min="9801" max="9801" width="1.5703125" style="83" customWidth="1"/>
    <col min="9802" max="9802" width="11" style="83" customWidth="1"/>
    <col min="9803" max="9984" width="7.5703125" style="83"/>
    <col min="9985" max="9985" width="5" style="83" customWidth="1"/>
    <col min="9986" max="9986" width="2.42578125" style="83" customWidth="1"/>
    <col min="9987" max="9987" width="19.5703125" style="83" customWidth="1"/>
    <col min="9988" max="9988" width="2.42578125" style="83" customWidth="1"/>
    <col min="9989" max="9989" width="13.5703125" style="83" customWidth="1"/>
    <col min="9990" max="9990" width="1.5703125" style="83" customWidth="1"/>
    <col min="9991" max="9991" width="9.28515625" style="83" customWidth="1"/>
    <col min="9992" max="9992" width="1.5703125" style="83" customWidth="1"/>
    <col min="9993" max="9993" width="9.28515625" style="83" customWidth="1"/>
    <col min="9994" max="9994" width="2.42578125" style="83" customWidth="1"/>
    <col min="9995" max="9995" width="13.5703125" style="83" customWidth="1"/>
    <col min="9996" max="9996" width="1.5703125" style="83" customWidth="1"/>
    <col min="9997" max="9997" width="9.28515625" style="83" customWidth="1"/>
    <col min="9998" max="9998" width="1.5703125" style="83" customWidth="1"/>
    <col min="9999" max="9999" width="9.28515625" style="83" customWidth="1"/>
    <col min="10000" max="10000" width="2.42578125" style="83" customWidth="1"/>
    <col min="10001" max="10001" width="13.5703125" style="83" customWidth="1"/>
    <col min="10002" max="10002" width="1.5703125" style="83" customWidth="1"/>
    <col min="10003" max="10003" width="9.28515625" style="83" customWidth="1"/>
    <col min="10004" max="10004" width="1.5703125" style="83" customWidth="1"/>
    <col min="10005" max="10005" width="9.28515625" style="83" customWidth="1"/>
    <col min="10006" max="10006" width="2.42578125" style="83" customWidth="1"/>
    <col min="10007" max="10007" width="13.5703125" style="83" customWidth="1"/>
    <col min="10008" max="10008" width="1.5703125" style="83" customWidth="1"/>
    <col min="10009" max="10009" width="9.28515625" style="83" customWidth="1"/>
    <col min="10010" max="10010" width="1.5703125" style="83" customWidth="1"/>
    <col min="10011" max="10011" width="9.28515625" style="83" customWidth="1"/>
    <col min="10012" max="10013" width="1.5703125" style="83" customWidth="1"/>
    <col min="10014" max="10014" width="11.5703125" style="83" customWidth="1"/>
    <col min="10015" max="10015" width="1.5703125" style="83" customWidth="1"/>
    <col min="10016" max="10016" width="7.5703125" style="83"/>
    <col min="10017" max="10017" width="1.5703125" style="83" customWidth="1"/>
    <col min="10018" max="10018" width="7.5703125" style="83"/>
    <col min="10019" max="10019" width="1.5703125" style="83" customWidth="1"/>
    <col min="10020" max="10020" width="10.140625" style="83" customWidth="1"/>
    <col min="10021" max="10021" width="1.5703125" style="83" customWidth="1"/>
    <col min="10022" max="10022" width="7.5703125" style="83"/>
    <col min="10023" max="10023" width="1.5703125" style="83" customWidth="1"/>
    <col min="10024" max="10024" width="7.85546875" style="83" customWidth="1"/>
    <col min="10025" max="10025" width="1.5703125" style="83" customWidth="1"/>
    <col min="10026" max="10026" width="13.7109375" style="83" customWidth="1"/>
    <col min="10027" max="10027" width="1.28515625" style="83" customWidth="1"/>
    <col min="10028" max="10028" width="12.85546875" style="83" customWidth="1"/>
    <col min="10029" max="10029" width="1.5703125" style="83" customWidth="1"/>
    <col min="10030" max="10030" width="8.140625" style="83" customWidth="1"/>
    <col min="10031" max="10031" width="1.5703125" style="83" customWidth="1"/>
    <col min="10032" max="10032" width="13.140625" style="83" customWidth="1"/>
    <col min="10033" max="10033" width="1.5703125" style="83" customWidth="1"/>
    <col min="10034" max="10034" width="8.42578125" style="83" customWidth="1"/>
    <col min="10035" max="10035" width="1.28515625" style="83" customWidth="1"/>
    <col min="10036" max="10036" width="11.7109375" style="83" customWidth="1"/>
    <col min="10037" max="10037" width="1.5703125" style="83" customWidth="1"/>
    <col min="10038" max="10038" width="8.42578125" style="83" customWidth="1"/>
    <col min="10039" max="10039" width="1" style="83" customWidth="1"/>
    <col min="10040" max="10040" width="11.5703125" style="83" customWidth="1"/>
    <col min="10041" max="10041" width="1.5703125" style="83" customWidth="1"/>
    <col min="10042" max="10042" width="11" style="83" customWidth="1"/>
    <col min="10043" max="10043" width="1.5703125" style="83" customWidth="1"/>
    <col min="10044" max="10044" width="4.140625" style="83" customWidth="1"/>
    <col min="10045" max="10045" width="1.5703125" style="83" customWidth="1"/>
    <col min="10046" max="10046" width="11" style="83" customWidth="1"/>
    <col min="10047" max="10047" width="1.5703125" style="83" customWidth="1"/>
    <col min="10048" max="10048" width="11" style="83" customWidth="1"/>
    <col min="10049" max="10049" width="1.5703125" style="83" customWidth="1"/>
    <col min="10050" max="10050" width="11" style="83" customWidth="1"/>
    <col min="10051" max="10051" width="1.5703125" style="83" customWidth="1"/>
    <col min="10052" max="10052" width="11" style="83" customWidth="1"/>
    <col min="10053" max="10053" width="1.5703125" style="83" customWidth="1"/>
    <col min="10054" max="10054" width="11" style="83" customWidth="1"/>
    <col min="10055" max="10055" width="1.5703125" style="83" customWidth="1"/>
    <col min="10056" max="10056" width="11" style="83" customWidth="1"/>
    <col min="10057" max="10057" width="1.5703125" style="83" customWidth="1"/>
    <col min="10058" max="10058" width="11" style="83" customWidth="1"/>
    <col min="10059" max="10240" width="7.5703125" style="83"/>
    <col min="10241" max="10241" width="5" style="83" customWidth="1"/>
    <col min="10242" max="10242" width="2.42578125" style="83" customWidth="1"/>
    <col min="10243" max="10243" width="19.5703125" style="83" customWidth="1"/>
    <col min="10244" max="10244" width="2.42578125" style="83" customWidth="1"/>
    <col min="10245" max="10245" width="13.5703125" style="83" customWidth="1"/>
    <col min="10246" max="10246" width="1.5703125" style="83" customWidth="1"/>
    <col min="10247" max="10247" width="9.28515625" style="83" customWidth="1"/>
    <col min="10248" max="10248" width="1.5703125" style="83" customWidth="1"/>
    <col min="10249" max="10249" width="9.28515625" style="83" customWidth="1"/>
    <col min="10250" max="10250" width="2.42578125" style="83" customWidth="1"/>
    <col min="10251" max="10251" width="13.5703125" style="83" customWidth="1"/>
    <col min="10252" max="10252" width="1.5703125" style="83" customWidth="1"/>
    <col min="10253" max="10253" width="9.28515625" style="83" customWidth="1"/>
    <col min="10254" max="10254" width="1.5703125" style="83" customWidth="1"/>
    <col min="10255" max="10255" width="9.28515625" style="83" customWidth="1"/>
    <col min="10256" max="10256" width="2.42578125" style="83" customWidth="1"/>
    <col min="10257" max="10257" width="13.5703125" style="83" customWidth="1"/>
    <col min="10258" max="10258" width="1.5703125" style="83" customWidth="1"/>
    <col min="10259" max="10259" width="9.28515625" style="83" customWidth="1"/>
    <col min="10260" max="10260" width="1.5703125" style="83" customWidth="1"/>
    <col min="10261" max="10261" width="9.28515625" style="83" customWidth="1"/>
    <col min="10262" max="10262" width="2.42578125" style="83" customWidth="1"/>
    <col min="10263" max="10263" width="13.5703125" style="83" customWidth="1"/>
    <col min="10264" max="10264" width="1.5703125" style="83" customWidth="1"/>
    <col min="10265" max="10265" width="9.28515625" style="83" customWidth="1"/>
    <col min="10266" max="10266" width="1.5703125" style="83" customWidth="1"/>
    <col min="10267" max="10267" width="9.28515625" style="83" customWidth="1"/>
    <col min="10268" max="10269" width="1.5703125" style="83" customWidth="1"/>
    <col min="10270" max="10270" width="11.5703125" style="83" customWidth="1"/>
    <col min="10271" max="10271" width="1.5703125" style="83" customWidth="1"/>
    <col min="10272" max="10272" width="7.5703125" style="83"/>
    <col min="10273" max="10273" width="1.5703125" style="83" customWidth="1"/>
    <col min="10274" max="10274" width="7.5703125" style="83"/>
    <col min="10275" max="10275" width="1.5703125" style="83" customWidth="1"/>
    <col min="10276" max="10276" width="10.140625" style="83" customWidth="1"/>
    <col min="10277" max="10277" width="1.5703125" style="83" customWidth="1"/>
    <col min="10278" max="10278" width="7.5703125" style="83"/>
    <col min="10279" max="10279" width="1.5703125" style="83" customWidth="1"/>
    <col min="10280" max="10280" width="7.85546875" style="83" customWidth="1"/>
    <col min="10281" max="10281" width="1.5703125" style="83" customWidth="1"/>
    <col min="10282" max="10282" width="13.7109375" style="83" customWidth="1"/>
    <col min="10283" max="10283" width="1.28515625" style="83" customWidth="1"/>
    <col min="10284" max="10284" width="12.85546875" style="83" customWidth="1"/>
    <col min="10285" max="10285" width="1.5703125" style="83" customWidth="1"/>
    <col min="10286" max="10286" width="8.140625" style="83" customWidth="1"/>
    <col min="10287" max="10287" width="1.5703125" style="83" customWidth="1"/>
    <col min="10288" max="10288" width="13.140625" style="83" customWidth="1"/>
    <col min="10289" max="10289" width="1.5703125" style="83" customWidth="1"/>
    <col min="10290" max="10290" width="8.42578125" style="83" customWidth="1"/>
    <col min="10291" max="10291" width="1.28515625" style="83" customWidth="1"/>
    <col min="10292" max="10292" width="11.7109375" style="83" customWidth="1"/>
    <col min="10293" max="10293" width="1.5703125" style="83" customWidth="1"/>
    <col min="10294" max="10294" width="8.42578125" style="83" customWidth="1"/>
    <col min="10295" max="10295" width="1" style="83" customWidth="1"/>
    <col min="10296" max="10296" width="11.5703125" style="83" customWidth="1"/>
    <col min="10297" max="10297" width="1.5703125" style="83" customWidth="1"/>
    <col min="10298" max="10298" width="11" style="83" customWidth="1"/>
    <col min="10299" max="10299" width="1.5703125" style="83" customWidth="1"/>
    <col min="10300" max="10300" width="4.140625" style="83" customWidth="1"/>
    <col min="10301" max="10301" width="1.5703125" style="83" customWidth="1"/>
    <col min="10302" max="10302" width="11" style="83" customWidth="1"/>
    <col min="10303" max="10303" width="1.5703125" style="83" customWidth="1"/>
    <col min="10304" max="10304" width="11" style="83" customWidth="1"/>
    <col min="10305" max="10305" width="1.5703125" style="83" customWidth="1"/>
    <col min="10306" max="10306" width="11" style="83" customWidth="1"/>
    <col min="10307" max="10307" width="1.5703125" style="83" customWidth="1"/>
    <col min="10308" max="10308" width="11" style="83" customWidth="1"/>
    <col min="10309" max="10309" width="1.5703125" style="83" customWidth="1"/>
    <col min="10310" max="10310" width="11" style="83" customWidth="1"/>
    <col min="10311" max="10311" width="1.5703125" style="83" customWidth="1"/>
    <col min="10312" max="10312" width="11" style="83" customWidth="1"/>
    <col min="10313" max="10313" width="1.5703125" style="83" customWidth="1"/>
    <col min="10314" max="10314" width="11" style="83" customWidth="1"/>
    <col min="10315" max="10496" width="7.5703125" style="83"/>
    <col min="10497" max="10497" width="5" style="83" customWidth="1"/>
    <col min="10498" max="10498" width="2.42578125" style="83" customWidth="1"/>
    <col min="10499" max="10499" width="19.5703125" style="83" customWidth="1"/>
    <col min="10500" max="10500" width="2.42578125" style="83" customWidth="1"/>
    <col min="10501" max="10501" width="13.5703125" style="83" customWidth="1"/>
    <col min="10502" max="10502" width="1.5703125" style="83" customWidth="1"/>
    <col min="10503" max="10503" width="9.28515625" style="83" customWidth="1"/>
    <col min="10504" max="10504" width="1.5703125" style="83" customWidth="1"/>
    <col min="10505" max="10505" width="9.28515625" style="83" customWidth="1"/>
    <col min="10506" max="10506" width="2.42578125" style="83" customWidth="1"/>
    <col min="10507" max="10507" width="13.5703125" style="83" customWidth="1"/>
    <col min="10508" max="10508" width="1.5703125" style="83" customWidth="1"/>
    <col min="10509" max="10509" width="9.28515625" style="83" customWidth="1"/>
    <col min="10510" max="10510" width="1.5703125" style="83" customWidth="1"/>
    <col min="10511" max="10511" width="9.28515625" style="83" customWidth="1"/>
    <col min="10512" max="10512" width="2.42578125" style="83" customWidth="1"/>
    <col min="10513" max="10513" width="13.5703125" style="83" customWidth="1"/>
    <col min="10514" max="10514" width="1.5703125" style="83" customWidth="1"/>
    <col min="10515" max="10515" width="9.28515625" style="83" customWidth="1"/>
    <col min="10516" max="10516" width="1.5703125" style="83" customWidth="1"/>
    <col min="10517" max="10517" width="9.28515625" style="83" customWidth="1"/>
    <col min="10518" max="10518" width="2.42578125" style="83" customWidth="1"/>
    <col min="10519" max="10519" width="13.5703125" style="83" customWidth="1"/>
    <col min="10520" max="10520" width="1.5703125" style="83" customWidth="1"/>
    <col min="10521" max="10521" width="9.28515625" style="83" customWidth="1"/>
    <col min="10522" max="10522" width="1.5703125" style="83" customWidth="1"/>
    <col min="10523" max="10523" width="9.28515625" style="83" customWidth="1"/>
    <col min="10524" max="10525" width="1.5703125" style="83" customWidth="1"/>
    <col min="10526" max="10526" width="11.5703125" style="83" customWidth="1"/>
    <col min="10527" max="10527" width="1.5703125" style="83" customWidth="1"/>
    <col min="10528" max="10528" width="7.5703125" style="83"/>
    <col min="10529" max="10529" width="1.5703125" style="83" customWidth="1"/>
    <col min="10530" max="10530" width="7.5703125" style="83"/>
    <col min="10531" max="10531" width="1.5703125" style="83" customWidth="1"/>
    <col min="10532" max="10532" width="10.140625" style="83" customWidth="1"/>
    <col min="10533" max="10533" width="1.5703125" style="83" customWidth="1"/>
    <col min="10534" max="10534" width="7.5703125" style="83"/>
    <col min="10535" max="10535" width="1.5703125" style="83" customWidth="1"/>
    <col min="10536" max="10536" width="7.85546875" style="83" customWidth="1"/>
    <col min="10537" max="10537" width="1.5703125" style="83" customWidth="1"/>
    <col min="10538" max="10538" width="13.7109375" style="83" customWidth="1"/>
    <col min="10539" max="10539" width="1.28515625" style="83" customWidth="1"/>
    <col min="10540" max="10540" width="12.85546875" style="83" customWidth="1"/>
    <col min="10541" max="10541" width="1.5703125" style="83" customWidth="1"/>
    <col min="10542" max="10542" width="8.140625" style="83" customWidth="1"/>
    <col min="10543" max="10543" width="1.5703125" style="83" customWidth="1"/>
    <col min="10544" max="10544" width="13.140625" style="83" customWidth="1"/>
    <col min="10545" max="10545" width="1.5703125" style="83" customWidth="1"/>
    <col min="10546" max="10546" width="8.42578125" style="83" customWidth="1"/>
    <col min="10547" max="10547" width="1.28515625" style="83" customWidth="1"/>
    <col min="10548" max="10548" width="11.7109375" style="83" customWidth="1"/>
    <col min="10549" max="10549" width="1.5703125" style="83" customWidth="1"/>
    <col min="10550" max="10550" width="8.42578125" style="83" customWidth="1"/>
    <col min="10551" max="10551" width="1" style="83" customWidth="1"/>
    <col min="10552" max="10552" width="11.5703125" style="83" customWidth="1"/>
    <col min="10553" max="10553" width="1.5703125" style="83" customWidth="1"/>
    <col min="10554" max="10554" width="11" style="83" customWidth="1"/>
    <col min="10555" max="10555" width="1.5703125" style="83" customWidth="1"/>
    <col min="10556" max="10556" width="4.140625" style="83" customWidth="1"/>
    <col min="10557" max="10557" width="1.5703125" style="83" customWidth="1"/>
    <col min="10558" max="10558" width="11" style="83" customWidth="1"/>
    <col min="10559" max="10559" width="1.5703125" style="83" customWidth="1"/>
    <col min="10560" max="10560" width="11" style="83" customWidth="1"/>
    <col min="10561" max="10561" width="1.5703125" style="83" customWidth="1"/>
    <col min="10562" max="10562" width="11" style="83" customWidth="1"/>
    <col min="10563" max="10563" width="1.5703125" style="83" customWidth="1"/>
    <col min="10564" max="10564" width="11" style="83" customWidth="1"/>
    <col min="10565" max="10565" width="1.5703125" style="83" customWidth="1"/>
    <col min="10566" max="10566" width="11" style="83" customWidth="1"/>
    <col min="10567" max="10567" width="1.5703125" style="83" customWidth="1"/>
    <col min="10568" max="10568" width="11" style="83" customWidth="1"/>
    <col min="10569" max="10569" width="1.5703125" style="83" customWidth="1"/>
    <col min="10570" max="10570" width="11" style="83" customWidth="1"/>
    <col min="10571" max="10752" width="7.5703125" style="83"/>
    <col min="10753" max="10753" width="5" style="83" customWidth="1"/>
    <col min="10754" max="10754" width="2.42578125" style="83" customWidth="1"/>
    <col min="10755" max="10755" width="19.5703125" style="83" customWidth="1"/>
    <col min="10756" max="10756" width="2.42578125" style="83" customWidth="1"/>
    <col min="10757" max="10757" width="13.5703125" style="83" customWidth="1"/>
    <col min="10758" max="10758" width="1.5703125" style="83" customWidth="1"/>
    <col min="10759" max="10759" width="9.28515625" style="83" customWidth="1"/>
    <col min="10760" max="10760" width="1.5703125" style="83" customWidth="1"/>
    <col min="10761" max="10761" width="9.28515625" style="83" customWidth="1"/>
    <col min="10762" max="10762" width="2.42578125" style="83" customWidth="1"/>
    <col min="10763" max="10763" width="13.5703125" style="83" customWidth="1"/>
    <col min="10764" max="10764" width="1.5703125" style="83" customWidth="1"/>
    <col min="10765" max="10765" width="9.28515625" style="83" customWidth="1"/>
    <col min="10766" max="10766" width="1.5703125" style="83" customWidth="1"/>
    <col min="10767" max="10767" width="9.28515625" style="83" customWidth="1"/>
    <col min="10768" max="10768" width="2.42578125" style="83" customWidth="1"/>
    <col min="10769" max="10769" width="13.5703125" style="83" customWidth="1"/>
    <col min="10770" max="10770" width="1.5703125" style="83" customWidth="1"/>
    <col min="10771" max="10771" width="9.28515625" style="83" customWidth="1"/>
    <col min="10772" max="10772" width="1.5703125" style="83" customWidth="1"/>
    <col min="10773" max="10773" width="9.28515625" style="83" customWidth="1"/>
    <col min="10774" max="10774" width="2.42578125" style="83" customWidth="1"/>
    <col min="10775" max="10775" width="13.5703125" style="83" customWidth="1"/>
    <col min="10776" max="10776" width="1.5703125" style="83" customWidth="1"/>
    <col min="10777" max="10777" width="9.28515625" style="83" customWidth="1"/>
    <col min="10778" max="10778" width="1.5703125" style="83" customWidth="1"/>
    <col min="10779" max="10779" width="9.28515625" style="83" customWidth="1"/>
    <col min="10780" max="10781" width="1.5703125" style="83" customWidth="1"/>
    <col min="10782" max="10782" width="11.5703125" style="83" customWidth="1"/>
    <col min="10783" max="10783" width="1.5703125" style="83" customWidth="1"/>
    <col min="10784" max="10784" width="7.5703125" style="83"/>
    <col min="10785" max="10785" width="1.5703125" style="83" customWidth="1"/>
    <col min="10786" max="10786" width="7.5703125" style="83"/>
    <col min="10787" max="10787" width="1.5703125" style="83" customWidth="1"/>
    <col min="10788" max="10788" width="10.140625" style="83" customWidth="1"/>
    <col min="10789" max="10789" width="1.5703125" style="83" customWidth="1"/>
    <col min="10790" max="10790" width="7.5703125" style="83"/>
    <col min="10791" max="10791" width="1.5703125" style="83" customWidth="1"/>
    <col min="10792" max="10792" width="7.85546875" style="83" customWidth="1"/>
    <col min="10793" max="10793" width="1.5703125" style="83" customWidth="1"/>
    <col min="10794" max="10794" width="13.7109375" style="83" customWidth="1"/>
    <col min="10795" max="10795" width="1.28515625" style="83" customWidth="1"/>
    <col min="10796" max="10796" width="12.85546875" style="83" customWidth="1"/>
    <col min="10797" max="10797" width="1.5703125" style="83" customWidth="1"/>
    <col min="10798" max="10798" width="8.140625" style="83" customWidth="1"/>
    <col min="10799" max="10799" width="1.5703125" style="83" customWidth="1"/>
    <col min="10800" max="10800" width="13.140625" style="83" customWidth="1"/>
    <col min="10801" max="10801" width="1.5703125" style="83" customWidth="1"/>
    <col min="10802" max="10802" width="8.42578125" style="83" customWidth="1"/>
    <col min="10803" max="10803" width="1.28515625" style="83" customWidth="1"/>
    <col min="10804" max="10804" width="11.7109375" style="83" customWidth="1"/>
    <col min="10805" max="10805" width="1.5703125" style="83" customWidth="1"/>
    <col min="10806" max="10806" width="8.42578125" style="83" customWidth="1"/>
    <col min="10807" max="10807" width="1" style="83" customWidth="1"/>
    <col min="10808" max="10808" width="11.5703125" style="83" customWidth="1"/>
    <col min="10809" max="10809" width="1.5703125" style="83" customWidth="1"/>
    <col min="10810" max="10810" width="11" style="83" customWidth="1"/>
    <col min="10811" max="10811" width="1.5703125" style="83" customWidth="1"/>
    <col min="10812" max="10812" width="4.140625" style="83" customWidth="1"/>
    <col min="10813" max="10813" width="1.5703125" style="83" customWidth="1"/>
    <col min="10814" max="10814" width="11" style="83" customWidth="1"/>
    <col min="10815" max="10815" width="1.5703125" style="83" customWidth="1"/>
    <col min="10816" max="10816" width="11" style="83" customWidth="1"/>
    <col min="10817" max="10817" width="1.5703125" style="83" customWidth="1"/>
    <col min="10818" max="10818" width="11" style="83" customWidth="1"/>
    <col min="10819" max="10819" width="1.5703125" style="83" customWidth="1"/>
    <col min="10820" max="10820" width="11" style="83" customWidth="1"/>
    <col min="10821" max="10821" width="1.5703125" style="83" customWidth="1"/>
    <col min="10822" max="10822" width="11" style="83" customWidth="1"/>
    <col min="10823" max="10823" width="1.5703125" style="83" customWidth="1"/>
    <col min="10824" max="10824" width="11" style="83" customWidth="1"/>
    <col min="10825" max="10825" width="1.5703125" style="83" customWidth="1"/>
    <col min="10826" max="10826" width="11" style="83" customWidth="1"/>
    <col min="10827" max="11008" width="7.5703125" style="83"/>
    <col min="11009" max="11009" width="5" style="83" customWidth="1"/>
    <col min="11010" max="11010" width="2.42578125" style="83" customWidth="1"/>
    <col min="11011" max="11011" width="19.5703125" style="83" customWidth="1"/>
    <col min="11012" max="11012" width="2.42578125" style="83" customWidth="1"/>
    <col min="11013" max="11013" width="13.5703125" style="83" customWidth="1"/>
    <col min="11014" max="11014" width="1.5703125" style="83" customWidth="1"/>
    <col min="11015" max="11015" width="9.28515625" style="83" customWidth="1"/>
    <col min="11016" max="11016" width="1.5703125" style="83" customWidth="1"/>
    <col min="11017" max="11017" width="9.28515625" style="83" customWidth="1"/>
    <col min="11018" max="11018" width="2.42578125" style="83" customWidth="1"/>
    <col min="11019" max="11019" width="13.5703125" style="83" customWidth="1"/>
    <col min="11020" max="11020" width="1.5703125" style="83" customWidth="1"/>
    <col min="11021" max="11021" width="9.28515625" style="83" customWidth="1"/>
    <col min="11022" max="11022" width="1.5703125" style="83" customWidth="1"/>
    <col min="11023" max="11023" width="9.28515625" style="83" customWidth="1"/>
    <col min="11024" max="11024" width="2.42578125" style="83" customWidth="1"/>
    <col min="11025" max="11025" width="13.5703125" style="83" customWidth="1"/>
    <col min="11026" max="11026" width="1.5703125" style="83" customWidth="1"/>
    <col min="11027" max="11027" width="9.28515625" style="83" customWidth="1"/>
    <col min="11028" max="11028" width="1.5703125" style="83" customWidth="1"/>
    <col min="11029" max="11029" width="9.28515625" style="83" customWidth="1"/>
    <col min="11030" max="11030" width="2.42578125" style="83" customWidth="1"/>
    <col min="11031" max="11031" width="13.5703125" style="83" customWidth="1"/>
    <col min="11032" max="11032" width="1.5703125" style="83" customWidth="1"/>
    <col min="11033" max="11033" width="9.28515625" style="83" customWidth="1"/>
    <col min="11034" max="11034" width="1.5703125" style="83" customWidth="1"/>
    <col min="11035" max="11035" width="9.28515625" style="83" customWidth="1"/>
    <col min="11036" max="11037" width="1.5703125" style="83" customWidth="1"/>
    <col min="11038" max="11038" width="11.5703125" style="83" customWidth="1"/>
    <col min="11039" max="11039" width="1.5703125" style="83" customWidth="1"/>
    <col min="11040" max="11040" width="7.5703125" style="83"/>
    <col min="11041" max="11041" width="1.5703125" style="83" customWidth="1"/>
    <col min="11042" max="11042" width="7.5703125" style="83"/>
    <col min="11043" max="11043" width="1.5703125" style="83" customWidth="1"/>
    <col min="11044" max="11044" width="10.140625" style="83" customWidth="1"/>
    <col min="11045" max="11045" width="1.5703125" style="83" customWidth="1"/>
    <col min="11046" max="11046" width="7.5703125" style="83"/>
    <col min="11047" max="11047" width="1.5703125" style="83" customWidth="1"/>
    <col min="11048" max="11048" width="7.85546875" style="83" customWidth="1"/>
    <col min="11049" max="11049" width="1.5703125" style="83" customWidth="1"/>
    <col min="11050" max="11050" width="13.7109375" style="83" customWidth="1"/>
    <col min="11051" max="11051" width="1.28515625" style="83" customWidth="1"/>
    <col min="11052" max="11052" width="12.85546875" style="83" customWidth="1"/>
    <col min="11053" max="11053" width="1.5703125" style="83" customWidth="1"/>
    <col min="11054" max="11054" width="8.140625" style="83" customWidth="1"/>
    <col min="11055" max="11055" width="1.5703125" style="83" customWidth="1"/>
    <col min="11056" max="11056" width="13.140625" style="83" customWidth="1"/>
    <col min="11057" max="11057" width="1.5703125" style="83" customWidth="1"/>
    <col min="11058" max="11058" width="8.42578125" style="83" customWidth="1"/>
    <col min="11059" max="11059" width="1.28515625" style="83" customWidth="1"/>
    <col min="11060" max="11060" width="11.7109375" style="83" customWidth="1"/>
    <col min="11061" max="11061" width="1.5703125" style="83" customWidth="1"/>
    <col min="11062" max="11062" width="8.42578125" style="83" customWidth="1"/>
    <col min="11063" max="11063" width="1" style="83" customWidth="1"/>
    <col min="11064" max="11064" width="11.5703125" style="83" customWidth="1"/>
    <col min="11065" max="11065" width="1.5703125" style="83" customWidth="1"/>
    <col min="11066" max="11066" width="11" style="83" customWidth="1"/>
    <col min="11067" max="11067" width="1.5703125" style="83" customWidth="1"/>
    <col min="11068" max="11068" width="4.140625" style="83" customWidth="1"/>
    <col min="11069" max="11069" width="1.5703125" style="83" customWidth="1"/>
    <col min="11070" max="11070" width="11" style="83" customWidth="1"/>
    <col min="11071" max="11071" width="1.5703125" style="83" customWidth="1"/>
    <col min="11072" max="11072" width="11" style="83" customWidth="1"/>
    <col min="11073" max="11073" width="1.5703125" style="83" customWidth="1"/>
    <col min="11074" max="11074" width="11" style="83" customWidth="1"/>
    <col min="11075" max="11075" width="1.5703125" style="83" customWidth="1"/>
    <col min="11076" max="11076" width="11" style="83" customWidth="1"/>
    <col min="11077" max="11077" width="1.5703125" style="83" customWidth="1"/>
    <col min="11078" max="11078" width="11" style="83" customWidth="1"/>
    <col min="11079" max="11079" width="1.5703125" style="83" customWidth="1"/>
    <col min="11080" max="11080" width="11" style="83" customWidth="1"/>
    <col min="11081" max="11081" width="1.5703125" style="83" customWidth="1"/>
    <col min="11082" max="11082" width="11" style="83" customWidth="1"/>
    <col min="11083" max="11264" width="7.5703125" style="83"/>
    <col min="11265" max="11265" width="5" style="83" customWidth="1"/>
    <col min="11266" max="11266" width="2.42578125" style="83" customWidth="1"/>
    <col min="11267" max="11267" width="19.5703125" style="83" customWidth="1"/>
    <col min="11268" max="11268" width="2.42578125" style="83" customWidth="1"/>
    <col min="11269" max="11269" width="13.5703125" style="83" customWidth="1"/>
    <col min="11270" max="11270" width="1.5703125" style="83" customWidth="1"/>
    <col min="11271" max="11271" width="9.28515625" style="83" customWidth="1"/>
    <col min="11272" max="11272" width="1.5703125" style="83" customWidth="1"/>
    <col min="11273" max="11273" width="9.28515625" style="83" customWidth="1"/>
    <col min="11274" max="11274" width="2.42578125" style="83" customWidth="1"/>
    <col min="11275" max="11275" width="13.5703125" style="83" customWidth="1"/>
    <col min="11276" max="11276" width="1.5703125" style="83" customWidth="1"/>
    <col min="11277" max="11277" width="9.28515625" style="83" customWidth="1"/>
    <col min="11278" max="11278" width="1.5703125" style="83" customWidth="1"/>
    <col min="11279" max="11279" width="9.28515625" style="83" customWidth="1"/>
    <col min="11280" max="11280" width="2.42578125" style="83" customWidth="1"/>
    <col min="11281" max="11281" width="13.5703125" style="83" customWidth="1"/>
    <col min="11282" max="11282" width="1.5703125" style="83" customWidth="1"/>
    <col min="11283" max="11283" width="9.28515625" style="83" customWidth="1"/>
    <col min="11284" max="11284" width="1.5703125" style="83" customWidth="1"/>
    <col min="11285" max="11285" width="9.28515625" style="83" customWidth="1"/>
    <col min="11286" max="11286" width="2.42578125" style="83" customWidth="1"/>
    <col min="11287" max="11287" width="13.5703125" style="83" customWidth="1"/>
    <col min="11288" max="11288" width="1.5703125" style="83" customWidth="1"/>
    <col min="11289" max="11289" width="9.28515625" style="83" customWidth="1"/>
    <col min="11290" max="11290" width="1.5703125" style="83" customWidth="1"/>
    <col min="11291" max="11291" width="9.28515625" style="83" customWidth="1"/>
    <col min="11292" max="11293" width="1.5703125" style="83" customWidth="1"/>
    <col min="11294" max="11294" width="11.5703125" style="83" customWidth="1"/>
    <col min="11295" max="11295" width="1.5703125" style="83" customWidth="1"/>
    <col min="11296" max="11296" width="7.5703125" style="83"/>
    <col min="11297" max="11297" width="1.5703125" style="83" customWidth="1"/>
    <col min="11298" max="11298" width="7.5703125" style="83"/>
    <col min="11299" max="11299" width="1.5703125" style="83" customWidth="1"/>
    <col min="11300" max="11300" width="10.140625" style="83" customWidth="1"/>
    <col min="11301" max="11301" width="1.5703125" style="83" customWidth="1"/>
    <col min="11302" max="11302" width="7.5703125" style="83"/>
    <col min="11303" max="11303" width="1.5703125" style="83" customWidth="1"/>
    <col min="11304" max="11304" width="7.85546875" style="83" customWidth="1"/>
    <col min="11305" max="11305" width="1.5703125" style="83" customWidth="1"/>
    <col min="11306" max="11306" width="13.7109375" style="83" customWidth="1"/>
    <col min="11307" max="11307" width="1.28515625" style="83" customWidth="1"/>
    <col min="11308" max="11308" width="12.85546875" style="83" customWidth="1"/>
    <col min="11309" max="11309" width="1.5703125" style="83" customWidth="1"/>
    <col min="11310" max="11310" width="8.140625" style="83" customWidth="1"/>
    <col min="11311" max="11311" width="1.5703125" style="83" customWidth="1"/>
    <col min="11312" max="11312" width="13.140625" style="83" customWidth="1"/>
    <col min="11313" max="11313" width="1.5703125" style="83" customWidth="1"/>
    <col min="11314" max="11314" width="8.42578125" style="83" customWidth="1"/>
    <col min="11315" max="11315" width="1.28515625" style="83" customWidth="1"/>
    <col min="11316" max="11316" width="11.7109375" style="83" customWidth="1"/>
    <col min="11317" max="11317" width="1.5703125" style="83" customWidth="1"/>
    <col min="11318" max="11318" width="8.42578125" style="83" customWidth="1"/>
    <col min="11319" max="11319" width="1" style="83" customWidth="1"/>
    <col min="11320" max="11320" width="11.5703125" style="83" customWidth="1"/>
    <col min="11321" max="11321" width="1.5703125" style="83" customWidth="1"/>
    <col min="11322" max="11322" width="11" style="83" customWidth="1"/>
    <col min="11323" max="11323" width="1.5703125" style="83" customWidth="1"/>
    <col min="11324" max="11324" width="4.140625" style="83" customWidth="1"/>
    <col min="11325" max="11325" width="1.5703125" style="83" customWidth="1"/>
    <col min="11326" max="11326" width="11" style="83" customWidth="1"/>
    <col min="11327" max="11327" width="1.5703125" style="83" customWidth="1"/>
    <col min="11328" max="11328" width="11" style="83" customWidth="1"/>
    <col min="11329" max="11329" width="1.5703125" style="83" customWidth="1"/>
    <col min="11330" max="11330" width="11" style="83" customWidth="1"/>
    <col min="11331" max="11331" width="1.5703125" style="83" customWidth="1"/>
    <col min="11332" max="11332" width="11" style="83" customWidth="1"/>
    <col min="11333" max="11333" width="1.5703125" style="83" customWidth="1"/>
    <col min="11334" max="11334" width="11" style="83" customWidth="1"/>
    <col min="11335" max="11335" width="1.5703125" style="83" customWidth="1"/>
    <col min="11336" max="11336" width="11" style="83" customWidth="1"/>
    <col min="11337" max="11337" width="1.5703125" style="83" customWidth="1"/>
    <col min="11338" max="11338" width="11" style="83" customWidth="1"/>
    <col min="11339" max="11520" width="7.5703125" style="83"/>
    <col min="11521" max="11521" width="5" style="83" customWidth="1"/>
    <col min="11522" max="11522" width="2.42578125" style="83" customWidth="1"/>
    <col min="11523" max="11523" width="19.5703125" style="83" customWidth="1"/>
    <col min="11524" max="11524" width="2.42578125" style="83" customWidth="1"/>
    <col min="11525" max="11525" width="13.5703125" style="83" customWidth="1"/>
    <col min="11526" max="11526" width="1.5703125" style="83" customWidth="1"/>
    <col min="11527" max="11527" width="9.28515625" style="83" customWidth="1"/>
    <col min="11528" max="11528" width="1.5703125" style="83" customWidth="1"/>
    <col min="11529" max="11529" width="9.28515625" style="83" customWidth="1"/>
    <col min="11530" max="11530" width="2.42578125" style="83" customWidth="1"/>
    <col min="11531" max="11531" width="13.5703125" style="83" customWidth="1"/>
    <col min="11532" max="11532" width="1.5703125" style="83" customWidth="1"/>
    <col min="11533" max="11533" width="9.28515625" style="83" customWidth="1"/>
    <col min="11534" max="11534" width="1.5703125" style="83" customWidth="1"/>
    <col min="11535" max="11535" width="9.28515625" style="83" customWidth="1"/>
    <col min="11536" max="11536" width="2.42578125" style="83" customWidth="1"/>
    <col min="11537" max="11537" width="13.5703125" style="83" customWidth="1"/>
    <col min="11538" max="11538" width="1.5703125" style="83" customWidth="1"/>
    <col min="11539" max="11539" width="9.28515625" style="83" customWidth="1"/>
    <col min="11540" max="11540" width="1.5703125" style="83" customWidth="1"/>
    <col min="11541" max="11541" width="9.28515625" style="83" customWidth="1"/>
    <col min="11542" max="11542" width="2.42578125" style="83" customWidth="1"/>
    <col min="11543" max="11543" width="13.5703125" style="83" customWidth="1"/>
    <col min="11544" max="11544" width="1.5703125" style="83" customWidth="1"/>
    <col min="11545" max="11545" width="9.28515625" style="83" customWidth="1"/>
    <col min="11546" max="11546" width="1.5703125" style="83" customWidth="1"/>
    <col min="11547" max="11547" width="9.28515625" style="83" customWidth="1"/>
    <col min="11548" max="11549" width="1.5703125" style="83" customWidth="1"/>
    <col min="11550" max="11550" width="11.5703125" style="83" customWidth="1"/>
    <col min="11551" max="11551" width="1.5703125" style="83" customWidth="1"/>
    <col min="11552" max="11552" width="7.5703125" style="83"/>
    <col min="11553" max="11553" width="1.5703125" style="83" customWidth="1"/>
    <col min="11554" max="11554" width="7.5703125" style="83"/>
    <col min="11555" max="11555" width="1.5703125" style="83" customWidth="1"/>
    <col min="11556" max="11556" width="10.140625" style="83" customWidth="1"/>
    <col min="11557" max="11557" width="1.5703125" style="83" customWidth="1"/>
    <col min="11558" max="11558" width="7.5703125" style="83"/>
    <col min="11559" max="11559" width="1.5703125" style="83" customWidth="1"/>
    <col min="11560" max="11560" width="7.85546875" style="83" customWidth="1"/>
    <col min="11561" max="11561" width="1.5703125" style="83" customWidth="1"/>
    <col min="11562" max="11562" width="13.7109375" style="83" customWidth="1"/>
    <col min="11563" max="11563" width="1.28515625" style="83" customWidth="1"/>
    <col min="11564" max="11564" width="12.85546875" style="83" customWidth="1"/>
    <col min="11565" max="11565" width="1.5703125" style="83" customWidth="1"/>
    <col min="11566" max="11566" width="8.140625" style="83" customWidth="1"/>
    <col min="11567" max="11567" width="1.5703125" style="83" customWidth="1"/>
    <col min="11568" max="11568" width="13.140625" style="83" customWidth="1"/>
    <col min="11569" max="11569" width="1.5703125" style="83" customWidth="1"/>
    <col min="11570" max="11570" width="8.42578125" style="83" customWidth="1"/>
    <col min="11571" max="11571" width="1.28515625" style="83" customWidth="1"/>
    <col min="11572" max="11572" width="11.7109375" style="83" customWidth="1"/>
    <col min="11573" max="11573" width="1.5703125" style="83" customWidth="1"/>
    <col min="11574" max="11574" width="8.42578125" style="83" customWidth="1"/>
    <col min="11575" max="11575" width="1" style="83" customWidth="1"/>
    <col min="11576" max="11576" width="11.5703125" style="83" customWidth="1"/>
    <col min="11577" max="11577" width="1.5703125" style="83" customWidth="1"/>
    <col min="11578" max="11578" width="11" style="83" customWidth="1"/>
    <col min="11579" max="11579" width="1.5703125" style="83" customWidth="1"/>
    <col min="11580" max="11580" width="4.140625" style="83" customWidth="1"/>
    <col min="11581" max="11581" width="1.5703125" style="83" customWidth="1"/>
    <col min="11582" max="11582" width="11" style="83" customWidth="1"/>
    <col min="11583" max="11583" width="1.5703125" style="83" customWidth="1"/>
    <col min="11584" max="11584" width="11" style="83" customWidth="1"/>
    <col min="11585" max="11585" width="1.5703125" style="83" customWidth="1"/>
    <col min="11586" max="11586" width="11" style="83" customWidth="1"/>
    <col min="11587" max="11587" width="1.5703125" style="83" customWidth="1"/>
    <col min="11588" max="11588" width="11" style="83" customWidth="1"/>
    <col min="11589" max="11589" width="1.5703125" style="83" customWidth="1"/>
    <col min="11590" max="11590" width="11" style="83" customWidth="1"/>
    <col min="11591" max="11591" width="1.5703125" style="83" customWidth="1"/>
    <col min="11592" max="11592" width="11" style="83" customWidth="1"/>
    <col min="11593" max="11593" width="1.5703125" style="83" customWidth="1"/>
    <col min="11594" max="11594" width="11" style="83" customWidth="1"/>
    <col min="11595" max="11776" width="7.5703125" style="83"/>
    <col min="11777" max="11777" width="5" style="83" customWidth="1"/>
    <col min="11778" max="11778" width="2.42578125" style="83" customWidth="1"/>
    <col min="11779" max="11779" width="19.5703125" style="83" customWidth="1"/>
    <col min="11780" max="11780" width="2.42578125" style="83" customWidth="1"/>
    <col min="11781" max="11781" width="13.5703125" style="83" customWidth="1"/>
    <col min="11782" max="11782" width="1.5703125" style="83" customWidth="1"/>
    <col min="11783" max="11783" width="9.28515625" style="83" customWidth="1"/>
    <col min="11784" max="11784" width="1.5703125" style="83" customWidth="1"/>
    <col min="11785" max="11785" width="9.28515625" style="83" customWidth="1"/>
    <col min="11786" max="11786" width="2.42578125" style="83" customWidth="1"/>
    <col min="11787" max="11787" width="13.5703125" style="83" customWidth="1"/>
    <col min="11788" max="11788" width="1.5703125" style="83" customWidth="1"/>
    <col min="11789" max="11789" width="9.28515625" style="83" customWidth="1"/>
    <col min="11790" max="11790" width="1.5703125" style="83" customWidth="1"/>
    <col min="11791" max="11791" width="9.28515625" style="83" customWidth="1"/>
    <col min="11792" max="11792" width="2.42578125" style="83" customWidth="1"/>
    <col min="11793" max="11793" width="13.5703125" style="83" customWidth="1"/>
    <col min="11794" max="11794" width="1.5703125" style="83" customWidth="1"/>
    <col min="11795" max="11795" width="9.28515625" style="83" customWidth="1"/>
    <col min="11796" max="11796" width="1.5703125" style="83" customWidth="1"/>
    <col min="11797" max="11797" width="9.28515625" style="83" customWidth="1"/>
    <col min="11798" max="11798" width="2.42578125" style="83" customWidth="1"/>
    <col min="11799" max="11799" width="13.5703125" style="83" customWidth="1"/>
    <col min="11800" max="11800" width="1.5703125" style="83" customWidth="1"/>
    <col min="11801" max="11801" width="9.28515625" style="83" customWidth="1"/>
    <col min="11802" max="11802" width="1.5703125" style="83" customWidth="1"/>
    <col min="11803" max="11803" width="9.28515625" style="83" customWidth="1"/>
    <col min="11804" max="11805" width="1.5703125" style="83" customWidth="1"/>
    <col min="11806" max="11806" width="11.5703125" style="83" customWidth="1"/>
    <col min="11807" max="11807" width="1.5703125" style="83" customWidth="1"/>
    <col min="11808" max="11808" width="7.5703125" style="83"/>
    <col min="11809" max="11809" width="1.5703125" style="83" customWidth="1"/>
    <col min="11810" max="11810" width="7.5703125" style="83"/>
    <col min="11811" max="11811" width="1.5703125" style="83" customWidth="1"/>
    <col min="11812" max="11812" width="10.140625" style="83" customWidth="1"/>
    <col min="11813" max="11813" width="1.5703125" style="83" customWidth="1"/>
    <col min="11814" max="11814" width="7.5703125" style="83"/>
    <col min="11815" max="11815" width="1.5703125" style="83" customWidth="1"/>
    <col min="11816" max="11816" width="7.85546875" style="83" customWidth="1"/>
    <col min="11817" max="11817" width="1.5703125" style="83" customWidth="1"/>
    <col min="11818" max="11818" width="13.7109375" style="83" customWidth="1"/>
    <col min="11819" max="11819" width="1.28515625" style="83" customWidth="1"/>
    <col min="11820" max="11820" width="12.85546875" style="83" customWidth="1"/>
    <col min="11821" max="11821" width="1.5703125" style="83" customWidth="1"/>
    <col min="11822" max="11822" width="8.140625" style="83" customWidth="1"/>
    <col min="11823" max="11823" width="1.5703125" style="83" customWidth="1"/>
    <col min="11824" max="11824" width="13.140625" style="83" customWidth="1"/>
    <col min="11825" max="11825" width="1.5703125" style="83" customWidth="1"/>
    <col min="11826" max="11826" width="8.42578125" style="83" customWidth="1"/>
    <col min="11827" max="11827" width="1.28515625" style="83" customWidth="1"/>
    <col min="11828" max="11828" width="11.7109375" style="83" customWidth="1"/>
    <col min="11829" max="11829" width="1.5703125" style="83" customWidth="1"/>
    <col min="11830" max="11830" width="8.42578125" style="83" customWidth="1"/>
    <col min="11831" max="11831" width="1" style="83" customWidth="1"/>
    <col min="11832" max="11832" width="11.5703125" style="83" customWidth="1"/>
    <col min="11833" max="11833" width="1.5703125" style="83" customWidth="1"/>
    <col min="11834" max="11834" width="11" style="83" customWidth="1"/>
    <col min="11835" max="11835" width="1.5703125" style="83" customWidth="1"/>
    <col min="11836" max="11836" width="4.140625" style="83" customWidth="1"/>
    <col min="11837" max="11837" width="1.5703125" style="83" customWidth="1"/>
    <col min="11838" max="11838" width="11" style="83" customWidth="1"/>
    <col min="11839" max="11839" width="1.5703125" style="83" customWidth="1"/>
    <col min="11840" max="11840" width="11" style="83" customWidth="1"/>
    <col min="11841" max="11841" width="1.5703125" style="83" customWidth="1"/>
    <col min="11842" max="11842" width="11" style="83" customWidth="1"/>
    <col min="11843" max="11843" width="1.5703125" style="83" customWidth="1"/>
    <col min="11844" max="11844" width="11" style="83" customWidth="1"/>
    <col min="11845" max="11845" width="1.5703125" style="83" customWidth="1"/>
    <col min="11846" max="11846" width="11" style="83" customWidth="1"/>
    <col min="11847" max="11847" width="1.5703125" style="83" customWidth="1"/>
    <col min="11848" max="11848" width="11" style="83" customWidth="1"/>
    <col min="11849" max="11849" width="1.5703125" style="83" customWidth="1"/>
    <col min="11850" max="11850" width="11" style="83" customWidth="1"/>
    <col min="11851" max="12032" width="7.5703125" style="83"/>
    <col min="12033" max="12033" width="5" style="83" customWidth="1"/>
    <col min="12034" max="12034" width="2.42578125" style="83" customWidth="1"/>
    <col min="12035" max="12035" width="19.5703125" style="83" customWidth="1"/>
    <col min="12036" max="12036" width="2.42578125" style="83" customWidth="1"/>
    <col min="12037" max="12037" width="13.5703125" style="83" customWidth="1"/>
    <col min="12038" max="12038" width="1.5703125" style="83" customWidth="1"/>
    <col min="12039" max="12039" width="9.28515625" style="83" customWidth="1"/>
    <col min="12040" max="12040" width="1.5703125" style="83" customWidth="1"/>
    <col min="12041" max="12041" width="9.28515625" style="83" customWidth="1"/>
    <col min="12042" max="12042" width="2.42578125" style="83" customWidth="1"/>
    <col min="12043" max="12043" width="13.5703125" style="83" customWidth="1"/>
    <col min="12044" max="12044" width="1.5703125" style="83" customWidth="1"/>
    <col min="12045" max="12045" width="9.28515625" style="83" customWidth="1"/>
    <col min="12046" max="12046" width="1.5703125" style="83" customWidth="1"/>
    <col min="12047" max="12047" width="9.28515625" style="83" customWidth="1"/>
    <col min="12048" max="12048" width="2.42578125" style="83" customWidth="1"/>
    <col min="12049" max="12049" width="13.5703125" style="83" customWidth="1"/>
    <col min="12050" max="12050" width="1.5703125" style="83" customWidth="1"/>
    <col min="12051" max="12051" width="9.28515625" style="83" customWidth="1"/>
    <col min="12052" max="12052" width="1.5703125" style="83" customWidth="1"/>
    <col min="12053" max="12053" width="9.28515625" style="83" customWidth="1"/>
    <col min="12054" max="12054" width="2.42578125" style="83" customWidth="1"/>
    <col min="12055" max="12055" width="13.5703125" style="83" customWidth="1"/>
    <col min="12056" max="12056" width="1.5703125" style="83" customWidth="1"/>
    <col min="12057" max="12057" width="9.28515625" style="83" customWidth="1"/>
    <col min="12058" max="12058" width="1.5703125" style="83" customWidth="1"/>
    <col min="12059" max="12059" width="9.28515625" style="83" customWidth="1"/>
    <col min="12060" max="12061" width="1.5703125" style="83" customWidth="1"/>
    <col min="12062" max="12062" width="11.5703125" style="83" customWidth="1"/>
    <col min="12063" max="12063" width="1.5703125" style="83" customWidth="1"/>
    <col min="12064" max="12064" width="7.5703125" style="83"/>
    <col min="12065" max="12065" width="1.5703125" style="83" customWidth="1"/>
    <col min="12066" max="12066" width="7.5703125" style="83"/>
    <col min="12067" max="12067" width="1.5703125" style="83" customWidth="1"/>
    <col min="12068" max="12068" width="10.140625" style="83" customWidth="1"/>
    <col min="12069" max="12069" width="1.5703125" style="83" customWidth="1"/>
    <col min="12070" max="12070" width="7.5703125" style="83"/>
    <col min="12071" max="12071" width="1.5703125" style="83" customWidth="1"/>
    <col min="12072" max="12072" width="7.85546875" style="83" customWidth="1"/>
    <col min="12073" max="12073" width="1.5703125" style="83" customWidth="1"/>
    <col min="12074" max="12074" width="13.7109375" style="83" customWidth="1"/>
    <col min="12075" max="12075" width="1.28515625" style="83" customWidth="1"/>
    <col min="12076" max="12076" width="12.85546875" style="83" customWidth="1"/>
    <col min="12077" max="12077" width="1.5703125" style="83" customWidth="1"/>
    <col min="12078" max="12078" width="8.140625" style="83" customWidth="1"/>
    <col min="12079" max="12079" width="1.5703125" style="83" customWidth="1"/>
    <col min="12080" max="12080" width="13.140625" style="83" customWidth="1"/>
    <col min="12081" max="12081" width="1.5703125" style="83" customWidth="1"/>
    <col min="12082" max="12082" width="8.42578125" style="83" customWidth="1"/>
    <col min="12083" max="12083" width="1.28515625" style="83" customWidth="1"/>
    <col min="12084" max="12084" width="11.7109375" style="83" customWidth="1"/>
    <col min="12085" max="12085" width="1.5703125" style="83" customWidth="1"/>
    <col min="12086" max="12086" width="8.42578125" style="83" customWidth="1"/>
    <col min="12087" max="12087" width="1" style="83" customWidth="1"/>
    <col min="12088" max="12088" width="11.5703125" style="83" customWidth="1"/>
    <col min="12089" max="12089" width="1.5703125" style="83" customWidth="1"/>
    <col min="12090" max="12090" width="11" style="83" customWidth="1"/>
    <col min="12091" max="12091" width="1.5703125" style="83" customWidth="1"/>
    <col min="12092" max="12092" width="4.140625" style="83" customWidth="1"/>
    <col min="12093" max="12093" width="1.5703125" style="83" customWidth="1"/>
    <col min="12094" max="12094" width="11" style="83" customWidth="1"/>
    <col min="12095" max="12095" width="1.5703125" style="83" customWidth="1"/>
    <col min="12096" max="12096" width="11" style="83" customWidth="1"/>
    <col min="12097" max="12097" width="1.5703125" style="83" customWidth="1"/>
    <col min="12098" max="12098" width="11" style="83" customWidth="1"/>
    <col min="12099" max="12099" width="1.5703125" style="83" customWidth="1"/>
    <col min="12100" max="12100" width="11" style="83" customWidth="1"/>
    <col min="12101" max="12101" width="1.5703125" style="83" customWidth="1"/>
    <col min="12102" max="12102" width="11" style="83" customWidth="1"/>
    <col min="12103" max="12103" width="1.5703125" style="83" customWidth="1"/>
    <col min="12104" max="12104" width="11" style="83" customWidth="1"/>
    <col min="12105" max="12105" width="1.5703125" style="83" customWidth="1"/>
    <col min="12106" max="12106" width="11" style="83" customWidth="1"/>
    <col min="12107" max="12288" width="7.5703125" style="83"/>
    <col min="12289" max="12289" width="5" style="83" customWidth="1"/>
    <col min="12290" max="12290" width="2.42578125" style="83" customWidth="1"/>
    <col min="12291" max="12291" width="19.5703125" style="83" customWidth="1"/>
    <col min="12292" max="12292" width="2.42578125" style="83" customWidth="1"/>
    <col min="12293" max="12293" width="13.5703125" style="83" customWidth="1"/>
    <col min="12294" max="12294" width="1.5703125" style="83" customWidth="1"/>
    <col min="12295" max="12295" width="9.28515625" style="83" customWidth="1"/>
    <col min="12296" max="12296" width="1.5703125" style="83" customWidth="1"/>
    <col min="12297" max="12297" width="9.28515625" style="83" customWidth="1"/>
    <col min="12298" max="12298" width="2.42578125" style="83" customWidth="1"/>
    <col min="12299" max="12299" width="13.5703125" style="83" customWidth="1"/>
    <col min="12300" max="12300" width="1.5703125" style="83" customWidth="1"/>
    <col min="12301" max="12301" width="9.28515625" style="83" customWidth="1"/>
    <col min="12302" max="12302" width="1.5703125" style="83" customWidth="1"/>
    <col min="12303" max="12303" width="9.28515625" style="83" customWidth="1"/>
    <col min="12304" max="12304" width="2.42578125" style="83" customWidth="1"/>
    <col min="12305" max="12305" width="13.5703125" style="83" customWidth="1"/>
    <col min="12306" max="12306" width="1.5703125" style="83" customWidth="1"/>
    <col min="12307" max="12307" width="9.28515625" style="83" customWidth="1"/>
    <col min="12308" max="12308" width="1.5703125" style="83" customWidth="1"/>
    <col min="12309" max="12309" width="9.28515625" style="83" customWidth="1"/>
    <col min="12310" max="12310" width="2.42578125" style="83" customWidth="1"/>
    <col min="12311" max="12311" width="13.5703125" style="83" customWidth="1"/>
    <col min="12312" max="12312" width="1.5703125" style="83" customWidth="1"/>
    <col min="12313" max="12313" width="9.28515625" style="83" customWidth="1"/>
    <col min="12314" max="12314" width="1.5703125" style="83" customWidth="1"/>
    <col min="12315" max="12315" width="9.28515625" style="83" customWidth="1"/>
    <col min="12316" max="12317" width="1.5703125" style="83" customWidth="1"/>
    <col min="12318" max="12318" width="11.5703125" style="83" customWidth="1"/>
    <col min="12319" max="12319" width="1.5703125" style="83" customWidth="1"/>
    <col min="12320" max="12320" width="7.5703125" style="83"/>
    <col min="12321" max="12321" width="1.5703125" style="83" customWidth="1"/>
    <col min="12322" max="12322" width="7.5703125" style="83"/>
    <col min="12323" max="12323" width="1.5703125" style="83" customWidth="1"/>
    <col min="12324" max="12324" width="10.140625" style="83" customWidth="1"/>
    <col min="12325" max="12325" width="1.5703125" style="83" customWidth="1"/>
    <col min="12326" max="12326" width="7.5703125" style="83"/>
    <col min="12327" max="12327" width="1.5703125" style="83" customWidth="1"/>
    <col min="12328" max="12328" width="7.85546875" style="83" customWidth="1"/>
    <col min="12329" max="12329" width="1.5703125" style="83" customWidth="1"/>
    <col min="12330" max="12330" width="13.7109375" style="83" customWidth="1"/>
    <col min="12331" max="12331" width="1.28515625" style="83" customWidth="1"/>
    <col min="12332" max="12332" width="12.85546875" style="83" customWidth="1"/>
    <col min="12333" max="12333" width="1.5703125" style="83" customWidth="1"/>
    <col min="12334" max="12334" width="8.140625" style="83" customWidth="1"/>
    <col min="12335" max="12335" width="1.5703125" style="83" customWidth="1"/>
    <col min="12336" max="12336" width="13.140625" style="83" customWidth="1"/>
    <col min="12337" max="12337" width="1.5703125" style="83" customWidth="1"/>
    <col min="12338" max="12338" width="8.42578125" style="83" customWidth="1"/>
    <col min="12339" max="12339" width="1.28515625" style="83" customWidth="1"/>
    <col min="12340" max="12340" width="11.7109375" style="83" customWidth="1"/>
    <col min="12341" max="12341" width="1.5703125" style="83" customWidth="1"/>
    <col min="12342" max="12342" width="8.42578125" style="83" customWidth="1"/>
    <col min="12343" max="12343" width="1" style="83" customWidth="1"/>
    <col min="12344" max="12344" width="11.5703125" style="83" customWidth="1"/>
    <col min="12345" max="12345" width="1.5703125" style="83" customWidth="1"/>
    <col min="12346" max="12346" width="11" style="83" customWidth="1"/>
    <col min="12347" max="12347" width="1.5703125" style="83" customWidth="1"/>
    <col min="12348" max="12348" width="4.140625" style="83" customWidth="1"/>
    <col min="12349" max="12349" width="1.5703125" style="83" customWidth="1"/>
    <col min="12350" max="12350" width="11" style="83" customWidth="1"/>
    <col min="12351" max="12351" width="1.5703125" style="83" customWidth="1"/>
    <col min="12352" max="12352" width="11" style="83" customWidth="1"/>
    <col min="12353" max="12353" width="1.5703125" style="83" customWidth="1"/>
    <col min="12354" max="12354" width="11" style="83" customWidth="1"/>
    <col min="12355" max="12355" width="1.5703125" style="83" customWidth="1"/>
    <col min="12356" max="12356" width="11" style="83" customWidth="1"/>
    <col min="12357" max="12357" width="1.5703125" style="83" customWidth="1"/>
    <col min="12358" max="12358" width="11" style="83" customWidth="1"/>
    <col min="12359" max="12359" width="1.5703125" style="83" customWidth="1"/>
    <col min="12360" max="12360" width="11" style="83" customWidth="1"/>
    <col min="12361" max="12361" width="1.5703125" style="83" customWidth="1"/>
    <col min="12362" max="12362" width="11" style="83" customWidth="1"/>
    <col min="12363" max="12544" width="7.5703125" style="83"/>
    <col min="12545" max="12545" width="5" style="83" customWidth="1"/>
    <col min="12546" max="12546" width="2.42578125" style="83" customWidth="1"/>
    <col min="12547" max="12547" width="19.5703125" style="83" customWidth="1"/>
    <col min="12548" max="12548" width="2.42578125" style="83" customWidth="1"/>
    <col min="12549" max="12549" width="13.5703125" style="83" customWidth="1"/>
    <col min="12550" max="12550" width="1.5703125" style="83" customWidth="1"/>
    <col min="12551" max="12551" width="9.28515625" style="83" customWidth="1"/>
    <col min="12552" max="12552" width="1.5703125" style="83" customWidth="1"/>
    <col min="12553" max="12553" width="9.28515625" style="83" customWidth="1"/>
    <col min="12554" max="12554" width="2.42578125" style="83" customWidth="1"/>
    <col min="12555" max="12555" width="13.5703125" style="83" customWidth="1"/>
    <col min="12556" max="12556" width="1.5703125" style="83" customWidth="1"/>
    <col min="12557" max="12557" width="9.28515625" style="83" customWidth="1"/>
    <col min="12558" max="12558" width="1.5703125" style="83" customWidth="1"/>
    <col min="12559" max="12559" width="9.28515625" style="83" customWidth="1"/>
    <col min="12560" max="12560" width="2.42578125" style="83" customWidth="1"/>
    <col min="12561" max="12561" width="13.5703125" style="83" customWidth="1"/>
    <col min="12562" max="12562" width="1.5703125" style="83" customWidth="1"/>
    <col min="12563" max="12563" width="9.28515625" style="83" customWidth="1"/>
    <col min="12564" max="12564" width="1.5703125" style="83" customWidth="1"/>
    <col min="12565" max="12565" width="9.28515625" style="83" customWidth="1"/>
    <col min="12566" max="12566" width="2.42578125" style="83" customWidth="1"/>
    <col min="12567" max="12567" width="13.5703125" style="83" customWidth="1"/>
    <col min="12568" max="12568" width="1.5703125" style="83" customWidth="1"/>
    <col min="12569" max="12569" width="9.28515625" style="83" customWidth="1"/>
    <col min="12570" max="12570" width="1.5703125" style="83" customWidth="1"/>
    <col min="12571" max="12571" width="9.28515625" style="83" customWidth="1"/>
    <col min="12572" max="12573" width="1.5703125" style="83" customWidth="1"/>
    <col min="12574" max="12574" width="11.5703125" style="83" customWidth="1"/>
    <col min="12575" max="12575" width="1.5703125" style="83" customWidth="1"/>
    <col min="12576" max="12576" width="7.5703125" style="83"/>
    <col min="12577" max="12577" width="1.5703125" style="83" customWidth="1"/>
    <col min="12578" max="12578" width="7.5703125" style="83"/>
    <col min="12579" max="12579" width="1.5703125" style="83" customWidth="1"/>
    <col min="12580" max="12580" width="10.140625" style="83" customWidth="1"/>
    <col min="12581" max="12581" width="1.5703125" style="83" customWidth="1"/>
    <col min="12582" max="12582" width="7.5703125" style="83"/>
    <col min="12583" max="12583" width="1.5703125" style="83" customWidth="1"/>
    <col min="12584" max="12584" width="7.85546875" style="83" customWidth="1"/>
    <col min="12585" max="12585" width="1.5703125" style="83" customWidth="1"/>
    <col min="12586" max="12586" width="13.7109375" style="83" customWidth="1"/>
    <col min="12587" max="12587" width="1.28515625" style="83" customWidth="1"/>
    <col min="12588" max="12588" width="12.85546875" style="83" customWidth="1"/>
    <col min="12589" max="12589" width="1.5703125" style="83" customWidth="1"/>
    <col min="12590" max="12590" width="8.140625" style="83" customWidth="1"/>
    <col min="12591" max="12591" width="1.5703125" style="83" customWidth="1"/>
    <col min="12592" max="12592" width="13.140625" style="83" customWidth="1"/>
    <col min="12593" max="12593" width="1.5703125" style="83" customWidth="1"/>
    <col min="12594" max="12594" width="8.42578125" style="83" customWidth="1"/>
    <col min="12595" max="12595" width="1.28515625" style="83" customWidth="1"/>
    <col min="12596" max="12596" width="11.7109375" style="83" customWidth="1"/>
    <col min="12597" max="12597" width="1.5703125" style="83" customWidth="1"/>
    <col min="12598" max="12598" width="8.42578125" style="83" customWidth="1"/>
    <col min="12599" max="12599" width="1" style="83" customWidth="1"/>
    <col min="12600" max="12600" width="11.5703125" style="83" customWidth="1"/>
    <col min="12601" max="12601" width="1.5703125" style="83" customWidth="1"/>
    <col min="12602" max="12602" width="11" style="83" customWidth="1"/>
    <col min="12603" max="12603" width="1.5703125" style="83" customWidth="1"/>
    <col min="12604" max="12604" width="4.140625" style="83" customWidth="1"/>
    <col min="12605" max="12605" width="1.5703125" style="83" customWidth="1"/>
    <col min="12606" max="12606" width="11" style="83" customWidth="1"/>
    <col min="12607" max="12607" width="1.5703125" style="83" customWidth="1"/>
    <col min="12608" max="12608" width="11" style="83" customWidth="1"/>
    <col min="12609" max="12609" width="1.5703125" style="83" customWidth="1"/>
    <col min="12610" max="12610" width="11" style="83" customWidth="1"/>
    <col min="12611" max="12611" width="1.5703125" style="83" customWidth="1"/>
    <col min="12612" max="12612" width="11" style="83" customWidth="1"/>
    <col min="12613" max="12613" width="1.5703125" style="83" customWidth="1"/>
    <col min="12614" max="12614" width="11" style="83" customWidth="1"/>
    <col min="12615" max="12615" width="1.5703125" style="83" customWidth="1"/>
    <col min="12616" max="12616" width="11" style="83" customWidth="1"/>
    <col min="12617" max="12617" width="1.5703125" style="83" customWidth="1"/>
    <col min="12618" max="12618" width="11" style="83" customWidth="1"/>
    <col min="12619" max="12800" width="7.5703125" style="83"/>
    <col min="12801" max="12801" width="5" style="83" customWidth="1"/>
    <col min="12802" max="12802" width="2.42578125" style="83" customWidth="1"/>
    <col min="12803" max="12803" width="19.5703125" style="83" customWidth="1"/>
    <col min="12804" max="12804" width="2.42578125" style="83" customWidth="1"/>
    <col min="12805" max="12805" width="13.5703125" style="83" customWidth="1"/>
    <col min="12806" max="12806" width="1.5703125" style="83" customWidth="1"/>
    <col min="12807" max="12807" width="9.28515625" style="83" customWidth="1"/>
    <col min="12808" max="12808" width="1.5703125" style="83" customWidth="1"/>
    <col min="12809" max="12809" width="9.28515625" style="83" customWidth="1"/>
    <col min="12810" max="12810" width="2.42578125" style="83" customWidth="1"/>
    <col min="12811" max="12811" width="13.5703125" style="83" customWidth="1"/>
    <col min="12812" max="12812" width="1.5703125" style="83" customWidth="1"/>
    <col min="12813" max="12813" width="9.28515625" style="83" customWidth="1"/>
    <col min="12814" max="12814" width="1.5703125" style="83" customWidth="1"/>
    <col min="12815" max="12815" width="9.28515625" style="83" customWidth="1"/>
    <col min="12816" max="12816" width="2.42578125" style="83" customWidth="1"/>
    <col min="12817" max="12817" width="13.5703125" style="83" customWidth="1"/>
    <col min="12818" max="12818" width="1.5703125" style="83" customWidth="1"/>
    <col min="12819" max="12819" width="9.28515625" style="83" customWidth="1"/>
    <col min="12820" max="12820" width="1.5703125" style="83" customWidth="1"/>
    <col min="12821" max="12821" width="9.28515625" style="83" customWidth="1"/>
    <col min="12822" max="12822" width="2.42578125" style="83" customWidth="1"/>
    <col min="12823" max="12823" width="13.5703125" style="83" customWidth="1"/>
    <col min="12824" max="12824" width="1.5703125" style="83" customWidth="1"/>
    <col min="12825" max="12825" width="9.28515625" style="83" customWidth="1"/>
    <col min="12826" max="12826" width="1.5703125" style="83" customWidth="1"/>
    <col min="12827" max="12827" width="9.28515625" style="83" customWidth="1"/>
    <col min="12828" max="12829" width="1.5703125" style="83" customWidth="1"/>
    <col min="12830" max="12830" width="11.5703125" style="83" customWidth="1"/>
    <col min="12831" max="12831" width="1.5703125" style="83" customWidth="1"/>
    <col min="12832" max="12832" width="7.5703125" style="83"/>
    <col min="12833" max="12833" width="1.5703125" style="83" customWidth="1"/>
    <col min="12834" max="12834" width="7.5703125" style="83"/>
    <col min="12835" max="12835" width="1.5703125" style="83" customWidth="1"/>
    <col min="12836" max="12836" width="10.140625" style="83" customWidth="1"/>
    <col min="12837" max="12837" width="1.5703125" style="83" customWidth="1"/>
    <col min="12838" max="12838" width="7.5703125" style="83"/>
    <col min="12839" max="12839" width="1.5703125" style="83" customWidth="1"/>
    <col min="12840" max="12840" width="7.85546875" style="83" customWidth="1"/>
    <col min="12841" max="12841" width="1.5703125" style="83" customWidth="1"/>
    <col min="12842" max="12842" width="13.7109375" style="83" customWidth="1"/>
    <col min="12843" max="12843" width="1.28515625" style="83" customWidth="1"/>
    <col min="12844" max="12844" width="12.85546875" style="83" customWidth="1"/>
    <col min="12845" max="12845" width="1.5703125" style="83" customWidth="1"/>
    <col min="12846" max="12846" width="8.140625" style="83" customWidth="1"/>
    <col min="12847" max="12847" width="1.5703125" style="83" customWidth="1"/>
    <col min="12848" max="12848" width="13.140625" style="83" customWidth="1"/>
    <col min="12849" max="12849" width="1.5703125" style="83" customWidth="1"/>
    <col min="12850" max="12850" width="8.42578125" style="83" customWidth="1"/>
    <col min="12851" max="12851" width="1.28515625" style="83" customWidth="1"/>
    <col min="12852" max="12852" width="11.7109375" style="83" customWidth="1"/>
    <col min="12853" max="12853" width="1.5703125" style="83" customWidth="1"/>
    <col min="12854" max="12854" width="8.42578125" style="83" customWidth="1"/>
    <col min="12855" max="12855" width="1" style="83" customWidth="1"/>
    <col min="12856" max="12856" width="11.5703125" style="83" customWidth="1"/>
    <col min="12857" max="12857" width="1.5703125" style="83" customWidth="1"/>
    <col min="12858" max="12858" width="11" style="83" customWidth="1"/>
    <col min="12859" max="12859" width="1.5703125" style="83" customWidth="1"/>
    <col min="12860" max="12860" width="4.140625" style="83" customWidth="1"/>
    <col min="12861" max="12861" width="1.5703125" style="83" customWidth="1"/>
    <col min="12862" max="12862" width="11" style="83" customWidth="1"/>
    <col min="12863" max="12863" width="1.5703125" style="83" customWidth="1"/>
    <col min="12864" max="12864" width="11" style="83" customWidth="1"/>
    <col min="12865" max="12865" width="1.5703125" style="83" customWidth="1"/>
    <col min="12866" max="12866" width="11" style="83" customWidth="1"/>
    <col min="12867" max="12867" width="1.5703125" style="83" customWidth="1"/>
    <col min="12868" max="12868" width="11" style="83" customWidth="1"/>
    <col min="12869" max="12869" width="1.5703125" style="83" customWidth="1"/>
    <col min="12870" max="12870" width="11" style="83" customWidth="1"/>
    <col min="12871" max="12871" width="1.5703125" style="83" customWidth="1"/>
    <col min="12872" max="12872" width="11" style="83" customWidth="1"/>
    <col min="12873" max="12873" width="1.5703125" style="83" customWidth="1"/>
    <col min="12874" max="12874" width="11" style="83" customWidth="1"/>
    <col min="12875" max="13056" width="7.5703125" style="83"/>
    <col min="13057" max="13057" width="5" style="83" customWidth="1"/>
    <col min="13058" max="13058" width="2.42578125" style="83" customWidth="1"/>
    <col min="13059" max="13059" width="19.5703125" style="83" customWidth="1"/>
    <col min="13060" max="13060" width="2.42578125" style="83" customWidth="1"/>
    <col min="13061" max="13061" width="13.5703125" style="83" customWidth="1"/>
    <col min="13062" max="13062" width="1.5703125" style="83" customWidth="1"/>
    <col min="13063" max="13063" width="9.28515625" style="83" customWidth="1"/>
    <col min="13064" max="13064" width="1.5703125" style="83" customWidth="1"/>
    <col min="13065" max="13065" width="9.28515625" style="83" customWidth="1"/>
    <col min="13066" max="13066" width="2.42578125" style="83" customWidth="1"/>
    <col min="13067" max="13067" width="13.5703125" style="83" customWidth="1"/>
    <col min="13068" max="13068" width="1.5703125" style="83" customWidth="1"/>
    <col min="13069" max="13069" width="9.28515625" style="83" customWidth="1"/>
    <col min="13070" max="13070" width="1.5703125" style="83" customWidth="1"/>
    <col min="13071" max="13071" width="9.28515625" style="83" customWidth="1"/>
    <col min="13072" max="13072" width="2.42578125" style="83" customWidth="1"/>
    <col min="13073" max="13073" width="13.5703125" style="83" customWidth="1"/>
    <col min="13074" max="13074" width="1.5703125" style="83" customWidth="1"/>
    <col min="13075" max="13075" width="9.28515625" style="83" customWidth="1"/>
    <col min="13076" max="13076" width="1.5703125" style="83" customWidth="1"/>
    <col min="13077" max="13077" width="9.28515625" style="83" customWidth="1"/>
    <col min="13078" max="13078" width="2.42578125" style="83" customWidth="1"/>
    <col min="13079" max="13079" width="13.5703125" style="83" customWidth="1"/>
    <col min="13080" max="13080" width="1.5703125" style="83" customWidth="1"/>
    <col min="13081" max="13081" width="9.28515625" style="83" customWidth="1"/>
    <col min="13082" max="13082" width="1.5703125" style="83" customWidth="1"/>
    <col min="13083" max="13083" width="9.28515625" style="83" customWidth="1"/>
    <col min="13084" max="13085" width="1.5703125" style="83" customWidth="1"/>
    <col min="13086" max="13086" width="11.5703125" style="83" customWidth="1"/>
    <col min="13087" max="13087" width="1.5703125" style="83" customWidth="1"/>
    <col min="13088" max="13088" width="7.5703125" style="83"/>
    <col min="13089" max="13089" width="1.5703125" style="83" customWidth="1"/>
    <col min="13090" max="13090" width="7.5703125" style="83"/>
    <col min="13091" max="13091" width="1.5703125" style="83" customWidth="1"/>
    <col min="13092" max="13092" width="10.140625" style="83" customWidth="1"/>
    <col min="13093" max="13093" width="1.5703125" style="83" customWidth="1"/>
    <col min="13094" max="13094" width="7.5703125" style="83"/>
    <col min="13095" max="13095" width="1.5703125" style="83" customWidth="1"/>
    <col min="13096" max="13096" width="7.85546875" style="83" customWidth="1"/>
    <col min="13097" max="13097" width="1.5703125" style="83" customWidth="1"/>
    <col min="13098" max="13098" width="13.7109375" style="83" customWidth="1"/>
    <col min="13099" max="13099" width="1.28515625" style="83" customWidth="1"/>
    <col min="13100" max="13100" width="12.85546875" style="83" customWidth="1"/>
    <col min="13101" max="13101" width="1.5703125" style="83" customWidth="1"/>
    <col min="13102" max="13102" width="8.140625" style="83" customWidth="1"/>
    <col min="13103" max="13103" width="1.5703125" style="83" customWidth="1"/>
    <col min="13104" max="13104" width="13.140625" style="83" customWidth="1"/>
    <col min="13105" max="13105" width="1.5703125" style="83" customWidth="1"/>
    <col min="13106" max="13106" width="8.42578125" style="83" customWidth="1"/>
    <col min="13107" max="13107" width="1.28515625" style="83" customWidth="1"/>
    <col min="13108" max="13108" width="11.7109375" style="83" customWidth="1"/>
    <col min="13109" max="13109" width="1.5703125" style="83" customWidth="1"/>
    <col min="13110" max="13110" width="8.42578125" style="83" customWidth="1"/>
    <col min="13111" max="13111" width="1" style="83" customWidth="1"/>
    <col min="13112" max="13112" width="11.5703125" style="83" customWidth="1"/>
    <col min="13113" max="13113" width="1.5703125" style="83" customWidth="1"/>
    <col min="13114" max="13114" width="11" style="83" customWidth="1"/>
    <col min="13115" max="13115" width="1.5703125" style="83" customWidth="1"/>
    <col min="13116" max="13116" width="4.140625" style="83" customWidth="1"/>
    <col min="13117" max="13117" width="1.5703125" style="83" customWidth="1"/>
    <col min="13118" max="13118" width="11" style="83" customWidth="1"/>
    <col min="13119" max="13119" width="1.5703125" style="83" customWidth="1"/>
    <col min="13120" max="13120" width="11" style="83" customWidth="1"/>
    <col min="13121" max="13121" width="1.5703125" style="83" customWidth="1"/>
    <col min="13122" max="13122" width="11" style="83" customWidth="1"/>
    <col min="13123" max="13123" width="1.5703125" style="83" customWidth="1"/>
    <col min="13124" max="13124" width="11" style="83" customWidth="1"/>
    <col min="13125" max="13125" width="1.5703125" style="83" customWidth="1"/>
    <col min="13126" max="13126" width="11" style="83" customWidth="1"/>
    <col min="13127" max="13127" width="1.5703125" style="83" customWidth="1"/>
    <col min="13128" max="13128" width="11" style="83" customWidth="1"/>
    <col min="13129" max="13129" width="1.5703125" style="83" customWidth="1"/>
    <col min="13130" max="13130" width="11" style="83" customWidth="1"/>
    <col min="13131" max="13312" width="7.5703125" style="83"/>
    <col min="13313" max="13313" width="5" style="83" customWidth="1"/>
    <col min="13314" max="13314" width="2.42578125" style="83" customWidth="1"/>
    <col min="13315" max="13315" width="19.5703125" style="83" customWidth="1"/>
    <col min="13316" max="13316" width="2.42578125" style="83" customWidth="1"/>
    <col min="13317" max="13317" width="13.5703125" style="83" customWidth="1"/>
    <col min="13318" max="13318" width="1.5703125" style="83" customWidth="1"/>
    <col min="13319" max="13319" width="9.28515625" style="83" customWidth="1"/>
    <col min="13320" max="13320" width="1.5703125" style="83" customWidth="1"/>
    <col min="13321" max="13321" width="9.28515625" style="83" customWidth="1"/>
    <col min="13322" max="13322" width="2.42578125" style="83" customWidth="1"/>
    <col min="13323" max="13323" width="13.5703125" style="83" customWidth="1"/>
    <col min="13324" max="13324" width="1.5703125" style="83" customWidth="1"/>
    <col min="13325" max="13325" width="9.28515625" style="83" customWidth="1"/>
    <col min="13326" max="13326" width="1.5703125" style="83" customWidth="1"/>
    <col min="13327" max="13327" width="9.28515625" style="83" customWidth="1"/>
    <col min="13328" max="13328" width="2.42578125" style="83" customWidth="1"/>
    <col min="13329" max="13329" width="13.5703125" style="83" customWidth="1"/>
    <col min="13330" max="13330" width="1.5703125" style="83" customWidth="1"/>
    <col min="13331" max="13331" width="9.28515625" style="83" customWidth="1"/>
    <col min="13332" max="13332" width="1.5703125" style="83" customWidth="1"/>
    <col min="13333" max="13333" width="9.28515625" style="83" customWidth="1"/>
    <col min="13334" max="13334" width="2.42578125" style="83" customWidth="1"/>
    <col min="13335" max="13335" width="13.5703125" style="83" customWidth="1"/>
    <col min="13336" max="13336" width="1.5703125" style="83" customWidth="1"/>
    <col min="13337" max="13337" width="9.28515625" style="83" customWidth="1"/>
    <col min="13338" max="13338" width="1.5703125" style="83" customWidth="1"/>
    <col min="13339" max="13339" width="9.28515625" style="83" customWidth="1"/>
    <col min="13340" max="13341" width="1.5703125" style="83" customWidth="1"/>
    <col min="13342" max="13342" width="11.5703125" style="83" customWidth="1"/>
    <col min="13343" max="13343" width="1.5703125" style="83" customWidth="1"/>
    <col min="13344" max="13344" width="7.5703125" style="83"/>
    <col min="13345" max="13345" width="1.5703125" style="83" customWidth="1"/>
    <col min="13346" max="13346" width="7.5703125" style="83"/>
    <col min="13347" max="13347" width="1.5703125" style="83" customWidth="1"/>
    <col min="13348" max="13348" width="10.140625" style="83" customWidth="1"/>
    <col min="13349" max="13349" width="1.5703125" style="83" customWidth="1"/>
    <col min="13350" max="13350" width="7.5703125" style="83"/>
    <col min="13351" max="13351" width="1.5703125" style="83" customWidth="1"/>
    <col min="13352" max="13352" width="7.85546875" style="83" customWidth="1"/>
    <col min="13353" max="13353" width="1.5703125" style="83" customWidth="1"/>
    <col min="13354" max="13354" width="13.7109375" style="83" customWidth="1"/>
    <col min="13355" max="13355" width="1.28515625" style="83" customWidth="1"/>
    <col min="13356" max="13356" width="12.85546875" style="83" customWidth="1"/>
    <col min="13357" max="13357" width="1.5703125" style="83" customWidth="1"/>
    <col min="13358" max="13358" width="8.140625" style="83" customWidth="1"/>
    <col min="13359" max="13359" width="1.5703125" style="83" customWidth="1"/>
    <col min="13360" max="13360" width="13.140625" style="83" customWidth="1"/>
    <col min="13361" max="13361" width="1.5703125" style="83" customWidth="1"/>
    <col min="13362" max="13362" width="8.42578125" style="83" customWidth="1"/>
    <col min="13363" max="13363" width="1.28515625" style="83" customWidth="1"/>
    <col min="13364" max="13364" width="11.7109375" style="83" customWidth="1"/>
    <col min="13365" max="13365" width="1.5703125" style="83" customWidth="1"/>
    <col min="13366" max="13366" width="8.42578125" style="83" customWidth="1"/>
    <col min="13367" max="13367" width="1" style="83" customWidth="1"/>
    <col min="13368" max="13368" width="11.5703125" style="83" customWidth="1"/>
    <col min="13369" max="13369" width="1.5703125" style="83" customWidth="1"/>
    <col min="13370" max="13370" width="11" style="83" customWidth="1"/>
    <col min="13371" max="13371" width="1.5703125" style="83" customWidth="1"/>
    <col min="13372" max="13372" width="4.140625" style="83" customWidth="1"/>
    <col min="13373" max="13373" width="1.5703125" style="83" customWidth="1"/>
    <col min="13374" max="13374" width="11" style="83" customWidth="1"/>
    <col min="13375" max="13375" width="1.5703125" style="83" customWidth="1"/>
    <col min="13376" max="13376" width="11" style="83" customWidth="1"/>
    <col min="13377" max="13377" width="1.5703125" style="83" customWidth="1"/>
    <col min="13378" max="13378" width="11" style="83" customWidth="1"/>
    <col min="13379" max="13379" width="1.5703125" style="83" customWidth="1"/>
    <col min="13380" max="13380" width="11" style="83" customWidth="1"/>
    <col min="13381" max="13381" width="1.5703125" style="83" customWidth="1"/>
    <col min="13382" max="13382" width="11" style="83" customWidth="1"/>
    <col min="13383" max="13383" width="1.5703125" style="83" customWidth="1"/>
    <col min="13384" max="13384" width="11" style="83" customWidth="1"/>
    <col min="13385" max="13385" width="1.5703125" style="83" customWidth="1"/>
    <col min="13386" max="13386" width="11" style="83" customWidth="1"/>
    <col min="13387" max="13568" width="7.5703125" style="83"/>
    <col min="13569" max="13569" width="5" style="83" customWidth="1"/>
    <col min="13570" max="13570" width="2.42578125" style="83" customWidth="1"/>
    <col min="13571" max="13571" width="19.5703125" style="83" customWidth="1"/>
    <col min="13572" max="13572" width="2.42578125" style="83" customWidth="1"/>
    <col min="13573" max="13573" width="13.5703125" style="83" customWidth="1"/>
    <col min="13574" max="13574" width="1.5703125" style="83" customWidth="1"/>
    <col min="13575" max="13575" width="9.28515625" style="83" customWidth="1"/>
    <col min="13576" max="13576" width="1.5703125" style="83" customWidth="1"/>
    <col min="13577" max="13577" width="9.28515625" style="83" customWidth="1"/>
    <col min="13578" max="13578" width="2.42578125" style="83" customWidth="1"/>
    <col min="13579" max="13579" width="13.5703125" style="83" customWidth="1"/>
    <col min="13580" max="13580" width="1.5703125" style="83" customWidth="1"/>
    <col min="13581" max="13581" width="9.28515625" style="83" customWidth="1"/>
    <col min="13582" max="13582" width="1.5703125" style="83" customWidth="1"/>
    <col min="13583" max="13583" width="9.28515625" style="83" customWidth="1"/>
    <col min="13584" max="13584" width="2.42578125" style="83" customWidth="1"/>
    <col min="13585" max="13585" width="13.5703125" style="83" customWidth="1"/>
    <col min="13586" max="13586" width="1.5703125" style="83" customWidth="1"/>
    <col min="13587" max="13587" width="9.28515625" style="83" customWidth="1"/>
    <col min="13588" max="13588" width="1.5703125" style="83" customWidth="1"/>
    <col min="13589" max="13589" width="9.28515625" style="83" customWidth="1"/>
    <col min="13590" max="13590" width="2.42578125" style="83" customWidth="1"/>
    <col min="13591" max="13591" width="13.5703125" style="83" customWidth="1"/>
    <col min="13592" max="13592" width="1.5703125" style="83" customWidth="1"/>
    <col min="13593" max="13593" width="9.28515625" style="83" customWidth="1"/>
    <col min="13594" max="13594" width="1.5703125" style="83" customWidth="1"/>
    <col min="13595" max="13595" width="9.28515625" style="83" customWidth="1"/>
    <col min="13596" max="13597" width="1.5703125" style="83" customWidth="1"/>
    <col min="13598" max="13598" width="11.5703125" style="83" customWidth="1"/>
    <col min="13599" max="13599" width="1.5703125" style="83" customWidth="1"/>
    <col min="13600" max="13600" width="7.5703125" style="83"/>
    <col min="13601" max="13601" width="1.5703125" style="83" customWidth="1"/>
    <col min="13602" max="13602" width="7.5703125" style="83"/>
    <col min="13603" max="13603" width="1.5703125" style="83" customWidth="1"/>
    <col min="13604" max="13604" width="10.140625" style="83" customWidth="1"/>
    <col min="13605" max="13605" width="1.5703125" style="83" customWidth="1"/>
    <col min="13606" max="13606" width="7.5703125" style="83"/>
    <col min="13607" max="13607" width="1.5703125" style="83" customWidth="1"/>
    <col min="13608" max="13608" width="7.85546875" style="83" customWidth="1"/>
    <col min="13609" max="13609" width="1.5703125" style="83" customWidth="1"/>
    <col min="13610" max="13610" width="13.7109375" style="83" customWidth="1"/>
    <col min="13611" max="13611" width="1.28515625" style="83" customWidth="1"/>
    <col min="13612" max="13612" width="12.85546875" style="83" customWidth="1"/>
    <col min="13613" max="13613" width="1.5703125" style="83" customWidth="1"/>
    <col min="13614" max="13614" width="8.140625" style="83" customWidth="1"/>
    <col min="13615" max="13615" width="1.5703125" style="83" customWidth="1"/>
    <col min="13616" max="13616" width="13.140625" style="83" customWidth="1"/>
    <col min="13617" max="13617" width="1.5703125" style="83" customWidth="1"/>
    <col min="13618" max="13618" width="8.42578125" style="83" customWidth="1"/>
    <col min="13619" max="13619" width="1.28515625" style="83" customWidth="1"/>
    <col min="13620" max="13620" width="11.7109375" style="83" customWidth="1"/>
    <col min="13621" max="13621" width="1.5703125" style="83" customWidth="1"/>
    <col min="13622" max="13622" width="8.42578125" style="83" customWidth="1"/>
    <col min="13623" max="13623" width="1" style="83" customWidth="1"/>
    <col min="13624" max="13624" width="11.5703125" style="83" customWidth="1"/>
    <col min="13625" max="13625" width="1.5703125" style="83" customWidth="1"/>
    <col min="13626" max="13626" width="11" style="83" customWidth="1"/>
    <col min="13627" max="13627" width="1.5703125" style="83" customWidth="1"/>
    <col min="13628" max="13628" width="4.140625" style="83" customWidth="1"/>
    <col min="13629" max="13629" width="1.5703125" style="83" customWidth="1"/>
    <col min="13630" max="13630" width="11" style="83" customWidth="1"/>
    <col min="13631" max="13631" width="1.5703125" style="83" customWidth="1"/>
    <col min="13632" max="13632" width="11" style="83" customWidth="1"/>
    <col min="13633" max="13633" width="1.5703125" style="83" customWidth="1"/>
    <col min="13634" max="13634" width="11" style="83" customWidth="1"/>
    <col min="13635" max="13635" width="1.5703125" style="83" customWidth="1"/>
    <col min="13636" max="13636" width="11" style="83" customWidth="1"/>
    <col min="13637" max="13637" width="1.5703125" style="83" customWidth="1"/>
    <col min="13638" max="13638" width="11" style="83" customWidth="1"/>
    <col min="13639" max="13639" width="1.5703125" style="83" customWidth="1"/>
    <col min="13640" max="13640" width="11" style="83" customWidth="1"/>
    <col min="13641" max="13641" width="1.5703125" style="83" customWidth="1"/>
    <col min="13642" max="13642" width="11" style="83" customWidth="1"/>
    <col min="13643" max="13824" width="7.5703125" style="83"/>
    <col min="13825" max="13825" width="5" style="83" customWidth="1"/>
    <col min="13826" max="13826" width="2.42578125" style="83" customWidth="1"/>
    <col min="13827" max="13827" width="19.5703125" style="83" customWidth="1"/>
    <col min="13828" max="13828" width="2.42578125" style="83" customWidth="1"/>
    <col min="13829" max="13829" width="13.5703125" style="83" customWidth="1"/>
    <col min="13830" max="13830" width="1.5703125" style="83" customWidth="1"/>
    <col min="13831" max="13831" width="9.28515625" style="83" customWidth="1"/>
    <col min="13832" max="13832" width="1.5703125" style="83" customWidth="1"/>
    <col min="13833" max="13833" width="9.28515625" style="83" customWidth="1"/>
    <col min="13834" max="13834" width="2.42578125" style="83" customWidth="1"/>
    <col min="13835" max="13835" width="13.5703125" style="83" customWidth="1"/>
    <col min="13836" max="13836" width="1.5703125" style="83" customWidth="1"/>
    <col min="13837" max="13837" width="9.28515625" style="83" customWidth="1"/>
    <col min="13838" max="13838" width="1.5703125" style="83" customWidth="1"/>
    <col min="13839" max="13839" width="9.28515625" style="83" customWidth="1"/>
    <col min="13840" max="13840" width="2.42578125" style="83" customWidth="1"/>
    <col min="13841" max="13841" width="13.5703125" style="83" customWidth="1"/>
    <col min="13842" max="13842" width="1.5703125" style="83" customWidth="1"/>
    <col min="13843" max="13843" width="9.28515625" style="83" customWidth="1"/>
    <col min="13844" max="13844" width="1.5703125" style="83" customWidth="1"/>
    <col min="13845" max="13845" width="9.28515625" style="83" customWidth="1"/>
    <col min="13846" max="13846" width="2.42578125" style="83" customWidth="1"/>
    <col min="13847" max="13847" width="13.5703125" style="83" customWidth="1"/>
    <col min="13848" max="13848" width="1.5703125" style="83" customWidth="1"/>
    <col min="13849" max="13849" width="9.28515625" style="83" customWidth="1"/>
    <col min="13850" max="13850" width="1.5703125" style="83" customWidth="1"/>
    <col min="13851" max="13851" width="9.28515625" style="83" customWidth="1"/>
    <col min="13852" max="13853" width="1.5703125" style="83" customWidth="1"/>
    <col min="13854" max="13854" width="11.5703125" style="83" customWidth="1"/>
    <col min="13855" max="13855" width="1.5703125" style="83" customWidth="1"/>
    <col min="13856" max="13856" width="7.5703125" style="83"/>
    <col min="13857" max="13857" width="1.5703125" style="83" customWidth="1"/>
    <col min="13858" max="13858" width="7.5703125" style="83"/>
    <col min="13859" max="13859" width="1.5703125" style="83" customWidth="1"/>
    <col min="13860" max="13860" width="10.140625" style="83" customWidth="1"/>
    <col min="13861" max="13861" width="1.5703125" style="83" customWidth="1"/>
    <col min="13862" max="13862" width="7.5703125" style="83"/>
    <col min="13863" max="13863" width="1.5703125" style="83" customWidth="1"/>
    <col min="13864" max="13864" width="7.85546875" style="83" customWidth="1"/>
    <col min="13865" max="13865" width="1.5703125" style="83" customWidth="1"/>
    <col min="13866" max="13866" width="13.7109375" style="83" customWidth="1"/>
    <col min="13867" max="13867" width="1.28515625" style="83" customWidth="1"/>
    <col min="13868" max="13868" width="12.85546875" style="83" customWidth="1"/>
    <col min="13869" max="13869" width="1.5703125" style="83" customWidth="1"/>
    <col min="13870" max="13870" width="8.140625" style="83" customWidth="1"/>
    <col min="13871" max="13871" width="1.5703125" style="83" customWidth="1"/>
    <col min="13872" max="13872" width="13.140625" style="83" customWidth="1"/>
    <col min="13873" max="13873" width="1.5703125" style="83" customWidth="1"/>
    <col min="13874" max="13874" width="8.42578125" style="83" customWidth="1"/>
    <col min="13875" max="13875" width="1.28515625" style="83" customWidth="1"/>
    <col min="13876" max="13876" width="11.7109375" style="83" customWidth="1"/>
    <col min="13877" max="13877" width="1.5703125" style="83" customWidth="1"/>
    <col min="13878" max="13878" width="8.42578125" style="83" customWidth="1"/>
    <col min="13879" max="13879" width="1" style="83" customWidth="1"/>
    <col min="13880" max="13880" width="11.5703125" style="83" customWidth="1"/>
    <col min="13881" max="13881" width="1.5703125" style="83" customWidth="1"/>
    <col min="13882" max="13882" width="11" style="83" customWidth="1"/>
    <col min="13883" max="13883" width="1.5703125" style="83" customWidth="1"/>
    <col min="13884" max="13884" width="4.140625" style="83" customWidth="1"/>
    <col min="13885" max="13885" width="1.5703125" style="83" customWidth="1"/>
    <col min="13886" max="13886" width="11" style="83" customWidth="1"/>
    <col min="13887" max="13887" width="1.5703125" style="83" customWidth="1"/>
    <col min="13888" max="13888" width="11" style="83" customWidth="1"/>
    <col min="13889" max="13889" width="1.5703125" style="83" customWidth="1"/>
    <col min="13890" max="13890" width="11" style="83" customWidth="1"/>
    <col min="13891" max="13891" width="1.5703125" style="83" customWidth="1"/>
    <col min="13892" max="13892" width="11" style="83" customWidth="1"/>
    <col min="13893" max="13893" width="1.5703125" style="83" customWidth="1"/>
    <col min="13894" max="13894" width="11" style="83" customWidth="1"/>
    <col min="13895" max="13895" width="1.5703125" style="83" customWidth="1"/>
    <col min="13896" max="13896" width="11" style="83" customWidth="1"/>
    <col min="13897" max="13897" width="1.5703125" style="83" customWidth="1"/>
    <col min="13898" max="13898" width="11" style="83" customWidth="1"/>
    <col min="13899" max="14080" width="7.5703125" style="83"/>
    <col min="14081" max="14081" width="5" style="83" customWidth="1"/>
    <col min="14082" max="14082" width="2.42578125" style="83" customWidth="1"/>
    <col min="14083" max="14083" width="19.5703125" style="83" customWidth="1"/>
    <col min="14084" max="14084" width="2.42578125" style="83" customWidth="1"/>
    <col min="14085" max="14085" width="13.5703125" style="83" customWidth="1"/>
    <col min="14086" max="14086" width="1.5703125" style="83" customWidth="1"/>
    <col min="14087" max="14087" width="9.28515625" style="83" customWidth="1"/>
    <col min="14088" max="14088" width="1.5703125" style="83" customWidth="1"/>
    <col min="14089" max="14089" width="9.28515625" style="83" customWidth="1"/>
    <col min="14090" max="14090" width="2.42578125" style="83" customWidth="1"/>
    <col min="14091" max="14091" width="13.5703125" style="83" customWidth="1"/>
    <col min="14092" max="14092" width="1.5703125" style="83" customWidth="1"/>
    <col min="14093" max="14093" width="9.28515625" style="83" customWidth="1"/>
    <col min="14094" max="14094" width="1.5703125" style="83" customWidth="1"/>
    <col min="14095" max="14095" width="9.28515625" style="83" customWidth="1"/>
    <col min="14096" max="14096" width="2.42578125" style="83" customWidth="1"/>
    <col min="14097" max="14097" width="13.5703125" style="83" customWidth="1"/>
    <col min="14098" max="14098" width="1.5703125" style="83" customWidth="1"/>
    <col min="14099" max="14099" width="9.28515625" style="83" customWidth="1"/>
    <col min="14100" max="14100" width="1.5703125" style="83" customWidth="1"/>
    <col min="14101" max="14101" width="9.28515625" style="83" customWidth="1"/>
    <col min="14102" max="14102" width="2.42578125" style="83" customWidth="1"/>
    <col min="14103" max="14103" width="13.5703125" style="83" customWidth="1"/>
    <col min="14104" max="14104" width="1.5703125" style="83" customWidth="1"/>
    <col min="14105" max="14105" width="9.28515625" style="83" customWidth="1"/>
    <col min="14106" max="14106" width="1.5703125" style="83" customWidth="1"/>
    <col min="14107" max="14107" width="9.28515625" style="83" customWidth="1"/>
    <col min="14108" max="14109" width="1.5703125" style="83" customWidth="1"/>
    <col min="14110" max="14110" width="11.5703125" style="83" customWidth="1"/>
    <col min="14111" max="14111" width="1.5703125" style="83" customWidth="1"/>
    <col min="14112" max="14112" width="7.5703125" style="83"/>
    <col min="14113" max="14113" width="1.5703125" style="83" customWidth="1"/>
    <col min="14114" max="14114" width="7.5703125" style="83"/>
    <col min="14115" max="14115" width="1.5703125" style="83" customWidth="1"/>
    <col min="14116" max="14116" width="10.140625" style="83" customWidth="1"/>
    <col min="14117" max="14117" width="1.5703125" style="83" customWidth="1"/>
    <col min="14118" max="14118" width="7.5703125" style="83"/>
    <col min="14119" max="14119" width="1.5703125" style="83" customWidth="1"/>
    <col min="14120" max="14120" width="7.85546875" style="83" customWidth="1"/>
    <col min="14121" max="14121" width="1.5703125" style="83" customWidth="1"/>
    <col min="14122" max="14122" width="13.7109375" style="83" customWidth="1"/>
    <col min="14123" max="14123" width="1.28515625" style="83" customWidth="1"/>
    <col min="14124" max="14124" width="12.85546875" style="83" customWidth="1"/>
    <col min="14125" max="14125" width="1.5703125" style="83" customWidth="1"/>
    <col min="14126" max="14126" width="8.140625" style="83" customWidth="1"/>
    <col min="14127" max="14127" width="1.5703125" style="83" customWidth="1"/>
    <col min="14128" max="14128" width="13.140625" style="83" customWidth="1"/>
    <col min="14129" max="14129" width="1.5703125" style="83" customWidth="1"/>
    <col min="14130" max="14130" width="8.42578125" style="83" customWidth="1"/>
    <col min="14131" max="14131" width="1.28515625" style="83" customWidth="1"/>
    <col min="14132" max="14132" width="11.7109375" style="83" customWidth="1"/>
    <col min="14133" max="14133" width="1.5703125" style="83" customWidth="1"/>
    <col min="14134" max="14134" width="8.42578125" style="83" customWidth="1"/>
    <col min="14135" max="14135" width="1" style="83" customWidth="1"/>
    <col min="14136" max="14136" width="11.5703125" style="83" customWidth="1"/>
    <col min="14137" max="14137" width="1.5703125" style="83" customWidth="1"/>
    <col min="14138" max="14138" width="11" style="83" customWidth="1"/>
    <col min="14139" max="14139" width="1.5703125" style="83" customWidth="1"/>
    <col min="14140" max="14140" width="4.140625" style="83" customWidth="1"/>
    <col min="14141" max="14141" width="1.5703125" style="83" customWidth="1"/>
    <col min="14142" max="14142" width="11" style="83" customWidth="1"/>
    <col min="14143" max="14143" width="1.5703125" style="83" customWidth="1"/>
    <col min="14144" max="14144" width="11" style="83" customWidth="1"/>
    <col min="14145" max="14145" width="1.5703125" style="83" customWidth="1"/>
    <col min="14146" max="14146" width="11" style="83" customWidth="1"/>
    <col min="14147" max="14147" width="1.5703125" style="83" customWidth="1"/>
    <col min="14148" max="14148" width="11" style="83" customWidth="1"/>
    <col min="14149" max="14149" width="1.5703125" style="83" customWidth="1"/>
    <col min="14150" max="14150" width="11" style="83" customWidth="1"/>
    <col min="14151" max="14151" width="1.5703125" style="83" customWidth="1"/>
    <col min="14152" max="14152" width="11" style="83" customWidth="1"/>
    <col min="14153" max="14153" width="1.5703125" style="83" customWidth="1"/>
    <col min="14154" max="14154" width="11" style="83" customWidth="1"/>
    <col min="14155" max="14336" width="7.5703125" style="83"/>
    <col min="14337" max="14337" width="5" style="83" customWidth="1"/>
    <col min="14338" max="14338" width="2.42578125" style="83" customWidth="1"/>
    <col min="14339" max="14339" width="19.5703125" style="83" customWidth="1"/>
    <col min="14340" max="14340" width="2.42578125" style="83" customWidth="1"/>
    <col min="14341" max="14341" width="13.5703125" style="83" customWidth="1"/>
    <col min="14342" max="14342" width="1.5703125" style="83" customWidth="1"/>
    <col min="14343" max="14343" width="9.28515625" style="83" customWidth="1"/>
    <col min="14344" max="14344" width="1.5703125" style="83" customWidth="1"/>
    <col min="14345" max="14345" width="9.28515625" style="83" customWidth="1"/>
    <col min="14346" max="14346" width="2.42578125" style="83" customWidth="1"/>
    <col min="14347" max="14347" width="13.5703125" style="83" customWidth="1"/>
    <col min="14348" max="14348" width="1.5703125" style="83" customWidth="1"/>
    <col min="14349" max="14349" width="9.28515625" style="83" customWidth="1"/>
    <col min="14350" max="14350" width="1.5703125" style="83" customWidth="1"/>
    <col min="14351" max="14351" width="9.28515625" style="83" customWidth="1"/>
    <col min="14352" max="14352" width="2.42578125" style="83" customWidth="1"/>
    <col min="14353" max="14353" width="13.5703125" style="83" customWidth="1"/>
    <col min="14354" max="14354" width="1.5703125" style="83" customWidth="1"/>
    <col min="14355" max="14355" width="9.28515625" style="83" customWidth="1"/>
    <col min="14356" max="14356" width="1.5703125" style="83" customWidth="1"/>
    <col min="14357" max="14357" width="9.28515625" style="83" customWidth="1"/>
    <col min="14358" max="14358" width="2.42578125" style="83" customWidth="1"/>
    <col min="14359" max="14359" width="13.5703125" style="83" customWidth="1"/>
    <col min="14360" max="14360" width="1.5703125" style="83" customWidth="1"/>
    <col min="14361" max="14361" width="9.28515625" style="83" customWidth="1"/>
    <col min="14362" max="14362" width="1.5703125" style="83" customWidth="1"/>
    <col min="14363" max="14363" width="9.28515625" style="83" customWidth="1"/>
    <col min="14364" max="14365" width="1.5703125" style="83" customWidth="1"/>
    <col min="14366" max="14366" width="11.5703125" style="83" customWidth="1"/>
    <col min="14367" max="14367" width="1.5703125" style="83" customWidth="1"/>
    <col min="14368" max="14368" width="7.5703125" style="83"/>
    <col min="14369" max="14369" width="1.5703125" style="83" customWidth="1"/>
    <col min="14370" max="14370" width="7.5703125" style="83"/>
    <col min="14371" max="14371" width="1.5703125" style="83" customWidth="1"/>
    <col min="14372" max="14372" width="10.140625" style="83" customWidth="1"/>
    <col min="14373" max="14373" width="1.5703125" style="83" customWidth="1"/>
    <col min="14374" max="14374" width="7.5703125" style="83"/>
    <col min="14375" max="14375" width="1.5703125" style="83" customWidth="1"/>
    <col min="14376" max="14376" width="7.85546875" style="83" customWidth="1"/>
    <col min="14377" max="14377" width="1.5703125" style="83" customWidth="1"/>
    <col min="14378" max="14378" width="13.7109375" style="83" customWidth="1"/>
    <col min="14379" max="14379" width="1.28515625" style="83" customWidth="1"/>
    <col min="14380" max="14380" width="12.85546875" style="83" customWidth="1"/>
    <col min="14381" max="14381" width="1.5703125" style="83" customWidth="1"/>
    <col min="14382" max="14382" width="8.140625" style="83" customWidth="1"/>
    <col min="14383" max="14383" width="1.5703125" style="83" customWidth="1"/>
    <col min="14384" max="14384" width="13.140625" style="83" customWidth="1"/>
    <col min="14385" max="14385" width="1.5703125" style="83" customWidth="1"/>
    <col min="14386" max="14386" width="8.42578125" style="83" customWidth="1"/>
    <col min="14387" max="14387" width="1.28515625" style="83" customWidth="1"/>
    <col min="14388" max="14388" width="11.7109375" style="83" customWidth="1"/>
    <col min="14389" max="14389" width="1.5703125" style="83" customWidth="1"/>
    <col min="14390" max="14390" width="8.42578125" style="83" customWidth="1"/>
    <col min="14391" max="14391" width="1" style="83" customWidth="1"/>
    <col min="14392" max="14392" width="11.5703125" style="83" customWidth="1"/>
    <col min="14393" max="14393" width="1.5703125" style="83" customWidth="1"/>
    <col min="14394" max="14394" width="11" style="83" customWidth="1"/>
    <col min="14395" max="14395" width="1.5703125" style="83" customWidth="1"/>
    <col min="14396" max="14396" width="4.140625" style="83" customWidth="1"/>
    <col min="14397" max="14397" width="1.5703125" style="83" customWidth="1"/>
    <col min="14398" max="14398" width="11" style="83" customWidth="1"/>
    <col min="14399" max="14399" width="1.5703125" style="83" customWidth="1"/>
    <col min="14400" max="14400" width="11" style="83" customWidth="1"/>
    <col min="14401" max="14401" width="1.5703125" style="83" customWidth="1"/>
    <col min="14402" max="14402" width="11" style="83" customWidth="1"/>
    <col min="14403" max="14403" width="1.5703125" style="83" customWidth="1"/>
    <col min="14404" max="14404" width="11" style="83" customWidth="1"/>
    <col min="14405" max="14405" width="1.5703125" style="83" customWidth="1"/>
    <col min="14406" max="14406" width="11" style="83" customWidth="1"/>
    <col min="14407" max="14407" width="1.5703125" style="83" customWidth="1"/>
    <col min="14408" max="14408" width="11" style="83" customWidth="1"/>
    <col min="14409" max="14409" width="1.5703125" style="83" customWidth="1"/>
    <col min="14410" max="14410" width="11" style="83" customWidth="1"/>
    <col min="14411" max="14592" width="7.5703125" style="83"/>
    <col min="14593" max="14593" width="5" style="83" customWidth="1"/>
    <col min="14594" max="14594" width="2.42578125" style="83" customWidth="1"/>
    <col min="14595" max="14595" width="19.5703125" style="83" customWidth="1"/>
    <col min="14596" max="14596" width="2.42578125" style="83" customWidth="1"/>
    <col min="14597" max="14597" width="13.5703125" style="83" customWidth="1"/>
    <col min="14598" max="14598" width="1.5703125" style="83" customWidth="1"/>
    <col min="14599" max="14599" width="9.28515625" style="83" customWidth="1"/>
    <col min="14600" max="14600" width="1.5703125" style="83" customWidth="1"/>
    <col min="14601" max="14601" width="9.28515625" style="83" customWidth="1"/>
    <col min="14602" max="14602" width="2.42578125" style="83" customWidth="1"/>
    <col min="14603" max="14603" width="13.5703125" style="83" customWidth="1"/>
    <col min="14604" max="14604" width="1.5703125" style="83" customWidth="1"/>
    <col min="14605" max="14605" width="9.28515625" style="83" customWidth="1"/>
    <col min="14606" max="14606" width="1.5703125" style="83" customWidth="1"/>
    <col min="14607" max="14607" width="9.28515625" style="83" customWidth="1"/>
    <col min="14608" max="14608" width="2.42578125" style="83" customWidth="1"/>
    <col min="14609" max="14609" width="13.5703125" style="83" customWidth="1"/>
    <col min="14610" max="14610" width="1.5703125" style="83" customWidth="1"/>
    <col min="14611" max="14611" width="9.28515625" style="83" customWidth="1"/>
    <col min="14612" max="14612" width="1.5703125" style="83" customWidth="1"/>
    <col min="14613" max="14613" width="9.28515625" style="83" customWidth="1"/>
    <col min="14614" max="14614" width="2.42578125" style="83" customWidth="1"/>
    <col min="14615" max="14615" width="13.5703125" style="83" customWidth="1"/>
    <col min="14616" max="14616" width="1.5703125" style="83" customWidth="1"/>
    <col min="14617" max="14617" width="9.28515625" style="83" customWidth="1"/>
    <col min="14618" max="14618" width="1.5703125" style="83" customWidth="1"/>
    <col min="14619" max="14619" width="9.28515625" style="83" customWidth="1"/>
    <col min="14620" max="14621" width="1.5703125" style="83" customWidth="1"/>
    <col min="14622" max="14622" width="11.5703125" style="83" customWidth="1"/>
    <col min="14623" max="14623" width="1.5703125" style="83" customWidth="1"/>
    <col min="14624" max="14624" width="7.5703125" style="83"/>
    <col min="14625" max="14625" width="1.5703125" style="83" customWidth="1"/>
    <col min="14626" max="14626" width="7.5703125" style="83"/>
    <col min="14627" max="14627" width="1.5703125" style="83" customWidth="1"/>
    <col min="14628" max="14628" width="10.140625" style="83" customWidth="1"/>
    <col min="14629" max="14629" width="1.5703125" style="83" customWidth="1"/>
    <col min="14630" max="14630" width="7.5703125" style="83"/>
    <col min="14631" max="14631" width="1.5703125" style="83" customWidth="1"/>
    <col min="14632" max="14632" width="7.85546875" style="83" customWidth="1"/>
    <col min="14633" max="14633" width="1.5703125" style="83" customWidth="1"/>
    <col min="14634" max="14634" width="13.7109375" style="83" customWidth="1"/>
    <col min="14635" max="14635" width="1.28515625" style="83" customWidth="1"/>
    <col min="14636" max="14636" width="12.85546875" style="83" customWidth="1"/>
    <col min="14637" max="14637" width="1.5703125" style="83" customWidth="1"/>
    <col min="14638" max="14638" width="8.140625" style="83" customWidth="1"/>
    <col min="14639" max="14639" width="1.5703125" style="83" customWidth="1"/>
    <col min="14640" max="14640" width="13.140625" style="83" customWidth="1"/>
    <col min="14641" max="14641" width="1.5703125" style="83" customWidth="1"/>
    <col min="14642" max="14642" width="8.42578125" style="83" customWidth="1"/>
    <col min="14643" max="14643" width="1.28515625" style="83" customWidth="1"/>
    <col min="14644" max="14644" width="11.7109375" style="83" customWidth="1"/>
    <col min="14645" max="14645" width="1.5703125" style="83" customWidth="1"/>
    <col min="14646" max="14646" width="8.42578125" style="83" customWidth="1"/>
    <col min="14647" max="14647" width="1" style="83" customWidth="1"/>
    <col min="14648" max="14648" width="11.5703125" style="83" customWidth="1"/>
    <col min="14649" max="14649" width="1.5703125" style="83" customWidth="1"/>
    <col min="14650" max="14650" width="11" style="83" customWidth="1"/>
    <col min="14651" max="14651" width="1.5703125" style="83" customWidth="1"/>
    <col min="14652" max="14652" width="4.140625" style="83" customWidth="1"/>
    <col min="14653" max="14653" width="1.5703125" style="83" customWidth="1"/>
    <col min="14654" max="14654" width="11" style="83" customWidth="1"/>
    <col min="14655" max="14655" width="1.5703125" style="83" customWidth="1"/>
    <col min="14656" max="14656" width="11" style="83" customWidth="1"/>
    <col min="14657" max="14657" width="1.5703125" style="83" customWidth="1"/>
    <col min="14658" max="14658" width="11" style="83" customWidth="1"/>
    <col min="14659" max="14659" width="1.5703125" style="83" customWidth="1"/>
    <col min="14660" max="14660" width="11" style="83" customWidth="1"/>
    <col min="14661" max="14661" width="1.5703125" style="83" customWidth="1"/>
    <col min="14662" max="14662" width="11" style="83" customWidth="1"/>
    <col min="14663" max="14663" width="1.5703125" style="83" customWidth="1"/>
    <col min="14664" max="14664" width="11" style="83" customWidth="1"/>
    <col min="14665" max="14665" width="1.5703125" style="83" customWidth="1"/>
    <col min="14666" max="14666" width="11" style="83" customWidth="1"/>
    <col min="14667" max="14848" width="7.5703125" style="83"/>
    <col min="14849" max="14849" width="5" style="83" customWidth="1"/>
    <col min="14850" max="14850" width="2.42578125" style="83" customWidth="1"/>
    <col min="14851" max="14851" width="19.5703125" style="83" customWidth="1"/>
    <col min="14852" max="14852" width="2.42578125" style="83" customWidth="1"/>
    <col min="14853" max="14853" width="13.5703125" style="83" customWidth="1"/>
    <col min="14854" max="14854" width="1.5703125" style="83" customWidth="1"/>
    <col min="14855" max="14855" width="9.28515625" style="83" customWidth="1"/>
    <col min="14856" max="14856" width="1.5703125" style="83" customWidth="1"/>
    <col min="14857" max="14857" width="9.28515625" style="83" customWidth="1"/>
    <col min="14858" max="14858" width="2.42578125" style="83" customWidth="1"/>
    <col min="14859" max="14859" width="13.5703125" style="83" customWidth="1"/>
    <col min="14860" max="14860" width="1.5703125" style="83" customWidth="1"/>
    <col min="14861" max="14861" width="9.28515625" style="83" customWidth="1"/>
    <col min="14862" max="14862" width="1.5703125" style="83" customWidth="1"/>
    <col min="14863" max="14863" width="9.28515625" style="83" customWidth="1"/>
    <col min="14864" max="14864" width="2.42578125" style="83" customWidth="1"/>
    <col min="14865" max="14865" width="13.5703125" style="83" customWidth="1"/>
    <col min="14866" max="14866" width="1.5703125" style="83" customWidth="1"/>
    <col min="14867" max="14867" width="9.28515625" style="83" customWidth="1"/>
    <col min="14868" max="14868" width="1.5703125" style="83" customWidth="1"/>
    <col min="14869" max="14869" width="9.28515625" style="83" customWidth="1"/>
    <col min="14870" max="14870" width="2.42578125" style="83" customWidth="1"/>
    <col min="14871" max="14871" width="13.5703125" style="83" customWidth="1"/>
    <col min="14872" max="14872" width="1.5703125" style="83" customWidth="1"/>
    <col min="14873" max="14873" width="9.28515625" style="83" customWidth="1"/>
    <col min="14874" max="14874" width="1.5703125" style="83" customWidth="1"/>
    <col min="14875" max="14875" width="9.28515625" style="83" customWidth="1"/>
    <col min="14876" max="14877" width="1.5703125" style="83" customWidth="1"/>
    <col min="14878" max="14878" width="11.5703125" style="83" customWidth="1"/>
    <col min="14879" max="14879" width="1.5703125" style="83" customWidth="1"/>
    <col min="14880" max="14880" width="7.5703125" style="83"/>
    <col min="14881" max="14881" width="1.5703125" style="83" customWidth="1"/>
    <col min="14882" max="14882" width="7.5703125" style="83"/>
    <col min="14883" max="14883" width="1.5703125" style="83" customWidth="1"/>
    <col min="14884" max="14884" width="10.140625" style="83" customWidth="1"/>
    <col min="14885" max="14885" width="1.5703125" style="83" customWidth="1"/>
    <col min="14886" max="14886" width="7.5703125" style="83"/>
    <col min="14887" max="14887" width="1.5703125" style="83" customWidth="1"/>
    <col min="14888" max="14888" width="7.85546875" style="83" customWidth="1"/>
    <col min="14889" max="14889" width="1.5703125" style="83" customWidth="1"/>
    <col min="14890" max="14890" width="13.7109375" style="83" customWidth="1"/>
    <col min="14891" max="14891" width="1.28515625" style="83" customWidth="1"/>
    <col min="14892" max="14892" width="12.85546875" style="83" customWidth="1"/>
    <col min="14893" max="14893" width="1.5703125" style="83" customWidth="1"/>
    <col min="14894" max="14894" width="8.140625" style="83" customWidth="1"/>
    <col min="14895" max="14895" width="1.5703125" style="83" customWidth="1"/>
    <col min="14896" max="14896" width="13.140625" style="83" customWidth="1"/>
    <col min="14897" max="14897" width="1.5703125" style="83" customWidth="1"/>
    <col min="14898" max="14898" width="8.42578125" style="83" customWidth="1"/>
    <col min="14899" max="14899" width="1.28515625" style="83" customWidth="1"/>
    <col min="14900" max="14900" width="11.7109375" style="83" customWidth="1"/>
    <col min="14901" max="14901" width="1.5703125" style="83" customWidth="1"/>
    <col min="14902" max="14902" width="8.42578125" style="83" customWidth="1"/>
    <col min="14903" max="14903" width="1" style="83" customWidth="1"/>
    <col min="14904" max="14904" width="11.5703125" style="83" customWidth="1"/>
    <col min="14905" max="14905" width="1.5703125" style="83" customWidth="1"/>
    <col min="14906" max="14906" width="11" style="83" customWidth="1"/>
    <col min="14907" max="14907" width="1.5703125" style="83" customWidth="1"/>
    <col min="14908" max="14908" width="4.140625" style="83" customWidth="1"/>
    <col min="14909" max="14909" width="1.5703125" style="83" customWidth="1"/>
    <col min="14910" max="14910" width="11" style="83" customWidth="1"/>
    <col min="14911" max="14911" width="1.5703125" style="83" customWidth="1"/>
    <col min="14912" max="14912" width="11" style="83" customWidth="1"/>
    <col min="14913" max="14913" width="1.5703125" style="83" customWidth="1"/>
    <col min="14914" max="14914" width="11" style="83" customWidth="1"/>
    <col min="14915" max="14915" width="1.5703125" style="83" customWidth="1"/>
    <col min="14916" max="14916" width="11" style="83" customWidth="1"/>
    <col min="14917" max="14917" width="1.5703125" style="83" customWidth="1"/>
    <col min="14918" max="14918" width="11" style="83" customWidth="1"/>
    <col min="14919" max="14919" width="1.5703125" style="83" customWidth="1"/>
    <col min="14920" max="14920" width="11" style="83" customWidth="1"/>
    <col min="14921" max="14921" width="1.5703125" style="83" customWidth="1"/>
    <col min="14922" max="14922" width="11" style="83" customWidth="1"/>
    <col min="14923" max="15104" width="7.5703125" style="83"/>
    <col min="15105" max="15105" width="5" style="83" customWidth="1"/>
    <col min="15106" max="15106" width="2.42578125" style="83" customWidth="1"/>
    <col min="15107" max="15107" width="19.5703125" style="83" customWidth="1"/>
    <col min="15108" max="15108" width="2.42578125" style="83" customWidth="1"/>
    <col min="15109" max="15109" width="13.5703125" style="83" customWidth="1"/>
    <col min="15110" max="15110" width="1.5703125" style="83" customWidth="1"/>
    <col min="15111" max="15111" width="9.28515625" style="83" customWidth="1"/>
    <col min="15112" max="15112" width="1.5703125" style="83" customWidth="1"/>
    <col min="15113" max="15113" width="9.28515625" style="83" customWidth="1"/>
    <col min="15114" max="15114" width="2.42578125" style="83" customWidth="1"/>
    <col min="15115" max="15115" width="13.5703125" style="83" customWidth="1"/>
    <col min="15116" max="15116" width="1.5703125" style="83" customWidth="1"/>
    <col min="15117" max="15117" width="9.28515625" style="83" customWidth="1"/>
    <col min="15118" max="15118" width="1.5703125" style="83" customWidth="1"/>
    <col min="15119" max="15119" width="9.28515625" style="83" customWidth="1"/>
    <col min="15120" max="15120" width="2.42578125" style="83" customWidth="1"/>
    <col min="15121" max="15121" width="13.5703125" style="83" customWidth="1"/>
    <col min="15122" max="15122" width="1.5703125" style="83" customWidth="1"/>
    <col min="15123" max="15123" width="9.28515625" style="83" customWidth="1"/>
    <col min="15124" max="15124" width="1.5703125" style="83" customWidth="1"/>
    <col min="15125" max="15125" width="9.28515625" style="83" customWidth="1"/>
    <col min="15126" max="15126" width="2.42578125" style="83" customWidth="1"/>
    <col min="15127" max="15127" width="13.5703125" style="83" customWidth="1"/>
    <col min="15128" max="15128" width="1.5703125" style="83" customWidth="1"/>
    <col min="15129" max="15129" width="9.28515625" style="83" customWidth="1"/>
    <col min="15130" max="15130" width="1.5703125" style="83" customWidth="1"/>
    <col min="15131" max="15131" width="9.28515625" style="83" customWidth="1"/>
    <col min="15132" max="15133" width="1.5703125" style="83" customWidth="1"/>
    <col min="15134" max="15134" width="11.5703125" style="83" customWidth="1"/>
    <col min="15135" max="15135" width="1.5703125" style="83" customWidth="1"/>
    <col min="15136" max="15136" width="7.5703125" style="83"/>
    <col min="15137" max="15137" width="1.5703125" style="83" customWidth="1"/>
    <col min="15138" max="15138" width="7.5703125" style="83"/>
    <col min="15139" max="15139" width="1.5703125" style="83" customWidth="1"/>
    <col min="15140" max="15140" width="10.140625" style="83" customWidth="1"/>
    <col min="15141" max="15141" width="1.5703125" style="83" customWidth="1"/>
    <col min="15142" max="15142" width="7.5703125" style="83"/>
    <col min="15143" max="15143" width="1.5703125" style="83" customWidth="1"/>
    <col min="15144" max="15144" width="7.85546875" style="83" customWidth="1"/>
    <col min="15145" max="15145" width="1.5703125" style="83" customWidth="1"/>
    <col min="15146" max="15146" width="13.7109375" style="83" customWidth="1"/>
    <col min="15147" max="15147" width="1.28515625" style="83" customWidth="1"/>
    <col min="15148" max="15148" width="12.85546875" style="83" customWidth="1"/>
    <col min="15149" max="15149" width="1.5703125" style="83" customWidth="1"/>
    <col min="15150" max="15150" width="8.140625" style="83" customWidth="1"/>
    <col min="15151" max="15151" width="1.5703125" style="83" customWidth="1"/>
    <col min="15152" max="15152" width="13.140625" style="83" customWidth="1"/>
    <col min="15153" max="15153" width="1.5703125" style="83" customWidth="1"/>
    <col min="15154" max="15154" width="8.42578125" style="83" customWidth="1"/>
    <col min="15155" max="15155" width="1.28515625" style="83" customWidth="1"/>
    <col min="15156" max="15156" width="11.7109375" style="83" customWidth="1"/>
    <col min="15157" max="15157" width="1.5703125" style="83" customWidth="1"/>
    <col min="15158" max="15158" width="8.42578125" style="83" customWidth="1"/>
    <col min="15159" max="15159" width="1" style="83" customWidth="1"/>
    <col min="15160" max="15160" width="11.5703125" style="83" customWidth="1"/>
    <col min="15161" max="15161" width="1.5703125" style="83" customWidth="1"/>
    <col min="15162" max="15162" width="11" style="83" customWidth="1"/>
    <col min="15163" max="15163" width="1.5703125" style="83" customWidth="1"/>
    <col min="15164" max="15164" width="4.140625" style="83" customWidth="1"/>
    <col min="15165" max="15165" width="1.5703125" style="83" customWidth="1"/>
    <col min="15166" max="15166" width="11" style="83" customWidth="1"/>
    <col min="15167" max="15167" width="1.5703125" style="83" customWidth="1"/>
    <col min="15168" max="15168" width="11" style="83" customWidth="1"/>
    <col min="15169" max="15169" width="1.5703125" style="83" customWidth="1"/>
    <col min="15170" max="15170" width="11" style="83" customWidth="1"/>
    <col min="15171" max="15171" width="1.5703125" style="83" customWidth="1"/>
    <col min="15172" max="15172" width="11" style="83" customWidth="1"/>
    <col min="15173" max="15173" width="1.5703125" style="83" customWidth="1"/>
    <col min="15174" max="15174" width="11" style="83" customWidth="1"/>
    <col min="15175" max="15175" width="1.5703125" style="83" customWidth="1"/>
    <col min="15176" max="15176" width="11" style="83" customWidth="1"/>
    <col min="15177" max="15177" width="1.5703125" style="83" customWidth="1"/>
    <col min="15178" max="15178" width="11" style="83" customWidth="1"/>
    <col min="15179" max="15360" width="7.5703125" style="83"/>
    <col min="15361" max="15361" width="5" style="83" customWidth="1"/>
    <col min="15362" max="15362" width="2.42578125" style="83" customWidth="1"/>
    <col min="15363" max="15363" width="19.5703125" style="83" customWidth="1"/>
    <col min="15364" max="15364" width="2.42578125" style="83" customWidth="1"/>
    <col min="15365" max="15365" width="13.5703125" style="83" customWidth="1"/>
    <col min="15366" max="15366" width="1.5703125" style="83" customWidth="1"/>
    <col min="15367" max="15367" width="9.28515625" style="83" customWidth="1"/>
    <col min="15368" max="15368" width="1.5703125" style="83" customWidth="1"/>
    <col min="15369" max="15369" width="9.28515625" style="83" customWidth="1"/>
    <col min="15370" max="15370" width="2.42578125" style="83" customWidth="1"/>
    <col min="15371" max="15371" width="13.5703125" style="83" customWidth="1"/>
    <col min="15372" max="15372" width="1.5703125" style="83" customWidth="1"/>
    <col min="15373" max="15373" width="9.28515625" style="83" customWidth="1"/>
    <col min="15374" max="15374" width="1.5703125" style="83" customWidth="1"/>
    <col min="15375" max="15375" width="9.28515625" style="83" customWidth="1"/>
    <col min="15376" max="15376" width="2.42578125" style="83" customWidth="1"/>
    <col min="15377" max="15377" width="13.5703125" style="83" customWidth="1"/>
    <col min="15378" max="15378" width="1.5703125" style="83" customWidth="1"/>
    <col min="15379" max="15379" width="9.28515625" style="83" customWidth="1"/>
    <col min="15380" max="15380" width="1.5703125" style="83" customWidth="1"/>
    <col min="15381" max="15381" width="9.28515625" style="83" customWidth="1"/>
    <col min="15382" max="15382" width="2.42578125" style="83" customWidth="1"/>
    <col min="15383" max="15383" width="13.5703125" style="83" customWidth="1"/>
    <col min="15384" max="15384" width="1.5703125" style="83" customWidth="1"/>
    <col min="15385" max="15385" width="9.28515625" style="83" customWidth="1"/>
    <col min="15386" max="15386" width="1.5703125" style="83" customWidth="1"/>
    <col min="15387" max="15387" width="9.28515625" style="83" customWidth="1"/>
    <col min="15388" max="15389" width="1.5703125" style="83" customWidth="1"/>
    <col min="15390" max="15390" width="11.5703125" style="83" customWidth="1"/>
    <col min="15391" max="15391" width="1.5703125" style="83" customWidth="1"/>
    <col min="15392" max="15392" width="7.5703125" style="83"/>
    <col min="15393" max="15393" width="1.5703125" style="83" customWidth="1"/>
    <col min="15394" max="15394" width="7.5703125" style="83"/>
    <col min="15395" max="15395" width="1.5703125" style="83" customWidth="1"/>
    <col min="15396" max="15396" width="10.140625" style="83" customWidth="1"/>
    <col min="15397" max="15397" width="1.5703125" style="83" customWidth="1"/>
    <col min="15398" max="15398" width="7.5703125" style="83"/>
    <col min="15399" max="15399" width="1.5703125" style="83" customWidth="1"/>
    <col min="15400" max="15400" width="7.85546875" style="83" customWidth="1"/>
    <col min="15401" max="15401" width="1.5703125" style="83" customWidth="1"/>
    <col min="15402" max="15402" width="13.7109375" style="83" customWidth="1"/>
    <col min="15403" max="15403" width="1.28515625" style="83" customWidth="1"/>
    <col min="15404" max="15404" width="12.85546875" style="83" customWidth="1"/>
    <col min="15405" max="15405" width="1.5703125" style="83" customWidth="1"/>
    <col min="15406" max="15406" width="8.140625" style="83" customWidth="1"/>
    <col min="15407" max="15407" width="1.5703125" style="83" customWidth="1"/>
    <col min="15408" max="15408" width="13.140625" style="83" customWidth="1"/>
    <col min="15409" max="15409" width="1.5703125" style="83" customWidth="1"/>
    <col min="15410" max="15410" width="8.42578125" style="83" customWidth="1"/>
    <col min="15411" max="15411" width="1.28515625" style="83" customWidth="1"/>
    <col min="15412" max="15412" width="11.7109375" style="83" customWidth="1"/>
    <col min="15413" max="15413" width="1.5703125" style="83" customWidth="1"/>
    <col min="15414" max="15414" width="8.42578125" style="83" customWidth="1"/>
    <col min="15415" max="15415" width="1" style="83" customWidth="1"/>
    <col min="15416" max="15416" width="11.5703125" style="83" customWidth="1"/>
    <col min="15417" max="15417" width="1.5703125" style="83" customWidth="1"/>
    <col min="15418" max="15418" width="11" style="83" customWidth="1"/>
    <col min="15419" max="15419" width="1.5703125" style="83" customWidth="1"/>
    <col min="15420" max="15420" width="4.140625" style="83" customWidth="1"/>
    <col min="15421" max="15421" width="1.5703125" style="83" customWidth="1"/>
    <col min="15422" max="15422" width="11" style="83" customWidth="1"/>
    <col min="15423" max="15423" width="1.5703125" style="83" customWidth="1"/>
    <col min="15424" max="15424" width="11" style="83" customWidth="1"/>
    <col min="15425" max="15425" width="1.5703125" style="83" customWidth="1"/>
    <col min="15426" max="15426" width="11" style="83" customWidth="1"/>
    <col min="15427" max="15427" width="1.5703125" style="83" customWidth="1"/>
    <col min="15428" max="15428" width="11" style="83" customWidth="1"/>
    <col min="15429" max="15429" width="1.5703125" style="83" customWidth="1"/>
    <col min="15430" max="15430" width="11" style="83" customWidth="1"/>
    <col min="15431" max="15431" width="1.5703125" style="83" customWidth="1"/>
    <col min="15432" max="15432" width="11" style="83" customWidth="1"/>
    <col min="15433" max="15433" width="1.5703125" style="83" customWidth="1"/>
    <col min="15434" max="15434" width="11" style="83" customWidth="1"/>
    <col min="15435" max="15616" width="7.5703125" style="83"/>
    <col min="15617" max="15617" width="5" style="83" customWidth="1"/>
    <col min="15618" max="15618" width="2.42578125" style="83" customWidth="1"/>
    <col min="15619" max="15619" width="19.5703125" style="83" customWidth="1"/>
    <col min="15620" max="15620" width="2.42578125" style="83" customWidth="1"/>
    <col min="15621" max="15621" width="13.5703125" style="83" customWidth="1"/>
    <col min="15622" max="15622" width="1.5703125" style="83" customWidth="1"/>
    <col min="15623" max="15623" width="9.28515625" style="83" customWidth="1"/>
    <col min="15624" max="15624" width="1.5703125" style="83" customWidth="1"/>
    <col min="15625" max="15625" width="9.28515625" style="83" customWidth="1"/>
    <col min="15626" max="15626" width="2.42578125" style="83" customWidth="1"/>
    <col min="15627" max="15627" width="13.5703125" style="83" customWidth="1"/>
    <col min="15628" max="15628" width="1.5703125" style="83" customWidth="1"/>
    <col min="15629" max="15629" width="9.28515625" style="83" customWidth="1"/>
    <col min="15630" max="15630" width="1.5703125" style="83" customWidth="1"/>
    <col min="15631" max="15631" width="9.28515625" style="83" customWidth="1"/>
    <col min="15632" max="15632" width="2.42578125" style="83" customWidth="1"/>
    <col min="15633" max="15633" width="13.5703125" style="83" customWidth="1"/>
    <col min="15634" max="15634" width="1.5703125" style="83" customWidth="1"/>
    <col min="15635" max="15635" width="9.28515625" style="83" customWidth="1"/>
    <col min="15636" max="15636" width="1.5703125" style="83" customWidth="1"/>
    <col min="15637" max="15637" width="9.28515625" style="83" customWidth="1"/>
    <col min="15638" max="15638" width="2.42578125" style="83" customWidth="1"/>
    <col min="15639" max="15639" width="13.5703125" style="83" customWidth="1"/>
    <col min="15640" max="15640" width="1.5703125" style="83" customWidth="1"/>
    <col min="15641" max="15641" width="9.28515625" style="83" customWidth="1"/>
    <col min="15642" max="15642" width="1.5703125" style="83" customWidth="1"/>
    <col min="15643" max="15643" width="9.28515625" style="83" customWidth="1"/>
    <col min="15644" max="15645" width="1.5703125" style="83" customWidth="1"/>
    <col min="15646" max="15646" width="11.5703125" style="83" customWidth="1"/>
    <col min="15647" max="15647" width="1.5703125" style="83" customWidth="1"/>
    <col min="15648" max="15648" width="7.5703125" style="83"/>
    <col min="15649" max="15649" width="1.5703125" style="83" customWidth="1"/>
    <col min="15650" max="15650" width="7.5703125" style="83"/>
    <col min="15651" max="15651" width="1.5703125" style="83" customWidth="1"/>
    <col min="15652" max="15652" width="10.140625" style="83" customWidth="1"/>
    <col min="15653" max="15653" width="1.5703125" style="83" customWidth="1"/>
    <col min="15654" max="15654" width="7.5703125" style="83"/>
    <col min="15655" max="15655" width="1.5703125" style="83" customWidth="1"/>
    <col min="15656" max="15656" width="7.85546875" style="83" customWidth="1"/>
    <col min="15657" max="15657" width="1.5703125" style="83" customWidth="1"/>
    <col min="15658" max="15658" width="13.7109375" style="83" customWidth="1"/>
    <col min="15659" max="15659" width="1.28515625" style="83" customWidth="1"/>
    <col min="15660" max="15660" width="12.85546875" style="83" customWidth="1"/>
    <col min="15661" max="15661" width="1.5703125" style="83" customWidth="1"/>
    <col min="15662" max="15662" width="8.140625" style="83" customWidth="1"/>
    <col min="15663" max="15663" width="1.5703125" style="83" customWidth="1"/>
    <col min="15664" max="15664" width="13.140625" style="83" customWidth="1"/>
    <col min="15665" max="15665" width="1.5703125" style="83" customWidth="1"/>
    <col min="15666" max="15666" width="8.42578125" style="83" customWidth="1"/>
    <col min="15667" max="15667" width="1.28515625" style="83" customWidth="1"/>
    <col min="15668" max="15668" width="11.7109375" style="83" customWidth="1"/>
    <col min="15669" max="15669" width="1.5703125" style="83" customWidth="1"/>
    <col min="15670" max="15670" width="8.42578125" style="83" customWidth="1"/>
    <col min="15671" max="15671" width="1" style="83" customWidth="1"/>
    <col min="15672" max="15672" width="11.5703125" style="83" customWidth="1"/>
    <col min="15673" max="15673" width="1.5703125" style="83" customWidth="1"/>
    <col min="15674" max="15674" width="11" style="83" customWidth="1"/>
    <col min="15675" max="15675" width="1.5703125" style="83" customWidth="1"/>
    <col min="15676" max="15676" width="4.140625" style="83" customWidth="1"/>
    <col min="15677" max="15677" width="1.5703125" style="83" customWidth="1"/>
    <col min="15678" max="15678" width="11" style="83" customWidth="1"/>
    <col min="15679" max="15679" width="1.5703125" style="83" customWidth="1"/>
    <col min="15680" max="15680" width="11" style="83" customWidth="1"/>
    <col min="15681" max="15681" width="1.5703125" style="83" customWidth="1"/>
    <col min="15682" max="15682" width="11" style="83" customWidth="1"/>
    <col min="15683" max="15683" width="1.5703125" style="83" customWidth="1"/>
    <col min="15684" max="15684" width="11" style="83" customWidth="1"/>
    <col min="15685" max="15685" width="1.5703125" style="83" customWidth="1"/>
    <col min="15686" max="15686" width="11" style="83" customWidth="1"/>
    <col min="15687" max="15687" width="1.5703125" style="83" customWidth="1"/>
    <col min="15688" max="15688" width="11" style="83" customWidth="1"/>
    <col min="15689" max="15689" width="1.5703125" style="83" customWidth="1"/>
    <col min="15690" max="15690" width="11" style="83" customWidth="1"/>
    <col min="15691" max="15872" width="7.5703125" style="83"/>
    <col min="15873" max="15873" width="5" style="83" customWidth="1"/>
    <col min="15874" max="15874" width="2.42578125" style="83" customWidth="1"/>
    <col min="15875" max="15875" width="19.5703125" style="83" customWidth="1"/>
    <col min="15876" max="15876" width="2.42578125" style="83" customWidth="1"/>
    <col min="15877" max="15877" width="13.5703125" style="83" customWidth="1"/>
    <col min="15878" max="15878" width="1.5703125" style="83" customWidth="1"/>
    <col min="15879" max="15879" width="9.28515625" style="83" customWidth="1"/>
    <col min="15880" max="15880" width="1.5703125" style="83" customWidth="1"/>
    <col min="15881" max="15881" width="9.28515625" style="83" customWidth="1"/>
    <col min="15882" max="15882" width="2.42578125" style="83" customWidth="1"/>
    <col min="15883" max="15883" width="13.5703125" style="83" customWidth="1"/>
    <col min="15884" max="15884" width="1.5703125" style="83" customWidth="1"/>
    <col min="15885" max="15885" width="9.28515625" style="83" customWidth="1"/>
    <col min="15886" max="15886" width="1.5703125" style="83" customWidth="1"/>
    <col min="15887" max="15887" width="9.28515625" style="83" customWidth="1"/>
    <col min="15888" max="15888" width="2.42578125" style="83" customWidth="1"/>
    <col min="15889" max="15889" width="13.5703125" style="83" customWidth="1"/>
    <col min="15890" max="15890" width="1.5703125" style="83" customWidth="1"/>
    <col min="15891" max="15891" width="9.28515625" style="83" customWidth="1"/>
    <col min="15892" max="15892" width="1.5703125" style="83" customWidth="1"/>
    <col min="15893" max="15893" width="9.28515625" style="83" customWidth="1"/>
    <col min="15894" max="15894" width="2.42578125" style="83" customWidth="1"/>
    <col min="15895" max="15895" width="13.5703125" style="83" customWidth="1"/>
    <col min="15896" max="15896" width="1.5703125" style="83" customWidth="1"/>
    <col min="15897" max="15897" width="9.28515625" style="83" customWidth="1"/>
    <col min="15898" max="15898" width="1.5703125" style="83" customWidth="1"/>
    <col min="15899" max="15899" width="9.28515625" style="83" customWidth="1"/>
    <col min="15900" max="15901" width="1.5703125" style="83" customWidth="1"/>
    <col min="15902" max="15902" width="11.5703125" style="83" customWidth="1"/>
    <col min="15903" max="15903" width="1.5703125" style="83" customWidth="1"/>
    <col min="15904" max="15904" width="7.5703125" style="83"/>
    <col min="15905" max="15905" width="1.5703125" style="83" customWidth="1"/>
    <col min="15906" max="15906" width="7.5703125" style="83"/>
    <col min="15907" max="15907" width="1.5703125" style="83" customWidth="1"/>
    <col min="15908" max="15908" width="10.140625" style="83" customWidth="1"/>
    <col min="15909" max="15909" width="1.5703125" style="83" customWidth="1"/>
    <col min="15910" max="15910" width="7.5703125" style="83"/>
    <col min="15911" max="15911" width="1.5703125" style="83" customWidth="1"/>
    <col min="15912" max="15912" width="7.85546875" style="83" customWidth="1"/>
    <col min="15913" max="15913" width="1.5703125" style="83" customWidth="1"/>
    <col min="15914" max="15914" width="13.7109375" style="83" customWidth="1"/>
    <col min="15915" max="15915" width="1.28515625" style="83" customWidth="1"/>
    <col min="15916" max="15916" width="12.85546875" style="83" customWidth="1"/>
    <col min="15917" max="15917" width="1.5703125" style="83" customWidth="1"/>
    <col min="15918" max="15918" width="8.140625" style="83" customWidth="1"/>
    <col min="15919" max="15919" width="1.5703125" style="83" customWidth="1"/>
    <col min="15920" max="15920" width="13.140625" style="83" customWidth="1"/>
    <col min="15921" max="15921" width="1.5703125" style="83" customWidth="1"/>
    <col min="15922" max="15922" width="8.42578125" style="83" customWidth="1"/>
    <col min="15923" max="15923" width="1.28515625" style="83" customWidth="1"/>
    <col min="15924" max="15924" width="11.7109375" style="83" customWidth="1"/>
    <col min="15925" max="15925" width="1.5703125" style="83" customWidth="1"/>
    <col min="15926" max="15926" width="8.42578125" style="83" customWidth="1"/>
    <col min="15927" max="15927" width="1" style="83" customWidth="1"/>
    <col min="15928" max="15928" width="11.5703125" style="83" customWidth="1"/>
    <col min="15929" max="15929" width="1.5703125" style="83" customWidth="1"/>
    <col min="15930" max="15930" width="11" style="83" customWidth="1"/>
    <col min="15931" max="15931" width="1.5703125" style="83" customWidth="1"/>
    <col min="15932" max="15932" width="4.140625" style="83" customWidth="1"/>
    <col min="15933" max="15933" width="1.5703125" style="83" customWidth="1"/>
    <col min="15934" max="15934" width="11" style="83" customWidth="1"/>
    <col min="15935" max="15935" width="1.5703125" style="83" customWidth="1"/>
    <col min="15936" max="15936" width="11" style="83" customWidth="1"/>
    <col min="15937" max="15937" width="1.5703125" style="83" customWidth="1"/>
    <col min="15938" max="15938" width="11" style="83" customWidth="1"/>
    <col min="15939" max="15939" width="1.5703125" style="83" customWidth="1"/>
    <col min="15940" max="15940" width="11" style="83" customWidth="1"/>
    <col min="15941" max="15941" width="1.5703125" style="83" customWidth="1"/>
    <col min="15942" max="15942" width="11" style="83" customWidth="1"/>
    <col min="15943" max="15943" width="1.5703125" style="83" customWidth="1"/>
    <col min="15944" max="15944" width="11" style="83" customWidth="1"/>
    <col min="15945" max="15945" width="1.5703125" style="83" customWidth="1"/>
    <col min="15946" max="15946" width="11" style="83" customWidth="1"/>
    <col min="15947" max="16128" width="7.5703125" style="83"/>
    <col min="16129" max="16129" width="5" style="83" customWidth="1"/>
    <col min="16130" max="16130" width="2.42578125" style="83" customWidth="1"/>
    <col min="16131" max="16131" width="19.5703125" style="83" customWidth="1"/>
    <col min="16132" max="16132" width="2.42578125" style="83" customWidth="1"/>
    <col min="16133" max="16133" width="13.5703125" style="83" customWidth="1"/>
    <col min="16134" max="16134" width="1.5703125" style="83" customWidth="1"/>
    <col min="16135" max="16135" width="9.28515625" style="83" customWidth="1"/>
    <col min="16136" max="16136" width="1.5703125" style="83" customWidth="1"/>
    <col min="16137" max="16137" width="9.28515625" style="83" customWidth="1"/>
    <col min="16138" max="16138" width="2.42578125" style="83" customWidth="1"/>
    <col min="16139" max="16139" width="13.5703125" style="83" customWidth="1"/>
    <col min="16140" max="16140" width="1.5703125" style="83" customWidth="1"/>
    <col min="16141" max="16141" width="9.28515625" style="83" customWidth="1"/>
    <col min="16142" max="16142" width="1.5703125" style="83" customWidth="1"/>
    <col min="16143" max="16143" width="9.28515625" style="83" customWidth="1"/>
    <col min="16144" max="16144" width="2.42578125" style="83" customWidth="1"/>
    <col min="16145" max="16145" width="13.5703125" style="83" customWidth="1"/>
    <col min="16146" max="16146" width="1.5703125" style="83" customWidth="1"/>
    <col min="16147" max="16147" width="9.28515625" style="83" customWidth="1"/>
    <col min="16148" max="16148" width="1.5703125" style="83" customWidth="1"/>
    <col min="16149" max="16149" width="9.28515625" style="83" customWidth="1"/>
    <col min="16150" max="16150" width="2.42578125" style="83" customWidth="1"/>
    <col min="16151" max="16151" width="13.5703125" style="83" customWidth="1"/>
    <col min="16152" max="16152" width="1.5703125" style="83" customWidth="1"/>
    <col min="16153" max="16153" width="9.28515625" style="83" customWidth="1"/>
    <col min="16154" max="16154" width="1.5703125" style="83" customWidth="1"/>
    <col min="16155" max="16155" width="9.28515625" style="83" customWidth="1"/>
    <col min="16156" max="16157" width="1.5703125" style="83" customWidth="1"/>
    <col min="16158" max="16158" width="11.5703125" style="83" customWidth="1"/>
    <col min="16159" max="16159" width="1.5703125" style="83" customWidth="1"/>
    <col min="16160" max="16160" width="7.5703125" style="83"/>
    <col min="16161" max="16161" width="1.5703125" style="83" customWidth="1"/>
    <col min="16162" max="16162" width="7.5703125" style="83"/>
    <col min="16163" max="16163" width="1.5703125" style="83" customWidth="1"/>
    <col min="16164" max="16164" width="10.140625" style="83" customWidth="1"/>
    <col min="16165" max="16165" width="1.5703125" style="83" customWidth="1"/>
    <col min="16166" max="16166" width="7.5703125" style="83"/>
    <col min="16167" max="16167" width="1.5703125" style="83" customWidth="1"/>
    <col min="16168" max="16168" width="7.85546875" style="83" customWidth="1"/>
    <col min="16169" max="16169" width="1.5703125" style="83" customWidth="1"/>
    <col min="16170" max="16170" width="13.7109375" style="83" customWidth="1"/>
    <col min="16171" max="16171" width="1.28515625" style="83" customWidth="1"/>
    <col min="16172" max="16172" width="12.85546875" style="83" customWidth="1"/>
    <col min="16173" max="16173" width="1.5703125" style="83" customWidth="1"/>
    <col min="16174" max="16174" width="8.140625" style="83" customWidth="1"/>
    <col min="16175" max="16175" width="1.5703125" style="83" customWidth="1"/>
    <col min="16176" max="16176" width="13.140625" style="83" customWidth="1"/>
    <col min="16177" max="16177" width="1.5703125" style="83" customWidth="1"/>
    <col min="16178" max="16178" width="8.42578125" style="83" customWidth="1"/>
    <col min="16179" max="16179" width="1.28515625" style="83" customWidth="1"/>
    <col min="16180" max="16180" width="11.7109375" style="83" customWidth="1"/>
    <col min="16181" max="16181" width="1.5703125" style="83" customWidth="1"/>
    <col min="16182" max="16182" width="8.42578125" style="83" customWidth="1"/>
    <col min="16183" max="16183" width="1" style="83" customWidth="1"/>
    <col min="16184" max="16184" width="11.5703125" style="83" customWidth="1"/>
    <col min="16185" max="16185" width="1.5703125" style="83" customWidth="1"/>
    <col min="16186" max="16186" width="11" style="83" customWidth="1"/>
    <col min="16187" max="16187" width="1.5703125" style="83" customWidth="1"/>
    <col min="16188" max="16188" width="4.140625" style="83" customWidth="1"/>
    <col min="16189" max="16189" width="1.5703125" style="83" customWidth="1"/>
    <col min="16190" max="16190" width="11" style="83" customWidth="1"/>
    <col min="16191" max="16191" width="1.5703125" style="83" customWidth="1"/>
    <col min="16192" max="16192" width="11" style="83" customWidth="1"/>
    <col min="16193" max="16193" width="1.5703125" style="83" customWidth="1"/>
    <col min="16194" max="16194" width="11" style="83" customWidth="1"/>
    <col min="16195" max="16195" width="1.5703125" style="83" customWidth="1"/>
    <col min="16196" max="16196" width="11" style="83" customWidth="1"/>
    <col min="16197" max="16197" width="1.5703125" style="83" customWidth="1"/>
    <col min="16198" max="16198" width="11" style="83" customWidth="1"/>
    <col min="16199" max="16199" width="1.5703125" style="83" customWidth="1"/>
    <col min="16200" max="16200" width="11" style="83" customWidth="1"/>
    <col min="16201" max="16201" width="1.5703125" style="83" customWidth="1"/>
    <col min="16202" max="16202" width="11" style="83" customWidth="1"/>
    <col min="16203" max="16384" width="7.5703125" style="83"/>
  </cols>
  <sheetData>
    <row r="1" spans="1:74" s="80" customFormat="1" ht="10.5" customHeight="1" x14ac:dyDescent="0.25">
      <c r="C1" s="83"/>
      <c r="AA1" s="84" t="s">
        <v>42</v>
      </c>
      <c r="AD1" s="102" t="s">
        <v>43</v>
      </c>
      <c r="BH1" s="84" t="s">
        <v>451</v>
      </c>
    </row>
    <row r="2" spans="1:74" s="80" customFormat="1" ht="10.5" customHeight="1" x14ac:dyDescent="0.25">
      <c r="A2" s="85"/>
      <c r="C2" s="83"/>
      <c r="AA2" s="84" t="s">
        <v>452</v>
      </c>
      <c r="AD2" s="102" t="s">
        <v>360</v>
      </c>
      <c r="BH2" s="84" t="s">
        <v>47</v>
      </c>
    </row>
    <row r="3" spans="1:74" s="80" customFormat="1" ht="10.5" customHeight="1" x14ac:dyDescent="0.25">
      <c r="A3" s="86"/>
      <c r="C3" s="83"/>
      <c r="AA3" s="84" t="s">
        <v>48</v>
      </c>
      <c r="AD3" s="87" t="s">
        <v>49</v>
      </c>
    </row>
    <row r="4" spans="1:74" ht="10.5" customHeight="1" x14ac:dyDescent="0.25">
      <c r="AR4" s="89" t="s">
        <v>361</v>
      </c>
      <c r="AS4" s="89"/>
      <c r="AT4" s="89"/>
      <c r="AU4" s="89"/>
      <c r="AV4" s="89"/>
      <c r="AW4" s="89"/>
      <c r="AX4" s="89"/>
      <c r="AY4" s="89"/>
      <c r="AZ4" s="89"/>
      <c r="BA4" s="89"/>
      <c r="BB4" s="89"/>
      <c r="BC4" s="89"/>
      <c r="BD4" s="89"/>
    </row>
    <row r="5" spans="1:74" ht="8.85" customHeight="1" x14ac:dyDescent="0.25"/>
    <row r="6" spans="1:74" ht="9.6" customHeight="1" x14ac:dyDescent="0.25">
      <c r="E6" s="89" t="s">
        <v>453</v>
      </c>
      <c r="F6" s="89"/>
      <c r="G6" s="89"/>
      <c r="H6" s="89"/>
      <c r="I6" s="89"/>
      <c r="J6" s="89"/>
      <c r="K6" s="89"/>
      <c r="L6" s="89"/>
      <c r="M6" s="89"/>
      <c r="N6" s="89"/>
      <c r="O6" s="89"/>
      <c r="P6" s="89"/>
      <c r="Q6" s="89"/>
      <c r="R6" s="89"/>
      <c r="S6" s="89"/>
      <c r="T6" s="89"/>
      <c r="U6" s="89"/>
      <c r="V6" s="89"/>
      <c r="W6" s="89"/>
      <c r="X6" s="89"/>
      <c r="Y6" s="89"/>
      <c r="Z6" s="89"/>
      <c r="AA6" s="89"/>
      <c r="AB6" s="90"/>
      <c r="AC6" s="90"/>
      <c r="AD6" s="89"/>
      <c r="AE6" s="89"/>
      <c r="AF6" s="89"/>
      <c r="AG6" s="89"/>
      <c r="AH6" s="89"/>
      <c r="AV6" s="89" t="s">
        <v>365</v>
      </c>
      <c r="AW6" s="89"/>
      <c r="AX6" s="89"/>
      <c r="AY6" s="89"/>
      <c r="AZ6" s="89"/>
      <c r="BA6" s="89"/>
      <c r="BB6" s="89"/>
    </row>
    <row r="7" spans="1:74" ht="9.6" customHeight="1" x14ac:dyDescent="0.25">
      <c r="AD7" s="90" t="s">
        <v>454</v>
      </c>
      <c r="AE7" s="90"/>
      <c r="AF7" s="90"/>
      <c r="AG7" s="90"/>
      <c r="AH7" s="90"/>
      <c r="AJ7" s="90" t="s">
        <v>455</v>
      </c>
      <c r="AK7" s="90"/>
      <c r="AL7" s="90"/>
      <c r="AM7" s="90"/>
      <c r="AN7" s="90"/>
      <c r="AR7" s="90" t="s">
        <v>366</v>
      </c>
      <c r="AS7" s="90"/>
      <c r="AT7" s="90"/>
      <c r="BF7" s="92" t="s">
        <v>285</v>
      </c>
    </row>
    <row r="8" spans="1:74" ht="9.6" customHeight="1" x14ac:dyDescent="0.25">
      <c r="E8" s="89" t="s">
        <v>456</v>
      </c>
      <c r="F8" s="89"/>
      <c r="G8" s="89"/>
      <c r="H8" s="89"/>
      <c r="I8" s="89"/>
      <c r="K8" s="89" t="s">
        <v>457</v>
      </c>
      <c r="L8" s="89"/>
      <c r="M8" s="89"/>
      <c r="N8" s="89"/>
      <c r="O8" s="89"/>
      <c r="Q8" s="89" t="s">
        <v>458</v>
      </c>
      <c r="R8" s="89"/>
      <c r="S8" s="89"/>
      <c r="T8" s="89"/>
      <c r="U8" s="89"/>
      <c r="W8" s="89" t="s">
        <v>459</v>
      </c>
      <c r="X8" s="89"/>
      <c r="Y8" s="89"/>
      <c r="Z8" s="89"/>
      <c r="AA8" s="89"/>
      <c r="AD8" s="89" t="s">
        <v>460</v>
      </c>
      <c r="AE8" s="89"/>
      <c r="AF8" s="89"/>
      <c r="AG8" s="89"/>
      <c r="AH8" s="89"/>
      <c r="AJ8" s="89" t="s">
        <v>461</v>
      </c>
      <c r="AK8" s="89"/>
      <c r="AL8" s="89"/>
      <c r="AM8" s="89"/>
      <c r="AN8" s="89"/>
      <c r="AR8" s="89" t="s">
        <v>368</v>
      </c>
      <c r="AS8" s="89"/>
      <c r="AT8" s="89"/>
      <c r="AV8" s="89" t="s">
        <v>59</v>
      </c>
      <c r="AW8" s="89"/>
      <c r="AX8" s="89"/>
      <c r="AZ8" s="89" t="s">
        <v>60</v>
      </c>
      <c r="BA8" s="89"/>
      <c r="BB8" s="89"/>
      <c r="BF8" s="91" t="s">
        <v>462</v>
      </c>
    </row>
    <row r="9" spans="1:74" ht="9.6" customHeight="1" x14ac:dyDescent="0.25">
      <c r="BD9" s="91" t="s">
        <v>408</v>
      </c>
      <c r="BF9" s="91" t="s">
        <v>463</v>
      </c>
      <c r="BN9" s="91" t="s">
        <v>464</v>
      </c>
      <c r="BP9" s="91" t="s">
        <v>465</v>
      </c>
      <c r="BR9" s="91" t="s">
        <v>466</v>
      </c>
      <c r="BT9" s="91" t="s">
        <v>467</v>
      </c>
      <c r="BV9" s="91" t="s">
        <v>468</v>
      </c>
    </row>
    <row r="10" spans="1:74" ht="9.6" customHeight="1" x14ac:dyDescent="0.25">
      <c r="I10" s="91" t="s">
        <v>64</v>
      </c>
      <c r="O10" s="91" t="s">
        <v>64</v>
      </c>
      <c r="U10" s="91" t="s">
        <v>64</v>
      </c>
      <c r="AA10" s="91" t="s">
        <v>64</v>
      </c>
      <c r="AH10" s="91" t="s">
        <v>64</v>
      </c>
      <c r="AN10" s="91" t="s">
        <v>64</v>
      </c>
      <c r="AP10" s="91"/>
      <c r="AT10" s="91" t="s">
        <v>268</v>
      </c>
      <c r="AX10" s="91" t="s">
        <v>268</v>
      </c>
      <c r="BB10" s="91" t="s">
        <v>268</v>
      </c>
      <c r="BD10" s="91" t="s">
        <v>414</v>
      </c>
      <c r="BF10" s="91" t="s">
        <v>469</v>
      </c>
      <c r="BN10" s="91" t="s">
        <v>470</v>
      </c>
      <c r="BP10" s="91" t="s">
        <v>471</v>
      </c>
      <c r="BR10" s="239" t="s">
        <v>472</v>
      </c>
      <c r="BT10" s="91" t="s">
        <v>473</v>
      </c>
      <c r="BV10" s="91" t="s">
        <v>474</v>
      </c>
    </row>
    <row r="11" spans="1:74" ht="9.6" customHeight="1" x14ac:dyDescent="0.25">
      <c r="A11" s="92" t="s">
        <v>71</v>
      </c>
      <c r="C11" s="92" t="s">
        <v>72</v>
      </c>
      <c r="E11" s="92" t="s">
        <v>73</v>
      </c>
      <c r="G11" s="92" t="s">
        <v>395</v>
      </c>
      <c r="I11" s="92" t="s">
        <v>79</v>
      </c>
      <c r="K11" s="92" t="s">
        <v>73</v>
      </c>
      <c r="M11" s="92" t="s">
        <v>395</v>
      </c>
      <c r="O11" s="92" t="s">
        <v>79</v>
      </c>
      <c r="Q11" s="92" t="s">
        <v>73</v>
      </c>
      <c r="S11" s="92" t="s">
        <v>395</v>
      </c>
      <c r="U11" s="92" t="s">
        <v>79</v>
      </c>
      <c r="W11" s="92" t="s">
        <v>73</v>
      </c>
      <c r="Y11" s="92" t="s">
        <v>395</v>
      </c>
      <c r="AA11" s="92" t="s">
        <v>79</v>
      </c>
      <c r="AD11" s="92" t="s">
        <v>73</v>
      </c>
      <c r="AF11" s="92" t="s">
        <v>395</v>
      </c>
      <c r="AH11" s="92" t="s">
        <v>79</v>
      </c>
      <c r="AJ11" s="92" t="s">
        <v>73</v>
      </c>
      <c r="AL11" s="92" t="s">
        <v>395</v>
      </c>
      <c r="AN11" s="92" t="s">
        <v>79</v>
      </c>
      <c r="AP11" s="92" t="s">
        <v>475</v>
      </c>
      <c r="AR11" s="92" t="s">
        <v>73</v>
      </c>
      <c r="AT11" s="92" t="s">
        <v>349</v>
      </c>
      <c r="AV11" s="92" t="s">
        <v>73</v>
      </c>
      <c r="AX11" s="92" t="s">
        <v>349</v>
      </c>
      <c r="AZ11" s="92" t="s">
        <v>73</v>
      </c>
      <c r="BB11" s="92" t="s">
        <v>349</v>
      </c>
      <c r="BD11" s="92" t="s">
        <v>386</v>
      </c>
      <c r="BF11" s="92" t="s">
        <v>69</v>
      </c>
      <c r="BH11" s="92" t="s">
        <v>71</v>
      </c>
      <c r="BL11" s="234" t="s">
        <v>456</v>
      </c>
      <c r="BN11" s="250" t="s">
        <v>476</v>
      </c>
      <c r="BP11" s="234" t="s">
        <v>420</v>
      </c>
      <c r="BR11" s="234" t="s">
        <v>420</v>
      </c>
      <c r="BT11" s="234" t="s">
        <v>82</v>
      </c>
      <c r="BV11" s="234" t="s">
        <v>477</v>
      </c>
    </row>
    <row r="12" spans="1:74" ht="8.85" customHeight="1" x14ac:dyDescent="0.25"/>
    <row r="13" spans="1:74" ht="8.85" customHeight="1" x14ac:dyDescent="0.25">
      <c r="B13" s="83" t="s">
        <v>278</v>
      </c>
    </row>
    <row r="14" spans="1:74" ht="11.25" x14ac:dyDescent="0.25">
      <c r="A14" s="83">
        <v>1</v>
      </c>
      <c r="B14" s="95"/>
      <c r="C14" s="83" t="s">
        <v>83</v>
      </c>
      <c r="D14" s="95"/>
      <c r="E14" s="40">
        <v>252056655</v>
      </c>
      <c r="F14" s="95"/>
      <c r="G14" s="38">
        <f>(E14/$BJ14)</f>
        <v>1580.6195325678666</v>
      </c>
      <c r="H14" s="95"/>
      <c r="I14" s="39">
        <f>IF(G$53,G14/G$53*100,0)</f>
        <v>100.40177892020125</v>
      </c>
      <c r="J14" s="95"/>
      <c r="K14" s="40">
        <v>33629241</v>
      </c>
      <c r="L14" s="95"/>
      <c r="M14" s="38">
        <f>(K14/$BJ14)</f>
        <v>210.88526779835325</v>
      </c>
      <c r="N14" s="95"/>
      <c r="O14" s="39">
        <f>IF(M$53,M14/M$53*100,0)</f>
        <v>158.31093762759457</v>
      </c>
      <c r="P14" s="95"/>
      <c r="Q14" s="40">
        <v>11543632</v>
      </c>
      <c r="R14" s="95"/>
      <c r="S14" s="38">
        <f>(Q14/$BJ14)</f>
        <v>72.388845341042341</v>
      </c>
      <c r="T14" s="95"/>
      <c r="U14" s="39">
        <f>IF(S$53,S14/S$53*100,0)</f>
        <v>68.994687376459083</v>
      </c>
      <c r="V14" s="95"/>
      <c r="W14" s="40">
        <v>26000943</v>
      </c>
      <c r="X14" s="95"/>
      <c r="Y14" s="38">
        <f>(W14/$BJ14)</f>
        <v>163.04905090081334</v>
      </c>
      <c r="Z14" s="95"/>
      <c r="AA14" s="39">
        <f>IF(Y$53,Y14/Y$53*100,0)</f>
        <v>70.942496650676631</v>
      </c>
      <c r="AB14" s="95"/>
      <c r="AC14" s="95"/>
      <c r="AD14" s="40">
        <v>11458429</v>
      </c>
      <c r="AE14" s="95"/>
      <c r="AF14" s="38">
        <f>(AD14/$BJ14)</f>
        <v>71.854546708723433</v>
      </c>
      <c r="AG14" s="95"/>
      <c r="AH14" s="39">
        <f>IF(AF$53,AF14/AF$53*100,0)</f>
        <v>70.606292708410763</v>
      </c>
      <c r="AI14" s="95"/>
      <c r="AJ14" s="40">
        <v>15785</v>
      </c>
      <c r="AK14" s="95"/>
      <c r="AL14" s="38">
        <f>(AJ14/$BJ14)</f>
        <v>9.8985997102848861E-2</v>
      </c>
      <c r="AM14" s="95"/>
      <c r="AN14" s="39">
        <f>IF(AL$53,AL14/AL$53*100,0)</f>
        <v>25.081564478908053</v>
      </c>
      <c r="AO14" s="95"/>
      <c r="AP14" s="40">
        <f t="shared" ref="AP14:AP51" si="0">(E14+K14+Q14+W14+AD14+AJ14)</f>
        <v>334704685</v>
      </c>
      <c r="AQ14" s="95"/>
      <c r="AR14" s="40">
        <v>59838156</v>
      </c>
      <c r="AS14" s="95"/>
      <c r="AT14" s="39">
        <f t="shared" ref="AT14:AT51" si="1">IF($AP14,AR14/$AP14*100,0)</f>
        <v>17.877896151946604</v>
      </c>
      <c r="AU14" s="95"/>
      <c r="AV14" s="40">
        <v>39756259</v>
      </c>
      <c r="AW14" s="95"/>
      <c r="AX14" s="39">
        <f t="shared" ref="AX14:AX51" si="2">IF($AP14,AV14/$AP14*100,0)</f>
        <v>11.878010909826374</v>
      </c>
      <c r="AY14" s="95"/>
      <c r="AZ14" s="40">
        <v>142496</v>
      </c>
      <c r="BA14" s="95"/>
      <c r="BB14" s="39">
        <f t="shared" ref="BB14:BB51" si="3">IF($AP14,AZ14/$AP14*100,0)</f>
        <v>4.2573649663732671E-2</v>
      </c>
      <c r="BC14" s="95"/>
      <c r="BD14" s="40">
        <v>1431264</v>
      </c>
      <c r="BE14" s="95"/>
      <c r="BF14" s="40">
        <v>34070</v>
      </c>
      <c r="BG14" s="95"/>
      <c r="BH14" s="83">
        <v>1</v>
      </c>
      <c r="BI14" s="95"/>
      <c r="BJ14" s="96">
        <v>159467</v>
      </c>
      <c r="BK14" s="95"/>
      <c r="BL14" s="41">
        <f>IF(E14,BJ14,0)</f>
        <v>159467</v>
      </c>
      <c r="BM14" s="95"/>
      <c r="BN14" s="41">
        <f>IF(K14,BJ14,0)</f>
        <v>159467</v>
      </c>
      <c r="BO14" s="95"/>
      <c r="BP14" s="41">
        <f>IF(Q14,BJ14,0)</f>
        <v>159467</v>
      </c>
      <c r="BQ14" s="95"/>
      <c r="BR14" s="41">
        <f>IF(W14,BJ14,0)</f>
        <v>159467</v>
      </c>
      <c r="BS14" s="95"/>
      <c r="BT14" s="41">
        <f>IF(AD14,BJ14,0)</f>
        <v>159467</v>
      </c>
      <c r="BU14" s="95"/>
      <c r="BV14" s="41">
        <f>IF(AJ14,BJ14,0)</f>
        <v>159467</v>
      </c>
    </row>
    <row r="15" spans="1:74" ht="11.25" x14ac:dyDescent="0.25">
      <c r="A15" s="83">
        <v>2</v>
      </c>
      <c r="B15" s="95"/>
      <c r="C15" s="83" t="s">
        <v>84</v>
      </c>
      <c r="D15" s="95"/>
      <c r="E15" s="42">
        <v>30056262</v>
      </c>
      <c r="F15" s="95"/>
      <c r="G15" s="39">
        <f>(E15/$BJ15)</f>
        <v>1745.5288925024681</v>
      </c>
      <c r="H15" s="95"/>
      <c r="I15" s="39">
        <f>IF(G$53,G15/G$53*100,0)</f>
        <v>110.87690766362948</v>
      </c>
      <c r="J15" s="95"/>
      <c r="K15" s="42">
        <v>1758311</v>
      </c>
      <c r="L15" s="95"/>
      <c r="M15" s="39">
        <f>(K15/$BJ15)</f>
        <v>102.11458272838144</v>
      </c>
      <c r="N15" s="95"/>
      <c r="O15" s="39">
        <f>IF(M$53,M15/M$53*100,0)</f>
        <v>76.657110788024767</v>
      </c>
      <c r="P15" s="95"/>
      <c r="Q15" s="42">
        <v>1054718</v>
      </c>
      <c r="R15" s="95"/>
      <c r="S15" s="39">
        <f>(Q15/$BJ15)</f>
        <v>61.253150589465129</v>
      </c>
      <c r="T15" s="95"/>
      <c r="U15" s="39">
        <f>IF(S$53,S15/S$53*100,0)</f>
        <v>58.381121508885556</v>
      </c>
      <c r="V15" s="95"/>
      <c r="W15" s="42">
        <v>2625986</v>
      </c>
      <c r="X15" s="95"/>
      <c r="Y15" s="39">
        <f>(W15/$BJ15)</f>
        <v>152.50513967129334</v>
      </c>
      <c r="Z15" s="95"/>
      <c r="AA15" s="39">
        <f>IF(Y$53,Y15/Y$53*100,0)</f>
        <v>66.354850277069175</v>
      </c>
      <c r="AB15" s="95"/>
      <c r="AC15" s="95"/>
      <c r="AD15" s="42">
        <v>1883327</v>
      </c>
      <c r="AE15" s="95"/>
      <c r="AF15" s="39">
        <f>(AD15/$BJ15)</f>
        <v>109.37493466519543</v>
      </c>
      <c r="AG15" s="95"/>
      <c r="AH15" s="39">
        <f>IF(AF$53,AF15/AF$53*100,0)</f>
        <v>107.47487814847688</v>
      </c>
      <c r="AI15" s="95"/>
      <c r="AJ15" s="42">
        <v>31604</v>
      </c>
      <c r="AK15" s="95"/>
      <c r="AL15" s="39">
        <f>(AJ15/$BJ15)</f>
        <v>1.8354143678494685</v>
      </c>
      <c r="AM15" s="95"/>
      <c r="AN15" s="39">
        <f>IF(AL$53,AL15/AL$53*100,0)</f>
        <v>465.06642515202589</v>
      </c>
      <c r="AO15" s="95"/>
      <c r="AP15" s="42">
        <f t="shared" si="0"/>
        <v>37410208</v>
      </c>
      <c r="AQ15" s="95"/>
      <c r="AR15" s="42">
        <v>19998792</v>
      </c>
      <c r="AS15" s="95"/>
      <c r="AT15" s="39">
        <f t="shared" si="1"/>
        <v>53.458114961563432</v>
      </c>
      <c r="AU15" s="95"/>
      <c r="AV15" s="42">
        <v>11241312</v>
      </c>
      <c r="AW15" s="95"/>
      <c r="AX15" s="39">
        <f t="shared" si="2"/>
        <v>30.048782407197521</v>
      </c>
      <c r="AY15" s="95"/>
      <c r="AZ15" s="42">
        <v>0</v>
      </c>
      <c r="BA15" s="95"/>
      <c r="BB15" s="39">
        <f t="shared" si="3"/>
        <v>0</v>
      </c>
      <c r="BC15" s="95"/>
      <c r="BD15" s="42">
        <v>109874</v>
      </c>
      <c r="BE15" s="95"/>
      <c r="BF15" s="42">
        <v>0</v>
      </c>
      <c r="BG15" s="95"/>
      <c r="BH15" s="83">
        <v>2</v>
      </c>
      <c r="BI15" s="95"/>
      <c r="BJ15" s="96">
        <v>17219</v>
      </c>
      <c r="BK15" s="95"/>
      <c r="BL15" s="41">
        <f>IF(E15,BJ15,0)</f>
        <v>17219</v>
      </c>
      <c r="BM15" s="95"/>
      <c r="BN15" s="41">
        <f>IF(K15,BJ15,0)</f>
        <v>17219</v>
      </c>
      <c r="BO15" s="95"/>
      <c r="BP15" s="41">
        <f>IF(Q15,BJ15,0)</f>
        <v>17219</v>
      </c>
      <c r="BQ15" s="95"/>
      <c r="BR15" s="41">
        <f>IF(W15,BJ15,0)</f>
        <v>17219</v>
      </c>
      <c r="BS15" s="95"/>
      <c r="BT15" s="41">
        <f>IF(AD15,BJ15,0)</f>
        <v>17219</v>
      </c>
      <c r="BU15" s="95"/>
      <c r="BV15" s="41">
        <f>IF(AJ15,BJ15,0)</f>
        <v>17219</v>
      </c>
    </row>
    <row r="16" spans="1:74" ht="11.25" x14ac:dyDescent="0.25">
      <c r="A16" s="83">
        <v>3</v>
      </c>
      <c r="B16" s="95"/>
      <c r="C16" s="83" t="s">
        <v>85</v>
      </c>
      <c r="D16" s="95"/>
      <c r="E16" s="42">
        <v>10144260</v>
      </c>
      <c r="F16" s="95"/>
      <c r="G16" s="39">
        <f>(E16/$BJ16)</f>
        <v>1527.5199518144857</v>
      </c>
      <c r="H16" s="95"/>
      <c r="I16" s="39">
        <f>IF(G$53,G16/G$53*100,0)</f>
        <v>97.028865794867954</v>
      </c>
      <c r="J16" s="95"/>
      <c r="K16" s="42">
        <v>736089</v>
      </c>
      <c r="L16" s="95"/>
      <c r="M16" s="39">
        <f>(K16/$BJ16)</f>
        <v>110.84008432464991</v>
      </c>
      <c r="N16" s="95"/>
      <c r="O16" s="39">
        <f>IF(M$53,M16/M$53*100,0)</f>
        <v>83.20731864937791</v>
      </c>
      <c r="P16" s="95"/>
      <c r="Q16" s="42">
        <v>399698</v>
      </c>
      <c r="R16" s="95"/>
      <c r="S16" s="39">
        <f>(Q16/$BJ16)</f>
        <v>60.186417708176478</v>
      </c>
      <c r="T16" s="95"/>
      <c r="U16" s="39">
        <f>IF(S$53,S16/S$53*100,0)</f>
        <v>57.364405448393683</v>
      </c>
      <c r="V16" s="95"/>
      <c r="W16" s="42">
        <v>1116316</v>
      </c>
      <c r="X16" s="95"/>
      <c r="Y16" s="39">
        <f>(W16/$BJ16)</f>
        <v>168.09456407167596</v>
      </c>
      <c r="Z16" s="95"/>
      <c r="AA16" s="39">
        <f>IF(Y$53,Y16/Y$53*100,0)</f>
        <v>73.137794932066882</v>
      </c>
      <c r="AB16" s="95"/>
      <c r="AC16" s="95"/>
      <c r="AD16" s="42">
        <v>910956</v>
      </c>
      <c r="AE16" s="95"/>
      <c r="AF16" s="39">
        <f>(AD16/$BJ16)</f>
        <v>137.17151031471164</v>
      </c>
      <c r="AG16" s="95"/>
      <c r="AH16" s="39">
        <f>IF(AF$53,AF16/AF$53*100,0)</f>
        <v>134.78857291795424</v>
      </c>
      <c r="AI16" s="95"/>
      <c r="AJ16" s="42">
        <v>36408</v>
      </c>
      <c r="AK16" s="95"/>
      <c r="AL16" s="39">
        <f>(AJ16/$BJ16)</f>
        <v>5.4823068814937512</v>
      </c>
      <c r="AM16" s="95"/>
      <c r="AN16" s="39">
        <f>IF(AL$53,AL16/AL$53*100,0)</f>
        <v>1389.1341964103872</v>
      </c>
      <c r="AO16" s="95"/>
      <c r="AP16" s="42">
        <f t="shared" si="0"/>
        <v>13343727</v>
      </c>
      <c r="AQ16" s="95"/>
      <c r="AR16" s="42">
        <v>8137435</v>
      </c>
      <c r="AS16" s="95"/>
      <c r="AT16" s="39">
        <f t="shared" si="1"/>
        <v>60.9832245518812</v>
      </c>
      <c r="AU16" s="95"/>
      <c r="AV16" s="42">
        <v>2391013</v>
      </c>
      <c r="AW16" s="95"/>
      <c r="AX16" s="39">
        <f t="shared" si="2"/>
        <v>17.918629480354326</v>
      </c>
      <c r="AY16" s="95"/>
      <c r="AZ16" s="42">
        <v>37135</v>
      </c>
      <c r="BA16" s="95"/>
      <c r="BB16" s="39">
        <f t="shared" si="3"/>
        <v>0.27829556165230296</v>
      </c>
      <c r="BC16" s="95"/>
      <c r="BD16" s="42">
        <v>98429</v>
      </c>
      <c r="BE16" s="95"/>
      <c r="BF16" s="42">
        <v>1288</v>
      </c>
      <c r="BG16" s="95"/>
      <c r="BH16" s="83">
        <v>3</v>
      </c>
      <c r="BI16" s="95"/>
      <c r="BJ16" s="96">
        <v>6641</v>
      </c>
      <c r="BK16" s="95"/>
      <c r="BL16" s="41">
        <f>IF(E16,BJ16,0)</f>
        <v>6641</v>
      </c>
      <c r="BM16" s="95"/>
      <c r="BN16" s="41">
        <f>IF(K16,BJ16,0)</f>
        <v>6641</v>
      </c>
      <c r="BO16" s="95"/>
      <c r="BP16" s="41">
        <f>IF(Q16,BJ16,0)</f>
        <v>6641</v>
      </c>
      <c r="BQ16" s="95"/>
      <c r="BR16" s="41">
        <f>IF(W16,BJ16,0)</f>
        <v>6641</v>
      </c>
      <c r="BS16" s="95"/>
      <c r="BT16" s="41">
        <f>IF(AD16,BJ16,0)</f>
        <v>6641</v>
      </c>
      <c r="BU16" s="95"/>
      <c r="BV16" s="41">
        <f>IF(AJ16,BJ16,0)</f>
        <v>6641</v>
      </c>
    </row>
    <row r="17" spans="1:74" ht="11.25" x14ac:dyDescent="0.25">
      <c r="A17" s="83">
        <v>4</v>
      </c>
      <c r="B17" s="95"/>
      <c r="C17" s="83" t="s">
        <v>86</v>
      </c>
      <c r="D17" s="95"/>
      <c r="E17" s="42">
        <v>68366832</v>
      </c>
      <c r="F17" s="95"/>
      <c r="G17" s="39">
        <f>(E17/$BJ17)</f>
        <v>1339.2131635651322</v>
      </c>
      <c r="H17" s="95"/>
      <c r="I17" s="39">
        <f>IF(G$53,G17/G$53*100,0)</f>
        <v>85.067520174730276</v>
      </c>
      <c r="J17" s="95"/>
      <c r="K17" s="42">
        <v>14519292</v>
      </c>
      <c r="L17" s="95"/>
      <c r="M17" s="39">
        <f>(K17/$BJ17)</f>
        <v>284.41316356513221</v>
      </c>
      <c r="N17" s="95"/>
      <c r="O17" s="39">
        <f>IF(M$53,M17/M$53*100,0)</f>
        <v>213.50810830787722</v>
      </c>
      <c r="P17" s="95"/>
      <c r="Q17" s="42">
        <v>3517526</v>
      </c>
      <c r="R17" s="95"/>
      <c r="S17" s="39">
        <f>(Q17/$BJ17)</f>
        <v>68.903545543584727</v>
      </c>
      <c r="T17" s="95"/>
      <c r="U17" s="39">
        <f>IF(S$53,S17/S$53*100,0)</f>
        <v>65.672805824046947</v>
      </c>
      <c r="V17" s="95"/>
      <c r="W17" s="42">
        <v>11149473</v>
      </c>
      <c r="X17" s="95"/>
      <c r="Y17" s="39">
        <f>(W17/$BJ17)</f>
        <v>218.40299706170421</v>
      </c>
      <c r="Z17" s="95"/>
      <c r="AA17" s="39">
        <f>IF(Y$53,Y17/Y$53*100,0)</f>
        <v>95.02694926432352</v>
      </c>
      <c r="AB17" s="95"/>
      <c r="AC17" s="95"/>
      <c r="AD17" s="42">
        <v>2203230</v>
      </c>
      <c r="AE17" s="95"/>
      <c r="AF17" s="39">
        <f>(AD17/$BJ17)</f>
        <v>43.158276199804114</v>
      </c>
      <c r="AG17" s="95"/>
      <c r="AH17" s="39">
        <f>IF(AF$53,AF17/AF$53*100,0)</f>
        <v>42.408532538746904</v>
      </c>
      <c r="AI17" s="95"/>
      <c r="AJ17" s="42">
        <v>79304</v>
      </c>
      <c r="AK17" s="95"/>
      <c r="AL17" s="39">
        <f>(AJ17/$BJ17)</f>
        <v>1.5534573947110675</v>
      </c>
      <c r="AM17" s="95"/>
      <c r="AN17" s="39">
        <f>IF(AL$53,AL17/AL$53*100,0)</f>
        <v>393.62276434108662</v>
      </c>
      <c r="AO17" s="95"/>
      <c r="AP17" s="42">
        <f t="shared" si="0"/>
        <v>99835657</v>
      </c>
      <c r="AQ17" s="95"/>
      <c r="AR17" s="42">
        <v>21926014</v>
      </c>
      <c r="AS17" s="95"/>
      <c r="AT17" s="39">
        <f t="shared" si="1"/>
        <v>21.962107185812378</v>
      </c>
      <c r="AU17" s="95"/>
      <c r="AV17" s="42">
        <v>8797208</v>
      </c>
      <c r="AW17" s="95"/>
      <c r="AX17" s="39">
        <f t="shared" si="2"/>
        <v>8.8116893947019346</v>
      </c>
      <c r="AY17" s="95"/>
      <c r="AZ17" s="42">
        <v>2495157</v>
      </c>
      <c r="BA17" s="95"/>
      <c r="BB17" s="39">
        <f t="shared" si="3"/>
        <v>2.4992643660370764</v>
      </c>
      <c r="BC17" s="95"/>
      <c r="BD17" s="42">
        <v>11409510</v>
      </c>
      <c r="BE17" s="95"/>
      <c r="BF17" s="42">
        <v>41927</v>
      </c>
      <c r="BG17" s="95"/>
      <c r="BH17" s="83">
        <v>4</v>
      </c>
      <c r="BI17" s="95"/>
      <c r="BJ17" s="96">
        <v>51050</v>
      </c>
      <c r="BK17" s="95"/>
      <c r="BL17" s="41">
        <f>IF(E17,BJ17,0)</f>
        <v>51050</v>
      </c>
      <c r="BM17" s="95"/>
      <c r="BN17" s="41">
        <f>IF(K17,BJ17,0)</f>
        <v>51050</v>
      </c>
      <c r="BO17" s="95"/>
      <c r="BP17" s="41">
        <f>IF(Q17,BJ17,0)</f>
        <v>51050</v>
      </c>
      <c r="BQ17" s="95"/>
      <c r="BR17" s="41">
        <f>IF(W17,BJ17,0)</f>
        <v>51050</v>
      </c>
      <c r="BS17" s="95"/>
      <c r="BT17" s="41">
        <f>IF(AD17,BJ17,0)</f>
        <v>51050</v>
      </c>
      <c r="BU17" s="95"/>
      <c r="BV17" s="41">
        <f>IF(AJ17,BJ17,0)</f>
        <v>51050</v>
      </c>
    </row>
    <row r="18" spans="1:74" ht="11.25" x14ac:dyDescent="0.25">
      <c r="A18" s="83">
        <v>5</v>
      </c>
      <c r="B18" s="95"/>
      <c r="C18" s="83" t="s">
        <v>87</v>
      </c>
      <c r="D18" s="95"/>
      <c r="E18" s="42">
        <v>475250521</v>
      </c>
      <c r="F18" s="95"/>
      <c r="G18" s="39">
        <f>(E18/$BJ18)</f>
        <v>1905.4073858761456</v>
      </c>
      <c r="H18" s="95"/>
      <c r="I18" s="39">
        <f>IF(G$53,G18/G$53*100,0)</f>
        <v>121.03247313340492</v>
      </c>
      <c r="J18" s="95"/>
      <c r="K18" s="42">
        <v>20474531</v>
      </c>
      <c r="L18" s="95"/>
      <c r="M18" s="39">
        <f>(K18/$BJ18)</f>
        <v>82.087911250811871</v>
      </c>
      <c r="N18" s="95"/>
      <c r="O18" s="39">
        <f>IF(M$53,M18/M$53*100,0)</f>
        <v>61.623148613837287</v>
      </c>
      <c r="P18" s="95"/>
      <c r="Q18" s="42">
        <v>50874832</v>
      </c>
      <c r="R18" s="95"/>
      <c r="S18" s="39">
        <f>(Q18/$BJ18)</f>
        <v>203.97090874100923</v>
      </c>
      <c r="T18" s="95"/>
      <c r="U18" s="39">
        <f>IF(S$53,S18/S$53*100,0)</f>
        <v>194.40714955705022</v>
      </c>
      <c r="V18" s="95"/>
      <c r="W18" s="42">
        <v>53227446</v>
      </c>
      <c r="X18" s="95"/>
      <c r="Y18" s="39">
        <f>(W18/$BJ18)</f>
        <v>213.40317213397375</v>
      </c>
      <c r="Z18" s="95"/>
      <c r="AA18" s="39">
        <f>IF(Y$53,Y18/Y$53*100,0)</f>
        <v>92.851529896778345</v>
      </c>
      <c r="AB18" s="95"/>
      <c r="AC18" s="95"/>
      <c r="AD18" s="42">
        <v>14973600</v>
      </c>
      <c r="AE18" s="95"/>
      <c r="AF18" s="39">
        <f>(AD18/$BJ18)</f>
        <v>60.033196750888052</v>
      </c>
      <c r="AG18" s="95"/>
      <c r="AH18" s="39">
        <f>IF(AF$53,AF18/AF$53*100,0)</f>
        <v>58.99030271803548</v>
      </c>
      <c r="AI18" s="95"/>
      <c r="AJ18" s="42">
        <v>66500</v>
      </c>
      <c r="AK18" s="95"/>
      <c r="AL18" s="39">
        <f>(AJ18/$BJ18)</f>
        <v>0.26661641715646572</v>
      </c>
      <c r="AM18" s="95"/>
      <c r="AN18" s="39">
        <f>IF(AL$53,AL18/AL$53*100,0)</f>
        <v>67.556594404936121</v>
      </c>
      <c r="AO18" s="95"/>
      <c r="AP18" s="42">
        <f t="shared" si="0"/>
        <v>614867430</v>
      </c>
      <c r="AQ18" s="95"/>
      <c r="AR18" s="42">
        <v>293363317</v>
      </c>
      <c r="AS18" s="95"/>
      <c r="AT18" s="39">
        <f t="shared" si="1"/>
        <v>47.711637124770128</v>
      </c>
      <c r="AU18" s="95"/>
      <c r="AV18" s="42">
        <v>67697692</v>
      </c>
      <c r="AW18" s="95"/>
      <c r="AX18" s="39">
        <f t="shared" si="2"/>
        <v>11.010128150713724</v>
      </c>
      <c r="AY18" s="95"/>
      <c r="AZ18" s="42">
        <v>4525992</v>
      </c>
      <c r="BA18" s="95"/>
      <c r="BB18" s="39">
        <f t="shared" si="3"/>
        <v>0.73609233131766305</v>
      </c>
      <c r="BC18" s="95"/>
      <c r="BD18" s="42">
        <v>17862694</v>
      </c>
      <c r="BE18" s="95"/>
      <c r="BF18" s="42">
        <v>60487</v>
      </c>
      <c r="BG18" s="95"/>
      <c r="BH18" s="83">
        <v>5</v>
      </c>
      <c r="BI18" s="95"/>
      <c r="BJ18" s="96">
        <v>249422</v>
      </c>
      <c r="BK18" s="95"/>
      <c r="BL18" s="41">
        <f>IF(E18,BJ18,0)</f>
        <v>249422</v>
      </c>
      <c r="BM18" s="95"/>
      <c r="BN18" s="41">
        <f>IF(K18,BJ18,0)</f>
        <v>249422</v>
      </c>
      <c r="BO18" s="95"/>
      <c r="BP18" s="41">
        <f>IF(Q18,BJ18,0)</f>
        <v>249422</v>
      </c>
      <c r="BQ18" s="95"/>
      <c r="BR18" s="41">
        <f>IF(W18,BJ18,0)</f>
        <v>249422</v>
      </c>
      <c r="BS18" s="95"/>
      <c r="BT18" s="41">
        <f>IF(AD18,BJ18,0)</f>
        <v>249422</v>
      </c>
      <c r="BU18" s="95"/>
      <c r="BV18" s="41">
        <f>IF(AJ18,BJ18,0)</f>
        <v>249422</v>
      </c>
    </row>
    <row r="19" spans="1:74" ht="11.25" x14ac:dyDescent="0.25">
      <c r="A19" s="83">
        <v>6</v>
      </c>
      <c r="B19" s="95"/>
      <c r="C19" s="83" t="s">
        <v>88</v>
      </c>
      <c r="D19" s="95"/>
      <c r="E19" s="42">
        <v>32184885</v>
      </c>
      <c r="F19" s="95"/>
      <c r="G19" s="39">
        <f>(E19/$BJ19)</f>
        <v>1771.320033021464</v>
      </c>
      <c r="H19" s="95"/>
      <c r="I19" s="39">
        <f>IF(G$53,G19/G$53*100,0)</f>
        <v>112.5151743907787</v>
      </c>
      <c r="J19" s="95"/>
      <c r="K19" s="42">
        <v>2382368</v>
      </c>
      <c r="L19" s="95"/>
      <c r="M19" s="39">
        <f>(K19/$BJ19)</f>
        <v>131.11546505228398</v>
      </c>
      <c r="N19" s="95"/>
      <c r="O19" s="39">
        <f>IF(M$53,M19/M$53*100,0)</f>
        <v>98.427986111162909</v>
      </c>
      <c r="P19" s="95"/>
      <c r="Q19" s="42">
        <v>1905436</v>
      </c>
      <c r="R19" s="95"/>
      <c r="S19" s="39">
        <f>(Q19/$BJ19)</f>
        <v>104.86714364336819</v>
      </c>
      <c r="T19" s="95"/>
      <c r="U19" s="39">
        <f>IF(S$53,S19/S$53*100,0)</f>
        <v>99.950147811436764</v>
      </c>
      <c r="V19" s="95"/>
      <c r="W19" s="42">
        <v>6677586</v>
      </c>
      <c r="X19" s="95"/>
      <c r="Y19" s="39">
        <f>(W19/$BJ19)</f>
        <v>367.50610897083106</v>
      </c>
      <c r="Z19" s="95"/>
      <c r="AA19" s="39">
        <f>IF(Y$53,Y19/Y$53*100,0)</f>
        <v>159.90158029577549</v>
      </c>
      <c r="AB19" s="95"/>
      <c r="AC19" s="95"/>
      <c r="AD19" s="42">
        <v>1547157</v>
      </c>
      <c r="AE19" s="95"/>
      <c r="AF19" s="39">
        <f>(AD19/$BJ19)</f>
        <v>85.148981838194828</v>
      </c>
      <c r="AG19" s="95"/>
      <c r="AH19" s="39">
        <f>IF(AF$53,AF19/AF$53*100,0)</f>
        <v>83.66977750011813</v>
      </c>
      <c r="AI19" s="95"/>
      <c r="AJ19" s="42">
        <v>3754</v>
      </c>
      <c r="AK19" s="95"/>
      <c r="AL19" s="39">
        <f>(AJ19/$BJ19)</f>
        <v>0.2066042927903137</v>
      </c>
      <c r="AM19" s="95"/>
      <c r="AN19" s="39">
        <f>IF(AL$53,AL19/AL$53*100,0)</f>
        <v>52.350423725643438</v>
      </c>
      <c r="AO19" s="95"/>
      <c r="AP19" s="42">
        <f t="shared" si="0"/>
        <v>44701186</v>
      </c>
      <c r="AQ19" s="95"/>
      <c r="AR19" s="42">
        <v>19074444</v>
      </c>
      <c r="AS19" s="95"/>
      <c r="AT19" s="39">
        <f t="shared" si="1"/>
        <v>42.671002062450867</v>
      </c>
      <c r="AU19" s="95"/>
      <c r="AV19" s="42">
        <v>5983245</v>
      </c>
      <c r="AW19" s="95"/>
      <c r="AX19" s="39">
        <f t="shared" si="2"/>
        <v>13.384980434299887</v>
      </c>
      <c r="AY19" s="95"/>
      <c r="AZ19" s="42">
        <v>0</v>
      </c>
      <c r="BA19" s="95"/>
      <c r="BB19" s="39">
        <f t="shared" si="3"/>
        <v>0</v>
      </c>
      <c r="BC19" s="95"/>
      <c r="BD19" s="42">
        <v>523668</v>
      </c>
      <c r="BE19" s="95"/>
      <c r="BF19" s="42">
        <v>184</v>
      </c>
      <c r="BG19" s="95"/>
      <c r="BH19" s="83">
        <v>6</v>
      </c>
      <c r="BI19" s="95"/>
      <c r="BJ19" s="96">
        <v>18170</v>
      </c>
      <c r="BK19" s="95"/>
      <c r="BL19" s="41">
        <f>IF(E19,BJ19,0)</f>
        <v>18170</v>
      </c>
      <c r="BM19" s="95"/>
      <c r="BN19" s="41">
        <f>IF(K19,BJ19,0)</f>
        <v>18170</v>
      </c>
      <c r="BO19" s="95"/>
      <c r="BP19" s="41">
        <f>IF(Q19,BJ19,0)</f>
        <v>18170</v>
      </c>
      <c r="BQ19" s="95"/>
      <c r="BR19" s="41">
        <f>IF(W19,BJ19,0)</f>
        <v>18170</v>
      </c>
      <c r="BS19" s="95"/>
      <c r="BT19" s="41">
        <f>IF(AD19,BJ19,0)</f>
        <v>18170</v>
      </c>
      <c r="BU19" s="95"/>
      <c r="BV19" s="41">
        <f>IF(AJ19,BJ19,0)</f>
        <v>18170</v>
      </c>
    </row>
    <row r="20" spans="1:74" ht="11.25" x14ac:dyDescent="0.25">
      <c r="A20" s="83">
        <v>7</v>
      </c>
      <c r="B20" s="95"/>
      <c r="C20" s="83" t="s">
        <v>89</v>
      </c>
      <c r="D20" s="95"/>
      <c r="E20" s="42">
        <v>8342297</v>
      </c>
      <c r="F20" s="95"/>
      <c r="G20" s="39">
        <f>(E20/$BJ20)</f>
        <v>1454.1218406832838</v>
      </c>
      <c r="H20" s="95"/>
      <c r="I20" s="39">
        <f>IF(G$53,G20/G$53*100,0)</f>
        <v>92.366579409615497</v>
      </c>
      <c r="J20" s="95"/>
      <c r="K20" s="42">
        <v>1366051</v>
      </c>
      <c r="L20" s="95"/>
      <c r="M20" s="39">
        <f>(K20/$BJ20)</f>
        <v>238.11242809830921</v>
      </c>
      <c r="N20" s="95"/>
      <c r="O20" s="39">
        <f>IF(M$53,M20/M$53*100,0)</f>
        <v>178.75028515064855</v>
      </c>
      <c r="P20" s="95"/>
      <c r="Q20" s="42">
        <v>376685</v>
      </c>
      <c r="R20" s="95"/>
      <c r="S20" s="39">
        <f>(Q20/$BJ20)</f>
        <v>65.658880948230788</v>
      </c>
      <c r="T20" s="95"/>
      <c r="U20" s="39">
        <f>IF(S$53,S20/S$53*100,0)</f>
        <v>62.58027660434152</v>
      </c>
      <c r="V20" s="95"/>
      <c r="W20" s="42">
        <v>1828390</v>
      </c>
      <c r="X20" s="95"/>
      <c r="Y20" s="39">
        <f>(W20/$BJ20)</f>
        <v>318.70141188774619</v>
      </c>
      <c r="Z20" s="95"/>
      <c r="AA20" s="39">
        <f>IF(Y$53,Y20/Y$53*100,0)</f>
        <v>138.66670011569852</v>
      </c>
      <c r="AB20" s="95"/>
      <c r="AC20" s="95"/>
      <c r="AD20" s="42">
        <v>612802</v>
      </c>
      <c r="AE20" s="95"/>
      <c r="AF20" s="39">
        <f>(AD20/$BJ20)</f>
        <v>106.81575736447621</v>
      </c>
      <c r="AG20" s="95"/>
      <c r="AH20" s="39">
        <f>IF(AF$53,AF20/AF$53*100,0)</f>
        <v>104.96015876238458</v>
      </c>
      <c r="AI20" s="95"/>
      <c r="AJ20" s="42">
        <v>2983</v>
      </c>
      <c r="AK20" s="95"/>
      <c r="AL20" s="39">
        <f>(AJ20/$BJ20)</f>
        <v>0.51995816628900127</v>
      </c>
      <c r="AM20" s="95"/>
      <c r="AN20" s="39">
        <f>IF(AL$53,AL20/AL$53*100,0)</f>
        <v>131.74958737408167</v>
      </c>
      <c r="AO20" s="95"/>
      <c r="AP20" s="42">
        <f t="shared" si="0"/>
        <v>12529208</v>
      </c>
      <c r="AQ20" s="95"/>
      <c r="AR20" s="42">
        <v>7742332</v>
      </c>
      <c r="AS20" s="95"/>
      <c r="AT20" s="39">
        <f t="shared" si="1"/>
        <v>61.79426504851704</v>
      </c>
      <c r="AU20" s="95"/>
      <c r="AV20" s="42">
        <v>2202737</v>
      </c>
      <c r="AW20" s="95"/>
      <c r="AX20" s="39">
        <f t="shared" si="2"/>
        <v>17.580815962190108</v>
      </c>
      <c r="AY20" s="95"/>
      <c r="AZ20" s="42">
        <v>0</v>
      </c>
      <c r="BA20" s="95"/>
      <c r="BB20" s="39">
        <f t="shared" si="3"/>
        <v>0</v>
      </c>
      <c r="BC20" s="95"/>
      <c r="BD20" s="42">
        <v>188</v>
      </c>
      <c r="BE20" s="95"/>
      <c r="BF20" s="42">
        <v>822</v>
      </c>
      <c r="BG20" s="95"/>
      <c r="BH20" s="83">
        <v>7</v>
      </c>
      <c r="BI20" s="95"/>
      <c r="BJ20" s="96">
        <v>5737</v>
      </c>
      <c r="BK20" s="95"/>
      <c r="BL20" s="41">
        <f>IF(E20,BJ20,0)</f>
        <v>5737</v>
      </c>
      <c r="BM20" s="95"/>
      <c r="BN20" s="41">
        <f>IF(K20,BJ20,0)</f>
        <v>5737</v>
      </c>
      <c r="BO20" s="95"/>
      <c r="BP20" s="41">
        <f>IF(Q20,BJ20,0)</f>
        <v>5737</v>
      </c>
      <c r="BQ20" s="95"/>
      <c r="BR20" s="41">
        <f>IF(W20,BJ20,0)</f>
        <v>5737</v>
      </c>
      <c r="BS20" s="95"/>
      <c r="BT20" s="41">
        <f>IF(AD20,BJ20,0)</f>
        <v>5737</v>
      </c>
      <c r="BU20" s="95"/>
      <c r="BV20" s="41">
        <f>IF(AJ20,BJ20,0)</f>
        <v>5737</v>
      </c>
    </row>
    <row r="21" spans="1:74" ht="11.25" x14ac:dyDescent="0.25">
      <c r="A21" s="83">
        <v>8</v>
      </c>
      <c r="B21" s="95"/>
      <c r="C21" s="83" t="s">
        <v>90</v>
      </c>
      <c r="D21" s="95"/>
      <c r="E21" s="42">
        <v>76445161</v>
      </c>
      <c r="F21" s="95"/>
      <c r="G21" s="39">
        <f>(E21/$BJ21)</f>
        <v>1794.9086874853251</v>
      </c>
      <c r="H21" s="95"/>
      <c r="I21" s="39">
        <f>IF(G$53,G21/G$53*100,0)</f>
        <v>114.0135380524361</v>
      </c>
      <c r="J21" s="95"/>
      <c r="K21" s="42">
        <v>8752934</v>
      </c>
      <c r="L21" s="95"/>
      <c r="M21" s="39">
        <f>(K21/$BJ21)</f>
        <v>205.51617750645693</v>
      </c>
      <c r="N21" s="95"/>
      <c r="O21" s="39">
        <f>IF(M$53,M21/M$53*100,0)</f>
        <v>154.28037765917577</v>
      </c>
      <c r="P21" s="95"/>
      <c r="Q21" s="42">
        <v>3901632</v>
      </c>
      <c r="R21" s="95"/>
      <c r="S21" s="39">
        <f>(Q21/$BJ21)</f>
        <v>91.609110119746418</v>
      </c>
      <c r="T21" s="95"/>
      <c r="U21" s="39">
        <f>IF(S$53,S21/S$53*100,0)</f>
        <v>87.31375509265041</v>
      </c>
      <c r="V21" s="95"/>
      <c r="W21" s="42">
        <v>10632967</v>
      </c>
      <c r="X21" s="95"/>
      <c r="Y21" s="39">
        <f>(W21/$BJ21)</f>
        <v>249.65876966424042</v>
      </c>
      <c r="Z21" s="95"/>
      <c r="AA21" s="39">
        <f>IF(Y$53,Y21/Y$53*100,0)</f>
        <v>108.62630805187396</v>
      </c>
      <c r="AB21" s="95"/>
      <c r="AC21" s="95"/>
      <c r="AD21" s="42">
        <v>6512155</v>
      </c>
      <c r="AE21" s="95"/>
      <c r="AF21" s="39">
        <f>(AD21/$BJ21)</f>
        <v>152.90338107536979</v>
      </c>
      <c r="AG21" s="95"/>
      <c r="AH21" s="39">
        <f>IF(AF$53,AF21/AF$53*100,0)</f>
        <v>150.24715031710809</v>
      </c>
      <c r="AI21" s="95"/>
      <c r="AJ21" s="42">
        <v>10765</v>
      </c>
      <c r="AK21" s="95"/>
      <c r="AL21" s="39">
        <f>(AJ21/$BJ21)</f>
        <v>0.2527588635830007</v>
      </c>
      <c r="AM21" s="95"/>
      <c r="AN21" s="39">
        <f>IF(AL$53,AL21/AL$53*100,0)</f>
        <v>64.045298528291539</v>
      </c>
      <c r="AO21" s="95"/>
      <c r="AP21" s="42">
        <f t="shared" si="0"/>
        <v>106255614</v>
      </c>
      <c r="AQ21" s="95"/>
      <c r="AR21" s="42">
        <v>56622562</v>
      </c>
      <c r="AS21" s="95"/>
      <c r="AT21" s="39">
        <f t="shared" si="1"/>
        <v>53.289007393058782</v>
      </c>
      <c r="AU21" s="95"/>
      <c r="AV21" s="42">
        <v>22352829</v>
      </c>
      <c r="AW21" s="95"/>
      <c r="AX21" s="39">
        <f t="shared" si="2"/>
        <v>21.03684516848211</v>
      </c>
      <c r="AY21" s="95"/>
      <c r="AZ21" s="42">
        <v>685993</v>
      </c>
      <c r="BA21" s="95"/>
      <c r="BB21" s="39">
        <f t="shared" si="3"/>
        <v>0.64560635826733825</v>
      </c>
      <c r="BC21" s="95"/>
      <c r="BD21" s="42">
        <v>967492</v>
      </c>
      <c r="BE21" s="95"/>
      <c r="BF21" s="42">
        <v>7179</v>
      </c>
      <c r="BG21" s="95"/>
      <c r="BH21" s="83">
        <v>8</v>
      </c>
      <c r="BI21" s="95"/>
      <c r="BJ21" s="96">
        <v>42590</v>
      </c>
      <c r="BK21" s="95"/>
      <c r="BL21" s="41">
        <f>IF(E21,BJ21,0)</f>
        <v>42590</v>
      </c>
      <c r="BM21" s="95"/>
      <c r="BN21" s="41">
        <f>IF(K21,BJ21,0)</f>
        <v>42590</v>
      </c>
      <c r="BO21" s="95"/>
      <c r="BP21" s="41">
        <f>IF(Q21,BJ21,0)</f>
        <v>42590</v>
      </c>
      <c r="BQ21" s="95"/>
      <c r="BR21" s="41">
        <f>IF(W21,BJ21,0)</f>
        <v>42590</v>
      </c>
      <c r="BS21" s="95"/>
      <c r="BT21" s="41">
        <f>IF(AD21,BJ21,0)</f>
        <v>42590</v>
      </c>
      <c r="BU21" s="95"/>
      <c r="BV21" s="41">
        <f>IF(AJ21,BJ21,0)</f>
        <v>42590</v>
      </c>
    </row>
    <row r="22" spans="1:74" ht="11.25" x14ac:dyDescent="0.25">
      <c r="A22" s="83">
        <v>9</v>
      </c>
      <c r="B22" s="95"/>
      <c r="C22" s="83" t="s">
        <v>92</v>
      </c>
      <c r="D22" s="95"/>
      <c r="E22" s="42">
        <v>0</v>
      </c>
      <c r="F22" s="95"/>
      <c r="G22" s="39">
        <v>0</v>
      </c>
      <c r="H22" s="95"/>
      <c r="I22" s="39">
        <f>IF(G$53,G22/G$53*100,0)</f>
        <v>0</v>
      </c>
      <c r="J22" s="95"/>
      <c r="K22" s="42">
        <v>0</v>
      </c>
      <c r="L22" s="95"/>
      <c r="M22" s="39">
        <v>0</v>
      </c>
      <c r="N22" s="95"/>
      <c r="O22" s="39">
        <f>IF(M$53,M22/M$53*100,0)</f>
        <v>0</v>
      </c>
      <c r="P22" s="95"/>
      <c r="Q22" s="42">
        <v>0</v>
      </c>
      <c r="R22" s="95"/>
      <c r="S22" s="39">
        <v>0</v>
      </c>
      <c r="T22" s="95"/>
      <c r="U22" s="39">
        <f>IF(S$53,S22/S$53*100,0)</f>
        <v>0</v>
      </c>
      <c r="V22" s="95"/>
      <c r="W22" s="42">
        <v>0</v>
      </c>
      <c r="X22" s="95"/>
      <c r="Y22" s="39">
        <v>0</v>
      </c>
      <c r="Z22" s="95"/>
      <c r="AA22" s="39">
        <f>IF(Y$53,Y22/Y$53*100,0)</f>
        <v>0</v>
      </c>
      <c r="AB22" s="95"/>
      <c r="AC22" s="95"/>
      <c r="AD22" s="42">
        <v>0</v>
      </c>
      <c r="AE22" s="95"/>
      <c r="AF22" s="39">
        <v>0</v>
      </c>
      <c r="AG22" s="95"/>
      <c r="AH22" s="39">
        <f>IF(AF$53,AF22/AF$53*100,0)</f>
        <v>0</v>
      </c>
      <c r="AI22" s="95"/>
      <c r="AJ22" s="42">
        <v>0</v>
      </c>
      <c r="AK22" s="95"/>
      <c r="AL22" s="39">
        <v>0</v>
      </c>
      <c r="AM22" s="95"/>
      <c r="AN22" s="39">
        <f>IF(AL$53,AL22/AL$53*100,0)</f>
        <v>0</v>
      </c>
      <c r="AO22" s="95"/>
      <c r="AP22" s="42">
        <f t="shared" si="0"/>
        <v>0</v>
      </c>
      <c r="AQ22" s="95"/>
      <c r="AR22" s="42">
        <v>0</v>
      </c>
      <c r="AS22" s="95"/>
      <c r="AT22" s="39">
        <f t="shared" si="1"/>
        <v>0</v>
      </c>
      <c r="AU22" s="95"/>
      <c r="AV22" s="42">
        <v>0</v>
      </c>
      <c r="AW22" s="95"/>
      <c r="AX22" s="39">
        <f t="shared" si="2"/>
        <v>0</v>
      </c>
      <c r="AY22" s="95"/>
      <c r="AZ22" s="42">
        <v>0</v>
      </c>
      <c r="BA22" s="95"/>
      <c r="BB22" s="39">
        <f t="shared" si="3"/>
        <v>0</v>
      </c>
      <c r="BC22" s="95"/>
      <c r="BD22" s="42">
        <v>0</v>
      </c>
      <c r="BE22" s="95"/>
      <c r="BF22" s="42"/>
      <c r="BG22" s="95"/>
      <c r="BH22" s="83">
        <v>9</v>
      </c>
      <c r="BI22" s="95"/>
      <c r="BJ22" s="96">
        <v>0</v>
      </c>
      <c r="BK22" s="95"/>
      <c r="BL22" s="41">
        <f>IF(E22,BJ22,0)</f>
        <v>0</v>
      </c>
      <c r="BM22" s="95"/>
      <c r="BN22" s="41">
        <f>IF(K22,BJ22,0)</f>
        <v>0</v>
      </c>
      <c r="BO22" s="95"/>
      <c r="BP22" s="41">
        <f>IF(Q22,BJ22,0)</f>
        <v>0</v>
      </c>
      <c r="BQ22" s="95"/>
      <c r="BR22" s="41">
        <f>IF(W22,BJ22,0)</f>
        <v>0</v>
      </c>
      <c r="BS22" s="95"/>
      <c r="BT22" s="41">
        <f>IF(AD22,BJ22,0)</f>
        <v>0</v>
      </c>
      <c r="BU22" s="95"/>
      <c r="BV22" s="41">
        <f>IF(AJ22,BJ22,0)</f>
        <v>0</v>
      </c>
    </row>
    <row r="23" spans="1:74" ht="11.25" x14ac:dyDescent="0.25">
      <c r="A23" s="83">
        <v>10</v>
      </c>
      <c r="B23" s="95"/>
      <c r="C23" s="83" t="s">
        <v>93</v>
      </c>
      <c r="D23" s="95"/>
      <c r="E23" s="42">
        <v>40807672</v>
      </c>
      <c r="F23" s="95"/>
      <c r="G23" s="39">
        <f>(E23/$BJ23)</f>
        <v>1690.0385985256357</v>
      </c>
      <c r="H23" s="95"/>
      <c r="I23" s="39">
        <f>IF(G$53,G23/G$53*100,0)</f>
        <v>107.35213518468399</v>
      </c>
      <c r="J23" s="95"/>
      <c r="K23" s="42">
        <v>2810225</v>
      </c>
      <c r="L23" s="95"/>
      <c r="M23" s="39">
        <f>(K23/$BJ23)</f>
        <v>116.38470139981777</v>
      </c>
      <c r="N23" s="95"/>
      <c r="O23" s="39">
        <f>IF(M$53,M23/M$53*100,0)</f>
        <v>87.36964604720788</v>
      </c>
      <c r="P23" s="95"/>
      <c r="Q23" s="42">
        <v>2501875</v>
      </c>
      <c r="R23" s="95"/>
      <c r="S23" s="39">
        <f>(Q23/$BJ23)</f>
        <v>103.61447030564068</v>
      </c>
      <c r="T23" s="95"/>
      <c r="U23" s="39">
        <f>IF(S$53,S23/S$53*100,0)</f>
        <v>98.756209644386956</v>
      </c>
      <c r="V23" s="95"/>
      <c r="W23" s="42">
        <v>4333048</v>
      </c>
      <c r="X23" s="95"/>
      <c r="Y23" s="39">
        <f>(W23/$BJ23)</f>
        <v>179.45200033131781</v>
      </c>
      <c r="Z23" s="95"/>
      <c r="AA23" s="39">
        <f>IF(Y$53,Y23/Y$53*100,0)</f>
        <v>78.079405320833004</v>
      </c>
      <c r="AB23" s="95"/>
      <c r="AC23" s="95"/>
      <c r="AD23" s="42">
        <v>1708847</v>
      </c>
      <c r="AE23" s="95"/>
      <c r="AF23" s="39">
        <f>(AD23/$BJ23)</f>
        <v>70.771432121262322</v>
      </c>
      <c r="AG23" s="95"/>
      <c r="AH23" s="39">
        <f>IF(AF$53,AF23/AF$53*100,0)</f>
        <v>69.541993939551588</v>
      </c>
      <c r="AI23" s="95"/>
      <c r="AJ23" s="42">
        <v>0</v>
      </c>
      <c r="AK23" s="95"/>
      <c r="AL23" s="39">
        <f>(AJ23/$BJ23)</f>
        <v>0</v>
      </c>
      <c r="AM23" s="95"/>
      <c r="AN23" s="39">
        <f>IF(AL$53,AL23/AL$53*100,0)</f>
        <v>0</v>
      </c>
      <c r="AO23" s="95"/>
      <c r="AP23" s="42">
        <f t="shared" si="0"/>
        <v>52161667</v>
      </c>
      <c r="AQ23" s="95"/>
      <c r="AR23" s="42">
        <v>10053835</v>
      </c>
      <c r="AS23" s="95"/>
      <c r="AT23" s="39">
        <f t="shared" si="1"/>
        <v>19.274374417520054</v>
      </c>
      <c r="AU23" s="95"/>
      <c r="AV23" s="42">
        <v>0</v>
      </c>
      <c r="AW23" s="95"/>
      <c r="AX23" s="39">
        <f t="shared" si="2"/>
        <v>0</v>
      </c>
      <c r="AY23" s="95"/>
      <c r="AZ23" s="42">
        <v>0</v>
      </c>
      <c r="BA23" s="95"/>
      <c r="BB23" s="39">
        <f t="shared" si="3"/>
        <v>0</v>
      </c>
      <c r="BC23" s="95"/>
      <c r="BD23" s="42">
        <v>312547</v>
      </c>
      <c r="BE23" s="95"/>
      <c r="BF23" s="42">
        <v>0</v>
      </c>
      <c r="BG23" s="95"/>
      <c r="BH23" s="83">
        <v>10</v>
      </c>
      <c r="BI23" s="95"/>
      <c r="BJ23" s="96">
        <v>24146</v>
      </c>
      <c r="BK23" s="95"/>
      <c r="BL23" s="41">
        <f>IF(E23,BJ23,0)</f>
        <v>24146</v>
      </c>
      <c r="BM23" s="95"/>
      <c r="BN23" s="41">
        <f>IF(K23,BJ23,0)</f>
        <v>24146</v>
      </c>
      <c r="BO23" s="95"/>
      <c r="BP23" s="41">
        <f>IF(Q23,BJ23,0)</f>
        <v>24146</v>
      </c>
      <c r="BQ23" s="95"/>
      <c r="BR23" s="41">
        <f>IF(W23,BJ23,0)</f>
        <v>24146</v>
      </c>
      <c r="BS23" s="95"/>
      <c r="BT23" s="41">
        <f>IF(AD23,BJ23,0)</f>
        <v>24146</v>
      </c>
      <c r="BU23" s="95"/>
      <c r="BV23" s="41">
        <f>IF(AJ23,BJ23,0)</f>
        <v>0</v>
      </c>
    </row>
    <row r="24" spans="1:74" ht="11.25" x14ac:dyDescent="0.25">
      <c r="A24" s="83">
        <v>11</v>
      </c>
      <c r="B24" s="95"/>
      <c r="C24" s="83" t="s">
        <v>94</v>
      </c>
      <c r="D24" s="95"/>
      <c r="E24" s="42">
        <v>44729855</v>
      </c>
      <c r="F24" s="95"/>
      <c r="G24" s="39">
        <f>(E24/$BJ24)</f>
        <v>3051.5660390230591</v>
      </c>
      <c r="H24" s="95"/>
      <c r="I24" s="39">
        <f>IF(G$53,G24/G$53*100,0)</f>
        <v>193.83706989413173</v>
      </c>
      <c r="J24" s="95"/>
      <c r="K24" s="42">
        <v>6005087</v>
      </c>
      <c r="L24" s="95"/>
      <c r="M24" s="39">
        <f>(K24/$BJ24)</f>
        <v>409.67983353799974</v>
      </c>
      <c r="N24" s="95"/>
      <c r="O24" s="39">
        <f>IF(M$53,M24/M$53*100,0)</f>
        <v>307.54542150631943</v>
      </c>
      <c r="P24" s="95"/>
      <c r="Q24" s="42">
        <v>1706073</v>
      </c>
      <c r="R24" s="95"/>
      <c r="S24" s="39">
        <f>(Q24/$BJ24)</f>
        <v>116.39193614408514</v>
      </c>
      <c r="T24" s="95"/>
      <c r="U24" s="39">
        <f>IF(S$53,S24/S$53*100,0)</f>
        <v>110.9345674677992</v>
      </c>
      <c r="V24" s="95"/>
      <c r="W24" s="42">
        <v>5255897</v>
      </c>
      <c r="X24" s="95"/>
      <c r="Y24" s="39">
        <f>(W24/$BJ24)</f>
        <v>358.56849501978439</v>
      </c>
      <c r="Z24" s="95"/>
      <c r="AA24" s="39">
        <f>IF(Y$53,Y24/Y$53*100,0)</f>
        <v>156.01283243564299</v>
      </c>
      <c r="AB24" s="95"/>
      <c r="AC24" s="95"/>
      <c r="AD24" s="42">
        <v>2739478</v>
      </c>
      <c r="AE24" s="95"/>
      <c r="AF24" s="39">
        <f>(AD24/$BJ24)</f>
        <v>186.89302769818528</v>
      </c>
      <c r="AG24" s="95"/>
      <c r="AH24" s="39">
        <f>IF(AF$53,AF24/AF$53*100,0)</f>
        <v>183.64633030545806</v>
      </c>
      <c r="AI24" s="95"/>
      <c r="AJ24" s="42">
        <v>33666</v>
      </c>
      <c r="AK24" s="95"/>
      <c r="AL24" s="39">
        <f>(AJ24/$BJ24)</f>
        <v>2.2967662709783054</v>
      </c>
      <c r="AM24" s="95"/>
      <c r="AN24" s="39">
        <f>IF(AL$53,AL24/AL$53*100,0)</f>
        <v>581.96606595445041</v>
      </c>
      <c r="AO24" s="95"/>
      <c r="AP24" s="42">
        <f t="shared" si="0"/>
        <v>60470056</v>
      </c>
      <c r="AQ24" s="95"/>
      <c r="AR24" s="42">
        <v>8738167</v>
      </c>
      <c r="AS24" s="95"/>
      <c r="AT24" s="39">
        <f t="shared" si="1"/>
        <v>14.450403353355584</v>
      </c>
      <c r="AU24" s="95"/>
      <c r="AV24" s="42">
        <v>1968047</v>
      </c>
      <c r="AW24" s="95"/>
      <c r="AX24" s="39">
        <f t="shared" si="2"/>
        <v>3.2545810772855908</v>
      </c>
      <c r="AY24" s="95"/>
      <c r="AZ24" s="42">
        <v>0</v>
      </c>
      <c r="BA24" s="95"/>
      <c r="BB24" s="39">
        <f t="shared" si="3"/>
        <v>0</v>
      </c>
      <c r="BC24" s="95"/>
      <c r="BD24" s="42">
        <v>2200068</v>
      </c>
      <c r="BE24" s="95"/>
      <c r="BF24" s="42">
        <v>3105</v>
      </c>
      <c r="BG24" s="95"/>
      <c r="BH24" s="83">
        <v>11</v>
      </c>
      <c r="BI24" s="95"/>
      <c r="BJ24" s="96">
        <v>14658</v>
      </c>
      <c r="BK24" s="95"/>
      <c r="BL24" s="41">
        <f>IF(E24,BJ24,0)</f>
        <v>14658</v>
      </c>
      <c r="BM24" s="95"/>
      <c r="BN24" s="41">
        <f>IF(K24,BJ24,0)</f>
        <v>14658</v>
      </c>
      <c r="BO24" s="95"/>
      <c r="BP24" s="41">
        <f>IF(Q24,BJ24,0)</f>
        <v>14658</v>
      </c>
      <c r="BQ24" s="95"/>
      <c r="BR24" s="41">
        <f>IF(W24,BJ24,0)</f>
        <v>14658</v>
      </c>
      <c r="BS24" s="95"/>
      <c r="BT24" s="41">
        <f>IF(AD24,BJ24,0)</f>
        <v>14658</v>
      </c>
      <c r="BU24" s="95"/>
      <c r="BV24" s="41">
        <f>IF(AJ24,BJ24,0)</f>
        <v>14658</v>
      </c>
    </row>
    <row r="25" spans="1:74" ht="11.25" x14ac:dyDescent="0.25">
      <c r="A25" s="83">
        <v>12</v>
      </c>
      <c r="B25" s="95"/>
      <c r="C25" s="83" t="s">
        <v>95</v>
      </c>
      <c r="D25" s="95"/>
      <c r="E25" s="42">
        <v>14449637</v>
      </c>
      <c r="F25" s="95"/>
      <c r="G25" s="39">
        <f>(E25/$BJ25)</f>
        <v>1766.4592909535452</v>
      </c>
      <c r="H25" s="95"/>
      <c r="I25" s="39">
        <f>IF(G$53,G25/G$53*100,0)</f>
        <v>112.206417513848</v>
      </c>
      <c r="J25" s="95"/>
      <c r="K25" s="42">
        <v>1709323</v>
      </c>
      <c r="L25" s="95"/>
      <c r="M25" s="39">
        <f>(K25/$BJ25)</f>
        <v>208.96369193154035</v>
      </c>
      <c r="N25" s="95"/>
      <c r="O25" s="39">
        <f>IF(M$53,M25/M$53*100,0)</f>
        <v>156.86841639140948</v>
      </c>
      <c r="P25" s="95"/>
      <c r="Q25" s="42">
        <v>575622</v>
      </c>
      <c r="R25" s="95"/>
      <c r="S25" s="39">
        <f>(Q25/$BJ25)</f>
        <v>70.36943765281174</v>
      </c>
      <c r="T25" s="95"/>
      <c r="U25" s="39">
        <f>IF(S$53,S25/S$53*100,0)</f>
        <v>67.06996539092836</v>
      </c>
      <c r="V25" s="95"/>
      <c r="W25" s="42">
        <v>2040000</v>
      </c>
      <c r="X25" s="95"/>
      <c r="Y25" s="39">
        <f>(W25/$BJ25)</f>
        <v>249.38875305623472</v>
      </c>
      <c r="Z25" s="95"/>
      <c r="AA25" s="39">
        <f>IF(Y$53,Y25/Y$53*100,0)</f>
        <v>108.50882406651348</v>
      </c>
      <c r="AB25" s="95"/>
      <c r="AC25" s="95"/>
      <c r="AD25" s="42">
        <v>1170112</v>
      </c>
      <c r="AE25" s="95"/>
      <c r="AF25" s="39">
        <f>(AD25/$BJ25)</f>
        <v>143.04547677261613</v>
      </c>
      <c r="AG25" s="95"/>
      <c r="AH25" s="39">
        <f>IF(AF$53,AF25/AF$53*100,0)</f>
        <v>140.56049709092849</v>
      </c>
      <c r="AI25" s="95"/>
      <c r="AJ25" s="42">
        <v>0</v>
      </c>
      <c r="AK25" s="95"/>
      <c r="AL25" s="39">
        <f>(AJ25/$BJ25)</f>
        <v>0</v>
      </c>
      <c r="AM25" s="95"/>
      <c r="AN25" s="39">
        <f>IF(AL$53,AL25/AL$53*100,0)</f>
        <v>0</v>
      </c>
      <c r="AO25" s="95"/>
      <c r="AP25" s="42">
        <f t="shared" si="0"/>
        <v>19944694</v>
      </c>
      <c r="AQ25" s="95"/>
      <c r="AR25" s="42">
        <v>9202278</v>
      </c>
      <c r="AS25" s="95"/>
      <c r="AT25" s="39">
        <f t="shared" si="1"/>
        <v>46.138978116184688</v>
      </c>
      <c r="AU25" s="95"/>
      <c r="AV25" s="42">
        <v>5382826</v>
      </c>
      <c r="AW25" s="95"/>
      <c r="AX25" s="39">
        <f t="shared" si="2"/>
        <v>26.988762023623924</v>
      </c>
      <c r="AY25" s="95"/>
      <c r="AZ25" s="42">
        <v>179279</v>
      </c>
      <c r="BA25" s="95"/>
      <c r="BB25" s="39">
        <f t="shared" si="3"/>
        <v>0.89888067472983035</v>
      </c>
      <c r="BC25" s="95"/>
      <c r="BD25" s="42">
        <v>84175</v>
      </c>
      <c r="BE25" s="95"/>
      <c r="BF25" s="42">
        <v>0</v>
      </c>
      <c r="BG25" s="95"/>
      <c r="BH25" s="83">
        <v>12</v>
      </c>
      <c r="BI25" s="95"/>
      <c r="BJ25" s="96">
        <v>8180</v>
      </c>
      <c r="BK25" s="95"/>
      <c r="BL25" s="41">
        <f>IF(E25,BJ25,0)</f>
        <v>8180</v>
      </c>
      <c r="BM25" s="95"/>
      <c r="BN25" s="41">
        <f>IF(K25,BJ25,0)</f>
        <v>8180</v>
      </c>
      <c r="BO25" s="95"/>
      <c r="BP25" s="41">
        <f>IF(Q25,BJ25,0)</f>
        <v>8180</v>
      </c>
      <c r="BQ25" s="95"/>
      <c r="BR25" s="41">
        <f>IF(W25,BJ25,0)</f>
        <v>8180</v>
      </c>
      <c r="BS25" s="95"/>
      <c r="BT25" s="41">
        <f>IF(AD25,BJ25,0)</f>
        <v>8180</v>
      </c>
      <c r="BU25" s="95"/>
      <c r="BV25" s="41">
        <f>IF(AJ25,BJ25,0)</f>
        <v>0</v>
      </c>
    </row>
    <row r="26" spans="1:74" ht="11.25" x14ac:dyDescent="0.25">
      <c r="A26" s="83">
        <v>13</v>
      </c>
      <c r="B26" s="95"/>
      <c r="C26" s="83" t="s">
        <v>96</v>
      </c>
      <c r="D26" s="95"/>
      <c r="E26" s="42">
        <v>43907217</v>
      </c>
      <c r="F26" s="95"/>
      <c r="G26" s="39">
        <f>(E26/$BJ26)</f>
        <v>1569.1236151811879</v>
      </c>
      <c r="H26" s="95"/>
      <c r="I26" s="39">
        <f>IF(G$53,G26/G$53*100,0)</f>
        <v>99.671552238725852</v>
      </c>
      <c r="J26" s="95"/>
      <c r="K26" s="42">
        <v>3937439</v>
      </c>
      <c r="L26" s="95"/>
      <c r="M26" s="39">
        <f>(K26/$BJ26)</f>
        <v>140.71327996569224</v>
      </c>
      <c r="N26" s="95"/>
      <c r="O26" s="39">
        <f>IF(M$53,M26/M$53*100,0)</f>
        <v>105.63303696170713</v>
      </c>
      <c r="P26" s="95"/>
      <c r="Q26" s="42">
        <v>2452059</v>
      </c>
      <c r="R26" s="95"/>
      <c r="S26" s="39">
        <f>(Q26/$BJ26)</f>
        <v>87.629869201629617</v>
      </c>
      <c r="T26" s="95"/>
      <c r="U26" s="39">
        <f>IF(S$53,S26/S$53*100,0)</f>
        <v>83.521092261137838</v>
      </c>
      <c r="V26" s="95"/>
      <c r="W26" s="42">
        <v>4311559</v>
      </c>
      <c r="X26" s="95"/>
      <c r="Y26" s="39">
        <f>(W26/$BJ26)</f>
        <v>154.08330355228361</v>
      </c>
      <c r="Z26" s="95"/>
      <c r="AA26" s="39">
        <f>IF(Y$53,Y26/Y$53*100,0)</f>
        <v>67.041507974386775</v>
      </c>
      <c r="AB26" s="95"/>
      <c r="AC26" s="95"/>
      <c r="AD26" s="42">
        <v>5538244</v>
      </c>
      <c r="AE26" s="95"/>
      <c r="AF26" s="39">
        <f>(AD26/$BJ26)</f>
        <v>197.92166392681008</v>
      </c>
      <c r="AG26" s="95"/>
      <c r="AH26" s="39">
        <f>IF(AF$53,AF26/AF$53*100,0)</f>
        <v>194.48337755438786</v>
      </c>
      <c r="AI26" s="95"/>
      <c r="AJ26" s="42">
        <v>34291</v>
      </c>
      <c r="AK26" s="95"/>
      <c r="AL26" s="39">
        <f>(AJ26/$BJ26)</f>
        <v>1.2254663712386533</v>
      </c>
      <c r="AM26" s="95"/>
      <c r="AN26" s="39">
        <f>IF(AL$53,AL26/AL$53*100,0)</f>
        <v>310.51476680100183</v>
      </c>
      <c r="AO26" s="95"/>
      <c r="AP26" s="42">
        <f t="shared" si="0"/>
        <v>60180809</v>
      </c>
      <c r="AQ26" s="95"/>
      <c r="AR26" s="42">
        <v>20158556</v>
      </c>
      <c r="AS26" s="95"/>
      <c r="AT26" s="39">
        <f t="shared" si="1"/>
        <v>33.496651731617632</v>
      </c>
      <c r="AU26" s="95"/>
      <c r="AV26" s="42">
        <v>11021336</v>
      </c>
      <c r="AW26" s="95"/>
      <c r="AX26" s="39">
        <f t="shared" si="2"/>
        <v>18.31370528767734</v>
      </c>
      <c r="AY26" s="95"/>
      <c r="AZ26" s="42">
        <v>1319149</v>
      </c>
      <c r="BA26" s="95"/>
      <c r="BB26" s="39">
        <f t="shared" si="3"/>
        <v>2.1919761829722164</v>
      </c>
      <c r="BC26" s="95"/>
      <c r="BD26" s="42">
        <v>101963</v>
      </c>
      <c r="BE26" s="95"/>
      <c r="BF26" s="42">
        <v>0</v>
      </c>
      <c r="BG26" s="95"/>
      <c r="BH26" s="83">
        <v>13</v>
      </c>
      <c r="BI26" s="95"/>
      <c r="BJ26" s="96">
        <v>27982</v>
      </c>
      <c r="BK26" s="95"/>
      <c r="BL26" s="41">
        <f>IF(E26,BJ26,0)</f>
        <v>27982</v>
      </c>
      <c r="BM26" s="95"/>
      <c r="BN26" s="41">
        <f>IF(K26,BJ26,0)</f>
        <v>27982</v>
      </c>
      <c r="BO26" s="95"/>
      <c r="BP26" s="41">
        <f>IF(Q26,BJ26,0)</f>
        <v>27982</v>
      </c>
      <c r="BQ26" s="95"/>
      <c r="BR26" s="41">
        <f>IF(W26,BJ26,0)</f>
        <v>27982</v>
      </c>
      <c r="BS26" s="95"/>
      <c r="BT26" s="41">
        <f>IF(AD26,BJ26,0)</f>
        <v>27982</v>
      </c>
      <c r="BU26" s="95"/>
      <c r="BV26" s="41">
        <f>IF(AJ26,BJ26,0)</f>
        <v>27982</v>
      </c>
    </row>
    <row r="27" spans="1:74" ht="11.25" x14ac:dyDescent="0.25">
      <c r="A27" s="83">
        <v>14</v>
      </c>
      <c r="B27" s="95"/>
      <c r="C27" s="83" t="s">
        <v>97</v>
      </c>
      <c r="D27" s="95"/>
      <c r="E27" s="42">
        <v>13374425</v>
      </c>
      <c r="F27" s="95"/>
      <c r="G27" s="39">
        <f>(E27/$BJ27)</f>
        <v>1990.2418154761904</v>
      </c>
      <c r="H27" s="95"/>
      <c r="I27" s="39">
        <f>IF(G$53,G27/G$53*100,0)</f>
        <v>126.4212004457187</v>
      </c>
      <c r="J27" s="95"/>
      <c r="K27" s="42">
        <v>1085438</v>
      </c>
      <c r="L27" s="95"/>
      <c r="M27" s="39">
        <f>(K27/$BJ27)</f>
        <v>161.5235119047619</v>
      </c>
      <c r="N27" s="95"/>
      <c r="O27" s="39">
        <f>IF(M$53,M27/M$53*100,0)</f>
        <v>121.25521562272196</v>
      </c>
      <c r="P27" s="95"/>
      <c r="Q27" s="42">
        <v>689083</v>
      </c>
      <c r="R27" s="95"/>
      <c r="S27" s="39">
        <f>(Q27/$BJ27)</f>
        <v>102.54211309523809</v>
      </c>
      <c r="T27" s="95"/>
      <c r="U27" s="39">
        <f>IF(S$53,S27/S$53*100,0)</f>
        <v>97.734132967530925</v>
      </c>
      <c r="V27" s="95"/>
      <c r="W27" s="42">
        <v>2240767</v>
      </c>
      <c r="X27" s="95"/>
      <c r="Y27" s="39">
        <f>(W27/$BJ27)</f>
        <v>333.44747023809526</v>
      </c>
      <c r="Z27" s="95"/>
      <c r="AA27" s="39">
        <f>IF(Y$53,Y27/Y$53*100,0)</f>
        <v>145.08269695438423</v>
      </c>
      <c r="AB27" s="95"/>
      <c r="AC27" s="95"/>
      <c r="AD27" s="42">
        <v>1214495</v>
      </c>
      <c r="AE27" s="95"/>
      <c r="AF27" s="39">
        <f>(AD27/$BJ27)</f>
        <v>180.72842261904762</v>
      </c>
      <c r="AG27" s="95"/>
      <c r="AH27" s="39">
        <f>IF(AF$53,AF27/AF$53*100,0)</f>
        <v>177.58881647249549</v>
      </c>
      <c r="AI27" s="95"/>
      <c r="AJ27" s="42">
        <v>12885</v>
      </c>
      <c r="AK27" s="95"/>
      <c r="AL27" s="39">
        <f>(AJ27/$BJ27)</f>
        <v>1.9174107142857142</v>
      </c>
      <c r="AM27" s="95"/>
      <c r="AN27" s="39">
        <f>IF(AL$53,AL27/AL$53*100,0)</f>
        <v>485.84306740818988</v>
      </c>
      <c r="AO27" s="95"/>
      <c r="AP27" s="42">
        <f t="shared" si="0"/>
        <v>18617093</v>
      </c>
      <c r="AQ27" s="95"/>
      <c r="AR27" s="42">
        <v>10799430</v>
      </c>
      <c r="AS27" s="95"/>
      <c r="AT27" s="39">
        <f t="shared" si="1"/>
        <v>58.008143376627061</v>
      </c>
      <c r="AU27" s="95"/>
      <c r="AV27" s="42">
        <v>3322518</v>
      </c>
      <c r="AW27" s="95"/>
      <c r="AX27" s="39">
        <f t="shared" si="2"/>
        <v>17.846599358986925</v>
      </c>
      <c r="AY27" s="95"/>
      <c r="AZ27" s="42">
        <v>0</v>
      </c>
      <c r="BA27" s="95"/>
      <c r="BB27" s="39">
        <f t="shared" si="3"/>
        <v>0</v>
      </c>
      <c r="BC27" s="95"/>
      <c r="BD27" s="42">
        <v>606084</v>
      </c>
      <c r="BE27" s="95"/>
      <c r="BF27" s="42">
        <v>0</v>
      </c>
      <c r="BG27" s="95"/>
      <c r="BH27" s="83">
        <v>14</v>
      </c>
      <c r="BI27" s="95"/>
      <c r="BJ27" s="96">
        <v>6720</v>
      </c>
      <c r="BK27" s="95"/>
      <c r="BL27" s="41">
        <f>IF(E27,BJ27,0)</f>
        <v>6720</v>
      </c>
      <c r="BM27" s="95"/>
      <c r="BN27" s="41">
        <f>IF(K27,BJ27,0)</f>
        <v>6720</v>
      </c>
      <c r="BO27" s="95"/>
      <c r="BP27" s="41">
        <f>IF(Q27,BJ27,0)</f>
        <v>6720</v>
      </c>
      <c r="BQ27" s="95"/>
      <c r="BR27" s="41">
        <f>IF(W27,BJ27,0)</f>
        <v>6720</v>
      </c>
      <c r="BS27" s="95"/>
      <c r="BT27" s="41">
        <f>IF(AD27,BJ27,0)</f>
        <v>6720</v>
      </c>
      <c r="BU27" s="95"/>
      <c r="BV27" s="41">
        <f>IF(AJ27,BJ27,0)</f>
        <v>6720</v>
      </c>
    </row>
    <row r="28" spans="1:74" ht="11.25" x14ac:dyDescent="0.25">
      <c r="A28" s="83">
        <v>15</v>
      </c>
      <c r="B28" s="95"/>
      <c r="C28" s="83" t="s">
        <v>98</v>
      </c>
      <c r="D28" s="95"/>
      <c r="E28" s="42">
        <v>205955190</v>
      </c>
      <c r="F28" s="95"/>
      <c r="G28" s="39">
        <f>(E28/$BJ28)</f>
        <v>1501.7002799895004</v>
      </c>
      <c r="H28" s="95"/>
      <c r="I28" s="39">
        <f>IF(G$53,G28/G$53*100,0)</f>
        <v>95.388786744248605</v>
      </c>
      <c r="J28" s="95"/>
      <c r="K28" s="42">
        <v>23595859</v>
      </c>
      <c r="L28" s="95"/>
      <c r="M28" s="39">
        <f>(K28/$BJ28)</f>
        <v>172.04668679091202</v>
      </c>
      <c r="N28" s="95"/>
      <c r="O28" s="39">
        <f>IF(M$53,M28/M$53*100,0)</f>
        <v>129.1549314276142</v>
      </c>
      <c r="P28" s="95"/>
      <c r="Q28" s="42">
        <v>11783326</v>
      </c>
      <c r="R28" s="95"/>
      <c r="S28" s="39">
        <f>(Q28/$BJ28)</f>
        <v>85.916863534284133</v>
      </c>
      <c r="T28" s="95"/>
      <c r="U28" s="39">
        <f>IF(S$53,S28/S$53*100,0)</f>
        <v>81.888405761777491</v>
      </c>
      <c r="V28" s="95"/>
      <c r="W28" s="42">
        <v>34870754</v>
      </c>
      <c r="X28" s="95"/>
      <c r="Y28" s="39">
        <f>(W28/$BJ28)</f>
        <v>254.25637996908449</v>
      </c>
      <c r="Z28" s="95"/>
      <c r="AA28" s="39">
        <f>IF(Y$53,Y28/Y$53*100,0)</f>
        <v>110.62672419566944</v>
      </c>
      <c r="AB28" s="95"/>
      <c r="AC28" s="95"/>
      <c r="AD28" s="42">
        <v>20008605</v>
      </c>
      <c r="AE28" s="95"/>
      <c r="AF28" s="39">
        <f>(AD28/$BJ28)</f>
        <v>145.89060722722897</v>
      </c>
      <c r="AG28" s="95"/>
      <c r="AH28" s="39">
        <f>IF(AF$53,AF28/AF$53*100,0)</f>
        <v>143.35620206540051</v>
      </c>
      <c r="AI28" s="95"/>
      <c r="AJ28" s="42">
        <v>0</v>
      </c>
      <c r="AK28" s="95"/>
      <c r="AL28" s="39">
        <f>(AJ28/$BJ28)</f>
        <v>0</v>
      </c>
      <c r="AM28" s="95"/>
      <c r="AN28" s="39">
        <f>IF(AL$53,AL28/AL$53*100,0)</f>
        <v>0</v>
      </c>
      <c r="AO28" s="95"/>
      <c r="AP28" s="42">
        <f t="shared" si="0"/>
        <v>296213734</v>
      </c>
      <c r="AQ28" s="95"/>
      <c r="AR28" s="42">
        <v>152078450</v>
      </c>
      <c r="AS28" s="95"/>
      <c r="AT28" s="39">
        <f t="shared" si="1"/>
        <v>51.340782868629589</v>
      </c>
      <c r="AU28" s="95"/>
      <c r="AV28" s="42">
        <v>49740776</v>
      </c>
      <c r="AW28" s="95"/>
      <c r="AX28" s="39">
        <f t="shared" si="2"/>
        <v>16.79219100624146</v>
      </c>
      <c r="AY28" s="95"/>
      <c r="AZ28" s="42">
        <v>1685992</v>
      </c>
      <c r="BA28" s="95"/>
      <c r="BB28" s="39">
        <f t="shared" si="3"/>
        <v>0.56918090097740037</v>
      </c>
      <c r="BC28" s="95"/>
      <c r="BD28" s="42">
        <v>819023</v>
      </c>
      <c r="BE28" s="95"/>
      <c r="BF28" s="42">
        <v>4219</v>
      </c>
      <c r="BG28" s="95"/>
      <c r="BH28" s="83">
        <v>15</v>
      </c>
      <c r="BI28" s="95"/>
      <c r="BJ28" s="96">
        <v>137148</v>
      </c>
      <c r="BK28" s="95"/>
      <c r="BL28" s="41">
        <f>IF(E28,BJ28,0)</f>
        <v>137148</v>
      </c>
      <c r="BM28" s="95"/>
      <c r="BN28" s="41">
        <f>IF(K28,BJ28,0)</f>
        <v>137148</v>
      </c>
      <c r="BO28" s="95"/>
      <c r="BP28" s="41">
        <f>IF(Q28,BJ28,0)</f>
        <v>137148</v>
      </c>
      <c r="BQ28" s="95"/>
      <c r="BR28" s="41">
        <f>IF(W28,BJ28,0)</f>
        <v>137148</v>
      </c>
      <c r="BS28" s="95"/>
      <c r="BT28" s="41">
        <f>IF(AD28,BJ28,0)</f>
        <v>137148</v>
      </c>
      <c r="BU28" s="95"/>
      <c r="BV28" s="41">
        <f>IF(AJ28,BJ28,0)</f>
        <v>0</v>
      </c>
    </row>
    <row r="29" spans="1:74" ht="11.25" x14ac:dyDescent="0.25">
      <c r="A29" s="83">
        <v>16</v>
      </c>
      <c r="B29" s="95"/>
      <c r="C29" s="83" t="s">
        <v>99</v>
      </c>
      <c r="D29" s="95"/>
      <c r="E29" s="42">
        <v>74881205</v>
      </c>
      <c r="F29" s="95"/>
      <c r="G29" s="39">
        <f>(E29/$BJ29)</f>
        <v>1366.1960408684547</v>
      </c>
      <c r="H29" s="95"/>
      <c r="I29" s="39">
        <f>IF(G$53,G29/G$53*100,0)</f>
        <v>86.781486645357049</v>
      </c>
      <c r="J29" s="95"/>
      <c r="K29" s="42">
        <v>6000894</v>
      </c>
      <c r="L29" s="95"/>
      <c r="M29" s="39">
        <f>(K29/$BJ29)</f>
        <v>109.48538587848932</v>
      </c>
      <c r="N29" s="95"/>
      <c r="O29" s="39">
        <f>IF(M$53,M29/M$53*100,0)</f>
        <v>82.190350591564624</v>
      </c>
      <c r="P29" s="95"/>
      <c r="Q29" s="42">
        <v>4575377</v>
      </c>
      <c r="R29" s="95"/>
      <c r="S29" s="39">
        <f>(Q29/$BJ29)</f>
        <v>83.47704798394453</v>
      </c>
      <c r="T29" s="95"/>
      <c r="U29" s="39">
        <f>IF(S$53,S29/S$53*100,0)</f>
        <v>79.562987938646884</v>
      </c>
      <c r="V29" s="95"/>
      <c r="W29" s="42">
        <v>7615484</v>
      </c>
      <c r="X29" s="95"/>
      <c r="Y29" s="39">
        <f>(W29/$BJ29)</f>
        <v>138.94333150884876</v>
      </c>
      <c r="Z29" s="95"/>
      <c r="AA29" s="39">
        <f>IF(Y$53,Y29/Y$53*100,0)</f>
        <v>60.454119639105407</v>
      </c>
      <c r="AB29" s="95"/>
      <c r="AC29" s="95"/>
      <c r="AD29" s="42">
        <v>5596210</v>
      </c>
      <c r="AE29" s="95"/>
      <c r="AF29" s="39">
        <f>(AD29/$BJ29)</f>
        <v>102.10198868819559</v>
      </c>
      <c r="AG29" s="95"/>
      <c r="AH29" s="39">
        <f>IF(AF$53,AF29/AF$53*100,0)</f>
        <v>100.32827746660011</v>
      </c>
      <c r="AI29" s="95"/>
      <c r="AJ29" s="42">
        <v>67672</v>
      </c>
      <c r="AK29" s="95"/>
      <c r="AL29" s="39">
        <f>(AJ29/$BJ29)</f>
        <v>1.2346652070790003</v>
      </c>
      <c r="AM29" s="95"/>
      <c r="AN29" s="39">
        <f>IF(AL$53,AL29/AL$53*100,0)</f>
        <v>312.8456135976536</v>
      </c>
      <c r="AO29" s="95"/>
      <c r="AP29" s="42">
        <f>(E29+K29+Q29+W29+AD29+AJ29)</f>
        <v>98736842</v>
      </c>
      <c r="AQ29" s="95"/>
      <c r="AR29" s="42">
        <v>52592154</v>
      </c>
      <c r="AS29" s="95"/>
      <c r="AT29" s="39">
        <f>IF($AP29,AR29/$AP29*100,0)</f>
        <v>53.264974790261164</v>
      </c>
      <c r="AU29" s="95"/>
      <c r="AV29" s="42">
        <v>15790059</v>
      </c>
      <c r="AW29" s="95"/>
      <c r="AX29" s="39">
        <f>IF($AP29,AV29/$AP29*100,0)</f>
        <v>15.992064036238872</v>
      </c>
      <c r="AY29" s="95"/>
      <c r="AZ29" s="42">
        <v>42115</v>
      </c>
      <c r="BA29" s="95"/>
      <c r="BB29" s="39">
        <f>IF($AP29,AZ29/$AP29*100,0)</f>
        <v>4.2653784693660747E-2</v>
      </c>
      <c r="BC29" s="95"/>
      <c r="BD29" s="42">
        <v>78946</v>
      </c>
      <c r="BE29" s="95"/>
      <c r="BF29" s="42">
        <v>4898</v>
      </c>
      <c r="BG29" s="95"/>
      <c r="BH29" s="83">
        <v>16</v>
      </c>
      <c r="BI29" s="95"/>
      <c r="BJ29" s="96">
        <v>54810</v>
      </c>
      <c r="BK29" s="95"/>
      <c r="BL29" s="41">
        <f>IF(E29,BJ29,0)</f>
        <v>54810</v>
      </c>
      <c r="BM29" s="95"/>
      <c r="BN29" s="41">
        <f>IF(K29,BJ29,0)</f>
        <v>54810</v>
      </c>
      <c r="BO29" s="95"/>
      <c r="BP29" s="41">
        <f>IF(Q29,BJ29,0)</f>
        <v>54810</v>
      </c>
      <c r="BQ29" s="95"/>
      <c r="BR29" s="41">
        <f>IF(W29,BJ29,0)</f>
        <v>54810</v>
      </c>
      <c r="BS29" s="95"/>
      <c r="BT29" s="41">
        <f>IF(AD29,BJ29,0)</f>
        <v>54810</v>
      </c>
      <c r="BU29" s="95"/>
      <c r="BV29" s="41">
        <f>IF(AJ29,BJ29,0)</f>
        <v>54810</v>
      </c>
    </row>
    <row r="30" spans="1:74" ht="11.25" x14ac:dyDescent="0.25">
      <c r="A30" s="83">
        <v>17</v>
      </c>
      <c r="B30" s="95"/>
      <c r="C30" s="83" t="s">
        <v>100</v>
      </c>
      <c r="D30" s="95"/>
      <c r="E30" s="42">
        <v>0</v>
      </c>
      <c r="F30" s="95"/>
      <c r="G30" s="39">
        <v>0</v>
      </c>
      <c r="H30" s="95"/>
      <c r="I30" s="39">
        <f>IF(G$53,G30/G$53*100,0)</f>
        <v>0</v>
      </c>
      <c r="J30" s="95"/>
      <c r="K30" s="42">
        <v>0</v>
      </c>
      <c r="L30" s="95"/>
      <c r="M30" s="39">
        <v>0</v>
      </c>
      <c r="N30" s="95"/>
      <c r="O30" s="39">
        <f>IF(M$53,M30/M$53*100,0)</f>
        <v>0</v>
      </c>
      <c r="P30" s="95"/>
      <c r="Q30" s="42">
        <v>0</v>
      </c>
      <c r="R30" s="95"/>
      <c r="S30" s="39">
        <v>0</v>
      </c>
      <c r="T30" s="95"/>
      <c r="U30" s="39">
        <f>IF(S$53,S30/S$53*100,0)</f>
        <v>0</v>
      </c>
      <c r="V30" s="95"/>
      <c r="W30" s="42">
        <v>0</v>
      </c>
      <c r="X30" s="95"/>
      <c r="Y30" s="39">
        <v>0</v>
      </c>
      <c r="Z30" s="95"/>
      <c r="AA30" s="39">
        <f>IF(Y$53,Y30/Y$53*100,0)</f>
        <v>0</v>
      </c>
      <c r="AB30" s="95"/>
      <c r="AC30" s="95"/>
      <c r="AD30" s="42">
        <v>0</v>
      </c>
      <c r="AE30" s="95"/>
      <c r="AF30" s="39">
        <v>0</v>
      </c>
      <c r="AG30" s="95"/>
      <c r="AH30" s="39">
        <f>IF(AF$53,AF30/AF$53*100,0)</f>
        <v>0</v>
      </c>
      <c r="AI30" s="95"/>
      <c r="AJ30" s="42">
        <v>0</v>
      </c>
      <c r="AK30" s="95"/>
      <c r="AL30" s="39">
        <v>0</v>
      </c>
      <c r="AM30" s="95"/>
      <c r="AN30" s="39">
        <f>IF(AL$53,AL30/AL$53*100,0)</f>
        <v>0</v>
      </c>
      <c r="AO30" s="95"/>
      <c r="AP30" s="42">
        <f t="shared" si="0"/>
        <v>0</v>
      </c>
      <c r="AQ30" s="95"/>
      <c r="AR30" s="42">
        <v>0</v>
      </c>
      <c r="AS30" s="95"/>
      <c r="AT30" s="39">
        <f t="shared" si="1"/>
        <v>0</v>
      </c>
      <c r="AU30" s="95"/>
      <c r="AV30" s="42">
        <v>0</v>
      </c>
      <c r="AW30" s="95"/>
      <c r="AX30" s="39">
        <f t="shared" si="2"/>
        <v>0</v>
      </c>
      <c r="AY30" s="95"/>
      <c r="AZ30" s="42">
        <v>0</v>
      </c>
      <c r="BA30" s="95"/>
      <c r="BB30" s="39">
        <f t="shared" si="3"/>
        <v>0</v>
      </c>
      <c r="BC30" s="95"/>
      <c r="BD30" s="42">
        <v>0</v>
      </c>
      <c r="BE30" s="95"/>
      <c r="BF30" s="42"/>
      <c r="BG30" s="95"/>
      <c r="BH30" s="83">
        <v>17</v>
      </c>
      <c r="BI30" s="95"/>
      <c r="BJ30" s="96">
        <v>0</v>
      </c>
      <c r="BK30" s="95"/>
      <c r="BL30" s="41">
        <f>IF(E30,BJ30,0)</f>
        <v>0</v>
      </c>
      <c r="BM30" s="95"/>
      <c r="BN30" s="41">
        <f>IF(K30,BJ30,0)</f>
        <v>0</v>
      </c>
      <c r="BO30" s="95"/>
      <c r="BP30" s="41">
        <f>IF(Q30,BJ30,0)</f>
        <v>0</v>
      </c>
      <c r="BQ30" s="95"/>
      <c r="BR30" s="41">
        <f>IF(W30,BJ30,0)</f>
        <v>0</v>
      </c>
      <c r="BS30" s="95"/>
      <c r="BT30" s="41">
        <f>IF(AD30,BJ30,0)</f>
        <v>0</v>
      </c>
      <c r="BU30" s="95"/>
      <c r="BV30" s="41">
        <f>IF(AJ30,BJ30,0)</f>
        <v>0</v>
      </c>
    </row>
    <row r="31" spans="1:74" ht="11.25" x14ac:dyDescent="0.25">
      <c r="A31" s="83">
        <v>18</v>
      </c>
      <c r="B31" s="95"/>
      <c r="C31" s="83" t="s">
        <v>101</v>
      </c>
      <c r="D31" s="95"/>
      <c r="E31" s="42">
        <v>6207787</v>
      </c>
      <c r="F31" s="95"/>
      <c r="G31" s="39">
        <f>(E31/$BJ31)</f>
        <v>830.02901457414089</v>
      </c>
      <c r="H31" s="95"/>
      <c r="I31" s="39">
        <f>IF(G$53,G31/G$53*100,0)</f>
        <v>52.723876873289996</v>
      </c>
      <c r="J31" s="95"/>
      <c r="K31" s="42">
        <v>574965</v>
      </c>
      <c r="L31" s="95"/>
      <c r="M31" s="39">
        <f>(K31/$BJ31)</f>
        <v>76.877256317689529</v>
      </c>
      <c r="N31" s="95"/>
      <c r="O31" s="39">
        <f>IF(M$53,M31/M$53*100,0)</f>
        <v>57.711525593754089</v>
      </c>
      <c r="P31" s="95"/>
      <c r="Q31" s="42">
        <v>0</v>
      </c>
      <c r="R31" s="95"/>
      <c r="S31" s="39">
        <f>(Q31/$BJ31)</f>
        <v>0</v>
      </c>
      <c r="T31" s="95"/>
      <c r="U31" s="39">
        <f>IF(S$53,S31/S$53*100,0)</f>
        <v>0</v>
      </c>
      <c r="V31" s="95"/>
      <c r="W31" s="42">
        <v>1067791</v>
      </c>
      <c r="X31" s="95"/>
      <c r="Y31" s="39">
        <f>(W31/$BJ31)</f>
        <v>142.77189463832062</v>
      </c>
      <c r="Z31" s="95"/>
      <c r="AA31" s="39">
        <f>IF(Y$53,Y31/Y$53*100,0)</f>
        <v>62.119924042681397</v>
      </c>
      <c r="AB31" s="95"/>
      <c r="AC31" s="95"/>
      <c r="AD31" s="42">
        <v>300954</v>
      </c>
      <c r="AE31" s="95"/>
      <c r="AF31" s="39">
        <f>(AD31/$BJ31)</f>
        <v>40.239871640593663</v>
      </c>
      <c r="AG31" s="95"/>
      <c r="AH31" s="39">
        <f>IF(AF$53,AF31/AF$53*100,0)</f>
        <v>39.540826374174337</v>
      </c>
      <c r="AI31" s="95"/>
      <c r="AJ31" s="42">
        <v>0</v>
      </c>
      <c r="AK31" s="95"/>
      <c r="AL31" s="39">
        <f>(AJ31/$BJ31)</f>
        <v>0</v>
      </c>
      <c r="AM31" s="95"/>
      <c r="AN31" s="39">
        <f>IF(AL$53,AL31/AL$53*100,0)</f>
        <v>0</v>
      </c>
      <c r="AO31" s="95"/>
      <c r="AP31" s="42">
        <f t="shared" si="0"/>
        <v>8151497</v>
      </c>
      <c r="AQ31" s="95"/>
      <c r="AR31" s="42">
        <v>4160592</v>
      </c>
      <c r="AS31" s="95"/>
      <c r="AT31" s="39">
        <f t="shared" si="1"/>
        <v>51.040833358584315</v>
      </c>
      <c r="AU31" s="95"/>
      <c r="AV31" s="42">
        <v>901708</v>
      </c>
      <c r="AW31" s="95"/>
      <c r="AX31" s="39">
        <f t="shared" si="2"/>
        <v>11.06186998535361</v>
      </c>
      <c r="AY31" s="95"/>
      <c r="AZ31" s="42">
        <v>0</v>
      </c>
      <c r="BA31" s="95"/>
      <c r="BB31" s="39">
        <f t="shared" si="3"/>
        <v>0</v>
      </c>
      <c r="BC31" s="95"/>
      <c r="BD31" s="42">
        <v>222844</v>
      </c>
      <c r="BE31" s="95"/>
      <c r="BF31" s="42">
        <v>0</v>
      </c>
      <c r="BG31" s="95"/>
      <c r="BH31" s="83">
        <v>18</v>
      </c>
      <c r="BI31" s="95"/>
      <c r="BJ31" s="96">
        <v>7479</v>
      </c>
      <c r="BK31" s="95"/>
      <c r="BL31" s="41">
        <f>IF(E31,BJ31,0)</f>
        <v>7479</v>
      </c>
      <c r="BM31" s="95"/>
      <c r="BN31" s="41">
        <f>IF(K31,BJ31,0)</f>
        <v>7479</v>
      </c>
      <c r="BO31" s="95"/>
      <c r="BP31" s="41">
        <f>IF(Q31,BJ31,0)</f>
        <v>0</v>
      </c>
      <c r="BQ31" s="95"/>
      <c r="BR31" s="41">
        <f>IF(W31,BJ31,0)</f>
        <v>7479</v>
      </c>
      <c r="BS31" s="95"/>
      <c r="BT31" s="41">
        <f>IF(AD31,BJ31,0)</f>
        <v>7479</v>
      </c>
      <c r="BU31" s="95"/>
      <c r="BV31" s="41">
        <f>IF(AJ31,BJ31,0)</f>
        <v>0</v>
      </c>
    </row>
    <row r="32" spans="1:74" ht="11.25" x14ac:dyDescent="0.25">
      <c r="A32" s="83">
        <v>19</v>
      </c>
      <c r="B32" s="95"/>
      <c r="C32" s="83" t="s">
        <v>102</v>
      </c>
      <c r="D32" s="95"/>
      <c r="E32" s="42">
        <v>87248225</v>
      </c>
      <c r="F32" s="95"/>
      <c r="G32" s="39">
        <f>(E32/$BJ32)</f>
        <v>1085.2444181852106</v>
      </c>
      <c r="H32" s="95"/>
      <c r="I32" s="39">
        <f>IF(G$53,G32/G$53*100,0)</f>
        <v>68.935292715254064</v>
      </c>
      <c r="J32" s="95"/>
      <c r="K32" s="42">
        <v>11079836</v>
      </c>
      <c r="L32" s="95"/>
      <c r="M32" s="39">
        <f>(K32/$BJ32)</f>
        <v>137.81747621120715</v>
      </c>
      <c r="N32" s="95"/>
      <c r="O32" s="39">
        <f>IF(M$53,M32/M$53*100,0)</f>
        <v>103.45916577409817</v>
      </c>
      <c r="P32" s="95"/>
      <c r="Q32" s="42">
        <v>7806676</v>
      </c>
      <c r="R32" s="95"/>
      <c r="S32" s="39">
        <f>(Q32/$BJ32)</f>
        <v>97.103999004913234</v>
      </c>
      <c r="T32" s="95"/>
      <c r="U32" s="39">
        <f>IF(S$53,S32/S$53*100,0)</f>
        <v>92.551000403227505</v>
      </c>
      <c r="V32" s="95"/>
      <c r="W32" s="42">
        <v>12700103</v>
      </c>
      <c r="X32" s="95"/>
      <c r="Y32" s="39">
        <f>(W32/$BJ32)</f>
        <v>157.97130418558368</v>
      </c>
      <c r="Z32" s="95"/>
      <c r="AA32" s="39">
        <f>IF(Y$53,Y32/Y$53*100,0)</f>
        <v>68.73317358287602</v>
      </c>
      <c r="AB32" s="95"/>
      <c r="AC32" s="95"/>
      <c r="AD32" s="42">
        <v>5257370</v>
      </c>
      <c r="AE32" s="95"/>
      <c r="AF32" s="39">
        <f>(AD32/$BJ32)</f>
        <v>65.394240935381561</v>
      </c>
      <c r="AG32" s="95"/>
      <c r="AH32" s="39">
        <f>IF(AF$53,AF32/AF$53*100,0)</f>
        <v>64.258215080596088</v>
      </c>
      <c r="AI32" s="95"/>
      <c r="AJ32" s="42">
        <v>0</v>
      </c>
      <c r="AK32" s="95"/>
      <c r="AL32" s="39">
        <f>(AJ32/$BJ32)</f>
        <v>0</v>
      </c>
      <c r="AM32" s="95"/>
      <c r="AN32" s="39">
        <f>IF(AL$53,AL32/AL$53*100,0)</f>
        <v>0</v>
      </c>
      <c r="AO32" s="95"/>
      <c r="AP32" s="42">
        <f t="shared" si="0"/>
        <v>124092210</v>
      </c>
      <c r="AQ32" s="95"/>
      <c r="AR32" s="42">
        <v>65106088</v>
      </c>
      <c r="AS32" s="95"/>
      <c r="AT32" s="39">
        <f t="shared" si="1"/>
        <v>52.465894515054565</v>
      </c>
      <c r="AU32" s="95"/>
      <c r="AV32" s="42">
        <v>12496101</v>
      </c>
      <c r="AW32" s="95"/>
      <c r="AX32" s="39">
        <f t="shared" si="2"/>
        <v>10.070012452836483</v>
      </c>
      <c r="AY32" s="95"/>
      <c r="AZ32" s="42">
        <v>3493642</v>
      </c>
      <c r="BA32" s="95"/>
      <c r="BB32" s="39">
        <f t="shared" si="3"/>
        <v>2.8153596426399372</v>
      </c>
      <c r="BC32" s="95"/>
      <c r="BD32" s="42">
        <v>1797614</v>
      </c>
      <c r="BE32" s="95"/>
      <c r="BF32" s="42">
        <v>7576</v>
      </c>
      <c r="BG32" s="95"/>
      <c r="BH32" s="83">
        <v>19</v>
      </c>
      <c r="BI32" s="95"/>
      <c r="BJ32" s="96">
        <v>80395</v>
      </c>
      <c r="BK32" s="95"/>
      <c r="BL32" s="41">
        <f>IF(E32,BJ32,0)</f>
        <v>80395</v>
      </c>
      <c r="BM32" s="95"/>
      <c r="BN32" s="41">
        <f>IF(K32,BJ32,0)</f>
        <v>80395</v>
      </c>
      <c r="BO32" s="95"/>
      <c r="BP32" s="41">
        <f>IF(Q32,BJ32,0)</f>
        <v>80395</v>
      </c>
      <c r="BQ32" s="95"/>
      <c r="BR32" s="41">
        <f>IF(W32,BJ32,0)</f>
        <v>80395</v>
      </c>
      <c r="BS32" s="95"/>
      <c r="BT32" s="41">
        <f>IF(AD32,BJ32,0)</f>
        <v>80395</v>
      </c>
      <c r="BU32" s="95"/>
      <c r="BV32" s="41">
        <f>IF(AJ32,BJ32,0)</f>
        <v>0</v>
      </c>
    </row>
    <row r="33" spans="1:74" ht="11.25" x14ac:dyDescent="0.25">
      <c r="A33" s="83">
        <v>20</v>
      </c>
      <c r="B33" s="95"/>
      <c r="C33" s="83" t="s">
        <v>103</v>
      </c>
      <c r="D33" s="95"/>
      <c r="E33" s="42">
        <v>93899294</v>
      </c>
      <c r="F33" s="95"/>
      <c r="G33" s="39">
        <f>(E33/$BJ33)</f>
        <v>2195.3449452913119</v>
      </c>
      <c r="H33" s="95"/>
      <c r="I33" s="39">
        <f>IF(G$53,G33/G$53*100,0)</f>
        <v>139.44945846179189</v>
      </c>
      <c r="J33" s="95"/>
      <c r="K33" s="42">
        <v>7353138</v>
      </c>
      <c r="L33" s="95"/>
      <c r="M33" s="39">
        <f>(K33/$BJ33)</f>
        <v>171.9147573178715</v>
      </c>
      <c r="N33" s="95"/>
      <c r="O33" s="39">
        <f>IF(M$53,M33/M$53*100,0)</f>
        <v>129.05589236814927</v>
      </c>
      <c r="P33" s="95"/>
      <c r="Q33" s="42">
        <v>4527601</v>
      </c>
      <c r="R33" s="95"/>
      <c r="S33" s="39">
        <f>(Q33/$BJ33)</f>
        <v>105.85432058355934</v>
      </c>
      <c r="T33" s="95"/>
      <c r="U33" s="39">
        <f>IF(S$53,S33/S$53*100,0)</f>
        <v>100.8910381385701</v>
      </c>
      <c r="V33" s="95"/>
      <c r="W33" s="42">
        <v>13508175</v>
      </c>
      <c r="X33" s="95"/>
      <c r="Y33" s="39">
        <f>(W33/$BJ33)</f>
        <v>315.81817544187788</v>
      </c>
      <c r="Z33" s="95"/>
      <c r="AA33" s="39">
        <f>IF(Y$53,Y33/Y$53*100,0)</f>
        <v>137.41220650917916</v>
      </c>
      <c r="AB33" s="95"/>
      <c r="AC33" s="95"/>
      <c r="AD33" s="42">
        <v>4534987</v>
      </c>
      <c r="AE33" s="95"/>
      <c r="AF33" s="39">
        <f>(AD33/$BJ33)</f>
        <v>106.02700364724586</v>
      </c>
      <c r="AG33" s="95"/>
      <c r="AH33" s="39">
        <f>IF(AF$53,AF33/AF$53*100,0)</f>
        <v>104.18510723976671</v>
      </c>
      <c r="AI33" s="95"/>
      <c r="AJ33" s="42">
        <v>0</v>
      </c>
      <c r="AK33" s="95"/>
      <c r="AL33" s="39">
        <f>(AJ33/$BJ33)</f>
        <v>0</v>
      </c>
      <c r="AM33" s="95"/>
      <c r="AN33" s="39">
        <f>IF(AL$53,AL33/AL$53*100,0)</f>
        <v>0</v>
      </c>
      <c r="AO33" s="95"/>
      <c r="AP33" s="42">
        <f t="shared" si="0"/>
        <v>123823195</v>
      </c>
      <c r="AQ33" s="95"/>
      <c r="AR33" s="42">
        <v>61306436</v>
      </c>
      <c r="AS33" s="95"/>
      <c r="AT33" s="39">
        <f t="shared" si="1"/>
        <v>49.511269677704568</v>
      </c>
      <c r="AU33" s="95"/>
      <c r="AV33" s="42">
        <v>8620577</v>
      </c>
      <c r="AW33" s="95"/>
      <c r="AX33" s="39">
        <f t="shared" si="2"/>
        <v>6.9620049781464619</v>
      </c>
      <c r="AY33" s="95"/>
      <c r="AZ33" s="42">
        <v>0</v>
      </c>
      <c r="BA33" s="95"/>
      <c r="BB33" s="39">
        <f t="shared" si="3"/>
        <v>0</v>
      </c>
      <c r="BC33" s="95"/>
      <c r="BD33" s="42">
        <v>379741</v>
      </c>
      <c r="BE33" s="95"/>
      <c r="BF33" s="42">
        <v>0</v>
      </c>
      <c r="BG33" s="95"/>
      <c r="BH33" s="83">
        <v>20</v>
      </c>
      <c r="BI33" s="95"/>
      <c r="BJ33" s="96">
        <v>42772</v>
      </c>
      <c r="BK33" s="95"/>
      <c r="BL33" s="41">
        <f>IF(E33,BJ33,0)</f>
        <v>42772</v>
      </c>
      <c r="BM33" s="95"/>
      <c r="BN33" s="41">
        <f>IF(K33,BJ33,0)</f>
        <v>42772</v>
      </c>
      <c r="BO33" s="95"/>
      <c r="BP33" s="41">
        <f>IF(Q33,BJ33,0)</f>
        <v>42772</v>
      </c>
      <c r="BQ33" s="95"/>
      <c r="BR33" s="41">
        <f>IF(W33,BJ33,0)</f>
        <v>42772</v>
      </c>
      <c r="BS33" s="95"/>
      <c r="BT33" s="41">
        <f>IF(AD33,BJ33,0)</f>
        <v>42772</v>
      </c>
      <c r="BU33" s="95"/>
      <c r="BV33" s="41">
        <f>IF(AJ33,BJ33,0)</f>
        <v>0</v>
      </c>
    </row>
    <row r="34" spans="1:74" ht="11.25" x14ac:dyDescent="0.25">
      <c r="A34" s="83">
        <v>21</v>
      </c>
      <c r="B34" s="95"/>
      <c r="C34" s="83" t="s">
        <v>104</v>
      </c>
      <c r="D34" s="95"/>
      <c r="E34" s="42">
        <v>34978142</v>
      </c>
      <c r="F34" s="95"/>
      <c r="G34" s="39">
        <f>(E34/$BJ34)</f>
        <v>2031.3689529008652</v>
      </c>
      <c r="H34" s="95"/>
      <c r="I34" s="39">
        <f>IF(G$53,G34/G$53*100,0)</f>
        <v>129.03361771265236</v>
      </c>
      <c r="J34" s="95"/>
      <c r="K34" s="42">
        <v>3536539</v>
      </c>
      <c r="L34" s="95"/>
      <c r="M34" s="39">
        <f>(K34/$BJ34)</f>
        <v>205.38585283698239</v>
      </c>
      <c r="N34" s="95"/>
      <c r="O34" s="39">
        <f>IF(M$53,M34/M$53*100,0)</f>
        <v>154.18254332093147</v>
      </c>
      <c r="P34" s="95"/>
      <c r="Q34" s="42">
        <v>2356687</v>
      </c>
      <c r="R34" s="95"/>
      <c r="S34" s="39">
        <f>(Q34/$BJ34)</f>
        <v>136.86549741564551</v>
      </c>
      <c r="T34" s="95"/>
      <c r="U34" s="39">
        <f>IF(S$53,S34/S$53*100,0)</f>
        <v>130.44816728775936</v>
      </c>
      <c r="V34" s="95"/>
      <c r="W34" s="42">
        <v>5759306</v>
      </c>
      <c r="X34" s="95"/>
      <c r="Y34" s="39">
        <f>(W34/$BJ34)</f>
        <v>334.47389511586039</v>
      </c>
      <c r="Z34" s="95"/>
      <c r="AA34" s="39">
        <f>IF(Y$53,Y34/Y$53*100,0)</f>
        <v>145.52929350340261</v>
      </c>
      <c r="AB34" s="95"/>
      <c r="AC34" s="95"/>
      <c r="AD34" s="42">
        <v>2390901</v>
      </c>
      <c r="AE34" s="95"/>
      <c r="AF34" s="39">
        <f>(AD34/$BJ34)</f>
        <v>138.85248853011208</v>
      </c>
      <c r="AG34" s="95"/>
      <c r="AH34" s="39">
        <f>IF(AF$53,AF34/AF$53*100,0)</f>
        <v>136.44034925430978</v>
      </c>
      <c r="AI34" s="95"/>
      <c r="AJ34" s="42">
        <v>39081</v>
      </c>
      <c r="AK34" s="95"/>
      <c r="AL34" s="39">
        <f>(AJ34/$BJ34)</f>
        <v>2.2696439979092862</v>
      </c>
      <c r="AM34" s="95"/>
      <c r="AN34" s="39">
        <f>IF(AL$53,AL34/AL$53*100,0)</f>
        <v>575.09368944963683</v>
      </c>
      <c r="AO34" s="95"/>
      <c r="AP34" s="42">
        <f t="shared" si="0"/>
        <v>49060656</v>
      </c>
      <c r="AQ34" s="95"/>
      <c r="AR34" s="42">
        <v>30456547</v>
      </c>
      <c r="AS34" s="95"/>
      <c r="AT34" s="39">
        <f t="shared" si="1"/>
        <v>62.079371706729724</v>
      </c>
      <c r="AU34" s="95"/>
      <c r="AV34" s="42">
        <v>5357229</v>
      </c>
      <c r="AW34" s="95"/>
      <c r="AX34" s="39">
        <f t="shared" si="2"/>
        <v>10.919603276401359</v>
      </c>
      <c r="AY34" s="95"/>
      <c r="AZ34" s="42">
        <v>0</v>
      </c>
      <c r="BA34" s="95"/>
      <c r="BB34" s="39">
        <f t="shared" si="3"/>
        <v>0</v>
      </c>
      <c r="BC34" s="95"/>
      <c r="BD34" s="42">
        <v>10998</v>
      </c>
      <c r="BE34" s="95"/>
      <c r="BF34" s="42">
        <v>4343</v>
      </c>
      <c r="BG34" s="95"/>
      <c r="BH34" s="83">
        <v>21</v>
      </c>
      <c r="BI34" s="95"/>
      <c r="BJ34" s="96">
        <v>17219</v>
      </c>
      <c r="BK34" s="95"/>
      <c r="BL34" s="41">
        <f>IF(E34,BJ34,0)</f>
        <v>17219</v>
      </c>
      <c r="BM34" s="95"/>
      <c r="BN34" s="41">
        <f>IF(K34,BJ34,0)</f>
        <v>17219</v>
      </c>
      <c r="BO34" s="95"/>
      <c r="BP34" s="41">
        <f>IF(Q34,BJ34,0)</f>
        <v>17219</v>
      </c>
      <c r="BQ34" s="95"/>
      <c r="BR34" s="41">
        <f>IF(W34,BJ34,0)</f>
        <v>17219</v>
      </c>
      <c r="BS34" s="95"/>
      <c r="BT34" s="41">
        <f>IF(AD34,BJ34,0)</f>
        <v>17219</v>
      </c>
      <c r="BU34" s="95"/>
      <c r="BV34" s="41">
        <f>IF(AJ34,BJ34,0)</f>
        <v>17219</v>
      </c>
    </row>
    <row r="35" spans="1:74" ht="11.25" x14ac:dyDescent="0.25">
      <c r="A35" s="83">
        <v>22</v>
      </c>
      <c r="B35" s="95"/>
      <c r="C35" s="83" t="s">
        <v>105</v>
      </c>
      <c r="D35" s="95"/>
      <c r="E35" s="42">
        <v>19201706</v>
      </c>
      <c r="F35" s="95"/>
      <c r="G35" s="39">
        <f>(E35/$BJ35)</f>
        <v>1423.9307378568781</v>
      </c>
      <c r="H35" s="95"/>
      <c r="I35" s="39">
        <f>IF(G$53,G35/G$53*100,0)</f>
        <v>90.44882477677902</v>
      </c>
      <c r="J35" s="95"/>
      <c r="K35" s="42">
        <v>2247668</v>
      </c>
      <c r="L35" s="95"/>
      <c r="M35" s="39">
        <f>(K35/$BJ35)</f>
        <v>166.67912495365221</v>
      </c>
      <c r="N35" s="95"/>
      <c r="O35" s="39">
        <f>IF(M$53,M35/M$53*100,0)</f>
        <v>125.12551886550382</v>
      </c>
      <c r="P35" s="95"/>
      <c r="Q35" s="42">
        <v>1252998</v>
      </c>
      <c r="R35" s="95"/>
      <c r="S35" s="39">
        <f>(Q35/$BJ35)</f>
        <v>92.91790878754172</v>
      </c>
      <c r="T35" s="95"/>
      <c r="U35" s="39">
        <f>IF(S$53,S35/S$53*100,0)</f>
        <v>88.561186993212388</v>
      </c>
      <c r="V35" s="95"/>
      <c r="W35" s="42">
        <v>4017099</v>
      </c>
      <c r="X35" s="95"/>
      <c r="Y35" s="39">
        <f>(W35/$BJ35)</f>
        <v>297.89388209121245</v>
      </c>
      <c r="Z35" s="95"/>
      <c r="AA35" s="39">
        <f>IF(Y$53,Y35/Y$53*100,0)</f>
        <v>129.61336245599381</v>
      </c>
      <c r="AB35" s="95"/>
      <c r="AC35" s="95"/>
      <c r="AD35" s="42">
        <v>1699214</v>
      </c>
      <c r="AE35" s="95"/>
      <c r="AF35" s="39">
        <f>(AD35/$BJ35)</f>
        <v>126.00771227289582</v>
      </c>
      <c r="AG35" s="95"/>
      <c r="AH35" s="39">
        <f>IF(AF$53,AF35/AF$53*100,0)</f>
        <v>123.81871188086085</v>
      </c>
      <c r="AI35" s="95"/>
      <c r="AJ35" s="42">
        <v>19835</v>
      </c>
      <c r="AK35" s="95"/>
      <c r="AL35" s="39">
        <f>(AJ35/$BJ35)</f>
        <v>1.4708935854653318</v>
      </c>
      <c r="AM35" s="95"/>
      <c r="AN35" s="39">
        <f>IF(AL$53,AL35/AL$53*100,0)</f>
        <v>372.70233553468137</v>
      </c>
      <c r="AO35" s="95"/>
      <c r="AP35" s="42">
        <f t="shared" si="0"/>
        <v>28438520</v>
      </c>
      <c r="AQ35" s="95"/>
      <c r="AR35" s="42">
        <v>16817790</v>
      </c>
      <c r="AS35" s="95"/>
      <c r="AT35" s="39">
        <f t="shared" si="1"/>
        <v>59.137360172048339</v>
      </c>
      <c r="AU35" s="95"/>
      <c r="AV35" s="42">
        <v>6012405</v>
      </c>
      <c r="AW35" s="95"/>
      <c r="AX35" s="39">
        <f t="shared" si="2"/>
        <v>21.141764761316693</v>
      </c>
      <c r="AY35" s="95"/>
      <c r="AZ35" s="42">
        <v>40259</v>
      </c>
      <c r="BA35" s="95"/>
      <c r="BB35" s="39">
        <f t="shared" si="3"/>
        <v>0.14156503221686642</v>
      </c>
      <c r="BC35" s="95"/>
      <c r="BD35" s="42">
        <v>145639</v>
      </c>
      <c r="BE35" s="95"/>
      <c r="BF35" s="42">
        <v>0</v>
      </c>
      <c r="BG35" s="95"/>
      <c r="BH35" s="83">
        <v>22</v>
      </c>
      <c r="BI35" s="95"/>
      <c r="BJ35" s="96">
        <v>13485</v>
      </c>
      <c r="BK35" s="95"/>
      <c r="BL35" s="41">
        <f>IF(E35,BJ35,0)</f>
        <v>13485</v>
      </c>
      <c r="BM35" s="95"/>
      <c r="BN35" s="41">
        <f>IF(K35,BJ35,0)</f>
        <v>13485</v>
      </c>
      <c r="BO35" s="95"/>
      <c r="BP35" s="41">
        <f>IF(Q35,BJ35,0)</f>
        <v>13485</v>
      </c>
      <c r="BQ35" s="95"/>
      <c r="BR35" s="41">
        <f>IF(W35,BJ35,0)</f>
        <v>13485</v>
      </c>
      <c r="BS35" s="95"/>
      <c r="BT35" s="41">
        <f>IF(AD35,BJ35,0)</f>
        <v>13485</v>
      </c>
      <c r="BU35" s="95"/>
      <c r="BV35" s="41">
        <f>IF(AJ35,BJ35,0)</f>
        <v>13485</v>
      </c>
    </row>
    <row r="36" spans="1:74" ht="11.25" x14ac:dyDescent="0.25">
      <c r="A36" s="83">
        <v>23</v>
      </c>
      <c r="B36" s="95"/>
      <c r="C36" s="83" t="s">
        <v>106</v>
      </c>
      <c r="D36" s="95"/>
      <c r="E36" s="42">
        <v>309231581</v>
      </c>
      <c r="F36" s="95"/>
      <c r="G36" s="39">
        <f>(E36/$BJ36)</f>
        <v>1660.330534183101</v>
      </c>
      <c r="H36" s="95"/>
      <c r="I36" s="39">
        <f>IF(G$53,G36/G$53*100,0)</f>
        <v>105.46506340883384</v>
      </c>
      <c r="J36" s="95"/>
      <c r="K36" s="42">
        <v>27866489</v>
      </c>
      <c r="L36" s="95"/>
      <c r="M36" s="39">
        <f>(K36/$BJ36)</f>
        <v>149.6211428908922</v>
      </c>
      <c r="N36" s="95"/>
      <c r="O36" s="39">
        <f>IF(M$53,M36/M$53*100,0)</f>
        <v>112.32014292538652</v>
      </c>
      <c r="P36" s="95"/>
      <c r="Q36" s="42">
        <v>25019257</v>
      </c>
      <c r="R36" s="95"/>
      <c r="S36" s="39">
        <f>(Q36/$BJ36)</f>
        <v>134.33374497307338</v>
      </c>
      <c r="T36" s="95"/>
      <c r="U36" s="39">
        <f>IF(S$53,S36/S$53*100,0)</f>
        <v>128.03512329642476</v>
      </c>
      <c r="V36" s="95"/>
      <c r="W36" s="42">
        <v>46655907</v>
      </c>
      <c r="X36" s="95"/>
      <c r="Y36" s="39">
        <f>(W36/$BJ36)</f>
        <v>250.5055490826698</v>
      </c>
      <c r="Z36" s="95"/>
      <c r="AA36" s="39">
        <f>IF(Y$53,Y36/Y$53*100,0)</f>
        <v>108.99474102173117</v>
      </c>
      <c r="AB36" s="95"/>
      <c r="AC36" s="95"/>
      <c r="AD36" s="42">
        <v>18789410</v>
      </c>
      <c r="AE36" s="95"/>
      <c r="AF36" s="39">
        <f>(AD36/$BJ36)</f>
        <v>100.88436323806557</v>
      </c>
      <c r="AG36" s="95"/>
      <c r="AH36" s="39">
        <f>IF(AF$53,AF36/AF$53*100,0)</f>
        <v>99.131804551815819</v>
      </c>
      <c r="AI36" s="95"/>
      <c r="AJ36" s="42">
        <v>0</v>
      </c>
      <c r="AK36" s="95"/>
      <c r="AL36" s="39">
        <f>(AJ36/$BJ36)</f>
        <v>0</v>
      </c>
      <c r="AM36" s="95"/>
      <c r="AN36" s="39">
        <f>IF(AL$53,AL36/AL$53*100,0)</f>
        <v>0</v>
      </c>
      <c r="AO36" s="95"/>
      <c r="AP36" s="42">
        <f t="shared" si="0"/>
        <v>427562644</v>
      </c>
      <c r="AQ36" s="95"/>
      <c r="AR36" s="42">
        <v>224655349</v>
      </c>
      <c r="AS36" s="95"/>
      <c r="AT36" s="39">
        <f t="shared" si="1"/>
        <v>52.543259368561678</v>
      </c>
      <c r="AU36" s="95"/>
      <c r="AV36" s="42">
        <v>74815663</v>
      </c>
      <c r="AW36" s="95"/>
      <c r="AX36" s="39">
        <f t="shared" si="2"/>
        <v>17.498175776085809</v>
      </c>
      <c r="AY36" s="95"/>
      <c r="AZ36" s="42">
        <v>2821311</v>
      </c>
      <c r="BA36" s="95"/>
      <c r="BB36" s="39">
        <f t="shared" si="3"/>
        <v>0.65985909657720232</v>
      </c>
      <c r="BC36" s="95"/>
      <c r="BD36" s="42">
        <v>5087250</v>
      </c>
      <c r="BE36" s="95"/>
      <c r="BF36" s="42">
        <v>6909</v>
      </c>
      <c r="BG36" s="95"/>
      <c r="BH36" s="83">
        <v>23</v>
      </c>
      <c r="BI36" s="95"/>
      <c r="BJ36" s="96">
        <v>186247</v>
      </c>
      <c r="BK36" s="95"/>
      <c r="BL36" s="41">
        <f>IF(E36,BJ36,0)</f>
        <v>186247</v>
      </c>
      <c r="BM36" s="95"/>
      <c r="BN36" s="41">
        <f>IF(K36,BJ36,0)</f>
        <v>186247</v>
      </c>
      <c r="BO36" s="95"/>
      <c r="BP36" s="41">
        <f>IF(Q36,BJ36,0)</f>
        <v>186247</v>
      </c>
      <c r="BQ36" s="95"/>
      <c r="BR36" s="41">
        <f>IF(W36,BJ36,0)</f>
        <v>186247</v>
      </c>
      <c r="BS36" s="95"/>
      <c r="BT36" s="41">
        <f>IF(AD36,BJ36,0)</f>
        <v>186247</v>
      </c>
      <c r="BU36" s="95"/>
      <c r="BV36" s="41">
        <f>IF(AJ36,BJ36,0)</f>
        <v>0</v>
      </c>
    </row>
    <row r="37" spans="1:74" ht="11.25" x14ac:dyDescent="0.25">
      <c r="A37" s="83">
        <v>24</v>
      </c>
      <c r="B37" s="95"/>
      <c r="C37" s="83" t="s">
        <v>107</v>
      </c>
      <c r="D37" s="95"/>
      <c r="E37" s="42">
        <v>308431738</v>
      </c>
      <c r="F37" s="95"/>
      <c r="G37" s="39">
        <f>(E37/$BJ37)</f>
        <v>1295.904447385559</v>
      </c>
      <c r="H37" s="95"/>
      <c r="I37" s="39">
        <f>IF(G$53,G37/G$53*100,0)</f>
        <v>82.316527884944335</v>
      </c>
      <c r="J37" s="95"/>
      <c r="K37" s="42">
        <v>22560974</v>
      </c>
      <c r="L37" s="95"/>
      <c r="M37" s="39">
        <f>(K37/$BJ37)</f>
        <v>94.792016974433309</v>
      </c>
      <c r="N37" s="95"/>
      <c r="O37" s="39">
        <f>IF(M$53,M37/M$53*100,0)</f>
        <v>71.16008265301204</v>
      </c>
      <c r="P37" s="95"/>
      <c r="Q37" s="42">
        <v>13163421</v>
      </c>
      <c r="R37" s="95"/>
      <c r="S37" s="39">
        <f>(Q37/$BJ37)</f>
        <v>55.307329677947941</v>
      </c>
      <c r="T37" s="95"/>
      <c r="U37" s="39">
        <f>IF(S$53,S37/S$53*100,0)</f>
        <v>52.714087409172507</v>
      </c>
      <c r="V37" s="95"/>
      <c r="W37" s="42">
        <v>39703420</v>
      </c>
      <c r="X37" s="95"/>
      <c r="Y37" s="39">
        <f>(W37/$BJ37)</f>
        <v>166.81758786580113</v>
      </c>
      <c r="Z37" s="95"/>
      <c r="AA37" s="39">
        <f>IF(Y$53,Y37/Y$53*100,0)</f>
        <v>72.582183723612943</v>
      </c>
      <c r="AB37" s="95"/>
      <c r="AC37" s="95"/>
      <c r="AD37" s="42">
        <v>44664437</v>
      </c>
      <c r="AE37" s="95"/>
      <c r="AF37" s="39">
        <f>(AD37/$BJ37)</f>
        <v>187.66175920673936</v>
      </c>
      <c r="AG37" s="95"/>
      <c r="AH37" s="39">
        <f>IF(AF$53,AF37/AF$53*100,0)</f>
        <v>184.40170744432129</v>
      </c>
      <c r="AI37" s="95"/>
      <c r="AJ37" s="42">
        <v>0</v>
      </c>
      <c r="AK37" s="95"/>
      <c r="AL37" s="39">
        <f>(AJ37/$BJ37)</f>
        <v>0</v>
      </c>
      <c r="AM37" s="95"/>
      <c r="AN37" s="39">
        <f>IF(AL$53,AL37/AL$53*100,0)</f>
        <v>0</v>
      </c>
      <c r="AO37" s="95"/>
      <c r="AP37" s="42">
        <f t="shared" si="0"/>
        <v>428523990</v>
      </c>
      <c r="AQ37" s="95"/>
      <c r="AR37" s="42">
        <v>215275465</v>
      </c>
      <c r="AS37" s="95"/>
      <c r="AT37" s="39">
        <f t="shared" si="1"/>
        <v>50.236502511796367</v>
      </c>
      <c r="AU37" s="95"/>
      <c r="AV37" s="42">
        <v>93006929</v>
      </c>
      <c r="AW37" s="95"/>
      <c r="AX37" s="39">
        <f t="shared" si="2"/>
        <v>21.704019184550205</v>
      </c>
      <c r="AY37" s="95"/>
      <c r="AZ37" s="42">
        <v>1214205</v>
      </c>
      <c r="BA37" s="95"/>
      <c r="BB37" s="39">
        <f t="shared" si="3"/>
        <v>0.28334586355363678</v>
      </c>
      <c r="BC37" s="95"/>
      <c r="BD37" s="42">
        <v>1280878</v>
      </c>
      <c r="BE37" s="95"/>
      <c r="BF37" s="42">
        <v>32857</v>
      </c>
      <c r="BG37" s="95"/>
      <c r="BH37" s="83">
        <v>24</v>
      </c>
      <c r="BI37" s="95"/>
      <c r="BJ37" s="96">
        <v>238005</v>
      </c>
      <c r="BK37" s="95"/>
      <c r="BL37" s="41">
        <f>IF(E37,BJ37,0)</f>
        <v>238005</v>
      </c>
      <c r="BM37" s="95"/>
      <c r="BN37" s="41">
        <f>IF(K37,BJ37,0)</f>
        <v>238005</v>
      </c>
      <c r="BO37" s="95"/>
      <c r="BP37" s="41">
        <f>IF(Q37,BJ37,0)</f>
        <v>238005</v>
      </c>
      <c r="BQ37" s="95"/>
      <c r="BR37" s="41">
        <f>IF(W37,BJ37,0)</f>
        <v>238005</v>
      </c>
      <c r="BS37" s="95"/>
      <c r="BT37" s="41">
        <f>IF(AD37,BJ37,0)</f>
        <v>238005</v>
      </c>
      <c r="BU37" s="95"/>
      <c r="BV37" s="41">
        <f>IF(AJ37,BJ37,0)</f>
        <v>0</v>
      </c>
    </row>
    <row r="38" spans="1:74" ht="11.25" x14ac:dyDescent="0.25">
      <c r="A38" s="83">
        <v>25</v>
      </c>
      <c r="B38" s="95"/>
      <c r="C38" s="83" t="s">
        <v>108</v>
      </c>
      <c r="D38" s="95"/>
      <c r="E38" s="42">
        <v>0</v>
      </c>
      <c r="F38" s="95"/>
      <c r="G38" s="39">
        <v>0</v>
      </c>
      <c r="H38" s="95"/>
      <c r="I38" s="39">
        <f>IF(G$53,G38/G$53*100,0)</f>
        <v>0</v>
      </c>
      <c r="J38" s="95"/>
      <c r="K38" s="42">
        <v>0</v>
      </c>
      <c r="L38" s="95"/>
      <c r="M38" s="39">
        <v>0</v>
      </c>
      <c r="N38" s="95"/>
      <c r="O38" s="39">
        <f>IF(M$53,M38/M$53*100,0)</f>
        <v>0</v>
      </c>
      <c r="P38" s="95"/>
      <c r="Q38" s="42">
        <v>0</v>
      </c>
      <c r="R38" s="95"/>
      <c r="S38" s="39">
        <v>0</v>
      </c>
      <c r="T38" s="95"/>
      <c r="U38" s="39">
        <f>IF(S$53,S38/S$53*100,0)</f>
        <v>0</v>
      </c>
      <c r="V38" s="95"/>
      <c r="W38" s="42">
        <v>0</v>
      </c>
      <c r="X38" s="95"/>
      <c r="Y38" s="39">
        <v>0</v>
      </c>
      <c r="Z38" s="95"/>
      <c r="AA38" s="39">
        <f>IF(Y$53,Y38/Y$53*100,0)</f>
        <v>0</v>
      </c>
      <c r="AB38" s="95"/>
      <c r="AC38" s="95"/>
      <c r="AD38" s="42">
        <v>0</v>
      </c>
      <c r="AE38" s="95"/>
      <c r="AF38" s="39">
        <v>0</v>
      </c>
      <c r="AG38" s="95"/>
      <c r="AH38" s="39">
        <f>IF(AF$53,AF38/AF$53*100,0)</f>
        <v>0</v>
      </c>
      <c r="AI38" s="95"/>
      <c r="AJ38" s="42">
        <v>0</v>
      </c>
      <c r="AK38" s="95"/>
      <c r="AL38" s="39">
        <v>0</v>
      </c>
      <c r="AM38" s="95"/>
      <c r="AN38" s="39">
        <f>IF(AL$53,AL38/AL$53*100,0)</f>
        <v>0</v>
      </c>
      <c r="AO38" s="95"/>
      <c r="AP38" s="42">
        <f t="shared" si="0"/>
        <v>0</v>
      </c>
      <c r="AQ38" s="95"/>
      <c r="AR38" s="42">
        <v>0</v>
      </c>
      <c r="AS38" s="95"/>
      <c r="AT38" s="39">
        <f t="shared" si="1"/>
        <v>0</v>
      </c>
      <c r="AU38" s="95"/>
      <c r="AV38" s="42">
        <v>0</v>
      </c>
      <c r="AW38" s="95"/>
      <c r="AX38" s="39">
        <f t="shared" si="2"/>
        <v>0</v>
      </c>
      <c r="AY38" s="95"/>
      <c r="AZ38" s="42">
        <v>0</v>
      </c>
      <c r="BA38" s="95"/>
      <c r="BB38" s="39">
        <f t="shared" si="3"/>
        <v>0</v>
      </c>
      <c r="BC38" s="95"/>
      <c r="BD38" s="42">
        <v>0</v>
      </c>
      <c r="BE38" s="95"/>
      <c r="BF38" s="42">
        <v>0</v>
      </c>
      <c r="BG38" s="95"/>
      <c r="BH38" s="83">
        <v>25</v>
      </c>
      <c r="BI38" s="95"/>
      <c r="BJ38" s="96">
        <v>0</v>
      </c>
      <c r="BK38" s="95"/>
      <c r="BL38" s="41">
        <f>IF(E38,BJ38,0)</f>
        <v>0</v>
      </c>
      <c r="BM38" s="95"/>
      <c r="BN38" s="41">
        <f>IF(K38,BJ38,0)</f>
        <v>0</v>
      </c>
      <c r="BO38" s="95"/>
      <c r="BP38" s="41">
        <f>IF(Q38,BJ38,0)</f>
        <v>0</v>
      </c>
      <c r="BQ38" s="95"/>
      <c r="BR38" s="41">
        <f>IF(W38,BJ38,0)</f>
        <v>0</v>
      </c>
      <c r="BS38" s="95"/>
      <c r="BT38" s="41">
        <f>IF(AD38,BJ38,0)</f>
        <v>0</v>
      </c>
      <c r="BU38" s="95"/>
      <c r="BV38" s="41">
        <f>IF(AJ38,BJ38,0)</f>
        <v>0</v>
      </c>
    </row>
    <row r="39" spans="1:74" ht="11.25" x14ac:dyDescent="0.25">
      <c r="A39" s="83">
        <v>26</v>
      </c>
      <c r="B39" s="95"/>
      <c r="C39" s="83" t="s">
        <v>109</v>
      </c>
      <c r="D39" s="95"/>
      <c r="E39" s="42">
        <v>0</v>
      </c>
      <c r="F39" s="95"/>
      <c r="G39" s="39">
        <v>0</v>
      </c>
      <c r="H39" s="95"/>
      <c r="I39" s="39">
        <f>IF(G$53,G39/G$53*100,0)</f>
        <v>0</v>
      </c>
      <c r="J39" s="95"/>
      <c r="K39" s="42">
        <v>0</v>
      </c>
      <c r="L39" s="95"/>
      <c r="M39" s="39">
        <v>0</v>
      </c>
      <c r="N39" s="95"/>
      <c r="O39" s="39">
        <f>IF(M$53,M39/M$53*100,0)</f>
        <v>0</v>
      </c>
      <c r="P39" s="95"/>
      <c r="Q39" s="42">
        <v>0</v>
      </c>
      <c r="R39" s="95"/>
      <c r="S39" s="39">
        <v>0</v>
      </c>
      <c r="T39" s="95"/>
      <c r="U39" s="39">
        <f>IF(S$53,S39/S$53*100,0)</f>
        <v>0</v>
      </c>
      <c r="V39" s="95"/>
      <c r="W39" s="42">
        <v>0</v>
      </c>
      <c r="X39" s="95"/>
      <c r="Y39" s="39">
        <v>0</v>
      </c>
      <c r="Z39" s="95"/>
      <c r="AA39" s="39">
        <f>IF(Y$53,Y39/Y$53*100,0)</f>
        <v>0</v>
      </c>
      <c r="AB39" s="95"/>
      <c r="AC39" s="95"/>
      <c r="AD39" s="42">
        <v>0</v>
      </c>
      <c r="AE39" s="95"/>
      <c r="AF39" s="39">
        <v>0</v>
      </c>
      <c r="AG39" s="95"/>
      <c r="AH39" s="39">
        <f>IF(AF$53,AF39/AF$53*100,0)</f>
        <v>0</v>
      </c>
      <c r="AI39" s="95"/>
      <c r="AJ39" s="42">
        <v>0</v>
      </c>
      <c r="AK39" s="95"/>
      <c r="AL39" s="39">
        <v>0</v>
      </c>
      <c r="AM39" s="95"/>
      <c r="AN39" s="39">
        <f>IF(AL$53,AL39/AL$53*100,0)</f>
        <v>0</v>
      </c>
      <c r="AO39" s="95"/>
      <c r="AP39" s="42">
        <f>(E39+K39+Q39+W39+AD39+AJ39)</f>
        <v>0</v>
      </c>
      <c r="AQ39" s="95"/>
      <c r="AR39" s="42">
        <v>0</v>
      </c>
      <c r="AS39" s="95"/>
      <c r="AT39" s="39">
        <f>IF($AP39,AR39/$AP39*100,0)</f>
        <v>0</v>
      </c>
      <c r="AU39" s="95"/>
      <c r="AV39" s="42">
        <v>0</v>
      </c>
      <c r="AW39" s="95"/>
      <c r="AX39" s="39">
        <f>IF($AP39,AV39/$AP39*100,0)</f>
        <v>0</v>
      </c>
      <c r="AY39" s="95"/>
      <c r="AZ39" s="42">
        <v>0</v>
      </c>
      <c r="BA39" s="95"/>
      <c r="BB39" s="39">
        <f>IF($AP39,AZ39/$AP39*100,0)</f>
        <v>0</v>
      </c>
      <c r="BC39" s="95"/>
      <c r="BD39" s="42">
        <v>0</v>
      </c>
      <c r="BE39" s="95"/>
      <c r="BF39" s="42"/>
      <c r="BG39" s="95"/>
      <c r="BH39" s="83">
        <v>26</v>
      </c>
      <c r="BI39" s="95"/>
      <c r="BJ39" s="96">
        <v>0</v>
      </c>
      <c r="BK39" s="95"/>
      <c r="BL39" s="41">
        <f>IF(E39,BJ39,0)</f>
        <v>0</v>
      </c>
      <c r="BM39" s="95"/>
      <c r="BN39" s="41">
        <f>IF(K39,BJ39,0)</f>
        <v>0</v>
      </c>
      <c r="BO39" s="95"/>
      <c r="BP39" s="41">
        <f>IF(Q39,BJ39,0)</f>
        <v>0</v>
      </c>
      <c r="BQ39" s="95"/>
      <c r="BR39" s="41">
        <f>IF(W39,BJ39,0)</f>
        <v>0</v>
      </c>
      <c r="BS39" s="95"/>
      <c r="BT39" s="41">
        <f>IF(AD39,BJ39,0)</f>
        <v>0</v>
      </c>
      <c r="BU39" s="95"/>
      <c r="BV39" s="41">
        <f>IF(AJ39,BJ39,0)</f>
        <v>0</v>
      </c>
    </row>
    <row r="40" spans="1:74" ht="11.25" x14ac:dyDescent="0.25">
      <c r="A40" s="83">
        <v>27</v>
      </c>
      <c r="B40" s="95"/>
      <c r="C40" s="83" t="s">
        <v>110</v>
      </c>
      <c r="D40" s="95"/>
      <c r="E40" s="42">
        <v>20695933</v>
      </c>
      <c r="F40" s="95"/>
      <c r="G40" s="39">
        <f>(E40/$BJ40)</f>
        <v>1660.9898073836275</v>
      </c>
      <c r="H40" s="95"/>
      <c r="I40" s="39">
        <f>IF(G$53,G40/G$53*100,0)</f>
        <v>105.50694078714243</v>
      </c>
      <c r="J40" s="95"/>
      <c r="K40" s="42">
        <v>1935338</v>
      </c>
      <c r="L40" s="95"/>
      <c r="M40" s="39">
        <f>(K40/$BJ40)</f>
        <v>155.32407704654895</v>
      </c>
      <c r="N40" s="95"/>
      <c r="O40" s="39">
        <f>IF(M$53,M40/M$53*100,0)</f>
        <v>116.60131848039845</v>
      </c>
      <c r="P40" s="95"/>
      <c r="Q40" s="42">
        <v>1213231</v>
      </c>
      <c r="R40" s="95"/>
      <c r="S40" s="39">
        <f>(Q40/$BJ40)</f>
        <v>97.370064205457467</v>
      </c>
      <c r="T40" s="95"/>
      <c r="U40" s="39">
        <f>IF(S$53,S40/S$53*100,0)</f>
        <v>92.804590376196671</v>
      </c>
      <c r="V40" s="95"/>
      <c r="W40" s="42">
        <v>1864037</v>
      </c>
      <c r="X40" s="95"/>
      <c r="Y40" s="39">
        <f>(W40/$BJ40)</f>
        <v>149.60168539325844</v>
      </c>
      <c r="Z40" s="95"/>
      <c r="AA40" s="39">
        <f>IF(Y$53,Y40/Y$53*100,0)</f>
        <v>65.091559909803038</v>
      </c>
      <c r="AB40" s="95"/>
      <c r="AC40" s="95"/>
      <c r="AD40" s="42">
        <v>1765427</v>
      </c>
      <c r="AE40" s="95"/>
      <c r="AF40" s="39">
        <f>(AD40/$BJ40)</f>
        <v>141.68756019261636</v>
      </c>
      <c r="AG40" s="95"/>
      <c r="AH40" s="39">
        <f>IF(AF$53,AF40/AF$53*100,0)</f>
        <v>139.22617017756386</v>
      </c>
      <c r="AI40" s="95"/>
      <c r="AJ40" s="42">
        <v>0</v>
      </c>
      <c r="AK40" s="95"/>
      <c r="AL40" s="39">
        <f>(AJ40/$BJ40)</f>
        <v>0</v>
      </c>
      <c r="AM40" s="95"/>
      <c r="AN40" s="39">
        <f>IF(AL$53,AL40/AL$53*100,0)</f>
        <v>0</v>
      </c>
      <c r="AO40" s="95"/>
      <c r="AP40" s="42">
        <f t="shared" si="0"/>
        <v>27473966</v>
      </c>
      <c r="AQ40" s="95"/>
      <c r="AR40" s="42">
        <v>13389548</v>
      </c>
      <c r="AS40" s="95"/>
      <c r="AT40" s="39">
        <f t="shared" si="1"/>
        <v>48.735402817343513</v>
      </c>
      <c r="AU40" s="95"/>
      <c r="AV40" s="42">
        <v>2250583</v>
      </c>
      <c r="AW40" s="95"/>
      <c r="AX40" s="39">
        <f t="shared" si="2"/>
        <v>8.1916931832848601</v>
      </c>
      <c r="AY40" s="95"/>
      <c r="AZ40" s="42">
        <v>208905</v>
      </c>
      <c r="BA40" s="95"/>
      <c r="BB40" s="39">
        <f t="shared" si="3"/>
        <v>0.76037438497230436</v>
      </c>
      <c r="BC40" s="95"/>
      <c r="BD40" s="42">
        <v>2151524</v>
      </c>
      <c r="BE40" s="95"/>
      <c r="BF40" s="42">
        <v>2592</v>
      </c>
      <c r="BG40" s="95"/>
      <c r="BH40" s="83">
        <v>27</v>
      </c>
      <c r="BI40" s="95"/>
      <c r="BJ40" s="96">
        <v>12460</v>
      </c>
      <c r="BK40" s="95"/>
      <c r="BL40" s="41">
        <f>IF(E40,BJ40,0)</f>
        <v>12460</v>
      </c>
      <c r="BM40" s="95"/>
      <c r="BN40" s="41">
        <f>IF(K40,BJ40,0)</f>
        <v>12460</v>
      </c>
      <c r="BO40" s="95"/>
      <c r="BP40" s="41">
        <f>IF(Q40,BJ40,0)</f>
        <v>12460</v>
      </c>
      <c r="BQ40" s="95"/>
      <c r="BR40" s="41">
        <f>IF(W40,BJ40,0)</f>
        <v>12460</v>
      </c>
      <c r="BS40" s="95"/>
      <c r="BT40" s="41">
        <f>IF(AD40,BJ40,0)</f>
        <v>12460</v>
      </c>
      <c r="BU40" s="95"/>
      <c r="BV40" s="41">
        <f>IF(AJ40,BJ40,0)</f>
        <v>0</v>
      </c>
    </row>
    <row r="41" spans="1:74" ht="11.25" x14ac:dyDescent="0.25">
      <c r="A41" s="83">
        <v>28</v>
      </c>
      <c r="B41" s="95"/>
      <c r="C41" s="83" t="s">
        <v>111</v>
      </c>
      <c r="D41" s="95"/>
      <c r="E41" s="42">
        <v>142135190</v>
      </c>
      <c r="F41" s="95"/>
      <c r="G41" s="39">
        <f>(E41/$BJ41)</f>
        <v>1451.6181381810754</v>
      </c>
      <c r="H41" s="95"/>
      <c r="I41" s="39">
        <f>IF(G$53,G41/G$53*100,0)</f>
        <v>92.207542917955607</v>
      </c>
      <c r="J41" s="95"/>
      <c r="K41" s="42">
        <v>11953288</v>
      </c>
      <c r="L41" s="95"/>
      <c r="M41" s="39">
        <f>(K41/$BJ41)</f>
        <v>122.07821069294796</v>
      </c>
      <c r="N41" s="95"/>
      <c r="O41" s="39">
        <f>IF(M$53,M41/M$53*100,0)</f>
        <v>91.643746386207013</v>
      </c>
      <c r="P41" s="95"/>
      <c r="Q41" s="42">
        <v>6332828</v>
      </c>
      <c r="R41" s="95"/>
      <c r="S41" s="39">
        <f>(Q41/$BJ41)</f>
        <v>64.676791094316499</v>
      </c>
      <c r="T41" s="95"/>
      <c r="U41" s="39">
        <f>IF(S$53,S41/S$53*100,0)</f>
        <v>61.644234840901603</v>
      </c>
      <c r="V41" s="95"/>
      <c r="W41" s="42">
        <v>18571679</v>
      </c>
      <c r="X41" s="95"/>
      <c r="Y41" s="39">
        <f>(W41/$BJ41)</f>
        <v>189.67143951386407</v>
      </c>
      <c r="Z41" s="95"/>
      <c r="AA41" s="39">
        <f>IF(Y$53,Y41/Y$53*100,0)</f>
        <v>82.525874196144727</v>
      </c>
      <c r="AB41" s="95"/>
      <c r="AC41" s="95"/>
      <c r="AD41" s="42">
        <v>9195657</v>
      </c>
      <c r="AE41" s="95"/>
      <c r="AF41" s="39">
        <f>(AD41/$BJ41)</f>
        <v>93.914691313894707</v>
      </c>
      <c r="AG41" s="95"/>
      <c r="AH41" s="39">
        <f>IF(AF$53,AF41/AF$53*100,0)</f>
        <v>92.283209459365565</v>
      </c>
      <c r="AI41" s="95"/>
      <c r="AJ41" s="42">
        <v>0</v>
      </c>
      <c r="AK41" s="95"/>
      <c r="AL41" s="39">
        <f>(AJ41/$BJ41)</f>
        <v>0</v>
      </c>
      <c r="AM41" s="95"/>
      <c r="AN41" s="39">
        <f>IF(AL$53,AL41/AL$53*100,0)</f>
        <v>0</v>
      </c>
      <c r="AO41" s="95"/>
      <c r="AP41" s="42">
        <f t="shared" si="0"/>
        <v>188188642</v>
      </c>
      <c r="AQ41" s="95"/>
      <c r="AR41" s="42">
        <v>111043165</v>
      </c>
      <c r="AS41" s="95"/>
      <c r="AT41" s="39">
        <f t="shared" si="1"/>
        <v>59.00630549212422</v>
      </c>
      <c r="AU41" s="95"/>
      <c r="AV41" s="42">
        <v>24102653</v>
      </c>
      <c r="AW41" s="95"/>
      <c r="AX41" s="39">
        <f t="shared" si="2"/>
        <v>12.807708660759666</v>
      </c>
      <c r="AY41" s="95"/>
      <c r="AZ41" s="42">
        <v>774039</v>
      </c>
      <c r="BA41" s="95"/>
      <c r="BB41" s="39">
        <f t="shared" si="3"/>
        <v>0.41131015760239137</v>
      </c>
      <c r="BC41" s="95"/>
      <c r="BD41" s="42">
        <v>12321</v>
      </c>
      <c r="BE41" s="95"/>
      <c r="BF41" s="42">
        <v>16340</v>
      </c>
      <c r="BG41" s="95"/>
      <c r="BH41" s="83">
        <v>28</v>
      </c>
      <c r="BI41" s="95"/>
      <c r="BJ41" s="96">
        <v>97915</v>
      </c>
      <c r="BK41" s="95"/>
      <c r="BL41" s="41">
        <f>IF(E41,BJ41,0)</f>
        <v>97915</v>
      </c>
      <c r="BM41" s="95"/>
      <c r="BN41" s="41">
        <f>IF(K41,BJ41,0)</f>
        <v>97915</v>
      </c>
      <c r="BO41" s="95"/>
      <c r="BP41" s="41">
        <f>IF(Q41,BJ41,0)</f>
        <v>97915</v>
      </c>
      <c r="BQ41" s="95"/>
      <c r="BR41" s="41">
        <f>IF(W41,BJ41,0)</f>
        <v>97915</v>
      </c>
      <c r="BS41" s="95"/>
      <c r="BT41" s="41">
        <f>IF(AD41,BJ41,0)</f>
        <v>97915</v>
      </c>
      <c r="BU41" s="95"/>
      <c r="BV41" s="41">
        <f>IF(AJ41,BJ41,0)</f>
        <v>0</v>
      </c>
    </row>
    <row r="42" spans="1:74" ht="11.25" x14ac:dyDescent="0.25">
      <c r="A42" s="83">
        <v>29</v>
      </c>
      <c r="B42" s="95"/>
      <c r="C42" s="83" t="s">
        <v>112</v>
      </c>
      <c r="D42" s="95"/>
      <c r="E42" s="42">
        <v>24788383</v>
      </c>
      <c r="F42" s="95"/>
      <c r="G42" s="39">
        <f>(E42/$BJ42)</f>
        <v>1408.1108270847535</v>
      </c>
      <c r="H42" s="95"/>
      <c r="I42" s="39">
        <f>IF(G$53,G42/G$53*100,0)</f>
        <v>89.4439357752495</v>
      </c>
      <c r="J42" s="95"/>
      <c r="K42" s="42">
        <v>1322329</v>
      </c>
      <c r="L42" s="95"/>
      <c r="M42" s="39">
        <f>(K42/$BJ42)</f>
        <v>75.115257895932743</v>
      </c>
      <c r="N42" s="95"/>
      <c r="O42" s="39">
        <f>IF(M$53,M42/M$53*100,0)</f>
        <v>56.388798666648952</v>
      </c>
      <c r="P42" s="95"/>
      <c r="Q42" s="42">
        <v>603833</v>
      </c>
      <c r="R42" s="95"/>
      <c r="S42" s="39">
        <f>(Q42/$BJ42)</f>
        <v>34.300897523290161</v>
      </c>
      <c r="T42" s="95"/>
      <c r="U42" s="39">
        <f>IF(S$53,S42/S$53*100,0)</f>
        <v>32.692601880880993</v>
      </c>
      <c r="V42" s="95"/>
      <c r="W42" s="42">
        <v>1771103</v>
      </c>
      <c r="X42" s="95"/>
      <c r="Y42" s="39">
        <f>(W42/$BJ42)</f>
        <v>100.60798682117701</v>
      </c>
      <c r="Z42" s="95"/>
      <c r="AA42" s="39">
        <f>IF(Y$53,Y42/Y$53*100,0)</f>
        <v>43.774445350402623</v>
      </c>
      <c r="AB42" s="95"/>
      <c r="AC42" s="95"/>
      <c r="AD42" s="42">
        <v>927745</v>
      </c>
      <c r="AE42" s="95"/>
      <c r="AF42" s="39">
        <f>(AD42/$BJ42)</f>
        <v>52.700806634855716</v>
      </c>
      <c r="AG42" s="95"/>
      <c r="AH42" s="39">
        <f>IF(AF$53,AF42/AF$53*100,0)</f>
        <v>51.785290558074493</v>
      </c>
      <c r="AI42" s="95"/>
      <c r="AJ42" s="42">
        <v>57516</v>
      </c>
      <c r="AK42" s="95"/>
      <c r="AL42" s="39">
        <f>(AJ42/$BJ42)</f>
        <v>3.2672119972733471</v>
      </c>
      <c r="AM42" s="95"/>
      <c r="AN42" s="39">
        <f>IF(AL$53,AL42/AL$53*100,0)</f>
        <v>827.86243281187262</v>
      </c>
      <c r="AO42" s="95"/>
      <c r="AP42" s="42">
        <f t="shared" si="0"/>
        <v>29470909</v>
      </c>
      <c r="AQ42" s="95"/>
      <c r="AR42" s="42">
        <v>20265189</v>
      </c>
      <c r="AS42" s="95"/>
      <c r="AT42" s="39">
        <f t="shared" si="1"/>
        <v>68.763365934861383</v>
      </c>
      <c r="AU42" s="95"/>
      <c r="AV42" s="42">
        <v>3823982</v>
      </c>
      <c r="AW42" s="95"/>
      <c r="AX42" s="39">
        <f t="shared" si="2"/>
        <v>12.975446396987619</v>
      </c>
      <c r="AY42" s="95"/>
      <c r="AZ42" s="42">
        <v>0</v>
      </c>
      <c r="BA42" s="95"/>
      <c r="BB42" s="39">
        <f t="shared" si="3"/>
        <v>0</v>
      </c>
      <c r="BC42" s="95"/>
      <c r="BD42" s="42">
        <v>927365</v>
      </c>
      <c r="BE42" s="95"/>
      <c r="BF42" s="42">
        <v>3353</v>
      </c>
      <c r="BG42" s="95"/>
      <c r="BH42" s="83">
        <v>29</v>
      </c>
      <c r="BI42" s="95"/>
      <c r="BJ42" s="96">
        <v>17604</v>
      </c>
      <c r="BK42" s="95"/>
      <c r="BL42" s="41">
        <f>IF(E42,BJ42,0)</f>
        <v>17604</v>
      </c>
      <c r="BM42" s="95"/>
      <c r="BN42" s="41">
        <f>IF(K42,BJ42,0)</f>
        <v>17604</v>
      </c>
      <c r="BO42" s="95"/>
      <c r="BP42" s="41">
        <f>IF(Q42,BJ42,0)</f>
        <v>17604</v>
      </c>
      <c r="BQ42" s="95"/>
      <c r="BR42" s="41">
        <f>IF(W42,BJ42,0)</f>
        <v>17604</v>
      </c>
      <c r="BS42" s="95"/>
      <c r="BT42" s="41">
        <f>IF(AD42,BJ42,0)</f>
        <v>17604</v>
      </c>
      <c r="BU42" s="95"/>
      <c r="BV42" s="41">
        <f>IF(AJ42,BJ42,0)</f>
        <v>17604</v>
      </c>
    </row>
    <row r="43" spans="1:74" ht="11.25" x14ac:dyDescent="0.25">
      <c r="A43" s="83">
        <v>30</v>
      </c>
      <c r="B43" s="95"/>
      <c r="C43" s="83" t="s">
        <v>113</v>
      </c>
      <c r="D43" s="95"/>
      <c r="E43" s="42">
        <v>355658197</v>
      </c>
      <c r="F43" s="95"/>
      <c r="G43" s="39">
        <f>(E43/$BJ43)</f>
        <v>1569.4726490446142</v>
      </c>
      <c r="H43" s="95"/>
      <c r="I43" s="39">
        <f>IF(G$53,G43/G$53*100,0)</f>
        <v>99.693723052175486</v>
      </c>
      <c r="J43" s="95"/>
      <c r="K43" s="42">
        <v>37849502</v>
      </c>
      <c r="L43" s="95"/>
      <c r="M43" s="39">
        <f>(K43/$BJ43)</f>
        <v>167.02485327214157</v>
      </c>
      <c r="N43" s="95"/>
      <c r="O43" s="39">
        <f>IF(M$53,M43/M$53*100,0)</f>
        <v>125.38505607659435</v>
      </c>
      <c r="P43" s="95"/>
      <c r="Q43" s="42">
        <v>23912852</v>
      </c>
      <c r="R43" s="95"/>
      <c r="S43" s="39">
        <f>(Q43/$BJ43)</f>
        <v>105.52425753497198</v>
      </c>
      <c r="T43" s="95"/>
      <c r="U43" s="39">
        <f>IF(S$53,S43/S$53*100,0)</f>
        <v>100.57645103962525</v>
      </c>
      <c r="V43" s="95"/>
      <c r="W43" s="42">
        <v>46812634</v>
      </c>
      <c r="X43" s="95"/>
      <c r="Y43" s="39">
        <f>(W43/$BJ43)</f>
        <v>206.57797096332908</v>
      </c>
      <c r="Z43" s="95"/>
      <c r="AA43" s="39">
        <f>IF(Y$53,Y43/Y$53*100,0)</f>
        <v>89.881890953689961</v>
      </c>
      <c r="AB43" s="95"/>
      <c r="AC43" s="95"/>
      <c r="AD43" s="42">
        <v>18888738</v>
      </c>
      <c r="AE43" s="95"/>
      <c r="AF43" s="39">
        <f>(AD43/$BJ43)</f>
        <v>83.353506023564719</v>
      </c>
      <c r="AG43" s="95"/>
      <c r="AH43" s="39">
        <f>IF(AF$53,AF43/AF$53*100,0)</f>
        <v>81.905492611751356</v>
      </c>
      <c r="AI43" s="95"/>
      <c r="AJ43" s="42">
        <v>316167</v>
      </c>
      <c r="AK43" s="95"/>
      <c r="AL43" s="39">
        <f>(AJ43/$BJ43)</f>
        <v>1.3952032125678477</v>
      </c>
      <c r="AM43" s="95"/>
      <c r="AN43" s="39">
        <f>IF(AL$53,AL43/AL$53*100,0)</f>
        <v>353.52353223093405</v>
      </c>
      <c r="AO43" s="95"/>
      <c r="AP43" s="42">
        <f t="shared" si="0"/>
        <v>483438090</v>
      </c>
      <c r="AQ43" s="95"/>
      <c r="AR43" s="42">
        <v>164742563</v>
      </c>
      <c r="AS43" s="95"/>
      <c r="AT43" s="39">
        <f t="shared" si="1"/>
        <v>34.077282367221002</v>
      </c>
      <c r="AU43" s="95"/>
      <c r="AV43" s="42">
        <v>115513790</v>
      </c>
      <c r="AW43" s="95"/>
      <c r="AX43" s="39">
        <f t="shared" si="2"/>
        <v>23.894226042470091</v>
      </c>
      <c r="AY43" s="95"/>
      <c r="AZ43" s="42">
        <v>8448862</v>
      </c>
      <c r="BA43" s="95"/>
      <c r="BB43" s="39">
        <f t="shared" si="3"/>
        <v>1.7476616292274365</v>
      </c>
      <c r="BC43" s="95"/>
      <c r="BD43" s="42">
        <v>620763</v>
      </c>
      <c r="BE43" s="95"/>
      <c r="BF43" s="42">
        <v>14344</v>
      </c>
      <c r="BG43" s="95"/>
      <c r="BH43" s="83">
        <v>30</v>
      </c>
      <c r="BI43" s="95"/>
      <c r="BJ43" s="96">
        <v>226610</v>
      </c>
      <c r="BK43" s="95"/>
      <c r="BL43" s="41">
        <f>IF(E43,BJ43,0)</f>
        <v>226610</v>
      </c>
      <c r="BM43" s="95"/>
      <c r="BN43" s="41">
        <f>IF(K43,BJ43,0)</f>
        <v>226610</v>
      </c>
      <c r="BO43" s="95"/>
      <c r="BP43" s="41">
        <f>IF(Q43,BJ43,0)</f>
        <v>226610</v>
      </c>
      <c r="BQ43" s="95"/>
      <c r="BR43" s="41">
        <f>IF(W43,BJ43,0)</f>
        <v>226610</v>
      </c>
      <c r="BS43" s="95"/>
      <c r="BT43" s="41">
        <f>IF(AD43,BJ43,0)</f>
        <v>226610</v>
      </c>
      <c r="BU43" s="95"/>
      <c r="BV43" s="41">
        <f>IF(AJ43,BJ43,0)</f>
        <v>226610</v>
      </c>
    </row>
    <row r="44" spans="1:74" ht="11.25" x14ac:dyDescent="0.25">
      <c r="A44" s="83">
        <v>31</v>
      </c>
      <c r="B44" s="95"/>
      <c r="C44" s="83" t="s">
        <v>114</v>
      </c>
      <c r="D44" s="95"/>
      <c r="E44" s="42">
        <v>165095103</v>
      </c>
      <c r="F44" s="95"/>
      <c r="G44" s="39">
        <f>(E44/$BJ44)</f>
        <v>1650.7694453610102</v>
      </c>
      <c r="H44" s="95"/>
      <c r="I44" s="39">
        <f>IF(G$53,G44/G$53*100,0)</f>
        <v>104.85773804914247</v>
      </c>
      <c r="J44" s="95"/>
      <c r="K44" s="42">
        <v>16842945</v>
      </c>
      <c r="L44" s="95"/>
      <c r="M44" s="39">
        <f>(K44/$BJ44)</f>
        <v>168.41092479827219</v>
      </c>
      <c r="N44" s="95"/>
      <c r="O44" s="39">
        <f>IF(M$53,M44/M$53*100,0)</f>
        <v>126.42557581138429</v>
      </c>
      <c r="P44" s="95"/>
      <c r="Q44" s="42">
        <v>10815328</v>
      </c>
      <c r="R44" s="95"/>
      <c r="S44" s="39">
        <f>(Q44/$BJ44)</f>
        <v>108.14138444771075</v>
      </c>
      <c r="T44" s="95"/>
      <c r="U44" s="39">
        <f>IF(S$53,S44/S$53*100,0)</f>
        <v>103.07086647501764</v>
      </c>
      <c r="V44" s="95"/>
      <c r="W44" s="42">
        <v>42038171</v>
      </c>
      <c r="X44" s="95"/>
      <c r="Y44" s="39">
        <f>(W44/$BJ44)</f>
        <v>420.33547309795921</v>
      </c>
      <c r="Z44" s="95"/>
      <c r="AA44" s="39">
        <f>IF(Y$53,Y44/Y$53*100,0)</f>
        <v>182.88758951778604</v>
      </c>
      <c r="AB44" s="95"/>
      <c r="AC44" s="95"/>
      <c r="AD44" s="42">
        <v>11661683</v>
      </c>
      <c r="AE44" s="95"/>
      <c r="AF44" s="39">
        <f>(AD44/$BJ44)</f>
        <v>116.60400355960844</v>
      </c>
      <c r="AG44" s="95"/>
      <c r="AH44" s="39">
        <f>IF(AF$53,AF44/AF$53*100,0)</f>
        <v>114.57836397850056</v>
      </c>
      <c r="AI44" s="95"/>
      <c r="AJ44" s="42">
        <v>0</v>
      </c>
      <c r="AK44" s="95"/>
      <c r="AL44" s="39">
        <f>(AJ44/$BJ44)</f>
        <v>0</v>
      </c>
      <c r="AM44" s="95"/>
      <c r="AN44" s="39">
        <f>IF(AL$53,AL44/AL$53*100,0)</f>
        <v>0</v>
      </c>
      <c r="AO44" s="95"/>
      <c r="AP44" s="42">
        <f t="shared" si="0"/>
        <v>246453230</v>
      </c>
      <c r="AQ44" s="95"/>
      <c r="AR44" s="42">
        <v>115847291</v>
      </c>
      <c r="AS44" s="95"/>
      <c r="AT44" s="39">
        <f t="shared" si="1"/>
        <v>47.005791321947775</v>
      </c>
      <c r="AU44" s="95"/>
      <c r="AV44" s="42">
        <v>57407820</v>
      </c>
      <c r="AW44" s="95"/>
      <c r="AX44" s="39">
        <f t="shared" si="2"/>
        <v>23.29359611152185</v>
      </c>
      <c r="AY44" s="95"/>
      <c r="AZ44" s="42">
        <v>0</v>
      </c>
      <c r="BA44" s="95"/>
      <c r="BB44" s="39">
        <f t="shared" si="3"/>
        <v>0</v>
      </c>
      <c r="BC44" s="95"/>
      <c r="BD44" s="42">
        <v>1650099</v>
      </c>
      <c r="BE44" s="95"/>
      <c r="BF44" s="42">
        <v>5049</v>
      </c>
      <c r="BG44" s="95"/>
      <c r="BH44" s="83">
        <v>31</v>
      </c>
      <c r="BI44" s="95"/>
      <c r="BJ44" s="96">
        <v>100011</v>
      </c>
      <c r="BK44" s="95"/>
      <c r="BL44" s="41">
        <f>IF(E44,BJ44,0)</f>
        <v>100011</v>
      </c>
      <c r="BM44" s="95"/>
      <c r="BN44" s="41">
        <f>IF(K44,BJ44,0)</f>
        <v>100011</v>
      </c>
      <c r="BO44" s="95"/>
      <c r="BP44" s="41">
        <f>IF(Q44,BJ44,0)</f>
        <v>100011</v>
      </c>
      <c r="BQ44" s="95"/>
      <c r="BR44" s="41">
        <f>IF(W44,BJ44,0)</f>
        <v>100011</v>
      </c>
      <c r="BS44" s="95"/>
      <c r="BT44" s="41">
        <f>IF(AD44,BJ44,0)</f>
        <v>100011</v>
      </c>
      <c r="BU44" s="95"/>
      <c r="BV44" s="41">
        <f>IF(AJ44,BJ44,0)</f>
        <v>0</v>
      </c>
    </row>
    <row r="45" spans="1:74" ht="11.25" x14ac:dyDescent="0.25">
      <c r="A45" s="83">
        <v>32</v>
      </c>
      <c r="B45" s="95"/>
      <c r="C45" s="83" t="s">
        <v>115</v>
      </c>
      <c r="D45" s="95"/>
      <c r="E45" s="42">
        <v>41905763</v>
      </c>
      <c r="F45" s="95"/>
      <c r="G45" s="39">
        <f>(E45/$BJ45)</f>
        <v>1653.3481811725717</v>
      </c>
      <c r="H45" s="95"/>
      <c r="I45" s="39">
        <f>IF(G$53,G45/G$53*100,0)</f>
        <v>105.02154069583341</v>
      </c>
      <c r="J45" s="95"/>
      <c r="K45" s="42">
        <v>3413188</v>
      </c>
      <c r="L45" s="95"/>
      <c r="M45" s="39">
        <f>(K45/$BJ45)</f>
        <v>134.66377337646966</v>
      </c>
      <c r="N45" s="95"/>
      <c r="O45" s="39">
        <f>IF(M$53,M45/M$53*100,0)</f>
        <v>101.09169052095015</v>
      </c>
      <c r="P45" s="95"/>
      <c r="Q45" s="42">
        <v>2226916</v>
      </c>
      <c r="R45" s="95"/>
      <c r="S45" s="39">
        <f>(Q45/$BJ45)</f>
        <v>87.860648623056889</v>
      </c>
      <c r="T45" s="95"/>
      <c r="U45" s="39">
        <f>IF(S$53,S45/S$53*100,0)</f>
        <v>83.741050929621636</v>
      </c>
      <c r="V45" s="95"/>
      <c r="W45" s="42">
        <v>4054850</v>
      </c>
      <c r="X45" s="95"/>
      <c r="Y45" s="39">
        <f>(W45/$BJ45)</f>
        <v>159.97987848181174</v>
      </c>
      <c r="Z45" s="95"/>
      <c r="AA45" s="39">
        <f>IF(Y$53,Y45/Y$53*100,0)</f>
        <v>69.607102468052275</v>
      </c>
      <c r="AB45" s="95"/>
      <c r="AC45" s="95"/>
      <c r="AD45" s="42">
        <v>3261224</v>
      </c>
      <c r="AE45" s="95"/>
      <c r="AF45" s="39">
        <f>(AD45/$BJ45)</f>
        <v>128.66819221967964</v>
      </c>
      <c r="AG45" s="95"/>
      <c r="AH45" s="39">
        <f>IF(AF$53,AF45/AF$53*100,0)</f>
        <v>126.43297408794079</v>
      </c>
      <c r="AI45" s="95"/>
      <c r="AJ45" s="42">
        <v>0</v>
      </c>
      <c r="AK45" s="95"/>
      <c r="AL45" s="39">
        <f>(AJ45/$BJ45)</f>
        <v>0</v>
      </c>
      <c r="AM45" s="95"/>
      <c r="AN45" s="39">
        <f>IF(AL$53,AL45/AL$53*100,0)</f>
        <v>0</v>
      </c>
      <c r="AO45" s="95"/>
      <c r="AP45" s="42">
        <f t="shared" si="0"/>
        <v>54861941</v>
      </c>
      <c r="AQ45" s="95"/>
      <c r="AR45" s="42">
        <v>25468170</v>
      </c>
      <c r="AS45" s="95"/>
      <c r="AT45" s="39">
        <f t="shared" si="1"/>
        <v>46.422291183609417</v>
      </c>
      <c r="AU45" s="95"/>
      <c r="AV45" s="42">
        <v>8875049</v>
      </c>
      <c r="AW45" s="95"/>
      <c r="AX45" s="39">
        <f t="shared" si="2"/>
        <v>16.177059794512193</v>
      </c>
      <c r="AY45" s="95"/>
      <c r="AZ45" s="42">
        <v>0</v>
      </c>
      <c r="BA45" s="95"/>
      <c r="BB45" s="39">
        <f t="shared" si="3"/>
        <v>0</v>
      </c>
      <c r="BC45" s="95"/>
      <c r="BD45" s="42">
        <v>1284466</v>
      </c>
      <c r="BE45" s="95"/>
      <c r="BF45" s="42">
        <v>0</v>
      </c>
      <c r="BG45" s="95"/>
      <c r="BH45" s="83">
        <v>32</v>
      </c>
      <c r="BI45" s="95"/>
      <c r="BJ45" s="96">
        <v>25346</v>
      </c>
      <c r="BK45" s="95"/>
      <c r="BL45" s="41">
        <f>IF(E45,BJ45,0)</f>
        <v>25346</v>
      </c>
      <c r="BM45" s="95"/>
      <c r="BN45" s="41">
        <f>IF(K45,BJ45,0)</f>
        <v>25346</v>
      </c>
      <c r="BO45" s="95"/>
      <c r="BP45" s="41">
        <f>IF(Q45,BJ45,0)</f>
        <v>25346</v>
      </c>
      <c r="BQ45" s="95"/>
      <c r="BR45" s="41">
        <f>IF(W45,BJ45,0)</f>
        <v>25346</v>
      </c>
      <c r="BS45" s="95"/>
      <c r="BT45" s="41">
        <f>IF(AD45,BJ45,0)</f>
        <v>25346</v>
      </c>
      <c r="BU45" s="95"/>
      <c r="BV45" s="41">
        <f>IF(AJ45,BJ45,0)</f>
        <v>0</v>
      </c>
    </row>
    <row r="46" spans="1:74" ht="11.25" x14ac:dyDescent="0.25">
      <c r="A46" s="83">
        <v>33</v>
      </c>
      <c r="B46" s="95"/>
      <c r="C46" s="83" t="s">
        <v>116</v>
      </c>
      <c r="D46" s="95"/>
      <c r="E46" s="42">
        <v>34596216</v>
      </c>
      <c r="F46" s="95"/>
      <c r="G46" s="39">
        <f>(E46/$BJ46)</f>
        <v>1343.5423689320389</v>
      </c>
      <c r="H46" s="95"/>
      <c r="I46" s="39">
        <f>IF(G$53,G46/G$53*100,0)</f>
        <v>85.342513562571156</v>
      </c>
      <c r="J46" s="95"/>
      <c r="K46" s="42">
        <v>2402224</v>
      </c>
      <c r="L46" s="95"/>
      <c r="M46" s="39">
        <f>(K46/$BJ46)</f>
        <v>93.29025242718447</v>
      </c>
      <c r="N46" s="95"/>
      <c r="O46" s="39">
        <f>IF(M$53,M46/M$53*100,0)</f>
        <v>70.03271251448642</v>
      </c>
      <c r="P46" s="95"/>
      <c r="Q46" s="42">
        <v>1738003</v>
      </c>
      <c r="R46" s="95"/>
      <c r="S46" s="39">
        <f>(Q46/$BJ46)</f>
        <v>67.495262135922331</v>
      </c>
      <c r="T46" s="95"/>
      <c r="U46" s="39">
        <f>IF(S$53,S46/S$53*100,0)</f>
        <v>64.330553810061133</v>
      </c>
      <c r="V46" s="95"/>
      <c r="W46" s="42">
        <v>3764279</v>
      </c>
      <c r="X46" s="95"/>
      <c r="Y46" s="39">
        <f>(W46/$BJ46)</f>
        <v>146.18559223300971</v>
      </c>
      <c r="Z46" s="95"/>
      <c r="AA46" s="39">
        <f>IF(Y$53,Y46/Y$53*100,0)</f>
        <v>63.605220822022822</v>
      </c>
      <c r="AB46" s="95"/>
      <c r="AC46" s="95"/>
      <c r="AD46" s="42">
        <v>2275956</v>
      </c>
      <c r="AE46" s="95"/>
      <c r="AF46" s="39">
        <f>(AD46/$BJ46)</f>
        <v>88.386640776699025</v>
      </c>
      <c r="AG46" s="95"/>
      <c r="AH46" s="39">
        <f>IF(AF$53,AF46/AF$53*100,0)</f>
        <v>86.851191971059023</v>
      </c>
      <c r="AI46" s="95"/>
      <c r="AJ46" s="42">
        <v>50048</v>
      </c>
      <c r="AK46" s="95"/>
      <c r="AL46" s="39">
        <f>(AJ46/$BJ46)</f>
        <v>1.9436116504854368</v>
      </c>
      <c r="AM46" s="95"/>
      <c r="AN46" s="39">
        <f>IF(AL$53,AL46/AL$53*100,0)</f>
        <v>492.48199099268737</v>
      </c>
      <c r="AO46" s="95"/>
      <c r="AP46" s="42">
        <f t="shared" si="0"/>
        <v>44826726</v>
      </c>
      <c r="AQ46" s="95"/>
      <c r="AR46" s="42">
        <v>21228381</v>
      </c>
      <c r="AS46" s="95"/>
      <c r="AT46" s="39">
        <f t="shared" si="1"/>
        <v>47.35652788918825</v>
      </c>
      <c r="AU46" s="95"/>
      <c r="AV46" s="42">
        <v>7579222</v>
      </c>
      <c r="AW46" s="95"/>
      <c r="AX46" s="39">
        <f t="shared" si="2"/>
        <v>16.907819678822854</v>
      </c>
      <c r="AY46" s="95"/>
      <c r="AZ46" s="42">
        <v>0</v>
      </c>
      <c r="BA46" s="95"/>
      <c r="BB46" s="39">
        <f t="shared" si="3"/>
        <v>0</v>
      </c>
      <c r="BC46" s="95"/>
      <c r="BD46" s="42">
        <v>319861</v>
      </c>
      <c r="BE46" s="95"/>
      <c r="BF46" s="42">
        <v>16072</v>
      </c>
      <c r="BG46" s="95"/>
      <c r="BH46" s="83">
        <v>33</v>
      </c>
      <c r="BI46" s="95"/>
      <c r="BJ46" s="96">
        <v>25750</v>
      </c>
      <c r="BK46" s="95"/>
      <c r="BL46" s="41">
        <f>IF(E46,BJ46,0)</f>
        <v>25750</v>
      </c>
      <c r="BM46" s="95"/>
      <c r="BN46" s="41">
        <f>IF(K46,BJ46,0)</f>
        <v>25750</v>
      </c>
      <c r="BO46" s="95"/>
      <c r="BP46" s="41">
        <f>IF(Q46,BJ46,0)</f>
        <v>25750</v>
      </c>
      <c r="BQ46" s="95"/>
      <c r="BR46" s="41">
        <f>IF(W46,BJ46,0)</f>
        <v>25750</v>
      </c>
      <c r="BS46" s="95"/>
      <c r="BT46" s="41">
        <f>IF(AD46,BJ46,0)</f>
        <v>25750</v>
      </c>
      <c r="BU46" s="95"/>
      <c r="BV46" s="41">
        <f>IF(AJ46,BJ46,0)</f>
        <v>25750</v>
      </c>
    </row>
    <row r="47" spans="1:74" ht="11.25" x14ac:dyDescent="0.25">
      <c r="A47" s="83">
        <v>34</v>
      </c>
      <c r="B47" s="95"/>
      <c r="C47" s="83" t="s">
        <v>117</v>
      </c>
      <c r="D47" s="95"/>
      <c r="E47" s="42">
        <v>140200936</v>
      </c>
      <c r="F47" s="95"/>
      <c r="G47" s="39">
        <f>(E47/$BJ47)</f>
        <v>1486.3760654764428</v>
      </c>
      <c r="H47" s="95"/>
      <c r="I47" s="39">
        <f>IF(G$53,G47/G$53*100,0)</f>
        <v>94.415384628202261</v>
      </c>
      <c r="J47" s="95"/>
      <c r="K47" s="42">
        <v>7261732</v>
      </c>
      <c r="L47" s="95"/>
      <c r="M47" s="39">
        <f>(K47/$BJ47)</f>
        <v>76.987108265128711</v>
      </c>
      <c r="N47" s="95"/>
      <c r="O47" s="39">
        <f>IF(M$53,M47/M$53*100,0)</f>
        <v>57.793991121009135</v>
      </c>
      <c r="P47" s="95"/>
      <c r="Q47" s="42">
        <v>8540309</v>
      </c>
      <c r="R47" s="95"/>
      <c r="S47" s="39">
        <f>(Q47/$BJ47)</f>
        <v>90.542269199779483</v>
      </c>
      <c r="T47" s="95"/>
      <c r="U47" s="39">
        <f>IF(S$53,S47/S$53*100,0)</f>
        <v>86.296936059182556</v>
      </c>
      <c r="V47" s="95"/>
      <c r="W47" s="42">
        <v>29794087</v>
      </c>
      <c r="X47" s="95"/>
      <c r="Y47" s="39">
        <f>(W47/$BJ47)</f>
        <v>315.86963021076292</v>
      </c>
      <c r="Z47" s="95"/>
      <c r="AA47" s="39">
        <f>IF(Y$53,Y47/Y$53*100,0)</f>
        <v>137.43459443323712</v>
      </c>
      <c r="AB47" s="95"/>
      <c r="AC47" s="95"/>
      <c r="AD47" s="42">
        <v>10651033</v>
      </c>
      <c r="AE47" s="95"/>
      <c r="AF47" s="39">
        <f>(AD47/$BJ47)</f>
        <v>112.91964929392307</v>
      </c>
      <c r="AG47" s="95"/>
      <c r="AH47" s="39">
        <f>IF(AF$53,AF47/AF$53*100,0)</f>
        <v>110.95801415180155</v>
      </c>
      <c r="AI47" s="95"/>
      <c r="AJ47" s="42">
        <v>26250</v>
      </c>
      <c r="AK47" s="95"/>
      <c r="AL47" s="39">
        <f>(AJ47/$BJ47)</f>
        <v>0.27829608583181376</v>
      </c>
      <c r="AM47" s="95"/>
      <c r="AN47" s="39">
        <f>IF(AL$53,AL47/AL$53*100,0)</f>
        <v>70.516046969409942</v>
      </c>
      <c r="AO47" s="95"/>
      <c r="AP47" s="42">
        <f t="shared" si="0"/>
        <v>196474347</v>
      </c>
      <c r="AQ47" s="95"/>
      <c r="AR47" s="42">
        <v>99965737</v>
      </c>
      <c r="AS47" s="95"/>
      <c r="AT47" s="39">
        <f t="shared" si="1"/>
        <v>50.879790937796066</v>
      </c>
      <c r="AU47" s="95"/>
      <c r="AV47" s="42">
        <v>23475873</v>
      </c>
      <c r="AW47" s="95"/>
      <c r="AX47" s="39">
        <f t="shared" si="2"/>
        <v>11.94856904143318</v>
      </c>
      <c r="AY47" s="95"/>
      <c r="AZ47" s="42">
        <v>2969504</v>
      </c>
      <c r="BA47" s="95"/>
      <c r="BB47" s="39">
        <f t="shared" si="3"/>
        <v>1.5113952764530627</v>
      </c>
      <c r="BC47" s="95"/>
      <c r="BD47" s="42">
        <v>15309</v>
      </c>
      <c r="BE47" s="95"/>
      <c r="BF47" s="42">
        <v>17871</v>
      </c>
      <c r="BG47" s="95"/>
      <c r="BH47" s="83">
        <v>34</v>
      </c>
      <c r="BI47" s="95"/>
      <c r="BJ47" s="96">
        <v>94324</v>
      </c>
      <c r="BK47" s="95"/>
      <c r="BL47" s="41">
        <f>IF(E47,BJ47,0)</f>
        <v>94324</v>
      </c>
      <c r="BM47" s="95"/>
      <c r="BN47" s="41">
        <f>IF(K47,BJ47,0)</f>
        <v>94324</v>
      </c>
      <c r="BO47" s="95"/>
      <c r="BP47" s="41">
        <f>IF(Q47,BJ47,0)</f>
        <v>94324</v>
      </c>
      <c r="BQ47" s="95"/>
      <c r="BR47" s="41">
        <f>IF(W47,BJ47,0)</f>
        <v>94324</v>
      </c>
      <c r="BS47" s="95"/>
      <c r="BT47" s="41">
        <f>IF(AD47,BJ47,0)</f>
        <v>94324</v>
      </c>
      <c r="BU47" s="95"/>
      <c r="BV47" s="41">
        <f>IF(AJ47,BJ47,0)</f>
        <v>94324</v>
      </c>
    </row>
    <row r="48" spans="1:74" ht="11.25" x14ac:dyDescent="0.25">
      <c r="A48" s="83">
        <v>35</v>
      </c>
      <c r="B48" s="95"/>
      <c r="C48" s="83" t="s">
        <v>118</v>
      </c>
      <c r="D48" s="95"/>
      <c r="E48" s="42">
        <v>709472281</v>
      </c>
      <c r="F48" s="95"/>
      <c r="G48" s="39">
        <f>(E48/$BJ48)</f>
        <v>1544.1101290617451</v>
      </c>
      <c r="H48" s="95"/>
      <c r="I48" s="39">
        <f>IF(G$53,G48/G$53*100,0)</f>
        <v>98.082682525526877</v>
      </c>
      <c r="J48" s="95"/>
      <c r="K48" s="42">
        <v>43135525</v>
      </c>
      <c r="L48" s="95"/>
      <c r="M48" s="39">
        <f>(K48/$BJ48)</f>
        <v>93.881047728905045</v>
      </c>
      <c r="N48" s="95"/>
      <c r="O48" s="39">
        <f>IF(M$53,M48/M$53*100,0)</f>
        <v>70.476220774393866</v>
      </c>
      <c r="P48" s="95"/>
      <c r="Q48" s="42">
        <v>54221306</v>
      </c>
      <c r="R48" s="95"/>
      <c r="S48" s="39">
        <f>(Q48/$BJ48)</f>
        <v>118.00837051385292</v>
      </c>
      <c r="T48" s="95"/>
      <c r="U48" s="39">
        <f>IF(S$53,S48/S$53*100,0)</f>
        <v>112.47521069095419</v>
      </c>
      <c r="V48" s="95"/>
      <c r="W48" s="42">
        <v>125376185</v>
      </c>
      <c r="X48" s="95"/>
      <c r="Y48" s="39">
        <f>(W48/$BJ48)</f>
        <v>272.87131912856114</v>
      </c>
      <c r="Z48" s="95"/>
      <c r="AA48" s="39">
        <f>IF(Y$53,Y48/Y$53*100,0)</f>
        <v>118.72606762439671</v>
      </c>
      <c r="AB48" s="95"/>
      <c r="AC48" s="95"/>
      <c r="AD48" s="42">
        <v>37579792</v>
      </c>
      <c r="AE48" s="95"/>
      <c r="AF48" s="39">
        <f>(AD48/$BJ48)</f>
        <v>81.789435654123224</v>
      </c>
      <c r="AG48" s="95"/>
      <c r="AH48" s="39">
        <f>IF(AF$53,AF48/AF$53*100,0)</f>
        <v>80.36859320343693</v>
      </c>
      <c r="AI48" s="95"/>
      <c r="AJ48" s="42">
        <v>0</v>
      </c>
      <c r="AK48" s="95"/>
      <c r="AL48" s="39">
        <f>(AJ48/$BJ48)</f>
        <v>0</v>
      </c>
      <c r="AM48" s="95"/>
      <c r="AN48" s="39">
        <f>IF(AL$53,AL48/AL$53*100,0)</f>
        <v>0</v>
      </c>
      <c r="AO48" s="95"/>
      <c r="AP48" s="42">
        <f t="shared" si="0"/>
        <v>969785089</v>
      </c>
      <c r="AQ48" s="95"/>
      <c r="AR48" s="42">
        <v>411657244</v>
      </c>
      <c r="AS48" s="95"/>
      <c r="AT48" s="39">
        <f t="shared" si="1"/>
        <v>42.448295882181789</v>
      </c>
      <c r="AU48" s="95"/>
      <c r="AV48" s="42">
        <v>130165796</v>
      </c>
      <c r="AW48" s="95"/>
      <c r="AX48" s="39">
        <f t="shared" si="2"/>
        <v>13.422128003042538</v>
      </c>
      <c r="AY48" s="95"/>
      <c r="AZ48" s="42">
        <v>14810860</v>
      </c>
      <c r="BA48" s="95"/>
      <c r="BB48" s="39">
        <f t="shared" si="3"/>
        <v>1.5272311533756733</v>
      </c>
      <c r="BC48" s="95"/>
      <c r="BD48" s="42">
        <v>1486301</v>
      </c>
      <c r="BE48" s="95"/>
      <c r="BF48" s="42">
        <v>24299</v>
      </c>
      <c r="BG48" s="95"/>
      <c r="BH48" s="83">
        <v>35</v>
      </c>
      <c r="BI48" s="95"/>
      <c r="BJ48" s="96">
        <v>459470</v>
      </c>
      <c r="BK48" s="95"/>
      <c r="BL48" s="41">
        <f>IF(E48,BJ48,0)</f>
        <v>459470</v>
      </c>
      <c r="BM48" s="95"/>
      <c r="BN48" s="41">
        <f>IF(K48,BJ48,0)</f>
        <v>459470</v>
      </c>
      <c r="BO48" s="95"/>
      <c r="BP48" s="41">
        <f>IF(Q48,BJ48,0)</f>
        <v>459470</v>
      </c>
      <c r="BQ48" s="95"/>
      <c r="BR48" s="41">
        <f>IF(W48,BJ48,0)</f>
        <v>459470</v>
      </c>
      <c r="BS48" s="95"/>
      <c r="BT48" s="41">
        <f>IF(AD48,BJ48,0)</f>
        <v>459470</v>
      </c>
      <c r="BU48" s="95"/>
      <c r="BV48" s="41">
        <f>IF(AJ48,BJ48,0)</f>
        <v>0</v>
      </c>
    </row>
    <row r="49" spans="1:74" ht="11.25" x14ac:dyDescent="0.25">
      <c r="A49" s="83">
        <v>36</v>
      </c>
      <c r="B49" s="95"/>
      <c r="C49" s="83" t="s">
        <v>119</v>
      </c>
      <c r="D49" s="95"/>
      <c r="E49" s="42">
        <v>34815696</v>
      </c>
      <c r="F49" s="95"/>
      <c r="G49" s="39">
        <f>(E49/$BJ49)</f>
        <v>1568.5572175166697</v>
      </c>
      <c r="H49" s="95"/>
      <c r="I49" s="39">
        <f>IF(G$53,G49/G$53*100,0)</f>
        <v>99.635574363011841</v>
      </c>
      <c r="J49" s="95"/>
      <c r="K49" s="42">
        <v>3063345</v>
      </c>
      <c r="L49" s="95"/>
      <c r="M49" s="39">
        <f>(K49/$BJ49)</f>
        <v>138.01338078933142</v>
      </c>
      <c r="N49" s="95"/>
      <c r="O49" s="39">
        <f>IF(M$53,M49/M$53*100,0)</f>
        <v>103.60623075294745</v>
      </c>
      <c r="P49" s="95"/>
      <c r="Q49" s="42">
        <v>1262735</v>
      </c>
      <c r="R49" s="95"/>
      <c r="S49" s="39">
        <f>(Q49/$BJ49)</f>
        <v>56.890205442422058</v>
      </c>
      <c r="T49" s="95"/>
      <c r="U49" s="39">
        <f>IF(S$53,S49/S$53*100,0)</f>
        <v>54.222745518182933</v>
      </c>
      <c r="V49" s="95"/>
      <c r="W49" s="42">
        <v>7847488</v>
      </c>
      <c r="X49" s="95"/>
      <c r="Y49" s="39">
        <f>(W49/$BJ49)</f>
        <v>353.55415390160391</v>
      </c>
      <c r="Z49" s="95"/>
      <c r="AA49" s="39">
        <f>IF(Y$53,Y49/Y$53*100,0)</f>
        <v>153.83109708657759</v>
      </c>
      <c r="AB49" s="95"/>
      <c r="AC49" s="95"/>
      <c r="AD49" s="42">
        <v>2442177</v>
      </c>
      <c r="AE49" s="95"/>
      <c r="AF49" s="39">
        <f>(AD49/$BJ49)</f>
        <v>110.02779780140565</v>
      </c>
      <c r="AG49" s="95"/>
      <c r="AH49" s="39">
        <f>IF(AF$53,AF49/AF$53*100,0)</f>
        <v>108.11639977522445</v>
      </c>
      <c r="AI49" s="95"/>
      <c r="AJ49" s="42">
        <v>35346</v>
      </c>
      <c r="AK49" s="95"/>
      <c r="AL49" s="39">
        <f>(AJ49/$BJ49)</f>
        <v>1.5924490899261128</v>
      </c>
      <c r="AM49" s="95"/>
      <c r="AN49" s="39">
        <f>IF(AL$53,AL49/AL$53*100,0)</f>
        <v>403.50267408894672</v>
      </c>
      <c r="AO49" s="95"/>
      <c r="AP49" s="42">
        <f>(E49+K49+Q49+W49+AD49+AJ49)</f>
        <v>49466787</v>
      </c>
      <c r="AQ49" s="95"/>
      <c r="AR49" s="42">
        <v>23021019</v>
      </c>
      <c r="AS49" s="95"/>
      <c r="AT49" s="39">
        <f>IF($AP49,AR49/$AP49*100,0)</f>
        <v>46.538334903376679</v>
      </c>
      <c r="AU49" s="95"/>
      <c r="AV49" s="42">
        <v>11001367</v>
      </c>
      <c r="AW49" s="95"/>
      <c r="AX49" s="39">
        <f>IF($AP49,AV49/$AP49*100,0)</f>
        <v>22.239906141468214</v>
      </c>
      <c r="AY49" s="95"/>
      <c r="AZ49" s="42">
        <v>0</v>
      </c>
      <c r="BA49" s="95"/>
      <c r="BB49" s="39">
        <f>IF($AP49,AZ49/$AP49*100,0)</f>
        <v>0</v>
      </c>
      <c r="BC49" s="95"/>
      <c r="BD49" s="42">
        <v>559830</v>
      </c>
      <c r="BE49" s="95"/>
      <c r="BF49" s="42">
        <v>11870</v>
      </c>
      <c r="BG49" s="95"/>
      <c r="BH49" s="83">
        <v>36</v>
      </c>
      <c r="BI49" s="95"/>
      <c r="BJ49" s="96">
        <v>22196</v>
      </c>
      <c r="BK49" s="95"/>
      <c r="BL49" s="41">
        <f>IF(E49,BJ49,0)</f>
        <v>22196</v>
      </c>
      <c r="BM49" s="95"/>
      <c r="BN49" s="41">
        <f>IF(K49,BJ49,0)</f>
        <v>22196</v>
      </c>
      <c r="BO49" s="95"/>
      <c r="BP49" s="41">
        <f>IF(Q49,BJ49,0)</f>
        <v>22196</v>
      </c>
      <c r="BQ49" s="95"/>
      <c r="BR49" s="41">
        <f>IF(W49,BJ49,0)</f>
        <v>22196</v>
      </c>
      <c r="BS49" s="95"/>
      <c r="BT49" s="41">
        <f>IF(AD49,BJ49,0)</f>
        <v>22196</v>
      </c>
      <c r="BU49" s="95"/>
      <c r="BV49" s="41">
        <f>IF(AJ49,BJ49,0)</f>
        <v>22196</v>
      </c>
    </row>
    <row r="50" spans="1:74" ht="11.25" x14ac:dyDescent="0.25">
      <c r="A50" s="83">
        <v>37</v>
      </c>
      <c r="B50" s="95"/>
      <c r="C50" s="83" t="s">
        <v>120</v>
      </c>
      <c r="D50" s="95"/>
      <c r="E50" s="42">
        <v>10052550</v>
      </c>
      <c r="F50" s="95"/>
      <c r="G50" s="39">
        <f>(E50/$BJ50)</f>
        <v>627.61753137291623</v>
      </c>
      <c r="H50" s="95"/>
      <c r="I50" s="39">
        <f>IF(G$53,G50/G$53*100,0)</f>
        <v>39.86659365709211</v>
      </c>
      <c r="J50" s="95"/>
      <c r="K50" s="42">
        <v>931492</v>
      </c>
      <c r="L50" s="95"/>
      <c r="M50" s="39">
        <f>(K50/$BJ50)</f>
        <v>58.156458762564775</v>
      </c>
      <c r="N50" s="95"/>
      <c r="O50" s="39">
        <f>IF(M$53,M50/M$53*100,0)</f>
        <v>43.65787905395856</v>
      </c>
      <c r="P50" s="95"/>
      <c r="Q50" s="42">
        <v>795610</v>
      </c>
      <c r="R50" s="95"/>
      <c r="S50" s="39">
        <f>(Q50/$BJ50)</f>
        <v>49.672847599425609</v>
      </c>
      <c r="T50" s="95"/>
      <c r="U50" s="39">
        <f>IF(S$53,S50/S$53*100,0)</f>
        <v>47.343794131190073</v>
      </c>
      <c r="V50" s="95"/>
      <c r="W50" s="42">
        <v>1614631</v>
      </c>
      <c r="X50" s="95"/>
      <c r="Y50" s="39">
        <f>(W50/$BJ50)</f>
        <v>100.8073297121808</v>
      </c>
      <c r="Z50" s="95"/>
      <c r="AA50" s="39">
        <f>IF(Y$53,Y50/Y$53*100,0)</f>
        <v>43.861179264517681</v>
      </c>
      <c r="AB50" s="95"/>
      <c r="AC50" s="95"/>
      <c r="AD50" s="42">
        <v>439708</v>
      </c>
      <c r="AE50" s="95"/>
      <c r="AF50" s="39">
        <f>(AD50/$BJ50)</f>
        <v>27.452581632015985</v>
      </c>
      <c r="AG50" s="95"/>
      <c r="AH50" s="39">
        <f>IF(AF$53,AF50/AF$53*100,0)</f>
        <v>26.975676600800835</v>
      </c>
      <c r="AI50" s="95"/>
      <c r="AJ50" s="42">
        <v>0</v>
      </c>
      <c r="AK50" s="95"/>
      <c r="AL50" s="39">
        <f>(AJ50/$BJ50)</f>
        <v>0</v>
      </c>
      <c r="AM50" s="95"/>
      <c r="AN50" s="39">
        <f>IF(AL$53,AL50/AL$53*100,0)</f>
        <v>0</v>
      </c>
      <c r="AO50" s="95"/>
      <c r="AP50" s="42">
        <f t="shared" si="0"/>
        <v>13833991</v>
      </c>
      <c r="AQ50" s="95"/>
      <c r="AR50" s="42">
        <v>4441200</v>
      </c>
      <c r="AS50" s="95"/>
      <c r="AT50" s="39">
        <f t="shared" si="1"/>
        <v>32.103533969336837</v>
      </c>
      <c r="AU50" s="95"/>
      <c r="AV50" s="42">
        <v>1700944</v>
      </c>
      <c r="AW50" s="95"/>
      <c r="AX50" s="39">
        <f t="shared" si="2"/>
        <v>12.295396173092783</v>
      </c>
      <c r="AY50" s="95"/>
      <c r="AZ50" s="42">
        <v>9846</v>
      </c>
      <c r="BA50" s="95"/>
      <c r="BB50" s="39">
        <f t="shared" si="3"/>
        <v>7.1172519918510854E-2</v>
      </c>
      <c r="BC50" s="95"/>
      <c r="BD50" s="42">
        <v>197877</v>
      </c>
      <c r="BE50" s="95"/>
      <c r="BF50" s="42">
        <v>0</v>
      </c>
      <c r="BG50" s="95"/>
      <c r="BH50" s="83">
        <v>37</v>
      </c>
      <c r="BI50" s="95"/>
      <c r="BJ50" s="96">
        <v>16017</v>
      </c>
      <c r="BK50" s="95"/>
      <c r="BL50" s="41">
        <f>IF(E50,BJ50,0)</f>
        <v>16017</v>
      </c>
      <c r="BM50" s="95"/>
      <c r="BN50" s="41">
        <f>IF(K50,BJ50,0)</f>
        <v>16017</v>
      </c>
      <c r="BO50" s="95"/>
      <c r="BP50" s="41">
        <f>IF(Q50,BJ50,0)</f>
        <v>16017</v>
      </c>
      <c r="BQ50" s="95"/>
      <c r="BR50" s="41">
        <f>IF(W50,BJ50,0)</f>
        <v>16017</v>
      </c>
      <c r="BS50" s="95"/>
      <c r="BT50" s="41">
        <f>IF(AD50,BJ50,0)</f>
        <v>16017</v>
      </c>
      <c r="BU50" s="95"/>
      <c r="BV50" s="41">
        <f>IF(AJ50,BJ50,0)</f>
        <v>0</v>
      </c>
    </row>
    <row r="51" spans="1:74" ht="11.25" x14ac:dyDescent="0.25">
      <c r="A51" s="97">
        <v>38</v>
      </c>
      <c r="B51" s="95"/>
      <c r="C51" s="83" t="s">
        <v>121</v>
      </c>
      <c r="D51" s="95"/>
      <c r="E51" s="43">
        <v>61843999</v>
      </c>
      <c r="F51" s="95"/>
      <c r="G51" s="39">
        <f>(E51/$BJ51)</f>
        <v>2199.2887268847794</v>
      </c>
      <c r="H51" s="95"/>
      <c r="I51" s="39">
        <f>IF(G$53,G51/G$53*100,0)</f>
        <v>139.69996953007762</v>
      </c>
      <c r="J51" s="95"/>
      <c r="K51" s="43">
        <v>3641200</v>
      </c>
      <c r="L51" s="95"/>
      <c r="M51" s="39">
        <f>(K51/$BJ51)</f>
        <v>129.48790896159318</v>
      </c>
      <c r="N51" s="95"/>
      <c r="O51" s="39">
        <f>IF(M$53,M51/M$53*100,0)</f>
        <v>97.206184638500844</v>
      </c>
      <c r="P51" s="95"/>
      <c r="Q51" s="43">
        <v>2361932</v>
      </c>
      <c r="R51" s="95"/>
      <c r="S51" s="39">
        <f>(Q51/$BJ51)</f>
        <v>83.994736842105269</v>
      </c>
      <c r="T51" s="95"/>
      <c r="U51" s="39">
        <f>IF(S$53,S51/S$53*100,0)</f>
        <v>80.056403474684259</v>
      </c>
      <c r="V51" s="95"/>
      <c r="W51" s="43">
        <v>1862206</v>
      </c>
      <c r="X51" s="95"/>
      <c r="Y51" s="39">
        <f>(W51/$BJ51)</f>
        <v>66.223541963015649</v>
      </c>
      <c r="Z51" s="95"/>
      <c r="AA51" s="39">
        <f>IF(Y$53,Y51/Y$53*100,0)</f>
        <v>28.813804054370891</v>
      </c>
      <c r="AB51" s="95"/>
      <c r="AC51" s="95"/>
      <c r="AD51" s="43">
        <v>3214731</v>
      </c>
      <c r="AE51" s="95"/>
      <c r="AF51" s="39">
        <f>(AD51/$BJ51)</f>
        <v>114.3218705547653</v>
      </c>
      <c r="AG51" s="95"/>
      <c r="AH51" s="39">
        <f>IF(AF$53,AF51/AF$53*100,0)</f>
        <v>112.33587608705697</v>
      </c>
      <c r="AI51" s="95"/>
      <c r="AJ51" s="43">
        <v>60738</v>
      </c>
      <c r="AK51" s="95"/>
      <c r="AL51" s="39">
        <f>(AJ51/$BJ51)</f>
        <v>2.1599573257467992</v>
      </c>
      <c r="AM51" s="95"/>
      <c r="AN51" s="39">
        <f>IF(AL$53,AL51/AL$53*100,0)</f>
        <v>547.30073467986483</v>
      </c>
      <c r="AO51" s="95"/>
      <c r="AP51" s="43">
        <f t="shared" si="0"/>
        <v>72984806</v>
      </c>
      <c r="AQ51" s="95"/>
      <c r="AR51" s="43">
        <v>31336255</v>
      </c>
      <c r="AS51" s="95"/>
      <c r="AT51" s="39">
        <f t="shared" si="1"/>
        <v>42.935313139011427</v>
      </c>
      <c r="AU51" s="95"/>
      <c r="AV51" s="43">
        <v>7266460</v>
      </c>
      <c r="AW51" s="95"/>
      <c r="AX51" s="39">
        <f t="shared" si="2"/>
        <v>9.9561270327963864</v>
      </c>
      <c r="AY51" s="95"/>
      <c r="AZ51" s="43">
        <v>2243973</v>
      </c>
      <c r="BA51" s="95"/>
      <c r="BB51" s="39">
        <f t="shared" si="3"/>
        <v>3.0745755493273492</v>
      </c>
      <c r="BC51" s="95"/>
      <c r="BD51" s="43">
        <v>412270</v>
      </c>
      <c r="BE51" s="95"/>
      <c r="BF51" s="43">
        <v>6771</v>
      </c>
      <c r="BG51" s="95"/>
      <c r="BH51" s="97">
        <v>38</v>
      </c>
      <c r="BI51" s="95"/>
      <c r="BJ51" s="251">
        <v>28120</v>
      </c>
      <c r="BK51" s="95"/>
      <c r="BL51" s="44">
        <f>IF(E51,BJ51,0)</f>
        <v>28120</v>
      </c>
      <c r="BM51" s="95"/>
      <c r="BN51" s="44">
        <f>IF(K51,BJ51,0)</f>
        <v>28120</v>
      </c>
      <c r="BO51" s="95"/>
      <c r="BP51" s="44">
        <f>IF(Q51,BJ51,0)</f>
        <v>28120</v>
      </c>
      <c r="BQ51" s="95"/>
      <c r="BR51" s="44">
        <f>IF(W51,BJ51,0)</f>
        <v>28120</v>
      </c>
      <c r="BS51" s="95"/>
      <c r="BT51" s="44">
        <f>IF(AD51,BJ51,0)</f>
        <v>28120</v>
      </c>
      <c r="BU51" s="95"/>
      <c r="BV51" s="44">
        <f>IF(AJ51,BJ51,0)</f>
        <v>28120</v>
      </c>
    </row>
    <row r="52" spans="1:74" ht="8.85" customHeight="1" x14ac:dyDescent="0.25">
      <c r="A52" s="95"/>
      <c r="B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Q52" s="95"/>
      <c r="AR52" s="95"/>
      <c r="AS52" s="95"/>
      <c r="AT52" s="95"/>
      <c r="AU52" s="95"/>
      <c r="AV52" s="95"/>
      <c r="AW52" s="95"/>
      <c r="AX52" s="95"/>
      <c r="AY52" s="95"/>
      <c r="AZ52" s="95"/>
      <c r="BA52" s="95"/>
      <c r="BB52" s="95"/>
      <c r="BC52" s="95"/>
      <c r="BD52" s="95"/>
      <c r="BE52" s="95"/>
      <c r="BG52" s="95"/>
      <c r="BH52" s="95"/>
      <c r="BI52" s="95"/>
      <c r="BJ52" s="95"/>
      <c r="BK52" s="95"/>
      <c r="BL52" s="95"/>
      <c r="BM52" s="95"/>
      <c r="BN52" s="95"/>
      <c r="BO52" s="95"/>
      <c r="BP52" s="95"/>
      <c r="BQ52" s="95"/>
      <c r="BR52" s="95"/>
      <c r="BS52" s="95"/>
      <c r="BT52" s="95"/>
      <c r="BU52" s="95"/>
      <c r="BV52" s="95"/>
    </row>
    <row r="53" spans="1:74" ht="8.85" customHeight="1" x14ac:dyDescent="0.25">
      <c r="A53" s="97">
        <f>A51</f>
        <v>38</v>
      </c>
      <c r="B53" s="95"/>
      <c r="C53" s="91" t="s">
        <v>65</v>
      </c>
      <c r="D53" s="95"/>
      <c r="E53" s="45">
        <f>SUM(E14:E51)</f>
        <v>3991410794</v>
      </c>
      <c r="F53" s="95"/>
      <c r="G53" s="46">
        <f>IF(E53=0,0,IF(ISNONTEXT(H53),E53/$BJ53,E53/BL53))</f>
        <v>1574.2943497287372</v>
      </c>
      <c r="H53" s="95"/>
      <c r="I53" s="47">
        <f>IF(G$53,G53/G$53*100,0)</f>
        <v>100</v>
      </c>
      <c r="J53" s="95"/>
      <c r="K53" s="45">
        <f>SUM(K14:K51)</f>
        <v>337734799</v>
      </c>
      <c r="L53" s="95"/>
      <c r="M53" s="46">
        <f>IF(K53=0,0,IF(ISNONTEXT(N53),K53/$BJ53,K53/BN53))</f>
        <v>133.20953748276875</v>
      </c>
      <c r="N53" s="95"/>
      <c r="O53" s="47">
        <f>IF(M$53,M53/M$53*100,0)</f>
        <v>100</v>
      </c>
      <c r="P53" s="95"/>
      <c r="Q53" s="45">
        <f>SUM(Q14:Q51)</f>
        <v>266009097</v>
      </c>
      <c r="R53" s="95"/>
      <c r="S53" s="46">
        <f>IF(Q53=0,0,IF(ISNONTEXT(T53),Q53/$BJ53,Q53/BP53))</f>
        <v>104.91944828456653</v>
      </c>
      <c r="T53" s="95"/>
      <c r="U53" s="47">
        <f>IF(S$53,S53/S$53*100,0)</f>
        <v>100</v>
      </c>
      <c r="V53" s="95"/>
      <c r="W53" s="45">
        <f>SUM(W14:W51)</f>
        <v>582709767</v>
      </c>
      <c r="X53" s="95"/>
      <c r="Y53" s="46">
        <f>IF(W53=0,0,IF(ISNONTEXT(Z53),W53/$BJ53,W53/BR53))</f>
        <v>229.83269351750141</v>
      </c>
      <c r="Z53" s="95"/>
      <c r="AA53" s="47">
        <f>IF(Y$53,Y53/Y$53*100,0)</f>
        <v>100</v>
      </c>
      <c r="AB53" s="95"/>
      <c r="AC53" s="95"/>
      <c r="AD53" s="45">
        <f>SUM(AD14:AD51)</f>
        <v>258018791</v>
      </c>
      <c r="AE53" s="95"/>
      <c r="AF53" s="46">
        <f>IF(AD53=0,0,IF(ISNONTEXT(AG53),AD53/$BJ53,AD53/BT53))</f>
        <v>101.76790757938205</v>
      </c>
      <c r="AG53" s="95"/>
      <c r="AH53" s="47">
        <f>IF(AF$53,AF53/AF$53*100,0)</f>
        <v>100</v>
      </c>
      <c r="AI53" s="95"/>
      <c r="AJ53" s="45">
        <f>SUM(AJ14:AJ51)</f>
        <v>1000598</v>
      </c>
      <c r="AK53" s="95"/>
      <c r="AL53" s="46">
        <f>IF(AJ53=0,0,IF(ISNONTEXT(AM53),AJ53/$BJ53,AJ53/BV53))</f>
        <v>0.39465639069719743</v>
      </c>
      <c r="AM53" s="95"/>
      <c r="AN53" s="47">
        <f>IF(AL$53,AL53/AL$53*100,0)</f>
        <v>100</v>
      </c>
      <c r="AO53" s="95"/>
      <c r="AP53" s="45">
        <f>(E53+K53+Q53+W53+AD53+AJ53)</f>
        <v>5436883846</v>
      </c>
      <c r="AQ53" s="95"/>
      <c r="AR53" s="45">
        <f>SUM(AR14:AR51)</f>
        <v>2410509951</v>
      </c>
      <c r="AS53" s="95"/>
      <c r="AT53" s="47">
        <f>IF($AP53,AR53/$AP53*100,0)</f>
        <v>44.336241480925693</v>
      </c>
      <c r="AU53" s="95"/>
      <c r="AV53" s="45">
        <f>SUM(AV14:AV51)</f>
        <v>842022008</v>
      </c>
      <c r="AW53" s="95"/>
      <c r="AX53" s="47">
        <f>IF($AP53,AV53/$AP53*100,0)</f>
        <v>15.487217160607333</v>
      </c>
      <c r="AY53" s="95"/>
      <c r="AZ53" s="45">
        <f>SUM(AZ14:AZ51)</f>
        <v>48148714</v>
      </c>
      <c r="BA53" s="95"/>
      <c r="BB53" s="47">
        <f>IF($AP53,AZ53/$AP53*100,0)</f>
        <v>0.88559394248276546</v>
      </c>
      <c r="BC53" s="95"/>
      <c r="BD53" s="45">
        <f>SUM(BD14:BD51)</f>
        <v>55168875</v>
      </c>
      <c r="BE53" s="95"/>
      <c r="BF53" s="45">
        <f>SUM(BF14:BF51)</f>
        <v>328425</v>
      </c>
      <c r="BG53" s="95"/>
      <c r="BH53" s="97">
        <f>BH51</f>
        <v>38</v>
      </c>
      <c r="BI53" s="95"/>
      <c r="BJ53" s="251">
        <f>SUM(BJ14:BJ51)</f>
        <v>2535365</v>
      </c>
      <c r="BK53" s="95"/>
      <c r="BL53" s="44">
        <f>SUM(BL14:BL51)</f>
        <v>2535365</v>
      </c>
      <c r="BM53" s="95"/>
      <c r="BN53" s="44">
        <f>SUM(BN14:BN51)</f>
        <v>2535365</v>
      </c>
      <c r="BO53" s="95"/>
      <c r="BP53" s="44">
        <f>SUM(BP14:BP51)</f>
        <v>2527886</v>
      </c>
      <c r="BQ53" s="95"/>
      <c r="BR53" s="44">
        <f>SUM(BR14:BR51)</f>
        <v>2535365</v>
      </c>
      <c r="BS53" s="95"/>
      <c r="BT53" s="44">
        <f>SUM(BT14:BT51)</f>
        <v>2535365</v>
      </c>
      <c r="BU53" s="95"/>
      <c r="BV53" s="44">
        <f>SUM(BV14:BV51)</f>
        <v>1099774</v>
      </c>
    </row>
    <row r="54" spans="1:74" ht="8.85" customHeight="1" x14ac:dyDescent="0.25">
      <c r="A54" s="95"/>
      <c r="B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95"/>
      <c r="BV54" s="95"/>
    </row>
    <row r="55" spans="1:74" ht="8.85" customHeight="1" x14ac:dyDescent="0.25">
      <c r="A55" s="95"/>
      <c r="B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T55" s="95"/>
      <c r="BU55" s="95"/>
      <c r="BV55" s="95"/>
    </row>
    <row r="56" spans="1:74" ht="8.85" customHeight="1" x14ac:dyDescent="0.25">
      <c r="A56" s="95"/>
      <c r="B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row>
    <row r="57" spans="1:74" ht="8.85" customHeight="1" x14ac:dyDescent="0.25">
      <c r="A57" s="95"/>
      <c r="B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c r="BU57" s="95"/>
      <c r="BV57" s="95"/>
    </row>
    <row r="58" spans="1:74" ht="8.85" customHeight="1" x14ac:dyDescent="0.25">
      <c r="A58" s="95"/>
      <c r="B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row>
    <row r="59" spans="1:74" ht="8.85" customHeight="1" x14ac:dyDescent="0.25">
      <c r="A59" s="95"/>
      <c r="B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row>
    <row r="60" spans="1:74" ht="8.85" customHeight="1" x14ac:dyDescent="0.25">
      <c r="A60" s="95"/>
      <c r="B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row>
    <row r="61" spans="1:74" ht="8.85" customHeight="1" x14ac:dyDescent="0.25">
      <c r="A61" s="95"/>
      <c r="B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row>
    <row r="62" spans="1:74" ht="8.85" customHeight="1" x14ac:dyDescent="0.25">
      <c r="A62" s="95"/>
      <c r="B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row>
    <row r="63" spans="1:74" ht="8.85" customHeight="1" x14ac:dyDescent="0.25">
      <c r="A63" s="95"/>
      <c r="B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row>
    <row r="64" spans="1:74" ht="8.85" customHeight="1" x14ac:dyDescent="0.25">
      <c r="A64" s="95"/>
      <c r="B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95"/>
    </row>
    <row r="65" spans="1:74" ht="8.85" customHeight="1" x14ac:dyDescent="0.25">
      <c r="A65" s="95"/>
      <c r="B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row>
    <row r="66" spans="1:74" ht="8.85" customHeight="1" x14ac:dyDescent="0.25">
      <c r="A66" s="95"/>
      <c r="B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row>
    <row r="67" spans="1:74" ht="8.85" customHeight="1" x14ac:dyDescent="0.25">
      <c r="A67" s="95"/>
      <c r="B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row>
    <row r="68" spans="1:74" s="80" customFormat="1" ht="10.5" customHeight="1" x14ac:dyDescent="0.25">
      <c r="A68" s="247"/>
      <c r="BH68" s="237"/>
    </row>
    <row r="69" spans="1:74" s="80" customFormat="1" ht="10.5" customHeight="1" x14ac:dyDescent="0.25">
      <c r="A69" s="102"/>
      <c r="AA69" s="84" t="s">
        <v>42</v>
      </c>
      <c r="AD69" s="102" t="s">
        <v>43</v>
      </c>
      <c r="BH69" s="84" t="s">
        <v>451</v>
      </c>
    </row>
    <row r="70" spans="1:74" s="80" customFormat="1" ht="10.5" customHeight="1" x14ac:dyDescent="0.25">
      <c r="A70" s="85"/>
      <c r="AA70" s="84" t="s">
        <v>452</v>
      </c>
      <c r="AD70" s="102" t="s">
        <v>360</v>
      </c>
      <c r="BH70" s="84" t="s">
        <v>122</v>
      </c>
    </row>
    <row r="71" spans="1:74" s="80" customFormat="1" ht="10.5" customHeight="1" x14ac:dyDescent="0.25">
      <c r="A71" s="86"/>
      <c r="AA71" s="84" t="s">
        <v>48</v>
      </c>
      <c r="AD71" s="87" t="s">
        <v>49</v>
      </c>
    </row>
    <row r="72" spans="1:74" ht="9.6" customHeight="1" x14ac:dyDescent="0.25">
      <c r="AR72" s="89" t="s">
        <v>361</v>
      </c>
      <c r="AS72" s="89"/>
      <c r="AT72" s="89"/>
      <c r="AU72" s="89"/>
      <c r="AV72" s="89"/>
      <c r="AW72" s="89"/>
      <c r="AX72" s="89"/>
      <c r="AY72" s="89"/>
      <c r="AZ72" s="89"/>
      <c r="BA72" s="89"/>
      <c r="BB72" s="89"/>
      <c r="BC72" s="89"/>
      <c r="BD72" s="89"/>
    </row>
    <row r="73" spans="1:74" ht="9.6" customHeight="1" x14ac:dyDescent="0.25"/>
    <row r="74" spans="1:74" ht="9.6" customHeight="1" x14ac:dyDescent="0.25">
      <c r="E74" s="89" t="s">
        <v>453</v>
      </c>
      <c r="F74" s="89"/>
      <c r="G74" s="89"/>
      <c r="H74" s="89"/>
      <c r="I74" s="89"/>
      <c r="J74" s="89"/>
      <c r="K74" s="89"/>
      <c r="L74" s="89"/>
      <c r="M74" s="89"/>
      <c r="N74" s="89"/>
      <c r="O74" s="89"/>
      <c r="P74" s="89"/>
      <c r="Q74" s="89"/>
      <c r="R74" s="89"/>
      <c r="S74" s="89"/>
      <c r="T74" s="89"/>
      <c r="U74" s="89"/>
      <c r="V74" s="89"/>
      <c r="W74" s="89"/>
      <c r="X74" s="89"/>
      <c r="Y74" s="89"/>
      <c r="Z74" s="89"/>
      <c r="AA74" s="89"/>
      <c r="AB74" s="90"/>
      <c r="AC74" s="90"/>
      <c r="AD74" s="89"/>
      <c r="AE74" s="89"/>
      <c r="AF74" s="89"/>
      <c r="AG74" s="89"/>
      <c r="AH74" s="89"/>
      <c r="AV74" s="89" t="s">
        <v>365</v>
      </c>
      <c r="AW74" s="89"/>
      <c r="AX74" s="89"/>
      <c r="AY74" s="89"/>
      <c r="AZ74" s="89"/>
      <c r="BA74" s="89"/>
      <c r="BB74" s="89"/>
    </row>
    <row r="75" spans="1:74" ht="9.6" customHeight="1" x14ac:dyDescent="0.25">
      <c r="AD75" s="90" t="s">
        <v>454</v>
      </c>
      <c r="AE75" s="90"/>
      <c r="AF75" s="90"/>
      <c r="AG75" s="90"/>
      <c r="AH75" s="90"/>
      <c r="AJ75" s="90" t="s">
        <v>455</v>
      </c>
      <c r="AK75" s="90"/>
      <c r="AL75" s="90"/>
      <c r="AM75" s="90"/>
      <c r="AN75" s="90"/>
      <c r="AR75" s="90" t="s">
        <v>366</v>
      </c>
      <c r="AS75" s="90"/>
      <c r="AT75" s="90"/>
      <c r="BF75" s="92" t="s">
        <v>285</v>
      </c>
    </row>
    <row r="76" spans="1:74" ht="9.6" customHeight="1" x14ac:dyDescent="0.25">
      <c r="E76" s="89" t="s">
        <v>456</v>
      </c>
      <c r="F76" s="89"/>
      <c r="G76" s="89"/>
      <c r="H76" s="89"/>
      <c r="I76" s="89"/>
      <c r="K76" s="89" t="s">
        <v>457</v>
      </c>
      <c r="L76" s="89"/>
      <c r="M76" s="89"/>
      <c r="N76" s="89"/>
      <c r="O76" s="89"/>
      <c r="Q76" s="89" t="s">
        <v>458</v>
      </c>
      <c r="R76" s="89"/>
      <c r="S76" s="89"/>
      <c r="T76" s="89"/>
      <c r="U76" s="89"/>
      <c r="W76" s="89" t="s">
        <v>459</v>
      </c>
      <c r="X76" s="89"/>
      <c r="Y76" s="89"/>
      <c r="Z76" s="89"/>
      <c r="AA76" s="89"/>
      <c r="AD76" s="89" t="s">
        <v>460</v>
      </c>
      <c r="AE76" s="89"/>
      <c r="AF76" s="89"/>
      <c r="AG76" s="89"/>
      <c r="AH76" s="89"/>
      <c r="AJ76" s="89" t="s">
        <v>461</v>
      </c>
      <c r="AK76" s="89"/>
      <c r="AL76" s="89"/>
      <c r="AM76" s="89"/>
      <c r="AN76" s="89"/>
      <c r="AR76" s="89" t="s">
        <v>368</v>
      </c>
      <c r="AS76" s="89"/>
      <c r="AT76" s="89"/>
      <c r="AV76" s="89" t="s">
        <v>59</v>
      </c>
      <c r="AW76" s="89"/>
      <c r="AX76" s="89"/>
      <c r="AZ76" s="89" t="s">
        <v>60</v>
      </c>
      <c r="BA76" s="89"/>
      <c r="BB76" s="89"/>
      <c r="BF76" s="91" t="s">
        <v>462</v>
      </c>
    </row>
    <row r="77" spans="1:74" ht="9.6" customHeight="1" x14ac:dyDescent="0.25">
      <c r="BD77" s="91" t="s">
        <v>408</v>
      </c>
      <c r="BF77" s="91" t="s">
        <v>463</v>
      </c>
      <c r="BN77" s="91" t="s">
        <v>464</v>
      </c>
      <c r="BP77" s="91" t="s">
        <v>465</v>
      </c>
      <c r="BR77" s="91" t="s">
        <v>466</v>
      </c>
      <c r="BT77" s="91" t="s">
        <v>467</v>
      </c>
      <c r="BV77" s="91" t="s">
        <v>468</v>
      </c>
    </row>
    <row r="78" spans="1:74" ht="9.6" customHeight="1" x14ac:dyDescent="0.25">
      <c r="I78" s="91" t="s">
        <v>64</v>
      </c>
      <c r="O78" s="91" t="s">
        <v>64</v>
      </c>
      <c r="U78" s="91" t="s">
        <v>64</v>
      </c>
      <c r="AA78" s="91" t="s">
        <v>64</v>
      </c>
      <c r="AH78" s="91" t="s">
        <v>64</v>
      </c>
      <c r="AN78" s="91" t="s">
        <v>64</v>
      </c>
      <c r="AP78" s="91"/>
      <c r="AT78" s="91" t="s">
        <v>268</v>
      </c>
      <c r="AX78" s="91" t="s">
        <v>268</v>
      </c>
      <c r="BB78" s="91" t="s">
        <v>268</v>
      </c>
      <c r="BD78" s="91" t="s">
        <v>414</v>
      </c>
      <c r="BF78" s="91" t="s">
        <v>469</v>
      </c>
      <c r="BN78" s="91" t="s">
        <v>470</v>
      </c>
      <c r="BP78" s="91" t="s">
        <v>471</v>
      </c>
      <c r="BR78" s="239" t="s">
        <v>472</v>
      </c>
      <c r="BT78" s="91" t="s">
        <v>473</v>
      </c>
      <c r="BV78" s="91" t="s">
        <v>474</v>
      </c>
    </row>
    <row r="79" spans="1:74" ht="9.6" customHeight="1" x14ac:dyDescent="0.25">
      <c r="A79" s="92" t="s">
        <v>71</v>
      </c>
      <c r="C79" s="92" t="s">
        <v>72</v>
      </c>
      <c r="E79" s="92" t="s">
        <v>73</v>
      </c>
      <c r="G79" s="92" t="s">
        <v>395</v>
      </c>
      <c r="I79" s="92" t="s">
        <v>79</v>
      </c>
      <c r="K79" s="92" t="s">
        <v>73</v>
      </c>
      <c r="M79" s="92" t="s">
        <v>395</v>
      </c>
      <c r="O79" s="92" t="s">
        <v>79</v>
      </c>
      <c r="Q79" s="92" t="s">
        <v>73</v>
      </c>
      <c r="S79" s="92" t="s">
        <v>395</v>
      </c>
      <c r="U79" s="92" t="s">
        <v>79</v>
      </c>
      <c r="W79" s="92" t="s">
        <v>73</v>
      </c>
      <c r="Y79" s="92" t="s">
        <v>395</v>
      </c>
      <c r="AA79" s="92" t="s">
        <v>79</v>
      </c>
      <c r="AD79" s="92" t="s">
        <v>73</v>
      </c>
      <c r="AF79" s="92" t="s">
        <v>395</v>
      </c>
      <c r="AH79" s="92" t="s">
        <v>79</v>
      </c>
      <c r="AJ79" s="92" t="s">
        <v>73</v>
      </c>
      <c r="AL79" s="92" t="s">
        <v>395</v>
      </c>
      <c r="AN79" s="92" t="s">
        <v>79</v>
      </c>
      <c r="AP79" s="92" t="s">
        <v>475</v>
      </c>
      <c r="AR79" s="92" t="s">
        <v>73</v>
      </c>
      <c r="AT79" s="92" t="s">
        <v>349</v>
      </c>
      <c r="AV79" s="92" t="s">
        <v>73</v>
      </c>
      <c r="AX79" s="92" t="s">
        <v>349</v>
      </c>
      <c r="AZ79" s="92" t="s">
        <v>73</v>
      </c>
      <c r="BB79" s="92" t="s">
        <v>349</v>
      </c>
      <c r="BD79" s="92" t="s">
        <v>386</v>
      </c>
      <c r="BF79" s="92" t="s">
        <v>69</v>
      </c>
      <c r="BH79" s="92" t="s">
        <v>71</v>
      </c>
      <c r="BL79" s="234" t="s">
        <v>456</v>
      </c>
      <c r="BN79" s="250" t="s">
        <v>476</v>
      </c>
      <c r="BP79" s="234" t="s">
        <v>420</v>
      </c>
      <c r="BR79" s="234" t="s">
        <v>420</v>
      </c>
      <c r="BT79" s="234" t="s">
        <v>82</v>
      </c>
      <c r="BV79" s="234" t="s">
        <v>477</v>
      </c>
    </row>
    <row r="80" spans="1:74" ht="8.85" customHeight="1" x14ac:dyDescent="0.25"/>
    <row r="81" spans="1:74" ht="8.85" customHeight="1" x14ac:dyDescent="0.25">
      <c r="B81" s="83" t="s">
        <v>279</v>
      </c>
    </row>
    <row r="82" spans="1:74" ht="11.25" x14ac:dyDescent="0.25">
      <c r="A82" s="83">
        <v>1</v>
      </c>
      <c r="B82" s="95"/>
      <c r="C82" s="83" t="s">
        <v>123</v>
      </c>
      <c r="D82" s="95"/>
      <c r="E82" s="40">
        <v>48518705</v>
      </c>
      <c r="F82" s="95"/>
      <c r="G82" s="38">
        <f>(E82/$BJ82)</f>
        <v>1452.090653338521</v>
      </c>
      <c r="H82" s="95"/>
      <c r="I82" s="39">
        <f>IF(G$195,G82/G$195*100,0)</f>
        <v>79.98017577070388</v>
      </c>
      <c r="J82" s="95"/>
      <c r="K82" s="40">
        <v>3189123</v>
      </c>
      <c r="L82" s="95"/>
      <c r="M82" s="38">
        <f>(K82/$BJ82)</f>
        <v>95.445575075569394</v>
      </c>
      <c r="N82" s="95"/>
      <c r="O82" s="39">
        <f>IF(M$195,M82/M$195*100,0)</f>
        <v>83.115857131630705</v>
      </c>
      <c r="P82" s="95"/>
      <c r="Q82" s="40">
        <v>4429047</v>
      </c>
      <c r="R82" s="95"/>
      <c r="S82" s="38">
        <f>(Q82/$BJ82)</f>
        <v>132.55460449525634</v>
      </c>
      <c r="T82" s="95"/>
      <c r="U82" s="39">
        <f>IF(S$195,S82/S$195*100,0)</f>
        <v>104.09111661354578</v>
      </c>
      <c r="V82" s="95"/>
      <c r="W82" s="40">
        <v>13540077</v>
      </c>
      <c r="X82" s="95"/>
      <c r="Y82" s="38">
        <f>(W82/$BJ82)</f>
        <v>405.23380121509592</v>
      </c>
      <c r="Z82" s="95"/>
      <c r="AA82" s="39">
        <f>IF(Y$195,Y82/Y$195*100,0)</f>
        <v>170.71640706979116</v>
      </c>
      <c r="AB82" s="95"/>
      <c r="AC82" s="95"/>
      <c r="AD82" s="40">
        <v>3927015</v>
      </c>
      <c r="AE82" s="95"/>
      <c r="AF82" s="38">
        <f>(AD82/$BJ82)</f>
        <v>117.52955436506748</v>
      </c>
      <c r="AG82" s="95"/>
      <c r="AH82" s="39">
        <f>IF(AF$195,AF82/AF$195*100,0)</f>
        <v>112.79513191882818</v>
      </c>
      <c r="AI82" s="95"/>
      <c r="AJ82" s="40">
        <v>20514</v>
      </c>
      <c r="AK82" s="95"/>
      <c r="AL82" s="38">
        <f>(AJ82/$BJ82)</f>
        <v>0.61395265315895009</v>
      </c>
      <c r="AM82" s="95"/>
      <c r="AN82" s="39">
        <f>IF(AL$195,AL82/AL$195*100,0)</f>
        <v>74.443527180341576</v>
      </c>
      <c r="AO82" s="95"/>
      <c r="AP82" s="40">
        <f>(E82+K82+Q82+W82+AD82+AJ82)</f>
        <v>73624481</v>
      </c>
      <c r="AQ82" s="95"/>
      <c r="AR82" s="40">
        <v>40593079</v>
      </c>
      <c r="AS82" s="95"/>
      <c r="AT82" s="39">
        <f>IF($AP82,AR82/$AP82*100,0)</f>
        <v>55.135300716075676</v>
      </c>
      <c r="AU82" s="95"/>
      <c r="AV82" s="40">
        <v>15147839</v>
      </c>
      <c r="AW82" s="95"/>
      <c r="AX82" s="39">
        <f>IF($AP82,AV82/$AP82*100,0)</f>
        <v>20.574459465459594</v>
      </c>
      <c r="AY82" s="95"/>
      <c r="AZ82" s="40">
        <v>0</v>
      </c>
      <c r="BA82" s="95"/>
      <c r="BB82" s="39">
        <f>IF($AP82,AZ82/$AP82*100,0)</f>
        <v>0</v>
      </c>
      <c r="BC82" s="95"/>
      <c r="BD82" s="40">
        <v>1348843</v>
      </c>
      <c r="BE82" s="95"/>
      <c r="BF82" s="40">
        <v>147</v>
      </c>
      <c r="BG82" s="95"/>
      <c r="BH82" s="83">
        <v>1</v>
      </c>
      <c r="BI82" s="95"/>
      <c r="BJ82" s="96">
        <v>33413</v>
      </c>
      <c r="BK82" s="95"/>
      <c r="BL82" s="41">
        <f>IF(E82,BJ82,0)</f>
        <v>33413</v>
      </c>
      <c r="BM82" s="95"/>
      <c r="BN82" s="41">
        <f>IF(K82,BJ82,0)</f>
        <v>33413</v>
      </c>
      <c r="BO82" s="95"/>
      <c r="BP82" s="41">
        <f>IF(Q82,BJ82,0)</f>
        <v>33413</v>
      </c>
      <c r="BQ82" s="95"/>
      <c r="BR82" s="41">
        <f>IF(W82,BJ82,0)</f>
        <v>33413</v>
      </c>
      <c r="BS82" s="95"/>
      <c r="BT82" s="41">
        <f>IF(AD82,BJ82,0)</f>
        <v>33413</v>
      </c>
      <c r="BU82" s="95"/>
      <c r="BV82" s="41">
        <f>IF(AJ82,BJ82,0)</f>
        <v>33413</v>
      </c>
    </row>
    <row r="83" spans="1:74" ht="11.25" x14ac:dyDescent="0.25">
      <c r="A83" s="83">
        <v>2</v>
      </c>
      <c r="B83" s="95"/>
      <c r="C83" s="83" t="s">
        <v>124</v>
      </c>
      <c r="D83" s="95"/>
      <c r="E83" s="42">
        <v>182854730</v>
      </c>
      <c r="F83" s="95"/>
      <c r="G83" s="39">
        <f>(E83/$BJ83)</f>
        <v>1626.8938120023133</v>
      </c>
      <c r="H83" s="95"/>
      <c r="I83" s="39">
        <f>IF(G$195,G83/G$195*100,0)</f>
        <v>89.608216088338978</v>
      </c>
      <c r="J83" s="95"/>
      <c r="K83" s="42">
        <v>17558783</v>
      </c>
      <c r="L83" s="95"/>
      <c r="M83" s="39">
        <f>(K83/$BJ83)</f>
        <v>156.22388006583924</v>
      </c>
      <c r="N83" s="95"/>
      <c r="O83" s="39">
        <f>IF(M$195,M83/M$195*100,0)</f>
        <v>136.04278339588436</v>
      </c>
      <c r="P83" s="95"/>
      <c r="Q83" s="42">
        <v>12247373</v>
      </c>
      <c r="R83" s="95"/>
      <c r="S83" s="39">
        <f>(Q83/$BJ83)</f>
        <v>108.96724053561101</v>
      </c>
      <c r="T83" s="95"/>
      <c r="U83" s="39">
        <f>IF(S$195,S83/S$195*100,0)</f>
        <v>85.568674018068421</v>
      </c>
      <c r="V83" s="95"/>
      <c r="W83" s="42">
        <v>19738015</v>
      </c>
      <c r="X83" s="95"/>
      <c r="Y83" s="39">
        <f>(W83/$BJ83)</f>
        <v>175.61292762133547</v>
      </c>
      <c r="Z83" s="95"/>
      <c r="AA83" s="39">
        <f>IF(Y$195,Y83/Y$195*100,0)</f>
        <v>73.982002361664925</v>
      </c>
      <c r="AB83" s="95"/>
      <c r="AC83" s="95"/>
      <c r="AD83" s="42">
        <v>6001563</v>
      </c>
      <c r="AE83" s="95"/>
      <c r="AF83" s="39">
        <f>(AD83/$BJ83)</f>
        <v>53.397063926331242</v>
      </c>
      <c r="AG83" s="95"/>
      <c r="AH83" s="39">
        <f>IF(AF$195,AF83/AF$195*100,0)</f>
        <v>51.246079355838923</v>
      </c>
      <c r="AI83" s="95"/>
      <c r="AJ83" s="42">
        <v>0</v>
      </c>
      <c r="AK83" s="95"/>
      <c r="AL83" s="39">
        <f>(AJ83/$BJ83)</f>
        <v>0</v>
      </c>
      <c r="AM83" s="95"/>
      <c r="AN83" s="39">
        <f>IF(AL$195,AL83/AL$195*100,0)</f>
        <v>0</v>
      </c>
      <c r="AO83" s="95"/>
      <c r="AP83" s="42">
        <f>(E83+K83+Q83+W83+AD83+AJ83)</f>
        <v>238400464</v>
      </c>
      <c r="AQ83" s="95"/>
      <c r="AR83" s="42">
        <v>63517685</v>
      </c>
      <c r="AS83" s="95"/>
      <c r="AT83" s="39">
        <f>IF($AP83,AR83/$AP83*100,0)</f>
        <v>26.643272388932935</v>
      </c>
      <c r="AU83" s="95"/>
      <c r="AV83" s="42">
        <v>27074781</v>
      </c>
      <c r="AW83" s="95"/>
      <c r="AX83" s="39">
        <f>IF($AP83,AV83/$AP83*100,0)</f>
        <v>11.356849120897685</v>
      </c>
      <c r="AY83" s="95"/>
      <c r="AZ83" s="42">
        <v>0</v>
      </c>
      <c r="BA83" s="95"/>
      <c r="BB83" s="39">
        <f>IF($AP83,AZ83/$AP83*100,0)</f>
        <v>0</v>
      </c>
      <c r="BC83" s="95"/>
      <c r="BD83" s="42">
        <v>3486353</v>
      </c>
      <c r="BE83" s="95"/>
      <c r="BF83" s="42">
        <v>29669</v>
      </c>
      <c r="BG83" s="95"/>
      <c r="BH83" s="83">
        <v>2</v>
      </c>
      <c r="BI83" s="95"/>
      <c r="BJ83" s="96">
        <v>112395</v>
      </c>
      <c r="BK83" s="95"/>
      <c r="BL83" s="41">
        <f>IF(E83,BJ83,0)</f>
        <v>112395</v>
      </c>
      <c r="BM83" s="95"/>
      <c r="BN83" s="41">
        <f>IF(K83,BJ83,0)</f>
        <v>112395</v>
      </c>
      <c r="BO83" s="95"/>
      <c r="BP83" s="41">
        <f>IF(Q83,BJ83,0)</f>
        <v>112395</v>
      </c>
      <c r="BQ83" s="95"/>
      <c r="BR83" s="41">
        <f>IF(W83,BJ83,0)</f>
        <v>112395</v>
      </c>
      <c r="BS83" s="95"/>
      <c r="BT83" s="41">
        <f>IF(AD83,BJ83,0)</f>
        <v>112395</v>
      </c>
      <c r="BU83" s="95"/>
      <c r="BV83" s="41">
        <f>IF(AJ83,BJ83,0)</f>
        <v>0</v>
      </c>
    </row>
    <row r="84" spans="1:74" ht="11.25" x14ac:dyDescent="0.25">
      <c r="A84" s="83">
        <v>3</v>
      </c>
      <c r="B84" s="95"/>
      <c r="C84" s="83" t="s">
        <v>125</v>
      </c>
      <c r="D84" s="95"/>
      <c r="E84" s="42">
        <v>18584816</v>
      </c>
      <c r="F84" s="95"/>
      <c r="G84" s="39">
        <f>(E84/$BJ84)</f>
        <v>1220.8379425868752</v>
      </c>
      <c r="H84" s="95"/>
      <c r="I84" s="39">
        <f>IF(G$195,G84/G$195*100,0)</f>
        <v>67.242932120767279</v>
      </c>
      <c r="J84" s="95"/>
      <c r="K84" s="42">
        <v>2518567</v>
      </c>
      <c r="L84" s="95"/>
      <c r="M84" s="39">
        <f>(K84/$BJ84)</f>
        <v>165.44485318268408</v>
      </c>
      <c r="N84" s="95"/>
      <c r="O84" s="39">
        <f>IF(M$195,M84/M$195*100,0)</f>
        <v>144.07258554844594</v>
      </c>
      <c r="P84" s="95"/>
      <c r="Q84" s="42">
        <v>2305001</v>
      </c>
      <c r="R84" s="95"/>
      <c r="S84" s="39">
        <f>(Q84/$BJ84)</f>
        <v>151.41568678972607</v>
      </c>
      <c r="T84" s="95"/>
      <c r="U84" s="39">
        <f>IF(S$195,S84/S$195*100,0)</f>
        <v>118.9021533485359</v>
      </c>
      <c r="V84" s="95"/>
      <c r="W84" s="42">
        <v>2626838</v>
      </c>
      <c r="X84" s="95"/>
      <c r="Y84" s="39">
        <f>(W84/$BJ84)</f>
        <v>172.55718320961702</v>
      </c>
      <c r="Z84" s="95"/>
      <c r="AA84" s="39">
        <f>IF(Y$195,Y84/Y$195*100,0)</f>
        <v>72.694682041079744</v>
      </c>
      <c r="AB84" s="95"/>
      <c r="AC84" s="95"/>
      <c r="AD84" s="42">
        <v>1028589</v>
      </c>
      <c r="AE84" s="95"/>
      <c r="AF84" s="39">
        <f>(AD84/$BJ84)</f>
        <v>67.568087761939168</v>
      </c>
      <c r="AG84" s="95"/>
      <c r="AH84" s="39">
        <f>IF(AF$195,AF84/AF$195*100,0)</f>
        <v>64.846254321169539</v>
      </c>
      <c r="AI84" s="95"/>
      <c r="AJ84" s="42">
        <v>9230</v>
      </c>
      <c r="AK84" s="95"/>
      <c r="AL84" s="39">
        <f>(AJ84/$BJ84)</f>
        <v>0.60631938514090522</v>
      </c>
      <c r="AM84" s="95"/>
      <c r="AN84" s="39">
        <f>IF(AL$195,AL84/AL$195*100,0)</f>
        <v>73.517971451813693</v>
      </c>
      <c r="AO84" s="95"/>
      <c r="AP84" s="42">
        <f>(E84+K84+Q84+W84+AD84+AJ84)</f>
        <v>27073041</v>
      </c>
      <c r="AQ84" s="95"/>
      <c r="AR84" s="42">
        <v>16944183</v>
      </c>
      <c r="AS84" s="95"/>
      <c r="AT84" s="39">
        <f>IF($AP84,AR84/$AP84*100,0)</f>
        <v>62.586921801655016</v>
      </c>
      <c r="AU84" s="95"/>
      <c r="AV84" s="42">
        <v>3413819</v>
      </c>
      <c r="AW84" s="95"/>
      <c r="AX84" s="39">
        <f>IF($AP84,AV84/$AP84*100,0)</f>
        <v>12.609662135849458</v>
      </c>
      <c r="AY84" s="95"/>
      <c r="AZ84" s="42">
        <v>0</v>
      </c>
      <c r="BA84" s="95"/>
      <c r="BB84" s="39">
        <f>IF($AP84,AZ84/$AP84*100,0)</f>
        <v>0</v>
      </c>
      <c r="BC84" s="95"/>
      <c r="BD84" s="42">
        <v>627394</v>
      </c>
      <c r="BE84" s="95"/>
      <c r="BF84" s="42">
        <v>0</v>
      </c>
      <c r="BG84" s="95"/>
      <c r="BH84" s="83">
        <v>3</v>
      </c>
      <c r="BI84" s="95"/>
      <c r="BJ84" s="96">
        <v>15223</v>
      </c>
      <c r="BK84" s="95"/>
      <c r="BL84" s="41">
        <f>IF(E84,BJ84,0)</f>
        <v>15223</v>
      </c>
      <c r="BM84" s="95"/>
      <c r="BN84" s="41">
        <f>IF(K84,BJ84,0)</f>
        <v>15223</v>
      </c>
      <c r="BO84" s="95"/>
      <c r="BP84" s="41">
        <f>IF(Q84,BJ84,0)</f>
        <v>15223</v>
      </c>
      <c r="BQ84" s="95"/>
      <c r="BR84" s="41">
        <f>IF(W84,BJ84,0)</f>
        <v>15223</v>
      </c>
      <c r="BS84" s="95"/>
      <c r="BT84" s="41">
        <f>IF(AD84,BJ84,0)</f>
        <v>15223</v>
      </c>
      <c r="BU84" s="95"/>
      <c r="BV84" s="41">
        <f>IF(AJ84,BJ84,0)</f>
        <v>15223</v>
      </c>
    </row>
    <row r="85" spans="1:74" ht="11.25" x14ac:dyDescent="0.25">
      <c r="A85" s="83">
        <v>4</v>
      </c>
      <c r="B85" s="95"/>
      <c r="C85" s="83" t="s">
        <v>126</v>
      </c>
      <c r="D85" s="95"/>
      <c r="E85" s="42">
        <v>14492630</v>
      </c>
      <c r="F85" s="95"/>
      <c r="G85" s="39">
        <f>(E85/$BJ85)</f>
        <v>1092.5465510742556</v>
      </c>
      <c r="H85" s="95"/>
      <c r="I85" s="39">
        <f>IF(G$195,G85/G$195*100,0)</f>
        <v>60.176728630333109</v>
      </c>
      <c r="J85" s="95"/>
      <c r="K85" s="42">
        <v>2028250</v>
      </c>
      <c r="L85" s="95"/>
      <c r="M85" s="39">
        <f>(K85/$BJ85)</f>
        <v>152.90237467018468</v>
      </c>
      <c r="N85" s="95"/>
      <c r="O85" s="39">
        <f>IF(M$195,M85/M$195*100,0)</f>
        <v>133.15035210497763</v>
      </c>
      <c r="P85" s="95"/>
      <c r="Q85" s="42">
        <v>2030877</v>
      </c>
      <c r="R85" s="95"/>
      <c r="S85" s="39">
        <f>(Q85/$BJ85)</f>
        <v>153.10041462495289</v>
      </c>
      <c r="T85" s="95"/>
      <c r="U85" s="39">
        <f>IF(S$195,S85/S$195*100,0)</f>
        <v>120.22511909707735</v>
      </c>
      <c r="V85" s="95"/>
      <c r="W85" s="42">
        <v>3193684</v>
      </c>
      <c r="X85" s="95"/>
      <c r="Y85" s="39">
        <f>(W85/$BJ85)</f>
        <v>240.76019600452318</v>
      </c>
      <c r="Z85" s="95"/>
      <c r="AA85" s="39">
        <f>IF(Y$195,Y85/Y$195*100,0)</f>
        <v>101.42716501947062</v>
      </c>
      <c r="AB85" s="95"/>
      <c r="AC85" s="95"/>
      <c r="AD85" s="42">
        <v>1318272</v>
      </c>
      <c r="AE85" s="95"/>
      <c r="AF85" s="39">
        <f>(AD85/$BJ85)</f>
        <v>99.379721070486241</v>
      </c>
      <c r="AG85" s="95"/>
      <c r="AH85" s="39">
        <f>IF(AF$195,AF85/AF$195*100,0)</f>
        <v>95.376425178836385</v>
      </c>
      <c r="AI85" s="95"/>
      <c r="AJ85" s="42">
        <v>1080</v>
      </c>
      <c r="AK85" s="95"/>
      <c r="AL85" s="39">
        <f>(AJ85/$BJ85)</f>
        <v>8.1417263475310975E-2</v>
      </c>
      <c r="AM85" s="95"/>
      <c r="AN85" s="39">
        <f>IF(AL$195,AL85/AL$195*100,0)</f>
        <v>9.8720776517341253</v>
      </c>
      <c r="AO85" s="95"/>
      <c r="AP85" s="42">
        <f>(E85+K85+Q85+W85+AD85+AJ85)</f>
        <v>23064793</v>
      </c>
      <c r="AQ85" s="95"/>
      <c r="AR85" s="42">
        <v>12533573</v>
      </c>
      <c r="AS85" s="95"/>
      <c r="AT85" s="39">
        <f>IF($AP85,AR85/$AP85*100,0)</f>
        <v>54.340713137984807</v>
      </c>
      <c r="AU85" s="95"/>
      <c r="AV85" s="42">
        <v>2861351</v>
      </c>
      <c r="AW85" s="95"/>
      <c r="AX85" s="39">
        <f>IF($AP85,AV85/$AP85*100,0)</f>
        <v>12.405708561962815</v>
      </c>
      <c r="AY85" s="95"/>
      <c r="AZ85" s="42">
        <v>0</v>
      </c>
      <c r="BA85" s="95"/>
      <c r="BB85" s="39">
        <f>IF($AP85,AZ85/$AP85*100,0)</f>
        <v>0</v>
      </c>
      <c r="BC85" s="95"/>
      <c r="BD85" s="42">
        <v>33127</v>
      </c>
      <c r="BE85" s="95"/>
      <c r="BF85" s="42">
        <v>0</v>
      </c>
      <c r="BG85" s="95"/>
      <c r="BH85" s="83">
        <v>4</v>
      </c>
      <c r="BI85" s="95"/>
      <c r="BJ85" s="96">
        <v>13265</v>
      </c>
      <c r="BK85" s="95"/>
      <c r="BL85" s="41">
        <f>IF(E85,BJ85,0)</f>
        <v>13265</v>
      </c>
      <c r="BM85" s="95"/>
      <c r="BN85" s="41">
        <f>IF(K85,BJ85,0)</f>
        <v>13265</v>
      </c>
      <c r="BO85" s="95"/>
      <c r="BP85" s="41">
        <f>IF(Q85,BJ85,0)</f>
        <v>13265</v>
      </c>
      <c r="BQ85" s="95"/>
      <c r="BR85" s="41">
        <f>IF(W85,BJ85,0)</f>
        <v>13265</v>
      </c>
      <c r="BS85" s="95"/>
      <c r="BT85" s="41">
        <f>IF(AD85,BJ85,0)</f>
        <v>13265</v>
      </c>
      <c r="BU85" s="95"/>
      <c r="BV85" s="41">
        <f>IF(AJ85,BJ85,0)</f>
        <v>13265</v>
      </c>
    </row>
    <row r="86" spans="1:74" ht="11.25" x14ac:dyDescent="0.25">
      <c r="A86" s="83">
        <v>5</v>
      </c>
      <c r="B86" s="95"/>
      <c r="C86" s="83" t="s">
        <v>127</v>
      </c>
      <c r="D86" s="95"/>
      <c r="E86" s="42">
        <v>0</v>
      </c>
      <c r="F86" s="95"/>
      <c r="G86" s="39">
        <v>0</v>
      </c>
      <c r="H86" s="95"/>
      <c r="I86" s="39">
        <f>IF(G$195,G86/G$195*100,0)</f>
        <v>0</v>
      </c>
      <c r="J86" s="95"/>
      <c r="K86" s="42">
        <v>0</v>
      </c>
      <c r="L86" s="95"/>
      <c r="M86" s="39">
        <v>0</v>
      </c>
      <c r="N86" s="95"/>
      <c r="O86" s="39">
        <f>IF(M$195,M86/M$195*100,0)</f>
        <v>0</v>
      </c>
      <c r="P86" s="95"/>
      <c r="Q86" s="42">
        <v>0</v>
      </c>
      <c r="R86" s="95"/>
      <c r="S86" s="39">
        <v>0</v>
      </c>
      <c r="T86" s="95"/>
      <c r="U86" s="39">
        <f>IF(S$195,S86/S$195*100,0)</f>
        <v>0</v>
      </c>
      <c r="V86" s="95"/>
      <c r="W86" s="42">
        <v>0</v>
      </c>
      <c r="X86" s="95"/>
      <c r="Y86" s="39">
        <v>0</v>
      </c>
      <c r="Z86" s="95"/>
      <c r="AA86" s="39">
        <f>IF(Y$195,Y86/Y$195*100,0)</f>
        <v>0</v>
      </c>
      <c r="AB86" s="95"/>
      <c r="AC86" s="95"/>
      <c r="AD86" s="42">
        <v>0</v>
      </c>
      <c r="AE86" s="95"/>
      <c r="AF86" s="39">
        <v>0</v>
      </c>
      <c r="AG86" s="95"/>
      <c r="AH86" s="39">
        <f>IF(AF$195,AF86/AF$195*100,0)</f>
        <v>0</v>
      </c>
      <c r="AI86" s="95"/>
      <c r="AJ86" s="42">
        <v>0</v>
      </c>
      <c r="AK86" s="95"/>
      <c r="AL86" s="39">
        <v>0</v>
      </c>
      <c r="AM86" s="95"/>
      <c r="AN86" s="39">
        <f>IF(AL$195,AL86/AL$195*100,0)</f>
        <v>0</v>
      </c>
      <c r="AO86" s="95"/>
      <c r="AP86" s="42">
        <f>(E86+K86+Q86+W86+AD86+AJ86)</f>
        <v>0</v>
      </c>
      <c r="AQ86" s="95"/>
      <c r="AR86" s="42">
        <v>0</v>
      </c>
      <c r="AS86" s="95"/>
      <c r="AT86" s="47">
        <f>IF($AP86,AR86/$AP86*100,0)</f>
        <v>0</v>
      </c>
      <c r="AU86" s="95"/>
      <c r="AV86" s="42">
        <v>0</v>
      </c>
      <c r="AW86" s="95"/>
      <c r="AX86" s="47">
        <f>IF($AP86,AV86/$AP86*100,0)</f>
        <v>0</v>
      </c>
      <c r="AY86" s="95"/>
      <c r="AZ86" s="42">
        <v>0</v>
      </c>
      <c r="BA86" s="95"/>
      <c r="BB86" s="47">
        <f>IF($AP86,AZ86/$AP86*100,0)</f>
        <v>0</v>
      </c>
      <c r="BC86" s="95"/>
      <c r="BD86" s="42">
        <v>0</v>
      </c>
      <c r="BE86" s="95"/>
      <c r="BF86" s="42"/>
      <c r="BG86" s="95"/>
      <c r="BH86" s="83">
        <v>5</v>
      </c>
      <c r="BI86" s="95"/>
      <c r="BJ86" s="96">
        <v>0</v>
      </c>
      <c r="BK86" s="95"/>
      <c r="BL86" s="41">
        <f>IF(E86,BJ86,0)</f>
        <v>0</v>
      </c>
      <c r="BM86" s="95"/>
      <c r="BN86" s="41">
        <f>IF(K86,BJ86,0)</f>
        <v>0</v>
      </c>
      <c r="BO86" s="95"/>
      <c r="BP86" s="41">
        <f>IF(Q86,BJ86,0)</f>
        <v>0</v>
      </c>
      <c r="BQ86" s="95"/>
      <c r="BR86" s="41">
        <f>IF(W86,BJ86,0)</f>
        <v>0</v>
      </c>
      <c r="BS86" s="95"/>
      <c r="BT86" s="41">
        <f>IF(AD86,BJ86,0)</f>
        <v>0</v>
      </c>
      <c r="BU86" s="95"/>
      <c r="BV86" s="41">
        <f>IF(AJ86,BJ86,0)</f>
        <v>0</v>
      </c>
    </row>
    <row r="87" spans="1:74" ht="11.25" x14ac:dyDescent="0.25">
      <c r="A87" s="83">
        <v>6</v>
      </c>
      <c r="B87" s="95"/>
      <c r="C87" s="83" t="s">
        <v>128</v>
      </c>
      <c r="D87" s="95"/>
      <c r="E87" s="42">
        <v>21039136</v>
      </c>
      <c r="F87" s="95"/>
      <c r="G87" s="39">
        <f>(E87/$BJ87)</f>
        <v>1305.2382902165148</v>
      </c>
      <c r="H87" s="95"/>
      <c r="I87" s="39">
        <f>IF(G$195,G87/G$195*100,0)</f>
        <v>71.891646457580379</v>
      </c>
      <c r="J87" s="95"/>
      <c r="K87" s="42">
        <v>1210113</v>
      </c>
      <c r="L87" s="95"/>
      <c r="M87" s="39">
        <f>(K87/$BJ87)</f>
        <v>75.073701842546058</v>
      </c>
      <c r="N87" s="95"/>
      <c r="O87" s="39">
        <f>IF(M$195,M87/M$195*100,0)</f>
        <v>65.375634980954359</v>
      </c>
      <c r="P87" s="95"/>
      <c r="Q87" s="42">
        <v>1612968</v>
      </c>
      <c r="R87" s="95"/>
      <c r="S87" s="39">
        <f>(Q87/$BJ87)</f>
        <v>100.06625721198586</v>
      </c>
      <c r="T87" s="95"/>
      <c r="U87" s="39">
        <f>IF(S$195,S87/S$195*100,0)</f>
        <v>78.579001372273254</v>
      </c>
      <c r="V87" s="95"/>
      <c r="W87" s="42">
        <v>11323987</v>
      </c>
      <c r="X87" s="95"/>
      <c r="Y87" s="39">
        <f>(W87/$BJ87)</f>
        <v>702.52416403002667</v>
      </c>
      <c r="Z87" s="95"/>
      <c r="AA87" s="39">
        <f>IF(Y$195,Y87/Y$195*100,0)</f>
        <v>295.95853258858654</v>
      </c>
      <c r="AB87" s="95"/>
      <c r="AC87" s="95"/>
      <c r="AD87" s="42">
        <v>1595745</v>
      </c>
      <c r="AE87" s="95"/>
      <c r="AF87" s="39">
        <f>(AD87/$BJ87)</f>
        <v>98.997766610831931</v>
      </c>
      <c r="AG87" s="95"/>
      <c r="AH87" s="39">
        <f>IF(AF$195,AF87/AF$195*100,0)</f>
        <v>95.009856923758434</v>
      </c>
      <c r="AI87" s="95"/>
      <c r="AJ87" s="42">
        <v>383</v>
      </c>
      <c r="AK87" s="95"/>
      <c r="AL87" s="39">
        <f>(AJ87/$BJ87)</f>
        <v>2.3760779204665301E-2</v>
      </c>
      <c r="AM87" s="95"/>
      <c r="AN87" s="39">
        <f>IF(AL$195,AL87/AL$195*100,0)</f>
        <v>2.8810629019150942</v>
      </c>
      <c r="AO87" s="95"/>
      <c r="AP87" s="42">
        <f>(E87+K87+Q87+W87+AD87+AJ87)</f>
        <v>36782332</v>
      </c>
      <c r="AQ87" s="95"/>
      <c r="AR87" s="42">
        <v>18557278</v>
      </c>
      <c r="AS87" s="95"/>
      <c r="AT87" s="47">
        <f>IF($AP87,AR87/$AP87*100,0)</f>
        <v>50.451608125335824</v>
      </c>
      <c r="AU87" s="95"/>
      <c r="AV87" s="42">
        <v>6911856</v>
      </c>
      <c r="AW87" s="95"/>
      <c r="AX87" s="47">
        <f>IF($AP87,AV87/$AP87*100,0)</f>
        <v>18.79123922866011</v>
      </c>
      <c r="AY87" s="95"/>
      <c r="AZ87" s="42">
        <v>0</v>
      </c>
      <c r="BA87" s="95"/>
      <c r="BB87" s="47">
        <f>IF($AP87,AZ87/$AP87*100,0)</f>
        <v>0</v>
      </c>
      <c r="BC87" s="95"/>
      <c r="BD87" s="42">
        <v>164390</v>
      </c>
      <c r="BE87" s="95"/>
      <c r="BF87" s="42">
        <v>2848</v>
      </c>
      <c r="BG87" s="95"/>
      <c r="BH87" s="83">
        <v>6</v>
      </c>
      <c r="BI87" s="95"/>
      <c r="BJ87" s="96">
        <v>16119</v>
      </c>
      <c r="BK87" s="95"/>
      <c r="BL87" s="41">
        <f>IF(E87,BJ87,0)</f>
        <v>16119</v>
      </c>
      <c r="BM87" s="95"/>
      <c r="BN87" s="41">
        <f>IF(K87,BJ87,0)</f>
        <v>16119</v>
      </c>
      <c r="BO87" s="95"/>
      <c r="BP87" s="41">
        <f>IF(Q87,BJ87,0)</f>
        <v>16119</v>
      </c>
      <c r="BQ87" s="95"/>
      <c r="BR87" s="41">
        <f>IF(W87,BJ87,0)</f>
        <v>16119</v>
      </c>
      <c r="BS87" s="95"/>
      <c r="BT87" s="41">
        <f>IF(AD87,BJ87,0)</f>
        <v>16119</v>
      </c>
      <c r="BU87" s="95"/>
      <c r="BV87" s="41">
        <f>IF(AJ87,BJ87,0)</f>
        <v>16119</v>
      </c>
    </row>
    <row r="88" spans="1:74" ht="11.25" x14ac:dyDescent="0.25">
      <c r="A88" s="83">
        <v>7</v>
      </c>
      <c r="B88" s="95"/>
      <c r="C88" s="83" t="s">
        <v>129</v>
      </c>
      <c r="D88" s="95"/>
      <c r="E88" s="42">
        <v>534440703</v>
      </c>
      <c r="F88" s="95"/>
      <c r="G88" s="39">
        <f>(E88/$BJ88)</f>
        <v>2239.4987617487209</v>
      </c>
      <c r="H88" s="95"/>
      <c r="I88" s="39">
        <f>IF(G$195,G88/G$195*100,0)</f>
        <v>123.3500843705106</v>
      </c>
      <c r="J88" s="95"/>
      <c r="K88" s="42">
        <v>38876817</v>
      </c>
      <c r="L88" s="95"/>
      <c r="M88" s="39">
        <f>(K88/$BJ88)</f>
        <v>162.90784561038873</v>
      </c>
      <c r="N88" s="95"/>
      <c r="O88" s="39">
        <f>IF(M$195,M88/M$195*100,0)</f>
        <v>141.86331017078894</v>
      </c>
      <c r="P88" s="95"/>
      <c r="Q88" s="42">
        <v>21953332</v>
      </c>
      <c r="R88" s="95"/>
      <c r="S88" s="39">
        <f>(Q88/$BJ88)</f>
        <v>91.992356783982771</v>
      </c>
      <c r="T88" s="95"/>
      <c r="U88" s="39">
        <f>IF(S$195,S88/S$195*100,0)</f>
        <v>72.238811876950948</v>
      </c>
      <c r="V88" s="95"/>
      <c r="W88" s="42">
        <v>64483789</v>
      </c>
      <c r="X88" s="95"/>
      <c r="Y88" s="39">
        <f>(W88/$BJ88)</f>
        <v>270.21026805730736</v>
      </c>
      <c r="Z88" s="95"/>
      <c r="AA88" s="39">
        <f>IF(Y$195,Y88/Y$195*100,0)</f>
        <v>113.83385585750649</v>
      </c>
      <c r="AB88" s="95"/>
      <c r="AC88" s="95"/>
      <c r="AD88" s="42">
        <v>32622636</v>
      </c>
      <c r="AE88" s="95"/>
      <c r="AF88" s="39">
        <f>(AD88/$BJ88)</f>
        <v>136.70057785059691</v>
      </c>
      <c r="AG88" s="95"/>
      <c r="AH88" s="39">
        <f>IF(AF$195,AF88/AF$195*100,0)</f>
        <v>131.19389242422798</v>
      </c>
      <c r="AI88" s="95"/>
      <c r="AJ88" s="42">
        <v>581460</v>
      </c>
      <c r="AK88" s="95"/>
      <c r="AL88" s="39">
        <f>(AJ88/$BJ88)</f>
        <v>2.4365265270718184</v>
      </c>
      <c r="AM88" s="95"/>
      <c r="AN88" s="39">
        <f>IF(AL$195,AL88/AL$195*100,0)</f>
        <v>295.43585781481198</v>
      </c>
      <c r="AO88" s="95"/>
      <c r="AP88" s="42">
        <f>(E88+K88+Q88+W88+AD88+AJ88)</f>
        <v>692958737</v>
      </c>
      <c r="AQ88" s="95"/>
      <c r="AR88" s="42">
        <v>105967087</v>
      </c>
      <c r="AS88" s="95"/>
      <c r="AT88" s="47">
        <f>IF($AP88,AR88/$AP88*100,0)</f>
        <v>15.291976468722984</v>
      </c>
      <c r="AU88" s="95"/>
      <c r="AV88" s="42">
        <v>44291404</v>
      </c>
      <c r="AW88" s="95"/>
      <c r="AX88" s="47">
        <f>IF($AP88,AV88/$AP88*100,0)</f>
        <v>6.391636562914135</v>
      </c>
      <c r="AY88" s="95"/>
      <c r="AZ88" s="42">
        <v>810723</v>
      </c>
      <c r="BA88" s="95"/>
      <c r="BB88" s="47">
        <f>IF($AP88,AZ88/$AP88*100,0)</f>
        <v>0.11699441203524359</v>
      </c>
      <c r="BC88" s="95"/>
      <c r="BD88" s="42">
        <v>18661285</v>
      </c>
      <c r="BE88" s="95"/>
      <c r="BF88" s="42">
        <v>16988</v>
      </c>
      <c r="BG88" s="95"/>
      <c r="BH88" s="83">
        <v>7</v>
      </c>
      <c r="BI88" s="95"/>
      <c r="BJ88" s="96">
        <v>238643</v>
      </c>
      <c r="BK88" s="95"/>
      <c r="BL88" s="41">
        <f>IF(E88,BJ88,0)</f>
        <v>238643</v>
      </c>
      <c r="BM88" s="95"/>
      <c r="BN88" s="41">
        <f>IF(K88,BJ88,0)</f>
        <v>238643</v>
      </c>
      <c r="BO88" s="95"/>
      <c r="BP88" s="41">
        <f>IF(Q88,BJ88,0)</f>
        <v>238643</v>
      </c>
      <c r="BQ88" s="95"/>
      <c r="BR88" s="41">
        <f>IF(W88,BJ88,0)</f>
        <v>238643</v>
      </c>
      <c r="BS88" s="95"/>
      <c r="BT88" s="41">
        <f>IF(AD88,BJ88,0)</f>
        <v>238643</v>
      </c>
      <c r="BU88" s="95"/>
      <c r="BV88" s="41">
        <f>IF(AJ88,BJ88,0)</f>
        <v>238643</v>
      </c>
    </row>
    <row r="89" spans="1:74" ht="11.25" x14ac:dyDescent="0.25">
      <c r="A89" s="83">
        <v>8</v>
      </c>
      <c r="B89" s="95"/>
      <c r="C89" s="83" t="s">
        <v>130</v>
      </c>
      <c r="D89" s="95"/>
      <c r="E89" s="42">
        <v>101883447</v>
      </c>
      <c r="F89" s="95"/>
      <c r="G89" s="39">
        <f>(E89/$BJ89)</f>
        <v>1314.8456773394246</v>
      </c>
      <c r="H89" s="95"/>
      <c r="I89" s="39">
        <f>IF(G$195,G89/G$195*100,0)</f>
        <v>72.420814873492219</v>
      </c>
      <c r="J89" s="95"/>
      <c r="K89" s="42">
        <v>6346981</v>
      </c>
      <c r="L89" s="95"/>
      <c r="M89" s="39">
        <f>(K89/$BJ89)</f>
        <v>81.910268819285818</v>
      </c>
      <c r="N89" s="95"/>
      <c r="O89" s="39">
        <f>IF(M$195,M89/M$195*100,0)</f>
        <v>71.329050041418185</v>
      </c>
      <c r="P89" s="95"/>
      <c r="Q89" s="42">
        <v>8567329</v>
      </c>
      <c r="R89" s="95"/>
      <c r="S89" s="39">
        <f>(Q89/$BJ89)</f>
        <v>110.56472698646225</v>
      </c>
      <c r="T89" s="95"/>
      <c r="U89" s="39">
        <f>IF(S$195,S89/S$195*100,0)</f>
        <v>86.823131749486322</v>
      </c>
      <c r="V89" s="95"/>
      <c r="W89" s="42">
        <v>10687349</v>
      </c>
      <c r="X89" s="95"/>
      <c r="Y89" s="39">
        <f>(W89/$BJ89)</f>
        <v>137.92441312736329</v>
      </c>
      <c r="Z89" s="95"/>
      <c r="AA89" s="39">
        <f>IF(Y$195,Y89/Y$195*100,0)</f>
        <v>58.104630427447809</v>
      </c>
      <c r="AB89" s="95"/>
      <c r="AC89" s="95"/>
      <c r="AD89" s="42">
        <v>5482052</v>
      </c>
      <c r="AE89" s="95"/>
      <c r="AF89" s="39">
        <f>(AD89/$BJ89)</f>
        <v>70.748022248893363</v>
      </c>
      <c r="AG89" s="95"/>
      <c r="AH89" s="39">
        <f>IF(AF$195,AF89/AF$195*100,0)</f>
        <v>67.898092064339252</v>
      </c>
      <c r="AI89" s="95"/>
      <c r="AJ89" s="42">
        <v>142585</v>
      </c>
      <c r="AK89" s="95"/>
      <c r="AL89" s="39">
        <f>(AJ89/$BJ89)</f>
        <v>1.8401151160839884</v>
      </c>
      <c r="AM89" s="95"/>
      <c r="AN89" s="39">
        <f>IF(AL$195,AL89/AL$195*100,0)</f>
        <v>223.11925676081566</v>
      </c>
      <c r="AO89" s="95"/>
      <c r="AP89" s="42">
        <f>(E89+K89+Q89+W89+AD89+AJ89)</f>
        <v>133109743</v>
      </c>
      <c r="AQ89" s="95"/>
      <c r="AR89" s="42">
        <v>65523376</v>
      </c>
      <c r="AS89" s="95"/>
      <c r="AT89" s="47">
        <f>IF($AP89,AR89/$AP89*100,0)</f>
        <v>49.225078888477761</v>
      </c>
      <c r="AU89" s="95"/>
      <c r="AV89" s="42">
        <v>16488375</v>
      </c>
      <c r="AW89" s="95"/>
      <c r="AX89" s="47">
        <f>IF($AP89,AV89/$AP89*100,0)</f>
        <v>12.387053440558441</v>
      </c>
      <c r="AY89" s="95"/>
      <c r="AZ89" s="42">
        <v>3109049</v>
      </c>
      <c r="BA89" s="95"/>
      <c r="BB89" s="47">
        <f>IF($AP89,AZ89/$AP89*100,0)</f>
        <v>2.3357035555241064</v>
      </c>
      <c r="BC89" s="95"/>
      <c r="BD89" s="42">
        <v>2947224</v>
      </c>
      <c r="BE89" s="95"/>
      <c r="BF89" s="42">
        <v>35541</v>
      </c>
      <c r="BG89" s="95"/>
      <c r="BH89" s="83">
        <v>8</v>
      </c>
      <c r="BI89" s="95"/>
      <c r="BJ89" s="96">
        <v>77487</v>
      </c>
      <c r="BK89" s="95"/>
      <c r="BL89" s="41">
        <f>IF(E89,BJ89,0)</f>
        <v>77487</v>
      </c>
      <c r="BM89" s="95"/>
      <c r="BN89" s="41">
        <f>IF(K89,BJ89,0)</f>
        <v>77487</v>
      </c>
      <c r="BO89" s="95"/>
      <c r="BP89" s="41">
        <f>IF(Q89,BJ89,0)</f>
        <v>77487</v>
      </c>
      <c r="BQ89" s="95"/>
      <c r="BR89" s="41">
        <f>IF(W89,BJ89,0)</f>
        <v>77487</v>
      </c>
      <c r="BS89" s="95"/>
      <c r="BT89" s="41">
        <f>IF(AD89,BJ89,0)</f>
        <v>77487</v>
      </c>
      <c r="BU89" s="95"/>
      <c r="BV89" s="41">
        <f>IF(AJ89,BJ89,0)</f>
        <v>77487</v>
      </c>
    </row>
    <row r="90" spans="1:74" ht="11.25" x14ac:dyDescent="0.25">
      <c r="A90" s="83">
        <v>9</v>
      </c>
      <c r="B90" s="95"/>
      <c r="C90" s="83" t="s">
        <v>131</v>
      </c>
      <c r="D90" s="95"/>
      <c r="E90" s="42">
        <v>7150059</v>
      </c>
      <c r="F90" s="95"/>
      <c r="G90" s="39">
        <f>(E90/$BJ90)</f>
        <v>1698.7548111190306</v>
      </c>
      <c r="H90" s="95"/>
      <c r="I90" s="39">
        <f>IF(G$195,G90/G$195*100,0)</f>
        <v>93.566271549407745</v>
      </c>
      <c r="J90" s="95"/>
      <c r="K90" s="42">
        <v>495694</v>
      </c>
      <c r="L90" s="95"/>
      <c r="M90" s="39">
        <f>(K90/$BJ90)</f>
        <v>117.77001663102875</v>
      </c>
      <c r="N90" s="95"/>
      <c r="O90" s="39">
        <f>IF(M$195,M90/M$195*100,0)</f>
        <v>102.5564136309539</v>
      </c>
      <c r="P90" s="95"/>
      <c r="Q90" s="42">
        <v>792384</v>
      </c>
      <c r="R90" s="95"/>
      <c r="S90" s="39">
        <f>(Q90/$BJ90)</f>
        <v>188.25944404846757</v>
      </c>
      <c r="T90" s="95"/>
      <c r="U90" s="39">
        <f>IF(S$195,S90/S$195*100,0)</f>
        <v>147.83444014388508</v>
      </c>
      <c r="V90" s="95"/>
      <c r="W90" s="42">
        <v>1613594</v>
      </c>
      <c r="X90" s="95"/>
      <c r="Y90" s="39">
        <f>(W90/$BJ90)</f>
        <v>383.36754573532903</v>
      </c>
      <c r="Z90" s="95"/>
      <c r="AA90" s="39">
        <f>IF(Y$195,Y90/Y$195*100,0)</f>
        <v>161.50461733166287</v>
      </c>
      <c r="AB90" s="95"/>
      <c r="AC90" s="95"/>
      <c r="AD90" s="42">
        <v>937225</v>
      </c>
      <c r="AE90" s="95"/>
      <c r="AF90" s="39">
        <f>(AD90/$BJ90)</f>
        <v>222.67165597529103</v>
      </c>
      <c r="AG90" s="95"/>
      <c r="AH90" s="39">
        <f>IF(AF$195,AF90/AF$195*100,0)</f>
        <v>213.70181267174121</v>
      </c>
      <c r="AI90" s="95"/>
      <c r="AJ90" s="42">
        <v>5749</v>
      </c>
      <c r="AK90" s="95"/>
      <c r="AL90" s="39">
        <f>(AJ90/$BJ90)</f>
        <v>1.3658826324542648</v>
      </c>
      <c r="AM90" s="95"/>
      <c r="AN90" s="39">
        <f>IF(AL$195,AL90/AL$195*100,0)</f>
        <v>165.61720248473409</v>
      </c>
      <c r="AO90" s="95"/>
      <c r="AP90" s="42">
        <f>(E90+K90+Q90+W90+AD90+AJ90)</f>
        <v>10994705</v>
      </c>
      <c r="AQ90" s="95"/>
      <c r="AR90" s="42">
        <v>2246381</v>
      </c>
      <c r="AS90" s="95"/>
      <c r="AT90" s="47">
        <f>IF($AP90,AR90/$AP90*100,0)</f>
        <v>20.431480426259732</v>
      </c>
      <c r="AU90" s="95"/>
      <c r="AV90" s="42">
        <v>865358</v>
      </c>
      <c r="AW90" s="95"/>
      <c r="AX90" s="47">
        <f>IF($AP90,AV90/$AP90*100,0)</f>
        <v>7.8706795680284287</v>
      </c>
      <c r="AY90" s="95"/>
      <c r="AZ90" s="42">
        <v>25496</v>
      </c>
      <c r="BA90" s="95"/>
      <c r="BB90" s="47">
        <f>IF($AP90,AZ90/$AP90*100,0)</f>
        <v>0.23189344325291128</v>
      </c>
      <c r="BC90" s="95"/>
      <c r="BD90" s="42">
        <v>24662</v>
      </c>
      <c r="BE90" s="95"/>
      <c r="BF90" s="42">
        <v>14170</v>
      </c>
      <c r="BG90" s="95"/>
      <c r="BH90" s="83">
        <v>9</v>
      </c>
      <c r="BI90" s="95"/>
      <c r="BJ90" s="96">
        <v>4209</v>
      </c>
      <c r="BK90" s="95"/>
      <c r="BL90" s="41">
        <f>IF(E90,BJ90,0)</f>
        <v>4209</v>
      </c>
      <c r="BM90" s="95"/>
      <c r="BN90" s="41">
        <f>IF(K90,BJ90,0)</f>
        <v>4209</v>
      </c>
      <c r="BO90" s="95"/>
      <c r="BP90" s="41">
        <f>IF(Q90,BJ90,0)</f>
        <v>4209</v>
      </c>
      <c r="BQ90" s="95"/>
      <c r="BR90" s="41">
        <f>IF(W90,BJ90,0)</f>
        <v>4209</v>
      </c>
      <c r="BS90" s="95"/>
      <c r="BT90" s="41">
        <f>IF(AD90,BJ90,0)</f>
        <v>4209</v>
      </c>
      <c r="BU90" s="95"/>
      <c r="BV90" s="41">
        <f>IF(AJ90,BJ90,0)</f>
        <v>4209</v>
      </c>
    </row>
    <row r="91" spans="1:74" ht="11.25" x14ac:dyDescent="0.25">
      <c r="A91" s="83">
        <v>10</v>
      </c>
      <c r="B91" s="95"/>
      <c r="C91" s="83" t="s">
        <v>132</v>
      </c>
      <c r="D91" s="95"/>
      <c r="E91" s="42">
        <v>0</v>
      </c>
      <c r="F91" s="95"/>
      <c r="G91" s="39">
        <v>0</v>
      </c>
      <c r="H91" s="95"/>
      <c r="I91" s="39">
        <f>IF(G$195,G91/G$195*100,0)</f>
        <v>0</v>
      </c>
      <c r="J91" s="95"/>
      <c r="K91" s="42">
        <v>0</v>
      </c>
      <c r="L91" s="95"/>
      <c r="M91" s="39">
        <v>0</v>
      </c>
      <c r="N91" s="95"/>
      <c r="O91" s="39">
        <f>IF(M$195,M91/M$195*100,0)</f>
        <v>0</v>
      </c>
      <c r="P91" s="95"/>
      <c r="Q91" s="42">
        <v>0</v>
      </c>
      <c r="R91" s="95"/>
      <c r="S91" s="39">
        <v>0</v>
      </c>
      <c r="T91" s="95"/>
      <c r="U91" s="39">
        <f>IF(S$195,S91/S$195*100,0)</f>
        <v>0</v>
      </c>
      <c r="V91" s="95"/>
      <c r="W91" s="42">
        <v>0</v>
      </c>
      <c r="X91" s="95"/>
      <c r="Y91" s="39">
        <v>0</v>
      </c>
      <c r="Z91" s="95"/>
      <c r="AA91" s="39">
        <f>IF(Y$195,Y91/Y$195*100,0)</f>
        <v>0</v>
      </c>
      <c r="AB91" s="95"/>
      <c r="AC91" s="95"/>
      <c r="AD91" s="42">
        <v>0</v>
      </c>
      <c r="AE91" s="95"/>
      <c r="AF91" s="39">
        <v>0</v>
      </c>
      <c r="AG91" s="95"/>
      <c r="AH91" s="39">
        <f>IF(AF$195,AF91/AF$195*100,0)</f>
        <v>0</v>
      </c>
      <c r="AI91" s="95"/>
      <c r="AJ91" s="42">
        <v>0</v>
      </c>
      <c r="AK91" s="95"/>
      <c r="AL91" s="39">
        <v>0</v>
      </c>
      <c r="AM91" s="95"/>
      <c r="AN91" s="39">
        <f>IF(AL$195,AL91/AL$195*100,0)</f>
        <v>0</v>
      </c>
      <c r="AO91" s="95"/>
      <c r="AP91" s="42">
        <f>(E91+K91+Q91+W91+AD91+AJ91)</f>
        <v>0</v>
      </c>
      <c r="AQ91" s="95"/>
      <c r="AR91" s="42">
        <v>0</v>
      </c>
      <c r="AS91" s="95"/>
      <c r="AT91" s="47">
        <f>IF($AP91,AR91/$AP91*100,0)</f>
        <v>0</v>
      </c>
      <c r="AU91" s="95"/>
      <c r="AV91" s="42">
        <v>0</v>
      </c>
      <c r="AW91" s="95"/>
      <c r="AX91" s="47">
        <f>IF($AP91,AV91/$AP91*100,0)</f>
        <v>0</v>
      </c>
      <c r="AY91" s="95"/>
      <c r="AZ91" s="42">
        <v>0</v>
      </c>
      <c r="BA91" s="95"/>
      <c r="BB91" s="47">
        <f>IF($AP91,AZ91/$AP91*100,0)</f>
        <v>0</v>
      </c>
      <c r="BC91" s="95"/>
      <c r="BD91" s="42">
        <v>0</v>
      </c>
      <c r="BE91" s="95"/>
      <c r="BF91" s="42"/>
      <c r="BG91" s="95"/>
      <c r="BH91" s="83">
        <v>10</v>
      </c>
      <c r="BI91" s="95"/>
      <c r="BJ91" s="96">
        <v>0</v>
      </c>
      <c r="BK91" s="95"/>
      <c r="BL91" s="41">
        <f>IF(E91,BJ91,0)</f>
        <v>0</v>
      </c>
      <c r="BM91" s="95"/>
      <c r="BN91" s="41">
        <f>IF(K91,BJ91,0)</f>
        <v>0</v>
      </c>
      <c r="BO91" s="95"/>
      <c r="BP91" s="41">
        <f>IF(Q91,BJ91,0)</f>
        <v>0</v>
      </c>
      <c r="BQ91" s="95"/>
      <c r="BR91" s="41">
        <f>IF(W91,BJ91,0)</f>
        <v>0</v>
      </c>
      <c r="BS91" s="95"/>
      <c r="BT91" s="41">
        <f>IF(AD91,BJ91,0)</f>
        <v>0</v>
      </c>
      <c r="BU91" s="95"/>
      <c r="BV91" s="41">
        <f>IF(AJ91,BJ91,0)</f>
        <v>0</v>
      </c>
    </row>
    <row r="92" spans="1:74" ht="11.25" x14ac:dyDescent="0.25">
      <c r="A92" s="83">
        <v>11</v>
      </c>
      <c r="B92" s="95"/>
      <c r="C92" s="83" t="s">
        <v>133</v>
      </c>
      <c r="D92" s="95"/>
      <c r="E92" s="42">
        <v>6736000</v>
      </c>
      <c r="F92" s="95"/>
      <c r="G92" s="39">
        <f>(E92/$BJ92)</f>
        <v>1074.3221690590112</v>
      </c>
      <c r="H92" s="95"/>
      <c r="I92" s="39">
        <f>IF(G$195,G92/G$195*100,0)</f>
        <v>59.172941935927668</v>
      </c>
      <c r="J92" s="95"/>
      <c r="K92" s="42">
        <v>799775</v>
      </c>
      <c r="L92" s="95"/>
      <c r="M92" s="39">
        <f>(K92/$BJ92)</f>
        <v>127.55582137161085</v>
      </c>
      <c r="N92" s="95"/>
      <c r="O92" s="39">
        <f>IF(M$195,M92/M$195*100,0)</f>
        <v>111.07808211157521</v>
      </c>
      <c r="P92" s="95"/>
      <c r="Q92" s="42">
        <v>642835</v>
      </c>
      <c r="R92" s="95"/>
      <c r="S92" s="39">
        <f>(Q92/$BJ92)</f>
        <v>102.52551834130782</v>
      </c>
      <c r="T92" s="95"/>
      <c r="U92" s="39">
        <f>IF(S$195,S92/S$195*100,0)</f>
        <v>80.510184660625725</v>
      </c>
      <c r="V92" s="95"/>
      <c r="W92" s="42">
        <v>1272736</v>
      </c>
      <c r="X92" s="95"/>
      <c r="Y92" s="39">
        <f>(W92/$BJ92)</f>
        <v>202.98819776714512</v>
      </c>
      <c r="Z92" s="95"/>
      <c r="AA92" s="39">
        <f>IF(Y$195,Y92/Y$195*100,0)</f>
        <v>85.514623154511668</v>
      </c>
      <c r="AB92" s="95"/>
      <c r="AC92" s="95"/>
      <c r="AD92" s="42">
        <v>506679</v>
      </c>
      <c r="AE92" s="95"/>
      <c r="AF92" s="39">
        <f>(AD92/$BJ92)</f>
        <v>80.810047846889958</v>
      </c>
      <c r="AG92" s="95"/>
      <c r="AH92" s="39">
        <f>IF(AF$195,AF92/AF$195*100,0)</f>
        <v>77.55479084813031</v>
      </c>
      <c r="AI92" s="95"/>
      <c r="AJ92" s="42">
        <v>9727</v>
      </c>
      <c r="AK92" s="95"/>
      <c r="AL92" s="39">
        <f>(AJ92/$BJ92)</f>
        <v>1.5513556618819777</v>
      </c>
      <c r="AM92" s="95"/>
      <c r="AN92" s="39">
        <f>IF(AL$195,AL92/AL$195*100,0)</f>
        <v>188.10634140510552</v>
      </c>
      <c r="AO92" s="95"/>
      <c r="AP92" s="42">
        <f>(E92+K92+Q92+W92+AD92+AJ92)</f>
        <v>9967752</v>
      </c>
      <c r="AQ92" s="95"/>
      <c r="AR92" s="42">
        <v>5418794</v>
      </c>
      <c r="AS92" s="95"/>
      <c r="AT92" s="47">
        <f>IF($AP92,AR92/$AP92*100,0)</f>
        <v>54.363250610568961</v>
      </c>
      <c r="AU92" s="95"/>
      <c r="AV92" s="42">
        <v>1917577</v>
      </c>
      <c r="AW92" s="95"/>
      <c r="AX92" s="47">
        <f>IF($AP92,AV92/$AP92*100,0)</f>
        <v>19.237808083507694</v>
      </c>
      <c r="AY92" s="95"/>
      <c r="AZ92" s="42">
        <v>0</v>
      </c>
      <c r="BA92" s="95"/>
      <c r="BB92" s="47">
        <f>IF($AP92,AZ92/$AP92*100,0)</f>
        <v>0</v>
      </c>
      <c r="BC92" s="95"/>
      <c r="BD92" s="42">
        <v>269656</v>
      </c>
      <c r="BE92" s="95"/>
      <c r="BF92" s="42">
        <v>0</v>
      </c>
      <c r="BG92" s="95"/>
      <c r="BH92" s="83">
        <v>11</v>
      </c>
      <c r="BI92" s="95"/>
      <c r="BJ92" s="96">
        <v>6270</v>
      </c>
      <c r="BK92" s="95"/>
      <c r="BL92" s="41">
        <f>IF(E92,BJ92,0)</f>
        <v>6270</v>
      </c>
      <c r="BM92" s="95"/>
      <c r="BN92" s="41">
        <f>IF(K92,BJ92,0)</f>
        <v>6270</v>
      </c>
      <c r="BO92" s="95"/>
      <c r="BP92" s="41">
        <f>IF(Q92,BJ92,0)</f>
        <v>6270</v>
      </c>
      <c r="BQ92" s="95"/>
      <c r="BR92" s="41">
        <f>IF(W92,BJ92,0)</f>
        <v>6270</v>
      </c>
      <c r="BS92" s="95"/>
      <c r="BT92" s="41">
        <f>IF(AD92,BJ92,0)</f>
        <v>6270</v>
      </c>
      <c r="BU92" s="95"/>
      <c r="BV92" s="41">
        <f>IF(AJ92,BJ92,0)</f>
        <v>6270</v>
      </c>
    </row>
    <row r="93" spans="1:74" ht="11.25" x14ac:dyDescent="0.25">
      <c r="A93" s="83">
        <v>12</v>
      </c>
      <c r="B93" s="95"/>
      <c r="C93" s="83" t="s">
        <v>134</v>
      </c>
      <c r="D93" s="95"/>
      <c r="E93" s="42">
        <v>46355633</v>
      </c>
      <c r="F93" s="95"/>
      <c r="G93" s="39">
        <f>(E93/$BJ93)</f>
        <v>1379.7961959757115</v>
      </c>
      <c r="H93" s="95"/>
      <c r="I93" s="39">
        <f>IF(G$195,G93/G$195*100,0)</f>
        <v>75.998245721204981</v>
      </c>
      <c r="J93" s="95"/>
      <c r="K93" s="42">
        <v>2807003</v>
      </c>
      <c r="L93" s="95"/>
      <c r="M93" s="39">
        <f>(K93/$BJ93)</f>
        <v>83.551702583640903</v>
      </c>
      <c r="N93" s="95"/>
      <c r="O93" s="39">
        <f>IF(M$195,M93/M$195*100,0)</f>
        <v>72.75844238507743</v>
      </c>
      <c r="P93" s="95"/>
      <c r="Q93" s="42">
        <v>4188542</v>
      </c>
      <c r="R93" s="95"/>
      <c r="S93" s="39">
        <f>(Q93/$BJ93)</f>
        <v>124.67383021788308</v>
      </c>
      <c r="T93" s="95"/>
      <c r="U93" s="39">
        <f>IF(S$195,S93/S$195*100,0)</f>
        <v>97.902583235661879</v>
      </c>
      <c r="V93" s="95"/>
      <c r="W93" s="42">
        <v>5169361</v>
      </c>
      <c r="X93" s="95"/>
      <c r="Y93" s="39">
        <f>(W93/$BJ93)</f>
        <v>153.86834742231218</v>
      </c>
      <c r="Z93" s="95"/>
      <c r="AA93" s="39">
        <f>IF(Y$195,Y93/Y$195*100,0)</f>
        <v>64.821471839069673</v>
      </c>
      <c r="AB93" s="95"/>
      <c r="AC93" s="95"/>
      <c r="AD93" s="42">
        <v>2207616</v>
      </c>
      <c r="AE93" s="95"/>
      <c r="AF93" s="39">
        <f>(AD93/$BJ93)</f>
        <v>65.710679842838431</v>
      </c>
      <c r="AG93" s="95"/>
      <c r="AH93" s="39">
        <f>IF(AF$195,AF93/AF$195*100,0)</f>
        <v>63.06366803983915</v>
      </c>
      <c r="AI93" s="95"/>
      <c r="AJ93" s="42">
        <v>42140</v>
      </c>
      <c r="AK93" s="95"/>
      <c r="AL93" s="39">
        <f>(AJ93/$BJ93)</f>
        <v>1.2543159899988094</v>
      </c>
      <c r="AM93" s="95"/>
      <c r="AN93" s="39">
        <f>IF(AL$195,AL93/AL$195*100,0)</f>
        <v>152.08942581120957</v>
      </c>
      <c r="AO93" s="95"/>
      <c r="AP93" s="42">
        <f>(E93+K93+Q93+W93+AD93+AJ93)</f>
        <v>60770295</v>
      </c>
      <c r="AQ93" s="95"/>
      <c r="AR93" s="42">
        <v>28744316</v>
      </c>
      <c r="AS93" s="95"/>
      <c r="AT93" s="47">
        <f>IF($AP93,AR93/$AP93*100,0)</f>
        <v>47.299944816789193</v>
      </c>
      <c r="AU93" s="95"/>
      <c r="AV93" s="42">
        <v>6026667</v>
      </c>
      <c r="AW93" s="95"/>
      <c r="AX93" s="47">
        <f>IF($AP93,AV93/$AP93*100,0)</f>
        <v>9.9171264513361344</v>
      </c>
      <c r="AY93" s="95"/>
      <c r="AZ93" s="42">
        <v>380100</v>
      </c>
      <c r="BA93" s="95"/>
      <c r="BB93" s="47">
        <f>IF($AP93,AZ93/$AP93*100,0)</f>
        <v>0.62547005901485253</v>
      </c>
      <c r="BC93" s="95"/>
      <c r="BD93" s="42">
        <v>2084298</v>
      </c>
      <c r="BE93" s="95"/>
      <c r="BF93" s="42">
        <v>5563</v>
      </c>
      <c r="BG93" s="95"/>
      <c r="BH93" s="83">
        <v>12</v>
      </c>
      <c r="BI93" s="95"/>
      <c r="BJ93" s="96">
        <v>33596</v>
      </c>
      <c r="BK93" s="95"/>
      <c r="BL93" s="41">
        <f>IF(E93,BJ93,0)</f>
        <v>33596</v>
      </c>
      <c r="BM93" s="95"/>
      <c r="BN93" s="41">
        <f>IF(K93,BJ93,0)</f>
        <v>33596</v>
      </c>
      <c r="BO93" s="95"/>
      <c r="BP93" s="41">
        <f>IF(Q93,BJ93,0)</f>
        <v>33596</v>
      </c>
      <c r="BQ93" s="95"/>
      <c r="BR93" s="41">
        <f>IF(W93,BJ93,0)</f>
        <v>33596</v>
      </c>
      <c r="BS93" s="95"/>
      <c r="BT93" s="41">
        <f>IF(AD93,BJ93,0)</f>
        <v>33596</v>
      </c>
      <c r="BU93" s="95"/>
      <c r="BV93" s="41">
        <f>IF(AJ93,BJ93,0)</f>
        <v>33596</v>
      </c>
    </row>
    <row r="94" spans="1:74" ht="11.25" x14ac:dyDescent="0.25">
      <c r="A94" s="83">
        <v>13</v>
      </c>
      <c r="B94" s="95"/>
      <c r="C94" s="83" t="s">
        <v>135</v>
      </c>
      <c r="D94" s="95"/>
      <c r="E94" s="42">
        <v>0</v>
      </c>
      <c r="F94" s="95"/>
      <c r="G94" s="39">
        <v>0</v>
      </c>
      <c r="H94" s="95"/>
      <c r="I94" s="39">
        <f>IF(G$195,G94/G$195*100,0)</f>
        <v>0</v>
      </c>
      <c r="J94" s="95"/>
      <c r="K94" s="42">
        <v>0</v>
      </c>
      <c r="L94" s="95"/>
      <c r="M94" s="39">
        <v>0</v>
      </c>
      <c r="N94" s="95"/>
      <c r="O94" s="39">
        <f>IF(M$195,M94/M$195*100,0)</f>
        <v>0</v>
      </c>
      <c r="P94" s="95"/>
      <c r="Q94" s="42">
        <v>0</v>
      </c>
      <c r="R94" s="95"/>
      <c r="S94" s="39">
        <v>0</v>
      </c>
      <c r="T94" s="95"/>
      <c r="U94" s="39">
        <f>IF(S$195,S94/S$195*100,0)</f>
        <v>0</v>
      </c>
      <c r="V94" s="95"/>
      <c r="W94" s="42">
        <v>0</v>
      </c>
      <c r="X94" s="95"/>
      <c r="Y94" s="39">
        <v>0</v>
      </c>
      <c r="Z94" s="95"/>
      <c r="AA94" s="39">
        <f>IF(Y$195,Y94/Y$195*100,0)</f>
        <v>0</v>
      </c>
      <c r="AB94" s="95"/>
      <c r="AC94" s="95"/>
      <c r="AD94" s="42">
        <v>0</v>
      </c>
      <c r="AE94" s="95"/>
      <c r="AF94" s="39">
        <v>0</v>
      </c>
      <c r="AG94" s="95"/>
      <c r="AH94" s="39">
        <f>IF(AF$195,AF94/AF$195*100,0)</f>
        <v>0</v>
      </c>
      <c r="AI94" s="95"/>
      <c r="AJ94" s="42">
        <v>0</v>
      </c>
      <c r="AK94" s="95"/>
      <c r="AL94" s="39">
        <v>0</v>
      </c>
      <c r="AM94" s="95"/>
      <c r="AN94" s="39">
        <f>IF(AL$195,AL94/AL$195*100,0)</f>
        <v>0</v>
      </c>
      <c r="AO94" s="95"/>
      <c r="AP94" s="42">
        <f>(E94+K94+Q94+W94+AD94+AJ94)</f>
        <v>0</v>
      </c>
      <c r="AQ94" s="95"/>
      <c r="AR94" s="42">
        <v>0</v>
      </c>
      <c r="AS94" s="95"/>
      <c r="AT94" s="47">
        <f>IF($AP94,AR94/$AP94*100,0)</f>
        <v>0</v>
      </c>
      <c r="AU94" s="95"/>
      <c r="AV94" s="42">
        <v>0</v>
      </c>
      <c r="AW94" s="95"/>
      <c r="AX94" s="47">
        <f>IF($AP94,AV94/$AP94*100,0)</f>
        <v>0</v>
      </c>
      <c r="AY94" s="95"/>
      <c r="AZ94" s="42">
        <v>0</v>
      </c>
      <c r="BA94" s="95"/>
      <c r="BB94" s="47">
        <f>IF($AP94,AZ94/$AP94*100,0)</f>
        <v>0</v>
      </c>
      <c r="BC94" s="95"/>
      <c r="BD94" s="42">
        <v>0</v>
      </c>
      <c r="BE94" s="95"/>
      <c r="BF94" s="42"/>
      <c r="BG94" s="95"/>
      <c r="BH94" s="83">
        <v>13</v>
      </c>
      <c r="BI94" s="95"/>
      <c r="BJ94" s="96">
        <v>0</v>
      </c>
      <c r="BK94" s="95"/>
      <c r="BL94" s="41">
        <f>IF(E94,BJ94,0)</f>
        <v>0</v>
      </c>
      <c r="BM94" s="95"/>
      <c r="BN94" s="41">
        <f>IF(K94,BJ94,0)</f>
        <v>0</v>
      </c>
      <c r="BO94" s="95"/>
      <c r="BP94" s="41">
        <f>IF(Q94,BJ94,0)</f>
        <v>0</v>
      </c>
      <c r="BQ94" s="95"/>
      <c r="BR94" s="41">
        <f>IF(W94,BJ94,0)</f>
        <v>0</v>
      </c>
      <c r="BS94" s="95"/>
      <c r="BT94" s="41">
        <f>IF(AD94,BJ94,0)</f>
        <v>0</v>
      </c>
      <c r="BU94" s="95"/>
      <c r="BV94" s="41">
        <f>IF(AJ94,BJ94,0)</f>
        <v>0</v>
      </c>
    </row>
    <row r="95" spans="1:74" ht="11.25" x14ac:dyDescent="0.25">
      <c r="A95" s="83">
        <v>14</v>
      </c>
      <c r="B95" s="95"/>
      <c r="C95" s="83" t="s">
        <v>136</v>
      </c>
      <c r="D95" s="95"/>
      <c r="E95" s="42">
        <v>0</v>
      </c>
      <c r="F95" s="95"/>
      <c r="G95" s="39">
        <v>0</v>
      </c>
      <c r="H95" s="95"/>
      <c r="I95" s="39">
        <f>IF(G$195,G95/G$195*100,0)</f>
        <v>0</v>
      </c>
      <c r="J95" s="95"/>
      <c r="K95" s="42">
        <v>0</v>
      </c>
      <c r="L95" s="95"/>
      <c r="M95" s="39">
        <v>0</v>
      </c>
      <c r="N95" s="95"/>
      <c r="O95" s="39">
        <f>IF(M$195,M95/M$195*100,0)</f>
        <v>0</v>
      </c>
      <c r="P95" s="95"/>
      <c r="Q95" s="42">
        <v>0</v>
      </c>
      <c r="R95" s="95"/>
      <c r="S95" s="39">
        <v>0</v>
      </c>
      <c r="T95" s="95"/>
      <c r="U95" s="39">
        <f>IF(S$195,S95/S$195*100,0)</f>
        <v>0</v>
      </c>
      <c r="V95" s="95"/>
      <c r="W95" s="42">
        <v>0</v>
      </c>
      <c r="X95" s="95"/>
      <c r="Y95" s="39">
        <v>0</v>
      </c>
      <c r="Z95" s="95"/>
      <c r="AA95" s="39">
        <f>IF(Y$195,Y95/Y$195*100,0)</f>
        <v>0</v>
      </c>
      <c r="AB95" s="95"/>
      <c r="AC95" s="95"/>
      <c r="AD95" s="42">
        <v>0</v>
      </c>
      <c r="AE95" s="95"/>
      <c r="AF95" s="39">
        <v>0</v>
      </c>
      <c r="AG95" s="95"/>
      <c r="AH95" s="39">
        <f>IF(AF$195,AF95/AF$195*100,0)</f>
        <v>0</v>
      </c>
      <c r="AI95" s="95"/>
      <c r="AJ95" s="42">
        <v>0</v>
      </c>
      <c r="AK95" s="95"/>
      <c r="AL95" s="39">
        <v>0</v>
      </c>
      <c r="AM95" s="95"/>
      <c r="AN95" s="39">
        <f>IF(AL$195,AL95/AL$195*100,0)</f>
        <v>0</v>
      </c>
      <c r="AO95" s="95"/>
      <c r="AP95" s="42">
        <f>(E95+K95+Q95+W95+AD95+AJ95)</f>
        <v>0</v>
      </c>
      <c r="AQ95" s="95"/>
      <c r="AR95" s="42">
        <v>0</v>
      </c>
      <c r="AS95" s="95"/>
      <c r="AT95" s="47">
        <f>IF($AP95,AR95/$AP95*100,0)</f>
        <v>0</v>
      </c>
      <c r="AU95" s="95"/>
      <c r="AV95" s="42">
        <v>0</v>
      </c>
      <c r="AW95" s="95"/>
      <c r="AX95" s="47">
        <f>IF($AP95,AV95/$AP95*100,0)</f>
        <v>0</v>
      </c>
      <c r="AY95" s="95"/>
      <c r="AZ95" s="42">
        <v>0</v>
      </c>
      <c r="BA95" s="95"/>
      <c r="BB95" s="47">
        <f>IF($AP95,AZ95/$AP95*100,0)</f>
        <v>0</v>
      </c>
      <c r="BC95" s="95"/>
      <c r="BD95" s="42">
        <v>0</v>
      </c>
      <c r="BE95" s="95"/>
      <c r="BF95" s="42"/>
      <c r="BG95" s="95"/>
      <c r="BH95" s="83">
        <v>14</v>
      </c>
      <c r="BI95" s="95"/>
      <c r="BJ95" s="96">
        <v>0</v>
      </c>
      <c r="BK95" s="95"/>
      <c r="BL95" s="41">
        <f>IF(E95,BJ95,0)</f>
        <v>0</v>
      </c>
      <c r="BM95" s="95"/>
      <c r="BN95" s="41">
        <f>IF(K95,BJ95,0)</f>
        <v>0</v>
      </c>
      <c r="BO95" s="95"/>
      <c r="BP95" s="41">
        <f>IF(Q95,BJ95,0)</f>
        <v>0</v>
      </c>
      <c r="BQ95" s="95"/>
      <c r="BR95" s="41">
        <f>IF(W95,BJ95,0)</f>
        <v>0</v>
      </c>
      <c r="BS95" s="95"/>
      <c r="BT95" s="41">
        <f>IF(AD95,BJ95,0)</f>
        <v>0</v>
      </c>
      <c r="BU95" s="95"/>
      <c r="BV95" s="41">
        <f>IF(AJ95,BJ95,0)</f>
        <v>0</v>
      </c>
    </row>
    <row r="96" spans="1:74" ht="11.25" x14ac:dyDescent="0.25">
      <c r="A96" s="83">
        <v>15</v>
      </c>
      <c r="B96" s="95"/>
      <c r="C96" s="83" t="s">
        <v>137</v>
      </c>
      <c r="D96" s="95"/>
      <c r="E96" s="42">
        <v>0</v>
      </c>
      <c r="F96" s="95"/>
      <c r="G96" s="39">
        <v>0</v>
      </c>
      <c r="H96" s="95"/>
      <c r="I96" s="39">
        <f>IF(G$195,G96/G$195*100,0)</f>
        <v>0</v>
      </c>
      <c r="J96" s="95"/>
      <c r="K96" s="42">
        <v>0</v>
      </c>
      <c r="L96" s="95"/>
      <c r="M96" s="39">
        <v>0</v>
      </c>
      <c r="N96" s="95"/>
      <c r="O96" s="39">
        <f>IF(M$195,M96/M$195*100,0)</f>
        <v>0</v>
      </c>
      <c r="P96" s="95"/>
      <c r="Q96" s="42">
        <v>0</v>
      </c>
      <c r="R96" s="95"/>
      <c r="S96" s="39">
        <v>0</v>
      </c>
      <c r="T96" s="95"/>
      <c r="U96" s="39">
        <f>IF(S$195,S96/S$195*100,0)</f>
        <v>0</v>
      </c>
      <c r="V96" s="95"/>
      <c r="W96" s="42">
        <v>0</v>
      </c>
      <c r="X96" s="95"/>
      <c r="Y96" s="39">
        <v>0</v>
      </c>
      <c r="Z96" s="95"/>
      <c r="AA96" s="39">
        <f>IF(Y$195,Y96/Y$195*100,0)</f>
        <v>0</v>
      </c>
      <c r="AB96" s="95"/>
      <c r="AC96" s="95"/>
      <c r="AD96" s="42">
        <v>0</v>
      </c>
      <c r="AE96" s="95"/>
      <c r="AF96" s="39">
        <v>0</v>
      </c>
      <c r="AG96" s="95"/>
      <c r="AH96" s="39">
        <f>IF(AF$195,AF96/AF$195*100,0)</f>
        <v>0</v>
      </c>
      <c r="AI96" s="95"/>
      <c r="AJ96" s="42">
        <v>0</v>
      </c>
      <c r="AK96" s="95"/>
      <c r="AL96" s="39">
        <v>0</v>
      </c>
      <c r="AM96" s="95"/>
      <c r="AN96" s="39">
        <f>IF(AL$195,AL96/AL$195*100,0)</f>
        <v>0</v>
      </c>
      <c r="AO96" s="95"/>
      <c r="AP96" s="42">
        <f>(E96+K96+Q96+W96+AD96+AJ96)</f>
        <v>0</v>
      </c>
      <c r="AQ96" s="95"/>
      <c r="AR96" s="42">
        <v>0</v>
      </c>
      <c r="AS96" s="95"/>
      <c r="AT96" s="47">
        <f>IF($AP96,AR96/$AP96*100,0)</f>
        <v>0</v>
      </c>
      <c r="AU96" s="95"/>
      <c r="AV96" s="42">
        <v>0</v>
      </c>
      <c r="AW96" s="95"/>
      <c r="AX96" s="47">
        <f>IF($AP96,AV96/$AP96*100,0)</f>
        <v>0</v>
      </c>
      <c r="AY96" s="95"/>
      <c r="AZ96" s="42">
        <v>0</v>
      </c>
      <c r="BA96" s="95"/>
      <c r="BB96" s="47">
        <f>IF($AP96,AZ96/$AP96*100,0)</f>
        <v>0</v>
      </c>
      <c r="BC96" s="95"/>
      <c r="BD96" s="42">
        <v>0</v>
      </c>
      <c r="BE96" s="95"/>
      <c r="BF96" s="42"/>
      <c r="BG96" s="95"/>
      <c r="BH96" s="83">
        <v>15</v>
      </c>
      <c r="BI96" s="95"/>
      <c r="BJ96" s="96">
        <v>0</v>
      </c>
      <c r="BK96" s="95"/>
      <c r="BL96" s="41">
        <f>IF(E96,BJ96,0)</f>
        <v>0</v>
      </c>
      <c r="BM96" s="95"/>
      <c r="BN96" s="41">
        <f>IF(K96,BJ96,0)</f>
        <v>0</v>
      </c>
      <c r="BO96" s="95"/>
      <c r="BP96" s="41">
        <f>IF(Q96,BJ96,0)</f>
        <v>0</v>
      </c>
      <c r="BQ96" s="95"/>
      <c r="BR96" s="41">
        <f>IF(W96,BJ96,0)</f>
        <v>0</v>
      </c>
      <c r="BS96" s="95"/>
      <c r="BT96" s="41">
        <f>IF(AD96,BJ96,0)</f>
        <v>0</v>
      </c>
      <c r="BU96" s="95"/>
      <c r="BV96" s="41">
        <f>IF(AJ96,BJ96,0)</f>
        <v>0</v>
      </c>
    </row>
    <row r="97" spans="1:74" ht="11.25" x14ac:dyDescent="0.25">
      <c r="A97" s="83">
        <v>16</v>
      </c>
      <c r="B97" s="95"/>
      <c r="C97" s="83" t="s">
        <v>138</v>
      </c>
      <c r="D97" s="95"/>
      <c r="E97" s="42">
        <v>78887485</v>
      </c>
      <c r="F97" s="95"/>
      <c r="G97" s="39">
        <f>(E97/$BJ97)</f>
        <v>1416.3940857512209</v>
      </c>
      <c r="H97" s="95"/>
      <c r="I97" s="39">
        <f>IF(G$195,G97/G$195*100,0)</f>
        <v>78.014032855673719</v>
      </c>
      <c r="J97" s="95"/>
      <c r="K97" s="42">
        <v>6874508</v>
      </c>
      <c r="L97" s="95"/>
      <c r="M97" s="39">
        <f>(K97/$BJ97)</f>
        <v>123.42911519678253</v>
      </c>
      <c r="N97" s="95"/>
      <c r="O97" s="39">
        <f>IF(M$195,M97/M$195*100,0)</f>
        <v>107.48446637213753</v>
      </c>
      <c r="P97" s="95"/>
      <c r="Q97" s="42">
        <v>6103228</v>
      </c>
      <c r="R97" s="95"/>
      <c r="S97" s="39">
        <f>(Q97/$BJ97)</f>
        <v>109.58108302212008</v>
      </c>
      <c r="T97" s="95"/>
      <c r="U97" s="39">
        <f>IF(S$195,S97/S$195*100,0)</f>
        <v>86.050705933058239</v>
      </c>
      <c r="V97" s="95"/>
      <c r="W97" s="42">
        <v>9933680</v>
      </c>
      <c r="X97" s="95"/>
      <c r="Y97" s="39">
        <f>(W97/$BJ97)</f>
        <v>178.35535765584603</v>
      </c>
      <c r="Z97" s="95"/>
      <c r="AA97" s="39">
        <f>IF(Y$195,Y97/Y$195*100,0)</f>
        <v>75.137329979272565</v>
      </c>
      <c r="AB97" s="95"/>
      <c r="AC97" s="95"/>
      <c r="AD97" s="42">
        <v>4309864</v>
      </c>
      <c r="AE97" s="95"/>
      <c r="AF97" s="39">
        <f>(AD97/$BJ97)</f>
        <v>77.381930479747197</v>
      </c>
      <c r="AG97" s="95"/>
      <c r="AH97" s="39">
        <f>IF(AF$195,AF97/AF$195*100,0)</f>
        <v>74.264767732250775</v>
      </c>
      <c r="AI97" s="95"/>
      <c r="AJ97" s="42">
        <v>0</v>
      </c>
      <c r="AK97" s="95"/>
      <c r="AL97" s="39">
        <f>(AJ97/$BJ97)</f>
        <v>0</v>
      </c>
      <c r="AM97" s="95"/>
      <c r="AN97" s="39">
        <f>IF(AL$195,AL97/AL$195*100,0)</f>
        <v>0</v>
      </c>
      <c r="AO97" s="95"/>
      <c r="AP97" s="42">
        <f>(E97+K97+Q97+W97+AD97+AJ97)</f>
        <v>106108765</v>
      </c>
      <c r="AQ97" s="95"/>
      <c r="AR97" s="42">
        <v>58387604</v>
      </c>
      <c r="AS97" s="95"/>
      <c r="AT97" s="47">
        <f>IF($AP97,AR97/$AP97*100,0)</f>
        <v>55.026183746460532</v>
      </c>
      <c r="AU97" s="95"/>
      <c r="AV97" s="42">
        <v>16776703</v>
      </c>
      <c r="AW97" s="95"/>
      <c r="AX97" s="47">
        <f>IF($AP97,AV97/$AP97*100,0)</f>
        <v>15.810855022202924</v>
      </c>
      <c r="AY97" s="95"/>
      <c r="AZ97" s="42">
        <v>0</v>
      </c>
      <c r="BA97" s="95"/>
      <c r="BB97" s="47">
        <f>IF($AP97,AZ97/$AP97*100,0)</f>
        <v>0</v>
      </c>
      <c r="BC97" s="95"/>
      <c r="BD97" s="42">
        <v>214994</v>
      </c>
      <c r="BE97" s="95"/>
      <c r="BF97" s="42">
        <v>286</v>
      </c>
      <c r="BG97" s="95"/>
      <c r="BH97" s="83">
        <v>16</v>
      </c>
      <c r="BI97" s="95"/>
      <c r="BJ97" s="96">
        <v>55696</v>
      </c>
      <c r="BK97" s="95"/>
      <c r="BL97" s="41">
        <f>IF(E97,BJ97,0)</f>
        <v>55696</v>
      </c>
      <c r="BM97" s="95"/>
      <c r="BN97" s="41">
        <f>IF(K97,BJ97,0)</f>
        <v>55696</v>
      </c>
      <c r="BO97" s="95"/>
      <c r="BP97" s="41">
        <f>IF(Q97,BJ97,0)</f>
        <v>55696</v>
      </c>
      <c r="BQ97" s="95"/>
      <c r="BR97" s="41">
        <f>IF(W97,BJ97,0)</f>
        <v>55696</v>
      </c>
      <c r="BS97" s="95"/>
      <c r="BT97" s="41">
        <f>IF(AD97,BJ97,0)</f>
        <v>55696</v>
      </c>
      <c r="BU97" s="95"/>
      <c r="BV97" s="41">
        <f>IF(AJ97,BJ97,0)</f>
        <v>0</v>
      </c>
    </row>
    <row r="98" spans="1:74" ht="11.25" x14ac:dyDescent="0.25">
      <c r="A98" s="83">
        <v>17</v>
      </c>
      <c r="B98" s="95"/>
      <c r="C98" s="83" t="s">
        <v>139</v>
      </c>
      <c r="D98" s="95"/>
      <c r="E98" s="42">
        <v>39621623</v>
      </c>
      <c r="F98" s="95"/>
      <c r="G98" s="39">
        <f>(E98/$BJ98)</f>
        <v>1282.7928578366302</v>
      </c>
      <c r="H98" s="95"/>
      <c r="I98" s="39">
        <f>IF(G$195,G98/G$195*100,0)</f>
        <v>70.655367150317247</v>
      </c>
      <c r="J98" s="95"/>
      <c r="K98" s="42">
        <v>2008328</v>
      </c>
      <c r="L98" s="95"/>
      <c r="M98" s="39">
        <f>(K98/$BJ98)</f>
        <v>65.021789102211287</v>
      </c>
      <c r="N98" s="95"/>
      <c r="O98" s="39">
        <f>IF(M$195,M98/M$195*100,0)</f>
        <v>56.622234495245152</v>
      </c>
      <c r="P98" s="95"/>
      <c r="Q98" s="42">
        <v>3991397</v>
      </c>
      <c r="R98" s="95"/>
      <c r="S98" s="39">
        <f>(Q98/$BJ98)</f>
        <v>129.22579078576749</v>
      </c>
      <c r="T98" s="95"/>
      <c r="U98" s="39">
        <f>IF(S$195,S98/S$195*100,0)</f>
        <v>101.47710001760342</v>
      </c>
      <c r="V98" s="95"/>
      <c r="W98" s="42">
        <v>5486176</v>
      </c>
      <c r="X98" s="95"/>
      <c r="Y98" s="39">
        <f>(W98/$BJ98)</f>
        <v>177.62087609673972</v>
      </c>
      <c r="Z98" s="95"/>
      <c r="AA98" s="39">
        <f>IF(Y$195,Y98/Y$195*100,0)</f>
        <v>74.827908473826398</v>
      </c>
      <c r="AB98" s="95"/>
      <c r="AC98" s="95"/>
      <c r="AD98" s="42">
        <v>2975965</v>
      </c>
      <c r="AE98" s="95"/>
      <c r="AF98" s="39">
        <f>(AD98/$BJ98)</f>
        <v>96.350082559005401</v>
      </c>
      <c r="AG98" s="95"/>
      <c r="AH98" s="39">
        <f>IF(AF$195,AF98/AF$195*100,0)</f>
        <v>92.468829064693267</v>
      </c>
      <c r="AI98" s="95"/>
      <c r="AJ98" s="42">
        <v>6866</v>
      </c>
      <c r="AK98" s="95"/>
      <c r="AL98" s="39">
        <f>(AJ98/$BJ98)</f>
        <v>0.22229416906789265</v>
      </c>
      <c r="AM98" s="95"/>
      <c r="AN98" s="39">
        <f>IF(AL$195,AL98/AL$195*100,0)</f>
        <v>26.95380813470123</v>
      </c>
      <c r="AO98" s="95"/>
      <c r="AP98" s="42">
        <f>(E98+K98+Q98+W98+AD98+AJ98)</f>
        <v>54090355</v>
      </c>
      <c r="AQ98" s="95"/>
      <c r="AR98" s="42">
        <v>33829162</v>
      </c>
      <c r="AS98" s="95"/>
      <c r="AT98" s="47">
        <f>IF($AP98,AR98/$AP98*100,0)</f>
        <v>62.54194855996046</v>
      </c>
      <c r="AU98" s="95"/>
      <c r="AV98" s="42">
        <v>4019692</v>
      </c>
      <c r="AW98" s="95"/>
      <c r="AX98" s="47">
        <f>IF($AP98,AV98/$AP98*100,0)</f>
        <v>7.431439486762474</v>
      </c>
      <c r="AY98" s="95"/>
      <c r="AZ98" s="42">
        <v>0</v>
      </c>
      <c r="BA98" s="95"/>
      <c r="BB98" s="47">
        <f>IF($AP98,AZ98/$AP98*100,0)</f>
        <v>0</v>
      </c>
      <c r="BC98" s="95"/>
      <c r="BD98" s="42">
        <v>219944</v>
      </c>
      <c r="BE98" s="95"/>
      <c r="BF98" s="42">
        <v>0</v>
      </c>
      <c r="BG98" s="95"/>
      <c r="BH98" s="83">
        <v>17</v>
      </c>
      <c r="BI98" s="95"/>
      <c r="BJ98" s="96">
        <v>30887</v>
      </c>
      <c r="BK98" s="95"/>
      <c r="BL98" s="41">
        <f>IF(E98,BJ98,0)</f>
        <v>30887</v>
      </c>
      <c r="BM98" s="95"/>
      <c r="BN98" s="41">
        <f>IF(K98,BJ98,0)</f>
        <v>30887</v>
      </c>
      <c r="BO98" s="95"/>
      <c r="BP98" s="41">
        <f>IF(Q98,BJ98,0)</f>
        <v>30887</v>
      </c>
      <c r="BQ98" s="95"/>
      <c r="BR98" s="41">
        <f>IF(W98,BJ98,0)</f>
        <v>30887</v>
      </c>
      <c r="BS98" s="95"/>
      <c r="BT98" s="41">
        <f>IF(AD98,BJ98,0)</f>
        <v>30887</v>
      </c>
      <c r="BU98" s="95"/>
      <c r="BV98" s="41">
        <f>IF(AJ98,BJ98,0)</f>
        <v>30887</v>
      </c>
    </row>
    <row r="99" spans="1:74" ht="11.25" x14ac:dyDescent="0.25">
      <c r="A99" s="83">
        <v>18</v>
      </c>
      <c r="B99" s="95"/>
      <c r="C99" s="83" t="s">
        <v>140</v>
      </c>
      <c r="D99" s="95"/>
      <c r="E99" s="42">
        <v>37104166</v>
      </c>
      <c r="F99" s="95"/>
      <c r="G99" s="39">
        <f>(E99/$BJ99)</f>
        <v>1272.6518950437319</v>
      </c>
      <c r="H99" s="95"/>
      <c r="I99" s="39">
        <f>IF(G$195,G99/G$195*100,0)</f>
        <v>70.096809745656998</v>
      </c>
      <c r="J99" s="95"/>
      <c r="K99" s="42">
        <v>1829075</v>
      </c>
      <c r="L99" s="95"/>
      <c r="M99" s="39">
        <f>(K99/$BJ99)</f>
        <v>62.736237352083691</v>
      </c>
      <c r="N99" s="95"/>
      <c r="O99" s="39">
        <f>IF(M$195,M99/M$195*100,0)</f>
        <v>54.631931722380642</v>
      </c>
      <c r="P99" s="95"/>
      <c r="Q99" s="42">
        <v>2496164</v>
      </c>
      <c r="R99" s="95"/>
      <c r="S99" s="39">
        <f>(Q99/$BJ99)</f>
        <v>85.617012519293425</v>
      </c>
      <c r="T99" s="95"/>
      <c r="U99" s="39">
        <f>IF(S$195,S99/S$195*100,0)</f>
        <v>67.23244709743831</v>
      </c>
      <c r="V99" s="95"/>
      <c r="W99" s="42">
        <v>8884511</v>
      </c>
      <c r="X99" s="95"/>
      <c r="Y99" s="39">
        <f>(W99/$BJ99)</f>
        <v>304.73369919396328</v>
      </c>
      <c r="Z99" s="95"/>
      <c r="AA99" s="39">
        <f>IF(Y$195,Y99/Y$195*100,0)</f>
        <v>128.37784529199817</v>
      </c>
      <c r="AB99" s="95"/>
      <c r="AC99" s="95"/>
      <c r="AD99" s="42">
        <v>2084399</v>
      </c>
      <c r="AE99" s="95"/>
      <c r="AF99" s="39">
        <f>(AD99/$BJ99)</f>
        <v>71.493706053850119</v>
      </c>
      <c r="AG99" s="95"/>
      <c r="AH99" s="39">
        <f>IF(AF$195,AF99/AF$195*100,0)</f>
        <v>68.613737619231529</v>
      </c>
      <c r="AI99" s="95"/>
      <c r="AJ99" s="42">
        <v>39655</v>
      </c>
      <c r="AK99" s="95"/>
      <c r="AL99" s="39">
        <f>(AJ99/$BJ99)</f>
        <v>1.3601440576230492</v>
      </c>
      <c r="AM99" s="95"/>
      <c r="AN99" s="39">
        <f>IF(AL$195,AL99/AL$195*100,0)</f>
        <v>164.92138376121207</v>
      </c>
      <c r="AO99" s="95"/>
      <c r="AP99" s="42">
        <f>(E99+K99+Q99+W99+AD99+AJ99)</f>
        <v>52437970</v>
      </c>
      <c r="AQ99" s="95"/>
      <c r="AR99" s="42">
        <v>29527254</v>
      </c>
      <c r="AS99" s="95"/>
      <c r="AT99" s="47">
        <f>IF($AP99,AR99/$AP99*100,0)</f>
        <v>56.30891889979722</v>
      </c>
      <c r="AU99" s="95"/>
      <c r="AV99" s="42">
        <v>10716442</v>
      </c>
      <c r="AW99" s="95"/>
      <c r="AX99" s="47">
        <f>IF($AP99,AV99/$AP99*100,0)</f>
        <v>20.436416588971692</v>
      </c>
      <c r="AY99" s="95"/>
      <c r="AZ99" s="42">
        <v>0</v>
      </c>
      <c r="BA99" s="95"/>
      <c r="BB99" s="47">
        <f>IF($AP99,AZ99/$AP99*100,0)</f>
        <v>0</v>
      </c>
      <c r="BC99" s="95"/>
      <c r="BD99" s="42">
        <v>2571475</v>
      </c>
      <c r="BE99" s="95"/>
      <c r="BF99" s="42">
        <v>2995</v>
      </c>
      <c r="BG99" s="95"/>
      <c r="BH99" s="83">
        <v>18</v>
      </c>
      <c r="BI99" s="95"/>
      <c r="BJ99" s="96">
        <v>29155</v>
      </c>
      <c r="BK99" s="95"/>
      <c r="BL99" s="41">
        <f>IF(E99,BJ99,0)</f>
        <v>29155</v>
      </c>
      <c r="BM99" s="95"/>
      <c r="BN99" s="41">
        <f>IF(K99,BJ99,0)</f>
        <v>29155</v>
      </c>
      <c r="BO99" s="95"/>
      <c r="BP99" s="41">
        <f>IF(Q99,BJ99,0)</f>
        <v>29155</v>
      </c>
      <c r="BQ99" s="95"/>
      <c r="BR99" s="41">
        <f>IF(W99,BJ99,0)</f>
        <v>29155</v>
      </c>
      <c r="BS99" s="95"/>
      <c r="BT99" s="41">
        <f>IF(AD99,BJ99,0)</f>
        <v>29155</v>
      </c>
      <c r="BU99" s="95"/>
      <c r="BV99" s="41">
        <f>IF(AJ99,BJ99,0)</f>
        <v>29155</v>
      </c>
    </row>
    <row r="100" spans="1:74" ht="11.25" x14ac:dyDescent="0.25">
      <c r="A100" s="83">
        <v>19</v>
      </c>
      <c r="B100" s="95"/>
      <c r="C100" s="83" t="s">
        <v>141</v>
      </c>
      <c r="D100" s="95"/>
      <c r="E100" s="42">
        <v>7040517</v>
      </c>
      <c r="F100" s="95"/>
      <c r="G100" s="39">
        <f>(E100/$BJ100)</f>
        <v>1039.497563856489</v>
      </c>
      <c r="H100" s="95"/>
      <c r="I100" s="39">
        <f>IF(G$195,G100/G$195*100,0)</f>
        <v>57.254826122125401</v>
      </c>
      <c r="J100" s="95"/>
      <c r="K100" s="42">
        <v>1059087</v>
      </c>
      <c r="L100" s="95"/>
      <c r="M100" s="39">
        <f>(K100/$BJ100)</f>
        <v>156.36896500812048</v>
      </c>
      <c r="N100" s="95"/>
      <c r="O100" s="39">
        <f>IF(M$195,M100/M$195*100,0)</f>
        <v>136.16912617631237</v>
      </c>
      <c r="P100" s="95"/>
      <c r="Q100" s="42">
        <v>1067063</v>
      </c>
      <c r="R100" s="95"/>
      <c r="S100" s="39">
        <f>(Q100/$BJ100)</f>
        <v>157.54658201683154</v>
      </c>
      <c r="T100" s="95"/>
      <c r="U100" s="39">
        <f>IF(S$195,S100/S$195*100,0)</f>
        <v>123.71655970175243</v>
      </c>
      <c r="V100" s="95"/>
      <c r="W100" s="42">
        <v>1089130</v>
      </c>
      <c r="X100" s="95"/>
      <c r="Y100" s="39">
        <f>(W100/$BJ100)</f>
        <v>160.80466558393621</v>
      </c>
      <c r="Z100" s="95"/>
      <c r="AA100" s="39">
        <f>IF(Y$195,Y100/Y$195*100,0)</f>
        <v>67.743595589099243</v>
      </c>
      <c r="AB100" s="95"/>
      <c r="AC100" s="95"/>
      <c r="AD100" s="42">
        <v>503777</v>
      </c>
      <c r="AE100" s="95"/>
      <c r="AF100" s="39">
        <f>(AD100/$BJ100)</f>
        <v>74.380186032777203</v>
      </c>
      <c r="AG100" s="95"/>
      <c r="AH100" s="39">
        <f>IF(AF$195,AF100/AF$195*100,0)</f>
        <v>71.383942030905089</v>
      </c>
      <c r="AI100" s="95"/>
      <c r="AJ100" s="42">
        <v>1229</v>
      </c>
      <c r="AK100" s="95"/>
      <c r="AL100" s="39">
        <f>(AJ100/$BJ100)</f>
        <v>0.18145578030414883</v>
      </c>
      <c r="AM100" s="95"/>
      <c r="AN100" s="39">
        <f>IF(AL$195,AL100/AL$195*100,0)</f>
        <v>22.002035895762742</v>
      </c>
      <c r="AO100" s="95"/>
      <c r="AP100" s="42">
        <f>(E100+K100+Q100+W100+AD100+AJ100)</f>
        <v>10760803</v>
      </c>
      <c r="AQ100" s="95"/>
      <c r="AR100" s="42">
        <v>3685171</v>
      </c>
      <c r="AS100" s="95"/>
      <c r="AT100" s="47">
        <f>IF($AP100,AR100/$AP100*100,0)</f>
        <v>34.24624537778454</v>
      </c>
      <c r="AU100" s="95"/>
      <c r="AV100" s="42">
        <v>1183887</v>
      </c>
      <c r="AW100" s="95"/>
      <c r="AX100" s="47">
        <f>IF($AP100,AV100/$AP100*100,0)</f>
        <v>11.001846237683191</v>
      </c>
      <c r="AY100" s="95"/>
      <c r="AZ100" s="42">
        <v>109896</v>
      </c>
      <c r="BA100" s="95"/>
      <c r="BB100" s="47">
        <f>IF($AP100,AZ100/$AP100*100,0)</f>
        <v>1.0212620749585324</v>
      </c>
      <c r="BC100" s="95"/>
      <c r="BD100" s="42">
        <v>18055</v>
      </c>
      <c r="BE100" s="95"/>
      <c r="BF100" s="42">
        <v>0</v>
      </c>
      <c r="BG100" s="95"/>
      <c r="BH100" s="83">
        <v>19</v>
      </c>
      <c r="BI100" s="95"/>
      <c r="BJ100" s="96">
        <v>6773</v>
      </c>
      <c r="BK100" s="95"/>
      <c r="BL100" s="41">
        <f>IF(E100,BJ100,0)</f>
        <v>6773</v>
      </c>
      <c r="BM100" s="95"/>
      <c r="BN100" s="41">
        <f>IF(K100,BJ100,0)</f>
        <v>6773</v>
      </c>
      <c r="BO100" s="95"/>
      <c r="BP100" s="41">
        <f>IF(Q100,BJ100,0)</f>
        <v>6773</v>
      </c>
      <c r="BQ100" s="95"/>
      <c r="BR100" s="41">
        <f>IF(W100,BJ100,0)</f>
        <v>6773</v>
      </c>
      <c r="BS100" s="95"/>
      <c r="BT100" s="41">
        <f>IF(AD100,BJ100,0)</f>
        <v>6773</v>
      </c>
      <c r="BU100" s="95"/>
      <c r="BV100" s="41">
        <f>IF(AJ100,BJ100,0)</f>
        <v>6773</v>
      </c>
    </row>
    <row r="101" spans="1:74" ht="11.25" x14ac:dyDescent="0.25">
      <c r="A101" s="83">
        <v>20</v>
      </c>
      <c r="B101" s="95"/>
      <c r="C101" s="83" t="s">
        <v>142</v>
      </c>
      <c r="D101" s="95"/>
      <c r="E101" s="42">
        <v>15314682</v>
      </c>
      <c r="F101" s="95"/>
      <c r="G101" s="39">
        <f>(E101/$BJ101)</f>
        <v>1328.3616965912047</v>
      </c>
      <c r="H101" s="95"/>
      <c r="I101" s="39">
        <f>IF(G$195,G101/G$195*100,0)</f>
        <v>73.165268116127052</v>
      </c>
      <c r="J101" s="95"/>
      <c r="K101" s="42">
        <v>3423612</v>
      </c>
      <c r="L101" s="95"/>
      <c r="M101" s="39">
        <f>(K101/$BJ101)</f>
        <v>296.95654436638046</v>
      </c>
      <c r="N101" s="95"/>
      <c r="O101" s="39">
        <f>IF(M$195,M101/M$195*100,0)</f>
        <v>258.59551578286295</v>
      </c>
      <c r="P101" s="95"/>
      <c r="Q101" s="42">
        <v>1771588</v>
      </c>
      <c r="R101" s="95"/>
      <c r="S101" s="39">
        <f>(Q101/$BJ101)</f>
        <v>153.66363084395871</v>
      </c>
      <c r="T101" s="95"/>
      <c r="U101" s="39">
        <f>IF(S$195,S101/S$195*100,0)</f>
        <v>120.66739573736768</v>
      </c>
      <c r="V101" s="95"/>
      <c r="W101" s="42">
        <v>2382535</v>
      </c>
      <c r="X101" s="95"/>
      <c r="Y101" s="39">
        <f>(W101/$BJ101)</f>
        <v>206.6558244427097</v>
      </c>
      <c r="Z101" s="95"/>
      <c r="AA101" s="39">
        <f>IF(Y$195,Y101/Y$195*100,0)</f>
        <v>87.059716497288775</v>
      </c>
      <c r="AB101" s="95"/>
      <c r="AC101" s="95"/>
      <c r="AD101" s="42">
        <v>1468074</v>
      </c>
      <c r="AE101" s="95"/>
      <c r="AF101" s="39">
        <f>(AD101/$BJ101)</f>
        <v>127.33749674733281</v>
      </c>
      <c r="AG101" s="95"/>
      <c r="AH101" s="39">
        <f>IF(AF$195,AF101/AF$195*100,0)</f>
        <v>122.20798267654955</v>
      </c>
      <c r="AI101" s="95"/>
      <c r="AJ101" s="42">
        <v>5850</v>
      </c>
      <c r="AK101" s="95"/>
      <c r="AL101" s="39">
        <f>(AJ101/$BJ101)</f>
        <v>0.507416081186573</v>
      </c>
      <c r="AM101" s="95"/>
      <c r="AN101" s="39">
        <f>IF(AL$195,AL101/AL$195*100,0)</f>
        <v>61.525661037864332</v>
      </c>
      <c r="AO101" s="95"/>
      <c r="AP101" s="42">
        <f>(E101+K101+Q101+W101+AD101+AJ101)</f>
        <v>24366341</v>
      </c>
      <c r="AQ101" s="95"/>
      <c r="AR101" s="42">
        <v>14965017</v>
      </c>
      <c r="AS101" s="95"/>
      <c r="AT101" s="47">
        <f>IF($AP101,AR101/$AP101*100,0)</f>
        <v>61.416759291023624</v>
      </c>
      <c r="AU101" s="95"/>
      <c r="AV101" s="42">
        <v>4360715</v>
      </c>
      <c r="AW101" s="95"/>
      <c r="AX101" s="47">
        <f>IF($AP101,AV101/$AP101*100,0)</f>
        <v>17.896470381006324</v>
      </c>
      <c r="AY101" s="95"/>
      <c r="AZ101" s="42">
        <v>0</v>
      </c>
      <c r="BA101" s="95"/>
      <c r="BB101" s="47">
        <f>IF($AP101,AZ101/$AP101*100,0)</f>
        <v>0</v>
      </c>
      <c r="BC101" s="95"/>
      <c r="BD101" s="42">
        <v>47996</v>
      </c>
      <c r="BE101" s="95"/>
      <c r="BF101" s="42">
        <v>0</v>
      </c>
      <c r="BG101" s="95"/>
      <c r="BH101" s="83">
        <v>20</v>
      </c>
      <c r="BI101" s="95"/>
      <c r="BJ101" s="96">
        <v>11529</v>
      </c>
      <c r="BK101" s="95"/>
      <c r="BL101" s="41">
        <f>IF(E101,BJ101,0)</f>
        <v>11529</v>
      </c>
      <c r="BM101" s="95"/>
      <c r="BN101" s="41">
        <f>IF(K101,BJ101,0)</f>
        <v>11529</v>
      </c>
      <c r="BO101" s="95"/>
      <c r="BP101" s="41">
        <f>IF(Q101,BJ101,0)</f>
        <v>11529</v>
      </c>
      <c r="BQ101" s="95"/>
      <c r="BR101" s="41">
        <f>IF(W101,BJ101,0)</f>
        <v>11529</v>
      </c>
      <c r="BS101" s="95"/>
      <c r="BT101" s="41">
        <f>IF(AD101,BJ101,0)</f>
        <v>11529</v>
      </c>
      <c r="BU101" s="95"/>
      <c r="BV101" s="41">
        <f>IF(AJ101,BJ101,0)</f>
        <v>11529</v>
      </c>
    </row>
    <row r="102" spans="1:74" ht="11.25" x14ac:dyDescent="0.25">
      <c r="A102" s="83">
        <v>21</v>
      </c>
      <c r="B102" s="95"/>
      <c r="C102" s="83" t="s">
        <v>143</v>
      </c>
      <c r="D102" s="95"/>
      <c r="E102" s="42">
        <v>621418347</v>
      </c>
      <c r="F102" s="95"/>
      <c r="G102" s="39">
        <f>(E102/$BJ102)</f>
        <v>1704.6269544751308</v>
      </c>
      <c r="H102" s="95"/>
      <c r="I102" s="39">
        <f>IF(G$195,G102/G$195*100,0)</f>
        <v>93.889705252869632</v>
      </c>
      <c r="J102" s="95"/>
      <c r="K102" s="42">
        <v>34524295</v>
      </c>
      <c r="L102" s="95"/>
      <c r="M102" s="39">
        <f>(K102/$BJ102)</f>
        <v>94.704387350911261</v>
      </c>
      <c r="N102" s="95"/>
      <c r="O102" s="39">
        <f>IF(M$195,M102/M$195*100,0)</f>
        <v>82.47041649196116</v>
      </c>
      <c r="P102" s="95"/>
      <c r="Q102" s="42">
        <v>41298070</v>
      </c>
      <c r="R102" s="95"/>
      <c r="S102" s="39">
        <f>(Q102/$BJ102)</f>
        <v>113.28568528698553</v>
      </c>
      <c r="T102" s="95"/>
      <c r="U102" s="39">
        <f>IF(S$195,S102/S$195*100,0)</f>
        <v>88.95981790112053</v>
      </c>
      <c r="V102" s="95"/>
      <c r="W102" s="42">
        <v>70797134</v>
      </c>
      <c r="X102" s="95"/>
      <c r="Y102" s="39">
        <f>(W102/$BJ102)</f>
        <v>194.20524594840734</v>
      </c>
      <c r="Z102" s="95"/>
      <c r="AA102" s="39">
        <f>IF(Y$195,Y102/Y$195*100,0)</f>
        <v>81.814551804426699</v>
      </c>
      <c r="AB102" s="95"/>
      <c r="AC102" s="95"/>
      <c r="AD102" s="42">
        <v>31827732</v>
      </c>
      <c r="AE102" s="95"/>
      <c r="AF102" s="39">
        <f>(AD102/$BJ102)</f>
        <v>87.307383389841661</v>
      </c>
      <c r="AG102" s="95"/>
      <c r="AH102" s="39">
        <f>IF(AF$195,AF102/AF$195*100,0)</f>
        <v>83.790395361797664</v>
      </c>
      <c r="AI102" s="95"/>
      <c r="AJ102" s="42">
        <v>0</v>
      </c>
      <c r="AK102" s="95"/>
      <c r="AL102" s="39">
        <f>(AJ102/$BJ102)</f>
        <v>0</v>
      </c>
      <c r="AM102" s="95"/>
      <c r="AN102" s="39">
        <f>IF(AL$195,AL102/AL$195*100,0)</f>
        <v>0</v>
      </c>
      <c r="AO102" s="95"/>
      <c r="AP102" s="42">
        <f>(E102+K102+Q102+W102+AD102+AJ102)</f>
        <v>799865578</v>
      </c>
      <c r="AQ102" s="95"/>
      <c r="AR102" s="42">
        <v>415851299</v>
      </c>
      <c r="AS102" s="95"/>
      <c r="AT102" s="47">
        <f>IF($AP102,AR102/$AP102*100,0)</f>
        <v>51.990148149618207</v>
      </c>
      <c r="AU102" s="95"/>
      <c r="AV102" s="42">
        <v>87877542</v>
      </c>
      <c r="AW102" s="95"/>
      <c r="AX102" s="47">
        <f>IF($AP102,AV102/$AP102*100,0)</f>
        <v>10.986538790646645</v>
      </c>
      <c r="AY102" s="95"/>
      <c r="AZ102" s="42">
        <v>2571398</v>
      </c>
      <c r="BA102" s="95"/>
      <c r="BB102" s="47">
        <f>IF($AP102,AZ102/$AP102*100,0)</f>
        <v>0.32147876727356806</v>
      </c>
      <c r="BC102" s="95"/>
      <c r="BD102" s="42">
        <v>4307171</v>
      </c>
      <c r="BE102" s="95"/>
      <c r="BF102" s="42">
        <v>1217</v>
      </c>
      <c r="BG102" s="95"/>
      <c r="BH102" s="83">
        <v>21</v>
      </c>
      <c r="BI102" s="95"/>
      <c r="BJ102" s="96">
        <v>364548</v>
      </c>
      <c r="BK102" s="95"/>
      <c r="BL102" s="41">
        <f>IF(E102,BJ102,0)</f>
        <v>364548</v>
      </c>
      <c r="BM102" s="95"/>
      <c r="BN102" s="41">
        <f>IF(K102,BJ102,0)</f>
        <v>364548</v>
      </c>
      <c r="BO102" s="95"/>
      <c r="BP102" s="41">
        <f>IF(Q102,BJ102,0)</f>
        <v>364548</v>
      </c>
      <c r="BQ102" s="95"/>
      <c r="BR102" s="41">
        <f>IF(W102,BJ102,0)</f>
        <v>364548</v>
      </c>
      <c r="BS102" s="95"/>
      <c r="BT102" s="41">
        <f>IF(AD102,BJ102,0)</f>
        <v>364548</v>
      </c>
      <c r="BU102" s="95"/>
      <c r="BV102" s="41">
        <f>IF(AJ102,BJ102,0)</f>
        <v>0</v>
      </c>
    </row>
    <row r="103" spans="1:74" ht="11.25" x14ac:dyDescent="0.25">
      <c r="A103" s="83">
        <v>22</v>
      </c>
      <c r="B103" s="95"/>
      <c r="C103" s="83" t="s">
        <v>144</v>
      </c>
      <c r="D103" s="95"/>
      <c r="E103" s="42">
        <v>19672615</v>
      </c>
      <c r="F103" s="95"/>
      <c r="G103" s="39">
        <f>(E103/$BJ103)</f>
        <v>1330.7593181356965</v>
      </c>
      <c r="H103" s="95"/>
      <c r="I103" s="39">
        <f>IF(G$195,G103/G$195*100,0)</f>
        <v>73.297327496937186</v>
      </c>
      <c r="J103" s="95"/>
      <c r="K103" s="42">
        <v>1431914</v>
      </c>
      <c r="L103" s="95"/>
      <c r="M103" s="39">
        <f>(K103/$BJ103)</f>
        <v>96.86220658864913</v>
      </c>
      <c r="N103" s="95"/>
      <c r="O103" s="39">
        <f>IF(M$195,M103/M$195*100,0)</f>
        <v>84.3494873167501</v>
      </c>
      <c r="P103" s="95"/>
      <c r="Q103" s="42">
        <v>1447528</v>
      </c>
      <c r="R103" s="95"/>
      <c r="S103" s="39">
        <f>(Q103/$BJ103)</f>
        <v>97.91841980653453</v>
      </c>
      <c r="T103" s="95"/>
      <c r="U103" s="39">
        <f>IF(S$195,S103/S$195*100,0)</f>
        <v>76.892369703089926</v>
      </c>
      <c r="V103" s="95"/>
      <c r="W103" s="42">
        <v>2553205</v>
      </c>
      <c r="X103" s="95"/>
      <c r="Y103" s="39">
        <f>(W103/$BJ103)</f>
        <v>172.71223702901983</v>
      </c>
      <c r="Z103" s="95"/>
      <c r="AA103" s="39">
        <f>IF(Y$195,Y103/Y$195*100,0)</f>
        <v>72.760002927125086</v>
      </c>
      <c r="AB103" s="95"/>
      <c r="AC103" s="95"/>
      <c r="AD103" s="42">
        <v>1073882</v>
      </c>
      <c r="AE103" s="95"/>
      <c r="AF103" s="39">
        <f>(AD103/$BJ103)</f>
        <v>72.643035919637427</v>
      </c>
      <c r="AG103" s="95"/>
      <c r="AH103" s="39">
        <f>IF(AF$195,AF103/AF$195*100,0)</f>
        <v>69.716769231408392</v>
      </c>
      <c r="AI103" s="95"/>
      <c r="AJ103" s="42">
        <v>17965</v>
      </c>
      <c r="AK103" s="95"/>
      <c r="AL103" s="39">
        <f>(AJ103/$BJ103)</f>
        <v>1.2152472434553203</v>
      </c>
      <c r="AM103" s="95"/>
      <c r="AN103" s="39">
        <f>IF(AL$195,AL103/AL$195*100,0)</f>
        <v>147.35222778747348</v>
      </c>
      <c r="AO103" s="95"/>
      <c r="AP103" s="42">
        <f>(E103+K103+Q103+W103+AD103+AJ103)</f>
        <v>26197109</v>
      </c>
      <c r="AQ103" s="95"/>
      <c r="AR103" s="42">
        <v>9956062</v>
      </c>
      <c r="AS103" s="95"/>
      <c r="AT103" s="47">
        <f>IF($AP103,AR103/$AP103*100,0)</f>
        <v>38.004430183498492</v>
      </c>
      <c r="AU103" s="95"/>
      <c r="AV103" s="42">
        <v>2676089</v>
      </c>
      <c r="AW103" s="95"/>
      <c r="AX103" s="47">
        <f>IF($AP103,AV103/$AP103*100,0)</f>
        <v>10.21520733451924</v>
      </c>
      <c r="AY103" s="95"/>
      <c r="AZ103" s="42">
        <v>0</v>
      </c>
      <c r="BA103" s="95"/>
      <c r="BB103" s="47">
        <f>IF($AP103,AZ103/$AP103*100,0)</f>
        <v>0</v>
      </c>
      <c r="BC103" s="95"/>
      <c r="BD103" s="42">
        <v>238874</v>
      </c>
      <c r="BE103" s="95"/>
      <c r="BF103" s="42">
        <v>2320</v>
      </c>
      <c r="BG103" s="95"/>
      <c r="BH103" s="83">
        <v>22</v>
      </c>
      <c r="BI103" s="95"/>
      <c r="BJ103" s="96">
        <v>14783</v>
      </c>
      <c r="BK103" s="95"/>
      <c r="BL103" s="41">
        <f>IF(E103,BJ103,0)</f>
        <v>14783</v>
      </c>
      <c r="BM103" s="95"/>
      <c r="BN103" s="41">
        <f>IF(K103,BJ103,0)</f>
        <v>14783</v>
      </c>
      <c r="BO103" s="95"/>
      <c r="BP103" s="41">
        <f>IF(Q103,BJ103,0)</f>
        <v>14783</v>
      </c>
      <c r="BQ103" s="95"/>
      <c r="BR103" s="41">
        <f>IF(W103,BJ103,0)</f>
        <v>14783</v>
      </c>
      <c r="BS103" s="95"/>
      <c r="BT103" s="41">
        <f>IF(AD103,BJ103,0)</f>
        <v>14783</v>
      </c>
      <c r="BU103" s="95"/>
      <c r="BV103" s="41">
        <f>IF(AJ103,BJ103,0)</f>
        <v>14783</v>
      </c>
    </row>
    <row r="104" spans="1:74" ht="11.25" x14ac:dyDescent="0.25">
      <c r="A104" s="83">
        <v>23</v>
      </c>
      <c r="B104" s="95"/>
      <c r="C104" s="83" t="s">
        <v>145</v>
      </c>
      <c r="D104" s="95"/>
      <c r="E104" s="42">
        <v>5536586</v>
      </c>
      <c r="F104" s="95"/>
      <c r="G104" s="39">
        <f>(E104/$BJ104)</f>
        <v>1131.7632869991824</v>
      </c>
      <c r="H104" s="95"/>
      <c r="I104" s="39">
        <f>IF(G$195,G104/G$195*100,0)</f>
        <v>62.336760047943031</v>
      </c>
      <c r="J104" s="95"/>
      <c r="K104" s="42">
        <v>603417</v>
      </c>
      <c r="L104" s="95"/>
      <c r="M104" s="39">
        <f>(K104/$BJ104)</f>
        <v>123.3477105478332</v>
      </c>
      <c r="N104" s="95"/>
      <c r="O104" s="39">
        <f>IF(M$195,M104/M$195*100,0)</f>
        <v>107.41357762568107</v>
      </c>
      <c r="P104" s="95"/>
      <c r="Q104" s="42">
        <v>515973</v>
      </c>
      <c r="R104" s="95"/>
      <c r="S104" s="39">
        <f>(Q104/$BJ104)</f>
        <v>105.47281275551921</v>
      </c>
      <c r="T104" s="95"/>
      <c r="U104" s="39">
        <f>IF(S$195,S104/S$195*100,0)</f>
        <v>82.824605707954262</v>
      </c>
      <c r="V104" s="95"/>
      <c r="W104" s="42">
        <v>805346</v>
      </c>
      <c r="X104" s="95"/>
      <c r="Y104" s="39">
        <f>(W104/$BJ104)</f>
        <v>164.62510220768601</v>
      </c>
      <c r="Z104" s="95"/>
      <c r="AA104" s="39">
        <f>IF(Y$195,Y104/Y$195*100,0)</f>
        <v>69.35306452256124</v>
      </c>
      <c r="AB104" s="95"/>
      <c r="AC104" s="95"/>
      <c r="AD104" s="42">
        <v>393619</v>
      </c>
      <c r="AE104" s="95"/>
      <c r="AF104" s="39">
        <f>(AD104/$BJ104)</f>
        <v>80.461774325429275</v>
      </c>
      <c r="AG104" s="95"/>
      <c r="AH104" s="39">
        <f>IF(AF$195,AF104/AF$195*100,0)</f>
        <v>77.22054676791393</v>
      </c>
      <c r="AI104" s="95"/>
      <c r="AJ104" s="42">
        <v>17000</v>
      </c>
      <c r="AK104" s="95"/>
      <c r="AL104" s="39">
        <f>(AJ104/$BJ104)</f>
        <v>3.4750613246116107</v>
      </c>
      <c r="AM104" s="95"/>
      <c r="AN104" s="39">
        <f>IF(AL$195,AL104/AL$195*100,0)</f>
        <v>421.36119266040993</v>
      </c>
      <c r="AO104" s="95"/>
      <c r="AP104" s="42">
        <f>(E104+K104+Q104+W104+AD104+AJ104)</f>
        <v>7871941</v>
      </c>
      <c r="AQ104" s="95"/>
      <c r="AR104" s="42">
        <v>4821375</v>
      </c>
      <c r="AS104" s="95"/>
      <c r="AT104" s="47">
        <f>IF($AP104,AR104/$AP104*100,0)</f>
        <v>61.247600814081302</v>
      </c>
      <c r="AU104" s="95"/>
      <c r="AV104" s="42">
        <v>1589038</v>
      </c>
      <c r="AW104" s="95"/>
      <c r="AX104" s="47">
        <f>IF($AP104,AV104/$AP104*100,0)</f>
        <v>20.186101496441601</v>
      </c>
      <c r="AY104" s="95"/>
      <c r="AZ104" s="42">
        <v>0</v>
      </c>
      <c r="BA104" s="95"/>
      <c r="BB104" s="47">
        <f>IF($AP104,AZ104/$AP104*100,0)</f>
        <v>0</v>
      </c>
      <c r="BC104" s="95"/>
      <c r="BD104" s="42">
        <v>58506</v>
      </c>
      <c r="BE104" s="95"/>
      <c r="BF104" s="42">
        <v>0</v>
      </c>
      <c r="BG104" s="95"/>
      <c r="BH104" s="83">
        <v>23</v>
      </c>
      <c r="BI104" s="95"/>
      <c r="BJ104" s="96">
        <v>4892</v>
      </c>
      <c r="BK104" s="95"/>
      <c r="BL104" s="41">
        <f>IF(E104,BJ104,0)</f>
        <v>4892</v>
      </c>
      <c r="BM104" s="95"/>
      <c r="BN104" s="41">
        <f>IF(K104,BJ104,0)</f>
        <v>4892</v>
      </c>
      <c r="BO104" s="95"/>
      <c r="BP104" s="41">
        <f>IF(Q104,BJ104,0)</f>
        <v>4892</v>
      </c>
      <c r="BQ104" s="95"/>
      <c r="BR104" s="41">
        <f>IF(W104,BJ104,0)</f>
        <v>4892</v>
      </c>
      <c r="BS104" s="95"/>
      <c r="BT104" s="41">
        <f>IF(AD104,BJ104,0)</f>
        <v>4892</v>
      </c>
      <c r="BU104" s="95"/>
      <c r="BV104" s="41">
        <f>IF(AJ104,BJ104,0)</f>
        <v>4892</v>
      </c>
    </row>
    <row r="105" spans="1:74" ht="11.25" x14ac:dyDescent="0.25">
      <c r="A105" s="83">
        <v>24</v>
      </c>
      <c r="B105" s="95"/>
      <c r="C105" s="83" t="s">
        <v>146</v>
      </c>
      <c r="D105" s="95"/>
      <c r="E105" s="42">
        <v>79854022</v>
      </c>
      <c r="F105" s="95"/>
      <c r="G105" s="39">
        <f>(E105/$BJ105)</f>
        <v>1519.5239381945501</v>
      </c>
      <c r="H105" s="95"/>
      <c r="I105" s="39">
        <f>IF(G$195,G105/G$195*100,0)</f>
        <v>83.694355710627946</v>
      </c>
      <c r="J105" s="95"/>
      <c r="K105" s="42">
        <v>4220661</v>
      </c>
      <c r="L105" s="95"/>
      <c r="M105" s="39">
        <f>(K105/$BJ105)</f>
        <v>80.313993758562944</v>
      </c>
      <c r="N105" s="95"/>
      <c r="O105" s="39">
        <f>IF(M$195,M105/M$195*100,0)</f>
        <v>69.938982772351181</v>
      </c>
      <c r="P105" s="95"/>
      <c r="Q105" s="42">
        <v>5280825</v>
      </c>
      <c r="R105" s="95"/>
      <c r="S105" s="39">
        <f>(Q105/$BJ105)</f>
        <v>100.48761226975186</v>
      </c>
      <c r="T105" s="95"/>
      <c r="U105" s="39">
        <f>IF(S$195,S105/S$195*100,0)</f>
        <v>78.909878738779199</v>
      </c>
      <c r="V105" s="95"/>
      <c r="W105" s="42">
        <v>8831633</v>
      </c>
      <c r="X105" s="95"/>
      <c r="Y105" s="39">
        <f>(W105/$BJ105)</f>
        <v>168.05512635104279</v>
      </c>
      <c r="Z105" s="95"/>
      <c r="AA105" s="39">
        <f>IF(Y$195,Y105/Y$195*100,0)</f>
        <v>70.798060957115055</v>
      </c>
      <c r="AB105" s="95"/>
      <c r="AC105" s="95"/>
      <c r="AD105" s="42">
        <v>4462987</v>
      </c>
      <c r="AE105" s="95"/>
      <c r="AF105" s="39">
        <f>(AD105/$BJ105)</f>
        <v>84.925159841680625</v>
      </c>
      <c r="AG105" s="95"/>
      <c r="AH105" s="39">
        <f>IF(AF$195,AF105/AF$195*100,0)</f>
        <v>81.504134507439943</v>
      </c>
      <c r="AI105" s="95"/>
      <c r="AJ105" s="42">
        <v>248548</v>
      </c>
      <c r="AK105" s="95"/>
      <c r="AL105" s="39">
        <f>(AJ105/$BJ105)</f>
        <v>4.7295630994063025</v>
      </c>
      <c r="AM105" s="95"/>
      <c r="AN105" s="39">
        <f>IF(AL$195,AL105/AL$195*100,0)</f>
        <v>573.47314541312028</v>
      </c>
      <c r="AO105" s="95"/>
      <c r="AP105" s="42">
        <f>(E105+K105+Q105+W105+AD105+AJ105)</f>
        <v>102898676</v>
      </c>
      <c r="AQ105" s="95"/>
      <c r="AR105" s="42">
        <v>58592094</v>
      </c>
      <c r="AS105" s="95"/>
      <c r="AT105" s="47">
        <f>IF($AP105,AR105/$AP105*100,0)</f>
        <v>56.941543154549436</v>
      </c>
      <c r="AU105" s="95"/>
      <c r="AV105" s="42">
        <v>16365075</v>
      </c>
      <c r="AW105" s="95"/>
      <c r="AX105" s="47">
        <f>IF($AP105,AV105/$AP105*100,0)</f>
        <v>15.904067609188674</v>
      </c>
      <c r="AY105" s="95"/>
      <c r="AZ105" s="42">
        <v>0</v>
      </c>
      <c r="BA105" s="95"/>
      <c r="BB105" s="47">
        <f>IF($AP105,AZ105/$AP105*100,0)</f>
        <v>0</v>
      </c>
      <c r="BC105" s="95"/>
      <c r="BD105" s="42">
        <v>404747</v>
      </c>
      <c r="BE105" s="95"/>
      <c r="BF105" s="42">
        <v>10654</v>
      </c>
      <c r="BG105" s="95"/>
      <c r="BH105" s="83">
        <v>24</v>
      </c>
      <c r="BI105" s="95"/>
      <c r="BJ105" s="96">
        <v>52552</v>
      </c>
      <c r="BK105" s="95"/>
      <c r="BL105" s="41">
        <f>IF(E105,BJ105,0)</f>
        <v>52552</v>
      </c>
      <c r="BM105" s="95"/>
      <c r="BN105" s="41">
        <f>IF(K105,BJ105,0)</f>
        <v>52552</v>
      </c>
      <c r="BO105" s="95"/>
      <c r="BP105" s="41">
        <f>IF(Q105,BJ105,0)</f>
        <v>52552</v>
      </c>
      <c r="BQ105" s="95"/>
      <c r="BR105" s="41">
        <f>IF(W105,BJ105,0)</f>
        <v>52552</v>
      </c>
      <c r="BS105" s="95"/>
      <c r="BT105" s="41">
        <f>IF(AD105,BJ105,0)</f>
        <v>52552</v>
      </c>
      <c r="BU105" s="95"/>
      <c r="BV105" s="41">
        <f>IF(AJ105,BJ105,0)</f>
        <v>52552</v>
      </c>
    </row>
    <row r="106" spans="1:74" ht="11.25" x14ac:dyDescent="0.25">
      <c r="A106" s="83">
        <v>25</v>
      </c>
      <c r="B106" s="95"/>
      <c r="C106" s="83" t="s">
        <v>147</v>
      </c>
      <c r="D106" s="95"/>
      <c r="E106" s="42">
        <v>13311389</v>
      </c>
      <c r="F106" s="95"/>
      <c r="G106" s="39">
        <f>(E106/$BJ106)</f>
        <v>1375.8541602067182</v>
      </c>
      <c r="H106" s="95"/>
      <c r="I106" s="39">
        <f>IF(G$195,G106/G$195*100,0)</f>
        <v>75.781121044468307</v>
      </c>
      <c r="J106" s="95"/>
      <c r="K106" s="42">
        <v>1281010</v>
      </c>
      <c r="L106" s="95"/>
      <c r="M106" s="39">
        <f>(K106/$BJ106)</f>
        <v>132.40413436692506</v>
      </c>
      <c r="N106" s="95"/>
      <c r="O106" s="39">
        <f>IF(M$195,M106/M$195*100,0)</f>
        <v>115.30008705972405</v>
      </c>
      <c r="P106" s="95"/>
      <c r="Q106" s="42">
        <v>1642191</v>
      </c>
      <c r="R106" s="95"/>
      <c r="S106" s="39">
        <f>(Q106/$BJ106)</f>
        <v>169.73550387596899</v>
      </c>
      <c r="T106" s="95"/>
      <c r="U106" s="39">
        <f>IF(S$195,S106/S$195*100,0)</f>
        <v>133.28815090723393</v>
      </c>
      <c r="V106" s="95"/>
      <c r="W106" s="42">
        <v>1288586</v>
      </c>
      <c r="X106" s="95"/>
      <c r="Y106" s="39">
        <f>(W106/$BJ106)</f>
        <v>133.18718346253229</v>
      </c>
      <c r="Z106" s="95"/>
      <c r="AA106" s="39">
        <f>IF(Y$195,Y106/Y$195*100,0)</f>
        <v>56.108936027278276</v>
      </c>
      <c r="AB106" s="95"/>
      <c r="AC106" s="95"/>
      <c r="AD106" s="42">
        <v>1106915</v>
      </c>
      <c r="AE106" s="95"/>
      <c r="AF106" s="39">
        <f>(AD106/$BJ106)</f>
        <v>114.40981912144703</v>
      </c>
      <c r="AG106" s="95"/>
      <c r="AH106" s="39">
        <f>IF(AF$195,AF106/AF$195*100,0)</f>
        <v>109.80106842342043</v>
      </c>
      <c r="AI106" s="95"/>
      <c r="AJ106" s="42">
        <v>4823</v>
      </c>
      <c r="AK106" s="95"/>
      <c r="AL106" s="39">
        <f>(AJ106/$BJ106)</f>
        <v>0.49850129198966409</v>
      </c>
      <c r="AM106" s="95"/>
      <c r="AN106" s="39">
        <f>IF(AL$195,AL106/AL$195*100,0)</f>
        <v>60.444717176033201</v>
      </c>
      <c r="AO106" s="95"/>
      <c r="AP106" s="42">
        <f>(E106+K106+Q106+W106+AD106+AJ106)</f>
        <v>18634914</v>
      </c>
      <c r="AQ106" s="95"/>
      <c r="AR106" s="42">
        <v>10779034</v>
      </c>
      <c r="AS106" s="95"/>
      <c r="AT106" s="47">
        <f>IF($AP106,AR106/$AP106*100,0)</f>
        <v>57.843218380294104</v>
      </c>
      <c r="AU106" s="95"/>
      <c r="AV106" s="42">
        <v>3622375</v>
      </c>
      <c r="AW106" s="95"/>
      <c r="AX106" s="47">
        <f>IF($AP106,AV106/$AP106*100,0)</f>
        <v>19.43864618854694</v>
      </c>
      <c r="AY106" s="95"/>
      <c r="AZ106" s="42">
        <v>62375</v>
      </c>
      <c r="BA106" s="95"/>
      <c r="BB106" s="47">
        <f>IF($AP106,AZ106/$AP106*100,0)</f>
        <v>0.33472115835898142</v>
      </c>
      <c r="BC106" s="95"/>
      <c r="BD106" s="42">
        <v>6566</v>
      </c>
      <c r="BE106" s="95"/>
      <c r="BF106" s="42">
        <v>1394</v>
      </c>
      <c r="BG106" s="95"/>
      <c r="BH106" s="83">
        <v>25</v>
      </c>
      <c r="BI106" s="95"/>
      <c r="BJ106" s="96">
        <v>9675</v>
      </c>
      <c r="BK106" s="95"/>
      <c r="BL106" s="41">
        <f>IF(E106,BJ106,0)</f>
        <v>9675</v>
      </c>
      <c r="BM106" s="95"/>
      <c r="BN106" s="41">
        <f>IF(K106,BJ106,0)</f>
        <v>9675</v>
      </c>
      <c r="BO106" s="95"/>
      <c r="BP106" s="41">
        <f>IF(Q106,BJ106,0)</f>
        <v>9675</v>
      </c>
      <c r="BQ106" s="95"/>
      <c r="BR106" s="41">
        <f>IF(W106,BJ106,0)</f>
        <v>9675</v>
      </c>
      <c r="BS106" s="95"/>
      <c r="BT106" s="41">
        <f>IF(AD106,BJ106,0)</f>
        <v>9675</v>
      </c>
      <c r="BU106" s="95"/>
      <c r="BV106" s="41">
        <f>IF(AJ106,BJ106,0)</f>
        <v>9675</v>
      </c>
    </row>
    <row r="107" spans="1:74" ht="11.25" x14ac:dyDescent="0.25">
      <c r="A107" s="83">
        <v>26</v>
      </c>
      <c r="B107" s="95"/>
      <c r="C107" s="83" t="s">
        <v>148</v>
      </c>
      <c r="D107" s="95"/>
      <c r="E107" s="42">
        <v>19493520</v>
      </c>
      <c r="F107" s="95"/>
      <c r="G107" s="39">
        <f>(E107/$BJ107)</f>
        <v>1380.1699235344095</v>
      </c>
      <c r="H107" s="95"/>
      <c r="I107" s="39">
        <f>IF(G$195,G107/G$195*100,0)</f>
        <v>76.018830383578702</v>
      </c>
      <c r="J107" s="95"/>
      <c r="K107" s="42">
        <v>2685142</v>
      </c>
      <c r="L107" s="95"/>
      <c r="M107" s="39">
        <f>(K107/$BJ107)</f>
        <v>190.11200792976493</v>
      </c>
      <c r="N107" s="95"/>
      <c r="O107" s="39">
        <f>IF(M$195,M107/M$195*100,0)</f>
        <v>165.55322211204691</v>
      </c>
      <c r="P107" s="95"/>
      <c r="Q107" s="42">
        <v>2233109</v>
      </c>
      <c r="R107" s="95"/>
      <c r="S107" s="39">
        <f>(Q107/$BJ107)</f>
        <v>158.10740583404134</v>
      </c>
      <c r="T107" s="95"/>
      <c r="U107" s="39">
        <f>IF(S$195,S107/S$195*100,0)</f>
        <v>124.1569576613641</v>
      </c>
      <c r="V107" s="95"/>
      <c r="W107" s="42">
        <v>3711604</v>
      </c>
      <c r="X107" s="95"/>
      <c r="Y107" s="39">
        <f>(W107/$BJ107)</f>
        <v>262.78702917020672</v>
      </c>
      <c r="Z107" s="95"/>
      <c r="AA107" s="39">
        <f>IF(Y$195,Y107/Y$195*100,0)</f>
        <v>110.70660273146751</v>
      </c>
      <c r="AB107" s="95"/>
      <c r="AC107" s="95"/>
      <c r="AD107" s="42">
        <v>1858410</v>
      </c>
      <c r="AE107" s="95"/>
      <c r="AF107" s="39">
        <f>(AD107/$BJ107)</f>
        <v>131.57816482582837</v>
      </c>
      <c r="AG107" s="95"/>
      <c r="AH107" s="39">
        <f>IF(AF$195,AF107/AF$195*100,0)</f>
        <v>126.27782466584276</v>
      </c>
      <c r="AI107" s="95"/>
      <c r="AJ107" s="42">
        <v>89494</v>
      </c>
      <c r="AK107" s="95"/>
      <c r="AL107" s="39">
        <f>(AJ107/$BJ107)</f>
        <v>6.3363069951854998</v>
      </c>
      <c r="AM107" s="95"/>
      <c r="AN107" s="39">
        <f>IF(AL$195,AL107/AL$195*100,0)</f>
        <v>768.29546967844044</v>
      </c>
      <c r="AO107" s="95"/>
      <c r="AP107" s="42">
        <f>(E107+K107+Q107+W107+AD107+AJ107)</f>
        <v>30071279</v>
      </c>
      <c r="AQ107" s="95"/>
      <c r="AR107" s="42">
        <v>18326441</v>
      </c>
      <c r="AS107" s="95"/>
      <c r="AT107" s="47">
        <f>IF($AP107,AR107/$AP107*100,0)</f>
        <v>60.943337328618455</v>
      </c>
      <c r="AU107" s="95"/>
      <c r="AV107" s="42">
        <v>4861718</v>
      </c>
      <c r="AW107" s="95"/>
      <c r="AX107" s="47">
        <f>IF($AP107,AV107/$AP107*100,0)</f>
        <v>16.16731366830124</v>
      </c>
      <c r="AY107" s="95"/>
      <c r="AZ107" s="42">
        <v>0</v>
      </c>
      <c r="BA107" s="95"/>
      <c r="BB107" s="47">
        <f>IF($AP107,AZ107/$AP107*100,0)</f>
        <v>0</v>
      </c>
      <c r="BC107" s="95"/>
      <c r="BD107" s="42">
        <v>820107</v>
      </c>
      <c r="BE107" s="95"/>
      <c r="BF107" s="42">
        <v>99</v>
      </c>
      <c r="BG107" s="95"/>
      <c r="BH107" s="83">
        <v>26</v>
      </c>
      <c r="BI107" s="95"/>
      <c r="BJ107" s="96">
        <v>14124</v>
      </c>
      <c r="BK107" s="95"/>
      <c r="BL107" s="41">
        <f>IF(E107,BJ107,0)</f>
        <v>14124</v>
      </c>
      <c r="BM107" s="95"/>
      <c r="BN107" s="41">
        <f>IF(K107,BJ107,0)</f>
        <v>14124</v>
      </c>
      <c r="BO107" s="95"/>
      <c r="BP107" s="41">
        <f>IF(Q107,BJ107,0)</f>
        <v>14124</v>
      </c>
      <c r="BQ107" s="95"/>
      <c r="BR107" s="41">
        <f>IF(W107,BJ107,0)</f>
        <v>14124</v>
      </c>
      <c r="BS107" s="95"/>
      <c r="BT107" s="41">
        <f>IF(AD107,BJ107,0)</f>
        <v>14124</v>
      </c>
      <c r="BU107" s="95"/>
      <c r="BV107" s="41">
        <f>IF(AJ107,BJ107,0)</f>
        <v>14124</v>
      </c>
    </row>
    <row r="108" spans="1:74" ht="11.25" x14ac:dyDescent="0.25">
      <c r="A108" s="83">
        <v>27</v>
      </c>
      <c r="B108" s="95"/>
      <c r="C108" s="83" t="s">
        <v>149</v>
      </c>
      <c r="D108" s="95"/>
      <c r="E108" s="42">
        <v>41154227</v>
      </c>
      <c r="F108" s="95"/>
      <c r="G108" s="39">
        <f>(E108/$BJ108)</f>
        <v>1472.5812072852184</v>
      </c>
      <c r="H108" s="95"/>
      <c r="I108" s="39">
        <f>IF(G$195,G108/G$195*100,0)</f>
        <v>81.108781689713211</v>
      </c>
      <c r="J108" s="95"/>
      <c r="K108" s="42">
        <v>2214995</v>
      </c>
      <c r="L108" s="95"/>
      <c r="M108" s="39">
        <f>(K108/$BJ108)</f>
        <v>79.256986438615954</v>
      </c>
      <c r="N108" s="95"/>
      <c r="O108" s="39">
        <f>IF(M$195,M108/M$195*100,0)</f>
        <v>69.018520306466897</v>
      </c>
      <c r="P108" s="95"/>
      <c r="Q108" s="42">
        <v>3544514</v>
      </c>
      <c r="R108" s="95"/>
      <c r="S108" s="39">
        <f>(Q108/$BJ108)</f>
        <v>126.829856514116</v>
      </c>
      <c r="T108" s="95"/>
      <c r="U108" s="39">
        <f>IF(S$195,S108/S$195*100,0)</f>
        <v>99.595645392782828</v>
      </c>
      <c r="V108" s="95"/>
      <c r="W108" s="42">
        <v>8267496</v>
      </c>
      <c r="X108" s="95"/>
      <c r="Y108" s="39">
        <f>(W108/$BJ108)</f>
        <v>295.82767381114252</v>
      </c>
      <c r="Z108" s="95"/>
      <c r="AA108" s="39">
        <f>IF(Y$195,Y108/Y$195*100,0)</f>
        <v>124.62592565926127</v>
      </c>
      <c r="AB108" s="95"/>
      <c r="AC108" s="95"/>
      <c r="AD108" s="42">
        <v>2699142</v>
      </c>
      <c r="AE108" s="95"/>
      <c r="AF108" s="39">
        <f>(AD108/$BJ108)</f>
        <v>96.580742119010992</v>
      </c>
      <c r="AG108" s="95"/>
      <c r="AH108" s="39">
        <f>IF(AF$195,AF108/AF$195*100,0)</f>
        <v>92.690197006056806</v>
      </c>
      <c r="AI108" s="95"/>
      <c r="AJ108" s="42">
        <v>15855</v>
      </c>
      <c r="AK108" s="95"/>
      <c r="AL108" s="39">
        <f>(AJ108/$BJ108)</f>
        <v>0.56732386302644289</v>
      </c>
      <c r="AM108" s="95"/>
      <c r="AN108" s="39">
        <f>IF(AL$195,AL108/AL$195*100,0)</f>
        <v>68.789652100959742</v>
      </c>
      <c r="AO108" s="95"/>
      <c r="AP108" s="42">
        <f>(E108+K108+Q108+W108+AD108+AJ108)</f>
        <v>57896229</v>
      </c>
      <c r="AQ108" s="95"/>
      <c r="AR108" s="42">
        <v>36524372</v>
      </c>
      <c r="AS108" s="95"/>
      <c r="AT108" s="47">
        <f>IF($AP108,AR108/$AP108*100,0)</f>
        <v>63.085925682655429</v>
      </c>
      <c r="AU108" s="95"/>
      <c r="AV108" s="42">
        <v>4726296</v>
      </c>
      <c r="AW108" s="95"/>
      <c r="AX108" s="47">
        <f>IF($AP108,AV108/$AP108*100,0)</f>
        <v>8.1633917815269097</v>
      </c>
      <c r="AY108" s="95"/>
      <c r="AZ108" s="42">
        <v>86418</v>
      </c>
      <c r="BA108" s="95"/>
      <c r="BB108" s="47">
        <f>IF($AP108,AZ108/$AP108*100,0)</f>
        <v>0.14926360747951306</v>
      </c>
      <c r="BC108" s="95"/>
      <c r="BD108" s="42">
        <v>659003</v>
      </c>
      <c r="BE108" s="95"/>
      <c r="BF108" s="42">
        <v>0</v>
      </c>
      <c r="BG108" s="95"/>
      <c r="BH108" s="83">
        <v>27</v>
      </c>
      <c r="BI108" s="95"/>
      <c r="BJ108" s="96">
        <v>27947</v>
      </c>
      <c r="BK108" s="95"/>
      <c r="BL108" s="41">
        <f>IF(E108,BJ108,0)</f>
        <v>27947</v>
      </c>
      <c r="BM108" s="95"/>
      <c r="BN108" s="41">
        <f>IF(K108,BJ108,0)</f>
        <v>27947</v>
      </c>
      <c r="BO108" s="95"/>
      <c r="BP108" s="41">
        <f>IF(Q108,BJ108,0)</f>
        <v>27947</v>
      </c>
      <c r="BQ108" s="95"/>
      <c r="BR108" s="41">
        <f>IF(W108,BJ108,0)</f>
        <v>27947</v>
      </c>
      <c r="BS108" s="95"/>
      <c r="BT108" s="41">
        <f>IF(AD108,BJ108,0)</f>
        <v>27947</v>
      </c>
      <c r="BU108" s="95"/>
      <c r="BV108" s="41">
        <f>IF(AJ108,BJ108,0)</f>
        <v>27947</v>
      </c>
    </row>
    <row r="109" spans="1:74" ht="11.25" x14ac:dyDescent="0.25">
      <c r="A109" s="83">
        <v>28</v>
      </c>
      <c r="B109" s="95"/>
      <c r="C109" s="83" t="s">
        <v>150</v>
      </c>
      <c r="D109" s="95"/>
      <c r="E109" s="42">
        <v>17099494</v>
      </c>
      <c r="F109" s="95"/>
      <c r="G109" s="39">
        <f>(E109/$BJ109)</f>
        <v>1613.3120105670346</v>
      </c>
      <c r="H109" s="95"/>
      <c r="I109" s="39">
        <f>IF(G$195,G109/G$195*100,0)</f>
        <v>88.860139607315617</v>
      </c>
      <c r="J109" s="95"/>
      <c r="K109" s="42">
        <v>1373876</v>
      </c>
      <c r="L109" s="95"/>
      <c r="M109" s="39">
        <f>(K109/$BJ109)</f>
        <v>129.62317199735824</v>
      </c>
      <c r="N109" s="95"/>
      <c r="O109" s="39">
        <f>IF(M$195,M109/M$195*100,0)</f>
        <v>112.87837111517294</v>
      </c>
      <c r="P109" s="95"/>
      <c r="Q109" s="42">
        <v>1457062</v>
      </c>
      <c r="R109" s="95"/>
      <c r="S109" s="39">
        <f>(Q109/$BJ109)</f>
        <v>137.4716482687046</v>
      </c>
      <c r="T109" s="95"/>
      <c r="U109" s="39">
        <f>IF(S$195,S109/S$195*100,0)</f>
        <v>107.95232218060119</v>
      </c>
      <c r="V109" s="95"/>
      <c r="W109" s="42">
        <v>1152062</v>
      </c>
      <c r="X109" s="95"/>
      <c r="Y109" s="39">
        <f>(W109/$BJ109)</f>
        <v>108.69534861779414</v>
      </c>
      <c r="Z109" s="95"/>
      <c r="AA109" s="39">
        <f>IF(Y$195,Y109/Y$195*100,0)</f>
        <v>45.791045380685652</v>
      </c>
      <c r="AB109" s="95"/>
      <c r="AC109" s="95"/>
      <c r="AD109" s="42">
        <v>907743</v>
      </c>
      <c r="AE109" s="95"/>
      <c r="AF109" s="39">
        <f>(AD109/$BJ109)</f>
        <v>85.644211718086609</v>
      </c>
      <c r="AG109" s="95"/>
      <c r="AH109" s="39">
        <f>IF(AF$195,AF109/AF$195*100,0)</f>
        <v>82.1942209430931</v>
      </c>
      <c r="AI109" s="95"/>
      <c r="AJ109" s="42">
        <v>8489</v>
      </c>
      <c r="AK109" s="95"/>
      <c r="AL109" s="39">
        <f>(AJ109/$BJ109)</f>
        <v>0.80092461552976701</v>
      </c>
      <c r="AM109" s="95"/>
      <c r="AN109" s="39">
        <f>IF(AL$195,AL109/AL$195*100,0)</f>
        <v>97.114416036505816</v>
      </c>
      <c r="AO109" s="95"/>
      <c r="AP109" s="42">
        <f>(E109+K109+Q109+W109+AD109+AJ109)</f>
        <v>21998726</v>
      </c>
      <c r="AQ109" s="95"/>
      <c r="AR109" s="42">
        <v>10614547</v>
      </c>
      <c r="AS109" s="95"/>
      <c r="AT109" s="47">
        <f>IF($AP109,AR109/$AP109*100,0)</f>
        <v>48.250735065294236</v>
      </c>
      <c r="AU109" s="95"/>
      <c r="AV109" s="42">
        <v>4486471</v>
      </c>
      <c r="AW109" s="95"/>
      <c r="AX109" s="47">
        <f>IF($AP109,AV109/$AP109*100,0)</f>
        <v>20.394231011377659</v>
      </c>
      <c r="AY109" s="95"/>
      <c r="AZ109" s="42">
        <v>0</v>
      </c>
      <c r="BA109" s="95"/>
      <c r="BB109" s="47">
        <f>IF($AP109,AZ109/$AP109*100,0)</f>
        <v>0</v>
      </c>
      <c r="BC109" s="95"/>
      <c r="BD109" s="42">
        <v>65313</v>
      </c>
      <c r="BE109" s="95"/>
      <c r="BF109" s="42">
        <v>0</v>
      </c>
      <c r="BG109" s="95"/>
      <c r="BH109" s="83">
        <v>28</v>
      </c>
      <c r="BI109" s="95"/>
      <c r="BJ109" s="96">
        <v>10599</v>
      </c>
      <c r="BK109" s="95"/>
      <c r="BL109" s="41">
        <f>IF(E109,BJ109,0)</f>
        <v>10599</v>
      </c>
      <c r="BM109" s="95"/>
      <c r="BN109" s="41">
        <f>IF(K109,BJ109,0)</f>
        <v>10599</v>
      </c>
      <c r="BO109" s="95"/>
      <c r="BP109" s="41">
        <f>IF(Q109,BJ109,0)</f>
        <v>10599</v>
      </c>
      <c r="BQ109" s="95"/>
      <c r="BR109" s="41">
        <f>IF(W109,BJ109,0)</f>
        <v>10599</v>
      </c>
      <c r="BS109" s="95"/>
      <c r="BT109" s="41">
        <f>IF(AD109,BJ109,0)</f>
        <v>10599</v>
      </c>
      <c r="BU109" s="95"/>
      <c r="BV109" s="41">
        <f>IF(AJ109,BJ109,0)</f>
        <v>10599</v>
      </c>
    </row>
    <row r="110" spans="1:74" ht="11.25" x14ac:dyDescent="0.25">
      <c r="A110" s="83">
        <v>29</v>
      </c>
      <c r="B110" s="95"/>
      <c r="C110" s="83" t="s">
        <v>93</v>
      </c>
      <c r="D110" s="95"/>
      <c r="E110" s="42">
        <v>2616506071</v>
      </c>
      <c r="F110" s="95"/>
      <c r="G110" s="39">
        <f>(E110/$BJ110)</f>
        <v>2274.6114922164393</v>
      </c>
      <c r="H110" s="95"/>
      <c r="I110" s="39">
        <f>IF(G$195,G110/G$195*100,0)</f>
        <v>125.28406992998018</v>
      </c>
      <c r="J110" s="95"/>
      <c r="K110" s="42">
        <v>116218176</v>
      </c>
      <c r="L110" s="95"/>
      <c r="M110" s="39">
        <f>(K110/$BJ110)</f>
        <v>101.03213658243133</v>
      </c>
      <c r="N110" s="95"/>
      <c r="O110" s="39">
        <f>IF(M$195,M110/M$195*100,0)</f>
        <v>87.980743195691488</v>
      </c>
      <c r="P110" s="95"/>
      <c r="Q110" s="42">
        <v>157877752</v>
      </c>
      <c r="R110" s="95"/>
      <c r="S110" s="39">
        <f>(Q110/$BJ110)</f>
        <v>137.24812376500574</v>
      </c>
      <c r="T110" s="95"/>
      <c r="U110" s="39">
        <f>IF(S$195,S110/S$195*100,0)</f>
        <v>107.77679515708436</v>
      </c>
      <c r="V110" s="95"/>
      <c r="W110" s="42">
        <v>281761772</v>
      </c>
      <c r="X110" s="95"/>
      <c r="Y110" s="39">
        <f>(W110/$BJ110)</f>
        <v>244.94442102078659</v>
      </c>
      <c r="Z110" s="95"/>
      <c r="AA110" s="39">
        <f>IF(Y$195,Y110/Y$195*100,0)</f>
        <v>103.1898902882072</v>
      </c>
      <c r="AB110" s="95"/>
      <c r="AC110" s="95"/>
      <c r="AD110" s="42">
        <v>143531074</v>
      </c>
      <c r="AE110" s="95"/>
      <c r="AF110" s="39">
        <f>(AD110/$BJ110)</f>
        <v>124.77610276890817</v>
      </c>
      <c r="AG110" s="95"/>
      <c r="AH110" s="39">
        <f>IF(AF$195,AF110/AF$195*100,0)</f>
        <v>119.74976888297826</v>
      </c>
      <c r="AI110" s="95"/>
      <c r="AJ110" s="42">
        <v>0</v>
      </c>
      <c r="AK110" s="95"/>
      <c r="AL110" s="39">
        <f>(AJ110/$BJ110)</f>
        <v>0</v>
      </c>
      <c r="AM110" s="95"/>
      <c r="AN110" s="39">
        <f>IF(AL$195,AL110/AL$195*100,0)</f>
        <v>0</v>
      </c>
      <c r="AO110" s="95"/>
      <c r="AP110" s="42">
        <f>(E110+K110+Q110+W110+AD110+AJ110)</f>
        <v>3315894845</v>
      </c>
      <c r="AQ110" s="95"/>
      <c r="AR110" s="42">
        <v>806248102</v>
      </c>
      <c r="AS110" s="95"/>
      <c r="AT110" s="47">
        <f>IF($AP110,AR110/$AP110*100,0)</f>
        <v>24.314646262553598</v>
      </c>
      <c r="AU110" s="95"/>
      <c r="AV110" s="42">
        <v>199223240</v>
      </c>
      <c r="AW110" s="95"/>
      <c r="AX110" s="47">
        <f>IF($AP110,AV110/$AP110*100,0)</f>
        <v>6.0081290062743227</v>
      </c>
      <c r="AY110" s="95"/>
      <c r="AZ110" s="42">
        <v>29757959</v>
      </c>
      <c r="BA110" s="95"/>
      <c r="BB110" s="47">
        <f>IF($AP110,AZ110/$AP110*100,0)</f>
        <v>0.89743373632223855</v>
      </c>
      <c r="BC110" s="95"/>
      <c r="BD110" s="42">
        <v>31583134</v>
      </c>
      <c r="BE110" s="95"/>
      <c r="BF110" s="42">
        <v>39679</v>
      </c>
      <c r="BG110" s="95"/>
      <c r="BH110" s="83">
        <v>29</v>
      </c>
      <c r="BI110" s="95"/>
      <c r="BJ110" s="96">
        <v>1150309</v>
      </c>
      <c r="BK110" s="95"/>
      <c r="BL110" s="41">
        <f>IF(E110,BJ110,0)</f>
        <v>1150309</v>
      </c>
      <c r="BM110" s="95"/>
      <c r="BN110" s="41">
        <f>IF(K110,BJ110,0)</f>
        <v>1150309</v>
      </c>
      <c r="BO110" s="95"/>
      <c r="BP110" s="41">
        <f>IF(Q110,BJ110,0)</f>
        <v>1150309</v>
      </c>
      <c r="BQ110" s="95"/>
      <c r="BR110" s="41">
        <f>IF(W110,BJ110,0)</f>
        <v>1150309</v>
      </c>
      <c r="BS110" s="95"/>
      <c r="BT110" s="41">
        <f>IF(AD110,BJ110,0)</f>
        <v>1150309</v>
      </c>
      <c r="BU110" s="95"/>
      <c r="BV110" s="41">
        <f>IF(AJ110,BJ110,0)</f>
        <v>0</v>
      </c>
    </row>
    <row r="111" spans="1:74" ht="11.25" x14ac:dyDescent="0.25">
      <c r="A111" s="83">
        <v>30</v>
      </c>
      <c r="B111" s="95"/>
      <c r="C111" s="83" t="s">
        <v>151</v>
      </c>
      <c r="D111" s="95"/>
      <c r="E111" s="42">
        <v>119720668</v>
      </c>
      <c r="F111" s="95"/>
      <c r="G111" s="39">
        <f>(E111/$BJ111)</f>
        <v>1640.6384366606369</v>
      </c>
      <c r="H111" s="95"/>
      <c r="I111" s="39">
        <f>IF(G$195,G111/G$195*100,0)</f>
        <v>90.365260762889889</v>
      </c>
      <c r="J111" s="95"/>
      <c r="K111" s="42">
        <v>12385726</v>
      </c>
      <c r="L111" s="95"/>
      <c r="M111" s="39">
        <f>(K111/$BJ111)</f>
        <v>169.73258236035738</v>
      </c>
      <c r="N111" s="95"/>
      <c r="O111" s="39">
        <f>IF(M$195,M111/M$195*100,0)</f>
        <v>147.80642324043379</v>
      </c>
      <c r="P111" s="95"/>
      <c r="Q111" s="42">
        <v>11128578</v>
      </c>
      <c r="R111" s="95"/>
      <c r="S111" s="39">
        <f>(Q111/$BJ111)</f>
        <v>152.50476895247493</v>
      </c>
      <c r="T111" s="95"/>
      <c r="U111" s="39">
        <f>IF(S$195,S111/S$195*100,0)</f>
        <v>119.75737658907211</v>
      </c>
      <c r="V111" s="95"/>
      <c r="W111" s="42">
        <v>13171198</v>
      </c>
      <c r="X111" s="95"/>
      <c r="Y111" s="39">
        <f>(W111/$BJ111)</f>
        <v>180.49660143616731</v>
      </c>
      <c r="Z111" s="95"/>
      <c r="AA111" s="39">
        <f>IF(Y$195,Y111/Y$195*100,0)</f>
        <v>76.039390576737276</v>
      </c>
      <c r="AB111" s="95"/>
      <c r="AC111" s="95"/>
      <c r="AD111" s="42">
        <v>7304531</v>
      </c>
      <c r="AE111" s="95"/>
      <c r="AF111" s="39">
        <f>(AD111/$BJ111)</f>
        <v>100.10046319136107</v>
      </c>
      <c r="AG111" s="95"/>
      <c r="AH111" s="39">
        <f>IF(AF$195,AF111/AF$195*100,0)</f>
        <v>96.068133771136615</v>
      </c>
      <c r="AI111" s="95"/>
      <c r="AJ111" s="42">
        <v>78764</v>
      </c>
      <c r="AK111" s="95"/>
      <c r="AL111" s="39">
        <f>(AJ111/$BJ111)</f>
        <v>1.0793729101573206</v>
      </c>
      <c r="AM111" s="95"/>
      <c r="AN111" s="39">
        <f>IF(AL$195,AL111/AL$195*100,0)</f>
        <v>130.87707360101263</v>
      </c>
      <c r="AO111" s="95"/>
      <c r="AP111" s="42">
        <f>(E111+K111+Q111+W111+AD111+AJ111)</f>
        <v>163789465</v>
      </c>
      <c r="AQ111" s="95"/>
      <c r="AR111" s="42">
        <v>57129663</v>
      </c>
      <c r="AS111" s="95"/>
      <c r="AT111" s="47">
        <f>IF($AP111,AR111/$AP111*100,0)</f>
        <v>34.879937485600799</v>
      </c>
      <c r="AU111" s="95"/>
      <c r="AV111" s="42">
        <v>15920924</v>
      </c>
      <c r="AW111" s="95"/>
      <c r="AX111" s="47">
        <f>IF($AP111,AV111/$AP111*100,0)</f>
        <v>9.7203589986694201</v>
      </c>
      <c r="AY111" s="95"/>
      <c r="AZ111" s="42">
        <v>460928</v>
      </c>
      <c r="BA111" s="95"/>
      <c r="BB111" s="47">
        <f>IF($AP111,AZ111/$AP111*100,0)</f>
        <v>0.28141492494648546</v>
      </c>
      <c r="BC111" s="95"/>
      <c r="BD111" s="42">
        <v>612013</v>
      </c>
      <c r="BE111" s="95"/>
      <c r="BF111" s="42">
        <v>13525</v>
      </c>
      <c r="BG111" s="95"/>
      <c r="BH111" s="83">
        <v>30</v>
      </c>
      <c r="BI111" s="95"/>
      <c r="BJ111" s="96">
        <v>72972</v>
      </c>
      <c r="BK111" s="95"/>
      <c r="BL111" s="41">
        <f>IF(E111,BJ111,0)</f>
        <v>72972</v>
      </c>
      <c r="BM111" s="95"/>
      <c r="BN111" s="41">
        <f>IF(K111,BJ111,0)</f>
        <v>72972</v>
      </c>
      <c r="BO111" s="95"/>
      <c r="BP111" s="41">
        <f>IF(Q111,BJ111,0)</f>
        <v>72972</v>
      </c>
      <c r="BQ111" s="95"/>
      <c r="BR111" s="41">
        <f>IF(W111,BJ111,0)</f>
        <v>72972</v>
      </c>
      <c r="BS111" s="95"/>
      <c r="BT111" s="41">
        <f>IF(AD111,BJ111,0)</f>
        <v>72972</v>
      </c>
      <c r="BU111" s="95"/>
      <c r="BV111" s="41">
        <f>IF(AJ111,BJ111,0)</f>
        <v>72972</v>
      </c>
    </row>
    <row r="112" spans="1:74" ht="11.25" x14ac:dyDescent="0.25">
      <c r="A112" s="83">
        <v>31</v>
      </c>
      <c r="B112" s="95"/>
      <c r="C112" s="83" t="s">
        <v>152</v>
      </c>
      <c r="D112" s="95"/>
      <c r="E112" s="42">
        <v>17345338</v>
      </c>
      <c r="F112" s="95"/>
      <c r="G112" s="39">
        <f>(E112/$BJ112)</f>
        <v>1120.7894804859136</v>
      </c>
      <c r="H112" s="95"/>
      <c r="I112" s="39">
        <f>IF(G$195,G112/G$195*100,0)</f>
        <v>61.732330171759308</v>
      </c>
      <c r="J112" s="95"/>
      <c r="K112" s="42">
        <v>1100319</v>
      </c>
      <c r="L112" s="95"/>
      <c r="M112" s="39">
        <f>(K112/$BJ112)</f>
        <v>71.098410441974664</v>
      </c>
      <c r="N112" s="95"/>
      <c r="O112" s="39">
        <f>IF(M$195,M112/M$195*100,0)</f>
        <v>61.913874162342395</v>
      </c>
      <c r="P112" s="95"/>
      <c r="Q112" s="42">
        <v>1767204</v>
      </c>
      <c r="R112" s="95"/>
      <c r="S112" s="39">
        <f>(Q112/$BJ112)</f>
        <v>114.18997156888085</v>
      </c>
      <c r="T112" s="95"/>
      <c r="U112" s="39">
        <f>IF(S$195,S112/S$195*100,0)</f>
        <v>89.669926532798911</v>
      </c>
      <c r="V112" s="95"/>
      <c r="W112" s="42">
        <v>6200057</v>
      </c>
      <c r="X112" s="95"/>
      <c r="Y112" s="39">
        <f>(W112/$BJ112)</f>
        <v>400.62399844921168</v>
      </c>
      <c r="Z112" s="95"/>
      <c r="AA112" s="39">
        <f>IF(Y$195,Y112/Y$195*100,0)</f>
        <v>168.77439491993493</v>
      </c>
      <c r="AB112" s="95"/>
      <c r="AC112" s="95"/>
      <c r="AD112" s="42">
        <v>1386553</v>
      </c>
      <c r="AE112" s="95"/>
      <c r="AF112" s="39">
        <f>(AD112/$BJ112)</f>
        <v>89.593758077022486</v>
      </c>
      <c r="AG112" s="95"/>
      <c r="AH112" s="39">
        <f>IF(AF$195,AF112/AF$195*100,0)</f>
        <v>85.984668418048457</v>
      </c>
      <c r="AI112" s="95"/>
      <c r="AJ112" s="42">
        <v>7294</v>
      </c>
      <c r="AK112" s="95"/>
      <c r="AL112" s="39">
        <f>(AJ112/$BJ112)</f>
        <v>0.47131041612819852</v>
      </c>
      <c r="AM112" s="95"/>
      <c r="AN112" s="39">
        <f>IF(AL$195,AL112/AL$195*100,0)</f>
        <v>57.14774517691351</v>
      </c>
      <c r="AO112" s="95"/>
      <c r="AP112" s="42">
        <f>(E112+K112+Q112+W112+AD112+AJ112)</f>
        <v>27806765</v>
      </c>
      <c r="AQ112" s="95"/>
      <c r="AR112" s="42">
        <v>13452964</v>
      </c>
      <c r="AS112" s="95"/>
      <c r="AT112" s="47">
        <f>IF($AP112,AR112/$AP112*100,0)</f>
        <v>48.380183743056769</v>
      </c>
      <c r="AU112" s="95"/>
      <c r="AV112" s="42">
        <v>6191144</v>
      </c>
      <c r="AW112" s="95"/>
      <c r="AX112" s="47">
        <f>IF($AP112,AV112/$AP112*100,0)</f>
        <v>22.264884102843318</v>
      </c>
      <c r="AY112" s="95"/>
      <c r="AZ112" s="42">
        <v>0</v>
      </c>
      <c r="BA112" s="95"/>
      <c r="BB112" s="47">
        <f>IF($AP112,AZ112/$AP112*100,0)</f>
        <v>0</v>
      </c>
      <c r="BC112" s="95"/>
      <c r="BD112" s="42">
        <v>82877</v>
      </c>
      <c r="BE112" s="95"/>
      <c r="BF112" s="42">
        <v>0</v>
      </c>
      <c r="BG112" s="95"/>
      <c r="BH112" s="83">
        <v>31</v>
      </c>
      <c r="BI112" s="95"/>
      <c r="BJ112" s="96">
        <v>15476</v>
      </c>
      <c r="BK112" s="95"/>
      <c r="BL112" s="41">
        <f>IF(E112,BJ112,0)</f>
        <v>15476</v>
      </c>
      <c r="BM112" s="95"/>
      <c r="BN112" s="41">
        <f>IF(K112,BJ112,0)</f>
        <v>15476</v>
      </c>
      <c r="BO112" s="95"/>
      <c r="BP112" s="41">
        <f>IF(Q112,BJ112,0)</f>
        <v>15476</v>
      </c>
      <c r="BQ112" s="95"/>
      <c r="BR112" s="41">
        <f>IF(W112,BJ112,0)</f>
        <v>15476</v>
      </c>
      <c r="BS112" s="95"/>
      <c r="BT112" s="41">
        <f>IF(AD112,BJ112,0)</f>
        <v>15476</v>
      </c>
      <c r="BU112" s="95"/>
      <c r="BV112" s="41">
        <f>IF(AJ112,BJ112,0)</f>
        <v>15476</v>
      </c>
    </row>
    <row r="113" spans="1:74" ht="11.25" x14ac:dyDescent="0.25">
      <c r="A113" s="83">
        <v>32</v>
      </c>
      <c r="B113" s="95"/>
      <c r="C113" s="83" t="s">
        <v>153</v>
      </c>
      <c r="D113" s="95"/>
      <c r="E113" s="42">
        <v>37448646</v>
      </c>
      <c r="F113" s="95"/>
      <c r="G113" s="39">
        <f>(E113/$BJ113)</f>
        <v>1374.3126720246614</v>
      </c>
      <c r="H113" s="95"/>
      <c r="I113" s="39">
        <f>IF(G$195,G113/G$195*100,0)</f>
        <v>75.696216912990067</v>
      </c>
      <c r="J113" s="95"/>
      <c r="K113" s="42">
        <v>1668063</v>
      </c>
      <c r="L113" s="95"/>
      <c r="M113" s="39">
        <f>(K113/$BJ113)</f>
        <v>61.215567543763072</v>
      </c>
      <c r="N113" s="95"/>
      <c r="O113" s="39">
        <f>IF(M$195,M113/M$195*100,0)</f>
        <v>53.307702972826874</v>
      </c>
      <c r="P113" s="95"/>
      <c r="Q113" s="42">
        <v>3176001</v>
      </c>
      <c r="R113" s="95"/>
      <c r="S113" s="39">
        <f>(Q113/$BJ113)</f>
        <v>116.55477265220742</v>
      </c>
      <c r="T113" s="95"/>
      <c r="U113" s="39">
        <f>IF(S$195,S113/S$195*100,0)</f>
        <v>91.526933207668463</v>
      </c>
      <c r="V113" s="95"/>
      <c r="W113" s="42">
        <v>3350217</v>
      </c>
      <c r="X113" s="95"/>
      <c r="Y113" s="39">
        <f>(W113/$BJ113)</f>
        <v>122.9482549818342</v>
      </c>
      <c r="Z113" s="95"/>
      <c r="AA113" s="39">
        <f>IF(Y$195,Y113/Y$195*100,0)</f>
        <v>51.79549258492947</v>
      </c>
      <c r="AB113" s="95"/>
      <c r="AC113" s="95"/>
      <c r="AD113" s="42">
        <v>1841846</v>
      </c>
      <c r="AE113" s="95"/>
      <c r="AF113" s="39">
        <f>(AD113/$BJ113)</f>
        <v>67.593159381995676</v>
      </c>
      <c r="AG113" s="95"/>
      <c r="AH113" s="39">
        <f>IF(AF$195,AF113/AF$195*100,0)</f>
        <v>64.870315985548089</v>
      </c>
      <c r="AI113" s="95"/>
      <c r="AJ113" s="42">
        <v>7179</v>
      </c>
      <c r="AK113" s="95"/>
      <c r="AL113" s="39">
        <f>(AJ113/$BJ113)</f>
        <v>0.26345920951227569</v>
      </c>
      <c r="AM113" s="95"/>
      <c r="AN113" s="39">
        <f>IF(AL$195,AL113/AL$195*100,0)</f>
        <v>31.94518783056828</v>
      </c>
      <c r="AO113" s="95"/>
      <c r="AP113" s="42">
        <f>(E113+K113+Q113+W113+AD113+AJ113)</f>
        <v>47491952</v>
      </c>
      <c r="AQ113" s="95"/>
      <c r="AR113" s="42">
        <v>23723762</v>
      </c>
      <c r="AS113" s="95"/>
      <c r="AT113" s="47">
        <f>IF($AP113,AR113/$AP113*100,0)</f>
        <v>49.953225759177052</v>
      </c>
      <c r="AU113" s="95"/>
      <c r="AV113" s="42">
        <v>5514224</v>
      </c>
      <c r="AW113" s="95"/>
      <c r="AX113" s="47">
        <f>IF($AP113,AV113/$AP113*100,0)</f>
        <v>11.610859877900996</v>
      </c>
      <c r="AY113" s="95"/>
      <c r="AZ113" s="42">
        <v>0</v>
      </c>
      <c r="BA113" s="95"/>
      <c r="BB113" s="47">
        <f>IF($AP113,AZ113/$AP113*100,0)</f>
        <v>0</v>
      </c>
      <c r="BC113" s="95"/>
      <c r="BD113" s="42">
        <v>16026</v>
      </c>
      <c r="BE113" s="95"/>
      <c r="BF113" s="42">
        <v>4131</v>
      </c>
      <c r="BG113" s="95"/>
      <c r="BH113" s="83">
        <v>32</v>
      </c>
      <c r="BI113" s="95"/>
      <c r="BJ113" s="96">
        <v>27249</v>
      </c>
      <c r="BK113" s="95"/>
      <c r="BL113" s="41">
        <f>IF(E113,BJ113,0)</f>
        <v>27249</v>
      </c>
      <c r="BM113" s="95"/>
      <c r="BN113" s="41">
        <f>IF(K113,BJ113,0)</f>
        <v>27249</v>
      </c>
      <c r="BO113" s="95"/>
      <c r="BP113" s="41">
        <f>IF(Q113,BJ113,0)</f>
        <v>27249</v>
      </c>
      <c r="BQ113" s="95"/>
      <c r="BR113" s="41">
        <f>IF(W113,BJ113,0)</f>
        <v>27249</v>
      </c>
      <c r="BS113" s="95"/>
      <c r="BT113" s="41">
        <f>IF(AD113,BJ113,0)</f>
        <v>27249</v>
      </c>
      <c r="BU113" s="95"/>
      <c r="BV113" s="41">
        <f>IF(AJ113,BJ113,0)</f>
        <v>27249</v>
      </c>
    </row>
    <row r="114" spans="1:74" ht="11.25" x14ac:dyDescent="0.25">
      <c r="A114" s="83">
        <v>33</v>
      </c>
      <c r="B114" s="95"/>
      <c r="C114" s="83" t="s">
        <v>95</v>
      </c>
      <c r="D114" s="95"/>
      <c r="E114" s="42">
        <v>68811975</v>
      </c>
      <c r="F114" s="95"/>
      <c r="G114" s="39">
        <f>(E114/$BJ114)</f>
        <v>1263.138113332232</v>
      </c>
      <c r="H114" s="95"/>
      <c r="I114" s="39">
        <f>IF(G$195,G114/G$195*100,0)</f>
        <v>69.57279705279899</v>
      </c>
      <c r="J114" s="95"/>
      <c r="K114" s="42">
        <v>3806864</v>
      </c>
      <c r="L114" s="95"/>
      <c r="M114" s="39">
        <f>(K114/$BJ114)</f>
        <v>69.8802063256053</v>
      </c>
      <c r="N114" s="95"/>
      <c r="O114" s="39">
        <f>IF(M$195,M114/M$195*100,0)</f>
        <v>60.85303840109151</v>
      </c>
      <c r="P114" s="95"/>
      <c r="Q114" s="42">
        <v>7726083</v>
      </c>
      <c r="R114" s="95"/>
      <c r="S114" s="39">
        <f>(Q114/$BJ114)</f>
        <v>141.82284266754777</v>
      </c>
      <c r="T114" s="95"/>
      <c r="U114" s="39">
        <f>IF(S$195,S114/S$195*100,0)</f>
        <v>111.36918337001691</v>
      </c>
      <c r="V114" s="95"/>
      <c r="W114" s="42">
        <v>9042685</v>
      </c>
      <c r="X114" s="95"/>
      <c r="Y114" s="39">
        <f>(W114/$BJ114)</f>
        <v>165.99087688382252</v>
      </c>
      <c r="Z114" s="95"/>
      <c r="AA114" s="39">
        <f>IF(Y$195,Y114/Y$195*100,0)</f>
        <v>69.92843643101952</v>
      </c>
      <c r="AB114" s="95"/>
      <c r="AC114" s="95"/>
      <c r="AD114" s="42">
        <v>3982820</v>
      </c>
      <c r="AE114" s="95"/>
      <c r="AF114" s="39">
        <f>(AD114/$BJ114)</f>
        <v>73.110119867099883</v>
      </c>
      <c r="AG114" s="95"/>
      <c r="AH114" s="39">
        <f>IF(AF$195,AF114/AF$195*100,0)</f>
        <v>70.165037718052588</v>
      </c>
      <c r="AI114" s="95"/>
      <c r="AJ114" s="42">
        <v>0</v>
      </c>
      <c r="AK114" s="95"/>
      <c r="AL114" s="39">
        <f>(AJ114/$BJ114)</f>
        <v>0</v>
      </c>
      <c r="AM114" s="95"/>
      <c r="AN114" s="39">
        <f>IF(AL$195,AL114/AL$195*100,0)</f>
        <v>0</v>
      </c>
      <c r="AO114" s="95"/>
      <c r="AP114" s="42">
        <f>(E114+K114+Q114+W114+AD114+AJ114)</f>
        <v>93370427</v>
      </c>
      <c r="AQ114" s="95"/>
      <c r="AR114" s="42">
        <v>46030768</v>
      </c>
      <c r="AS114" s="95"/>
      <c r="AT114" s="47">
        <f>IF($AP114,AR114/$AP114*100,0)</f>
        <v>49.299086958229289</v>
      </c>
      <c r="AU114" s="95"/>
      <c r="AV114" s="42">
        <v>14595447</v>
      </c>
      <c r="AW114" s="95"/>
      <c r="AX114" s="47">
        <f>IF($AP114,AV114/$AP114*100,0)</f>
        <v>15.631766362169468</v>
      </c>
      <c r="AY114" s="95"/>
      <c r="AZ114" s="42">
        <v>0</v>
      </c>
      <c r="BA114" s="95"/>
      <c r="BB114" s="47">
        <f>IF($AP114,AZ114/$AP114*100,0)</f>
        <v>0</v>
      </c>
      <c r="BC114" s="95"/>
      <c r="BD114" s="42">
        <v>1655411</v>
      </c>
      <c r="BE114" s="95"/>
      <c r="BF114" s="42">
        <v>32</v>
      </c>
      <c r="BG114" s="95"/>
      <c r="BH114" s="83">
        <v>33</v>
      </c>
      <c r="BI114" s="95"/>
      <c r="BJ114" s="96">
        <v>54477</v>
      </c>
      <c r="BK114" s="95"/>
      <c r="BL114" s="41">
        <f>IF(E114,BJ114,0)</f>
        <v>54477</v>
      </c>
      <c r="BM114" s="95"/>
      <c r="BN114" s="41">
        <f>IF(K114,BJ114,0)</f>
        <v>54477</v>
      </c>
      <c r="BO114" s="95"/>
      <c r="BP114" s="41">
        <f>IF(Q114,BJ114,0)</f>
        <v>54477</v>
      </c>
      <c r="BQ114" s="95"/>
      <c r="BR114" s="41">
        <f>IF(W114,BJ114,0)</f>
        <v>54477</v>
      </c>
      <c r="BS114" s="95"/>
      <c r="BT114" s="41">
        <f>IF(AD114,BJ114,0)</f>
        <v>54477</v>
      </c>
      <c r="BU114" s="95"/>
      <c r="BV114" s="41">
        <f>IF(AJ114,BJ114,0)</f>
        <v>0</v>
      </c>
    </row>
    <row r="115" spans="1:74" ht="11.25" x14ac:dyDescent="0.25">
      <c r="A115" s="83">
        <v>34</v>
      </c>
      <c r="B115" s="95"/>
      <c r="C115" s="83" t="s">
        <v>154</v>
      </c>
      <c r="D115" s="95"/>
      <c r="E115" s="42">
        <v>157998464</v>
      </c>
      <c r="F115" s="95"/>
      <c r="G115" s="39">
        <f>(E115/$BJ115)</f>
        <v>1728.2891302683249</v>
      </c>
      <c r="H115" s="95"/>
      <c r="I115" s="39">
        <f>IF(G$195,G115/G$195*100,0)</f>
        <v>95.193001968337001</v>
      </c>
      <c r="J115" s="95"/>
      <c r="K115" s="42">
        <v>8266647</v>
      </c>
      <c r="L115" s="95"/>
      <c r="M115" s="39">
        <f>(K115/$BJ115)</f>
        <v>90.425918025793322</v>
      </c>
      <c r="N115" s="95"/>
      <c r="O115" s="39">
        <f>IF(M$195,M115/M$195*100,0)</f>
        <v>78.744642459094663</v>
      </c>
      <c r="P115" s="95"/>
      <c r="Q115" s="42">
        <v>11819206</v>
      </c>
      <c r="R115" s="95"/>
      <c r="S115" s="39">
        <f>(Q115/$BJ115)</f>
        <v>129.28610026362134</v>
      </c>
      <c r="T115" s="95"/>
      <c r="U115" s="39">
        <f>IF(S$195,S115/S$195*100,0)</f>
        <v>101.52445922414395</v>
      </c>
      <c r="V115" s="95"/>
      <c r="W115" s="42">
        <v>20178420</v>
      </c>
      <c r="X115" s="95"/>
      <c r="Y115" s="39">
        <f>(W115/$BJ115)</f>
        <v>220.72457585403473</v>
      </c>
      <c r="Z115" s="95"/>
      <c r="AA115" s="39">
        <f>IF(Y$195,Y115/Y$195*100,0)</f>
        <v>92.986583125141024</v>
      </c>
      <c r="AB115" s="95"/>
      <c r="AC115" s="95"/>
      <c r="AD115" s="42">
        <v>6892789</v>
      </c>
      <c r="AE115" s="95"/>
      <c r="AF115" s="39">
        <f>(AD115/$BJ115)</f>
        <v>75.397772891849613</v>
      </c>
      <c r="AG115" s="95"/>
      <c r="AH115" s="39">
        <f>IF(AF$195,AF115/AF$195*100,0)</f>
        <v>72.360537616823976</v>
      </c>
      <c r="AI115" s="95"/>
      <c r="AJ115" s="42">
        <v>81308</v>
      </c>
      <c r="AK115" s="95"/>
      <c r="AL115" s="39">
        <f>(AJ115/$BJ115)</f>
        <v>0.8893993589953948</v>
      </c>
      <c r="AM115" s="95"/>
      <c r="AN115" s="39">
        <f>IF(AL$195,AL115/AL$195*100,0)</f>
        <v>107.84223346032273</v>
      </c>
      <c r="AO115" s="95"/>
      <c r="AP115" s="42">
        <f>(E115+K115+Q115+W115+AD115+AJ115)</f>
        <v>205236834</v>
      </c>
      <c r="AQ115" s="95"/>
      <c r="AR115" s="42">
        <v>90900189</v>
      </c>
      <c r="AS115" s="95"/>
      <c r="AT115" s="47">
        <f>IF($AP115,AR115/$AP115*100,0)</f>
        <v>44.29038746524418</v>
      </c>
      <c r="AU115" s="95"/>
      <c r="AV115" s="42">
        <v>18200942</v>
      </c>
      <c r="AW115" s="95"/>
      <c r="AX115" s="47">
        <f>IF($AP115,AV115/$AP115*100,0)</f>
        <v>8.8682628967079076</v>
      </c>
      <c r="AY115" s="95"/>
      <c r="AZ115" s="42">
        <v>0</v>
      </c>
      <c r="BA115" s="95"/>
      <c r="BB115" s="47">
        <f>IF($AP115,AZ115/$AP115*100,0)</f>
        <v>0</v>
      </c>
      <c r="BC115" s="95"/>
      <c r="BD115" s="42">
        <v>567480</v>
      </c>
      <c r="BE115" s="95"/>
      <c r="BF115" s="42">
        <v>24672</v>
      </c>
      <c r="BG115" s="95"/>
      <c r="BH115" s="83">
        <v>34</v>
      </c>
      <c r="BI115" s="95"/>
      <c r="BJ115" s="96">
        <v>91419</v>
      </c>
      <c r="BK115" s="95"/>
      <c r="BL115" s="41">
        <f>IF(E115,BJ115,0)</f>
        <v>91419</v>
      </c>
      <c r="BM115" s="95"/>
      <c r="BN115" s="41">
        <f>IF(K115,BJ115,0)</f>
        <v>91419</v>
      </c>
      <c r="BO115" s="95"/>
      <c r="BP115" s="41">
        <f>IF(Q115,BJ115,0)</f>
        <v>91419</v>
      </c>
      <c r="BQ115" s="95"/>
      <c r="BR115" s="41">
        <f>IF(W115,BJ115,0)</f>
        <v>91419</v>
      </c>
      <c r="BS115" s="95"/>
      <c r="BT115" s="41">
        <f>IF(AD115,BJ115,0)</f>
        <v>91419</v>
      </c>
      <c r="BU115" s="95"/>
      <c r="BV115" s="41">
        <f>IF(AJ115,BJ115,0)</f>
        <v>91419</v>
      </c>
    </row>
    <row r="116" spans="1:74" ht="11.25" x14ac:dyDescent="0.25">
      <c r="A116" s="83">
        <v>35</v>
      </c>
      <c r="B116" s="95"/>
      <c r="C116" s="83" t="s">
        <v>155</v>
      </c>
      <c r="D116" s="95"/>
      <c r="E116" s="42">
        <v>31534723</v>
      </c>
      <c r="F116" s="95"/>
      <c r="G116" s="39">
        <f>(E116/$BJ116)</f>
        <v>1878.5204622624649</v>
      </c>
      <c r="H116" s="95"/>
      <c r="I116" s="39">
        <f>IF(G$195,G116/G$195*100,0)</f>
        <v>103.46764261252352</v>
      </c>
      <c r="J116" s="95"/>
      <c r="K116" s="42">
        <v>1680804</v>
      </c>
      <c r="L116" s="95"/>
      <c r="M116" s="39">
        <f>(K116/$BJ116)</f>
        <v>100.12533508071722</v>
      </c>
      <c r="N116" s="95"/>
      <c r="O116" s="39">
        <f>IF(M$195,M116/M$195*100,0)</f>
        <v>87.191082868289797</v>
      </c>
      <c r="P116" s="95"/>
      <c r="Q116" s="42">
        <v>1468873</v>
      </c>
      <c r="R116" s="95"/>
      <c r="S116" s="39">
        <f>(Q116/$BJ116)</f>
        <v>87.500625484005482</v>
      </c>
      <c r="T116" s="95"/>
      <c r="U116" s="39">
        <f>IF(S$195,S116/S$195*100,0)</f>
        <v>68.711591315107839</v>
      </c>
      <c r="V116" s="95"/>
      <c r="W116" s="42">
        <v>3257615</v>
      </c>
      <c r="X116" s="95"/>
      <c r="Y116" s="39">
        <f>(W116/$BJ116)</f>
        <v>194.05581700125097</v>
      </c>
      <c r="Z116" s="95"/>
      <c r="AA116" s="39">
        <f>IF(Y$195,Y116/Y$195*100,0)</f>
        <v>81.75160055777782</v>
      </c>
      <c r="AB116" s="95"/>
      <c r="AC116" s="95"/>
      <c r="AD116" s="42">
        <v>1775381</v>
      </c>
      <c r="AE116" s="95"/>
      <c r="AF116" s="39">
        <f>(AD116/$BJ116)</f>
        <v>105.75927801274796</v>
      </c>
      <c r="AG116" s="95"/>
      <c r="AH116" s="39">
        <f>IF(AF$195,AF116/AF$195*100,0)</f>
        <v>101.49899554654948</v>
      </c>
      <c r="AI116" s="95"/>
      <c r="AJ116" s="42">
        <v>9131</v>
      </c>
      <c r="AK116" s="95"/>
      <c r="AL116" s="39">
        <f>(AJ116/$BJ116)</f>
        <v>0.54393280514683984</v>
      </c>
      <c r="AM116" s="95"/>
      <c r="AN116" s="39">
        <f>IF(AL$195,AL116/AL$195*100,0)</f>
        <v>65.953418974386139</v>
      </c>
      <c r="AO116" s="95"/>
      <c r="AP116" s="42">
        <f>(E116+K116+Q116+W116+AD116+AJ116)</f>
        <v>39726527</v>
      </c>
      <c r="AQ116" s="95"/>
      <c r="AR116" s="42">
        <v>28564934</v>
      </c>
      <c r="AS116" s="95"/>
      <c r="AT116" s="47">
        <f>IF($AP116,AR116/$AP116*100,0)</f>
        <v>71.903929583373852</v>
      </c>
      <c r="AU116" s="95"/>
      <c r="AV116" s="42">
        <v>4797158</v>
      </c>
      <c r="AW116" s="95"/>
      <c r="AX116" s="47">
        <f>IF($AP116,AV116/$AP116*100,0)</f>
        <v>12.075452757297409</v>
      </c>
      <c r="AY116" s="95"/>
      <c r="AZ116" s="42">
        <v>0</v>
      </c>
      <c r="BA116" s="95"/>
      <c r="BB116" s="47">
        <f>IF($AP116,AZ116/$AP116*100,0)</f>
        <v>0</v>
      </c>
      <c r="BC116" s="95"/>
      <c r="BD116" s="42">
        <v>830385</v>
      </c>
      <c r="BE116" s="95"/>
      <c r="BF116" s="42">
        <v>0</v>
      </c>
      <c r="BG116" s="95"/>
      <c r="BH116" s="83">
        <v>35</v>
      </c>
      <c r="BI116" s="95"/>
      <c r="BJ116" s="96">
        <v>16787</v>
      </c>
      <c r="BK116" s="95"/>
      <c r="BL116" s="41">
        <f>IF(E116,BJ116,0)</f>
        <v>16787</v>
      </c>
      <c r="BM116" s="95"/>
      <c r="BN116" s="41">
        <f>IF(K116,BJ116,0)</f>
        <v>16787</v>
      </c>
      <c r="BO116" s="95"/>
      <c r="BP116" s="41">
        <f>IF(Q116,BJ116,0)</f>
        <v>16787</v>
      </c>
      <c r="BQ116" s="95"/>
      <c r="BR116" s="41">
        <f>IF(W116,BJ116,0)</f>
        <v>16787</v>
      </c>
      <c r="BS116" s="95"/>
      <c r="BT116" s="41">
        <f>IF(AD116,BJ116,0)</f>
        <v>16787</v>
      </c>
      <c r="BU116" s="95"/>
      <c r="BV116" s="41">
        <f>IF(AJ116,BJ116,0)</f>
        <v>16787</v>
      </c>
    </row>
    <row r="117" spans="1:74" ht="11.25" x14ac:dyDescent="0.25">
      <c r="A117" s="83">
        <v>36</v>
      </c>
      <c r="B117" s="95"/>
      <c r="C117" s="83" t="s">
        <v>156</v>
      </c>
      <c r="D117" s="95"/>
      <c r="E117" s="42">
        <v>52267834</v>
      </c>
      <c r="F117" s="95"/>
      <c r="G117" s="39">
        <f>(E117/$BJ117)</f>
        <v>1350.2062462865852</v>
      </c>
      <c r="H117" s="95"/>
      <c r="I117" s="39">
        <f>IF(G$195,G117/G$195*100,0)</f>
        <v>74.368451209587192</v>
      </c>
      <c r="J117" s="95"/>
      <c r="K117" s="42">
        <v>2926773</v>
      </c>
      <c r="L117" s="95"/>
      <c r="M117" s="39">
        <f>(K117/$BJ117)</f>
        <v>75.605719304590423</v>
      </c>
      <c r="N117" s="95"/>
      <c r="O117" s="39">
        <f>IF(M$195,M117/M$195*100,0)</f>
        <v>65.838926100860135</v>
      </c>
      <c r="P117" s="95"/>
      <c r="Q117" s="42">
        <v>4531718</v>
      </c>
      <c r="R117" s="95"/>
      <c r="S117" s="39">
        <f>(Q117/$BJ117)</f>
        <v>117.06538193278396</v>
      </c>
      <c r="T117" s="95"/>
      <c r="U117" s="39">
        <f>IF(S$195,S117/S$195*100,0)</f>
        <v>91.927899212363954</v>
      </c>
      <c r="V117" s="95"/>
      <c r="W117" s="42">
        <v>7811277</v>
      </c>
      <c r="X117" s="95"/>
      <c r="Y117" s="39">
        <f>(W117/$BJ117)</f>
        <v>201.78442819870321</v>
      </c>
      <c r="Z117" s="95"/>
      <c r="AA117" s="39">
        <f>IF(Y$195,Y117/Y$195*100,0)</f>
        <v>85.007500562447149</v>
      </c>
      <c r="AB117" s="95"/>
      <c r="AC117" s="95"/>
      <c r="AD117" s="42">
        <v>3260350</v>
      </c>
      <c r="AE117" s="95"/>
      <c r="AF117" s="39">
        <f>(AD117/$BJ117)</f>
        <v>84.222830719950409</v>
      </c>
      <c r="AG117" s="95"/>
      <c r="AH117" s="39">
        <f>IF(AF$195,AF117/AF$195*100,0)</f>
        <v>80.83009718666591</v>
      </c>
      <c r="AI117" s="95"/>
      <c r="AJ117" s="42">
        <v>14857</v>
      </c>
      <c r="AK117" s="95"/>
      <c r="AL117" s="39">
        <f>(AJ117/$BJ117)</f>
        <v>0.38379272041538581</v>
      </c>
      <c r="AM117" s="95"/>
      <c r="AN117" s="39">
        <f>IF(AL$195,AL117/AL$195*100,0)</f>
        <v>46.535972549113019</v>
      </c>
      <c r="AO117" s="95"/>
      <c r="AP117" s="42">
        <f>(E117+K117+Q117+W117+AD117+AJ117)</f>
        <v>70812809</v>
      </c>
      <c r="AQ117" s="95"/>
      <c r="AR117" s="42">
        <v>33680089</v>
      </c>
      <c r="AS117" s="95"/>
      <c r="AT117" s="47">
        <f>IF($AP117,AR117/$AP117*100,0)</f>
        <v>47.562142323714347</v>
      </c>
      <c r="AU117" s="95"/>
      <c r="AV117" s="42">
        <v>9373358</v>
      </c>
      <c r="AW117" s="95"/>
      <c r="AX117" s="47">
        <f>IF($AP117,AV117/$AP117*100,0)</f>
        <v>13.236811436190873</v>
      </c>
      <c r="AY117" s="95"/>
      <c r="AZ117" s="42">
        <v>201266</v>
      </c>
      <c r="BA117" s="95"/>
      <c r="BB117" s="47">
        <f>IF($AP117,AZ117/$AP117*100,0)</f>
        <v>0.28422259029436325</v>
      </c>
      <c r="BC117" s="95"/>
      <c r="BD117" s="42">
        <v>199706</v>
      </c>
      <c r="BE117" s="95"/>
      <c r="BF117" s="42">
        <v>5268</v>
      </c>
      <c r="BG117" s="95"/>
      <c r="BH117" s="83">
        <v>36</v>
      </c>
      <c r="BI117" s="95"/>
      <c r="BJ117" s="96">
        <v>38711</v>
      </c>
      <c r="BK117" s="95"/>
      <c r="BL117" s="41">
        <f>IF(E117,BJ117,0)</f>
        <v>38711</v>
      </c>
      <c r="BM117" s="95"/>
      <c r="BN117" s="41">
        <f>IF(K117,BJ117,0)</f>
        <v>38711</v>
      </c>
      <c r="BO117" s="95"/>
      <c r="BP117" s="41">
        <f>IF(Q117,BJ117,0)</f>
        <v>38711</v>
      </c>
      <c r="BQ117" s="95"/>
      <c r="BR117" s="41">
        <f>IF(W117,BJ117,0)</f>
        <v>38711</v>
      </c>
      <c r="BS117" s="95"/>
      <c r="BT117" s="41">
        <f>IF(AD117,BJ117,0)</f>
        <v>38711</v>
      </c>
      <c r="BU117" s="95"/>
      <c r="BV117" s="41">
        <f>IF(AJ117,BJ117,0)</f>
        <v>38711</v>
      </c>
    </row>
    <row r="118" spans="1:74" ht="11.25" x14ac:dyDescent="0.25">
      <c r="A118" s="83">
        <v>37</v>
      </c>
      <c r="B118" s="95"/>
      <c r="C118" s="83" t="s">
        <v>157</v>
      </c>
      <c r="D118" s="95"/>
      <c r="E118" s="42">
        <v>29526586</v>
      </c>
      <c r="F118" s="95"/>
      <c r="G118" s="39">
        <f>(E118/$BJ118)</f>
        <v>1194.1030452541756</v>
      </c>
      <c r="H118" s="95"/>
      <c r="I118" s="39">
        <f>IF(G$195,G118/G$195*100,0)</f>
        <v>65.77039197118026</v>
      </c>
      <c r="J118" s="95"/>
      <c r="K118" s="42">
        <v>2578402</v>
      </c>
      <c r="L118" s="95"/>
      <c r="M118" s="39">
        <f>(K118/$BJ118)</f>
        <v>104.27476038338658</v>
      </c>
      <c r="N118" s="95"/>
      <c r="O118" s="39">
        <f>IF(M$195,M118/M$195*100,0)</f>
        <v>90.804482864695885</v>
      </c>
      <c r="P118" s="95"/>
      <c r="Q118" s="42">
        <v>2604983</v>
      </c>
      <c r="R118" s="95"/>
      <c r="S118" s="39">
        <f>(Q118/$BJ118)</f>
        <v>105.34973915153476</v>
      </c>
      <c r="T118" s="95"/>
      <c r="U118" s="39">
        <f>IF(S$195,S118/S$195*100,0)</f>
        <v>82.727959733918311</v>
      </c>
      <c r="V118" s="95"/>
      <c r="W118" s="42">
        <v>3585262</v>
      </c>
      <c r="X118" s="95"/>
      <c r="Y118" s="39">
        <f>(W118/$BJ118)</f>
        <v>144.99381243175478</v>
      </c>
      <c r="Z118" s="95"/>
      <c r="AA118" s="39">
        <f>IF(Y$195,Y118/Y$195*100,0)</f>
        <v>61.082818440808516</v>
      </c>
      <c r="AB118" s="95"/>
      <c r="AC118" s="95"/>
      <c r="AD118" s="42">
        <v>1985590</v>
      </c>
      <c r="AE118" s="95"/>
      <c r="AF118" s="39">
        <f>(AD118/$BJ118)</f>
        <v>80.300481255307957</v>
      </c>
      <c r="AG118" s="95"/>
      <c r="AH118" s="39">
        <f>IF(AF$195,AF118/AF$195*100,0)</f>
        <v>77.065751038276304</v>
      </c>
      <c r="AI118" s="95"/>
      <c r="AJ118" s="42">
        <v>0</v>
      </c>
      <c r="AK118" s="95"/>
      <c r="AL118" s="39">
        <f>(AJ118/$BJ118)</f>
        <v>0</v>
      </c>
      <c r="AM118" s="95"/>
      <c r="AN118" s="39">
        <f>IF(AL$195,AL118/AL$195*100,0)</f>
        <v>0</v>
      </c>
      <c r="AO118" s="95"/>
      <c r="AP118" s="42">
        <f>(E118+K118+Q118+W118+AD118+AJ118)</f>
        <v>40280823</v>
      </c>
      <c r="AQ118" s="95"/>
      <c r="AR118" s="42">
        <v>8958983</v>
      </c>
      <c r="AS118" s="95"/>
      <c r="AT118" s="47">
        <f>IF($AP118,AR118/$AP118*100,0)</f>
        <v>22.241310710061711</v>
      </c>
      <c r="AU118" s="95"/>
      <c r="AV118" s="42">
        <v>5791287</v>
      </c>
      <c r="AW118" s="95"/>
      <c r="AX118" s="47">
        <f>IF($AP118,AV118/$AP118*100,0)</f>
        <v>14.37728072239239</v>
      </c>
      <c r="AY118" s="95"/>
      <c r="AZ118" s="42">
        <v>0</v>
      </c>
      <c r="BA118" s="95"/>
      <c r="BB118" s="47">
        <f>IF($AP118,AZ118/$AP118*100,0)</f>
        <v>0</v>
      </c>
      <c r="BC118" s="95"/>
      <c r="BD118" s="42">
        <v>352109</v>
      </c>
      <c r="BE118" s="95"/>
      <c r="BF118" s="42">
        <v>20936</v>
      </c>
      <c r="BG118" s="95"/>
      <c r="BH118" s="83">
        <v>37</v>
      </c>
      <c r="BI118" s="95"/>
      <c r="BJ118" s="96">
        <v>24727</v>
      </c>
      <c r="BK118" s="95"/>
      <c r="BL118" s="41">
        <f>IF(E118,BJ118,0)</f>
        <v>24727</v>
      </c>
      <c r="BM118" s="95"/>
      <c r="BN118" s="41">
        <f>IF(K118,BJ118,0)</f>
        <v>24727</v>
      </c>
      <c r="BO118" s="95"/>
      <c r="BP118" s="41">
        <f>IF(Q118,BJ118,0)</f>
        <v>24727</v>
      </c>
      <c r="BQ118" s="95"/>
      <c r="BR118" s="41">
        <f>IF(W118,BJ118,0)</f>
        <v>24727</v>
      </c>
      <c r="BS118" s="95"/>
      <c r="BT118" s="41">
        <f>IF(AD118,BJ118,0)</f>
        <v>24727</v>
      </c>
      <c r="BU118" s="95"/>
      <c r="BV118" s="41">
        <f>IF(AJ118,BJ118,0)</f>
        <v>0</v>
      </c>
    </row>
    <row r="119" spans="1:74" ht="11.25" x14ac:dyDescent="0.25">
      <c r="A119" s="83">
        <v>38</v>
      </c>
      <c r="B119" s="95"/>
      <c r="C119" s="83" t="s">
        <v>158</v>
      </c>
      <c r="D119" s="95"/>
      <c r="E119" s="42">
        <v>17589523</v>
      </c>
      <c r="F119" s="95"/>
      <c r="G119" s="39">
        <f>(E119/$BJ119)</f>
        <v>1147.1677427770169</v>
      </c>
      <c r="H119" s="95"/>
      <c r="I119" s="39">
        <f>IF(G$195,G119/G$195*100,0)</f>
        <v>63.185227103309451</v>
      </c>
      <c r="J119" s="95"/>
      <c r="K119" s="42">
        <v>1383490</v>
      </c>
      <c r="L119" s="95"/>
      <c r="M119" s="39">
        <f>(K119/$BJ119)</f>
        <v>90.229570208048003</v>
      </c>
      <c r="N119" s="95"/>
      <c r="O119" s="39">
        <f>IF(M$195,M119/M$195*100,0)</f>
        <v>78.573658972904681</v>
      </c>
      <c r="P119" s="95"/>
      <c r="Q119" s="42">
        <v>1856955</v>
      </c>
      <c r="R119" s="95"/>
      <c r="S119" s="39">
        <f>(Q119/$BJ119)</f>
        <v>121.10839366073175</v>
      </c>
      <c r="T119" s="95"/>
      <c r="U119" s="39">
        <f>IF(S$195,S119/S$195*100,0)</f>
        <v>95.102753883359597</v>
      </c>
      <c r="V119" s="95"/>
      <c r="W119" s="42">
        <v>4416221</v>
      </c>
      <c r="X119" s="95"/>
      <c r="Y119" s="39">
        <f>(W119/$BJ119)</f>
        <v>288.02067436248615</v>
      </c>
      <c r="Z119" s="95"/>
      <c r="AA119" s="39">
        <f>IF(Y$195,Y119/Y$195*100,0)</f>
        <v>121.33700234665976</v>
      </c>
      <c r="AB119" s="95"/>
      <c r="AC119" s="95"/>
      <c r="AD119" s="42">
        <v>1315462</v>
      </c>
      <c r="AE119" s="95"/>
      <c r="AF119" s="39">
        <f>(AD119/$BJ119)</f>
        <v>85.792865062283965</v>
      </c>
      <c r="AG119" s="95"/>
      <c r="AH119" s="39">
        <f>IF(AF$195,AF119/AF$195*100,0)</f>
        <v>82.336886110671571</v>
      </c>
      <c r="AI119" s="95"/>
      <c r="AJ119" s="42">
        <v>19032</v>
      </c>
      <c r="AK119" s="95"/>
      <c r="AL119" s="39">
        <f>(AJ119/$BJ119)</f>
        <v>1.2412443748777147</v>
      </c>
      <c r="AM119" s="95"/>
      <c r="AN119" s="39">
        <f>IF(AL$195,AL119/AL$195*100,0)</f>
        <v>150.50445483575839</v>
      </c>
      <c r="AO119" s="95"/>
      <c r="AP119" s="42">
        <f>(E119+K119+Q119+W119+AD119+AJ119)</f>
        <v>26580683</v>
      </c>
      <c r="AQ119" s="95"/>
      <c r="AR119" s="42">
        <v>12797474</v>
      </c>
      <c r="AS119" s="95"/>
      <c r="AT119" s="47">
        <f>IF($AP119,AR119/$AP119*100,0)</f>
        <v>48.145768112881072</v>
      </c>
      <c r="AU119" s="95"/>
      <c r="AV119" s="42">
        <v>7870773</v>
      </c>
      <c r="AW119" s="95"/>
      <c r="AX119" s="47">
        <f>IF($AP119,AV119/$AP119*100,0)</f>
        <v>29.610875687430603</v>
      </c>
      <c r="AY119" s="95"/>
      <c r="AZ119" s="42">
        <v>0</v>
      </c>
      <c r="BA119" s="95"/>
      <c r="BB119" s="47">
        <f>IF($AP119,AZ119/$AP119*100,0)</f>
        <v>0</v>
      </c>
      <c r="BC119" s="95"/>
      <c r="BD119" s="42">
        <v>101113</v>
      </c>
      <c r="BE119" s="95"/>
      <c r="BF119" s="42">
        <v>81</v>
      </c>
      <c r="BG119" s="95"/>
      <c r="BH119" s="83">
        <v>38</v>
      </c>
      <c r="BI119" s="95"/>
      <c r="BJ119" s="96">
        <v>15333</v>
      </c>
      <c r="BK119" s="95"/>
      <c r="BL119" s="41">
        <f>IF(E119,BJ119,0)</f>
        <v>15333</v>
      </c>
      <c r="BM119" s="95"/>
      <c r="BN119" s="41">
        <f>IF(K119,BJ119,0)</f>
        <v>15333</v>
      </c>
      <c r="BO119" s="95"/>
      <c r="BP119" s="41">
        <f>IF(Q119,BJ119,0)</f>
        <v>15333</v>
      </c>
      <c r="BQ119" s="95"/>
      <c r="BR119" s="41">
        <f>IF(W119,BJ119,0)</f>
        <v>15333</v>
      </c>
      <c r="BS119" s="95"/>
      <c r="BT119" s="41">
        <f>IF(AD119,BJ119,0)</f>
        <v>15333</v>
      </c>
      <c r="BU119" s="95"/>
      <c r="BV119" s="41">
        <f>IF(AJ119,BJ119,0)</f>
        <v>15333</v>
      </c>
    </row>
    <row r="120" spans="1:74" ht="11.25" x14ac:dyDescent="0.25">
      <c r="A120" s="83">
        <v>39</v>
      </c>
      <c r="B120" s="95"/>
      <c r="C120" s="83" t="s">
        <v>159</v>
      </c>
      <c r="D120" s="95"/>
      <c r="E120" s="42">
        <v>31060695</v>
      </c>
      <c r="F120" s="95"/>
      <c r="G120" s="39">
        <f>(E120/$BJ120)</f>
        <v>1511.3222557415336</v>
      </c>
      <c r="H120" s="95"/>
      <c r="I120" s="39">
        <f>IF(G$195,G120/G$195*100,0)</f>
        <v>83.242612561741481</v>
      </c>
      <c r="J120" s="95"/>
      <c r="K120" s="42">
        <v>2076242</v>
      </c>
      <c r="L120" s="95"/>
      <c r="M120" s="39">
        <f>(K120/$BJ120)</f>
        <v>101.02384196185287</v>
      </c>
      <c r="N120" s="95"/>
      <c r="O120" s="39">
        <f>IF(M$195,M120/M$195*100,0)</f>
        <v>87.973520079288093</v>
      </c>
      <c r="P120" s="95"/>
      <c r="Q120" s="42">
        <v>2264479</v>
      </c>
      <c r="R120" s="95"/>
      <c r="S120" s="39">
        <f>(Q120/$BJ120)</f>
        <v>110.18290190735695</v>
      </c>
      <c r="T120" s="95"/>
      <c r="U120" s="39">
        <f>IF(S$195,S120/S$195*100,0)</f>
        <v>86.523296078092898</v>
      </c>
      <c r="V120" s="95"/>
      <c r="W120" s="42">
        <v>3127036</v>
      </c>
      <c r="X120" s="95"/>
      <c r="Y120" s="39">
        <f>(W120/$BJ120)</f>
        <v>152.1523939275983</v>
      </c>
      <c r="Z120" s="95"/>
      <c r="AA120" s="39">
        <f>IF(Y$195,Y120/Y$195*100,0)</f>
        <v>64.098577020231701</v>
      </c>
      <c r="AB120" s="95"/>
      <c r="AC120" s="95"/>
      <c r="AD120" s="42">
        <v>1646346</v>
      </c>
      <c r="AE120" s="95"/>
      <c r="AF120" s="39">
        <f>(AD120/$BJ120)</f>
        <v>80.106364344102758</v>
      </c>
      <c r="AG120" s="95"/>
      <c r="AH120" s="39">
        <f>IF(AF$195,AF120/AF$195*100,0)</f>
        <v>76.879453704594127</v>
      </c>
      <c r="AI120" s="95"/>
      <c r="AJ120" s="42">
        <v>6581</v>
      </c>
      <c r="AK120" s="95"/>
      <c r="AL120" s="39">
        <f>(AJ120/$BJ120)</f>
        <v>0.32021214480342547</v>
      </c>
      <c r="AM120" s="95"/>
      <c r="AN120" s="39">
        <f>IF(AL$195,AL120/AL$195*100,0)</f>
        <v>38.826644664694975</v>
      </c>
      <c r="AO120" s="95"/>
      <c r="AP120" s="42">
        <f>(E120+K120+Q120+W120+AD120+AJ120)</f>
        <v>40181379</v>
      </c>
      <c r="AQ120" s="95"/>
      <c r="AR120" s="42">
        <v>21253388</v>
      </c>
      <c r="AS120" s="95"/>
      <c r="AT120" s="47">
        <f>IF($AP120,AR120/$AP120*100,0)</f>
        <v>52.893625178966609</v>
      </c>
      <c r="AU120" s="95"/>
      <c r="AV120" s="42">
        <v>3944305</v>
      </c>
      <c r="AW120" s="95"/>
      <c r="AX120" s="47">
        <f>IF($AP120,AV120/$AP120*100,0)</f>
        <v>9.8162509554487904</v>
      </c>
      <c r="AY120" s="95"/>
      <c r="AZ120" s="42">
        <v>0</v>
      </c>
      <c r="BA120" s="95"/>
      <c r="BB120" s="47">
        <f>IF($AP120,AZ120/$AP120*100,0)</f>
        <v>0</v>
      </c>
      <c r="BC120" s="95"/>
      <c r="BD120" s="42">
        <v>38690</v>
      </c>
      <c r="BE120" s="95"/>
      <c r="BF120" s="42">
        <v>3622</v>
      </c>
      <c r="BG120" s="95"/>
      <c r="BH120" s="83">
        <v>39</v>
      </c>
      <c r="BI120" s="95"/>
      <c r="BJ120" s="96">
        <v>20552</v>
      </c>
      <c r="BK120" s="95"/>
      <c r="BL120" s="41">
        <f>IF(E120,BJ120,0)</f>
        <v>20552</v>
      </c>
      <c r="BM120" s="95"/>
      <c r="BN120" s="41">
        <f>IF(K120,BJ120,0)</f>
        <v>20552</v>
      </c>
      <c r="BO120" s="95"/>
      <c r="BP120" s="41">
        <f>IF(Q120,BJ120,0)</f>
        <v>20552</v>
      </c>
      <c r="BQ120" s="95"/>
      <c r="BR120" s="41">
        <f>IF(W120,BJ120,0)</f>
        <v>20552</v>
      </c>
      <c r="BS120" s="95"/>
      <c r="BT120" s="41">
        <f>IF(AD120,BJ120,0)</f>
        <v>20552</v>
      </c>
      <c r="BU120" s="95"/>
      <c r="BV120" s="41">
        <f>IF(AJ120,BJ120,0)</f>
        <v>20552</v>
      </c>
    </row>
    <row r="121" spans="1:74" ht="11.25" x14ac:dyDescent="0.25">
      <c r="A121" s="83">
        <v>40</v>
      </c>
      <c r="B121" s="95"/>
      <c r="C121" s="83" t="s">
        <v>160</v>
      </c>
      <c r="D121" s="95"/>
      <c r="E121" s="48">
        <v>0</v>
      </c>
      <c r="F121" s="95"/>
      <c r="G121" s="39">
        <v>0</v>
      </c>
      <c r="H121" s="95"/>
      <c r="I121" s="39">
        <f>IF(G$195,G121/G$195*100,0)</f>
        <v>0</v>
      </c>
      <c r="J121" s="95"/>
      <c r="K121" s="48">
        <v>0</v>
      </c>
      <c r="L121" s="95"/>
      <c r="M121" s="39">
        <v>0</v>
      </c>
      <c r="N121" s="95"/>
      <c r="O121" s="39">
        <f>IF(M$195,M121/M$195*100,0)</f>
        <v>0</v>
      </c>
      <c r="P121" s="95"/>
      <c r="Q121" s="48">
        <v>0</v>
      </c>
      <c r="R121" s="95"/>
      <c r="S121" s="39">
        <v>0</v>
      </c>
      <c r="T121" s="95"/>
      <c r="U121" s="39">
        <f>IF(S$195,S121/S$195*100,0)</f>
        <v>0</v>
      </c>
      <c r="V121" s="95"/>
      <c r="W121" s="48">
        <v>0</v>
      </c>
      <c r="X121" s="95"/>
      <c r="Y121" s="39">
        <v>0</v>
      </c>
      <c r="Z121" s="95"/>
      <c r="AA121" s="39">
        <f>IF(Y$195,Y121/Y$195*100,0)</f>
        <v>0</v>
      </c>
      <c r="AB121" s="95"/>
      <c r="AC121" s="95"/>
      <c r="AD121" s="48">
        <v>0</v>
      </c>
      <c r="AE121" s="95"/>
      <c r="AF121" s="39">
        <v>0</v>
      </c>
      <c r="AG121" s="95"/>
      <c r="AH121" s="39">
        <f>IF(AF$195,AF121/AF$195*100,0)</f>
        <v>0</v>
      </c>
      <c r="AI121" s="95"/>
      <c r="AJ121" s="48">
        <v>0</v>
      </c>
      <c r="AK121" s="95"/>
      <c r="AL121" s="39">
        <v>0</v>
      </c>
      <c r="AM121" s="95"/>
      <c r="AN121" s="39">
        <f>IF(AL$195,AL121/AL$195*100,0)</f>
        <v>0</v>
      </c>
      <c r="AO121" s="95"/>
      <c r="AP121" s="48">
        <f>(E121+K121+Q121+W121+AD121+AJ121)</f>
        <v>0</v>
      </c>
      <c r="AQ121" s="95"/>
      <c r="AR121" s="48">
        <v>0</v>
      </c>
      <c r="AS121" s="95"/>
      <c r="AT121" s="47">
        <f>IF($AP121,AR121/$AP121*100,0)</f>
        <v>0</v>
      </c>
      <c r="AU121" s="95"/>
      <c r="AV121" s="48">
        <v>0</v>
      </c>
      <c r="AW121" s="95"/>
      <c r="AX121" s="47">
        <f>IF($AP121,AV121/$AP121*100,0)</f>
        <v>0</v>
      </c>
      <c r="AY121" s="95"/>
      <c r="AZ121" s="48">
        <v>0</v>
      </c>
      <c r="BA121" s="95"/>
      <c r="BB121" s="47">
        <f>IF($AP121,AZ121/$AP121*100,0)</f>
        <v>0</v>
      </c>
      <c r="BC121" s="95"/>
      <c r="BD121" s="48">
        <v>0</v>
      </c>
      <c r="BE121" s="95"/>
      <c r="BF121" s="42"/>
      <c r="BG121" s="95"/>
      <c r="BH121" s="83">
        <v>40</v>
      </c>
      <c r="BI121" s="95"/>
      <c r="BJ121" s="96">
        <v>0</v>
      </c>
      <c r="BK121" s="95"/>
      <c r="BL121" s="49">
        <f>IF(E121,BJ121,0)</f>
        <v>0</v>
      </c>
      <c r="BM121" s="95"/>
      <c r="BN121" s="49">
        <f>IF(K121,BJ121,0)</f>
        <v>0</v>
      </c>
      <c r="BO121" s="95"/>
      <c r="BP121" s="49">
        <f>IF(Q121,BJ121,0)</f>
        <v>0</v>
      </c>
      <c r="BQ121" s="95"/>
      <c r="BR121" s="49">
        <f>IF(W121,BJ121,0)</f>
        <v>0</v>
      </c>
      <c r="BS121" s="95"/>
      <c r="BT121" s="49">
        <f>IF(AD121,BJ121,0)</f>
        <v>0</v>
      </c>
      <c r="BU121" s="95"/>
      <c r="BV121" s="49">
        <f>IF(AJ121,BJ121,0)</f>
        <v>0</v>
      </c>
    </row>
    <row r="122" spans="1:74" ht="11.25" x14ac:dyDescent="0.25">
      <c r="A122" s="83">
        <v>41</v>
      </c>
      <c r="B122" s="95"/>
      <c r="C122" s="83" t="s">
        <v>161</v>
      </c>
      <c r="D122" s="95"/>
      <c r="E122" s="42">
        <v>48152826</v>
      </c>
      <c r="F122" s="95"/>
      <c r="G122" s="39">
        <f>(E122/$BJ122)</f>
        <v>1415.3437775556993</v>
      </c>
      <c r="H122" s="95"/>
      <c r="I122" s="39">
        <f>IF(G$195,G122/G$195*100,0)</f>
        <v>77.956182587236214</v>
      </c>
      <c r="J122" s="95"/>
      <c r="K122" s="42">
        <v>4595233</v>
      </c>
      <c r="L122" s="95"/>
      <c r="M122" s="39">
        <f>(K122/$BJ122)</f>
        <v>135.06651578390452</v>
      </c>
      <c r="N122" s="95"/>
      <c r="O122" s="39">
        <f>IF(M$195,M122/M$195*100,0)</f>
        <v>117.61854041189224</v>
      </c>
      <c r="P122" s="95"/>
      <c r="Q122" s="42">
        <v>4599112</v>
      </c>
      <c r="R122" s="95"/>
      <c r="S122" s="39">
        <f>(Q122/$BJ122)</f>
        <v>135.18053024513551</v>
      </c>
      <c r="T122" s="95"/>
      <c r="U122" s="39">
        <f>IF(S$195,S122/S$195*100,0)</f>
        <v>106.15317658113422</v>
      </c>
      <c r="V122" s="95"/>
      <c r="W122" s="42">
        <v>4960179</v>
      </c>
      <c r="X122" s="95"/>
      <c r="Y122" s="39">
        <f>(W122/$BJ122)</f>
        <v>145.79328081829405</v>
      </c>
      <c r="Z122" s="95"/>
      <c r="AA122" s="39">
        <f>IF(Y$195,Y122/Y$195*100,0)</f>
        <v>61.419617518542466</v>
      </c>
      <c r="AB122" s="95"/>
      <c r="AC122" s="95"/>
      <c r="AD122" s="42">
        <v>2906128</v>
      </c>
      <c r="AE122" s="95"/>
      <c r="AF122" s="39">
        <f>(AD122/$BJ122)</f>
        <v>85.419081770619016</v>
      </c>
      <c r="AG122" s="95"/>
      <c r="AH122" s="39">
        <f>IF(AF$195,AF122/AF$195*100,0)</f>
        <v>81.978159865854522</v>
      </c>
      <c r="AI122" s="95"/>
      <c r="AJ122" s="42">
        <v>95487</v>
      </c>
      <c r="AK122" s="95"/>
      <c r="AL122" s="39">
        <f>(AJ122/$BJ122)</f>
        <v>2.80662512491917</v>
      </c>
      <c r="AM122" s="95"/>
      <c r="AN122" s="39">
        <f>IF(AL$195,AL122/AL$195*100,0)</f>
        <v>340.31137856791258</v>
      </c>
      <c r="AO122" s="95"/>
      <c r="AP122" s="42">
        <f>(E122+K122+Q122+W122+AD122+AJ122)</f>
        <v>65308965</v>
      </c>
      <c r="AQ122" s="95"/>
      <c r="AR122" s="42">
        <v>39877965</v>
      </c>
      <c r="AS122" s="95"/>
      <c r="AT122" s="47">
        <f>IF($AP122,AR122/$AP122*100,0)</f>
        <v>61.060476153618417</v>
      </c>
      <c r="AU122" s="95"/>
      <c r="AV122" s="42">
        <v>11978433</v>
      </c>
      <c r="AW122" s="95"/>
      <c r="AX122" s="47">
        <f>IF($AP122,AV122/$AP122*100,0)</f>
        <v>18.341177202854155</v>
      </c>
      <c r="AY122" s="95"/>
      <c r="AZ122" s="42">
        <v>0</v>
      </c>
      <c r="BA122" s="95"/>
      <c r="BB122" s="47">
        <f>IF($AP122,AZ122/$AP122*100,0)</f>
        <v>0</v>
      </c>
      <c r="BC122" s="95"/>
      <c r="BD122" s="42">
        <v>265010</v>
      </c>
      <c r="BE122" s="95"/>
      <c r="BF122" s="42">
        <v>0</v>
      </c>
      <c r="BG122" s="95"/>
      <c r="BH122" s="83">
        <v>41</v>
      </c>
      <c r="BI122" s="95"/>
      <c r="BJ122" s="96">
        <v>34022</v>
      </c>
      <c r="BK122" s="95"/>
      <c r="BL122" s="41">
        <f t="shared" ref="BL122:BL131" si="4">IF(E122,BJ122,0)</f>
        <v>34022</v>
      </c>
      <c r="BM122" s="95"/>
      <c r="BN122" s="41">
        <f t="shared" ref="BN122:BN131" si="5">IF(K122,BJ122,0)</f>
        <v>34022</v>
      </c>
      <c r="BO122" s="95"/>
      <c r="BP122" s="41">
        <f t="shared" ref="BP122:BP131" si="6">IF(Q122,BJ122,0)</f>
        <v>34022</v>
      </c>
      <c r="BQ122" s="95"/>
      <c r="BR122" s="41">
        <f t="shared" ref="BR122:BR131" si="7">IF(W122,BJ122,0)</f>
        <v>34022</v>
      </c>
      <c r="BS122" s="95"/>
      <c r="BT122" s="41">
        <f t="shared" ref="BT122:BT131" si="8">IF(AD122,BJ122,0)</f>
        <v>34022</v>
      </c>
      <c r="BU122" s="95"/>
      <c r="BV122" s="41">
        <f t="shared" ref="BV122:BV131" si="9">IF(AJ122,BJ122,0)</f>
        <v>34022</v>
      </c>
    </row>
    <row r="123" spans="1:74" ht="11.25" x14ac:dyDescent="0.25">
      <c r="A123" s="83">
        <v>42</v>
      </c>
      <c r="B123" s="95"/>
      <c r="C123" s="83" t="s">
        <v>162</v>
      </c>
      <c r="D123" s="95"/>
      <c r="E123" s="42">
        <v>172002606</v>
      </c>
      <c r="F123" s="95"/>
      <c r="G123" s="39">
        <f>(E123/$BJ123)</f>
        <v>1563.9586284654342</v>
      </c>
      <c r="H123" s="95"/>
      <c r="I123" s="39">
        <f>IF(G$195,G123/G$195*100,0)</f>
        <v>86.141788541361549</v>
      </c>
      <c r="J123" s="95"/>
      <c r="K123" s="42">
        <v>10675384</v>
      </c>
      <c r="L123" s="95"/>
      <c r="M123" s="39">
        <f>(K123/$BJ123)</f>
        <v>97.067476518244391</v>
      </c>
      <c r="N123" s="95"/>
      <c r="O123" s="39">
        <f>IF(M$195,M123/M$195*100,0)</f>
        <v>84.528240350907538</v>
      </c>
      <c r="P123" s="95"/>
      <c r="Q123" s="42">
        <v>10351773</v>
      </c>
      <c r="R123" s="95"/>
      <c r="S123" s="39">
        <f>(Q123/$BJ123)</f>
        <v>94.124996590258135</v>
      </c>
      <c r="T123" s="95"/>
      <c r="U123" s="39">
        <f>IF(S$195,S123/S$195*100,0)</f>
        <v>73.913509331746965</v>
      </c>
      <c r="V123" s="95"/>
      <c r="W123" s="42">
        <v>24373091</v>
      </c>
      <c r="X123" s="95"/>
      <c r="Y123" s="39">
        <f>(W123/$BJ123)</f>
        <v>221.61586302839632</v>
      </c>
      <c r="Z123" s="95"/>
      <c r="AA123" s="39">
        <f>IF(Y$195,Y123/Y$195*100,0)</f>
        <v>93.362063511076627</v>
      </c>
      <c r="AB123" s="95"/>
      <c r="AC123" s="95"/>
      <c r="AD123" s="42">
        <v>9147796</v>
      </c>
      <c r="AE123" s="95"/>
      <c r="AF123" s="39">
        <f>(AD123/$BJ123)</f>
        <v>83.177661189863514</v>
      </c>
      <c r="AG123" s="95"/>
      <c r="AH123" s="39">
        <f>IF(AF$195,AF123/AF$195*100,0)</f>
        <v>79.827030037636291</v>
      </c>
      <c r="AI123" s="95"/>
      <c r="AJ123" s="42">
        <v>0</v>
      </c>
      <c r="AK123" s="95"/>
      <c r="AL123" s="39">
        <f>(AJ123/$BJ123)</f>
        <v>0</v>
      </c>
      <c r="AM123" s="95"/>
      <c r="AN123" s="39">
        <f>IF(AL$195,AL123/AL$195*100,0)</f>
        <v>0</v>
      </c>
      <c r="AO123" s="95"/>
      <c r="AP123" s="42">
        <f>(E123+K123+Q123+W123+AD123+AJ123)</f>
        <v>226550650</v>
      </c>
      <c r="AQ123" s="95"/>
      <c r="AR123" s="42">
        <v>98220245</v>
      </c>
      <c r="AS123" s="95"/>
      <c r="AT123" s="47">
        <f>IF($AP123,AR123/$AP123*100,0)</f>
        <v>43.354651597777362</v>
      </c>
      <c r="AU123" s="95"/>
      <c r="AV123" s="42">
        <v>26733184</v>
      </c>
      <c r="AW123" s="95"/>
      <c r="AX123" s="47">
        <f>IF($AP123,AV123/$AP123*100,0)</f>
        <v>11.800091502716942</v>
      </c>
      <c r="AY123" s="95"/>
      <c r="AZ123" s="42">
        <v>1384763</v>
      </c>
      <c r="BA123" s="95"/>
      <c r="BB123" s="47">
        <f>IF($AP123,AZ123/$AP123*100,0)</f>
        <v>0.61123770777086717</v>
      </c>
      <c r="BC123" s="95"/>
      <c r="BD123" s="42">
        <v>2617177</v>
      </c>
      <c r="BE123" s="95"/>
      <c r="BF123" s="42">
        <v>6455</v>
      </c>
      <c r="BG123" s="95"/>
      <c r="BH123" s="83">
        <v>42</v>
      </c>
      <c r="BI123" s="95"/>
      <c r="BJ123" s="96">
        <v>109979</v>
      </c>
      <c r="BK123" s="95"/>
      <c r="BL123" s="41">
        <f t="shared" si="4"/>
        <v>109979</v>
      </c>
      <c r="BM123" s="95"/>
      <c r="BN123" s="41">
        <f t="shared" si="5"/>
        <v>109979</v>
      </c>
      <c r="BO123" s="95"/>
      <c r="BP123" s="41">
        <f t="shared" si="6"/>
        <v>109979</v>
      </c>
      <c r="BQ123" s="95"/>
      <c r="BR123" s="41">
        <f t="shared" si="7"/>
        <v>109979</v>
      </c>
      <c r="BS123" s="95"/>
      <c r="BT123" s="41">
        <f t="shared" si="8"/>
        <v>109979</v>
      </c>
      <c r="BU123" s="95"/>
      <c r="BV123" s="41">
        <f t="shared" si="9"/>
        <v>0</v>
      </c>
    </row>
    <row r="124" spans="1:74" ht="11.25" x14ac:dyDescent="0.25">
      <c r="A124" s="83">
        <v>43</v>
      </c>
      <c r="B124" s="95"/>
      <c r="C124" s="83" t="s">
        <v>163</v>
      </c>
      <c r="D124" s="95"/>
      <c r="E124" s="42">
        <v>471608939</v>
      </c>
      <c r="F124" s="95"/>
      <c r="G124" s="39">
        <f>(E124/$BJ124)</f>
        <v>1410.3602062268794</v>
      </c>
      <c r="H124" s="95"/>
      <c r="I124" s="39">
        <f>IF(G$195,G124/G$195*100,0)</f>
        <v>77.681690832931167</v>
      </c>
      <c r="J124" s="95"/>
      <c r="K124" s="42">
        <v>74835014</v>
      </c>
      <c r="L124" s="95"/>
      <c r="M124" s="39">
        <f>(K124/$BJ124)</f>
        <v>223.79627918382482</v>
      </c>
      <c r="N124" s="95"/>
      <c r="O124" s="39">
        <f>IF(M$195,M124/M$195*100,0)</f>
        <v>194.88613854027176</v>
      </c>
      <c r="P124" s="95"/>
      <c r="Q124" s="42">
        <v>35242754</v>
      </c>
      <c r="R124" s="95"/>
      <c r="S124" s="39">
        <f>(Q124/$BJ124)</f>
        <v>105.39447768915844</v>
      </c>
      <c r="T124" s="95"/>
      <c r="U124" s="39">
        <f>IF(S$195,S124/S$195*100,0)</f>
        <v>82.763091552647936</v>
      </c>
      <c r="V124" s="95"/>
      <c r="W124" s="42">
        <v>68358848</v>
      </c>
      <c r="X124" s="95"/>
      <c r="Y124" s="39">
        <f>(W124/$BJ124)</f>
        <v>204.42911698650374</v>
      </c>
      <c r="Z124" s="95"/>
      <c r="AA124" s="39">
        <f>IF(Y$195,Y124/Y$195*100,0)</f>
        <v>86.121651865515332</v>
      </c>
      <c r="AB124" s="95"/>
      <c r="AC124" s="95"/>
      <c r="AD124" s="42">
        <v>22378814</v>
      </c>
      <c r="AE124" s="95"/>
      <c r="AF124" s="39">
        <f>(AD124/$BJ124)</f>
        <v>66.92449213341348</v>
      </c>
      <c r="AG124" s="95"/>
      <c r="AH124" s="39">
        <f>IF(AF$195,AF124/AF$195*100,0)</f>
        <v>64.228584542583931</v>
      </c>
      <c r="AI124" s="95"/>
      <c r="AJ124" s="42">
        <v>469943</v>
      </c>
      <c r="AK124" s="95"/>
      <c r="AL124" s="39">
        <f>(AJ124/$BJ124)</f>
        <v>1.4053781673440215</v>
      </c>
      <c r="AM124" s="95"/>
      <c r="AN124" s="39">
        <f>IF(AL$195,AL124/AL$195*100,0)</f>
        <v>170.40614982446735</v>
      </c>
      <c r="AO124" s="95"/>
      <c r="AP124" s="42">
        <f>(E124+K124+Q124+W124+AD124+AJ124)</f>
        <v>672894312</v>
      </c>
      <c r="AQ124" s="95"/>
      <c r="AR124" s="42">
        <v>335010054</v>
      </c>
      <c r="AS124" s="95"/>
      <c r="AT124" s="47">
        <f>IF($AP124,AR124/$AP124*100,0)</f>
        <v>49.786429759566758</v>
      </c>
      <c r="AU124" s="95"/>
      <c r="AV124" s="42">
        <v>74742265</v>
      </c>
      <c r="AW124" s="95"/>
      <c r="AX124" s="47">
        <f>IF($AP124,AV124/$AP124*100,0)</f>
        <v>11.107578659395772</v>
      </c>
      <c r="AY124" s="95"/>
      <c r="AZ124" s="42">
        <v>2011744</v>
      </c>
      <c r="BA124" s="95"/>
      <c r="BB124" s="47">
        <f>IF($AP124,AZ124/$AP124*100,0)</f>
        <v>0.29896879259101239</v>
      </c>
      <c r="BC124" s="95"/>
      <c r="BD124" s="42">
        <v>548942</v>
      </c>
      <c r="BE124" s="95"/>
      <c r="BF124" s="42">
        <v>6818</v>
      </c>
      <c r="BG124" s="95"/>
      <c r="BH124" s="83">
        <v>43</v>
      </c>
      <c r="BI124" s="95"/>
      <c r="BJ124" s="96">
        <v>334389</v>
      </c>
      <c r="BK124" s="95"/>
      <c r="BL124" s="41">
        <f t="shared" si="4"/>
        <v>334389</v>
      </c>
      <c r="BM124" s="95"/>
      <c r="BN124" s="41">
        <f t="shared" si="5"/>
        <v>334389</v>
      </c>
      <c r="BO124" s="95"/>
      <c r="BP124" s="41">
        <f t="shared" si="6"/>
        <v>334389</v>
      </c>
      <c r="BQ124" s="95"/>
      <c r="BR124" s="41">
        <f t="shared" si="7"/>
        <v>334389</v>
      </c>
      <c r="BS124" s="95"/>
      <c r="BT124" s="41">
        <f t="shared" si="8"/>
        <v>334389</v>
      </c>
      <c r="BU124" s="95"/>
      <c r="BV124" s="41">
        <f t="shared" si="9"/>
        <v>334389</v>
      </c>
    </row>
    <row r="125" spans="1:74" ht="11.25" x14ac:dyDescent="0.25">
      <c r="A125" s="83">
        <v>44</v>
      </c>
      <c r="B125" s="95"/>
      <c r="C125" s="83" t="s">
        <v>164</v>
      </c>
      <c r="D125" s="95"/>
      <c r="E125" s="42">
        <v>69622364</v>
      </c>
      <c r="F125" s="95"/>
      <c r="G125" s="39">
        <f>(E125/$BJ125)</f>
        <v>1366.5377247389495</v>
      </c>
      <c r="H125" s="95"/>
      <c r="I125" s="39">
        <f>IF(G$195,G125/G$195*100,0)</f>
        <v>75.267978049879474</v>
      </c>
      <c r="J125" s="95"/>
      <c r="K125" s="42">
        <v>3563863</v>
      </c>
      <c r="L125" s="95"/>
      <c r="M125" s="39">
        <f>(K125/$BJ125)</f>
        <v>69.950989243934998</v>
      </c>
      <c r="N125" s="95"/>
      <c r="O125" s="39">
        <f>IF(M$195,M125/M$195*100,0)</f>
        <v>60.914677538606185</v>
      </c>
      <c r="P125" s="95"/>
      <c r="Q125" s="42">
        <v>6932914</v>
      </c>
      <c r="R125" s="95"/>
      <c r="S125" s="39">
        <f>(Q125/$BJ125)</f>
        <v>136.07823663343015</v>
      </c>
      <c r="T125" s="95"/>
      <c r="U125" s="39">
        <f>IF(S$195,S125/S$195*100,0)</f>
        <v>106.85811822163411</v>
      </c>
      <c r="V125" s="95"/>
      <c r="W125" s="42">
        <v>10541675</v>
      </c>
      <c r="X125" s="95"/>
      <c r="Y125" s="39">
        <f>(W125/$BJ125)</f>
        <v>206.91047734945434</v>
      </c>
      <c r="Z125" s="95"/>
      <c r="AA125" s="39">
        <f>IF(Y$195,Y125/Y$195*100,0)</f>
        <v>87.166996366734438</v>
      </c>
      <c r="AB125" s="95"/>
      <c r="AC125" s="95"/>
      <c r="AD125" s="42">
        <v>5500196</v>
      </c>
      <c r="AE125" s="95"/>
      <c r="AF125" s="39">
        <f>(AD125/$BJ125)</f>
        <v>107.95705425139357</v>
      </c>
      <c r="AG125" s="95"/>
      <c r="AH125" s="39">
        <f>IF(AF$195,AF125/AF$195*100,0)</f>
        <v>103.60823915004416</v>
      </c>
      <c r="AI125" s="95"/>
      <c r="AJ125" s="42">
        <v>59442</v>
      </c>
      <c r="AK125" s="95"/>
      <c r="AL125" s="39">
        <f>(AJ125/$BJ125)</f>
        <v>1.166719007615608</v>
      </c>
      <c r="AM125" s="95"/>
      <c r="AN125" s="39">
        <f>IF(AL$195,AL125/AL$195*100,0)</f>
        <v>141.46803944630452</v>
      </c>
      <c r="AO125" s="95"/>
      <c r="AP125" s="42">
        <f>(E125+K125+Q125+W125+AD125+AJ125)</f>
        <v>96220454</v>
      </c>
      <c r="AQ125" s="95"/>
      <c r="AR125" s="42">
        <v>62307733</v>
      </c>
      <c r="AS125" s="95"/>
      <c r="AT125" s="47">
        <f>IF($AP125,AR125/$AP125*100,0)</f>
        <v>64.755185004635294</v>
      </c>
      <c r="AU125" s="95"/>
      <c r="AV125" s="42">
        <v>15323450</v>
      </c>
      <c r="AW125" s="95"/>
      <c r="AX125" s="47">
        <f>IF($AP125,AV125/$AP125*100,0)</f>
        <v>15.925356161799028</v>
      </c>
      <c r="AY125" s="95"/>
      <c r="AZ125" s="42">
        <v>0</v>
      </c>
      <c r="BA125" s="95"/>
      <c r="BB125" s="47">
        <f>IF($AP125,AZ125/$AP125*100,0)</f>
        <v>0</v>
      </c>
      <c r="BC125" s="95"/>
      <c r="BD125" s="42">
        <v>770497</v>
      </c>
      <c r="BE125" s="95"/>
      <c r="BF125" s="42">
        <v>360</v>
      </c>
      <c r="BG125" s="95"/>
      <c r="BH125" s="83">
        <v>44</v>
      </c>
      <c r="BI125" s="95"/>
      <c r="BJ125" s="96">
        <v>50948</v>
      </c>
      <c r="BK125" s="95"/>
      <c r="BL125" s="41">
        <f t="shared" si="4"/>
        <v>50948</v>
      </c>
      <c r="BM125" s="95"/>
      <c r="BN125" s="41">
        <f t="shared" si="5"/>
        <v>50948</v>
      </c>
      <c r="BO125" s="95"/>
      <c r="BP125" s="41">
        <f t="shared" si="6"/>
        <v>50948</v>
      </c>
      <c r="BQ125" s="95"/>
      <c r="BR125" s="41">
        <f t="shared" si="7"/>
        <v>50948</v>
      </c>
      <c r="BS125" s="95"/>
      <c r="BT125" s="41">
        <f t="shared" si="8"/>
        <v>50948</v>
      </c>
      <c r="BU125" s="95"/>
      <c r="BV125" s="41">
        <f t="shared" si="9"/>
        <v>50948</v>
      </c>
    </row>
    <row r="126" spans="1:74" ht="11.25" x14ac:dyDescent="0.25">
      <c r="A126" s="83">
        <v>45</v>
      </c>
      <c r="B126" s="95"/>
      <c r="C126" s="83" t="s">
        <v>165</v>
      </c>
      <c r="D126" s="95"/>
      <c r="E126" s="42">
        <v>3516046</v>
      </c>
      <c r="F126" s="95"/>
      <c r="G126" s="39">
        <f>(E126/$BJ126)</f>
        <v>1575.2894265232974</v>
      </c>
      <c r="H126" s="95"/>
      <c r="I126" s="39">
        <f>IF(G$195,G126/G$195*100,0)</f>
        <v>86.76588127152732</v>
      </c>
      <c r="J126" s="95"/>
      <c r="K126" s="42">
        <v>223033</v>
      </c>
      <c r="L126" s="95"/>
      <c r="M126" s="39">
        <f>(K126/$BJ126)</f>
        <v>99.925179211469541</v>
      </c>
      <c r="N126" s="95"/>
      <c r="O126" s="39">
        <f>IF(M$195,M126/M$195*100,0)</f>
        <v>87.016783257026759</v>
      </c>
      <c r="P126" s="95"/>
      <c r="Q126" s="42">
        <v>240189</v>
      </c>
      <c r="R126" s="95"/>
      <c r="S126" s="39">
        <f>(Q126/$BJ126)</f>
        <v>107.61155913978494</v>
      </c>
      <c r="T126" s="95"/>
      <c r="U126" s="39">
        <f>IF(S$195,S126/S$195*100,0)</f>
        <v>84.504098473513906</v>
      </c>
      <c r="V126" s="95"/>
      <c r="W126" s="42">
        <v>457812</v>
      </c>
      <c r="X126" s="95"/>
      <c r="Y126" s="39">
        <f>(W126/$BJ126)</f>
        <v>205.11290322580646</v>
      </c>
      <c r="Z126" s="95"/>
      <c r="AA126" s="39">
        <f>IF(Y$195,Y126/Y$195*100,0)</f>
        <v>86.409716507772458</v>
      </c>
      <c r="AB126" s="95"/>
      <c r="AC126" s="95"/>
      <c r="AD126" s="42">
        <v>383495</v>
      </c>
      <c r="AE126" s="95"/>
      <c r="AF126" s="39">
        <f>(AD126/$BJ126)</f>
        <v>171.81675627240142</v>
      </c>
      <c r="AG126" s="95"/>
      <c r="AH126" s="39">
        <f>IF(AF$195,AF126/AF$195*100,0)</f>
        <v>164.89549198334134</v>
      </c>
      <c r="AI126" s="95"/>
      <c r="AJ126" s="42">
        <v>0</v>
      </c>
      <c r="AK126" s="95"/>
      <c r="AL126" s="39">
        <f>(AJ126/$BJ126)</f>
        <v>0</v>
      </c>
      <c r="AM126" s="95"/>
      <c r="AN126" s="39">
        <f>IF(AL$195,AL126/AL$195*100,0)</f>
        <v>0</v>
      </c>
      <c r="AO126" s="95"/>
      <c r="AP126" s="42">
        <f>(E126+K126+Q126+W126+AD126+AJ126)</f>
        <v>4820575</v>
      </c>
      <c r="AQ126" s="95"/>
      <c r="AR126" s="42">
        <v>2060519</v>
      </c>
      <c r="AS126" s="95"/>
      <c r="AT126" s="47">
        <f>IF($AP126,AR126/$AP126*100,0)</f>
        <v>42.744257687101644</v>
      </c>
      <c r="AU126" s="95"/>
      <c r="AV126" s="42">
        <v>354339</v>
      </c>
      <c r="AW126" s="95"/>
      <c r="AX126" s="47">
        <f>IF($AP126,AV126/$AP126*100,0)</f>
        <v>7.3505546537498123</v>
      </c>
      <c r="AY126" s="95"/>
      <c r="AZ126" s="42">
        <v>14462</v>
      </c>
      <c r="BA126" s="95"/>
      <c r="BB126" s="47">
        <f>IF($AP126,AZ126/$AP126*100,0)</f>
        <v>0.30000570471364929</v>
      </c>
      <c r="BC126" s="95"/>
      <c r="BD126" s="42">
        <v>28809</v>
      </c>
      <c r="BE126" s="95"/>
      <c r="BF126" s="42">
        <v>0</v>
      </c>
      <c r="BG126" s="95"/>
      <c r="BH126" s="83">
        <v>45</v>
      </c>
      <c r="BI126" s="95"/>
      <c r="BJ126" s="96">
        <v>2232</v>
      </c>
      <c r="BK126" s="95"/>
      <c r="BL126" s="41">
        <f t="shared" si="4"/>
        <v>2232</v>
      </c>
      <c r="BM126" s="95"/>
      <c r="BN126" s="41">
        <f t="shared" si="5"/>
        <v>2232</v>
      </c>
      <c r="BO126" s="95"/>
      <c r="BP126" s="41">
        <f t="shared" si="6"/>
        <v>2232</v>
      </c>
      <c r="BQ126" s="95"/>
      <c r="BR126" s="41">
        <f t="shared" si="7"/>
        <v>2232</v>
      </c>
      <c r="BS126" s="95"/>
      <c r="BT126" s="41">
        <f t="shared" si="8"/>
        <v>2232</v>
      </c>
      <c r="BU126" s="95"/>
      <c r="BV126" s="41">
        <f t="shared" si="9"/>
        <v>0</v>
      </c>
    </row>
    <row r="127" spans="1:74" ht="11.25" x14ac:dyDescent="0.25">
      <c r="A127" s="83">
        <v>46</v>
      </c>
      <c r="B127" s="95"/>
      <c r="C127" s="83" t="s">
        <v>166</v>
      </c>
      <c r="D127" s="95"/>
      <c r="E127" s="42">
        <v>56041634</v>
      </c>
      <c r="F127" s="95"/>
      <c r="G127" s="39">
        <f>(E127/$BJ127)</f>
        <v>1451.6301611148526</v>
      </c>
      <c r="H127" s="95"/>
      <c r="I127" s="39">
        <f>IF(G$195,G127/G$195*100,0)</f>
        <v>79.954812168985669</v>
      </c>
      <c r="J127" s="95"/>
      <c r="K127" s="42">
        <v>3058367</v>
      </c>
      <c r="L127" s="95"/>
      <c r="M127" s="39">
        <f>(K127/$BJ127)</f>
        <v>79.219991711132991</v>
      </c>
      <c r="N127" s="95"/>
      <c r="O127" s="39">
        <f>IF(M$195,M127/M$195*100,0)</f>
        <v>68.986304580576373</v>
      </c>
      <c r="P127" s="95"/>
      <c r="Q127" s="42">
        <v>5116264</v>
      </c>
      <c r="R127" s="95"/>
      <c r="S127" s="39">
        <f>(Q127/$BJ127)</f>
        <v>132.52509972543129</v>
      </c>
      <c r="T127" s="95"/>
      <c r="U127" s="39">
        <f>IF(S$195,S127/S$195*100,0)</f>
        <v>104.06794741132748</v>
      </c>
      <c r="V127" s="95"/>
      <c r="W127" s="42">
        <v>7531991</v>
      </c>
      <c r="X127" s="95"/>
      <c r="Y127" s="39">
        <f>(W127/$BJ127)</f>
        <v>195.09897425270682</v>
      </c>
      <c r="Z127" s="95"/>
      <c r="AA127" s="39">
        <f>IF(Y$195,Y127/Y$195*100,0)</f>
        <v>82.191060586638571</v>
      </c>
      <c r="AB127" s="95"/>
      <c r="AC127" s="95"/>
      <c r="AD127" s="42">
        <v>4855529</v>
      </c>
      <c r="AE127" s="95"/>
      <c r="AF127" s="39">
        <f>(AD127/$BJ127)</f>
        <v>125.7713567839196</v>
      </c>
      <c r="AG127" s="95"/>
      <c r="AH127" s="39">
        <f>IF(AF$195,AF127/AF$195*100,0)</f>
        <v>120.70493125488053</v>
      </c>
      <c r="AI127" s="95"/>
      <c r="AJ127" s="42">
        <v>0</v>
      </c>
      <c r="AK127" s="95"/>
      <c r="AL127" s="39">
        <f>(AJ127/$BJ127)</f>
        <v>0</v>
      </c>
      <c r="AM127" s="95"/>
      <c r="AN127" s="39">
        <f>IF(AL$195,AL127/AL$195*100,0)</f>
        <v>0</v>
      </c>
      <c r="AO127" s="95"/>
      <c r="AP127" s="42">
        <f>(E127+K127+Q127+W127+AD127+AJ127)</f>
        <v>76603785</v>
      </c>
      <c r="AQ127" s="95"/>
      <c r="AR127" s="42">
        <v>36896370</v>
      </c>
      <c r="AS127" s="95"/>
      <c r="AT127" s="47">
        <f>IF($AP127,AR127/$AP127*100,0)</f>
        <v>48.165204891638183</v>
      </c>
      <c r="AU127" s="95"/>
      <c r="AV127" s="42">
        <v>10552198</v>
      </c>
      <c r="AW127" s="95"/>
      <c r="AX127" s="47">
        <f>IF($AP127,AV127/$AP127*100,0)</f>
        <v>13.775034745345808</v>
      </c>
      <c r="AY127" s="95"/>
      <c r="AZ127" s="42">
        <v>215680</v>
      </c>
      <c r="BA127" s="95"/>
      <c r="BB127" s="47">
        <f>IF($AP127,AZ127/$AP127*100,0)</f>
        <v>0.28155266740409757</v>
      </c>
      <c r="BC127" s="95"/>
      <c r="BD127" s="42">
        <v>278422</v>
      </c>
      <c r="BE127" s="95"/>
      <c r="BF127" s="42">
        <v>6965</v>
      </c>
      <c r="BG127" s="95"/>
      <c r="BH127" s="83">
        <v>46</v>
      </c>
      <c r="BI127" s="95"/>
      <c r="BJ127" s="96">
        <v>38606</v>
      </c>
      <c r="BK127" s="95"/>
      <c r="BL127" s="41">
        <f t="shared" si="4"/>
        <v>38606</v>
      </c>
      <c r="BM127" s="95"/>
      <c r="BN127" s="41">
        <f t="shared" si="5"/>
        <v>38606</v>
      </c>
      <c r="BO127" s="95"/>
      <c r="BP127" s="41">
        <f t="shared" si="6"/>
        <v>38606</v>
      </c>
      <c r="BQ127" s="95"/>
      <c r="BR127" s="41">
        <f t="shared" si="7"/>
        <v>38606</v>
      </c>
      <c r="BS127" s="95"/>
      <c r="BT127" s="41">
        <f t="shared" si="8"/>
        <v>38606</v>
      </c>
      <c r="BU127" s="95"/>
      <c r="BV127" s="41">
        <f t="shared" si="9"/>
        <v>0</v>
      </c>
    </row>
    <row r="128" spans="1:74" ht="11.25" x14ac:dyDescent="0.25">
      <c r="A128" s="83">
        <v>47</v>
      </c>
      <c r="B128" s="95"/>
      <c r="C128" s="83" t="s">
        <v>167</v>
      </c>
      <c r="D128" s="95"/>
      <c r="E128" s="42">
        <v>119236478</v>
      </c>
      <c r="F128" s="95"/>
      <c r="G128" s="39">
        <f>(E128/$BJ128)</f>
        <v>1523.7109668515347</v>
      </c>
      <c r="H128" s="95"/>
      <c r="I128" s="39">
        <f>IF(G$195,G128/G$195*100,0)</f>
        <v>83.924974430728298</v>
      </c>
      <c r="J128" s="95"/>
      <c r="K128" s="42">
        <v>8300816</v>
      </c>
      <c r="L128" s="95"/>
      <c r="M128" s="39">
        <f>(K128/$BJ128)</f>
        <v>106.07529327574309</v>
      </c>
      <c r="N128" s="95"/>
      <c r="O128" s="39">
        <f>IF(M$195,M128/M$195*100,0)</f>
        <v>92.372421813394311</v>
      </c>
      <c r="P128" s="95"/>
      <c r="Q128" s="42">
        <v>8307481</v>
      </c>
      <c r="R128" s="95"/>
      <c r="S128" s="39">
        <f>(Q128/$BJ128)</f>
        <v>106.16046464078514</v>
      </c>
      <c r="T128" s="95"/>
      <c r="U128" s="39">
        <f>IF(S$195,S128/S$195*100,0)</f>
        <v>83.36459790853678</v>
      </c>
      <c r="V128" s="95"/>
      <c r="W128" s="42">
        <v>14911649</v>
      </c>
      <c r="X128" s="95"/>
      <c r="Y128" s="39">
        <f>(W128/$BJ128)</f>
        <v>190.55446366958878</v>
      </c>
      <c r="Z128" s="95"/>
      <c r="AA128" s="39">
        <f>IF(Y$195,Y128/Y$195*100,0)</f>
        <v>80.276554648796662</v>
      </c>
      <c r="AB128" s="95"/>
      <c r="AC128" s="95"/>
      <c r="AD128" s="42">
        <v>4591276</v>
      </c>
      <c r="AE128" s="95"/>
      <c r="AF128" s="39">
        <f>(AD128/$BJ128)</f>
        <v>58.671454494338946</v>
      </c>
      <c r="AG128" s="95"/>
      <c r="AH128" s="39">
        <f>IF(AF$195,AF128/AF$195*100,0)</f>
        <v>56.308002572716852</v>
      </c>
      <c r="AI128" s="95"/>
      <c r="AJ128" s="42">
        <v>0</v>
      </c>
      <c r="AK128" s="95"/>
      <c r="AL128" s="39">
        <f>(AJ128/$BJ128)</f>
        <v>0</v>
      </c>
      <c r="AM128" s="95"/>
      <c r="AN128" s="39">
        <f>IF(AL$195,AL128/AL$195*100,0)</f>
        <v>0</v>
      </c>
      <c r="AO128" s="95"/>
      <c r="AP128" s="42">
        <f>(E128+K128+Q128+W128+AD128+AJ128)</f>
        <v>155347700</v>
      </c>
      <c r="AQ128" s="95"/>
      <c r="AR128" s="42">
        <v>55297614</v>
      </c>
      <c r="AS128" s="95"/>
      <c r="AT128" s="47">
        <f>IF($AP128,AR128/$AP128*100,0)</f>
        <v>35.596030066747048</v>
      </c>
      <c r="AU128" s="95"/>
      <c r="AV128" s="42">
        <v>16389580</v>
      </c>
      <c r="AW128" s="95"/>
      <c r="AX128" s="47">
        <f>IF($AP128,AV128/$AP128*100,0)</f>
        <v>10.550255974179212</v>
      </c>
      <c r="AY128" s="95"/>
      <c r="AZ128" s="42">
        <v>102809</v>
      </c>
      <c r="BA128" s="95"/>
      <c r="BB128" s="47">
        <f>IF($AP128,AZ128/$AP128*100,0)</f>
        <v>6.6179930568653414E-2</v>
      </c>
      <c r="BC128" s="95"/>
      <c r="BD128" s="42">
        <v>1039329</v>
      </c>
      <c r="BE128" s="95"/>
      <c r="BF128" s="42">
        <v>0</v>
      </c>
      <c r="BG128" s="95"/>
      <c r="BH128" s="83">
        <v>47</v>
      </c>
      <c r="BI128" s="95"/>
      <c r="BJ128" s="96">
        <v>78254</v>
      </c>
      <c r="BK128" s="95"/>
      <c r="BL128" s="41">
        <f t="shared" si="4"/>
        <v>78254</v>
      </c>
      <c r="BM128" s="95"/>
      <c r="BN128" s="41">
        <f t="shared" si="5"/>
        <v>78254</v>
      </c>
      <c r="BO128" s="95"/>
      <c r="BP128" s="41">
        <f t="shared" si="6"/>
        <v>78254</v>
      </c>
      <c r="BQ128" s="95"/>
      <c r="BR128" s="41">
        <f t="shared" si="7"/>
        <v>78254</v>
      </c>
      <c r="BS128" s="95"/>
      <c r="BT128" s="41">
        <f t="shared" si="8"/>
        <v>78254</v>
      </c>
      <c r="BU128" s="95"/>
      <c r="BV128" s="41">
        <f t="shared" si="9"/>
        <v>0</v>
      </c>
    </row>
    <row r="129" spans="1:74" ht="11.25" x14ac:dyDescent="0.25">
      <c r="A129" s="83">
        <v>48</v>
      </c>
      <c r="B129" s="95"/>
      <c r="C129" s="83" t="s">
        <v>168</v>
      </c>
      <c r="D129" s="95"/>
      <c r="E129" s="42">
        <v>9578954</v>
      </c>
      <c r="F129" s="95"/>
      <c r="G129" s="39">
        <f>(E129/$BJ129)</f>
        <v>1449.5995762711864</v>
      </c>
      <c r="H129" s="95"/>
      <c r="I129" s="39">
        <f>IF(G$195,G129/G$195*100,0)</f>
        <v>79.842968922601315</v>
      </c>
      <c r="J129" s="95"/>
      <c r="K129" s="42">
        <v>912232</v>
      </c>
      <c r="L129" s="95"/>
      <c r="M129" s="39">
        <f>(K129/$BJ129)</f>
        <v>138.04963680387408</v>
      </c>
      <c r="N129" s="95"/>
      <c r="O129" s="39">
        <f>IF(M$195,M129/M$195*100,0)</f>
        <v>120.21630002836312</v>
      </c>
      <c r="P129" s="95"/>
      <c r="Q129" s="42">
        <v>1272891</v>
      </c>
      <c r="R129" s="95"/>
      <c r="S129" s="39">
        <f>(Q129/$BJ129)</f>
        <v>192.6287832929782</v>
      </c>
      <c r="T129" s="95"/>
      <c r="U129" s="39">
        <f>IF(S$195,S129/S$195*100,0)</f>
        <v>151.26554993110318</v>
      </c>
      <c r="V129" s="95"/>
      <c r="W129" s="42">
        <v>1663917</v>
      </c>
      <c r="X129" s="95"/>
      <c r="Y129" s="39">
        <f>(W129/$BJ129)</f>
        <v>251.80342009685231</v>
      </c>
      <c r="Z129" s="95"/>
      <c r="AA129" s="39">
        <f>IF(Y$195,Y129/Y$195*100,0)</f>
        <v>106.07944114711847</v>
      </c>
      <c r="AB129" s="95"/>
      <c r="AC129" s="95"/>
      <c r="AD129" s="42">
        <v>583807</v>
      </c>
      <c r="AE129" s="95"/>
      <c r="AF129" s="39">
        <f>(AD129/$BJ129)</f>
        <v>88.34851694915254</v>
      </c>
      <c r="AG129" s="95"/>
      <c r="AH129" s="39">
        <f>IF(AF$195,AF129/AF$195*100,0)</f>
        <v>84.789589120354918</v>
      </c>
      <c r="AI129" s="95"/>
      <c r="AJ129" s="42">
        <v>6420</v>
      </c>
      <c r="AK129" s="95"/>
      <c r="AL129" s="39">
        <f>(AJ129/$BJ129)</f>
        <v>0.97154963680387407</v>
      </c>
      <c r="AM129" s="95"/>
      <c r="AN129" s="39">
        <f>IF(AL$195,AL129/AL$195*100,0)</f>
        <v>117.80319121079741</v>
      </c>
      <c r="AO129" s="95"/>
      <c r="AP129" s="42">
        <f>(E129+K129+Q129+W129+AD129+AJ129)</f>
        <v>14018221</v>
      </c>
      <c r="AQ129" s="95"/>
      <c r="AR129" s="42">
        <v>7156943</v>
      </c>
      <c r="AS129" s="95"/>
      <c r="AT129" s="47">
        <f>IF($AP129,AR129/$AP129*100,0)</f>
        <v>51.054573900639745</v>
      </c>
      <c r="AU129" s="95"/>
      <c r="AV129" s="42">
        <v>2063206</v>
      </c>
      <c r="AW129" s="95"/>
      <c r="AX129" s="47">
        <f>IF($AP129,AV129/$AP129*100,0)</f>
        <v>14.71803019798304</v>
      </c>
      <c r="AY129" s="95"/>
      <c r="AZ129" s="42">
        <v>62438</v>
      </c>
      <c r="BA129" s="95"/>
      <c r="BB129" s="47">
        <f>IF($AP129,AZ129/$AP129*100,0)</f>
        <v>0.44540601835282806</v>
      </c>
      <c r="BC129" s="95"/>
      <c r="BD129" s="42">
        <v>59782</v>
      </c>
      <c r="BE129" s="95"/>
      <c r="BF129" s="42">
        <v>0</v>
      </c>
      <c r="BG129" s="95"/>
      <c r="BH129" s="83">
        <v>48</v>
      </c>
      <c r="BI129" s="95"/>
      <c r="BJ129" s="96">
        <v>6608</v>
      </c>
      <c r="BK129" s="95"/>
      <c r="BL129" s="41">
        <f t="shared" si="4"/>
        <v>6608</v>
      </c>
      <c r="BM129" s="95"/>
      <c r="BN129" s="41">
        <f t="shared" si="5"/>
        <v>6608</v>
      </c>
      <c r="BO129" s="95"/>
      <c r="BP129" s="41">
        <f t="shared" si="6"/>
        <v>6608</v>
      </c>
      <c r="BQ129" s="95"/>
      <c r="BR129" s="41">
        <f t="shared" si="7"/>
        <v>6608</v>
      </c>
      <c r="BS129" s="95"/>
      <c r="BT129" s="41">
        <f t="shared" si="8"/>
        <v>6608</v>
      </c>
      <c r="BU129" s="95"/>
      <c r="BV129" s="41">
        <f t="shared" si="9"/>
        <v>6608</v>
      </c>
    </row>
    <row r="130" spans="1:74" ht="11.25" x14ac:dyDescent="0.25">
      <c r="A130" s="83">
        <v>49</v>
      </c>
      <c r="B130" s="95"/>
      <c r="C130" s="83" t="s">
        <v>169</v>
      </c>
      <c r="D130" s="95"/>
      <c r="E130" s="42">
        <v>40490260</v>
      </c>
      <c r="F130" s="95"/>
      <c r="G130" s="39">
        <f>(E130/$BJ130)</f>
        <v>1515.1839239606331</v>
      </c>
      <c r="H130" s="95"/>
      <c r="I130" s="39">
        <f>IF(G$195,G130/G$195*100,0)</f>
        <v>83.455310647926126</v>
      </c>
      <c r="J130" s="95"/>
      <c r="K130" s="42">
        <v>1916608</v>
      </c>
      <c r="L130" s="95"/>
      <c r="M130" s="39">
        <f>(K130/$BJ130)</f>
        <v>71.721288777457616</v>
      </c>
      <c r="N130" s="95"/>
      <c r="O130" s="39">
        <f>IF(M$195,M130/M$195*100,0)</f>
        <v>62.456288692313002</v>
      </c>
      <c r="P130" s="95"/>
      <c r="Q130" s="42">
        <v>3683197</v>
      </c>
      <c r="R130" s="95"/>
      <c r="S130" s="39">
        <f>(Q130/$BJ130)</f>
        <v>137.82872431987425</v>
      </c>
      <c r="T130" s="95"/>
      <c r="U130" s="39">
        <f>IF(S$195,S130/S$195*100,0)</f>
        <v>108.23272318985873</v>
      </c>
      <c r="V130" s="95"/>
      <c r="W130" s="42">
        <v>4907621</v>
      </c>
      <c r="X130" s="95"/>
      <c r="Y130" s="39">
        <f>(W130/$BJ130)</f>
        <v>183.64783145604909</v>
      </c>
      <c r="Z130" s="95"/>
      <c r="AA130" s="39">
        <f>IF(Y$195,Y130/Y$195*100,0)</f>
        <v>77.366936959175234</v>
      </c>
      <c r="AB130" s="95"/>
      <c r="AC130" s="95"/>
      <c r="AD130" s="42">
        <v>3043977</v>
      </c>
      <c r="AE130" s="95"/>
      <c r="AF130" s="39">
        <f>(AD130/$BJ130)</f>
        <v>113.9085057815365</v>
      </c>
      <c r="AG130" s="95"/>
      <c r="AH130" s="39">
        <f>IF(AF$195,AF130/AF$195*100,0)</f>
        <v>109.31994940094687</v>
      </c>
      <c r="AI130" s="95"/>
      <c r="AJ130" s="42">
        <v>5889</v>
      </c>
      <c r="AK130" s="95"/>
      <c r="AL130" s="39">
        <f>(AJ130/$BJ130)</f>
        <v>0.22037196422557348</v>
      </c>
      <c r="AM130" s="95"/>
      <c r="AN130" s="39">
        <f>IF(AL$195,AL130/AL$195*100,0)</f>
        <v>26.720735262242567</v>
      </c>
      <c r="AO130" s="95"/>
      <c r="AP130" s="42">
        <f>(E130+K130+Q130+W130+AD130+AJ130)</f>
        <v>54047552</v>
      </c>
      <c r="AQ130" s="95"/>
      <c r="AR130" s="42">
        <v>30473881</v>
      </c>
      <c r="AS130" s="95"/>
      <c r="AT130" s="47">
        <f>IF($AP130,AR130/$AP130*100,0)</f>
        <v>56.383462103889549</v>
      </c>
      <c r="AU130" s="95"/>
      <c r="AV130" s="42">
        <v>6484658</v>
      </c>
      <c r="AW130" s="95"/>
      <c r="AX130" s="47">
        <f>IF($AP130,AV130/$AP130*100,0)</f>
        <v>11.998060522704156</v>
      </c>
      <c r="AY130" s="95"/>
      <c r="AZ130" s="42">
        <v>233822</v>
      </c>
      <c r="BA130" s="95"/>
      <c r="BB130" s="47">
        <f>IF($AP130,AZ130/$AP130*100,0)</f>
        <v>0.43262273932406781</v>
      </c>
      <c r="BC130" s="95"/>
      <c r="BD130" s="42">
        <v>20999</v>
      </c>
      <c r="BE130" s="95"/>
      <c r="BF130" s="42">
        <v>219</v>
      </c>
      <c r="BG130" s="95"/>
      <c r="BH130" s="83">
        <v>49</v>
      </c>
      <c r="BI130" s="95"/>
      <c r="BJ130" s="96">
        <v>26723</v>
      </c>
      <c r="BK130" s="95"/>
      <c r="BL130" s="41">
        <f t="shared" si="4"/>
        <v>26723</v>
      </c>
      <c r="BM130" s="95"/>
      <c r="BN130" s="41">
        <f t="shared" si="5"/>
        <v>26723</v>
      </c>
      <c r="BO130" s="95"/>
      <c r="BP130" s="41">
        <f t="shared" si="6"/>
        <v>26723</v>
      </c>
      <c r="BQ130" s="95"/>
      <c r="BR130" s="41">
        <f t="shared" si="7"/>
        <v>26723</v>
      </c>
      <c r="BS130" s="95"/>
      <c r="BT130" s="41">
        <f t="shared" si="8"/>
        <v>26723</v>
      </c>
      <c r="BU130" s="95"/>
      <c r="BV130" s="41">
        <f t="shared" si="9"/>
        <v>26723</v>
      </c>
    </row>
    <row r="131" spans="1:74" ht="11.25" x14ac:dyDescent="0.25">
      <c r="A131" s="83">
        <v>50</v>
      </c>
      <c r="B131" s="95"/>
      <c r="C131" s="83" t="s">
        <v>170</v>
      </c>
      <c r="D131" s="95"/>
      <c r="E131" s="48">
        <v>19893456</v>
      </c>
      <c r="F131" s="95"/>
      <c r="G131" s="39">
        <f>(E131/$BJ131)</f>
        <v>1116.9823694553622</v>
      </c>
      <c r="H131" s="95"/>
      <c r="I131" s="39">
        <f>IF(G$195,G131/G$195*100,0)</f>
        <v>61.522637058796967</v>
      </c>
      <c r="J131" s="95"/>
      <c r="K131" s="48">
        <v>1814941</v>
      </c>
      <c r="L131" s="95"/>
      <c r="M131" s="39">
        <f>(K131/$BJ131)</f>
        <v>101.90572711959574</v>
      </c>
      <c r="N131" s="95"/>
      <c r="O131" s="39">
        <f>IF(M$195,M131/M$195*100,0)</f>
        <v>88.741482771318886</v>
      </c>
      <c r="P131" s="95"/>
      <c r="Q131" s="48">
        <v>2613601</v>
      </c>
      <c r="R131" s="95"/>
      <c r="S131" s="39">
        <f>(Q131/$BJ131)</f>
        <v>146.74907355418304</v>
      </c>
      <c r="T131" s="95"/>
      <c r="U131" s="39">
        <f>IF(S$195,S131/S$195*100,0)</f>
        <v>115.23760329883463</v>
      </c>
      <c r="V131" s="95"/>
      <c r="W131" s="48">
        <v>2548747</v>
      </c>
      <c r="X131" s="95"/>
      <c r="Y131" s="39">
        <f>(W131/$BJ131)</f>
        <v>143.10763615946098</v>
      </c>
      <c r="Z131" s="95"/>
      <c r="AA131" s="39">
        <f>IF(Y$195,Y131/Y$195*100,0)</f>
        <v>60.288212375517901</v>
      </c>
      <c r="AB131" s="95"/>
      <c r="AC131" s="95"/>
      <c r="AD131" s="48">
        <v>1579772</v>
      </c>
      <c r="AE131" s="95"/>
      <c r="AF131" s="39">
        <f>(AD131/$BJ131)</f>
        <v>88.701403705783264</v>
      </c>
      <c r="AG131" s="95"/>
      <c r="AH131" s="39">
        <f>IF(AF$195,AF131/AF$195*100,0)</f>
        <v>85.128260601597262</v>
      </c>
      <c r="AI131" s="95"/>
      <c r="AJ131" s="48">
        <v>8808</v>
      </c>
      <c r="AK131" s="95"/>
      <c r="AL131" s="39">
        <f>(AJ131/$BJ131)</f>
        <v>0.49455362156092081</v>
      </c>
      <c r="AM131" s="95"/>
      <c r="AN131" s="39">
        <f>IF(AL$195,AL131/AL$195*100,0)</f>
        <v>59.966050768535659</v>
      </c>
      <c r="AO131" s="95"/>
      <c r="AP131" s="48">
        <f>(E131+K131+Q131+W131+AD131+AJ131)</f>
        <v>28459325</v>
      </c>
      <c r="AQ131" s="95"/>
      <c r="AR131" s="48">
        <v>11456306</v>
      </c>
      <c r="AS131" s="95"/>
      <c r="AT131" s="47">
        <f>IF($AP131,AR131/$AP131*100,0)</f>
        <v>40.255016589465839</v>
      </c>
      <c r="AU131" s="95"/>
      <c r="AV131" s="48">
        <v>2898820</v>
      </c>
      <c r="AW131" s="95"/>
      <c r="AX131" s="47">
        <f>IF($AP131,AV131/$AP131*100,0)</f>
        <v>10.185835398415106</v>
      </c>
      <c r="AY131" s="95"/>
      <c r="AZ131" s="48">
        <v>75782</v>
      </c>
      <c r="BA131" s="95"/>
      <c r="BB131" s="47">
        <f>IF($AP131,AZ131/$AP131*100,0)</f>
        <v>0.26628178988784873</v>
      </c>
      <c r="BC131" s="95"/>
      <c r="BD131" s="48">
        <v>168024</v>
      </c>
      <c r="BE131" s="95"/>
      <c r="BF131" s="42">
        <v>0</v>
      </c>
      <c r="BG131" s="95"/>
      <c r="BH131" s="83">
        <v>50</v>
      </c>
      <c r="BI131" s="95"/>
      <c r="BJ131" s="96">
        <v>17810</v>
      </c>
      <c r="BK131" s="95"/>
      <c r="BL131" s="41">
        <f t="shared" si="4"/>
        <v>17810</v>
      </c>
      <c r="BM131" s="95"/>
      <c r="BN131" s="41">
        <f t="shared" si="5"/>
        <v>17810</v>
      </c>
      <c r="BO131" s="95"/>
      <c r="BP131" s="41">
        <f t="shared" si="6"/>
        <v>17810</v>
      </c>
      <c r="BQ131" s="95"/>
      <c r="BR131" s="41">
        <f t="shared" si="7"/>
        <v>17810</v>
      </c>
      <c r="BS131" s="95"/>
      <c r="BT131" s="41">
        <f t="shared" si="8"/>
        <v>17810</v>
      </c>
      <c r="BU131" s="95"/>
      <c r="BV131" s="41">
        <f t="shared" si="9"/>
        <v>17810</v>
      </c>
    </row>
    <row r="132" spans="1:74" ht="8.85" customHeight="1" x14ac:dyDescent="0.25">
      <c r="A132" s="95"/>
      <c r="B132" s="95"/>
      <c r="D132" s="95"/>
      <c r="E132" s="42"/>
      <c r="F132" s="95"/>
      <c r="G132" s="47"/>
      <c r="H132" s="95"/>
      <c r="I132" s="47"/>
      <c r="J132" s="95"/>
      <c r="K132" s="42"/>
      <c r="L132" s="95"/>
      <c r="M132" s="47"/>
      <c r="N132" s="95"/>
      <c r="O132" s="47"/>
      <c r="P132" s="95"/>
      <c r="Q132" s="42"/>
      <c r="R132" s="95"/>
      <c r="S132" s="47"/>
      <c r="T132" s="95"/>
      <c r="U132" s="47"/>
      <c r="V132" s="95"/>
      <c r="W132" s="42"/>
      <c r="X132" s="95"/>
      <c r="Y132" s="47"/>
      <c r="Z132" s="95"/>
      <c r="AA132" s="47"/>
      <c r="AB132" s="95"/>
      <c r="AC132" s="95"/>
      <c r="AD132" s="42"/>
      <c r="AE132" s="95"/>
      <c r="AF132" s="47"/>
      <c r="AG132" s="95"/>
      <c r="AH132" s="47"/>
      <c r="AI132" s="95"/>
      <c r="AJ132" s="42"/>
      <c r="AK132" s="95"/>
      <c r="AL132" s="47"/>
      <c r="AM132" s="95"/>
      <c r="AN132" s="47"/>
      <c r="AO132" s="95"/>
      <c r="AP132" s="41"/>
      <c r="AQ132" s="95"/>
      <c r="AR132" s="42"/>
      <c r="AS132" s="95"/>
      <c r="AT132" s="47"/>
      <c r="AU132" s="95"/>
      <c r="AV132" s="42"/>
      <c r="AW132" s="95"/>
      <c r="AX132" s="47"/>
      <c r="AY132" s="95"/>
      <c r="AZ132" s="42"/>
      <c r="BA132" s="95"/>
      <c r="BB132" s="47"/>
      <c r="BC132" s="95"/>
      <c r="BD132" s="42"/>
      <c r="BE132" s="95"/>
      <c r="BF132" s="41"/>
      <c r="BG132" s="95"/>
      <c r="BI132" s="95"/>
      <c r="BJ132" s="96"/>
      <c r="BK132" s="95"/>
      <c r="BL132" s="41"/>
      <c r="BM132" s="95"/>
      <c r="BN132" s="41"/>
      <c r="BO132" s="95"/>
      <c r="BP132" s="41"/>
      <c r="BQ132" s="95"/>
      <c r="BR132" s="41"/>
      <c r="BS132" s="95"/>
      <c r="BT132" s="41"/>
      <c r="BU132" s="95"/>
      <c r="BV132" s="41"/>
    </row>
    <row r="133" spans="1:74" ht="8.4499999999999993" customHeight="1" x14ac:dyDescent="0.25">
      <c r="A133" s="95"/>
      <c r="B133" s="95"/>
      <c r="D133" s="95"/>
      <c r="E133" s="42"/>
      <c r="F133" s="95"/>
      <c r="G133" s="47"/>
      <c r="H133" s="95"/>
      <c r="I133" s="47"/>
      <c r="J133" s="95"/>
      <c r="K133" s="42"/>
      <c r="L133" s="95"/>
      <c r="M133" s="47"/>
      <c r="N133" s="95"/>
      <c r="O133" s="47"/>
      <c r="P133" s="95"/>
      <c r="Q133" s="42"/>
      <c r="R133" s="95"/>
      <c r="S133" s="47"/>
      <c r="T133" s="95"/>
      <c r="U133" s="47"/>
      <c r="V133" s="95"/>
      <c r="W133" s="42"/>
      <c r="X133" s="95"/>
      <c r="Y133" s="47"/>
      <c r="Z133" s="95"/>
      <c r="AA133" s="47"/>
      <c r="AB133" s="95"/>
      <c r="AC133" s="95"/>
      <c r="AD133" s="42"/>
      <c r="AE133" s="95"/>
      <c r="AF133" s="47"/>
      <c r="AG133" s="95"/>
      <c r="AH133" s="47"/>
      <c r="AI133" s="95"/>
      <c r="AJ133" s="42"/>
      <c r="AK133" s="95"/>
      <c r="AL133" s="47"/>
      <c r="AM133" s="95"/>
      <c r="AN133" s="47"/>
      <c r="AO133" s="95"/>
      <c r="AP133" s="41"/>
      <c r="AQ133" s="95"/>
      <c r="AR133" s="42"/>
      <c r="AS133" s="95"/>
      <c r="AT133" s="47"/>
      <c r="AU133" s="95"/>
      <c r="AV133" s="42"/>
      <c r="AW133" s="95"/>
      <c r="AX133" s="47"/>
      <c r="AY133" s="95"/>
      <c r="AZ133" s="42"/>
      <c r="BA133" s="95"/>
      <c r="BB133" s="47"/>
      <c r="BC133" s="95"/>
      <c r="BD133" s="42"/>
      <c r="BE133" s="95"/>
      <c r="BF133" s="41"/>
      <c r="BG133" s="95"/>
      <c r="BI133" s="95"/>
      <c r="BJ133" s="96"/>
      <c r="BK133" s="95"/>
      <c r="BL133" s="41"/>
      <c r="BM133" s="95"/>
      <c r="BN133" s="41"/>
      <c r="BO133" s="95"/>
      <c r="BP133" s="41"/>
      <c r="BQ133" s="95"/>
      <c r="BR133" s="41"/>
      <c r="BS133" s="95"/>
      <c r="BT133" s="41"/>
      <c r="BU133" s="95"/>
      <c r="BV133" s="41"/>
    </row>
    <row r="134" spans="1:74" ht="8.85" hidden="1" customHeight="1" x14ac:dyDescent="0.25">
      <c r="A134" s="95"/>
      <c r="B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5"/>
      <c r="BL134" s="95"/>
      <c r="BM134" s="95"/>
      <c r="BN134" s="95"/>
      <c r="BO134" s="95"/>
      <c r="BP134" s="95"/>
      <c r="BQ134" s="95"/>
      <c r="BR134" s="95"/>
      <c r="BS134" s="95"/>
      <c r="BT134" s="95"/>
      <c r="BU134" s="95"/>
      <c r="BV134" s="95"/>
    </row>
    <row r="135" spans="1:74" s="80" customFormat="1" ht="9.6" customHeight="1" x14ac:dyDescent="0.25">
      <c r="A135" s="247"/>
      <c r="BH135" s="237"/>
    </row>
    <row r="136" spans="1:74" s="80" customFormat="1" ht="10.5" customHeight="1" x14ac:dyDescent="0.25">
      <c r="A136" s="102"/>
      <c r="AA136" s="84" t="s">
        <v>42</v>
      </c>
      <c r="AD136" s="102" t="s">
        <v>43</v>
      </c>
      <c r="BH136" s="84" t="s">
        <v>451</v>
      </c>
    </row>
    <row r="137" spans="1:74" s="80" customFormat="1" ht="10.5" customHeight="1" x14ac:dyDescent="0.25">
      <c r="A137" s="85"/>
      <c r="AA137" s="84" t="s">
        <v>452</v>
      </c>
      <c r="AD137" s="102" t="s">
        <v>360</v>
      </c>
      <c r="BH137" s="84" t="s">
        <v>171</v>
      </c>
    </row>
    <row r="138" spans="1:74" s="80" customFormat="1" ht="10.5" customHeight="1" x14ac:dyDescent="0.25">
      <c r="A138" s="86"/>
      <c r="AA138" s="84" t="s">
        <v>48</v>
      </c>
      <c r="AD138" s="87" t="s">
        <v>49</v>
      </c>
    </row>
    <row r="139" spans="1:74" ht="9.6" customHeight="1" x14ac:dyDescent="0.25">
      <c r="AR139" s="89" t="s">
        <v>361</v>
      </c>
      <c r="AS139" s="89"/>
      <c r="AT139" s="89"/>
      <c r="AU139" s="89"/>
      <c r="AV139" s="89"/>
      <c r="AW139" s="89"/>
      <c r="AX139" s="89"/>
      <c r="AY139" s="89"/>
      <c r="AZ139" s="89"/>
      <c r="BA139" s="89"/>
      <c r="BB139" s="89"/>
      <c r="BC139" s="89"/>
      <c r="BD139" s="89"/>
    </row>
    <row r="140" spans="1:74" ht="9.6" customHeight="1" x14ac:dyDescent="0.25"/>
    <row r="141" spans="1:74" ht="9.6" customHeight="1" x14ac:dyDescent="0.25">
      <c r="E141" s="89" t="s">
        <v>453</v>
      </c>
      <c r="F141" s="89"/>
      <c r="G141" s="89"/>
      <c r="H141" s="89"/>
      <c r="I141" s="89"/>
      <c r="J141" s="89"/>
      <c r="K141" s="89"/>
      <c r="L141" s="89"/>
      <c r="M141" s="89"/>
      <c r="N141" s="89"/>
      <c r="O141" s="89"/>
      <c r="P141" s="89"/>
      <c r="Q141" s="89"/>
      <c r="R141" s="89"/>
      <c r="S141" s="89"/>
      <c r="T141" s="89"/>
      <c r="U141" s="89"/>
      <c r="V141" s="89"/>
      <c r="W141" s="89"/>
      <c r="X141" s="89"/>
      <c r="Y141" s="89"/>
      <c r="Z141" s="89"/>
      <c r="AA141" s="89"/>
      <c r="AB141" s="90"/>
      <c r="AC141" s="90"/>
      <c r="AD141" s="89"/>
      <c r="AE141" s="89"/>
      <c r="AF141" s="89"/>
      <c r="AG141" s="89"/>
      <c r="AH141" s="89"/>
      <c r="AV141" s="89" t="s">
        <v>365</v>
      </c>
      <c r="AW141" s="89"/>
      <c r="AX141" s="89"/>
      <c r="AY141" s="89"/>
      <c r="AZ141" s="89"/>
      <c r="BA141" s="89"/>
      <c r="BB141" s="89"/>
    </row>
    <row r="142" spans="1:74" ht="9.6" customHeight="1" x14ac:dyDescent="0.25">
      <c r="AD142" s="90" t="s">
        <v>454</v>
      </c>
      <c r="AE142" s="90"/>
      <c r="AF142" s="90"/>
      <c r="AG142" s="90"/>
      <c r="AH142" s="90"/>
      <c r="AJ142" s="90" t="s">
        <v>455</v>
      </c>
      <c r="AK142" s="90"/>
      <c r="AL142" s="90"/>
      <c r="AM142" s="90"/>
      <c r="AN142" s="90"/>
      <c r="AR142" s="90" t="s">
        <v>366</v>
      </c>
      <c r="AS142" s="90"/>
      <c r="AT142" s="90"/>
      <c r="BF142" s="92" t="s">
        <v>285</v>
      </c>
    </row>
    <row r="143" spans="1:74" ht="9.6" customHeight="1" x14ac:dyDescent="0.25">
      <c r="E143" s="89" t="s">
        <v>456</v>
      </c>
      <c r="F143" s="89"/>
      <c r="G143" s="89"/>
      <c r="H143" s="89"/>
      <c r="I143" s="89"/>
      <c r="K143" s="89" t="s">
        <v>457</v>
      </c>
      <c r="L143" s="89"/>
      <c r="M143" s="89"/>
      <c r="N143" s="89"/>
      <c r="O143" s="89"/>
      <c r="Q143" s="89" t="s">
        <v>458</v>
      </c>
      <c r="R143" s="89"/>
      <c r="S143" s="89"/>
      <c r="T143" s="89"/>
      <c r="U143" s="89"/>
      <c r="W143" s="89" t="s">
        <v>459</v>
      </c>
      <c r="X143" s="89"/>
      <c r="Y143" s="89"/>
      <c r="Z143" s="89"/>
      <c r="AA143" s="89"/>
      <c r="AD143" s="89" t="s">
        <v>460</v>
      </c>
      <c r="AE143" s="89"/>
      <c r="AF143" s="89"/>
      <c r="AG143" s="89"/>
      <c r="AH143" s="89"/>
      <c r="AJ143" s="89" t="s">
        <v>461</v>
      </c>
      <c r="AK143" s="89"/>
      <c r="AL143" s="89"/>
      <c r="AM143" s="89"/>
      <c r="AN143" s="89"/>
      <c r="AR143" s="89" t="s">
        <v>368</v>
      </c>
      <c r="AS143" s="89"/>
      <c r="AT143" s="89"/>
      <c r="AV143" s="89" t="s">
        <v>59</v>
      </c>
      <c r="AW143" s="89"/>
      <c r="AX143" s="89"/>
      <c r="AZ143" s="89" t="s">
        <v>60</v>
      </c>
      <c r="BA143" s="89"/>
      <c r="BB143" s="89"/>
      <c r="BF143" s="91" t="s">
        <v>462</v>
      </c>
    </row>
    <row r="144" spans="1:74" ht="9.6" customHeight="1" x14ac:dyDescent="0.25">
      <c r="BD144" s="91" t="s">
        <v>408</v>
      </c>
      <c r="BF144" s="91" t="s">
        <v>463</v>
      </c>
      <c r="BN144" s="91" t="s">
        <v>464</v>
      </c>
      <c r="BP144" s="91" t="s">
        <v>465</v>
      </c>
      <c r="BR144" s="91" t="s">
        <v>466</v>
      </c>
      <c r="BT144" s="91" t="s">
        <v>467</v>
      </c>
      <c r="BV144" s="91" t="s">
        <v>468</v>
      </c>
    </row>
    <row r="145" spans="1:74" ht="9.6" customHeight="1" x14ac:dyDescent="0.25">
      <c r="I145" s="91" t="s">
        <v>64</v>
      </c>
      <c r="O145" s="91" t="s">
        <v>64</v>
      </c>
      <c r="U145" s="91" t="s">
        <v>64</v>
      </c>
      <c r="AA145" s="91" t="s">
        <v>64</v>
      </c>
      <c r="AH145" s="91" t="s">
        <v>64</v>
      </c>
      <c r="AN145" s="91" t="s">
        <v>64</v>
      </c>
      <c r="AP145" s="91"/>
      <c r="AT145" s="91" t="s">
        <v>268</v>
      </c>
      <c r="AX145" s="91" t="s">
        <v>268</v>
      </c>
      <c r="BB145" s="91" t="s">
        <v>268</v>
      </c>
      <c r="BD145" s="91" t="s">
        <v>414</v>
      </c>
      <c r="BF145" s="91" t="s">
        <v>469</v>
      </c>
      <c r="BN145" s="91" t="s">
        <v>470</v>
      </c>
      <c r="BP145" s="91" t="s">
        <v>471</v>
      </c>
      <c r="BR145" s="239" t="s">
        <v>472</v>
      </c>
      <c r="BT145" s="91" t="s">
        <v>473</v>
      </c>
      <c r="BV145" s="91" t="s">
        <v>474</v>
      </c>
    </row>
    <row r="146" spans="1:74" ht="9.6" customHeight="1" x14ac:dyDescent="0.25">
      <c r="A146" s="92" t="s">
        <v>71</v>
      </c>
      <c r="C146" s="92" t="s">
        <v>72</v>
      </c>
      <c r="E146" s="92" t="s">
        <v>73</v>
      </c>
      <c r="G146" s="92" t="s">
        <v>395</v>
      </c>
      <c r="I146" s="92" t="s">
        <v>79</v>
      </c>
      <c r="K146" s="92" t="s">
        <v>73</v>
      </c>
      <c r="M146" s="92" t="s">
        <v>395</v>
      </c>
      <c r="O146" s="92" t="s">
        <v>79</v>
      </c>
      <c r="Q146" s="92" t="s">
        <v>73</v>
      </c>
      <c r="S146" s="92" t="s">
        <v>395</v>
      </c>
      <c r="U146" s="92" t="s">
        <v>79</v>
      </c>
      <c r="W146" s="92" t="s">
        <v>73</v>
      </c>
      <c r="Y146" s="92" t="s">
        <v>395</v>
      </c>
      <c r="AA146" s="92" t="s">
        <v>79</v>
      </c>
      <c r="AD146" s="92" t="s">
        <v>73</v>
      </c>
      <c r="AF146" s="92" t="s">
        <v>395</v>
      </c>
      <c r="AH146" s="92" t="s">
        <v>79</v>
      </c>
      <c r="AJ146" s="92" t="s">
        <v>73</v>
      </c>
      <c r="AL146" s="92" t="s">
        <v>395</v>
      </c>
      <c r="AN146" s="92" t="s">
        <v>79</v>
      </c>
      <c r="AP146" s="92" t="s">
        <v>475</v>
      </c>
      <c r="AR146" s="92" t="s">
        <v>73</v>
      </c>
      <c r="AT146" s="92" t="s">
        <v>349</v>
      </c>
      <c r="AV146" s="92" t="s">
        <v>73</v>
      </c>
      <c r="AX146" s="92" t="s">
        <v>349</v>
      </c>
      <c r="AZ146" s="92" t="s">
        <v>73</v>
      </c>
      <c r="BB146" s="92" t="s">
        <v>349</v>
      </c>
      <c r="BD146" s="92" t="s">
        <v>386</v>
      </c>
      <c r="BF146" s="92" t="s">
        <v>69</v>
      </c>
      <c r="BH146" s="92" t="s">
        <v>71</v>
      </c>
      <c r="BL146" s="234" t="s">
        <v>456</v>
      </c>
      <c r="BN146" s="250" t="s">
        <v>476</v>
      </c>
      <c r="BP146" s="234" t="s">
        <v>420</v>
      </c>
      <c r="BR146" s="234" t="s">
        <v>420</v>
      </c>
      <c r="BT146" s="234" t="s">
        <v>82</v>
      </c>
      <c r="BV146" s="234" t="s">
        <v>477</v>
      </c>
    </row>
    <row r="147" spans="1:74" ht="8.85" customHeight="1" x14ac:dyDescent="0.25"/>
    <row r="148" spans="1:74" ht="8.85" customHeight="1" x14ac:dyDescent="0.25">
      <c r="B148" s="83" t="s">
        <v>279</v>
      </c>
    </row>
    <row r="149" spans="1:74" ht="11.25" x14ac:dyDescent="0.25">
      <c r="A149" s="83">
        <v>51</v>
      </c>
      <c r="B149" s="95"/>
      <c r="C149" s="83" t="s">
        <v>172</v>
      </c>
      <c r="D149" s="95"/>
      <c r="E149" s="40">
        <v>12345352</v>
      </c>
      <c r="F149" s="95"/>
      <c r="G149" s="38">
        <f>(E149/$BJ149)</f>
        <v>1130.6302774979395</v>
      </c>
      <c r="H149" s="95"/>
      <c r="I149" s="39">
        <f>IF(G$195,G149/G$195*100,0)</f>
        <v>62.274354647253375</v>
      </c>
      <c r="J149" s="95"/>
      <c r="K149" s="40">
        <v>1158052</v>
      </c>
      <c r="L149" s="95"/>
      <c r="M149" s="38">
        <f>(K149/$BJ149)</f>
        <v>106.05843025918125</v>
      </c>
      <c r="N149" s="95"/>
      <c r="O149" s="39">
        <f>IF(M$195,M149/M$195*100,0)</f>
        <v>92.357737171657362</v>
      </c>
      <c r="P149" s="95"/>
      <c r="Q149" s="40">
        <v>1138903</v>
      </c>
      <c r="R149" s="95"/>
      <c r="S149" s="38">
        <f>(Q149/$BJ149)</f>
        <v>104.30469823243887</v>
      </c>
      <c r="T149" s="95"/>
      <c r="U149" s="39">
        <f>IF(S$195,S149/S$195*100,0)</f>
        <v>81.907320748273477</v>
      </c>
      <c r="V149" s="95"/>
      <c r="W149" s="40">
        <v>4038667</v>
      </c>
      <c r="X149" s="95"/>
      <c r="Y149" s="38">
        <f>(W149/$BJ149)</f>
        <v>369.87517171902186</v>
      </c>
      <c r="Z149" s="95"/>
      <c r="AA149" s="39">
        <f>IF(Y$195,Y149/Y$195*100,0)</f>
        <v>155.82056627768094</v>
      </c>
      <c r="AB149" s="95"/>
      <c r="AC149" s="95"/>
      <c r="AD149" s="40">
        <v>666254</v>
      </c>
      <c r="AE149" s="95"/>
      <c r="AF149" s="38">
        <f>(AD149/$BJ149)</f>
        <v>61.017858778276398</v>
      </c>
      <c r="AG149" s="95"/>
      <c r="AH149" s="39">
        <f>IF(AF$195,AF149/AF$195*100,0)</f>
        <v>58.559887063995866</v>
      </c>
      <c r="AI149" s="95"/>
      <c r="AJ149" s="40">
        <v>7535</v>
      </c>
      <c r="AK149" s="95"/>
      <c r="AL149" s="38">
        <f>(AJ149/$BJ149)</f>
        <v>0.69008150929572309</v>
      </c>
      <c r="AM149" s="95"/>
      <c r="AN149" s="39">
        <f>IF(AL$195,AL149/AL$195*100,0)</f>
        <v>83.674370213377429</v>
      </c>
      <c r="AO149" s="95"/>
      <c r="AP149" s="40">
        <f>(E149+K149+Q149+W149+AD149+AJ149)</f>
        <v>19354763</v>
      </c>
      <c r="AQ149" s="95"/>
      <c r="AR149" s="40">
        <v>4518410</v>
      </c>
      <c r="AS149" s="95"/>
      <c r="AT149" s="39">
        <f>IF($AP149,AR149/$AP149*100,0)</f>
        <v>23.345209652011757</v>
      </c>
      <c r="AU149" s="95"/>
      <c r="AV149" s="40">
        <v>3068179</v>
      </c>
      <c r="AW149" s="95"/>
      <c r="AX149" s="39">
        <f>IF($AP149,AV149/$AP149*100,0)</f>
        <v>15.852320175659088</v>
      </c>
      <c r="AY149" s="95"/>
      <c r="AZ149" s="40">
        <v>62843</v>
      </c>
      <c r="BA149" s="95"/>
      <c r="BB149" s="39">
        <f>IF($AP149,AZ149/$AP149*100,0)</f>
        <v>0.32469010341278787</v>
      </c>
      <c r="BC149" s="95"/>
      <c r="BD149" s="40">
        <v>11734</v>
      </c>
      <c r="BE149" s="95"/>
      <c r="BF149" s="40">
        <v>0</v>
      </c>
      <c r="BG149" s="95"/>
      <c r="BH149" s="83">
        <v>51</v>
      </c>
      <c r="BI149" s="95"/>
      <c r="BJ149" s="96">
        <v>10919</v>
      </c>
      <c r="BK149" s="95"/>
      <c r="BL149" s="41">
        <f>IF(E149,BJ149,0)</f>
        <v>10919</v>
      </c>
      <c r="BM149" s="95"/>
      <c r="BN149" s="41">
        <f>IF(K149,BJ149,0)</f>
        <v>10919</v>
      </c>
      <c r="BO149" s="95"/>
      <c r="BP149" s="41">
        <f>IF(Q149,BJ149,0)</f>
        <v>10919</v>
      </c>
      <c r="BQ149" s="95"/>
      <c r="BR149" s="41">
        <f>IF(W149,BJ149,0)</f>
        <v>10919</v>
      </c>
      <c r="BS149" s="95"/>
      <c r="BT149" s="41">
        <f>IF(AD149,BJ149,0)</f>
        <v>10919</v>
      </c>
      <c r="BU149" s="95"/>
      <c r="BV149" s="41">
        <f>IF(AJ149,BJ149,0)</f>
        <v>10919</v>
      </c>
    </row>
    <row r="150" spans="1:74" ht="11.25" x14ac:dyDescent="0.25">
      <c r="A150" s="83">
        <v>52</v>
      </c>
      <c r="B150" s="95"/>
      <c r="C150" s="83" t="s">
        <v>173</v>
      </c>
      <c r="D150" s="95"/>
      <c r="E150" s="42">
        <v>0</v>
      </c>
      <c r="F150" s="95"/>
      <c r="G150" s="39">
        <v>0</v>
      </c>
      <c r="H150" s="95"/>
      <c r="I150" s="39">
        <f>IF(G$195,G150/G$195*100,0)</f>
        <v>0</v>
      </c>
      <c r="J150" s="95"/>
      <c r="K150" s="42">
        <v>0</v>
      </c>
      <c r="L150" s="95"/>
      <c r="M150" s="39">
        <v>0</v>
      </c>
      <c r="N150" s="95"/>
      <c r="O150" s="39">
        <f>IF(M$195,M150/M$195*100,0)</f>
        <v>0</v>
      </c>
      <c r="P150" s="95"/>
      <c r="Q150" s="42">
        <v>0</v>
      </c>
      <c r="R150" s="95"/>
      <c r="S150" s="39">
        <v>0</v>
      </c>
      <c r="T150" s="95"/>
      <c r="U150" s="39">
        <f>IF(S$195,S150/S$195*100,0)</f>
        <v>0</v>
      </c>
      <c r="V150" s="95"/>
      <c r="W150" s="42">
        <v>0</v>
      </c>
      <c r="X150" s="95"/>
      <c r="Y150" s="39">
        <v>0</v>
      </c>
      <c r="Z150" s="95"/>
      <c r="AA150" s="39">
        <f>IF(Y$195,Y150/Y$195*100,0)</f>
        <v>0</v>
      </c>
      <c r="AB150" s="95"/>
      <c r="AC150" s="95"/>
      <c r="AD150" s="42">
        <v>0</v>
      </c>
      <c r="AE150" s="95"/>
      <c r="AF150" s="39">
        <v>0</v>
      </c>
      <c r="AG150" s="95"/>
      <c r="AH150" s="39">
        <f>IF(AF$195,AF150/AF$195*100,0)</f>
        <v>0</v>
      </c>
      <c r="AI150" s="95"/>
      <c r="AJ150" s="42">
        <v>0</v>
      </c>
      <c r="AK150" s="95"/>
      <c r="AL150" s="39">
        <v>0</v>
      </c>
      <c r="AM150" s="95"/>
      <c r="AN150" s="39">
        <f>IF(AL$195,AL150/AL$195*100,0)</f>
        <v>0</v>
      </c>
      <c r="AO150" s="95"/>
      <c r="AP150" s="42">
        <f>(E150+K150+Q150+W150+AD150+AJ150)</f>
        <v>0</v>
      </c>
      <c r="AQ150" s="95"/>
      <c r="AR150" s="42">
        <v>0</v>
      </c>
      <c r="AS150" s="95"/>
      <c r="AT150" s="39">
        <f>IF($AP150,AR150/$AP150*100,0)</f>
        <v>0</v>
      </c>
      <c r="AU150" s="95"/>
      <c r="AV150" s="42">
        <v>0</v>
      </c>
      <c r="AW150" s="95"/>
      <c r="AX150" s="39">
        <f>IF($AP150,AV150/$AP150*100,0)</f>
        <v>0</v>
      </c>
      <c r="AY150" s="95"/>
      <c r="AZ150" s="42">
        <v>0</v>
      </c>
      <c r="BA150" s="95"/>
      <c r="BB150" s="39">
        <f>IF($AP150,AZ150/$AP150*100,0)</f>
        <v>0</v>
      </c>
      <c r="BC150" s="95"/>
      <c r="BD150" s="42">
        <v>0</v>
      </c>
      <c r="BE150" s="95"/>
      <c r="BF150" s="42">
        <v>0</v>
      </c>
      <c r="BG150" s="95"/>
      <c r="BH150" s="83">
        <v>52</v>
      </c>
      <c r="BI150" s="95"/>
      <c r="BJ150" s="96">
        <v>0</v>
      </c>
      <c r="BK150" s="95"/>
      <c r="BL150" s="41">
        <f>IF(E150,BJ150,0)</f>
        <v>0</v>
      </c>
      <c r="BM150" s="95"/>
      <c r="BN150" s="41">
        <f>IF(K150,BJ150,0)</f>
        <v>0</v>
      </c>
      <c r="BO150" s="95"/>
      <c r="BP150" s="41">
        <f>IF(Q150,BJ150,0)</f>
        <v>0</v>
      </c>
      <c r="BQ150" s="95"/>
      <c r="BR150" s="41">
        <f>IF(W150,BJ150,0)</f>
        <v>0</v>
      </c>
      <c r="BS150" s="95"/>
      <c r="BT150" s="41">
        <f>IF(AD150,BJ150,0)</f>
        <v>0</v>
      </c>
      <c r="BU150" s="95"/>
      <c r="BV150" s="41">
        <f>IF(AJ150,BJ150,0)</f>
        <v>0</v>
      </c>
    </row>
    <row r="151" spans="1:74" ht="11.25" x14ac:dyDescent="0.25">
      <c r="A151" s="83">
        <v>53</v>
      </c>
      <c r="B151" s="95"/>
      <c r="C151" s="83" t="s">
        <v>174</v>
      </c>
      <c r="D151" s="95"/>
      <c r="E151" s="42">
        <v>1201290311</v>
      </c>
      <c r="F151" s="95"/>
      <c r="G151" s="39">
        <f>(E151/$BJ151)</f>
        <v>2853.6990799579057</v>
      </c>
      <c r="H151" s="95"/>
      <c r="I151" s="39">
        <f>IF(G$195,G151/G$195*100,0)</f>
        <v>157.17982447375522</v>
      </c>
      <c r="J151" s="95"/>
      <c r="K151" s="42">
        <v>57657662</v>
      </c>
      <c r="L151" s="95"/>
      <c r="M151" s="39">
        <f>(K151/$BJ151)</f>
        <v>136.96740537677067</v>
      </c>
      <c r="N151" s="95"/>
      <c r="O151" s="39">
        <f>IF(M$195,M151/M$195*100,0)</f>
        <v>119.27387192095982</v>
      </c>
      <c r="P151" s="95"/>
      <c r="Q151" s="42">
        <v>69304344</v>
      </c>
      <c r="R151" s="95"/>
      <c r="S151" s="39">
        <f>(Q151/$BJ151)</f>
        <v>164.63442758083329</v>
      </c>
      <c r="T151" s="95"/>
      <c r="U151" s="39">
        <f>IF(S$195,S151/S$195*100,0)</f>
        <v>129.28243017415625</v>
      </c>
      <c r="V151" s="95"/>
      <c r="W151" s="42">
        <v>217767225</v>
      </c>
      <c r="X151" s="95"/>
      <c r="Y151" s="39">
        <f>(W151/$BJ151)</f>
        <v>517.31219667473556</v>
      </c>
      <c r="Z151" s="95"/>
      <c r="AA151" s="39">
        <f>IF(Y$195,Y151/Y$195*100,0)</f>
        <v>217.93265834410391</v>
      </c>
      <c r="AB151" s="95"/>
      <c r="AC151" s="95"/>
      <c r="AD151" s="42">
        <v>40808203</v>
      </c>
      <c r="AE151" s="95"/>
      <c r="AF151" s="39">
        <f>(AD151/$BJ151)</f>
        <v>96.941039388634053</v>
      </c>
      <c r="AG151" s="95"/>
      <c r="AH151" s="39">
        <f>IF(AF$195,AF151/AF$195*100,0)</f>
        <v>93.035980483895003</v>
      </c>
      <c r="AI151" s="95"/>
      <c r="AJ151" s="42">
        <v>971497</v>
      </c>
      <c r="AK151" s="95"/>
      <c r="AL151" s="39">
        <f>(AJ151/$BJ151)</f>
        <v>2.3078185761558725</v>
      </c>
      <c r="AM151" s="95"/>
      <c r="AN151" s="39">
        <f>IF(AL$195,AL151/AL$195*100,0)</f>
        <v>279.82964812903566</v>
      </c>
      <c r="AO151" s="95"/>
      <c r="AP151" s="42">
        <f>(E151+K151+Q151+W151+AD151+AJ151)</f>
        <v>1587799242</v>
      </c>
      <c r="AQ151" s="95"/>
      <c r="AR151" s="42">
        <v>432153415</v>
      </c>
      <c r="AS151" s="95"/>
      <c r="AT151" s="39">
        <f>IF($AP151,AR151/$AP151*100,0)</f>
        <v>27.21713196283287</v>
      </c>
      <c r="AU151" s="95"/>
      <c r="AV151" s="42">
        <v>80933822</v>
      </c>
      <c r="AW151" s="95"/>
      <c r="AX151" s="39">
        <f>IF($AP151,AV151/$AP151*100,0)</f>
        <v>5.0972326890681314</v>
      </c>
      <c r="AY151" s="95"/>
      <c r="AZ151" s="42">
        <v>2041142</v>
      </c>
      <c r="BA151" s="95"/>
      <c r="BB151" s="39">
        <f>IF($AP151,AZ151/$AP151*100,0)</f>
        <v>0.1285516421729089</v>
      </c>
      <c r="BC151" s="95"/>
      <c r="BD151" s="42">
        <v>4577287</v>
      </c>
      <c r="BE151" s="95"/>
      <c r="BF151" s="42">
        <v>23250</v>
      </c>
      <c r="BG151" s="95"/>
      <c r="BH151" s="83">
        <v>53</v>
      </c>
      <c r="BI151" s="95"/>
      <c r="BJ151" s="96">
        <v>420959</v>
      </c>
      <c r="BK151" s="95"/>
      <c r="BL151" s="41">
        <f>IF(E151,BJ151,0)</f>
        <v>420959</v>
      </c>
      <c r="BM151" s="95"/>
      <c r="BN151" s="41">
        <f>IF(K151,BJ151,0)</f>
        <v>420959</v>
      </c>
      <c r="BO151" s="95"/>
      <c r="BP151" s="41">
        <f>IF(Q151,BJ151,0)</f>
        <v>420959</v>
      </c>
      <c r="BQ151" s="95"/>
      <c r="BR151" s="41">
        <f>IF(W151,BJ151,0)</f>
        <v>420959</v>
      </c>
      <c r="BS151" s="95"/>
      <c r="BT151" s="41">
        <f>IF(AD151,BJ151,0)</f>
        <v>420959</v>
      </c>
      <c r="BU151" s="95"/>
      <c r="BV151" s="41">
        <f>IF(AJ151,BJ151,0)</f>
        <v>420959</v>
      </c>
    </row>
    <row r="152" spans="1:74" ht="11.25" x14ac:dyDescent="0.25">
      <c r="A152" s="83">
        <v>54</v>
      </c>
      <c r="B152" s="95"/>
      <c r="C152" s="83" t="s">
        <v>175</v>
      </c>
      <c r="D152" s="95"/>
      <c r="E152" s="42">
        <v>56152593</v>
      </c>
      <c r="F152" s="95"/>
      <c r="G152" s="39">
        <f>(E152/$BJ152)</f>
        <v>1493.5789179699968</v>
      </c>
      <c r="H152" s="95"/>
      <c r="I152" s="39">
        <f>IF(G$195,G152/G$195*100,0)</f>
        <v>82.265321460484287</v>
      </c>
      <c r="J152" s="95"/>
      <c r="K152" s="42">
        <v>4175347</v>
      </c>
      <c r="L152" s="95"/>
      <c r="M152" s="39">
        <f>(K152/$BJ152)</f>
        <v>111.05827747632726</v>
      </c>
      <c r="N152" s="95"/>
      <c r="O152" s="39">
        <f>IF(M$195,M152/M$195*100,0)</f>
        <v>96.711701057895809</v>
      </c>
      <c r="P152" s="95"/>
      <c r="Q152" s="42">
        <v>5028796</v>
      </c>
      <c r="R152" s="95"/>
      <c r="S152" s="39">
        <f>(Q152/$BJ152)</f>
        <v>133.75880412809875</v>
      </c>
      <c r="T152" s="95"/>
      <c r="U152" s="39">
        <f>IF(S$195,S152/S$195*100,0)</f>
        <v>105.03673811711771</v>
      </c>
      <c r="V152" s="95"/>
      <c r="W152" s="42">
        <v>8380684</v>
      </c>
      <c r="X152" s="95"/>
      <c r="Y152" s="39">
        <f>(W152/$BJ152)</f>
        <v>222.91424619640387</v>
      </c>
      <c r="Z152" s="95"/>
      <c r="AA152" s="39">
        <f>IF(Y$195,Y152/Y$195*100,0)</f>
        <v>93.909044806263523</v>
      </c>
      <c r="AB152" s="95"/>
      <c r="AC152" s="95"/>
      <c r="AD152" s="42">
        <v>3064109</v>
      </c>
      <c r="AE152" s="95"/>
      <c r="AF152" s="39">
        <f>(AD152/$BJ152)</f>
        <v>81.500930950101079</v>
      </c>
      <c r="AG152" s="95"/>
      <c r="AH152" s="39">
        <f>IF(AF$195,AF152/AF$195*100,0)</f>
        <v>78.217843228343781</v>
      </c>
      <c r="AI152" s="95"/>
      <c r="AJ152" s="42">
        <v>32137</v>
      </c>
      <c r="AK152" s="95"/>
      <c r="AL152" s="39">
        <f>(AJ152/$BJ152)</f>
        <v>0.85479838280668152</v>
      </c>
      <c r="AM152" s="95"/>
      <c r="AN152" s="39">
        <f>IF(AL$195,AL152/AL$195*100,0)</f>
        <v>103.646765457835</v>
      </c>
      <c r="AO152" s="95"/>
      <c r="AP152" s="42">
        <f>(E152+K152+Q152+W152+AD152+AJ152)</f>
        <v>76833666</v>
      </c>
      <c r="AQ152" s="95"/>
      <c r="AR152" s="42">
        <v>28349390</v>
      </c>
      <c r="AS152" s="95"/>
      <c r="AT152" s="39">
        <f>IF($AP152,AR152/$AP152*100,0)</f>
        <v>36.897094042083062</v>
      </c>
      <c r="AU152" s="95"/>
      <c r="AV152" s="42">
        <v>9428909</v>
      </c>
      <c r="AW152" s="95"/>
      <c r="AX152" s="39">
        <f>IF($AP152,AV152/$AP152*100,0)</f>
        <v>12.271845781769674</v>
      </c>
      <c r="AY152" s="95"/>
      <c r="AZ152" s="42">
        <v>0</v>
      </c>
      <c r="BA152" s="95"/>
      <c r="BB152" s="39">
        <f>IF($AP152,AZ152/$AP152*100,0)</f>
        <v>0</v>
      </c>
      <c r="BC152" s="95"/>
      <c r="BD152" s="42">
        <v>186635</v>
      </c>
      <c r="BE152" s="95"/>
      <c r="BF152" s="42">
        <v>43</v>
      </c>
      <c r="BG152" s="95"/>
      <c r="BH152" s="83">
        <v>54</v>
      </c>
      <c r="BI152" s="95"/>
      <c r="BJ152" s="96">
        <v>37596</v>
      </c>
      <c r="BK152" s="95"/>
      <c r="BL152" s="41">
        <f>IF(E152,BJ152,0)</f>
        <v>37596</v>
      </c>
      <c r="BM152" s="95"/>
      <c r="BN152" s="41">
        <f>IF(K152,BJ152,0)</f>
        <v>37596</v>
      </c>
      <c r="BO152" s="95"/>
      <c r="BP152" s="41">
        <f>IF(Q152,BJ152,0)</f>
        <v>37596</v>
      </c>
      <c r="BQ152" s="95"/>
      <c r="BR152" s="41">
        <f>IF(W152,BJ152,0)</f>
        <v>37596</v>
      </c>
      <c r="BS152" s="95"/>
      <c r="BT152" s="41">
        <f>IF(AD152,BJ152,0)</f>
        <v>37596</v>
      </c>
      <c r="BU152" s="95"/>
      <c r="BV152" s="41">
        <f>IF(AJ152,BJ152,0)</f>
        <v>37596</v>
      </c>
    </row>
    <row r="153" spans="1:74" ht="11.25" x14ac:dyDescent="0.25">
      <c r="A153" s="83">
        <v>55</v>
      </c>
      <c r="B153" s="95"/>
      <c r="C153" s="83" t="s">
        <v>176</v>
      </c>
      <c r="D153" s="95"/>
      <c r="E153" s="42">
        <v>15823000</v>
      </c>
      <c r="F153" s="95"/>
      <c r="G153" s="39">
        <f>(E153/$BJ153)</f>
        <v>1325.6534852546918</v>
      </c>
      <c r="H153" s="95"/>
      <c r="I153" s="39">
        <f>IF(G$195,G153/G$195*100,0)</f>
        <v>73.016101658633147</v>
      </c>
      <c r="J153" s="95"/>
      <c r="K153" s="42">
        <v>1101437</v>
      </c>
      <c r="L153" s="95"/>
      <c r="M153" s="39">
        <f>(K153/$BJ153)</f>
        <v>92.278569034852552</v>
      </c>
      <c r="N153" s="95"/>
      <c r="O153" s="39">
        <f>IF(M$195,M153/M$195*100,0)</f>
        <v>80.357966874205786</v>
      </c>
      <c r="P153" s="95"/>
      <c r="Q153" s="42">
        <v>1645180</v>
      </c>
      <c r="R153" s="95"/>
      <c r="S153" s="39">
        <f>(Q153/$BJ153)</f>
        <v>137.83344504021449</v>
      </c>
      <c r="T153" s="95"/>
      <c r="U153" s="39">
        <f>IF(S$195,S153/S$195*100,0)</f>
        <v>108.23643022857917</v>
      </c>
      <c r="V153" s="95"/>
      <c r="W153" s="42">
        <v>4917058</v>
      </c>
      <c r="X153" s="95"/>
      <c r="Y153" s="39">
        <f>(W153/$BJ153)</f>
        <v>411.95191018766758</v>
      </c>
      <c r="Z153" s="95"/>
      <c r="AA153" s="39">
        <f>IF(Y$195,Y153/Y$195*100,0)</f>
        <v>173.54660391581388</v>
      </c>
      <c r="AB153" s="95"/>
      <c r="AC153" s="95"/>
      <c r="AD153" s="42">
        <v>1181144</v>
      </c>
      <c r="AE153" s="95"/>
      <c r="AF153" s="39">
        <f>(AD153/$BJ153)</f>
        <v>98.956434316353892</v>
      </c>
      <c r="AG153" s="95"/>
      <c r="AH153" s="39">
        <f>IF(AF$195,AF153/AF$195*100,0)</f>
        <v>94.970189610857062</v>
      </c>
      <c r="AI153" s="95"/>
      <c r="AJ153" s="42">
        <v>0</v>
      </c>
      <c r="AK153" s="95"/>
      <c r="AL153" s="39">
        <f>(AJ153/$BJ153)</f>
        <v>0</v>
      </c>
      <c r="AM153" s="95"/>
      <c r="AN153" s="39">
        <f>IF(AL$195,AL153/AL$195*100,0)</f>
        <v>0</v>
      </c>
      <c r="AO153" s="95"/>
      <c r="AP153" s="42">
        <f>(E153+K153+Q153+W153+AD153+AJ153)</f>
        <v>24667819</v>
      </c>
      <c r="AQ153" s="95"/>
      <c r="AR153" s="42">
        <v>14865896</v>
      </c>
      <c r="AS153" s="95"/>
      <c r="AT153" s="47">
        <f>IF($AP153,AR153/$AP153*100,0)</f>
        <v>60.264330624446373</v>
      </c>
      <c r="AU153" s="95"/>
      <c r="AV153" s="42">
        <v>5959026</v>
      </c>
      <c r="AW153" s="95"/>
      <c r="AX153" s="47">
        <f>IF($AP153,AV153/$AP153*100,0)</f>
        <v>24.15708498590816</v>
      </c>
      <c r="AY153" s="95"/>
      <c r="AZ153" s="42">
        <v>0</v>
      </c>
      <c r="BA153" s="95"/>
      <c r="BB153" s="47">
        <f>IF($AP153,AZ153/$AP153*100,0)</f>
        <v>0</v>
      </c>
      <c r="BC153" s="95"/>
      <c r="BD153" s="42">
        <v>62432</v>
      </c>
      <c r="BE153" s="95"/>
      <c r="BF153" s="42">
        <v>59</v>
      </c>
      <c r="BG153" s="95"/>
      <c r="BH153" s="83">
        <v>55</v>
      </c>
      <c r="BI153" s="95"/>
      <c r="BJ153" s="96">
        <v>11936</v>
      </c>
      <c r="BK153" s="95"/>
      <c r="BL153" s="41">
        <f>IF(E153,BJ153,0)</f>
        <v>11936</v>
      </c>
      <c r="BM153" s="95"/>
      <c r="BN153" s="41">
        <f>IF(K153,BJ153,0)</f>
        <v>11936</v>
      </c>
      <c r="BO153" s="95"/>
      <c r="BP153" s="41">
        <f>IF(Q153,BJ153,0)</f>
        <v>11936</v>
      </c>
      <c r="BQ153" s="95"/>
      <c r="BR153" s="41">
        <f>IF(W153,BJ153,0)</f>
        <v>11936</v>
      </c>
      <c r="BS153" s="95"/>
      <c r="BT153" s="41">
        <f>IF(AD153,BJ153,0)</f>
        <v>11936</v>
      </c>
      <c r="BU153" s="95"/>
      <c r="BV153" s="41">
        <f>IF(AJ153,BJ153,0)</f>
        <v>0</v>
      </c>
    </row>
    <row r="154" spans="1:74" ht="11.25" x14ac:dyDescent="0.25">
      <c r="A154" s="83">
        <v>56</v>
      </c>
      <c r="B154" s="95"/>
      <c r="C154" s="83" t="s">
        <v>177</v>
      </c>
      <c r="D154" s="95"/>
      <c r="E154" s="42">
        <v>17858736</v>
      </c>
      <c r="F154" s="95"/>
      <c r="G154" s="39">
        <f>(E154/$BJ154)</f>
        <v>1290.6508636265087</v>
      </c>
      <c r="H154" s="95"/>
      <c r="I154" s="39">
        <f>IF(G$195,G154/G$195*100,0)</f>
        <v>71.088180819929917</v>
      </c>
      <c r="J154" s="95"/>
      <c r="K154" s="42">
        <v>1294143</v>
      </c>
      <c r="L154" s="95"/>
      <c r="M154" s="39">
        <f>(K154/$BJ154)</f>
        <v>93.527715545277161</v>
      </c>
      <c r="N154" s="95"/>
      <c r="O154" s="39">
        <f>IF(M$195,M154/M$195*100,0)</f>
        <v>81.445747872064771</v>
      </c>
      <c r="P154" s="95"/>
      <c r="Q154" s="42">
        <v>1882665</v>
      </c>
      <c r="R154" s="95"/>
      <c r="S154" s="39">
        <f>(Q154/$BJ154)</f>
        <v>136.06020091060202</v>
      </c>
      <c r="T154" s="95"/>
      <c r="U154" s="39">
        <f>IF(S$195,S154/S$195*100,0)</f>
        <v>106.84395531469278</v>
      </c>
      <c r="V154" s="95"/>
      <c r="W154" s="42">
        <v>2486167</v>
      </c>
      <c r="X154" s="95"/>
      <c r="Y154" s="39">
        <f>(W154/$BJ154)</f>
        <v>179.67529088675292</v>
      </c>
      <c r="Z154" s="95"/>
      <c r="AA154" s="39">
        <f>IF(Y$195,Y154/Y$195*100,0)</f>
        <v>75.693389858968629</v>
      </c>
      <c r="AB154" s="95"/>
      <c r="AC154" s="95"/>
      <c r="AD154" s="42">
        <v>1231671</v>
      </c>
      <c r="AE154" s="95"/>
      <c r="AF154" s="39">
        <f>(AD154/$BJ154)</f>
        <v>89.012864060128635</v>
      </c>
      <c r="AG154" s="95"/>
      <c r="AH154" s="39">
        <f>IF(AF$195,AF154/AF$195*100,0)</f>
        <v>85.427174453059223</v>
      </c>
      <c r="AI154" s="95"/>
      <c r="AJ154" s="42">
        <v>5000</v>
      </c>
      <c r="AK154" s="95"/>
      <c r="AL154" s="39">
        <f>(AJ154/$BJ154)</f>
        <v>0.36135000361350006</v>
      </c>
      <c r="AM154" s="95"/>
      <c r="AN154" s="39">
        <f>IF(AL$195,AL154/AL$195*100,0)</f>
        <v>43.814728509127818</v>
      </c>
      <c r="AO154" s="95"/>
      <c r="AP154" s="42">
        <f>(E154+K154+Q154+W154+AD154+AJ154)</f>
        <v>24758382</v>
      </c>
      <c r="AQ154" s="95"/>
      <c r="AR154" s="42">
        <v>10164532</v>
      </c>
      <c r="AS154" s="95"/>
      <c r="AT154" s="47">
        <f>IF($AP154,AR154/$AP154*100,0)</f>
        <v>41.054912231340481</v>
      </c>
      <c r="AU154" s="95"/>
      <c r="AV154" s="42">
        <v>4773465</v>
      </c>
      <c r="AW154" s="95"/>
      <c r="AX154" s="47">
        <f>IF($AP154,AV154/$AP154*100,0)</f>
        <v>19.280197712435328</v>
      </c>
      <c r="AY154" s="95"/>
      <c r="AZ154" s="42">
        <v>0</v>
      </c>
      <c r="BA154" s="95"/>
      <c r="BB154" s="47">
        <f>IF($AP154,AZ154/$AP154*100,0)</f>
        <v>0</v>
      </c>
      <c r="BC154" s="95"/>
      <c r="BD154" s="42">
        <v>85487</v>
      </c>
      <c r="BE154" s="95"/>
      <c r="BF154" s="42">
        <v>0</v>
      </c>
      <c r="BG154" s="95"/>
      <c r="BH154" s="83">
        <v>56</v>
      </c>
      <c r="BI154" s="95"/>
      <c r="BJ154" s="96">
        <v>13837</v>
      </c>
      <c r="BK154" s="95"/>
      <c r="BL154" s="41">
        <f>IF(E154,BJ154,0)</f>
        <v>13837</v>
      </c>
      <c r="BM154" s="95"/>
      <c r="BN154" s="41">
        <f>IF(K154,BJ154,0)</f>
        <v>13837</v>
      </c>
      <c r="BO154" s="95"/>
      <c r="BP154" s="41">
        <f>IF(Q154,BJ154,0)</f>
        <v>13837</v>
      </c>
      <c r="BQ154" s="95"/>
      <c r="BR154" s="41">
        <f>IF(W154,BJ154,0)</f>
        <v>13837</v>
      </c>
      <c r="BS154" s="95"/>
      <c r="BT154" s="41">
        <f>IF(AD154,BJ154,0)</f>
        <v>13837</v>
      </c>
      <c r="BU154" s="95"/>
      <c r="BV154" s="41">
        <f>IF(AJ154,BJ154,0)</f>
        <v>13837</v>
      </c>
    </row>
    <row r="155" spans="1:74" ht="11.25" x14ac:dyDescent="0.25">
      <c r="A155" s="83">
        <v>57</v>
      </c>
      <c r="B155" s="95"/>
      <c r="C155" s="83" t="s">
        <v>178</v>
      </c>
      <c r="D155" s="95"/>
      <c r="E155" s="42">
        <v>12276502</v>
      </c>
      <c r="F155" s="95"/>
      <c r="G155" s="39">
        <f>(E155/$BJ155)</f>
        <v>1438.7087776866283</v>
      </c>
      <c r="H155" s="95"/>
      <c r="I155" s="39">
        <f>IF(G$195,G155/G$195*100,0)</f>
        <v>79.243111067257615</v>
      </c>
      <c r="J155" s="95"/>
      <c r="K155" s="42">
        <v>1082412</v>
      </c>
      <c r="L155" s="95"/>
      <c r="M155" s="39">
        <f>(K155/$BJ155)</f>
        <v>126.85011133247393</v>
      </c>
      <c r="N155" s="95"/>
      <c r="O155" s="39">
        <f>IF(M$195,M155/M$195*100,0)</f>
        <v>110.46353612824578</v>
      </c>
      <c r="P155" s="95"/>
      <c r="Q155" s="42">
        <v>1424483</v>
      </c>
      <c r="R155" s="95"/>
      <c r="S155" s="39">
        <f>(Q155/$BJ155)</f>
        <v>166.93812258291339</v>
      </c>
      <c r="T155" s="95"/>
      <c r="U155" s="39">
        <f>IF(S$195,S155/S$195*100,0)</f>
        <v>131.09145209396547</v>
      </c>
      <c r="V155" s="95"/>
      <c r="W155" s="42">
        <v>1724507</v>
      </c>
      <c r="X155" s="95"/>
      <c r="Y155" s="39">
        <f>(W155/$BJ155)</f>
        <v>202.09855853744287</v>
      </c>
      <c r="Z155" s="95"/>
      <c r="AA155" s="39">
        <f>IF(Y$195,Y155/Y$195*100,0)</f>
        <v>85.13983701271475</v>
      </c>
      <c r="AB155" s="95"/>
      <c r="AC155" s="95"/>
      <c r="AD155" s="42">
        <v>1379140</v>
      </c>
      <c r="AE155" s="95"/>
      <c r="AF155" s="39">
        <f>(AD155/$BJ155)</f>
        <v>161.62428219852339</v>
      </c>
      <c r="AG155" s="95"/>
      <c r="AH155" s="39">
        <f>IF(AF$195,AF155/AF$195*100,0)</f>
        <v>155.11359955676701</v>
      </c>
      <c r="AI155" s="95"/>
      <c r="AJ155" s="42">
        <v>7270</v>
      </c>
      <c r="AK155" s="95"/>
      <c r="AL155" s="39">
        <f>(AJ155/$BJ155)</f>
        <v>0.85198640571897344</v>
      </c>
      <c r="AM155" s="95"/>
      <c r="AN155" s="39">
        <f>IF(AL$195,AL155/AL$195*100,0)</f>
        <v>103.30580513836701</v>
      </c>
      <c r="AO155" s="95"/>
      <c r="AP155" s="42">
        <f>(E155+K155+Q155+W155+AD155+AJ155)</f>
        <v>17894314</v>
      </c>
      <c r="AQ155" s="95"/>
      <c r="AR155" s="42">
        <v>5906206</v>
      </c>
      <c r="AS155" s="95"/>
      <c r="AT155" s="47">
        <f>IF($AP155,AR155/$AP155*100,0)</f>
        <v>33.006048737045745</v>
      </c>
      <c r="AU155" s="95"/>
      <c r="AV155" s="42">
        <v>2049360</v>
      </c>
      <c r="AW155" s="95"/>
      <c r="AX155" s="47">
        <f>IF($AP155,AV155/$AP155*100,0)</f>
        <v>11.452576499998827</v>
      </c>
      <c r="AY155" s="95"/>
      <c r="AZ155" s="42">
        <v>0</v>
      </c>
      <c r="BA155" s="95"/>
      <c r="BB155" s="47">
        <f>IF($AP155,AZ155/$AP155*100,0)</f>
        <v>0</v>
      </c>
      <c r="BC155" s="95"/>
      <c r="BD155" s="42">
        <v>227183</v>
      </c>
      <c r="BE155" s="95"/>
      <c r="BF155" s="42">
        <v>1116</v>
      </c>
      <c r="BG155" s="95"/>
      <c r="BH155" s="83">
        <v>57</v>
      </c>
      <c r="BI155" s="95"/>
      <c r="BJ155" s="96">
        <v>8533</v>
      </c>
      <c r="BK155" s="95"/>
      <c r="BL155" s="41">
        <f>IF(E155,BJ155,0)</f>
        <v>8533</v>
      </c>
      <c r="BM155" s="95"/>
      <c r="BN155" s="41">
        <f>IF(K155,BJ155,0)</f>
        <v>8533</v>
      </c>
      <c r="BO155" s="95"/>
      <c r="BP155" s="41">
        <f>IF(Q155,BJ155,0)</f>
        <v>8533</v>
      </c>
      <c r="BQ155" s="95"/>
      <c r="BR155" s="41">
        <f>IF(W155,BJ155,0)</f>
        <v>8533</v>
      </c>
      <c r="BS155" s="95"/>
      <c r="BT155" s="41">
        <f>IF(AD155,BJ155,0)</f>
        <v>8533</v>
      </c>
      <c r="BU155" s="95"/>
      <c r="BV155" s="41">
        <f>IF(AJ155,BJ155,0)</f>
        <v>8533</v>
      </c>
    </row>
    <row r="156" spans="1:74" ht="11.25" x14ac:dyDescent="0.25">
      <c r="A156" s="83">
        <v>58</v>
      </c>
      <c r="B156" s="95"/>
      <c r="C156" s="83" t="s">
        <v>179</v>
      </c>
      <c r="D156" s="95"/>
      <c r="E156" s="42">
        <v>47872864</v>
      </c>
      <c r="F156" s="95"/>
      <c r="G156" s="39">
        <f>(E156/$BJ156)</f>
        <v>1578.9723935485999</v>
      </c>
      <c r="H156" s="95"/>
      <c r="I156" s="39">
        <f>IF(G$195,G156/G$195*100,0)</f>
        <v>86.968736616243021</v>
      </c>
      <c r="J156" s="95"/>
      <c r="K156" s="42">
        <v>2427553</v>
      </c>
      <c r="L156" s="95"/>
      <c r="M156" s="39">
        <f>(K156/$BJ156)</f>
        <v>80.067053662719744</v>
      </c>
      <c r="N156" s="95"/>
      <c r="O156" s="39">
        <f>IF(M$195,M156/M$195*100,0)</f>
        <v>69.723942549586269</v>
      </c>
      <c r="P156" s="95"/>
      <c r="Q156" s="42">
        <v>4028818</v>
      </c>
      <c r="R156" s="95"/>
      <c r="S156" s="39">
        <f>(Q156/$BJ156)</f>
        <v>132.88096573105972</v>
      </c>
      <c r="T156" s="95"/>
      <c r="U156" s="39">
        <f>IF(S$195,S156/S$195*100,0)</f>
        <v>104.34739820846666</v>
      </c>
      <c r="V156" s="95"/>
      <c r="W156" s="42">
        <v>4019344</v>
      </c>
      <c r="X156" s="95"/>
      <c r="Y156" s="39">
        <f>(W156/$BJ156)</f>
        <v>132.5684884066097</v>
      </c>
      <c r="Z156" s="95"/>
      <c r="AA156" s="39">
        <f>IF(Y$195,Y156/Y$195*100,0)</f>
        <v>55.848292920256505</v>
      </c>
      <c r="AB156" s="95"/>
      <c r="AC156" s="95"/>
      <c r="AD156" s="42">
        <v>2271731</v>
      </c>
      <c r="AE156" s="95"/>
      <c r="AF156" s="39">
        <f>(AD156/$BJ156)</f>
        <v>74.927636135756458</v>
      </c>
      <c r="AG156" s="95"/>
      <c r="AH156" s="39">
        <f>IF(AF$195,AF156/AF$195*100,0)</f>
        <v>71.909339297304271</v>
      </c>
      <c r="AI156" s="95"/>
      <c r="AJ156" s="42">
        <v>17764</v>
      </c>
      <c r="AK156" s="95"/>
      <c r="AL156" s="39">
        <f>(AJ156/$BJ156)</f>
        <v>0.58590322899831793</v>
      </c>
      <c r="AM156" s="95"/>
      <c r="AN156" s="39">
        <f>IF(AL$195,AL156/AL$195*100,0)</f>
        <v>71.042453727606855</v>
      </c>
      <c r="AO156" s="95"/>
      <c r="AP156" s="42">
        <f>(E156+K156+Q156+W156+AD156+AJ156)</f>
        <v>60638074</v>
      </c>
      <c r="AQ156" s="95"/>
      <c r="AR156" s="42">
        <v>31563752</v>
      </c>
      <c r="AS156" s="95"/>
      <c r="AT156" s="47">
        <f>IF($AP156,AR156/$AP156*100,0)</f>
        <v>52.052695473144482</v>
      </c>
      <c r="AU156" s="95"/>
      <c r="AV156" s="42">
        <v>10341610</v>
      </c>
      <c r="AW156" s="95"/>
      <c r="AX156" s="47">
        <f>IF($AP156,AV156/$AP156*100,0)</f>
        <v>17.054647876843845</v>
      </c>
      <c r="AY156" s="95"/>
      <c r="AZ156" s="42">
        <v>0</v>
      </c>
      <c r="BA156" s="95"/>
      <c r="BB156" s="47">
        <f>IF($AP156,AZ156/$AP156*100,0)</f>
        <v>0</v>
      </c>
      <c r="BC156" s="95"/>
      <c r="BD156" s="42">
        <v>262745</v>
      </c>
      <c r="BE156" s="95"/>
      <c r="BF156" s="42">
        <v>0</v>
      </c>
      <c r="BG156" s="95"/>
      <c r="BH156" s="83">
        <v>58</v>
      </c>
      <c r="BI156" s="95"/>
      <c r="BJ156" s="96">
        <v>30319</v>
      </c>
      <c r="BK156" s="95"/>
      <c r="BL156" s="41">
        <f>IF(E156,BJ156,0)</f>
        <v>30319</v>
      </c>
      <c r="BM156" s="95"/>
      <c r="BN156" s="41">
        <f>IF(K156,BJ156,0)</f>
        <v>30319</v>
      </c>
      <c r="BO156" s="95"/>
      <c r="BP156" s="41">
        <f>IF(Q156,BJ156,0)</f>
        <v>30319</v>
      </c>
      <c r="BQ156" s="95"/>
      <c r="BR156" s="41">
        <f>IF(W156,BJ156,0)</f>
        <v>30319</v>
      </c>
      <c r="BS156" s="95"/>
      <c r="BT156" s="41">
        <f>IF(AD156,BJ156,0)</f>
        <v>30319</v>
      </c>
      <c r="BU156" s="95"/>
      <c r="BV156" s="41">
        <f>IF(AJ156,BJ156,0)</f>
        <v>30319</v>
      </c>
    </row>
    <row r="157" spans="1:74" ht="11.25" x14ac:dyDescent="0.25">
      <c r="A157" s="83">
        <v>59</v>
      </c>
      <c r="B157" s="95"/>
      <c r="C157" s="83" t="s">
        <v>180</v>
      </c>
      <c r="D157" s="95"/>
      <c r="E157" s="42">
        <v>14931565</v>
      </c>
      <c r="F157" s="95"/>
      <c r="G157" s="39">
        <f>(E157/$BJ157)</f>
        <v>1405.3237647058822</v>
      </c>
      <c r="H157" s="95"/>
      <c r="I157" s="39">
        <f>IF(G$195,G157/G$195*100,0)</f>
        <v>77.404287024028378</v>
      </c>
      <c r="J157" s="95"/>
      <c r="K157" s="42">
        <v>1238386</v>
      </c>
      <c r="L157" s="95"/>
      <c r="M157" s="39">
        <f>(K157/$BJ157)</f>
        <v>116.55397647058824</v>
      </c>
      <c r="N157" s="95"/>
      <c r="O157" s="39">
        <f>IF(M$195,M157/M$195*100,0)</f>
        <v>101.49746228447741</v>
      </c>
      <c r="P157" s="95"/>
      <c r="Q157" s="42">
        <v>1238796</v>
      </c>
      <c r="R157" s="95"/>
      <c r="S157" s="39">
        <f>(Q157/$BJ157)</f>
        <v>116.59256470588235</v>
      </c>
      <c r="T157" s="95"/>
      <c r="U157" s="39">
        <f>IF(S$195,S157/S$195*100,0)</f>
        <v>91.55661016292116</v>
      </c>
      <c r="V157" s="95"/>
      <c r="W157" s="42">
        <v>3082919</v>
      </c>
      <c r="X157" s="95"/>
      <c r="Y157" s="39">
        <f>(W157/$BJ157)</f>
        <v>290.15708235294119</v>
      </c>
      <c r="Z157" s="95"/>
      <c r="AA157" s="39">
        <f>IF(Y$195,Y157/Y$195*100,0)</f>
        <v>122.23702572840152</v>
      </c>
      <c r="AB157" s="95"/>
      <c r="AC157" s="95"/>
      <c r="AD157" s="42">
        <v>814210</v>
      </c>
      <c r="AE157" s="95"/>
      <c r="AF157" s="39">
        <f>(AD157/$BJ157)</f>
        <v>76.631529411764703</v>
      </c>
      <c r="AG157" s="95"/>
      <c r="AH157" s="39">
        <f>IF(AF$195,AF157/AF$195*100,0)</f>
        <v>73.544594939012711</v>
      </c>
      <c r="AI157" s="95"/>
      <c r="AJ157" s="42">
        <v>6966</v>
      </c>
      <c r="AK157" s="95"/>
      <c r="AL157" s="39">
        <f>(AJ157/$BJ157)</f>
        <v>0.65562352941176472</v>
      </c>
      <c r="AM157" s="95"/>
      <c r="AN157" s="39">
        <f>IF(AL$195,AL157/AL$195*100,0)</f>
        <v>79.496240924624274</v>
      </c>
      <c r="AO157" s="95"/>
      <c r="AP157" s="42">
        <f>(E157+K157+Q157+W157+AD157+AJ157)</f>
        <v>21312842</v>
      </c>
      <c r="AQ157" s="95"/>
      <c r="AR157" s="42">
        <v>6668748</v>
      </c>
      <c r="AS157" s="95"/>
      <c r="AT157" s="47">
        <f>IF($AP157,AR157/$AP157*100,0)</f>
        <v>31.289811091359848</v>
      </c>
      <c r="AU157" s="95"/>
      <c r="AV157" s="42">
        <v>3227128</v>
      </c>
      <c r="AW157" s="95"/>
      <c r="AX157" s="47">
        <f>IF($AP157,AV157/$AP157*100,0)</f>
        <v>15.141706582350679</v>
      </c>
      <c r="AY157" s="95"/>
      <c r="AZ157" s="42">
        <v>0</v>
      </c>
      <c r="BA157" s="95"/>
      <c r="BB157" s="47">
        <f>IF($AP157,AZ157/$AP157*100,0)</f>
        <v>0</v>
      </c>
      <c r="BC157" s="95"/>
      <c r="BD157" s="42">
        <v>48160</v>
      </c>
      <c r="BE157" s="95"/>
      <c r="BF157" s="42">
        <v>81</v>
      </c>
      <c r="BG157" s="95"/>
      <c r="BH157" s="83">
        <v>59</v>
      </c>
      <c r="BI157" s="95"/>
      <c r="BJ157" s="96">
        <v>10625</v>
      </c>
      <c r="BK157" s="95"/>
      <c r="BL157" s="41">
        <f>IF(E157,BJ157,0)</f>
        <v>10625</v>
      </c>
      <c r="BM157" s="95"/>
      <c r="BN157" s="41">
        <f>IF(K157,BJ157,0)</f>
        <v>10625</v>
      </c>
      <c r="BO157" s="95"/>
      <c r="BP157" s="41">
        <f>IF(Q157,BJ157,0)</f>
        <v>10625</v>
      </c>
      <c r="BQ157" s="95"/>
      <c r="BR157" s="41">
        <f>IF(W157,BJ157,0)</f>
        <v>10625</v>
      </c>
      <c r="BS157" s="95"/>
      <c r="BT157" s="41">
        <f>IF(AD157,BJ157,0)</f>
        <v>10625</v>
      </c>
      <c r="BU157" s="95"/>
      <c r="BV157" s="41">
        <f>IF(AJ157,BJ157,0)</f>
        <v>10625</v>
      </c>
    </row>
    <row r="158" spans="1:74" ht="11.25" x14ac:dyDescent="0.25">
      <c r="A158" s="83">
        <v>60</v>
      </c>
      <c r="B158" s="95"/>
      <c r="C158" s="83" t="s">
        <v>181</v>
      </c>
      <c r="D158" s="95"/>
      <c r="E158" s="42">
        <v>99861401</v>
      </c>
      <c r="F158" s="95"/>
      <c r="G158" s="39">
        <f>(E158/$BJ158)</f>
        <v>985.57485467268043</v>
      </c>
      <c r="H158" s="95"/>
      <c r="I158" s="39">
        <f>IF(G$195,G158/G$195*100,0)</f>
        <v>54.284799596138143</v>
      </c>
      <c r="J158" s="95"/>
      <c r="K158" s="42">
        <v>5861984</v>
      </c>
      <c r="L158" s="95"/>
      <c r="M158" s="39">
        <f>(K158/$BJ158)</f>
        <v>57.854425944750943</v>
      </c>
      <c r="N158" s="95"/>
      <c r="O158" s="39">
        <f>IF(M$195,M158/M$195*100,0)</f>
        <v>50.380755707629042</v>
      </c>
      <c r="P158" s="95"/>
      <c r="Q158" s="42">
        <v>5645396</v>
      </c>
      <c r="R158" s="95"/>
      <c r="S158" s="39">
        <f>(Q158/$BJ158)</f>
        <v>55.716826386901296</v>
      </c>
      <c r="T158" s="95"/>
      <c r="U158" s="39">
        <f>IF(S$195,S158/S$195*100,0)</f>
        <v>43.752736427825674</v>
      </c>
      <c r="V158" s="95"/>
      <c r="W158" s="42">
        <v>18298404</v>
      </c>
      <c r="X158" s="95"/>
      <c r="Y158" s="39">
        <f>(W158/$BJ158)</f>
        <v>180.59477117732399</v>
      </c>
      <c r="Z158" s="95"/>
      <c r="AA158" s="39">
        <f>IF(Y$195,Y158/Y$195*100,0)</f>
        <v>76.080747406900471</v>
      </c>
      <c r="AB158" s="95"/>
      <c r="AC158" s="95"/>
      <c r="AD158" s="42">
        <v>7949517</v>
      </c>
      <c r="AE158" s="95"/>
      <c r="AF158" s="39">
        <f>(AD158/$BJ158)</f>
        <v>78.457181488901824</v>
      </c>
      <c r="AG158" s="95"/>
      <c r="AH158" s="39">
        <f>IF(AF$195,AF158/AF$195*100,0)</f>
        <v>75.296704593397394</v>
      </c>
      <c r="AI158" s="95"/>
      <c r="AJ158" s="42">
        <v>395588</v>
      </c>
      <c r="AK158" s="95"/>
      <c r="AL158" s="39">
        <f>(AJ158/$BJ158)</f>
        <v>3.9042270757873334</v>
      </c>
      <c r="AM158" s="95"/>
      <c r="AN158" s="39">
        <f>IF(AL$195,AL158/AL$195*100,0)</f>
        <v>473.3987758488488</v>
      </c>
      <c r="AO158" s="95"/>
      <c r="AP158" s="42">
        <f>(E158+K158+Q158+W158+AD158+AJ158)</f>
        <v>138012290</v>
      </c>
      <c r="AQ158" s="95"/>
      <c r="AR158" s="42">
        <v>65931875</v>
      </c>
      <c r="AS158" s="95"/>
      <c r="AT158" s="47">
        <f>IF($AP158,AR158/$AP158*100,0)</f>
        <v>47.772466495556301</v>
      </c>
      <c r="AU158" s="95"/>
      <c r="AV158" s="42">
        <v>14215271</v>
      </c>
      <c r="AW158" s="95"/>
      <c r="AX158" s="47">
        <f>IF($AP158,AV158/$AP158*100,0)</f>
        <v>10.300003717060271</v>
      </c>
      <c r="AY158" s="95"/>
      <c r="AZ158" s="42">
        <v>0</v>
      </c>
      <c r="BA158" s="95"/>
      <c r="BB158" s="47">
        <f>IF($AP158,AZ158/$AP158*100,0)</f>
        <v>0</v>
      </c>
      <c r="BC158" s="95"/>
      <c r="BD158" s="42">
        <v>3070399</v>
      </c>
      <c r="BE158" s="95"/>
      <c r="BF158" s="42">
        <v>12141</v>
      </c>
      <c r="BG158" s="95"/>
      <c r="BH158" s="83">
        <v>60</v>
      </c>
      <c r="BI158" s="95"/>
      <c r="BJ158" s="96">
        <v>101323</v>
      </c>
      <c r="BK158" s="95"/>
      <c r="BL158" s="41">
        <f>IF(E158,BJ158,0)</f>
        <v>101323</v>
      </c>
      <c r="BM158" s="95"/>
      <c r="BN158" s="41">
        <f>IF(K158,BJ158,0)</f>
        <v>101323</v>
      </c>
      <c r="BO158" s="95"/>
      <c r="BP158" s="41">
        <f>IF(Q158,BJ158,0)</f>
        <v>101323</v>
      </c>
      <c r="BQ158" s="95"/>
      <c r="BR158" s="41">
        <f>IF(W158,BJ158,0)</f>
        <v>101323</v>
      </c>
      <c r="BS158" s="95"/>
      <c r="BT158" s="41">
        <f>IF(AD158,BJ158,0)</f>
        <v>101323</v>
      </c>
      <c r="BU158" s="95"/>
      <c r="BV158" s="41">
        <f>IF(AJ158,BJ158,0)</f>
        <v>101323</v>
      </c>
    </row>
    <row r="159" spans="1:74" ht="11.25" x14ac:dyDescent="0.25">
      <c r="A159" s="83">
        <v>61</v>
      </c>
      <c r="B159" s="95"/>
      <c r="C159" s="83" t="s">
        <v>182</v>
      </c>
      <c r="D159" s="95"/>
      <c r="E159" s="42">
        <v>20712140</v>
      </c>
      <c r="F159" s="95"/>
      <c r="G159" s="39">
        <f>(E159/$BJ159)</f>
        <v>1401.8368866328258</v>
      </c>
      <c r="H159" s="95"/>
      <c r="I159" s="39">
        <f>IF(G$195,G159/G$195*100,0)</f>
        <v>77.212232126813191</v>
      </c>
      <c r="J159" s="95"/>
      <c r="K159" s="42">
        <v>1507796</v>
      </c>
      <c r="L159" s="95"/>
      <c r="M159" s="39">
        <f>(K159/$BJ159)</f>
        <v>102.05049069373942</v>
      </c>
      <c r="N159" s="95"/>
      <c r="O159" s="39">
        <f>IF(M$195,M159/M$195*100,0)</f>
        <v>88.867545698142507</v>
      </c>
      <c r="P159" s="95"/>
      <c r="Q159" s="42">
        <v>2949308</v>
      </c>
      <c r="R159" s="95"/>
      <c r="S159" s="39">
        <f>(Q159/$BJ159)</f>
        <v>199.61475465313029</v>
      </c>
      <c r="T159" s="95"/>
      <c r="U159" s="39">
        <f>IF(S$195,S159/S$195*100,0)</f>
        <v>156.75142167639217</v>
      </c>
      <c r="V159" s="95"/>
      <c r="W159" s="42">
        <v>3171682</v>
      </c>
      <c r="X159" s="95"/>
      <c r="Y159" s="39">
        <f>(W159/$BJ159)</f>
        <v>214.66544839255499</v>
      </c>
      <c r="Z159" s="95"/>
      <c r="AA159" s="39">
        <f>IF(Y$195,Y159/Y$195*100,0)</f>
        <v>90.434001215388932</v>
      </c>
      <c r="AB159" s="95"/>
      <c r="AC159" s="95"/>
      <c r="AD159" s="42">
        <v>1140708</v>
      </c>
      <c r="AE159" s="95"/>
      <c r="AF159" s="39">
        <f>(AD159/$BJ159)</f>
        <v>77.205279187817254</v>
      </c>
      <c r="AG159" s="95"/>
      <c r="AH159" s="39">
        <f>IF(AF$195,AF159/AF$195*100,0)</f>
        <v>74.095232453362712</v>
      </c>
      <c r="AI159" s="95"/>
      <c r="AJ159" s="42">
        <v>2393</v>
      </c>
      <c r="AK159" s="95"/>
      <c r="AL159" s="39">
        <f>(AJ159/$BJ159)</f>
        <v>0.16196277495769881</v>
      </c>
      <c r="AM159" s="95"/>
      <c r="AN159" s="39">
        <f>IF(AL$195,AL159/AL$195*100,0)</f>
        <v>19.63845286396289</v>
      </c>
      <c r="AO159" s="95"/>
      <c r="AP159" s="42">
        <f>(E159+K159+Q159+W159+AD159+AJ159)</f>
        <v>29484027</v>
      </c>
      <c r="AQ159" s="95"/>
      <c r="AR159" s="42">
        <v>9303209</v>
      </c>
      <c r="AS159" s="95"/>
      <c r="AT159" s="47">
        <f>IF($AP159,AR159/$AP159*100,0)</f>
        <v>31.553386516706151</v>
      </c>
      <c r="AU159" s="95"/>
      <c r="AV159" s="42">
        <v>3361606</v>
      </c>
      <c r="AW159" s="95"/>
      <c r="AX159" s="47">
        <f>IF($AP159,AV159/$AP159*100,0)</f>
        <v>11.401447977238659</v>
      </c>
      <c r="AY159" s="95"/>
      <c r="AZ159" s="42">
        <v>0</v>
      </c>
      <c r="BA159" s="95"/>
      <c r="BB159" s="47">
        <f>IF($AP159,AZ159/$AP159*100,0)</f>
        <v>0</v>
      </c>
      <c r="BC159" s="95"/>
      <c r="BD159" s="42">
        <v>111568</v>
      </c>
      <c r="BE159" s="95"/>
      <c r="BF159" s="42">
        <v>0</v>
      </c>
      <c r="BG159" s="95"/>
      <c r="BH159" s="83">
        <v>61</v>
      </c>
      <c r="BI159" s="95"/>
      <c r="BJ159" s="96">
        <v>14775</v>
      </c>
      <c r="BK159" s="95"/>
      <c r="BL159" s="41">
        <f>IF(E159,BJ159,0)</f>
        <v>14775</v>
      </c>
      <c r="BM159" s="95"/>
      <c r="BN159" s="41">
        <f>IF(K159,BJ159,0)</f>
        <v>14775</v>
      </c>
      <c r="BO159" s="95"/>
      <c r="BP159" s="41">
        <f>IF(Q159,BJ159,0)</f>
        <v>14775</v>
      </c>
      <c r="BQ159" s="95"/>
      <c r="BR159" s="41">
        <f>IF(W159,BJ159,0)</f>
        <v>14775</v>
      </c>
      <c r="BS159" s="95"/>
      <c r="BT159" s="41">
        <f>IF(AD159,BJ159,0)</f>
        <v>14775</v>
      </c>
      <c r="BU159" s="95"/>
      <c r="BV159" s="41">
        <f>IF(AJ159,BJ159,0)</f>
        <v>14775</v>
      </c>
    </row>
    <row r="160" spans="1:74" ht="11.25" x14ac:dyDescent="0.25">
      <c r="A160" s="83">
        <v>62</v>
      </c>
      <c r="B160" s="95"/>
      <c r="C160" s="83" t="s">
        <v>183</v>
      </c>
      <c r="D160" s="95"/>
      <c r="E160" s="42">
        <v>27521012</v>
      </c>
      <c r="F160" s="95"/>
      <c r="G160" s="39">
        <f>(E160/$BJ160)</f>
        <v>1199.4339507517977</v>
      </c>
      <c r="H160" s="95"/>
      <c r="I160" s="39">
        <f>IF(G$195,G160/G$195*100,0)</f>
        <v>66.064014657709208</v>
      </c>
      <c r="J160" s="95"/>
      <c r="K160" s="42">
        <v>3111516</v>
      </c>
      <c r="L160" s="95"/>
      <c r="M160" s="39">
        <f>(K160/$BJ160)</f>
        <v>135.60758335149271</v>
      </c>
      <c r="N160" s="95"/>
      <c r="O160" s="39">
        <f>IF(M$195,M160/M$195*100,0)</f>
        <v>118.08971253915546</v>
      </c>
      <c r="P160" s="95"/>
      <c r="Q160" s="42">
        <v>3124078</v>
      </c>
      <c r="R160" s="95"/>
      <c r="S160" s="39">
        <f>(Q160/$BJ160)</f>
        <v>136.15506646328177</v>
      </c>
      <c r="T160" s="95"/>
      <c r="U160" s="39">
        <f>IF(S$195,S160/S$195*100,0)</f>
        <v>106.91845036029453</v>
      </c>
      <c r="V160" s="95"/>
      <c r="W160" s="42">
        <v>3179011</v>
      </c>
      <c r="X160" s="95"/>
      <c r="Y160" s="39">
        <f>(W160/$BJ160)</f>
        <v>138.54918282850295</v>
      </c>
      <c r="Z160" s="95"/>
      <c r="AA160" s="39">
        <f>IF(Y$195,Y160/Y$195*100,0)</f>
        <v>58.367832653680694</v>
      </c>
      <c r="AB160" s="95"/>
      <c r="AC160" s="95"/>
      <c r="AD160" s="42">
        <v>4518540</v>
      </c>
      <c r="AE160" s="95"/>
      <c r="AF160" s="39">
        <f>(AD160/$BJ160)</f>
        <v>196.92917847025495</v>
      </c>
      <c r="AG160" s="95"/>
      <c r="AH160" s="39">
        <f>IF(AF$195,AF160/AF$195*100,0)</f>
        <v>188.9963148777239</v>
      </c>
      <c r="AI160" s="95"/>
      <c r="AJ160" s="42">
        <v>0</v>
      </c>
      <c r="AK160" s="95"/>
      <c r="AL160" s="39">
        <f>(AJ160/$BJ160)</f>
        <v>0</v>
      </c>
      <c r="AM160" s="95"/>
      <c r="AN160" s="39">
        <f>IF(AL$195,AL160/AL$195*100,0)</f>
        <v>0</v>
      </c>
      <c r="AO160" s="95"/>
      <c r="AP160" s="42">
        <f>(E160+K160+Q160+W160+AD160+AJ160)</f>
        <v>41454157</v>
      </c>
      <c r="AQ160" s="95"/>
      <c r="AR160" s="42">
        <v>20590440</v>
      </c>
      <c r="AS160" s="95"/>
      <c r="AT160" s="47">
        <f>IF($AP160,AR160/$AP160*100,0)</f>
        <v>49.670386494652398</v>
      </c>
      <c r="AU160" s="95"/>
      <c r="AV160" s="42">
        <v>3882738</v>
      </c>
      <c r="AW160" s="95"/>
      <c r="AX160" s="47">
        <f>IF($AP160,AV160/$AP160*100,0)</f>
        <v>9.3663417157415587</v>
      </c>
      <c r="AY160" s="95"/>
      <c r="AZ160" s="42">
        <v>0</v>
      </c>
      <c r="BA160" s="95"/>
      <c r="BB160" s="47">
        <f>IF($AP160,AZ160/$AP160*100,0)</f>
        <v>0</v>
      </c>
      <c r="BC160" s="95"/>
      <c r="BD160" s="42">
        <v>999048</v>
      </c>
      <c r="BE160" s="95"/>
      <c r="BF160" s="42">
        <v>0</v>
      </c>
      <c r="BG160" s="95"/>
      <c r="BH160" s="83">
        <v>62</v>
      </c>
      <c r="BI160" s="95"/>
      <c r="BJ160" s="96">
        <v>22945</v>
      </c>
      <c r="BK160" s="95"/>
      <c r="BL160" s="41">
        <f>IF(E160,BJ160,0)</f>
        <v>22945</v>
      </c>
      <c r="BM160" s="95"/>
      <c r="BN160" s="41">
        <f>IF(K160,BJ160,0)</f>
        <v>22945</v>
      </c>
      <c r="BO160" s="95"/>
      <c r="BP160" s="41">
        <f>IF(Q160,BJ160,0)</f>
        <v>22945</v>
      </c>
      <c r="BQ160" s="95"/>
      <c r="BR160" s="41">
        <f>IF(W160,BJ160,0)</f>
        <v>22945</v>
      </c>
      <c r="BS160" s="95"/>
      <c r="BT160" s="41">
        <f>IF(AD160,BJ160,0)</f>
        <v>22945</v>
      </c>
      <c r="BU160" s="95"/>
      <c r="BV160" s="41">
        <f>IF(AJ160,BJ160,0)</f>
        <v>0</v>
      </c>
    </row>
    <row r="161" spans="1:74" ht="11.25" x14ac:dyDescent="0.25">
      <c r="A161" s="83">
        <v>63</v>
      </c>
      <c r="B161" s="95"/>
      <c r="C161" s="83" t="s">
        <v>184</v>
      </c>
      <c r="D161" s="95"/>
      <c r="E161" s="42">
        <v>19957608</v>
      </c>
      <c r="F161" s="95"/>
      <c r="G161" s="39">
        <f>(E161/$BJ161)</f>
        <v>1624.9477283829995</v>
      </c>
      <c r="H161" s="95"/>
      <c r="I161" s="39">
        <f>IF(G$195,G161/G$195*100,0)</f>
        <v>89.501027112513427</v>
      </c>
      <c r="J161" s="95"/>
      <c r="K161" s="42">
        <v>1752283</v>
      </c>
      <c r="L161" s="95"/>
      <c r="M161" s="39">
        <f>(K161/$BJ161)</f>
        <v>142.67081908483959</v>
      </c>
      <c r="N161" s="95"/>
      <c r="O161" s="39">
        <f>IF(M$195,M161/M$195*100,0)</f>
        <v>124.24051514718708</v>
      </c>
      <c r="P161" s="95"/>
      <c r="Q161" s="42">
        <v>1140979</v>
      </c>
      <c r="R161" s="95"/>
      <c r="S161" s="39">
        <f>(Q161/$BJ161)</f>
        <v>92.898469304673512</v>
      </c>
      <c r="T161" s="95"/>
      <c r="U161" s="39">
        <f>IF(S$195,S161/S$195*100,0)</f>
        <v>72.950354598649383</v>
      </c>
      <c r="V161" s="95"/>
      <c r="W161" s="42">
        <v>2169600</v>
      </c>
      <c r="X161" s="95"/>
      <c r="Y161" s="39">
        <f>(W161/$BJ161)</f>
        <v>176.64875427454811</v>
      </c>
      <c r="Z161" s="95"/>
      <c r="AA161" s="39">
        <f>IF(Y$195,Y161/Y$195*100,0)</f>
        <v>74.418374164938371</v>
      </c>
      <c r="AB161" s="95"/>
      <c r="AC161" s="95"/>
      <c r="AD161" s="42">
        <v>1143381</v>
      </c>
      <c r="AE161" s="95"/>
      <c r="AF161" s="39">
        <f>(AD161/$BJ161)</f>
        <v>93.094040058622369</v>
      </c>
      <c r="AG161" s="95"/>
      <c r="AH161" s="39">
        <f>IF(AF$195,AF161/AF$195*100,0)</f>
        <v>89.343949153864855</v>
      </c>
      <c r="AI161" s="95"/>
      <c r="AJ161" s="42">
        <v>24702</v>
      </c>
      <c r="AK161" s="95"/>
      <c r="AL161" s="39">
        <f>(AJ161/$BJ161)</f>
        <v>2.0112359550561796</v>
      </c>
      <c r="AM161" s="95"/>
      <c r="AN161" s="39">
        <f>IF(AL$195,AL161/AL$195*100,0)</f>
        <v>243.86815125879434</v>
      </c>
      <c r="AO161" s="95"/>
      <c r="AP161" s="42">
        <f>(E161+K161+Q161+W161+AD161+AJ161)</f>
        <v>26188553</v>
      </c>
      <c r="AQ161" s="95"/>
      <c r="AR161" s="42">
        <v>10444166</v>
      </c>
      <c r="AS161" s="95"/>
      <c r="AT161" s="47">
        <f>IF($AP161,AR161/$AP161*100,0)</f>
        <v>39.880653199892336</v>
      </c>
      <c r="AU161" s="95"/>
      <c r="AV161" s="42">
        <v>7907497</v>
      </c>
      <c r="AW161" s="95"/>
      <c r="AX161" s="47">
        <f>IF($AP161,AV161/$AP161*100,0)</f>
        <v>30.19447848073164</v>
      </c>
      <c r="AY161" s="95"/>
      <c r="AZ161" s="42">
        <v>0</v>
      </c>
      <c r="BA161" s="95"/>
      <c r="BB161" s="47">
        <f>IF($AP161,AZ161/$AP161*100,0)</f>
        <v>0</v>
      </c>
      <c r="BC161" s="95"/>
      <c r="BD161" s="42">
        <v>183719</v>
      </c>
      <c r="BE161" s="95"/>
      <c r="BF161" s="42">
        <v>0</v>
      </c>
      <c r="BG161" s="95"/>
      <c r="BH161" s="83">
        <v>63</v>
      </c>
      <c r="BI161" s="95"/>
      <c r="BJ161" s="96">
        <v>12282</v>
      </c>
      <c r="BK161" s="95"/>
      <c r="BL161" s="41">
        <f>IF(E161,BJ161,0)</f>
        <v>12282</v>
      </c>
      <c r="BM161" s="95"/>
      <c r="BN161" s="41">
        <f>IF(K161,BJ161,0)</f>
        <v>12282</v>
      </c>
      <c r="BO161" s="95"/>
      <c r="BP161" s="41">
        <f>IF(Q161,BJ161,0)</f>
        <v>12282</v>
      </c>
      <c r="BQ161" s="95"/>
      <c r="BR161" s="41">
        <f>IF(W161,BJ161,0)</f>
        <v>12282</v>
      </c>
      <c r="BS161" s="95"/>
      <c r="BT161" s="41">
        <f>IF(AD161,BJ161,0)</f>
        <v>12282</v>
      </c>
      <c r="BU161" s="95"/>
      <c r="BV161" s="41">
        <f>IF(AJ161,BJ161,0)</f>
        <v>12282</v>
      </c>
    </row>
    <row r="162" spans="1:74" ht="11.25" x14ac:dyDescent="0.25">
      <c r="A162" s="83">
        <v>64</v>
      </c>
      <c r="B162" s="95"/>
      <c r="C162" s="83" t="s">
        <v>185</v>
      </c>
      <c r="D162" s="95"/>
      <c r="E162" s="42">
        <v>16888748</v>
      </c>
      <c r="F162" s="95"/>
      <c r="G162" s="39">
        <f>(E162/$BJ162)</f>
        <v>1426.5350114029902</v>
      </c>
      <c r="H162" s="95"/>
      <c r="I162" s="39">
        <f>IF(G$195,G162/G$195*100,0)</f>
        <v>78.572588214625583</v>
      </c>
      <c r="J162" s="95"/>
      <c r="K162" s="42">
        <v>1307145</v>
      </c>
      <c r="L162" s="95"/>
      <c r="M162" s="39">
        <f>(K162/$BJ162)</f>
        <v>110.41008531125939</v>
      </c>
      <c r="N162" s="95"/>
      <c r="O162" s="39">
        <f>IF(M$195,M162/M$195*100,0)</f>
        <v>96.147242754376052</v>
      </c>
      <c r="P162" s="95"/>
      <c r="Q162" s="42">
        <v>1241619</v>
      </c>
      <c r="R162" s="95"/>
      <c r="S162" s="39">
        <f>(Q162/$BJ162)</f>
        <v>104.87532730804966</v>
      </c>
      <c r="T162" s="95"/>
      <c r="U162" s="39">
        <f>IF(S$195,S162/S$195*100,0)</f>
        <v>82.355418480364023</v>
      </c>
      <c r="V162" s="95"/>
      <c r="W162" s="42">
        <v>1981442</v>
      </c>
      <c r="X162" s="95"/>
      <c r="Y162" s="39">
        <f>(W162/$BJ162)</f>
        <v>167.36565588309824</v>
      </c>
      <c r="Z162" s="95"/>
      <c r="AA162" s="39">
        <f>IF(Y$195,Y162/Y$195*100,0)</f>
        <v>70.507601669870795</v>
      </c>
      <c r="AB162" s="95"/>
      <c r="AC162" s="95"/>
      <c r="AD162" s="42">
        <v>1004136</v>
      </c>
      <c r="AE162" s="95"/>
      <c r="AF162" s="39">
        <f>(AD162/$BJ162)</f>
        <v>84.815947292845678</v>
      </c>
      <c r="AG162" s="95"/>
      <c r="AH162" s="39">
        <f>IF(AF$195,AF162/AF$195*100,0)</f>
        <v>81.399321348574674</v>
      </c>
      <c r="AI162" s="95"/>
      <c r="AJ162" s="42">
        <v>9286</v>
      </c>
      <c r="AK162" s="95"/>
      <c r="AL162" s="39">
        <f>(AJ162/$BJ162)</f>
        <v>0.7843567868907847</v>
      </c>
      <c r="AM162" s="95"/>
      <c r="AN162" s="39">
        <f>IF(AL$195,AL162/AL$195*100,0)</f>
        <v>95.105519104048042</v>
      </c>
      <c r="AO162" s="95"/>
      <c r="AP162" s="42">
        <f>(E162+K162+Q162+W162+AD162+AJ162)</f>
        <v>22432376</v>
      </c>
      <c r="AQ162" s="95"/>
      <c r="AR162" s="42">
        <v>5373294</v>
      </c>
      <c r="AS162" s="95"/>
      <c r="AT162" s="47">
        <f>IF($AP162,AR162/$AP162*100,0)</f>
        <v>23.953298571671588</v>
      </c>
      <c r="AU162" s="95"/>
      <c r="AV162" s="42">
        <v>3011290</v>
      </c>
      <c r="AW162" s="95"/>
      <c r="AX162" s="47">
        <f>IF($AP162,AV162/$AP162*100,0)</f>
        <v>13.423856661461095</v>
      </c>
      <c r="AY162" s="95"/>
      <c r="AZ162" s="42">
        <v>65404</v>
      </c>
      <c r="BA162" s="95"/>
      <c r="BB162" s="47">
        <f>IF($AP162,AZ162/$AP162*100,0)</f>
        <v>0.29156073346844757</v>
      </c>
      <c r="BC162" s="95"/>
      <c r="BD162" s="42">
        <v>13868</v>
      </c>
      <c r="BE162" s="95"/>
      <c r="BF162" s="42">
        <v>0</v>
      </c>
      <c r="BG162" s="95"/>
      <c r="BH162" s="83">
        <v>64</v>
      </c>
      <c r="BI162" s="95"/>
      <c r="BJ162" s="96">
        <v>11839</v>
      </c>
      <c r="BK162" s="95"/>
      <c r="BL162" s="41">
        <f>IF(E162,BJ162,0)</f>
        <v>11839</v>
      </c>
      <c r="BM162" s="95"/>
      <c r="BN162" s="41">
        <f>IF(K162,BJ162,0)</f>
        <v>11839</v>
      </c>
      <c r="BO162" s="95"/>
      <c r="BP162" s="41">
        <f>IF(Q162,BJ162,0)</f>
        <v>11839</v>
      </c>
      <c r="BQ162" s="95"/>
      <c r="BR162" s="41">
        <f>IF(W162,BJ162,0)</f>
        <v>11839</v>
      </c>
      <c r="BS162" s="95"/>
      <c r="BT162" s="41">
        <f>IF(AD162,BJ162,0)</f>
        <v>11839</v>
      </c>
      <c r="BU162" s="95"/>
      <c r="BV162" s="41">
        <f>IF(AJ162,BJ162,0)</f>
        <v>11839</v>
      </c>
    </row>
    <row r="163" spans="1:74" ht="11.25" x14ac:dyDescent="0.25">
      <c r="A163" s="83">
        <v>65</v>
      </c>
      <c r="B163" s="95"/>
      <c r="C163" s="83" t="s">
        <v>186</v>
      </c>
      <c r="D163" s="95"/>
      <c r="E163" s="42">
        <v>17752888</v>
      </c>
      <c r="F163" s="95"/>
      <c r="G163" s="39">
        <f>(E163/$BJ163)</f>
        <v>1134.9500063930443</v>
      </c>
      <c r="H163" s="95"/>
      <c r="I163" s="39">
        <f>IF(G$195,G163/G$195*100,0)</f>
        <v>62.512282407147666</v>
      </c>
      <c r="J163" s="95"/>
      <c r="K163" s="42">
        <v>2477781</v>
      </c>
      <c r="L163" s="95"/>
      <c r="M163" s="39">
        <f>(K163/$BJ163)</f>
        <v>158.40563866513233</v>
      </c>
      <c r="N163" s="95"/>
      <c r="O163" s="39">
        <f>IF(M$195,M163/M$195*100,0)</f>
        <v>137.94270108081605</v>
      </c>
      <c r="P163" s="95"/>
      <c r="Q163" s="42">
        <v>1904045</v>
      </c>
      <c r="R163" s="95"/>
      <c r="S163" s="39">
        <f>(Q163/$BJ163)</f>
        <v>121.72644163150493</v>
      </c>
      <c r="T163" s="95"/>
      <c r="U163" s="39">
        <f>IF(S$195,S163/S$195*100,0)</f>
        <v>95.588088237782713</v>
      </c>
      <c r="V163" s="95"/>
      <c r="W163" s="42">
        <v>3514371</v>
      </c>
      <c r="X163" s="95"/>
      <c r="Y163" s="39">
        <f>(W163/$BJ163)</f>
        <v>224.6752972765631</v>
      </c>
      <c r="Z163" s="95"/>
      <c r="AA163" s="39">
        <f>IF(Y$195,Y163/Y$195*100,0)</f>
        <v>94.650938281510861</v>
      </c>
      <c r="AB163" s="95"/>
      <c r="AC163" s="95"/>
      <c r="AD163" s="42">
        <v>1498436</v>
      </c>
      <c r="AE163" s="95"/>
      <c r="AF163" s="39">
        <f>(AD163/$BJ163)</f>
        <v>95.795678302007417</v>
      </c>
      <c r="AG163" s="95"/>
      <c r="AH163" s="39">
        <f>IF(AF$195,AF163/AF$195*100,0)</f>
        <v>91.936757777243258</v>
      </c>
      <c r="AI163" s="95"/>
      <c r="AJ163" s="42">
        <v>12862</v>
      </c>
      <c r="AK163" s="95"/>
      <c r="AL163" s="39">
        <f>(AJ163/$BJ163)</f>
        <v>0.8222733665771641</v>
      </c>
      <c r="AM163" s="95"/>
      <c r="AN163" s="39">
        <f>IF(AL$195,AL163/AL$195*100,0)</f>
        <v>99.703013578492147</v>
      </c>
      <c r="AO163" s="95"/>
      <c r="AP163" s="42">
        <f>(E163+K163+Q163+W163+AD163+AJ163)</f>
        <v>27160383</v>
      </c>
      <c r="AQ163" s="95"/>
      <c r="AR163" s="42">
        <v>16847590</v>
      </c>
      <c r="AS163" s="95"/>
      <c r="AT163" s="47">
        <f>IF($AP163,AR163/$AP163*100,0)</f>
        <v>62.03001629248012</v>
      </c>
      <c r="AU163" s="95"/>
      <c r="AV163" s="42">
        <v>5907197</v>
      </c>
      <c r="AW163" s="95"/>
      <c r="AX163" s="47">
        <f>IF($AP163,AV163/$AP163*100,0)</f>
        <v>21.749314065269257</v>
      </c>
      <c r="AY163" s="95"/>
      <c r="AZ163" s="42">
        <v>28912</v>
      </c>
      <c r="BA163" s="95"/>
      <c r="BB163" s="47">
        <f>IF($AP163,AZ163/$AP163*100,0)</f>
        <v>0.10644916163369271</v>
      </c>
      <c r="BC163" s="95"/>
      <c r="BD163" s="42">
        <v>77676</v>
      </c>
      <c r="BE163" s="95"/>
      <c r="BF163" s="42">
        <v>177</v>
      </c>
      <c r="BG163" s="95"/>
      <c r="BH163" s="83">
        <v>65</v>
      </c>
      <c r="BI163" s="95"/>
      <c r="BJ163" s="96">
        <v>15642</v>
      </c>
      <c r="BK163" s="95"/>
      <c r="BL163" s="41">
        <f>IF(E163,BJ163,0)</f>
        <v>15642</v>
      </c>
      <c r="BM163" s="95"/>
      <c r="BN163" s="41">
        <f>IF(K163,BJ163,0)</f>
        <v>15642</v>
      </c>
      <c r="BO163" s="95"/>
      <c r="BP163" s="41">
        <f>IF(Q163,BJ163,0)</f>
        <v>15642</v>
      </c>
      <c r="BQ163" s="95"/>
      <c r="BR163" s="41">
        <f>IF(W163,BJ163,0)</f>
        <v>15642</v>
      </c>
      <c r="BS163" s="95"/>
      <c r="BT163" s="41">
        <f>IF(AD163,BJ163,0)</f>
        <v>15642</v>
      </c>
      <c r="BU163" s="95"/>
      <c r="BV163" s="41">
        <f>IF(AJ163,BJ163,0)</f>
        <v>15642</v>
      </c>
    </row>
    <row r="164" spans="1:74" ht="11.25" x14ac:dyDescent="0.25">
      <c r="A164" s="83">
        <v>66</v>
      </c>
      <c r="B164" s="95"/>
      <c r="C164" s="83" t="s">
        <v>187</v>
      </c>
      <c r="D164" s="95"/>
      <c r="E164" s="42">
        <v>46041498</v>
      </c>
      <c r="F164" s="95"/>
      <c r="G164" s="39">
        <f>(E164/$BJ164)</f>
        <v>1269.9701550173775</v>
      </c>
      <c r="H164" s="95"/>
      <c r="I164" s="39">
        <f>IF(G$195,G164/G$195*100,0)</f>
        <v>69.949101310108546</v>
      </c>
      <c r="J164" s="95"/>
      <c r="K164" s="42">
        <v>2730844</v>
      </c>
      <c r="L164" s="95"/>
      <c r="M164" s="39">
        <f>(K164/$BJ164)</f>
        <v>75.325315827219072</v>
      </c>
      <c r="N164" s="95"/>
      <c r="O164" s="39">
        <f>IF(M$195,M164/M$195*100,0)</f>
        <v>65.594745316722609</v>
      </c>
      <c r="P164" s="95"/>
      <c r="Q164" s="42">
        <v>5069155</v>
      </c>
      <c r="R164" s="95"/>
      <c r="S164" s="39">
        <f>(Q164/$BJ164)</f>
        <v>139.823329839466</v>
      </c>
      <c r="T164" s="95"/>
      <c r="U164" s="39">
        <f>IF(S$195,S164/S$195*100,0)</f>
        <v>109.7990264995659</v>
      </c>
      <c r="V164" s="95"/>
      <c r="W164" s="42">
        <v>7015824</v>
      </c>
      <c r="X164" s="95"/>
      <c r="Y164" s="39">
        <f>(W164/$BJ164)</f>
        <v>193.51861863518508</v>
      </c>
      <c r="Z164" s="95"/>
      <c r="AA164" s="39">
        <f>IF(Y$195,Y164/Y$195*100,0)</f>
        <v>81.525290277975031</v>
      </c>
      <c r="AB164" s="95"/>
      <c r="AC164" s="95"/>
      <c r="AD164" s="42">
        <v>4186878</v>
      </c>
      <c r="AE164" s="95"/>
      <c r="AF164" s="39">
        <f>(AD164/$BJ164)</f>
        <v>115.48733932807414</v>
      </c>
      <c r="AG164" s="95"/>
      <c r="AH164" s="39">
        <f>IF(AF$195,AF164/AF$195*100,0)</f>
        <v>110.83518307235536</v>
      </c>
      <c r="AI164" s="95"/>
      <c r="AJ164" s="42">
        <v>43600</v>
      </c>
      <c r="AK164" s="95"/>
      <c r="AL164" s="39">
        <f>(AJ164/$BJ164)</f>
        <v>1.2026259171401776</v>
      </c>
      <c r="AM164" s="95"/>
      <c r="AN164" s="39">
        <f>IF(AL$195,AL164/AL$195*100,0)</f>
        <v>145.82185562642994</v>
      </c>
      <c r="AO164" s="95"/>
      <c r="AP164" s="42">
        <f>(E164+K164+Q164+W164+AD164+AJ164)</f>
        <v>65087799</v>
      </c>
      <c r="AQ164" s="95"/>
      <c r="AR164" s="42">
        <v>32570335</v>
      </c>
      <c r="AS164" s="95"/>
      <c r="AT164" s="47">
        <f>IF($AP164,AR164/$AP164*100,0)</f>
        <v>50.040615138944858</v>
      </c>
      <c r="AU164" s="95"/>
      <c r="AV164" s="42">
        <v>7077141</v>
      </c>
      <c r="AW164" s="95"/>
      <c r="AX164" s="47">
        <f>IF($AP164,AV164/$AP164*100,0)</f>
        <v>10.873222184083994</v>
      </c>
      <c r="AY164" s="95"/>
      <c r="AZ164" s="42">
        <v>3415398</v>
      </c>
      <c r="BA164" s="95"/>
      <c r="BB164" s="47">
        <f>IF($AP164,AZ164/$AP164*100,0)</f>
        <v>5.2473705555783203</v>
      </c>
      <c r="BC164" s="95"/>
      <c r="BD164" s="42">
        <v>88058</v>
      </c>
      <c r="BE164" s="95"/>
      <c r="BF164" s="42">
        <v>322</v>
      </c>
      <c r="BG164" s="95"/>
      <c r="BH164" s="83">
        <v>66</v>
      </c>
      <c r="BI164" s="95"/>
      <c r="BJ164" s="96">
        <v>36254</v>
      </c>
      <c r="BK164" s="95"/>
      <c r="BL164" s="41">
        <f>IF(E164,BJ164,0)</f>
        <v>36254</v>
      </c>
      <c r="BM164" s="95"/>
      <c r="BN164" s="41">
        <f>IF(K164,BJ164,0)</f>
        <v>36254</v>
      </c>
      <c r="BO164" s="95"/>
      <c r="BP164" s="41">
        <f>IF(Q164,BJ164,0)</f>
        <v>36254</v>
      </c>
      <c r="BQ164" s="95"/>
      <c r="BR164" s="41">
        <f>IF(W164,BJ164,0)</f>
        <v>36254</v>
      </c>
      <c r="BS164" s="95"/>
      <c r="BT164" s="41">
        <f>IF(AD164,BJ164,0)</f>
        <v>36254</v>
      </c>
      <c r="BU164" s="95"/>
      <c r="BV164" s="41">
        <f>IF(AJ164,BJ164,0)</f>
        <v>36254</v>
      </c>
    </row>
    <row r="165" spans="1:74" ht="11.25" x14ac:dyDescent="0.25">
      <c r="A165" s="83">
        <v>67</v>
      </c>
      <c r="B165" s="95"/>
      <c r="C165" s="83" t="s">
        <v>188</v>
      </c>
      <c r="D165" s="95"/>
      <c r="E165" s="42">
        <v>30724298</v>
      </c>
      <c r="F165" s="95"/>
      <c r="G165" s="39">
        <f>(E165/$BJ165)</f>
        <v>1295.8917710574044</v>
      </c>
      <c r="H165" s="95"/>
      <c r="I165" s="39">
        <f>IF(G$195,G165/G$195*100,0)</f>
        <v>71.376846473522065</v>
      </c>
      <c r="J165" s="95"/>
      <c r="K165" s="42">
        <v>2289507</v>
      </c>
      <c r="L165" s="95"/>
      <c r="M165" s="39">
        <f>(K165/$BJ165)</f>
        <v>96.566999873465775</v>
      </c>
      <c r="N165" s="95"/>
      <c r="O165" s="39">
        <f>IF(M$195,M165/M$195*100,0)</f>
        <v>84.092415586142891</v>
      </c>
      <c r="P165" s="95"/>
      <c r="Q165" s="42">
        <v>2461296</v>
      </c>
      <c r="R165" s="95"/>
      <c r="S165" s="39">
        <f>(Q165/$BJ165)</f>
        <v>103.81272934328736</v>
      </c>
      <c r="T165" s="95"/>
      <c r="U165" s="39">
        <f>IF(S$195,S165/S$195*100,0)</f>
        <v>81.520992478456662</v>
      </c>
      <c r="V165" s="95"/>
      <c r="W165" s="42">
        <v>7467567</v>
      </c>
      <c r="X165" s="95"/>
      <c r="Y165" s="39">
        <f>(W165/$BJ165)</f>
        <v>314.96760723775782</v>
      </c>
      <c r="Z165" s="95"/>
      <c r="AA165" s="39">
        <f>IF(Y$195,Y165/Y$195*100,0)</f>
        <v>132.68917373074282</v>
      </c>
      <c r="AB165" s="95"/>
      <c r="AC165" s="95"/>
      <c r="AD165" s="42">
        <v>2416530</v>
      </c>
      <c r="AE165" s="95"/>
      <c r="AF165" s="39">
        <f>(AD165/$BJ165)</f>
        <v>101.92458560040491</v>
      </c>
      <c r="AG165" s="95"/>
      <c r="AH165" s="39">
        <f>IF(AF$195,AF165/AF$195*100,0)</f>
        <v>97.818775376779797</v>
      </c>
      <c r="AI165" s="95"/>
      <c r="AJ165" s="42">
        <v>59899</v>
      </c>
      <c r="AK165" s="95"/>
      <c r="AL165" s="39">
        <f>(AJ165/$BJ165)</f>
        <v>2.526424564511367</v>
      </c>
      <c r="AM165" s="95"/>
      <c r="AN165" s="39">
        <f>IF(AL$195,AL165/AL$195*100,0)</f>
        <v>306.33625373159254</v>
      </c>
      <c r="AO165" s="95"/>
      <c r="AP165" s="42">
        <f>(E165+K165+Q165+W165+AD165+AJ165)</f>
        <v>45419097</v>
      </c>
      <c r="AQ165" s="95"/>
      <c r="AR165" s="42">
        <v>24944206</v>
      </c>
      <c r="AS165" s="95"/>
      <c r="AT165" s="47">
        <f>IF($AP165,AR165/$AP165*100,0)</f>
        <v>54.920083505843365</v>
      </c>
      <c r="AU165" s="95"/>
      <c r="AV165" s="42">
        <v>8733758</v>
      </c>
      <c r="AW165" s="95"/>
      <c r="AX165" s="47">
        <f>IF($AP165,AV165/$AP165*100,0)</f>
        <v>19.229263849080926</v>
      </c>
      <c r="AY165" s="95"/>
      <c r="AZ165" s="42">
        <v>170530</v>
      </c>
      <c r="BA165" s="95"/>
      <c r="BB165" s="47">
        <f>IF($AP165,AZ165/$AP165*100,0)</f>
        <v>0.37545880755841538</v>
      </c>
      <c r="BC165" s="95"/>
      <c r="BD165" s="42">
        <v>365453</v>
      </c>
      <c r="BE165" s="95"/>
      <c r="BF165" s="42">
        <v>2723</v>
      </c>
      <c r="BG165" s="95"/>
      <c r="BH165" s="83">
        <v>67</v>
      </c>
      <c r="BI165" s="95"/>
      <c r="BJ165" s="96">
        <v>23709</v>
      </c>
      <c r="BK165" s="95"/>
      <c r="BL165" s="41">
        <f>IF(E165,BJ165,0)</f>
        <v>23709</v>
      </c>
      <c r="BM165" s="95"/>
      <c r="BN165" s="41">
        <f>IF(K165,BJ165,0)</f>
        <v>23709</v>
      </c>
      <c r="BO165" s="95"/>
      <c r="BP165" s="41">
        <f>IF(Q165,BJ165,0)</f>
        <v>23709</v>
      </c>
      <c r="BQ165" s="95"/>
      <c r="BR165" s="41">
        <f>IF(W165,BJ165,0)</f>
        <v>23709</v>
      </c>
      <c r="BS165" s="95"/>
      <c r="BT165" s="41">
        <f>IF(AD165,BJ165,0)</f>
        <v>23709</v>
      </c>
      <c r="BU165" s="95"/>
      <c r="BV165" s="41">
        <f>IF(AJ165,BJ165,0)</f>
        <v>23709</v>
      </c>
    </row>
    <row r="166" spans="1:74" ht="11.25" x14ac:dyDescent="0.25">
      <c r="A166" s="83">
        <v>68</v>
      </c>
      <c r="B166" s="95"/>
      <c r="C166" s="83" t="s">
        <v>189</v>
      </c>
      <c r="D166" s="95"/>
      <c r="E166" s="42">
        <v>27580459</v>
      </c>
      <c r="F166" s="95"/>
      <c r="G166" s="39">
        <f>(E166/$BJ166)</f>
        <v>1566.3595524761472</v>
      </c>
      <c r="H166" s="95"/>
      <c r="I166" s="39">
        <f>IF(G$195,G166/G$195*100,0)</f>
        <v>86.27402981978824</v>
      </c>
      <c r="J166" s="95"/>
      <c r="K166" s="42">
        <v>1317218</v>
      </c>
      <c r="L166" s="95"/>
      <c r="M166" s="39">
        <f>(K166/$BJ166)</f>
        <v>74.807928214447983</v>
      </c>
      <c r="N166" s="95"/>
      <c r="O166" s="39">
        <f>IF(M$195,M166/M$195*100,0)</f>
        <v>65.144194153185595</v>
      </c>
      <c r="P166" s="95"/>
      <c r="Q166" s="42">
        <v>2730459</v>
      </c>
      <c r="R166" s="95"/>
      <c r="S166" s="39">
        <f>(Q166/$BJ166)</f>
        <v>155.06922989550205</v>
      </c>
      <c r="T166" s="95"/>
      <c r="U166" s="39">
        <f>IF(S$195,S166/S$195*100,0)</f>
        <v>121.7711701052458</v>
      </c>
      <c r="V166" s="95"/>
      <c r="W166" s="42">
        <v>3257623</v>
      </c>
      <c r="X166" s="95"/>
      <c r="Y166" s="39">
        <f>(W166/$BJ166)</f>
        <v>185.00812130849613</v>
      </c>
      <c r="Z166" s="95"/>
      <c r="AA166" s="39">
        <f>IF(Y$195,Y166/Y$195*100,0)</f>
        <v>77.939998227724232</v>
      </c>
      <c r="AB166" s="95"/>
      <c r="AC166" s="95"/>
      <c r="AD166" s="42">
        <v>1546757</v>
      </c>
      <c r="AE166" s="95"/>
      <c r="AF166" s="39">
        <f>(AD166/$BJ166)</f>
        <v>87.843991367560193</v>
      </c>
      <c r="AG166" s="95"/>
      <c r="AH166" s="39">
        <f>IF(AF$195,AF166/AF$195*100,0)</f>
        <v>84.30538725436837</v>
      </c>
      <c r="AI166" s="95"/>
      <c r="AJ166" s="42">
        <v>17000</v>
      </c>
      <c r="AK166" s="95"/>
      <c r="AL166" s="39">
        <f>(AJ166/$BJ166)</f>
        <v>0.9654702407996365</v>
      </c>
      <c r="AM166" s="95"/>
      <c r="AN166" s="39">
        <f>IF(AL$195,AL166/AL$195*100,0)</f>
        <v>117.06604693859187</v>
      </c>
      <c r="AO166" s="95"/>
      <c r="AP166" s="42">
        <f>(E166+K166+Q166+W166+AD166+AJ166)</f>
        <v>36449516</v>
      </c>
      <c r="AQ166" s="95"/>
      <c r="AR166" s="42">
        <v>21277402</v>
      </c>
      <c r="AS166" s="95"/>
      <c r="AT166" s="47">
        <f>IF($AP166,AR166/$AP166*100,0)</f>
        <v>58.374991865461254</v>
      </c>
      <c r="AU166" s="95"/>
      <c r="AV166" s="42">
        <v>7619950</v>
      </c>
      <c r="AW166" s="95"/>
      <c r="AX166" s="47">
        <f>IF($AP166,AV166/$AP166*100,0)</f>
        <v>20.905490212819284</v>
      </c>
      <c r="AY166" s="95"/>
      <c r="AZ166" s="42">
        <v>0</v>
      </c>
      <c r="BA166" s="95"/>
      <c r="BB166" s="47">
        <f>IF($AP166,AZ166/$AP166*100,0)</f>
        <v>0</v>
      </c>
      <c r="BC166" s="95"/>
      <c r="BD166" s="42">
        <v>93308</v>
      </c>
      <c r="BE166" s="95"/>
      <c r="BF166" s="42">
        <v>0</v>
      </c>
      <c r="BG166" s="95"/>
      <c r="BH166" s="83">
        <v>68</v>
      </c>
      <c r="BI166" s="95"/>
      <c r="BJ166" s="96">
        <v>17608</v>
      </c>
      <c r="BK166" s="95"/>
      <c r="BL166" s="41">
        <f>IF(E166,BJ166,0)</f>
        <v>17608</v>
      </c>
      <c r="BM166" s="95"/>
      <c r="BN166" s="41">
        <f>IF(K166,BJ166,0)</f>
        <v>17608</v>
      </c>
      <c r="BO166" s="95"/>
      <c r="BP166" s="41">
        <f>IF(Q166,BJ166,0)</f>
        <v>17608</v>
      </c>
      <c r="BQ166" s="95"/>
      <c r="BR166" s="41">
        <f>IF(W166,BJ166,0)</f>
        <v>17608</v>
      </c>
      <c r="BS166" s="95"/>
      <c r="BT166" s="41">
        <f>IF(AD166,BJ166,0)</f>
        <v>17608</v>
      </c>
      <c r="BU166" s="95"/>
      <c r="BV166" s="41">
        <f>IF(AJ166,BJ166,0)</f>
        <v>17608</v>
      </c>
    </row>
    <row r="167" spans="1:74" ht="11.25" x14ac:dyDescent="0.25">
      <c r="A167" s="83">
        <v>69</v>
      </c>
      <c r="B167" s="95"/>
      <c r="C167" s="83" t="s">
        <v>190</v>
      </c>
      <c r="D167" s="95"/>
      <c r="E167" s="42">
        <v>75264815</v>
      </c>
      <c r="F167" s="95"/>
      <c r="G167" s="39">
        <f>(E167/$BJ167)</f>
        <v>1244.0259665129502</v>
      </c>
      <c r="H167" s="95"/>
      <c r="I167" s="39">
        <f>IF(G$195,G167/G$195*100,0)</f>
        <v>68.520112870549582</v>
      </c>
      <c r="J167" s="95"/>
      <c r="K167" s="42">
        <v>4364835</v>
      </c>
      <c r="L167" s="95"/>
      <c r="M167" s="39">
        <f>(K167/$BJ167)</f>
        <v>72.14484058114742</v>
      </c>
      <c r="N167" s="95"/>
      <c r="O167" s="39">
        <f>IF(M$195,M167/M$195*100,0)</f>
        <v>62.825125814153935</v>
      </c>
      <c r="P167" s="95"/>
      <c r="Q167" s="42">
        <v>6056277</v>
      </c>
      <c r="R167" s="95"/>
      <c r="S167" s="39">
        <f>(Q167/$BJ167)</f>
        <v>100.10209748599196</v>
      </c>
      <c r="T167" s="95"/>
      <c r="U167" s="39">
        <f>IF(S$195,S167/S$195*100,0)</f>
        <v>78.607145654059877</v>
      </c>
      <c r="V167" s="95"/>
      <c r="W167" s="42">
        <v>15609991</v>
      </c>
      <c r="X167" s="95"/>
      <c r="Y167" s="39">
        <f>(W167/$BJ167)</f>
        <v>258.01211550222308</v>
      </c>
      <c r="Z167" s="95"/>
      <c r="AA167" s="39">
        <f>IF(Y$195,Y167/Y$195*100,0)</f>
        <v>108.69503285989619</v>
      </c>
      <c r="AB167" s="95"/>
      <c r="AC167" s="95"/>
      <c r="AD167" s="42">
        <v>6174129</v>
      </c>
      <c r="AE167" s="95"/>
      <c r="AF167" s="39">
        <f>(AD167/$BJ167)</f>
        <v>102.05003223087222</v>
      </c>
      <c r="AG167" s="95"/>
      <c r="AH167" s="39">
        <f>IF(AF$195,AF167/AF$195*100,0)</f>
        <v>97.939168662611394</v>
      </c>
      <c r="AI167" s="95"/>
      <c r="AJ167" s="42">
        <v>11734</v>
      </c>
      <c r="AK167" s="95"/>
      <c r="AL167" s="39">
        <f>(AJ167/$BJ167)</f>
        <v>0.19394720748417382</v>
      </c>
      <c r="AM167" s="95"/>
      <c r="AN167" s="39">
        <f>IF(AL$195,AL167/AL$195*100,0)</f>
        <v>23.516657412605831</v>
      </c>
      <c r="AO167" s="95"/>
      <c r="AP167" s="42">
        <f>(E167+K167+Q167+W167+AD167+AJ167)</f>
        <v>107481781</v>
      </c>
      <c r="AQ167" s="95"/>
      <c r="AR167" s="42">
        <v>67809382</v>
      </c>
      <c r="AS167" s="95"/>
      <c r="AT167" s="47">
        <f>IF($AP167,AR167/$AP167*100,0)</f>
        <v>63.089187180476657</v>
      </c>
      <c r="AU167" s="95"/>
      <c r="AV167" s="42">
        <v>17485266</v>
      </c>
      <c r="AW167" s="95"/>
      <c r="AX167" s="47">
        <f>IF($AP167,AV167/$AP167*100,0)</f>
        <v>16.268120826914842</v>
      </c>
      <c r="AY167" s="95"/>
      <c r="AZ167" s="42">
        <v>0</v>
      </c>
      <c r="BA167" s="95"/>
      <c r="BB167" s="47">
        <f>IF($AP167,AZ167/$AP167*100,0)</f>
        <v>0</v>
      </c>
      <c r="BC167" s="95"/>
      <c r="BD167" s="42">
        <v>534872</v>
      </c>
      <c r="BE167" s="95"/>
      <c r="BF167" s="42">
        <v>9655</v>
      </c>
      <c r="BG167" s="95"/>
      <c r="BH167" s="83">
        <v>69</v>
      </c>
      <c r="BI167" s="95"/>
      <c r="BJ167" s="96">
        <v>60501</v>
      </c>
      <c r="BK167" s="95"/>
      <c r="BL167" s="41">
        <f>IF(E167,BJ167,0)</f>
        <v>60501</v>
      </c>
      <c r="BM167" s="95"/>
      <c r="BN167" s="41">
        <f>IF(K167,BJ167,0)</f>
        <v>60501</v>
      </c>
      <c r="BO167" s="95"/>
      <c r="BP167" s="41">
        <f>IF(Q167,BJ167,0)</f>
        <v>60501</v>
      </c>
      <c r="BQ167" s="95"/>
      <c r="BR167" s="41">
        <f>IF(W167,BJ167,0)</f>
        <v>60501</v>
      </c>
      <c r="BS167" s="95"/>
      <c r="BT167" s="41">
        <f>IF(AD167,BJ167,0)</f>
        <v>60501</v>
      </c>
      <c r="BU167" s="95"/>
      <c r="BV167" s="41">
        <f>IF(AJ167,BJ167,0)</f>
        <v>60501</v>
      </c>
    </row>
    <row r="168" spans="1:74" ht="11.25" x14ac:dyDescent="0.25">
      <c r="A168" s="83">
        <v>70</v>
      </c>
      <c r="B168" s="95"/>
      <c r="C168" s="83" t="s">
        <v>191</v>
      </c>
      <c r="D168" s="95"/>
      <c r="E168" s="42">
        <v>38867469</v>
      </c>
      <c r="F168" s="95"/>
      <c r="G168" s="39">
        <f>(E168/$BJ168)</f>
        <v>1281.3592127386016</v>
      </c>
      <c r="H168" s="95"/>
      <c r="I168" s="39">
        <f>IF(G$195,G168/G$195*100,0)</f>
        <v>70.576402943317149</v>
      </c>
      <c r="J168" s="95"/>
      <c r="K168" s="42">
        <v>2376917</v>
      </c>
      <c r="L168" s="95"/>
      <c r="M168" s="39">
        <f>(K168/$BJ168)</f>
        <v>78.360762206178094</v>
      </c>
      <c r="N168" s="95"/>
      <c r="O168" s="39">
        <f>IF(M$195,M168/M$195*100,0)</f>
        <v>68.238070870207196</v>
      </c>
      <c r="P168" s="95"/>
      <c r="Q168" s="42">
        <v>6080838</v>
      </c>
      <c r="R168" s="95"/>
      <c r="S168" s="39">
        <f>(Q168/$BJ168)</f>
        <v>200.469389773514</v>
      </c>
      <c r="T168" s="95"/>
      <c r="U168" s="39">
        <f>IF(S$195,S168/S$195*100,0)</f>
        <v>157.42254075457609</v>
      </c>
      <c r="V168" s="95"/>
      <c r="W168" s="42">
        <v>6200789</v>
      </c>
      <c r="X168" s="95"/>
      <c r="Y168" s="39">
        <f>(W168/$BJ168)</f>
        <v>204.42386180067913</v>
      </c>
      <c r="Z168" s="95"/>
      <c r="AA168" s="39">
        <f>IF(Y$195,Y168/Y$195*100,0)</f>
        <v>86.119437967168807</v>
      </c>
      <c r="AB168" s="95"/>
      <c r="AC168" s="95"/>
      <c r="AD168" s="42">
        <v>4075462</v>
      </c>
      <c r="AE168" s="95"/>
      <c r="AF168" s="39">
        <f>(AD168/$BJ168)</f>
        <v>134.35736656446775</v>
      </c>
      <c r="AG168" s="95"/>
      <c r="AH168" s="39">
        <f>IF(AF$195,AF168/AF$195*100,0)</f>
        <v>128.94507230778601</v>
      </c>
      <c r="AI168" s="95"/>
      <c r="AJ168" s="42">
        <v>0</v>
      </c>
      <c r="AK168" s="95"/>
      <c r="AL168" s="39">
        <f>(AJ168/$BJ168)</f>
        <v>0</v>
      </c>
      <c r="AM168" s="95"/>
      <c r="AN168" s="39">
        <f>IF(AL$195,AL168/AL$195*100,0)</f>
        <v>0</v>
      </c>
      <c r="AO168" s="95"/>
      <c r="AP168" s="42">
        <f>(E168+K168+Q168+W168+AD168+AJ168)</f>
        <v>57601475</v>
      </c>
      <c r="AQ168" s="95"/>
      <c r="AR168" s="42">
        <v>25341174</v>
      </c>
      <c r="AS168" s="95"/>
      <c r="AT168" s="47">
        <f>IF($AP168,AR168/$AP168*100,0)</f>
        <v>43.993967168375463</v>
      </c>
      <c r="AU168" s="95"/>
      <c r="AV168" s="42">
        <v>4896769</v>
      </c>
      <c r="AW168" s="95"/>
      <c r="AX168" s="47">
        <f>IF($AP168,AV168/$AP168*100,0)</f>
        <v>8.5011173759005292</v>
      </c>
      <c r="AY168" s="95"/>
      <c r="AZ168" s="42">
        <v>60702</v>
      </c>
      <c r="BA168" s="95"/>
      <c r="BB168" s="47">
        <f>IF($AP168,AZ168/$AP168*100,0)</f>
        <v>0.10538271806407737</v>
      </c>
      <c r="BC168" s="95"/>
      <c r="BD168" s="42">
        <v>1778827</v>
      </c>
      <c r="BE168" s="95"/>
      <c r="BF168" s="42">
        <v>0</v>
      </c>
      <c r="BG168" s="95"/>
      <c r="BH168" s="83">
        <v>70</v>
      </c>
      <c r="BI168" s="95"/>
      <c r="BJ168" s="96">
        <v>30333</v>
      </c>
      <c r="BK168" s="95"/>
      <c r="BL168" s="41">
        <f>IF(E168,BJ168,0)</f>
        <v>30333</v>
      </c>
      <c r="BM168" s="95"/>
      <c r="BN168" s="41">
        <f>IF(K168,BJ168,0)</f>
        <v>30333</v>
      </c>
      <c r="BO168" s="95"/>
      <c r="BP168" s="41">
        <f>IF(Q168,BJ168,0)</f>
        <v>30333</v>
      </c>
      <c r="BQ168" s="95"/>
      <c r="BR168" s="41">
        <f>IF(W168,BJ168,0)</f>
        <v>30333</v>
      </c>
      <c r="BS168" s="95"/>
      <c r="BT168" s="41">
        <f>IF(AD168,BJ168,0)</f>
        <v>30333</v>
      </c>
      <c r="BU168" s="95"/>
      <c r="BV168" s="41">
        <f>IF(AJ168,BJ168,0)</f>
        <v>0</v>
      </c>
    </row>
    <row r="169" spans="1:74" ht="11.25" x14ac:dyDescent="0.25">
      <c r="A169" s="83">
        <v>71</v>
      </c>
      <c r="B169" s="95"/>
      <c r="C169" s="83" t="s">
        <v>192</v>
      </c>
      <c r="D169" s="95"/>
      <c r="E169" s="42">
        <v>20348092</v>
      </c>
      <c r="F169" s="95"/>
      <c r="G169" s="39">
        <f>(E169/$BJ169)</f>
        <v>907.70807869027965</v>
      </c>
      <c r="H169" s="95"/>
      <c r="I169" s="39">
        <f>IF(G$195,G169/G$195*100,0)</f>
        <v>49.995949987849556</v>
      </c>
      <c r="J169" s="95"/>
      <c r="K169" s="42">
        <v>1336380</v>
      </c>
      <c r="L169" s="95"/>
      <c r="M169" s="39">
        <f>(K169/$BJ169)</f>
        <v>59.614578221885175</v>
      </c>
      <c r="N169" s="95"/>
      <c r="O169" s="39">
        <f>IF(M$195,M169/M$195*100,0)</f>
        <v>51.913530433753039</v>
      </c>
      <c r="P169" s="95"/>
      <c r="Q169" s="42">
        <v>1284208</v>
      </c>
      <c r="R169" s="95"/>
      <c r="S169" s="39">
        <f>(Q169/$BJ169)</f>
        <v>57.287237364500157</v>
      </c>
      <c r="T169" s="95"/>
      <c r="U169" s="39">
        <f>IF(S$195,S169/S$195*100,0)</f>
        <v>44.985932610054753</v>
      </c>
      <c r="V169" s="95"/>
      <c r="W169" s="42">
        <v>1403661</v>
      </c>
      <c r="X169" s="95"/>
      <c r="Y169" s="39">
        <f>(W169/$BJ169)</f>
        <v>62.615916491948077</v>
      </c>
      <c r="Z169" s="95"/>
      <c r="AA169" s="39">
        <f>IF(Y$195,Y169/Y$195*100,0)</f>
        <v>26.37875778583804</v>
      </c>
      <c r="AB169" s="95"/>
      <c r="AC169" s="95"/>
      <c r="AD169" s="42">
        <v>4307114</v>
      </c>
      <c r="AE169" s="95"/>
      <c r="AF169" s="39">
        <f>(AD169/$BJ169)</f>
        <v>192.1360574563947</v>
      </c>
      <c r="AG169" s="95"/>
      <c r="AH169" s="39">
        <f>IF(AF$195,AF169/AF$195*100,0)</f>
        <v>184.39627431786653</v>
      </c>
      <c r="AI169" s="95"/>
      <c r="AJ169" s="42">
        <v>10797</v>
      </c>
      <c r="AK169" s="95"/>
      <c r="AL169" s="39">
        <f>(AJ169/$BJ169)</f>
        <v>0.48164339563723957</v>
      </c>
      <c r="AM169" s="95"/>
      <c r="AN169" s="39">
        <f>IF(AL$195,AL169/AL$195*100,0)</f>
        <v>58.400648698019495</v>
      </c>
      <c r="AO169" s="95"/>
      <c r="AP169" s="42">
        <f>(E169+K169+Q169+W169+AD169+AJ169)</f>
        <v>28690252</v>
      </c>
      <c r="AQ169" s="95"/>
      <c r="AR169" s="42">
        <v>15999618</v>
      </c>
      <c r="AS169" s="95"/>
      <c r="AT169" s="47">
        <f>IF($AP169,AR169/$AP169*100,0)</f>
        <v>55.766739169805824</v>
      </c>
      <c r="AU169" s="95"/>
      <c r="AV169" s="42">
        <v>3390884</v>
      </c>
      <c r="AW169" s="95"/>
      <c r="AX169" s="47">
        <f>IF($AP169,AV169/$AP169*100,0)</f>
        <v>11.818941151161726</v>
      </c>
      <c r="AY169" s="95"/>
      <c r="AZ169" s="42">
        <v>0</v>
      </c>
      <c r="BA169" s="95"/>
      <c r="BB169" s="47">
        <f>IF($AP169,AZ169/$AP169*100,0)</f>
        <v>0</v>
      </c>
      <c r="BC169" s="95"/>
      <c r="BD169" s="42">
        <v>288657</v>
      </c>
      <c r="BE169" s="95"/>
      <c r="BF169" s="42">
        <v>43</v>
      </c>
      <c r="BG169" s="95"/>
      <c r="BH169" s="83">
        <v>71</v>
      </c>
      <c r="BI169" s="95"/>
      <c r="BJ169" s="96">
        <v>22417</v>
      </c>
      <c r="BK169" s="95"/>
      <c r="BL169" s="41">
        <f>IF(E169,BJ169,0)</f>
        <v>22417</v>
      </c>
      <c r="BM169" s="95"/>
      <c r="BN169" s="41">
        <f>IF(K169,BJ169,0)</f>
        <v>22417</v>
      </c>
      <c r="BO169" s="95"/>
      <c r="BP169" s="41">
        <f>IF(Q169,BJ169,0)</f>
        <v>22417</v>
      </c>
      <c r="BQ169" s="95"/>
      <c r="BR169" s="41">
        <f>IF(W169,BJ169,0)</f>
        <v>22417</v>
      </c>
      <c r="BS169" s="95"/>
      <c r="BT169" s="41">
        <f>IF(AD169,BJ169,0)</f>
        <v>22417</v>
      </c>
      <c r="BU169" s="95"/>
      <c r="BV169" s="41">
        <f>IF(AJ169,BJ169,0)</f>
        <v>22417</v>
      </c>
    </row>
    <row r="170" spans="1:74" ht="11.25" x14ac:dyDescent="0.25">
      <c r="A170" s="83">
        <v>72</v>
      </c>
      <c r="B170" s="95"/>
      <c r="C170" s="83" t="s">
        <v>193</v>
      </c>
      <c r="D170" s="95"/>
      <c r="E170" s="42">
        <v>60477841</v>
      </c>
      <c r="F170" s="95"/>
      <c r="G170" s="39">
        <f>(E170/$BJ170)</f>
        <v>1406.1344106021854</v>
      </c>
      <c r="H170" s="95"/>
      <c r="I170" s="39">
        <f>IF(G$195,G170/G$195*100,0)</f>
        <v>77.448936854343771</v>
      </c>
      <c r="J170" s="95"/>
      <c r="K170" s="42">
        <v>4383199</v>
      </c>
      <c r="L170" s="95"/>
      <c r="M170" s="39">
        <f>(K170/$BJ170)</f>
        <v>101.91116019530342</v>
      </c>
      <c r="N170" s="95"/>
      <c r="O170" s="39">
        <f>IF(M$195,M170/M$195*100,0)</f>
        <v>88.746213998973474</v>
      </c>
      <c r="P170" s="95"/>
      <c r="Q170" s="42">
        <v>5291572</v>
      </c>
      <c r="R170" s="95"/>
      <c r="S170" s="39">
        <f>(Q170/$BJ170)</f>
        <v>123.0312020460358</v>
      </c>
      <c r="T170" s="95"/>
      <c r="U170" s="39">
        <f>IF(S$195,S170/S$195*100,0)</f>
        <v>96.61267707782207</v>
      </c>
      <c r="V170" s="95"/>
      <c r="W170" s="42">
        <v>6742114</v>
      </c>
      <c r="X170" s="95"/>
      <c r="Y170" s="39">
        <f>(W170/$BJ170)</f>
        <v>156.75689374564055</v>
      </c>
      <c r="Z170" s="95"/>
      <c r="AA170" s="39">
        <f>IF(Y$195,Y170/Y$195*100,0)</f>
        <v>66.038355150616354</v>
      </c>
      <c r="AB170" s="95"/>
      <c r="AC170" s="95"/>
      <c r="AD170" s="42">
        <v>4804694</v>
      </c>
      <c r="AE170" s="95"/>
      <c r="AF170" s="39">
        <f>(AD170/$BJ170)</f>
        <v>111.71109044408277</v>
      </c>
      <c r="AG170" s="95"/>
      <c r="AH170" s="39">
        <f>IF(AF$195,AF170/AF$195*100,0)</f>
        <v>107.2110521605246</v>
      </c>
      <c r="AI170" s="95"/>
      <c r="AJ170" s="42">
        <v>0</v>
      </c>
      <c r="AK170" s="95"/>
      <c r="AL170" s="39">
        <f>(AJ170/$BJ170)</f>
        <v>0</v>
      </c>
      <c r="AM170" s="95"/>
      <c r="AN170" s="39">
        <f>IF(AL$195,AL170/AL$195*100,0)</f>
        <v>0</v>
      </c>
      <c r="AO170" s="95"/>
      <c r="AP170" s="42">
        <f>(E170+K170+Q170+W170+AD170+AJ170)</f>
        <v>81699420</v>
      </c>
      <c r="AQ170" s="95"/>
      <c r="AR170" s="42">
        <v>48413929</v>
      </c>
      <c r="AS170" s="95"/>
      <c r="AT170" s="47">
        <f>IF($AP170,AR170/$AP170*100,0)</f>
        <v>59.258595715856977</v>
      </c>
      <c r="AU170" s="95"/>
      <c r="AV170" s="42">
        <v>10326602</v>
      </c>
      <c r="AW170" s="95"/>
      <c r="AX170" s="47">
        <f>IF($AP170,AV170/$AP170*100,0)</f>
        <v>12.639749462113684</v>
      </c>
      <c r="AY170" s="95"/>
      <c r="AZ170" s="42">
        <v>5777683</v>
      </c>
      <c r="BA170" s="95"/>
      <c r="BB170" s="47">
        <f>IF($AP170,AZ170/$AP170*100,0)</f>
        <v>7.0718776216526376</v>
      </c>
      <c r="BC170" s="95"/>
      <c r="BD170" s="42">
        <v>431799</v>
      </c>
      <c r="BE170" s="95"/>
      <c r="BF170" s="42">
        <v>2509</v>
      </c>
      <c r="BG170" s="95"/>
      <c r="BH170" s="83">
        <v>72</v>
      </c>
      <c r="BI170" s="95"/>
      <c r="BJ170" s="96">
        <v>43010</v>
      </c>
      <c r="BK170" s="95"/>
      <c r="BL170" s="41">
        <f>IF(E170,BJ170,0)</f>
        <v>43010</v>
      </c>
      <c r="BM170" s="95"/>
      <c r="BN170" s="41">
        <f>IF(K170,BJ170,0)</f>
        <v>43010</v>
      </c>
      <c r="BO170" s="95"/>
      <c r="BP170" s="41">
        <f>IF(Q170,BJ170,0)</f>
        <v>43010</v>
      </c>
      <c r="BQ170" s="95"/>
      <c r="BR170" s="41">
        <f>IF(W170,BJ170,0)</f>
        <v>43010</v>
      </c>
      <c r="BS170" s="95"/>
      <c r="BT170" s="41">
        <f>IF(AD170,BJ170,0)</f>
        <v>43010</v>
      </c>
      <c r="BU170" s="95"/>
      <c r="BV170" s="41">
        <f>IF(AJ170,BJ170,0)</f>
        <v>0</v>
      </c>
    </row>
    <row r="171" spans="1:74" ht="11.25" x14ac:dyDescent="0.25">
      <c r="A171" s="83">
        <v>73</v>
      </c>
      <c r="B171" s="95"/>
      <c r="C171" s="83" t="s">
        <v>194</v>
      </c>
      <c r="D171" s="95"/>
      <c r="E171" s="42">
        <v>1000441000</v>
      </c>
      <c r="F171" s="95"/>
      <c r="G171" s="39">
        <f>(E171/$BJ171)</f>
        <v>2074.7256347935727</v>
      </c>
      <c r="H171" s="95"/>
      <c r="I171" s="39">
        <f>IF(G$195,G171/G$195*100,0)</f>
        <v>114.27449144808375</v>
      </c>
      <c r="J171" s="95"/>
      <c r="K171" s="42">
        <v>74110000</v>
      </c>
      <c r="L171" s="95"/>
      <c r="M171" s="39">
        <f>(K171/$BJ171)</f>
        <v>153.69013944305729</v>
      </c>
      <c r="N171" s="95"/>
      <c r="O171" s="39">
        <f>IF(M$195,M171/M$195*100,0)</f>
        <v>133.83635294119838</v>
      </c>
      <c r="P171" s="95"/>
      <c r="Q171" s="42">
        <v>73067000</v>
      </c>
      <c r="R171" s="95"/>
      <c r="S171" s="39">
        <f>(Q171/$BJ171)</f>
        <v>151.52715448233528</v>
      </c>
      <c r="T171" s="95"/>
      <c r="U171" s="39">
        <f>IF(S$195,S171/S$195*100,0)</f>
        <v>118.98968555184344</v>
      </c>
      <c r="V171" s="95"/>
      <c r="W171" s="42">
        <v>101266000</v>
      </c>
      <c r="X171" s="95"/>
      <c r="Y171" s="39">
        <f>(W171/$BJ171)</f>
        <v>210.00655324302576</v>
      </c>
      <c r="Z171" s="95"/>
      <c r="AA171" s="39">
        <f>IF(Y$195,Y171/Y$195*100,0)</f>
        <v>88.471307485355439</v>
      </c>
      <c r="AB171" s="95"/>
      <c r="AC171" s="95"/>
      <c r="AD171" s="42">
        <v>51903000</v>
      </c>
      <c r="AE171" s="95"/>
      <c r="AF171" s="39">
        <f>(AD171/$BJ171)</f>
        <v>107.63701669832685</v>
      </c>
      <c r="AG171" s="95"/>
      <c r="AH171" s="39">
        <f>IF(AF$195,AF171/AF$195*100,0)</f>
        <v>103.30109361365412</v>
      </c>
      <c r="AI171" s="95"/>
      <c r="AJ171" s="42">
        <v>0</v>
      </c>
      <c r="AK171" s="95"/>
      <c r="AL171" s="39">
        <f>(AJ171/$BJ171)</f>
        <v>0</v>
      </c>
      <c r="AM171" s="95"/>
      <c r="AN171" s="39">
        <f>IF(AL$195,AL171/AL$195*100,0)</f>
        <v>0</v>
      </c>
      <c r="AO171" s="95"/>
      <c r="AP171" s="42">
        <f>(E171+K171+Q171+W171+AD171+AJ171)</f>
        <v>1300787000</v>
      </c>
      <c r="AQ171" s="95"/>
      <c r="AR171" s="42">
        <v>637903000</v>
      </c>
      <c r="AS171" s="95"/>
      <c r="AT171" s="47">
        <f>IF($AP171,AR171/$AP171*100,0)</f>
        <v>49.039773613973694</v>
      </c>
      <c r="AU171" s="95"/>
      <c r="AV171" s="42">
        <v>105354000</v>
      </c>
      <c r="AW171" s="95"/>
      <c r="AX171" s="47">
        <f>IF($AP171,AV171/$AP171*100,0)</f>
        <v>8.09925068439337</v>
      </c>
      <c r="AY171" s="95"/>
      <c r="AZ171" s="42">
        <v>5490000</v>
      </c>
      <c r="BA171" s="95"/>
      <c r="BB171" s="47">
        <f>IF($AP171,AZ171/$AP171*100,0)</f>
        <v>0.42205218840594189</v>
      </c>
      <c r="BC171" s="95"/>
      <c r="BD171" s="42">
        <v>6112000</v>
      </c>
      <c r="BE171" s="95"/>
      <c r="BF171" s="42">
        <v>15085</v>
      </c>
      <c r="BG171" s="95"/>
      <c r="BH171" s="83">
        <v>73</v>
      </c>
      <c r="BI171" s="95"/>
      <c r="BJ171" s="96">
        <v>482204</v>
      </c>
      <c r="BK171" s="95"/>
      <c r="BL171" s="41">
        <f>IF(E171,BJ171,0)</f>
        <v>482204</v>
      </c>
      <c r="BM171" s="95"/>
      <c r="BN171" s="41">
        <f>IF(K171,BJ171,0)</f>
        <v>482204</v>
      </c>
      <c r="BO171" s="95"/>
      <c r="BP171" s="41">
        <f>IF(Q171,BJ171,0)</f>
        <v>482204</v>
      </c>
      <c r="BQ171" s="95"/>
      <c r="BR171" s="41">
        <f>IF(W171,BJ171,0)</f>
        <v>482204</v>
      </c>
      <c r="BS171" s="95"/>
      <c r="BT171" s="41">
        <f>IF(AD171,BJ171,0)</f>
        <v>482204</v>
      </c>
      <c r="BU171" s="95"/>
      <c r="BV171" s="41">
        <f>IF(AJ171,BJ171,0)</f>
        <v>0</v>
      </c>
    </row>
    <row r="172" spans="1:74" ht="11.25" x14ac:dyDescent="0.25">
      <c r="A172" s="83">
        <v>74</v>
      </c>
      <c r="B172" s="95"/>
      <c r="C172" s="83" t="s">
        <v>195</v>
      </c>
      <c r="D172" s="95"/>
      <c r="E172" s="42">
        <v>0</v>
      </c>
      <c r="F172" s="95"/>
      <c r="G172" s="39">
        <v>0</v>
      </c>
      <c r="H172" s="95"/>
      <c r="I172" s="39">
        <f>IF(G$195,G172/G$195*100,0)</f>
        <v>0</v>
      </c>
      <c r="J172" s="95"/>
      <c r="K172" s="42">
        <v>0</v>
      </c>
      <c r="L172" s="95"/>
      <c r="M172" s="39">
        <v>0</v>
      </c>
      <c r="N172" s="95"/>
      <c r="O172" s="39">
        <f>IF(M$195,M172/M$195*100,0)</f>
        <v>0</v>
      </c>
      <c r="P172" s="95"/>
      <c r="Q172" s="42">
        <v>0</v>
      </c>
      <c r="R172" s="95"/>
      <c r="S172" s="39">
        <v>0</v>
      </c>
      <c r="T172" s="95"/>
      <c r="U172" s="39">
        <f>IF(S$195,S172/S$195*100,0)</f>
        <v>0</v>
      </c>
      <c r="V172" s="95"/>
      <c r="W172" s="42">
        <v>0</v>
      </c>
      <c r="X172" s="95"/>
      <c r="Y172" s="39">
        <v>0</v>
      </c>
      <c r="Z172" s="95"/>
      <c r="AA172" s="39">
        <f>IF(Y$195,Y172/Y$195*100,0)</f>
        <v>0</v>
      </c>
      <c r="AB172" s="95"/>
      <c r="AC172" s="95"/>
      <c r="AD172" s="42">
        <v>0</v>
      </c>
      <c r="AE172" s="95"/>
      <c r="AF172" s="39">
        <v>0</v>
      </c>
      <c r="AG172" s="95"/>
      <c r="AH172" s="39">
        <f>IF(AF$195,AF172/AF$195*100,0)</f>
        <v>0</v>
      </c>
      <c r="AI172" s="95"/>
      <c r="AJ172" s="42">
        <v>0</v>
      </c>
      <c r="AK172" s="95"/>
      <c r="AL172" s="39">
        <v>0</v>
      </c>
      <c r="AM172" s="95"/>
      <c r="AN172" s="39">
        <f>IF(AL$195,AL172/AL$195*100,0)</f>
        <v>0</v>
      </c>
      <c r="AO172" s="95"/>
      <c r="AP172" s="42">
        <f>(E172+K172+Q172+W172+AD172+AJ172)</f>
        <v>0</v>
      </c>
      <c r="AQ172" s="95"/>
      <c r="AR172" s="42">
        <v>0</v>
      </c>
      <c r="AS172" s="95"/>
      <c r="AT172" s="47">
        <f>IF($AP172,AR172/$AP172*100,0)</f>
        <v>0</v>
      </c>
      <c r="AU172" s="95"/>
      <c r="AV172" s="42">
        <v>0</v>
      </c>
      <c r="AW172" s="95"/>
      <c r="AX172" s="47">
        <f>IF($AP172,AV172/$AP172*100,0)</f>
        <v>0</v>
      </c>
      <c r="AY172" s="95"/>
      <c r="AZ172" s="42">
        <v>0</v>
      </c>
      <c r="BA172" s="95"/>
      <c r="BB172" s="47">
        <f>IF($AP172,AZ172/$AP172*100,0)</f>
        <v>0</v>
      </c>
      <c r="BC172" s="95"/>
      <c r="BD172" s="42">
        <v>0</v>
      </c>
      <c r="BE172" s="95"/>
      <c r="BF172" s="42">
        <v>0</v>
      </c>
      <c r="BG172" s="95"/>
      <c r="BH172" s="83">
        <v>74</v>
      </c>
      <c r="BI172" s="95"/>
      <c r="BJ172" s="96">
        <v>0</v>
      </c>
      <c r="BK172" s="95"/>
      <c r="BL172" s="41">
        <f>IF(E172,BJ172,0)</f>
        <v>0</v>
      </c>
      <c r="BM172" s="95"/>
      <c r="BN172" s="41">
        <f>IF(K172,BJ172,0)</f>
        <v>0</v>
      </c>
      <c r="BO172" s="95"/>
      <c r="BP172" s="41">
        <f>IF(Q172,BJ172,0)</f>
        <v>0</v>
      </c>
      <c r="BQ172" s="95"/>
      <c r="BR172" s="41">
        <f>IF(W172,BJ172,0)</f>
        <v>0</v>
      </c>
      <c r="BS172" s="95"/>
      <c r="BT172" s="41">
        <f>IF(AD172,BJ172,0)</f>
        <v>0</v>
      </c>
      <c r="BU172" s="95"/>
      <c r="BV172" s="41">
        <f>IF(AJ172,BJ172,0)</f>
        <v>0</v>
      </c>
    </row>
    <row r="173" spans="1:74" ht="11.25" x14ac:dyDescent="0.25">
      <c r="A173" s="83">
        <v>75</v>
      </c>
      <c r="B173" s="95"/>
      <c r="C173" s="83" t="s">
        <v>196</v>
      </c>
      <c r="D173" s="95"/>
      <c r="E173" s="42">
        <v>9995366</v>
      </c>
      <c r="F173" s="95"/>
      <c r="G173" s="39">
        <f>(E173/$BJ173)</f>
        <v>1360.2838867719108</v>
      </c>
      <c r="H173" s="95"/>
      <c r="I173" s="39">
        <f>IF(G$195,G173/G$195*100,0)</f>
        <v>74.923520864169163</v>
      </c>
      <c r="J173" s="95"/>
      <c r="K173" s="42">
        <v>1896536</v>
      </c>
      <c r="L173" s="95"/>
      <c r="M173" s="39">
        <f>(K173/$BJ173)</f>
        <v>258.10234077299947</v>
      </c>
      <c r="N173" s="95"/>
      <c r="O173" s="39">
        <f>IF(M$195,M173/M$195*100,0)</f>
        <v>224.76052204665407</v>
      </c>
      <c r="P173" s="95"/>
      <c r="Q173" s="42">
        <v>1021929</v>
      </c>
      <c r="R173" s="95"/>
      <c r="S173" s="39">
        <f>(Q173/$BJ173)</f>
        <v>139.0758029395754</v>
      </c>
      <c r="T173" s="95"/>
      <c r="U173" s="39">
        <f>IF(S$195,S173/S$195*100,0)</f>
        <v>109.2120162632594</v>
      </c>
      <c r="V173" s="95"/>
      <c r="W173" s="42">
        <v>1404916</v>
      </c>
      <c r="X173" s="95"/>
      <c r="Y173" s="39">
        <f>(W173/$BJ173)</f>
        <v>191.19706042460533</v>
      </c>
      <c r="Z173" s="95"/>
      <c r="AA173" s="39">
        <f>IF(Y$195,Y173/Y$195*100,0)</f>
        <v>80.547267034787623</v>
      </c>
      <c r="AB173" s="95"/>
      <c r="AC173" s="95"/>
      <c r="AD173" s="42">
        <v>898229</v>
      </c>
      <c r="AE173" s="95"/>
      <c r="AF173" s="39">
        <f>(AD173/$BJ173)</f>
        <v>122.24129014697877</v>
      </c>
      <c r="AG173" s="95"/>
      <c r="AH173" s="39">
        <f>IF(AF$195,AF173/AF$195*100,0)</f>
        <v>117.31706567377576</v>
      </c>
      <c r="AI173" s="95"/>
      <c r="AJ173" s="42">
        <v>7638</v>
      </c>
      <c r="AK173" s="95"/>
      <c r="AL173" s="39">
        <f>(AJ173/$BJ173)</f>
        <v>1.0394665215024497</v>
      </c>
      <c r="AM173" s="95"/>
      <c r="AN173" s="39">
        <f>IF(AL$195,AL173/AL$195*100,0)</f>
        <v>126.03830905913344</v>
      </c>
      <c r="AO173" s="95"/>
      <c r="AP173" s="42">
        <f>(E173+K173+Q173+W173+AD173+AJ173)</f>
        <v>15224614</v>
      </c>
      <c r="AQ173" s="95"/>
      <c r="AR173" s="42">
        <v>3406461</v>
      </c>
      <c r="AS173" s="95"/>
      <c r="AT173" s="47">
        <f>IF($AP173,AR173/$AP173*100,0)</f>
        <v>22.374695345313846</v>
      </c>
      <c r="AU173" s="95"/>
      <c r="AV173" s="42">
        <v>1782440</v>
      </c>
      <c r="AW173" s="95"/>
      <c r="AX173" s="47">
        <f>IF($AP173,AV173/$AP173*100,0)</f>
        <v>11.707620304856334</v>
      </c>
      <c r="AY173" s="95"/>
      <c r="AZ173" s="42">
        <v>0</v>
      </c>
      <c r="BA173" s="95"/>
      <c r="BB173" s="47">
        <f>IF($AP173,AZ173/$AP173*100,0)</f>
        <v>0</v>
      </c>
      <c r="BC173" s="95"/>
      <c r="BD173" s="42">
        <v>343582</v>
      </c>
      <c r="BE173" s="95"/>
      <c r="BF173" s="42">
        <v>913</v>
      </c>
      <c r="BG173" s="95"/>
      <c r="BH173" s="83">
        <v>75</v>
      </c>
      <c r="BI173" s="95"/>
      <c r="BJ173" s="96">
        <v>7348</v>
      </c>
      <c r="BK173" s="95"/>
      <c r="BL173" s="41">
        <f>IF(E173,BJ173,0)</f>
        <v>7348</v>
      </c>
      <c r="BM173" s="95"/>
      <c r="BN173" s="41">
        <f>IF(K173,BJ173,0)</f>
        <v>7348</v>
      </c>
      <c r="BO173" s="95"/>
      <c r="BP173" s="41">
        <f>IF(Q173,BJ173,0)</f>
        <v>7348</v>
      </c>
      <c r="BQ173" s="95"/>
      <c r="BR173" s="41">
        <f>IF(W173,BJ173,0)</f>
        <v>7348</v>
      </c>
      <c r="BS173" s="95"/>
      <c r="BT173" s="41">
        <f>IF(AD173,BJ173,0)</f>
        <v>7348</v>
      </c>
      <c r="BU173" s="95"/>
      <c r="BV173" s="41">
        <f>IF(AJ173,BJ173,0)</f>
        <v>7348</v>
      </c>
    </row>
    <row r="174" spans="1:74" ht="11.25" x14ac:dyDescent="0.25">
      <c r="A174" s="83">
        <v>76</v>
      </c>
      <c r="B174" s="95"/>
      <c r="C174" s="83" t="s">
        <v>113</v>
      </c>
      <c r="D174" s="95"/>
      <c r="E174" s="42">
        <v>13818402</v>
      </c>
      <c r="F174" s="95"/>
      <c r="G174" s="39">
        <f>(E174/$BJ174)</f>
        <v>1548.6273674773058</v>
      </c>
      <c r="H174" s="95"/>
      <c r="I174" s="39">
        <f>IF(G$195,G174/G$195*100,0)</f>
        <v>85.297353005744071</v>
      </c>
      <c r="J174" s="95"/>
      <c r="K174" s="42">
        <v>1146586</v>
      </c>
      <c r="L174" s="95"/>
      <c r="M174" s="39">
        <f>(K174/$BJ174)</f>
        <v>128.49781463633306</v>
      </c>
      <c r="N174" s="95"/>
      <c r="O174" s="39">
        <f>IF(M$195,M174/M$195*100,0)</f>
        <v>111.89838810844957</v>
      </c>
      <c r="P174" s="95"/>
      <c r="Q174" s="42">
        <v>1564211</v>
      </c>
      <c r="R174" s="95"/>
      <c r="S174" s="39">
        <f>(Q174/$BJ174)</f>
        <v>175.30101983637789</v>
      </c>
      <c r="T174" s="95"/>
      <c r="U174" s="39">
        <f>IF(S$195,S174/S$195*100,0)</f>
        <v>137.65858204431456</v>
      </c>
      <c r="V174" s="95"/>
      <c r="W174" s="42">
        <v>1622564</v>
      </c>
      <c r="X174" s="95"/>
      <c r="Y174" s="39">
        <f>(W174/$BJ174)</f>
        <v>181.8406365572117</v>
      </c>
      <c r="Z174" s="95"/>
      <c r="AA174" s="39">
        <f>IF(Y$195,Y174/Y$195*100,0)</f>
        <v>76.605604071643924</v>
      </c>
      <c r="AB174" s="95"/>
      <c r="AC174" s="95"/>
      <c r="AD174" s="42">
        <v>1105153</v>
      </c>
      <c r="AE174" s="95"/>
      <c r="AF174" s="39">
        <f>(AD174/$BJ174)</f>
        <v>123.85442115880309</v>
      </c>
      <c r="AG174" s="95"/>
      <c r="AH174" s="39">
        <f>IF(AF$195,AF174/AF$195*100,0)</f>
        <v>118.86521521168601</v>
      </c>
      <c r="AI174" s="95"/>
      <c r="AJ174" s="42">
        <v>29892</v>
      </c>
      <c r="AK174" s="95"/>
      <c r="AL174" s="39">
        <f>(AJ174/$BJ174)</f>
        <v>3.3499943965034182</v>
      </c>
      <c r="AM174" s="95"/>
      <c r="AN174" s="39">
        <f>IF(AL$195,AL174/AL$195*100,0)</f>
        <v>406.19646747504027</v>
      </c>
      <c r="AO174" s="95"/>
      <c r="AP174" s="42">
        <f>(E174+K174+Q174+W174+AD174+AJ174)</f>
        <v>19286808</v>
      </c>
      <c r="AQ174" s="95"/>
      <c r="AR174" s="42">
        <v>10959692</v>
      </c>
      <c r="AS174" s="95"/>
      <c r="AT174" s="47">
        <f>IF($AP174,AR174/$AP174*100,0)</f>
        <v>56.824809994479132</v>
      </c>
      <c r="AU174" s="95"/>
      <c r="AV174" s="42">
        <v>3368005</v>
      </c>
      <c r="AW174" s="95"/>
      <c r="AX174" s="47">
        <f>IF($AP174,AV174/$AP174*100,0)</f>
        <v>17.462739298280979</v>
      </c>
      <c r="AY174" s="95"/>
      <c r="AZ174" s="42">
        <v>20946</v>
      </c>
      <c r="BA174" s="95"/>
      <c r="BB174" s="47">
        <f>IF($AP174,AZ174/$AP174*100,0)</f>
        <v>0.10860272990740613</v>
      </c>
      <c r="BC174" s="95"/>
      <c r="BD174" s="42">
        <v>14703</v>
      </c>
      <c r="BE174" s="95"/>
      <c r="BF174" s="42">
        <v>0</v>
      </c>
      <c r="BG174" s="95"/>
      <c r="BH174" s="83">
        <v>76</v>
      </c>
      <c r="BI174" s="95"/>
      <c r="BJ174" s="96">
        <v>8923</v>
      </c>
      <c r="BK174" s="95"/>
      <c r="BL174" s="41">
        <f>IF(E174,BJ174,0)</f>
        <v>8923</v>
      </c>
      <c r="BM174" s="95"/>
      <c r="BN174" s="41">
        <f>IF(K174,BJ174,0)</f>
        <v>8923</v>
      </c>
      <c r="BO174" s="95"/>
      <c r="BP174" s="41">
        <f>IF(Q174,BJ174,0)</f>
        <v>8923</v>
      </c>
      <c r="BQ174" s="95"/>
      <c r="BR174" s="41">
        <f>IF(W174,BJ174,0)</f>
        <v>8923</v>
      </c>
      <c r="BS174" s="95"/>
      <c r="BT174" s="41">
        <f>IF(AD174,BJ174,0)</f>
        <v>8923</v>
      </c>
      <c r="BU174" s="95"/>
      <c r="BV174" s="41">
        <f>IF(AJ174,BJ174,0)</f>
        <v>8923</v>
      </c>
    </row>
    <row r="175" spans="1:74" ht="11.25" x14ac:dyDescent="0.25">
      <c r="A175" s="83">
        <v>77</v>
      </c>
      <c r="B175" s="95"/>
      <c r="C175" s="83" t="s">
        <v>114</v>
      </c>
      <c r="D175" s="95"/>
      <c r="E175" s="42">
        <v>130523301</v>
      </c>
      <c r="F175" s="95"/>
      <c r="G175" s="39">
        <f>(E175/$BJ175)</f>
        <v>1346.5866871627686</v>
      </c>
      <c r="H175" s="95"/>
      <c r="I175" s="39">
        <f>IF(G$195,G175/G$195*100,0)</f>
        <v>74.169088329404943</v>
      </c>
      <c r="J175" s="95"/>
      <c r="K175" s="42">
        <v>6883935</v>
      </c>
      <c r="L175" s="95"/>
      <c r="M175" s="39">
        <f>(K175/$BJ175)</f>
        <v>71.020386055772775</v>
      </c>
      <c r="N175" s="95"/>
      <c r="O175" s="39">
        <f>IF(M$195,M175/M$195*100,0)</f>
        <v>61.84592901421788</v>
      </c>
      <c r="P175" s="95"/>
      <c r="Q175" s="42">
        <v>7452560</v>
      </c>
      <c r="R175" s="95"/>
      <c r="S175" s="39">
        <f>(Q175/$BJ175)</f>
        <v>76.886793426116029</v>
      </c>
      <c r="T175" s="95"/>
      <c r="U175" s="39">
        <f>IF(S$195,S175/S$195*100,0)</f>
        <v>60.376870430373131</v>
      </c>
      <c r="V175" s="95"/>
      <c r="W175" s="42">
        <v>17078671</v>
      </c>
      <c r="X175" s="95"/>
      <c r="Y175" s="39">
        <f>(W175/$BJ175)</f>
        <v>176.19774267763003</v>
      </c>
      <c r="Z175" s="95"/>
      <c r="AA175" s="39">
        <f>IF(Y$195,Y175/Y$195*100,0)</f>
        <v>74.228372543302186</v>
      </c>
      <c r="AB175" s="95"/>
      <c r="AC175" s="95"/>
      <c r="AD175" s="42">
        <v>22904421</v>
      </c>
      <c r="AE175" s="95"/>
      <c r="AF175" s="39">
        <f>(AD175/$BJ175)</f>
        <v>236.30101414437371</v>
      </c>
      <c r="AG175" s="95"/>
      <c r="AH175" s="39">
        <f>IF(AF$195,AF175/AF$195*100,0)</f>
        <v>226.78214179368643</v>
      </c>
      <c r="AI175" s="95"/>
      <c r="AJ175" s="42">
        <v>0</v>
      </c>
      <c r="AK175" s="95"/>
      <c r="AL175" s="39">
        <f>(AJ175/$BJ175)</f>
        <v>0</v>
      </c>
      <c r="AM175" s="95"/>
      <c r="AN175" s="39">
        <f>IF(AL$195,AL175/AL$195*100,0)</f>
        <v>0</v>
      </c>
      <c r="AO175" s="95"/>
      <c r="AP175" s="42">
        <f>(E175+K175+Q175+W175+AD175+AJ175)</f>
        <v>184842888</v>
      </c>
      <c r="AQ175" s="95"/>
      <c r="AR175" s="42">
        <v>90013446</v>
      </c>
      <c r="AS175" s="95"/>
      <c r="AT175" s="47">
        <f>IF($AP175,AR175/$AP175*100,0)</f>
        <v>48.697273113369668</v>
      </c>
      <c r="AU175" s="95"/>
      <c r="AV175" s="42">
        <v>23048556</v>
      </c>
      <c r="AW175" s="95"/>
      <c r="AX175" s="47">
        <f>IF($AP175,AV175/$AP175*100,0)</f>
        <v>12.469268495740014</v>
      </c>
      <c r="AY175" s="95"/>
      <c r="AZ175" s="42">
        <v>55438</v>
      </c>
      <c r="BA175" s="95"/>
      <c r="BB175" s="47">
        <f>IF($AP175,AZ175/$AP175*100,0)</f>
        <v>2.999195727779367E-2</v>
      </c>
      <c r="BC175" s="95"/>
      <c r="BD175" s="42">
        <v>863722</v>
      </c>
      <c r="BE175" s="95"/>
      <c r="BF175" s="42">
        <v>17160</v>
      </c>
      <c r="BG175" s="95"/>
      <c r="BH175" s="83">
        <v>77</v>
      </c>
      <c r="BI175" s="95"/>
      <c r="BJ175" s="96">
        <v>96929</v>
      </c>
      <c r="BK175" s="95"/>
      <c r="BL175" s="41">
        <f>IF(E175,BJ175,0)</f>
        <v>96929</v>
      </c>
      <c r="BM175" s="95"/>
      <c r="BN175" s="41">
        <f>IF(K175,BJ175,0)</f>
        <v>96929</v>
      </c>
      <c r="BO175" s="95"/>
      <c r="BP175" s="41">
        <f>IF(Q175,BJ175,0)</f>
        <v>96929</v>
      </c>
      <c r="BQ175" s="95"/>
      <c r="BR175" s="41">
        <f>IF(W175,BJ175,0)</f>
        <v>96929</v>
      </c>
      <c r="BS175" s="95"/>
      <c r="BT175" s="41">
        <f>IF(AD175,BJ175,0)</f>
        <v>96929</v>
      </c>
      <c r="BU175" s="95"/>
      <c r="BV175" s="41">
        <f>IF(AJ175,BJ175,0)</f>
        <v>0</v>
      </c>
    </row>
    <row r="176" spans="1:74" ht="11.25" x14ac:dyDescent="0.25">
      <c r="A176" s="83">
        <v>78</v>
      </c>
      <c r="B176" s="95"/>
      <c r="C176" s="83" t="s">
        <v>197</v>
      </c>
      <c r="D176" s="95"/>
      <c r="E176" s="42">
        <v>26076971</v>
      </c>
      <c r="F176" s="95"/>
      <c r="G176" s="39">
        <f>(E176/$BJ176)</f>
        <v>1151.3011479028698</v>
      </c>
      <c r="H176" s="95"/>
      <c r="I176" s="39">
        <f>IF(G$195,G176/G$195*100,0)</f>
        <v>63.41289227540954</v>
      </c>
      <c r="J176" s="95"/>
      <c r="K176" s="42">
        <v>2241460</v>
      </c>
      <c r="L176" s="95"/>
      <c r="M176" s="39">
        <f>(K176/$BJ176)</f>
        <v>98.960706401766004</v>
      </c>
      <c r="N176" s="95"/>
      <c r="O176" s="39">
        <f>IF(M$195,M176/M$195*100,0)</f>
        <v>86.17690163658294</v>
      </c>
      <c r="P176" s="95"/>
      <c r="Q176" s="42">
        <v>2946718</v>
      </c>
      <c r="R176" s="95"/>
      <c r="S176" s="39">
        <f>(Q176/$BJ176)</f>
        <v>130.09792494481235</v>
      </c>
      <c r="T176" s="95"/>
      <c r="U176" s="39">
        <f>IF(S$195,S176/S$195*100,0)</f>
        <v>102.16196056090536</v>
      </c>
      <c r="V176" s="95"/>
      <c r="W176" s="42">
        <v>5801692</v>
      </c>
      <c r="X176" s="95"/>
      <c r="Y176" s="39">
        <f>(W176/$BJ176)</f>
        <v>256.14534216335539</v>
      </c>
      <c r="Z176" s="95"/>
      <c r="AA176" s="39">
        <f>IF(Y$195,Y176/Y$195*100,0)</f>
        <v>107.90860083899967</v>
      </c>
      <c r="AB176" s="95"/>
      <c r="AC176" s="95"/>
      <c r="AD176" s="42">
        <v>2128200</v>
      </c>
      <c r="AE176" s="95"/>
      <c r="AF176" s="39">
        <f>(AD176/$BJ176)</f>
        <v>93.960264900662253</v>
      </c>
      <c r="AG176" s="95"/>
      <c r="AH176" s="39">
        <f>IF(AF$195,AF176/AF$195*100,0)</f>
        <v>90.175280012363331</v>
      </c>
      <c r="AI176" s="95"/>
      <c r="AJ176" s="42">
        <v>75046</v>
      </c>
      <c r="AK176" s="95"/>
      <c r="AL176" s="39">
        <f>(AJ176/$BJ176)</f>
        <v>3.3132891832229578</v>
      </c>
      <c r="AM176" s="95"/>
      <c r="AN176" s="39">
        <f>IF(AL$195,AL176/AL$195*100,0)</f>
        <v>401.74585466565685</v>
      </c>
      <c r="AO176" s="95"/>
      <c r="AP176" s="42">
        <f>(E176+K176+Q176+W176+AD176+AJ176)</f>
        <v>39270087</v>
      </c>
      <c r="AQ176" s="95"/>
      <c r="AR176" s="42">
        <v>15818383</v>
      </c>
      <c r="AS176" s="95"/>
      <c r="AT176" s="47">
        <f>IF($AP176,AR176/$AP176*100,0)</f>
        <v>40.280998104231344</v>
      </c>
      <c r="AU176" s="95"/>
      <c r="AV176" s="42">
        <v>4833196</v>
      </c>
      <c r="AW176" s="95"/>
      <c r="AX176" s="47">
        <f>IF($AP176,AV176/$AP176*100,0)</f>
        <v>12.307576502186002</v>
      </c>
      <c r="AY176" s="95"/>
      <c r="AZ176" s="42">
        <v>94574</v>
      </c>
      <c r="BA176" s="95"/>
      <c r="BB176" s="47">
        <f>IF($AP176,AZ176/$AP176*100,0)</f>
        <v>0.24082961670036535</v>
      </c>
      <c r="BC176" s="95"/>
      <c r="BD176" s="42">
        <v>1677805</v>
      </c>
      <c r="BE176" s="95"/>
      <c r="BF176" s="42">
        <v>11360</v>
      </c>
      <c r="BG176" s="95"/>
      <c r="BH176" s="83">
        <v>78</v>
      </c>
      <c r="BI176" s="95"/>
      <c r="BJ176" s="96">
        <v>22650</v>
      </c>
      <c r="BK176" s="95"/>
      <c r="BL176" s="41">
        <f>IF(E176,BJ176,0)</f>
        <v>22650</v>
      </c>
      <c r="BM176" s="95"/>
      <c r="BN176" s="41">
        <f>IF(K176,BJ176,0)</f>
        <v>22650</v>
      </c>
      <c r="BO176" s="95"/>
      <c r="BP176" s="41">
        <f>IF(Q176,BJ176,0)</f>
        <v>22650</v>
      </c>
      <c r="BQ176" s="95"/>
      <c r="BR176" s="41">
        <f>IF(W176,BJ176,0)</f>
        <v>22650</v>
      </c>
      <c r="BS176" s="95"/>
      <c r="BT176" s="41">
        <f>IF(AD176,BJ176,0)</f>
        <v>22650</v>
      </c>
      <c r="BU176" s="95"/>
      <c r="BV176" s="41">
        <f>IF(AJ176,BJ176,0)</f>
        <v>22650</v>
      </c>
    </row>
    <row r="177" spans="1:74" ht="11.25" x14ac:dyDescent="0.25">
      <c r="A177" s="83">
        <v>79</v>
      </c>
      <c r="B177" s="95"/>
      <c r="C177" s="83" t="s">
        <v>198</v>
      </c>
      <c r="D177" s="95"/>
      <c r="E177" s="42">
        <v>129525636</v>
      </c>
      <c r="F177" s="95"/>
      <c r="G177" s="39">
        <f>(E177/$BJ177)</f>
        <v>1546.4455030624306</v>
      </c>
      <c r="H177" s="95"/>
      <c r="I177" s="39">
        <f>IF(G$195,G177/G$195*100,0)</f>
        <v>85.177177382405162</v>
      </c>
      <c r="J177" s="95"/>
      <c r="K177" s="42">
        <v>7309169</v>
      </c>
      <c r="L177" s="95"/>
      <c r="M177" s="39">
        <f>(K177/$BJ177)</f>
        <v>87.266365796291652</v>
      </c>
      <c r="N177" s="95"/>
      <c r="O177" s="39">
        <f>IF(M$195,M177/M$195*100,0)</f>
        <v>75.99324312497923</v>
      </c>
      <c r="P177" s="95"/>
      <c r="Q177" s="42">
        <v>9532760</v>
      </c>
      <c r="R177" s="95"/>
      <c r="S177" s="39">
        <f>(Q177/$BJ177)</f>
        <v>113.8144871473429</v>
      </c>
      <c r="T177" s="95"/>
      <c r="U177" s="39">
        <f>IF(S$195,S177/S$195*100,0)</f>
        <v>89.375069987772022</v>
      </c>
      <c r="V177" s="95"/>
      <c r="W177" s="42">
        <v>14706563</v>
      </c>
      <c r="X177" s="95"/>
      <c r="Y177" s="39">
        <f>(W177/$BJ177)</f>
        <v>175.58607638764522</v>
      </c>
      <c r="Z177" s="95"/>
      <c r="AA177" s="39">
        <f>IF(Y$195,Y177/Y$195*100,0)</f>
        <v>73.970690506318093</v>
      </c>
      <c r="AB177" s="95"/>
      <c r="AC177" s="95"/>
      <c r="AD177" s="42">
        <v>6033298</v>
      </c>
      <c r="AE177" s="95"/>
      <c r="AF177" s="39">
        <f>(AD177/$BJ177)</f>
        <v>72.03335840586459</v>
      </c>
      <c r="AG177" s="95"/>
      <c r="AH177" s="39">
        <f>IF(AF$195,AF177/AF$195*100,0)</f>
        <v>69.131651250101811</v>
      </c>
      <c r="AI177" s="95"/>
      <c r="AJ177" s="42">
        <v>0</v>
      </c>
      <c r="AK177" s="95"/>
      <c r="AL177" s="39">
        <f>(AJ177/$BJ177)</f>
        <v>0</v>
      </c>
      <c r="AM177" s="95"/>
      <c r="AN177" s="39">
        <f>IF(AL$195,AL177/AL$195*100,0)</f>
        <v>0</v>
      </c>
      <c r="AO177" s="95"/>
      <c r="AP177" s="42">
        <f>(E177+K177+Q177+W177+AD177+AJ177)</f>
        <v>167107426</v>
      </c>
      <c r="AQ177" s="95"/>
      <c r="AR177" s="42">
        <v>78361919</v>
      </c>
      <c r="AS177" s="95"/>
      <c r="AT177" s="47">
        <f>IF($AP177,AR177/$AP177*100,0)</f>
        <v>46.893139865609562</v>
      </c>
      <c r="AU177" s="95"/>
      <c r="AV177" s="42">
        <v>23298979</v>
      </c>
      <c r="AW177" s="95"/>
      <c r="AX177" s="47">
        <f>IF($AP177,AV177/$AP177*100,0)</f>
        <v>13.942515636618088</v>
      </c>
      <c r="AY177" s="95"/>
      <c r="AZ177" s="42">
        <v>0</v>
      </c>
      <c r="BA177" s="95"/>
      <c r="BB177" s="47">
        <f>IF($AP177,AZ177/$AP177*100,0)</f>
        <v>0</v>
      </c>
      <c r="BC177" s="95"/>
      <c r="BD177" s="42">
        <v>2182029</v>
      </c>
      <c r="BE177" s="95"/>
      <c r="BF177" s="42">
        <v>19200</v>
      </c>
      <c r="BG177" s="95"/>
      <c r="BH177" s="83">
        <v>79</v>
      </c>
      <c r="BI177" s="95"/>
      <c r="BJ177" s="96">
        <v>83757</v>
      </c>
      <c r="BK177" s="95"/>
      <c r="BL177" s="41">
        <f>IF(E177,BJ177,0)</f>
        <v>83757</v>
      </c>
      <c r="BM177" s="95"/>
      <c r="BN177" s="41">
        <f>IF(K177,BJ177,0)</f>
        <v>83757</v>
      </c>
      <c r="BO177" s="95"/>
      <c r="BP177" s="41">
        <f>IF(Q177,BJ177,0)</f>
        <v>83757</v>
      </c>
      <c r="BQ177" s="95"/>
      <c r="BR177" s="41">
        <f>IF(W177,BJ177,0)</f>
        <v>83757</v>
      </c>
      <c r="BS177" s="95"/>
      <c r="BT177" s="41">
        <f>IF(AD177,BJ177,0)</f>
        <v>83757</v>
      </c>
      <c r="BU177" s="95"/>
      <c r="BV177" s="41">
        <f>IF(AJ177,BJ177,0)</f>
        <v>0</v>
      </c>
    </row>
    <row r="178" spans="1:74" ht="11.25" x14ac:dyDescent="0.25">
      <c r="A178" s="83">
        <v>80</v>
      </c>
      <c r="B178" s="95"/>
      <c r="C178" s="83" t="s">
        <v>199</v>
      </c>
      <c r="D178" s="95"/>
      <c r="E178" s="42">
        <v>0</v>
      </c>
      <c r="F178" s="95"/>
      <c r="G178" s="39">
        <v>0</v>
      </c>
      <c r="H178" s="95"/>
      <c r="I178" s="39">
        <f>IF(G$195,G178/G$195*100,0)</f>
        <v>0</v>
      </c>
      <c r="J178" s="95"/>
      <c r="K178" s="42">
        <v>0</v>
      </c>
      <c r="L178" s="95"/>
      <c r="M178" s="39">
        <v>0</v>
      </c>
      <c r="N178" s="95"/>
      <c r="O178" s="39">
        <f>IF(M$195,M178/M$195*100,0)</f>
        <v>0</v>
      </c>
      <c r="P178" s="95"/>
      <c r="Q178" s="42">
        <v>0</v>
      </c>
      <c r="R178" s="95"/>
      <c r="S178" s="39">
        <v>0</v>
      </c>
      <c r="T178" s="95"/>
      <c r="U178" s="39">
        <f>IF(S$195,S178/S$195*100,0)</f>
        <v>0</v>
      </c>
      <c r="V178" s="95"/>
      <c r="W178" s="42">
        <v>0</v>
      </c>
      <c r="X178" s="95"/>
      <c r="Y178" s="39">
        <v>0</v>
      </c>
      <c r="Z178" s="95"/>
      <c r="AA178" s="39">
        <f>IF(Y$195,Y178/Y$195*100,0)</f>
        <v>0</v>
      </c>
      <c r="AB178" s="95"/>
      <c r="AC178" s="95"/>
      <c r="AD178" s="42">
        <v>0</v>
      </c>
      <c r="AE178" s="95"/>
      <c r="AF178" s="39">
        <v>0</v>
      </c>
      <c r="AG178" s="95"/>
      <c r="AH178" s="39">
        <f>IF(AF$195,AF178/AF$195*100,0)</f>
        <v>0</v>
      </c>
      <c r="AI178" s="95"/>
      <c r="AJ178" s="42">
        <v>0</v>
      </c>
      <c r="AK178" s="95"/>
      <c r="AL178" s="39">
        <v>0</v>
      </c>
      <c r="AM178" s="95"/>
      <c r="AN178" s="39">
        <f>IF(AL$195,AL178/AL$195*100,0)</f>
        <v>0</v>
      </c>
      <c r="AO178" s="95"/>
      <c r="AP178" s="42">
        <f>(E178+K178+Q178+W178+AD178+AJ178)</f>
        <v>0</v>
      </c>
      <c r="AQ178" s="95"/>
      <c r="AR178" s="42">
        <v>0</v>
      </c>
      <c r="AS178" s="95"/>
      <c r="AT178" s="47">
        <f>IF($AP178,AR178/$AP178*100,0)</f>
        <v>0</v>
      </c>
      <c r="AU178" s="95"/>
      <c r="AV178" s="42">
        <v>0</v>
      </c>
      <c r="AW178" s="95"/>
      <c r="AX178" s="47">
        <f>IF($AP178,AV178/$AP178*100,0)</f>
        <v>0</v>
      </c>
      <c r="AY178" s="95"/>
      <c r="AZ178" s="42">
        <v>0</v>
      </c>
      <c r="BA178" s="95"/>
      <c r="BB178" s="47">
        <f>IF($AP178,AZ178/$AP178*100,0)</f>
        <v>0</v>
      </c>
      <c r="BC178" s="95"/>
      <c r="BD178" s="42">
        <v>0</v>
      </c>
      <c r="BE178" s="95"/>
      <c r="BF178" s="42"/>
      <c r="BG178" s="95"/>
      <c r="BH178" s="83">
        <v>80</v>
      </c>
      <c r="BI178" s="95"/>
      <c r="BJ178" s="96">
        <v>0</v>
      </c>
      <c r="BK178" s="95"/>
      <c r="BL178" s="41">
        <f>IF(E178,BJ178,0)</f>
        <v>0</v>
      </c>
      <c r="BM178" s="95"/>
      <c r="BN178" s="41">
        <f>IF(K178,BJ178,0)</f>
        <v>0</v>
      </c>
      <c r="BO178" s="95"/>
      <c r="BP178" s="41">
        <f>IF(Q178,BJ178,0)</f>
        <v>0</v>
      </c>
      <c r="BQ178" s="95"/>
      <c r="BR178" s="41">
        <f>IF(W178,BJ178,0)</f>
        <v>0</v>
      </c>
      <c r="BS178" s="95"/>
      <c r="BT178" s="41">
        <f>IF(AD178,BJ178,0)</f>
        <v>0</v>
      </c>
      <c r="BU178" s="95"/>
      <c r="BV178" s="41">
        <f>IF(AJ178,BJ178,0)</f>
        <v>0</v>
      </c>
    </row>
    <row r="179" spans="1:74" ht="11.25" x14ac:dyDescent="0.25">
      <c r="A179" s="83">
        <v>81</v>
      </c>
      <c r="B179" s="95"/>
      <c r="C179" s="83" t="s">
        <v>200</v>
      </c>
      <c r="D179" s="95"/>
      <c r="E179" s="42">
        <v>37215475</v>
      </c>
      <c r="F179" s="95"/>
      <c r="G179" s="39">
        <f>(E179/$BJ179)</f>
        <v>1724.8551631442344</v>
      </c>
      <c r="H179" s="95"/>
      <c r="I179" s="39">
        <f>IF(G$195,G179/G$195*100,0)</f>
        <v>95.003861370576033</v>
      </c>
      <c r="J179" s="95"/>
      <c r="K179" s="42">
        <v>2185388</v>
      </c>
      <c r="L179" s="95"/>
      <c r="M179" s="39">
        <f>(K179/$BJ179)</f>
        <v>101.28791249536522</v>
      </c>
      <c r="N179" s="95"/>
      <c r="O179" s="39">
        <f>IF(M$195,M179/M$195*100,0)</f>
        <v>88.203477819274553</v>
      </c>
      <c r="P179" s="95"/>
      <c r="Q179" s="42">
        <v>2610435</v>
      </c>
      <c r="R179" s="95"/>
      <c r="S179" s="39">
        <f>(Q179/$BJ179)</f>
        <v>120.98790322580645</v>
      </c>
      <c r="T179" s="95"/>
      <c r="U179" s="39">
        <f>IF(S$195,S179/S$195*100,0)</f>
        <v>95.008136393756843</v>
      </c>
      <c r="V179" s="95"/>
      <c r="W179" s="42">
        <v>10130891</v>
      </c>
      <c r="X179" s="95"/>
      <c r="Y179" s="39">
        <f>(W179/$BJ179)</f>
        <v>469.54444753429738</v>
      </c>
      <c r="Z179" s="95"/>
      <c r="AA179" s="39">
        <f>IF(Y$195,Y179/Y$195*100,0)</f>
        <v>197.80911859343485</v>
      </c>
      <c r="AB179" s="95"/>
      <c r="AC179" s="95"/>
      <c r="AD179" s="42">
        <v>7459620</v>
      </c>
      <c r="AE179" s="95"/>
      <c r="AF179" s="39">
        <f>(AD179/$BJ179)</f>
        <v>345.73692992213569</v>
      </c>
      <c r="AG179" s="95"/>
      <c r="AH179" s="39">
        <f>IF(AF$195,AF179/AF$195*100,0)</f>
        <v>331.80966975034232</v>
      </c>
      <c r="AI179" s="95"/>
      <c r="AJ179" s="42">
        <v>28107</v>
      </c>
      <c r="AK179" s="95"/>
      <c r="AL179" s="39">
        <f>(AJ179/$BJ179)</f>
        <v>1.3026974416017798</v>
      </c>
      <c r="AM179" s="95"/>
      <c r="AN179" s="39">
        <f>IF(AL$195,AL179/AL$195*100,0)</f>
        <v>157.95581614098251</v>
      </c>
      <c r="AO179" s="95"/>
      <c r="AP179" s="42">
        <f>(E179+K179+Q179+W179+AD179+AJ179)</f>
        <v>59629916</v>
      </c>
      <c r="AQ179" s="95"/>
      <c r="AR179" s="42">
        <v>32331678</v>
      </c>
      <c r="AS179" s="95"/>
      <c r="AT179" s="47">
        <f>IF($AP179,AR179/$AP179*100,0)</f>
        <v>54.220566066200725</v>
      </c>
      <c r="AU179" s="95"/>
      <c r="AV179" s="42">
        <v>10907819</v>
      </c>
      <c r="AW179" s="95"/>
      <c r="AX179" s="47">
        <f>IF($AP179,AV179/$AP179*100,0)</f>
        <v>18.292527864704688</v>
      </c>
      <c r="AY179" s="95"/>
      <c r="AZ179" s="42">
        <v>2216836</v>
      </c>
      <c r="BA179" s="95"/>
      <c r="BB179" s="47">
        <f>IF($AP179,AZ179/$AP179*100,0)</f>
        <v>3.7176574255110473</v>
      </c>
      <c r="BC179" s="95"/>
      <c r="BD179" s="42">
        <v>4015191</v>
      </c>
      <c r="BE179" s="95"/>
      <c r="BF179" s="42">
        <v>1914</v>
      </c>
      <c r="BG179" s="95"/>
      <c r="BH179" s="83">
        <v>81</v>
      </c>
      <c r="BI179" s="95"/>
      <c r="BJ179" s="96">
        <v>21576</v>
      </c>
      <c r="BK179" s="95"/>
      <c r="BL179" s="41">
        <f>IF(E179,BJ179,0)</f>
        <v>21576</v>
      </c>
      <c r="BM179" s="95"/>
      <c r="BN179" s="41">
        <f>IF(K179,BJ179,0)</f>
        <v>21576</v>
      </c>
      <c r="BO179" s="95"/>
      <c r="BP179" s="41">
        <f>IF(Q179,BJ179,0)</f>
        <v>21576</v>
      </c>
      <c r="BQ179" s="95"/>
      <c r="BR179" s="41">
        <f>IF(W179,BJ179,0)</f>
        <v>21576</v>
      </c>
      <c r="BS179" s="95"/>
      <c r="BT179" s="41">
        <f>IF(AD179,BJ179,0)</f>
        <v>21576</v>
      </c>
      <c r="BU179" s="95"/>
      <c r="BV179" s="41">
        <f>IF(AJ179,BJ179,0)</f>
        <v>21576</v>
      </c>
    </row>
    <row r="180" spans="1:74" ht="11.25" x14ac:dyDescent="0.25">
      <c r="A180" s="83">
        <v>82</v>
      </c>
      <c r="B180" s="95"/>
      <c r="C180" s="83" t="s">
        <v>201</v>
      </c>
      <c r="D180" s="95"/>
      <c r="E180" s="42">
        <v>59410484</v>
      </c>
      <c r="F180" s="95"/>
      <c r="G180" s="39">
        <f>(E180/$BJ180)</f>
        <v>1344.5544742678676</v>
      </c>
      <c r="H180" s="95"/>
      <c r="I180" s="39">
        <f>IF(G$195,G180/G$195*100,0)</f>
        <v>74.057155411054438</v>
      </c>
      <c r="J180" s="95"/>
      <c r="K180" s="42">
        <v>4954799</v>
      </c>
      <c r="L180" s="95"/>
      <c r="M180" s="39">
        <f>(K180/$BJ180)</f>
        <v>112.13504277372924</v>
      </c>
      <c r="N180" s="95"/>
      <c r="O180" s="39">
        <f>IF(M$195,M180/M$195*100,0)</f>
        <v>97.649369153585951</v>
      </c>
      <c r="P180" s="95"/>
      <c r="Q180" s="42">
        <v>6431633</v>
      </c>
      <c r="R180" s="95"/>
      <c r="S180" s="39">
        <f>(Q180/$BJ180)</f>
        <v>145.55816321911917</v>
      </c>
      <c r="T180" s="95"/>
      <c r="U180" s="39">
        <f>IF(S$195,S180/S$195*100,0)</f>
        <v>114.30241747835379</v>
      </c>
      <c r="V180" s="95"/>
      <c r="W180" s="42">
        <v>11177119</v>
      </c>
      <c r="X180" s="95"/>
      <c r="Y180" s="39">
        <f>(W180/$BJ180)</f>
        <v>252.95611732222875</v>
      </c>
      <c r="Z180" s="95"/>
      <c r="AA180" s="39">
        <f>IF(Y$195,Y180/Y$195*100,0)</f>
        <v>106.56504804408885</v>
      </c>
      <c r="AB180" s="95"/>
      <c r="AC180" s="95"/>
      <c r="AD180" s="42">
        <v>4530767</v>
      </c>
      <c r="AE180" s="95"/>
      <c r="AF180" s="39">
        <f>(AD180/$BJ180)</f>
        <v>102.53851898791473</v>
      </c>
      <c r="AG180" s="95"/>
      <c r="AH180" s="39">
        <f>IF(AF$195,AF180/AF$195*100,0)</f>
        <v>98.40797779320728</v>
      </c>
      <c r="AI180" s="95"/>
      <c r="AJ180" s="42">
        <v>48089</v>
      </c>
      <c r="AK180" s="95"/>
      <c r="AL180" s="39">
        <f>(AJ180/$BJ180)</f>
        <v>1.0883311456117322</v>
      </c>
      <c r="AM180" s="95"/>
      <c r="AN180" s="39">
        <f>IF(AL$195,AL180/AL$195*100,0)</f>
        <v>131.96328544667708</v>
      </c>
      <c r="AO180" s="95"/>
      <c r="AP180" s="42">
        <f>(E180+K180+Q180+W180+AD180+AJ180)</f>
        <v>86552891</v>
      </c>
      <c r="AQ180" s="95"/>
      <c r="AR180" s="42">
        <v>41928536</v>
      </c>
      <c r="AS180" s="95"/>
      <c r="AT180" s="47">
        <f>IF($AP180,AR180/$AP180*100,0)</f>
        <v>48.442675357891858</v>
      </c>
      <c r="AU180" s="95"/>
      <c r="AV180" s="42">
        <v>10182086</v>
      </c>
      <c r="AW180" s="95"/>
      <c r="AX180" s="47">
        <f>IF($AP180,AV180/$AP180*100,0)</f>
        <v>11.764004509104151</v>
      </c>
      <c r="AY180" s="95"/>
      <c r="AZ180" s="42">
        <v>204054</v>
      </c>
      <c r="BA180" s="95"/>
      <c r="BB180" s="47">
        <f>IF($AP180,AZ180/$AP180*100,0)</f>
        <v>0.23575642320254792</v>
      </c>
      <c r="BC180" s="95"/>
      <c r="BD180" s="42">
        <v>1216944</v>
      </c>
      <c r="BE180" s="95"/>
      <c r="BF180" s="42">
        <v>4640</v>
      </c>
      <c r="BG180" s="95"/>
      <c r="BH180" s="83">
        <v>82</v>
      </c>
      <c r="BI180" s="95"/>
      <c r="BJ180" s="96">
        <v>44186</v>
      </c>
      <c r="BK180" s="95"/>
      <c r="BL180" s="41">
        <f>IF(E180,BJ180,0)</f>
        <v>44186</v>
      </c>
      <c r="BM180" s="95"/>
      <c r="BN180" s="41">
        <f>IF(K180,BJ180,0)</f>
        <v>44186</v>
      </c>
      <c r="BO180" s="95"/>
      <c r="BP180" s="41">
        <f>IF(Q180,BJ180,0)</f>
        <v>44186</v>
      </c>
      <c r="BQ180" s="95"/>
      <c r="BR180" s="41">
        <f>IF(W180,BJ180,0)</f>
        <v>44186</v>
      </c>
      <c r="BS180" s="95"/>
      <c r="BT180" s="41">
        <f>IF(AD180,BJ180,0)</f>
        <v>44186</v>
      </c>
      <c r="BU180" s="95"/>
      <c r="BV180" s="41">
        <f>IF(AJ180,BJ180,0)</f>
        <v>44186</v>
      </c>
    </row>
    <row r="181" spans="1:74" ht="11.25" x14ac:dyDescent="0.25">
      <c r="A181" s="83">
        <v>83</v>
      </c>
      <c r="B181" s="95"/>
      <c r="C181" s="83" t="s">
        <v>202</v>
      </c>
      <c r="D181" s="95"/>
      <c r="E181" s="42">
        <v>39307306</v>
      </c>
      <c r="F181" s="95"/>
      <c r="G181" s="39">
        <f>(E181/$BJ181)</f>
        <v>1319.0371140939596</v>
      </c>
      <c r="H181" s="95"/>
      <c r="I181" s="39">
        <f>IF(G$195,G181/G$195*100,0)</f>
        <v>72.651676388638506</v>
      </c>
      <c r="J181" s="95"/>
      <c r="K181" s="42">
        <v>1718558</v>
      </c>
      <c r="L181" s="95"/>
      <c r="M181" s="39">
        <f>(K181/$BJ181)</f>
        <v>57.66973154362416</v>
      </c>
      <c r="N181" s="95"/>
      <c r="O181" s="39">
        <f>IF(M$195,M181/M$195*100,0)</f>
        <v>50.219920242549478</v>
      </c>
      <c r="P181" s="95"/>
      <c r="Q181" s="42">
        <v>2736000</v>
      </c>
      <c r="R181" s="95"/>
      <c r="S181" s="39">
        <f>(Q181/$BJ181)</f>
        <v>91.812080536912745</v>
      </c>
      <c r="T181" s="95"/>
      <c r="U181" s="39">
        <f>IF(S$195,S181/S$195*100,0)</f>
        <v>72.097246399630308</v>
      </c>
      <c r="V181" s="95"/>
      <c r="W181" s="42">
        <v>9157772</v>
      </c>
      <c r="X181" s="95"/>
      <c r="Y181" s="39">
        <f>(W181/$BJ181)</f>
        <v>307.30778523489931</v>
      </c>
      <c r="Z181" s="95"/>
      <c r="AA181" s="39">
        <f>IF(Y$195,Y181/Y$195*100,0)</f>
        <v>129.46225315501317</v>
      </c>
      <c r="AB181" s="95"/>
      <c r="AC181" s="95"/>
      <c r="AD181" s="42">
        <v>3087198</v>
      </c>
      <c r="AE181" s="95"/>
      <c r="AF181" s="39">
        <f>(AD181/$BJ181)</f>
        <v>103.59724832214765</v>
      </c>
      <c r="AG181" s="95"/>
      <c r="AH181" s="39">
        <f>IF(AF$195,AF181/AF$195*100,0)</f>
        <v>99.424058519168327</v>
      </c>
      <c r="AI181" s="95"/>
      <c r="AJ181" s="42">
        <v>72899</v>
      </c>
      <c r="AK181" s="95"/>
      <c r="AL181" s="39">
        <f>(AJ181/$BJ181)</f>
        <v>2.446275167785235</v>
      </c>
      <c r="AM181" s="95"/>
      <c r="AN181" s="39">
        <f>IF(AL$195,AL181/AL$195*100,0)</f>
        <v>296.61790857424199</v>
      </c>
      <c r="AO181" s="95"/>
      <c r="AP181" s="42">
        <f>(E181+K181+Q181+W181+AD181+AJ181)</f>
        <v>56079733</v>
      </c>
      <c r="AQ181" s="95"/>
      <c r="AR181" s="42">
        <v>35148476</v>
      </c>
      <c r="AS181" s="95"/>
      <c r="AT181" s="47">
        <f>IF($AP181,AR181/$AP181*100,0)</f>
        <v>62.675897547515071</v>
      </c>
      <c r="AU181" s="95"/>
      <c r="AV181" s="42">
        <v>10678157</v>
      </c>
      <c r="AW181" s="95"/>
      <c r="AX181" s="47">
        <f>IF($AP181,AV181/$AP181*100,0)</f>
        <v>19.041026818012845</v>
      </c>
      <c r="AY181" s="95"/>
      <c r="AZ181" s="42">
        <v>0</v>
      </c>
      <c r="BA181" s="95"/>
      <c r="BB181" s="47">
        <f>IF($AP181,AZ181/$AP181*100,0)</f>
        <v>0</v>
      </c>
      <c r="BC181" s="95"/>
      <c r="BD181" s="42">
        <v>2038201</v>
      </c>
      <c r="BE181" s="95"/>
      <c r="BF181" s="42">
        <v>64</v>
      </c>
      <c r="BG181" s="95"/>
      <c r="BH181" s="83">
        <v>83</v>
      </c>
      <c r="BI181" s="95"/>
      <c r="BJ181" s="96">
        <v>29800</v>
      </c>
      <c r="BK181" s="95"/>
      <c r="BL181" s="41">
        <f>IF(E181,BJ181,0)</f>
        <v>29800</v>
      </c>
      <c r="BM181" s="95"/>
      <c r="BN181" s="41">
        <f>IF(K181,BJ181,0)</f>
        <v>29800</v>
      </c>
      <c r="BO181" s="95"/>
      <c r="BP181" s="41">
        <f>IF(Q181,BJ181,0)</f>
        <v>29800</v>
      </c>
      <c r="BQ181" s="95"/>
      <c r="BR181" s="41">
        <f>IF(W181,BJ181,0)</f>
        <v>29800</v>
      </c>
      <c r="BS181" s="95"/>
      <c r="BT181" s="41">
        <f>IF(AD181,BJ181,0)</f>
        <v>29800</v>
      </c>
      <c r="BU181" s="95"/>
      <c r="BV181" s="41">
        <f>IF(AJ181,BJ181,0)</f>
        <v>29800</v>
      </c>
    </row>
    <row r="182" spans="1:74" ht="11.25" x14ac:dyDescent="0.25">
      <c r="A182" s="83">
        <v>84</v>
      </c>
      <c r="B182" s="95"/>
      <c r="C182" s="83" t="s">
        <v>203</v>
      </c>
      <c r="D182" s="95"/>
      <c r="E182" s="42">
        <v>27591553</v>
      </c>
      <c r="F182" s="95"/>
      <c r="G182" s="39">
        <f>(E182/$BJ182)</f>
        <v>1533.2047677261614</v>
      </c>
      <c r="H182" s="95"/>
      <c r="I182" s="39">
        <f>IF(G$195,G182/G$195*100,0)</f>
        <v>84.447886592540613</v>
      </c>
      <c r="J182" s="95"/>
      <c r="K182" s="42">
        <v>1688322</v>
      </c>
      <c r="L182" s="95"/>
      <c r="M182" s="39">
        <f>(K182/$BJ182)</f>
        <v>93.816514781062452</v>
      </c>
      <c r="N182" s="95"/>
      <c r="O182" s="39">
        <f>IF(M$195,M182/M$195*100,0)</f>
        <v>81.697239845393526</v>
      </c>
      <c r="P182" s="95"/>
      <c r="Q182" s="42">
        <v>4402722</v>
      </c>
      <c r="R182" s="95"/>
      <c r="S182" s="39">
        <f>(Q182/$BJ182)</f>
        <v>244.6500333407424</v>
      </c>
      <c r="T182" s="95"/>
      <c r="U182" s="39">
        <f>IF(S$195,S182/S$195*100,0)</f>
        <v>192.11626217699899</v>
      </c>
      <c r="V182" s="95"/>
      <c r="W182" s="42">
        <v>4422244</v>
      </c>
      <c r="X182" s="95"/>
      <c r="Y182" s="39">
        <f>(W182/$BJ182)</f>
        <v>245.73482996221384</v>
      </c>
      <c r="Z182" s="95"/>
      <c r="AA182" s="39">
        <f>IF(Y$195,Y182/Y$195*100,0)</f>
        <v>103.52287281382992</v>
      </c>
      <c r="AB182" s="95"/>
      <c r="AC182" s="95"/>
      <c r="AD182" s="42">
        <v>1552742</v>
      </c>
      <c r="AE182" s="95"/>
      <c r="AF182" s="39">
        <f>(AD182/$BJ182)</f>
        <v>86.282618359635478</v>
      </c>
      <c r="AG182" s="95"/>
      <c r="AH182" s="39">
        <f>IF(AF$195,AF182/AF$195*100,0)</f>
        <v>82.80691076175512</v>
      </c>
      <c r="AI182" s="95"/>
      <c r="AJ182" s="42">
        <v>0</v>
      </c>
      <c r="AK182" s="95"/>
      <c r="AL182" s="39">
        <f>(AJ182/$BJ182)</f>
        <v>0</v>
      </c>
      <c r="AM182" s="95"/>
      <c r="AN182" s="39">
        <f>IF(AL$195,AL182/AL$195*100,0)</f>
        <v>0</v>
      </c>
      <c r="AO182" s="95"/>
      <c r="AP182" s="42">
        <f>(E182+K182+Q182+W182+AD182+AJ182)</f>
        <v>39657583</v>
      </c>
      <c r="AQ182" s="95"/>
      <c r="AR182" s="42">
        <v>22453328</v>
      </c>
      <c r="AS182" s="95"/>
      <c r="AT182" s="47">
        <f>IF($AP182,AR182/$AP182*100,0)</f>
        <v>56.617994092075655</v>
      </c>
      <c r="AU182" s="95"/>
      <c r="AV182" s="42">
        <v>5065055</v>
      </c>
      <c r="AW182" s="95"/>
      <c r="AX182" s="47">
        <f>IF($AP182,AV182/$AP182*100,0)</f>
        <v>12.77197099984636</v>
      </c>
      <c r="AY182" s="95"/>
      <c r="AZ182" s="42">
        <v>0</v>
      </c>
      <c r="BA182" s="95"/>
      <c r="BB182" s="47">
        <f>IF($AP182,AZ182/$AP182*100,0)</f>
        <v>0</v>
      </c>
      <c r="BC182" s="95"/>
      <c r="BD182" s="42">
        <v>257034</v>
      </c>
      <c r="BE182" s="95"/>
      <c r="BF182" s="42">
        <v>3120</v>
      </c>
      <c r="BG182" s="95"/>
      <c r="BH182" s="83">
        <v>84</v>
      </c>
      <c r="BI182" s="95"/>
      <c r="BJ182" s="96">
        <v>17996</v>
      </c>
      <c r="BK182" s="95"/>
      <c r="BL182" s="41">
        <f>IF(E182,BJ182,0)</f>
        <v>17996</v>
      </c>
      <c r="BM182" s="95"/>
      <c r="BN182" s="41">
        <f>IF(K182,BJ182,0)</f>
        <v>17996</v>
      </c>
      <c r="BO182" s="95"/>
      <c r="BP182" s="41">
        <f>IF(Q182,BJ182,0)</f>
        <v>17996</v>
      </c>
      <c r="BQ182" s="95"/>
      <c r="BR182" s="41">
        <f>IF(W182,BJ182,0)</f>
        <v>17996</v>
      </c>
      <c r="BS182" s="95"/>
      <c r="BT182" s="41">
        <f>IF(AD182,BJ182,0)</f>
        <v>17996</v>
      </c>
      <c r="BU182" s="95"/>
      <c r="BV182" s="41">
        <f>IF(AJ182,BJ182,0)</f>
        <v>0</v>
      </c>
    </row>
    <row r="183" spans="1:74" ht="11.25" x14ac:dyDescent="0.25">
      <c r="A183" s="83">
        <v>85</v>
      </c>
      <c r="B183" s="95"/>
      <c r="C183" s="83" t="s">
        <v>204</v>
      </c>
      <c r="D183" s="95"/>
      <c r="E183" s="42">
        <v>237487570</v>
      </c>
      <c r="F183" s="95"/>
      <c r="G183" s="39">
        <f>(E183/$BJ183)</f>
        <v>1695.9521395109689</v>
      </c>
      <c r="H183" s="95"/>
      <c r="I183" s="39">
        <f>IF(G$195,G183/G$195*100,0)</f>
        <v>93.411902283738996</v>
      </c>
      <c r="J183" s="95"/>
      <c r="K183" s="42">
        <v>14636841</v>
      </c>
      <c r="L183" s="95"/>
      <c r="M183" s="39">
        <f>(K183/$BJ183)</f>
        <v>104.52497286334552</v>
      </c>
      <c r="N183" s="95"/>
      <c r="O183" s="39">
        <f>IF(M$195,M183/M$195*100,0)</f>
        <v>91.02237274298885</v>
      </c>
      <c r="P183" s="95"/>
      <c r="Q183" s="42">
        <v>22746320</v>
      </c>
      <c r="R183" s="95"/>
      <c r="S183" s="39">
        <f>(Q183/$BJ183)</f>
        <v>162.43658592321756</v>
      </c>
      <c r="T183" s="95"/>
      <c r="U183" s="39">
        <f>IF(S$195,S183/S$195*100,0)</f>
        <v>127.55653168008185</v>
      </c>
      <c r="V183" s="95"/>
      <c r="W183" s="42">
        <v>25335398</v>
      </c>
      <c r="X183" s="95"/>
      <c r="Y183" s="39">
        <f>(W183/$BJ183)</f>
        <v>180.92577410877513</v>
      </c>
      <c r="Z183" s="95"/>
      <c r="AA183" s="39">
        <f>IF(Y$195,Y183/Y$195*100,0)</f>
        <v>76.220191922677458</v>
      </c>
      <c r="AB183" s="95"/>
      <c r="AC183" s="95"/>
      <c r="AD183" s="42">
        <v>17151359</v>
      </c>
      <c r="AE183" s="95"/>
      <c r="AF183" s="39">
        <f>(AD183/$BJ183)</f>
        <v>122.48171132312615</v>
      </c>
      <c r="AG183" s="95"/>
      <c r="AH183" s="39">
        <f>IF(AF$195,AF183/AF$195*100,0)</f>
        <v>117.54780200580836</v>
      </c>
      <c r="AI183" s="95"/>
      <c r="AJ183" s="42">
        <v>189171</v>
      </c>
      <c r="AK183" s="95"/>
      <c r="AL183" s="39">
        <f>(AJ183/$BJ183)</f>
        <v>1.3509126485374772</v>
      </c>
      <c r="AM183" s="95"/>
      <c r="AN183" s="39">
        <f>IF(AL$195,AL183/AL$195*100,0)</f>
        <v>163.80204882611778</v>
      </c>
      <c r="AO183" s="95"/>
      <c r="AP183" s="42">
        <f>(E183+K183+Q183+W183+AD183+AJ183)</f>
        <v>317546659</v>
      </c>
      <c r="AQ183" s="95"/>
      <c r="AR183" s="42">
        <v>167087211</v>
      </c>
      <c r="AS183" s="95"/>
      <c r="AT183" s="47">
        <f>IF($AP183,AR183/$AP183*100,0)</f>
        <v>52.618160596046451</v>
      </c>
      <c r="AU183" s="95"/>
      <c r="AV183" s="42">
        <v>42911109</v>
      </c>
      <c r="AW183" s="95"/>
      <c r="AX183" s="47">
        <f>IF($AP183,AV183/$AP183*100,0)</f>
        <v>13.513324037208655</v>
      </c>
      <c r="AY183" s="95"/>
      <c r="AZ183" s="42">
        <v>1384523</v>
      </c>
      <c r="BA183" s="95"/>
      <c r="BB183" s="47">
        <f>IF($AP183,AZ183/$AP183*100,0)</f>
        <v>0.43600616185352464</v>
      </c>
      <c r="BC183" s="95"/>
      <c r="BD183" s="42">
        <v>1015813</v>
      </c>
      <c r="BE183" s="95"/>
      <c r="BF183" s="42">
        <v>29592</v>
      </c>
      <c r="BG183" s="95"/>
      <c r="BH183" s="83">
        <v>85</v>
      </c>
      <c r="BI183" s="95"/>
      <c r="BJ183" s="96">
        <v>140032</v>
      </c>
      <c r="BK183" s="95"/>
      <c r="BL183" s="41">
        <f>IF(E183,BJ183,0)</f>
        <v>140032</v>
      </c>
      <c r="BM183" s="95"/>
      <c r="BN183" s="41">
        <f>IF(K183,BJ183,0)</f>
        <v>140032</v>
      </c>
      <c r="BO183" s="95"/>
      <c r="BP183" s="41">
        <f>IF(Q183,BJ183,0)</f>
        <v>140032</v>
      </c>
      <c r="BQ183" s="95"/>
      <c r="BR183" s="41">
        <f>IF(W183,BJ183,0)</f>
        <v>140032</v>
      </c>
      <c r="BS183" s="95"/>
      <c r="BT183" s="41">
        <f>IF(AD183,BJ183,0)</f>
        <v>140032</v>
      </c>
      <c r="BU183" s="95"/>
      <c r="BV183" s="41">
        <f>IF(AJ183,BJ183,0)</f>
        <v>140032</v>
      </c>
    </row>
    <row r="184" spans="1:74" ht="11.25" x14ac:dyDescent="0.25">
      <c r="A184" s="83">
        <v>86</v>
      </c>
      <c r="B184" s="95"/>
      <c r="C184" s="83" t="s">
        <v>205</v>
      </c>
      <c r="D184" s="95"/>
      <c r="E184" s="42">
        <v>302893106</v>
      </c>
      <c r="F184" s="95"/>
      <c r="G184" s="39">
        <f>(E184/$BJ184)</f>
        <v>1930.1529118634778</v>
      </c>
      <c r="H184" s="95"/>
      <c r="I184" s="39">
        <f>IF(G$195,G184/G$195*100,0)</f>
        <v>106.31152318228456</v>
      </c>
      <c r="J184" s="95"/>
      <c r="K184" s="42">
        <v>8463601</v>
      </c>
      <c r="L184" s="95"/>
      <c r="M184" s="39">
        <f>(K184/$BJ184)</f>
        <v>53.933363920803941</v>
      </c>
      <c r="N184" s="95"/>
      <c r="O184" s="39">
        <f>IF(M$195,M184/M$195*100,0)</f>
        <v>46.966218881499515</v>
      </c>
      <c r="P184" s="95"/>
      <c r="Q184" s="42">
        <v>22440585</v>
      </c>
      <c r="R184" s="95"/>
      <c r="S184" s="39">
        <f>(Q184/$BJ184)</f>
        <v>143.00015293735305</v>
      </c>
      <c r="T184" s="95"/>
      <c r="U184" s="39">
        <f>IF(S$195,S184/S$195*100,0)</f>
        <v>112.29368947111588</v>
      </c>
      <c r="V184" s="95"/>
      <c r="W184" s="42">
        <v>27524192</v>
      </c>
      <c r="X184" s="95"/>
      <c r="Y184" s="39">
        <f>(W184/$BJ184)</f>
        <v>175.39487787315122</v>
      </c>
      <c r="Z184" s="95"/>
      <c r="AA184" s="39">
        <f>IF(Y$195,Y184/Y$195*100,0)</f>
        <v>73.890142626714692</v>
      </c>
      <c r="AB184" s="95"/>
      <c r="AC184" s="95"/>
      <c r="AD184" s="42">
        <v>18205049</v>
      </c>
      <c r="AE184" s="95"/>
      <c r="AF184" s="39">
        <f>(AD184/$BJ184)</f>
        <v>116.00966691518987</v>
      </c>
      <c r="AG184" s="95"/>
      <c r="AH184" s="39">
        <f>IF(AF$195,AF184/AF$195*100,0)</f>
        <v>111.33646982879584</v>
      </c>
      <c r="AI184" s="95"/>
      <c r="AJ184" s="42">
        <v>0</v>
      </c>
      <c r="AK184" s="95"/>
      <c r="AL184" s="39">
        <f>(AJ184/$BJ184)</f>
        <v>0</v>
      </c>
      <c r="AM184" s="95"/>
      <c r="AN184" s="39">
        <f>IF(AL$195,AL184/AL$195*100,0)</f>
        <v>0</v>
      </c>
      <c r="AO184" s="95"/>
      <c r="AP184" s="42">
        <f>(E184+K184+Q184+W184+AD184+AJ184)</f>
        <v>379526533</v>
      </c>
      <c r="AQ184" s="95"/>
      <c r="AR184" s="42">
        <v>203167391</v>
      </c>
      <c r="AS184" s="95"/>
      <c r="AT184" s="47">
        <f>IF($AP184,AR184/$AP184*100,0)</f>
        <v>53.531801688289335</v>
      </c>
      <c r="AU184" s="95"/>
      <c r="AV184" s="42">
        <v>19037753</v>
      </c>
      <c r="AW184" s="95"/>
      <c r="AX184" s="47">
        <f>IF($AP184,AV184/$AP184*100,0)</f>
        <v>5.016184994897313</v>
      </c>
      <c r="AY184" s="95"/>
      <c r="AZ184" s="42">
        <v>27014650</v>
      </c>
      <c r="BA184" s="95"/>
      <c r="BB184" s="47">
        <f>IF($AP184,AZ184/$AP184*100,0)</f>
        <v>7.1179871895807612</v>
      </c>
      <c r="BC184" s="95"/>
      <c r="BD184" s="42">
        <v>4520330</v>
      </c>
      <c r="BE184" s="95"/>
      <c r="BF184" s="42">
        <v>9018</v>
      </c>
      <c r="BG184" s="95"/>
      <c r="BH184" s="83">
        <v>86</v>
      </c>
      <c r="BI184" s="95"/>
      <c r="BJ184" s="96">
        <v>156927</v>
      </c>
      <c r="BK184" s="95"/>
      <c r="BL184" s="41">
        <f>IF(E184,BJ184,0)</f>
        <v>156927</v>
      </c>
      <c r="BM184" s="95"/>
      <c r="BN184" s="41">
        <f>IF(K184,BJ184,0)</f>
        <v>156927</v>
      </c>
      <c r="BO184" s="95"/>
      <c r="BP184" s="41">
        <f>IF(Q184,BJ184,0)</f>
        <v>156927</v>
      </c>
      <c r="BQ184" s="95"/>
      <c r="BR184" s="41">
        <f>IF(W184,BJ184,0)</f>
        <v>156927</v>
      </c>
      <c r="BS184" s="95"/>
      <c r="BT184" s="41">
        <f>IF(AD184,BJ184,0)</f>
        <v>156927</v>
      </c>
      <c r="BU184" s="95"/>
      <c r="BV184" s="41">
        <f>IF(AJ184,BJ184,0)</f>
        <v>0</v>
      </c>
    </row>
    <row r="185" spans="1:74" ht="11.25" x14ac:dyDescent="0.25">
      <c r="A185" s="83">
        <v>87</v>
      </c>
      <c r="B185" s="95"/>
      <c r="C185" s="83" t="s">
        <v>206</v>
      </c>
      <c r="D185" s="95"/>
      <c r="E185" s="42">
        <v>12024139</v>
      </c>
      <c r="F185" s="95"/>
      <c r="G185" s="39">
        <f>(E185/$BJ185)</f>
        <v>1832.6686480719402</v>
      </c>
      <c r="H185" s="95"/>
      <c r="I185" s="39">
        <f>IF(G$195,G185/G$195*100,0)</f>
        <v>100.94215555017487</v>
      </c>
      <c r="J185" s="95"/>
      <c r="K185" s="42">
        <v>1124938</v>
      </c>
      <c r="L185" s="95"/>
      <c r="M185" s="39">
        <f>(K185/$BJ185)</f>
        <v>171.45831428135955</v>
      </c>
      <c r="N185" s="95"/>
      <c r="O185" s="39">
        <f>IF(M$195,M185/M$195*100,0)</f>
        <v>149.30922405314769</v>
      </c>
      <c r="P185" s="95"/>
      <c r="Q185" s="42">
        <v>1731269</v>
      </c>
      <c r="R185" s="95"/>
      <c r="S185" s="39">
        <f>(Q185/$BJ185)</f>
        <v>263.87273281511966</v>
      </c>
      <c r="T185" s="95"/>
      <c r="U185" s="39">
        <f>IF(S$195,S185/S$195*100,0)</f>
        <v>207.21126593212057</v>
      </c>
      <c r="V185" s="95"/>
      <c r="W185" s="42">
        <v>2658822</v>
      </c>
      <c r="X185" s="95"/>
      <c r="Y185" s="39">
        <f>(W185/$BJ185)</f>
        <v>405.24645633287611</v>
      </c>
      <c r="Z185" s="95"/>
      <c r="AA185" s="39">
        <f>IF(Y$195,Y185/Y$195*100,0)</f>
        <v>170.72173840254771</v>
      </c>
      <c r="AB185" s="95"/>
      <c r="AC185" s="95"/>
      <c r="AD185" s="42">
        <v>634888</v>
      </c>
      <c r="AE185" s="95"/>
      <c r="AF185" s="39">
        <f>(AD185/$BJ185)</f>
        <v>96.766956256668195</v>
      </c>
      <c r="AG185" s="95"/>
      <c r="AH185" s="39">
        <f>IF(AF$195,AF185/AF$195*100,0)</f>
        <v>92.868909912233178</v>
      </c>
      <c r="AI185" s="95"/>
      <c r="AJ185" s="42">
        <v>1259</v>
      </c>
      <c r="AK185" s="95"/>
      <c r="AL185" s="39">
        <f>(AJ185/$BJ185)</f>
        <v>0.19189147995732359</v>
      </c>
      <c r="AM185" s="95"/>
      <c r="AN185" s="39">
        <f>IF(AL$195,AL185/AL$195*100,0)</f>
        <v>23.267394530145687</v>
      </c>
      <c r="AO185" s="95"/>
      <c r="AP185" s="42">
        <f>(E185+K185+Q185+W185+AD185+AJ185)</f>
        <v>18175315</v>
      </c>
      <c r="AQ185" s="95"/>
      <c r="AR185" s="42">
        <v>2944757</v>
      </c>
      <c r="AS185" s="95"/>
      <c r="AT185" s="47">
        <f>IF($AP185,AR185/$AP185*100,0)</f>
        <v>16.201958535519193</v>
      </c>
      <c r="AU185" s="95"/>
      <c r="AV185" s="42">
        <v>2448001</v>
      </c>
      <c r="AW185" s="95"/>
      <c r="AX185" s="47">
        <f>IF($AP185,AV185/$AP185*100,0)</f>
        <v>13.468822961252666</v>
      </c>
      <c r="AY185" s="95"/>
      <c r="AZ185" s="42">
        <v>77419</v>
      </c>
      <c r="BA185" s="95"/>
      <c r="BB185" s="47">
        <f>IF($AP185,AZ185/$AP185*100,0)</f>
        <v>0.4259568541177966</v>
      </c>
      <c r="BC185" s="95"/>
      <c r="BD185" s="42">
        <v>21627</v>
      </c>
      <c r="BE185" s="95"/>
      <c r="BF185" s="42">
        <v>0</v>
      </c>
      <c r="BG185" s="95"/>
      <c r="BH185" s="83">
        <v>87</v>
      </c>
      <c r="BI185" s="95"/>
      <c r="BJ185" s="96">
        <v>6561</v>
      </c>
      <c r="BK185" s="95"/>
      <c r="BL185" s="41">
        <f>IF(E185,BJ185,0)</f>
        <v>6561</v>
      </c>
      <c r="BM185" s="95"/>
      <c r="BN185" s="41">
        <f>IF(K185,BJ185,0)</f>
        <v>6561</v>
      </c>
      <c r="BO185" s="95"/>
      <c r="BP185" s="41">
        <f>IF(Q185,BJ185,0)</f>
        <v>6561</v>
      </c>
      <c r="BQ185" s="95"/>
      <c r="BR185" s="41">
        <f>IF(W185,BJ185,0)</f>
        <v>6561</v>
      </c>
      <c r="BS185" s="95"/>
      <c r="BT185" s="41">
        <f>IF(AD185,BJ185,0)</f>
        <v>6561</v>
      </c>
      <c r="BU185" s="95"/>
      <c r="BV185" s="41">
        <f>IF(AJ185,BJ185,0)</f>
        <v>6561</v>
      </c>
    </row>
    <row r="186" spans="1:74" ht="11.25" x14ac:dyDescent="0.25">
      <c r="A186" s="83">
        <v>88</v>
      </c>
      <c r="B186" s="95"/>
      <c r="C186" s="83" t="s">
        <v>207</v>
      </c>
      <c r="D186" s="95"/>
      <c r="E186" s="42">
        <v>14816001</v>
      </c>
      <c r="F186" s="95"/>
      <c r="G186" s="39">
        <f>(E186/$BJ186)</f>
        <v>1368.1781327915783</v>
      </c>
      <c r="H186" s="95"/>
      <c r="I186" s="39">
        <f>IF(G$195,G186/G$195*100,0)</f>
        <v>75.358330621244974</v>
      </c>
      <c r="J186" s="95"/>
      <c r="K186" s="42">
        <v>1882354</v>
      </c>
      <c r="L186" s="95"/>
      <c r="M186" s="39">
        <f>(K186/$BJ186)</f>
        <v>173.82528395973773</v>
      </c>
      <c r="N186" s="95"/>
      <c r="O186" s="39">
        <f>IF(M$195,M186/M$195*100,0)</f>
        <v>151.37042713634165</v>
      </c>
      <c r="P186" s="95"/>
      <c r="Q186" s="42">
        <v>2379684</v>
      </c>
      <c r="R186" s="95"/>
      <c r="S186" s="39">
        <f>(Q186/$BJ186)</f>
        <v>219.75103887708929</v>
      </c>
      <c r="T186" s="95"/>
      <c r="U186" s="39">
        <f>IF(S$195,S186/S$195*100,0)</f>
        <v>172.56383586827053</v>
      </c>
      <c r="V186" s="95"/>
      <c r="W186" s="42">
        <v>2177621</v>
      </c>
      <c r="X186" s="95"/>
      <c r="Y186" s="39">
        <f>(W186/$BJ186)</f>
        <v>201.09160587311848</v>
      </c>
      <c r="Z186" s="95"/>
      <c r="AA186" s="39">
        <f>IF(Y$195,Y186/Y$195*100,0)</f>
        <v>84.715629208658527</v>
      </c>
      <c r="AB186" s="95"/>
      <c r="AC186" s="95"/>
      <c r="AD186" s="42">
        <v>1046845</v>
      </c>
      <c r="AE186" s="95"/>
      <c r="AF186" s="39">
        <f>(AD186/$BJ186)</f>
        <v>96.670514359589987</v>
      </c>
      <c r="AG186" s="95"/>
      <c r="AH186" s="39">
        <f>IF(AF$195,AF186/AF$195*100,0)</f>
        <v>92.776352967197468</v>
      </c>
      <c r="AI186" s="95"/>
      <c r="AJ186" s="42">
        <v>2982</v>
      </c>
      <c r="AK186" s="95"/>
      <c r="AL186" s="39">
        <f>(AJ186/$BJ186)</f>
        <v>0.27537168713639304</v>
      </c>
      <c r="AM186" s="95"/>
      <c r="AN186" s="39">
        <f>IF(AL$195,AL186/AL$195*100,0)</f>
        <v>33.389610046570333</v>
      </c>
      <c r="AO186" s="95"/>
      <c r="AP186" s="42">
        <f>(E186+K186+Q186+W186+AD186+AJ186)</f>
        <v>22305487</v>
      </c>
      <c r="AQ186" s="95"/>
      <c r="AR186" s="42">
        <v>9889507</v>
      </c>
      <c r="AS186" s="95"/>
      <c r="AT186" s="47">
        <f>IF($AP186,AR186/$AP186*100,0)</f>
        <v>44.336655819260976</v>
      </c>
      <c r="AU186" s="95"/>
      <c r="AV186" s="42">
        <v>3339191</v>
      </c>
      <c r="AW186" s="95"/>
      <c r="AX186" s="47">
        <f>IF($AP186,AV186/$AP186*100,0)</f>
        <v>14.970267181344212</v>
      </c>
      <c r="AY186" s="95"/>
      <c r="AZ186" s="42">
        <v>84294</v>
      </c>
      <c r="BA186" s="95"/>
      <c r="BB186" s="47">
        <f>IF($AP186,AZ186/$AP186*100,0)</f>
        <v>0.37790701453862002</v>
      </c>
      <c r="BC186" s="95"/>
      <c r="BD186" s="42">
        <v>36555</v>
      </c>
      <c r="BE186" s="95"/>
      <c r="BF186" s="42">
        <v>2469</v>
      </c>
      <c r="BG186" s="95"/>
      <c r="BH186" s="83">
        <v>88</v>
      </c>
      <c r="BI186" s="95"/>
      <c r="BJ186" s="96">
        <v>10829</v>
      </c>
      <c r="BK186" s="95"/>
      <c r="BL186" s="41">
        <f>IF(E186,BJ186,0)</f>
        <v>10829</v>
      </c>
      <c r="BM186" s="95"/>
      <c r="BN186" s="41">
        <f>IF(K186,BJ186,0)</f>
        <v>10829</v>
      </c>
      <c r="BO186" s="95"/>
      <c r="BP186" s="41">
        <f>IF(Q186,BJ186,0)</f>
        <v>10829</v>
      </c>
      <c r="BQ186" s="95"/>
      <c r="BR186" s="41">
        <f>IF(W186,BJ186,0)</f>
        <v>10829</v>
      </c>
      <c r="BS186" s="95"/>
      <c r="BT186" s="41">
        <f>IF(AD186,BJ186,0)</f>
        <v>10829</v>
      </c>
      <c r="BU186" s="95"/>
      <c r="BV186" s="41">
        <f>IF(AJ186,BJ186,0)</f>
        <v>10829</v>
      </c>
    </row>
    <row r="187" spans="1:74" ht="11.25" x14ac:dyDescent="0.25">
      <c r="A187" s="83">
        <v>89</v>
      </c>
      <c r="B187" s="95"/>
      <c r="C187" s="83" t="s">
        <v>208</v>
      </c>
      <c r="D187" s="95"/>
      <c r="E187" s="42">
        <v>48550698</v>
      </c>
      <c r="F187" s="95"/>
      <c r="G187" s="39">
        <f>(E187/$BJ187)</f>
        <v>1200.8879269831061</v>
      </c>
      <c r="H187" s="95"/>
      <c r="I187" s="39">
        <f>IF(G$195,G187/G$195*100,0)</f>
        <v>66.144098689845293</v>
      </c>
      <c r="J187" s="95"/>
      <c r="K187" s="42">
        <v>4088525</v>
      </c>
      <c r="L187" s="95"/>
      <c r="M187" s="39">
        <f>(K187/$BJ187)</f>
        <v>101.12852160577803</v>
      </c>
      <c r="N187" s="95"/>
      <c r="O187" s="39">
        <f>IF(M$195,M187/M$195*100,0)</f>
        <v>88.064677142590241</v>
      </c>
      <c r="P187" s="95"/>
      <c r="Q187" s="42">
        <v>3773036</v>
      </c>
      <c r="R187" s="95"/>
      <c r="S187" s="39">
        <f>(Q187/$BJ187)</f>
        <v>93.324989487743949</v>
      </c>
      <c r="T187" s="95"/>
      <c r="U187" s="39">
        <f>IF(S$195,S187/S$195*100,0)</f>
        <v>73.285287981635733</v>
      </c>
      <c r="V187" s="95"/>
      <c r="W187" s="42">
        <v>9403043</v>
      </c>
      <c r="X187" s="95"/>
      <c r="Y187" s="39">
        <f>(W187/$BJ187)</f>
        <v>232.58163694377799</v>
      </c>
      <c r="Z187" s="95"/>
      <c r="AA187" s="39">
        <f>IF(Y$195,Y187/Y$195*100,0)</f>
        <v>97.981711521583847</v>
      </c>
      <c r="AB187" s="95"/>
      <c r="AC187" s="95"/>
      <c r="AD187" s="42">
        <v>3705412</v>
      </c>
      <c r="AE187" s="95"/>
      <c r="AF187" s="39">
        <f>(AD187/$BJ187)</f>
        <v>91.652328773899924</v>
      </c>
      <c r="AG187" s="95"/>
      <c r="AH187" s="39">
        <f>IF(AF$195,AF187/AF$195*100,0)</f>
        <v>87.960314072223937</v>
      </c>
      <c r="AI187" s="95"/>
      <c r="AJ187" s="42">
        <v>300000</v>
      </c>
      <c r="AK187" s="95"/>
      <c r="AL187" s="39">
        <f>(AJ187/$BJ187)</f>
        <v>7.4204160379925304</v>
      </c>
      <c r="AM187" s="95"/>
      <c r="AN187" s="39">
        <f>IF(AL$195,AL187/AL$195*100,0)</f>
        <v>899.7468130017586</v>
      </c>
      <c r="AO187" s="95"/>
      <c r="AP187" s="42">
        <f>(E187+K187+Q187+W187+AD187+AJ187)</f>
        <v>69820714</v>
      </c>
      <c r="AQ187" s="95"/>
      <c r="AR187" s="42">
        <v>45616726</v>
      </c>
      <c r="AS187" s="95"/>
      <c r="AT187" s="47">
        <f>IF($AP187,AR187/$AP187*100,0)</f>
        <v>65.334086958778443</v>
      </c>
      <c r="AU187" s="95"/>
      <c r="AV187" s="42">
        <v>8621969</v>
      </c>
      <c r="AW187" s="95"/>
      <c r="AX187" s="47">
        <f>IF($AP187,AV187/$AP187*100,0)</f>
        <v>12.34872648251635</v>
      </c>
      <c r="AY187" s="95"/>
      <c r="AZ187" s="42">
        <v>0</v>
      </c>
      <c r="BA187" s="95"/>
      <c r="BB187" s="47">
        <f>IF($AP187,AZ187/$AP187*100,0)</f>
        <v>0</v>
      </c>
      <c r="BC187" s="95"/>
      <c r="BD187" s="42">
        <v>1444055</v>
      </c>
      <c r="BE187" s="95"/>
      <c r="BF187" s="42">
        <v>6718</v>
      </c>
      <c r="BG187" s="95"/>
      <c r="BH187" s="83">
        <v>89</v>
      </c>
      <c r="BI187" s="95"/>
      <c r="BJ187" s="96">
        <v>40429</v>
      </c>
      <c r="BK187" s="95"/>
      <c r="BL187" s="41">
        <f>IF(E187,BJ187,0)</f>
        <v>40429</v>
      </c>
      <c r="BM187" s="95"/>
      <c r="BN187" s="41">
        <f>IF(K187,BJ187,0)</f>
        <v>40429</v>
      </c>
      <c r="BO187" s="95"/>
      <c r="BP187" s="41">
        <f>IF(Q187,BJ187,0)</f>
        <v>40429</v>
      </c>
      <c r="BQ187" s="95"/>
      <c r="BR187" s="41">
        <f>IF(W187,BJ187,0)</f>
        <v>40429</v>
      </c>
      <c r="BS187" s="95"/>
      <c r="BT187" s="41">
        <f>IF(AD187,BJ187,0)</f>
        <v>40429</v>
      </c>
      <c r="BU187" s="95"/>
      <c r="BV187" s="41">
        <f>IF(AJ187,BJ187,0)</f>
        <v>40429</v>
      </c>
    </row>
    <row r="188" spans="1:74" ht="11.25" x14ac:dyDescent="0.25">
      <c r="A188" s="83">
        <v>90</v>
      </c>
      <c r="B188" s="95"/>
      <c r="C188" s="83" t="s">
        <v>209</v>
      </c>
      <c r="D188" s="95"/>
      <c r="E188" s="48">
        <v>53680609</v>
      </c>
      <c r="F188" s="95"/>
      <c r="G188" s="39">
        <f>(E188/$BJ188)</f>
        <v>1318.0594937019669</v>
      </c>
      <c r="H188" s="95"/>
      <c r="I188" s="39">
        <f>IF(G$195,G188/G$195*100,0)</f>
        <v>72.597829715492566</v>
      </c>
      <c r="J188" s="95"/>
      <c r="K188" s="48">
        <v>3010076</v>
      </c>
      <c r="L188" s="95"/>
      <c r="M188" s="39">
        <f>(K188/$BJ188)</f>
        <v>73.908610995162917</v>
      </c>
      <c r="N188" s="95"/>
      <c r="O188" s="39">
        <f>IF(M$195,M188/M$195*100,0)</f>
        <v>64.361051284017151</v>
      </c>
      <c r="P188" s="95"/>
      <c r="Q188" s="48">
        <v>2828357</v>
      </c>
      <c r="R188" s="95"/>
      <c r="S188" s="39">
        <f>(Q188/$BJ188)</f>
        <v>69.446730670071446</v>
      </c>
      <c r="T188" s="95"/>
      <c r="U188" s="39">
        <f>IF(S$195,S188/S$195*100,0)</f>
        <v>54.534414463637923</v>
      </c>
      <c r="V188" s="95"/>
      <c r="W188" s="48">
        <v>7718051</v>
      </c>
      <c r="X188" s="95"/>
      <c r="Y188" s="39">
        <f>(W188/$BJ188)</f>
        <v>189.50698553784957</v>
      </c>
      <c r="Z188" s="95"/>
      <c r="AA188" s="39">
        <f>IF(Y$195,Y188/Y$195*100,0)</f>
        <v>79.835274324701047</v>
      </c>
      <c r="AB188" s="95"/>
      <c r="AC188" s="95"/>
      <c r="AD188" s="48">
        <v>3608230</v>
      </c>
      <c r="AE188" s="95"/>
      <c r="AF188" s="39">
        <f>(AD188/$BJ188)</f>
        <v>88.595526309327965</v>
      </c>
      <c r="AG188" s="95"/>
      <c r="AH188" s="39">
        <f>IF(AF$195,AF188/AF$195*100,0)</f>
        <v>85.026648245752682</v>
      </c>
      <c r="AI188" s="95"/>
      <c r="AJ188" s="48">
        <v>41368</v>
      </c>
      <c r="AK188" s="95"/>
      <c r="AL188" s="39">
        <f>(AJ188/$BJ188)</f>
        <v>1.015738944680433</v>
      </c>
      <c r="AM188" s="95"/>
      <c r="AN188" s="39">
        <f>IF(AL$195,AL188/AL$195*100,0)</f>
        <v>123.16127204172662</v>
      </c>
      <c r="AO188" s="95"/>
      <c r="AP188" s="48">
        <f>(E188+K188+Q188+W188+AD188+AJ188)</f>
        <v>70886691</v>
      </c>
      <c r="AQ188" s="95"/>
      <c r="AR188" s="48">
        <v>33560323</v>
      </c>
      <c r="AS188" s="95"/>
      <c r="AT188" s="47">
        <f>IF($AP188,AR188/$AP188*100,0)</f>
        <v>47.343616307326293</v>
      </c>
      <c r="AU188" s="95"/>
      <c r="AV188" s="48">
        <v>9606261</v>
      </c>
      <c r="AW188" s="95"/>
      <c r="AX188" s="47">
        <f>IF($AP188,AV188/$AP188*100,0)</f>
        <v>13.551572043333213</v>
      </c>
      <c r="AY188" s="95"/>
      <c r="AZ188" s="48">
        <v>0</v>
      </c>
      <c r="BA188" s="95"/>
      <c r="BB188" s="47">
        <f>IF($AP188,AZ188/$AP188*100,0)</f>
        <v>0</v>
      </c>
      <c r="BC188" s="95"/>
      <c r="BD188" s="48">
        <v>502897</v>
      </c>
      <c r="BE188" s="95"/>
      <c r="BF188" s="42">
        <v>11033</v>
      </c>
      <c r="BG188" s="95"/>
      <c r="BH188" s="83">
        <v>90</v>
      </c>
      <c r="BI188" s="95"/>
      <c r="BJ188" s="96">
        <v>40727</v>
      </c>
      <c r="BK188" s="95"/>
      <c r="BL188" s="41">
        <f>IF(E188,BJ188,0)</f>
        <v>40727</v>
      </c>
      <c r="BM188" s="95"/>
      <c r="BN188" s="41">
        <f>IF(K188,BJ188,0)</f>
        <v>40727</v>
      </c>
      <c r="BO188" s="95"/>
      <c r="BP188" s="41">
        <f>IF(Q188,BJ188,0)</f>
        <v>40727</v>
      </c>
      <c r="BQ188" s="95"/>
      <c r="BR188" s="41">
        <f>IF(W188,BJ188,0)</f>
        <v>40727</v>
      </c>
      <c r="BS188" s="95"/>
      <c r="BT188" s="41">
        <f>IF(AD188,BJ188,0)</f>
        <v>40727</v>
      </c>
      <c r="BU188" s="95"/>
      <c r="BV188" s="41">
        <f>IF(AJ188,BJ188,0)</f>
        <v>40727</v>
      </c>
    </row>
    <row r="189" spans="1:74" ht="11.25" x14ac:dyDescent="0.25">
      <c r="A189" s="83">
        <v>91</v>
      </c>
      <c r="B189" s="95"/>
      <c r="C189" s="83" t="s">
        <v>210</v>
      </c>
      <c r="D189" s="95"/>
      <c r="E189" s="42">
        <v>72910525</v>
      </c>
      <c r="F189" s="95"/>
      <c r="G189" s="39">
        <f>(E189/$BJ189)</f>
        <v>1351.8221006767405</v>
      </c>
      <c r="H189" s="95"/>
      <c r="I189" s="39">
        <f>IF(G$195,G189/G$195*100,0)</f>
        <v>74.457451381750943</v>
      </c>
      <c r="J189" s="95"/>
      <c r="K189" s="42">
        <v>3526980</v>
      </c>
      <c r="L189" s="95"/>
      <c r="M189" s="39">
        <f>(K189/$BJ189)</f>
        <v>65.393158431445258</v>
      </c>
      <c r="N189" s="95"/>
      <c r="O189" s="39">
        <f>IF(M$195,M189/M$195*100,0)</f>
        <v>56.94563010669431</v>
      </c>
      <c r="P189" s="95"/>
      <c r="Q189" s="42">
        <v>5843699</v>
      </c>
      <c r="R189" s="95"/>
      <c r="S189" s="39">
        <f>(Q189/$BJ189)</f>
        <v>108.34706591267266</v>
      </c>
      <c r="T189" s="95"/>
      <c r="U189" s="39">
        <f>IF(S$195,S189/S$195*100,0)</f>
        <v>85.081669668103743</v>
      </c>
      <c r="V189" s="95"/>
      <c r="W189" s="42">
        <v>8067522</v>
      </c>
      <c r="X189" s="95"/>
      <c r="Y189" s="39">
        <f>(W189/$BJ189)</f>
        <v>149.57860387503476</v>
      </c>
      <c r="Z189" s="95"/>
      <c r="AA189" s="39">
        <f>IF(Y$195,Y189/Y$195*100,0)</f>
        <v>63.014293850841327</v>
      </c>
      <c r="AB189" s="95"/>
      <c r="AC189" s="95"/>
      <c r="AD189" s="42">
        <v>4103421</v>
      </c>
      <c r="AE189" s="95"/>
      <c r="AF189" s="39">
        <f>(AD189/$BJ189)</f>
        <v>76.080856586632052</v>
      </c>
      <c r="AG189" s="95"/>
      <c r="AH189" s="39">
        <f>IF(AF$195,AF189/AF$195*100,0)</f>
        <v>73.016104770811978</v>
      </c>
      <c r="AI189" s="95"/>
      <c r="AJ189" s="42">
        <v>92414</v>
      </c>
      <c r="AK189" s="95"/>
      <c r="AL189" s="39">
        <f>(AJ189/$BJ189)</f>
        <v>1.7134328358208955</v>
      </c>
      <c r="AM189" s="95"/>
      <c r="AN189" s="39">
        <f>IF(AL$195,AL189/AL$195*100,0)</f>
        <v>207.75866547497318</v>
      </c>
      <c r="AO189" s="95"/>
      <c r="AP189" s="42">
        <f>(E189+K189+Q189+W189+AD189+AJ189)</f>
        <v>94544561</v>
      </c>
      <c r="AQ189" s="95"/>
      <c r="AR189" s="42">
        <v>50079597</v>
      </c>
      <c r="AS189" s="95"/>
      <c r="AT189" s="47">
        <f>IF($AP189,AR189/$AP189*100,0)</f>
        <v>52.969305130096281</v>
      </c>
      <c r="AU189" s="95"/>
      <c r="AV189" s="42">
        <v>13794651</v>
      </c>
      <c r="AW189" s="95"/>
      <c r="AX189" s="47">
        <f>IF($AP189,AV189/$AP189*100,0)</f>
        <v>14.590634145522131</v>
      </c>
      <c r="AY189" s="95"/>
      <c r="AZ189" s="42">
        <v>0</v>
      </c>
      <c r="BA189" s="95"/>
      <c r="BB189" s="47">
        <f>IF($AP189,AZ189/$AP189*100,0)</f>
        <v>0</v>
      </c>
      <c r="BC189" s="95"/>
      <c r="BD189" s="42">
        <v>4130615</v>
      </c>
      <c r="BE189" s="95"/>
      <c r="BF189" s="42">
        <v>459</v>
      </c>
      <c r="BG189" s="95"/>
      <c r="BH189" s="83">
        <v>91</v>
      </c>
      <c r="BI189" s="95"/>
      <c r="BJ189" s="96">
        <v>53935</v>
      </c>
      <c r="BK189" s="95"/>
      <c r="BL189" s="41">
        <f>IF(E189,BJ189,0)</f>
        <v>53935</v>
      </c>
      <c r="BM189" s="95"/>
      <c r="BN189" s="41">
        <f>IF(K189,BJ189,0)</f>
        <v>53935</v>
      </c>
      <c r="BO189" s="95"/>
      <c r="BP189" s="41">
        <f>IF(Q189,BJ189,0)</f>
        <v>53935</v>
      </c>
      <c r="BQ189" s="95"/>
      <c r="BR189" s="41">
        <f>IF(W189,BJ189,0)</f>
        <v>53935</v>
      </c>
      <c r="BS189" s="95"/>
      <c r="BT189" s="41">
        <f>IF(AD189,BJ189,0)</f>
        <v>53935</v>
      </c>
      <c r="BU189" s="95"/>
      <c r="BV189" s="41">
        <f>IF(AJ189,BJ189,0)</f>
        <v>53935</v>
      </c>
    </row>
    <row r="190" spans="1:74" ht="11.25" x14ac:dyDescent="0.25">
      <c r="A190" s="83">
        <v>92</v>
      </c>
      <c r="B190" s="95"/>
      <c r="C190" s="83" t="s">
        <v>211</v>
      </c>
      <c r="D190" s="95"/>
      <c r="E190" s="42">
        <v>18616841</v>
      </c>
      <c r="F190" s="95"/>
      <c r="G190" s="39">
        <f>(E190/$BJ190)</f>
        <v>1007.5683823131461</v>
      </c>
      <c r="H190" s="95"/>
      <c r="I190" s="39">
        <f>IF(G$195,G190/G$195*100,0)</f>
        <v>55.496188294535209</v>
      </c>
      <c r="J190" s="95"/>
      <c r="K190" s="42">
        <v>1411583</v>
      </c>
      <c r="L190" s="95"/>
      <c r="M190" s="39">
        <f>(K190/$BJ190)</f>
        <v>76.396763543865347</v>
      </c>
      <c r="N190" s="95"/>
      <c r="O190" s="39">
        <f>IF(M$195,M190/M$195*100,0)</f>
        <v>66.527782760001415</v>
      </c>
      <c r="P190" s="95"/>
      <c r="Q190" s="42">
        <v>2205480</v>
      </c>
      <c r="R190" s="95"/>
      <c r="S190" s="39">
        <f>(Q190/$BJ190)</f>
        <v>119.3635330410781</v>
      </c>
      <c r="T190" s="95"/>
      <c r="U190" s="39">
        <f>IF(S$195,S190/S$195*100,0)</f>
        <v>93.732567680274883</v>
      </c>
      <c r="V190" s="95"/>
      <c r="W190" s="42">
        <v>3229761</v>
      </c>
      <c r="X190" s="95"/>
      <c r="Y190" s="39">
        <f>(W190/$BJ190)</f>
        <v>174.79899334307518</v>
      </c>
      <c r="Z190" s="95"/>
      <c r="AA190" s="39">
        <f>IF(Y$195,Y190/Y$195*100,0)</f>
        <v>73.639109110512393</v>
      </c>
      <c r="AB190" s="95"/>
      <c r="AC190" s="95"/>
      <c r="AD190" s="42">
        <v>1350794</v>
      </c>
      <c r="AE190" s="95"/>
      <c r="AF190" s="39">
        <f>(AD190/$BJ190)</f>
        <v>73.106781403907561</v>
      </c>
      <c r="AG190" s="95"/>
      <c r="AH190" s="39">
        <f>IF(AF$195,AF190/AF$195*100,0)</f>
        <v>70.161833737588111</v>
      </c>
      <c r="AI190" s="95"/>
      <c r="AJ190" s="42">
        <v>11142</v>
      </c>
      <c r="AK190" s="95"/>
      <c r="AL190" s="39">
        <f>(AJ190/$BJ190)</f>
        <v>0.60301997077447633</v>
      </c>
      <c r="AM190" s="95"/>
      <c r="AN190" s="39">
        <f>IF(AL$195,AL190/AL$195*100,0)</f>
        <v>73.117907958639293</v>
      </c>
      <c r="AO190" s="95"/>
      <c r="AP190" s="42">
        <f>(E190+K190+Q190+W190+AD190+AJ190)</f>
        <v>26825601</v>
      </c>
      <c r="AQ190" s="95"/>
      <c r="AR190" s="42">
        <v>12835753</v>
      </c>
      <c r="AS190" s="95"/>
      <c r="AT190" s="47">
        <f>IF($AP190,AR190/$AP190*100,0)</f>
        <v>47.848892556032574</v>
      </c>
      <c r="AU190" s="95"/>
      <c r="AV190" s="42">
        <v>5464996</v>
      </c>
      <c r="AW190" s="95"/>
      <c r="AX190" s="47">
        <f>IF($AP190,AV190/$AP190*100,0)</f>
        <v>20.372315237224324</v>
      </c>
      <c r="AY190" s="95"/>
      <c r="AZ190" s="42">
        <v>0</v>
      </c>
      <c r="BA190" s="95"/>
      <c r="BB190" s="47">
        <f>IF($AP190,AZ190/$AP190*100,0)</f>
        <v>0</v>
      </c>
      <c r="BC190" s="95"/>
      <c r="BD190" s="42">
        <v>3780</v>
      </c>
      <c r="BE190" s="95"/>
      <c r="BF190" s="42">
        <v>7292</v>
      </c>
      <c r="BG190" s="95"/>
      <c r="BH190" s="83">
        <v>92</v>
      </c>
      <c r="BI190" s="95"/>
      <c r="BJ190" s="96">
        <v>18477</v>
      </c>
      <c r="BK190" s="95"/>
      <c r="BL190" s="41">
        <f>IF(E190,BJ190,0)</f>
        <v>18477</v>
      </c>
      <c r="BM190" s="95"/>
      <c r="BN190" s="41">
        <f>IF(K190,BJ190,0)</f>
        <v>18477</v>
      </c>
      <c r="BO190" s="95"/>
      <c r="BP190" s="41">
        <f>IF(Q190,BJ190,0)</f>
        <v>18477</v>
      </c>
      <c r="BQ190" s="95"/>
      <c r="BR190" s="41">
        <f>IF(W190,BJ190,0)</f>
        <v>18477</v>
      </c>
      <c r="BS190" s="95"/>
      <c r="BT190" s="41">
        <f>IF(AD190,BJ190,0)</f>
        <v>18477</v>
      </c>
      <c r="BU190" s="95"/>
      <c r="BV190" s="41">
        <f>IF(AJ190,BJ190,0)</f>
        <v>18477</v>
      </c>
    </row>
    <row r="191" spans="1:74" ht="11.25" x14ac:dyDescent="0.25">
      <c r="A191" s="83">
        <v>93</v>
      </c>
      <c r="B191" s="95"/>
      <c r="C191" s="83" t="s">
        <v>212</v>
      </c>
      <c r="D191" s="95"/>
      <c r="E191" s="42">
        <v>60520720</v>
      </c>
      <c r="F191" s="95"/>
      <c r="G191" s="39">
        <f>(E191/$BJ191)</f>
        <v>1675.0822031552727</v>
      </c>
      <c r="H191" s="95"/>
      <c r="I191" s="39">
        <f>IF(G$195,G191/G$195*100,0)</f>
        <v>92.262400237007711</v>
      </c>
      <c r="J191" s="95"/>
      <c r="K191" s="42">
        <v>2817328</v>
      </c>
      <c r="L191" s="95"/>
      <c r="M191" s="39">
        <f>(K191/$BJ191)</f>
        <v>77.977525601992809</v>
      </c>
      <c r="N191" s="95"/>
      <c r="O191" s="39">
        <f>IF(M$195,M191/M$195*100,0)</f>
        <v>67.904341005665486</v>
      </c>
      <c r="P191" s="95"/>
      <c r="Q191" s="42">
        <v>3247445</v>
      </c>
      <c r="R191" s="95"/>
      <c r="S191" s="39">
        <f>(Q191/$BJ191)</f>
        <v>89.882230833102682</v>
      </c>
      <c r="T191" s="95"/>
      <c r="U191" s="39">
        <f>IF(S$195,S191/S$195*100,0)</f>
        <v>70.581793870985038</v>
      </c>
      <c r="V191" s="95"/>
      <c r="W191" s="42">
        <v>8309712</v>
      </c>
      <c r="X191" s="95"/>
      <c r="Y191" s="39">
        <f>(W191/$BJ191)</f>
        <v>229.99479656794907</v>
      </c>
      <c r="Z191" s="95"/>
      <c r="AA191" s="39">
        <f>IF(Y$195,Y191/Y$195*100,0)</f>
        <v>96.891930527746723</v>
      </c>
      <c r="AB191" s="95"/>
      <c r="AC191" s="95"/>
      <c r="AD191" s="42">
        <v>3308218</v>
      </c>
      <c r="AE191" s="95"/>
      <c r="AF191" s="39">
        <f>(AD191/$BJ191)</f>
        <v>91.564295599225019</v>
      </c>
      <c r="AG191" s="95"/>
      <c r="AH191" s="39">
        <f>IF(AF$195,AF191/AF$195*100,0)</f>
        <v>87.87582712250024</v>
      </c>
      <c r="AI191" s="95"/>
      <c r="AJ191" s="42">
        <v>48557</v>
      </c>
      <c r="AK191" s="95"/>
      <c r="AL191" s="39">
        <f>(AJ191/$BJ191)</f>
        <v>1.3439523941322999</v>
      </c>
      <c r="AM191" s="95"/>
      <c r="AN191" s="39">
        <f>IF(AL$195,AL191/AL$195*100,0)</f>
        <v>162.95809793621137</v>
      </c>
      <c r="AO191" s="95"/>
      <c r="AP191" s="42">
        <f>(E191+K191+Q191+W191+AD191+AJ191)</f>
        <v>78251980</v>
      </c>
      <c r="AQ191" s="95"/>
      <c r="AR191" s="42">
        <v>47504267</v>
      </c>
      <c r="AS191" s="95"/>
      <c r="AT191" s="47">
        <f>IF($AP191,AR191/$AP191*100,0)</f>
        <v>60.706792339312052</v>
      </c>
      <c r="AU191" s="95"/>
      <c r="AV191" s="42">
        <v>17196907</v>
      </c>
      <c r="AW191" s="95"/>
      <c r="AX191" s="47">
        <f>IF($AP191,AV191/$AP191*100,0)</f>
        <v>21.976321877094996</v>
      </c>
      <c r="AY191" s="95"/>
      <c r="AZ191" s="42">
        <v>0</v>
      </c>
      <c r="BA191" s="95"/>
      <c r="BB191" s="47">
        <f>IF($AP191,AZ191/$AP191*100,0)</f>
        <v>0</v>
      </c>
      <c r="BC191" s="95"/>
      <c r="BD191" s="42">
        <v>2632655</v>
      </c>
      <c r="BE191" s="95"/>
      <c r="BF191" s="42">
        <v>47</v>
      </c>
      <c r="BG191" s="95"/>
      <c r="BH191" s="83">
        <v>93</v>
      </c>
      <c r="BI191" s="95"/>
      <c r="BJ191" s="96">
        <v>36130</v>
      </c>
      <c r="BK191" s="95"/>
      <c r="BL191" s="41">
        <f>IF(E191,BJ191,0)</f>
        <v>36130</v>
      </c>
      <c r="BM191" s="95"/>
      <c r="BN191" s="41">
        <f>IF(K191,BJ191,0)</f>
        <v>36130</v>
      </c>
      <c r="BO191" s="95"/>
      <c r="BP191" s="41">
        <f>IF(Q191,BJ191,0)</f>
        <v>36130</v>
      </c>
      <c r="BQ191" s="95"/>
      <c r="BR191" s="41">
        <f>IF(W191,BJ191,0)</f>
        <v>36130</v>
      </c>
      <c r="BS191" s="95"/>
      <c r="BT191" s="41">
        <f>IF(AD191,BJ191,0)</f>
        <v>36130</v>
      </c>
      <c r="BU191" s="95"/>
      <c r="BV191" s="41">
        <f>IF(AJ191,BJ191,0)</f>
        <v>36130</v>
      </c>
    </row>
    <row r="192" spans="1:74" ht="11.25" x14ac:dyDescent="0.25">
      <c r="A192" s="83">
        <v>94</v>
      </c>
      <c r="B192" s="95"/>
      <c r="C192" s="83" t="s">
        <v>213</v>
      </c>
      <c r="D192" s="95"/>
      <c r="E192" s="42">
        <v>37263372</v>
      </c>
      <c r="F192" s="95"/>
      <c r="G192" s="39">
        <f>(E192/$BJ192)</f>
        <v>1317.1923647932131</v>
      </c>
      <c r="H192" s="95"/>
      <c r="I192" s="39">
        <f>IF(G$195,G192/G$195*100,0)</f>
        <v>72.550068838870615</v>
      </c>
      <c r="J192" s="95"/>
      <c r="K192" s="42">
        <v>1426988</v>
      </c>
      <c r="L192" s="95"/>
      <c r="M192" s="39">
        <f>(K192/$BJ192)</f>
        <v>50.441428066454577</v>
      </c>
      <c r="N192" s="95"/>
      <c r="O192" s="39">
        <f>IF(M$195,M192/M$195*100,0)</f>
        <v>43.925373443110935</v>
      </c>
      <c r="P192" s="95"/>
      <c r="Q192" s="42">
        <v>2777717</v>
      </c>
      <c r="R192" s="95"/>
      <c r="S192" s="39">
        <f>(Q192/$BJ192)</f>
        <v>98.187239307175687</v>
      </c>
      <c r="T192" s="95"/>
      <c r="U192" s="39">
        <f>IF(S$195,S192/S$195*100,0)</f>
        <v>77.103465515987423</v>
      </c>
      <c r="V192" s="95"/>
      <c r="W192" s="42">
        <v>5646641</v>
      </c>
      <c r="X192" s="95"/>
      <c r="Y192" s="39">
        <f>(W192/$BJ192)</f>
        <v>199.59848002827854</v>
      </c>
      <c r="Z192" s="95"/>
      <c r="AA192" s="39">
        <f>IF(Y$195,Y192/Y$195*100,0)</f>
        <v>84.086606953432536</v>
      </c>
      <c r="AB192" s="95"/>
      <c r="AC192" s="95"/>
      <c r="AD192" s="42">
        <v>2269643</v>
      </c>
      <c r="AE192" s="95"/>
      <c r="AF192" s="39">
        <f>(AD192/$BJ192)</f>
        <v>80.227748320961467</v>
      </c>
      <c r="AG192" s="95"/>
      <c r="AH192" s="39">
        <f>IF(AF$195,AF192/AF$195*100,0)</f>
        <v>76.995947991980614</v>
      </c>
      <c r="AI192" s="95"/>
      <c r="AJ192" s="42">
        <v>48867</v>
      </c>
      <c r="AK192" s="95"/>
      <c r="AL192" s="39">
        <f>(AJ192/$BJ192)</f>
        <v>1.7273594909862142</v>
      </c>
      <c r="AM192" s="95"/>
      <c r="AN192" s="39">
        <f>IF(AL$195,AL192/AL$195*100,0)</f>
        <v>209.447312518025</v>
      </c>
      <c r="AO192" s="95"/>
      <c r="AP192" s="42">
        <f>(E192+K192+Q192+W192+AD192+AJ192)</f>
        <v>49433228</v>
      </c>
      <c r="AQ192" s="95"/>
      <c r="AR192" s="42">
        <v>29166280</v>
      </c>
      <c r="AS192" s="95"/>
      <c r="AT192" s="47">
        <f>IF($AP192,AR192/$AP192*100,0)</f>
        <v>59.001366449304108</v>
      </c>
      <c r="AU192" s="95"/>
      <c r="AV192" s="42">
        <v>4745334</v>
      </c>
      <c r="AW192" s="95"/>
      <c r="AX192" s="47">
        <f>IF($AP192,AV192/$AP192*100,0)</f>
        <v>9.5994823562806779</v>
      </c>
      <c r="AY192" s="95"/>
      <c r="AZ192" s="42">
        <v>583261</v>
      </c>
      <c r="BA192" s="95"/>
      <c r="BB192" s="47">
        <f>IF($AP192,AZ192/$AP192*100,0)</f>
        <v>1.1798966476557025</v>
      </c>
      <c r="BC192" s="95"/>
      <c r="BD192" s="42">
        <v>2094043</v>
      </c>
      <c r="BE192" s="95"/>
      <c r="BF192" s="42">
        <v>292</v>
      </c>
      <c r="BG192" s="95"/>
      <c r="BH192" s="83">
        <v>94</v>
      </c>
      <c r="BI192" s="95"/>
      <c r="BJ192" s="96">
        <v>28290</v>
      </c>
      <c r="BK192" s="95"/>
      <c r="BL192" s="41">
        <f>IF(E192,BJ192,0)</f>
        <v>28290</v>
      </c>
      <c r="BM192" s="95"/>
      <c r="BN192" s="41">
        <f>IF(K192,BJ192,0)</f>
        <v>28290</v>
      </c>
      <c r="BO192" s="95"/>
      <c r="BP192" s="41">
        <f>IF(Q192,BJ192,0)</f>
        <v>28290</v>
      </c>
      <c r="BQ192" s="95"/>
      <c r="BR192" s="41">
        <f>IF(W192,BJ192,0)</f>
        <v>28290</v>
      </c>
      <c r="BS192" s="95"/>
      <c r="BT192" s="41">
        <f>IF(AD192,BJ192,0)</f>
        <v>28290</v>
      </c>
      <c r="BU192" s="95"/>
      <c r="BV192" s="41">
        <f>IF(AJ192,BJ192,0)</f>
        <v>28290</v>
      </c>
    </row>
    <row r="193" spans="1:74" ht="11.25" x14ac:dyDescent="0.25">
      <c r="A193" s="97">
        <v>95</v>
      </c>
      <c r="B193" s="95"/>
      <c r="C193" s="83" t="s">
        <v>214</v>
      </c>
      <c r="D193" s="95"/>
      <c r="E193" s="43">
        <v>124976105</v>
      </c>
      <c r="F193" s="95"/>
      <c r="G193" s="39">
        <f>(E193/$BJ193)</f>
        <v>1784.2259261903062</v>
      </c>
      <c r="H193" s="95"/>
      <c r="I193" s="39">
        <f>IF(G$195,G193/G$195*100,0)</f>
        <v>98.273963036163039</v>
      </c>
      <c r="J193" s="95"/>
      <c r="K193" s="43">
        <v>9661968</v>
      </c>
      <c r="L193" s="95"/>
      <c r="M193" s="39">
        <f>(K193/$BJ193)</f>
        <v>137.93943893211508</v>
      </c>
      <c r="N193" s="95"/>
      <c r="O193" s="39">
        <f>IF(M$195,M193/M$195*100,0)</f>
        <v>120.12033758528413</v>
      </c>
      <c r="P193" s="95"/>
      <c r="Q193" s="43">
        <v>8266336</v>
      </c>
      <c r="R193" s="95"/>
      <c r="S193" s="39">
        <f>(Q193/$BJ193)</f>
        <v>118.01464772646156</v>
      </c>
      <c r="T193" s="95"/>
      <c r="U193" s="39">
        <f>IF(S$195,S193/S$195*100,0)</f>
        <v>92.673328892481024</v>
      </c>
      <c r="V193" s="95"/>
      <c r="W193" s="43">
        <v>15292604</v>
      </c>
      <c r="X193" s="95"/>
      <c r="Y193" s="39">
        <f>(W193/$BJ193)</f>
        <v>218.32541937326005</v>
      </c>
      <c r="Z193" s="95"/>
      <c r="AA193" s="39">
        <f>IF(Y$195,Y193/Y$195*100,0)</f>
        <v>91.975869376268278</v>
      </c>
      <c r="AB193" s="95"/>
      <c r="AC193" s="95"/>
      <c r="AD193" s="43">
        <v>8572883</v>
      </c>
      <c r="AE193" s="95"/>
      <c r="AF193" s="39">
        <f>(AD193/$BJ193)</f>
        <v>122.39107716467984</v>
      </c>
      <c r="AG193" s="95"/>
      <c r="AH193" s="39">
        <f>IF(AF$195,AF193/AF$195*100,0)</f>
        <v>117.46081884728683</v>
      </c>
      <c r="AI193" s="95"/>
      <c r="AJ193" s="43">
        <v>0</v>
      </c>
      <c r="AK193" s="95"/>
      <c r="AL193" s="39">
        <f>(AJ193/$BJ193)</f>
        <v>0</v>
      </c>
      <c r="AM193" s="95"/>
      <c r="AN193" s="39">
        <f>IF(AL$195,AL193/AL$195*100,0)</f>
        <v>0</v>
      </c>
      <c r="AO193" s="95"/>
      <c r="AP193" s="43">
        <f>(E193+K193+Q193+W193+AD193+AJ193)</f>
        <v>166769896</v>
      </c>
      <c r="AQ193" s="95"/>
      <c r="AR193" s="43">
        <v>82084162</v>
      </c>
      <c r="AS193" s="95"/>
      <c r="AT193" s="47">
        <f>IF($AP193,AR193/$AP193*100,0)</f>
        <v>49.220011506153369</v>
      </c>
      <c r="AU193" s="95"/>
      <c r="AV193" s="43">
        <v>16725346</v>
      </c>
      <c r="AW193" s="95"/>
      <c r="AX193" s="47">
        <f>IF($AP193,AV193/$AP193*100,0)</f>
        <v>10.028995880647427</v>
      </c>
      <c r="AY193" s="95"/>
      <c r="AZ193" s="43">
        <v>11323802</v>
      </c>
      <c r="BA193" s="95"/>
      <c r="BB193" s="47">
        <f>IF($AP193,AZ193/$AP193*100,0)</f>
        <v>6.7900755901412815</v>
      </c>
      <c r="BC193" s="95"/>
      <c r="BD193" s="43">
        <v>1220154</v>
      </c>
      <c r="BE193" s="95"/>
      <c r="BF193" s="43">
        <v>21312</v>
      </c>
      <c r="BG193" s="95"/>
      <c r="BH193" s="97">
        <v>95</v>
      </c>
      <c r="BI193" s="95"/>
      <c r="BJ193" s="251">
        <v>70045</v>
      </c>
      <c r="BK193" s="95"/>
      <c r="BL193" s="44">
        <f>IF(E193,BJ193,0)</f>
        <v>70045</v>
      </c>
      <c r="BM193" s="95"/>
      <c r="BN193" s="44">
        <f>IF(K193,BJ193,0)</f>
        <v>70045</v>
      </c>
      <c r="BO193" s="95"/>
      <c r="BP193" s="44">
        <f>IF(Q193,BJ193,0)</f>
        <v>70045</v>
      </c>
      <c r="BQ193" s="95"/>
      <c r="BR193" s="44">
        <f>IF(W193,BJ193,0)</f>
        <v>70045</v>
      </c>
      <c r="BS193" s="95"/>
      <c r="BT193" s="44">
        <f>IF(AD193,BJ193,0)</f>
        <v>70045</v>
      </c>
      <c r="BU193" s="95"/>
      <c r="BV193" s="44">
        <f>IF(AJ193,BJ193,0)</f>
        <v>0</v>
      </c>
    </row>
    <row r="194" spans="1:74" ht="8.85" customHeight="1" x14ac:dyDescent="0.25">
      <c r="A194" s="95"/>
      <c r="B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Q194" s="95"/>
      <c r="AR194" s="95"/>
      <c r="AS194" s="95"/>
      <c r="AT194" s="95"/>
      <c r="AU194" s="95"/>
      <c r="AV194" s="95"/>
      <c r="AW194" s="95"/>
      <c r="AX194" s="95"/>
      <c r="AY194" s="95"/>
      <c r="AZ194" s="95"/>
      <c r="BA194" s="95"/>
      <c r="BB194" s="95"/>
      <c r="BC194" s="95"/>
      <c r="BD194" s="95"/>
      <c r="BE194" s="95"/>
      <c r="BG194" s="95"/>
      <c r="BH194" s="95"/>
      <c r="BI194" s="95"/>
      <c r="BJ194" s="95"/>
      <c r="BK194" s="95"/>
      <c r="BL194" s="95"/>
      <c r="BM194" s="95"/>
      <c r="BN194" s="95"/>
      <c r="BO194" s="95"/>
      <c r="BP194" s="95"/>
      <c r="BQ194" s="95"/>
      <c r="BR194" s="95"/>
      <c r="BS194" s="95"/>
      <c r="BT194" s="95"/>
      <c r="BU194" s="95"/>
      <c r="BV194" s="95"/>
    </row>
    <row r="195" spans="1:74" ht="8.85" customHeight="1" x14ac:dyDescent="0.25">
      <c r="A195" s="97">
        <f>A193</f>
        <v>95</v>
      </c>
      <c r="B195" s="95"/>
      <c r="C195" s="91" t="s">
        <v>65</v>
      </c>
      <c r="D195" s="95"/>
      <c r="E195" s="45">
        <f>SUM(E82:E193)</f>
        <v>10505712990</v>
      </c>
      <c r="F195" s="95"/>
      <c r="G195" s="46">
        <f>IF(E195=0,0,IF(ISNONTEXT(H195),E195/$BJ195,E195/BL195))</f>
        <v>1815.563218442451</v>
      </c>
      <c r="H195" s="95"/>
      <c r="I195" s="47">
        <f>IF(G$195,G195/G$195*100,0)</f>
        <v>100</v>
      </c>
      <c r="J195" s="95"/>
      <c r="K195" s="45">
        <f>SUM(K82:K193)</f>
        <v>664486355</v>
      </c>
      <c r="L195" s="95"/>
      <c r="M195" s="46">
        <f>IF(K195=0,0,IF(ISNONTEXT(N195),K195/$BJ195,K195/BN195))</f>
        <v>114.83437501512147</v>
      </c>
      <c r="N195" s="95"/>
      <c r="O195" s="47">
        <f>IF(M$195,M195/M$195*100,0)</f>
        <v>100</v>
      </c>
      <c r="P195" s="95"/>
      <c r="Q195" s="45">
        <f>SUM(Q82:Q193)</f>
        <v>736877519</v>
      </c>
      <c r="R195" s="95"/>
      <c r="S195" s="46">
        <f>IF(Q195=0,0,IF(ISNONTEXT(T195),Q195/$BJ195,Q195/BP195))</f>
        <v>127.34478100315287</v>
      </c>
      <c r="T195" s="95"/>
      <c r="U195" s="47">
        <f>IF(S$195,S195/S$195*100,0)</f>
        <v>100</v>
      </c>
      <c r="V195" s="95"/>
      <c r="W195" s="45">
        <f>SUM(W82:W193)</f>
        <v>1373550267</v>
      </c>
      <c r="X195" s="95"/>
      <c r="Y195" s="46">
        <f>IF(W195=0,0,IF(ISNONTEXT(Z195),W195/$BJ195,W195/BR195))</f>
        <v>237.37249873670953</v>
      </c>
      <c r="Z195" s="95"/>
      <c r="AA195" s="47">
        <f>IF(Y$195,Y195/Y$195*100,0)</f>
        <v>100</v>
      </c>
      <c r="AB195" s="95"/>
      <c r="AC195" s="95"/>
      <c r="AD195" s="45">
        <f>SUM(AD82:AD193)</f>
        <v>602935547</v>
      </c>
      <c r="AE195" s="95"/>
      <c r="AF195" s="46">
        <f>IF(AD195=0,0,IF(ISNONTEXT(AG195),AD195/$BJ195,AD195/BT195))</f>
        <v>104.19736416430311</v>
      </c>
      <c r="AG195" s="95"/>
      <c r="AH195" s="47">
        <f>IF(AF$195,AF195/AF$195*100,0)</f>
        <v>100</v>
      </c>
      <c r="AI195" s="95"/>
      <c r="AJ195" s="45">
        <f>SUM(AJ82:AJ193)</f>
        <v>4772238</v>
      </c>
      <c r="AK195" s="95"/>
      <c r="AL195" s="46">
        <f>IF(AJ195=0,0,IF(ISNONTEXT(AM195),AJ195/$BJ195,AJ195/BV195))</f>
        <v>0.82472268095469503</v>
      </c>
      <c r="AM195" s="95"/>
      <c r="AN195" s="47">
        <f>IF(AL$195,AL195/AL$195*100,0)</f>
        <v>100</v>
      </c>
      <c r="AO195" s="95"/>
      <c r="AP195" s="45">
        <f>SUM(AP82:AP193)</f>
        <v>13888334916</v>
      </c>
      <c r="AQ195" s="95"/>
      <c r="AR195" s="45">
        <f>SUM(AR82:AR193)</f>
        <v>5438700992</v>
      </c>
      <c r="AS195" s="95"/>
      <c r="AT195" s="47">
        <f>IF($AP195,AR195/$AP195*100,0)</f>
        <v>39.160209088379389</v>
      </c>
      <c r="AU195" s="95"/>
      <c r="AV195" s="45">
        <f>SUM(AV82:AV193)</f>
        <v>1307211284</v>
      </c>
      <c r="AW195" s="95"/>
      <c r="AX195" s="47">
        <f>IF($AP195,AV195/$AP195*100,0)</f>
        <v>9.4122966641165338</v>
      </c>
      <c r="AY195" s="95"/>
      <c r="AZ195" s="45">
        <f>SUM(AZ82:AZ193)</f>
        <v>101849519</v>
      </c>
      <c r="BA195" s="95"/>
      <c r="BB195" s="47">
        <f>IF($AP195,AZ195/$AP195*100,0)</f>
        <v>0.73334578706526354</v>
      </c>
      <c r="BC195" s="95"/>
      <c r="BD195" s="45">
        <f>SUM(BD82:BD193)</f>
        <v>130958568</v>
      </c>
      <c r="BE195" s="95"/>
      <c r="BF195" s="45">
        <f>SUM(BF82:BF193)</f>
        <v>470461</v>
      </c>
      <c r="BG195" s="95"/>
      <c r="BH195" s="97">
        <f>BH193</f>
        <v>95</v>
      </c>
      <c r="BI195" s="95"/>
      <c r="BJ195" s="251">
        <f>SUM(BJ82:BJ193)</f>
        <v>5786476</v>
      </c>
      <c r="BK195" s="95"/>
      <c r="BL195" s="44">
        <f>SUM(BL82:BL193)</f>
        <v>5786476</v>
      </c>
      <c r="BM195" s="95"/>
      <c r="BN195" s="44">
        <f>SUM(BN82:BN193)</f>
        <v>5786476</v>
      </c>
      <c r="BO195" s="95"/>
      <c r="BP195" s="44">
        <f>SUM(BP82:BP193)</f>
        <v>5786476</v>
      </c>
      <c r="BQ195" s="95"/>
      <c r="BR195" s="44">
        <f>SUM(BR82:BR193)</f>
        <v>5786476</v>
      </c>
      <c r="BS195" s="95"/>
      <c r="BT195" s="44">
        <f>SUM(BT82:BT193)</f>
        <v>5786476</v>
      </c>
      <c r="BU195" s="95"/>
      <c r="BV195" s="44">
        <f>SUM(BV82:BV193)</f>
        <v>2779171</v>
      </c>
    </row>
    <row r="196" spans="1:74" ht="8.85" customHeight="1" x14ac:dyDescent="0.25">
      <c r="A196" s="95"/>
      <c r="B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c r="BC196" s="95"/>
      <c r="BD196" s="95"/>
      <c r="BE196" s="95"/>
      <c r="BF196" s="95"/>
      <c r="BG196" s="95"/>
      <c r="BH196" s="95"/>
      <c r="BI196" s="95"/>
      <c r="BJ196" s="95"/>
      <c r="BK196" s="95"/>
      <c r="BL196" s="95"/>
      <c r="BM196" s="95"/>
      <c r="BN196" s="95"/>
      <c r="BO196" s="95"/>
      <c r="BP196" s="95"/>
      <c r="BQ196" s="95"/>
      <c r="BR196" s="95"/>
      <c r="BS196" s="95"/>
      <c r="BT196" s="95"/>
      <c r="BU196" s="95"/>
      <c r="BV196" s="95"/>
    </row>
    <row r="197" spans="1:74" ht="8.85" customHeight="1" x14ac:dyDescent="0.25">
      <c r="A197" s="95"/>
      <c r="B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row>
    <row r="198" spans="1:74" ht="8.85" customHeight="1" x14ac:dyDescent="0.25">
      <c r="A198" s="95"/>
      <c r="B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c r="BG198" s="95"/>
      <c r="BH198" s="95"/>
      <c r="BI198" s="95"/>
      <c r="BJ198" s="95"/>
      <c r="BK198" s="95"/>
      <c r="BL198" s="95"/>
      <c r="BM198" s="95"/>
      <c r="BN198" s="95"/>
      <c r="BO198" s="95"/>
      <c r="BP198" s="95"/>
      <c r="BQ198" s="95"/>
      <c r="BR198" s="95"/>
      <c r="BS198" s="95"/>
      <c r="BT198" s="95"/>
      <c r="BU198" s="95"/>
      <c r="BV198" s="95"/>
    </row>
    <row r="199" spans="1:74" ht="8.85" customHeight="1" x14ac:dyDescent="0.25">
      <c r="A199" s="95"/>
      <c r="B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c r="BG199" s="95"/>
      <c r="BH199" s="95"/>
      <c r="BI199" s="95"/>
      <c r="BJ199" s="95"/>
      <c r="BK199" s="95"/>
      <c r="BL199" s="95"/>
      <c r="BM199" s="95"/>
      <c r="BN199" s="95"/>
      <c r="BO199" s="95"/>
      <c r="BP199" s="95"/>
      <c r="BQ199" s="95"/>
      <c r="BR199" s="95"/>
      <c r="BS199" s="95"/>
      <c r="BT199" s="95"/>
      <c r="BU199" s="95"/>
      <c r="BV199" s="95"/>
    </row>
    <row r="200" spans="1:74" ht="8.85" customHeight="1" x14ac:dyDescent="0.25">
      <c r="A200" s="95"/>
      <c r="B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c r="BK200" s="95"/>
      <c r="BL200" s="95"/>
      <c r="BM200" s="95"/>
      <c r="BN200" s="95"/>
      <c r="BO200" s="95"/>
      <c r="BP200" s="95"/>
      <c r="BQ200" s="95"/>
      <c r="BR200" s="95"/>
      <c r="BS200" s="95"/>
      <c r="BT200" s="95"/>
      <c r="BU200" s="95"/>
      <c r="BV200" s="95"/>
    </row>
    <row r="201" spans="1:74" ht="7.7" customHeight="1" x14ac:dyDescent="0.25">
      <c r="A201" s="95"/>
      <c r="B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c r="BS201" s="95"/>
      <c r="BT201" s="95"/>
      <c r="BU201" s="95"/>
      <c r="BV201" s="95"/>
    </row>
    <row r="202" spans="1:74" ht="8.85" hidden="1" customHeight="1" x14ac:dyDescent="0.25">
      <c r="A202" s="95"/>
      <c r="B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c r="BK202" s="95"/>
      <c r="BL202" s="95"/>
      <c r="BM202" s="95"/>
      <c r="BN202" s="95"/>
      <c r="BO202" s="95"/>
      <c r="BP202" s="95"/>
      <c r="BQ202" s="95"/>
      <c r="BR202" s="95"/>
      <c r="BS202" s="95"/>
      <c r="BT202" s="95"/>
      <c r="BU202" s="95"/>
      <c r="BV202" s="95"/>
    </row>
    <row r="203" spans="1:74" s="80" customFormat="1" ht="10.5" customHeight="1" x14ac:dyDescent="0.25">
      <c r="A203" s="247"/>
      <c r="BH203" s="237"/>
    </row>
    <row r="204" spans="1:74" s="80" customFormat="1" ht="10.5" customHeight="1" x14ac:dyDescent="0.25">
      <c r="AA204" s="84" t="s">
        <v>42</v>
      </c>
      <c r="AD204" s="102" t="s">
        <v>43</v>
      </c>
      <c r="BH204" s="84" t="s">
        <v>451</v>
      </c>
    </row>
    <row r="205" spans="1:74" s="80" customFormat="1" ht="10.5" customHeight="1" x14ac:dyDescent="0.25">
      <c r="A205" s="85"/>
      <c r="AA205" s="84" t="s">
        <v>452</v>
      </c>
      <c r="AD205" s="102" t="s">
        <v>360</v>
      </c>
      <c r="BH205" s="84" t="s">
        <v>215</v>
      </c>
    </row>
    <row r="206" spans="1:74" s="80" customFormat="1" ht="10.5" customHeight="1" x14ac:dyDescent="0.25">
      <c r="A206" s="86"/>
      <c r="AA206" s="84" t="s">
        <v>48</v>
      </c>
      <c r="AD206" s="87" t="s">
        <v>49</v>
      </c>
    </row>
    <row r="207" spans="1:74" ht="9.6" customHeight="1" x14ac:dyDescent="0.25">
      <c r="AR207" s="89" t="s">
        <v>361</v>
      </c>
      <c r="AS207" s="89"/>
      <c r="AT207" s="89"/>
      <c r="AU207" s="89"/>
      <c r="AV207" s="89"/>
      <c r="AW207" s="89"/>
      <c r="AX207" s="89"/>
      <c r="AY207" s="89"/>
      <c r="AZ207" s="89"/>
      <c r="BA207" s="89"/>
      <c r="BB207" s="89"/>
      <c r="BC207" s="89"/>
      <c r="BD207" s="89"/>
    </row>
    <row r="208" spans="1:74" ht="9.6" customHeight="1" x14ac:dyDescent="0.25"/>
    <row r="209" spans="1:74" ht="9.6" customHeight="1" x14ac:dyDescent="0.25">
      <c r="E209" s="89" t="s">
        <v>453</v>
      </c>
      <c r="F209" s="89"/>
      <c r="G209" s="89"/>
      <c r="H209" s="89"/>
      <c r="I209" s="89"/>
      <c r="J209" s="89"/>
      <c r="K209" s="89"/>
      <c r="L209" s="89"/>
      <c r="M209" s="89"/>
      <c r="N209" s="89"/>
      <c r="O209" s="89"/>
      <c r="P209" s="89"/>
      <c r="Q209" s="89"/>
      <c r="R209" s="89"/>
      <c r="S209" s="89"/>
      <c r="T209" s="89"/>
      <c r="U209" s="89"/>
      <c r="V209" s="89"/>
      <c r="W209" s="89"/>
      <c r="X209" s="89"/>
      <c r="Y209" s="89"/>
      <c r="Z209" s="89"/>
      <c r="AA209" s="89"/>
      <c r="AB209" s="90"/>
      <c r="AC209" s="90"/>
      <c r="AD209" s="89"/>
      <c r="AE209" s="89"/>
      <c r="AF209" s="89"/>
      <c r="AG209" s="89"/>
      <c r="AH209" s="89"/>
      <c r="AV209" s="89" t="s">
        <v>365</v>
      </c>
      <c r="AW209" s="89"/>
      <c r="AX209" s="89"/>
      <c r="AY209" s="89"/>
      <c r="AZ209" s="89"/>
      <c r="BA209" s="89"/>
      <c r="BB209" s="89"/>
    </row>
    <row r="210" spans="1:74" ht="9.6" customHeight="1" x14ac:dyDescent="0.25">
      <c r="AD210" s="90" t="s">
        <v>454</v>
      </c>
      <c r="AE210" s="90"/>
      <c r="AF210" s="90"/>
      <c r="AG210" s="90"/>
      <c r="AH210" s="90"/>
      <c r="AJ210" s="90" t="s">
        <v>455</v>
      </c>
      <c r="AK210" s="90"/>
      <c r="AL210" s="90"/>
      <c r="AM210" s="90"/>
      <c r="AN210" s="90"/>
      <c r="AR210" s="90" t="s">
        <v>366</v>
      </c>
      <c r="AS210" s="90"/>
      <c r="AT210" s="90"/>
      <c r="BF210" s="92" t="s">
        <v>285</v>
      </c>
    </row>
    <row r="211" spans="1:74" ht="9.6" customHeight="1" x14ac:dyDescent="0.25">
      <c r="E211" s="89" t="s">
        <v>456</v>
      </c>
      <c r="F211" s="89"/>
      <c r="G211" s="89"/>
      <c r="H211" s="89"/>
      <c r="I211" s="89"/>
      <c r="K211" s="89" t="s">
        <v>457</v>
      </c>
      <c r="L211" s="89"/>
      <c r="M211" s="89"/>
      <c r="N211" s="89"/>
      <c r="O211" s="89"/>
      <c r="Q211" s="89" t="s">
        <v>458</v>
      </c>
      <c r="R211" s="89"/>
      <c r="S211" s="89"/>
      <c r="T211" s="89"/>
      <c r="U211" s="89"/>
      <c r="W211" s="89" t="s">
        <v>459</v>
      </c>
      <c r="X211" s="89"/>
      <c r="Y211" s="89"/>
      <c r="Z211" s="89"/>
      <c r="AA211" s="89"/>
      <c r="AD211" s="89" t="s">
        <v>460</v>
      </c>
      <c r="AE211" s="89"/>
      <c r="AF211" s="89"/>
      <c r="AG211" s="89"/>
      <c r="AH211" s="89"/>
      <c r="AJ211" s="89" t="s">
        <v>461</v>
      </c>
      <c r="AK211" s="89"/>
      <c r="AL211" s="89"/>
      <c r="AM211" s="89"/>
      <c r="AN211" s="89"/>
      <c r="AR211" s="89" t="s">
        <v>368</v>
      </c>
      <c r="AS211" s="89"/>
      <c r="AT211" s="89"/>
      <c r="AV211" s="89" t="s">
        <v>59</v>
      </c>
      <c r="AW211" s="89"/>
      <c r="AX211" s="89"/>
      <c r="AZ211" s="89" t="s">
        <v>60</v>
      </c>
      <c r="BA211" s="89"/>
      <c r="BB211" s="89"/>
      <c r="BF211" s="91" t="s">
        <v>462</v>
      </c>
    </row>
    <row r="212" spans="1:74" ht="9.6" customHeight="1" x14ac:dyDescent="0.25">
      <c r="BD212" s="91" t="s">
        <v>408</v>
      </c>
      <c r="BF212" s="91" t="s">
        <v>463</v>
      </c>
      <c r="BN212" s="91" t="s">
        <v>464</v>
      </c>
      <c r="BP212" s="91" t="s">
        <v>465</v>
      </c>
      <c r="BR212" s="91" t="s">
        <v>466</v>
      </c>
      <c r="BT212" s="91" t="s">
        <v>467</v>
      </c>
      <c r="BV212" s="91" t="s">
        <v>468</v>
      </c>
    </row>
    <row r="213" spans="1:74" ht="9.6" customHeight="1" x14ac:dyDescent="0.25">
      <c r="I213" s="91" t="s">
        <v>64</v>
      </c>
      <c r="O213" s="91" t="s">
        <v>64</v>
      </c>
      <c r="U213" s="91" t="s">
        <v>64</v>
      </c>
      <c r="AA213" s="91" t="s">
        <v>64</v>
      </c>
      <c r="AH213" s="91" t="s">
        <v>64</v>
      </c>
      <c r="AN213" s="91" t="s">
        <v>64</v>
      </c>
      <c r="AP213" s="91"/>
      <c r="AT213" s="91" t="s">
        <v>268</v>
      </c>
      <c r="AX213" s="91" t="s">
        <v>268</v>
      </c>
      <c r="BB213" s="91" t="s">
        <v>268</v>
      </c>
      <c r="BD213" s="91" t="s">
        <v>414</v>
      </c>
      <c r="BF213" s="91" t="s">
        <v>469</v>
      </c>
      <c r="BN213" s="91" t="s">
        <v>470</v>
      </c>
      <c r="BP213" s="91" t="s">
        <v>471</v>
      </c>
      <c r="BR213" s="239" t="s">
        <v>472</v>
      </c>
      <c r="BT213" s="91" t="s">
        <v>473</v>
      </c>
      <c r="BV213" s="91" t="s">
        <v>474</v>
      </c>
    </row>
    <row r="214" spans="1:74" ht="9.6" customHeight="1" x14ac:dyDescent="0.25">
      <c r="A214" s="92" t="s">
        <v>71</v>
      </c>
      <c r="C214" s="92" t="s">
        <v>72</v>
      </c>
      <c r="E214" s="92" t="s">
        <v>73</v>
      </c>
      <c r="G214" s="92" t="s">
        <v>395</v>
      </c>
      <c r="I214" s="92" t="s">
        <v>79</v>
      </c>
      <c r="K214" s="92" t="s">
        <v>73</v>
      </c>
      <c r="M214" s="92" t="s">
        <v>395</v>
      </c>
      <c r="O214" s="92" t="s">
        <v>79</v>
      </c>
      <c r="Q214" s="92" t="s">
        <v>73</v>
      </c>
      <c r="S214" s="92" t="s">
        <v>395</v>
      </c>
      <c r="U214" s="92" t="s">
        <v>79</v>
      </c>
      <c r="W214" s="92" t="s">
        <v>73</v>
      </c>
      <c r="Y214" s="92" t="s">
        <v>395</v>
      </c>
      <c r="AA214" s="92" t="s">
        <v>79</v>
      </c>
      <c r="AD214" s="92" t="s">
        <v>73</v>
      </c>
      <c r="AF214" s="92" t="s">
        <v>395</v>
      </c>
      <c r="AH214" s="92" t="s">
        <v>79</v>
      </c>
      <c r="AJ214" s="92" t="s">
        <v>73</v>
      </c>
      <c r="AL214" s="92" t="s">
        <v>395</v>
      </c>
      <c r="AN214" s="92" t="s">
        <v>79</v>
      </c>
      <c r="AP214" s="92" t="s">
        <v>475</v>
      </c>
      <c r="AR214" s="92" t="s">
        <v>73</v>
      </c>
      <c r="AT214" s="92" t="s">
        <v>349</v>
      </c>
      <c r="AV214" s="92" t="s">
        <v>73</v>
      </c>
      <c r="AX214" s="92" t="s">
        <v>349</v>
      </c>
      <c r="AZ214" s="92" t="s">
        <v>73</v>
      </c>
      <c r="BB214" s="92" t="s">
        <v>349</v>
      </c>
      <c r="BD214" s="92" t="s">
        <v>386</v>
      </c>
      <c r="BF214" s="92" t="s">
        <v>69</v>
      </c>
      <c r="BH214" s="92" t="s">
        <v>71</v>
      </c>
      <c r="BL214" s="234" t="s">
        <v>456</v>
      </c>
      <c r="BN214" s="250" t="s">
        <v>476</v>
      </c>
      <c r="BP214" s="234" t="s">
        <v>420</v>
      </c>
      <c r="BR214" s="234" t="s">
        <v>420</v>
      </c>
      <c r="BT214" s="234" t="s">
        <v>82</v>
      </c>
      <c r="BV214" s="234" t="s">
        <v>477</v>
      </c>
    </row>
    <row r="215" spans="1:74" ht="8.85" customHeight="1" x14ac:dyDescent="0.25"/>
    <row r="216" spans="1:74" ht="8.85" customHeight="1" x14ac:dyDescent="0.25">
      <c r="B216" s="83" t="s">
        <v>280</v>
      </c>
    </row>
    <row r="217" spans="1:74" ht="11.25" x14ac:dyDescent="0.25">
      <c r="A217" s="83">
        <v>1</v>
      </c>
      <c r="B217" s="91"/>
      <c r="C217" s="83" t="s">
        <v>216</v>
      </c>
      <c r="D217" s="95"/>
      <c r="E217" s="40">
        <v>0</v>
      </c>
      <c r="F217" s="95"/>
      <c r="G217" s="38">
        <f>(E217/$BJ217)</f>
        <v>0</v>
      </c>
      <c r="H217" s="95"/>
      <c r="I217" s="39">
        <f>IF(G$255,G217/G$255*100,0)</f>
        <v>0</v>
      </c>
      <c r="J217" s="95"/>
      <c r="K217" s="40">
        <v>0</v>
      </c>
      <c r="L217" s="95"/>
      <c r="M217" s="38">
        <f>(K217/$BJ217)</f>
        <v>0</v>
      </c>
      <c r="N217" s="95"/>
      <c r="O217" s="39">
        <f>IF(M$255,M217/M$255*100,0)</f>
        <v>0</v>
      </c>
      <c r="P217" s="95"/>
      <c r="Q217" s="40">
        <v>0</v>
      </c>
      <c r="R217" s="95"/>
      <c r="S217" s="38">
        <f>(Q217/$BJ217)</f>
        <v>0</v>
      </c>
      <c r="T217" s="95"/>
      <c r="U217" s="39">
        <f>IF(S$255,S217/S$255*100,0)</f>
        <v>0</v>
      </c>
      <c r="V217" s="95"/>
      <c r="W217" s="40">
        <v>0</v>
      </c>
      <c r="X217" s="95"/>
      <c r="Y217" s="38">
        <f>(W217/$BJ217)</f>
        <v>0</v>
      </c>
      <c r="Z217" s="95"/>
      <c r="AA217" s="39">
        <f>IF(Y$255,Y217/Y$255*100,0)</f>
        <v>0</v>
      </c>
      <c r="AB217" s="95"/>
      <c r="AC217" s="95"/>
      <c r="AD217" s="40">
        <v>0</v>
      </c>
      <c r="AE217" s="95"/>
      <c r="AF217" s="38">
        <f>(AD217/$BJ217)</f>
        <v>0</v>
      </c>
      <c r="AG217" s="95"/>
      <c r="AH217" s="39">
        <f>IF(AF$255,AF217/AF$255*100,0)</f>
        <v>0</v>
      </c>
      <c r="AI217" s="95"/>
      <c r="AJ217" s="40">
        <v>0</v>
      </c>
      <c r="AK217" s="95"/>
      <c r="AL217" s="38">
        <f>(AJ217/$BJ217)</f>
        <v>0</v>
      </c>
      <c r="AM217" s="95"/>
      <c r="AN217" s="39">
        <f>IF(AL$255,AL217/AL$255*100,0)</f>
        <v>0</v>
      </c>
      <c r="AO217" s="95"/>
      <c r="AP217" s="40">
        <f>(E217+K217+Q217+W217+AD217+AJ217)</f>
        <v>0</v>
      </c>
      <c r="AQ217" s="95"/>
      <c r="AR217" s="40">
        <v>0</v>
      </c>
      <c r="AS217" s="95"/>
      <c r="AT217" s="39">
        <f>IF($AP217,AR217/$AP217*100,0)</f>
        <v>0</v>
      </c>
      <c r="AU217" s="95"/>
      <c r="AV217" s="40">
        <v>0</v>
      </c>
      <c r="AW217" s="95"/>
      <c r="AX217" s="39">
        <f>IF($AP217,AV217/$AP217*100,0)</f>
        <v>0</v>
      </c>
      <c r="AY217" s="95"/>
      <c r="AZ217" s="40">
        <v>0</v>
      </c>
      <c r="BA217" s="95"/>
      <c r="BB217" s="39">
        <f>IF($AP217,AZ217/$AP217*100,0)</f>
        <v>0</v>
      </c>
      <c r="BC217" s="95"/>
      <c r="BD217" s="40">
        <v>0</v>
      </c>
      <c r="BE217" s="95"/>
      <c r="BF217" s="40">
        <v>0</v>
      </c>
      <c r="BG217" s="95"/>
      <c r="BH217" s="83">
        <v>1</v>
      </c>
      <c r="BI217" s="95"/>
      <c r="BJ217" s="96">
        <v>8376</v>
      </c>
      <c r="BK217" s="95"/>
      <c r="BL217" s="41">
        <f>IF(E217,BJ217,0)</f>
        <v>0</v>
      </c>
      <c r="BM217" s="95"/>
      <c r="BN217" s="41">
        <f>IF(K217,BJ217,0)</f>
        <v>0</v>
      </c>
      <c r="BO217" s="95"/>
      <c r="BP217" s="41">
        <f>IF(Q217,BJ217,0)</f>
        <v>0</v>
      </c>
      <c r="BQ217" s="95"/>
      <c r="BR217" s="41">
        <f>IF(W217,BJ217,0)</f>
        <v>0</v>
      </c>
      <c r="BS217" s="95"/>
      <c r="BT217" s="41">
        <f>IF(AD217,BJ217,0)</f>
        <v>0</v>
      </c>
      <c r="BU217" s="95"/>
      <c r="BV217" s="41">
        <f>IF(AJ217,BJ217,0)</f>
        <v>0</v>
      </c>
    </row>
    <row r="218" spans="1:74" ht="11.25" x14ac:dyDescent="0.25">
      <c r="A218" s="83">
        <v>2</v>
      </c>
      <c r="B218" s="91"/>
      <c r="C218" s="83" t="s">
        <v>217</v>
      </c>
      <c r="D218" s="95"/>
      <c r="E218" s="42">
        <v>0</v>
      </c>
      <c r="F218" s="95"/>
      <c r="G218" s="39">
        <f>(E218/$BJ218)</f>
        <v>0</v>
      </c>
      <c r="H218" s="95"/>
      <c r="I218" s="39">
        <f>IF(G$255,G218/G$255*100,0)</f>
        <v>0</v>
      </c>
      <c r="J218" s="95"/>
      <c r="K218" s="42">
        <v>0</v>
      </c>
      <c r="L218" s="95"/>
      <c r="M218" s="39">
        <f>(K218/$BJ218)</f>
        <v>0</v>
      </c>
      <c r="N218" s="95"/>
      <c r="O218" s="39">
        <f>IF(M$255,M218/M$255*100,0)</f>
        <v>0</v>
      </c>
      <c r="P218" s="95"/>
      <c r="Q218" s="42">
        <v>0</v>
      </c>
      <c r="R218" s="95"/>
      <c r="S218" s="39">
        <f>(Q218/$BJ218)</f>
        <v>0</v>
      </c>
      <c r="T218" s="95"/>
      <c r="U218" s="39">
        <f>IF(S$255,S218/S$255*100,0)</f>
        <v>0</v>
      </c>
      <c r="V218" s="95"/>
      <c r="W218" s="42">
        <v>0</v>
      </c>
      <c r="X218" s="95"/>
      <c r="Y218" s="39">
        <f>(W218/$BJ218)</f>
        <v>0</v>
      </c>
      <c r="Z218" s="95"/>
      <c r="AA218" s="39">
        <f>IF(Y$255,Y218/Y$255*100,0)</f>
        <v>0</v>
      </c>
      <c r="AB218" s="95"/>
      <c r="AC218" s="95"/>
      <c r="AD218" s="42">
        <v>0</v>
      </c>
      <c r="AE218" s="95"/>
      <c r="AF218" s="39">
        <f>(AD218/$BJ218)</f>
        <v>0</v>
      </c>
      <c r="AG218" s="95"/>
      <c r="AH218" s="39">
        <f>IF(AF$255,AF218/AF$255*100,0)</f>
        <v>0</v>
      </c>
      <c r="AI218" s="95"/>
      <c r="AJ218" s="42">
        <v>0</v>
      </c>
      <c r="AK218" s="95"/>
      <c r="AL218" s="39">
        <f>(AJ218/$BJ218)</f>
        <v>0</v>
      </c>
      <c r="AM218" s="95"/>
      <c r="AN218" s="39">
        <f>IF(AL$255,AL218/AL$255*100,0)</f>
        <v>0</v>
      </c>
      <c r="AO218" s="95"/>
      <c r="AP218" s="42">
        <f>(E218+K218+Q218+W218+AD218+AJ218)</f>
        <v>0</v>
      </c>
      <c r="AQ218" s="95"/>
      <c r="AR218" s="42">
        <v>0</v>
      </c>
      <c r="AS218" s="95"/>
      <c r="AT218" s="39">
        <f>IF($AP218,AR218/$AP218*100,0)</f>
        <v>0</v>
      </c>
      <c r="AU218" s="95"/>
      <c r="AV218" s="42">
        <v>0</v>
      </c>
      <c r="AW218" s="95"/>
      <c r="AX218" s="39">
        <f>IF($AP218,AV218/$AP218*100,0)</f>
        <v>0</v>
      </c>
      <c r="AY218" s="95"/>
      <c r="AZ218" s="42">
        <v>0</v>
      </c>
      <c r="BA218" s="95"/>
      <c r="BB218" s="39">
        <f>IF($AP218,AZ218/$AP218*100,0)</f>
        <v>0</v>
      </c>
      <c r="BC218" s="95"/>
      <c r="BD218" s="42">
        <v>0</v>
      </c>
      <c r="BE218" s="95"/>
      <c r="BF218" s="42">
        <v>0</v>
      </c>
      <c r="BG218" s="95"/>
      <c r="BH218" s="83">
        <v>2</v>
      </c>
      <c r="BI218" s="95"/>
      <c r="BJ218" s="96">
        <v>7565</v>
      </c>
      <c r="BK218" s="95"/>
      <c r="BL218" s="41">
        <f>IF(E218,BJ218,0)</f>
        <v>0</v>
      </c>
      <c r="BM218" s="95"/>
      <c r="BN218" s="41">
        <f>IF(K218,BJ218,0)</f>
        <v>0</v>
      </c>
      <c r="BO218" s="95"/>
      <c r="BP218" s="41">
        <f>IF(Q218,BJ218,0)</f>
        <v>0</v>
      </c>
      <c r="BQ218" s="95"/>
      <c r="BR218" s="41">
        <f>IF(W218,BJ218,0)</f>
        <v>0</v>
      </c>
      <c r="BS218" s="95"/>
      <c r="BT218" s="41">
        <f>IF(AD218,BJ218,0)</f>
        <v>0</v>
      </c>
      <c r="BU218" s="95"/>
      <c r="BV218" s="41">
        <f>IF(AJ218,BJ218,0)</f>
        <v>0</v>
      </c>
    </row>
    <row r="219" spans="1:74" ht="11.25" x14ac:dyDescent="0.25">
      <c r="A219" s="83">
        <v>3</v>
      </c>
      <c r="B219" s="91"/>
      <c r="C219" s="83" t="s">
        <v>132</v>
      </c>
      <c r="D219" s="95"/>
      <c r="E219" s="42">
        <v>0</v>
      </c>
      <c r="F219" s="95"/>
      <c r="G219" s="39">
        <f>(E219/$BJ219)</f>
        <v>0</v>
      </c>
      <c r="H219" s="95"/>
      <c r="I219" s="39">
        <f>IF(G$255,G219/G$255*100,0)</f>
        <v>0</v>
      </c>
      <c r="J219" s="95"/>
      <c r="K219" s="42">
        <v>0</v>
      </c>
      <c r="L219" s="95"/>
      <c r="M219" s="39">
        <f>(K219/$BJ219)</f>
        <v>0</v>
      </c>
      <c r="N219" s="95"/>
      <c r="O219" s="39">
        <f>IF(M$255,M219/M$255*100,0)</f>
        <v>0</v>
      </c>
      <c r="P219" s="95"/>
      <c r="Q219" s="42">
        <v>0</v>
      </c>
      <c r="R219" s="95"/>
      <c r="S219" s="39">
        <f>(Q219/$BJ219)</f>
        <v>0</v>
      </c>
      <c r="T219" s="95"/>
      <c r="U219" s="39">
        <f>IF(S$255,S219/S$255*100,0)</f>
        <v>0</v>
      </c>
      <c r="V219" s="95"/>
      <c r="W219" s="42">
        <v>0</v>
      </c>
      <c r="X219" s="95"/>
      <c r="Y219" s="39">
        <f>(W219/$BJ219)</f>
        <v>0</v>
      </c>
      <c r="Z219" s="95"/>
      <c r="AA219" s="39">
        <f>IF(Y$255,Y219/Y$255*100,0)</f>
        <v>0</v>
      </c>
      <c r="AB219" s="95"/>
      <c r="AC219" s="95"/>
      <c r="AD219" s="42">
        <v>0</v>
      </c>
      <c r="AE219" s="95"/>
      <c r="AF219" s="39">
        <f>(AD219/$BJ219)</f>
        <v>0</v>
      </c>
      <c r="AG219" s="95"/>
      <c r="AH219" s="39">
        <f>IF(AF$255,AF219/AF$255*100,0)</f>
        <v>0</v>
      </c>
      <c r="AI219" s="95"/>
      <c r="AJ219" s="42">
        <v>0</v>
      </c>
      <c r="AK219" s="95"/>
      <c r="AL219" s="39">
        <f>(AJ219/$BJ219)</f>
        <v>0</v>
      </c>
      <c r="AM219" s="95"/>
      <c r="AN219" s="39">
        <f>IF(AL$255,AL219/AL$255*100,0)</f>
        <v>0</v>
      </c>
      <c r="AO219" s="95"/>
      <c r="AP219" s="42">
        <f>(E219+K219+Q219+W219+AD219+AJ219)</f>
        <v>0</v>
      </c>
      <c r="AQ219" s="95"/>
      <c r="AR219" s="42">
        <v>0</v>
      </c>
      <c r="AS219" s="95"/>
      <c r="AT219" s="39">
        <f>IF($AP219,AR219/$AP219*100,0)</f>
        <v>0</v>
      </c>
      <c r="AU219" s="95"/>
      <c r="AV219" s="42">
        <v>0</v>
      </c>
      <c r="AW219" s="95"/>
      <c r="AX219" s="39">
        <f>IF($AP219,AV219/$AP219*100,0)</f>
        <v>0</v>
      </c>
      <c r="AY219" s="95"/>
      <c r="AZ219" s="42">
        <v>0</v>
      </c>
      <c r="BA219" s="95"/>
      <c r="BB219" s="39">
        <f>IF($AP219,AZ219/$AP219*100,0)</f>
        <v>0</v>
      </c>
      <c r="BC219" s="95"/>
      <c r="BD219" s="42">
        <v>0</v>
      </c>
      <c r="BE219" s="95"/>
      <c r="BF219" s="42">
        <v>0</v>
      </c>
      <c r="BG219" s="95"/>
      <c r="BH219" s="83">
        <v>3</v>
      </c>
      <c r="BI219" s="95"/>
      <c r="BJ219" s="96">
        <v>6657</v>
      </c>
      <c r="BK219" s="95"/>
      <c r="BL219" s="41">
        <f>IF(E219,BJ219,0)</f>
        <v>0</v>
      </c>
      <c r="BM219" s="95"/>
      <c r="BN219" s="41">
        <f>IF(K219,BJ219,0)</f>
        <v>0</v>
      </c>
      <c r="BO219" s="95"/>
      <c r="BP219" s="41">
        <f>IF(Q219,BJ219,0)</f>
        <v>0</v>
      </c>
      <c r="BQ219" s="95"/>
      <c r="BR219" s="41">
        <f>IF(W219,BJ219,0)</f>
        <v>0</v>
      </c>
      <c r="BS219" s="95"/>
      <c r="BT219" s="41">
        <f>IF(AD219,BJ219,0)</f>
        <v>0</v>
      </c>
      <c r="BU219" s="95"/>
      <c r="BV219" s="41">
        <f>IF(AJ219,BJ219,0)</f>
        <v>0</v>
      </c>
    </row>
    <row r="220" spans="1:74" ht="11.25" x14ac:dyDescent="0.25">
      <c r="A220" s="83">
        <v>4</v>
      </c>
      <c r="B220" s="91"/>
      <c r="C220" s="83" t="s">
        <v>218</v>
      </c>
      <c r="D220" s="95"/>
      <c r="E220" s="42">
        <v>0</v>
      </c>
      <c r="F220" s="95"/>
      <c r="G220" s="39">
        <f>(E220/$BJ220)</f>
        <v>0</v>
      </c>
      <c r="H220" s="95"/>
      <c r="I220" s="39">
        <f>IF(G$255,G220/G$255*100,0)</f>
        <v>0</v>
      </c>
      <c r="J220" s="95"/>
      <c r="K220" s="42">
        <v>0</v>
      </c>
      <c r="L220" s="95"/>
      <c r="M220" s="39">
        <f>(K220/$BJ220)</f>
        <v>0</v>
      </c>
      <c r="N220" s="95"/>
      <c r="O220" s="39">
        <f>IF(M$255,M220/M$255*100,0)</f>
        <v>0</v>
      </c>
      <c r="P220" s="95"/>
      <c r="Q220" s="42">
        <v>0</v>
      </c>
      <c r="R220" s="95"/>
      <c r="S220" s="39">
        <f>(Q220/$BJ220)</f>
        <v>0</v>
      </c>
      <c r="T220" s="95"/>
      <c r="U220" s="39">
        <f>IF(S$255,S220/S$255*100,0)</f>
        <v>0</v>
      </c>
      <c r="V220" s="95"/>
      <c r="W220" s="42">
        <v>0</v>
      </c>
      <c r="X220" s="95"/>
      <c r="Y220" s="39">
        <f>(W220/$BJ220)</f>
        <v>0</v>
      </c>
      <c r="Z220" s="95"/>
      <c r="AA220" s="39">
        <f>IF(Y$255,Y220/Y$255*100,0)</f>
        <v>0</v>
      </c>
      <c r="AB220" s="95"/>
      <c r="AC220" s="95"/>
      <c r="AD220" s="42">
        <v>0</v>
      </c>
      <c r="AE220" s="95"/>
      <c r="AF220" s="39">
        <f>(AD220/$BJ220)</f>
        <v>0</v>
      </c>
      <c r="AG220" s="95"/>
      <c r="AH220" s="39">
        <f>IF(AF$255,AF220/AF$255*100,0)</f>
        <v>0</v>
      </c>
      <c r="AI220" s="95"/>
      <c r="AJ220" s="42">
        <v>0</v>
      </c>
      <c r="AK220" s="95"/>
      <c r="AL220" s="39">
        <f>(AJ220/$BJ220)</f>
        <v>0</v>
      </c>
      <c r="AM220" s="95"/>
      <c r="AN220" s="39">
        <f>IF(AL$255,AL220/AL$255*100,0)</f>
        <v>0</v>
      </c>
      <c r="AO220" s="95"/>
      <c r="AP220" s="42">
        <f>(E220+K220+Q220+W220+AD220+AJ220)</f>
        <v>0</v>
      </c>
      <c r="AQ220" s="95"/>
      <c r="AR220" s="42">
        <v>0</v>
      </c>
      <c r="AS220" s="95"/>
      <c r="AT220" s="39">
        <f>IF($AP220,AR220/$AP220*100,0)</f>
        <v>0</v>
      </c>
      <c r="AU220" s="95"/>
      <c r="AV220" s="42">
        <v>0</v>
      </c>
      <c r="AW220" s="95"/>
      <c r="AX220" s="39">
        <f>IF($AP220,AV220/$AP220*100,0)</f>
        <v>0</v>
      </c>
      <c r="AY220" s="95"/>
      <c r="AZ220" s="42">
        <v>0</v>
      </c>
      <c r="BA220" s="95"/>
      <c r="BB220" s="39">
        <f>IF($AP220,AZ220/$AP220*100,0)</f>
        <v>0</v>
      </c>
      <c r="BC220" s="95"/>
      <c r="BD220" s="42">
        <v>0</v>
      </c>
      <c r="BE220" s="95"/>
      <c r="BF220" s="42">
        <v>0</v>
      </c>
      <c r="BG220" s="95"/>
      <c r="BH220" s="83">
        <v>4</v>
      </c>
      <c r="BI220" s="95"/>
      <c r="BJ220" s="96">
        <v>4574</v>
      </c>
      <c r="BK220" s="95"/>
      <c r="BL220" s="41">
        <f>IF(E220,BJ220,0)</f>
        <v>0</v>
      </c>
      <c r="BM220" s="95"/>
      <c r="BN220" s="41">
        <f>IF(K220,BJ220,0)</f>
        <v>0</v>
      </c>
      <c r="BO220" s="95"/>
      <c r="BP220" s="41">
        <f>IF(Q220,BJ220,0)</f>
        <v>0</v>
      </c>
      <c r="BQ220" s="95"/>
      <c r="BR220" s="41">
        <f>IF(W220,BJ220,0)</f>
        <v>0</v>
      </c>
      <c r="BS220" s="95"/>
      <c r="BT220" s="41">
        <f>IF(AD220,BJ220,0)</f>
        <v>0</v>
      </c>
      <c r="BU220" s="95"/>
      <c r="BV220" s="41">
        <f>IF(AJ220,BJ220,0)</f>
        <v>0</v>
      </c>
    </row>
    <row r="221" spans="1:74" ht="11.25" x14ac:dyDescent="0.25">
      <c r="A221" s="83">
        <v>5</v>
      </c>
      <c r="B221" s="91"/>
      <c r="C221" s="83" t="s">
        <v>219</v>
      </c>
      <c r="D221" s="95"/>
      <c r="E221" s="42">
        <v>0</v>
      </c>
      <c r="F221" s="95"/>
      <c r="G221" s="47">
        <v>0</v>
      </c>
      <c r="H221" s="95"/>
      <c r="I221" s="47">
        <f>IF(G$255,G221/G$255*100,0)</f>
        <v>0</v>
      </c>
      <c r="J221" s="95"/>
      <c r="K221" s="42">
        <v>0</v>
      </c>
      <c r="L221" s="95"/>
      <c r="M221" s="47">
        <v>0</v>
      </c>
      <c r="N221" s="95"/>
      <c r="O221" s="47">
        <f>IF(M$255,M221/M$255*100,0)</f>
        <v>0</v>
      </c>
      <c r="P221" s="95"/>
      <c r="Q221" s="42">
        <v>0</v>
      </c>
      <c r="R221" s="95"/>
      <c r="S221" s="47">
        <v>0</v>
      </c>
      <c r="T221" s="95"/>
      <c r="U221" s="47">
        <f>IF(S$255,S221/S$255*100,0)</f>
        <v>0</v>
      </c>
      <c r="V221" s="95"/>
      <c r="W221" s="42">
        <v>0</v>
      </c>
      <c r="X221" s="95"/>
      <c r="Y221" s="47">
        <v>0</v>
      </c>
      <c r="Z221" s="95"/>
      <c r="AA221" s="47">
        <f>IF(Y$255,Y221/Y$255*100,0)</f>
        <v>0</v>
      </c>
      <c r="AB221" s="95"/>
      <c r="AC221" s="95"/>
      <c r="AD221" s="42">
        <v>0</v>
      </c>
      <c r="AE221" s="95"/>
      <c r="AF221" s="47">
        <v>0</v>
      </c>
      <c r="AG221" s="95"/>
      <c r="AH221" s="47">
        <f>IF(AF$255,AF221/AF$255*100,0)</f>
        <v>0</v>
      </c>
      <c r="AI221" s="95"/>
      <c r="AJ221" s="42">
        <v>0</v>
      </c>
      <c r="AK221" s="95"/>
      <c r="AL221" s="47">
        <v>0</v>
      </c>
      <c r="AM221" s="95"/>
      <c r="AN221" s="47">
        <f>IF(AL$255,AL221/AL$255*100,0)</f>
        <v>0</v>
      </c>
      <c r="AO221" s="95"/>
      <c r="AP221" s="42">
        <f>(E221+K221+Q221+W221+AD221+AJ221)</f>
        <v>0</v>
      </c>
      <c r="AQ221" s="95"/>
      <c r="AR221" s="42">
        <v>0</v>
      </c>
      <c r="AS221" s="95"/>
      <c r="AT221" s="47">
        <f>IF($AP221,AR221/$AP221*100,0)</f>
        <v>0</v>
      </c>
      <c r="AU221" s="95"/>
      <c r="AV221" s="42">
        <v>0</v>
      </c>
      <c r="AW221" s="95"/>
      <c r="AX221" s="47">
        <f>IF($AP221,AV221/$AP221*100,0)</f>
        <v>0</v>
      </c>
      <c r="AY221" s="95"/>
      <c r="AZ221" s="42">
        <v>0</v>
      </c>
      <c r="BA221" s="95"/>
      <c r="BB221" s="47">
        <f>IF($AP221,AZ221/$AP221*100,0)</f>
        <v>0</v>
      </c>
      <c r="BC221" s="95"/>
      <c r="BD221" s="42">
        <v>0</v>
      </c>
      <c r="BE221" s="95"/>
      <c r="BF221" s="42">
        <v>0</v>
      </c>
      <c r="BG221" s="95"/>
      <c r="BH221" s="83">
        <v>5</v>
      </c>
      <c r="BI221" s="95"/>
      <c r="BJ221" s="96">
        <v>0</v>
      </c>
      <c r="BK221" s="95"/>
      <c r="BL221" s="41">
        <f>IF(E221,BJ221,0)</f>
        <v>0</v>
      </c>
      <c r="BM221" s="95"/>
      <c r="BN221" s="41">
        <f>IF(K221,BJ221,0)</f>
        <v>0</v>
      </c>
      <c r="BO221" s="95"/>
      <c r="BP221" s="41">
        <f>IF(Q221,BJ221,0)</f>
        <v>0</v>
      </c>
      <c r="BQ221" s="95"/>
      <c r="BR221" s="41">
        <f>IF(W221,BJ221,0)</f>
        <v>0</v>
      </c>
      <c r="BS221" s="95"/>
      <c r="BT221" s="41">
        <f>IF(AD221,BJ221,0)</f>
        <v>0</v>
      </c>
      <c r="BU221" s="95"/>
      <c r="BV221" s="41">
        <f>IF(AJ221,BJ221,0)</f>
        <v>0</v>
      </c>
    </row>
    <row r="222" spans="1:74" ht="11.25" x14ac:dyDescent="0.25">
      <c r="A222" s="83">
        <v>6</v>
      </c>
      <c r="B222" s="91"/>
      <c r="C222" s="83" t="s">
        <v>220</v>
      </c>
      <c r="D222" s="95"/>
      <c r="E222" s="42">
        <v>0</v>
      </c>
      <c r="F222" s="95"/>
      <c r="G222" s="47">
        <f>(E222/$BJ222)</f>
        <v>0</v>
      </c>
      <c r="H222" s="95"/>
      <c r="I222" s="47">
        <f>IF(G$255,G222/G$255*100,0)</f>
        <v>0</v>
      </c>
      <c r="J222" s="95"/>
      <c r="K222" s="42">
        <v>0</v>
      </c>
      <c r="L222" s="95"/>
      <c r="M222" s="47">
        <f>(K222/$BJ222)</f>
        <v>0</v>
      </c>
      <c r="N222" s="95"/>
      <c r="O222" s="47">
        <f>IF(M$255,M222/M$255*100,0)</f>
        <v>0</v>
      </c>
      <c r="P222" s="95"/>
      <c r="Q222" s="42">
        <v>0</v>
      </c>
      <c r="R222" s="95"/>
      <c r="S222" s="47">
        <f>(Q222/$BJ222)</f>
        <v>0</v>
      </c>
      <c r="T222" s="95"/>
      <c r="U222" s="47">
        <f>IF(S$255,S222/S$255*100,0)</f>
        <v>0</v>
      </c>
      <c r="V222" s="95"/>
      <c r="W222" s="42">
        <v>0</v>
      </c>
      <c r="X222" s="95"/>
      <c r="Y222" s="47">
        <f>(W222/$BJ222)</f>
        <v>0</v>
      </c>
      <c r="Z222" s="95"/>
      <c r="AA222" s="47">
        <f>IF(Y$255,Y222/Y$255*100,0)</f>
        <v>0</v>
      </c>
      <c r="AB222" s="95"/>
      <c r="AC222" s="95"/>
      <c r="AD222" s="42">
        <v>0</v>
      </c>
      <c r="AE222" s="95"/>
      <c r="AF222" s="47">
        <f>(AD222/$BJ222)</f>
        <v>0</v>
      </c>
      <c r="AG222" s="95"/>
      <c r="AH222" s="47">
        <f>IF(AF$255,AF222/AF$255*100,0)</f>
        <v>0</v>
      </c>
      <c r="AI222" s="95"/>
      <c r="AJ222" s="42">
        <v>0</v>
      </c>
      <c r="AK222" s="95"/>
      <c r="AL222" s="47">
        <f>(AJ222/$BJ222)</f>
        <v>0</v>
      </c>
      <c r="AM222" s="95"/>
      <c r="AN222" s="47">
        <f>IF(AL$255,AL222/AL$255*100,0)</f>
        <v>0</v>
      </c>
      <c r="AO222" s="95"/>
      <c r="AP222" s="42">
        <f>(E222+K222+Q222+W222+AD222+AJ222)</f>
        <v>0</v>
      </c>
      <c r="AQ222" s="95"/>
      <c r="AR222" s="42">
        <v>0</v>
      </c>
      <c r="AS222" s="95"/>
      <c r="AT222" s="47">
        <f>IF($AP222,AR222/$AP222*100,0)</f>
        <v>0</v>
      </c>
      <c r="AU222" s="95"/>
      <c r="AV222" s="42">
        <v>0</v>
      </c>
      <c r="AW222" s="95"/>
      <c r="AX222" s="47">
        <f>IF($AP222,AV222/$AP222*100,0)</f>
        <v>0</v>
      </c>
      <c r="AY222" s="95"/>
      <c r="AZ222" s="42">
        <v>0</v>
      </c>
      <c r="BA222" s="95"/>
      <c r="BB222" s="47">
        <f>IF($AP222,AZ222/$AP222*100,0)</f>
        <v>0</v>
      </c>
      <c r="BC222" s="95"/>
      <c r="BD222" s="42">
        <v>0</v>
      </c>
      <c r="BE222" s="95"/>
      <c r="BF222" s="42">
        <v>0</v>
      </c>
      <c r="BG222" s="95"/>
      <c r="BH222" s="83">
        <v>6</v>
      </c>
      <c r="BI222" s="95"/>
      <c r="BJ222" s="96">
        <v>44826</v>
      </c>
      <c r="BK222" s="95"/>
      <c r="BL222" s="41">
        <f>IF(E222,BJ222,0)</f>
        <v>0</v>
      </c>
      <c r="BM222" s="95"/>
      <c r="BN222" s="41">
        <f>IF(K222,BJ222,0)</f>
        <v>0</v>
      </c>
      <c r="BO222" s="95"/>
      <c r="BP222" s="41">
        <f>IF(Q222,BJ222,0)</f>
        <v>0</v>
      </c>
      <c r="BQ222" s="95"/>
      <c r="BR222" s="41">
        <f>IF(W222,BJ222,0)</f>
        <v>0</v>
      </c>
      <c r="BS222" s="95"/>
      <c r="BT222" s="41">
        <f>IF(AD222,BJ222,0)</f>
        <v>0</v>
      </c>
      <c r="BU222" s="95"/>
      <c r="BV222" s="41">
        <f>IF(AJ222,BJ222,0)</f>
        <v>0</v>
      </c>
    </row>
    <row r="223" spans="1:74" ht="11.25" x14ac:dyDescent="0.25">
      <c r="A223" s="83">
        <v>7</v>
      </c>
      <c r="B223" s="91"/>
      <c r="C223" s="83" t="s">
        <v>221</v>
      </c>
      <c r="D223" s="95"/>
      <c r="E223" s="42">
        <v>0</v>
      </c>
      <c r="F223" s="95"/>
      <c r="G223" s="47">
        <f>(E223/$BJ223)</f>
        <v>0</v>
      </c>
      <c r="H223" s="95"/>
      <c r="I223" s="47">
        <f>IF(G$255,G223/G$255*100,0)</f>
        <v>0</v>
      </c>
      <c r="J223" s="95"/>
      <c r="K223" s="42">
        <v>0</v>
      </c>
      <c r="L223" s="95"/>
      <c r="M223" s="47">
        <f>(K223/$BJ223)</f>
        <v>0</v>
      </c>
      <c r="N223" s="95"/>
      <c r="O223" s="47">
        <f>IF(M$255,M223/M$255*100,0)</f>
        <v>0</v>
      </c>
      <c r="P223" s="95"/>
      <c r="Q223" s="42">
        <v>0</v>
      </c>
      <c r="R223" s="95"/>
      <c r="S223" s="47">
        <f>(Q223/$BJ223)</f>
        <v>0</v>
      </c>
      <c r="T223" s="95"/>
      <c r="U223" s="47">
        <f>IF(S$255,S223/S$255*100,0)</f>
        <v>0</v>
      </c>
      <c r="V223" s="95"/>
      <c r="W223" s="42">
        <v>0</v>
      </c>
      <c r="X223" s="95"/>
      <c r="Y223" s="47">
        <f>(W223/$BJ223)</f>
        <v>0</v>
      </c>
      <c r="Z223" s="95"/>
      <c r="AA223" s="47">
        <f>IF(Y$255,Y223/Y$255*100,0)</f>
        <v>0</v>
      </c>
      <c r="AB223" s="95"/>
      <c r="AC223" s="95"/>
      <c r="AD223" s="42">
        <v>0</v>
      </c>
      <c r="AE223" s="95"/>
      <c r="AF223" s="47">
        <f>(AD223/$BJ223)</f>
        <v>0</v>
      </c>
      <c r="AG223" s="95"/>
      <c r="AH223" s="47">
        <f>IF(AF$255,AF223/AF$255*100,0)</f>
        <v>0</v>
      </c>
      <c r="AI223" s="95"/>
      <c r="AJ223" s="42">
        <v>0</v>
      </c>
      <c r="AK223" s="95"/>
      <c r="AL223" s="47">
        <f>(AJ223/$BJ223)</f>
        <v>0</v>
      </c>
      <c r="AM223" s="95"/>
      <c r="AN223" s="47">
        <f>IF(AL$255,AL223/AL$255*100,0)</f>
        <v>0</v>
      </c>
      <c r="AO223" s="95"/>
      <c r="AP223" s="42">
        <f>(E223+K223+Q223+W223+AD223+AJ223)</f>
        <v>0</v>
      </c>
      <c r="AQ223" s="95"/>
      <c r="AR223" s="42">
        <v>0</v>
      </c>
      <c r="AS223" s="95"/>
      <c r="AT223" s="47">
        <f>IF($AP223,AR223/$AP223*100,0)</f>
        <v>0</v>
      </c>
      <c r="AU223" s="95"/>
      <c r="AV223" s="42">
        <v>0</v>
      </c>
      <c r="AW223" s="95"/>
      <c r="AX223" s="47">
        <f>IF($AP223,AV223/$AP223*100,0)</f>
        <v>0</v>
      </c>
      <c r="AY223" s="95"/>
      <c r="AZ223" s="42">
        <v>0</v>
      </c>
      <c r="BA223" s="95"/>
      <c r="BB223" s="47">
        <f>IF($AP223,AZ223/$AP223*100,0)</f>
        <v>0</v>
      </c>
      <c r="BC223" s="95"/>
      <c r="BD223" s="42">
        <v>0</v>
      </c>
      <c r="BE223" s="95"/>
      <c r="BF223" s="42">
        <v>0</v>
      </c>
      <c r="BG223" s="95"/>
      <c r="BH223" s="83">
        <v>8</v>
      </c>
      <c r="BI223" s="95"/>
      <c r="BJ223" s="96">
        <v>5096</v>
      </c>
      <c r="BK223" s="95"/>
      <c r="BL223" s="41">
        <f>IF(E223,BJ223,0)</f>
        <v>0</v>
      </c>
      <c r="BM223" s="95"/>
      <c r="BN223" s="41">
        <f>IF(K223,BJ223,0)</f>
        <v>0</v>
      </c>
      <c r="BO223" s="95"/>
      <c r="BP223" s="41">
        <f>IF(Q223,BJ223,0)</f>
        <v>0</v>
      </c>
      <c r="BQ223" s="95"/>
      <c r="BR223" s="41">
        <f>IF(W223,BJ223,0)</f>
        <v>0</v>
      </c>
      <c r="BS223" s="95"/>
      <c r="BT223" s="41">
        <f>IF(AD223,BJ223,0)</f>
        <v>0</v>
      </c>
      <c r="BU223" s="95"/>
      <c r="BV223" s="41">
        <f>IF(AJ223,BJ223,0)</f>
        <v>0</v>
      </c>
    </row>
    <row r="224" spans="1:74" ht="11.25" x14ac:dyDescent="0.25">
      <c r="A224" s="83">
        <v>8</v>
      </c>
      <c r="B224" s="91"/>
      <c r="C224" s="83" t="s">
        <v>222</v>
      </c>
      <c r="D224" s="95"/>
      <c r="E224" s="42">
        <v>0</v>
      </c>
      <c r="F224" s="95"/>
      <c r="G224" s="47">
        <f>(E224/$BJ224)</f>
        <v>0</v>
      </c>
      <c r="H224" s="95"/>
      <c r="I224" s="47">
        <f>IF(G$255,G224/G$255*100,0)</f>
        <v>0</v>
      </c>
      <c r="J224" s="95"/>
      <c r="K224" s="42">
        <v>0</v>
      </c>
      <c r="L224" s="95"/>
      <c r="M224" s="47">
        <f>(K224/$BJ224)</f>
        <v>0</v>
      </c>
      <c r="N224" s="95"/>
      <c r="O224" s="47">
        <f>IF(M$255,M224/M$255*100,0)</f>
        <v>0</v>
      </c>
      <c r="P224" s="95"/>
      <c r="Q224" s="42">
        <v>0</v>
      </c>
      <c r="R224" s="95"/>
      <c r="S224" s="47">
        <f>(Q224/$BJ224)</f>
        <v>0</v>
      </c>
      <c r="T224" s="95"/>
      <c r="U224" s="47">
        <f>IF(S$255,S224/S$255*100,0)</f>
        <v>0</v>
      </c>
      <c r="V224" s="95"/>
      <c r="W224" s="42">
        <v>0</v>
      </c>
      <c r="X224" s="95"/>
      <c r="Y224" s="47">
        <f>(W224/$BJ224)</f>
        <v>0</v>
      </c>
      <c r="Z224" s="95"/>
      <c r="AA224" s="47">
        <f>IF(Y$255,Y224/Y$255*100,0)</f>
        <v>0</v>
      </c>
      <c r="AB224" s="95"/>
      <c r="AC224" s="95"/>
      <c r="AD224" s="42">
        <v>0</v>
      </c>
      <c r="AE224" s="95"/>
      <c r="AF224" s="47">
        <f>(AD224/$BJ224)</f>
        <v>0</v>
      </c>
      <c r="AG224" s="95"/>
      <c r="AH224" s="47">
        <f>IF(AF$255,AF224/AF$255*100,0)</f>
        <v>0</v>
      </c>
      <c r="AI224" s="95"/>
      <c r="AJ224" s="42">
        <v>0</v>
      </c>
      <c r="AK224" s="95"/>
      <c r="AL224" s="47">
        <f>(AJ224/$BJ224)</f>
        <v>0</v>
      </c>
      <c r="AM224" s="95"/>
      <c r="AN224" s="47">
        <f>IF(AL$255,AL224/AL$255*100,0)</f>
        <v>0</v>
      </c>
      <c r="AO224" s="95"/>
      <c r="AP224" s="42">
        <f>(E224+K224+Q224+W224+AD224+AJ224)</f>
        <v>0</v>
      </c>
      <c r="AQ224" s="95"/>
      <c r="AR224" s="42">
        <v>0</v>
      </c>
      <c r="AS224" s="95"/>
      <c r="AT224" s="47">
        <f>IF($AP224,AR224/$AP224*100,0)</f>
        <v>0</v>
      </c>
      <c r="AU224" s="95"/>
      <c r="AV224" s="42">
        <v>0</v>
      </c>
      <c r="AW224" s="95"/>
      <c r="AX224" s="47">
        <f>IF($AP224,AV224/$AP224*100,0)</f>
        <v>0</v>
      </c>
      <c r="AY224" s="95"/>
      <c r="AZ224" s="42">
        <v>0</v>
      </c>
      <c r="BA224" s="95"/>
      <c r="BB224" s="47">
        <f>IF($AP224,AZ224/$AP224*100,0)</f>
        <v>0</v>
      </c>
      <c r="BC224" s="95"/>
      <c r="BD224" s="42">
        <v>0</v>
      </c>
      <c r="BE224" s="95"/>
      <c r="BF224" s="42">
        <v>0</v>
      </c>
      <c r="BG224" s="95"/>
      <c r="BH224" s="83">
        <v>9</v>
      </c>
      <c r="BI224" s="95"/>
      <c r="BJ224" s="96">
        <v>6596</v>
      </c>
      <c r="BK224" s="95"/>
      <c r="BL224" s="41">
        <f>IF(E224,BJ224,0)</f>
        <v>0</v>
      </c>
      <c r="BM224" s="95"/>
      <c r="BN224" s="41">
        <f>IF(K224,BJ224,0)</f>
        <v>0</v>
      </c>
      <c r="BO224" s="95"/>
      <c r="BP224" s="41">
        <f>IF(Q224,BJ224,0)</f>
        <v>0</v>
      </c>
      <c r="BQ224" s="95"/>
      <c r="BR224" s="41">
        <f>IF(W224,BJ224,0)</f>
        <v>0</v>
      </c>
      <c r="BS224" s="95"/>
      <c r="BT224" s="41">
        <f>IF(AD224,BJ224,0)</f>
        <v>0</v>
      </c>
      <c r="BU224" s="95"/>
      <c r="BV224" s="41">
        <f>IF(AJ224,BJ224,0)</f>
        <v>0</v>
      </c>
    </row>
    <row r="225" spans="1:74" ht="11.25" x14ac:dyDescent="0.25">
      <c r="A225" s="83">
        <v>9</v>
      </c>
      <c r="B225" s="91"/>
      <c r="C225" s="83" t="s">
        <v>223</v>
      </c>
      <c r="D225" s="95"/>
      <c r="E225" s="42">
        <v>0</v>
      </c>
      <c r="F225" s="95"/>
      <c r="G225" s="47">
        <f>(E225/$BJ225)</f>
        <v>0</v>
      </c>
      <c r="H225" s="95"/>
      <c r="I225" s="47">
        <f>IF(G$255,G225/G$255*100,0)</f>
        <v>0</v>
      </c>
      <c r="J225" s="95"/>
      <c r="K225" s="42">
        <v>0</v>
      </c>
      <c r="L225" s="95"/>
      <c r="M225" s="47">
        <f>(K225/$BJ225)</f>
        <v>0</v>
      </c>
      <c r="N225" s="95"/>
      <c r="O225" s="47">
        <f>IF(M$255,M225/M$255*100,0)</f>
        <v>0</v>
      </c>
      <c r="P225" s="95"/>
      <c r="Q225" s="42">
        <v>0</v>
      </c>
      <c r="R225" s="95"/>
      <c r="S225" s="47">
        <f>(Q225/$BJ225)</f>
        <v>0</v>
      </c>
      <c r="T225" s="95"/>
      <c r="U225" s="47">
        <f>IF(S$255,S225/S$255*100,0)</f>
        <v>0</v>
      </c>
      <c r="V225" s="95"/>
      <c r="W225" s="42">
        <v>0</v>
      </c>
      <c r="X225" s="95"/>
      <c r="Y225" s="47">
        <f>(W225/$BJ225)</f>
        <v>0</v>
      </c>
      <c r="Z225" s="95"/>
      <c r="AA225" s="47">
        <f>IF(Y$255,Y225/Y$255*100,0)</f>
        <v>0</v>
      </c>
      <c r="AB225" s="95"/>
      <c r="AC225" s="95"/>
      <c r="AD225" s="42">
        <v>0</v>
      </c>
      <c r="AE225" s="95"/>
      <c r="AF225" s="47">
        <f>(AD225/$BJ225)</f>
        <v>0</v>
      </c>
      <c r="AG225" s="95"/>
      <c r="AH225" s="47">
        <f>IF(AF$255,AF225/AF$255*100,0)</f>
        <v>0</v>
      </c>
      <c r="AI225" s="95"/>
      <c r="AJ225" s="42">
        <v>0</v>
      </c>
      <c r="AK225" s="95"/>
      <c r="AL225" s="47">
        <f>(AJ225/$BJ225)</f>
        <v>0</v>
      </c>
      <c r="AM225" s="95"/>
      <c r="AN225" s="47">
        <f>IF(AL$255,AL225/AL$255*100,0)</f>
        <v>0</v>
      </c>
      <c r="AO225" s="95"/>
      <c r="AP225" s="42">
        <f>(E225+K225+Q225+W225+AD225+AJ225)</f>
        <v>0</v>
      </c>
      <c r="AQ225" s="95"/>
      <c r="AR225" s="42">
        <v>0</v>
      </c>
      <c r="AS225" s="95"/>
      <c r="AT225" s="47">
        <f>IF($AP225,AR225/$AP225*100,0)</f>
        <v>0</v>
      </c>
      <c r="AU225" s="95"/>
      <c r="AV225" s="42">
        <v>0</v>
      </c>
      <c r="AW225" s="95"/>
      <c r="AX225" s="47">
        <f>IF($AP225,AV225/$AP225*100,0)</f>
        <v>0</v>
      </c>
      <c r="AY225" s="95"/>
      <c r="AZ225" s="42">
        <v>0</v>
      </c>
      <c r="BA225" s="95"/>
      <c r="BB225" s="47">
        <f>IF($AP225,AZ225/$AP225*100,0)</f>
        <v>0</v>
      </c>
      <c r="BC225" s="95"/>
      <c r="BD225" s="42">
        <v>0</v>
      </c>
      <c r="BE225" s="95"/>
      <c r="BF225" s="42">
        <v>0</v>
      </c>
      <c r="BG225" s="95"/>
      <c r="BH225" s="83">
        <v>10</v>
      </c>
      <c r="BI225" s="95"/>
      <c r="BJ225" s="96">
        <v>4170</v>
      </c>
      <c r="BK225" s="95"/>
      <c r="BL225" s="41">
        <f>IF(E225,BJ225,0)</f>
        <v>0</v>
      </c>
      <c r="BM225" s="95"/>
      <c r="BN225" s="41">
        <f>IF(K225,BJ225,0)</f>
        <v>0</v>
      </c>
      <c r="BO225" s="95"/>
      <c r="BP225" s="41">
        <f>IF(Q225,BJ225,0)</f>
        <v>0</v>
      </c>
      <c r="BQ225" s="95"/>
      <c r="BR225" s="41">
        <f>IF(W225,BJ225,0)</f>
        <v>0</v>
      </c>
      <c r="BS225" s="95"/>
      <c r="BT225" s="41">
        <f>IF(AD225,BJ225,0)</f>
        <v>0</v>
      </c>
      <c r="BU225" s="95"/>
      <c r="BV225" s="41">
        <f>IF(AJ225,BJ225,0)</f>
        <v>0</v>
      </c>
    </row>
    <row r="226" spans="1:74" ht="11.25" x14ac:dyDescent="0.25">
      <c r="A226" s="83">
        <v>10</v>
      </c>
      <c r="B226" s="91"/>
      <c r="C226" s="83" t="s">
        <v>224</v>
      </c>
      <c r="D226" s="95"/>
      <c r="E226" s="42">
        <v>0</v>
      </c>
      <c r="F226" s="95"/>
      <c r="G226" s="47">
        <f>(E226/$BJ226)</f>
        <v>0</v>
      </c>
      <c r="H226" s="95"/>
      <c r="I226" s="47">
        <f>IF(G$255,G226/G$255*100,0)</f>
        <v>0</v>
      </c>
      <c r="J226" s="95"/>
      <c r="K226" s="42">
        <v>0</v>
      </c>
      <c r="L226" s="95"/>
      <c r="M226" s="47">
        <f>(K226/$BJ226)</f>
        <v>0</v>
      </c>
      <c r="N226" s="95"/>
      <c r="O226" s="47">
        <f>IF(M$255,M226/M$255*100,0)</f>
        <v>0</v>
      </c>
      <c r="P226" s="95"/>
      <c r="Q226" s="42">
        <v>0</v>
      </c>
      <c r="R226" s="95"/>
      <c r="S226" s="47">
        <f>(Q226/$BJ226)</f>
        <v>0</v>
      </c>
      <c r="T226" s="95"/>
      <c r="U226" s="47">
        <f>IF(S$255,S226/S$255*100,0)</f>
        <v>0</v>
      </c>
      <c r="V226" s="95"/>
      <c r="W226" s="42">
        <v>0</v>
      </c>
      <c r="X226" s="95"/>
      <c r="Y226" s="47">
        <f>(W226/$BJ226)</f>
        <v>0</v>
      </c>
      <c r="Z226" s="95"/>
      <c r="AA226" s="47">
        <f>IF(Y$255,Y226/Y$255*100,0)</f>
        <v>0</v>
      </c>
      <c r="AB226" s="95"/>
      <c r="AC226" s="95"/>
      <c r="AD226" s="42">
        <v>0</v>
      </c>
      <c r="AE226" s="95"/>
      <c r="AF226" s="47">
        <f>(AD226/$BJ226)</f>
        <v>0</v>
      </c>
      <c r="AG226" s="95"/>
      <c r="AH226" s="47">
        <f>IF(AF$255,AF226/AF$255*100,0)</f>
        <v>0</v>
      </c>
      <c r="AI226" s="95"/>
      <c r="AJ226" s="42">
        <v>0</v>
      </c>
      <c r="AK226" s="95"/>
      <c r="AL226" s="47">
        <f>(AJ226/$BJ226)</f>
        <v>0</v>
      </c>
      <c r="AM226" s="95"/>
      <c r="AN226" s="47">
        <f>IF(AL$255,AL226/AL$255*100,0)</f>
        <v>0</v>
      </c>
      <c r="AO226" s="95"/>
      <c r="AP226" s="42">
        <f>(E226+K226+Q226+W226+AD226+AJ226)</f>
        <v>0</v>
      </c>
      <c r="AQ226" s="95"/>
      <c r="AR226" s="42">
        <v>0</v>
      </c>
      <c r="AS226" s="95"/>
      <c r="AT226" s="47">
        <f>IF($AP226,AR226/$AP226*100,0)</f>
        <v>0</v>
      </c>
      <c r="AU226" s="95"/>
      <c r="AV226" s="42">
        <v>0</v>
      </c>
      <c r="AW226" s="95"/>
      <c r="AX226" s="47">
        <f>IF($AP226,AV226/$AP226*100,0)</f>
        <v>0</v>
      </c>
      <c r="AY226" s="95"/>
      <c r="AZ226" s="42">
        <v>0</v>
      </c>
      <c r="BA226" s="95"/>
      <c r="BB226" s="47">
        <f>IF($AP226,AZ226/$AP226*100,0)</f>
        <v>0</v>
      </c>
      <c r="BC226" s="95"/>
      <c r="BD226" s="42">
        <v>0</v>
      </c>
      <c r="BE226" s="95"/>
      <c r="BF226" s="42">
        <v>0</v>
      </c>
      <c r="BG226" s="95"/>
      <c r="BH226" s="83">
        <v>11</v>
      </c>
      <c r="BI226" s="95"/>
      <c r="BJ226" s="96">
        <v>23348</v>
      </c>
      <c r="BK226" s="95"/>
      <c r="BL226" s="41">
        <f>IF(E226,BJ226,0)</f>
        <v>0</v>
      </c>
      <c r="BM226" s="95"/>
      <c r="BN226" s="41">
        <f>IF(K226,BJ226,0)</f>
        <v>0</v>
      </c>
      <c r="BO226" s="95"/>
      <c r="BP226" s="41">
        <f>IF(Q226,BJ226,0)</f>
        <v>0</v>
      </c>
      <c r="BQ226" s="95"/>
      <c r="BR226" s="41">
        <f>IF(W226,BJ226,0)</f>
        <v>0</v>
      </c>
      <c r="BS226" s="95"/>
      <c r="BT226" s="41">
        <f>IF(AD226,BJ226,0)</f>
        <v>0</v>
      </c>
      <c r="BU226" s="95"/>
      <c r="BV226" s="41">
        <f>IF(AJ226,BJ226,0)</f>
        <v>0</v>
      </c>
    </row>
    <row r="227" spans="1:74" ht="11.25" x14ac:dyDescent="0.25">
      <c r="A227" s="83">
        <v>11</v>
      </c>
      <c r="B227" s="91"/>
      <c r="C227" s="83" t="s">
        <v>225</v>
      </c>
      <c r="D227" s="95"/>
      <c r="E227" s="42">
        <v>0</v>
      </c>
      <c r="F227" s="95"/>
      <c r="G227" s="47">
        <v>0</v>
      </c>
      <c r="H227" s="95"/>
      <c r="I227" s="47">
        <f>IF(G$255,G227/G$255*100,0)</f>
        <v>0</v>
      </c>
      <c r="J227" s="95"/>
      <c r="K227" s="42">
        <v>0</v>
      </c>
      <c r="L227" s="95"/>
      <c r="M227" s="47">
        <v>0</v>
      </c>
      <c r="N227" s="95"/>
      <c r="O227" s="47">
        <f>IF(M$255,M227/M$255*100,0)</f>
        <v>0</v>
      </c>
      <c r="P227" s="95"/>
      <c r="Q227" s="42">
        <v>0</v>
      </c>
      <c r="R227" s="95"/>
      <c r="S227" s="47">
        <v>0</v>
      </c>
      <c r="T227" s="95"/>
      <c r="U227" s="47">
        <f>IF(S$255,S227/S$255*100,0)</f>
        <v>0</v>
      </c>
      <c r="V227" s="95"/>
      <c r="W227" s="42">
        <v>0</v>
      </c>
      <c r="X227" s="95"/>
      <c r="Y227" s="47">
        <v>0</v>
      </c>
      <c r="Z227" s="95"/>
      <c r="AA227" s="47">
        <f>IF(Y$255,Y227/Y$255*100,0)</f>
        <v>0</v>
      </c>
      <c r="AB227" s="95"/>
      <c r="AC227" s="95"/>
      <c r="AD227" s="42">
        <v>0</v>
      </c>
      <c r="AE227" s="95"/>
      <c r="AF227" s="47">
        <v>0</v>
      </c>
      <c r="AG227" s="95"/>
      <c r="AH227" s="47">
        <f>IF(AF$255,AF227/AF$255*100,0)</f>
        <v>0</v>
      </c>
      <c r="AI227" s="95"/>
      <c r="AJ227" s="42">
        <v>0</v>
      </c>
      <c r="AK227" s="95"/>
      <c r="AL227" s="47">
        <v>0</v>
      </c>
      <c r="AM227" s="95"/>
      <c r="AN227" s="47">
        <f>IF(AL$255,AL227/AL$255*100,0)</f>
        <v>0</v>
      </c>
      <c r="AO227" s="95"/>
      <c r="AP227" s="42">
        <f>(E227+K227+Q227+W227+AD227+AJ227)</f>
        <v>0</v>
      </c>
      <c r="AQ227" s="95"/>
      <c r="AR227" s="42">
        <v>0</v>
      </c>
      <c r="AS227" s="95"/>
      <c r="AT227" s="47">
        <f>IF($AP227,AR227/$AP227*100,0)</f>
        <v>0</v>
      </c>
      <c r="AU227" s="95"/>
      <c r="AV227" s="42">
        <v>0</v>
      </c>
      <c r="AW227" s="95"/>
      <c r="AX227" s="47">
        <f>IF($AP227,AV227/$AP227*100,0)</f>
        <v>0</v>
      </c>
      <c r="AY227" s="95"/>
      <c r="AZ227" s="42">
        <v>0</v>
      </c>
      <c r="BA227" s="95"/>
      <c r="BB227" s="47">
        <f>IF($AP227,AZ227/$AP227*100,0)</f>
        <v>0</v>
      </c>
      <c r="BC227" s="95"/>
      <c r="BD227" s="42">
        <v>0</v>
      </c>
      <c r="BE227" s="95"/>
      <c r="BF227" s="42">
        <v>0</v>
      </c>
      <c r="BG227" s="95"/>
      <c r="BH227" s="83">
        <v>12</v>
      </c>
      <c r="BI227" s="95"/>
      <c r="BJ227" s="96">
        <v>0</v>
      </c>
      <c r="BK227" s="95"/>
      <c r="BL227" s="41">
        <f>IF(E227,BJ227,0)</f>
        <v>0</v>
      </c>
      <c r="BM227" s="95"/>
      <c r="BN227" s="41">
        <f>IF(K227,BJ227,0)</f>
        <v>0</v>
      </c>
      <c r="BO227" s="95"/>
      <c r="BP227" s="41">
        <f>IF(Q227,BJ227,0)</f>
        <v>0</v>
      </c>
      <c r="BQ227" s="95"/>
      <c r="BR227" s="41">
        <f>IF(W227,BJ227,0)</f>
        <v>0</v>
      </c>
      <c r="BS227" s="95"/>
      <c r="BT227" s="41">
        <f>IF(AD227,BJ227,0)</f>
        <v>0</v>
      </c>
      <c r="BU227" s="95"/>
      <c r="BV227" s="41">
        <f>IF(AJ227,BJ227,0)</f>
        <v>0</v>
      </c>
    </row>
    <row r="228" spans="1:74" ht="11.25" x14ac:dyDescent="0.25">
      <c r="A228" s="83">
        <v>12</v>
      </c>
      <c r="B228" s="91"/>
      <c r="C228" s="83" t="s">
        <v>226</v>
      </c>
      <c r="D228" s="95"/>
      <c r="E228" s="42">
        <v>6752682</v>
      </c>
      <c r="F228" s="95"/>
      <c r="G228" s="47">
        <f>(E228/$BJ228)</f>
        <v>1727.9124872057318</v>
      </c>
      <c r="H228" s="95"/>
      <c r="I228" s="47">
        <f>IF(G$255,G228/G$255*100,0)</f>
        <v>75.393582596146359</v>
      </c>
      <c r="J228" s="95"/>
      <c r="K228" s="42">
        <v>698918</v>
      </c>
      <c r="L228" s="95"/>
      <c r="M228" s="47">
        <f>(K228/$BJ228)</f>
        <v>178.84288638689867</v>
      </c>
      <c r="N228" s="95"/>
      <c r="O228" s="47">
        <f>IF(M$255,M228/M$255*100,0)</f>
        <v>143.04258264759326</v>
      </c>
      <c r="P228" s="95"/>
      <c r="Q228" s="42">
        <v>496776</v>
      </c>
      <c r="R228" s="95"/>
      <c r="S228" s="47">
        <f>(Q228/$BJ228)</f>
        <v>127.11770726714433</v>
      </c>
      <c r="T228" s="95"/>
      <c r="U228" s="47">
        <f>IF(S$255,S228/S$255*100,0)</f>
        <v>149.85000645764231</v>
      </c>
      <c r="V228" s="95"/>
      <c r="W228" s="42">
        <v>1356988</v>
      </c>
      <c r="X228" s="95"/>
      <c r="Y228" s="47">
        <f>(W228/$BJ228)</f>
        <v>347.23336745138175</v>
      </c>
      <c r="Z228" s="95"/>
      <c r="AA228" s="47">
        <f>IF(Y$255,Y228/Y$255*100,0)</f>
        <v>117.31414535833954</v>
      </c>
      <c r="AB228" s="95"/>
      <c r="AC228" s="95"/>
      <c r="AD228" s="42">
        <v>581444</v>
      </c>
      <c r="AE228" s="95"/>
      <c r="AF228" s="47">
        <f>(AD228/$BJ228)</f>
        <v>148.78300921187309</v>
      </c>
      <c r="AG228" s="95"/>
      <c r="AH228" s="47">
        <f>IF(AF$255,AF228/AF$255*100,0)</f>
        <v>88.130654825944262</v>
      </c>
      <c r="AI228" s="95"/>
      <c r="AJ228" s="42">
        <v>0</v>
      </c>
      <c r="AK228" s="95"/>
      <c r="AL228" s="47">
        <f>(AJ228/$BJ228)</f>
        <v>0</v>
      </c>
      <c r="AM228" s="95"/>
      <c r="AN228" s="47">
        <f>IF(AL$255,AL228/AL$255*100,0)</f>
        <v>0</v>
      </c>
      <c r="AO228" s="95"/>
      <c r="AP228" s="42">
        <f>(E228+K228+Q228+W228+AD228+AJ228)</f>
        <v>9886808</v>
      </c>
      <c r="AQ228" s="95"/>
      <c r="AR228" s="42">
        <v>5427779</v>
      </c>
      <c r="AS228" s="95"/>
      <c r="AT228" s="47">
        <f>IF($AP228,AR228/$AP228*100,0)</f>
        <v>54.899205082166056</v>
      </c>
      <c r="AU228" s="95"/>
      <c r="AV228" s="42">
        <v>1701870</v>
      </c>
      <c r="AW228" s="95"/>
      <c r="AX228" s="47">
        <f>IF($AP228,AV228/$AP228*100,0)</f>
        <v>17.213543542061299</v>
      </c>
      <c r="AY228" s="95"/>
      <c r="AZ228" s="42">
        <v>0</v>
      </c>
      <c r="BA228" s="95"/>
      <c r="BB228" s="47">
        <f>IF($AP228,AZ228/$AP228*100,0)</f>
        <v>0</v>
      </c>
      <c r="BC228" s="95"/>
      <c r="BD228" s="42">
        <v>33190</v>
      </c>
      <c r="BE228" s="95"/>
      <c r="BF228" s="42">
        <v>728</v>
      </c>
      <c r="BG228" s="95"/>
      <c r="BH228" s="83">
        <v>13</v>
      </c>
      <c r="BI228" s="95"/>
      <c r="BJ228" s="96">
        <v>3908</v>
      </c>
      <c r="BK228" s="95"/>
      <c r="BL228" s="41">
        <f>IF(E228,BJ228,0)</f>
        <v>3908</v>
      </c>
      <c r="BM228" s="95"/>
      <c r="BN228" s="41">
        <f>IF(K228,BJ228,0)</f>
        <v>3908</v>
      </c>
      <c r="BO228" s="95"/>
      <c r="BP228" s="41">
        <f>IF(Q228,BJ228,0)</f>
        <v>3908</v>
      </c>
      <c r="BQ228" s="95"/>
      <c r="BR228" s="41">
        <f>IF(W228,BJ228,0)</f>
        <v>3908</v>
      </c>
      <c r="BS228" s="95"/>
      <c r="BT228" s="41">
        <f>IF(AD228,BJ228,0)</f>
        <v>3908</v>
      </c>
      <c r="BU228" s="95"/>
      <c r="BV228" s="41">
        <f>IF(AJ228,BJ228,0)</f>
        <v>0</v>
      </c>
    </row>
    <row r="229" spans="1:74" ht="11.25" x14ac:dyDescent="0.25">
      <c r="A229" s="83">
        <v>13</v>
      </c>
      <c r="B229" s="91"/>
      <c r="C229" s="83" t="s">
        <v>146</v>
      </c>
      <c r="D229" s="95"/>
      <c r="E229" s="42">
        <v>0</v>
      </c>
      <c r="F229" s="95"/>
      <c r="G229" s="47">
        <f>(E229/$BJ229)</f>
        <v>0</v>
      </c>
      <c r="H229" s="95"/>
      <c r="I229" s="47">
        <f>IF(G$255,G229/G$255*100,0)</f>
        <v>0</v>
      </c>
      <c r="J229" s="95"/>
      <c r="K229" s="42">
        <v>0</v>
      </c>
      <c r="L229" s="95"/>
      <c r="M229" s="47">
        <f>(K229/$BJ229)</f>
        <v>0</v>
      </c>
      <c r="N229" s="95"/>
      <c r="O229" s="47">
        <f>IF(M$255,M229/M$255*100,0)</f>
        <v>0</v>
      </c>
      <c r="P229" s="95"/>
      <c r="Q229" s="42">
        <v>0</v>
      </c>
      <c r="R229" s="95"/>
      <c r="S229" s="47">
        <f>(Q229/$BJ229)</f>
        <v>0</v>
      </c>
      <c r="T229" s="95"/>
      <c r="U229" s="47">
        <f>IF(S$255,S229/S$255*100,0)</f>
        <v>0</v>
      </c>
      <c r="V229" s="95"/>
      <c r="W229" s="42">
        <v>0</v>
      </c>
      <c r="X229" s="95"/>
      <c r="Y229" s="47">
        <f>(W229/$BJ229)</f>
        <v>0</v>
      </c>
      <c r="Z229" s="95"/>
      <c r="AA229" s="47">
        <f>IF(Y$255,Y229/Y$255*100,0)</f>
        <v>0</v>
      </c>
      <c r="AB229" s="95"/>
      <c r="AC229" s="95"/>
      <c r="AD229" s="42">
        <v>0</v>
      </c>
      <c r="AE229" s="95"/>
      <c r="AF229" s="47">
        <f>(AD229/$BJ229)</f>
        <v>0</v>
      </c>
      <c r="AG229" s="95"/>
      <c r="AH229" s="47">
        <f>IF(AF$255,AF229/AF$255*100,0)</f>
        <v>0</v>
      </c>
      <c r="AI229" s="95"/>
      <c r="AJ229" s="42">
        <v>0</v>
      </c>
      <c r="AK229" s="95"/>
      <c r="AL229" s="47">
        <f>(AJ229/$BJ229)</f>
        <v>0</v>
      </c>
      <c r="AM229" s="95"/>
      <c r="AN229" s="47">
        <f>IF(AL$255,AL229/AL$255*100,0)</f>
        <v>0</v>
      </c>
      <c r="AO229" s="95"/>
      <c r="AP229" s="42">
        <f>(E229+K229+Q229+W229+AD229+AJ229)</f>
        <v>0</v>
      </c>
      <c r="AQ229" s="95"/>
      <c r="AR229" s="42">
        <v>0</v>
      </c>
      <c r="AS229" s="95"/>
      <c r="AT229" s="47">
        <f>IF($AP229,AR229/$AP229*100,0)</f>
        <v>0</v>
      </c>
      <c r="AU229" s="95"/>
      <c r="AV229" s="42">
        <v>0</v>
      </c>
      <c r="AW229" s="95"/>
      <c r="AX229" s="47">
        <f>IF($AP229,AV229/$AP229*100,0)</f>
        <v>0</v>
      </c>
      <c r="AY229" s="95"/>
      <c r="AZ229" s="42">
        <v>0</v>
      </c>
      <c r="BA229" s="95"/>
      <c r="BB229" s="47">
        <f>IF($AP229,AZ229/$AP229*100,0)</f>
        <v>0</v>
      </c>
      <c r="BC229" s="95"/>
      <c r="BD229" s="42">
        <v>0</v>
      </c>
      <c r="BE229" s="95"/>
      <c r="BF229" s="42">
        <v>0</v>
      </c>
      <c r="BG229" s="95"/>
      <c r="BH229" s="83">
        <v>14</v>
      </c>
      <c r="BI229" s="95"/>
      <c r="BJ229" s="96">
        <v>20062</v>
      </c>
      <c r="BK229" s="95"/>
      <c r="BL229" s="41">
        <f>IF(E229,BJ229,0)</f>
        <v>0</v>
      </c>
      <c r="BM229" s="95"/>
      <c r="BN229" s="41">
        <f>IF(K229,BJ229,0)</f>
        <v>0</v>
      </c>
      <c r="BO229" s="95"/>
      <c r="BP229" s="41">
        <f>IF(Q229,BJ229,0)</f>
        <v>0</v>
      </c>
      <c r="BQ229" s="95"/>
      <c r="BR229" s="41">
        <f>IF(W229,BJ229,0)</f>
        <v>0</v>
      </c>
      <c r="BS229" s="95"/>
      <c r="BT229" s="41">
        <f>IF(AD229,BJ229,0)</f>
        <v>0</v>
      </c>
      <c r="BU229" s="95"/>
      <c r="BV229" s="41">
        <f>IF(AJ229,BJ229,0)</f>
        <v>0</v>
      </c>
    </row>
    <row r="230" spans="1:74" ht="11.25" x14ac:dyDescent="0.25">
      <c r="A230" s="83">
        <v>14</v>
      </c>
      <c r="B230" s="91"/>
      <c r="C230" s="83" t="s">
        <v>227</v>
      </c>
      <c r="D230" s="95"/>
      <c r="E230" s="42">
        <v>0</v>
      </c>
      <c r="F230" s="95"/>
      <c r="G230" s="47">
        <v>0</v>
      </c>
      <c r="H230" s="95"/>
      <c r="I230" s="47">
        <f>IF(G$255,G230/G$255*100,0)</f>
        <v>0</v>
      </c>
      <c r="J230" s="95"/>
      <c r="K230" s="42">
        <v>0</v>
      </c>
      <c r="L230" s="95"/>
      <c r="M230" s="47">
        <v>0</v>
      </c>
      <c r="N230" s="95"/>
      <c r="O230" s="47">
        <f>IF(M$255,M230/M$255*100,0)</f>
        <v>0</v>
      </c>
      <c r="P230" s="95"/>
      <c r="Q230" s="42">
        <v>0</v>
      </c>
      <c r="R230" s="95"/>
      <c r="S230" s="47">
        <v>0</v>
      </c>
      <c r="T230" s="95"/>
      <c r="U230" s="47">
        <f>IF(S$255,S230/S$255*100,0)</f>
        <v>0</v>
      </c>
      <c r="V230" s="95"/>
      <c r="W230" s="42">
        <v>0</v>
      </c>
      <c r="X230" s="95"/>
      <c r="Y230" s="47">
        <v>0</v>
      </c>
      <c r="Z230" s="95"/>
      <c r="AA230" s="47">
        <f>IF(Y$255,Y230/Y$255*100,0)</f>
        <v>0</v>
      </c>
      <c r="AB230" s="95"/>
      <c r="AC230" s="95"/>
      <c r="AD230" s="42">
        <v>0</v>
      </c>
      <c r="AE230" s="95"/>
      <c r="AF230" s="47">
        <v>0</v>
      </c>
      <c r="AG230" s="95"/>
      <c r="AH230" s="47">
        <f>IF(AF$255,AF230/AF$255*100,0)</f>
        <v>0</v>
      </c>
      <c r="AI230" s="95"/>
      <c r="AJ230" s="42">
        <v>0</v>
      </c>
      <c r="AK230" s="95"/>
      <c r="AL230" s="47">
        <v>0</v>
      </c>
      <c r="AM230" s="95"/>
      <c r="AN230" s="47">
        <f>IF(AL$255,AL230/AL$255*100,0)</f>
        <v>0</v>
      </c>
      <c r="AO230" s="95"/>
      <c r="AP230" s="42">
        <f>(E230+K230+Q230+W230+AD230+AJ230)</f>
        <v>0</v>
      </c>
      <c r="AQ230" s="95"/>
      <c r="AR230" s="42">
        <v>0</v>
      </c>
      <c r="AS230" s="95"/>
      <c r="AT230" s="47">
        <f>IF($AP230,AR230/$AP230*100,0)</f>
        <v>0</v>
      </c>
      <c r="AU230" s="95"/>
      <c r="AV230" s="42">
        <v>0</v>
      </c>
      <c r="AW230" s="95"/>
      <c r="AX230" s="47">
        <f>IF($AP230,AV230/$AP230*100,0)</f>
        <v>0</v>
      </c>
      <c r="AY230" s="95"/>
      <c r="AZ230" s="42">
        <v>0</v>
      </c>
      <c r="BA230" s="95"/>
      <c r="BB230" s="47">
        <f>IF($AP230,AZ230/$AP230*100,0)</f>
        <v>0</v>
      </c>
      <c r="BC230" s="95"/>
      <c r="BD230" s="42">
        <v>0</v>
      </c>
      <c r="BE230" s="95"/>
      <c r="BF230" s="42">
        <v>0</v>
      </c>
      <c r="BG230" s="95"/>
      <c r="BH230" s="83">
        <v>15</v>
      </c>
      <c r="BI230" s="95"/>
      <c r="BJ230" s="96">
        <v>0</v>
      </c>
      <c r="BK230" s="95"/>
      <c r="BL230" s="41">
        <f>IF(E230,BJ230,0)</f>
        <v>0</v>
      </c>
      <c r="BM230" s="95"/>
      <c r="BN230" s="41">
        <f>IF(K230,BJ230,0)</f>
        <v>0</v>
      </c>
      <c r="BO230" s="95"/>
      <c r="BP230" s="41">
        <f>IF(Q230,BJ230,0)</f>
        <v>0</v>
      </c>
      <c r="BQ230" s="95"/>
      <c r="BR230" s="41">
        <f>IF(W230,BJ230,0)</f>
        <v>0</v>
      </c>
      <c r="BS230" s="95"/>
      <c r="BT230" s="41">
        <f>IF(AD230,BJ230,0)</f>
        <v>0</v>
      </c>
      <c r="BU230" s="95"/>
      <c r="BV230" s="41">
        <f>IF(AJ230,BJ230,0)</f>
        <v>0</v>
      </c>
    </row>
    <row r="231" spans="1:74" ht="11.25" x14ac:dyDescent="0.25">
      <c r="A231" s="83">
        <v>15</v>
      </c>
      <c r="B231" s="91"/>
      <c r="C231" s="83" t="s">
        <v>228</v>
      </c>
      <c r="D231" s="95"/>
      <c r="E231" s="42">
        <v>0</v>
      </c>
      <c r="F231" s="95"/>
      <c r="G231" s="47">
        <f>(E231/$BJ231)</f>
        <v>0</v>
      </c>
      <c r="H231" s="95"/>
      <c r="I231" s="47">
        <f>IF(G$255,G231/G$255*100,0)</f>
        <v>0</v>
      </c>
      <c r="J231" s="95"/>
      <c r="K231" s="42">
        <v>0</v>
      </c>
      <c r="L231" s="95"/>
      <c r="M231" s="47">
        <f>(K231/$BJ231)</f>
        <v>0</v>
      </c>
      <c r="N231" s="95"/>
      <c r="O231" s="47">
        <f>IF(M$255,M231/M$255*100,0)</f>
        <v>0</v>
      </c>
      <c r="P231" s="95"/>
      <c r="Q231" s="42">
        <v>0</v>
      </c>
      <c r="R231" s="95"/>
      <c r="S231" s="47">
        <f>(Q231/$BJ231)</f>
        <v>0</v>
      </c>
      <c r="T231" s="95"/>
      <c r="U231" s="47">
        <f>IF(S$255,S231/S$255*100,0)</f>
        <v>0</v>
      </c>
      <c r="V231" s="95"/>
      <c r="W231" s="42">
        <v>0</v>
      </c>
      <c r="X231" s="95"/>
      <c r="Y231" s="47">
        <f>(W231/$BJ231)</f>
        <v>0</v>
      </c>
      <c r="Z231" s="95"/>
      <c r="AA231" s="47">
        <f>IF(Y$255,Y231/Y$255*100,0)</f>
        <v>0</v>
      </c>
      <c r="AB231" s="95"/>
      <c r="AC231" s="95"/>
      <c r="AD231" s="42">
        <v>0</v>
      </c>
      <c r="AE231" s="95"/>
      <c r="AF231" s="47">
        <f>(AD231/$BJ231)</f>
        <v>0</v>
      </c>
      <c r="AG231" s="95"/>
      <c r="AH231" s="47">
        <f>IF(AF$255,AF231/AF$255*100,0)</f>
        <v>0</v>
      </c>
      <c r="AI231" s="95"/>
      <c r="AJ231" s="42">
        <v>0</v>
      </c>
      <c r="AK231" s="95"/>
      <c r="AL231" s="47">
        <f>(AJ231/$BJ231)</f>
        <v>0</v>
      </c>
      <c r="AM231" s="95"/>
      <c r="AN231" s="47">
        <f>IF(AL$255,AL231/AL$255*100,0)</f>
        <v>0</v>
      </c>
      <c r="AO231" s="95"/>
      <c r="AP231" s="42">
        <f>(E231+K231+Q231+W231+AD231+AJ231)</f>
        <v>0</v>
      </c>
      <c r="AQ231" s="95"/>
      <c r="AR231" s="42">
        <v>0</v>
      </c>
      <c r="AS231" s="95"/>
      <c r="AT231" s="47">
        <f>IF($AP231,AR231/$AP231*100,0)</f>
        <v>0</v>
      </c>
      <c r="AU231" s="95"/>
      <c r="AV231" s="42">
        <v>0</v>
      </c>
      <c r="AW231" s="95"/>
      <c r="AX231" s="47">
        <f>IF($AP231,AV231/$AP231*100,0)</f>
        <v>0</v>
      </c>
      <c r="AY231" s="95"/>
      <c r="AZ231" s="42">
        <v>0</v>
      </c>
      <c r="BA231" s="95"/>
      <c r="BB231" s="47">
        <f>IF($AP231,AZ231/$AP231*100,0)</f>
        <v>0</v>
      </c>
      <c r="BC231" s="95"/>
      <c r="BD231" s="42">
        <v>0</v>
      </c>
      <c r="BE231" s="95"/>
      <c r="BF231" s="42">
        <v>0</v>
      </c>
      <c r="BG231" s="95"/>
      <c r="BH231" s="83">
        <v>16</v>
      </c>
      <c r="BI231" s="95"/>
      <c r="BJ231" s="96">
        <v>7473</v>
      </c>
      <c r="BK231" s="95"/>
      <c r="BL231" s="41">
        <f>IF(E231,BJ231,0)</f>
        <v>0</v>
      </c>
      <c r="BM231" s="95"/>
      <c r="BN231" s="41">
        <f>IF(K231,BJ231,0)</f>
        <v>0</v>
      </c>
      <c r="BO231" s="95"/>
      <c r="BP231" s="41">
        <f>IF(Q231,BJ231,0)</f>
        <v>0</v>
      </c>
      <c r="BQ231" s="95"/>
      <c r="BR231" s="41">
        <f>IF(W231,BJ231,0)</f>
        <v>0</v>
      </c>
      <c r="BS231" s="95"/>
      <c r="BT231" s="41">
        <f>IF(AD231,BJ231,0)</f>
        <v>0</v>
      </c>
      <c r="BU231" s="95"/>
      <c r="BV231" s="41">
        <f>IF(AJ231,BJ231,0)</f>
        <v>0</v>
      </c>
    </row>
    <row r="232" spans="1:74" ht="11.25" x14ac:dyDescent="0.25">
      <c r="A232" s="83">
        <v>16</v>
      </c>
      <c r="B232" s="91"/>
      <c r="C232" s="83" t="s">
        <v>229</v>
      </c>
      <c r="D232" s="95"/>
      <c r="E232" s="42">
        <v>0</v>
      </c>
      <c r="F232" s="95"/>
      <c r="G232" s="47">
        <f>(E232/$BJ232)</f>
        <v>0</v>
      </c>
      <c r="H232" s="95"/>
      <c r="I232" s="47">
        <f>IF(G$255,G232/G$255*100,0)</f>
        <v>0</v>
      </c>
      <c r="J232" s="95"/>
      <c r="K232" s="42">
        <v>0</v>
      </c>
      <c r="L232" s="95"/>
      <c r="M232" s="47">
        <f>(K232/$BJ232)</f>
        <v>0</v>
      </c>
      <c r="N232" s="95"/>
      <c r="O232" s="47">
        <f>IF(M$255,M232/M$255*100,0)</f>
        <v>0</v>
      </c>
      <c r="P232" s="95"/>
      <c r="Q232" s="42">
        <v>0</v>
      </c>
      <c r="R232" s="95"/>
      <c r="S232" s="47">
        <f>(Q232/$BJ232)</f>
        <v>0</v>
      </c>
      <c r="T232" s="95"/>
      <c r="U232" s="47">
        <f>IF(S$255,S232/S$255*100,0)</f>
        <v>0</v>
      </c>
      <c r="V232" s="95"/>
      <c r="W232" s="42">
        <v>0</v>
      </c>
      <c r="X232" s="95"/>
      <c r="Y232" s="47">
        <f>(W232/$BJ232)</f>
        <v>0</v>
      </c>
      <c r="Z232" s="95"/>
      <c r="AA232" s="47">
        <f>IF(Y$255,Y232/Y$255*100,0)</f>
        <v>0</v>
      </c>
      <c r="AB232" s="95"/>
      <c r="AC232" s="95"/>
      <c r="AD232" s="42">
        <v>0</v>
      </c>
      <c r="AE232" s="95"/>
      <c r="AF232" s="47">
        <f>(AD232/$BJ232)</f>
        <v>0</v>
      </c>
      <c r="AG232" s="95"/>
      <c r="AH232" s="47">
        <f>IF(AF$255,AF232/AF$255*100,0)</f>
        <v>0</v>
      </c>
      <c r="AI232" s="95"/>
      <c r="AJ232" s="42">
        <v>0</v>
      </c>
      <c r="AK232" s="95"/>
      <c r="AL232" s="47">
        <f>(AJ232/$BJ232)</f>
        <v>0</v>
      </c>
      <c r="AM232" s="95"/>
      <c r="AN232" s="47">
        <f>IF(AL$255,AL232/AL$255*100,0)</f>
        <v>0</v>
      </c>
      <c r="AO232" s="95"/>
      <c r="AP232" s="42">
        <f>(E232+K232+Q232+W232+AD232+AJ232)</f>
        <v>0</v>
      </c>
      <c r="AQ232" s="95"/>
      <c r="AR232" s="42">
        <v>0</v>
      </c>
      <c r="AS232" s="95"/>
      <c r="AT232" s="47">
        <f>IF($AP232,AR232/$AP232*100,0)</f>
        <v>0</v>
      </c>
      <c r="AU232" s="95"/>
      <c r="AV232" s="42">
        <v>0</v>
      </c>
      <c r="AW232" s="95"/>
      <c r="AX232" s="47">
        <f>IF($AP232,AV232/$AP232*100,0)</f>
        <v>0</v>
      </c>
      <c r="AY232" s="95"/>
      <c r="AZ232" s="42">
        <v>0</v>
      </c>
      <c r="BA232" s="95"/>
      <c r="BB232" s="47">
        <f>IF($AP232,AZ232/$AP232*100,0)</f>
        <v>0</v>
      </c>
      <c r="BC232" s="95"/>
      <c r="BD232" s="42">
        <v>0</v>
      </c>
      <c r="BE232" s="95"/>
      <c r="BF232" s="42">
        <v>0</v>
      </c>
      <c r="BG232" s="95"/>
      <c r="BH232" s="83">
        <v>17</v>
      </c>
      <c r="BI232" s="95"/>
      <c r="BJ232" s="96">
        <v>15011</v>
      </c>
      <c r="BK232" s="95"/>
      <c r="BL232" s="41">
        <f>IF(E232,BJ232,0)</f>
        <v>0</v>
      </c>
      <c r="BM232" s="95"/>
      <c r="BN232" s="41">
        <f>IF(K232,BJ232,0)</f>
        <v>0</v>
      </c>
      <c r="BO232" s="95"/>
      <c r="BP232" s="41">
        <f>IF(Q232,BJ232,0)</f>
        <v>0</v>
      </c>
      <c r="BQ232" s="95"/>
      <c r="BR232" s="41">
        <f>IF(W232,BJ232,0)</f>
        <v>0</v>
      </c>
      <c r="BS232" s="95"/>
      <c r="BT232" s="41">
        <f>IF(AD232,BJ232,0)</f>
        <v>0</v>
      </c>
      <c r="BU232" s="95"/>
      <c r="BV232" s="41">
        <f>IF(AJ232,BJ232,0)</f>
        <v>0</v>
      </c>
    </row>
    <row r="233" spans="1:74" ht="11.25" x14ac:dyDescent="0.25">
      <c r="A233" s="83">
        <v>17</v>
      </c>
      <c r="B233" s="91"/>
      <c r="C233" s="83" t="s">
        <v>230</v>
      </c>
      <c r="D233" s="95"/>
      <c r="E233" s="42">
        <v>0</v>
      </c>
      <c r="F233" s="95"/>
      <c r="G233" s="47">
        <f>(E233/$BJ233)</f>
        <v>0</v>
      </c>
      <c r="H233" s="95"/>
      <c r="I233" s="47">
        <f>IF(G$255,G233/G$255*100,0)</f>
        <v>0</v>
      </c>
      <c r="J233" s="95"/>
      <c r="K233" s="42">
        <v>0</v>
      </c>
      <c r="L233" s="95"/>
      <c r="M233" s="47">
        <f>(K233/$BJ233)</f>
        <v>0</v>
      </c>
      <c r="N233" s="95"/>
      <c r="O233" s="47">
        <f>IF(M$255,M233/M$255*100,0)</f>
        <v>0</v>
      </c>
      <c r="P233" s="95"/>
      <c r="Q233" s="42">
        <v>0</v>
      </c>
      <c r="R233" s="95"/>
      <c r="S233" s="47">
        <f>(Q233/$BJ233)</f>
        <v>0</v>
      </c>
      <c r="T233" s="95"/>
      <c r="U233" s="47">
        <f>IF(S$255,S233/S$255*100,0)</f>
        <v>0</v>
      </c>
      <c r="V233" s="95"/>
      <c r="W233" s="42">
        <v>0</v>
      </c>
      <c r="X233" s="95"/>
      <c r="Y233" s="47">
        <f>(W233/$BJ233)</f>
        <v>0</v>
      </c>
      <c r="Z233" s="95"/>
      <c r="AA233" s="47">
        <f>IF(Y$255,Y233/Y$255*100,0)</f>
        <v>0</v>
      </c>
      <c r="AB233" s="95"/>
      <c r="AC233" s="95"/>
      <c r="AD233" s="42">
        <v>0</v>
      </c>
      <c r="AE233" s="95"/>
      <c r="AF233" s="47">
        <f>(AD233/$BJ233)</f>
        <v>0</v>
      </c>
      <c r="AG233" s="95"/>
      <c r="AH233" s="47">
        <f>IF(AF$255,AF233/AF$255*100,0)</f>
        <v>0</v>
      </c>
      <c r="AI233" s="95"/>
      <c r="AJ233" s="42">
        <v>0</v>
      </c>
      <c r="AK233" s="95"/>
      <c r="AL233" s="47">
        <f>(AJ233/$BJ233)</f>
        <v>0</v>
      </c>
      <c r="AM233" s="95"/>
      <c r="AN233" s="47">
        <f>IF(AL$255,AL233/AL$255*100,0)</f>
        <v>0</v>
      </c>
      <c r="AO233" s="95"/>
      <c r="AP233" s="42">
        <f>(E233+K233+Q233+W233+AD233+AJ233)</f>
        <v>0</v>
      </c>
      <c r="AQ233" s="95"/>
      <c r="AR233" s="42">
        <v>0</v>
      </c>
      <c r="AS233" s="95"/>
      <c r="AT233" s="47">
        <f>IF($AP233,AR233/$AP233*100,0)</f>
        <v>0</v>
      </c>
      <c r="AU233" s="95"/>
      <c r="AV233" s="42">
        <v>0</v>
      </c>
      <c r="AW233" s="95"/>
      <c r="AX233" s="47">
        <f>IF($AP233,AV233/$AP233*100,0)</f>
        <v>0</v>
      </c>
      <c r="AY233" s="95"/>
      <c r="AZ233" s="42">
        <v>0</v>
      </c>
      <c r="BA233" s="95"/>
      <c r="BB233" s="47">
        <f>IF($AP233,AZ233/$AP233*100,0)</f>
        <v>0</v>
      </c>
      <c r="BC233" s="95"/>
      <c r="BD233" s="42">
        <v>0</v>
      </c>
      <c r="BE233" s="95"/>
      <c r="BF233" s="42">
        <v>0</v>
      </c>
      <c r="BG233" s="95"/>
      <c r="BH233" s="83">
        <v>18</v>
      </c>
      <c r="BI233" s="95"/>
      <c r="BJ233" s="96">
        <v>24655</v>
      </c>
      <c r="BK233" s="95"/>
      <c r="BL233" s="41">
        <f>IF(E233,BJ233,0)</f>
        <v>0</v>
      </c>
      <c r="BM233" s="95"/>
      <c r="BN233" s="41">
        <f>IF(K233,BJ233,0)</f>
        <v>0</v>
      </c>
      <c r="BO233" s="95"/>
      <c r="BP233" s="41">
        <f>IF(Q233,BJ233,0)</f>
        <v>0</v>
      </c>
      <c r="BQ233" s="95"/>
      <c r="BR233" s="41">
        <f>IF(W233,BJ233,0)</f>
        <v>0</v>
      </c>
      <c r="BS233" s="95"/>
      <c r="BT233" s="41">
        <f>IF(AD233,BJ233,0)</f>
        <v>0</v>
      </c>
      <c r="BU233" s="95"/>
      <c r="BV233" s="41">
        <f>IF(AJ233,BJ233,0)</f>
        <v>0</v>
      </c>
    </row>
    <row r="234" spans="1:74" ht="11.25" x14ac:dyDescent="0.25">
      <c r="A234" s="83">
        <v>18</v>
      </c>
      <c r="B234" s="91"/>
      <c r="C234" s="83" t="s">
        <v>231</v>
      </c>
      <c r="D234" s="95"/>
      <c r="E234" s="42">
        <v>0</v>
      </c>
      <c r="F234" s="95"/>
      <c r="G234" s="47">
        <f>(E234/$BJ234)</f>
        <v>0</v>
      </c>
      <c r="H234" s="95"/>
      <c r="I234" s="47">
        <f>IF(G$255,G234/G$255*100,0)</f>
        <v>0</v>
      </c>
      <c r="J234" s="95"/>
      <c r="K234" s="42">
        <v>0</v>
      </c>
      <c r="L234" s="95"/>
      <c r="M234" s="47">
        <f>(K234/$BJ234)</f>
        <v>0</v>
      </c>
      <c r="N234" s="95"/>
      <c r="O234" s="47">
        <f>IF(M$255,M234/M$255*100,0)</f>
        <v>0</v>
      </c>
      <c r="P234" s="95"/>
      <c r="Q234" s="42">
        <v>0</v>
      </c>
      <c r="R234" s="95"/>
      <c r="S234" s="47">
        <f>(Q234/$BJ234)</f>
        <v>0</v>
      </c>
      <c r="T234" s="95"/>
      <c r="U234" s="47">
        <f>IF(S$255,S234/S$255*100,0)</f>
        <v>0</v>
      </c>
      <c r="V234" s="95"/>
      <c r="W234" s="42">
        <v>0</v>
      </c>
      <c r="X234" s="95"/>
      <c r="Y234" s="47">
        <f>(W234/$BJ234)</f>
        <v>0</v>
      </c>
      <c r="Z234" s="95"/>
      <c r="AA234" s="47">
        <f>IF(Y$255,Y234/Y$255*100,0)</f>
        <v>0</v>
      </c>
      <c r="AB234" s="95"/>
      <c r="AC234" s="95"/>
      <c r="AD234" s="42">
        <v>0</v>
      </c>
      <c r="AE234" s="95"/>
      <c r="AF234" s="47">
        <f>(AD234/$BJ234)</f>
        <v>0</v>
      </c>
      <c r="AG234" s="95"/>
      <c r="AH234" s="47">
        <f>IF(AF$255,AF234/AF$255*100,0)</f>
        <v>0</v>
      </c>
      <c r="AI234" s="95"/>
      <c r="AJ234" s="42">
        <v>0</v>
      </c>
      <c r="AK234" s="95"/>
      <c r="AL234" s="47">
        <f>(AJ234/$BJ234)</f>
        <v>0</v>
      </c>
      <c r="AM234" s="95"/>
      <c r="AN234" s="47">
        <f>IF(AL$255,AL234/AL$255*100,0)</f>
        <v>0</v>
      </c>
      <c r="AO234" s="95"/>
      <c r="AP234" s="42">
        <f>(E234+K234+Q234+W234+AD234+AJ234)</f>
        <v>0</v>
      </c>
      <c r="AQ234" s="95"/>
      <c r="AR234" s="42">
        <v>0</v>
      </c>
      <c r="AS234" s="95"/>
      <c r="AT234" s="47">
        <f>IF($AP234,AR234/$AP234*100,0)</f>
        <v>0</v>
      </c>
      <c r="AU234" s="95"/>
      <c r="AV234" s="42">
        <v>0</v>
      </c>
      <c r="AW234" s="95"/>
      <c r="AX234" s="47">
        <f>IF($AP234,AV234/$AP234*100,0)</f>
        <v>0</v>
      </c>
      <c r="AY234" s="95"/>
      <c r="AZ234" s="42">
        <v>0</v>
      </c>
      <c r="BA234" s="95"/>
      <c r="BB234" s="47">
        <f>IF($AP234,AZ234/$AP234*100,0)</f>
        <v>0</v>
      </c>
      <c r="BC234" s="95"/>
      <c r="BD234" s="42">
        <v>0</v>
      </c>
      <c r="BE234" s="95"/>
      <c r="BF234" s="42">
        <v>0</v>
      </c>
      <c r="BG234" s="95"/>
      <c r="BH234" s="83">
        <v>19</v>
      </c>
      <c r="BI234" s="95"/>
      <c r="BJ234" s="96">
        <v>48250</v>
      </c>
      <c r="BK234" s="95"/>
      <c r="BL234" s="41">
        <f>IF(E234,BJ234,0)</f>
        <v>0</v>
      </c>
      <c r="BM234" s="95"/>
      <c r="BN234" s="41">
        <f>IF(K234,BJ234,0)</f>
        <v>0</v>
      </c>
      <c r="BO234" s="95"/>
      <c r="BP234" s="41">
        <f>IF(Q234,BJ234,0)</f>
        <v>0</v>
      </c>
      <c r="BQ234" s="95"/>
      <c r="BR234" s="41">
        <f>IF(W234,BJ234,0)</f>
        <v>0</v>
      </c>
      <c r="BS234" s="95"/>
      <c r="BT234" s="41">
        <f>IF(AD234,BJ234,0)</f>
        <v>0</v>
      </c>
      <c r="BU234" s="95"/>
      <c r="BV234" s="41">
        <f>IF(AJ234,BJ234,0)</f>
        <v>0</v>
      </c>
    </row>
    <row r="235" spans="1:74" ht="11.25" x14ac:dyDescent="0.25">
      <c r="A235" s="83">
        <v>19</v>
      </c>
      <c r="B235" s="91"/>
      <c r="C235" s="83" t="s">
        <v>232</v>
      </c>
      <c r="D235" s="95"/>
      <c r="E235" s="42">
        <v>0</v>
      </c>
      <c r="F235" s="95"/>
      <c r="G235" s="47">
        <f>(E235/$BJ235)</f>
        <v>0</v>
      </c>
      <c r="H235" s="95"/>
      <c r="I235" s="47">
        <f>IF(G$255,G235/G$255*100,0)</f>
        <v>0</v>
      </c>
      <c r="J235" s="95"/>
      <c r="K235" s="42">
        <v>0</v>
      </c>
      <c r="L235" s="95"/>
      <c r="M235" s="47">
        <f>(K235/$BJ235)</f>
        <v>0</v>
      </c>
      <c r="N235" s="95"/>
      <c r="O235" s="47">
        <f>IF(M$255,M235/M$255*100,0)</f>
        <v>0</v>
      </c>
      <c r="P235" s="95"/>
      <c r="Q235" s="42">
        <v>0</v>
      </c>
      <c r="R235" s="95"/>
      <c r="S235" s="47">
        <f>(Q235/$BJ235)</f>
        <v>0</v>
      </c>
      <c r="T235" s="95"/>
      <c r="U235" s="47">
        <f>IF(S$255,S235/S$255*100,0)</f>
        <v>0</v>
      </c>
      <c r="V235" s="95"/>
      <c r="W235" s="42">
        <v>0</v>
      </c>
      <c r="X235" s="95"/>
      <c r="Y235" s="47">
        <f>(W235/$BJ235)</f>
        <v>0</v>
      </c>
      <c r="Z235" s="95"/>
      <c r="AA235" s="47">
        <f>IF(Y$255,Y235/Y$255*100,0)</f>
        <v>0</v>
      </c>
      <c r="AB235" s="95"/>
      <c r="AC235" s="95"/>
      <c r="AD235" s="42">
        <v>0</v>
      </c>
      <c r="AE235" s="95"/>
      <c r="AF235" s="47">
        <f>(AD235/$BJ235)</f>
        <v>0</v>
      </c>
      <c r="AG235" s="95"/>
      <c r="AH235" s="47">
        <f>IF(AF$255,AF235/AF$255*100,0)</f>
        <v>0</v>
      </c>
      <c r="AI235" s="95"/>
      <c r="AJ235" s="42">
        <v>0</v>
      </c>
      <c r="AK235" s="95"/>
      <c r="AL235" s="47">
        <f>(AJ235/$BJ235)</f>
        <v>0</v>
      </c>
      <c r="AM235" s="95"/>
      <c r="AN235" s="47">
        <f>IF(AL$255,AL235/AL$255*100,0)</f>
        <v>0</v>
      </c>
      <c r="AO235" s="95"/>
      <c r="AP235" s="42">
        <f>(E235+K235+Q235+W235+AD235+AJ235)</f>
        <v>0</v>
      </c>
      <c r="AQ235" s="95"/>
      <c r="AR235" s="42">
        <v>0</v>
      </c>
      <c r="AS235" s="95"/>
      <c r="AT235" s="47">
        <f>IF($AP235,AR235/$AP235*100,0)</f>
        <v>0</v>
      </c>
      <c r="AU235" s="95"/>
      <c r="AV235" s="42">
        <v>0</v>
      </c>
      <c r="AW235" s="95"/>
      <c r="AX235" s="47">
        <f>IF($AP235,AV235/$AP235*100,0)</f>
        <v>0</v>
      </c>
      <c r="AY235" s="95"/>
      <c r="AZ235" s="42">
        <v>0</v>
      </c>
      <c r="BA235" s="95"/>
      <c r="BB235" s="47">
        <f>IF($AP235,AZ235/$AP235*100,0)</f>
        <v>0</v>
      </c>
      <c r="BC235" s="95"/>
      <c r="BD235" s="42">
        <v>0</v>
      </c>
      <c r="BE235" s="95"/>
      <c r="BF235" s="42">
        <v>0</v>
      </c>
      <c r="BG235" s="95"/>
      <c r="BH235" s="83">
        <v>20</v>
      </c>
      <c r="BI235" s="95"/>
      <c r="BJ235" s="96">
        <v>4831</v>
      </c>
      <c r="BK235" s="95"/>
      <c r="BL235" s="41">
        <f>IF(E235,BJ235,0)</f>
        <v>0</v>
      </c>
      <c r="BM235" s="95"/>
      <c r="BN235" s="41">
        <f>IF(K235,BJ235,0)</f>
        <v>0</v>
      </c>
      <c r="BO235" s="95"/>
      <c r="BP235" s="41">
        <f>IF(Q235,BJ235,0)</f>
        <v>0</v>
      </c>
      <c r="BQ235" s="95"/>
      <c r="BR235" s="41">
        <f>IF(W235,BJ235,0)</f>
        <v>0</v>
      </c>
      <c r="BS235" s="95"/>
      <c r="BT235" s="41">
        <f>IF(AD235,BJ235,0)</f>
        <v>0</v>
      </c>
      <c r="BU235" s="95"/>
      <c r="BV235" s="41">
        <f>IF(AJ235,BJ235,0)</f>
        <v>0</v>
      </c>
    </row>
    <row r="236" spans="1:74" ht="11.25" x14ac:dyDescent="0.25">
      <c r="A236" s="83">
        <v>20</v>
      </c>
      <c r="B236" s="91"/>
      <c r="C236" s="83" t="s">
        <v>233</v>
      </c>
      <c r="D236" s="95"/>
      <c r="E236" s="42">
        <v>0</v>
      </c>
      <c r="F236" s="95"/>
      <c r="G236" s="47">
        <f>(E236/$BJ236)</f>
        <v>0</v>
      </c>
      <c r="H236" s="95"/>
      <c r="I236" s="47">
        <f>IF(G$255,G236/G$255*100,0)</f>
        <v>0</v>
      </c>
      <c r="J236" s="95"/>
      <c r="K236" s="42">
        <v>0</v>
      </c>
      <c r="L236" s="95"/>
      <c r="M236" s="47">
        <f>(K236/$BJ236)</f>
        <v>0</v>
      </c>
      <c r="N236" s="95"/>
      <c r="O236" s="47">
        <f>IF(M$255,M236/M$255*100,0)</f>
        <v>0</v>
      </c>
      <c r="P236" s="95"/>
      <c r="Q236" s="42">
        <v>0</v>
      </c>
      <c r="R236" s="95"/>
      <c r="S236" s="47">
        <f>(Q236/$BJ236)</f>
        <v>0</v>
      </c>
      <c r="T236" s="95"/>
      <c r="U236" s="47">
        <f>IF(S$255,S236/S$255*100,0)</f>
        <v>0</v>
      </c>
      <c r="V236" s="95"/>
      <c r="W236" s="42">
        <v>0</v>
      </c>
      <c r="X236" s="95"/>
      <c r="Y236" s="47">
        <f>(W236/$BJ236)</f>
        <v>0</v>
      </c>
      <c r="Z236" s="95"/>
      <c r="AA236" s="47">
        <f>IF(Y$255,Y236/Y$255*100,0)</f>
        <v>0</v>
      </c>
      <c r="AB236" s="95"/>
      <c r="AC236" s="95"/>
      <c r="AD236" s="42">
        <v>0</v>
      </c>
      <c r="AE236" s="95"/>
      <c r="AF236" s="47">
        <f>(AD236/$BJ236)</f>
        <v>0</v>
      </c>
      <c r="AG236" s="95"/>
      <c r="AH236" s="47">
        <f>IF(AF$255,AF236/AF$255*100,0)</f>
        <v>0</v>
      </c>
      <c r="AI236" s="95"/>
      <c r="AJ236" s="42">
        <v>0</v>
      </c>
      <c r="AK236" s="95"/>
      <c r="AL236" s="47">
        <f>(AJ236/$BJ236)</f>
        <v>0</v>
      </c>
      <c r="AM236" s="95"/>
      <c r="AN236" s="47">
        <f>IF(AL$255,AL236/AL$255*100,0)</f>
        <v>0</v>
      </c>
      <c r="AO236" s="95"/>
      <c r="AP236" s="42">
        <f>(E236+K236+Q236+W236+AD236+AJ236)</f>
        <v>0</v>
      </c>
      <c r="AQ236" s="95"/>
      <c r="AR236" s="42">
        <v>0</v>
      </c>
      <c r="AS236" s="95"/>
      <c r="AT236" s="47">
        <f>IF($AP236,AR236/$AP236*100,0)</f>
        <v>0</v>
      </c>
      <c r="AU236" s="95"/>
      <c r="AV236" s="42">
        <v>0</v>
      </c>
      <c r="AW236" s="95"/>
      <c r="AX236" s="47">
        <f>IF($AP236,AV236/$AP236*100,0)</f>
        <v>0</v>
      </c>
      <c r="AY236" s="95"/>
      <c r="AZ236" s="42">
        <v>0</v>
      </c>
      <c r="BA236" s="95"/>
      <c r="BB236" s="47">
        <f>IF($AP236,AZ236/$AP236*100,0)</f>
        <v>0</v>
      </c>
      <c r="BC236" s="95"/>
      <c r="BD236" s="42">
        <v>0</v>
      </c>
      <c r="BE236" s="95"/>
      <c r="BF236" s="42">
        <v>0</v>
      </c>
      <c r="BG236" s="95"/>
      <c r="BH236" s="83">
        <v>21</v>
      </c>
      <c r="BI236" s="95"/>
      <c r="BJ236" s="96">
        <v>5751</v>
      </c>
      <c r="BK236" s="95"/>
      <c r="BL236" s="41">
        <f>IF(E236,BJ236,0)</f>
        <v>0</v>
      </c>
      <c r="BM236" s="95"/>
      <c r="BN236" s="41">
        <f>IF(K236,BJ236,0)</f>
        <v>0</v>
      </c>
      <c r="BO236" s="95"/>
      <c r="BP236" s="41">
        <f>IF(Q236,BJ236,0)</f>
        <v>0</v>
      </c>
      <c r="BQ236" s="95"/>
      <c r="BR236" s="41">
        <f>IF(W236,BJ236,0)</f>
        <v>0</v>
      </c>
      <c r="BS236" s="95"/>
      <c r="BT236" s="41">
        <f>IF(AD236,BJ236,0)</f>
        <v>0</v>
      </c>
      <c r="BU236" s="95"/>
      <c r="BV236" s="41">
        <f>IF(AJ236,BJ236,0)</f>
        <v>0</v>
      </c>
    </row>
    <row r="237" spans="1:74" ht="11.25" x14ac:dyDescent="0.25">
      <c r="A237" s="83">
        <v>21</v>
      </c>
      <c r="B237" s="91"/>
      <c r="C237" s="83" t="s">
        <v>187</v>
      </c>
      <c r="D237" s="95"/>
      <c r="E237" s="42">
        <v>0</v>
      </c>
      <c r="F237" s="95"/>
      <c r="G237" s="47">
        <f>(E237/$BJ237)</f>
        <v>0</v>
      </c>
      <c r="H237" s="95"/>
      <c r="I237" s="47">
        <f>IF(G$255,G237/G$255*100,0)</f>
        <v>0</v>
      </c>
      <c r="J237" s="95"/>
      <c r="K237" s="42">
        <v>0</v>
      </c>
      <c r="L237" s="95"/>
      <c r="M237" s="47">
        <f>(K237/$BJ237)</f>
        <v>0</v>
      </c>
      <c r="N237" s="95"/>
      <c r="O237" s="47">
        <f>IF(M$255,M237/M$255*100,0)</f>
        <v>0</v>
      </c>
      <c r="P237" s="95"/>
      <c r="Q237" s="42">
        <v>0</v>
      </c>
      <c r="R237" s="95"/>
      <c r="S237" s="47">
        <f>(Q237/$BJ237)</f>
        <v>0</v>
      </c>
      <c r="T237" s="95"/>
      <c r="U237" s="47">
        <f>IF(S$255,S237/S$255*100,0)</f>
        <v>0</v>
      </c>
      <c r="V237" s="95"/>
      <c r="W237" s="42">
        <v>0</v>
      </c>
      <c r="X237" s="95"/>
      <c r="Y237" s="47">
        <f>(W237/$BJ237)</f>
        <v>0</v>
      </c>
      <c r="Z237" s="95"/>
      <c r="AA237" s="47">
        <f>IF(Y$255,Y237/Y$255*100,0)</f>
        <v>0</v>
      </c>
      <c r="AB237" s="95"/>
      <c r="AC237" s="95"/>
      <c r="AD237" s="42">
        <v>0</v>
      </c>
      <c r="AE237" s="95"/>
      <c r="AF237" s="47">
        <f>(AD237/$BJ237)</f>
        <v>0</v>
      </c>
      <c r="AG237" s="95"/>
      <c r="AH237" s="47">
        <f>IF(AF$255,AF237/AF$255*100,0)</f>
        <v>0</v>
      </c>
      <c r="AI237" s="95"/>
      <c r="AJ237" s="42">
        <v>0</v>
      </c>
      <c r="AK237" s="95"/>
      <c r="AL237" s="47">
        <f>(AJ237/$BJ237)</f>
        <v>0</v>
      </c>
      <c r="AM237" s="95"/>
      <c r="AN237" s="47">
        <f>IF(AL$255,AL237/AL$255*100,0)</f>
        <v>0</v>
      </c>
      <c r="AO237" s="95"/>
      <c r="AP237" s="42">
        <f>(E237+K237+Q237+W237+AD237+AJ237)</f>
        <v>0</v>
      </c>
      <c r="AQ237" s="95"/>
      <c r="AR237" s="42">
        <v>0</v>
      </c>
      <c r="AS237" s="95"/>
      <c r="AT237" s="47">
        <f>IF($AP237,AR237/$AP237*100,0)</f>
        <v>0</v>
      </c>
      <c r="AU237" s="95"/>
      <c r="AV237" s="42">
        <v>0</v>
      </c>
      <c r="AW237" s="95"/>
      <c r="AX237" s="47">
        <f>IF($AP237,AV237/$AP237*100,0)</f>
        <v>0</v>
      </c>
      <c r="AY237" s="95"/>
      <c r="AZ237" s="42">
        <v>0</v>
      </c>
      <c r="BA237" s="95"/>
      <c r="BB237" s="47">
        <f>IF($AP237,AZ237/$AP237*100,0)</f>
        <v>0</v>
      </c>
      <c r="BC237" s="95"/>
      <c r="BD237" s="42">
        <v>0</v>
      </c>
      <c r="BE237" s="95"/>
      <c r="BF237" s="42">
        <v>0</v>
      </c>
      <c r="BG237" s="95"/>
      <c r="BH237" s="83">
        <v>22</v>
      </c>
      <c r="BI237" s="95"/>
      <c r="BJ237" s="96">
        <v>4880</v>
      </c>
      <c r="BK237" s="95"/>
      <c r="BL237" s="41">
        <f>IF(E237,BJ237,0)</f>
        <v>0</v>
      </c>
      <c r="BM237" s="95"/>
      <c r="BN237" s="41">
        <f>IF(K237,BJ237,0)</f>
        <v>0</v>
      </c>
      <c r="BO237" s="95"/>
      <c r="BP237" s="41">
        <f>IF(Q237,BJ237,0)</f>
        <v>0</v>
      </c>
      <c r="BQ237" s="95"/>
      <c r="BR237" s="41">
        <f>IF(W237,BJ237,0)</f>
        <v>0</v>
      </c>
      <c r="BS237" s="95"/>
      <c r="BT237" s="41">
        <f>IF(AD237,BJ237,0)</f>
        <v>0</v>
      </c>
      <c r="BU237" s="95"/>
      <c r="BV237" s="41">
        <f>IF(AJ237,BJ237,0)</f>
        <v>0</v>
      </c>
    </row>
    <row r="238" spans="1:74" ht="11.25" x14ac:dyDescent="0.25">
      <c r="A238" s="83">
        <v>22</v>
      </c>
      <c r="B238" s="91"/>
      <c r="C238" s="83" t="s">
        <v>195</v>
      </c>
      <c r="D238" s="95"/>
      <c r="E238" s="42">
        <v>0</v>
      </c>
      <c r="F238" s="95"/>
      <c r="G238" s="47">
        <f>(E238/$BJ238)</f>
        <v>0</v>
      </c>
      <c r="H238" s="95"/>
      <c r="I238" s="47">
        <f>IF(G$255,G238/G$255*100,0)</f>
        <v>0</v>
      </c>
      <c r="J238" s="95"/>
      <c r="K238" s="42">
        <v>0</v>
      </c>
      <c r="L238" s="95"/>
      <c r="M238" s="47">
        <f>(K238/$BJ238)</f>
        <v>0</v>
      </c>
      <c r="N238" s="95"/>
      <c r="O238" s="47">
        <f>IF(M$255,M238/M$255*100,0)</f>
        <v>0</v>
      </c>
      <c r="P238" s="95"/>
      <c r="Q238" s="42">
        <v>0</v>
      </c>
      <c r="R238" s="95"/>
      <c r="S238" s="47">
        <f>(Q238/$BJ238)</f>
        <v>0</v>
      </c>
      <c r="T238" s="95"/>
      <c r="U238" s="47">
        <f>IF(S$255,S238/S$255*100,0)</f>
        <v>0</v>
      </c>
      <c r="V238" s="95"/>
      <c r="W238" s="42">
        <v>0</v>
      </c>
      <c r="X238" s="95"/>
      <c r="Y238" s="47">
        <f>(W238/$BJ238)</f>
        <v>0</v>
      </c>
      <c r="Z238" s="95"/>
      <c r="AA238" s="47">
        <f>IF(Y$255,Y238/Y$255*100,0)</f>
        <v>0</v>
      </c>
      <c r="AB238" s="95"/>
      <c r="AC238" s="95"/>
      <c r="AD238" s="42">
        <v>0</v>
      </c>
      <c r="AE238" s="95"/>
      <c r="AF238" s="47">
        <f>(AD238/$BJ238)</f>
        <v>0</v>
      </c>
      <c r="AG238" s="95"/>
      <c r="AH238" s="47">
        <f>IF(AF$255,AF238/AF$255*100,0)</f>
        <v>0</v>
      </c>
      <c r="AI238" s="95"/>
      <c r="AJ238" s="42">
        <v>0</v>
      </c>
      <c r="AK238" s="95"/>
      <c r="AL238" s="47">
        <f>(AJ238/$BJ238)</f>
        <v>0</v>
      </c>
      <c r="AM238" s="95"/>
      <c r="AN238" s="47">
        <f>IF(AL$255,AL238/AL$255*100,0)</f>
        <v>0</v>
      </c>
      <c r="AO238" s="95"/>
      <c r="AP238" s="42">
        <f>(E238+K238+Q238+W238+AD238+AJ238)</f>
        <v>0</v>
      </c>
      <c r="AQ238" s="95"/>
      <c r="AR238" s="42">
        <v>0</v>
      </c>
      <c r="AS238" s="95"/>
      <c r="AT238" s="47">
        <f>IF($AP238,AR238/$AP238*100,0)</f>
        <v>0</v>
      </c>
      <c r="AU238" s="95"/>
      <c r="AV238" s="42">
        <v>0</v>
      </c>
      <c r="AW238" s="95"/>
      <c r="AX238" s="47">
        <f>IF($AP238,AV238/$AP238*100,0)</f>
        <v>0</v>
      </c>
      <c r="AY238" s="95"/>
      <c r="AZ238" s="42">
        <v>0</v>
      </c>
      <c r="BA238" s="95"/>
      <c r="BB238" s="47">
        <f>IF($AP238,AZ238/$AP238*100,0)</f>
        <v>0</v>
      </c>
      <c r="BC238" s="95"/>
      <c r="BD238" s="42">
        <v>0</v>
      </c>
      <c r="BE238" s="95"/>
      <c r="BF238" s="42">
        <v>0</v>
      </c>
      <c r="BG238" s="95"/>
      <c r="BH238" s="83">
        <v>23</v>
      </c>
      <c r="BI238" s="95"/>
      <c r="BJ238" s="96">
        <v>8985</v>
      </c>
      <c r="BK238" s="95"/>
      <c r="BL238" s="41">
        <f>IF(E238,BJ238,0)</f>
        <v>0</v>
      </c>
      <c r="BM238" s="95"/>
      <c r="BN238" s="41">
        <f>IF(K238,BJ238,0)</f>
        <v>0</v>
      </c>
      <c r="BO238" s="95"/>
      <c r="BP238" s="41">
        <f>IF(Q238,BJ238,0)</f>
        <v>0</v>
      </c>
      <c r="BQ238" s="95"/>
      <c r="BR238" s="41">
        <f>IF(W238,BJ238,0)</f>
        <v>0</v>
      </c>
      <c r="BS238" s="95"/>
      <c r="BT238" s="41">
        <f>IF(AD238,BJ238,0)</f>
        <v>0</v>
      </c>
      <c r="BU238" s="95"/>
      <c r="BV238" s="41">
        <f>IF(AJ238,BJ238,0)</f>
        <v>0</v>
      </c>
    </row>
    <row r="239" spans="1:74" ht="11.25" x14ac:dyDescent="0.25">
      <c r="A239" s="83">
        <v>23</v>
      </c>
      <c r="B239" s="91"/>
      <c r="C239" s="106" t="s">
        <v>234</v>
      </c>
      <c r="D239" s="95"/>
      <c r="E239" s="42">
        <v>0</v>
      </c>
      <c r="F239" s="95"/>
      <c r="G239" s="47">
        <f>(E239/$BJ239)</f>
        <v>0</v>
      </c>
      <c r="H239" s="95"/>
      <c r="I239" s="47">
        <f>IF(G$255,G239/G$255*100,0)</f>
        <v>0</v>
      </c>
      <c r="J239" s="95"/>
      <c r="K239" s="42">
        <v>0</v>
      </c>
      <c r="L239" s="95"/>
      <c r="M239" s="47">
        <f>(K239/$BJ239)</f>
        <v>0</v>
      </c>
      <c r="N239" s="95"/>
      <c r="O239" s="47">
        <f>IF(M$255,M239/M$255*100,0)</f>
        <v>0</v>
      </c>
      <c r="P239" s="95"/>
      <c r="Q239" s="42">
        <v>0</v>
      </c>
      <c r="R239" s="95"/>
      <c r="S239" s="47">
        <f>(Q239/$BJ239)</f>
        <v>0</v>
      </c>
      <c r="T239" s="95"/>
      <c r="U239" s="47">
        <f>IF(S$255,S239/S$255*100,0)</f>
        <v>0</v>
      </c>
      <c r="V239" s="95"/>
      <c r="W239" s="42">
        <v>0</v>
      </c>
      <c r="X239" s="95"/>
      <c r="Y239" s="47">
        <f>(W239/$BJ239)</f>
        <v>0</v>
      </c>
      <c r="Z239" s="95"/>
      <c r="AA239" s="47">
        <f>IF(Y$255,Y239/Y$255*100,0)</f>
        <v>0</v>
      </c>
      <c r="AB239" s="95"/>
      <c r="AC239" s="95"/>
      <c r="AD239" s="42">
        <v>0</v>
      </c>
      <c r="AE239" s="95"/>
      <c r="AF239" s="47">
        <f>(AD239/$BJ239)</f>
        <v>0</v>
      </c>
      <c r="AG239" s="95"/>
      <c r="AH239" s="47">
        <f>IF(AF$255,AF239/AF$255*100,0)</f>
        <v>0</v>
      </c>
      <c r="AI239" s="95"/>
      <c r="AJ239" s="42">
        <v>0</v>
      </c>
      <c r="AK239" s="95"/>
      <c r="AL239" s="47">
        <f>(AJ239/$BJ239)</f>
        <v>0</v>
      </c>
      <c r="AM239" s="95"/>
      <c r="AN239" s="47">
        <f>IF(AL$255,AL239/AL$255*100,0)</f>
        <v>0</v>
      </c>
      <c r="AO239" s="95"/>
      <c r="AP239" s="42">
        <f>(E239+K239+Q239+W239+AD239+AJ239)</f>
        <v>0</v>
      </c>
      <c r="AQ239" s="95"/>
      <c r="AR239" s="42">
        <v>0</v>
      </c>
      <c r="AS239" s="95"/>
      <c r="AT239" s="47">
        <f>IF($AP239,AR239/$AP239*100,0)</f>
        <v>0</v>
      </c>
      <c r="AU239" s="95"/>
      <c r="AV239" s="42">
        <v>0</v>
      </c>
      <c r="AW239" s="95"/>
      <c r="AX239" s="47">
        <f>IF($AP239,AV239/$AP239*100,0)</f>
        <v>0</v>
      </c>
      <c r="AY239" s="95"/>
      <c r="AZ239" s="42">
        <v>0</v>
      </c>
      <c r="BA239" s="95"/>
      <c r="BB239" s="47">
        <f>IF($AP239,AZ239/$AP239*100,0)</f>
        <v>0</v>
      </c>
      <c r="BC239" s="95"/>
      <c r="BD239" s="42">
        <v>0</v>
      </c>
      <c r="BE239" s="95"/>
      <c r="BF239" s="42">
        <v>0</v>
      </c>
      <c r="BG239" s="95"/>
      <c r="BH239" s="83">
        <v>24</v>
      </c>
      <c r="BI239" s="95"/>
      <c r="BJ239" s="96">
        <v>8929</v>
      </c>
      <c r="BK239" s="95"/>
      <c r="BL239" s="41">
        <f>IF(E239,BJ239,0)</f>
        <v>0</v>
      </c>
      <c r="BM239" s="95"/>
      <c r="BN239" s="41">
        <f>IF(K239,BJ239,0)</f>
        <v>0</v>
      </c>
      <c r="BO239" s="95"/>
      <c r="BP239" s="41">
        <f>IF(Q239,BJ239,0)</f>
        <v>0</v>
      </c>
      <c r="BQ239" s="95"/>
      <c r="BR239" s="41">
        <f>IF(W239,BJ239,0)</f>
        <v>0</v>
      </c>
      <c r="BS239" s="95"/>
      <c r="BT239" s="41">
        <f>IF(AD239,BJ239,0)</f>
        <v>0</v>
      </c>
      <c r="BU239" s="95"/>
      <c r="BV239" s="41">
        <f>IF(AJ239,BJ239,0)</f>
        <v>0</v>
      </c>
    </row>
    <row r="240" spans="1:74" ht="11.25" x14ac:dyDescent="0.25">
      <c r="A240" s="83">
        <v>24</v>
      </c>
      <c r="B240" s="91"/>
      <c r="C240" s="83" t="s">
        <v>235</v>
      </c>
      <c r="D240" s="95"/>
      <c r="E240" s="42">
        <v>0</v>
      </c>
      <c r="F240" s="95"/>
      <c r="G240" s="47">
        <v>0</v>
      </c>
      <c r="H240" s="95"/>
      <c r="I240" s="47">
        <f>IF(G$255,G240/G$255*100,0)</f>
        <v>0</v>
      </c>
      <c r="J240" s="95"/>
      <c r="K240" s="42">
        <v>0</v>
      </c>
      <c r="L240" s="95"/>
      <c r="M240" s="47">
        <v>0</v>
      </c>
      <c r="N240" s="95"/>
      <c r="O240" s="47">
        <f>IF(M$255,M240/M$255*100,0)</f>
        <v>0</v>
      </c>
      <c r="P240" s="95"/>
      <c r="Q240" s="42">
        <v>0</v>
      </c>
      <c r="R240" s="95"/>
      <c r="S240" s="47">
        <v>0</v>
      </c>
      <c r="T240" s="95"/>
      <c r="U240" s="47">
        <f>IF(S$255,S240/S$255*100,0)</f>
        <v>0</v>
      </c>
      <c r="V240" s="95"/>
      <c r="W240" s="42">
        <v>0</v>
      </c>
      <c r="X240" s="95"/>
      <c r="Y240" s="47">
        <v>0</v>
      </c>
      <c r="Z240" s="95"/>
      <c r="AA240" s="47">
        <f>IF(Y$255,Y240/Y$255*100,0)</f>
        <v>0</v>
      </c>
      <c r="AB240" s="95"/>
      <c r="AC240" s="95"/>
      <c r="AD240" s="42">
        <v>0</v>
      </c>
      <c r="AE240" s="95"/>
      <c r="AF240" s="47">
        <v>0</v>
      </c>
      <c r="AG240" s="95"/>
      <c r="AH240" s="47">
        <f>IF(AF$255,AF240/AF$255*100,0)</f>
        <v>0</v>
      </c>
      <c r="AI240" s="95"/>
      <c r="AJ240" s="42">
        <v>0</v>
      </c>
      <c r="AK240" s="95"/>
      <c r="AL240" s="47">
        <v>0</v>
      </c>
      <c r="AM240" s="95"/>
      <c r="AN240" s="47">
        <f>IF(AL$255,AL240/AL$255*100,0)</f>
        <v>0</v>
      </c>
      <c r="AO240" s="95"/>
      <c r="AP240" s="42">
        <f>(E240+K240+Q240+W240+AD240+AJ240)</f>
        <v>0</v>
      </c>
      <c r="AQ240" s="95"/>
      <c r="AR240" s="42">
        <v>0</v>
      </c>
      <c r="AS240" s="95"/>
      <c r="AT240" s="47">
        <f>IF($AP240,AR240/$AP240*100,0)</f>
        <v>0</v>
      </c>
      <c r="AU240" s="95"/>
      <c r="AV240" s="42">
        <v>0</v>
      </c>
      <c r="AW240" s="95"/>
      <c r="AX240" s="47">
        <f>IF($AP240,AV240/$AP240*100,0)</f>
        <v>0</v>
      </c>
      <c r="AY240" s="95"/>
      <c r="AZ240" s="42">
        <v>0</v>
      </c>
      <c r="BA240" s="95"/>
      <c r="BB240" s="47">
        <f>IF($AP240,AZ240/$AP240*100,0)</f>
        <v>0</v>
      </c>
      <c r="BC240" s="95"/>
      <c r="BD240" s="42">
        <v>0</v>
      </c>
      <c r="BE240" s="95"/>
      <c r="BF240" s="42">
        <v>0</v>
      </c>
      <c r="BG240" s="95"/>
      <c r="BH240" s="83">
        <v>25</v>
      </c>
      <c r="BI240" s="95"/>
      <c r="BJ240" s="96">
        <v>0</v>
      </c>
      <c r="BK240" s="95"/>
      <c r="BL240" s="41">
        <f>IF(E240,BJ240,0)</f>
        <v>0</v>
      </c>
      <c r="BM240" s="95"/>
      <c r="BN240" s="41">
        <f>IF(K240,BJ240,0)</f>
        <v>0</v>
      </c>
      <c r="BO240" s="95"/>
      <c r="BP240" s="41">
        <f>IF(Q240,BJ240,0)</f>
        <v>0</v>
      </c>
      <c r="BQ240" s="95"/>
      <c r="BR240" s="41">
        <f>IF(W240,BJ240,0)</f>
        <v>0</v>
      </c>
      <c r="BS240" s="95"/>
      <c r="BT240" s="41">
        <f>IF(AD240,BJ240,0)</f>
        <v>0</v>
      </c>
      <c r="BU240" s="95"/>
      <c r="BV240" s="41">
        <f>IF(AJ240,BJ240,0)</f>
        <v>0</v>
      </c>
    </row>
    <row r="241" spans="1:74" ht="11.25" x14ac:dyDescent="0.25">
      <c r="A241" s="83">
        <v>25</v>
      </c>
      <c r="B241" s="91"/>
      <c r="C241" s="83" t="s">
        <v>236</v>
      </c>
      <c r="D241" s="95"/>
      <c r="E241" s="42">
        <v>0</v>
      </c>
      <c r="F241" s="95"/>
      <c r="G241" s="47">
        <f>(E241/$BJ241)</f>
        <v>0</v>
      </c>
      <c r="H241" s="95"/>
      <c r="I241" s="47">
        <f>IF(G$255,G241/G$255*100,0)</f>
        <v>0</v>
      </c>
      <c r="J241" s="95"/>
      <c r="K241" s="42">
        <v>0</v>
      </c>
      <c r="L241" s="95"/>
      <c r="M241" s="47">
        <f>(K241/$BJ241)</f>
        <v>0</v>
      </c>
      <c r="N241" s="95"/>
      <c r="O241" s="47">
        <f>IF(M$255,M241/M$255*100,0)</f>
        <v>0</v>
      </c>
      <c r="P241" s="95"/>
      <c r="Q241" s="42">
        <v>0</v>
      </c>
      <c r="R241" s="95"/>
      <c r="S241" s="47">
        <f>(Q241/$BJ241)</f>
        <v>0</v>
      </c>
      <c r="T241" s="95"/>
      <c r="U241" s="47">
        <f>IF(S$255,S241/S$255*100,0)</f>
        <v>0</v>
      </c>
      <c r="V241" s="95"/>
      <c r="W241" s="42">
        <v>0</v>
      </c>
      <c r="X241" s="95"/>
      <c r="Y241" s="47">
        <f>(W241/$BJ241)</f>
        <v>0</v>
      </c>
      <c r="Z241" s="95"/>
      <c r="AA241" s="47">
        <f>IF(Y$255,Y241/Y$255*100,0)</f>
        <v>0</v>
      </c>
      <c r="AB241" s="95"/>
      <c r="AC241" s="95"/>
      <c r="AD241" s="42">
        <v>0</v>
      </c>
      <c r="AE241" s="95"/>
      <c r="AF241" s="47">
        <f>(AD241/$BJ241)</f>
        <v>0</v>
      </c>
      <c r="AG241" s="95"/>
      <c r="AH241" s="47">
        <f>IF(AF$255,AF241/AF$255*100,0)</f>
        <v>0</v>
      </c>
      <c r="AI241" s="95"/>
      <c r="AJ241" s="42">
        <v>0</v>
      </c>
      <c r="AK241" s="95"/>
      <c r="AL241" s="47">
        <f>(AJ241/$BJ241)</f>
        <v>0</v>
      </c>
      <c r="AM241" s="95"/>
      <c r="AN241" s="47">
        <f>IF(AL$255,AL241/AL$255*100,0)</f>
        <v>0</v>
      </c>
      <c r="AO241" s="95"/>
      <c r="AP241" s="42">
        <f>(E241+K241+Q241+W241+AD241+AJ241)</f>
        <v>0</v>
      </c>
      <c r="AQ241" s="95"/>
      <c r="AR241" s="42">
        <v>0</v>
      </c>
      <c r="AS241" s="95"/>
      <c r="AT241" s="47">
        <f>IF($AP241,AR241/$AP241*100,0)</f>
        <v>0</v>
      </c>
      <c r="AU241" s="95"/>
      <c r="AV241" s="42">
        <v>0</v>
      </c>
      <c r="AW241" s="95"/>
      <c r="AX241" s="47">
        <f>IF($AP241,AV241/$AP241*100,0)</f>
        <v>0</v>
      </c>
      <c r="AY241" s="95"/>
      <c r="AZ241" s="42">
        <v>0</v>
      </c>
      <c r="BA241" s="95"/>
      <c r="BB241" s="47">
        <f>IF($AP241,AZ241/$AP241*100,0)</f>
        <v>0</v>
      </c>
      <c r="BC241" s="95"/>
      <c r="BD241" s="42">
        <v>0</v>
      </c>
      <c r="BE241" s="95"/>
      <c r="BF241" s="42">
        <v>0</v>
      </c>
      <c r="BG241" s="95"/>
      <c r="BH241" s="83">
        <v>26</v>
      </c>
      <c r="BI241" s="95"/>
      <c r="BJ241" s="96">
        <v>4903</v>
      </c>
      <c r="BK241" s="95"/>
      <c r="BL241" s="41">
        <f>IF(E241,BJ241,0)</f>
        <v>0</v>
      </c>
      <c r="BM241" s="95"/>
      <c r="BN241" s="41">
        <f>IF(K241,BJ241,0)</f>
        <v>0</v>
      </c>
      <c r="BO241" s="95"/>
      <c r="BP241" s="41">
        <f>IF(Q241,BJ241,0)</f>
        <v>0</v>
      </c>
      <c r="BQ241" s="95"/>
      <c r="BR241" s="41">
        <f>IF(W241,BJ241,0)</f>
        <v>0</v>
      </c>
      <c r="BS241" s="95"/>
      <c r="BT241" s="41">
        <f>IF(AD241,BJ241,0)</f>
        <v>0</v>
      </c>
      <c r="BU241" s="95"/>
      <c r="BV241" s="41">
        <f>IF(AJ241,BJ241,0)</f>
        <v>0</v>
      </c>
    </row>
    <row r="242" spans="1:74" ht="11.25" x14ac:dyDescent="0.25">
      <c r="A242" s="83">
        <v>26</v>
      </c>
      <c r="B242" s="91"/>
      <c r="C242" s="83" t="s">
        <v>237</v>
      </c>
      <c r="D242" s="95"/>
      <c r="E242" s="42">
        <v>0</v>
      </c>
      <c r="F242" s="95"/>
      <c r="G242" s="47">
        <f>(E242/$BJ242)</f>
        <v>0</v>
      </c>
      <c r="H242" s="95"/>
      <c r="I242" s="47">
        <f>IF(G$255,G242/G$255*100,0)</f>
        <v>0</v>
      </c>
      <c r="J242" s="95"/>
      <c r="K242" s="42">
        <v>0</v>
      </c>
      <c r="L242" s="95"/>
      <c r="M242" s="47">
        <f>(K242/$BJ242)</f>
        <v>0</v>
      </c>
      <c r="N242" s="95"/>
      <c r="O242" s="47">
        <f>IF(M$255,M242/M$255*100,0)</f>
        <v>0</v>
      </c>
      <c r="P242" s="95"/>
      <c r="Q242" s="42">
        <v>0</v>
      </c>
      <c r="R242" s="95"/>
      <c r="S242" s="47">
        <f>(Q242/$BJ242)</f>
        <v>0</v>
      </c>
      <c r="T242" s="95"/>
      <c r="U242" s="47">
        <f>IF(S$255,S242/S$255*100,0)</f>
        <v>0</v>
      </c>
      <c r="V242" s="95"/>
      <c r="W242" s="42">
        <v>0</v>
      </c>
      <c r="X242" s="95"/>
      <c r="Y242" s="47">
        <f>(W242/$BJ242)</f>
        <v>0</v>
      </c>
      <c r="Z242" s="95"/>
      <c r="AA242" s="47">
        <f>IF(Y$255,Y242/Y$255*100,0)</f>
        <v>0</v>
      </c>
      <c r="AB242" s="95"/>
      <c r="AC242" s="95"/>
      <c r="AD242" s="42">
        <v>0</v>
      </c>
      <c r="AE242" s="95"/>
      <c r="AF242" s="47">
        <f>(AD242/$BJ242)</f>
        <v>0</v>
      </c>
      <c r="AG242" s="95"/>
      <c r="AH242" s="47">
        <f>IF(AF$255,AF242/AF$255*100,0)</f>
        <v>0</v>
      </c>
      <c r="AI242" s="95"/>
      <c r="AJ242" s="42">
        <v>0</v>
      </c>
      <c r="AK242" s="95"/>
      <c r="AL242" s="47">
        <f>(AJ242/$BJ242)</f>
        <v>0</v>
      </c>
      <c r="AM242" s="95"/>
      <c r="AN242" s="47">
        <f>IF(AL$255,AL242/AL$255*100,0)</f>
        <v>0</v>
      </c>
      <c r="AO242" s="95"/>
      <c r="AP242" s="42">
        <f>(E242+K242+Q242+W242+AD242+AJ242)</f>
        <v>0</v>
      </c>
      <c r="AQ242" s="95"/>
      <c r="AR242" s="42">
        <v>0</v>
      </c>
      <c r="AS242" s="95"/>
      <c r="AT242" s="47">
        <f>IF($AP242,AR242/$AP242*100,0)</f>
        <v>0</v>
      </c>
      <c r="AU242" s="95"/>
      <c r="AV242" s="42">
        <v>0</v>
      </c>
      <c r="AW242" s="95"/>
      <c r="AX242" s="47">
        <f>IF($AP242,AV242/$AP242*100,0)</f>
        <v>0</v>
      </c>
      <c r="AY242" s="95"/>
      <c r="AZ242" s="42">
        <v>0</v>
      </c>
      <c r="BA242" s="95"/>
      <c r="BB242" s="47">
        <f>IF($AP242,AZ242/$AP242*100,0)</f>
        <v>0</v>
      </c>
      <c r="BC242" s="95"/>
      <c r="BD242" s="42">
        <v>0</v>
      </c>
      <c r="BE242" s="95"/>
      <c r="BF242" s="42">
        <v>0</v>
      </c>
      <c r="BG242" s="95"/>
      <c r="BH242" s="83">
        <v>27</v>
      </c>
      <c r="BI242" s="95"/>
      <c r="BJ242" s="96">
        <v>8533</v>
      </c>
      <c r="BK242" s="95"/>
      <c r="BL242" s="41">
        <f>IF(E242,BJ242,0)</f>
        <v>0</v>
      </c>
      <c r="BM242" s="95"/>
      <c r="BN242" s="41">
        <f>IF(K242,BJ242,0)</f>
        <v>0</v>
      </c>
      <c r="BO242" s="95"/>
      <c r="BP242" s="41">
        <f>IF(Q242,BJ242,0)</f>
        <v>0</v>
      </c>
      <c r="BQ242" s="95"/>
      <c r="BR242" s="41">
        <f>IF(W242,BJ242,0)</f>
        <v>0</v>
      </c>
      <c r="BS242" s="95"/>
      <c r="BT242" s="41">
        <f>IF(AD242,BJ242,0)</f>
        <v>0</v>
      </c>
      <c r="BU242" s="95"/>
      <c r="BV242" s="41">
        <f>IF(AJ242,BJ242,0)</f>
        <v>0</v>
      </c>
    </row>
    <row r="243" spans="1:74" ht="11.25" x14ac:dyDescent="0.25">
      <c r="A243" s="83">
        <v>27</v>
      </c>
      <c r="B243" s="91"/>
      <c r="C243" s="83" t="s">
        <v>238</v>
      </c>
      <c r="D243" s="95"/>
      <c r="E243" s="42">
        <v>0</v>
      </c>
      <c r="F243" s="95"/>
      <c r="G243" s="47">
        <f>(E243/$BJ243)</f>
        <v>0</v>
      </c>
      <c r="H243" s="95"/>
      <c r="I243" s="47">
        <f>IF(G$255,G243/G$255*100,0)</f>
        <v>0</v>
      </c>
      <c r="J243" s="95"/>
      <c r="K243" s="42">
        <v>0</v>
      </c>
      <c r="L243" s="95"/>
      <c r="M243" s="47">
        <f>(K243/$BJ243)</f>
        <v>0</v>
      </c>
      <c r="N243" s="95"/>
      <c r="O243" s="47">
        <f>IF(M$255,M243/M$255*100,0)</f>
        <v>0</v>
      </c>
      <c r="P243" s="95"/>
      <c r="Q243" s="42">
        <v>0</v>
      </c>
      <c r="R243" s="95"/>
      <c r="S243" s="47">
        <f>(Q243/$BJ243)</f>
        <v>0</v>
      </c>
      <c r="T243" s="95"/>
      <c r="U243" s="47">
        <f>IF(S$255,S243/S$255*100,0)</f>
        <v>0</v>
      </c>
      <c r="V243" s="95"/>
      <c r="W243" s="42">
        <v>0</v>
      </c>
      <c r="X243" s="95"/>
      <c r="Y243" s="47">
        <f>(W243/$BJ243)</f>
        <v>0</v>
      </c>
      <c r="Z243" s="95"/>
      <c r="AA243" s="47">
        <f>IF(Y$255,Y243/Y$255*100,0)</f>
        <v>0</v>
      </c>
      <c r="AB243" s="95"/>
      <c r="AC243" s="95"/>
      <c r="AD243" s="42">
        <v>0</v>
      </c>
      <c r="AE243" s="95"/>
      <c r="AF243" s="47">
        <f>(AD243/$BJ243)</f>
        <v>0</v>
      </c>
      <c r="AG243" s="95"/>
      <c r="AH243" s="47">
        <f>IF(AF$255,AF243/AF$255*100,0)</f>
        <v>0</v>
      </c>
      <c r="AI243" s="95"/>
      <c r="AJ243" s="42">
        <v>0</v>
      </c>
      <c r="AK243" s="95"/>
      <c r="AL243" s="47">
        <f>(AJ243/$BJ243)</f>
        <v>0</v>
      </c>
      <c r="AM243" s="95"/>
      <c r="AN243" s="47">
        <f>IF(AL$255,AL243/AL$255*100,0)</f>
        <v>0</v>
      </c>
      <c r="AO243" s="95"/>
      <c r="AP243" s="42">
        <f>(E243+K243+Q243+W243+AD243+AJ243)</f>
        <v>0</v>
      </c>
      <c r="AQ243" s="95"/>
      <c r="AR243" s="42">
        <v>0</v>
      </c>
      <c r="AS243" s="95"/>
      <c r="AT243" s="47">
        <f>IF($AP243,AR243/$AP243*100,0)</f>
        <v>0</v>
      </c>
      <c r="AU243" s="95"/>
      <c r="AV243" s="42">
        <v>0</v>
      </c>
      <c r="AW243" s="95"/>
      <c r="AX243" s="47">
        <f>IF($AP243,AV243/$AP243*100,0)</f>
        <v>0</v>
      </c>
      <c r="AY243" s="95"/>
      <c r="AZ243" s="42">
        <v>0</v>
      </c>
      <c r="BA243" s="95"/>
      <c r="BB243" s="47">
        <f>IF($AP243,AZ243/$AP243*100,0)</f>
        <v>0</v>
      </c>
      <c r="BC243" s="95"/>
      <c r="BD243" s="42">
        <v>0</v>
      </c>
      <c r="BE243" s="95"/>
      <c r="BF243" s="42">
        <v>0</v>
      </c>
      <c r="BG243" s="95"/>
      <c r="BH243" s="83">
        <v>28</v>
      </c>
      <c r="BI243" s="95"/>
      <c r="BJ243" s="96">
        <v>7966</v>
      </c>
      <c r="BK243" s="95"/>
      <c r="BL243" s="41">
        <f>IF(E243,BJ243,0)</f>
        <v>0</v>
      </c>
      <c r="BM243" s="95"/>
      <c r="BN243" s="41">
        <f>IF(K243,BJ243,0)</f>
        <v>0</v>
      </c>
      <c r="BO243" s="95"/>
      <c r="BP243" s="41">
        <f>IF(Q243,BJ243,0)</f>
        <v>0</v>
      </c>
      <c r="BQ243" s="95"/>
      <c r="BR243" s="41">
        <f>IF(W243,BJ243,0)</f>
        <v>0</v>
      </c>
      <c r="BS243" s="95"/>
      <c r="BT243" s="41">
        <f>IF(AD243,BJ243,0)</f>
        <v>0</v>
      </c>
      <c r="BU243" s="95"/>
      <c r="BV243" s="41">
        <f>IF(AJ243,BJ243,0)</f>
        <v>0</v>
      </c>
    </row>
    <row r="244" spans="1:74" ht="11.25" x14ac:dyDescent="0.25">
      <c r="A244" s="83">
        <v>28</v>
      </c>
      <c r="B244" s="91"/>
      <c r="C244" s="83" t="s">
        <v>239</v>
      </c>
      <c r="D244" s="95"/>
      <c r="E244" s="42">
        <v>0</v>
      </c>
      <c r="F244" s="95"/>
      <c r="G244" s="47">
        <f>(E244/$BJ244)</f>
        <v>0</v>
      </c>
      <c r="H244" s="95"/>
      <c r="I244" s="47">
        <f>IF(G$255,G244/G$255*100,0)</f>
        <v>0</v>
      </c>
      <c r="J244" s="95"/>
      <c r="K244" s="42">
        <v>0</v>
      </c>
      <c r="L244" s="95"/>
      <c r="M244" s="47">
        <f>(K244/$BJ244)</f>
        <v>0</v>
      </c>
      <c r="N244" s="95"/>
      <c r="O244" s="47">
        <f>IF(M$255,M244/M$255*100,0)</f>
        <v>0</v>
      </c>
      <c r="P244" s="95"/>
      <c r="Q244" s="42">
        <v>0</v>
      </c>
      <c r="R244" s="95"/>
      <c r="S244" s="47">
        <f>(Q244/$BJ244)</f>
        <v>0</v>
      </c>
      <c r="T244" s="95"/>
      <c r="U244" s="47">
        <f>IF(S$255,S244/S$255*100,0)</f>
        <v>0</v>
      </c>
      <c r="V244" s="95"/>
      <c r="W244" s="42">
        <v>0</v>
      </c>
      <c r="X244" s="95"/>
      <c r="Y244" s="47">
        <f>(W244/$BJ244)</f>
        <v>0</v>
      </c>
      <c r="Z244" s="95"/>
      <c r="AA244" s="47">
        <f>IF(Y$255,Y244/Y$255*100,0)</f>
        <v>0</v>
      </c>
      <c r="AB244" s="95"/>
      <c r="AC244" s="95"/>
      <c r="AD244" s="42">
        <v>0</v>
      </c>
      <c r="AE244" s="95"/>
      <c r="AF244" s="47">
        <f>(AD244/$BJ244)</f>
        <v>0</v>
      </c>
      <c r="AG244" s="95"/>
      <c r="AH244" s="47">
        <f>IF(AF$255,AF244/AF$255*100,0)</f>
        <v>0</v>
      </c>
      <c r="AI244" s="95"/>
      <c r="AJ244" s="42">
        <v>0</v>
      </c>
      <c r="AK244" s="95"/>
      <c r="AL244" s="47">
        <f>(AJ244/$BJ244)</f>
        <v>0</v>
      </c>
      <c r="AM244" s="95"/>
      <c r="AN244" s="47">
        <f>IF(AL$255,AL244/AL$255*100,0)</f>
        <v>0</v>
      </c>
      <c r="AO244" s="95"/>
      <c r="AP244" s="42">
        <f>(E244+K244+Q244+W244+AD244+AJ244)</f>
        <v>0</v>
      </c>
      <c r="AQ244" s="95"/>
      <c r="AR244" s="42">
        <v>0</v>
      </c>
      <c r="AS244" s="95"/>
      <c r="AT244" s="47">
        <f>IF($AP244,AR244/$AP244*100,0)</f>
        <v>0</v>
      </c>
      <c r="AU244" s="95"/>
      <c r="AV244" s="42">
        <v>0</v>
      </c>
      <c r="AW244" s="95"/>
      <c r="AX244" s="47">
        <f>IF($AP244,AV244/$AP244*100,0)</f>
        <v>0</v>
      </c>
      <c r="AY244" s="95"/>
      <c r="AZ244" s="42">
        <v>0</v>
      </c>
      <c r="BA244" s="95"/>
      <c r="BB244" s="47">
        <f>IF($AP244,AZ244/$AP244*100,0)</f>
        <v>0</v>
      </c>
      <c r="BC244" s="95"/>
      <c r="BD244" s="42">
        <v>0</v>
      </c>
      <c r="BE244" s="95"/>
      <c r="BF244" s="42">
        <v>0</v>
      </c>
      <c r="BG244" s="95"/>
      <c r="BH244" s="83">
        <v>29</v>
      </c>
      <c r="BI244" s="95"/>
      <c r="BJ244" s="96">
        <v>4690</v>
      </c>
      <c r="BK244" s="95"/>
      <c r="BL244" s="41">
        <f>IF(E244,BJ244,0)</f>
        <v>0</v>
      </c>
      <c r="BM244" s="95"/>
      <c r="BN244" s="41">
        <f>IF(K244,BJ244,0)</f>
        <v>0</v>
      </c>
      <c r="BO244" s="95"/>
      <c r="BP244" s="41">
        <f>IF(Q244,BJ244,0)</f>
        <v>0</v>
      </c>
      <c r="BQ244" s="95"/>
      <c r="BR244" s="41">
        <f>IF(W244,BJ244,0)</f>
        <v>0</v>
      </c>
      <c r="BS244" s="95"/>
      <c r="BT244" s="41">
        <f>IF(AD244,BJ244,0)</f>
        <v>0</v>
      </c>
      <c r="BU244" s="95"/>
      <c r="BV244" s="41">
        <f>IF(AJ244,BJ244,0)</f>
        <v>0</v>
      </c>
    </row>
    <row r="245" spans="1:74" ht="11.25" x14ac:dyDescent="0.25">
      <c r="A245" s="83">
        <v>29</v>
      </c>
      <c r="B245" s="91"/>
      <c r="C245" s="83" t="s">
        <v>240</v>
      </c>
      <c r="D245" s="95"/>
      <c r="E245" s="42">
        <v>0</v>
      </c>
      <c r="F245" s="95"/>
      <c r="G245" s="47">
        <f>(E245/$BJ245)</f>
        <v>0</v>
      </c>
      <c r="H245" s="95"/>
      <c r="I245" s="47">
        <f>IF(G$255,G245/G$255*100,0)</f>
        <v>0</v>
      </c>
      <c r="J245" s="95"/>
      <c r="K245" s="42">
        <v>0</v>
      </c>
      <c r="L245" s="95"/>
      <c r="M245" s="47">
        <f>(K245/$BJ245)</f>
        <v>0</v>
      </c>
      <c r="N245" s="95"/>
      <c r="O245" s="47">
        <f>IF(M$255,M245/M$255*100,0)</f>
        <v>0</v>
      </c>
      <c r="P245" s="95"/>
      <c r="Q245" s="42">
        <v>0</v>
      </c>
      <c r="R245" s="95"/>
      <c r="S245" s="47">
        <f>(Q245/$BJ245)</f>
        <v>0</v>
      </c>
      <c r="T245" s="95"/>
      <c r="U245" s="47">
        <f>IF(S$255,S245/S$255*100,0)</f>
        <v>0</v>
      </c>
      <c r="V245" s="95"/>
      <c r="W245" s="42">
        <v>0</v>
      </c>
      <c r="X245" s="95"/>
      <c r="Y245" s="47">
        <f>(W245/$BJ245)</f>
        <v>0</v>
      </c>
      <c r="Z245" s="95"/>
      <c r="AA245" s="47">
        <f>IF(Y$255,Y245/Y$255*100,0)</f>
        <v>0</v>
      </c>
      <c r="AB245" s="95"/>
      <c r="AC245" s="95"/>
      <c r="AD245" s="42">
        <v>0</v>
      </c>
      <c r="AE245" s="95"/>
      <c r="AF245" s="47">
        <f>(AD245/$BJ245)</f>
        <v>0</v>
      </c>
      <c r="AG245" s="95"/>
      <c r="AH245" s="47">
        <f>IF(AF$255,AF245/AF$255*100,0)</f>
        <v>0</v>
      </c>
      <c r="AI245" s="95"/>
      <c r="AJ245" s="42">
        <v>0</v>
      </c>
      <c r="AK245" s="95"/>
      <c r="AL245" s="47">
        <f>(AJ245/$BJ245)</f>
        <v>0</v>
      </c>
      <c r="AM245" s="95"/>
      <c r="AN245" s="47">
        <f>IF(AL$255,AL245/AL$255*100,0)</f>
        <v>0</v>
      </c>
      <c r="AO245" s="95"/>
      <c r="AP245" s="42">
        <f>(E245+K245+Q245+W245+AD245+AJ245)</f>
        <v>0</v>
      </c>
      <c r="AQ245" s="95"/>
      <c r="AR245" s="42">
        <v>0</v>
      </c>
      <c r="AS245" s="95"/>
      <c r="AT245" s="47">
        <f>IF($AP245,AR245/$AP245*100,0)</f>
        <v>0</v>
      </c>
      <c r="AU245" s="95"/>
      <c r="AV245" s="42">
        <v>0</v>
      </c>
      <c r="AW245" s="95"/>
      <c r="AX245" s="47">
        <f>IF($AP245,AV245/$AP245*100,0)</f>
        <v>0</v>
      </c>
      <c r="AY245" s="95"/>
      <c r="AZ245" s="42">
        <v>0</v>
      </c>
      <c r="BA245" s="95"/>
      <c r="BB245" s="47">
        <f>IF($AP245,AZ245/$AP245*100,0)</f>
        <v>0</v>
      </c>
      <c r="BC245" s="95"/>
      <c r="BD245" s="42">
        <v>0</v>
      </c>
      <c r="BE245" s="95"/>
      <c r="BF245" s="42">
        <v>0</v>
      </c>
      <c r="BG245" s="95"/>
      <c r="BH245" s="83">
        <v>30</v>
      </c>
      <c r="BI245" s="95"/>
      <c r="BJ245" s="96">
        <v>7083</v>
      </c>
      <c r="BK245" s="95"/>
      <c r="BL245" s="41">
        <f>IF(E245,BJ245,0)</f>
        <v>0</v>
      </c>
      <c r="BM245" s="95"/>
      <c r="BN245" s="41">
        <f>IF(K245,BJ245,0)</f>
        <v>0</v>
      </c>
      <c r="BO245" s="95"/>
      <c r="BP245" s="41">
        <f>IF(Q245,BJ245,0)</f>
        <v>0</v>
      </c>
      <c r="BQ245" s="95"/>
      <c r="BR245" s="41">
        <f>IF(W245,BJ245,0)</f>
        <v>0</v>
      </c>
      <c r="BS245" s="95"/>
      <c r="BT245" s="41">
        <f>IF(AD245,BJ245,0)</f>
        <v>0</v>
      </c>
      <c r="BU245" s="95"/>
      <c r="BV245" s="41">
        <f>IF(AJ245,BJ245,0)</f>
        <v>0</v>
      </c>
    </row>
    <row r="246" spans="1:74" ht="11.25" x14ac:dyDescent="0.25">
      <c r="A246" s="83">
        <v>30</v>
      </c>
      <c r="B246" s="91"/>
      <c r="C246" s="83" t="s">
        <v>208</v>
      </c>
      <c r="D246" s="95"/>
      <c r="E246" s="42">
        <v>0</v>
      </c>
      <c r="F246" s="95"/>
      <c r="G246" s="47">
        <f t="shared" ref="G246:G253" si="10">(E246/$BJ246)</f>
        <v>0</v>
      </c>
      <c r="H246" s="95"/>
      <c r="I246" s="47">
        <f>IF(G$255,G246/G$255*100,0)</f>
        <v>0</v>
      </c>
      <c r="J246" s="95"/>
      <c r="K246" s="42">
        <v>0</v>
      </c>
      <c r="L246" s="95"/>
      <c r="M246" s="47">
        <f t="shared" ref="M246:M253" si="11">(K246/$BJ246)</f>
        <v>0</v>
      </c>
      <c r="N246" s="95"/>
      <c r="O246" s="47">
        <f>IF(M$255,M246/M$255*100,0)</f>
        <v>0</v>
      </c>
      <c r="P246" s="95"/>
      <c r="Q246" s="42">
        <v>0</v>
      </c>
      <c r="R246" s="95"/>
      <c r="S246" s="47">
        <f t="shared" ref="S246:S253" si="12">(Q246/$BJ246)</f>
        <v>0</v>
      </c>
      <c r="T246" s="95"/>
      <c r="U246" s="47">
        <f>IF(S$255,S246/S$255*100,0)</f>
        <v>0</v>
      </c>
      <c r="V246" s="95"/>
      <c r="W246" s="42">
        <v>0</v>
      </c>
      <c r="X246" s="95"/>
      <c r="Y246" s="47">
        <f t="shared" ref="Y246:Y253" si="13">(W246/$BJ246)</f>
        <v>0</v>
      </c>
      <c r="Z246" s="95"/>
      <c r="AA246" s="47">
        <f>IF(Y$255,Y246/Y$255*100,0)</f>
        <v>0</v>
      </c>
      <c r="AB246" s="95"/>
      <c r="AC246" s="95"/>
      <c r="AD246" s="42">
        <v>0</v>
      </c>
      <c r="AE246" s="95"/>
      <c r="AF246" s="47">
        <f t="shared" ref="AF246:AF253" si="14">(AD246/$BJ246)</f>
        <v>0</v>
      </c>
      <c r="AG246" s="95"/>
      <c r="AH246" s="47">
        <f>IF(AF$255,AF246/AF$255*100,0)</f>
        <v>0</v>
      </c>
      <c r="AI246" s="95"/>
      <c r="AJ246" s="42">
        <v>0</v>
      </c>
      <c r="AK246" s="95"/>
      <c r="AL246" s="47">
        <f t="shared" ref="AL246:AL253" si="15">(AJ246/$BJ246)</f>
        <v>0</v>
      </c>
      <c r="AM246" s="95"/>
      <c r="AN246" s="47">
        <f>IF(AL$255,AL246/AL$255*100,0)</f>
        <v>0</v>
      </c>
      <c r="AO246" s="95"/>
      <c r="AP246" s="42">
        <f t="shared" ref="AP246:AP253" si="16">(E246+K246+Q246+W246+AD246+AJ246)</f>
        <v>0</v>
      </c>
      <c r="AQ246" s="95"/>
      <c r="AR246" s="42">
        <v>0</v>
      </c>
      <c r="AS246" s="95"/>
      <c r="AT246" s="47">
        <f t="shared" ref="AT246:AT253" si="17">IF($AP246,AR246/$AP246*100,0)</f>
        <v>0</v>
      </c>
      <c r="AU246" s="95"/>
      <c r="AV246" s="42">
        <v>0</v>
      </c>
      <c r="AW246" s="95"/>
      <c r="AX246" s="47">
        <f t="shared" ref="AX246:AX253" si="18">IF($AP246,AV246/$AP246*100,0)</f>
        <v>0</v>
      </c>
      <c r="AY246" s="95"/>
      <c r="AZ246" s="42">
        <v>0</v>
      </c>
      <c r="BA246" s="95"/>
      <c r="BB246" s="47">
        <f t="shared" ref="BB246:BB253" si="19">IF($AP246,AZ246/$AP246*100,0)</f>
        <v>0</v>
      </c>
      <c r="BC246" s="95"/>
      <c r="BD246" s="42">
        <v>0</v>
      </c>
      <c r="BE246" s="95"/>
      <c r="BF246" s="42">
        <v>0</v>
      </c>
      <c r="BG246" s="95"/>
      <c r="BH246" s="83">
        <v>31</v>
      </c>
      <c r="BI246" s="95"/>
      <c r="BJ246" s="96">
        <v>4486</v>
      </c>
      <c r="BK246" s="95"/>
      <c r="BL246" s="41">
        <f t="shared" ref="BL246:BL253" si="20">IF(E246,BJ246,0)</f>
        <v>0</v>
      </c>
      <c r="BM246" s="95"/>
      <c r="BN246" s="41">
        <f t="shared" ref="BN246:BN253" si="21">IF(K246,BJ246,0)</f>
        <v>0</v>
      </c>
      <c r="BO246" s="95"/>
      <c r="BP246" s="41">
        <f t="shared" ref="BP246:BP253" si="22">IF(Q246,BJ246,0)</f>
        <v>0</v>
      </c>
      <c r="BQ246" s="95"/>
      <c r="BR246" s="41">
        <f t="shared" ref="BR246:BR253" si="23">IF(W246,BJ246,0)</f>
        <v>0</v>
      </c>
      <c r="BS246" s="95"/>
      <c r="BT246" s="41">
        <f t="shared" ref="BT246:BT253" si="24">IF(AD246,BJ246,0)</f>
        <v>0</v>
      </c>
      <c r="BU246" s="95"/>
      <c r="BV246" s="41">
        <f t="shared" ref="BV246:BV253" si="25">IF(AJ246,BJ246,0)</f>
        <v>0</v>
      </c>
    </row>
    <row r="247" spans="1:74" ht="11.25" x14ac:dyDescent="0.25">
      <c r="A247" s="83">
        <v>31</v>
      </c>
      <c r="B247" s="91"/>
      <c r="C247" s="83" t="s">
        <v>241</v>
      </c>
      <c r="D247" s="95"/>
      <c r="E247" s="42">
        <v>0</v>
      </c>
      <c r="F247" s="95"/>
      <c r="G247" s="47">
        <f t="shared" si="10"/>
        <v>0</v>
      </c>
      <c r="H247" s="95"/>
      <c r="I247" s="47">
        <f>IF(G$255,G247/G$255*100,0)</f>
        <v>0</v>
      </c>
      <c r="J247" s="95"/>
      <c r="K247" s="42">
        <v>0</v>
      </c>
      <c r="L247" s="95"/>
      <c r="M247" s="47">
        <f t="shared" si="11"/>
        <v>0</v>
      </c>
      <c r="N247" s="95"/>
      <c r="O247" s="47">
        <f>IF(M$255,M247/M$255*100,0)</f>
        <v>0</v>
      </c>
      <c r="P247" s="95"/>
      <c r="Q247" s="42">
        <v>0</v>
      </c>
      <c r="R247" s="95"/>
      <c r="S247" s="47">
        <f t="shared" si="12"/>
        <v>0</v>
      </c>
      <c r="T247" s="95"/>
      <c r="U247" s="47">
        <f>IF(S$255,S247/S$255*100,0)</f>
        <v>0</v>
      </c>
      <c r="V247" s="95"/>
      <c r="W247" s="42">
        <v>0</v>
      </c>
      <c r="X247" s="95"/>
      <c r="Y247" s="47">
        <f t="shared" si="13"/>
        <v>0</v>
      </c>
      <c r="Z247" s="95"/>
      <c r="AA247" s="47">
        <f>IF(Y$255,Y247/Y$255*100,0)</f>
        <v>0</v>
      </c>
      <c r="AB247" s="95"/>
      <c r="AC247" s="95"/>
      <c r="AD247" s="42">
        <v>0</v>
      </c>
      <c r="AE247" s="95"/>
      <c r="AF247" s="47">
        <f t="shared" si="14"/>
        <v>0</v>
      </c>
      <c r="AG247" s="95"/>
      <c r="AH247" s="47">
        <f>IF(AF$255,AF247/AF$255*100,0)</f>
        <v>0</v>
      </c>
      <c r="AI247" s="95"/>
      <c r="AJ247" s="42">
        <v>0</v>
      </c>
      <c r="AK247" s="95"/>
      <c r="AL247" s="47">
        <f t="shared" si="15"/>
        <v>0</v>
      </c>
      <c r="AM247" s="95"/>
      <c r="AN247" s="47">
        <f>IF(AL$255,AL247/AL$255*100,0)</f>
        <v>0</v>
      </c>
      <c r="AO247" s="95"/>
      <c r="AP247" s="42">
        <f t="shared" si="16"/>
        <v>0</v>
      </c>
      <c r="AQ247" s="95"/>
      <c r="AR247" s="42">
        <v>0</v>
      </c>
      <c r="AS247" s="95"/>
      <c r="AT247" s="47">
        <f t="shared" si="17"/>
        <v>0</v>
      </c>
      <c r="AU247" s="95"/>
      <c r="AV247" s="42">
        <v>0</v>
      </c>
      <c r="AW247" s="95"/>
      <c r="AX247" s="47">
        <f t="shared" si="18"/>
        <v>0</v>
      </c>
      <c r="AY247" s="95"/>
      <c r="AZ247" s="42">
        <v>0</v>
      </c>
      <c r="BA247" s="95"/>
      <c r="BB247" s="47">
        <f t="shared" si="19"/>
        <v>0</v>
      </c>
      <c r="BC247" s="95"/>
      <c r="BD247" s="42">
        <v>0</v>
      </c>
      <c r="BE247" s="95"/>
      <c r="BF247" s="42">
        <v>0</v>
      </c>
      <c r="BG247" s="95"/>
      <c r="BH247" s="83">
        <v>32</v>
      </c>
      <c r="BI247" s="95"/>
      <c r="BJ247" s="96">
        <v>16473</v>
      </c>
      <c r="BK247" s="95"/>
      <c r="BL247" s="41">
        <f t="shared" si="20"/>
        <v>0</v>
      </c>
      <c r="BM247" s="95"/>
      <c r="BN247" s="41">
        <f t="shared" si="21"/>
        <v>0</v>
      </c>
      <c r="BO247" s="95"/>
      <c r="BP247" s="41">
        <f t="shared" si="22"/>
        <v>0</v>
      </c>
      <c r="BQ247" s="95"/>
      <c r="BR247" s="41">
        <f t="shared" si="23"/>
        <v>0</v>
      </c>
      <c r="BS247" s="95"/>
      <c r="BT247" s="41">
        <f t="shared" si="24"/>
        <v>0</v>
      </c>
      <c r="BU247" s="95"/>
      <c r="BV247" s="41">
        <f t="shared" si="25"/>
        <v>0</v>
      </c>
    </row>
    <row r="248" spans="1:74" ht="11.25" x14ac:dyDescent="0.25">
      <c r="A248" s="83">
        <v>32</v>
      </c>
      <c r="B248" s="91"/>
      <c r="C248" s="83" t="s">
        <v>242</v>
      </c>
      <c r="D248" s="95"/>
      <c r="E248" s="42">
        <v>0</v>
      </c>
      <c r="F248" s="95"/>
      <c r="G248" s="47">
        <v>0</v>
      </c>
      <c r="H248" s="95"/>
      <c r="I248" s="47">
        <f>IF(G$255,G248/G$255*100,0)</f>
        <v>0</v>
      </c>
      <c r="J248" s="95"/>
      <c r="K248" s="42">
        <v>0</v>
      </c>
      <c r="L248" s="95"/>
      <c r="M248" s="47">
        <v>0</v>
      </c>
      <c r="N248" s="95"/>
      <c r="O248" s="47">
        <f>IF(M$255,M248/M$255*100,0)</f>
        <v>0</v>
      </c>
      <c r="P248" s="95"/>
      <c r="Q248" s="42">
        <v>0</v>
      </c>
      <c r="R248" s="95"/>
      <c r="S248" s="47">
        <v>0</v>
      </c>
      <c r="T248" s="95"/>
      <c r="U248" s="47">
        <f>IF(S$255,S248/S$255*100,0)</f>
        <v>0</v>
      </c>
      <c r="V248" s="95"/>
      <c r="W248" s="42">
        <v>0</v>
      </c>
      <c r="X248" s="95"/>
      <c r="Y248" s="47">
        <v>0</v>
      </c>
      <c r="Z248" s="95"/>
      <c r="AA248" s="47">
        <f>IF(Y$255,Y248/Y$255*100,0)</f>
        <v>0</v>
      </c>
      <c r="AB248" s="95"/>
      <c r="AC248" s="95"/>
      <c r="AD248" s="42">
        <v>0</v>
      </c>
      <c r="AE248" s="95"/>
      <c r="AF248" s="47">
        <v>0</v>
      </c>
      <c r="AG248" s="95"/>
      <c r="AH248" s="47">
        <f>IF(AF$255,AF248/AF$255*100,0)</f>
        <v>0</v>
      </c>
      <c r="AI248" s="95"/>
      <c r="AJ248" s="42">
        <v>0</v>
      </c>
      <c r="AK248" s="95"/>
      <c r="AL248" s="47">
        <v>0</v>
      </c>
      <c r="AM248" s="95"/>
      <c r="AN248" s="47">
        <f>IF(AL$255,AL248/AL$255*100,0)</f>
        <v>0</v>
      </c>
      <c r="AO248" s="95"/>
      <c r="AP248" s="42">
        <f t="shared" si="16"/>
        <v>0</v>
      </c>
      <c r="AQ248" s="95"/>
      <c r="AR248" s="42">
        <v>0</v>
      </c>
      <c r="AS248" s="95"/>
      <c r="AT248" s="47">
        <f t="shared" si="17"/>
        <v>0</v>
      </c>
      <c r="AU248" s="95"/>
      <c r="AV248" s="42">
        <v>0</v>
      </c>
      <c r="AW248" s="95"/>
      <c r="AX248" s="47">
        <f t="shared" si="18"/>
        <v>0</v>
      </c>
      <c r="AY248" s="95"/>
      <c r="AZ248" s="42">
        <v>0</v>
      </c>
      <c r="BA248" s="95"/>
      <c r="BB248" s="47">
        <f t="shared" si="19"/>
        <v>0</v>
      </c>
      <c r="BC248" s="95"/>
      <c r="BD248" s="42">
        <v>0</v>
      </c>
      <c r="BE248" s="95"/>
      <c r="BF248" s="42">
        <v>0</v>
      </c>
      <c r="BG248" s="95"/>
      <c r="BH248" s="83">
        <v>33</v>
      </c>
      <c r="BI248" s="95"/>
      <c r="BJ248" s="96">
        <v>0</v>
      </c>
      <c r="BK248" s="95"/>
      <c r="BL248" s="41">
        <f t="shared" si="20"/>
        <v>0</v>
      </c>
      <c r="BM248" s="95"/>
      <c r="BN248" s="41">
        <f t="shared" si="21"/>
        <v>0</v>
      </c>
      <c r="BO248" s="95"/>
      <c r="BP248" s="41">
        <f t="shared" si="22"/>
        <v>0</v>
      </c>
      <c r="BQ248" s="95"/>
      <c r="BR248" s="41">
        <f t="shared" si="23"/>
        <v>0</v>
      </c>
      <c r="BS248" s="95"/>
      <c r="BT248" s="41">
        <f t="shared" si="24"/>
        <v>0</v>
      </c>
      <c r="BU248" s="95"/>
      <c r="BV248" s="41">
        <f t="shared" si="25"/>
        <v>0</v>
      </c>
    </row>
    <row r="249" spans="1:74" ht="11.25" x14ac:dyDescent="0.25">
      <c r="A249" s="83">
        <v>33</v>
      </c>
      <c r="B249" s="91"/>
      <c r="C249" s="83" t="s">
        <v>243</v>
      </c>
      <c r="D249" s="95"/>
      <c r="E249" s="42">
        <v>0</v>
      </c>
      <c r="F249" s="95"/>
      <c r="G249" s="47">
        <f t="shared" si="10"/>
        <v>0</v>
      </c>
      <c r="H249" s="95"/>
      <c r="I249" s="47">
        <f>IF(G$255,G249/G$255*100,0)</f>
        <v>0</v>
      </c>
      <c r="J249" s="95"/>
      <c r="K249" s="42">
        <v>0</v>
      </c>
      <c r="L249" s="95"/>
      <c r="M249" s="47">
        <f t="shared" si="11"/>
        <v>0</v>
      </c>
      <c r="N249" s="95"/>
      <c r="O249" s="47">
        <f>IF(M$255,M249/M$255*100,0)</f>
        <v>0</v>
      </c>
      <c r="P249" s="95"/>
      <c r="Q249" s="42">
        <v>0</v>
      </c>
      <c r="R249" s="95"/>
      <c r="S249" s="47">
        <f t="shared" si="12"/>
        <v>0</v>
      </c>
      <c r="T249" s="95"/>
      <c r="U249" s="47">
        <f>IF(S$255,S249/S$255*100,0)</f>
        <v>0</v>
      </c>
      <c r="V249" s="95"/>
      <c r="W249" s="42">
        <v>0</v>
      </c>
      <c r="X249" s="95"/>
      <c r="Y249" s="47">
        <f t="shared" si="13"/>
        <v>0</v>
      </c>
      <c r="Z249" s="95"/>
      <c r="AA249" s="47">
        <f>IF(Y$255,Y249/Y$255*100,0)</f>
        <v>0</v>
      </c>
      <c r="AB249" s="95"/>
      <c r="AC249" s="95"/>
      <c r="AD249" s="42">
        <v>0</v>
      </c>
      <c r="AE249" s="95"/>
      <c r="AF249" s="47">
        <f t="shared" si="14"/>
        <v>0</v>
      </c>
      <c r="AG249" s="95"/>
      <c r="AH249" s="47">
        <f>IF(AF$255,AF249/AF$255*100,0)</f>
        <v>0</v>
      </c>
      <c r="AI249" s="95"/>
      <c r="AJ249" s="42">
        <v>0</v>
      </c>
      <c r="AK249" s="95"/>
      <c r="AL249" s="47">
        <f t="shared" si="15"/>
        <v>0</v>
      </c>
      <c r="AM249" s="95"/>
      <c r="AN249" s="47">
        <f>IF(AL$255,AL249/AL$255*100,0)</f>
        <v>0</v>
      </c>
      <c r="AO249" s="95"/>
      <c r="AP249" s="42">
        <f t="shared" si="16"/>
        <v>0</v>
      </c>
      <c r="AQ249" s="95"/>
      <c r="AR249" s="42">
        <v>0</v>
      </c>
      <c r="AS249" s="95"/>
      <c r="AT249" s="47">
        <f t="shared" si="17"/>
        <v>0</v>
      </c>
      <c r="AU249" s="95"/>
      <c r="AV249" s="42">
        <v>0</v>
      </c>
      <c r="AW249" s="95"/>
      <c r="AX249" s="47">
        <f t="shared" si="18"/>
        <v>0</v>
      </c>
      <c r="AY249" s="95"/>
      <c r="AZ249" s="42">
        <v>0</v>
      </c>
      <c r="BA249" s="95"/>
      <c r="BB249" s="47">
        <f t="shared" si="19"/>
        <v>0</v>
      </c>
      <c r="BC249" s="95"/>
      <c r="BD249" s="42">
        <v>0</v>
      </c>
      <c r="BE249" s="95"/>
      <c r="BF249" s="42">
        <v>0</v>
      </c>
      <c r="BG249" s="95"/>
      <c r="BH249" s="83">
        <v>34</v>
      </c>
      <c r="BI249" s="95"/>
      <c r="BJ249" s="96">
        <v>10057</v>
      </c>
      <c r="BK249" s="95"/>
      <c r="BL249" s="41">
        <f t="shared" si="20"/>
        <v>0</v>
      </c>
      <c r="BM249" s="95"/>
      <c r="BN249" s="41">
        <f t="shared" si="21"/>
        <v>0</v>
      </c>
      <c r="BO249" s="95"/>
      <c r="BP249" s="41">
        <f t="shared" si="22"/>
        <v>0</v>
      </c>
      <c r="BQ249" s="95"/>
      <c r="BR249" s="41">
        <f t="shared" si="23"/>
        <v>0</v>
      </c>
      <c r="BS249" s="95"/>
      <c r="BT249" s="41">
        <f t="shared" si="24"/>
        <v>0</v>
      </c>
      <c r="BU249" s="95"/>
      <c r="BV249" s="41">
        <f t="shared" si="25"/>
        <v>0</v>
      </c>
    </row>
    <row r="250" spans="1:74" ht="11.25" x14ac:dyDescent="0.25">
      <c r="A250" s="83">
        <v>34</v>
      </c>
      <c r="B250" s="91"/>
      <c r="C250" s="83" t="s">
        <v>244</v>
      </c>
      <c r="D250" s="95"/>
      <c r="E250" s="42">
        <v>10028289</v>
      </c>
      <c r="F250" s="95"/>
      <c r="G250" s="47">
        <f t="shared" si="10"/>
        <v>2937.4015817223199</v>
      </c>
      <c r="H250" s="95"/>
      <c r="I250" s="47">
        <f>IF(G$255,G250/G$255*100,0)</f>
        <v>128.16692419867019</v>
      </c>
      <c r="J250" s="95"/>
      <c r="K250" s="42">
        <v>216535</v>
      </c>
      <c r="L250" s="95"/>
      <c r="M250" s="47">
        <f t="shared" si="11"/>
        <v>63.425600468658466</v>
      </c>
      <c r="N250" s="95"/>
      <c r="O250" s="47">
        <f>IF(M$255,M250/M$255*100,0)</f>
        <v>50.729228767781329</v>
      </c>
      <c r="P250" s="95"/>
      <c r="Q250" s="42">
        <v>124349</v>
      </c>
      <c r="R250" s="95"/>
      <c r="S250" s="47">
        <f t="shared" si="12"/>
        <v>36.423257176332747</v>
      </c>
      <c r="T250" s="95"/>
      <c r="U250" s="47">
        <f>IF(S$255,S250/S$255*100,0)</f>
        <v>42.936782297461598</v>
      </c>
      <c r="V250" s="95"/>
      <c r="W250" s="42">
        <v>810221</v>
      </c>
      <c r="X250" s="95"/>
      <c r="Y250" s="47">
        <f t="shared" si="13"/>
        <v>237.32308142940832</v>
      </c>
      <c r="Z250" s="95"/>
      <c r="AA250" s="47">
        <f>IF(Y$255,Y250/Y$255*100,0)</f>
        <v>80.180527223084056</v>
      </c>
      <c r="AB250" s="95"/>
      <c r="AC250" s="95"/>
      <c r="AD250" s="42">
        <v>654663</v>
      </c>
      <c r="AE250" s="95"/>
      <c r="AF250" s="47">
        <f t="shared" si="14"/>
        <v>191.75834797891036</v>
      </c>
      <c r="AG250" s="95"/>
      <c r="AH250" s="47">
        <f>IF(AF$255,AF250/AF$255*100,0)</f>
        <v>113.58681925606618</v>
      </c>
      <c r="AI250" s="95"/>
      <c r="AJ250" s="42">
        <v>0</v>
      </c>
      <c r="AK250" s="95"/>
      <c r="AL250" s="47">
        <f t="shared" si="15"/>
        <v>0</v>
      </c>
      <c r="AM250" s="95"/>
      <c r="AN250" s="47">
        <f>IF(AL$255,AL250/AL$255*100,0)</f>
        <v>0</v>
      </c>
      <c r="AO250" s="95"/>
      <c r="AP250" s="42">
        <f t="shared" si="16"/>
        <v>11834057</v>
      </c>
      <c r="AQ250" s="95"/>
      <c r="AR250" s="42">
        <v>6119923</v>
      </c>
      <c r="AS250" s="95"/>
      <c r="AT250" s="47">
        <f t="shared" si="17"/>
        <v>51.714496558534407</v>
      </c>
      <c r="AU250" s="95"/>
      <c r="AV250" s="42">
        <v>1166190</v>
      </c>
      <c r="AW250" s="95"/>
      <c r="AX250" s="47">
        <f t="shared" si="18"/>
        <v>9.8545241078355463</v>
      </c>
      <c r="AY250" s="95"/>
      <c r="AZ250" s="42">
        <v>0</v>
      </c>
      <c r="BA250" s="95"/>
      <c r="BB250" s="47">
        <f t="shared" si="19"/>
        <v>0</v>
      </c>
      <c r="BC250" s="95"/>
      <c r="BD250" s="42">
        <v>86788</v>
      </c>
      <c r="BE250" s="95"/>
      <c r="BF250" s="42">
        <v>0</v>
      </c>
      <c r="BG250" s="95"/>
      <c r="BH250" s="83">
        <v>35</v>
      </c>
      <c r="BI250" s="95"/>
      <c r="BJ250" s="96">
        <v>3414</v>
      </c>
      <c r="BK250" s="95"/>
      <c r="BL250" s="41">
        <f t="shared" si="20"/>
        <v>3414</v>
      </c>
      <c r="BM250" s="95"/>
      <c r="BN250" s="41">
        <f t="shared" si="21"/>
        <v>3414</v>
      </c>
      <c r="BO250" s="95"/>
      <c r="BP250" s="41">
        <f t="shared" si="22"/>
        <v>3414</v>
      </c>
      <c r="BQ250" s="95"/>
      <c r="BR250" s="41">
        <f t="shared" si="23"/>
        <v>3414</v>
      </c>
      <c r="BS250" s="95"/>
      <c r="BT250" s="41">
        <f t="shared" si="24"/>
        <v>3414</v>
      </c>
      <c r="BU250" s="95"/>
      <c r="BV250" s="41">
        <f t="shared" si="25"/>
        <v>0</v>
      </c>
    </row>
    <row r="251" spans="1:74" ht="11.25" x14ac:dyDescent="0.25">
      <c r="A251" s="83">
        <v>35</v>
      </c>
      <c r="B251" s="91"/>
      <c r="C251" s="83" t="s">
        <v>212</v>
      </c>
      <c r="D251" s="95"/>
      <c r="E251" s="42">
        <v>0</v>
      </c>
      <c r="F251" s="95"/>
      <c r="G251" s="47">
        <f>(E251/$BJ251)</f>
        <v>0</v>
      </c>
      <c r="H251" s="95"/>
      <c r="I251" s="47">
        <f>IF(G$255,G251/G$255*100,0)</f>
        <v>0</v>
      </c>
      <c r="J251" s="95"/>
      <c r="K251" s="42">
        <v>0</v>
      </c>
      <c r="L251" s="95"/>
      <c r="M251" s="47">
        <f>(K251/$BJ251)</f>
        <v>0</v>
      </c>
      <c r="N251" s="95"/>
      <c r="O251" s="47">
        <f>IF(M$255,M251/M$255*100,0)</f>
        <v>0</v>
      </c>
      <c r="P251" s="95"/>
      <c r="Q251" s="42">
        <v>0</v>
      </c>
      <c r="R251" s="95"/>
      <c r="S251" s="47">
        <f>(Q251/$BJ251)</f>
        <v>0</v>
      </c>
      <c r="T251" s="95"/>
      <c r="U251" s="47">
        <f>IF(S$255,S251/S$255*100,0)</f>
        <v>0</v>
      </c>
      <c r="V251" s="95"/>
      <c r="W251" s="42">
        <v>0</v>
      </c>
      <c r="X251" s="95"/>
      <c r="Y251" s="47">
        <f>(W251/$BJ251)</f>
        <v>0</v>
      </c>
      <c r="Z251" s="95"/>
      <c r="AA251" s="47">
        <f>IF(Y$255,Y251/Y$255*100,0)</f>
        <v>0</v>
      </c>
      <c r="AB251" s="95"/>
      <c r="AC251" s="95"/>
      <c r="AD251" s="42">
        <v>0</v>
      </c>
      <c r="AE251" s="95"/>
      <c r="AF251" s="47">
        <f>(AD251/$BJ251)</f>
        <v>0</v>
      </c>
      <c r="AG251" s="95"/>
      <c r="AH251" s="47">
        <f>IF(AF$255,AF251/AF$255*100,0)</f>
        <v>0</v>
      </c>
      <c r="AI251" s="95"/>
      <c r="AJ251" s="42">
        <v>0</v>
      </c>
      <c r="AK251" s="95"/>
      <c r="AL251" s="47">
        <f>(AJ251/$BJ251)</f>
        <v>0</v>
      </c>
      <c r="AM251" s="95"/>
      <c r="AN251" s="47">
        <f>IF(AL$255,AL251/AL$255*100,0)</f>
        <v>0</v>
      </c>
      <c r="AO251" s="95"/>
      <c r="AP251" s="42">
        <f>(E251+K251+Q251+W251+AD251+AJ251)</f>
        <v>0</v>
      </c>
      <c r="AQ251" s="95"/>
      <c r="AR251" s="42">
        <v>0</v>
      </c>
      <c r="AS251" s="95"/>
      <c r="AT251" s="47">
        <f>IF($AP251,AR251/$AP251*100,0)</f>
        <v>0</v>
      </c>
      <c r="AU251" s="95"/>
      <c r="AV251" s="42">
        <v>0</v>
      </c>
      <c r="AW251" s="95"/>
      <c r="AX251" s="47">
        <f>IF($AP251,AV251/$AP251*100,0)</f>
        <v>0</v>
      </c>
      <c r="AY251" s="95"/>
      <c r="AZ251" s="42">
        <v>0</v>
      </c>
      <c r="BA251" s="95"/>
      <c r="BB251" s="47">
        <f>IF($AP251,AZ251/$AP251*100,0)</f>
        <v>0</v>
      </c>
      <c r="BC251" s="95"/>
      <c r="BD251" s="42">
        <v>0</v>
      </c>
      <c r="BE251" s="95"/>
      <c r="BF251" s="42">
        <v>0</v>
      </c>
      <c r="BG251" s="95"/>
      <c r="BH251" s="83">
        <v>36</v>
      </c>
      <c r="BI251" s="95"/>
      <c r="BJ251" s="96">
        <v>2971</v>
      </c>
      <c r="BK251" s="95"/>
      <c r="BL251" s="41">
        <f>IF(E251,BJ251,0)</f>
        <v>0</v>
      </c>
      <c r="BM251" s="95"/>
      <c r="BN251" s="41">
        <f>IF(K251,BJ251,0)</f>
        <v>0</v>
      </c>
      <c r="BO251" s="95"/>
      <c r="BP251" s="41">
        <f>IF(Q251,BJ251,0)</f>
        <v>0</v>
      </c>
      <c r="BQ251" s="95"/>
      <c r="BR251" s="41">
        <f>IF(W251,BJ251,0)</f>
        <v>0</v>
      </c>
      <c r="BS251" s="95"/>
      <c r="BT251" s="41">
        <f>IF(AD251,BJ251,0)</f>
        <v>0</v>
      </c>
      <c r="BU251" s="95"/>
      <c r="BV251" s="41">
        <f>IF(AJ251,BJ251,0)</f>
        <v>0</v>
      </c>
    </row>
    <row r="252" spans="1:74" ht="11.25" x14ac:dyDescent="0.25">
      <c r="A252" s="83">
        <v>36</v>
      </c>
      <c r="B252" s="91"/>
      <c r="C252" s="83" t="s">
        <v>245</v>
      </c>
      <c r="D252" s="95"/>
      <c r="E252" s="42">
        <v>0</v>
      </c>
      <c r="F252" s="95"/>
      <c r="G252" s="47">
        <f>(E252/$BJ252)</f>
        <v>0</v>
      </c>
      <c r="H252" s="95"/>
      <c r="I252" s="47">
        <f>IF(G$255,G252/G$255*100,0)</f>
        <v>0</v>
      </c>
      <c r="J252" s="95"/>
      <c r="K252" s="42">
        <v>0</v>
      </c>
      <c r="L252" s="95"/>
      <c r="M252" s="47">
        <f>(K252/$BJ252)</f>
        <v>0</v>
      </c>
      <c r="N252" s="95"/>
      <c r="O252" s="47">
        <f>IF(M$255,M252/M$255*100,0)</f>
        <v>0</v>
      </c>
      <c r="P252" s="95"/>
      <c r="Q252" s="42">
        <v>0</v>
      </c>
      <c r="R252" s="95"/>
      <c r="S252" s="47">
        <f>(Q252/$BJ252)</f>
        <v>0</v>
      </c>
      <c r="T252" s="95"/>
      <c r="U252" s="47">
        <f>IF(S$255,S252/S$255*100,0)</f>
        <v>0</v>
      </c>
      <c r="V252" s="95"/>
      <c r="W252" s="42">
        <v>0</v>
      </c>
      <c r="X252" s="95"/>
      <c r="Y252" s="47">
        <f>(W252/$BJ252)</f>
        <v>0</v>
      </c>
      <c r="Z252" s="95"/>
      <c r="AA252" s="47">
        <f>IF(Y$255,Y252/Y$255*100,0)</f>
        <v>0</v>
      </c>
      <c r="AB252" s="95"/>
      <c r="AC252" s="95"/>
      <c r="AD252" s="42">
        <v>0</v>
      </c>
      <c r="AE252" s="95"/>
      <c r="AF252" s="47">
        <f>(AD252/$BJ252)</f>
        <v>0</v>
      </c>
      <c r="AG252" s="95"/>
      <c r="AH252" s="47">
        <f>IF(AF$255,AF252/AF$255*100,0)</f>
        <v>0</v>
      </c>
      <c r="AI252" s="95"/>
      <c r="AJ252" s="42">
        <v>0</v>
      </c>
      <c r="AK252" s="95"/>
      <c r="AL252" s="47">
        <f>(AJ252/$BJ252)</f>
        <v>0</v>
      </c>
      <c r="AM252" s="95"/>
      <c r="AN252" s="47">
        <f>IF(AL$255,AL252/AL$255*100,0)</f>
        <v>0</v>
      </c>
      <c r="AO252" s="95"/>
      <c r="AP252" s="42">
        <f>(E252+K252+Q252+W252+AD252+AJ252)</f>
        <v>0</v>
      </c>
      <c r="AQ252" s="95"/>
      <c r="AR252" s="42">
        <v>0</v>
      </c>
      <c r="AS252" s="95"/>
      <c r="AT252" s="47">
        <f>IF($AP252,AR252/$AP252*100,0)</f>
        <v>0</v>
      </c>
      <c r="AU252" s="95"/>
      <c r="AV252" s="42">
        <v>0</v>
      </c>
      <c r="AW252" s="95"/>
      <c r="AX252" s="47">
        <f>IF($AP252,AV252/$AP252*100,0)</f>
        <v>0</v>
      </c>
      <c r="AY252" s="95"/>
      <c r="AZ252" s="42">
        <v>0</v>
      </c>
      <c r="BA252" s="95"/>
      <c r="BB252" s="47">
        <f>IF($AP252,AZ252/$AP252*100,0)</f>
        <v>0</v>
      </c>
      <c r="BC252" s="95"/>
      <c r="BD252" s="42">
        <v>0</v>
      </c>
      <c r="BE252" s="95"/>
      <c r="BF252" s="42">
        <v>0</v>
      </c>
      <c r="BG252" s="95"/>
      <c r="BH252" s="83">
        <v>37</v>
      </c>
      <c r="BI252" s="95"/>
      <c r="BJ252" s="96">
        <v>5807</v>
      </c>
      <c r="BK252" s="95"/>
      <c r="BL252" s="41">
        <f>IF(E252,BJ252,0)</f>
        <v>0</v>
      </c>
      <c r="BM252" s="95"/>
      <c r="BN252" s="41">
        <f>IF(K252,BJ252,0)</f>
        <v>0</v>
      </c>
      <c r="BO252" s="95"/>
      <c r="BP252" s="41">
        <f>IF(Q252,BJ252,0)</f>
        <v>0</v>
      </c>
      <c r="BQ252" s="95"/>
      <c r="BR252" s="41">
        <f>IF(W252,BJ252,0)</f>
        <v>0</v>
      </c>
      <c r="BS252" s="95"/>
      <c r="BT252" s="41">
        <f>IF(AD252,BJ252,0)</f>
        <v>0</v>
      </c>
      <c r="BU252" s="95"/>
      <c r="BV252" s="41">
        <f>IF(AJ252,BJ252,0)</f>
        <v>0</v>
      </c>
    </row>
    <row r="253" spans="1:74" ht="11.25" x14ac:dyDescent="0.25">
      <c r="A253" s="97">
        <v>37</v>
      </c>
      <c r="B253" s="91"/>
      <c r="C253" s="83" t="s">
        <v>246</v>
      </c>
      <c r="D253" s="95"/>
      <c r="E253" s="43">
        <v>0</v>
      </c>
      <c r="F253" s="95"/>
      <c r="G253" s="47">
        <f t="shared" si="10"/>
        <v>0</v>
      </c>
      <c r="H253" s="95"/>
      <c r="I253" s="47">
        <f>IF(G$255,G253/G$255*100,0)</f>
        <v>0</v>
      </c>
      <c r="J253" s="95"/>
      <c r="K253" s="43">
        <v>0</v>
      </c>
      <c r="L253" s="95"/>
      <c r="M253" s="47">
        <f t="shared" si="11"/>
        <v>0</v>
      </c>
      <c r="N253" s="95"/>
      <c r="O253" s="47">
        <f>IF(M$255,M253/M$255*100,0)</f>
        <v>0</v>
      </c>
      <c r="P253" s="95"/>
      <c r="Q253" s="43">
        <v>0</v>
      </c>
      <c r="R253" s="95"/>
      <c r="S253" s="47">
        <f t="shared" si="12"/>
        <v>0</v>
      </c>
      <c r="T253" s="95"/>
      <c r="U253" s="47">
        <f>IF(S$255,S253/S$255*100,0)</f>
        <v>0</v>
      </c>
      <c r="V253" s="95"/>
      <c r="W253" s="43">
        <v>0</v>
      </c>
      <c r="X253" s="95"/>
      <c r="Y253" s="47">
        <f t="shared" si="13"/>
        <v>0</v>
      </c>
      <c r="Z253" s="95"/>
      <c r="AA253" s="47">
        <f>IF(Y$255,Y253/Y$255*100,0)</f>
        <v>0</v>
      </c>
      <c r="AB253" s="95"/>
      <c r="AC253" s="95"/>
      <c r="AD253" s="43">
        <v>0</v>
      </c>
      <c r="AE253" s="95"/>
      <c r="AF253" s="47">
        <f t="shared" si="14"/>
        <v>0</v>
      </c>
      <c r="AG253" s="95"/>
      <c r="AH253" s="47">
        <f>IF(AF$255,AF253/AF$255*100,0)</f>
        <v>0</v>
      </c>
      <c r="AI253" s="95"/>
      <c r="AJ253" s="43">
        <v>0</v>
      </c>
      <c r="AK253" s="95"/>
      <c r="AL253" s="47">
        <f t="shared" si="15"/>
        <v>0</v>
      </c>
      <c r="AM253" s="95"/>
      <c r="AN253" s="47">
        <f>IF(AL$255,AL253/AL$255*100,0)</f>
        <v>0</v>
      </c>
      <c r="AO253" s="95"/>
      <c r="AP253" s="43">
        <f t="shared" si="16"/>
        <v>0</v>
      </c>
      <c r="AQ253" s="95"/>
      <c r="AR253" s="43">
        <v>0</v>
      </c>
      <c r="AS253" s="95"/>
      <c r="AT253" s="47">
        <f t="shared" si="17"/>
        <v>0</v>
      </c>
      <c r="AU253" s="95"/>
      <c r="AV253" s="43">
        <v>0</v>
      </c>
      <c r="AW253" s="95"/>
      <c r="AX253" s="47">
        <f t="shared" si="18"/>
        <v>0</v>
      </c>
      <c r="AY253" s="95"/>
      <c r="AZ253" s="43">
        <v>0</v>
      </c>
      <c r="BA253" s="95"/>
      <c r="BB253" s="47">
        <f t="shared" si="19"/>
        <v>0</v>
      </c>
      <c r="BC253" s="95"/>
      <c r="BD253" s="43">
        <v>0</v>
      </c>
      <c r="BE253" s="95"/>
      <c r="BF253" s="43">
        <v>0</v>
      </c>
      <c r="BG253" s="95"/>
      <c r="BH253" s="97">
        <v>38</v>
      </c>
      <c r="BI253" s="95"/>
      <c r="BJ253" s="251">
        <v>8265</v>
      </c>
      <c r="BK253" s="95"/>
      <c r="BL253" s="44">
        <f t="shared" si="20"/>
        <v>0</v>
      </c>
      <c r="BM253" s="95"/>
      <c r="BN253" s="44">
        <f t="shared" si="21"/>
        <v>0</v>
      </c>
      <c r="BO253" s="95"/>
      <c r="BP253" s="44">
        <f t="shared" si="22"/>
        <v>0</v>
      </c>
      <c r="BQ253" s="95"/>
      <c r="BR253" s="44">
        <f t="shared" si="23"/>
        <v>0</v>
      </c>
      <c r="BS253" s="95"/>
      <c r="BT253" s="44">
        <f t="shared" si="24"/>
        <v>0</v>
      </c>
      <c r="BU253" s="95"/>
      <c r="BV253" s="44">
        <f t="shared" si="25"/>
        <v>0</v>
      </c>
    </row>
    <row r="254" spans="1:74" ht="8.85" customHeight="1" x14ac:dyDescent="0.25">
      <c r="A254" s="95"/>
      <c r="B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Q254" s="95"/>
      <c r="AR254" s="95"/>
      <c r="AS254" s="95"/>
      <c r="AT254" s="95"/>
      <c r="AU254" s="95"/>
      <c r="AV254" s="95"/>
      <c r="AW254" s="95"/>
      <c r="AX254" s="95"/>
      <c r="AY254" s="95"/>
      <c r="AZ254" s="95"/>
      <c r="BA254" s="95"/>
      <c r="BB254" s="95"/>
      <c r="BC254" s="95"/>
      <c r="BD254" s="95"/>
      <c r="BE254" s="95"/>
      <c r="BG254" s="95"/>
      <c r="BH254" s="95"/>
      <c r="BI254" s="95"/>
      <c r="BJ254" s="95"/>
      <c r="BK254" s="95"/>
      <c r="BL254" s="95"/>
      <c r="BM254" s="95"/>
      <c r="BN254" s="95"/>
      <c r="BO254" s="95"/>
      <c r="BP254" s="95"/>
      <c r="BQ254" s="95"/>
      <c r="BR254" s="95"/>
      <c r="BS254" s="95"/>
      <c r="BT254" s="95"/>
      <c r="BU254" s="95"/>
      <c r="BV254" s="95"/>
    </row>
    <row r="255" spans="1:74" ht="8.85" customHeight="1" x14ac:dyDescent="0.25">
      <c r="A255" s="97">
        <f>A253</f>
        <v>37</v>
      </c>
      <c r="B255" s="95"/>
      <c r="C255" s="91" t="s">
        <v>65</v>
      </c>
      <c r="D255" s="95"/>
      <c r="E255" s="45">
        <f>SUM(E217:E253)</f>
        <v>16780971</v>
      </c>
      <c r="F255" s="95"/>
      <c r="G255" s="46">
        <f>IF(E255=0,0,IF(ISNONTEXT(H255),E255/$BJ255,E255/BL255))</f>
        <v>2291.8561868341985</v>
      </c>
      <c r="H255" s="95" t="s">
        <v>357</v>
      </c>
      <c r="I255" s="47">
        <f>IF(G$255,G255/G$255*100,0)</f>
        <v>100</v>
      </c>
      <c r="J255" s="95"/>
      <c r="K255" s="45">
        <f>SUM(K217:K253)</f>
        <v>915453</v>
      </c>
      <c r="L255" s="95"/>
      <c r="M255" s="46">
        <f>IF(K255=0,0,IF(ISNONTEXT(N255),K255/$BJ255,K255/BN255))</f>
        <v>125.02772466539197</v>
      </c>
      <c r="N255" s="95" t="s">
        <v>357</v>
      </c>
      <c r="O255" s="47">
        <f>IF(M$255,M255/M$255*100,0)</f>
        <v>100</v>
      </c>
      <c r="P255" s="95"/>
      <c r="Q255" s="45">
        <f>SUM(Q217:Q253)</f>
        <v>621125</v>
      </c>
      <c r="R255" s="95"/>
      <c r="S255" s="46">
        <f>IF(Q255=0,0,IF(ISNONTEXT(T255),Q255/$BJ255,Q255/BP255))</f>
        <v>84.829964490576344</v>
      </c>
      <c r="T255" s="95" t="s">
        <v>357</v>
      </c>
      <c r="U255" s="47">
        <f>IF(S$255,S255/S$255*100,0)</f>
        <v>100</v>
      </c>
      <c r="V255" s="95"/>
      <c r="W255" s="45">
        <f>SUM(W217:W253)</f>
        <v>2167209</v>
      </c>
      <c r="X255" s="95"/>
      <c r="Y255" s="46">
        <f>IF(W255=0,0,IF(ISNONTEXT(Z255),W255/$BJ255,W255/BR255))</f>
        <v>295.98593280524449</v>
      </c>
      <c r="Z255" s="95" t="s">
        <v>357</v>
      </c>
      <c r="AA255" s="47">
        <f>IF(Y$255,Y255/Y$255*100,0)</f>
        <v>100</v>
      </c>
      <c r="AB255" s="95"/>
      <c r="AC255" s="95"/>
      <c r="AD255" s="45">
        <f>SUM(AD217:AD253)</f>
        <v>1236107</v>
      </c>
      <c r="AE255" s="95"/>
      <c r="AF255" s="46">
        <f>IF(AD255=0,0,IF(ISNONTEXT(AG255),AD255/$BJ255,AD255/BT255))</f>
        <v>168.82095055995629</v>
      </c>
      <c r="AG255" s="95" t="s">
        <v>357</v>
      </c>
      <c r="AH255" s="47">
        <f>IF(AF$255,AF255/AF$255*100,0)</f>
        <v>100</v>
      </c>
      <c r="AI255" s="95"/>
      <c r="AJ255" s="45">
        <f>SUM(AJ217:AJ253)</f>
        <v>0</v>
      </c>
      <c r="AK255" s="95"/>
      <c r="AL255" s="46">
        <f>IF(AJ255=0,0,IF(ISNONTEXT(AM255),AJ255/$BJ255,AJ255/BV255))</f>
        <v>0</v>
      </c>
      <c r="AM255" s="95"/>
      <c r="AN255" s="47">
        <f>IF(AL$255,AL255/AL$255*100,0)</f>
        <v>0</v>
      </c>
      <c r="AO255" s="95"/>
      <c r="AP255" s="45">
        <f>SUM(AP217:AP253)</f>
        <v>21720865</v>
      </c>
      <c r="AQ255" s="95"/>
      <c r="AR255" s="45">
        <f>SUM(AR217:AR253)</f>
        <v>11547702</v>
      </c>
      <c r="AS255" s="95"/>
      <c r="AT255" s="47">
        <f>IF($AP255,AR255/$AP255*100,0)</f>
        <v>53.164098206954471</v>
      </c>
      <c r="AU255" s="95"/>
      <c r="AV255" s="45">
        <f>SUM(AV217:AV253)</f>
        <v>2868060</v>
      </c>
      <c r="AW255" s="95"/>
      <c r="AX255" s="47">
        <f>IF($AP255,AV255/$AP255*100,0)</f>
        <v>13.20417027590752</v>
      </c>
      <c r="AY255" s="95"/>
      <c r="AZ255" s="45">
        <f>SUM(AZ217:AZ253)</f>
        <v>0</v>
      </c>
      <c r="BA255" s="95"/>
      <c r="BB255" s="47">
        <f>IF($AP255,AZ255/$AP255*100,0)</f>
        <v>0</v>
      </c>
      <c r="BC255" s="95"/>
      <c r="BD255" s="45">
        <f>SUM(BD217:BD253)</f>
        <v>119978</v>
      </c>
      <c r="BE255" s="95"/>
      <c r="BF255" s="45">
        <f>SUM(BF217:BF253)</f>
        <v>728</v>
      </c>
      <c r="BG255" s="95"/>
      <c r="BH255" s="97">
        <f>BH253</f>
        <v>38</v>
      </c>
      <c r="BI255" s="95"/>
      <c r="BJ255" s="251">
        <f>SUM(BJ217:BJ253)</f>
        <v>348591</v>
      </c>
      <c r="BK255" s="95"/>
      <c r="BL255" s="44">
        <f>SUM(BL217:BL253)</f>
        <v>7322</v>
      </c>
      <c r="BM255" s="95"/>
      <c r="BN255" s="44">
        <f>SUM(BN217:BN253)</f>
        <v>7322</v>
      </c>
      <c r="BO255" s="95"/>
      <c r="BP255" s="44">
        <f>SUM(BP217:BP253)</f>
        <v>7322</v>
      </c>
      <c r="BQ255" s="95"/>
      <c r="BR255" s="44">
        <f>SUM(BR217:BR253)</f>
        <v>7322</v>
      </c>
      <c r="BS255" s="95"/>
      <c r="BT255" s="44">
        <f>SUM(BT217:BT253)</f>
        <v>7322</v>
      </c>
      <c r="BU255" s="95"/>
      <c r="BV255" s="44">
        <f>SUM(BV217:BV253)</f>
        <v>0</v>
      </c>
    </row>
    <row r="256" spans="1:74" ht="8.85" customHeight="1" x14ac:dyDescent="0.25">
      <c r="A256" s="95"/>
      <c r="B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Q256" s="95"/>
      <c r="AR256" s="95"/>
      <c r="AS256" s="95"/>
      <c r="AT256" s="107"/>
      <c r="AU256" s="95"/>
      <c r="AV256" s="95"/>
      <c r="AW256" s="95"/>
      <c r="AX256" s="107"/>
      <c r="AY256" s="95"/>
      <c r="AZ256" s="95"/>
      <c r="BA256" s="95"/>
      <c r="BB256" s="107"/>
      <c r="BC256" s="95"/>
      <c r="BD256" s="95"/>
      <c r="BE256" s="95"/>
      <c r="BG256" s="95"/>
      <c r="BH256" s="95"/>
      <c r="BI256" s="95"/>
      <c r="BJ256" s="95"/>
      <c r="BK256" s="95"/>
      <c r="BL256" s="50"/>
      <c r="BM256" s="95"/>
      <c r="BN256" s="50"/>
      <c r="BO256" s="95"/>
      <c r="BP256" s="50"/>
      <c r="BQ256" s="95"/>
      <c r="BR256" s="50"/>
      <c r="BS256" s="95"/>
      <c r="BT256" s="50"/>
      <c r="BU256" s="95"/>
      <c r="BV256" s="50"/>
    </row>
    <row r="257" spans="1:74" ht="12" thickBot="1" x14ac:dyDescent="0.3">
      <c r="A257" s="108">
        <f>(A53+A195+A255)</f>
        <v>170</v>
      </c>
      <c r="B257" s="95"/>
      <c r="C257" s="91" t="s">
        <v>247</v>
      </c>
      <c r="D257" s="95"/>
      <c r="E257" s="51">
        <f>(E53+E195+E255)</f>
        <v>14513904755</v>
      </c>
      <c r="F257" s="95"/>
      <c r="G257" s="46">
        <f>(E257/$BJ257)</f>
        <v>1673.9540492330716</v>
      </c>
      <c r="H257" s="95"/>
      <c r="I257" s="47"/>
      <c r="J257" s="95"/>
      <c r="K257" s="51">
        <f>(K53+K195+K255)</f>
        <v>1003136607</v>
      </c>
      <c r="L257" s="95"/>
      <c r="M257" s="46">
        <f>(K257/$BJ257)</f>
        <v>115.69626599920281</v>
      </c>
      <c r="N257" s="95"/>
      <c r="O257" s="47"/>
      <c r="P257" s="95"/>
      <c r="Q257" s="51">
        <f>(Q53+Q195+Q255)</f>
        <v>1003507741</v>
      </c>
      <c r="R257" s="95"/>
      <c r="S257" s="46">
        <f>(Q257/$BJ257)</f>
        <v>115.73907055611531</v>
      </c>
      <c r="T257" s="95"/>
      <c r="U257" s="47"/>
      <c r="V257" s="95"/>
      <c r="W257" s="51">
        <f>(W53+W195+W255)</f>
        <v>1958427243</v>
      </c>
      <c r="X257" s="95"/>
      <c r="Y257" s="46">
        <f>(W257/$BJ257)</f>
        <v>225.87424052227155</v>
      </c>
      <c r="Z257" s="95"/>
      <c r="AA257" s="47"/>
      <c r="AB257" s="95"/>
      <c r="AC257" s="95"/>
      <c r="AD257" s="51">
        <f>(AD53+AD195+AD255)</f>
        <v>862190445</v>
      </c>
      <c r="AE257" s="95"/>
      <c r="AF257" s="46">
        <f>(AD257/$BJ257)</f>
        <v>99.440309894593483</v>
      </c>
      <c r="AG257" s="95"/>
      <c r="AH257" s="47"/>
      <c r="AI257" s="95"/>
      <c r="AJ257" s="51">
        <f>(AJ53+AJ195+AJ255)</f>
        <v>5772836</v>
      </c>
      <c r="AK257" s="95"/>
      <c r="AL257" s="46">
        <f>(AJ257/$BJ257)</f>
        <v>0.665807193920672</v>
      </c>
      <c r="AM257" s="95"/>
      <c r="AN257" s="47"/>
      <c r="AO257" s="95"/>
      <c r="AP257" s="51">
        <f>(AP53+AP195+AP255)</f>
        <v>19346939627</v>
      </c>
      <c r="AQ257" s="95"/>
      <c r="AR257" s="51">
        <f>(AR53+AR195+AR255)</f>
        <v>7860758645</v>
      </c>
      <c r="AS257" s="95"/>
      <c r="AT257" s="47">
        <f>IF($AP257,AR257/$AP257*100,0)</f>
        <v>40.63050175661769</v>
      </c>
      <c r="AU257" s="95"/>
      <c r="AV257" s="51">
        <f>(AV53+AV195+AV255)</f>
        <v>2152101352</v>
      </c>
      <c r="AW257" s="95"/>
      <c r="AX257" s="47">
        <f>IF($AP257,AV257/$AP257*100,0)</f>
        <v>11.123730127304439</v>
      </c>
      <c r="AY257" s="95"/>
      <c r="AZ257" s="51">
        <f>(AZ53+AZ195+AZ255)</f>
        <v>149998233</v>
      </c>
      <c r="BA257" s="95"/>
      <c r="BB257" s="47">
        <f>IF($AP257,AZ257/$AP257*100,0)</f>
        <v>0.77530728834583762</v>
      </c>
      <c r="BC257" s="95"/>
      <c r="BD257" s="51">
        <f>(BD53+BD195+BD255)</f>
        <v>186247421</v>
      </c>
      <c r="BE257" s="95"/>
      <c r="BF257" s="51">
        <f>(BF53+BF195+BF255)</f>
        <v>799614</v>
      </c>
      <c r="BG257" s="95"/>
      <c r="BH257" s="108">
        <f>(BH53+BH195+BH255)</f>
        <v>171</v>
      </c>
      <c r="BI257" s="95"/>
      <c r="BJ257" s="252">
        <f>(BJ53+BJ195+BJ255)</f>
        <v>8670432</v>
      </c>
      <c r="BK257" s="95"/>
      <c r="BL257" s="52">
        <f>(BL53+BL195+BL255)</f>
        <v>8329163</v>
      </c>
      <c r="BM257" s="96"/>
      <c r="BN257" s="52">
        <f>(BN53+BN195+BN255)</f>
        <v>8329163</v>
      </c>
      <c r="BO257" s="96"/>
      <c r="BP257" s="52">
        <f>(BP53+BP195+BP255)</f>
        <v>8321684</v>
      </c>
      <c r="BQ257" s="96"/>
      <c r="BR257" s="52">
        <f>(BR53+BR195+BR255)</f>
        <v>8329163</v>
      </c>
      <c r="BS257" s="96"/>
      <c r="BT257" s="52">
        <f>(BT53+BT195+BT255)</f>
        <v>8329163</v>
      </c>
      <c r="BU257" s="96"/>
      <c r="BV257" s="52">
        <f>(BV53+BV195+BV255)</f>
        <v>3878945</v>
      </c>
    </row>
    <row r="258" spans="1:74" ht="8.85" customHeight="1" thickTop="1" x14ac:dyDescent="0.25">
      <c r="A258" s="95"/>
      <c r="B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c r="BG258" s="95"/>
      <c r="BH258" s="95"/>
      <c r="BI258" s="95"/>
      <c r="BJ258" s="95"/>
      <c r="BK258" s="95"/>
      <c r="BL258" s="95"/>
      <c r="BM258" s="95"/>
      <c r="BN258" s="95"/>
      <c r="BO258" s="95"/>
      <c r="BP258" s="95"/>
      <c r="BQ258" s="95"/>
      <c r="BR258" s="95"/>
      <c r="BS258" s="95"/>
      <c r="BT258" s="95"/>
      <c r="BU258" s="95"/>
      <c r="BV258" s="95"/>
    </row>
    <row r="259" spans="1:74" ht="8.85" customHeight="1" x14ac:dyDescent="0.25">
      <c r="A259" s="95"/>
      <c r="B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c r="BS259" s="95"/>
      <c r="BT259" s="95"/>
      <c r="BU259" s="95"/>
      <c r="BV259" s="95"/>
    </row>
    <row r="260" spans="1:74" ht="12.2" customHeight="1" x14ac:dyDescent="0.25">
      <c r="A260" s="95"/>
      <c r="B260" s="95"/>
      <c r="C260" s="83" t="s">
        <v>248</v>
      </c>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c r="BS260" s="95"/>
      <c r="BT260" s="95"/>
      <c r="BU260" s="95"/>
      <c r="BV260" s="95"/>
    </row>
    <row r="261" spans="1:74" ht="6.2" customHeight="1" x14ac:dyDescent="0.25">
      <c r="A261" s="95"/>
      <c r="B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c r="BS261" s="95"/>
      <c r="BT261" s="95"/>
      <c r="BU261" s="95"/>
      <c r="BV261" s="95"/>
    </row>
    <row r="262" spans="1:74" ht="8.85" customHeight="1" x14ac:dyDescent="0.25">
      <c r="A262" s="95"/>
      <c r="B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c r="BS262" s="95"/>
      <c r="BT262" s="95"/>
      <c r="BU262" s="95"/>
      <c r="BV262" s="95"/>
    </row>
    <row r="263" spans="1:74" ht="8.85" customHeight="1" x14ac:dyDescent="0.25">
      <c r="A263" s="95"/>
      <c r="B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c r="BS263" s="95"/>
      <c r="BT263" s="95"/>
      <c r="BU263" s="95"/>
      <c r="BV263" s="95"/>
    </row>
    <row r="264" spans="1:74" ht="8.85" customHeight="1" x14ac:dyDescent="0.25">
      <c r="A264" s="95"/>
      <c r="B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c r="BS264" s="95"/>
      <c r="BT264" s="95"/>
      <c r="BU264" s="95"/>
      <c r="BV264" s="95"/>
    </row>
    <row r="265" spans="1:74" ht="8.85" customHeight="1" x14ac:dyDescent="0.25">
      <c r="A265" s="95"/>
      <c r="B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c r="BU265" s="95"/>
      <c r="BV265" s="95"/>
    </row>
    <row r="266" spans="1:74" ht="8.85" customHeight="1" x14ac:dyDescent="0.25">
      <c r="A266" s="95"/>
      <c r="B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c r="BU266" s="95"/>
      <c r="BV266" s="95"/>
    </row>
    <row r="267" spans="1:74" ht="8.85" customHeight="1" x14ac:dyDescent="0.25">
      <c r="A267" s="95"/>
      <c r="B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c r="BS267" s="95"/>
      <c r="BT267" s="95"/>
      <c r="BU267" s="95"/>
      <c r="BV267" s="95"/>
    </row>
    <row r="268" spans="1:74" ht="7.7" customHeight="1" x14ac:dyDescent="0.25">
      <c r="A268" s="95"/>
      <c r="B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c r="BS268" s="95"/>
      <c r="BT268" s="95"/>
      <c r="BU268" s="95"/>
      <c r="BV268" s="95"/>
    </row>
    <row r="269" spans="1:74" ht="8.85" hidden="1" customHeight="1" x14ac:dyDescent="0.25">
      <c r="A269" s="95"/>
      <c r="B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T269" s="95"/>
      <c r="BU269" s="95"/>
      <c r="BV269" s="95"/>
    </row>
    <row r="270" spans="1:74" ht="3" hidden="1" customHeight="1" x14ac:dyDescent="0.25">
      <c r="A270" s="95"/>
      <c r="B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5"/>
      <c r="BL270" s="95"/>
      <c r="BM270" s="95"/>
      <c r="BN270" s="95"/>
      <c r="BO270" s="95"/>
      <c r="BP270" s="95"/>
      <c r="BQ270" s="95"/>
      <c r="BR270" s="95"/>
      <c r="BS270" s="95"/>
      <c r="BT270" s="95"/>
      <c r="BU270" s="95"/>
      <c r="BV270" s="95"/>
    </row>
    <row r="271" spans="1:74" ht="4.1500000000000004" hidden="1" customHeight="1" x14ac:dyDescent="0.25">
      <c r="A271" s="95"/>
      <c r="B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c r="BU271" s="95"/>
      <c r="BV271" s="95"/>
    </row>
    <row r="272" spans="1:74" ht="8.85" hidden="1" customHeight="1" x14ac:dyDescent="0.25">
      <c r="A272" s="95"/>
      <c r="B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T272" s="95"/>
      <c r="BU272" s="95"/>
      <c r="BV272" s="95"/>
    </row>
    <row r="273" spans="1:74" ht="8.85" customHeight="1" x14ac:dyDescent="0.25">
      <c r="A273" s="95"/>
      <c r="B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c r="BS273" s="95"/>
      <c r="BT273" s="95"/>
      <c r="BU273" s="95"/>
      <c r="BV273" s="95"/>
    </row>
    <row r="274" spans="1:74" s="80" customFormat="1" ht="13.7" customHeight="1" x14ac:dyDescent="0.25">
      <c r="A274" s="247"/>
      <c r="BH274" s="237"/>
    </row>
  </sheetData>
  <printOptions gridLinesSet="0"/>
  <pageMargins left="3.75" right="0.25" top="0.5" bottom="0.25" header="0" footer="0"/>
  <pageSetup paperSize="17" pageOrder="overThenDown" orientation="landscape" r:id="rId1"/>
  <headerFooter alignWithMargins="0"/>
  <rowBreaks count="3" manualBreakCount="3">
    <brk id="68" max="59" man="1"/>
    <brk id="135" max="59" man="1"/>
    <brk id="203" max="59" man="1"/>
  </rowBreaks>
  <colBreaks count="1" manualBreakCount="1">
    <brk id="28" max="30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1FB68-6616-4068-B9DB-75CAEF88E0A1}">
  <sheetPr transitionEvaluation="1" transitionEntry="1"/>
  <dimension ref="A1:AV272"/>
  <sheetViews>
    <sheetView showGridLines="0" zoomScale="120" zoomScaleNormal="120" workbookViewId="0">
      <pane xSplit="3" ySplit="13" topLeftCell="D14" activePane="bottomRight" state="frozen"/>
      <selection pane="topRight"/>
      <selection pane="bottomLeft"/>
      <selection pane="bottomRight"/>
    </sheetView>
  </sheetViews>
  <sheetFormatPr defaultColWidth="12.7109375" defaultRowHeight="9.75" customHeight="1" x14ac:dyDescent="0.25"/>
  <cols>
    <col min="1" max="1" width="5" style="83" customWidth="1"/>
    <col min="2" max="2" width="1.5703125" style="83" customWidth="1"/>
    <col min="3" max="3" width="11.7109375" style="83" customWidth="1"/>
    <col min="4" max="4" width="1.5703125" style="83" customWidth="1"/>
    <col min="5" max="5" width="14.42578125" style="83" customWidth="1"/>
    <col min="6" max="6" width="1.5703125" style="83" customWidth="1"/>
    <col min="7" max="7" width="12.7109375" style="83" customWidth="1"/>
    <col min="8" max="8" width="1.5703125" style="83" customWidth="1"/>
    <col min="9" max="9" width="12.7109375" style="83" customWidth="1"/>
    <col min="10" max="10" width="1.5703125" style="83" customWidth="1"/>
    <col min="11" max="11" width="14.42578125" style="83" customWidth="1"/>
    <col min="12" max="12" width="1.5703125" style="83" customWidth="1"/>
    <col min="13" max="13" width="12.7109375" style="83" customWidth="1"/>
    <col min="14" max="14" width="1.5703125" style="83" customWidth="1"/>
    <col min="15" max="15" width="12.7109375" style="83" customWidth="1"/>
    <col min="16" max="16" width="1.5703125" style="83" customWidth="1"/>
    <col min="17" max="17" width="14.42578125" style="83" customWidth="1"/>
    <col min="18" max="18" width="1.5703125" style="83" customWidth="1"/>
    <col min="19" max="19" width="12.7109375" style="83" customWidth="1"/>
    <col min="20" max="20" width="1.5703125" style="83" customWidth="1"/>
    <col min="21" max="21" width="12.7109375" style="83" customWidth="1"/>
    <col min="22" max="22" width="1.5703125" style="83" customWidth="1"/>
    <col min="23" max="23" width="16.140625" style="83" customWidth="1"/>
    <col min="24" max="25" width="1.5703125" style="83" customWidth="1"/>
    <col min="26" max="26" width="14.42578125" style="83" customWidth="1"/>
    <col min="27" max="27" width="2.42578125" style="83" customWidth="1"/>
    <col min="28" max="28" width="12.7109375" style="83" customWidth="1"/>
    <col min="29" max="29" width="3.28515625" style="83" customWidth="1"/>
    <col min="30" max="30" width="14.42578125" style="83" customWidth="1"/>
    <col min="31" max="31" width="2.42578125" style="83" customWidth="1"/>
    <col min="32" max="32" width="12.7109375" style="83" customWidth="1"/>
    <col min="33" max="33" width="3.28515625" style="83" customWidth="1"/>
    <col min="34" max="34" width="12.7109375" style="83" customWidth="1"/>
    <col min="35" max="35" width="2.42578125" style="83" customWidth="1"/>
    <col min="36" max="36" width="12.7109375" style="83" customWidth="1"/>
    <col min="37" max="37" width="3.28515625" style="83" customWidth="1"/>
    <col min="38" max="38" width="14.42578125" style="83" customWidth="1"/>
    <col min="39" max="39" width="3.28515625" style="83" customWidth="1"/>
    <col min="40" max="40" width="5" style="83" customWidth="1"/>
    <col min="41" max="41" width="15.140625" style="83" customWidth="1"/>
    <col min="42" max="42" width="8.42578125" style="83" hidden="1" customWidth="1"/>
    <col min="43" max="43" width="1.5703125" style="83" hidden="1" customWidth="1"/>
    <col min="44" max="44" width="12.7109375" style="83" hidden="1" customWidth="1"/>
    <col min="45" max="45" width="1.5703125" style="83" hidden="1" customWidth="1"/>
    <col min="46" max="46" width="12.7109375" style="83" hidden="1" customWidth="1"/>
    <col min="47" max="47" width="1.5703125" style="83" hidden="1" customWidth="1"/>
    <col min="48" max="48" width="12.7109375" style="83" hidden="1" customWidth="1"/>
    <col min="49" max="256" width="12.7109375" style="83"/>
    <col min="257" max="257" width="5" style="83" customWidth="1"/>
    <col min="258" max="258" width="1.5703125" style="83" customWidth="1"/>
    <col min="259" max="259" width="19.5703125" style="83" customWidth="1"/>
    <col min="260" max="260" width="1.5703125" style="83" customWidth="1"/>
    <col min="261" max="261" width="14.42578125" style="83" customWidth="1"/>
    <col min="262" max="262" width="1.5703125" style="83" customWidth="1"/>
    <col min="263" max="263" width="12.7109375" style="83"/>
    <col min="264" max="264" width="1.5703125" style="83" customWidth="1"/>
    <col min="265" max="265" width="12.7109375" style="83"/>
    <col min="266" max="266" width="1.5703125" style="83" customWidth="1"/>
    <col min="267" max="267" width="14.42578125" style="83" customWidth="1"/>
    <col min="268" max="268" width="1.5703125" style="83" customWidth="1"/>
    <col min="269" max="269" width="12.7109375" style="83"/>
    <col min="270" max="270" width="1.5703125" style="83" customWidth="1"/>
    <col min="271" max="271" width="12.7109375" style="83"/>
    <col min="272" max="272" width="1.5703125" style="83" customWidth="1"/>
    <col min="273" max="273" width="14.42578125" style="83" customWidth="1"/>
    <col min="274" max="274" width="1.5703125" style="83" customWidth="1"/>
    <col min="275" max="275" width="12.7109375" style="83"/>
    <col min="276" max="276" width="1.5703125" style="83" customWidth="1"/>
    <col min="277" max="277" width="12.7109375" style="83"/>
    <col min="278" max="278" width="1.5703125" style="83" customWidth="1"/>
    <col min="279" max="279" width="16.140625" style="83" customWidth="1"/>
    <col min="280" max="281" width="1.5703125" style="83" customWidth="1"/>
    <col min="282" max="282" width="14.42578125" style="83" customWidth="1"/>
    <col min="283" max="283" width="2.42578125" style="83" customWidth="1"/>
    <col min="284" max="284" width="12.7109375" style="83"/>
    <col min="285" max="285" width="3.28515625" style="83" customWidth="1"/>
    <col min="286" max="286" width="14.42578125" style="83" customWidth="1"/>
    <col min="287" max="287" width="2.42578125" style="83" customWidth="1"/>
    <col min="288" max="288" width="12.7109375" style="83"/>
    <col min="289" max="289" width="3.28515625" style="83" customWidth="1"/>
    <col min="290" max="290" width="12.7109375" style="83"/>
    <col min="291" max="291" width="2.42578125" style="83" customWidth="1"/>
    <col min="292" max="292" width="12.7109375" style="83"/>
    <col min="293" max="293" width="3.28515625" style="83" customWidth="1"/>
    <col min="294" max="294" width="14.42578125" style="83" customWidth="1"/>
    <col min="295" max="295" width="3.28515625" style="83" customWidth="1"/>
    <col min="296" max="296" width="5" style="83" customWidth="1"/>
    <col min="297" max="297" width="15.140625" style="83" customWidth="1"/>
    <col min="298" max="298" width="8.42578125" style="83" customWidth="1"/>
    <col min="299" max="299" width="1.5703125" style="83" customWidth="1"/>
    <col min="300" max="300" width="12.7109375" style="83"/>
    <col min="301" max="301" width="1.5703125" style="83" customWidth="1"/>
    <col min="302" max="302" width="12.7109375" style="83"/>
    <col min="303" max="303" width="1.5703125" style="83" customWidth="1"/>
    <col min="304" max="512" width="12.7109375" style="83"/>
    <col min="513" max="513" width="5" style="83" customWidth="1"/>
    <col min="514" max="514" width="1.5703125" style="83" customWidth="1"/>
    <col min="515" max="515" width="19.5703125" style="83" customWidth="1"/>
    <col min="516" max="516" width="1.5703125" style="83" customWidth="1"/>
    <col min="517" max="517" width="14.42578125" style="83" customWidth="1"/>
    <col min="518" max="518" width="1.5703125" style="83" customWidth="1"/>
    <col min="519" max="519" width="12.7109375" style="83"/>
    <col min="520" max="520" width="1.5703125" style="83" customWidth="1"/>
    <col min="521" max="521" width="12.7109375" style="83"/>
    <col min="522" max="522" width="1.5703125" style="83" customWidth="1"/>
    <col min="523" max="523" width="14.42578125" style="83" customWidth="1"/>
    <col min="524" max="524" width="1.5703125" style="83" customWidth="1"/>
    <col min="525" max="525" width="12.7109375" style="83"/>
    <col min="526" max="526" width="1.5703125" style="83" customWidth="1"/>
    <col min="527" max="527" width="12.7109375" style="83"/>
    <col min="528" max="528" width="1.5703125" style="83" customWidth="1"/>
    <col min="529" max="529" width="14.42578125" style="83" customWidth="1"/>
    <col min="530" max="530" width="1.5703125" style="83" customWidth="1"/>
    <col min="531" max="531" width="12.7109375" style="83"/>
    <col min="532" max="532" width="1.5703125" style="83" customWidth="1"/>
    <col min="533" max="533" width="12.7109375" style="83"/>
    <col min="534" max="534" width="1.5703125" style="83" customWidth="1"/>
    <col min="535" max="535" width="16.140625" style="83" customWidth="1"/>
    <col min="536" max="537" width="1.5703125" style="83" customWidth="1"/>
    <col min="538" max="538" width="14.42578125" style="83" customWidth="1"/>
    <col min="539" max="539" width="2.42578125" style="83" customWidth="1"/>
    <col min="540" max="540" width="12.7109375" style="83"/>
    <col min="541" max="541" width="3.28515625" style="83" customWidth="1"/>
    <col min="542" max="542" width="14.42578125" style="83" customWidth="1"/>
    <col min="543" max="543" width="2.42578125" style="83" customWidth="1"/>
    <col min="544" max="544" width="12.7109375" style="83"/>
    <col min="545" max="545" width="3.28515625" style="83" customWidth="1"/>
    <col min="546" max="546" width="12.7109375" style="83"/>
    <col min="547" max="547" width="2.42578125" style="83" customWidth="1"/>
    <col min="548" max="548" width="12.7109375" style="83"/>
    <col min="549" max="549" width="3.28515625" style="83" customWidth="1"/>
    <col min="550" max="550" width="14.42578125" style="83" customWidth="1"/>
    <col min="551" max="551" width="3.28515625" style="83" customWidth="1"/>
    <col min="552" max="552" width="5" style="83" customWidth="1"/>
    <col min="553" max="553" width="15.140625" style="83" customWidth="1"/>
    <col min="554" max="554" width="8.42578125" style="83" customWidth="1"/>
    <col min="555" max="555" width="1.5703125" style="83" customWidth="1"/>
    <col min="556" max="556" width="12.7109375" style="83"/>
    <col min="557" max="557" width="1.5703125" style="83" customWidth="1"/>
    <col min="558" max="558" width="12.7109375" style="83"/>
    <col min="559" max="559" width="1.5703125" style="83" customWidth="1"/>
    <col min="560" max="768" width="12.7109375" style="83"/>
    <col min="769" max="769" width="5" style="83" customWidth="1"/>
    <col min="770" max="770" width="1.5703125" style="83" customWidth="1"/>
    <col min="771" max="771" width="19.5703125" style="83" customWidth="1"/>
    <col min="772" max="772" width="1.5703125" style="83" customWidth="1"/>
    <col min="773" max="773" width="14.42578125" style="83" customWidth="1"/>
    <col min="774" max="774" width="1.5703125" style="83" customWidth="1"/>
    <col min="775" max="775" width="12.7109375" style="83"/>
    <col min="776" max="776" width="1.5703125" style="83" customWidth="1"/>
    <col min="777" max="777" width="12.7109375" style="83"/>
    <col min="778" max="778" width="1.5703125" style="83" customWidth="1"/>
    <col min="779" max="779" width="14.42578125" style="83" customWidth="1"/>
    <col min="780" max="780" width="1.5703125" style="83" customWidth="1"/>
    <col min="781" max="781" width="12.7109375" style="83"/>
    <col min="782" max="782" width="1.5703125" style="83" customWidth="1"/>
    <col min="783" max="783" width="12.7109375" style="83"/>
    <col min="784" max="784" width="1.5703125" style="83" customWidth="1"/>
    <col min="785" max="785" width="14.42578125" style="83" customWidth="1"/>
    <col min="786" max="786" width="1.5703125" style="83" customWidth="1"/>
    <col min="787" max="787" width="12.7109375" style="83"/>
    <col min="788" max="788" width="1.5703125" style="83" customWidth="1"/>
    <col min="789" max="789" width="12.7109375" style="83"/>
    <col min="790" max="790" width="1.5703125" style="83" customWidth="1"/>
    <col min="791" max="791" width="16.140625" style="83" customWidth="1"/>
    <col min="792" max="793" width="1.5703125" style="83" customWidth="1"/>
    <col min="794" max="794" width="14.42578125" style="83" customWidth="1"/>
    <col min="795" max="795" width="2.42578125" style="83" customWidth="1"/>
    <col min="796" max="796" width="12.7109375" style="83"/>
    <col min="797" max="797" width="3.28515625" style="83" customWidth="1"/>
    <col min="798" max="798" width="14.42578125" style="83" customWidth="1"/>
    <col min="799" max="799" width="2.42578125" style="83" customWidth="1"/>
    <col min="800" max="800" width="12.7109375" style="83"/>
    <col min="801" max="801" width="3.28515625" style="83" customWidth="1"/>
    <col min="802" max="802" width="12.7109375" style="83"/>
    <col min="803" max="803" width="2.42578125" style="83" customWidth="1"/>
    <col min="804" max="804" width="12.7109375" style="83"/>
    <col min="805" max="805" width="3.28515625" style="83" customWidth="1"/>
    <col min="806" max="806" width="14.42578125" style="83" customWidth="1"/>
    <col min="807" max="807" width="3.28515625" style="83" customWidth="1"/>
    <col min="808" max="808" width="5" style="83" customWidth="1"/>
    <col min="809" max="809" width="15.140625" style="83" customWidth="1"/>
    <col min="810" max="810" width="8.42578125" style="83" customWidth="1"/>
    <col min="811" max="811" width="1.5703125" style="83" customWidth="1"/>
    <col min="812" max="812" width="12.7109375" style="83"/>
    <col min="813" max="813" width="1.5703125" style="83" customWidth="1"/>
    <col min="814" max="814" width="12.7109375" style="83"/>
    <col min="815" max="815" width="1.5703125" style="83" customWidth="1"/>
    <col min="816" max="1024" width="12.7109375" style="83"/>
    <col min="1025" max="1025" width="5" style="83" customWidth="1"/>
    <col min="1026" max="1026" width="1.5703125" style="83" customWidth="1"/>
    <col min="1027" max="1027" width="19.5703125" style="83" customWidth="1"/>
    <col min="1028" max="1028" width="1.5703125" style="83" customWidth="1"/>
    <col min="1029" max="1029" width="14.42578125" style="83" customWidth="1"/>
    <col min="1030" max="1030" width="1.5703125" style="83" customWidth="1"/>
    <col min="1031" max="1031" width="12.7109375" style="83"/>
    <col min="1032" max="1032" width="1.5703125" style="83" customWidth="1"/>
    <col min="1033" max="1033" width="12.7109375" style="83"/>
    <col min="1034" max="1034" width="1.5703125" style="83" customWidth="1"/>
    <col min="1035" max="1035" width="14.42578125" style="83" customWidth="1"/>
    <col min="1036" max="1036" width="1.5703125" style="83" customWidth="1"/>
    <col min="1037" max="1037" width="12.7109375" style="83"/>
    <col min="1038" max="1038" width="1.5703125" style="83" customWidth="1"/>
    <col min="1039" max="1039" width="12.7109375" style="83"/>
    <col min="1040" max="1040" width="1.5703125" style="83" customWidth="1"/>
    <col min="1041" max="1041" width="14.42578125" style="83" customWidth="1"/>
    <col min="1042" max="1042" width="1.5703125" style="83" customWidth="1"/>
    <col min="1043" max="1043" width="12.7109375" style="83"/>
    <col min="1044" max="1044" width="1.5703125" style="83" customWidth="1"/>
    <col min="1045" max="1045" width="12.7109375" style="83"/>
    <col min="1046" max="1046" width="1.5703125" style="83" customWidth="1"/>
    <col min="1047" max="1047" width="16.140625" style="83" customWidth="1"/>
    <col min="1048" max="1049" width="1.5703125" style="83" customWidth="1"/>
    <col min="1050" max="1050" width="14.42578125" style="83" customWidth="1"/>
    <col min="1051" max="1051" width="2.42578125" style="83" customWidth="1"/>
    <col min="1052" max="1052" width="12.7109375" style="83"/>
    <col min="1053" max="1053" width="3.28515625" style="83" customWidth="1"/>
    <col min="1054" max="1054" width="14.42578125" style="83" customWidth="1"/>
    <col min="1055" max="1055" width="2.42578125" style="83" customWidth="1"/>
    <col min="1056" max="1056" width="12.7109375" style="83"/>
    <col min="1057" max="1057" width="3.28515625" style="83" customWidth="1"/>
    <col min="1058" max="1058" width="12.7109375" style="83"/>
    <col min="1059" max="1059" width="2.42578125" style="83" customWidth="1"/>
    <col min="1060" max="1060" width="12.7109375" style="83"/>
    <col min="1061" max="1061" width="3.28515625" style="83" customWidth="1"/>
    <col min="1062" max="1062" width="14.42578125" style="83" customWidth="1"/>
    <col min="1063" max="1063" width="3.28515625" style="83" customWidth="1"/>
    <col min="1064" max="1064" width="5" style="83" customWidth="1"/>
    <col min="1065" max="1065" width="15.140625" style="83" customWidth="1"/>
    <col min="1066" max="1066" width="8.42578125" style="83" customWidth="1"/>
    <col min="1067" max="1067" width="1.5703125" style="83" customWidth="1"/>
    <col min="1068" max="1068" width="12.7109375" style="83"/>
    <col min="1069" max="1069" width="1.5703125" style="83" customWidth="1"/>
    <col min="1070" max="1070" width="12.7109375" style="83"/>
    <col min="1071" max="1071" width="1.5703125" style="83" customWidth="1"/>
    <col min="1072" max="1280" width="12.7109375" style="83"/>
    <col min="1281" max="1281" width="5" style="83" customWidth="1"/>
    <col min="1282" max="1282" width="1.5703125" style="83" customWidth="1"/>
    <col min="1283" max="1283" width="19.5703125" style="83" customWidth="1"/>
    <col min="1284" max="1284" width="1.5703125" style="83" customWidth="1"/>
    <col min="1285" max="1285" width="14.42578125" style="83" customWidth="1"/>
    <col min="1286" max="1286" width="1.5703125" style="83" customWidth="1"/>
    <col min="1287" max="1287" width="12.7109375" style="83"/>
    <col min="1288" max="1288" width="1.5703125" style="83" customWidth="1"/>
    <col min="1289" max="1289" width="12.7109375" style="83"/>
    <col min="1290" max="1290" width="1.5703125" style="83" customWidth="1"/>
    <col min="1291" max="1291" width="14.42578125" style="83" customWidth="1"/>
    <col min="1292" max="1292" width="1.5703125" style="83" customWidth="1"/>
    <col min="1293" max="1293" width="12.7109375" style="83"/>
    <col min="1294" max="1294" width="1.5703125" style="83" customWidth="1"/>
    <col min="1295" max="1295" width="12.7109375" style="83"/>
    <col min="1296" max="1296" width="1.5703125" style="83" customWidth="1"/>
    <col min="1297" max="1297" width="14.42578125" style="83" customWidth="1"/>
    <col min="1298" max="1298" width="1.5703125" style="83" customWidth="1"/>
    <col min="1299" max="1299" width="12.7109375" style="83"/>
    <col min="1300" max="1300" width="1.5703125" style="83" customWidth="1"/>
    <col min="1301" max="1301" width="12.7109375" style="83"/>
    <col min="1302" max="1302" width="1.5703125" style="83" customWidth="1"/>
    <col min="1303" max="1303" width="16.140625" style="83" customWidth="1"/>
    <col min="1304" max="1305" width="1.5703125" style="83" customWidth="1"/>
    <col min="1306" max="1306" width="14.42578125" style="83" customWidth="1"/>
    <col min="1307" max="1307" width="2.42578125" style="83" customWidth="1"/>
    <col min="1308" max="1308" width="12.7109375" style="83"/>
    <col min="1309" max="1309" width="3.28515625" style="83" customWidth="1"/>
    <col min="1310" max="1310" width="14.42578125" style="83" customWidth="1"/>
    <col min="1311" max="1311" width="2.42578125" style="83" customWidth="1"/>
    <col min="1312" max="1312" width="12.7109375" style="83"/>
    <col min="1313" max="1313" width="3.28515625" style="83" customWidth="1"/>
    <col min="1314" max="1314" width="12.7109375" style="83"/>
    <col min="1315" max="1315" width="2.42578125" style="83" customWidth="1"/>
    <col min="1316" max="1316" width="12.7109375" style="83"/>
    <col min="1317" max="1317" width="3.28515625" style="83" customWidth="1"/>
    <col min="1318" max="1318" width="14.42578125" style="83" customWidth="1"/>
    <col min="1319" max="1319" width="3.28515625" style="83" customWidth="1"/>
    <col min="1320" max="1320" width="5" style="83" customWidth="1"/>
    <col min="1321" max="1321" width="15.140625" style="83" customWidth="1"/>
    <col min="1322" max="1322" width="8.42578125" style="83" customWidth="1"/>
    <col min="1323" max="1323" width="1.5703125" style="83" customWidth="1"/>
    <col min="1324" max="1324" width="12.7109375" style="83"/>
    <col min="1325" max="1325" width="1.5703125" style="83" customWidth="1"/>
    <col min="1326" max="1326" width="12.7109375" style="83"/>
    <col min="1327" max="1327" width="1.5703125" style="83" customWidth="1"/>
    <col min="1328" max="1536" width="12.7109375" style="83"/>
    <col min="1537" max="1537" width="5" style="83" customWidth="1"/>
    <col min="1538" max="1538" width="1.5703125" style="83" customWidth="1"/>
    <col min="1539" max="1539" width="19.5703125" style="83" customWidth="1"/>
    <col min="1540" max="1540" width="1.5703125" style="83" customWidth="1"/>
    <col min="1541" max="1541" width="14.42578125" style="83" customWidth="1"/>
    <col min="1542" max="1542" width="1.5703125" style="83" customWidth="1"/>
    <col min="1543" max="1543" width="12.7109375" style="83"/>
    <col min="1544" max="1544" width="1.5703125" style="83" customWidth="1"/>
    <col min="1545" max="1545" width="12.7109375" style="83"/>
    <col min="1546" max="1546" width="1.5703125" style="83" customWidth="1"/>
    <col min="1547" max="1547" width="14.42578125" style="83" customWidth="1"/>
    <col min="1548" max="1548" width="1.5703125" style="83" customWidth="1"/>
    <col min="1549" max="1549" width="12.7109375" style="83"/>
    <col min="1550" max="1550" width="1.5703125" style="83" customWidth="1"/>
    <col min="1551" max="1551" width="12.7109375" style="83"/>
    <col min="1552" max="1552" width="1.5703125" style="83" customWidth="1"/>
    <col min="1553" max="1553" width="14.42578125" style="83" customWidth="1"/>
    <col min="1554" max="1554" width="1.5703125" style="83" customWidth="1"/>
    <col min="1555" max="1555" width="12.7109375" style="83"/>
    <col min="1556" max="1556" width="1.5703125" style="83" customWidth="1"/>
    <col min="1557" max="1557" width="12.7109375" style="83"/>
    <col min="1558" max="1558" width="1.5703125" style="83" customWidth="1"/>
    <col min="1559" max="1559" width="16.140625" style="83" customWidth="1"/>
    <col min="1560" max="1561" width="1.5703125" style="83" customWidth="1"/>
    <col min="1562" max="1562" width="14.42578125" style="83" customWidth="1"/>
    <col min="1563" max="1563" width="2.42578125" style="83" customWidth="1"/>
    <col min="1564" max="1564" width="12.7109375" style="83"/>
    <col min="1565" max="1565" width="3.28515625" style="83" customWidth="1"/>
    <col min="1566" max="1566" width="14.42578125" style="83" customWidth="1"/>
    <col min="1567" max="1567" width="2.42578125" style="83" customWidth="1"/>
    <col min="1568" max="1568" width="12.7109375" style="83"/>
    <col min="1569" max="1569" width="3.28515625" style="83" customWidth="1"/>
    <col min="1570" max="1570" width="12.7109375" style="83"/>
    <col min="1571" max="1571" width="2.42578125" style="83" customWidth="1"/>
    <col min="1572" max="1572" width="12.7109375" style="83"/>
    <col min="1573" max="1573" width="3.28515625" style="83" customWidth="1"/>
    <col min="1574" max="1574" width="14.42578125" style="83" customWidth="1"/>
    <col min="1575" max="1575" width="3.28515625" style="83" customWidth="1"/>
    <col min="1576" max="1576" width="5" style="83" customWidth="1"/>
    <col min="1577" max="1577" width="15.140625" style="83" customWidth="1"/>
    <col min="1578" max="1578" width="8.42578125" style="83" customWidth="1"/>
    <col min="1579" max="1579" width="1.5703125" style="83" customWidth="1"/>
    <col min="1580" max="1580" width="12.7109375" style="83"/>
    <col min="1581" max="1581" width="1.5703125" style="83" customWidth="1"/>
    <col min="1582" max="1582" width="12.7109375" style="83"/>
    <col min="1583" max="1583" width="1.5703125" style="83" customWidth="1"/>
    <col min="1584" max="1792" width="12.7109375" style="83"/>
    <col min="1793" max="1793" width="5" style="83" customWidth="1"/>
    <col min="1794" max="1794" width="1.5703125" style="83" customWidth="1"/>
    <col min="1795" max="1795" width="19.5703125" style="83" customWidth="1"/>
    <col min="1796" max="1796" width="1.5703125" style="83" customWidth="1"/>
    <col min="1797" max="1797" width="14.42578125" style="83" customWidth="1"/>
    <col min="1798" max="1798" width="1.5703125" style="83" customWidth="1"/>
    <col min="1799" max="1799" width="12.7109375" style="83"/>
    <col min="1800" max="1800" width="1.5703125" style="83" customWidth="1"/>
    <col min="1801" max="1801" width="12.7109375" style="83"/>
    <col min="1802" max="1802" width="1.5703125" style="83" customWidth="1"/>
    <col min="1803" max="1803" width="14.42578125" style="83" customWidth="1"/>
    <col min="1804" max="1804" width="1.5703125" style="83" customWidth="1"/>
    <col min="1805" max="1805" width="12.7109375" style="83"/>
    <col min="1806" max="1806" width="1.5703125" style="83" customWidth="1"/>
    <col min="1807" max="1807" width="12.7109375" style="83"/>
    <col min="1808" max="1808" width="1.5703125" style="83" customWidth="1"/>
    <col min="1809" max="1809" width="14.42578125" style="83" customWidth="1"/>
    <col min="1810" max="1810" width="1.5703125" style="83" customWidth="1"/>
    <col min="1811" max="1811" width="12.7109375" style="83"/>
    <col min="1812" max="1812" width="1.5703125" style="83" customWidth="1"/>
    <col min="1813" max="1813" width="12.7109375" style="83"/>
    <col min="1814" max="1814" width="1.5703125" style="83" customWidth="1"/>
    <col min="1815" max="1815" width="16.140625" style="83" customWidth="1"/>
    <col min="1816" max="1817" width="1.5703125" style="83" customWidth="1"/>
    <col min="1818" max="1818" width="14.42578125" style="83" customWidth="1"/>
    <col min="1819" max="1819" width="2.42578125" style="83" customWidth="1"/>
    <col min="1820" max="1820" width="12.7109375" style="83"/>
    <col min="1821" max="1821" width="3.28515625" style="83" customWidth="1"/>
    <col min="1822" max="1822" width="14.42578125" style="83" customWidth="1"/>
    <col min="1823" max="1823" width="2.42578125" style="83" customWidth="1"/>
    <col min="1824" max="1824" width="12.7109375" style="83"/>
    <col min="1825" max="1825" width="3.28515625" style="83" customWidth="1"/>
    <col min="1826" max="1826" width="12.7109375" style="83"/>
    <col min="1827" max="1827" width="2.42578125" style="83" customWidth="1"/>
    <col min="1828" max="1828" width="12.7109375" style="83"/>
    <col min="1829" max="1829" width="3.28515625" style="83" customWidth="1"/>
    <col min="1830" max="1830" width="14.42578125" style="83" customWidth="1"/>
    <col min="1831" max="1831" width="3.28515625" style="83" customWidth="1"/>
    <col min="1832" max="1832" width="5" style="83" customWidth="1"/>
    <col min="1833" max="1833" width="15.140625" style="83" customWidth="1"/>
    <col min="1834" max="1834" width="8.42578125" style="83" customWidth="1"/>
    <col min="1835" max="1835" width="1.5703125" style="83" customWidth="1"/>
    <col min="1836" max="1836" width="12.7109375" style="83"/>
    <col min="1837" max="1837" width="1.5703125" style="83" customWidth="1"/>
    <col min="1838" max="1838" width="12.7109375" style="83"/>
    <col min="1839" max="1839" width="1.5703125" style="83" customWidth="1"/>
    <col min="1840" max="2048" width="12.7109375" style="83"/>
    <col min="2049" max="2049" width="5" style="83" customWidth="1"/>
    <col min="2050" max="2050" width="1.5703125" style="83" customWidth="1"/>
    <col min="2051" max="2051" width="19.5703125" style="83" customWidth="1"/>
    <col min="2052" max="2052" width="1.5703125" style="83" customWidth="1"/>
    <col min="2053" max="2053" width="14.42578125" style="83" customWidth="1"/>
    <col min="2054" max="2054" width="1.5703125" style="83" customWidth="1"/>
    <col min="2055" max="2055" width="12.7109375" style="83"/>
    <col min="2056" max="2056" width="1.5703125" style="83" customWidth="1"/>
    <col min="2057" max="2057" width="12.7109375" style="83"/>
    <col min="2058" max="2058" width="1.5703125" style="83" customWidth="1"/>
    <col min="2059" max="2059" width="14.42578125" style="83" customWidth="1"/>
    <col min="2060" max="2060" width="1.5703125" style="83" customWidth="1"/>
    <col min="2061" max="2061" width="12.7109375" style="83"/>
    <col min="2062" max="2062" width="1.5703125" style="83" customWidth="1"/>
    <col min="2063" max="2063" width="12.7109375" style="83"/>
    <col min="2064" max="2064" width="1.5703125" style="83" customWidth="1"/>
    <col min="2065" max="2065" width="14.42578125" style="83" customWidth="1"/>
    <col min="2066" max="2066" width="1.5703125" style="83" customWidth="1"/>
    <col min="2067" max="2067" width="12.7109375" style="83"/>
    <col min="2068" max="2068" width="1.5703125" style="83" customWidth="1"/>
    <col min="2069" max="2069" width="12.7109375" style="83"/>
    <col min="2070" max="2070" width="1.5703125" style="83" customWidth="1"/>
    <col min="2071" max="2071" width="16.140625" style="83" customWidth="1"/>
    <col min="2072" max="2073" width="1.5703125" style="83" customWidth="1"/>
    <col min="2074" max="2074" width="14.42578125" style="83" customWidth="1"/>
    <col min="2075" max="2075" width="2.42578125" style="83" customWidth="1"/>
    <col min="2076" max="2076" width="12.7109375" style="83"/>
    <col min="2077" max="2077" width="3.28515625" style="83" customWidth="1"/>
    <col min="2078" max="2078" width="14.42578125" style="83" customWidth="1"/>
    <col min="2079" max="2079" width="2.42578125" style="83" customWidth="1"/>
    <col min="2080" max="2080" width="12.7109375" style="83"/>
    <col min="2081" max="2081" width="3.28515625" style="83" customWidth="1"/>
    <col min="2082" max="2082" width="12.7109375" style="83"/>
    <col min="2083" max="2083" width="2.42578125" style="83" customWidth="1"/>
    <col min="2084" max="2084" width="12.7109375" style="83"/>
    <col min="2085" max="2085" width="3.28515625" style="83" customWidth="1"/>
    <col min="2086" max="2086" width="14.42578125" style="83" customWidth="1"/>
    <col min="2087" max="2087" width="3.28515625" style="83" customWidth="1"/>
    <col min="2088" max="2088" width="5" style="83" customWidth="1"/>
    <col min="2089" max="2089" width="15.140625" style="83" customWidth="1"/>
    <col min="2090" max="2090" width="8.42578125" style="83" customWidth="1"/>
    <col min="2091" max="2091" width="1.5703125" style="83" customWidth="1"/>
    <col min="2092" max="2092" width="12.7109375" style="83"/>
    <col min="2093" max="2093" width="1.5703125" style="83" customWidth="1"/>
    <col min="2094" max="2094" width="12.7109375" style="83"/>
    <col min="2095" max="2095" width="1.5703125" style="83" customWidth="1"/>
    <col min="2096" max="2304" width="12.7109375" style="83"/>
    <col min="2305" max="2305" width="5" style="83" customWidth="1"/>
    <col min="2306" max="2306" width="1.5703125" style="83" customWidth="1"/>
    <col min="2307" max="2307" width="19.5703125" style="83" customWidth="1"/>
    <col min="2308" max="2308" width="1.5703125" style="83" customWidth="1"/>
    <col min="2309" max="2309" width="14.42578125" style="83" customWidth="1"/>
    <col min="2310" max="2310" width="1.5703125" style="83" customWidth="1"/>
    <col min="2311" max="2311" width="12.7109375" style="83"/>
    <col min="2312" max="2312" width="1.5703125" style="83" customWidth="1"/>
    <col min="2313" max="2313" width="12.7109375" style="83"/>
    <col min="2314" max="2314" width="1.5703125" style="83" customWidth="1"/>
    <col min="2315" max="2315" width="14.42578125" style="83" customWidth="1"/>
    <col min="2316" max="2316" width="1.5703125" style="83" customWidth="1"/>
    <col min="2317" max="2317" width="12.7109375" style="83"/>
    <col min="2318" max="2318" width="1.5703125" style="83" customWidth="1"/>
    <col min="2319" max="2319" width="12.7109375" style="83"/>
    <col min="2320" max="2320" width="1.5703125" style="83" customWidth="1"/>
    <col min="2321" max="2321" width="14.42578125" style="83" customWidth="1"/>
    <col min="2322" max="2322" width="1.5703125" style="83" customWidth="1"/>
    <col min="2323" max="2323" width="12.7109375" style="83"/>
    <col min="2324" max="2324" width="1.5703125" style="83" customWidth="1"/>
    <col min="2325" max="2325" width="12.7109375" style="83"/>
    <col min="2326" max="2326" width="1.5703125" style="83" customWidth="1"/>
    <col min="2327" max="2327" width="16.140625" style="83" customWidth="1"/>
    <col min="2328" max="2329" width="1.5703125" style="83" customWidth="1"/>
    <col min="2330" max="2330" width="14.42578125" style="83" customWidth="1"/>
    <col min="2331" max="2331" width="2.42578125" style="83" customWidth="1"/>
    <col min="2332" max="2332" width="12.7109375" style="83"/>
    <col min="2333" max="2333" width="3.28515625" style="83" customWidth="1"/>
    <col min="2334" max="2334" width="14.42578125" style="83" customWidth="1"/>
    <col min="2335" max="2335" width="2.42578125" style="83" customWidth="1"/>
    <col min="2336" max="2336" width="12.7109375" style="83"/>
    <col min="2337" max="2337" width="3.28515625" style="83" customWidth="1"/>
    <col min="2338" max="2338" width="12.7109375" style="83"/>
    <col min="2339" max="2339" width="2.42578125" style="83" customWidth="1"/>
    <col min="2340" max="2340" width="12.7109375" style="83"/>
    <col min="2341" max="2341" width="3.28515625" style="83" customWidth="1"/>
    <col min="2342" max="2342" width="14.42578125" style="83" customWidth="1"/>
    <col min="2343" max="2343" width="3.28515625" style="83" customWidth="1"/>
    <col min="2344" max="2344" width="5" style="83" customWidth="1"/>
    <col min="2345" max="2345" width="15.140625" style="83" customWidth="1"/>
    <col min="2346" max="2346" width="8.42578125" style="83" customWidth="1"/>
    <col min="2347" max="2347" width="1.5703125" style="83" customWidth="1"/>
    <col min="2348" max="2348" width="12.7109375" style="83"/>
    <col min="2349" max="2349" width="1.5703125" style="83" customWidth="1"/>
    <col min="2350" max="2350" width="12.7109375" style="83"/>
    <col min="2351" max="2351" width="1.5703125" style="83" customWidth="1"/>
    <col min="2352" max="2560" width="12.7109375" style="83"/>
    <col min="2561" max="2561" width="5" style="83" customWidth="1"/>
    <col min="2562" max="2562" width="1.5703125" style="83" customWidth="1"/>
    <col min="2563" max="2563" width="19.5703125" style="83" customWidth="1"/>
    <col min="2564" max="2564" width="1.5703125" style="83" customWidth="1"/>
    <col min="2565" max="2565" width="14.42578125" style="83" customWidth="1"/>
    <col min="2566" max="2566" width="1.5703125" style="83" customWidth="1"/>
    <col min="2567" max="2567" width="12.7109375" style="83"/>
    <col min="2568" max="2568" width="1.5703125" style="83" customWidth="1"/>
    <col min="2569" max="2569" width="12.7109375" style="83"/>
    <col min="2570" max="2570" width="1.5703125" style="83" customWidth="1"/>
    <col min="2571" max="2571" width="14.42578125" style="83" customWidth="1"/>
    <col min="2572" max="2572" width="1.5703125" style="83" customWidth="1"/>
    <col min="2573" max="2573" width="12.7109375" style="83"/>
    <col min="2574" max="2574" width="1.5703125" style="83" customWidth="1"/>
    <col min="2575" max="2575" width="12.7109375" style="83"/>
    <col min="2576" max="2576" width="1.5703125" style="83" customWidth="1"/>
    <col min="2577" max="2577" width="14.42578125" style="83" customWidth="1"/>
    <col min="2578" max="2578" width="1.5703125" style="83" customWidth="1"/>
    <col min="2579" max="2579" width="12.7109375" style="83"/>
    <col min="2580" max="2580" width="1.5703125" style="83" customWidth="1"/>
    <col min="2581" max="2581" width="12.7109375" style="83"/>
    <col min="2582" max="2582" width="1.5703125" style="83" customWidth="1"/>
    <col min="2583" max="2583" width="16.140625" style="83" customWidth="1"/>
    <col min="2584" max="2585" width="1.5703125" style="83" customWidth="1"/>
    <col min="2586" max="2586" width="14.42578125" style="83" customWidth="1"/>
    <col min="2587" max="2587" width="2.42578125" style="83" customWidth="1"/>
    <col min="2588" max="2588" width="12.7109375" style="83"/>
    <col min="2589" max="2589" width="3.28515625" style="83" customWidth="1"/>
    <col min="2590" max="2590" width="14.42578125" style="83" customWidth="1"/>
    <col min="2591" max="2591" width="2.42578125" style="83" customWidth="1"/>
    <col min="2592" max="2592" width="12.7109375" style="83"/>
    <col min="2593" max="2593" width="3.28515625" style="83" customWidth="1"/>
    <col min="2594" max="2594" width="12.7109375" style="83"/>
    <col min="2595" max="2595" width="2.42578125" style="83" customWidth="1"/>
    <col min="2596" max="2596" width="12.7109375" style="83"/>
    <col min="2597" max="2597" width="3.28515625" style="83" customWidth="1"/>
    <col min="2598" max="2598" width="14.42578125" style="83" customWidth="1"/>
    <col min="2599" max="2599" width="3.28515625" style="83" customWidth="1"/>
    <col min="2600" max="2600" width="5" style="83" customWidth="1"/>
    <col min="2601" max="2601" width="15.140625" style="83" customWidth="1"/>
    <col min="2602" max="2602" width="8.42578125" style="83" customWidth="1"/>
    <col min="2603" max="2603" width="1.5703125" style="83" customWidth="1"/>
    <col min="2604" max="2604" width="12.7109375" style="83"/>
    <col min="2605" max="2605" width="1.5703125" style="83" customWidth="1"/>
    <col min="2606" max="2606" width="12.7109375" style="83"/>
    <col min="2607" max="2607" width="1.5703125" style="83" customWidth="1"/>
    <col min="2608" max="2816" width="12.7109375" style="83"/>
    <col min="2817" max="2817" width="5" style="83" customWidth="1"/>
    <col min="2818" max="2818" width="1.5703125" style="83" customWidth="1"/>
    <col min="2819" max="2819" width="19.5703125" style="83" customWidth="1"/>
    <col min="2820" max="2820" width="1.5703125" style="83" customWidth="1"/>
    <col min="2821" max="2821" width="14.42578125" style="83" customWidth="1"/>
    <col min="2822" max="2822" width="1.5703125" style="83" customWidth="1"/>
    <col min="2823" max="2823" width="12.7109375" style="83"/>
    <col min="2824" max="2824" width="1.5703125" style="83" customWidth="1"/>
    <col min="2825" max="2825" width="12.7109375" style="83"/>
    <col min="2826" max="2826" width="1.5703125" style="83" customWidth="1"/>
    <col min="2827" max="2827" width="14.42578125" style="83" customWidth="1"/>
    <col min="2828" max="2828" width="1.5703125" style="83" customWidth="1"/>
    <col min="2829" max="2829" width="12.7109375" style="83"/>
    <col min="2830" max="2830" width="1.5703125" style="83" customWidth="1"/>
    <col min="2831" max="2831" width="12.7109375" style="83"/>
    <col min="2832" max="2832" width="1.5703125" style="83" customWidth="1"/>
    <col min="2833" max="2833" width="14.42578125" style="83" customWidth="1"/>
    <col min="2834" max="2834" width="1.5703125" style="83" customWidth="1"/>
    <col min="2835" max="2835" width="12.7109375" style="83"/>
    <col min="2836" max="2836" width="1.5703125" style="83" customWidth="1"/>
    <col min="2837" max="2837" width="12.7109375" style="83"/>
    <col min="2838" max="2838" width="1.5703125" style="83" customWidth="1"/>
    <col min="2839" max="2839" width="16.140625" style="83" customWidth="1"/>
    <col min="2840" max="2841" width="1.5703125" style="83" customWidth="1"/>
    <col min="2842" max="2842" width="14.42578125" style="83" customWidth="1"/>
    <col min="2843" max="2843" width="2.42578125" style="83" customWidth="1"/>
    <col min="2844" max="2844" width="12.7109375" style="83"/>
    <col min="2845" max="2845" width="3.28515625" style="83" customWidth="1"/>
    <col min="2846" max="2846" width="14.42578125" style="83" customWidth="1"/>
    <col min="2847" max="2847" width="2.42578125" style="83" customWidth="1"/>
    <col min="2848" max="2848" width="12.7109375" style="83"/>
    <col min="2849" max="2849" width="3.28515625" style="83" customWidth="1"/>
    <col min="2850" max="2850" width="12.7109375" style="83"/>
    <col min="2851" max="2851" width="2.42578125" style="83" customWidth="1"/>
    <col min="2852" max="2852" width="12.7109375" style="83"/>
    <col min="2853" max="2853" width="3.28515625" style="83" customWidth="1"/>
    <col min="2854" max="2854" width="14.42578125" style="83" customWidth="1"/>
    <col min="2855" max="2855" width="3.28515625" style="83" customWidth="1"/>
    <col min="2856" max="2856" width="5" style="83" customWidth="1"/>
    <col min="2857" max="2857" width="15.140625" style="83" customWidth="1"/>
    <col min="2858" max="2858" width="8.42578125" style="83" customWidth="1"/>
    <col min="2859" max="2859" width="1.5703125" style="83" customWidth="1"/>
    <col min="2860" max="2860" width="12.7109375" style="83"/>
    <col min="2861" max="2861" width="1.5703125" style="83" customWidth="1"/>
    <col min="2862" max="2862" width="12.7109375" style="83"/>
    <col min="2863" max="2863" width="1.5703125" style="83" customWidth="1"/>
    <col min="2864" max="3072" width="12.7109375" style="83"/>
    <col min="3073" max="3073" width="5" style="83" customWidth="1"/>
    <col min="3074" max="3074" width="1.5703125" style="83" customWidth="1"/>
    <col min="3075" max="3075" width="19.5703125" style="83" customWidth="1"/>
    <col min="3076" max="3076" width="1.5703125" style="83" customWidth="1"/>
    <col min="3077" max="3077" width="14.42578125" style="83" customWidth="1"/>
    <col min="3078" max="3078" width="1.5703125" style="83" customWidth="1"/>
    <col min="3079" max="3079" width="12.7109375" style="83"/>
    <col min="3080" max="3080" width="1.5703125" style="83" customWidth="1"/>
    <col min="3081" max="3081" width="12.7109375" style="83"/>
    <col min="3082" max="3082" width="1.5703125" style="83" customWidth="1"/>
    <col min="3083" max="3083" width="14.42578125" style="83" customWidth="1"/>
    <col min="3084" max="3084" width="1.5703125" style="83" customWidth="1"/>
    <col min="3085" max="3085" width="12.7109375" style="83"/>
    <col min="3086" max="3086" width="1.5703125" style="83" customWidth="1"/>
    <col min="3087" max="3087" width="12.7109375" style="83"/>
    <col min="3088" max="3088" width="1.5703125" style="83" customWidth="1"/>
    <col min="3089" max="3089" width="14.42578125" style="83" customWidth="1"/>
    <col min="3090" max="3090" width="1.5703125" style="83" customWidth="1"/>
    <col min="3091" max="3091" width="12.7109375" style="83"/>
    <col min="3092" max="3092" width="1.5703125" style="83" customWidth="1"/>
    <col min="3093" max="3093" width="12.7109375" style="83"/>
    <col min="3094" max="3094" width="1.5703125" style="83" customWidth="1"/>
    <col min="3095" max="3095" width="16.140625" style="83" customWidth="1"/>
    <col min="3096" max="3097" width="1.5703125" style="83" customWidth="1"/>
    <col min="3098" max="3098" width="14.42578125" style="83" customWidth="1"/>
    <col min="3099" max="3099" width="2.42578125" style="83" customWidth="1"/>
    <col min="3100" max="3100" width="12.7109375" style="83"/>
    <col min="3101" max="3101" width="3.28515625" style="83" customWidth="1"/>
    <col min="3102" max="3102" width="14.42578125" style="83" customWidth="1"/>
    <col min="3103" max="3103" width="2.42578125" style="83" customWidth="1"/>
    <col min="3104" max="3104" width="12.7109375" style="83"/>
    <col min="3105" max="3105" width="3.28515625" style="83" customWidth="1"/>
    <col min="3106" max="3106" width="12.7109375" style="83"/>
    <col min="3107" max="3107" width="2.42578125" style="83" customWidth="1"/>
    <col min="3108" max="3108" width="12.7109375" style="83"/>
    <col min="3109" max="3109" width="3.28515625" style="83" customWidth="1"/>
    <col min="3110" max="3110" width="14.42578125" style="83" customWidth="1"/>
    <col min="3111" max="3111" width="3.28515625" style="83" customWidth="1"/>
    <col min="3112" max="3112" width="5" style="83" customWidth="1"/>
    <col min="3113" max="3113" width="15.140625" style="83" customWidth="1"/>
    <col min="3114" max="3114" width="8.42578125" style="83" customWidth="1"/>
    <col min="3115" max="3115" width="1.5703125" style="83" customWidth="1"/>
    <col min="3116" max="3116" width="12.7109375" style="83"/>
    <col min="3117" max="3117" width="1.5703125" style="83" customWidth="1"/>
    <col min="3118" max="3118" width="12.7109375" style="83"/>
    <col min="3119" max="3119" width="1.5703125" style="83" customWidth="1"/>
    <col min="3120" max="3328" width="12.7109375" style="83"/>
    <col min="3329" max="3329" width="5" style="83" customWidth="1"/>
    <col min="3330" max="3330" width="1.5703125" style="83" customWidth="1"/>
    <col min="3331" max="3331" width="19.5703125" style="83" customWidth="1"/>
    <col min="3332" max="3332" width="1.5703125" style="83" customWidth="1"/>
    <col min="3333" max="3333" width="14.42578125" style="83" customWidth="1"/>
    <col min="3334" max="3334" width="1.5703125" style="83" customWidth="1"/>
    <col min="3335" max="3335" width="12.7109375" style="83"/>
    <col min="3336" max="3336" width="1.5703125" style="83" customWidth="1"/>
    <col min="3337" max="3337" width="12.7109375" style="83"/>
    <col min="3338" max="3338" width="1.5703125" style="83" customWidth="1"/>
    <col min="3339" max="3339" width="14.42578125" style="83" customWidth="1"/>
    <col min="3340" max="3340" width="1.5703125" style="83" customWidth="1"/>
    <col min="3341" max="3341" width="12.7109375" style="83"/>
    <col min="3342" max="3342" width="1.5703125" style="83" customWidth="1"/>
    <col min="3343" max="3343" width="12.7109375" style="83"/>
    <col min="3344" max="3344" width="1.5703125" style="83" customWidth="1"/>
    <col min="3345" max="3345" width="14.42578125" style="83" customWidth="1"/>
    <col min="3346" max="3346" width="1.5703125" style="83" customWidth="1"/>
    <col min="3347" max="3347" width="12.7109375" style="83"/>
    <col min="3348" max="3348" width="1.5703125" style="83" customWidth="1"/>
    <col min="3349" max="3349" width="12.7109375" style="83"/>
    <col min="3350" max="3350" width="1.5703125" style="83" customWidth="1"/>
    <col min="3351" max="3351" width="16.140625" style="83" customWidth="1"/>
    <col min="3352" max="3353" width="1.5703125" style="83" customWidth="1"/>
    <col min="3354" max="3354" width="14.42578125" style="83" customWidth="1"/>
    <col min="3355" max="3355" width="2.42578125" style="83" customWidth="1"/>
    <col min="3356" max="3356" width="12.7109375" style="83"/>
    <col min="3357" max="3357" width="3.28515625" style="83" customWidth="1"/>
    <col min="3358" max="3358" width="14.42578125" style="83" customWidth="1"/>
    <col min="3359" max="3359" width="2.42578125" style="83" customWidth="1"/>
    <col min="3360" max="3360" width="12.7109375" style="83"/>
    <col min="3361" max="3361" width="3.28515625" style="83" customWidth="1"/>
    <col min="3362" max="3362" width="12.7109375" style="83"/>
    <col min="3363" max="3363" width="2.42578125" style="83" customWidth="1"/>
    <col min="3364" max="3364" width="12.7109375" style="83"/>
    <col min="3365" max="3365" width="3.28515625" style="83" customWidth="1"/>
    <col min="3366" max="3366" width="14.42578125" style="83" customWidth="1"/>
    <col min="3367" max="3367" width="3.28515625" style="83" customWidth="1"/>
    <col min="3368" max="3368" width="5" style="83" customWidth="1"/>
    <col min="3369" max="3369" width="15.140625" style="83" customWidth="1"/>
    <col min="3370" max="3370" width="8.42578125" style="83" customWidth="1"/>
    <col min="3371" max="3371" width="1.5703125" style="83" customWidth="1"/>
    <col min="3372" max="3372" width="12.7109375" style="83"/>
    <col min="3373" max="3373" width="1.5703125" style="83" customWidth="1"/>
    <col min="3374" max="3374" width="12.7109375" style="83"/>
    <col min="3375" max="3375" width="1.5703125" style="83" customWidth="1"/>
    <col min="3376" max="3584" width="12.7109375" style="83"/>
    <col min="3585" max="3585" width="5" style="83" customWidth="1"/>
    <col min="3586" max="3586" width="1.5703125" style="83" customWidth="1"/>
    <col min="3587" max="3587" width="19.5703125" style="83" customWidth="1"/>
    <col min="3588" max="3588" width="1.5703125" style="83" customWidth="1"/>
    <col min="3589" max="3589" width="14.42578125" style="83" customWidth="1"/>
    <col min="3590" max="3590" width="1.5703125" style="83" customWidth="1"/>
    <col min="3591" max="3591" width="12.7109375" style="83"/>
    <col min="3592" max="3592" width="1.5703125" style="83" customWidth="1"/>
    <col min="3593" max="3593" width="12.7109375" style="83"/>
    <col min="3594" max="3594" width="1.5703125" style="83" customWidth="1"/>
    <col min="3595" max="3595" width="14.42578125" style="83" customWidth="1"/>
    <col min="3596" max="3596" width="1.5703125" style="83" customWidth="1"/>
    <col min="3597" max="3597" width="12.7109375" style="83"/>
    <col min="3598" max="3598" width="1.5703125" style="83" customWidth="1"/>
    <col min="3599" max="3599" width="12.7109375" style="83"/>
    <col min="3600" max="3600" width="1.5703125" style="83" customWidth="1"/>
    <col min="3601" max="3601" width="14.42578125" style="83" customWidth="1"/>
    <col min="3602" max="3602" width="1.5703125" style="83" customWidth="1"/>
    <col min="3603" max="3603" width="12.7109375" style="83"/>
    <col min="3604" max="3604" width="1.5703125" style="83" customWidth="1"/>
    <col min="3605" max="3605" width="12.7109375" style="83"/>
    <col min="3606" max="3606" width="1.5703125" style="83" customWidth="1"/>
    <col min="3607" max="3607" width="16.140625" style="83" customWidth="1"/>
    <col min="3608" max="3609" width="1.5703125" style="83" customWidth="1"/>
    <col min="3610" max="3610" width="14.42578125" style="83" customWidth="1"/>
    <col min="3611" max="3611" width="2.42578125" style="83" customWidth="1"/>
    <col min="3612" max="3612" width="12.7109375" style="83"/>
    <col min="3613" max="3613" width="3.28515625" style="83" customWidth="1"/>
    <col min="3614" max="3614" width="14.42578125" style="83" customWidth="1"/>
    <col min="3615" max="3615" width="2.42578125" style="83" customWidth="1"/>
    <col min="3616" max="3616" width="12.7109375" style="83"/>
    <col min="3617" max="3617" width="3.28515625" style="83" customWidth="1"/>
    <col min="3618" max="3618" width="12.7109375" style="83"/>
    <col min="3619" max="3619" width="2.42578125" style="83" customWidth="1"/>
    <col min="3620" max="3620" width="12.7109375" style="83"/>
    <col min="3621" max="3621" width="3.28515625" style="83" customWidth="1"/>
    <col min="3622" max="3622" width="14.42578125" style="83" customWidth="1"/>
    <col min="3623" max="3623" width="3.28515625" style="83" customWidth="1"/>
    <col min="3624" max="3624" width="5" style="83" customWidth="1"/>
    <col min="3625" max="3625" width="15.140625" style="83" customWidth="1"/>
    <col min="3626" max="3626" width="8.42578125" style="83" customWidth="1"/>
    <col min="3627" max="3627" width="1.5703125" style="83" customWidth="1"/>
    <col min="3628" max="3628" width="12.7109375" style="83"/>
    <col min="3629" max="3629" width="1.5703125" style="83" customWidth="1"/>
    <col min="3630" max="3630" width="12.7109375" style="83"/>
    <col min="3631" max="3631" width="1.5703125" style="83" customWidth="1"/>
    <col min="3632" max="3840" width="12.7109375" style="83"/>
    <col min="3841" max="3841" width="5" style="83" customWidth="1"/>
    <col min="3842" max="3842" width="1.5703125" style="83" customWidth="1"/>
    <col min="3843" max="3843" width="19.5703125" style="83" customWidth="1"/>
    <col min="3844" max="3844" width="1.5703125" style="83" customWidth="1"/>
    <col min="3845" max="3845" width="14.42578125" style="83" customWidth="1"/>
    <col min="3846" max="3846" width="1.5703125" style="83" customWidth="1"/>
    <col min="3847" max="3847" width="12.7109375" style="83"/>
    <col min="3848" max="3848" width="1.5703125" style="83" customWidth="1"/>
    <col min="3849" max="3849" width="12.7109375" style="83"/>
    <col min="3850" max="3850" width="1.5703125" style="83" customWidth="1"/>
    <col min="3851" max="3851" width="14.42578125" style="83" customWidth="1"/>
    <col min="3852" max="3852" width="1.5703125" style="83" customWidth="1"/>
    <col min="3853" max="3853" width="12.7109375" style="83"/>
    <col min="3854" max="3854" width="1.5703125" style="83" customWidth="1"/>
    <col min="3855" max="3855" width="12.7109375" style="83"/>
    <col min="3856" max="3856" width="1.5703125" style="83" customWidth="1"/>
    <col min="3857" max="3857" width="14.42578125" style="83" customWidth="1"/>
    <col min="3858" max="3858" width="1.5703125" style="83" customWidth="1"/>
    <col min="3859" max="3859" width="12.7109375" style="83"/>
    <col min="3860" max="3860" width="1.5703125" style="83" customWidth="1"/>
    <col min="3861" max="3861" width="12.7109375" style="83"/>
    <col min="3862" max="3862" width="1.5703125" style="83" customWidth="1"/>
    <col min="3863" max="3863" width="16.140625" style="83" customWidth="1"/>
    <col min="3864" max="3865" width="1.5703125" style="83" customWidth="1"/>
    <col min="3866" max="3866" width="14.42578125" style="83" customWidth="1"/>
    <col min="3867" max="3867" width="2.42578125" style="83" customWidth="1"/>
    <col min="3868" max="3868" width="12.7109375" style="83"/>
    <col min="3869" max="3869" width="3.28515625" style="83" customWidth="1"/>
    <col min="3870" max="3870" width="14.42578125" style="83" customWidth="1"/>
    <col min="3871" max="3871" width="2.42578125" style="83" customWidth="1"/>
    <col min="3872" max="3872" width="12.7109375" style="83"/>
    <col min="3873" max="3873" width="3.28515625" style="83" customWidth="1"/>
    <col min="3874" max="3874" width="12.7109375" style="83"/>
    <col min="3875" max="3875" width="2.42578125" style="83" customWidth="1"/>
    <col min="3876" max="3876" width="12.7109375" style="83"/>
    <col min="3877" max="3877" width="3.28515625" style="83" customWidth="1"/>
    <col min="3878" max="3878" width="14.42578125" style="83" customWidth="1"/>
    <col min="3879" max="3879" width="3.28515625" style="83" customWidth="1"/>
    <col min="3880" max="3880" width="5" style="83" customWidth="1"/>
    <col min="3881" max="3881" width="15.140625" style="83" customWidth="1"/>
    <col min="3882" max="3882" width="8.42578125" style="83" customWidth="1"/>
    <col min="3883" max="3883" width="1.5703125" style="83" customWidth="1"/>
    <col min="3884" max="3884" width="12.7109375" style="83"/>
    <col min="3885" max="3885" width="1.5703125" style="83" customWidth="1"/>
    <col min="3886" max="3886" width="12.7109375" style="83"/>
    <col min="3887" max="3887" width="1.5703125" style="83" customWidth="1"/>
    <col min="3888" max="4096" width="12.7109375" style="83"/>
    <col min="4097" max="4097" width="5" style="83" customWidth="1"/>
    <col min="4098" max="4098" width="1.5703125" style="83" customWidth="1"/>
    <col min="4099" max="4099" width="19.5703125" style="83" customWidth="1"/>
    <col min="4100" max="4100" width="1.5703125" style="83" customWidth="1"/>
    <col min="4101" max="4101" width="14.42578125" style="83" customWidth="1"/>
    <col min="4102" max="4102" width="1.5703125" style="83" customWidth="1"/>
    <col min="4103" max="4103" width="12.7109375" style="83"/>
    <col min="4104" max="4104" width="1.5703125" style="83" customWidth="1"/>
    <col min="4105" max="4105" width="12.7109375" style="83"/>
    <col min="4106" max="4106" width="1.5703125" style="83" customWidth="1"/>
    <col min="4107" max="4107" width="14.42578125" style="83" customWidth="1"/>
    <col min="4108" max="4108" width="1.5703125" style="83" customWidth="1"/>
    <col min="4109" max="4109" width="12.7109375" style="83"/>
    <col min="4110" max="4110" width="1.5703125" style="83" customWidth="1"/>
    <col min="4111" max="4111" width="12.7109375" style="83"/>
    <col min="4112" max="4112" width="1.5703125" style="83" customWidth="1"/>
    <col min="4113" max="4113" width="14.42578125" style="83" customWidth="1"/>
    <col min="4114" max="4114" width="1.5703125" style="83" customWidth="1"/>
    <col min="4115" max="4115" width="12.7109375" style="83"/>
    <col min="4116" max="4116" width="1.5703125" style="83" customWidth="1"/>
    <col min="4117" max="4117" width="12.7109375" style="83"/>
    <col min="4118" max="4118" width="1.5703125" style="83" customWidth="1"/>
    <col min="4119" max="4119" width="16.140625" style="83" customWidth="1"/>
    <col min="4120" max="4121" width="1.5703125" style="83" customWidth="1"/>
    <col min="4122" max="4122" width="14.42578125" style="83" customWidth="1"/>
    <col min="4123" max="4123" width="2.42578125" style="83" customWidth="1"/>
    <col min="4124" max="4124" width="12.7109375" style="83"/>
    <col min="4125" max="4125" width="3.28515625" style="83" customWidth="1"/>
    <col min="4126" max="4126" width="14.42578125" style="83" customWidth="1"/>
    <col min="4127" max="4127" width="2.42578125" style="83" customWidth="1"/>
    <col min="4128" max="4128" width="12.7109375" style="83"/>
    <col min="4129" max="4129" width="3.28515625" style="83" customWidth="1"/>
    <col min="4130" max="4130" width="12.7109375" style="83"/>
    <col min="4131" max="4131" width="2.42578125" style="83" customWidth="1"/>
    <col min="4132" max="4132" width="12.7109375" style="83"/>
    <col min="4133" max="4133" width="3.28515625" style="83" customWidth="1"/>
    <col min="4134" max="4134" width="14.42578125" style="83" customWidth="1"/>
    <col min="4135" max="4135" width="3.28515625" style="83" customWidth="1"/>
    <col min="4136" max="4136" width="5" style="83" customWidth="1"/>
    <col min="4137" max="4137" width="15.140625" style="83" customWidth="1"/>
    <col min="4138" max="4138" width="8.42578125" style="83" customWidth="1"/>
    <col min="4139" max="4139" width="1.5703125" style="83" customWidth="1"/>
    <col min="4140" max="4140" width="12.7109375" style="83"/>
    <col min="4141" max="4141" width="1.5703125" style="83" customWidth="1"/>
    <col min="4142" max="4142" width="12.7109375" style="83"/>
    <col min="4143" max="4143" width="1.5703125" style="83" customWidth="1"/>
    <col min="4144" max="4352" width="12.7109375" style="83"/>
    <col min="4353" max="4353" width="5" style="83" customWidth="1"/>
    <col min="4354" max="4354" width="1.5703125" style="83" customWidth="1"/>
    <col min="4355" max="4355" width="19.5703125" style="83" customWidth="1"/>
    <col min="4356" max="4356" width="1.5703125" style="83" customWidth="1"/>
    <col min="4357" max="4357" width="14.42578125" style="83" customWidth="1"/>
    <col min="4358" max="4358" width="1.5703125" style="83" customWidth="1"/>
    <col min="4359" max="4359" width="12.7109375" style="83"/>
    <col min="4360" max="4360" width="1.5703125" style="83" customWidth="1"/>
    <col min="4361" max="4361" width="12.7109375" style="83"/>
    <col min="4362" max="4362" width="1.5703125" style="83" customWidth="1"/>
    <col min="4363" max="4363" width="14.42578125" style="83" customWidth="1"/>
    <col min="4364" max="4364" width="1.5703125" style="83" customWidth="1"/>
    <col min="4365" max="4365" width="12.7109375" style="83"/>
    <col min="4366" max="4366" width="1.5703125" style="83" customWidth="1"/>
    <col min="4367" max="4367" width="12.7109375" style="83"/>
    <col min="4368" max="4368" width="1.5703125" style="83" customWidth="1"/>
    <col min="4369" max="4369" width="14.42578125" style="83" customWidth="1"/>
    <col min="4370" max="4370" width="1.5703125" style="83" customWidth="1"/>
    <col min="4371" max="4371" width="12.7109375" style="83"/>
    <col min="4372" max="4372" width="1.5703125" style="83" customWidth="1"/>
    <col min="4373" max="4373" width="12.7109375" style="83"/>
    <col min="4374" max="4374" width="1.5703125" style="83" customWidth="1"/>
    <col min="4375" max="4375" width="16.140625" style="83" customWidth="1"/>
    <col min="4376" max="4377" width="1.5703125" style="83" customWidth="1"/>
    <col min="4378" max="4378" width="14.42578125" style="83" customWidth="1"/>
    <col min="4379" max="4379" width="2.42578125" style="83" customWidth="1"/>
    <col min="4380" max="4380" width="12.7109375" style="83"/>
    <col min="4381" max="4381" width="3.28515625" style="83" customWidth="1"/>
    <col min="4382" max="4382" width="14.42578125" style="83" customWidth="1"/>
    <col min="4383" max="4383" width="2.42578125" style="83" customWidth="1"/>
    <col min="4384" max="4384" width="12.7109375" style="83"/>
    <col min="4385" max="4385" width="3.28515625" style="83" customWidth="1"/>
    <col min="4386" max="4386" width="12.7109375" style="83"/>
    <col min="4387" max="4387" width="2.42578125" style="83" customWidth="1"/>
    <col min="4388" max="4388" width="12.7109375" style="83"/>
    <col min="4389" max="4389" width="3.28515625" style="83" customWidth="1"/>
    <col min="4390" max="4390" width="14.42578125" style="83" customWidth="1"/>
    <col min="4391" max="4391" width="3.28515625" style="83" customWidth="1"/>
    <col min="4392" max="4392" width="5" style="83" customWidth="1"/>
    <col min="4393" max="4393" width="15.140625" style="83" customWidth="1"/>
    <col min="4394" max="4394" width="8.42578125" style="83" customWidth="1"/>
    <col min="4395" max="4395" width="1.5703125" style="83" customWidth="1"/>
    <col min="4396" max="4396" width="12.7109375" style="83"/>
    <col min="4397" max="4397" width="1.5703125" style="83" customWidth="1"/>
    <col min="4398" max="4398" width="12.7109375" style="83"/>
    <col min="4399" max="4399" width="1.5703125" style="83" customWidth="1"/>
    <col min="4400" max="4608" width="12.7109375" style="83"/>
    <col min="4609" max="4609" width="5" style="83" customWidth="1"/>
    <col min="4610" max="4610" width="1.5703125" style="83" customWidth="1"/>
    <col min="4611" max="4611" width="19.5703125" style="83" customWidth="1"/>
    <col min="4612" max="4612" width="1.5703125" style="83" customWidth="1"/>
    <col min="4613" max="4613" width="14.42578125" style="83" customWidth="1"/>
    <col min="4614" max="4614" width="1.5703125" style="83" customWidth="1"/>
    <col min="4615" max="4615" width="12.7109375" style="83"/>
    <col min="4616" max="4616" width="1.5703125" style="83" customWidth="1"/>
    <col min="4617" max="4617" width="12.7109375" style="83"/>
    <col min="4618" max="4618" width="1.5703125" style="83" customWidth="1"/>
    <col min="4619" max="4619" width="14.42578125" style="83" customWidth="1"/>
    <col min="4620" max="4620" width="1.5703125" style="83" customWidth="1"/>
    <col min="4621" max="4621" width="12.7109375" style="83"/>
    <col min="4622" max="4622" width="1.5703125" style="83" customWidth="1"/>
    <col min="4623" max="4623" width="12.7109375" style="83"/>
    <col min="4624" max="4624" width="1.5703125" style="83" customWidth="1"/>
    <col min="4625" max="4625" width="14.42578125" style="83" customWidth="1"/>
    <col min="4626" max="4626" width="1.5703125" style="83" customWidth="1"/>
    <col min="4627" max="4627" width="12.7109375" style="83"/>
    <col min="4628" max="4628" width="1.5703125" style="83" customWidth="1"/>
    <col min="4629" max="4629" width="12.7109375" style="83"/>
    <col min="4630" max="4630" width="1.5703125" style="83" customWidth="1"/>
    <col min="4631" max="4631" width="16.140625" style="83" customWidth="1"/>
    <col min="4632" max="4633" width="1.5703125" style="83" customWidth="1"/>
    <col min="4634" max="4634" width="14.42578125" style="83" customWidth="1"/>
    <col min="4635" max="4635" width="2.42578125" style="83" customWidth="1"/>
    <col min="4636" max="4636" width="12.7109375" style="83"/>
    <col min="4637" max="4637" width="3.28515625" style="83" customWidth="1"/>
    <col min="4638" max="4638" width="14.42578125" style="83" customWidth="1"/>
    <col min="4639" max="4639" width="2.42578125" style="83" customWidth="1"/>
    <col min="4640" max="4640" width="12.7109375" style="83"/>
    <col min="4641" max="4641" width="3.28515625" style="83" customWidth="1"/>
    <col min="4642" max="4642" width="12.7109375" style="83"/>
    <col min="4643" max="4643" width="2.42578125" style="83" customWidth="1"/>
    <col min="4644" max="4644" width="12.7109375" style="83"/>
    <col min="4645" max="4645" width="3.28515625" style="83" customWidth="1"/>
    <col min="4646" max="4646" width="14.42578125" style="83" customWidth="1"/>
    <col min="4647" max="4647" width="3.28515625" style="83" customWidth="1"/>
    <col min="4648" max="4648" width="5" style="83" customWidth="1"/>
    <col min="4649" max="4649" width="15.140625" style="83" customWidth="1"/>
    <col min="4650" max="4650" width="8.42578125" style="83" customWidth="1"/>
    <col min="4651" max="4651" width="1.5703125" style="83" customWidth="1"/>
    <col min="4652" max="4652" width="12.7109375" style="83"/>
    <col min="4653" max="4653" width="1.5703125" style="83" customWidth="1"/>
    <col min="4654" max="4654" width="12.7109375" style="83"/>
    <col min="4655" max="4655" width="1.5703125" style="83" customWidth="1"/>
    <col min="4656" max="4864" width="12.7109375" style="83"/>
    <col min="4865" max="4865" width="5" style="83" customWidth="1"/>
    <col min="4866" max="4866" width="1.5703125" style="83" customWidth="1"/>
    <col min="4867" max="4867" width="19.5703125" style="83" customWidth="1"/>
    <col min="4868" max="4868" width="1.5703125" style="83" customWidth="1"/>
    <col min="4869" max="4869" width="14.42578125" style="83" customWidth="1"/>
    <col min="4870" max="4870" width="1.5703125" style="83" customWidth="1"/>
    <col min="4871" max="4871" width="12.7109375" style="83"/>
    <col min="4872" max="4872" width="1.5703125" style="83" customWidth="1"/>
    <col min="4873" max="4873" width="12.7109375" style="83"/>
    <col min="4874" max="4874" width="1.5703125" style="83" customWidth="1"/>
    <col min="4875" max="4875" width="14.42578125" style="83" customWidth="1"/>
    <col min="4876" max="4876" width="1.5703125" style="83" customWidth="1"/>
    <col min="4877" max="4877" width="12.7109375" style="83"/>
    <col min="4878" max="4878" width="1.5703125" style="83" customWidth="1"/>
    <col min="4879" max="4879" width="12.7109375" style="83"/>
    <col min="4880" max="4880" width="1.5703125" style="83" customWidth="1"/>
    <col min="4881" max="4881" width="14.42578125" style="83" customWidth="1"/>
    <col min="4882" max="4882" width="1.5703125" style="83" customWidth="1"/>
    <col min="4883" max="4883" width="12.7109375" style="83"/>
    <col min="4884" max="4884" width="1.5703125" style="83" customWidth="1"/>
    <col min="4885" max="4885" width="12.7109375" style="83"/>
    <col min="4886" max="4886" width="1.5703125" style="83" customWidth="1"/>
    <col min="4887" max="4887" width="16.140625" style="83" customWidth="1"/>
    <col min="4888" max="4889" width="1.5703125" style="83" customWidth="1"/>
    <col min="4890" max="4890" width="14.42578125" style="83" customWidth="1"/>
    <col min="4891" max="4891" width="2.42578125" style="83" customWidth="1"/>
    <col min="4892" max="4892" width="12.7109375" style="83"/>
    <col min="4893" max="4893" width="3.28515625" style="83" customWidth="1"/>
    <col min="4894" max="4894" width="14.42578125" style="83" customWidth="1"/>
    <col min="4895" max="4895" width="2.42578125" style="83" customWidth="1"/>
    <col min="4896" max="4896" width="12.7109375" style="83"/>
    <col min="4897" max="4897" width="3.28515625" style="83" customWidth="1"/>
    <col min="4898" max="4898" width="12.7109375" style="83"/>
    <col min="4899" max="4899" width="2.42578125" style="83" customWidth="1"/>
    <col min="4900" max="4900" width="12.7109375" style="83"/>
    <col min="4901" max="4901" width="3.28515625" style="83" customWidth="1"/>
    <col min="4902" max="4902" width="14.42578125" style="83" customWidth="1"/>
    <col min="4903" max="4903" width="3.28515625" style="83" customWidth="1"/>
    <col min="4904" max="4904" width="5" style="83" customWidth="1"/>
    <col min="4905" max="4905" width="15.140625" style="83" customWidth="1"/>
    <col min="4906" max="4906" width="8.42578125" style="83" customWidth="1"/>
    <col min="4907" max="4907" width="1.5703125" style="83" customWidth="1"/>
    <col min="4908" max="4908" width="12.7109375" style="83"/>
    <col min="4909" max="4909" width="1.5703125" style="83" customWidth="1"/>
    <col min="4910" max="4910" width="12.7109375" style="83"/>
    <col min="4911" max="4911" width="1.5703125" style="83" customWidth="1"/>
    <col min="4912" max="5120" width="12.7109375" style="83"/>
    <col min="5121" max="5121" width="5" style="83" customWidth="1"/>
    <col min="5122" max="5122" width="1.5703125" style="83" customWidth="1"/>
    <col min="5123" max="5123" width="19.5703125" style="83" customWidth="1"/>
    <col min="5124" max="5124" width="1.5703125" style="83" customWidth="1"/>
    <col min="5125" max="5125" width="14.42578125" style="83" customWidth="1"/>
    <col min="5126" max="5126" width="1.5703125" style="83" customWidth="1"/>
    <col min="5127" max="5127" width="12.7109375" style="83"/>
    <col min="5128" max="5128" width="1.5703125" style="83" customWidth="1"/>
    <col min="5129" max="5129" width="12.7109375" style="83"/>
    <col min="5130" max="5130" width="1.5703125" style="83" customWidth="1"/>
    <col min="5131" max="5131" width="14.42578125" style="83" customWidth="1"/>
    <col min="5132" max="5132" width="1.5703125" style="83" customWidth="1"/>
    <col min="5133" max="5133" width="12.7109375" style="83"/>
    <col min="5134" max="5134" width="1.5703125" style="83" customWidth="1"/>
    <col min="5135" max="5135" width="12.7109375" style="83"/>
    <col min="5136" max="5136" width="1.5703125" style="83" customWidth="1"/>
    <col min="5137" max="5137" width="14.42578125" style="83" customWidth="1"/>
    <col min="5138" max="5138" width="1.5703125" style="83" customWidth="1"/>
    <col min="5139" max="5139" width="12.7109375" style="83"/>
    <col min="5140" max="5140" width="1.5703125" style="83" customWidth="1"/>
    <col min="5141" max="5141" width="12.7109375" style="83"/>
    <col min="5142" max="5142" width="1.5703125" style="83" customWidth="1"/>
    <col min="5143" max="5143" width="16.140625" style="83" customWidth="1"/>
    <col min="5144" max="5145" width="1.5703125" style="83" customWidth="1"/>
    <col min="5146" max="5146" width="14.42578125" style="83" customWidth="1"/>
    <col min="5147" max="5147" width="2.42578125" style="83" customWidth="1"/>
    <col min="5148" max="5148" width="12.7109375" style="83"/>
    <col min="5149" max="5149" width="3.28515625" style="83" customWidth="1"/>
    <col min="5150" max="5150" width="14.42578125" style="83" customWidth="1"/>
    <col min="5151" max="5151" width="2.42578125" style="83" customWidth="1"/>
    <col min="5152" max="5152" width="12.7109375" style="83"/>
    <col min="5153" max="5153" width="3.28515625" style="83" customWidth="1"/>
    <col min="5154" max="5154" width="12.7109375" style="83"/>
    <col min="5155" max="5155" width="2.42578125" style="83" customWidth="1"/>
    <col min="5156" max="5156" width="12.7109375" style="83"/>
    <col min="5157" max="5157" width="3.28515625" style="83" customWidth="1"/>
    <col min="5158" max="5158" width="14.42578125" style="83" customWidth="1"/>
    <col min="5159" max="5159" width="3.28515625" style="83" customWidth="1"/>
    <col min="5160" max="5160" width="5" style="83" customWidth="1"/>
    <col min="5161" max="5161" width="15.140625" style="83" customWidth="1"/>
    <col min="5162" max="5162" width="8.42578125" style="83" customWidth="1"/>
    <col min="5163" max="5163" width="1.5703125" style="83" customWidth="1"/>
    <col min="5164" max="5164" width="12.7109375" style="83"/>
    <col min="5165" max="5165" width="1.5703125" style="83" customWidth="1"/>
    <col min="5166" max="5166" width="12.7109375" style="83"/>
    <col min="5167" max="5167" width="1.5703125" style="83" customWidth="1"/>
    <col min="5168" max="5376" width="12.7109375" style="83"/>
    <col min="5377" max="5377" width="5" style="83" customWidth="1"/>
    <col min="5378" max="5378" width="1.5703125" style="83" customWidth="1"/>
    <col min="5379" max="5379" width="19.5703125" style="83" customWidth="1"/>
    <col min="5380" max="5380" width="1.5703125" style="83" customWidth="1"/>
    <col min="5381" max="5381" width="14.42578125" style="83" customWidth="1"/>
    <col min="5382" max="5382" width="1.5703125" style="83" customWidth="1"/>
    <col min="5383" max="5383" width="12.7109375" style="83"/>
    <col min="5384" max="5384" width="1.5703125" style="83" customWidth="1"/>
    <col min="5385" max="5385" width="12.7109375" style="83"/>
    <col min="5386" max="5386" width="1.5703125" style="83" customWidth="1"/>
    <col min="5387" max="5387" width="14.42578125" style="83" customWidth="1"/>
    <col min="5388" max="5388" width="1.5703125" style="83" customWidth="1"/>
    <col min="5389" max="5389" width="12.7109375" style="83"/>
    <col min="5390" max="5390" width="1.5703125" style="83" customWidth="1"/>
    <col min="5391" max="5391" width="12.7109375" style="83"/>
    <col min="5392" max="5392" width="1.5703125" style="83" customWidth="1"/>
    <col min="5393" max="5393" width="14.42578125" style="83" customWidth="1"/>
    <col min="5394" max="5394" width="1.5703125" style="83" customWidth="1"/>
    <col min="5395" max="5395" width="12.7109375" style="83"/>
    <col min="5396" max="5396" width="1.5703125" style="83" customWidth="1"/>
    <col min="5397" max="5397" width="12.7109375" style="83"/>
    <col min="5398" max="5398" width="1.5703125" style="83" customWidth="1"/>
    <col min="5399" max="5399" width="16.140625" style="83" customWidth="1"/>
    <col min="5400" max="5401" width="1.5703125" style="83" customWidth="1"/>
    <col min="5402" max="5402" width="14.42578125" style="83" customWidth="1"/>
    <col min="5403" max="5403" width="2.42578125" style="83" customWidth="1"/>
    <col min="5404" max="5404" width="12.7109375" style="83"/>
    <col min="5405" max="5405" width="3.28515625" style="83" customWidth="1"/>
    <col min="5406" max="5406" width="14.42578125" style="83" customWidth="1"/>
    <col min="5407" max="5407" width="2.42578125" style="83" customWidth="1"/>
    <col min="5408" max="5408" width="12.7109375" style="83"/>
    <col min="5409" max="5409" width="3.28515625" style="83" customWidth="1"/>
    <col min="5410" max="5410" width="12.7109375" style="83"/>
    <col min="5411" max="5411" width="2.42578125" style="83" customWidth="1"/>
    <col min="5412" max="5412" width="12.7109375" style="83"/>
    <col min="5413" max="5413" width="3.28515625" style="83" customWidth="1"/>
    <col min="5414" max="5414" width="14.42578125" style="83" customWidth="1"/>
    <col min="5415" max="5415" width="3.28515625" style="83" customWidth="1"/>
    <col min="5416" max="5416" width="5" style="83" customWidth="1"/>
    <col min="5417" max="5417" width="15.140625" style="83" customWidth="1"/>
    <col min="5418" max="5418" width="8.42578125" style="83" customWidth="1"/>
    <col min="5419" max="5419" width="1.5703125" style="83" customWidth="1"/>
    <col min="5420" max="5420" width="12.7109375" style="83"/>
    <col min="5421" max="5421" width="1.5703125" style="83" customWidth="1"/>
    <col min="5422" max="5422" width="12.7109375" style="83"/>
    <col min="5423" max="5423" width="1.5703125" style="83" customWidth="1"/>
    <col min="5424" max="5632" width="12.7109375" style="83"/>
    <col min="5633" max="5633" width="5" style="83" customWidth="1"/>
    <col min="5634" max="5634" width="1.5703125" style="83" customWidth="1"/>
    <col min="5635" max="5635" width="19.5703125" style="83" customWidth="1"/>
    <col min="5636" max="5636" width="1.5703125" style="83" customWidth="1"/>
    <col min="5637" max="5637" width="14.42578125" style="83" customWidth="1"/>
    <col min="5638" max="5638" width="1.5703125" style="83" customWidth="1"/>
    <col min="5639" max="5639" width="12.7109375" style="83"/>
    <col min="5640" max="5640" width="1.5703125" style="83" customWidth="1"/>
    <col min="5641" max="5641" width="12.7109375" style="83"/>
    <col min="5642" max="5642" width="1.5703125" style="83" customWidth="1"/>
    <col min="5643" max="5643" width="14.42578125" style="83" customWidth="1"/>
    <col min="5644" max="5644" width="1.5703125" style="83" customWidth="1"/>
    <col min="5645" max="5645" width="12.7109375" style="83"/>
    <col min="5646" max="5646" width="1.5703125" style="83" customWidth="1"/>
    <col min="5647" max="5647" width="12.7109375" style="83"/>
    <col min="5648" max="5648" width="1.5703125" style="83" customWidth="1"/>
    <col min="5649" max="5649" width="14.42578125" style="83" customWidth="1"/>
    <col min="5650" max="5650" width="1.5703125" style="83" customWidth="1"/>
    <col min="5651" max="5651" width="12.7109375" style="83"/>
    <col min="5652" max="5652" width="1.5703125" style="83" customWidth="1"/>
    <col min="5653" max="5653" width="12.7109375" style="83"/>
    <col min="5654" max="5654" width="1.5703125" style="83" customWidth="1"/>
    <col min="5655" max="5655" width="16.140625" style="83" customWidth="1"/>
    <col min="5656" max="5657" width="1.5703125" style="83" customWidth="1"/>
    <col min="5658" max="5658" width="14.42578125" style="83" customWidth="1"/>
    <col min="5659" max="5659" width="2.42578125" style="83" customWidth="1"/>
    <col min="5660" max="5660" width="12.7109375" style="83"/>
    <col min="5661" max="5661" width="3.28515625" style="83" customWidth="1"/>
    <col min="5662" max="5662" width="14.42578125" style="83" customWidth="1"/>
    <col min="5663" max="5663" width="2.42578125" style="83" customWidth="1"/>
    <col min="5664" max="5664" width="12.7109375" style="83"/>
    <col min="5665" max="5665" width="3.28515625" style="83" customWidth="1"/>
    <col min="5666" max="5666" width="12.7109375" style="83"/>
    <col min="5667" max="5667" width="2.42578125" style="83" customWidth="1"/>
    <col min="5668" max="5668" width="12.7109375" style="83"/>
    <col min="5669" max="5669" width="3.28515625" style="83" customWidth="1"/>
    <col min="5670" max="5670" width="14.42578125" style="83" customWidth="1"/>
    <col min="5671" max="5671" width="3.28515625" style="83" customWidth="1"/>
    <col min="5672" max="5672" width="5" style="83" customWidth="1"/>
    <col min="5673" max="5673" width="15.140625" style="83" customWidth="1"/>
    <col min="5674" max="5674" width="8.42578125" style="83" customWidth="1"/>
    <col min="5675" max="5675" width="1.5703125" style="83" customWidth="1"/>
    <col min="5676" max="5676" width="12.7109375" style="83"/>
    <col min="5677" max="5677" width="1.5703125" style="83" customWidth="1"/>
    <col min="5678" max="5678" width="12.7109375" style="83"/>
    <col min="5679" max="5679" width="1.5703125" style="83" customWidth="1"/>
    <col min="5680" max="5888" width="12.7109375" style="83"/>
    <col min="5889" max="5889" width="5" style="83" customWidth="1"/>
    <col min="5890" max="5890" width="1.5703125" style="83" customWidth="1"/>
    <col min="5891" max="5891" width="19.5703125" style="83" customWidth="1"/>
    <col min="5892" max="5892" width="1.5703125" style="83" customWidth="1"/>
    <col min="5893" max="5893" width="14.42578125" style="83" customWidth="1"/>
    <col min="5894" max="5894" width="1.5703125" style="83" customWidth="1"/>
    <col min="5895" max="5895" width="12.7109375" style="83"/>
    <col min="5896" max="5896" width="1.5703125" style="83" customWidth="1"/>
    <col min="5897" max="5897" width="12.7109375" style="83"/>
    <col min="5898" max="5898" width="1.5703125" style="83" customWidth="1"/>
    <col min="5899" max="5899" width="14.42578125" style="83" customWidth="1"/>
    <col min="5900" max="5900" width="1.5703125" style="83" customWidth="1"/>
    <col min="5901" max="5901" width="12.7109375" style="83"/>
    <col min="5902" max="5902" width="1.5703125" style="83" customWidth="1"/>
    <col min="5903" max="5903" width="12.7109375" style="83"/>
    <col min="5904" max="5904" width="1.5703125" style="83" customWidth="1"/>
    <col min="5905" max="5905" width="14.42578125" style="83" customWidth="1"/>
    <col min="5906" max="5906" width="1.5703125" style="83" customWidth="1"/>
    <col min="5907" max="5907" width="12.7109375" style="83"/>
    <col min="5908" max="5908" width="1.5703125" style="83" customWidth="1"/>
    <col min="5909" max="5909" width="12.7109375" style="83"/>
    <col min="5910" max="5910" width="1.5703125" style="83" customWidth="1"/>
    <col min="5911" max="5911" width="16.140625" style="83" customWidth="1"/>
    <col min="5912" max="5913" width="1.5703125" style="83" customWidth="1"/>
    <col min="5914" max="5914" width="14.42578125" style="83" customWidth="1"/>
    <col min="5915" max="5915" width="2.42578125" style="83" customWidth="1"/>
    <col min="5916" max="5916" width="12.7109375" style="83"/>
    <col min="5917" max="5917" width="3.28515625" style="83" customWidth="1"/>
    <col min="5918" max="5918" width="14.42578125" style="83" customWidth="1"/>
    <col min="5919" max="5919" width="2.42578125" style="83" customWidth="1"/>
    <col min="5920" max="5920" width="12.7109375" style="83"/>
    <col min="5921" max="5921" width="3.28515625" style="83" customWidth="1"/>
    <col min="5922" max="5922" width="12.7109375" style="83"/>
    <col min="5923" max="5923" width="2.42578125" style="83" customWidth="1"/>
    <col min="5924" max="5924" width="12.7109375" style="83"/>
    <col min="5925" max="5925" width="3.28515625" style="83" customWidth="1"/>
    <col min="5926" max="5926" width="14.42578125" style="83" customWidth="1"/>
    <col min="5927" max="5927" width="3.28515625" style="83" customWidth="1"/>
    <col min="5928" max="5928" width="5" style="83" customWidth="1"/>
    <col min="5929" max="5929" width="15.140625" style="83" customWidth="1"/>
    <col min="5930" max="5930" width="8.42578125" style="83" customWidth="1"/>
    <col min="5931" max="5931" width="1.5703125" style="83" customWidth="1"/>
    <col min="5932" max="5932" width="12.7109375" style="83"/>
    <col min="5933" max="5933" width="1.5703125" style="83" customWidth="1"/>
    <col min="5934" max="5934" width="12.7109375" style="83"/>
    <col min="5935" max="5935" width="1.5703125" style="83" customWidth="1"/>
    <col min="5936" max="6144" width="12.7109375" style="83"/>
    <col min="6145" max="6145" width="5" style="83" customWidth="1"/>
    <col min="6146" max="6146" width="1.5703125" style="83" customWidth="1"/>
    <col min="6147" max="6147" width="19.5703125" style="83" customWidth="1"/>
    <col min="6148" max="6148" width="1.5703125" style="83" customWidth="1"/>
    <col min="6149" max="6149" width="14.42578125" style="83" customWidth="1"/>
    <col min="6150" max="6150" width="1.5703125" style="83" customWidth="1"/>
    <col min="6151" max="6151" width="12.7109375" style="83"/>
    <col min="6152" max="6152" width="1.5703125" style="83" customWidth="1"/>
    <col min="6153" max="6153" width="12.7109375" style="83"/>
    <col min="6154" max="6154" width="1.5703125" style="83" customWidth="1"/>
    <col min="6155" max="6155" width="14.42578125" style="83" customWidth="1"/>
    <col min="6156" max="6156" width="1.5703125" style="83" customWidth="1"/>
    <col min="6157" max="6157" width="12.7109375" style="83"/>
    <col min="6158" max="6158" width="1.5703125" style="83" customWidth="1"/>
    <col min="6159" max="6159" width="12.7109375" style="83"/>
    <col min="6160" max="6160" width="1.5703125" style="83" customWidth="1"/>
    <col min="6161" max="6161" width="14.42578125" style="83" customWidth="1"/>
    <col min="6162" max="6162" width="1.5703125" style="83" customWidth="1"/>
    <col min="6163" max="6163" width="12.7109375" style="83"/>
    <col min="6164" max="6164" width="1.5703125" style="83" customWidth="1"/>
    <col min="6165" max="6165" width="12.7109375" style="83"/>
    <col min="6166" max="6166" width="1.5703125" style="83" customWidth="1"/>
    <col min="6167" max="6167" width="16.140625" style="83" customWidth="1"/>
    <col min="6168" max="6169" width="1.5703125" style="83" customWidth="1"/>
    <col min="6170" max="6170" width="14.42578125" style="83" customWidth="1"/>
    <col min="6171" max="6171" width="2.42578125" style="83" customWidth="1"/>
    <col min="6172" max="6172" width="12.7109375" style="83"/>
    <col min="6173" max="6173" width="3.28515625" style="83" customWidth="1"/>
    <col min="6174" max="6174" width="14.42578125" style="83" customWidth="1"/>
    <col min="6175" max="6175" width="2.42578125" style="83" customWidth="1"/>
    <col min="6176" max="6176" width="12.7109375" style="83"/>
    <col min="6177" max="6177" width="3.28515625" style="83" customWidth="1"/>
    <col min="6178" max="6178" width="12.7109375" style="83"/>
    <col min="6179" max="6179" width="2.42578125" style="83" customWidth="1"/>
    <col min="6180" max="6180" width="12.7109375" style="83"/>
    <col min="6181" max="6181" width="3.28515625" style="83" customWidth="1"/>
    <col min="6182" max="6182" width="14.42578125" style="83" customWidth="1"/>
    <col min="6183" max="6183" width="3.28515625" style="83" customWidth="1"/>
    <col min="6184" max="6184" width="5" style="83" customWidth="1"/>
    <col min="6185" max="6185" width="15.140625" style="83" customWidth="1"/>
    <col min="6186" max="6186" width="8.42578125" style="83" customWidth="1"/>
    <col min="6187" max="6187" width="1.5703125" style="83" customWidth="1"/>
    <col min="6188" max="6188" width="12.7109375" style="83"/>
    <col min="6189" max="6189" width="1.5703125" style="83" customWidth="1"/>
    <col min="6190" max="6190" width="12.7109375" style="83"/>
    <col min="6191" max="6191" width="1.5703125" style="83" customWidth="1"/>
    <col min="6192" max="6400" width="12.7109375" style="83"/>
    <col min="6401" max="6401" width="5" style="83" customWidth="1"/>
    <col min="6402" max="6402" width="1.5703125" style="83" customWidth="1"/>
    <col min="6403" max="6403" width="19.5703125" style="83" customWidth="1"/>
    <col min="6404" max="6404" width="1.5703125" style="83" customWidth="1"/>
    <col min="6405" max="6405" width="14.42578125" style="83" customWidth="1"/>
    <col min="6406" max="6406" width="1.5703125" style="83" customWidth="1"/>
    <col min="6407" max="6407" width="12.7109375" style="83"/>
    <col min="6408" max="6408" width="1.5703125" style="83" customWidth="1"/>
    <col min="6409" max="6409" width="12.7109375" style="83"/>
    <col min="6410" max="6410" width="1.5703125" style="83" customWidth="1"/>
    <col min="6411" max="6411" width="14.42578125" style="83" customWidth="1"/>
    <col min="6412" max="6412" width="1.5703125" style="83" customWidth="1"/>
    <col min="6413" max="6413" width="12.7109375" style="83"/>
    <col min="6414" max="6414" width="1.5703125" style="83" customWidth="1"/>
    <col min="6415" max="6415" width="12.7109375" style="83"/>
    <col min="6416" max="6416" width="1.5703125" style="83" customWidth="1"/>
    <col min="6417" max="6417" width="14.42578125" style="83" customWidth="1"/>
    <col min="6418" max="6418" width="1.5703125" style="83" customWidth="1"/>
    <col min="6419" max="6419" width="12.7109375" style="83"/>
    <col min="6420" max="6420" width="1.5703125" style="83" customWidth="1"/>
    <col min="6421" max="6421" width="12.7109375" style="83"/>
    <col min="6422" max="6422" width="1.5703125" style="83" customWidth="1"/>
    <col min="6423" max="6423" width="16.140625" style="83" customWidth="1"/>
    <col min="6424" max="6425" width="1.5703125" style="83" customWidth="1"/>
    <col min="6426" max="6426" width="14.42578125" style="83" customWidth="1"/>
    <col min="6427" max="6427" width="2.42578125" style="83" customWidth="1"/>
    <col min="6428" max="6428" width="12.7109375" style="83"/>
    <col min="6429" max="6429" width="3.28515625" style="83" customWidth="1"/>
    <col min="6430" max="6430" width="14.42578125" style="83" customWidth="1"/>
    <col min="6431" max="6431" width="2.42578125" style="83" customWidth="1"/>
    <col min="6432" max="6432" width="12.7109375" style="83"/>
    <col min="6433" max="6433" width="3.28515625" style="83" customWidth="1"/>
    <col min="6434" max="6434" width="12.7109375" style="83"/>
    <col min="6435" max="6435" width="2.42578125" style="83" customWidth="1"/>
    <col min="6436" max="6436" width="12.7109375" style="83"/>
    <col min="6437" max="6437" width="3.28515625" style="83" customWidth="1"/>
    <col min="6438" max="6438" width="14.42578125" style="83" customWidth="1"/>
    <col min="6439" max="6439" width="3.28515625" style="83" customWidth="1"/>
    <col min="6440" max="6440" width="5" style="83" customWidth="1"/>
    <col min="6441" max="6441" width="15.140625" style="83" customWidth="1"/>
    <col min="6442" max="6442" width="8.42578125" style="83" customWidth="1"/>
    <col min="6443" max="6443" width="1.5703125" style="83" customWidth="1"/>
    <col min="6444" max="6444" width="12.7109375" style="83"/>
    <col min="6445" max="6445" width="1.5703125" style="83" customWidth="1"/>
    <col min="6446" max="6446" width="12.7109375" style="83"/>
    <col min="6447" max="6447" width="1.5703125" style="83" customWidth="1"/>
    <col min="6448" max="6656" width="12.7109375" style="83"/>
    <col min="6657" max="6657" width="5" style="83" customWidth="1"/>
    <col min="6658" max="6658" width="1.5703125" style="83" customWidth="1"/>
    <col min="6659" max="6659" width="19.5703125" style="83" customWidth="1"/>
    <col min="6660" max="6660" width="1.5703125" style="83" customWidth="1"/>
    <col min="6661" max="6661" width="14.42578125" style="83" customWidth="1"/>
    <col min="6662" max="6662" width="1.5703125" style="83" customWidth="1"/>
    <col min="6663" max="6663" width="12.7109375" style="83"/>
    <col min="6664" max="6664" width="1.5703125" style="83" customWidth="1"/>
    <col min="6665" max="6665" width="12.7109375" style="83"/>
    <col min="6666" max="6666" width="1.5703125" style="83" customWidth="1"/>
    <col min="6667" max="6667" width="14.42578125" style="83" customWidth="1"/>
    <col min="6668" max="6668" width="1.5703125" style="83" customWidth="1"/>
    <col min="6669" max="6669" width="12.7109375" style="83"/>
    <col min="6670" max="6670" width="1.5703125" style="83" customWidth="1"/>
    <col min="6671" max="6671" width="12.7109375" style="83"/>
    <col min="6672" max="6672" width="1.5703125" style="83" customWidth="1"/>
    <col min="6673" max="6673" width="14.42578125" style="83" customWidth="1"/>
    <col min="6674" max="6674" width="1.5703125" style="83" customWidth="1"/>
    <col min="6675" max="6675" width="12.7109375" style="83"/>
    <col min="6676" max="6676" width="1.5703125" style="83" customWidth="1"/>
    <col min="6677" max="6677" width="12.7109375" style="83"/>
    <col min="6678" max="6678" width="1.5703125" style="83" customWidth="1"/>
    <col min="6679" max="6679" width="16.140625" style="83" customWidth="1"/>
    <col min="6680" max="6681" width="1.5703125" style="83" customWidth="1"/>
    <col min="6682" max="6682" width="14.42578125" style="83" customWidth="1"/>
    <col min="6683" max="6683" width="2.42578125" style="83" customWidth="1"/>
    <col min="6684" max="6684" width="12.7109375" style="83"/>
    <col min="6685" max="6685" width="3.28515625" style="83" customWidth="1"/>
    <col min="6686" max="6686" width="14.42578125" style="83" customWidth="1"/>
    <col min="6687" max="6687" width="2.42578125" style="83" customWidth="1"/>
    <col min="6688" max="6688" width="12.7109375" style="83"/>
    <col min="6689" max="6689" width="3.28515625" style="83" customWidth="1"/>
    <col min="6690" max="6690" width="12.7109375" style="83"/>
    <col min="6691" max="6691" width="2.42578125" style="83" customWidth="1"/>
    <col min="6692" max="6692" width="12.7109375" style="83"/>
    <col min="6693" max="6693" width="3.28515625" style="83" customWidth="1"/>
    <col min="6694" max="6694" width="14.42578125" style="83" customWidth="1"/>
    <col min="6695" max="6695" width="3.28515625" style="83" customWidth="1"/>
    <col min="6696" max="6696" width="5" style="83" customWidth="1"/>
    <col min="6697" max="6697" width="15.140625" style="83" customWidth="1"/>
    <col min="6698" max="6698" width="8.42578125" style="83" customWidth="1"/>
    <col min="6699" max="6699" width="1.5703125" style="83" customWidth="1"/>
    <col min="6700" max="6700" width="12.7109375" style="83"/>
    <col min="6701" max="6701" width="1.5703125" style="83" customWidth="1"/>
    <col min="6702" max="6702" width="12.7109375" style="83"/>
    <col min="6703" max="6703" width="1.5703125" style="83" customWidth="1"/>
    <col min="6704" max="6912" width="12.7109375" style="83"/>
    <col min="6913" max="6913" width="5" style="83" customWidth="1"/>
    <col min="6914" max="6914" width="1.5703125" style="83" customWidth="1"/>
    <col min="6915" max="6915" width="19.5703125" style="83" customWidth="1"/>
    <col min="6916" max="6916" width="1.5703125" style="83" customWidth="1"/>
    <col min="6917" max="6917" width="14.42578125" style="83" customWidth="1"/>
    <col min="6918" max="6918" width="1.5703125" style="83" customWidth="1"/>
    <col min="6919" max="6919" width="12.7109375" style="83"/>
    <col min="6920" max="6920" width="1.5703125" style="83" customWidth="1"/>
    <col min="6921" max="6921" width="12.7109375" style="83"/>
    <col min="6922" max="6922" width="1.5703125" style="83" customWidth="1"/>
    <col min="6923" max="6923" width="14.42578125" style="83" customWidth="1"/>
    <col min="6924" max="6924" width="1.5703125" style="83" customWidth="1"/>
    <col min="6925" max="6925" width="12.7109375" style="83"/>
    <col min="6926" max="6926" width="1.5703125" style="83" customWidth="1"/>
    <col min="6927" max="6927" width="12.7109375" style="83"/>
    <col min="6928" max="6928" width="1.5703125" style="83" customWidth="1"/>
    <col min="6929" max="6929" width="14.42578125" style="83" customWidth="1"/>
    <col min="6930" max="6930" width="1.5703125" style="83" customWidth="1"/>
    <col min="6931" max="6931" width="12.7109375" style="83"/>
    <col min="6932" max="6932" width="1.5703125" style="83" customWidth="1"/>
    <col min="6933" max="6933" width="12.7109375" style="83"/>
    <col min="6934" max="6934" width="1.5703125" style="83" customWidth="1"/>
    <col min="6935" max="6935" width="16.140625" style="83" customWidth="1"/>
    <col min="6936" max="6937" width="1.5703125" style="83" customWidth="1"/>
    <col min="6938" max="6938" width="14.42578125" style="83" customWidth="1"/>
    <col min="6939" max="6939" width="2.42578125" style="83" customWidth="1"/>
    <col min="6940" max="6940" width="12.7109375" style="83"/>
    <col min="6941" max="6941" width="3.28515625" style="83" customWidth="1"/>
    <col min="6942" max="6942" width="14.42578125" style="83" customWidth="1"/>
    <col min="6943" max="6943" width="2.42578125" style="83" customWidth="1"/>
    <col min="6944" max="6944" width="12.7109375" style="83"/>
    <col min="6945" max="6945" width="3.28515625" style="83" customWidth="1"/>
    <col min="6946" max="6946" width="12.7109375" style="83"/>
    <col min="6947" max="6947" width="2.42578125" style="83" customWidth="1"/>
    <col min="6948" max="6948" width="12.7109375" style="83"/>
    <col min="6949" max="6949" width="3.28515625" style="83" customWidth="1"/>
    <col min="6950" max="6950" width="14.42578125" style="83" customWidth="1"/>
    <col min="6951" max="6951" width="3.28515625" style="83" customWidth="1"/>
    <col min="6952" max="6952" width="5" style="83" customWidth="1"/>
    <col min="6953" max="6953" width="15.140625" style="83" customWidth="1"/>
    <col min="6954" max="6954" width="8.42578125" style="83" customWidth="1"/>
    <col min="6955" max="6955" width="1.5703125" style="83" customWidth="1"/>
    <col min="6956" max="6956" width="12.7109375" style="83"/>
    <col min="6957" max="6957" width="1.5703125" style="83" customWidth="1"/>
    <col min="6958" max="6958" width="12.7109375" style="83"/>
    <col min="6959" max="6959" width="1.5703125" style="83" customWidth="1"/>
    <col min="6960" max="7168" width="12.7109375" style="83"/>
    <col min="7169" max="7169" width="5" style="83" customWidth="1"/>
    <col min="7170" max="7170" width="1.5703125" style="83" customWidth="1"/>
    <col min="7171" max="7171" width="19.5703125" style="83" customWidth="1"/>
    <col min="7172" max="7172" width="1.5703125" style="83" customWidth="1"/>
    <col min="7173" max="7173" width="14.42578125" style="83" customWidth="1"/>
    <col min="7174" max="7174" width="1.5703125" style="83" customWidth="1"/>
    <col min="7175" max="7175" width="12.7109375" style="83"/>
    <col min="7176" max="7176" width="1.5703125" style="83" customWidth="1"/>
    <col min="7177" max="7177" width="12.7109375" style="83"/>
    <col min="7178" max="7178" width="1.5703125" style="83" customWidth="1"/>
    <col min="7179" max="7179" width="14.42578125" style="83" customWidth="1"/>
    <col min="7180" max="7180" width="1.5703125" style="83" customWidth="1"/>
    <col min="7181" max="7181" width="12.7109375" style="83"/>
    <col min="7182" max="7182" width="1.5703125" style="83" customWidth="1"/>
    <col min="7183" max="7183" width="12.7109375" style="83"/>
    <col min="7184" max="7184" width="1.5703125" style="83" customWidth="1"/>
    <col min="7185" max="7185" width="14.42578125" style="83" customWidth="1"/>
    <col min="7186" max="7186" width="1.5703125" style="83" customWidth="1"/>
    <col min="7187" max="7187" width="12.7109375" style="83"/>
    <col min="7188" max="7188" width="1.5703125" style="83" customWidth="1"/>
    <col min="7189" max="7189" width="12.7109375" style="83"/>
    <col min="7190" max="7190" width="1.5703125" style="83" customWidth="1"/>
    <col min="7191" max="7191" width="16.140625" style="83" customWidth="1"/>
    <col min="7192" max="7193" width="1.5703125" style="83" customWidth="1"/>
    <col min="7194" max="7194" width="14.42578125" style="83" customWidth="1"/>
    <col min="7195" max="7195" width="2.42578125" style="83" customWidth="1"/>
    <col min="7196" max="7196" width="12.7109375" style="83"/>
    <col min="7197" max="7197" width="3.28515625" style="83" customWidth="1"/>
    <col min="7198" max="7198" width="14.42578125" style="83" customWidth="1"/>
    <col min="7199" max="7199" width="2.42578125" style="83" customWidth="1"/>
    <col min="7200" max="7200" width="12.7109375" style="83"/>
    <col min="7201" max="7201" width="3.28515625" style="83" customWidth="1"/>
    <col min="7202" max="7202" width="12.7109375" style="83"/>
    <col min="7203" max="7203" width="2.42578125" style="83" customWidth="1"/>
    <col min="7204" max="7204" width="12.7109375" style="83"/>
    <col min="7205" max="7205" width="3.28515625" style="83" customWidth="1"/>
    <col min="7206" max="7206" width="14.42578125" style="83" customWidth="1"/>
    <col min="7207" max="7207" width="3.28515625" style="83" customWidth="1"/>
    <col min="7208" max="7208" width="5" style="83" customWidth="1"/>
    <col min="7209" max="7209" width="15.140625" style="83" customWidth="1"/>
    <col min="7210" max="7210" width="8.42578125" style="83" customWidth="1"/>
    <col min="7211" max="7211" width="1.5703125" style="83" customWidth="1"/>
    <col min="7212" max="7212" width="12.7109375" style="83"/>
    <col min="7213" max="7213" width="1.5703125" style="83" customWidth="1"/>
    <col min="7214" max="7214" width="12.7109375" style="83"/>
    <col min="7215" max="7215" width="1.5703125" style="83" customWidth="1"/>
    <col min="7216" max="7424" width="12.7109375" style="83"/>
    <col min="7425" max="7425" width="5" style="83" customWidth="1"/>
    <col min="7426" max="7426" width="1.5703125" style="83" customWidth="1"/>
    <col min="7427" max="7427" width="19.5703125" style="83" customWidth="1"/>
    <col min="7428" max="7428" width="1.5703125" style="83" customWidth="1"/>
    <col min="7429" max="7429" width="14.42578125" style="83" customWidth="1"/>
    <col min="7430" max="7430" width="1.5703125" style="83" customWidth="1"/>
    <col min="7431" max="7431" width="12.7109375" style="83"/>
    <col min="7432" max="7432" width="1.5703125" style="83" customWidth="1"/>
    <col min="7433" max="7433" width="12.7109375" style="83"/>
    <col min="7434" max="7434" width="1.5703125" style="83" customWidth="1"/>
    <col min="7435" max="7435" width="14.42578125" style="83" customWidth="1"/>
    <col min="7436" max="7436" width="1.5703125" style="83" customWidth="1"/>
    <col min="7437" max="7437" width="12.7109375" style="83"/>
    <col min="7438" max="7438" width="1.5703125" style="83" customWidth="1"/>
    <col min="7439" max="7439" width="12.7109375" style="83"/>
    <col min="7440" max="7440" width="1.5703125" style="83" customWidth="1"/>
    <col min="7441" max="7441" width="14.42578125" style="83" customWidth="1"/>
    <col min="7442" max="7442" width="1.5703125" style="83" customWidth="1"/>
    <col min="7443" max="7443" width="12.7109375" style="83"/>
    <col min="7444" max="7444" width="1.5703125" style="83" customWidth="1"/>
    <col min="7445" max="7445" width="12.7109375" style="83"/>
    <col min="7446" max="7446" width="1.5703125" style="83" customWidth="1"/>
    <col min="7447" max="7447" width="16.140625" style="83" customWidth="1"/>
    <col min="7448" max="7449" width="1.5703125" style="83" customWidth="1"/>
    <col min="7450" max="7450" width="14.42578125" style="83" customWidth="1"/>
    <col min="7451" max="7451" width="2.42578125" style="83" customWidth="1"/>
    <col min="7452" max="7452" width="12.7109375" style="83"/>
    <col min="7453" max="7453" width="3.28515625" style="83" customWidth="1"/>
    <col min="7454" max="7454" width="14.42578125" style="83" customWidth="1"/>
    <col min="7455" max="7455" width="2.42578125" style="83" customWidth="1"/>
    <col min="7456" max="7456" width="12.7109375" style="83"/>
    <col min="7457" max="7457" width="3.28515625" style="83" customWidth="1"/>
    <col min="7458" max="7458" width="12.7109375" style="83"/>
    <col min="7459" max="7459" width="2.42578125" style="83" customWidth="1"/>
    <col min="7460" max="7460" width="12.7109375" style="83"/>
    <col min="7461" max="7461" width="3.28515625" style="83" customWidth="1"/>
    <col min="7462" max="7462" width="14.42578125" style="83" customWidth="1"/>
    <col min="7463" max="7463" width="3.28515625" style="83" customWidth="1"/>
    <col min="7464" max="7464" width="5" style="83" customWidth="1"/>
    <col min="7465" max="7465" width="15.140625" style="83" customWidth="1"/>
    <col min="7466" max="7466" width="8.42578125" style="83" customWidth="1"/>
    <col min="7467" max="7467" width="1.5703125" style="83" customWidth="1"/>
    <col min="7468" max="7468" width="12.7109375" style="83"/>
    <col min="7469" max="7469" width="1.5703125" style="83" customWidth="1"/>
    <col min="7470" max="7470" width="12.7109375" style="83"/>
    <col min="7471" max="7471" width="1.5703125" style="83" customWidth="1"/>
    <col min="7472" max="7680" width="12.7109375" style="83"/>
    <col min="7681" max="7681" width="5" style="83" customWidth="1"/>
    <col min="7682" max="7682" width="1.5703125" style="83" customWidth="1"/>
    <col min="7683" max="7683" width="19.5703125" style="83" customWidth="1"/>
    <col min="7684" max="7684" width="1.5703125" style="83" customWidth="1"/>
    <col min="7685" max="7685" width="14.42578125" style="83" customWidth="1"/>
    <col min="7686" max="7686" width="1.5703125" style="83" customWidth="1"/>
    <col min="7687" max="7687" width="12.7109375" style="83"/>
    <col min="7688" max="7688" width="1.5703125" style="83" customWidth="1"/>
    <col min="7689" max="7689" width="12.7109375" style="83"/>
    <col min="7690" max="7690" width="1.5703125" style="83" customWidth="1"/>
    <col min="7691" max="7691" width="14.42578125" style="83" customWidth="1"/>
    <col min="7692" max="7692" width="1.5703125" style="83" customWidth="1"/>
    <col min="7693" max="7693" width="12.7109375" style="83"/>
    <col min="7694" max="7694" width="1.5703125" style="83" customWidth="1"/>
    <col min="7695" max="7695" width="12.7109375" style="83"/>
    <col min="7696" max="7696" width="1.5703125" style="83" customWidth="1"/>
    <col min="7697" max="7697" width="14.42578125" style="83" customWidth="1"/>
    <col min="7698" max="7698" width="1.5703125" style="83" customWidth="1"/>
    <col min="7699" max="7699" width="12.7109375" style="83"/>
    <col min="7700" max="7700" width="1.5703125" style="83" customWidth="1"/>
    <col min="7701" max="7701" width="12.7109375" style="83"/>
    <col min="7702" max="7702" width="1.5703125" style="83" customWidth="1"/>
    <col min="7703" max="7703" width="16.140625" style="83" customWidth="1"/>
    <col min="7704" max="7705" width="1.5703125" style="83" customWidth="1"/>
    <col min="7706" max="7706" width="14.42578125" style="83" customWidth="1"/>
    <col min="7707" max="7707" width="2.42578125" style="83" customWidth="1"/>
    <col min="7708" max="7708" width="12.7109375" style="83"/>
    <col min="7709" max="7709" width="3.28515625" style="83" customWidth="1"/>
    <col min="7710" max="7710" width="14.42578125" style="83" customWidth="1"/>
    <col min="7711" max="7711" width="2.42578125" style="83" customWidth="1"/>
    <col min="7712" max="7712" width="12.7109375" style="83"/>
    <col min="7713" max="7713" width="3.28515625" style="83" customWidth="1"/>
    <col min="7714" max="7714" width="12.7109375" style="83"/>
    <col min="7715" max="7715" width="2.42578125" style="83" customWidth="1"/>
    <col min="7716" max="7716" width="12.7109375" style="83"/>
    <col min="7717" max="7717" width="3.28515625" style="83" customWidth="1"/>
    <col min="7718" max="7718" width="14.42578125" style="83" customWidth="1"/>
    <col min="7719" max="7719" width="3.28515625" style="83" customWidth="1"/>
    <col min="7720" max="7720" width="5" style="83" customWidth="1"/>
    <col min="7721" max="7721" width="15.140625" style="83" customWidth="1"/>
    <col min="7722" max="7722" width="8.42578125" style="83" customWidth="1"/>
    <col min="7723" max="7723" width="1.5703125" style="83" customWidth="1"/>
    <col min="7724" max="7724" width="12.7109375" style="83"/>
    <col min="7725" max="7725" width="1.5703125" style="83" customWidth="1"/>
    <col min="7726" max="7726" width="12.7109375" style="83"/>
    <col min="7727" max="7727" width="1.5703125" style="83" customWidth="1"/>
    <col min="7728" max="7936" width="12.7109375" style="83"/>
    <col min="7937" max="7937" width="5" style="83" customWidth="1"/>
    <col min="7938" max="7938" width="1.5703125" style="83" customWidth="1"/>
    <col min="7939" max="7939" width="19.5703125" style="83" customWidth="1"/>
    <col min="7940" max="7940" width="1.5703125" style="83" customWidth="1"/>
    <col min="7941" max="7941" width="14.42578125" style="83" customWidth="1"/>
    <col min="7942" max="7942" width="1.5703125" style="83" customWidth="1"/>
    <col min="7943" max="7943" width="12.7109375" style="83"/>
    <col min="7944" max="7944" width="1.5703125" style="83" customWidth="1"/>
    <col min="7945" max="7945" width="12.7109375" style="83"/>
    <col min="7946" max="7946" width="1.5703125" style="83" customWidth="1"/>
    <col min="7947" max="7947" width="14.42578125" style="83" customWidth="1"/>
    <col min="7948" max="7948" width="1.5703125" style="83" customWidth="1"/>
    <col min="7949" max="7949" width="12.7109375" style="83"/>
    <col min="7950" max="7950" width="1.5703125" style="83" customWidth="1"/>
    <col min="7951" max="7951" width="12.7109375" style="83"/>
    <col min="7952" max="7952" width="1.5703125" style="83" customWidth="1"/>
    <col min="7953" max="7953" width="14.42578125" style="83" customWidth="1"/>
    <col min="7954" max="7954" width="1.5703125" style="83" customWidth="1"/>
    <col min="7955" max="7955" width="12.7109375" style="83"/>
    <col min="7956" max="7956" width="1.5703125" style="83" customWidth="1"/>
    <col min="7957" max="7957" width="12.7109375" style="83"/>
    <col min="7958" max="7958" width="1.5703125" style="83" customWidth="1"/>
    <col min="7959" max="7959" width="16.140625" style="83" customWidth="1"/>
    <col min="7960" max="7961" width="1.5703125" style="83" customWidth="1"/>
    <col min="7962" max="7962" width="14.42578125" style="83" customWidth="1"/>
    <col min="7963" max="7963" width="2.42578125" style="83" customWidth="1"/>
    <col min="7964" max="7964" width="12.7109375" style="83"/>
    <col min="7965" max="7965" width="3.28515625" style="83" customWidth="1"/>
    <col min="7966" max="7966" width="14.42578125" style="83" customWidth="1"/>
    <col min="7967" max="7967" width="2.42578125" style="83" customWidth="1"/>
    <col min="7968" max="7968" width="12.7109375" style="83"/>
    <col min="7969" max="7969" width="3.28515625" style="83" customWidth="1"/>
    <col min="7970" max="7970" width="12.7109375" style="83"/>
    <col min="7971" max="7971" width="2.42578125" style="83" customWidth="1"/>
    <col min="7972" max="7972" width="12.7109375" style="83"/>
    <col min="7973" max="7973" width="3.28515625" style="83" customWidth="1"/>
    <col min="7974" max="7974" width="14.42578125" style="83" customWidth="1"/>
    <col min="7975" max="7975" width="3.28515625" style="83" customWidth="1"/>
    <col min="7976" max="7976" width="5" style="83" customWidth="1"/>
    <col min="7977" max="7977" width="15.140625" style="83" customWidth="1"/>
    <col min="7978" max="7978" width="8.42578125" style="83" customWidth="1"/>
    <col min="7979" max="7979" width="1.5703125" style="83" customWidth="1"/>
    <col min="7980" max="7980" width="12.7109375" style="83"/>
    <col min="7981" max="7981" width="1.5703125" style="83" customWidth="1"/>
    <col min="7982" max="7982" width="12.7109375" style="83"/>
    <col min="7983" max="7983" width="1.5703125" style="83" customWidth="1"/>
    <col min="7984" max="8192" width="12.7109375" style="83"/>
    <col min="8193" max="8193" width="5" style="83" customWidth="1"/>
    <col min="8194" max="8194" width="1.5703125" style="83" customWidth="1"/>
    <col min="8195" max="8195" width="19.5703125" style="83" customWidth="1"/>
    <col min="8196" max="8196" width="1.5703125" style="83" customWidth="1"/>
    <col min="8197" max="8197" width="14.42578125" style="83" customWidth="1"/>
    <col min="8198" max="8198" width="1.5703125" style="83" customWidth="1"/>
    <col min="8199" max="8199" width="12.7109375" style="83"/>
    <col min="8200" max="8200" width="1.5703125" style="83" customWidth="1"/>
    <col min="8201" max="8201" width="12.7109375" style="83"/>
    <col min="8202" max="8202" width="1.5703125" style="83" customWidth="1"/>
    <col min="8203" max="8203" width="14.42578125" style="83" customWidth="1"/>
    <col min="8204" max="8204" width="1.5703125" style="83" customWidth="1"/>
    <col min="8205" max="8205" width="12.7109375" style="83"/>
    <col min="8206" max="8206" width="1.5703125" style="83" customWidth="1"/>
    <col min="8207" max="8207" width="12.7109375" style="83"/>
    <col min="8208" max="8208" width="1.5703125" style="83" customWidth="1"/>
    <col min="8209" max="8209" width="14.42578125" style="83" customWidth="1"/>
    <col min="8210" max="8210" width="1.5703125" style="83" customWidth="1"/>
    <col min="8211" max="8211" width="12.7109375" style="83"/>
    <col min="8212" max="8212" width="1.5703125" style="83" customWidth="1"/>
    <col min="8213" max="8213" width="12.7109375" style="83"/>
    <col min="8214" max="8214" width="1.5703125" style="83" customWidth="1"/>
    <col min="8215" max="8215" width="16.140625" style="83" customWidth="1"/>
    <col min="8216" max="8217" width="1.5703125" style="83" customWidth="1"/>
    <col min="8218" max="8218" width="14.42578125" style="83" customWidth="1"/>
    <col min="8219" max="8219" width="2.42578125" style="83" customWidth="1"/>
    <col min="8220" max="8220" width="12.7109375" style="83"/>
    <col min="8221" max="8221" width="3.28515625" style="83" customWidth="1"/>
    <col min="8222" max="8222" width="14.42578125" style="83" customWidth="1"/>
    <col min="8223" max="8223" width="2.42578125" style="83" customWidth="1"/>
    <col min="8224" max="8224" width="12.7109375" style="83"/>
    <col min="8225" max="8225" width="3.28515625" style="83" customWidth="1"/>
    <col min="8226" max="8226" width="12.7109375" style="83"/>
    <col min="8227" max="8227" width="2.42578125" style="83" customWidth="1"/>
    <col min="8228" max="8228" width="12.7109375" style="83"/>
    <col min="8229" max="8229" width="3.28515625" style="83" customWidth="1"/>
    <col min="8230" max="8230" width="14.42578125" style="83" customWidth="1"/>
    <col min="8231" max="8231" width="3.28515625" style="83" customWidth="1"/>
    <col min="8232" max="8232" width="5" style="83" customWidth="1"/>
    <col min="8233" max="8233" width="15.140625" style="83" customWidth="1"/>
    <col min="8234" max="8234" width="8.42578125" style="83" customWidth="1"/>
    <col min="8235" max="8235" width="1.5703125" style="83" customWidth="1"/>
    <col min="8236" max="8236" width="12.7109375" style="83"/>
    <col min="8237" max="8237" width="1.5703125" style="83" customWidth="1"/>
    <col min="8238" max="8238" width="12.7109375" style="83"/>
    <col min="8239" max="8239" width="1.5703125" style="83" customWidth="1"/>
    <col min="8240" max="8448" width="12.7109375" style="83"/>
    <col min="8449" max="8449" width="5" style="83" customWidth="1"/>
    <col min="8450" max="8450" width="1.5703125" style="83" customWidth="1"/>
    <col min="8451" max="8451" width="19.5703125" style="83" customWidth="1"/>
    <col min="8452" max="8452" width="1.5703125" style="83" customWidth="1"/>
    <col min="8453" max="8453" width="14.42578125" style="83" customWidth="1"/>
    <col min="8454" max="8454" width="1.5703125" style="83" customWidth="1"/>
    <col min="8455" max="8455" width="12.7109375" style="83"/>
    <col min="8456" max="8456" width="1.5703125" style="83" customWidth="1"/>
    <col min="8457" max="8457" width="12.7109375" style="83"/>
    <col min="8458" max="8458" width="1.5703125" style="83" customWidth="1"/>
    <col min="8459" max="8459" width="14.42578125" style="83" customWidth="1"/>
    <col min="8460" max="8460" width="1.5703125" style="83" customWidth="1"/>
    <col min="8461" max="8461" width="12.7109375" style="83"/>
    <col min="8462" max="8462" width="1.5703125" style="83" customWidth="1"/>
    <col min="8463" max="8463" width="12.7109375" style="83"/>
    <col min="8464" max="8464" width="1.5703125" style="83" customWidth="1"/>
    <col min="8465" max="8465" width="14.42578125" style="83" customWidth="1"/>
    <col min="8466" max="8466" width="1.5703125" style="83" customWidth="1"/>
    <col min="8467" max="8467" width="12.7109375" style="83"/>
    <col min="8468" max="8468" width="1.5703125" style="83" customWidth="1"/>
    <col min="8469" max="8469" width="12.7109375" style="83"/>
    <col min="8470" max="8470" width="1.5703125" style="83" customWidth="1"/>
    <col min="8471" max="8471" width="16.140625" style="83" customWidth="1"/>
    <col min="8472" max="8473" width="1.5703125" style="83" customWidth="1"/>
    <col min="8474" max="8474" width="14.42578125" style="83" customWidth="1"/>
    <col min="8475" max="8475" width="2.42578125" style="83" customWidth="1"/>
    <col min="8476" max="8476" width="12.7109375" style="83"/>
    <col min="8477" max="8477" width="3.28515625" style="83" customWidth="1"/>
    <col min="8478" max="8478" width="14.42578125" style="83" customWidth="1"/>
    <col min="8479" max="8479" width="2.42578125" style="83" customWidth="1"/>
    <col min="8480" max="8480" width="12.7109375" style="83"/>
    <col min="8481" max="8481" width="3.28515625" style="83" customWidth="1"/>
    <col min="8482" max="8482" width="12.7109375" style="83"/>
    <col min="8483" max="8483" width="2.42578125" style="83" customWidth="1"/>
    <col min="8484" max="8484" width="12.7109375" style="83"/>
    <col min="8485" max="8485" width="3.28515625" style="83" customWidth="1"/>
    <col min="8486" max="8486" width="14.42578125" style="83" customWidth="1"/>
    <col min="8487" max="8487" width="3.28515625" style="83" customWidth="1"/>
    <col min="8488" max="8488" width="5" style="83" customWidth="1"/>
    <col min="8489" max="8489" width="15.140625" style="83" customWidth="1"/>
    <col min="8490" max="8490" width="8.42578125" style="83" customWidth="1"/>
    <col min="8491" max="8491" width="1.5703125" style="83" customWidth="1"/>
    <col min="8492" max="8492" width="12.7109375" style="83"/>
    <col min="8493" max="8493" width="1.5703125" style="83" customWidth="1"/>
    <col min="8494" max="8494" width="12.7109375" style="83"/>
    <col min="8495" max="8495" width="1.5703125" style="83" customWidth="1"/>
    <col min="8496" max="8704" width="12.7109375" style="83"/>
    <col min="8705" max="8705" width="5" style="83" customWidth="1"/>
    <col min="8706" max="8706" width="1.5703125" style="83" customWidth="1"/>
    <col min="8707" max="8707" width="19.5703125" style="83" customWidth="1"/>
    <col min="8708" max="8708" width="1.5703125" style="83" customWidth="1"/>
    <col min="8709" max="8709" width="14.42578125" style="83" customWidth="1"/>
    <col min="8710" max="8710" width="1.5703125" style="83" customWidth="1"/>
    <col min="8711" max="8711" width="12.7109375" style="83"/>
    <col min="8712" max="8712" width="1.5703125" style="83" customWidth="1"/>
    <col min="8713" max="8713" width="12.7109375" style="83"/>
    <col min="8714" max="8714" width="1.5703125" style="83" customWidth="1"/>
    <col min="8715" max="8715" width="14.42578125" style="83" customWidth="1"/>
    <col min="8716" max="8716" width="1.5703125" style="83" customWidth="1"/>
    <col min="8717" max="8717" width="12.7109375" style="83"/>
    <col min="8718" max="8718" width="1.5703125" style="83" customWidth="1"/>
    <col min="8719" max="8719" width="12.7109375" style="83"/>
    <col min="8720" max="8720" width="1.5703125" style="83" customWidth="1"/>
    <col min="8721" max="8721" width="14.42578125" style="83" customWidth="1"/>
    <col min="8722" max="8722" width="1.5703125" style="83" customWidth="1"/>
    <col min="8723" max="8723" width="12.7109375" style="83"/>
    <col min="8724" max="8724" width="1.5703125" style="83" customWidth="1"/>
    <col min="8725" max="8725" width="12.7109375" style="83"/>
    <col min="8726" max="8726" width="1.5703125" style="83" customWidth="1"/>
    <col min="8727" max="8727" width="16.140625" style="83" customWidth="1"/>
    <col min="8728" max="8729" width="1.5703125" style="83" customWidth="1"/>
    <col min="8730" max="8730" width="14.42578125" style="83" customWidth="1"/>
    <col min="8731" max="8731" width="2.42578125" style="83" customWidth="1"/>
    <col min="8732" max="8732" width="12.7109375" style="83"/>
    <col min="8733" max="8733" width="3.28515625" style="83" customWidth="1"/>
    <col min="8734" max="8734" width="14.42578125" style="83" customWidth="1"/>
    <col min="8735" max="8735" width="2.42578125" style="83" customWidth="1"/>
    <col min="8736" max="8736" width="12.7109375" style="83"/>
    <col min="8737" max="8737" width="3.28515625" style="83" customWidth="1"/>
    <col min="8738" max="8738" width="12.7109375" style="83"/>
    <col min="8739" max="8739" width="2.42578125" style="83" customWidth="1"/>
    <col min="8740" max="8740" width="12.7109375" style="83"/>
    <col min="8741" max="8741" width="3.28515625" style="83" customWidth="1"/>
    <col min="8742" max="8742" width="14.42578125" style="83" customWidth="1"/>
    <col min="8743" max="8743" width="3.28515625" style="83" customWidth="1"/>
    <col min="8744" max="8744" width="5" style="83" customWidth="1"/>
    <col min="8745" max="8745" width="15.140625" style="83" customWidth="1"/>
    <col min="8746" max="8746" width="8.42578125" style="83" customWidth="1"/>
    <col min="8747" max="8747" width="1.5703125" style="83" customWidth="1"/>
    <col min="8748" max="8748" width="12.7109375" style="83"/>
    <col min="8749" max="8749" width="1.5703125" style="83" customWidth="1"/>
    <col min="8750" max="8750" width="12.7109375" style="83"/>
    <col min="8751" max="8751" width="1.5703125" style="83" customWidth="1"/>
    <col min="8752" max="8960" width="12.7109375" style="83"/>
    <col min="8961" max="8961" width="5" style="83" customWidth="1"/>
    <col min="8962" max="8962" width="1.5703125" style="83" customWidth="1"/>
    <col min="8963" max="8963" width="19.5703125" style="83" customWidth="1"/>
    <col min="8964" max="8964" width="1.5703125" style="83" customWidth="1"/>
    <col min="8965" max="8965" width="14.42578125" style="83" customWidth="1"/>
    <col min="8966" max="8966" width="1.5703125" style="83" customWidth="1"/>
    <col min="8967" max="8967" width="12.7109375" style="83"/>
    <col min="8968" max="8968" width="1.5703125" style="83" customWidth="1"/>
    <col min="8969" max="8969" width="12.7109375" style="83"/>
    <col min="8970" max="8970" width="1.5703125" style="83" customWidth="1"/>
    <col min="8971" max="8971" width="14.42578125" style="83" customWidth="1"/>
    <col min="8972" max="8972" width="1.5703125" style="83" customWidth="1"/>
    <col min="8973" max="8973" width="12.7109375" style="83"/>
    <col min="8974" max="8974" width="1.5703125" style="83" customWidth="1"/>
    <col min="8975" max="8975" width="12.7109375" style="83"/>
    <col min="8976" max="8976" width="1.5703125" style="83" customWidth="1"/>
    <col min="8977" max="8977" width="14.42578125" style="83" customWidth="1"/>
    <col min="8978" max="8978" width="1.5703125" style="83" customWidth="1"/>
    <col min="8979" max="8979" width="12.7109375" style="83"/>
    <col min="8980" max="8980" width="1.5703125" style="83" customWidth="1"/>
    <col min="8981" max="8981" width="12.7109375" style="83"/>
    <col min="8982" max="8982" width="1.5703125" style="83" customWidth="1"/>
    <col min="8983" max="8983" width="16.140625" style="83" customWidth="1"/>
    <col min="8984" max="8985" width="1.5703125" style="83" customWidth="1"/>
    <col min="8986" max="8986" width="14.42578125" style="83" customWidth="1"/>
    <col min="8987" max="8987" width="2.42578125" style="83" customWidth="1"/>
    <col min="8988" max="8988" width="12.7109375" style="83"/>
    <col min="8989" max="8989" width="3.28515625" style="83" customWidth="1"/>
    <col min="8990" max="8990" width="14.42578125" style="83" customWidth="1"/>
    <col min="8991" max="8991" width="2.42578125" style="83" customWidth="1"/>
    <col min="8992" max="8992" width="12.7109375" style="83"/>
    <col min="8993" max="8993" width="3.28515625" style="83" customWidth="1"/>
    <col min="8994" max="8994" width="12.7109375" style="83"/>
    <col min="8995" max="8995" width="2.42578125" style="83" customWidth="1"/>
    <col min="8996" max="8996" width="12.7109375" style="83"/>
    <col min="8997" max="8997" width="3.28515625" style="83" customWidth="1"/>
    <col min="8998" max="8998" width="14.42578125" style="83" customWidth="1"/>
    <col min="8999" max="8999" width="3.28515625" style="83" customWidth="1"/>
    <col min="9000" max="9000" width="5" style="83" customWidth="1"/>
    <col min="9001" max="9001" width="15.140625" style="83" customWidth="1"/>
    <col min="9002" max="9002" width="8.42578125" style="83" customWidth="1"/>
    <col min="9003" max="9003" width="1.5703125" style="83" customWidth="1"/>
    <col min="9004" max="9004" width="12.7109375" style="83"/>
    <col min="9005" max="9005" width="1.5703125" style="83" customWidth="1"/>
    <col min="9006" max="9006" width="12.7109375" style="83"/>
    <col min="9007" max="9007" width="1.5703125" style="83" customWidth="1"/>
    <col min="9008" max="9216" width="12.7109375" style="83"/>
    <col min="9217" max="9217" width="5" style="83" customWidth="1"/>
    <col min="9218" max="9218" width="1.5703125" style="83" customWidth="1"/>
    <col min="9219" max="9219" width="19.5703125" style="83" customWidth="1"/>
    <col min="9220" max="9220" width="1.5703125" style="83" customWidth="1"/>
    <col min="9221" max="9221" width="14.42578125" style="83" customWidth="1"/>
    <col min="9222" max="9222" width="1.5703125" style="83" customWidth="1"/>
    <col min="9223" max="9223" width="12.7109375" style="83"/>
    <col min="9224" max="9224" width="1.5703125" style="83" customWidth="1"/>
    <col min="9225" max="9225" width="12.7109375" style="83"/>
    <col min="9226" max="9226" width="1.5703125" style="83" customWidth="1"/>
    <col min="9227" max="9227" width="14.42578125" style="83" customWidth="1"/>
    <col min="9228" max="9228" width="1.5703125" style="83" customWidth="1"/>
    <col min="9229" max="9229" width="12.7109375" style="83"/>
    <col min="9230" max="9230" width="1.5703125" style="83" customWidth="1"/>
    <col min="9231" max="9231" width="12.7109375" style="83"/>
    <col min="9232" max="9232" width="1.5703125" style="83" customWidth="1"/>
    <col min="9233" max="9233" width="14.42578125" style="83" customWidth="1"/>
    <col min="9234" max="9234" width="1.5703125" style="83" customWidth="1"/>
    <col min="9235" max="9235" width="12.7109375" style="83"/>
    <col min="9236" max="9236" width="1.5703125" style="83" customWidth="1"/>
    <col min="9237" max="9237" width="12.7109375" style="83"/>
    <col min="9238" max="9238" width="1.5703125" style="83" customWidth="1"/>
    <col min="9239" max="9239" width="16.140625" style="83" customWidth="1"/>
    <col min="9240" max="9241" width="1.5703125" style="83" customWidth="1"/>
    <col min="9242" max="9242" width="14.42578125" style="83" customWidth="1"/>
    <col min="9243" max="9243" width="2.42578125" style="83" customWidth="1"/>
    <col min="9244" max="9244" width="12.7109375" style="83"/>
    <col min="9245" max="9245" width="3.28515625" style="83" customWidth="1"/>
    <col min="9246" max="9246" width="14.42578125" style="83" customWidth="1"/>
    <col min="9247" max="9247" width="2.42578125" style="83" customWidth="1"/>
    <col min="9248" max="9248" width="12.7109375" style="83"/>
    <col min="9249" max="9249" width="3.28515625" style="83" customWidth="1"/>
    <col min="9250" max="9250" width="12.7109375" style="83"/>
    <col min="9251" max="9251" width="2.42578125" style="83" customWidth="1"/>
    <col min="9252" max="9252" width="12.7109375" style="83"/>
    <col min="9253" max="9253" width="3.28515625" style="83" customWidth="1"/>
    <col min="9254" max="9254" width="14.42578125" style="83" customWidth="1"/>
    <col min="9255" max="9255" width="3.28515625" style="83" customWidth="1"/>
    <col min="9256" max="9256" width="5" style="83" customWidth="1"/>
    <col min="9257" max="9257" width="15.140625" style="83" customWidth="1"/>
    <col min="9258" max="9258" width="8.42578125" style="83" customWidth="1"/>
    <col min="9259" max="9259" width="1.5703125" style="83" customWidth="1"/>
    <col min="9260" max="9260" width="12.7109375" style="83"/>
    <col min="9261" max="9261" width="1.5703125" style="83" customWidth="1"/>
    <col min="9262" max="9262" width="12.7109375" style="83"/>
    <col min="9263" max="9263" width="1.5703125" style="83" customWidth="1"/>
    <col min="9264" max="9472" width="12.7109375" style="83"/>
    <col min="9473" max="9473" width="5" style="83" customWidth="1"/>
    <col min="9474" max="9474" width="1.5703125" style="83" customWidth="1"/>
    <col min="9475" max="9475" width="19.5703125" style="83" customWidth="1"/>
    <col min="9476" max="9476" width="1.5703125" style="83" customWidth="1"/>
    <col min="9477" max="9477" width="14.42578125" style="83" customWidth="1"/>
    <col min="9478" max="9478" width="1.5703125" style="83" customWidth="1"/>
    <col min="9479" max="9479" width="12.7109375" style="83"/>
    <col min="9480" max="9480" width="1.5703125" style="83" customWidth="1"/>
    <col min="9481" max="9481" width="12.7109375" style="83"/>
    <col min="9482" max="9482" width="1.5703125" style="83" customWidth="1"/>
    <col min="9483" max="9483" width="14.42578125" style="83" customWidth="1"/>
    <col min="9484" max="9484" width="1.5703125" style="83" customWidth="1"/>
    <col min="9485" max="9485" width="12.7109375" style="83"/>
    <col min="9486" max="9486" width="1.5703125" style="83" customWidth="1"/>
    <col min="9487" max="9487" width="12.7109375" style="83"/>
    <col min="9488" max="9488" width="1.5703125" style="83" customWidth="1"/>
    <col min="9489" max="9489" width="14.42578125" style="83" customWidth="1"/>
    <col min="9490" max="9490" width="1.5703125" style="83" customWidth="1"/>
    <col min="9491" max="9491" width="12.7109375" style="83"/>
    <col min="9492" max="9492" width="1.5703125" style="83" customWidth="1"/>
    <col min="9493" max="9493" width="12.7109375" style="83"/>
    <col min="9494" max="9494" width="1.5703125" style="83" customWidth="1"/>
    <col min="9495" max="9495" width="16.140625" style="83" customWidth="1"/>
    <col min="9496" max="9497" width="1.5703125" style="83" customWidth="1"/>
    <col min="9498" max="9498" width="14.42578125" style="83" customWidth="1"/>
    <col min="9499" max="9499" width="2.42578125" style="83" customWidth="1"/>
    <col min="9500" max="9500" width="12.7109375" style="83"/>
    <col min="9501" max="9501" width="3.28515625" style="83" customWidth="1"/>
    <col min="9502" max="9502" width="14.42578125" style="83" customWidth="1"/>
    <col min="9503" max="9503" width="2.42578125" style="83" customWidth="1"/>
    <col min="9504" max="9504" width="12.7109375" style="83"/>
    <col min="9505" max="9505" width="3.28515625" style="83" customWidth="1"/>
    <col min="9506" max="9506" width="12.7109375" style="83"/>
    <col min="9507" max="9507" width="2.42578125" style="83" customWidth="1"/>
    <col min="9508" max="9508" width="12.7109375" style="83"/>
    <col min="9509" max="9509" width="3.28515625" style="83" customWidth="1"/>
    <col min="9510" max="9510" width="14.42578125" style="83" customWidth="1"/>
    <col min="9511" max="9511" width="3.28515625" style="83" customWidth="1"/>
    <col min="9512" max="9512" width="5" style="83" customWidth="1"/>
    <col min="9513" max="9513" width="15.140625" style="83" customWidth="1"/>
    <col min="9514" max="9514" width="8.42578125" style="83" customWidth="1"/>
    <col min="9515" max="9515" width="1.5703125" style="83" customWidth="1"/>
    <col min="9516" max="9516" width="12.7109375" style="83"/>
    <col min="9517" max="9517" width="1.5703125" style="83" customWidth="1"/>
    <col min="9518" max="9518" width="12.7109375" style="83"/>
    <col min="9519" max="9519" width="1.5703125" style="83" customWidth="1"/>
    <col min="9520" max="9728" width="12.7109375" style="83"/>
    <col min="9729" max="9729" width="5" style="83" customWidth="1"/>
    <col min="9730" max="9730" width="1.5703125" style="83" customWidth="1"/>
    <col min="9731" max="9731" width="19.5703125" style="83" customWidth="1"/>
    <col min="9732" max="9732" width="1.5703125" style="83" customWidth="1"/>
    <col min="9733" max="9733" width="14.42578125" style="83" customWidth="1"/>
    <col min="9734" max="9734" width="1.5703125" style="83" customWidth="1"/>
    <col min="9735" max="9735" width="12.7109375" style="83"/>
    <col min="9736" max="9736" width="1.5703125" style="83" customWidth="1"/>
    <col min="9737" max="9737" width="12.7109375" style="83"/>
    <col min="9738" max="9738" width="1.5703125" style="83" customWidth="1"/>
    <col min="9739" max="9739" width="14.42578125" style="83" customWidth="1"/>
    <col min="9740" max="9740" width="1.5703125" style="83" customWidth="1"/>
    <col min="9741" max="9741" width="12.7109375" style="83"/>
    <col min="9742" max="9742" width="1.5703125" style="83" customWidth="1"/>
    <col min="9743" max="9743" width="12.7109375" style="83"/>
    <col min="9744" max="9744" width="1.5703125" style="83" customWidth="1"/>
    <col min="9745" max="9745" width="14.42578125" style="83" customWidth="1"/>
    <col min="9746" max="9746" width="1.5703125" style="83" customWidth="1"/>
    <col min="9747" max="9747" width="12.7109375" style="83"/>
    <col min="9748" max="9748" width="1.5703125" style="83" customWidth="1"/>
    <col min="9749" max="9749" width="12.7109375" style="83"/>
    <col min="9750" max="9750" width="1.5703125" style="83" customWidth="1"/>
    <col min="9751" max="9751" width="16.140625" style="83" customWidth="1"/>
    <col min="9752" max="9753" width="1.5703125" style="83" customWidth="1"/>
    <col min="9754" max="9754" width="14.42578125" style="83" customWidth="1"/>
    <col min="9755" max="9755" width="2.42578125" style="83" customWidth="1"/>
    <col min="9756" max="9756" width="12.7109375" style="83"/>
    <col min="9757" max="9757" width="3.28515625" style="83" customWidth="1"/>
    <col min="9758" max="9758" width="14.42578125" style="83" customWidth="1"/>
    <col min="9759" max="9759" width="2.42578125" style="83" customWidth="1"/>
    <col min="9760" max="9760" width="12.7109375" style="83"/>
    <col min="9761" max="9761" width="3.28515625" style="83" customWidth="1"/>
    <col min="9762" max="9762" width="12.7109375" style="83"/>
    <col min="9763" max="9763" width="2.42578125" style="83" customWidth="1"/>
    <col min="9764" max="9764" width="12.7109375" style="83"/>
    <col min="9765" max="9765" width="3.28515625" style="83" customWidth="1"/>
    <col min="9766" max="9766" width="14.42578125" style="83" customWidth="1"/>
    <col min="9767" max="9767" width="3.28515625" style="83" customWidth="1"/>
    <col min="9768" max="9768" width="5" style="83" customWidth="1"/>
    <col min="9769" max="9769" width="15.140625" style="83" customWidth="1"/>
    <col min="9770" max="9770" width="8.42578125" style="83" customWidth="1"/>
    <col min="9771" max="9771" width="1.5703125" style="83" customWidth="1"/>
    <col min="9772" max="9772" width="12.7109375" style="83"/>
    <col min="9773" max="9773" width="1.5703125" style="83" customWidth="1"/>
    <col min="9774" max="9774" width="12.7109375" style="83"/>
    <col min="9775" max="9775" width="1.5703125" style="83" customWidth="1"/>
    <col min="9776" max="9984" width="12.7109375" style="83"/>
    <col min="9985" max="9985" width="5" style="83" customWidth="1"/>
    <col min="9986" max="9986" width="1.5703125" style="83" customWidth="1"/>
    <col min="9987" max="9987" width="19.5703125" style="83" customWidth="1"/>
    <col min="9988" max="9988" width="1.5703125" style="83" customWidth="1"/>
    <col min="9989" max="9989" width="14.42578125" style="83" customWidth="1"/>
    <col min="9990" max="9990" width="1.5703125" style="83" customWidth="1"/>
    <col min="9991" max="9991" width="12.7109375" style="83"/>
    <col min="9992" max="9992" width="1.5703125" style="83" customWidth="1"/>
    <col min="9993" max="9993" width="12.7109375" style="83"/>
    <col min="9994" max="9994" width="1.5703125" style="83" customWidth="1"/>
    <col min="9995" max="9995" width="14.42578125" style="83" customWidth="1"/>
    <col min="9996" max="9996" width="1.5703125" style="83" customWidth="1"/>
    <col min="9997" max="9997" width="12.7109375" style="83"/>
    <col min="9998" max="9998" width="1.5703125" style="83" customWidth="1"/>
    <col min="9999" max="9999" width="12.7109375" style="83"/>
    <col min="10000" max="10000" width="1.5703125" style="83" customWidth="1"/>
    <col min="10001" max="10001" width="14.42578125" style="83" customWidth="1"/>
    <col min="10002" max="10002" width="1.5703125" style="83" customWidth="1"/>
    <col min="10003" max="10003" width="12.7109375" style="83"/>
    <col min="10004" max="10004" width="1.5703125" style="83" customWidth="1"/>
    <col min="10005" max="10005" width="12.7109375" style="83"/>
    <col min="10006" max="10006" width="1.5703125" style="83" customWidth="1"/>
    <col min="10007" max="10007" width="16.140625" style="83" customWidth="1"/>
    <col min="10008" max="10009" width="1.5703125" style="83" customWidth="1"/>
    <col min="10010" max="10010" width="14.42578125" style="83" customWidth="1"/>
    <col min="10011" max="10011" width="2.42578125" style="83" customWidth="1"/>
    <col min="10012" max="10012" width="12.7109375" style="83"/>
    <col min="10013" max="10013" width="3.28515625" style="83" customWidth="1"/>
    <col min="10014" max="10014" width="14.42578125" style="83" customWidth="1"/>
    <col min="10015" max="10015" width="2.42578125" style="83" customWidth="1"/>
    <col min="10016" max="10016" width="12.7109375" style="83"/>
    <col min="10017" max="10017" width="3.28515625" style="83" customWidth="1"/>
    <col min="10018" max="10018" width="12.7109375" style="83"/>
    <col min="10019" max="10019" width="2.42578125" style="83" customWidth="1"/>
    <col min="10020" max="10020" width="12.7109375" style="83"/>
    <col min="10021" max="10021" width="3.28515625" style="83" customWidth="1"/>
    <col min="10022" max="10022" width="14.42578125" style="83" customWidth="1"/>
    <col min="10023" max="10023" width="3.28515625" style="83" customWidth="1"/>
    <col min="10024" max="10024" width="5" style="83" customWidth="1"/>
    <col min="10025" max="10025" width="15.140625" style="83" customWidth="1"/>
    <col min="10026" max="10026" width="8.42578125" style="83" customWidth="1"/>
    <col min="10027" max="10027" width="1.5703125" style="83" customWidth="1"/>
    <col min="10028" max="10028" width="12.7109375" style="83"/>
    <col min="10029" max="10029" width="1.5703125" style="83" customWidth="1"/>
    <col min="10030" max="10030" width="12.7109375" style="83"/>
    <col min="10031" max="10031" width="1.5703125" style="83" customWidth="1"/>
    <col min="10032" max="10240" width="12.7109375" style="83"/>
    <col min="10241" max="10241" width="5" style="83" customWidth="1"/>
    <col min="10242" max="10242" width="1.5703125" style="83" customWidth="1"/>
    <col min="10243" max="10243" width="19.5703125" style="83" customWidth="1"/>
    <col min="10244" max="10244" width="1.5703125" style="83" customWidth="1"/>
    <col min="10245" max="10245" width="14.42578125" style="83" customWidth="1"/>
    <col min="10246" max="10246" width="1.5703125" style="83" customWidth="1"/>
    <col min="10247" max="10247" width="12.7109375" style="83"/>
    <col min="10248" max="10248" width="1.5703125" style="83" customWidth="1"/>
    <col min="10249" max="10249" width="12.7109375" style="83"/>
    <col min="10250" max="10250" width="1.5703125" style="83" customWidth="1"/>
    <col min="10251" max="10251" width="14.42578125" style="83" customWidth="1"/>
    <col min="10252" max="10252" width="1.5703125" style="83" customWidth="1"/>
    <col min="10253" max="10253" width="12.7109375" style="83"/>
    <col min="10254" max="10254" width="1.5703125" style="83" customWidth="1"/>
    <col min="10255" max="10255" width="12.7109375" style="83"/>
    <col min="10256" max="10256" width="1.5703125" style="83" customWidth="1"/>
    <col min="10257" max="10257" width="14.42578125" style="83" customWidth="1"/>
    <col min="10258" max="10258" width="1.5703125" style="83" customWidth="1"/>
    <col min="10259" max="10259" width="12.7109375" style="83"/>
    <col min="10260" max="10260" width="1.5703125" style="83" customWidth="1"/>
    <col min="10261" max="10261" width="12.7109375" style="83"/>
    <col min="10262" max="10262" width="1.5703125" style="83" customWidth="1"/>
    <col min="10263" max="10263" width="16.140625" style="83" customWidth="1"/>
    <col min="10264" max="10265" width="1.5703125" style="83" customWidth="1"/>
    <col min="10266" max="10266" width="14.42578125" style="83" customWidth="1"/>
    <col min="10267" max="10267" width="2.42578125" style="83" customWidth="1"/>
    <col min="10268" max="10268" width="12.7109375" style="83"/>
    <col min="10269" max="10269" width="3.28515625" style="83" customWidth="1"/>
    <col min="10270" max="10270" width="14.42578125" style="83" customWidth="1"/>
    <col min="10271" max="10271" width="2.42578125" style="83" customWidth="1"/>
    <col min="10272" max="10272" width="12.7109375" style="83"/>
    <col min="10273" max="10273" width="3.28515625" style="83" customWidth="1"/>
    <col min="10274" max="10274" width="12.7109375" style="83"/>
    <col min="10275" max="10275" width="2.42578125" style="83" customWidth="1"/>
    <col min="10276" max="10276" width="12.7109375" style="83"/>
    <col min="10277" max="10277" width="3.28515625" style="83" customWidth="1"/>
    <col min="10278" max="10278" width="14.42578125" style="83" customWidth="1"/>
    <col min="10279" max="10279" width="3.28515625" style="83" customWidth="1"/>
    <col min="10280" max="10280" width="5" style="83" customWidth="1"/>
    <col min="10281" max="10281" width="15.140625" style="83" customWidth="1"/>
    <col min="10282" max="10282" width="8.42578125" style="83" customWidth="1"/>
    <col min="10283" max="10283" width="1.5703125" style="83" customWidth="1"/>
    <col min="10284" max="10284" width="12.7109375" style="83"/>
    <col min="10285" max="10285" width="1.5703125" style="83" customWidth="1"/>
    <col min="10286" max="10286" width="12.7109375" style="83"/>
    <col min="10287" max="10287" width="1.5703125" style="83" customWidth="1"/>
    <col min="10288" max="10496" width="12.7109375" style="83"/>
    <col min="10497" max="10497" width="5" style="83" customWidth="1"/>
    <col min="10498" max="10498" width="1.5703125" style="83" customWidth="1"/>
    <col min="10499" max="10499" width="19.5703125" style="83" customWidth="1"/>
    <col min="10500" max="10500" width="1.5703125" style="83" customWidth="1"/>
    <col min="10501" max="10501" width="14.42578125" style="83" customWidth="1"/>
    <col min="10502" max="10502" width="1.5703125" style="83" customWidth="1"/>
    <col min="10503" max="10503" width="12.7109375" style="83"/>
    <col min="10504" max="10504" width="1.5703125" style="83" customWidth="1"/>
    <col min="10505" max="10505" width="12.7109375" style="83"/>
    <col min="10506" max="10506" width="1.5703125" style="83" customWidth="1"/>
    <col min="10507" max="10507" width="14.42578125" style="83" customWidth="1"/>
    <col min="10508" max="10508" width="1.5703125" style="83" customWidth="1"/>
    <col min="10509" max="10509" width="12.7109375" style="83"/>
    <col min="10510" max="10510" width="1.5703125" style="83" customWidth="1"/>
    <col min="10511" max="10511" width="12.7109375" style="83"/>
    <col min="10512" max="10512" width="1.5703125" style="83" customWidth="1"/>
    <col min="10513" max="10513" width="14.42578125" style="83" customWidth="1"/>
    <col min="10514" max="10514" width="1.5703125" style="83" customWidth="1"/>
    <col min="10515" max="10515" width="12.7109375" style="83"/>
    <col min="10516" max="10516" width="1.5703125" style="83" customWidth="1"/>
    <col min="10517" max="10517" width="12.7109375" style="83"/>
    <col min="10518" max="10518" width="1.5703125" style="83" customWidth="1"/>
    <col min="10519" max="10519" width="16.140625" style="83" customWidth="1"/>
    <col min="10520" max="10521" width="1.5703125" style="83" customWidth="1"/>
    <col min="10522" max="10522" width="14.42578125" style="83" customWidth="1"/>
    <col min="10523" max="10523" width="2.42578125" style="83" customWidth="1"/>
    <col min="10524" max="10524" width="12.7109375" style="83"/>
    <col min="10525" max="10525" width="3.28515625" style="83" customWidth="1"/>
    <col min="10526" max="10526" width="14.42578125" style="83" customWidth="1"/>
    <col min="10527" max="10527" width="2.42578125" style="83" customWidth="1"/>
    <col min="10528" max="10528" width="12.7109375" style="83"/>
    <col min="10529" max="10529" width="3.28515625" style="83" customWidth="1"/>
    <col min="10530" max="10530" width="12.7109375" style="83"/>
    <col min="10531" max="10531" width="2.42578125" style="83" customWidth="1"/>
    <col min="10532" max="10532" width="12.7109375" style="83"/>
    <col min="10533" max="10533" width="3.28515625" style="83" customWidth="1"/>
    <col min="10534" max="10534" width="14.42578125" style="83" customWidth="1"/>
    <col min="10535" max="10535" width="3.28515625" style="83" customWidth="1"/>
    <col min="10536" max="10536" width="5" style="83" customWidth="1"/>
    <col min="10537" max="10537" width="15.140625" style="83" customWidth="1"/>
    <col min="10538" max="10538" width="8.42578125" style="83" customWidth="1"/>
    <col min="10539" max="10539" width="1.5703125" style="83" customWidth="1"/>
    <col min="10540" max="10540" width="12.7109375" style="83"/>
    <col min="10541" max="10541" width="1.5703125" style="83" customWidth="1"/>
    <col min="10542" max="10542" width="12.7109375" style="83"/>
    <col min="10543" max="10543" width="1.5703125" style="83" customWidth="1"/>
    <col min="10544" max="10752" width="12.7109375" style="83"/>
    <col min="10753" max="10753" width="5" style="83" customWidth="1"/>
    <col min="10754" max="10754" width="1.5703125" style="83" customWidth="1"/>
    <col min="10755" max="10755" width="19.5703125" style="83" customWidth="1"/>
    <col min="10756" max="10756" width="1.5703125" style="83" customWidth="1"/>
    <col min="10757" max="10757" width="14.42578125" style="83" customWidth="1"/>
    <col min="10758" max="10758" width="1.5703125" style="83" customWidth="1"/>
    <col min="10759" max="10759" width="12.7109375" style="83"/>
    <col min="10760" max="10760" width="1.5703125" style="83" customWidth="1"/>
    <col min="10761" max="10761" width="12.7109375" style="83"/>
    <col min="10762" max="10762" width="1.5703125" style="83" customWidth="1"/>
    <col min="10763" max="10763" width="14.42578125" style="83" customWidth="1"/>
    <col min="10764" max="10764" width="1.5703125" style="83" customWidth="1"/>
    <col min="10765" max="10765" width="12.7109375" style="83"/>
    <col min="10766" max="10766" width="1.5703125" style="83" customWidth="1"/>
    <col min="10767" max="10767" width="12.7109375" style="83"/>
    <col min="10768" max="10768" width="1.5703125" style="83" customWidth="1"/>
    <col min="10769" max="10769" width="14.42578125" style="83" customWidth="1"/>
    <col min="10770" max="10770" width="1.5703125" style="83" customWidth="1"/>
    <col min="10771" max="10771" width="12.7109375" style="83"/>
    <col min="10772" max="10772" width="1.5703125" style="83" customWidth="1"/>
    <col min="10773" max="10773" width="12.7109375" style="83"/>
    <col min="10774" max="10774" width="1.5703125" style="83" customWidth="1"/>
    <col min="10775" max="10775" width="16.140625" style="83" customWidth="1"/>
    <col min="10776" max="10777" width="1.5703125" style="83" customWidth="1"/>
    <col min="10778" max="10778" width="14.42578125" style="83" customWidth="1"/>
    <col min="10779" max="10779" width="2.42578125" style="83" customWidth="1"/>
    <col min="10780" max="10780" width="12.7109375" style="83"/>
    <col min="10781" max="10781" width="3.28515625" style="83" customWidth="1"/>
    <col min="10782" max="10782" width="14.42578125" style="83" customWidth="1"/>
    <col min="10783" max="10783" width="2.42578125" style="83" customWidth="1"/>
    <col min="10784" max="10784" width="12.7109375" style="83"/>
    <col min="10785" max="10785" width="3.28515625" style="83" customWidth="1"/>
    <col min="10786" max="10786" width="12.7109375" style="83"/>
    <col min="10787" max="10787" width="2.42578125" style="83" customWidth="1"/>
    <col min="10788" max="10788" width="12.7109375" style="83"/>
    <col min="10789" max="10789" width="3.28515625" style="83" customWidth="1"/>
    <col min="10790" max="10790" width="14.42578125" style="83" customWidth="1"/>
    <col min="10791" max="10791" width="3.28515625" style="83" customWidth="1"/>
    <col min="10792" max="10792" width="5" style="83" customWidth="1"/>
    <col min="10793" max="10793" width="15.140625" style="83" customWidth="1"/>
    <col min="10794" max="10794" width="8.42578125" style="83" customWidth="1"/>
    <col min="10795" max="10795" width="1.5703125" style="83" customWidth="1"/>
    <col min="10796" max="10796" width="12.7109375" style="83"/>
    <col min="10797" max="10797" width="1.5703125" style="83" customWidth="1"/>
    <col min="10798" max="10798" width="12.7109375" style="83"/>
    <col min="10799" max="10799" width="1.5703125" style="83" customWidth="1"/>
    <col min="10800" max="11008" width="12.7109375" style="83"/>
    <col min="11009" max="11009" width="5" style="83" customWidth="1"/>
    <col min="11010" max="11010" width="1.5703125" style="83" customWidth="1"/>
    <col min="11011" max="11011" width="19.5703125" style="83" customWidth="1"/>
    <col min="11012" max="11012" width="1.5703125" style="83" customWidth="1"/>
    <col min="11013" max="11013" width="14.42578125" style="83" customWidth="1"/>
    <col min="11014" max="11014" width="1.5703125" style="83" customWidth="1"/>
    <col min="11015" max="11015" width="12.7109375" style="83"/>
    <col min="11016" max="11016" width="1.5703125" style="83" customWidth="1"/>
    <col min="11017" max="11017" width="12.7109375" style="83"/>
    <col min="11018" max="11018" width="1.5703125" style="83" customWidth="1"/>
    <col min="11019" max="11019" width="14.42578125" style="83" customWidth="1"/>
    <col min="11020" max="11020" width="1.5703125" style="83" customWidth="1"/>
    <col min="11021" max="11021" width="12.7109375" style="83"/>
    <col min="11022" max="11022" width="1.5703125" style="83" customWidth="1"/>
    <col min="11023" max="11023" width="12.7109375" style="83"/>
    <col min="11024" max="11024" width="1.5703125" style="83" customWidth="1"/>
    <col min="11025" max="11025" width="14.42578125" style="83" customWidth="1"/>
    <col min="11026" max="11026" width="1.5703125" style="83" customWidth="1"/>
    <col min="11027" max="11027" width="12.7109375" style="83"/>
    <col min="11028" max="11028" width="1.5703125" style="83" customWidth="1"/>
    <col min="11029" max="11029" width="12.7109375" style="83"/>
    <col min="11030" max="11030" width="1.5703125" style="83" customWidth="1"/>
    <col min="11031" max="11031" width="16.140625" style="83" customWidth="1"/>
    <col min="11032" max="11033" width="1.5703125" style="83" customWidth="1"/>
    <col min="11034" max="11034" width="14.42578125" style="83" customWidth="1"/>
    <col min="11035" max="11035" width="2.42578125" style="83" customWidth="1"/>
    <col min="11036" max="11036" width="12.7109375" style="83"/>
    <col min="11037" max="11037" width="3.28515625" style="83" customWidth="1"/>
    <col min="11038" max="11038" width="14.42578125" style="83" customWidth="1"/>
    <col min="11039" max="11039" width="2.42578125" style="83" customWidth="1"/>
    <col min="11040" max="11040" width="12.7109375" style="83"/>
    <col min="11041" max="11041" width="3.28515625" style="83" customWidth="1"/>
    <col min="11042" max="11042" width="12.7109375" style="83"/>
    <col min="11043" max="11043" width="2.42578125" style="83" customWidth="1"/>
    <col min="11044" max="11044" width="12.7109375" style="83"/>
    <col min="11045" max="11045" width="3.28515625" style="83" customWidth="1"/>
    <col min="11046" max="11046" width="14.42578125" style="83" customWidth="1"/>
    <col min="11047" max="11047" width="3.28515625" style="83" customWidth="1"/>
    <col min="11048" max="11048" width="5" style="83" customWidth="1"/>
    <col min="11049" max="11049" width="15.140625" style="83" customWidth="1"/>
    <col min="11050" max="11050" width="8.42578125" style="83" customWidth="1"/>
    <col min="11051" max="11051" width="1.5703125" style="83" customWidth="1"/>
    <col min="11052" max="11052" width="12.7109375" style="83"/>
    <col min="11053" max="11053" width="1.5703125" style="83" customWidth="1"/>
    <col min="11054" max="11054" width="12.7109375" style="83"/>
    <col min="11055" max="11055" width="1.5703125" style="83" customWidth="1"/>
    <col min="11056" max="11264" width="12.7109375" style="83"/>
    <col min="11265" max="11265" width="5" style="83" customWidth="1"/>
    <col min="11266" max="11266" width="1.5703125" style="83" customWidth="1"/>
    <col min="11267" max="11267" width="19.5703125" style="83" customWidth="1"/>
    <col min="11268" max="11268" width="1.5703125" style="83" customWidth="1"/>
    <col min="11269" max="11269" width="14.42578125" style="83" customWidth="1"/>
    <col min="11270" max="11270" width="1.5703125" style="83" customWidth="1"/>
    <col min="11271" max="11271" width="12.7109375" style="83"/>
    <col min="11272" max="11272" width="1.5703125" style="83" customWidth="1"/>
    <col min="11273" max="11273" width="12.7109375" style="83"/>
    <col min="11274" max="11274" width="1.5703125" style="83" customWidth="1"/>
    <col min="11275" max="11275" width="14.42578125" style="83" customWidth="1"/>
    <col min="11276" max="11276" width="1.5703125" style="83" customWidth="1"/>
    <col min="11277" max="11277" width="12.7109375" style="83"/>
    <col min="11278" max="11278" width="1.5703125" style="83" customWidth="1"/>
    <col min="11279" max="11279" width="12.7109375" style="83"/>
    <col min="11280" max="11280" width="1.5703125" style="83" customWidth="1"/>
    <col min="11281" max="11281" width="14.42578125" style="83" customWidth="1"/>
    <col min="11282" max="11282" width="1.5703125" style="83" customWidth="1"/>
    <col min="11283" max="11283" width="12.7109375" style="83"/>
    <col min="11284" max="11284" width="1.5703125" style="83" customWidth="1"/>
    <col min="11285" max="11285" width="12.7109375" style="83"/>
    <col min="11286" max="11286" width="1.5703125" style="83" customWidth="1"/>
    <col min="11287" max="11287" width="16.140625" style="83" customWidth="1"/>
    <col min="11288" max="11289" width="1.5703125" style="83" customWidth="1"/>
    <col min="11290" max="11290" width="14.42578125" style="83" customWidth="1"/>
    <col min="11291" max="11291" width="2.42578125" style="83" customWidth="1"/>
    <col min="11292" max="11292" width="12.7109375" style="83"/>
    <col min="11293" max="11293" width="3.28515625" style="83" customWidth="1"/>
    <col min="11294" max="11294" width="14.42578125" style="83" customWidth="1"/>
    <col min="11295" max="11295" width="2.42578125" style="83" customWidth="1"/>
    <col min="11296" max="11296" width="12.7109375" style="83"/>
    <col min="11297" max="11297" width="3.28515625" style="83" customWidth="1"/>
    <col min="11298" max="11298" width="12.7109375" style="83"/>
    <col min="11299" max="11299" width="2.42578125" style="83" customWidth="1"/>
    <col min="11300" max="11300" width="12.7109375" style="83"/>
    <col min="11301" max="11301" width="3.28515625" style="83" customWidth="1"/>
    <col min="11302" max="11302" width="14.42578125" style="83" customWidth="1"/>
    <col min="11303" max="11303" width="3.28515625" style="83" customWidth="1"/>
    <col min="11304" max="11304" width="5" style="83" customWidth="1"/>
    <col min="11305" max="11305" width="15.140625" style="83" customWidth="1"/>
    <col min="11306" max="11306" width="8.42578125" style="83" customWidth="1"/>
    <col min="11307" max="11307" width="1.5703125" style="83" customWidth="1"/>
    <col min="11308" max="11308" width="12.7109375" style="83"/>
    <col min="11309" max="11309" width="1.5703125" style="83" customWidth="1"/>
    <col min="11310" max="11310" width="12.7109375" style="83"/>
    <col min="11311" max="11311" width="1.5703125" style="83" customWidth="1"/>
    <col min="11312" max="11520" width="12.7109375" style="83"/>
    <col min="11521" max="11521" width="5" style="83" customWidth="1"/>
    <col min="11522" max="11522" width="1.5703125" style="83" customWidth="1"/>
    <col min="11523" max="11523" width="19.5703125" style="83" customWidth="1"/>
    <col min="11524" max="11524" width="1.5703125" style="83" customWidth="1"/>
    <col min="11525" max="11525" width="14.42578125" style="83" customWidth="1"/>
    <col min="11526" max="11526" width="1.5703125" style="83" customWidth="1"/>
    <col min="11527" max="11527" width="12.7109375" style="83"/>
    <col min="11528" max="11528" width="1.5703125" style="83" customWidth="1"/>
    <col min="11529" max="11529" width="12.7109375" style="83"/>
    <col min="11530" max="11530" width="1.5703125" style="83" customWidth="1"/>
    <col min="11531" max="11531" width="14.42578125" style="83" customWidth="1"/>
    <col min="11532" max="11532" width="1.5703125" style="83" customWidth="1"/>
    <col min="11533" max="11533" width="12.7109375" style="83"/>
    <col min="11534" max="11534" width="1.5703125" style="83" customWidth="1"/>
    <col min="11535" max="11535" width="12.7109375" style="83"/>
    <col min="11536" max="11536" width="1.5703125" style="83" customWidth="1"/>
    <col min="11537" max="11537" width="14.42578125" style="83" customWidth="1"/>
    <col min="11538" max="11538" width="1.5703125" style="83" customWidth="1"/>
    <col min="11539" max="11539" width="12.7109375" style="83"/>
    <col min="11540" max="11540" width="1.5703125" style="83" customWidth="1"/>
    <col min="11541" max="11541" width="12.7109375" style="83"/>
    <col min="11542" max="11542" width="1.5703125" style="83" customWidth="1"/>
    <col min="11543" max="11543" width="16.140625" style="83" customWidth="1"/>
    <col min="11544" max="11545" width="1.5703125" style="83" customWidth="1"/>
    <col min="11546" max="11546" width="14.42578125" style="83" customWidth="1"/>
    <col min="11547" max="11547" width="2.42578125" style="83" customWidth="1"/>
    <col min="11548" max="11548" width="12.7109375" style="83"/>
    <col min="11549" max="11549" width="3.28515625" style="83" customWidth="1"/>
    <col min="11550" max="11550" width="14.42578125" style="83" customWidth="1"/>
    <col min="11551" max="11551" width="2.42578125" style="83" customWidth="1"/>
    <col min="11552" max="11552" width="12.7109375" style="83"/>
    <col min="11553" max="11553" width="3.28515625" style="83" customWidth="1"/>
    <col min="11554" max="11554" width="12.7109375" style="83"/>
    <col min="11555" max="11555" width="2.42578125" style="83" customWidth="1"/>
    <col min="11556" max="11556" width="12.7109375" style="83"/>
    <col min="11557" max="11557" width="3.28515625" style="83" customWidth="1"/>
    <col min="11558" max="11558" width="14.42578125" style="83" customWidth="1"/>
    <col min="11559" max="11559" width="3.28515625" style="83" customWidth="1"/>
    <col min="11560" max="11560" width="5" style="83" customWidth="1"/>
    <col min="11561" max="11561" width="15.140625" style="83" customWidth="1"/>
    <col min="11562" max="11562" width="8.42578125" style="83" customWidth="1"/>
    <col min="11563" max="11563" width="1.5703125" style="83" customWidth="1"/>
    <col min="11564" max="11564" width="12.7109375" style="83"/>
    <col min="11565" max="11565" width="1.5703125" style="83" customWidth="1"/>
    <col min="11566" max="11566" width="12.7109375" style="83"/>
    <col min="11567" max="11567" width="1.5703125" style="83" customWidth="1"/>
    <col min="11568" max="11776" width="12.7109375" style="83"/>
    <col min="11777" max="11777" width="5" style="83" customWidth="1"/>
    <col min="11778" max="11778" width="1.5703125" style="83" customWidth="1"/>
    <col min="11779" max="11779" width="19.5703125" style="83" customWidth="1"/>
    <col min="11780" max="11780" width="1.5703125" style="83" customWidth="1"/>
    <col min="11781" max="11781" width="14.42578125" style="83" customWidth="1"/>
    <col min="11782" max="11782" width="1.5703125" style="83" customWidth="1"/>
    <col min="11783" max="11783" width="12.7109375" style="83"/>
    <col min="11784" max="11784" width="1.5703125" style="83" customWidth="1"/>
    <col min="11785" max="11785" width="12.7109375" style="83"/>
    <col min="11786" max="11786" width="1.5703125" style="83" customWidth="1"/>
    <col min="11787" max="11787" width="14.42578125" style="83" customWidth="1"/>
    <col min="11788" max="11788" width="1.5703125" style="83" customWidth="1"/>
    <col min="11789" max="11789" width="12.7109375" style="83"/>
    <col min="11790" max="11790" width="1.5703125" style="83" customWidth="1"/>
    <col min="11791" max="11791" width="12.7109375" style="83"/>
    <col min="11792" max="11792" width="1.5703125" style="83" customWidth="1"/>
    <col min="11793" max="11793" width="14.42578125" style="83" customWidth="1"/>
    <col min="11794" max="11794" width="1.5703125" style="83" customWidth="1"/>
    <col min="11795" max="11795" width="12.7109375" style="83"/>
    <col min="11796" max="11796" width="1.5703125" style="83" customWidth="1"/>
    <col min="11797" max="11797" width="12.7109375" style="83"/>
    <col min="11798" max="11798" width="1.5703125" style="83" customWidth="1"/>
    <col min="11799" max="11799" width="16.140625" style="83" customWidth="1"/>
    <col min="11800" max="11801" width="1.5703125" style="83" customWidth="1"/>
    <col min="11802" max="11802" width="14.42578125" style="83" customWidth="1"/>
    <col min="11803" max="11803" width="2.42578125" style="83" customWidth="1"/>
    <col min="11804" max="11804" width="12.7109375" style="83"/>
    <col min="11805" max="11805" width="3.28515625" style="83" customWidth="1"/>
    <col min="11806" max="11806" width="14.42578125" style="83" customWidth="1"/>
    <col min="11807" max="11807" width="2.42578125" style="83" customWidth="1"/>
    <col min="11808" max="11808" width="12.7109375" style="83"/>
    <col min="11809" max="11809" width="3.28515625" style="83" customWidth="1"/>
    <col min="11810" max="11810" width="12.7109375" style="83"/>
    <col min="11811" max="11811" width="2.42578125" style="83" customWidth="1"/>
    <col min="11812" max="11812" width="12.7109375" style="83"/>
    <col min="11813" max="11813" width="3.28515625" style="83" customWidth="1"/>
    <col min="11814" max="11814" width="14.42578125" style="83" customWidth="1"/>
    <col min="11815" max="11815" width="3.28515625" style="83" customWidth="1"/>
    <col min="11816" max="11816" width="5" style="83" customWidth="1"/>
    <col min="11817" max="11817" width="15.140625" style="83" customWidth="1"/>
    <col min="11818" max="11818" width="8.42578125" style="83" customWidth="1"/>
    <col min="11819" max="11819" width="1.5703125" style="83" customWidth="1"/>
    <col min="11820" max="11820" width="12.7109375" style="83"/>
    <col min="11821" max="11821" width="1.5703125" style="83" customWidth="1"/>
    <col min="11822" max="11822" width="12.7109375" style="83"/>
    <col min="11823" max="11823" width="1.5703125" style="83" customWidth="1"/>
    <col min="11824" max="12032" width="12.7109375" style="83"/>
    <col min="12033" max="12033" width="5" style="83" customWidth="1"/>
    <col min="12034" max="12034" width="1.5703125" style="83" customWidth="1"/>
    <col min="12035" max="12035" width="19.5703125" style="83" customWidth="1"/>
    <col min="12036" max="12036" width="1.5703125" style="83" customWidth="1"/>
    <col min="12037" max="12037" width="14.42578125" style="83" customWidth="1"/>
    <col min="12038" max="12038" width="1.5703125" style="83" customWidth="1"/>
    <col min="12039" max="12039" width="12.7109375" style="83"/>
    <col min="12040" max="12040" width="1.5703125" style="83" customWidth="1"/>
    <col min="12041" max="12041" width="12.7109375" style="83"/>
    <col min="12042" max="12042" width="1.5703125" style="83" customWidth="1"/>
    <col min="12043" max="12043" width="14.42578125" style="83" customWidth="1"/>
    <col min="12044" max="12044" width="1.5703125" style="83" customWidth="1"/>
    <col min="12045" max="12045" width="12.7109375" style="83"/>
    <col min="12046" max="12046" width="1.5703125" style="83" customWidth="1"/>
    <col min="12047" max="12047" width="12.7109375" style="83"/>
    <col min="12048" max="12048" width="1.5703125" style="83" customWidth="1"/>
    <col min="12049" max="12049" width="14.42578125" style="83" customWidth="1"/>
    <col min="12050" max="12050" width="1.5703125" style="83" customWidth="1"/>
    <col min="12051" max="12051" width="12.7109375" style="83"/>
    <col min="12052" max="12052" width="1.5703125" style="83" customWidth="1"/>
    <col min="12053" max="12053" width="12.7109375" style="83"/>
    <col min="12054" max="12054" width="1.5703125" style="83" customWidth="1"/>
    <col min="12055" max="12055" width="16.140625" style="83" customWidth="1"/>
    <col min="12056" max="12057" width="1.5703125" style="83" customWidth="1"/>
    <col min="12058" max="12058" width="14.42578125" style="83" customWidth="1"/>
    <col min="12059" max="12059" width="2.42578125" style="83" customWidth="1"/>
    <col min="12060" max="12060" width="12.7109375" style="83"/>
    <col min="12061" max="12061" width="3.28515625" style="83" customWidth="1"/>
    <col min="12062" max="12062" width="14.42578125" style="83" customWidth="1"/>
    <col min="12063" max="12063" width="2.42578125" style="83" customWidth="1"/>
    <col min="12064" max="12064" width="12.7109375" style="83"/>
    <col min="12065" max="12065" width="3.28515625" style="83" customWidth="1"/>
    <col min="12066" max="12066" width="12.7109375" style="83"/>
    <col min="12067" max="12067" width="2.42578125" style="83" customWidth="1"/>
    <col min="12068" max="12068" width="12.7109375" style="83"/>
    <col min="12069" max="12069" width="3.28515625" style="83" customWidth="1"/>
    <col min="12070" max="12070" width="14.42578125" style="83" customWidth="1"/>
    <col min="12071" max="12071" width="3.28515625" style="83" customWidth="1"/>
    <col min="12072" max="12072" width="5" style="83" customWidth="1"/>
    <col min="12073" max="12073" width="15.140625" style="83" customWidth="1"/>
    <col min="12074" max="12074" width="8.42578125" style="83" customWidth="1"/>
    <col min="12075" max="12075" width="1.5703125" style="83" customWidth="1"/>
    <col min="12076" max="12076" width="12.7109375" style="83"/>
    <col min="12077" max="12077" width="1.5703125" style="83" customWidth="1"/>
    <col min="12078" max="12078" width="12.7109375" style="83"/>
    <col min="12079" max="12079" width="1.5703125" style="83" customWidth="1"/>
    <col min="12080" max="12288" width="12.7109375" style="83"/>
    <col min="12289" max="12289" width="5" style="83" customWidth="1"/>
    <col min="12290" max="12290" width="1.5703125" style="83" customWidth="1"/>
    <col min="12291" max="12291" width="19.5703125" style="83" customWidth="1"/>
    <col min="12292" max="12292" width="1.5703125" style="83" customWidth="1"/>
    <col min="12293" max="12293" width="14.42578125" style="83" customWidth="1"/>
    <col min="12294" max="12294" width="1.5703125" style="83" customWidth="1"/>
    <col min="12295" max="12295" width="12.7109375" style="83"/>
    <col min="12296" max="12296" width="1.5703125" style="83" customWidth="1"/>
    <col min="12297" max="12297" width="12.7109375" style="83"/>
    <col min="12298" max="12298" width="1.5703125" style="83" customWidth="1"/>
    <col min="12299" max="12299" width="14.42578125" style="83" customWidth="1"/>
    <col min="12300" max="12300" width="1.5703125" style="83" customWidth="1"/>
    <col min="12301" max="12301" width="12.7109375" style="83"/>
    <col min="12302" max="12302" width="1.5703125" style="83" customWidth="1"/>
    <col min="12303" max="12303" width="12.7109375" style="83"/>
    <col min="12304" max="12304" width="1.5703125" style="83" customWidth="1"/>
    <col min="12305" max="12305" width="14.42578125" style="83" customWidth="1"/>
    <col min="12306" max="12306" width="1.5703125" style="83" customWidth="1"/>
    <col min="12307" max="12307" width="12.7109375" style="83"/>
    <col min="12308" max="12308" width="1.5703125" style="83" customWidth="1"/>
    <col min="12309" max="12309" width="12.7109375" style="83"/>
    <col min="12310" max="12310" width="1.5703125" style="83" customWidth="1"/>
    <col min="12311" max="12311" width="16.140625" style="83" customWidth="1"/>
    <col min="12312" max="12313" width="1.5703125" style="83" customWidth="1"/>
    <col min="12314" max="12314" width="14.42578125" style="83" customWidth="1"/>
    <col min="12315" max="12315" width="2.42578125" style="83" customWidth="1"/>
    <col min="12316" max="12316" width="12.7109375" style="83"/>
    <col min="12317" max="12317" width="3.28515625" style="83" customWidth="1"/>
    <col min="12318" max="12318" width="14.42578125" style="83" customWidth="1"/>
    <col min="12319" max="12319" width="2.42578125" style="83" customWidth="1"/>
    <col min="12320" max="12320" width="12.7109375" style="83"/>
    <col min="12321" max="12321" width="3.28515625" style="83" customWidth="1"/>
    <col min="12322" max="12322" width="12.7109375" style="83"/>
    <col min="12323" max="12323" width="2.42578125" style="83" customWidth="1"/>
    <col min="12324" max="12324" width="12.7109375" style="83"/>
    <col min="12325" max="12325" width="3.28515625" style="83" customWidth="1"/>
    <col min="12326" max="12326" width="14.42578125" style="83" customWidth="1"/>
    <col min="12327" max="12327" width="3.28515625" style="83" customWidth="1"/>
    <col min="12328" max="12328" width="5" style="83" customWidth="1"/>
    <col min="12329" max="12329" width="15.140625" style="83" customWidth="1"/>
    <col min="12330" max="12330" width="8.42578125" style="83" customWidth="1"/>
    <col min="12331" max="12331" width="1.5703125" style="83" customWidth="1"/>
    <col min="12332" max="12332" width="12.7109375" style="83"/>
    <col min="12333" max="12333" width="1.5703125" style="83" customWidth="1"/>
    <col min="12334" max="12334" width="12.7109375" style="83"/>
    <col min="12335" max="12335" width="1.5703125" style="83" customWidth="1"/>
    <col min="12336" max="12544" width="12.7109375" style="83"/>
    <col min="12545" max="12545" width="5" style="83" customWidth="1"/>
    <col min="12546" max="12546" width="1.5703125" style="83" customWidth="1"/>
    <col min="12547" max="12547" width="19.5703125" style="83" customWidth="1"/>
    <col min="12548" max="12548" width="1.5703125" style="83" customWidth="1"/>
    <col min="12549" max="12549" width="14.42578125" style="83" customWidth="1"/>
    <col min="12550" max="12550" width="1.5703125" style="83" customWidth="1"/>
    <col min="12551" max="12551" width="12.7109375" style="83"/>
    <col min="12552" max="12552" width="1.5703125" style="83" customWidth="1"/>
    <col min="12553" max="12553" width="12.7109375" style="83"/>
    <col min="12554" max="12554" width="1.5703125" style="83" customWidth="1"/>
    <col min="12555" max="12555" width="14.42578125" style="83" customWidth="1"/>
    <col min="12556" max="12556" width="1.5703125" style="83" customWidth="1"/>
    <col min="12557" max="12557" width="12.7109375" style="83"/>
    <col min="12558" max="12558" width="1.5703125" style="83" customWidth="1"/>
    <col min="12559" max="12559" width="12.7109375" style="83"/>
    <col min="12560" max="12560" width="1.5703125" style="83" customWidth="1"/>
    <col min="12561" max="12561" width="14.42578125" style="83" customWidth="1"/>
    <col min="12562" max="12562" width="1.5703125" style="83" customWidth="1"/>
    <col min="12563" max="12563" width="12.7109375" style="83"/>
    <col min="12564" max="12564" width="1.5703125" style="83" customWidth="1"/>
    <col min="12565" max="12565" width="12.7109375" style="83"/>
    <col min="12566" max="12566" width="1.5703125" style="83" customWidth="1"/>
    <col min="12567" max="12567" width="16.140625" style="83" customWidth="1"/>
    <col min="12568" max="12569" width="1.5703125" style="83" customWidth="1"/>
    <col min="12570" max="12570" width="14.42578125" style="83" customWidth="1"/>
    <col min="12571" max="12571" width="2.42578125" style="83" customWidth="1"/>
    <col min="12572" max="12572" width="12.7109375" style="83"/>
    <col min="12573" max="12573" width="3.28515625" style="83" customWidth="1"/>
    <col min="12574" max="12574" width="14.42578125" style="83" customWidth="1"/>
    <col min="12575" max="12575" width="2.42578125" style="83" customWidth="1"/>
    <col min="12576" max="12576" width="12.7109375" style="83"/>
    <col min="12577" max="12577" width="3.28515625" style="83" customWidth="1"/>
    <col min="12578" max="12578" width="12.7109375" style="83"/>
    <col min="12579" max="12579" width="2.42578125" style="83" customWidth="1"/>
    <col min="12580" max="12580" width="12.7109375" style="83"/>
    <col min="12581" max="12581" width="3.28515625" style="83" customWidth="1"/>
    <col min="12582" max="12582" width="14.42578125" style="83" customWidth="1"/>
    <col min="12583" max="12583" width="3.28515625" style="83" customWidth="1"/>
    <col min="12584" max="12584" width="5" style="83" customWidth="1"/>
    <col min="12585" max="12585" width="15.140625" style="83" customWidth="1"/>
    <col min="12586" max="12586" width="8.42578125" style="83" customWidth="1"/>
    <col min="12587" max="12587" width="1.5703125" style="83" customWidth="1"/>
    <col min="12588" max="12588" width="12.7109375" style="83"/>
    <col min="12589" max="12589" width="1.5703125" style="83" customWidth="1"/>
    <col min="12590" max="12590" width="12.7109375" style="83"/>
    <col min="12591" max="12591" width="1.5703125" style="83" customWidth="1"/>
    <col min="12592" max="12800" width="12.7109375" style="83"/>
    <col min="12801" max="12801" width="5" style="83" customWidth="1"/>
    <col min="12802" max="12802" width="1.5703125" style="83" customWidth="1"/>
    <col min="12803" max="12803" width="19.5703125" style="83" customWidth="1"/>
    <col min="12804" max="12804" width="1.5703125" style="83" customWidth="1"/>
    <col min="12805" max="12805" width="14.42578125" style="83" customWidth="1"/>
    <col min="12806" max="12806" width="1.5703125" style="83" customWidth="1"/>
    <col min="12807" max="12807" width="12.7109375" style="83"/>
    <col min="12808" max="12808" width="1.5703125" style="83" customWidth="1"/>
    <col min="12809" max="12809" width="12.7109375" style="83"/>
    <col min="12810" max="12810" width="1.5703125" style="83" customWidth="1"/>
    <col min="12811" max="12811" width="14.42578125" style="83" customWidth="1"/>
    <col min="12812" max="12812" width="1.5703125" style="83" customWidth="1"/>
    <col min="12813" max="12813" width="12.7109375" style="83"/>
    <col min="12814" max="12814" width="1.5703125" style="83" customWidth="1"/>
    <col min="12815" max="12815" width="12.7109375" style="83"/>
    <col min="12816" max="12816" width="1.5703125" style="83" customWidth="1"/>
    <col min="12817" max="12817" width="14.42578125" style="83" customWidth="1"/>
    <col min="12818" max="12818" width="1.5703125" style="83" customWidth="1"/>
    <col min="12819" max="12819" width="12.7109375" style="83"/>
    <col min="12820" max="12820" width="1.5703125" style="83" customWidth="1"/>
    <col min="12821" max="12821" width="12.7109375" style="83"/>
    <col min="12822" max="12822" width="1.5703125" style="83" customWidth="1"/>
    <col min="12823" max="12823" width="16.140625" style="83" customWidth="1"/>
    <col min="12824" max="12825" width="1.5703125" style="83" customWidth="1"/>
    <col min="12826" max="12826" width="14.42578125" style="83" customWidth="1"/>
    <col min="12827" max="12827" width="2.42578125" style="83" customWidth="1"/>
    <col min="12828" max="12828" width="12.7109375" style="83"/>
    <col min="12829" max="12829" width="3.28515625" style="83" customWidth="1"/>
    <col min="12830" max="12830" width="14.42578125" style="83" customWidth="1"/>
    <col min="12831" max="12831" width="2.42578125" style="83" customWidth="1"/>
    <col min="12832" max="12832" width="12.7109375" style="83"/>
    <col min="12833" max="12833" width="3.28515625" style="83" customWidth="1"/>
    <col min="12834" max="12834" width="12.7109375" style="83"/>
    <col min="12835" max="12835" width="2.42578125" style="83" customWidth="1"/>
    <col min="12836" max="12836" width="12.7109375" style="83"/>
    <col min="12837" max="12837" width="3.28515625" style="83" customWidth="1"/>
    <col min="12838" max="12838" width="14.42578125" style="83" customWidth="1"/>
    <col min="12839" max="12839" width="3.28515625" style="83" customWidth="1"/>
    <col min="12840" max="12840" width="5" style="83" customWidth="1"/>
    <col min="12841" max="12841" width="15.140625" style="83" customWidth="1"/>
    <col min="12842" max="12842" width="8.42578125" style="83" customWidth="1"/>
    <col min="12843" max="12843" width="1.5703125" style="83" customWidth="1"/>
    <col min="12844" max="12844" width="12.7109375" style="83"/>
    <col min="12845" max="12845" width="1.5703125" style="83" customWidth="1"/>
    <col min="12846" max="12846" width="12.7109375" style="83"/>
    <col min="12847" max="12847" width="1.5703125" style="83" customWidth="1"/>
    <col min="12848" max="13056" width="12.7109375" style="83"/>
    <col min="13057" max="13057" width="5" style="83" customWidth="1"/>
    <col min="13058" max="13058" width="1.5703125" style="83" customWidth="1"/>
    <col min="13059" max="13059" width="19.5703125" style="83" customWidth="1"/>
    <col min="13060" max="13060" width="1.5703125" style="83" customWidth="1"/>
    <col min="13061" max="13061" width="14.42578125" style="83" customWidth="1"/>
    <col min="13062" max="13062" width="1.5703125" style="83" customWidth="1"/>
    <col min="13063" max="13063" width="12.7109375" style="83"/>
    <col min="13064" max="13064" width="1.5703125" style="83" customWidth="1"/>
    <col min="13065" max="13065" width="12.7109375" style="83"/>
    <col min="13066" max="13066" width="1.5703125" style="83" customWidth="1"/>
    <col min="13067" max="13067" width="14.42578125" style="83" customWidth="1"/>
    <col min="13068" max="13068" width="1.5703125" style="83" customWidth="1"/>
    <col min="13069" max="13069" width="12.7109375" style="83"/>
    <col min="13070" max="13070" width="1.5703125" style="83" customWidth="1"/>
    <col min="13071" max="13071" width="12.7109375" style="83"/>
    <col min="13072" max="13072" width="1.5703125" style="83" customWidth="1"/>
    <col min="13073" max="13073" width="14.42578125" style="83" customWidth="1"/>
    <col min="13074" max="13074" width="1.5703125" style="83" customWidth="1"/>
    <col min="13075" max="13075" width="12.7109375" style="83"/>
    <col min="13076" max="13076" width="1.5703125" style="83" customWidth="1"/>
    <col min="13077" max="13077" width="12.7109375" style="83"/>
    <col min="13078" max="13078" width="1.5703125" style="83" customWidth="1"/>
    <col min="13079" max="13079" width="16.140625" style="83" customWidth="1"/>
    <col min="13080" max="13081" width="1.5703125" style="83" customWidth="1"/>
    <col min="13082" max="13082" width="14.42578125" style="83" customWidth="1"/>
    <col min="13083" max="13083" width="2.42578125" style="83" customWidth="1"/>
    <col min="13084" max="13084" width="12.7109375" style="83"/>
    <col min="13085" max="13085" width="3.28515625" style="83" customWidth="1"/>
    <col min="13086" max="13086" width="14.42578125" style="83" customWidth="1"/>
    <col min="13087" max="13087" width="2.42578125" style="83" customWidth="1"/>
    <col min="13088" max="13088" width="12.7109375" style="83"/>
    <col min="13089" max="13089" width="3.28515625" style="83" customWidth="1"/>
    <col min="13090" max="13090" width="12.7109375" style="83"/>
    <col min="13091" max="13091" width="2.42578125" style="83" customWidth="1"/>
    <col min="13092" max="13092" width="12.7109375" style="83"/>
    <col min="13093" max="13093" width="3.28515625" style="83" customWidth="1"/>
    <col min="13094" max="13094" width="14.42578125" style="83" customWidth="1"/>
    <col min="13095" max="13095" width="3.28515625" style="83" customWidth="1"/>
    <col min="13096" max="13096" width="5" style="83" customWidth="1"/>
    <col min="13097" max="13097" width="15.140625" style="83" customWidth="1"/>
    <col min="13098" max="13098" width="8.42578125" style="83" customWidth="1"/>
    <col min="13099" max="13099" width="1.5703125" style="83" customWidth="1"/>
    <col min="13100" max="13100" width="12.7109375" style="83"/>
    <col min="13101" max="13101" width="1.5703125" style="83" customWidth="1"/>
    <col min="13102" max="13102" width="12.7109375" style="83"/>
    <col min="13103" max="13103" width="1.5703125" style="83" customWidth="1"/>
    <col min="13104" max="13312" width="12.7109375" style="83"/>
    <col min="13313" max="13313" width="5" style="83" customWidth="1"/>
    <col min="13314" max="13314" width="1.5703125" style="83" customWidth="1"/>
    <col min="13315" max="13315" width="19.5703125" style="83" customWidth="1"/>
    <col min="13316" max="13316" width="1.5703125" style="83" customWidth="1"/>
    <col min="13317" max="13317" width="14.42578125" style="83" customWidth="1"/>
    <col min="13318" max="13318" width="1.5703125" style="83" customWidth="1"/>
    <col min="13319" max="13319" width="12.7109375" style="83"/>
    <col min="13320" max="13320" width="1.5703125" style="83" customWidth="1"/>
    <col min="13321" max="13321" width="12.7109375" style="83"/>
    <col min="13322" max="13322" width="1.5703125" style="83" customWidth="1"/>
    <col min="13323" max="13323" width="14.42578125" style="83" customWidth="1"/>
    <col min="13324" max="13324" width="1.5703125" style="83" customWidth="1"/>
    <col min="13325" max="13325" width="12.7109375" style="83"/>
    <col min="13326" max="13326" width="1.5703125" style="83" customWidth="1"/>
    <col min="13327" max="13327" width="12.7109375" style="83"/>
    <col min="13328" max="13328" width="1.5703125" style="83" customWidth="1"/>
    <col min="13329" max="13329" width="14.42578125" style="83" customWidth="1"/>
    <col min="13330" max="13330" width="1.5703125" style="83" customWidth="1"/>
    <col min="13331" max="13331" width="12.7109375" style="83"/>
    <col min="13332" max="13332" width="1.5703125" style="83" customWidth="1"/>
    <col min="13333" max="13333" width="12.7109375" style="83"/>
    <col min="13334" max="13334" width="1.5703125" style="83" customWidth="1"/>
    <col min="13335" max="13335" width="16.140625" style="83" customWidth="1"/>
    <col min="13336" max="13337" width="1.5703125" style="83" customWidth="1"/>
    <col min="13338" max="13338" width="14.42578125" style="83" customWidth="1"/>
    <col min="13339" max="13339" width="2.42578125" style="83" customWidth="1"/>
    <col min="13340" max="13340" width="12.7109375" style="83"/>
    <col min="13341" max="13341" width="3.28515625" style="83" customWidth="1"/>
    <col min="13342" max="13342" width="14.42578125" style="83" customWidth="1"/>
    <col min="13343" max="13343" width="2.42578125" style="83" customWidth="1"/>
    <col min="13344" max="13344" width="12.7109375" style="83"/>
    <col min="13345" max="13345" width="3.28515625" style="83" customWidth="1"/>
    <col min="13346" max="13346" width="12.7109375" style="83"/>
    <col min="13347" max="13347" width="2.42578125" style="83" customWidth="1"/>
    <col min="13348" max="13348" width="12.7109375" style="83"/>
    <col min="13349" max="13349" width="3.28515625" style="83" customWidth="1"/>
    <col min="13350" max="13350" width="14.42578125" style="83" customWidth="1"/>
    <col min="13351" max="13351" width="3.28515625" style="83" customWidth="1"/>
    <col min="13352" max="13352" width="5" style="83" customWidth="1"/>
    <col min="13353" max="13353" width="15.140625" style="83" customWidth="1"/>
    <col min="13354" max="13354" width="8.42578125" style="83" customWidth="1"/>
    <col min="13355" max="13355" width="1.5703125" style="83" customWidth="1"/>
    <col min="13356" max="13356" width="12.7109375" style="83"/>
    <col min="13357" max="13357" width="1.5703125" style="83" customWidth="1"/>
    <col min="13358" max="13358" width="12.7109375" style="83"/>
    <col min="13359" max="13359" width="1.5703125" style="83" customWidth="1"/>
    <col min="13360" max="13568" width="12.7109375" style="83"/>
    <col min="13569" max="13569" width="5" style="83" customWidth="1"/>
    <col min="13570" max="13570" width="1.5703125" style="83" customWidth="1"/>
    <col min="13571" max="13571" width="19.5703125" style="83" customWidth="1"/>
    <col min="13572" max="13572" width="1.5703125" style="83" customWidth="1"/>
    <col min="13573" max="13573" width="14.42578125" style="83" customWidth="1"/>
    <col min="13574" max="13574" width="1.5703125" style="83" customWidth="1"/>
    <col min="13575" max="13575" width="12.7109375" style="83"/>
    <col min="13576" max="13576" width="1.5703125" style="83" customWidth="1"/>
    <col min="13577" max="13577" width="12.7109375" style="83"/>
    <col min="13578" max="13578" width="1.5703125" style="83" customWidth="1"/>
    <col min="13579" max="13579" width="14.42578125" style="83" customWidth="1"/>
    <col min="13580" max="13580" width="1.5703125" style="83" customWidth="1"/>
    <col min="13581" max="13581" width="12.7109375" style="83"/>
    <col min="13582" max="13582" width="1.5703125" style="83" customWidth="1"/>
    <col min="13583" max="13583" width="12.7109375" style="83"/>
    <col min="13584" max="13584" width="1.5703125" style="83" customWidth="1"/>
    <col min="13585" max="13585" width="14.42578125" style="83" customWidth="1"/>
    <col min="13586" max="13586" width="1.5703125" style="83" customWidth="1"/>
    <col min="13587" max="13587" width="12.7109375" style="83"/>
    <col min="13588" max="13588" width="1.5703125" style="83" customWidth="1"/>
    <col min="13589" max="13589" width="12.7109375" style="83"/>
    <col min="13590" max="13590" width="1.5703125" style="83" customWidth="1"/>
    <col min="13591" max="13591" width="16.140625" style="83" customWidth="1"/>
    <col min="13592" max="13593" width="1.5703125" style="83" customWidth="1"/>
    <col min="13594" max="13594" width="14.42578125" style="83" customWidth="1"/>
    <col min="13595" max="13595" width="2.42578125" style="83" customWidth="1"/>
    <col min="13596" max="13596" width="12.7109375" style="83"/>
    <col min="13597" max="13597" width="3.28515625" style="83" customWidth="1"/>
    <col min="13598" max="13598" width="14.42578125" style="83" customWidth="1"/>
    <col min="13599" max="13599" width="2.42578125" style="83" customWidth="1"/>
    <col min="13600" max="13600" width="12.7109375" style="83"/>
    <col min="13601" max="13601" width="3.28515625" style="83" customWidth="1"/>
    <col min="13602" max="13602" width="12.7109375" style="83"/>
    <col min="13603" max="13603" width="2.42578125" style="83" customWidth="1"/>
    <col min="13604" max="13604" width="12.7109375" style="83"/>
    <col min="13605" max="13605" width="3.28515625" style="83" customWidth="1"/>
    <col min="13606" max="13606" width="14.42578125" style="83" customWidth="1"/>
    <col min="13607" max="13607" width="3.28515625" style="83" customWidth="1"/>
    <col min="13608" max="13608" width="5" style="83" customWidth="1"/>
    <col min="13609" max="13609" width="15.140625" style="83" customWidth="1"/>
    <col min="13610" max="13610" width="8.42578125" style="83" customWidth="1"/>
    <col min="13611" max="13611" width="1.5703125" style="83" customWidth="1"/>
    <col min="13612" max="13612" width="12.7109375" style="83"/>
    <col min="13613" max="13613" width="1.5703125" style="83" customWidth="1"/>
    <col min="13614" max="13614" width="12.7109375" style="83"/>
    <col min="13615" max="13615" width="1.5703125" style="83" customWidth="1"/>
    <col min="13616" max="13824" width="12.7109375" style="83"/>
    <col min="13825" max="13825" width="5" style="83" customWidth="1"/>
    <col min="13826" max="13826" width="1.5703125" style="83" customWidth="1"/>
    <col min="13827" max="13827" width="19.5703125" style="83" customWidth="1"/>
    <col min="13828" max="13828" width="1.5703125" style="83" customWidth="1"/>
    <col min="13829" max="13829" width="14.42578125" style="83" customWidth="1"/>
    <col min="13830" max="13830" width="1.5703125" style="83" customWidth="1"/>
    <col min="13831" max="13831" width="12.7109375" style="83"/>
    <col min="13832" max="13832" width="1.5703125" style="83" customWidth="1"/>
    <col min="13833" max="13833" width="12.7109375" style="83"/>
    <col min="13834" max="13834" width="1.5703125" style="83" customWidth="1"/>
    <col min="13835" max="13835" width="14.42578125" style="83" customWidth="1"/>
    <col min="13836" max="13836" width="1.5703125" style="83" customWidth="1"/>
    <col min="13837" max="13837" width="12.7109375" style="83"/>
    <col min="13838" max="13838" width="1.5703125" style="83" customWidth="1"/>
    <col min="13839" max="13839" width="12.7109375" style="83"/>
    <col min="13840" max="13840" width="1.5703125" style="83" customWidth="1"/>
    <col min="13841" max="13841" width="14.42578125" style="83" customWidth="1"/>
    <col min="13842" max="13842" width="1.5703125" style="83" customWidth="1"/>
    <col min="13843" max="13843" width="12.7109375" style="83"/>
    <col min="13844" max="13844" width="1.5703125" style="83" customWidth="1"/>
    <col min="13845" max="13845" width="12.7109375" style="83"/>
    <col min="13846" max="13846" width="1.5703125" style="83" customWidth="1"/>
    <col min="13847" max="13847" width="16.140625" style="83" customWidth="1"/>
    <col min="13848" max="13849" width="1.5703125" style="83" customWidth="1"/>
    <col min="13850" max="13850" width="14.42578125" style="83" customWidth="1"/>
    <col min="13851" max="13851" width="2.42578125" style="83" customWidth="1"/>
    <col min="13852" max="13852" width="12.7109375" style="83"/>
    <col min="13853" max="13853" width="3.28515625" style="83" customWidth="1"/>
    <col min="13854" max="13854" width="14.42578125" style="83" customWidth="1"/>
    <col min="13855" max="13855" width="2.42578125" style="83" customWidth="1"/>
    <col min="13856" max="13856" width="12.7109375" style="83"/>
    <col min="13857" max="13857" width="3.28515625" style="83" customWidth="1"/>
    <col min="13858" max="13858" width="12.7109375" style="83"/>
    <col min="13859" max="13859" width="2.42578125" style="83" customWidth="1"/>
    <col min="13860" max="13860" width="12.7109375" style="83"/>
    <col min="13861" max="13861" width="3.28515625" style="83" customWidth="1"/>
    <col min="13862" max="13862" width="14.42578125" style="83" customWidth="1"/>
    <col min="13863" max="13863" width="3.28515625" style="83" customWidth="1"/>
    <col min="13864" max="13864" width="5" style="83" customWidth="1"/>
    <col min="13865" max="13865" width="15.140625" style="83" customWidth="1"/>
    <col min="13866" max="13866" width="8.42578125" style="83" customWidth="1"/>
    <col min="13867" max="13867" width="1.5703125" style="83" customWidth="1"/>
    <col min="13868" max="13868" width="12.7109375" style="83"/>
    <col min="13869" max="13869" width="1.5703125" style="83" customWidth="1"/>
    <col min="13870" max="13870" width="12.7109375" style="83"/>
    <col min="13871" max="13871" width="1.5703125" style="83" customWidth="1"/>
    <col min="13872" max="14080" width="12.7109375" style="83"/>
    <col min="14081" max="14081" width="5" style="83" customWidth="1"/>
    <col min="14082" max="14082" width="1.5703125" style="83" customWidth="1"/>
    <col min="14083" max="14083" width="19.5703125" style="83" customWidth="1"/>
    <col min="14084" max="14084" width="1.5703125" style="83" customWidth="1"/>
    <col min="14085" max="14085" width="14.42578125" style="83" customWidth="1"/>
    <col min="14086" max="14086" width="1.5703125" style="83" customWidth="1"/>
    <col min="14087" max="14087" width="12.7109375" style="83"/>
    <col min="14088" max="14088" width="1.5703125" style="83" customWidth="1"/>
    <col min="14089" max="14089" width="12.7109375" style="83"/>
    <col min="14090" max="14090" width="1.5703125" style="83" customWidth="1"/>
    <col min="14091" max="14091" width="14.42578125" style="83" customWidth="1"/>
    <col min="14092" max="14092" width="1.5703125" style="83" customWidth="1"/>
    <col min="14093" max="14093" width="12.7109375" style="83"/>
    <col min="14094" max="14094" width="1.5703125" style="83" customWidth="1"/>
    <col min="14095" max="14095" width="12.7109375" style="83"/>
    <col min="14096" max="14096" width="1.5703125" style="83" customWidth="1"/>
    <col min="14097" max="14097" width="14.42578125" style="83" customWidth="1"/>
    <col min="14098" max="14098" width="1.5703125" style="83" customWidth="1"/>
    <col min="14099" max="14099" width="12.7109375" style="83"/>
    <col min="14100" max="14100" width="1.5703125" style="83" customWidth="1"/>
    <col min="14101" max="14101" width="12.7109375" style="83"/>
    <col min="14102" max="14102" width="1.5703125" style="83" customWidth="1"/>
    <col min="14103" max="14103" width="16.140625" style="83" customWidth="1"/>
    <col min="14104" max="14105" width="1.5703125" style="83" customWidth="1"/>
    <col min="14106" max="14106" width="14.42578125" style="83" customWidth="1"/>
    <col min="14107" max="14107" width="2.42578125" style="83" customWidth="1"/>
    <col min="14108" max="14108" width="12.7109375" style="83"/>
    <col min="14109" max="14109" width="3.28515625" style="83" customWidth="1"/>
    <col min="14110" max="14110" width="14.42578125" style="83" customWidth="1"/>
    <col min="14111" max="14111" width="2.42578125" style="83" customWidth="1"/>
    <col min="14112" max="14112" width="12.7109375" style="83"/>
    <col min="14113" max="14113" width="3.28515625" style="83" customWidth="1"/>
    <col min="14114" max="14114" width="12.7109375" style="83"/>
    <col min="14115" max="14115" width="2.42578125" style="83" customWidth="1"/>
    <col min="14116" max="14116" width="12.7109375" style="83"/>
    <col min="14117" max="14117" width="3.28515625" style="83" customWidth="1"/>
    <col min="14118" max="14118" width="14.42578125" style="83" customWidth="1"/>
    <col min="14119" max="14119" width="3.28515625" style="83" customWidth="1"/>
    <col min="14120" max="14120" width="5" style="83" customWidth="1"/>
    <col min="14121" max="14121" width="15.140625" style="83" customWidth="1"/>
    <col min="14122" max="14122" width="8.42578125" style="83" customWidth="1"/>
    <col min="14123" max="14123" width="1.5703125" style="83" customWidth="1"/>
    <col min="14124" max="14124" width="12.7109375" style="83"/>
    <col min="14125" max="14125" width="1.5703125" style="83" customWidth="1"/>
    <col min="14126" max="14126" width="12.7109375" style="83"/>
    <col min="14127" max="14127" width="1.5703125" style="83" customWidth="1"/>
    <col min="14128" max="14336" width="12.7109375" style="83"/>
    <col min="14337" max="14337" width="5" style="83" customWidth="1"/>
    <col min="14338" max="14338" width="1.5703125" style="83" customWidth="1"/>
    <col min="14339" max="14339" width="19.5703125" style="83" customWidth="1"/>
    <col min="14340" max="14340" width="1.5703125" style="83" customWidth="1"/>
    <col min="14341" max="14341" width="14.42578125" style="83" customWidth="1"/>
    <col min="14342" max="14342" width="1.5703125" style="83" customWidth="1"/>
    <col min="14343" max="14343" width="12.7109375" style="83"/>
    <col min="14344" max="14344" width="1.5703125" style="83" customWidth="1"/>
    <col min="14345" max="14345" width="12.7109375" style="83"/>
    <col min="14346" max="14346" width="1.5703125" style="83" customWidth="1"/>
    <col min="14347" max="14347" width="14.42578125" style="83" customWidth="1"/>
    <col min="14348" max="14348" width="1.5703125" style="83" customWidth="1"/>
    <col min="14349" max="14349" width="12.7109375" style="83"/>
    <col min="14350" max="14350" width="1.5703125" style="83" customWidth="1"/>
    <col min="14351" max="14351" width="12.7109375" style="83"/>
    <col min="14352" max="14352" width="1.5703125" style="83" customWidth="1"/>
    <col min="14353" max="14353" width="14.42578125" style="83" customWidth="1"/>
    <col min="14354" max="14354" width="1.5703125" style="83" customWidth="1"/>
    <col min="14355" max="14355" width="12.7109375" style="83"/>
    <col min="14356" max="14356" width="1.5703125" style="83" customWidth="1"/>
    <col min="14357" max="14357" width="12.7109375" style="83"/>
    <col min="14358" max="14358" width="1.5703125" style="83" customWidth="1"/>
    <col min="14359" max="14359" width="16.140625" style="83" customWidth="1"/>
    <col min="14360" max="14361" width="1.5703125" style="83" customWidth="1"/>
    <col min="14362" max="14362" width="14.42578125" style="83" customWidth="1"/>
    <col min="14363" max="14363" width="2.42578125" style="83" customWidth="1"/>
    <col min="14364" max="14364" width="12.7109375" style="83"/>
    <col min="14365" max="14365" width="3.28515625" style="83" customWidth="1"/>
    <col min="14366" max="14366" width="14.42578125" style="83" customWidth="1"/>
    <col min="14367" max="14367" width="2.42578125" style="83" customWidth="1"/>
    <col min="14368" max="14368" width="12.7109375" style="83"/>
    <col min="14369" max="14369" width="3.28515625" style="83" customWidth="1"/>
    <col min="14370" max="14370" width="12.7109375" style="83"/>
    <col min="14371" max="14371" width="2.42578125" style="83" customWidth="1"/>
    <col min="14372" max="14372" width="12.7109375" style="83"/>
    <col min="14373" max="14373" width="3.28515625" style="83" customWidth="1"/>
    <col min="14374" max="14374" width="14.42578125" style="83" customWidth="1"/>
    <col min="14375" max="14375" width="3.28515625" style="83" customWidth="1"/>
    <col min="14376" max="14376" width="5" style="83" customWidth="1"/>
    <col min="14377" max="14377" width="15.140625" style="83" customWidth="1"/>
    <col min="14378" max="14378" width="8.42578125" style="83" customWidth="1"/>
    <col min="14379" max="14379" width="1.5703125" style="83" customWidth="1"/>
    <col min="14380" max="14380" width="12.7109375" style="83"/>
    <col min="14381" max="14381" width="1.5703125" style="83" customWidth="1"/>
    <col min="14382" max="14382" width="12.7109375" style="83"/>
    <col min="14383" max="14383" width="1.5703125" style="83" customWidth="1"/>
    <col min="14384" max="14592" width="12.7109375" style="83"/>
    <col min="14593" max="14593" width="5" style="83" customWidth="1"/>
    <col min="14594" max="14594" width="1.5703125" style="83" customWidth="1"/>
    <col min="14595" max="14595" width="19.5703125" style="83" customWidth="1"/>
    <col min="14596" max="14596" width="1.5703125" style="83" customWidth="1"/>
    <col min="14597" max="14597" width="14.42578125" style="83" customWidth="1"/>
    <col min="14598" max="14598" width="1.5703125" style="83" customWidth="1"/>
    <col min="14599" max="14599" width="12.7109375" style="83"/>
    <col min="14600" max="14600" width="1.5703125" style="83" customWidth="1"/>
    <col min="14601" max="14601" width="12.7109375" style="83"/>
    <col min="14602" max="14602" width="1.5703125" style="83" customWidth="1"/>
    <col min="14603" max="14603" width="14.42578125" style="83" customWidth="1"/>
    <col min="14604" max="14604" width="1.5703125" style="83" customWidth="1"/>
    <col min="14605" max="14605" width="12.7109375" style="83"/>
    <col min="14606" max="14606" width="1.5703125" style="83" customWidth="1"/>
    <col min="14607" max="14607" width="12.7109375" style="83"/>
    <col min="14608" max="14608" width="1.5703125" style="83" customWidth="1"/>
    <col min="14609" max="14609" width="14.42578125" style="83" customWidth="1"/>
    <col min="14610" max="14610" width="1.5703125" style="83" customWidth="1"/>
    <col min="14611" max="14611" width="12.7109375" style="83"/>
    <col min="14612" max="14612" width="1.5703125" style="83" customWidth="1"/>
    <col min="14613" max="14613" width="12.7109375" style="83"/>
    <col min="14614" max="14614" width="1.5703125" style="83" customWidth="1"/>
    <col min="14615" max="14615" width="16.140625" style="83" customWidth="1"/>
    <col min="14616" max="14617" width="1.5703125" style="83" customWidth="1"/>
    <col min="14618" max="14618" width="14.42578125" style="83" customWidth="1"/>
    <col min="14619" max="14619" width="2.42578125" style="83" customWidth="1"/>
    <col min="14620" max="14620" width="12.7109375" style="83"/>
    <col min="14621" max="14621" width="3.28515625" style="83" customWidth="1"/>
    <col min="14622" max="14622" width="14.42578125" style="83" customWidth="1"/>
    <col min="14623" max="14623" width="2.42578125" style="83" customWidth="1"/>
    <col min="14624" max="14624" width="12.7109375" style="83"/>
    <col min="14625" max="14625" width="3.28515625" style="83" customWidth="1"/>
    <col min="14626" max="14626" width="12.7109375" style="83"/>
    <col min="14627" max="14627" width="2.42578125" style="83" customWidth="1"/>
    <col min="14628" max="14628" width="12.7109375" style="83"/>
    <col min="14629" max="14629" width="3.28515625" style="83" customWidth="1"/>
    <col min="14630" max="14630" width="14.42578125" style="83" customWidth="1"/>
    <col min="14631" max="14631" width="3.28515625" style="83" customWidth="1"/>
    <col min="14632" max="14632" width="5" style="83" customWidth="1"/>
    <col min="14633" max="14633" width="15.140625" style="83" customWidth="1"/>
    <col min="14634" max="14634" width="8.42578125" style="83" customWidth="1"/>
    <col min="14635" max="14635" width="1.5703125" style="83" customWidth="1"/>
    <col min="14636" max="14636" width="12.7109375" style="83"/>
    <col min="14637" max="14637" width="1.5703125" style="83" customWidth="1"/>
    <col min="14638" max="14638" width="12.7109375" style="83"/>
    <col min="14639" max="14639" width="1.5703125" style="83" customWidth="1"/>
    <col min="14640" max="14848" width="12.7109375" style="83"/>
    <col min="14849" max="14849" width="5" style="83" customWidth="1"/>
    <col min="14850" max="14850" width="1.5703125" style="83" customWidth="1"/>
    <col min="14851" max="14851" width="19.5703125" style="83" customWidth="1"/>
    <col min="14852" max="14852" width="1.5703125" style="83" customWidth="1"/>
    <col min="14853" max="14853" width="14.42578125" style="83" customWidth="1"/>
    <col min="14854" max="14854" width="1.5703125" style="83" customWidth="1"/>
    <col min="14855" max="14855" width="12.7109375" style="83"/>
    <col min="14856" max="14856" width="1.5703125" style="83" customWidth="1"/>
    <col min="14857" max="14857" width="12.7109375" style="83"/>
    <col min="14858" max="14858" width="1.5703125" style="83" customWidth="1"/>
    <col min="14859" max="14859" width="14.42578125" style="83" customWidth="1"/>
    <col min="14860" max="14860" width="1.5703125" style="83" customWidth="1"/>
    <col min="14861" max="14861" width="12.7109375" style="83"/>
    <col min="14862" max="14862" width="1.5703125" style="83" customWidth="1"/>
    <col min="14863" max="14863" width="12.7109375" style="83"/>
    <col min="14864" max="14864" width="1.5703125" style="83" customWidth="1"/>
    <col min="14865" max="14865" width="14.42578125" style="83" customWidth="1"/>
    <col min="14866" max="14866" width="1.5703125" style="83" customWidth="1"/>
    <col min="14867" max="14867" width="12.7109375" style="83"/>
    <col min="14868" max="14868" width="1.5703125" style="83" customWidth="1"/>
    <col min="14869" max="14869" width="12.7109375" style="83"/>
    <col min="14870" max="14870" width="1.5703125" style="83" customWidth="1"/>
    <col min="14871" max="14871" width="16.140625" style="83" customWidth="1"/>
    <col min="14872" max="14873" width="1.5703125" style="83" customWidth="1"/>
    <col min="14874" max="14874" width="14.42578125" style="83" customWidth="1"/>
    <col min="14875" max="14875" width="2.42578125" style="83" customWidth="1"/>
    <col min="14876" max="14876" width="12.7109375" style="83"/>
    <col min="14877" max="14877" width="3.28515625" style="83" customWidth="1"/>
    <col min="14878" max="14878" width="14.42578125" style="83" customWidth="1"/>
    <col min="14879" max="14879" width="2.42578125" style="83" customWidth="1"/>
    <col min="14880" max="14880" width="12.7109375" style="83"/>
    <col min="14881" max="14881" width="3.28515625" style="83" customWidth="1"/>
    <col min="14882" max="14882" width="12.7109375" style="83"/>
    <col min="14883" max="14883" width="2.42578125" style="83" customWidth="1"/>
    <col min="14884" max="14884" width="12.7109375" style="83"/>
    <col min="14885" max="14885" width="3.28515625" style="83" customWidth="1"/>
    <col min="14886" max="14886" width="14.42578125" style="83" customWidth="1"/>
    <col min="14887" max="14887" width="3.28515625" style="83" customWidth="1"/>
    <col min="14888" max="14888" width="5" style="83" customWidth="1"/>
    <col min="14889" max="14889" width="15.140625" style="83" customWidth="1"/>
    <col min="14890" max="14890" width="8.42578125" style="83" customWidth="1"/>
    <col min="14891" max="14891" width="1.5703125" style="83" customWidth="1"/>
    <col min="14892" max="14892" width="12.7109375" style="83"/>
    <col min="14893" max="14893" width="1.5703125" style="83" customWidth="1"/>
    <col min="14894" max="14894" width="12.7109375" style="83"/>
    <col min="14895" max="14895" width="1.5703125" style="83" customWidth="1"/>
    <col min="14896" max="15104" width="12.7109375" style="83"/>
    <col min="15105" max="15105" width="5" style="83" customWidth="1"/>
    <col min="15106" max="15106" width="1.5703125" style="83" customWidth="1"/>
    <col min="15107" max="15107" width="19.5703125" style="83" customWidth="1"/>
    <col min="15108" max="15108" width="1.5703125" style="83" customWidth="1"/>
    <col min="15109" max="15109" width="14.42578125" style="83" customWidth="1"/>
    <col min="15110" max="15110" width="1.5703125" style="83" customWidth="1"/>
    <col min="15111" max="15111" width="12.7109375" style="83"/>
    <col min="15112" max="15112" width="1.5703125" style="83" customWidth="1"/>
    <col min="15113" max="15113" width="12.7109375" style="83"/>
    <col min="15114" max="15114" width="1.5703125" style="83" customWidth="1"/>
    <col min="15115" max="15115" width="14.42578125" style="83" customWidth="1"/>
    <col min="15116" max="15116" width="1.5703125" style="83" customWidth="1"/>
    <col min="15117" max="15117" width="12.7109375" style="83"/>
    <col min="15118" max="15118" width="1.5703125" style="83" customWidth="1"/>
    <col min="15119" max="15119" width="12.7109375" style="83"/>
    <col min="15120" max="15120" width="1.5703125" style="83" customWidth="1"/>
    <col min="15121" max="15121" width="14.42578125" style="83" customWidth="1"/>
    <col min="15122" max="15122" width="1.5703125" style="83" customWidth="1"/>
    <col min="15123" max="15123" width="12.7109375" style="83"/>
    <col min="15124" max="15124" width="1.5703125" style="83" customWidth="1"/>
    <col min="15125" max="15125" width="12.7109375" style="83"/>
    <col min="15126" max="15126" width="1.5703125" style="83" customWidth="1"/>
    <col min="15127" max="15127" width="16.140625" style="83" customWidth="1"/>
    <col min="15128" max="15129" width="1.5703125" style="83" customWidth="1"/>
    <col min="15130" max="15130" width="14.42578125" style="83" customWidth="1"/>
    <col min="15131" max="15131" width="2.42578125" style="83" customWidth="1"/>
    <col min="15132" max="15132" width="12.7109375" style="83"/>
    <col min="15133" max="15133" width="3.28515625" style="83" customWidth="1"/>
    <col min="15134" max="15134" width="14.42578125" style="83" customWidth="1"/>
    <col min="15135" max="15135" width="2.42578125" style="83" customWidth="1"/>
    <col min="15136" max="15136" width="12.7109375" style="83"/>
    <col min="15137" max="15137" width="3.28515625" style="83" customWidth="1"/>
    <col min="15138" max="15138" width="12.7109375" style="83"/>
    <col min="15139" max="15139" width="2.42578125" style="83" customWidth="1"/>
    <col min="15140" max="15140" width="12.7109375" style="83"/>
    <col min="15141" max="15141" width="3.28515625" style="83" customWidth="1"/>
    <col min="15142" max="15142" width="14.42578125" style="83" customWidth="1"/>
    <col min="15143" max="15143" width="3.28515625" style="83" customWidth="1"/>
    <col min="15144" max="15144" width="5" style="83" customWidth="1"/>
    <col min="15145" max="15145" width="15.140625" style="83" customWidth="1"/>
    <col min="15146" max="15146" width="8.42578125" style="83" customWidth="1"/>
    <col min="15147" max="15147" width="1.5703125" style="83" customWidth="1"/>
    <col min="15148" max="15148" width="12.7109375" style="83"/>
    <col min="15149" max="15149" width="1.5703125" style="83" customWidth="1"/>
    <col min="15150" max="15150" width="12.7109375" style="83"/>
    <col min="15151" max="15151" width="1.5703125" style="83" customWidth="1"/>
    <col min="15152" max="15360" width="12.7109375" style="83"/>
    <col min="15361" max="15361" width="5" style="83" customWidth="1"/>
    <col min="15362" max="15362" width="1.5703125" style="83" customWidth="1"/>
    <col min="15363" max="15363" width="19.5703125" style="83" customWidth="1"/>
    <col min="15364" max="15364" width="1.5703125" style="83" customWidth="1"/>
    <col min="15365" max="15365" width="14.42578125" style="83" customWidth="1"/>
    <col min="15366" max="15366" width="1.5703125" style="83" customWidth="1"/>
    <col min="15367" max="15367" width="12.7109375" style="83"/>
    <col min="15368" max="15368" width="1.5703125" style="83" customWidth="1"/>
    <col min="15369" max="15369" width="12.7109375" style="83"/>
    <col min="15370" max="15370" width="1.5703125" style="83" customWidth="1"/>
    <col min="15371" max="15371" width="14.42578125" style="83" customWidth="1"/>
    <col min="15372" max="15372" width="1.5703125" style="83" customWidth="1"/>
    <col min="15373" max="15373" width="12.7109375" style="83"/>
    <col min="15374" max="15374" width="1.5703125" style="83" customWidth="1"/>
    <col min="15375" max="15375" width="12.7109375" style="83"/>
    <col min="15376" max="15376" width="1.5703125" style="83" customWidth="1"/>
    <col min="15377" max="15377" width="14.42578125" style="83" customWidth="1"/>
    <col min="15378" max="15378" width="1.5703125" style="83" customWidth="1"/>
    <col min="15379" max="15379" width="12.7109375" style="83"/>
    <col min="15380" max="15380" width="1.5703125" style="83" customWidth="1"/>
    <col min="15381" max="15381" width="12.7109375" style="83"/>
    <col min="15382" max="15382" width="1.5703125" style="83" customWidth="1"/>
    <col min="15383" max="15383" width="16.140625" style="83" customWidth="1"/>
    <col min="15384" max="15385" width="1.5703125" style="83" customWidth="1"/>
    <col min="15386" max="15386" width="14.42578125" style="83" customWidth="1"/>
    <col min="15387" max="15387" width="2.42578125" style="83" customWidth="1"/>
    <col min="15388" max="15388" width="12.7109375" style="83"/>
    <col min="15389" max="15389" width="3.28515625" style="83" customWidth="1"/>
    <col min="15390" max="15390" width="14.42578125" style="83" customWidth="1"/>
    <col min="15391" max="15391" width="2.42578125" style="83" customWidth="1"/>
    <col min="15392" max="15392" width="12.7109375" style="83"/>
    <col min="15393" max="15393" width="3.28515625" style="83" customWidth="1"/>
    <col min="15394" max="15394" width="12.7109375" style="83"/>
    <col min="15395" max="15395" width="2.42578125" style="83" customWidth="1"/>
    <col min="15396" max="15396" width="12.7109375" style="83"/>
    <col min="15397" max="15397" width="3.28515625" style="83" customWidth="1"/>
    <col min="15398" max="15398" width="14.42578125" style="83" customWidth="1"/>
    <col min="15399" max="15399" width="3.28515625" style="83" customWidth="1"/>
    <col min="15400" max="15400" width="5" style="83" customWidth="1"/>
    <col min="15401" max="15401" width="15.140625" style="83" customWidth="1"/>
    <col min="15402" max="15402" width="8.42578125" style="83" customWidth="1"/>
    <col min="15403" max="15403" width="1.5703125" style="83" customWidth="1"/>
    <col min="15404" max="15404" width="12.7109375" style="83"/>
    <col min="15405" max="15405" width="1.5703125" style="83" customWidth="1"/>
    <col min="15406" max="15406" width="12.7109375" style="83"/>
    <col min="15407" max="15407" width="1.5703125" style="83" customWidth="1"/>
    <col min="15408" max="15616" width="12.7109375" style="83"/>
    <col min="15617" max="15617" width="5" style="83" customWidth="1"/>
    <col min="15618" max="15618" width="1.5703125" style="83" customWidth="1"/>
    <col min="15619" max="15619" width="19.5703125" style="83" customWidth="1"/>
    <col min="15620" max="15620" width="1.5703125" style="83" customWidth="1"/>
    <col min="15621" max="15621" width="14.42578125" style="83" customWidth="1"/>
    <col min="15622" max="15622" width="1.5703125" style="83" customWidth="1"/>
    <col min="15623" max="15623" width="12.7109375" style="83"/>
    <col min="15624" max="15624" width="1.5703125" style="83" customWidth="1"/>
    <col min="15625" max="15625" width="12.7109375" style="83"/>
    <col min="15626" max="15626" width="1.5703125" style="83" customWidth="1"/>
    <col min="15627" max="15627" width="14.42578125" style="83" customWidth="1"/>
    <col min="15628" max="15628" width="1.5703125" style="83" customWidth="1"/>
    <col min="15629" max="15629" width="12.7109375" style="83"/>
    <col min="15630" max="15630" width="1.5703125" style="83" customWidth="1"/>
    <col min="15631" max="15631" width="12.7109375" style="83"/>
    <col min="15632" max="15632" width="1.5703125" style="83" customWidth="1"/>
    <col min="15633" max="15633" width="14.42578125" style="83" customWidth="1"/>
    <col min="15634" max="15634" width="1.5703125" style="83" customWidth="1"/>
    <col min="15635" max="15635" width="12.7109375" style="83"/>
    <col min="15636" max="15636" width="1.5703125" style="83" customWidth="1"/>
    <col min="15637" max="15637" width="12.7109375" style="83"/>
    <col min="15638" max="15638" width="1.5703125" style="83" customWidth="1"/>
    <col min="15639" max="15639" width="16.140625" style="83" customWidth="1"/>
    <col min="15640" max="15641" width="1.5703125" style="83" customWidth="1"/>
    <col min="15642" max="15642" width="14.42578125" style="83" customWidth="1"/>
    <col min="15643" max="15643" width="2.42578125" style="83" customWidth="1"/>
    <col min="15644" max="15644" width="12.7109375" style="83"/>
    <col min="15645" max="15645" width="3.28515625" style="83" customWidth="1"/>
    <col min="15646" max="15646" width="14.42578125" style="83" customWidth="1"/>
    <col min="15647" max="15647" width="2.42578125" style="83" customWidth="1"/>
    <col min="15648" max="15648" width="12.7109375" style="83"/>
    <col min="15649" max="15649" width="3.28515625" style="83" customWidth="1"/>
    <col min="15650" max="15650" width="12.7109375" style="83"/>
    <col min="15651" max="15651" width="2.42578125" style="83" customWidth="1"/>
    <col min="15652" max="15652" width="12.7109375" style="83"/>
    <col min="15653" max="15653" width="3.28515625" style="83" customWidth="1"/>
    <col min="15654" max="15654" width="14.42578125" style="83" customWidth="1"/>
    <col min="15655" max="15655" width="3.28515625" style="83" customWidth="1"/>
    <col min="15656" max="15656" width="5" style="83" customWidth="1"/>
    <col min="15657" max="15657" width="15.140625" style="83" customWidth="1"/>
    <col min="15658" max="15658" width="8.42578125" style="83" customWidth="1"/>
    <col min="15659" max="15659" width="1.5703125" style="83" customWidth="1"/>
    <col min="15660" max="15660" width="12.7109375" style="83"/>
    <col min="15661" max="15661" width="1.5703125" style="83" customWidth="1"/>
    <col min="15662" max="15662" width="12.7109375" style="83"/>
    <col min="15663" max="15663" width="1.5703125" style="83" customWidth="1"/>
    <col min="15664" max="15872" width="12.7109375" style="83"/>
    <col min="15873" max="15873" width="5" style="83" customWidth="1"/>
    <col min="15874" max="15874" width="1.5703125" style="83" customWidth="1"/>
    <col min="15875" max="15875" width="19.5703125" style="83" customWidth="1"/>
    <col min="15876" max="15876" width="1.5703125" style="83" customWidth="1"/>
    <col min="15877" max="15877" width="14.42578125" style="83" customWidth="1"/>
    <col min="15878" max="15878" width="1.5703125" style="83" customWidth="1"/>
    <col min="15879" max="15879" width="12.7109375" style="83"/>
    <col min="15880" max="15880" width="1.5703125" style="83" customWidth="1"/>
    <col min="15881" max="15881" width="12.7109375" style="83"/>
    <col min="15882" max="15882" width="1.5703125" style="83" customWidth="1"/>
    <col min="15883" max="15883" width="14.42578125" style="83" customWidth="1"/>
    <col min="15884" max="15884" width="1.5703125" style="83" customWidth="1"/>
    <col min="15885" max="15885" width="12.7109375" style="83"/>
    <col min="15886" max="15886" width="1.5703125" style="83" customWidth="1"/>
    <col min="15887" max="15887" width="12.7109375" style="83"/>
    <col min="15888" max="15888" width="1.5703125" style="83" customWidth="1"/>
    <col min="15889" max="15889" width="14.42578125" style="83" customWidth="1"/>
    <col min="15890" max="15890" width="1.5703125" style="83" customWidth="1"/>
    <col min="15891" max="15891" width="12.7109375" style="83"/>
    <col min="15892" max="15892" width="1.5703125" style="83" customWidth="1"/>
    <col min="15893" max="15893" width="12.7109375" style="83"/>
    <col min="15894" max="15894" width="1.5703125" style="83" customWidth="1"/>
    <col min="15895" max="15895" width="16.140625" style="83" customWidth="1"/>
    <col min="15896" max="15897" width="1.5703125" style="83" customWidth="1"/>
    <col min="15898" max="15898" width="14.42578125" style="83" customWidth="1"/>
    <col min="15899" max="15899" width="2.42578125" style="83" customWidth="1"/>
    <col min="15900" max="15900" width="12.7109375" style="83"/>
    <col min="15901" max="15901" width="3.28515625" style="83" customWidth="1"/>
    <col min="15902" max="15902" width="14.42578125" style="83" customWidth="1"/>
    <col min="15903" max="15903" width="2.42578125" style="83" customWidth="1"/>
    <col min="15904" max="15904" width="12.7109375" style="83"/>
    <col min="15905" max="15905" width="3.28515625" style="83" customWidth="1"/>
    <col min="15906" max="15906" width="12.7109375" style="83"/>
    <col min="15907" max="15907" width="2.42578125" style="83" customWidth="1"/>
    <col min="15908" max="15908" width="12.7109375" style="83"/>
    <col min="15909" max="15909" width="3.28515625" style="83" customWidth="1"/>
    <col min="15910" max="15910" width="14.42578125" style="83" customWidth="1"/>
    <col min="15911" max="15911" width="3.28515625" style="83" customWidth="1"/>
    <col min="15912" max="15912" width="5" style="83" customWidth="1"/>
    <col min="15913" max="15913" width="15.140625" style="83" customWidth="1"/>
    <col min="15914" max="15914" width="8.42578125" style="83" customWidth="1"/>
    <col min="15915" max="15915" width="1.5703125" style="83" customWidth="1"/>
    <col min="15916" max="15916" width="12.7109375" style="83"/>
    <col min="15917" max="15917" width="1.5703125" style="83" customWidth="1"/>
    <col min="15918" max="15918" width="12.7109375" style="83"/>
    <col min="15919" max="15919" width="1.5703125" style="83" customWidth="1"/>
    <col min="15920" max="16128" width="12.7109375" style="83"/>
    <col min="16129" max="16129" width="5" style="83" customWidth="1"/>
    <col min="16130" max="16130" width="1.5703125" style="83" customWidth="1"/>
    <col min="16131" max="16131" width="19.5703125" style="83" customWidth="1"/>
    <col min="16132" max="16132" width="1.5703125" style="83" customWidth="1"/>
    <col min="16133" max="16133" width="14.42578125" style="83" customWidth="1"/>
    <col min="16134" max="16134" width="1.5703125" style="83" customWidth="1"/>
    <col min="16135" max="16135" width="12.7109375" style="83"/>
    <col min="16136" max="16136" width="1.5703125" style="83" customWidth="1"/>
    <col min="16137" max="16137" width="12.7109375" style="83"/>
    <col min="16138" max="16138" width="1.5703125" style="83" customWidth="1"/>
    <col min="16139" max="16139" width="14.42578125" style="83" customWidth="1"/>
    <col min="16140" max="16140" width="1.5703125" style="83" customWidth="1"/>
    <col min="16141" max="16141" width="12.7109375" style="83"/>
    <col min="16142" max="16142" width="1.5703125" style="83" customWidth="1"/>
    <col min="16143" max="16143" width="12.7109375" style="83"/>
    <col min="16144" max="16144" width="1.5703125" style="83" customWidth="1"/>
    <col min="16145" max="16145" width="14.42578125" style="83" customWidth="1"/>
    <col min="16146" max="16146" width="1.5703125" style="83" customWidth="1"/>
    <col min="16147" max="16147" width="12.7109375" style="83"/>
    <col min="16148" max="16148" width="1.5703125" style="83" customWidth="1"/>
    <col min="16149" max="16149" width="12.7109375" style="83"/>
    <col min="16150" max="16150" width="1.5703125" style="83" customWidth="1"/>
    <col min="16151" max="16151" width="16.140625" style="83" customWidth="1"/>
    <col min="16152" max="16153" width="1.5703125" style="83" customWidth="1"/>
    <col min="16154" max="16154" width="14.42578125" style="83" customWidth="1"/>
    <col min="16155" max="16155" width="2.42578125" style="83" customWidth="1"/>
    <col min="16156" max="16156" width="12.7109375" style="83"/>
    <col min="16157" max="16157" width="3.28515625" style="83" customWidth="1"/>
    <col min="16158" max="16158" width="14.42578125" style="83" customWidth="1"/>
    <col min="16159" max="16159" width="2.42578125" style="83" customWidth="1"/>
    <col min="16160" max="16160" width="12.7109375" style="83"/>
    <col min="16161" max="16161" width="3.28515625" style="83" customWidth="1"/>
    <col min="16162" max="16162" width="12.7109375" style="83"/>
    <col min="16163" max="16163" width="2.42578125" style="83" customWidth="1"/>
    <col min="16164" max="16164" width="12.7109375" style="83"/>
    <col min="16165" max="16165" width="3.28515625" style="83" customWidth="1"/>
    <col min="16166" max="16166" width="14.42578125" style="83" customWidth="1"/>
    <col min="16167" max="16167" width="3.28515625" style="83" customWidth="1"/>
    <col min="16168" max="16168" width="5" style="83" customWidth="1"/>
    <col min="16169" max="16169" width="15.140625" style="83" customWidth="1"/>
    <col min="16170" max="16170" width="8.42578125" style="83" customWidth="1"/>
    <col min="16171" max="16171" width="1.5703125" style="83" customWidth="1"/>
    <col min="16172" max="16172" width="12.7109375" style="83"/>
    <col min="16173" max="16173" width="1.5703125" style="83" customWidth="1"/>
    <col min="16174" max="16174" width="12.7109375" style="83"/>
    <col min="16175" max="16175" width="1.5703125" style="83" customWidth="1"/>
    <col min="16176" max="16384" width="12.7109375" style="83"/>
  </cols>
  <sheetData>
    <row r="1" spans="1:48" s="80" customFormat="1" ht="10.5" customHeight="1" x14ac:dyDescent="0.25">
      <c r="C1" s="83"/>
      <c r="W1" s="84" t="s">
        <v>42</v>
      </c>
      <c r="Z1" s="102" t="s">
        <v>43</v>
      </c>
      <c r="AN1" s="84" t="s">
        <v>478</v>
      </c>
    </row>
    <row r="2" spans="1:48" s="80" customFormat="1" ht="10.5" customHeight="1" x14ac:dyDescent="0.25">
      <c r="C2" s="83"/>
      <c r="W2" s="84" t="s">
        <v>479</v>
      </c>
      <c r="Z2" s="102" t="s">
        <v>360</v>
      </c>
      <c r="AN2" s="84" t="s">
        <v>47</v>
      </c>
    </row>
    <row r="3" spans="1:48" s="80" customFormat="1" ht="10.5" customHeight="1" x14ac:dyDescent="0.25">
      <c r="C3" s="83"/>
      <c r="W3" s="84" t="s">
        <v>48</v>
      </c>
      <c r="Z3" s="87" t="s">
        <v>49</v>
      </c>
    </row>
    <row r="4" spans="1:48" ht="9.6" customHeight="1" x14ac:dyDescent="0.25">
      <c r="Z4" s="89" t="s">
        <v>361</v>
      </c>
      <c r="AA4" s="89"/>
      <c r="AB4" s="89"/>
      <c r="AC4" s="89"/>
      <c r="AD4" s="89"/>
      <c r="AE4" s="89"/>
      <c r="AF4" s="89"/>
      <c r="AG4" s="89"/>
      <c r="AH4" s="89"/>
      <c r="AI4" s="89"/>
      <c r="AJ4" s="89"/>
      <c r="AK4" s="89"/>
      <c r="AL4" s="89"/>
    </row>
    <row r="5" spans="1:48" ht="7.5" customHeight="1" x14ac:dyDescent="0.25"/>
    <row r="6" spans="1:48" ht="9.6" customHeight="1" x14ac:dyDescent="0.25">
      <c r="AD6" s="89" t="s">
        <v>365</v>
      </c>
      <c r="AE6" s="89"/>
      <c r="AF6" s="89"/>
      <c r="AG6" s="89"/>
      <c r="AH6" s="89"/>
      <c r="AI6" s="89"/>
      <c r="AJ6" s="89"/>
    </row>
    <row r="7" spans="1:48" ht="9.6" customHeight="1" x14ac:dyDescent="0.25"/>
    <row r="8" spans="1:48" ht="9.6" customHeight="1" x14ac:dyDescent="0.25">
      <c r="E8" s="89" t="s">
        <v>480</v>
      </c>
      <c r="F8" s="89"/>
      <c r="G8" s="89"/>
      <c r="H8" s="89"/>
      <c r="I8" s="89"/>
      <c r="K8" s="89" t="s">
        <v>481</v>
      </c>
      <c r="L8" s="89"/>
      <c r="M8" s="89"/>
      <c r="N8" s="89"/>
      <c r="O8" s="89"/>
      <c r="Q8" s="89" t="s">
        <v>482</v>
      </c>
      <c r="R8" s="89"/>
      <c r="S8" s="89"/>
      <c r="T8" s="89"/>
      <c r="U8" s="89"/>
      <c r="Z8" s="89" t="s">
        <v>392</v>
      </c>
      <c r="AA8" s="89"/>
      <c r="AB8" s="89"/>
      <c r="AD8" s="89" t="s">
        <v>59</v>
      </c>
      <c r="AE8" s="89"/>
      <c r="AF8" s="89"/>
      <c r="AH8" s="89" t="s">
        <v>60</v>
      </c>
      <c r="AI8" s="89"/>
      <c r="AJ8" s="89"/>
    </row>
    <row r="9" spans="1:48" ht="8.4499999999999993" customHeight="1" x14ac:dyDescent="0.25"/>
    <row r="10" spans="1:48" ht="9.6" customHeight="1" x14ac:dyDescent="0.25">
      <c r="I10" s="91" t="s">
        <v>64</v>
      </c>
      <c r="O10" s="91" t="s">
        <v>64</v>
      </c>
      <c r="U10" s="91" t="s">
        <v>64</v>
      </c>
      <c r="AB10" s="91" t="s">
        <v>268</v>
      </c>
      <c r="AF10" s="91" t="s">
        <v>268</v>
      </c>
      <c r="AJ10" s="91" t="s">
        <v>268</v>
      </c>
      <c r="AL10" s="91" t="s">
        <v>377</v>
      </c>
      <c r="AR10" s="91" t="s">
        <v>483</v>
      </c>
      <c r="AT10" s="91" t="s">
        <v>484</v>
      </c>
      <c r="AV10" s="239" t="s">
        <v>260</v>
      </c>
    </row>
    <row r="11" spans="1:48" ht="9.6" customHeight="1" x14ac:dyDescent="0.25">
      <c r="A11" s="92" t="s">
        <v>71</v>
      </c>
      <c r="C11" s="92" t="s">
        <v>72</v>
      </c>
      <c r="E11" s="92" t="s">
        <v>73</v>
      </c>
      <c r="G11" s="92" t="s">
        <v>395</v>
      </c>
      <c r="I11" s="92" t="s">
        <v>79</v>
      </c>
      <c r="K11" s="92" t="s">
        <v>73</v>
      </c>
      <c r="M11" s="92" t="s">
        <v>395</v>
      </c>
      <c r="O11" s="92" t="s">
        <v>79</v>
      </c>
      <c r="Q11" s="92" t="s">
        <v>73</v>
      </c>
      <c r="S11" s="92" t="s">
        <v>395</v>
      </c>
      <c r="U11" s="92" t="s">
        <v>79</v>
      </c>
      <c r="W11" s="92" t="s">
        <v>65</v>
      </c>
      <c r="Z11" s="92" t="s">
        <v>73</v>
      </c>
      <c r="AB11" s="92" t="s">
        <v>349</v>
      </c>
      <c r="AD11" s="92" t="s">
        <v>73</v>
      </c>
      <c r="AF11" s="92" t="s">
        <v>349</v>
      </c>
      <c r="AH11" s="92" t="s">
        <v>73</v>
      </c>
      <c r="AJ11" s="92" t="s">
        <v>349</v>
      </c>
      <c r="AL11" s="92" t="s">
        <v>386</v>
      </c>
      <c r="AN11" s="92" t="s">
        <v>71</v>
      </c>
      <c r="AR11" s="234" t="s">
        <v>485</v>
      </c>
      <c r="AT11" s="234" t="s">
        <v>486</v>
      </c>
      <c r="AV11" s="234" t="s">
        <v>487</v>
      </c>
    </row>
    <row r="12" spans="1:48" ht="8.85" customHeight="1" x14ac:dyDescent="0.25"/>
    <row r="13" spans="1:48" ht="8.85" customHeight="1" x14ac:dyDescent="0.25">
      <c r="B13" s="83" t="s">
        <v>278</v>
      </c>
    </row>
    <row r="14" spans="1:48" ht="11.25" x14ac:dyDescent="0.25">
      <c r="A14" s="83">
        <v>1</v>
      </c>
      <c r="B14" s="95"/>
      <c r="C14" s="83" t="s">
        <v>83</v>
      </c>
      <c r="D14" s="95"/>
      <c r="E14" s="40">
        <v>25815438</v>
      </c>
      <c r="F14" s="95"/>
      <c r="G14" s="38">
        <f>(E14/$AP14)</f>
        <v>161.88576946954544</v>
      </c>
      <c r="H14" s="95"/>
      <c r="I14" s="39">
        <f>IF(G$53,G14/G$53*100,0)</f>
        <v>138.8853748925562</v>
      </c>
      <c r="J14" s="95"/>
      <c r="K14" s="40">
        <v>4480412</v>
      </c>
      <c r="L14" s="95"/>
      <c r="M14" s="38">
        <f>(K14/$AP14)</f>
        <v>28.096170367536857</v>
      </c>
      <c r="N14" s="95"/>
      <c r="O14" s="39">
        <f>IF(M$53,M14/M$53*100,0)</f>
        <v>111.27112624879838</v>
      </c>
      <c r="P14" s="95"/>
      <c r="Q14" s="40">
        <v>8041373</v>
      </c>
      <c r="R14" s="95"/>
      <c r="S14" s="39">
        <f>(Q14/$AP14)</f>
        <v>50.426564743802793</v>
      </c>
      <c r="T14" s="95"/>
      <c r="U14" s="39">
        <f>IF(S$53,S14/S$53*100,0)</f>
        <v>132.955721686354</v>
      </c>
      <c r="V14" s="95"/>
      <c r="W14" s="40">
        <f>(E14+K14+Q14)</f>
        <v>38337223</v>
      </c>
      <c r="X14" s="95"/>
      <c r="Y14" s="95"/>
      <c r="Z14" s="40">
        <v>213689</v>
      </c>
      <c r="AA14" s="95"/>
      <c r="AB14" s="39">
        <f>IF($W14,Z14/$W14*100,0)</f>
        <v>0.55739300679133696</v>
      </c>
      <c r="AC14" s="95"/>
      <c r="AD14" s="40">
        <v>21458</v>
      </c>
      <c r="AE14" s="95"/>
      <c r="AF14" s="39">
        <f>IF($W14,AD14/$W14*100,0)</f>
        <v>5.5971711879078984E-2</v>
      </c>
      <c r="AG14" s="95"/>
      <c r="AH14" s="40">
        <v>777237</v>
      </c>
      <c r="AI14" s="95"/>
      <c r="AJ14" s="39">
        <f>IF($W14,AH14/$W14*100,0)</f>
        <v>2.0273690663509978</v>
      </c>
      <c r="AK14" s="95"/>
      <c r="AL14" s="40">
        <v>5441743</v>
      </c>
      <c r="AM14" s="95"/>
      <c r="AN14" s="83">
        <v>1</v>
      </c>
      <c r="AO14" s="95"/>
      <c r="AP14" s="50">
        <v>159467</v>
      </c>
      <c r="AQ14" s="95"/>
      <c r="AR14" s="50">
        <f>IF(E14,AP14,0)</f>
        <v>159467</v>
      </c>
      <c r="AS14" s="95"/>
      <c r="AT14" s="50">
        <f>IF(K14,AP14,0)</f>
        <v>159467</v>
      </c>
      <c r="AU14" s="95"/>
      <c r="AV14" s="50">
        <f>IF(Q14,AP14,0)</f>
        <v>159467</v>
      </c>
    </row>
    <row r="15" spans="1:48" ht="11.25" x14ac:dyDescent="0.25">
      <c r="A15" s="83">
        <v>2</v>
      </c>
      <c r="B15" s="95"/>
      <c r="C15" s="83" t="s">
        <v>84</v>
      </c>
      <c r="D15" s="95"/>
      <c r="E15" s="42">
        <v>1766563</v>
      </c>
      <c r="F15" s="95"/>
      <c r="G15" s="39">
        <f>(E15/$AP15)</f>
        <v>102.59382077937163</v>
      </c>
      <c r="H15" s="95"/>
      <c r="I15" s="39">
        <f>IF(G$53,G15/G$53*100,0)</f>
        <v>88.017503374706962</v>
      </c>
      <c r="J15" s="95"/>
      <c r="K15" s="42">
        <v>0</v>
      </c>
      <c r="L15" s="95"/>
      <c r="M15" s="39">
        <f>(K15/$AP15)</f>
        <v>0</v>
      </c>
      <c r="N15" s="95"/>
      <c r="O15" s="39">
        <f>IF(M$53,M15/M$53*100,0)</f>
        <v>0</v>
      </c>
      <c r="P15" s="95"/>
      <c r="Q15" s="42">
        <v>884925</v>
      </c>
      <c r="R15" s="95"/>
      <c r="S15" s="39">
        <f>(Q15/$AP15)</f>
        <v>51.392357279749113</v>
      </c>
      <c r="T15" s="95"/>
      <c r="U15" s="39">
        <f>IF(S$53,S15/S$53*100,0)</f>
        <v>135.50215022592286</v>
      </c>
      <c r="V15" s="95"/>
      <c r="W15" s="42">
        <f>(E15+K15+Q15)</f>
        <v>2651488</v>
      </c>
      <c r="X15" s="95"/>
      <c r="Y15" s="95"/>
      <c r="Z15" s="42">
        <v>72193</v>
      </c>
      <c r="AA15" s="95"/>
      <c r="AB15" s="39">
        <f>IF($W15,Z15/$W15*100,0)</f>
        <v>2.7227353093809965</v>
      </c>
      <c r="AC15" s="95"/>
      <c r="AD15" s="42">
        <v>17795</v>
      </c>
      <c r="AE15" s="95"/>
      <c r="AF15" s="39">
        <f>IF($W15,AD15/$W15*100,0)</f>
        <v>0.67113258668340192</v>
      </c>
      <c r="AG15" s="95"/>
      <c r="AH15" s="42">
        <v>8051</v>
      </c>
      <c r="AI15" s="95"/>
      <c r="AJ15" s="39">
        <f>IF($W15,AH15/$W15*100,0)</f>
        <v>0.30364082356774763</v>
      </c>
      <c r="AK15" s="95"/>
      <c r="AL15" s="42">
        <v>1028391</v>
      </c>
      <c r="AM15" s="95"/>
      <c r="AN15" s="83">
        <v>2</v>
      </c>
      <c r="AO15" s="95"/>
      <c r="AP15" s="50">
        <v>17219</v>
      </c>
      <c r="AQ15" s="95"/>
      <c r="AR15" s="50">
        <f>IF(E15,AP15,0)</f>
        <v>17219</v>
      </c>
      <c r="AS15" s="95"/>
      <c r="AT15" s="50">
        <f>IF(K15,AP15,0)</f>
        <v>0</v>
      </c>
      <c r="AU15" s="95"/>
      <c r="AV15" s="50">
        <f>IF(Q15,AP15,0)</f>
        <v>17219</v>
      </c>
    </row>
    <row r="16" spans="1:48" ht="11.25" x14ac:dyDescent="0.25">
      <c r="A16" s="83">
        <v>3</v>
      </c>
      <c r="B16" s="95"/>
      <c r="C16" s="83" t="s">
        <v>85</v>
      </c>
      <c r="D16" s="95"/>
      <c r="E16" s="42">
        <v>1081311</v>
      </c>
      <c r="F16" s="95"/>
      <c r="G16" s="39">
        <f>(E16/$AP16)</f>
        <v>162.82352055413341</v>
      </c>
      <c r="H16" s="95"/>
      <c r="I16" s="39">
        <f>IF(G$53,G16/G$53*100,0)</f>
        <v>139.68989224677244</v>
      </c>
      <c r="J16" s="95"/>
      <c r="K16" s="42">
        <v>0</v>
      </c>
      <c r="L16" s="95"/>
      <c r="M16" s="39">
        <f>(K16/$AP16)</f>
        <v>0</v>
      </c>
      <c r="N16" s="95"/>
      <c r="O16" s="39">
        <f>IF(M$53,M16/M$53*100,0)</f>
        <v>0</v>
      </c>
      <c r="P16" s="95"/>
      <c r="Q16" s="42">
        <v>232173</v>
      </c>
      <c r="R16" s="95"/>
      <c r="S16" s="39">
        <f>(Q16/$AP16)</f>
        <v>34.960548110224366</v>
      </c>
      <c r="T16" s="95"/>
      <c r="U16" s="39">
        <f>IF(S$53,S16/S$53*100,0)</f>
        <v>92.177702926246312</v>
      </c>
      <c r="V16" s="95"/>
      <c r="W16" s="42">
        <f>(E16+K16+Q16)</f>
        <v>1313484</v>
      </c>
      <c r="X16" s="95"/>
      <c r="Y16" s="95"/>
      <c r="Z16" s="42">
        <v>46822</v>
      </c>
      <c r="AA16" s="95"/>
      <c r="AB16" s="39">
        <f>IF($W16,Z16/$W16*100,0)</f>
        <v>3.5647179562141607</v>
      </c>
      <c r="AC16" s="95"/>
      <c r="AD16" s="42">
        <v>165659</v>
      </c>
      <c r="AE16" s="95"/>
      <c r="AF16" s="39">
        <f>IF($W16,AD16/$W16*100,0)</f>
        <v>12.61218256179748</v>
      </c>
      <c r="AG16" s="95"/>
      <c r="AH16" s="42">
        <v>0</v>
      </c>
      <c r="AI16" s="95"/>
      <c r="AJ16" s="39">
        <f>IF($W16,AH16/$W16*100,0)</f>
        <v>0</v>
      </c>
      <c r="AK16" s="95"/>
      <c r="AL16" s="42">
        <v>336748</v>
      </c>
      <c r="AM16" s="95"/>
      <c r="AN16" s="83">
        <v>3</v>
      </c>
      <c r="AO16" s="95"/>
      <c r="AP16" s="50">
        <v>6641</v>
      </c>
      <c r="AQ16" s="95"/>
      <c r="AR16" s="50">
        <f>IF(E16,AP16,0)</f>
        <v>6641</v>
      </c>
      <c r="AS16" s="95"/>
      <c r="AT16" s="50">
        <f>IF(K16,AP16,0)</f>
        <v>0</v>
      </c>
      <c r="AU16" s="95"/>
      <c r="AV16" s="50">
        <f>IF(Q16,AP16,0)</f>
        <v>6641</v>
      </c>
    </row>
    <row r="17" spans="1:48" ht="11.25" x14ac:dyDescent="0.25">
      <c r="A17" s="83">
        <v>4</v>
      </c>
      <c r="B17" s="95"/>
      <c r="C17" s="83" t="s">
        <v>86</v>
      </c>
      <c r="D17" s="95"/>
      <c r="E17" s="42">
        <v>13531955</v>
      </c>
      <c r="F17" s="95"/>
      <c r="G17" s="39">
        <f>(E17/$AP17)</f>
        <v>265.07257590597453</v>
      </c>
      <c r="H17" s="95"/>
      <c r="I17" s="39">
        <f>IF(G$53,G17/G$53*100,0)</f>
        <v>227.41161375127882</v>
      </c>
      <c r="J17" s="95"/>
      <c r="K17" s="42">
        <v>194646</v>
      </c>
      <c r="L17" s="95"/>
      <c r="M17" s="39">
        <f>(K17/$AP17)</f>
        <v>3.8128501469147893</v>
      </c>
      <c r="N17" s="95"/>
      <c r="O17" s="39">
        <f>IF(M$53,M17/M$53*100,0)</f>
        <v>15.100283224197261</v>
      </c>
      <c r="P17" s="95"/>
      <c r="Q17" s="42">
        <v>2058603</v>
      </c>
      <c r="R17" s="95"/>
      <c r="S17" s="39">
        <f>(Q17/$AP17)</f>
        <v>40.325230166503431</v>
      </c>
      <c r="T17" s="95"/>
      <c r="U17" s="39">
        <f>IF(S$53,S17/S$53*100,0)</f>
        <v>106.32233439250287</v>
      </c>
      <c r="V17" s="95"/>
      <c r="W17" s="42">
        <f>(E17+K17+Q17)</f>
        <v>15785204</v>
      </c>
      <c r="X17" s="95"/>
      <c r="Y17" s="95"/>
      <c r="Z17" s="42">
        <v>196468</v>
      </c>
      <c r="AA17" s="95"/>
      <c r="AB17" s="39">
        <f>IF($W17,Z17/$W17*100,0)</f>
        <v>1.2446338989347239</v>
      </c>
      <c r="AC17" s="95"/>
      <c r="AD17" s="42">
        <v>100301</v>
      </c>
      <c r="AE17" s="95"/>
      <c r="AF17" s="39">
        <f>IF($W17,AD17/$W17*100,0)</f>
        <v>0.63541149040582567</v>
      </c>
      <c r="AG17" s="95"/>
      <c r="AH17" s="42">
        <v>0</v>
      </c>
      <c r="AI17" s="95"/>
      <c r="AJ17" s="39">
        <f>IF($W17,AH17/$W17*100,0)</f>
        <v>0</v>
      </c>
      <c r="AK17" s="95"/>
      <c r="AL17" s="42">
        <v>2652339</v>
      </c>
      <c r="AM17" s="95"/>
      <c r="AN17" s="83">
        <v>4</v>
      </c>
      <c r="AO17" s="95"/>
      <c r="AP17" s="50">
        <v>51050</v>
      </c>
      <c r="AQ17" s="95"/>
      <c r="AR17" s="50">
        <f>IF(E17,AP17,0)</f>
        <v>51050</v>
      </c>
      <c r="AS17" s="95"/>
      <c r="AT17" s="50">
        <f>IF(K17,AP17,0)</f>
        <v>51050</v>
      </c>
      <c r="AU17" s="95"/>
      <c r="AV17" s="50">
        <f>IF(Q17,AP17,0)</f>
        <v>51050</v>
      </c>
    </row>
    <row r="18" spans="1:48" ht="11.25" x14ac:dyDescent="0.25">
      <c r="A18" s="83">
        <v>5</v>
      </c>
      <c r="B18" s="95"/>
      <c r="C18" s="83" t="s">
        <v>87</v>
      </c>
      <c r="D18" s="95"/>
      <c r="E18" s="42">
        <v>12939255</v>
      </c>
      <c r="F18" s="95"/>
      <c r="G18" s="39">
        <f>(E18/$AP18)</f>
        <v>51.876959530434362</v>
      </c>
      <c r="H18" s="95"/>
      <c r="I18" s="39">
        <f>IF(G$53,G18/G$53*100,0)</f>
        <v>44.506388648483181</v>
      </c>
      <c r="J18" s="95"/>
      <c r="K18" s="42">
        <v>0</v>
      </c>
      <c r="L18" s="95"/>
      <c r="M18" s="39">
        <f>(K18/$AP18)</f>
        <v>0</v>
      </c>
      <c r="N18" s="95"/>
      <c r="O18" s="39">
        <f>IF(M$53,M18/M$53*100,0)</f>
        <v>0</v>
      </c>
      <c r="P18" s="95"/>
      <c r="Q18" s="42">
        <v>10747760</v>
      </c>
      <c r="R18" s="95"/>
      <c r="S18" s="39">
        <f>(Q18/$AP18)</f>
        <v>43.090665618910919</v>
      </c>
      <c r="T18" s="95"/>
      <c r="U18" s="39">
        <f>IF(S$53,S18/S$53*100,0)</f>
        <v>113.61373860018395</v>
      </c>
      <c r="V18" s="95"/>
      <c r="W18" s="42">
        <f>(E18+K18+Q18)</f>
        <v>23687015</v>
      </c>
      <c r="X18" s="95"/>
      <c r="Y18" s="95"/>
      <c r="Z18" s="42">
        <v>1296143</v>
      </c>
      <c r="AA18" s="95"/>
      <c r="AB18" s="47">
        <f>IF($W18,Z18/$W18*100,0)</f>
        <v>5.4719558374071191</v>
      </c>
      <c r="AC18" s="95"/>
      <c r="AD18" s="42">
        <v>0</v>
      </c>
      <c r="AE18" s="95"/>
      <c r="AF18" s="47">
        <f>IF($W18,AD18/$W18*100,0)</f>
        <v>0</v>
      </c>
      <c r="AG18" s="95"/>
      <c r="AH18" s="42">
        <v>57021</v>
      </c>
      <c r="AI18" s="95"/>
      <c r="AJ18" s="47">
        <f>IF($W18,AH18/$W18*100,0)</f>
        <v>0.2407268286020843</v>
      </c>
      <c r="AK18" s="95"/>
      <c r="AL18" s="42">
        <v>882122</v>
      </c>
      <c r="AM18" s="95"/>
      <c r="AN18" s="83">
        <v>5</v>
      </c>
      <c r="AO18" s="95"/>
      <c r="AP18" s="50">
        <v>249422</v>
      </c>
      <c r="AQ18" s="95"/>
      <c r="AR18" s="50">
        <f>IF(E18,AP18,0)</f>
        <v>249422</v>
      </c>
      <c r="AS18" s="95"/>
      <c r="AT18" s="50">
        <f>IF(K18,AP18,0)</f>
        <v>0</v>
      </c>
      <c r="AU18" s="95"/>
      <c r="AV18" s="50">
        <f>IF(Q18,AP18,0)</f>
        <v>249422</v>
      </c>
    </row>
    <row r="19" spans="1:48" ht="11.25" x14ac:dyDescent="0.25">
      <c r="A19" s="83">
        <v>6</v>
      </c>
      <c r="B19" s="95"/>
      <c r="C19" s="83" t="s">
        <v>88</v>
      </c>
      <c r="D19" s="95"/>
      <c r="E19" s="42">
        <v>1542607</v>
      </c>
      <c r="F19" s="95"/>
      <c r="G19" s="39">
        <f>(E19/$AP19)</f>
        <v>84.89856906989543</v>
      </c>
      <c r="H19" s="95"/>
      <c r="I19" s="39">
        <f>IF(G$53,G19/G$53*100,0)</f>
        <v>72.836356350223866</v>
      </c>
      <c r="J19" s="95"/>
      <c r="K19" s="42">
        <v>87299</v>
      </c>
      <c r="L19" s="95"/>
      <c r="M19" s="39">
        <f>(K19/$AP19)</f>
        <v>4.804567969179967</v>
      </c>
      <c r="N19" s="95"/>
      <c r="O19" s="39">
        <f>IF(M$53,M19/M$53*100,0)</f>
        <v>19.027849065410738</v>
      </c>
      <c r="P19" s="95"/>
      <c r="Q19" s="42">
        <v>788369</v>
      </c>
      <c r="R19" s="95"/>
      <c r="S19" s="39">
        <f>(Q19/$AP19)</f>
        <v>43.388497523390207</v>
      </c>
      <c r="T19" s="95"/>
      <c r="U19" s="39">
        <f>IF(S$53,S19/S$53*100,0)</f>
        <v>114.39900834842973</v>
      </c>
      <c r="V19" s="95"/>
      <c r="W19" s="42">
        <f>(E19+K19+Q19)</f>
        <v>2418275</v>
      </c>
      <c r="X19" s="95"/>
      <c r="Y19" s="95"/>
      <c r="Z19" s="42">
        <v>187771</v>
      </c>
      <c r="AA19" s="95"/>
      <c r="AB19" s="47">
        <f>IF($W19,Z19/$W19*100,0)</f>
        <v>7.7646669630211624</v>
      </c>
      <c r="AC19" s="95"/>
      <c r="AD19" s="42">
        <v>0</v>
      </c>
      <c r="AE19" s="95"/>
      <c r="AF19" s="47">
        <f>IF($W19,AD19/$W19*100,0)</f>
        <v>0</v>
      </c>
      <c r="AG19" s="95"/>
      <c r="AH19" s="42">
        <v>0</v>
      </c>
      <c r="AI19" s="95"/>
      <c r="AJ19" s="47">
        <f>IF($W19,AH19/$W19*100,0)</f>
        <v>0</v>
      </c>
      <c r="AK19" s="95"/>
      <c r="AL19" s="42">
        <v>89988</v>
      </c>
      <c r="AM19" s="95"/>
      <c r="AN19" s="83">
        <v>6</v>
      </c>
      <c r="AO19" s="95"/>
      <c r="AP19" s="50">
        <v>18170</v>
      </c>
      <c r="AQ19" s="95"/>
      <c r="AR19" s="50">
        <f>IF(E19,AP19,0)</f>
        <v>18170</v>
      </c>
      <c r="AS19" s="95"/>
      <c r="AT19" s="50">
        <f>IF(K19,AP19,0)</f>
        <v>18170</v>
      </c>
      <c r="AU19" s="95"/>
      <c r="AV19" s="50">
        <f>IF(Q19,AP19,0)</f>
        <v>18170</v>
      </c>
    </row>
    <row r="20" spans="1:48" ht="11.25" x14ac:dyDescent="0.25">
      <c r="A20" s="83">
        <v>7</v>
      </c>
      <c r="B20" s="95"/>
      <c r="C20" s="83" t="s">
        <v>89</v>
      </c>
      <c r="D20" s="95"/>
      <c r="E20" s="42">
        <v>1222948</v>
      </c>
      <c r="F20" s="95"/>
      <c r="G20" s="39">
        <f>(E20/$AP20)</f>
        <v>213.16855499389925</v>
      </c>
      <c r="H20" s="95"/>
      <c r="I20" s="39">
        <f>IF(G$53,G20/G$53*100,0)</f>
        <v>182.88200854616667</v>
      </c>
      <c r="J20" s="95"/>
      <c r="K20" s="42">
        <v>430155</v>
      </c>
      <c r="L20" s="95"/>
      <c r="M20" s="39">
        <f>(K20/$AP20)</f>
        <v>74.979083144500606</v>
      </c>
      <c r="N20" s="95"/>
      <c r="O20" s="39">
        <f>IF(M$53,M20/M$53*100,0)</f>
        <v>296.94463400003565</v>
      </c>
      <c r="P20" s="95"/>
      <c r="Q20" s="42">
        <v>226729</v>
      </c>
      <c r="R20" s="95"/>
      <c r="S20" s="39">
        <f>(Q20/$AP20)</f>
        <v>39.520481087676487</v>
      </c>
      <c r="T20" s="95"/>
      <c r="U20" s="39">
        <f>IF(S$53,S20/S$53*100,0)</f>
        <v>104.20051635680147</v>
      </c>
      <c r="V20" s="95"/>
      <c r="W20" s="42">
        <f>(E20+K20+Q20)</f>
        <v>1879832</v>
      </c>
      <c r="X20" s="95"/>
      <c r="Y20" s="95"/>
      <c r="Z20" s="42">
        <v>47380</v>
      </c>
      <c r="AA20" s="95"/>
      <c r="AB20" s="47">
        <f>IF($W20,Z20/$W20*100,0)</f>
        <v>2.5204379965869288</v>
      </c>
      <c r="AC20" s="95"/>
      <c r="AD20" s="42">
        <v>5651</v>
      </c>
      <c r="AE20" s="95"/>
      <c r="AF20" s="47">
        <f>IF($W20,AD20/$W20*100,0)</f>
        <v>0.30061196958026037</v>
      </c>
      <c r="AG20" s="95"/>
      <c r="AH20" s="42">
        <v>0</v>
      </c>
      <c r="AI20" s="95"/>
      <c r="AJ20" s="47">
        <f>IF($W20,AH20/$W20*100,0)</f>
        <v>0</v>
      </c>
      <c r="AK20" s="95"/>
      <c r="AL20" s="42">
        <v>99623</v>
      </c>
      <c r="AM20" s="95"/>
      <c r="AN20" s="83">
        <v>7</v>
      </c>
      <c r="AO20" s="95"/>
      <c r="AP20" s="50">
        <v>5737</v>
      </c>
      <c r="AQ20" s="95"/>
      <c r="AR20" s="50">
        <f>IF(E20,AP20,0)</f>
        <v>5737</v>
      </c>
      <c r="AS20" s="95"/>
      <c r="AT20" s="50">
        <f>IF(K20,AP20,0)</f>
        <v>5737</v>
      </c>
      <c r="AU20" s="95"/>
      <c r="AV20" s="50">
        <f>IF(Q20,AP20,0)</f>
        <v>5737</v>
      </c>
    </row>
    <row r="21" spans="1:48" ht="11.25" x14ac:dyDescent="0.25">
      <c r="A21" s="83">
        <v>8</v>
      </c>
      <c r="B21" s="95"/>
      <c r="C21" s="83" t="s">
        <v>90</v>
      </c>
      <c r="D21" s="95"/>
      <c r="E21" s="42">
        <v>5330778</v>
      </c>
      <c r="F21" s="95"/>
      <c r="G21" s="39">
        <f>(E21/$AP21)</f>
        <v>125.16501526179854</v>
      </c>
      <c r="H21" s="95"/>
      <c r="I21" s="39">
        <f>IF(G$53,G21/G$53*100,0)</f>
        <v>107.38182932958584</v>
      </c>
      <c r="J21" s="95"/>
      <c r="K21" s="42">
        <v>0</v>
      </c>
      <c r="L21" s="95"/>
      <c r="M21" s="39">
        <f>(K21/$AP21)</f>
        <v>0</v>
      </c>
      <c r="N21" s="95"/>
      <c r="O21" s="39">
        <f>IF(M$53,M21/M$53*100,0)</f>
        <v>0</v>
      </c>
      <c r="P21" s="95"/>
      <c r="Q21" s="42">
        <v>1192267</v>
      </c>
      <c r="R21" s="95"/>
      <c r="S21" s="39">
        <f>(Q21/$AP21)</f>
        <v>27.994059638412772</v>
      </c>
      <c r="T21" s="95"/>
      <c r="U21" s="39">
        <f>IF(S$53,S21/S$53*100,0)</f>
        <v>73.809715594664183</v>
      </c>
      <c r="V21" s="95"/>
      <c r="W21" s="42">
        <f>(E21+K21+Q21)</f>
        <v>6523045</v>
      </c>
      <c r="X21" s="95"/>
      <c r="Y21" s="95"/>
      <c r="Z21" s="42">
        <v>176598</v>
      </c>
      <c r="AA21" s="95"/>
      <c r="AB21" s="47">
        <f>IF($W21,Z21/$W21*100,0)</f>
        <v>2.7072939095161845</v>
      </c>
      <c r="AC21" s="95"/>
      <c r="AD21" s="42">
        <v>182376</v>
      </c>
      <c r="AE21" s="95"/>
      <c r="AF21" s="47">
        <f>IF($W21,AD21/$W21*100,0)</f>
        <v>2.7958721731951872</v>
      </c>
      <c r="AG21" s="95"/>
      <c r="AH21" s="42">
        <v>0</v>
      </c>
      <c r="AI21" s="95"/>
      <c r="AJ21" s="47">
        <f>IF($W21,AH21/$W21*100,0)</f>
        <v>0</v>
      </c>
      <c r="AK21" s="95"/>
      <c r="AL21" s="42">
        <v>1329230</v>
      </c>
      <c r="AM21" s="95"/>
      <c r="AN21" s="83">
        <v>8</v>
      </c>
      <c r="AO21" s="95"/>
      <c r="AP21" s="50">
        <v>42590</v>
      </c>
      <c r="AQ21" s="95"/>
      <c r="AR21" s="50">
        <f>IF(E21,AP21,0)</f>
        <v>42590</v>
      </c>
      <c r="AS21" s="95"/>
      <c r="AT21" s="50">
        <f>IF(K21,AP21,0)</f>
        <v>0</v>
      </c>
      <c r="AU21" s="95"/>
      <c r="AV21" s="50">
        <f>IF(Q21,AP21,0)</f>
        <v>42590</v>
      </c>
    </row>
    <row r="22" spans="1:48" ht="11.25" x14ac:dyDescent="0.25">
      <c r="A22" s="83">
        <v>9</v>
      </c>
      <c r="B22" s="95"/>
      <c r="C22" s="83" t="s">
        <v>92</v>
      </c>
      <c r="D22" s="95"/>
      <c r="E22" s="42">
        <v>0</v>
      </c>
      <c r="F22" s="95"/>
      <c r="G22" s="39">
        <v>0</v>
      </c>
      <c r="H22" s="95"/>
      <c r="I22" s="39">
        <f>IF(G$53,G22/G$53*100,0)</f>
        <v>0</v>
      </c>
      <c r="J22" s="95"/>
      <c r="K22" s="42">
        <v>0</v>
      </c>
      <c r="L22" s="95"/>
      <c r="M22" s="39">
        <v>0</v>
      </c>
      <c r="N22" s="95"/>
      <c r="O22" s="39">
        <f>IF(M$53,M22/M$53*100,0)</f>
        <v>0</v>
      </c>
      <c r="P22" s="95"/>
      <c r="Q22" s="42">
        <v>0</v>
      </c>
      <c r="R22" s="95"/>
      <c r="S22" s="39">
        <v>0</v>
      </c>
      <c r="T22" s="95"/>
      <c r="U22" s="39">
        <f>IF(S$53,S22/S$53*100,0)</f>
        <v>0</v>
      </c>
      <c r="V22" s="95"/>
      <c r="W22" s="42">
        <f>(E22+K22+Q22)</f>
        <v>0</v>
      </c>
      <c r="X22" s="95"/>
      <c r="Y22" s="95"/>
      <c r="Z22" s="42">
        <v>0</v>
      </c>
      <c r="AA22" s="95"/>
      <c r="AB22" s="47">
        <f>IF($W22,Z22/$W22*100,0)</f>
        <v>0</v>
      </c>
      <c r="AC22" s="95"/>
      <c r="AD22" s="42">
        <v>0</v>
      </c>
      <c r="AE22" s="95"/>
      <c r="AF22" s="47">
        <f>IF($W22,AD22/$W22*100,0)</f>
        <v>0</v>
      </c>
      <c r="AG22" s="95"/>
      <c r="AH22" s="42">
        <v>0</v>
      </c>
      <c r="AI22" s="95"/>
      <c r="AJ22" s="47">
        <f>IF($W22,AH22/$W22*100,0)</f>
        <v>0</v>
      </c>
      <c r="AK22" s="95"/>
      <c r="AL22" s="42">
        <v>0</v>
      </c>
      <c r="AM22" s="95"/>
      <c r="AN22" s="83">
        <v>9</v>
      </c>
      <c r="AO22" s="95"/>
      <c r="AP22" s="50">
        <v>0</v>
      </c>
      <c r="AQ22" s="95"/>
      <c r="AR22" s="50">
        <f>IF(E22,AP22,0)</f>
        <v>0</v>
      </c>
      <c r="AS22" s="95"/>
      <c r="AT22" s="50">
        <f>IF(K22,AP22,0)</f>
        <v>0</v>
      </c>
      <c r="AU22" s="95"/>
      <c r="AV22" s="50">
        <f>IF(Q22,AP22,0)</f>
        <v>0</v>
      </c>
    </row>
    <row r="23" spans="1:48" ht="11.25" x14ac:dyDescent="0.25">
      <c r="A23" s="83">
        <v>10</v>
      </c>
      <c r="B23" s="95"/>
      <c r="C23" s="83" t="s">
        <v>93</v>
      </c>
      <c r="D23" s="95"/>
      <c r="E23" s="42">
        <v>5293674</v>
      </c>
      <c r="F23" s="95"/>
      <c r="G23" s="39">
        <f>(E23/$AP23)</f>
        <v>219.23606394433861</v>
      </c>
      <c r="H23" s="95"/>
      <c r="I23" s="39">
        <f>IF(G$53,G23/G$53*100,0)</f>
        <v>188.0874584013761</v>
      </c>
      <c r="J23" s="95"/>
      <c r="K23" s="42">
        <v>670805</v>
      </c>
      <c r="L23" s="95"/>
      <c r="M23" s="39">
        <f>(K23/$AP23)</f>
        <v>27.781205996852481</v>
      </c>
      <c r="N23" s="95"/>
      <c r="O23" s="39">
        <f>IF(M$53,M23/M$53*100,0)</f>
        <v>110.02375196981878</v>
      </c>
      <c r="P23" s="95"/>
      <c r="Q23" s="42">
        <v>908556</v>
      </c>
      <c r="R23" s="95"/>
      <c r="S23" s="39">
        <f>(Q23/$AP23)</f>
        <v>37.627598774124081</v>
      </c>
      <c r="T23" s="95"/>
      <c r="U23" s="39">
        <f>IF(S$53,S23/S$53*100,0)</f>
        <v>99.209703769342312</v>
      </c>
      <c r="V23" s="95"/>
      <c r="W23" s="42">
        <f>(E23+K23+Q23)</f>
        <v>6873035</v>
      </c>
      <c r="X23" s="95"/>
      <c r="Y23" s="95"/>
      <c r="Z23" s="42">
        <v>7000</v>
      </c>
      <c r="AA23" s="95"/>
      <c r="AB23" s="47">
        <f>IF($W23,Z23/$W23*100,0)</f>
        <v>0.10184729162589744</v>
      </c>
      <c r="AC23" s="95"/>
      <c r="AD23" s="42">
        <v>0</v>
      </c>
      <c r="AE23" s="95"/>
      <c r="AF23" s="47">
        <f>IF($W23,AD23/$W23*100,0)</f>
        <v>0</v>
      </c>
      <c r="AG23" s="95"/>
      <c r="AH23" s="42">
        <v>1391</v>
      </c>
      <c r="AI23" s="95"/>
      <c r="AJ23" s="47">
        <f>IF($W23,AH23/$W23*100,0)</f>
        <v>2.0238511807374765E-2</v>
      </c>
      <c r="AK23" s="95"/>
      <c r="AL23" s="42">
        <v>1574526</v>
      </c>
      <c r="AM23" s="95"/>
      <c r="AN23" s="83">
        <v>10</v>
      </c>
      <c r="AO23" s="95"/>
      <c r="AP23" s="50">
        <v>24146</v>
      </c>
      <c r="AQ23" s="95"/>
      <c r="AR23" s="50">
        <f>IF(E23,AP23,0)</f>
        <v>24146</v>
      </c>
      <c r="AS23" s="95"/>
      <c r="AT23" s="50">
        <f>IF(K23,AP23,0)</f>
        <v>24146</v>
      </c>
      <c r="AU23" s="95"/>
      <c r="AV23" s="50">
        <f>IF(Q23,AP23,0)</f>
        <v>24146</v>
      </c>
    </row>
    <row r="24" spans="1:48" ht="11.25" x14ac:dyDescent="0.25">
      <c r="A24" s="83">
        <v>11</v>
      </c>
      <c r="B24" s="95"/>
      <c r="C24" s="83" t="s">
        <v>94</v>
      </c>
      <c r="D24" s="95"/>
      <c r="E24" s="42">
        <v>2985616</v>
      </c>
      <c r="F24" s="95"/>
      <c r="G24" s="39">
        <f>(E24/$AP24)</f>
        <v>203.68508664210671</v>
      </c>
      <c r="H24" s="95"/>
      <c r="I24" s="39">
        <f>IF(G$53,G24/G$53*100,0)</f>
        <v>174.74593172090763</v>
      </c>
      <c r="J24" s="95"/>
      <c r="K24" s="42">
        <v>63848</v>
      </c>
      <c r="L24" s="95"/>
      <c r="M24" s="39">
        <f>(K24/$AP24)</f>
        <v>4.3558466366489288</v>
      </c>
      <c r="N24" s="95"/>
      <c r="O24" s="39">
        <f>IF(M$53,M24/M$53*100,0)</f>
        <v>17.250748222504384</v>
      </c>
      <c r="P24" s="95"/>
      <c r="Q24" s="42">
        <v>2318620</v>
      </c>
      <c r="R24" s="95"/>
      <c r="S24" s="39">
        <f>(Q24/$AP24)</f>
        <v>158.18119798062492</v>
      </c>
      <c r="T24" s="95"/>
      <c r="U24" s="39">
        <f>IF(S$53,S24/S$53*100,0)</f>
        <v>417.06381232940635</v>
      </c>
      <c r="V24" s="95"/>
      <c r="W24" s="42">
        <f>(E24+K24+Q24)</f>
        <v>5368084</v>
      </c>
      <c r="X24" s="95"/>
      <c r="Y24" s="95"/>
      <c r="Z24" s="42">
        <v>171292</v>
      </c>
      <c r="AA24" s="95"/>
      <c r="AB24" s="47">
        <f>IF($W24,Z24/$W24*100,0)</f>
        <v>3.190933673914194</v>
      </c>
      <c r="AC24" s="95"/>
      <c r="AD24" s="42">
        <v>10580</v>
      </c>
      <c r="AE24" s="95"/>
      <c r="AF24" s="47">
        <f>IF($W24,AD24/$W24*100,0)</f>
        <v>0.19709080558351919</v>
      </c>
      <c r="AG24" s="95"/>
      <c r="AH24" s="42">
        <v>0</v>
      </c>
      <c r="AI24" s="95"/>
      <c r="AJ24" s="47">
        <f>IF($W24,AH24/$W24*100,0)</f>
        <v>0</v>
      </c>
      <c r="AK24" s="95"/>
      <c r="AL24" s="42">
        <v>1915295</v>
      </c>
      <c r="AM24" s="95"/>
      <c r="AN24" s="83">
        <v>11</v>
      </c>
      <c r="AO24" s="95"/>
      <c r="AP24" s="50">
        <v>14658</v>
      </c>
      <c r="AQ24" s="95"/>
      <c r="AR24" s="50">
        <f>IF(E24,AP24,0)</f>
        <v>14658</v>
      </c>
      <c r="AS24" s="95"/>
      <c r="AT24" s="50">
        <f>IF(K24,AP24,0)</f>
        <v>14658</v>
      </c>
      <c r="AU24" s="95"/>
      <c r="AV24" s="50">
        <f>IF(Q24,AP24,0)</f>
        <v>14658</v>
      </c>
    </row>
    <row r="25" spans="1:48" ht="11.25" x14ac:dyDescent="0.25">
      <c r="A25" s="83">
        <v>12</v>
      </c>
      <c r="B25" s="95"/>
      <c r="C25" s="83" t="s">
        <v>95</v>
      </c>
      <c r="D25" s="95"/>
      <c r="E25" s="42">
        <v>668145</v>
      </c>
      <c r="F25" s="95"/>
      <c r="G25" s="39">
        <f>(E25/$AP25)</f>
        <v>81.680317848410752</v>
      </c>
      <c r="H25" s="95"/>
      <c r="I25" s="39">
        <f>IF(G$53,G25/G$53*100,0)</f>
        <v>70.075347591647258</v>
      </c>
      <c r="J25" s="95"/>
      <c r="K25" s="42">
        <v>0</v>
      </c>
      <c r="L25" s="95"/>
      <c r="M25" s="39">
        <f>(K25/$AP25)</f>
        <v>0</v>
      </c>
      <c r="N25" s="95"/>
      <c r="O25" s="39">
        <f>IF(M$53,M25/M$53*100,0)</f>
        <v>0</v>
      </c>
      <c r="P25" s="95"/>
      <c r="Q25" s="42">
        <v>493200</v>
      </c>
      <c r="R25" s="95"/>
      <c r="S25" s="39">
        <f>(Q25/$AP25)</f>
        <v>60.293398533007334</v>
      </c>
      <c r="T25" s="95"/>
      <c r="U25" s="39">
        <f>IF(S$53,S25/S$53*100,0)</f>
        <v>158.97081936092269</v>
      </c>
      <c r="V25" s="95"/>
      <c r="W25" s="42">
        <f>(E25+K25+Q25)</f>
        <v>1161345</v>
      </c>
      <c r="X25" s="95"/>
      <c r="Y25" s="95"/>
      <c r="Z25" s="42">
        <v>80942</v>
      </c>
      <c r="AA25" s="95"/>
      <c r="AB25" s="47">
        <f>IF($W25,Z25/$W25*100,0)</f>
        <v>6.9696773999113102</v>
      </c>
      <c r="AC25" s="95"/>
      <c r="AD25" s="42">
        <v>0</v>
      </c>
      <c r="AE25" s="95"/>
      <c r="AF25" s="47">
        <f>IF($W25,AD25/$W25*100,0)</f>
        <v>0</v>
      </c>
      <c r="AG25" s="95"/>
      <c r="AH25" s="42">
        <v>0</v>
      </c>
      <c r="AI25" s="95"/>
      <c r="AJ25" s="47">
        <f>IF($W25,AH25/$W25*100,0)</f>
        <v>0</v>
      </c>
      <c r="AK25" s="95"/>
      <c r="AL25" s="42">
        <v>17664</v>
      </c>
      <c r="AM25" s="95"/>
      <c r="AN25" s="83">
        <v>12</v>
      </c>
      <c r="AO25" s="95"/>
      <c r="AP25" s="50">
        <v>8180</v>
      </c>
      <c r="AQ25" s="95"/>
      <c r="AR25" s="50">
        <f>IF(E25,AP25,0)</f>
        <v>8180</v>
      </c>
      <c r="AS25" s="95"/>
      <c r="AT25" s="50">
        <f>IF(K25,AP25,0)</f>
        <v>0</v>
      </c>
      <c r="AU25" s="95"/>
      <c r="AV25" s="50">
        <f>IF(Q25,AP25,0)</f>
        <v>8180</v>
      </c>
    </row>
    <row r="26" spans="1:48" ht="11.25" x14ac:dyDescent="0.25">
      <c r="A26" s="83">
        <v>13</v>
      </c>
      <c r="B26" s="95"/>
      <c r="C26" s="83" t="s">
        <v>96</v>
      </c>
      <c r="D26" s="95"/>
      <c r="E26" s="42">
        <v>3735301</v>
      </c>
      <c r="F26" s="95"/>
      <c r="G26" s="39">
        <f>(E26/$AP26)</f>
        <v>133.48942177113858</v>
      </c>
      <c r="H26" s="95"/>
      <c r="I26" s="39">
        <f>IF(G$53,G26/G$53*100,0)</f>
        <v>114.52352141651893</v>
      </c>
      <c r="J26" s="95"/>
      <c r="K26" s="42">
        <v>135000</v>
      </c>
      <c r="L26" s="95"/>
      <c r="M26" s="39">
        <f>(K26/$AP26)</f>
        <v>4.82453005503538</v>
      </c>
      <c r="N26" s="95"/>
      <c r="O26" s="39">
        <f>IF(M$53,M26/M$53*100,0)</f>
        <v>19.106906237486168</v>
      </c>
      <c r="P26" s="95"/>
      <c r="Q26" s="42">
        <v>1710493</v>
      </c>
      <c r="R26" s="95"/>
      <c r="S26" s="39">
        <f>(Q26/$AP26)</f>
        <v>61.128332499463944</v>
      </c>
      <c r="T26" s="95"/>
      <c r="U26" s="39">
        <f>IF(S$53,S26/S$53*100,0)</f>
        <v>161.17222349453129</v>
      </c>
      <c r="V26" s="95"/>
      <c r="W26" s="42">
        <f>(E26+K26+Q26)</f>
        <v>5580794</v>
      </c>
      <c r="X26" s="95"/>
      <c r="Y26" s="95"/>
      <c r="Z26" s="42">
        <v>91224</v>
      </c>
      <c r="AA26" s="95"/>
      <c r="AB26" s="47">
        <f>IF($W26,Z26/$W26*100,0)</f>
        <v>1.6346061151871938</v>
      </c>
      <c r="AC26" s="95"/>
      <c r="AD26" s="42">
        <v>13294</v>
      </c>
      <c r="AE26" s="95"/>
      <c r="AF26" s="47">
        <f>IF($W26,AD26/$W26*100,0)</f>
        <v>0.23820983179096022</v>
      </c>
      <c r="AG26" s="95"/>
      <c r="AH26" s="42">
        <v>0</v>
      </c>
      <c r="AI26" s="95"/>
      <c r="AJ26" s="47">
        <f>IF($W26,AH26/$W26*100,0)</f>
        <v>0</v>
      </c>
      <c r="AK26" s="95"/>
      <c r="AL26" s="42">
        <v>446489</v>
      </c>
      <c r="AM26" s="95"/>
      <c r="AN26" s="83">
        <v>13</v>
      </c>
      <c r="AO26" s="95"/>
      <c r="AP26" s="50">
        <v>27982</v>
      </c>
      <c r="AQ26" s="95"/>
      <c r="AR26" s="50">
        <f>IF(E26,AP26,0)</f>
        <v>27982</v>
      </c>
      <c r="AS26" s="95"/>
      <c r="AT26" s="50">
        <f>IF(K26,AP26,0)</f>
        <v>27982</v>
      </c>
      <c r="AU26" s="95"/>
      <c r="AV26" s="50">
        <f>IF(Q26,AP26,0)</f>
        <v>27982</v>
      </c>
    </row>
    <row r="27" spans="1:48" ht="11.25" x14ac:dyDescent="0.25">
      <c r="A27" s="83">
        <v>14</v>
      </c>
      <c r="B27" s="95"/>
      <c r="C27" s="83" t="s">
        <v>97</v>
      </c>
      <c r="D27" s="95"/>
      <c r="E27" s="42">
        <v>1414256</v>
      </c>
      <c r="F27" s="95"/>
      <c r="G27" s="39">
        <f>(E27/$AP27)</f>
        <v>210.45476190476191</v>
      </c>
      <c r="H27" s="95"/>
      <c r="I27" s="39">
        <f>IF(G$53,G27/G$53*100,0)</f>
        <v>180.55378555411073</v>
      </c>
      <c r="J27" s="95"/>
      <c r="K27" s="42">
        <v>162118</v>
      </c>
      <c r="L27" s="95"/>
      <c r="M27" s="39">
        <f>(K27/$AP27)</f>
        <v>24.124702380952382</v>
      </c>
      <c r="N27" s="95"/>
      <c r="O27" s="39">
        <f>IF(M$53,M27/M$53*100,0)</f>
        <v>95.542658277985623</v>
      </c>
      <c r="P27" s="95"/>
      <c r="Q27" s="42">
        <v>378754</v>
      </c>
      <c r="R27" s="95"/>
      <c r="S27" s="39">
        <f>(Q27/$AP27)</f>
        <v>56.362202380952382</v>
      </c>
      <c r="T27" s="95"/>
      <c r="U27" s="39">
        <f>IF(S$53,S27/S$53*100,0)</f>
        <v>148.6057464248108</v>
      </c>
      <c r="V27" s="95"/>
      <c r="W27" s="42">
        <f>(E27+K27+Q27)</f>
        <v>1955128</v>
      </c>
      <c r="X27" s="95"/>
      <c r="Y27" s="95"/>
      <c r="Z27" s="42">
        <v>116550</v>
      </c>
      <c r="AA27" s="95"/>
      <c r="AB27" s="47">
        <f>IF($W27,Z27/$W27*100,0)</f>
        <v>5.9612465270816024</v>
      </c>
      <c r="AC27" s="95"/>
      <c r="AD27" s="42">
        <v>0</v>
      </c>
      <c r="AE27" s="95"/>
      <c r="AF27" s="47">
        <f>IF($W27,AD27/$W27*100,0)</f>
        <v>0</v>
      </c>
      <c r="AG27" s="95"/>
      <c r="AH27" s="42">
        <v>793192</v>
      </c>
      <c r="AI27" s="95"/>
      <c r="AJ27" s="47">
        <f>IF($W27,AH27/$W27*100,0)</f>
        <v>40.569824584375034</v>
      </c>
      <c r="AK27" s="95"/>
      <c r="AL27" s="42">
        <v>339403</v>
      </c>
      <c r="AM27" s="95"/>
      <c r="AN27" s="83">
        <v>14</v>
      </c>
      <c r="AO27" s="95"/>
      <c r="AP27" s="50">
        <v>6720</v>
      </c>
      <c r="AQ27" s="95"/>
      <c r="AR27" s="50">
        <f>IF(E27,AP27,0)</f>
        <v>6720</v>
      </c>
      <c r="AS27" s="95"/>
      <c r="AT27" s="50">
        <f>IF(K27,AP27,0)</f>
        <v>6720</v>
      </c>
      <c r="AU27" s="95"/>
      <c r="AV27" s="50">
        <f>IF(Q27,AP27,0)</f>
        <v>6720</v>
      </c>
    </row>
    <row r="28" spans="1:48" ht="11.25" x14ac:dyDescent="0.25">
      <c r="A28" s="83">
        <v>15</v>
      </c>
      <c r="B28" s="95"/>
      <c r="C28" s="83" t="s">
        <v>98</v>
      </c>
      <c r="D28" s="95"/>
      <c r="E28" s="42">
        <v>18221968</v>
      </c>
      <c r="F28" s="95"/>
      <c r="G28" s="39">
        <f>(E28/$AP28)</f>
        <v>132.86353428413102</v>
      </c>
      <c r="H28" s="95"/>
      <c r="I28" s="39">
        <f>IF(G$53,G28/G$53*100,0)</f>
        <v>113.98655872635513</v>
      </c>
      <c r="J28" s="95"/>
      <c r="K28" s="42">
        <v>3839733</v>
      </c>
      <c r="L28" s="95"/>
      <c r="M28" s="39">
        <f>(K28/$AP28)</f>
        <v>27.9970032373786</v>
      </c>
      <c r="N28" s="95"/>
      <c r="O28" s="39">
        <f>IF(M$53,M28/M$53*100,0)</f>
        <v>110.8783880885714</v>
      </c>
      <c r="P28" s="95"/>
      <c r="Q28" s="42">
        <v>2934204</v>
      </c>
      <c r="R28" s="95"/>
      <c r="S28" s="39">
        <f>(Q28/$AP28)</f>
        <v>21.394435208679674</v>
      </c>
      <c r="T28" s="95"/>
      <c r="U28" s="39">
        <f>IF(S$53,S28/S$53*100,0)</f>
        <v>56.409009570526536</v>
      </c>
      <c r="V28" s="95"/>
      <c r="W28" s="42">
        <f>(E28+K28+Q28)</f>
        <v>24995905</v>
      </c>
      <c r="X28" s="95"/>
      <c r="Y28" s="95"/>
      <c r="Z28" s="42">
        <v>191010</v>
      </c>
      <c r="AA28" s="95"/>
      <c r="AB28" s="47">
        <f>IF($W28,Z28/$W28*100,0)</f>
        <v>0.76416517025488773</v>
      </c>
      <c r="AC28" s="95"/>
      <c r="AD28" s="42">
        <v>24083</v>
      </c>
      <c r="AE28" s="95"/>
      <c r="AF28" s="47">
        <f>IF($W28,AD28/$W28*100,0)</f>
        <v>9.6347781766653373E-2</v>
      </c>
      <c r="AG28" s="95"/>
      <c r="AH28" s="42">
        <v>430969</v>
      </c>
      <c r="AI28" s="95"/>
      <c r="AJ28" s="47">
        <f>IF($W28,AH28/$W28*100,0)</f>
        <v>1.724158417148729</v>
      </c>
      <c r="AK28" s="95"/>
      <c r="AL28" s="42">
        <v>4125365</v>
      </c>
      <c r="AM28" s="95"/>
      <c r="AN28" s="83">
        <v>15</v>
      </c>
      <c r="AO28" s="95"/>
      <c r="AP28" s="50">
        <v>137148</v>
      </c>
      <c r="AQ28" s="95"/>
      <c r="AR28" s="50">
        <f>IF(E28,AP28,0)</f>
        <v>137148</v>
      </c>
      <c r="AS28" s="95"/>
      <c r="AT28" s="50">
        <f>IF(K28,AP28,0)</f>
        <v>137148</v>
      </c>
      <c r="AU28" s="95"/>
      <c r="AV28" s="50">
        <f>IF(Q28,AP28,0)</f>
        <v>137148</v>
      </c>
    </row>
    <row r="29" spans="1:48" ht="11.25" x14ac:dyDescent="0.25">
      <c r="A29" s="83">
        <v>16</v>
      </c>
      <c r="B29" s="95"/>
      <c r="C29" s="83" t="s">
        <v>99</v>
      </c>
      <c r="D29" s="95"/>
      <c r="E29" s="42">
        <v>5664200</v>
      </c>
      <c r="F29" s="95"/>
      <c r="G29" s="39">
        <f>(E29/$AP29)</f>
        <v>103.34245575624885</v>
      </c>
      <c r="H29" s="95"/>
      <c r="I29" s="39">
        <f>IF(G$53,G29/G$53*100,0)</f>
        <v>88.659773845805006</v>
      </c>
      <c r="J29" s="95"/>
      <c r="K29" s="42">
        <v>0</v>
      </c>
      <c r="L29" s="95"/>
      <c r="M29" s="39">
        <f>(K29/$AP29)</f>
        <v>0</v>
      </c>
      <c r="N29" s="95"/>
      <c r="O29" s="39">
        <f>IF(M$53,M29/M$53*100,0)</f>
        <v>0</v>
      </c>
      <c r="P29" s="95"/>
      <c r="Q29" s="42">
        <v>876630</v>
      </c>
      <c r="R29" s="95"/>
      <c r="S29" s="39">
        <f>(Q29/$AP29)</f>
        <v>15.993979200875753</v>
      </c>
      <c r="T29" s="95"/>
      <c r="U29" s="39">
        <f>IF(S$53,S29/S$53*100,0)</f>
        <v>42.17005576510757</v>
      </c>
      <c r="V29" s="95"/>
      <c r="W29" s="42">
        <f>(E29+K29+Q29)</f>
        <v>6540830</v>
      </c>
      <c r="X29" s="95"/>
      <c r="Y29" s="95"/>
      <c r="Z29" s="42">
        <v>152228</v>
      </c>
      <c r="AA29" s="95"/>
      <c r="AB29" s="47">
        <f>IF($W29,Z29/$W29*100,0)</f>
        <v>2.3273498929035004</v>
      </c>
      <c r="AC29" s="95"/>
      <c r="AD29" s="42">
        <v>0</v>
      </c>
      <c r="AE29" s="95"/>
      <c r="AF29" s="47">
        <f>IF($W29,AD29/$W29*100,0)</f>
        <v>0</v>
      </c>
      <c r="AG29" s="95"/>
      <c r="AH29" s="42">
        <v>0</v>
      </c>
      <c r="AI29" s="95"/>
      <c r="AJ29" s="47">
        <f>IF($W29,AH29/$W29*100,0)</f>
        <v>0</v>
      </c>
      <c r="AK29" s="95"/>
      <c r="AL29" s="42">
        <v>1163738</v>
      </c>
      <c r="AM29" s="95"/>
      <c r="AN29" s="83">
        <v>16</v>
      </c>
      <c r="AO29" s="95"/>
      <c r="AP29" s="50">
        <v>54810</v>
      </c>
      <c r="AQ29" s="95"/>
      <c r="AR29" s="50">
        <f>IF(E29,AP29,0)</f>
        <v>54810</v>
      </c>
      <c r="AS29" s="95"/>
      <c r="AT29" s="50">
        <f>IF(K29,AP29,0)</f>
        <v>0</v>
      </c>
      <c r="AU29" s="95"/>
      <c r="AV29" s="50">
        <f>IF(Q29,AP29,0)</f>
        <v>54810</v>
      </c>
    </row>
    <row r="30" spans="1:48" ht="11.25" x14ac:dyDescent="0.25">
      <c r="A30" s="83">
        <v>17</v>
      </c>
      <c r="B30" s="95"/>
      <c r="C30" s="83" t="s">
        <v>100</v>
      </c>
      <c r="D30" s="95"/>
      <c r="E30" s="42">
        <v>0</v>
      </c>
      <c r="F30" s="95"/>
      <c r="G30" s="39">
        <v>0</v>
      </c>
      <c r="H30" s="95"/>
      <c r="I30" s="39">
        <f>IF(G$53,G30/G$53*100,0)</f>
        <v>0</v>
      </c>
      <c r="J30" s="95"/>
      <c r="K30" s="42">
        <v>0</v>
      </c>
      <c r="L30" s="95"/>
      <c r="M30" s="39">
        <v>0</v>
      </c>
      <c r="N30" s="95"/>
      <c r="O30" s="39">
        <f>IF(M$53,M30/M$53*100,0)</f>
        <v>0</v>
      </c>
      <c r="P30" s="95"/>
      <c r="Q30" s="42">
        <v>0</v>
      </c>
      <c r="R30" s="95"/>
      <c r="S30" s="39">
        <v>0</v>
      </c>
      <c r="T30" s="95"/>
      <c r="U30" s="39">
        <f>IF(S$53,S30/S$53*100,0)</f>
        <v>0</v>
      </c>
      <c r="V30" s="95"/>
      <c r="W30" s="42">
        <f>(E30+K30+Q30)</f>
        <v>0</v>
      </c>
      <c r="X30" s="95"/>
      <c r="Y30" s="95"/>
      <c r="Z30" s="42">
        <v>0</v>
      </c>
      <c r="AA30" s="95"/>
      <c r="AB30" s="47">
        <f>IF($W30,Z30/$W30*100,0)</f>
        <v>0</v>
      </c>
      <c r="AC30" s="95"/>
      <c r="AD30" s="42">
        <v>0</v>
      </c>
      <c r="AE30" s="95"/>
      <c r="AF30" s="47">
        <f>IF($W30,AD30/$W30*100,0)</f>
        <v>0</v>
      </c>
      <c r="AG30" s="95"/>
      <c r="AH30" s="42">
        <v>0</v>
      </c>
      <c r="AI30" s="95"/>
      <c r="AJ30" s="47">
        <f>IF($W30,AH30/$W30*100,0)</f>
        <v>0</v>
      </c>
      <c r="AK30" s="95"/>
      <c r="AL30" s="42">
        <v>0</v>
      </c>
      <c r="AM30" s="95"/>
      <c r="AN30" s="83">
        <v>17</v>
      </c>
      <c r="AO30" s="95"/>
      <c r="AP30" s="50">
        <v>0</v>
      </c>
      <c r="AQ30" s="95"/>
      <c r="AR30" s="50">
        <f>IF(E30,AP30,0)</f>
        <v>0</v>
      </c>
      <c r="AS30" s="95"/>
      <c r="AT30" s="50">
        <f>IF(K30,AP30,0)</f>
        <v>0</v>
      </c>
      <c r="AU30" s="95"/>
      <c r="AV30" s="50">
        <f>IF(Q30,AP30,0)</f>
        <v>0</v>
      </c>
    </row>
    <row r="31" spans="1:48" ht="11.25" x14ac:dyDescent="0.25">
      <c r="A31" s="83">
        <v>18</v>
      </c>
      <c r="B31" s="95"/>
      <c r="C31" s="83" t="s">
        <v>101</v>
      </c>
      <c r="D31" s="95"/>
      <c r="E31" s="42">
        <v>698996</v>
      </c>
      <c r="F31" s="95"/>
      <c r="G31" s="39">
        <f>(E31/$AP31)</f>
        <v>93.461157908811344</v>
      </c>
      <c r="H31" s="95"/>
      <c r="I31" s="39">
        <f>IF(G$53,G31/G$53*100,0)</f>
        <v>80.182390315039868</v>
      </c>
      <c r="J31" s="95"/>
      <c r="K31" s="42">
        <v>0</v>
      </c>
      <c r="L31" s="95"/>
      <c r="M31" s="39">
        <f>(K31/$AP31)</f>
        <v>0</v>
      </c>
      <c r="N31" s="95"/>
      <c r="O31" s="39">
        <f>IF(M$53,M31/M$53*100,0)</f>
        <v>0</v>
      </c>
      <c r="P31" s="95"/>
      <c r="Q31" s="42">
        <v>106052</v>
      </c>
      <c r="R31" s="95"/>
      <c r="S31" s="39">
        <f>(Q31/$AP31)</f>
        <v>14.179970584302714</v>
      </c>
      <c r="T31" s="95"/>
      <c r="U31" s="39">
        <f>IF(S$53,S31/S$53*100,0)</f>
        <v>37.387203195492994</v>
      </c>
      <c r="V31" s="95"/>
      <c r="W31" s="42">
        <f>(E31+K31+Q31)</f>
        <v>805048</v>
      </c>
      <c r="X31" s="95"/>
      <c r="Y31" s="95"/>
      <c r="Z31" s="42">
        <v>62478</v>
      </c>
      <c r="AA31" s="95"/>
      <c r="AB31" s="47">
        <f>IF($W31,Z31/$W31*100,0)</f>
        <v>7.7607794814719115</v>
      </c>
      <c r="AC31" s="95"/>
      <c r="AD31" s="42">
        <v>0</v>
      </c>
      <c r="AE31" s="95"/>
      <c r="AF31" s="47">
        <f>IF($W31,AD31/$W31*100,0)</f>
        <v>0</v>
      </c>
      <c r="AG31" s="95"/>
      <c r="AH31" s="42">
        <v>0</v>
      </c>
      <c r="AI31" s="95"/>
      <c r="AJ31" s="47">
        <f>IF($W31,AH31/$W31*100,0)</f>
        <v>0</v>
      </c>
      <c r="AK31" s="95"/>
      <c r="AL31" s="42">
        <v>19250</v>
      </c>
      <c r="AM31" s="95"/>
      <c r="AN31" s="83">
        <v>18</v>
      </c>
      <c r="AO31" s="95"/>
      <c r="AP31" s="50">
        <v>7479</v>
      </c>
      <c r="AQ31" s="95"/>
      <c r="AR31" s="50">
        <f>IF(E31,AP31,0)</f>
        <v>7479</v>
      </c>
      <c r="AS31" s="95"/>
      <c r="AT31" s="50">
        <f>IF(K31,AP31,0)</f>
        <v>0</v>
      </c>
      <c r="AU31" s="95"/>
      <c r="AV31" s="50">
        <f>IF(Q31,AP31,0)</f>
        <v>7479</v>
      </c>
    </row>
    <row r="32" spans="1:48" ht="11.25" x14ac:dyDescent="0.25">
      <c r="A32" s="83">
        <v>19</v>
      </c>
      <c r="B32" s="95"/>
      <c r="C32" s="83" t="s">
        <v>102</v>
      </c>
      <c r="D32" s="95"/>
      <c r="E32" s="42">
        <v>8945096</v>
      </c>
      <c r="F32" s="95"/>
      <c r="G32" s="39">
        <f>(E32/$AP32)</f>
        <v>111.26433235897755</v>
      </c>
      <c r="H32" s="95"/>
      <c r="I32" s="39">
        <f>IF(G$53,G32/G$53*100,0)</f>
        <v>95.456126640912956</v>
      </c>
      <c r="J32" s="95"/>
      <c r="K32" s="42">
        <v>456062</v>
      </c>
      <c r="L32" s="95"/>
      <c r="M32" s="39">
        <f>(K32/$AP32)</f>
        <v>5.6727657192611485</v>
      </c>
      <c r="N32" s="95"/>
      <c r="O32" s="39">
        <f>IF(M$53,M32/M$53*100,0)</f>
        <v>22.466230175521975</v>
      </c>
      <c r="P32" s="95"/>
      <c r="Q32" s="42">
        <v>1517832</v>
      </c>
      <c r="R32" s="95"/>
      <c r="S32" s="39">
        <f>(Q32/$AP32)</f>
        <v>18.879681572237079</v>
      </c>
      <c r="T32" s="95"/>
      <c r="U32" s="39">
        <f>IF(S$53,S32/S$53*100,0)</f>
        <v>49.77855821427589</v>
      </c>
      <c r="V32" s="95"/>
      <c r="W32" s="42">
        <f>(E32+K32+Q32)</f>
        <v>10918990</v>
      </c>
      <c r="X32" s="95"/>
      <c r="Y32" s="95"/>
      <c r="Z32" s="42">
        <v>213074</v>
      </c>
      <c r="AA32" s="95"/>
      <c r="AB32" s="47">
        <f>IF($W32,Z32/$W32*100,0)</f>
        <v>1.9514075935594775</v>
      </c>
      <c r="AC32" s="95"/>
      <c r="AD32" s="42">
        <v>51860</v>
      </c>
      <c r="AE32" s="95"/>
      <c r="AF32" s="47">
        <f>IF($W32,AD32/$W32*100,0)</f>
        <v>0.4749523536517572</v>
      </c>
      <c r="AG32" s="95"/>
      <c r="AH32" s="42">
        <v>0</v>
      </c>
      <c r="AI32" s="95"/>
      <c r="AJ32" s="47">
        <f>IF($W32,AH32/$W32*100,0)</f>
        <v>0</v>
      </c>
      <c r="AK32" s="95"/>
      <c r="AL32" s="42">
        <v>627062</v>
      </c>
      <c r="AM32" s="95"/>
      <c r="AN32" s="83">
        <v>19</v>
      </c>
      <c r="AO32" s="95"/>
      <c r="AP32" s="50">
        <v>80395</v>
      </c>
      <c r="AQ32" s="95"/>
      <c r="AR32" s="50">
        <f>IF(E32,AP32,0)</f>
        <v>80395</v>
      </c>
      <c r="AS32" s="95"/>
      <c r="AT32" s="50">
        <f>IF(K32,AP32,0)</f>
        <v>80395</v>
      </c>
      <c r="AU32" s="95"/>
      <c r="AV32" s="50">
        <f>IF(Q32,AP32,0)</f>
        <v>80395</v>
      </c>
    </row>
    <row r="33" spans="1:48" ht="11.25" x14ac:dyDescent="0.25">
      <c r="A33" s="83">
        <v>20</v>
      </c>
      <c r="B33" s="95"/>
      <c r="C33" s="83" t="s">
        <v>103</v>
      </c>
      <c r="D33" s="95"/>
      <c r="E33" s="42">
        <v>2921363</v>
      </c>
      <c r="F33" s="95"/>
      <c r="G33" s="39">
        <f>(E33/$AP33)</f>
        <v>68.300827644253246</v>
      </c>
      <c r="H33" s="95"/>
      <c r="I33" s="39">
        <f>IF(G$53,G33/G$53*100,0)</f>
        <v>58.596787623315571</v>
      </c>
      <c r="J33" s="95"/>
      <c r="K33" s="42">
        <v>1591081</v>
      </c>
      <c r="L33" s="95"/>
      <c r="M33" s="39">
        <f>(K33/$AP33)</f>
        <v>37.199125596184423</v>
      </c>
      <c r="N33" s="95"/>
      <c r="O33" s="39">
        <f>IF(M$53,M33/M$53*100,0)</f>
        <v>147.32216335577482</v>
      </c>
      <c r="P33" s="95"/>
      <c r="Q33" s="42">
        <v>1149398</v>
      </c>
      <c r="R33" s="95"/>
      <c r="S33" s="39">
        <f>(Q33/$AP33)</f>
        <v>26.872673711774059</v>
      </c>
      <c r="T33" s="95"/>
      <c r="U33" s="39">
        <f>IF(S$53,S33/S$53*100,0)</f>
        <v>70.853046308888693</v>
      </c>
      <c r="V33" s="95"/>
      <c r="W33" s="42">
        <f>(E33+K33+Q33)</f>
        <v>5661842</v>
      </c>
      <c r="X33" s="95"/>
      <c r="Y33" s="95"/>
      <c r="Z33" s="42">
        <v>4500</v>
      </c>
      <c r="AA33" s="95"/>
      <c r="AB33" s="47">
        <f>IF($W33,Z33/$W33*100,0)</f>
        <v>7.9479434431409424E-2</v>
      </c>
      <c r="AC33" s="95"/>
      <c r="AD33" s="42">
        <v>191</v>
      </c>
      <c r="AE33" s="95"/>
      <c r="AF33" s="47">
        <f>IF($W33,AD33/$W33*100,0)</f>
        <v>3.3734604391998219E-3</v>
      </c>
      <c r="AG33" s="95"/>
      <c r="AH33" s="42">
        <v>0</v>
      </c>
      <c r="AI33" s="95"/>
      <c r="AJ33" s="47">
        <f>IF($W33,AH33/$W33*100,0)</f>
        <v>0</v>
      </c>
      <c r="AK33" s="95"/>
      <c r="AL33" s="42">
        <v>139994</v>
      </c>
      <c r="AM33" s="95"/>
      <c r="AN33" s="83">
        <v>20</v>
      </c>
      <c r="AO33" s="95"/>
      <c r="AP33" s="50">
        <v>42772</v>
      </c>
      <c r="AQ33" s="95"/>
      <c r="AR33" s="50">
        <f>IF(E33,AP33,0)</f>
        <v>42772</v>
      </c>
      <c r="AS33" s="95"/>
      <c r="AT33" s="50">
        <f>IF(K33,AP33,0)</f>
        <v>42772</v>
      </c>
      <c r="AU33" s="95"/>
      <c r="AV33" s="50">
        <f>IF(Q33,AP33,0)</f>
        <v>42772</v>
      </c>
    </row>
    <row r="34" spans="1:48" ht="11.25" x14ac:dyDescent="0.25">
      <c r="A34" s="83">
        <v>21</v>
      </c>
      <c r="B34" s="95"/>
      <c r="C34" s="83" t="s">
        <v>104</v>
      </c>
      <c r="D34" s="95"/>
      <c r="E34" s="42">
        <v>3489964</v>
      </c>
      <c r="F34" s="95"/>
      <c r="G34" s="39">
        <f>(E34/$AP34)</f>
        <v>202.68099192752192</v>
      </c>
      <c r="H34" s="95"/>
      <c r="I34" s="39">
        <f>IF(G$53,G34/G$53*100,0)</f>
        <v>173.88449670213052</v>
      </c>
      <c r="J34" s="95"/>
      <c r="K34" s="42">
        <v>0</v>
      </c>
      <c r="L34" s="95"/>
      <c r="M34" s="39">
        <f>(K34/$AP34)</f>
        <v>0</v>
      </c>
      <c r="N34" s="95"/>
      <c r="O34" s="39">
        <f>IF(M$53,M34/M$53*100,0)</f>
        <v>0</v>
      </c>
      <c r="P34" s="95"/>
      <c r="Q34" s="42">
        <v>342474</v>
      </c>
      <c r="R34" s="95"/>
      <c r="S34" s="39">
        <f>(Q34/$AP34)</f>
        <v>19.889308322202218</v>
      </c>
      <c r="T34" s="95"/>
      <c r="U34" s="39">
        <f>IF(S$53,S34/S$53*100,0)</f>
        <v>52.440560947507088</v>
      </c>
      <c r="V34" s="95"/>
      <c r="W34" s="42">
        <f>(E34+K34+Q34)</f>
        <v>3832438</v>
      </c>
      <c r="X34" s="95"/>
      <c r="Y34" s="95"/>
      <c r="Z34" s="42">
        <v>114047</v>
      </c>
      <c r="AA34" s="95"/>
      <c r="AB34" s="47">
        <f>IF($W34,Z34/$W34*100,0)</f>
        <v>2.9758341817923735</v>
      </c>
      <c r="AC34" s="95"/>
      <c r="AD34" s="42">
        <v>0</v>
      </c>
      <c r="AE34" s="95"/>
      <c r="AF34" s="47">
        <f>IF($W34,AD34/$W34*100,0)</f>
        <v>0</v>
      </c>
      <c r="AG34" s="95"/>
      <c r="AH34" s="42">
        <v>0</v>
      </c>
      <c r="AI34" s="95"/>
      <c r="AJ34" s="47">
        <f>IF($W34,AH34/$W34*100,0)</f>
        <v>0</v>
      </c>
      <c r="AK34" s="95"/>
      <c r="AL34" s="42">
        <v>1085932</v>
      </c>
      <c r="AM34" s="95"/>
      <c r="AN34" s="83">
        <v>21</v>
      </c>
      <c r="AO34" s="95"/>
      <c r="AP34" s="50">
        <v>17219</v>
      </c>
      <c r="AQ34" s="95"/>
      <c r="AR34" s="50">
        <f>IF(E34,AP34,0)</f>
        <v>17219</v>
      </c>
      <c r="AS34" s="95"/>
      <c r="AT34" s="50">
        <f>IF(K34,AP34,0)</f>
        <v>0</v>
      </c>
      <c r="AU34" s="95"/>
      <c r="AV34" s="50">
        <f>IF(Q34,AP34,0)</f>
        <v>17219</v>
      </c>
    </row>
    <row r="35" spans="1:48" ht="11.25" x14ac:dyDescent="0.25">
      <c r="A35" s="83">
        <v>22</v>
      </c>
      <c r="B35" s="95"/>
      <c r="C35" s="83" t="s">
        <v>105</v>
      </c>
      <c r="D35" s="95"/>
      <c r="E35" s="42">
        <v>719243</v>
      </c>
      <c r="F35" s="95"/>
      <c r="G35" s="39">
        <f>(E35/$AP35)</f>
        <v>53.336522061549871</v>
      </c>
      <c r="H35" s="95"/>
      <c r="I35" s="39">
        <f>IF(G$53,G35/G$53*100,0)</f>
        <v>45.758579560490681</v>
      </c>
      <c r="J35" s="95"/>
      <c r="K35" s="42">
        <v>0</v>
      </c>
      <c r="L35" s="95"/>
      <c r="M35" s="39">
        <f>(K35/$AP35)</f>
        <v>0</v>
      </c>
      <c r="N35" s="95"/>
      <c r="O35" s="39">
        <f>IF(M$53,M35/M$53*100,0)</f>
        <v>0</v>
      </c>
      <c r="P35" s="95"/>
      <c r="Q35" s="42">
        <v>295308</v>
      </c>
      <c r="R35" s="95"/>
      <c r="S35" s="39">
        <f>(Q35/$AP35)</f>
        <v>21.898998887652947</v>
      </c>
      <c r="T35" s="95"/>
      <c r="U35" s="39">
        <f>IF(S$53,S35/S$53*100,0)</f>
        <v>57.739352583488909</v>
      </c>
      <c r="V35" s="95"/>
      <c r="W35" s="42">
        <f>(E35+K35+Q35)</f>
        <v>1014551</v>
      </c>
      <c r="X35" s="95"/>
      <c r="Y35" s="95"/>
      <c r="Z35" s="42">
        <v>64348</v>
      </c>
      <c r="AA35" s="95"/>
      <c r="AB35" s="47">
        <f>IF($W35,Z35/$W35*100,0)</f>
        <v>6.3425101350252477</v>
      </c>
      <c r="AC35" s="95"/>
      <c r="AD35" s="42">
        <v>23585</v>
      </c>
      <c r="AE35" s="95"/>
      <c r="AF35" s="47">
        <f>IF($W35,AD35/$W35*100,0)</f>
        <v>2.3246736733786673</v>
      </c>
      <c r="AG35" s="95"/>
      <c r="AH35" s="42">
        <v>0</v>
      </c>
      <c r="AI35" s="95"/>
      <c r="AJ35" s="47">
        <f>IF($W35,AH35/$W35*100,0)</f>
        <v>0</v>
      </c>
      <c r="AK35" s="95"/>
      <c r="AL35" s="42">
        <v>0</v>
      </c>
      <c r="AM35" s="95"/>
      <c r="AN35" s="83">
        <v>22</v>
      </c>
      <c r="AO35" s="95"/>
      <c r="AP35" s="50">
        <v>13485</v>
      </c>
      <c r="AQ35" s="95"/>
      <c r="AR35" s="50">
        <f>IF(E35,AP35,0)</f>
        <v>13485</v>
      </c>
      <c r="AS35" s="95"/>
      <c r="AT35" s="50">
        <f>IF(K35,AP35,0)</f>
        <v>0</v>
      </c>
      <c r="AU35" s="95"/>
      <c r="AV35" s="50">
        <f>IF(Q35,AP35,0)</f>
        <v>13485</v>
      </c>
    </row>
    <row r="36" spans="1:48" ht="11.25" x14ac:dyDescent="0.25">
      <c r="A36" s="83">
        <v>23</v>
      </c>
      <c r="B36" s="95"/>
      <c r="C36" s="83" t="s">
        <v>106</v>
      </c>
      <c r="D36" s="95"/>
      <c r="E36" s="42">
        <v>31399388</v>
      </c>
      <c r="F36" s="95"/>
      <c r="G36" s="39">
        <f>(E36/$AP36)</f>
        <v>168.5900336649718</v>
      </c>
      <c r="H36" s="95"/>
      <c r="I36" s="39">
        <f>IF(G$53,G36/G$53*100,0)</f>
        <v>144.6371111273813</v>
      </c>
      <c r="J36" s="95"/>
      <c r="K36" s="42">
        <v>3662050</v>
      </c>
      <c r="L36" s="95"/>
      <c r="M36" s="39">
        <f>(K36/$AP36)</f>
        <v>19.662330131492052</v>
      </c>
      <c r="N36" s="95"/>
      <c r="O36" s="39">
        <f>IF(M$53,M36/M$53*100,0)</f>
        <v>77.870029608544471</v>
      </c>
      <c r="P36" s="95"/>
      <c r="Q36" s="42">
        <v>6494262</v>
      </c>
      <c r="R36" s="95"/>
      <c r="S36" s="39">
        <f>(Q36/$AP36)</f>
        <v>34.869082455019409</v>
      </c>
      <c r="T36" s="95"/>
      <c r="U36" s="39">
        <f>IF(S$53,S36/S$53*100,0)</f>
        <v>91.936542691376559</v>
      </c>
      <c r="V36" s="95"/>
      <c r="W36" s="42">
        <f>(E36+K36+Q36)</f>
        <v>41555700</v>
      </c>
      <c r="X36" s="95"/>
      <c r="Y36" s="95"/>
      <c r="Z36" s="42">
        <v>204517</v>
      </c>
      <c r="AA36" s="95"/>
      <c r="AB36" s="47">
        <f>IF($W36,Z36/$W36*100,0)</f>
        <v>0.49215149786912504</v>
      </c>
      <c r="AC36" s="95"/>
      <c r="AD36" s="42">
        <v>2294509</v>
      </c>
      <c r="AE36" s="95"/>
      <c r="AF36" s="47">
        <f>IF($W36,AD36/$W36*100,0)</f>
        <v>5.5215265294532401</v>
      </c>
      <c r="AG36" s="95"/>
      <c r="AH36" s="42">
        <v>0</v>
      </c>
      <c r="AI36" s="95"/>
      <c r="AJ36" s="47">
        <f>IF($W36,AH36/$W36*100,0)</f>
        <v>0</v>
      </c>
      <c r="AK36" s="95"/>
      <c r="AL36" s="42">
        <v>6015545</v>
      </c>
      <c r="AM36" s="95"/>
      <c r="AN36" s="83">
        <v>23</v>
      </c>
      <c r="AO36" s="95"/>
      <c r="AP36" s="50">
        <v>186247</v>
      </c>
      <c r="AQ36" s="95"/>
      <c r="AR36" s="50">
        <f>IF(E36,AP36,0)</f>
        <v>186247</v>
      </c>
      <c r="AS36" s="95"/>
      <c r="AT36" s="50">
        <f>IF(K36,AP36,0)</f>
        <v>186247</v>
      </c>
      <c r="AU36" s="95"/>
      <c r="AV36" s="50">
        <f>IF(Q36,AP36,0)</f>
        <v>186247</v>
      </c>
    </row>
    <row r="37" spans="1:48" ht="11.25" x14ac:dyDescent="0.25">
      <c r="A37" s="83">
        <v>24</v>
      </c>
      <c r="B37" s="95"/>
      <c r="C37" s="83" t="s">
        <v>107</v>
      </c>
      <c r="D37" s="95"/>
      <c r="E37" s="42">
        <v>23877827</v>
      </c>
      <c r="F37" s="95"/>
      <c r="G37" s="39">
        <f>(E37/$AP37)</f>
        <v>100.32489653578706</v>
      </c>
      <c r="H37" s="95"/>
      <c r="I37" s="39">
        <f>IF(G$53,G37/G$53*100,0)</f>
        <v>86.07094318473095</v>
      </c>
      <c r="J37" s="95"/>
      <c r="K37" s="42">
        <v>16400575</v>
      </c>
      <c r="L37" s="95"/>
      <c r="M37" s="39">
        <f>(K37/$AP37)</f>
        <v>68.90853133337535</v>
      </c>
      <c r="N37" s="95"/>
      <c r="O37" s="39">
        <f>IF(M$53,M37/M$53*100,0)</f>
        <v>272.90302519216561</v>
      </c>
      <c r="P37" s="95"/>
      <c r="Q37" s="42">
        <v>10684677</v>
      </c>
      <c r="R37" s="95"/>
      <c r="S37" s="39">
        <f>(Q37/$AP37)</f>
        <v>44.892657717274844</v>
      </c>
      <c r="T37" s="95"/>
      <c r="U37" s="39">
        <f>IF(S$53,S37/S$53*100,0)</f>
        <v>118.36490816980107</v>
      </c>
      <c r="V37" s="95"/>
      <c r="W37" s="42">
        <f>(E37+K37+Q37)</f>
        <v>50963079</v>
      </c>
      <c r="X37" s="95"/>
      <c r="Y37" s="95"/>
      <c r="Z37" s="42">
        <v>234453</v>
      </c>
      <c r="AA37" s="95"/>
      <c r="AB37" s="47">
        <f>IF($W37,Z37/$W37*100,0)</f>
        <v>0.46004481008692583</v>
      </c>
      <c r="AC37" s="95"/>
      <c r="AD37" s="42">
        <v>11284</v>
      </c>
      <c r="AE37" s="95"/>
      <c r="AF37" s="47">
        <f>IF($W37,AD37/$W37*100,0)</f>
        <v>2.2141519353648158E-2</v>
      </c>
      <c r="AG37" s="95"/>
      <c r="AH37" s="42">
        <v>552753</v>
      </c>
      <c r="AI37" s="95"/>
      <c r="AJ37" s="47">
        <f>IF($W37,AH37/$W37*100,0)</f>
        <v>1.0846146089407196</v>
      </c>
      <c r="AK37" s="95"/>
      <c r="AL37" s="42">
        <v>6551680</v>
      </c>
      <c r="AM37" s="95"/>
      <c r="AN37" s="83">
        <v>24</v>
      </c>
      <c r="AO37" s="95"/>
      <c r="AP37" s="50">
        <v>238005</v>
      </c>
      <c r="AQ37" s="95"/>
      <c r="AR37" s="50">
        <f>IF(E37,AP37,0)</f>
        <v>238005</v>
      </c>
      <c r="AS37" s="95"/>
      <c r="AT37" s="50">
        <f>IF(K37,AP37,0)</f>
        <v>238005</v>
      </c>
      <c r="AU37" s="95"/>
      <c r="AV37" s="50">
        <f>IF(Q37,AP37,0)</f>
        <v>238005</v>
      </c>
    </row>
    <row r="38" spans="1:48" ht="11.25" x14ac:dyDescent="0.25">
      <c r="A38" s="83">
        <v>25</v>
      </c>
      <c r="B38" s="95"/>
      <c r="C38" s="83" t="s">
        <v>108</v>
      </c>
      <c r="D38" s="95"/>
      <c r="E38" s="42">
        <v>0</v>
      </c>
      <c r="F38" s="95"/>
      <c r="G38" s="39">
        <v>0</v>
      </c>
      <c r="H38" s="95"/>
      <c r="I38" s="39">
        <f>IF(G$53,G38/G$53*100,0)</f>
        <v>0</v>
      </c>
      <c r="J38" s="95"/>
      <c r="K38" s="42">
        <v>0</v>
      </c>
      <c r="L38" s="95"/>
      <c r="M38" s="39">
        <v>0</v>
      </c>
      <c r="N38" s="95"/>
      <c r="O38" s="39">
        <f>IF(M$53,M38/M$53*100,0)</f>
        <v>0</v>
      </c>
      <c r="P38" s="95"/>
      <c r="Q38" s="42">
        <v>0</v>
      </c>
      <c r="R38" s="95"/>
      <c r="S38" s="39">
        <v>0</v>
      </c>
      <c r="T38" s="95"/>
      <c r="U38" s="39">
        <f>IF(S$53,S38/S$53*100,0)</f>
        <v>0</v>
      </c>
      <c r="V38" s="95"/>
      <c r="W38" s="42">
        <f>(E38+K38+Q38)</f>
        <v>0</v>
      </c>
      <c r="X38" s="95"/>
      <c r="Y38" s="95"/>
      <c r="Z38" s="42">
        <v>0</v>
      </c>
      <c r="AA38" s="95"/>
      <c r="AB38" s="47">
        <f>IF($W38,Z38/$W38*100,0)</f>
        <v>0</v>
      </c>
      <c r="AC38" s="95"/>
      <c r="AD38" s="42">
        <v>0</v>
      </c>
      <c r="AE38" s="95"/>
      <c r="AF38" s="47">
        <f>IF($W38,AD38/$W38*100,0)</f>
        <v>0</v>
      </c>
      <c r="AG38" s="95"/>
      <c r="AH38" s="42">
        <v>0</v>
      </c>
      <c r="AI38" s="95"/>
      <c r="AJ38" s="47">
        <f>IF($W38,AH38/$W38*100,0)</f>
        <v>0</v>
      </c>
      <c r="AK38" s="95"/>
      <c r="AL38" s="42">
        <v>0</v>
      </c>
      <c r="AM38" s="95"/>
      <c r="AN38" s="83">
        <v>25</v>
      </c>
      <c r="AO38" s="95"/>
      <c r="AP38" s="50">
        <v>0</v>
      </c>
      <c r="AQ38" s="95"/>
      <c r="AR38" s="50">
        <f>IF(E38,AP38,0)</f>
        <v>0</v>
      </c>
      <c r="AS38" s="95"/>
      <c r="AT38" s="50">
        <f>IF(K38,AP38,0)</f>
        <v>0</v>
      </c>
      <c r="AU38" s="95"/>
      <c r="AV38" s="50">
        <f>IF(Q38,AP38,0)</f>
        <v>0</v>
      </c>
    </row>
    <row r="39" spans="1:48" ht="11.25" x14ac:dyDescent="0.25">
      <c r="A39" s="83">
        <v>26</v>
      </c>
      <c r="B39" s="95"/>
      <c r="C39" s="83" t="s">
        <v>109</v>
      </c>
      <c r="D39" s="95"/>
      <c r="E39" s="42">
        <v>0</v>
      </c>
      <c r="F39" s="95"/>
      <c r="G39" s="39">
        <v>0</v>
      </c>
      <c r="H39" s="95"/>
      <c r="I39" s="39">
        <f>IF(G$53,G39/G$53*100,0)</f>
        <v>0</v>
      </c>
      <c r="J39" s="95"/>
      <c r="K39" s="42">
        <v>0</v>
      </c>
      <c r="L39" s="95"/>
      <c r="M39" s="39">
        <v>0</v>
      </c>
      <c r="N39" s="95"/>
      <c r="O39" s="39">
        <f>IF(M$53,M39/M$53*100,0)</f>
        <v>0</v>
      </c>
      <c r="P39" s="95"/>
      <c r="Q39" s="42">
        <v>0</v>
      </c>
      <c r="R39" s="95"/>
      <c r="S39" s="39">
        <v>0</v>
      </c>
      <c r="T39" s="95"/>
      <c r="U39" s="39">
        <f>IF(S$53,S39/S$53*100,0)</f>
        <v>0</v>
      </c>
      <c r="V39" s="95"/>
      <c r="W39" s="42">
        <f>(E39+K39+Q39)</f>
        <v>0</v>
      </c>
      <c r="X39" s="95"/>
      <c r="Y39" s="95"/>
      <c r="Z39" s="42">
        <v>0</v>
      </c>
      <c r="AA39" s="95"/>
      <c r="AB39" s="47">
        <f>IF($W39,Z39/$W39*100,0)</f>
        <v>0</v>
      </c>
      <c r="AC39" s="95"/>
      <c r="AD39" s="42">
        <v>0</v>
      </c>
      <c r="AE39" s="95"/>
      <c r="AF39" s="47">
        <f>IF($W39,AD39/$W39*100,0)</f>
        <v>0</v>
      </c>
      <c r="AG39" s="95"/>
      <c r="AH39" s="42">
        <v>0</v>
      </c>
      <c r="AI39" s="95"/>
      <c r="AJ39" s="47">
        <f>IF($W39,AH39/$W39*100,0)</f>
        <v>0</v>
      </c>
      <c r="AK39" s="95"/>
      <c r="AL39" s="42">
        <v>0</v>
      </c>
      <c r="AM39" s="95"/>
      <c r="AN39" s="83">
        <v>26</v>
      </c>
      <c r="AO39" s="95"/>
      <c r="AP39" s="50">
        <v>0</v>
      </c>
      <c r="AQ39" s="95"/>
      <c r="AR39" s="50">
        <f>IF(E39,AP39,0)</f>
        <v>0</v>
      </c>
      <c r="AS39" s="95"/>
      <c r="AT39" s="50">
        <f>IF(K39,AP39,0)</f>
        <v>0</v>
      </c>
      <c r="AU39" s="95"/>
      <c r="AV39" s="50">
        <f>IF(Q39,AP39,0)</f>
        <v>0</v>
      </c>
    </row>
    <row r="40" spans="1:48" ht="11.25" x14ac:dyDescent="0.25">
      <c r="A40" s="83">
        <v>27</v>
      </c>
      <c r="B40" s="95"/>
      <c r="C40" s="83" t="s">
        <v>110</v>
      </c>
      <c r="D40" s="95"/>
      <c r="E40" s="42">
        <v>753660</v>
      </c>
      <c r="F40" s="95"/>
      <c r="G40" s="39">
        <f>(E40/$AP40)</f>
        <v>60.486356340288921</v>
      </c>
      <c r="H40" s="95"/>
      <c r="I40" s="39">
        <f>IF(G$53,G40/G$53*100,0)</f>
        <v>51.892580204748242</v>
      </c>
      <c r="J40" s="95"/>
      <c r="K40" s="42">
        <v>0</v>
      </c>
      <c r="L40" s="95"/>
      <c r="M40" s="39">
        <f>(K40/$AP40)</f>
        <v>0</v>
      </c>
      <c r="N40" s="95"/>
      <c r="O40" s="39">
        <f>IF(M$53,M40/M$53*100,0)</f>
        <v>0</v>
      </c>
      <c r="P40" s="95"/>
      <c r="Q40" s="42">
        <v>929459</v>
      </c>
      <c r="R40" s="95"/>
      <c r="S40" s="39">
        <f>(Q40/$AP40)</f>
        <v>74.595425361155705</v>
      </c>
      <c r="T40" s="95"/>
      <c r="U40" s="39">
        <f>IF(S$53,S40/S$53*100,0)</f>
        <v>196.67983856885425</v>
      </c>
      <c r="V40" s="95"/>
      <c r="W40" s="42">
        <f>(E40+K40+Q40)</f>
        <v>1683119</v>
      </c>
      <c r="X40" s="95"/>
      <c r="Y40" s="95"/>
      <c r="Z40" s="42">
        <v>175172</v>
      </c>
      <c r="AA40" s="95"/>
      <c r="AB40" s="47">
        <f>IF($W40,Z40/$W40*100,0)</f>
        <v>10.407582589228689</v>
      </c>
      <c r="AC40" s="95"/>
      <c r="AD40" s="42">
        <v>905</v>
      </c>
      <c r="AE40" s="95"/>
      <c r="AF40" s="47">
        <f>IF($W40,AD40/$W40*100,0)</f>
        <v>5.376922249704269E-2</v>
      </c>
      <c r="AG40" s="95"/>
      <c r="AH40" s="42">
        <v>0</v>
      </c>
      <c r="AI40" s="95"/>
      <c r="AJ40" s="47">
        <f>IF($W40,AH40/$W40*100,0)</f>
        <v>0</v>
      </c>
      <c r="AK40" s="95"/>
      <c r="AL40" s="42">
        <v>232152</v>
      </c>
      <c r="AM40" s="95"/>
      <c r="AN40" s="83">
        <v>27</v>
      </c>
      <c r="AO40" s="95"/>
      <c r="AP40" s="50">
        <v>12460</v>
      </c>
      <c r="AQ40" s="95"/>
      <c r="AR40" s="50">
        <f>IF(E40,AP40,0)</f>
        <v>12460</v>
      </c>
      <c r="AS40" s="95"/>
      <c r="AT40" s="50">
        <f>IF(K40,AP40,0)</f>
        <v>0</v>
      </c>
      <c r="AU40" s="95"/>
      <c r="AV40" s="50">
        <f>IF(Q40,AP40,0)</f>
        <v>12460</v>
      </c>
    </row>
    <row r="41" spans="1:48" ht="11.25" x14ac:dyDescent="0.25">
      <c r="A41" s="83">
        <v>28</v>
      </c>
      <c r="B41" s="95"/>
      <c r="C41" s="83" t="s">
        <v>111</v>
      </c>
      <c r="D41" s="95"/>
      <c r="E41" s="42">
        <v>10756422</v>
      </c>
      <c r="F41" s="95"/>
      <c r="G41" s="39">
        <f>(E41/$AP41)</f>
        <v>109.85469029260072</v>
      </c>
      <c r="H41" s="95"/>
      <c r="I41" s="39">
        <f>IF(G$53,G41/G$53*100,0)</f>
        <v>94.246763597486861</v>
      </c>
      <c r="J41" s="95"/>
      <c r="K41" s="42">
        <v>3555761</v>
      </c>
      <c r="L41" s="95"/>
      <c r="M41" s="39">
        <f>(K41/$AP41)</f>
        <v>36.31477301741306</v>
      </c>
      <c r="N41" s="95"/>
      <c r="O41" s="39">
        <f>IF(M$53,M41/M$53*100,0)</f>
        <v>143.81980320655617</v>
      </c>
      <c r="P41" s="95"/>
      <c r="Q41" s="42">
        <v>2348283</v>
      </c>
      <c r="R41" s="95"/>
      <c r="S41" s="39">
        <f>(Q41/$AP41)</f>
        <v>23.982872899964256</v>
      </c>
      <c r="T41" s="95"/>
      <c r="U41" s="39">
        <f>IF(S$53,S41/S$53*100,0)</f>
        <v>63.233737827019475</v>
      </c>
      <c r="V41" s="95"/>
      <c r="W41" s="42">
        <f>(E41+K41+Q41)</f>
        <v>16660466</v>
      </c>
      <c r="X41" s="95"/>
      <c r="Y41" s="95"/>
      <c r="Z41" s="42">
        <v>188944</v>
      </c>
      <c r="AA41" s="95"/>
      <c r="AB41" s="47">
        <f>IF($W41,Z41/$W41*100,0)</f>
        <v>1.134085925327659</v>
      </c>
      <c r="AC41" s="95"/>
      <c r="AD41" s="42">
        <v>372702</v>
      </c>
      <c r="AE41" s="95"/>
      <c r="AF41" s="47">
        <f>IF($W41,AD41/$W41*100,0)</f>
        <v>2.2370442699501925</v>
      </c>
      <c r="AG41" s="95"/>
      <c r="AH41" s="42">
        <v>0</v>
      </c>
      <c r="AI41" s="95"/>
      <c r="AJ41" s="47">
        <f>IF($W41,AH41/$W41*100,0)</f>
        <v>0</v>
      </c>
      <c r="AK41" s="95"/>
      <c r="AL41" s="42">
        <v>1944128</v>
      </c>
      <c r="AM41" s="95"/>
      <c r="AN41" s="83">
        <v>28</v>
      </c>
      <c r="AO41" s="95"/>
      <c r="AP41" s="50">
        <v>97915</v>
      </c>
      <c r="AQ41" s="95"/>
      <c r="AR41" s="50">
        <f>IF(E41,AP41,0)</f>
        <v>97915</v>
      </c>
      <c r="AS41" s="95"/>
      <c r="AT41" s="50">
        <f>IF(K41,AP41,0)</f>
        <v>97915</v>
      </c>
      <c r="AU41" s="95"/>
      <c r="AV41" s="50">
        <f>IF(Q41,AP41,0)</f>
        <v>97915</v>
      </c>
    </row>
    <row r="42" spans="1:48" ht="11.25" x14ac:dyDescent="0.25">
      <c r="A42" s="83">
        <v>29</v>
      </c>
      <c r="B42" s="95"/>
      <c r="C42" s="83" t="s">
        <v>112</v>
      </c>
      <c r="D42" s="95"/>
      <c r="E42" s="42">
        <v>1574140</v>
      </c>
      <c r="F42" s="95"/>
      <c r="G42" s="39">
        <f>(E42/$AP42)</f>
        <v>89.419450124971604</v>
      </c>
      <c r="H42" s="95"/>
      <c r="I42" s="39">
        <f>IF(G$53,G42/G$53*100,0)</f>
        <v>76.714919995665412</v>
      </c>
      <c r="J42" s="95"/>
      <c r="K42" s="42">
        <v>57881</v>
      </c>
      <c r="L42" s="95"/>
      <c r="M42" s="39">
        <f>(K42/$AP42)</f>
        <v>3.2879459213815041</v>
      </c>
      <c r="N42" s="95"/>
      <c r="O42" s="39">
        <f>IF(M$53,M42/M$53*100,0)</f>
        <v>13.021470219300099</v>
      </c>
      <c r="P42" s="95"/>
      <c r="Q42" s="42">
        <v>927689</v>
      </c>
      <c r="R42" s="95"/>
      <c r="S42" s="39">
        <f>(Q42/$AP42)</f>
        <v>52.697625539650076</v>
      </c>
      <c r="T42" s="95"/>
      <c r="U42" s="39">
        <f>IF(S$53,S42/S$53*100,0)</f>
        <v>138.94364746792468</v>
      </c>
      <c r="V42" s="95"/>
      <c r="W42" s="42">
        <f>(E42+K42+Q42)</f>
        <v>2559710</v>
      </c>
      <c r="X42" s="95"/>
      <c r="Y42" s="95"/>
      <c r="Z42" s="42">
        <v>202115</v>
      </c>
      <c r="AA42" s="95"/>
      <c r="AB42" s="47">
        <f>IF($W42,Z42/$W42*100,0)</f>
        <v>7.8960116575705843</v>
      </c>
      <c r="AC42" s="95"/>
      <c r="AD42" s="42">
        <v>0</v>
      </c>
      <c r="AE42" s="95"/>
      <c r="AF42" s="47">
        <f>IF($W42,AD42/$W42*100,0)</f>
        <v>0</v>
      </c>
      <c r="AG42" s="95"/>
      <c r="AH42" s="42">
        <v>0</v>
      </c>
      <c r="AI42" s="95"/>
      <c r="AJ42" s="47">
        <f>IF($W42,AH42/$W42*100,0)</f>
        <v>0</v>
      </c>
      <c r="AK42" s="95"/>
      <c r="AL42" s="42">
        <v>73704</v>
      </c>
      <c r="AM42" s="95"/>
      <c r="AN42" s="83">
        <v>29</v>
      </c>
      <c r="AO42" s="95"/>
      <c r="AP42" s="50">
        <v>17604</v>
      </c>
      <c r="AQ42" s="95"/>
      <c r="AR42" s="50">
        <f>IF(E42,AP42,0)</f>
        <v>17604</v>
      </c>
      <c r="AS42" s="95"/>
      <c r="AT42" s="50">
        <f>IF(K42,AP42,0)</f>
        <v>17604</v>
      </c>
      <c r="AU42" s="95"/>
      <c r="AV42" s="50">
        <f>IF(Q42,AP42,0)</f>
        <v>17604</v>
      </c>
    </row>
    <row r="43" spans="1:48" ht="11.25" x14ac:dyDescent="0.25">
      <c r="A43" s="83">
        <v>30</v>
      </c>
      <c r="B43" s="95"/>
      <c r="C43" s="83" t="s">
        <v>113</v>
      </c>
      <c r="D43" s="95"/>
      <c r="E43" s="42">
        <v>29128532</v>
      </c>
      <c r="F43" s="95"/>
      <c r="G43" s="39">
        <f>(E43/$AP43)</f>
        <v>128.54036450289044</v>
      </c>
      <c r="H43" s="95"/>
      <c r="I43" s="39">
        <f>IF(G$53,G43/G$53*100,0)</f>
        <v>110.27761594676929</v>
      </c>
      <c r="J43" s="95"/>
      <c r="K43" s="42">
        <v>11767373</v>
      </c>
      <c r="L43" s="95"/>
      <c r="M43" s="39">
        <f>(K43/$AP43)</f>
        <v>51.927862848064954</v>
      </c>
      <c r="N43" s="95"/>
      <c r="O43" s="39">
        <f>IF(M$53,M43/M$53*100,0)</f>
        <v>205.65335799193036</v>
      </c>
      <c r="P43" s="95"/>
      <c r="Q43" s="42">
        <v>6833603</v>
      </c>
      <c r="R43" s="95"/>
      <c r="S43" s="39">
        <f>(Q43/$AP43)</f>
        <v>30.155787476280835</v>
      </c>
      <c r="T43" s="95"/>
      <c r="U43" s="39">
        <f>IF(S$53,S43/S$53*100,0)</f>
        <v>79.509371841990685</v>
      </c>
      <c r="V43" s="95"/>
      <c r="W43" s="42">
        <f>(E43+K43+Q43)</f>
        <v>47729508</v>
      </c>
      <c r="X43" s="95"/>
      <c r="Y43" s="95"/>
      <c r="Z43" s="42">
        <v>208984</v>
      </c>
      <c r="AA43" s="95"/>
      <c r="AB43" s="47">
        <f>IF($W43,Z43/$W43*100,0)</f>
        <v>0.43785073166897093</v>
      </c>
      <c r="AC43" s="95"/>
      <c r="AD43" s="42">
        <v>278033</v>
      </c>
      <c r="AE43" s="95"/>
      <c r="AF43" s="47">
        <f>IF($W43,AD43/$W43*100,0)</f>
        <v>0.58251805151647484</v>
      </c>
      <c r="AG43" s="95"/>
      <c r="AH43" s="42">
        <v>22500</v>
      </c>
      <c r="AI43" s="95"/>
      <c r="AJ43" s="47">
        <f>IF($W43,AH43/$W43*100,0)</f>
        <v>4.7140649344217002E-2</v>
      </c>
      <c r="AK43" s="95"/>
      <c r="AL43" s="42">
        <v>2658121</v>
      </c>
      <c r="AM43" s="95"/>
      <c r="AN43" s="83">
        <v>30</v>
      </c>
      <c r="AO43" s="95"/>
      <c r="AP43" s="50">
        <v>226610</v>
      </c>
      <c r="AQ43" s="95"/>
      <c r="AR43" s="50">
        <f>IF(E43,AP43,0)</f>
        <v>226610</v>
      </c>
      <c r="AS43" s="95"/>
      <c r="AT43" s="50">
        <f>IF(K43,AP43,0)</f>
        <v>226610</v>
      </c>
      <c r="AU43" s="95"/>
      <c r="AV43" s="50">
        <f>IF(Q43,AP43,0)</f>
        <v>226610</v>
      </c>
    </row>
    <row r="44" spans="1:48" ht="11.25" x14ac:dyDescent="0.25">
      <c r="A44" s="83">
        <v>31</v>
      </c>
      <c r="B44" s="95"/>
      <c r="C44" s="83" t="s">
        <v>114</v>
      </c>
      <c r="D44" s="95"/>
      <c r="E44" s="42">
        <v>8761892</v>
      </c>
      <c r="F44" s="95"/>
      <c r="G44" s="39">
        <f>(E44/$AP44)</f>
        <v>87.609282978872329</v>
      </c>
      <c r="H44" s="95"/>
      <c r="I44" s="39">
        <f>IF(G$53,G44/G$53*100,0)</f>
        <v>75.161937645654206</v>
      </c>
      <c r="J44" s="95"/>
      <c r="K44" s="42">
        <v>328000</v>
      </c>
      <c r="L44" s="95"/>
      <c r="M44" s="39">
        <f>(K44/$AP44)</f>
        <v>3.2796392396836347</v>
      </c>
      <c r="N44" s="95"/>
      <c r="O44" s="39">
        <f>IF(M$53,M44/M$53*100,0)</f>
        <v>12.988572717049038</v>
      </c>
      <c r="P44" s="95"/>
      <c r="Q44" s="42">
        <v>4216808</v>
      </c>
      <c r="R44" s="95"/>
      <c r="S44" s="39">
        <f>(Q44/$AP44)</f>
        <v>42.163442021377648</v>
      </c>
      <c r="T44" s="95"/>
      <c r="U44" s="39">
        <f>IF(S$53,S44/S$53*100,0)</f>
        <v>111.16900171991087</v>
      </c>
      <c r="V44" s="95"/>
      <c r="W44" s="42">
        <f>(E44+K44+Q44)</f>
        <v>13306700</v>
      </c>
      <c r="X44" s="95"/>
      <c r="Y44" s="95"/>
      <c r="Z44" s="42">
        <v>183788</v>
      </c>
      <c r="AA44" s="95"/>
      <c r="AB44" s="47">
        <f>IF($W44,Z44/$W44*100,0)</f>
        <v>1.3811688848474828</v>
      </c>
      <c r="AC44" s="95"/>
      <c r="AD44" s="42">
        <v>23445</v>
      </c>
      <c r="AE44" s="95"/>
      <c r="AF44" s="47">
        <f>IF($W44,AD44/$W44*100,0)</f>
        <v>0.17618943840321041</v>
      </c>
      <c r="AG44" s="95"/>
      <c r="AH44" s="42">
        <v>-10000</v>
      </c>
      <c r="AI44" s="95"/>
      <c r="AJ44" s="47">
        <f>IF($W44,AH44/$W44*100,0)</f>
        <v>-7.5150112349417958E-2</v>
      </c>
      <c r="AK44" s="95"/>
      <c r="AL44" s="42">
        <v>592546</v>
      </c>
      <c r="AM44" s="95"/>
      <c r="AN44" s="83">
        <v>31</v>
      </c>
      <c r="AO44" s="95"/>
      <c r="AP44" s="50">
        <v>100011</v>
      </c>
      <c r="AQ44" s="95"/>
      <c r="AR44" s="50">
        <f>IF(E44,AP44,0)</f>
        <v>100011</v>
      </c>
      <c r="AS44" s="95"/>
      <c r="AT44" s="50">
        <f>IF(K44,AP44,0)</f>
        <v>100011</v>
      </c>
      <c r="AU44" s="95"/>
      <c r="AV44" s="50">
        <f>IF(Q44,AP44,0)</f>
        <v>100011</v>
      </c>
    </row>
    <row r="45" spans="1:48" ht="11.25" x14ac:dyDescent="0.25">
      <c r="A45" s="83">
        <v>32</v>
      </c>
      <c r="B45" s="95"/>
      <c r="C45" s="83" t="s">
        <v>115</v>
      </c>
      <c r="D45" s="95"/>
      <c r="E45" s="42">
        <v>5446125</v>
      </c>
      <c r="F45" s="95"/>
      <c r="G45" s="39">
        <f>(E45/$AP45)</f>
        <v>214.8711828296378</v>
      </c>
      <c r="H45" s="95"/>
      <c r="I45" s="39">
        <f>IF(G$53,G45/G$53*100,0)</f>
        <v>184.34273054813076</v>
      </c>
      <c r="J45" s="95"/>
      <c r="K45" s="42">
        <v>751985</v>
      </c>
      <c r="L45" s="95"/>
      <c r="M45" s="39">
        <f>(K45/$AP45)</f>
        <v>29.668784029038111</v>
      </c>
      <c r="N45" s="95"/>
      <c r="O45" s="39">
        <f>IF(M$53,M45/M$53*100,0)</f>
        <v>117.49925239483272</v>
      </c>
      <c r="P45" s="95"/>
      <c r="Q45" s="42">
        <v>1426274</v>
      </c>
      <c r="R45" s="95"/>
      <c r="S45" s="39">
        <f>(Q45/$AP45)</f>
        <v>56.272153396985715</v>
      </c>
      <c r="T45" s="95"/>
      <c r="U45" s="39">
        <f>IF(S$53,S45/S$53*100,0)</f>
        <v>148.36832141457586</v>
      </c>
      <c r="V45" s="95"/>
      <c r="W45" s="42">
        <f>(E45+K45+Q45)</f>
        <v>7624384</v>
      </c>
      <c r="X45" s="95"/>
      <c r="Y45" s="95"/>
      <c r="Z45" s="42">
        <v>188330</v>
      </c>
      <c r="AA45" s="95"/>
      <c r="AB45" s="47">
        <f>IF($W45,Z45/$W45*100,0)</f>
        <v>2.4701011911257358</v>
      </c>
      <c r="AC45" s="95"/>
      <c r="AD45" s="42">
        <v>0</v>
      </c>
      <c r="AE45" s="95"/>
      <c r="AF45" s="47">
        <f>IF($W45,AD45/$W45*100,0)</f>
        <v>0</v>
      </c>
      <c r="AG45" s="95"/>
      <c r="AH45" s="42">
        <v>0</v>
      </c>
      <c r="AI45" s="95"/>
      <c r="AJ45" s="47">
        <f>IF($W45,AH45/$W45*100,0)</f>
        <v>0</v>
      </c>
      <c r="AK45" s="95"/>
      <c r="AL45" s="42">
        <v>523441</v>
      </c>
      <c r="AM45" s="95"/>
      <c r="AN45" s="83">
        <v>32</v>
      </c>
      <c r="AO45" s="95"/>
      <c r="AP45" s="50">
        <v>25346</v>
      </c>
      <c r="AQ45" s="95"/>
      <c r="AR45" s="50">
        <f>IF(E45,AP45,0)</f>
        <v>25346</v>
      </c>
      <c r="AS45" s="95"/>
      <c r="AT45" s="50">
        <f>IF(K45,AP45,0)</f>
        <v>25346</v>
      </c>
      <c r="AU45" s="95"/>
      <c r="AV45" s="50">
        <f>IF(Q45,AP45,0)</f>
        <v>25346</v>
      </c>
    </row>
    <row r="46" spans="1:48" ht="11.25" x14ac:dyDescent="0.25">
      <c r="A46" s="83">
        <v>33</v>
      </c>
      <c r="B46" s="95"/>
      <c r="C46" s="83" t="s">
        <v>116</v>
      </c>
      <c r="D46" s="95"/>
      <c r="E46" s="42">
        <v>2851718</v>
      </c>
      <c r="F46" s="95"/>
      <c r="G46" s="39">
        <f>(E46/$AP46)</f>
        <v>110.74633009708738</v>
      </c>
      <c r="H46" s="95"/>
      <c r="I46" s="39">
        <f>IF(G$53,G46/G$53*100,0)</f>
        <v>95.011721066701298</v>
      </c>
      <c r="J46" s="95"/>
      <c r="K46" s="42">
        <v>15500</v>
      </c>
      <c r="L46" s="95"/>
      <c r="M46" s="39">
        <f>(K46/$AP46)</f>
        <v>0.60194174757281549</v>
      </c>
      <c r="N46" s="95"/>
      <c r="O46" s="39">
        <f>IF(M$53,M46/M$53*100,0)</f>
        <v>2.383909810925203</v>
      </c>
      <c r="P46" s="95"/>
      <c r="Q46" s="42">
        <v>1169052</v>
      </c>
      <c r="R46" s="95"/>
      <c r="S46" s="39">
        <f>(Q46/$AP46)</f>
        <v>45.400077669902913</v>
      </c>
      <c r="T46" s="95"/>
      <c r="U46" s="39">
        <f>IF(S$53,S46/S$53*100,0)</f>
        <v>119.70278209285097</v>
      </c>
      <c r="V46" s="95"/>
      <c r="W46" s="42">
        <f>(E46+K46+Q46)</f>
        <v>4036270</v>
      </c>
      <c r="X46" s="95"/>
      <c r="Y46" s="95"/>
      <c r="Z46" s="42">
        <v>173503</v>
      </c>
      <c r="AA46" s="95"/>
      <c r="AB46" s="47">
        <f>IF($W46,Z46/$W46*100,0)</f>
        <v>4.2985974674637726</v>
      </c>
      <c r="AC46" s="95"/>
      <c r="AD46" s="42">
        <v>21309</v>
      </c>
      <c r="AE46" s="95"/>
      <c r="AF46" s="47">
        <f>IF($W46,AD46/$W46*100,0)</f>
        <v>0.52793792288424712</v>
      </c>
      <c r="AG46" s="95"/>
      <c r="AH46" s="42">
        <v>0</v>
      </c>
      <c r="AI46" s="95"/>
      <c r="AJ46" s="47">
        <f>IF($W46,AH46/$W46*100,0)</f>
        <v>0</v>
      </c>
      <c r="AK46" s="95"/>
      <c r="AL46" s="42">
        <v>613770</v>
      </c>
      <c r="AM46" s="95"/>
      <c r="AN46" s="83">
        <v>33</v>
      </c>
      <c r="AO46" s="95"/>
      <c r="AP46" s="50">
        <v>25750</v>
      </c>
      <c r="AQ46" s="95"/>
      <c r="AR46" s="50">
        <f>IF(E46,AP46,0)</f>
        <v>25750</v>
      </c>
      <c r="AS46" s="95"/>
      <c r="AT46" s="50">
        <f>IF(K46,AP46,0)</f>
        <v>25750</v>
      </c>
      <c r="AU46" s="95"/>
      <c r="AV46" s="50">
        <f>IF(Q46,AP46,0)</f>
        <v>25750</v>
      </c>
    </row>
    <row r="47" spans="1:48" ht="11.25" x14ac:dyDescent="0.25">
      <c r="A47" s="83">
        <v>34</v>
      </c>
      <c r="B47" s="95"/>
      <c r="C47" s="83" t="s">
        <v>117</v>
      </c>
      <c r="D47" s="95"/>
      <c r="E47" s="42">
        <v>8032901</v>
      </c>
      <c r="F47" s="95"/>
      <c r="G47" s="39">
        <f>(E47/$AP47)</f>
        <v>85.162853568550958</v>
      </c>
      <c r="H47" s="95"/>
      <c r="I47" s="39">
        <f>IF(G$53,G47/G$53*100,0)</f>
        <v>73.063091855106961</v>
      </c>
      <c r="J47" s="95"/>
      <c r="K47" s="42">
        <v>489328</v>
      </c>
      <c r="L47" s="95"/>
      <c r="M47" s="39">
        <f>(K47/$AP47)</f>
        <v>5.1877358890632292</v>
      </c>
      <c r="N47" s="95"/>
      <c r="O47" s="39">
        <f>IF(M$53,M47/M$53*100,0)</f>
        <v>20.545334382095827</v>
      </c>
      <c r="P47" s="95"/>
      <c r="Q47" s="42">
        <v>3565584</v>
      </c>
      <c r="R47" s="95"/>
      <c r="S47" s="39">
        <f>(Q47/$AP47)</f>
        <v>37.801450320173018</v>
      </c>
      <c r="T47" s="95"/>
      <c r="U47" s="39">
        <f>IF(S$53,S47/S$53*100,0)</f>
        <v>99.668084344911165</v>
      </c>
      <c r="V47" s="95"/>
      <c r="W47" s="42">
        <f>(E47+K47+Q47)</f>
        <v>12087813</v>
      </c>
      <c r="X47" s="95"/>
      <c r="Y47" s="95"/>
      <c r="Z47" s="42">
        <v>242072</v>
      </c>
      <c r="AA47" s="95"/>
      <c r="AB47" s="47">
        <f>IF($W47,Z47/$W47*100,0)</f>
        <v>2.0026120523207962</v>
      </c>
      <c r="AC47" s="95"/>
      <c r="AD47" s="42">
        <v>0</v>
      </c>
      <c r="AE47" s="95"/>
      <c r="AF47" s="47">
        <f>IF($W47,AD47/$W47*100,0)</f>
        <v>0</v>
      </c>
      <c r="AG47" s="95"/>
      <c r="AH47" s="42">
        <v>100189</v>
      </c>
      <c r="AI47" s="95"/>
      <c r="AJ47" s="47">
        <f>IF($W47,AH47/$W47*100,0)</f>
        <v>0.82884306697994081</v>
      </c>
      <c r="AK47" s="95"/>
      <c r="AL47" s="42">
        <v>759551</v>
      </c>
      <c r="AM47" s="95"/>
      <c r="AN47" s="83">
        <v>34</v>
      </c>
      <c r="AO47" s="95"/>
      <c r="AP47" s="50">
        <v>94324</v>
      </c>
      <c r="AQ47" s="95"/>
      <c r="AR47" s="50">
        <f>IF(E47,AP47,0)</f>
        <v>94324</v>
      </c>
      <c r="AS47" s="95"/>
      <c r="AT47" s="50">
        <f>IF(K47,AP47,0)</f>
        <v>94324</v>
      </c>
      <c r="AU47" s="95"/>
      <c r="AV47" s="50">
        <f>IF(Q47,AP47,0)</f>
        <v>94324</v>
      </c>
    </row>
    <row r="48" spans="1:48" ht="11.25" x14ac:dyDescent="0.25">
      <c r="A48" s="83">
        <v>35</v>
      </c>
      <c r="B48" s="95"/>
      <c r="C48" s="83" t="s">
        <v>118</v>
      </c>
      <c r="D48" s="95"/>
      <c r="E48" s="42">
        <v>47684946</v>
      </c>
      <c r="F48" s="95"/>
      <c r="G48" s="39">
        <f>(E48/$AP48)</f>
        <v>103.78250157790498</v>
      </c>
      <c r="H48" s="95"/>
      <c r="I48" s="39">
        <f>IF(G$53,G48/G$53*100,0)</f>
        <v>89.037298869226618</v>
      </c>
      <c r="J48" s="95"/>
      <c r="K48" s="42">
        <v>14867853</v>
      </c>
      <c r="L48" s="95"/>
      <c r="M48" s="39">
        <f>(K48/$AP48)</f>
        <v>32.358702418003354</v>
      </c>
      <c r="N48" s="95"/>
      <c r="O48" s="39">
        <f>IF(M$53,M48/M$53*100,0)</f>
        <v>128.15231452899985</v>
      </c>
      <c r="P48" s="95"/>
      <c r="Q48" s="42">
        <v>17976360</v>
      </c>
      <c r="R48" s="95"/>
      <c r="S48" s="39">
        <f>(Q48/$AP48)</f>
        <v>39.124121270159094</v>
      </c>
      <c r="T48" s="95"/>
      <c r="U48" s="39">
        <f>IF(S$53,S48/S$53*100,0)</f>
        <v>103.15546587887907</v>
      </c>
      <c r="V48" s="95"/>
      <c r="W48" s="42">
        <f>(E48+K48+Q48)</f>
        <v>80529159</v>
      </c>
      <c r="X48" s="95"/>
      <c r="Y48" s="95"/>
      <c r="Z48" s="42">
        <v>273708</v>
      </c>
      <c r="AA48" s="95"/>
      <c r="AB48" s="47">
        <f>IF($W48,Z48/$W48*100,0)</f>
        <v>0.33988682285878585</v>
      </c>
      <c r="AC48" s="95"/>
      <c r="AD48" s="42">
        <v>0</v>
      </c>
      <c r="AE48" s="95"/>
      <c r="AF48" s="47">
        <f>IF($W48,AD48/$W48*100,0)</f>
        <v>0</v>
      </c>
      <c r="AG48" s="95"/>
      <c r="AH48" s="42">
        <v>0</v>
      </c>
      <c r="AI48" s="95"/>
      <c r="AJ48" s="47">
        <f>IF($W48,AH48/$W48*100,0)</f>
        <v>0</v>
      </c>
      <c r="AK48" s="95"/>
      <c r="AL48" s="42">
        <v>23259456</v>
      </c>
      <c r="AM48" s="95"/>
      <c r="AN48" s="83">
        <v>35</v>
      </c>
      <c r="AO48" s="95"/>
      <c r="AP48" s="50">
        <v>459470</v>
      </c>
      <c r="AQ48" s="95"/>
      <c r="AR48" s="50">
        <f>IF(E48,AP48,0)</f>
        <v>459470</v>
      </c>
      <c r="AS48" s="95"/>
      <c r="AT48" s="50">
        <f>IF(K48,AP48,0)</f>
        <v>459470</v>
      </c>
      <c r="AU48" s="95"/>
      <c r="AV48" s="50">
        <f>IF(Q48,AP48,0)</f>
        <v>459470</v>
      </c>
    </row>
    <row r="49" spans="1:48" ht="11.25" x14ac:dyDescent="0.25">
      <c r="A49" s="83">
        <v>36</v>
      </c>
      <c r="B49" s="95"/>
      <c r="C49" s="83" t="s">
        <v>119</v>
      </c>
      <c r="D49" s="95"/>
      <c r="E49" s="42">
        <v>2556004</v>
      </c>
      <c r="F49" s="95"/>
      <c r="G49" s="39">
        <f>(E49/$AP49)</f>
        <v>115.15606415570373</v>
      </c>
      <c r="H49" s="95"/>
      <c r="I49" s="39">
        <f>IF(G$53,G49/G$53*100,0)</f>
        <v>98.794929250559733</v>
      </c>
      <c r="J49" s="95"/>
      <c r="K49" s="42">
        <v>10982</v>
      </c>
      <c r="L49" s="95"/>
      <c r="M49" s="39">
        <f>(K49/$AP49)</f>
        <v>0.49477383312308526</v>
      </c>
      <c r="N49" s="95"/>
      <c r="O49" s="39">
        <f>IF(M$53,M49/M$53*100,0)</f>
        <v>1.9594856142263355</v>
      </c>
      <c r="P49" s="95"/>
      <c r="Q49" s="42">
        <v>782979</v>
      </c>
      <c r="R49" s="95"/>
      <c r="S49" s="39">
        <f>(Q49/$AP49)</f>
        <v>35.275680302757252</v>
      </c>
      <c r="T49" s="95"/>
      <c r="U49" s="39">
        <f>IF(S$53,S49/S$53*100,0)</f>
        <v>93.008586971147707</v>
      </c>
      <c r="V49" s="95"/>
      <c r="W49" s="42">
        <f>(E49+K49+Q49)</f>
        <v>3349965</v>
      </c>
      <c r="X49" s="95"/>
      <c r="Y49" s="95"/>
      <c r="Z49" s="42">
        <v>172916</v>
      </c>
      <c r="AA49" s="95"/>
      <c r="AB49" s="47">
        <f>IF($W49,Z49/$W49*100,0)</f>
        <v>5.1617255702671523</v>
      </c>
      <c r="AC49" s="95"/>
      <c r="AD49" s="42">
        <v>168374</v>
      </c>
      <c r="AE49" s="95"/>
      <c r="AF49" s="47">
        <f>IF($W49,AD49/$W49*100,0)</f>
        <v>5.0261420641708199</v>
      </c>
      <c r="AG49" s="95"/>
      <c r="AH49" s="42">
        <v>0</v>
      </c>
      <c r="AI49" s="95"/>
      <c r="AJ49" s="47">
        <f>IF($W49,AH49/$W49*100,0)</f>
        <v>0</v>
      </c>
      <c r="AK49" s="95"/>
      <c r="AL49" s="42">
        <v>54279</v>
      </c>
      <c r="AM49" s="95"/>
      <c r="AN49" s="83">
        <v>36</v>
      </c>
      <c r="AO49" s="95"/>
      <c r="AP49" s="50">
        <v>22196</v>
      </c>
      <c r="AQ49" s="95"/>
      <c r="AR49" s="50">
        <f>IF(E49,AP49,0)</f>
        <v>22196</v>
      </c>
      <c r="AS49" s="95"/>
      <c r="AT49" s="50">
        <f>IF(K49,AP49,0)</f>
        <v>22196</v>
      </c>
      <c r="AU49" s="95"/>
      <c r="AV49" s="50">
        <f>IF(Q49,AP49,0)</f>
        <v>22196</v>
      </c>
    </row>
    <row r="50" spans="1:48" ht="11.25" x14ac:dyDescent="0.25">
      <c r="A50" s="83">
        <v>37</v>
      </c>
      <c r="B50" s="95"/>
      <c r="C50" s="83" t="s">
        <v>120</v>
      </c>
      <c r="D50" s="95"/>
      <c r="E50" s="42">
        <v>1223059</v>
      </c>
      <c r="F50" s="95"/>
      <c r="G50" s="39">
        <f>(E50/$AP50)</f>
        <v>76.360054941624526</v>
      </c>
      <c r="H50" s="95"/>
      <c r="I50" s="39">
        <f>IF(G$53,G50/G$53*100,0)</f>
        <v>65.51097661106536</v>
      </c>
      <c r="J50" s="95"/>
      <c r="K50" s="42">
        <v>0</v>
      </c>
      <c r="L50" s="95"/>
      <c r="M50" s="39">
        <f>(K50/$AP50)</f>
        <v>0</v>
      </c>
      <c r="N50" s="95"/>
      <c r="O50" s="39">
        <f>IF(M$53,M50/M$53*100,0)</f>
        <v>0</v>
      </c>
      <c r="P50" s="95"/>
      <c r="Q50" s="42">
        <v>973103</v>
      </c>
      <c r="R50" s="95"/>
      <c r="S50" s="39">
        <f>(Q50/$AP50)</f>
        <v>60.754385964912281</v>
      </c>
      <c r="T50" s="95"/>
      <c r="U50" s="39">
        <f>IF(S$53,S50/S$53*100,0)</f>
        <v>160.18626834121031</v>
      </c>
      <c r="V50" s="95"/>
      <c r="W50" s="42">
        <f>(E50+K50+Q50)</f>
        <v>2196162</v>
      </c>
      <c r="X50" s="95"/>
      <c r="Y50" s="95"/>
      <c r="Z50" s="42">
        <v>47480</v>
      </c>
      <c r="AA50" s="95"/>
      <c r="AB50" s="47">
        <f>IF($W50,Z50/$W50*100,0)</f>
        <v>2.1619534442358987</v>
      </c>
      <c r="AC50" s="95"/>
      <c r="AD50" s="42">
        <v>624694</v>
      </c>
      <c r="AE50" s="95"/>
      <c r="AF50" s="47">
        <f>IF($W50,AD50/$W50*100,0)</f>
        <v>28.444805073578362</v>
      </c>
      <c r="AG50" s="95"/>
      <c r="AH50" s="42">
        <v>0</v>
      </c>
      <c r="AI50" s="95"/>
      <c r="AJ50" s="47">
        <f>IF($W50,AH50/$W50*100,0)</f>
        <v>0</v>
      </c>
      <c r="AK50" s="95"/>
      <c r="AL50" s="42">
        <v>404271</v>
      </c>
      <c r="AM50" s="95"/>
      <c r="AN50" s="83">
        <v>37</v>
      </c>
      <c r="AO50" s="95"/>
      <c r="AP50" s="50">
        <v>16017</v>
      </c>
      <c r="AQ50" s="95"/>
      <c r="AR50" s="50">
        <f>IF(E50,AP50,0)</f>
        <v>16017</v>
      </c>
      <c r="AS50" s="95"/>
      <c r="AT50" s="50">
        <f>IF(K50,AP50,0)</f>
        <v>0</v>
      </c>
      <c r="AU50" s="95"/>
      <c r="AV50" s="50">
        <f>IF(Q50,AP50,0)</f>
        <v>16017</v>
      </c>
    </row>
    <row r="51" spans="1:48" ht="11.25" x14ac:dyDescent="0.25">
      <c r="A51" s="97">
        <v>38</v>
      </c>
      <c r="B51" s="95"/>
      <c r="C51" s="83" t="s">
        <v>121</v>
      </c>
      <c r="D51" s="95"/>
      <c r="E51" s="43">
        <v>3488636</v>
      </c>
      <c r="F51" s="95"/>
      <c r="G51" s="39">
        <f>(E51/$AP51)</f>
        <v>124.0624466571835</v>
      </c>
      <c r="H51" s="95"/>
      <c r="I51" s="39">
        <f>IF(G$53,G51/G$53*100,0)</f>
        <v>106.43591138696193</v>
      </c>
      <c r="J51" s="95"/>
      <c r="K51" s="43">
        <v>0</v>
      </c>
      <c r="L51" s="95"/>
      <c r="M51" s="39">
        <f>(K51/$AP51)</f>
        <v>0</v>
      </c>
      <c r="N51" s="95"/>
      <c r="O51" s="39">
        <f>IF(M$53,M51/M$53*100,0)</f>
        <v>0</v>
      </c>
      <c r="P51" s="95"/>
      <c r="Q51" s="43">
        <v>627790</v>
      </c>
      <c r="R51" s="95"/>
      <c r="S51" s="39">
        <f>(Q51/$AP51)</f>
        <v>22.325391180654339</v>
      </c>
      <c r="T51" s="95"/>
      <c r="U51" s="39">
        <f>IF(S$53,S51/S$53*100,0)</f>
        <v>58.863587306308631</v>
      </c>
      <c r="V51" s="95"/>
      <c r="W51" s="43">
        <f>(E51+K51+Q51)</f>
        <v>4116426</v>
      </c>
      <c r="X51" s="95"/>
      <c r="Y51" s="95"/>
      <c r="Z51" s="43">
        <v>98061</v>
      </c>
      <c r="AA51" s="95"/>
      <c r="AB51" s="47">
        <f>IF($W51,Z51/$W51*100,0)</f>
        <v>2.3821878493625293</v>
      </c>
      <c r="AC51" s="95"/>
      <c r="AD51" s="43">
        <v>9004</v>
      </c>
      <c r="AE51" s="95"/>
      <c r="AF51" s="47">
        <f>IF($W51,AD51/$W51*100,0)</f>
        <v>0.218733435266418</v>
      </c>
      <c r="AG51" s="95"/>
      <c r="AH51" s="43">
        <v>0</v>
      </c>
      <c r="AI51" s="95"/>
      <c r="AJ51" s="47">
        <f>IF($W51,AH51/$W51*100,0)</f>
        <v>0</v>
      </c>
      <c r="AK51" s="95"/>
      <c r="AL51" s="43">
        <v>456904</v>
      </c>
      <c r="AM51" s="95"/>
      <c r="AN51" s="97">
        <v>38</v>
      </c>
      <c r="AO51" s="95"/>
      <c r="AP51" s="53">
        <v>28120</v>
      </c>
      <c r="AQ51" s="95"/>
      <c r="AR51" s="53">
        <f>IF(E51,AP51,0)</f>
        <v>28120</v>
      </c>
      <c r="AS51" s="95"/>
      <c r="AT51" s="53">
        <f>IF(K51,AP51,0)</f>
        <v>0</v>
      </c>
      <c r="AU51" s="95"/>
      <c r="AV51" s="53">
        <f>IF(Q51,AP51,0)</f>
        <v>28120</v>
      </c>
    </row>
    <row r="52" spans="1:48" ht="8.85" customHeight="1" x14ac:dyDescent="0.25">
      <c r="A52" s="95"/>
      <c r="B52" s="95"/>
      <c r="D52" s="95"/>
      <c r="E52" s="95"/>
      <c r="F52" s="95"/>
      <c r="G52" s="95"/>
      <c r="H52" s="95"/>
      <c r="I52" s="95"/>
      <c r="J52" s="95"/>
      <c r="K52" s="95"/>
      <c r="L52" s="95"/>
      <c r="M52" s="95"/>
      <c r="N52" s="95"/>
      <c r="O52" s="95"/>
      <c r="P52" s="95"/>
      <c r="Q52" s="95"/>
      <c r="R52" s="95"/>
      <c r="S52" s="95"/>
      <c r="T52" s="95"/>
      <c r="U52" s="95"/>
      <c r="V52" s="95"/>
      <c r="X52" s="95"/>
      <c r="Y52" s="95"/>
      <c r="Z52" s="95"/>
      <c r="AA52" s="95"/>
      <c r="AB52" s="95"/>
      <c r="AC52" s="95"/>
      <c r="AD52" s="95"/>
      <c r="AE52" s="95"/>
      <c r="AF52" s="95"/>
      <c r="AG52" s="95"/>
      <c r="AH52" s="95"/>
      <c r="AI52" s="95"/>
      <c r="AJ52" s="95"/>
      <c r="AK52" s="95"/>
      <c r="AL52" s="95"/>
      <c r="AM52" s="95"/>
      <c r="AN52" s="95"/>
      <c r="AO52" s="95"/>
      <c r="AP52" s="50"/>
      <c r="AQ52" s="95"/>
      <c r="AR52" s="95"/>
      <c r="AS52" s="95"/>
      <c r="AT52" s="95"/>
      <c r="AU52" s="95"/>
      <c r="AV52" s="95"/>
    </row>
    <row r="53" spans="1:48" ht="8.85" customHeight="1" x14ac:dyDescent="0.25">
      <c r="A53" s="97">
        <f>A51</f>
        <v>38</v>
      </c>
      <c r="B53" s="95"/>
      <c r="C53" s="91" t="s">
        <v>65</v>
      </c>
      <c r="D53" s="95"/>
      <c r="E53" s="45">
        <f>SUM(E14:E52)</f>
        <v>295523927</v>
      </c>
      <c r="F53" s="95"/>
      <c r="G53" s="46">
        <f>(E53/$AP53)</f>
        <v>116.56070309403182</v>
      </c>
      <c r="H53" s="95"/>
      <c r="I53" s="47">
        <f>IF(G$53,G53/G$53*100,0)</f>
        <v>100</v>
      </c>
      <c r="J53" s="95"/>
      <c r="K53" s="45">
        <f>SUM(K14:K52)</f>
        <v>64018447</v>
      </c>
      <c r="L53" s="95"/>
      <c r="M53" s="46">
        <f>(K53/$AP53)</f>
        <v>25.250189617668461</v>
      </c>
      <c r="N53" s="95"/>
      <c r="O53" s="47">
        <f>IF(M$53,M53/M$53*100,0)</f>
        <v>100</v>
      </c>
      <c r="P53" s="95"/>
      <c r="Q53" s="45">
        <f>SUM(Q14:Q52)</f>
        <v>96159643</v>
      </c>
      <c r="R53" s="95"/>
      <c r="S53" s="46">
        <f>(Q53/$AP53)</f>
        <v>37.927337089531484</v>
      </c>
      <c r="T53" s="95"/>
      <c r="U53" s="47">
        <f>IF(S$53,S53/S$53*100,0)</f>
        <v>100</v>
      </c>
      <c r="V53" s="95"/>
      <c r="W53" s="45">
        <f>(E53+K53+Q53)</f>
        <v>455702017</v>
      </c>
      <c r="X53" s="95"/>
      <c r="Y53" s="95"/>
      <c r="Z53" s="45">
        <f>SUM(Z14:Z52)</f>
        <v>6099800</v>
      </c>
      <c r="AA53" s="95"/>
      <c r="AB53" s="47">
        <f>IF($W53,Z53/$W53*100,0)</f>
        <v>1.3385501429544913</v>
      </c>
      <c r="AC53" s="95"/>
      <c r="AD53" s="45">
        <f>SUM(AD14:AD52)</f>
        <v>4421092</v>
      </c>
      <c r="AE53" s="95"/>
      <c r="AF53" s="47">
        <f>IF($W53,AD53/$W53*100,0)</f>
        <v>0.97017169884503707</v>
      </c>
      <c r="AG53" s="95"/>
      <c r="AH53" s="45">
        <f>SUM(AH14:AH52)</f>
        <v>2733303</v>
      </c>
      <c r="AI53" s="95"/>
      <c r="AJ53" s="47">
        <f>IF($W53,AH53/$W53*100,0)</f>
        <v>0.59980050516212657</v>
      </c>
      <c r="AK53" s="95"/>
      <c r="AL53" s="45">
        <f>SUM(AL14:AL52)</f>
        <v>67454450</v>
      </c>
      <c r="AM53" s="95"/>
      <c r="AN53" s="97">
        <f>AN51</f>
        <v>38</v>
      </c>
      <c r="AO53" s="95"/>
      <c r="AP53" s="53">
        <f>SUM(AP14:AP52)</f>
        <v>2535365</v>
      </c>
      <c r="AQ53" s="95"/>
      <c r="AR53" s="53">
        <f>SUM(AR14:AR52)</f>
        <v>2535365</v>
      </c>
      <c r="AS53" s="95"/>
      <c r="AT53" s="53">
        <f>SUM(AT14:AT52)</f>
        <v>2061723</v>
      </c>
      <c r="AU53" s="95"/>
      <c r="AV53" s="53">
        <f>SUM(AV14:AV52)</f>
        <v>2535365</v>
      </c>
    </row>
    <row r="54" spans="1:48" ht="8.85" customHeight="1" x14ac:dyDescent="0.25">
      <c r="A54" s="95"/>
      <c r="B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O54" s="95"/>
      <c r="AP54" s="54"/>
      <c r="AQ54" s="95"/>
      <c r="AR54" s="95"/>
      <c r="AS54" s="95"/>
      <c r="AT54" s="95"/>
      <c r="AU54" s="95"/>
      <c r="AV54" s="95"/>
    </row>
    <row r="55" spans="1:48" ht="8.85" customHeight="1" x14ac:dyDescent="0.25">
      <c r="A55" s="95"/>
      <c r="B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50"/>
      <c r="AQ55" s="95"/>
      <c r="AR55" s="95"/>
      <c r="AS55" s="95"/>
      <c r="AT55" s="95"/>
      <c r="AU55" s="95"/>
      <c r="AV55" s="95"/>
    </row>
    <row r="56" spans="1:48" ht="8.85" customHeight="1" x14ac:dyDescent="0.25">
      <c r="A56" s="95"/>
      <c r="B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row>
    <row r="57" spans="1:48" ht="8.85" customHeight="1" x14ac:dyDescent="0.25">
      <c r="A57" s="95"/>
      <c r="B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row>
    <row r="58" spans="1:48" ht="8.85" customHeight="1" x14ac:dyDescent="0.25">
      <c r="A58" s="95"/>
      <c r="B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row>
    <row r="59" spans="1:48" ht="8.85" customHeight="1" x14ac:dyDescent="0.25">
      <c r="A59" s="95"/>
      <c r="B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row>
    <row r="60" spans="1:48" ht="8.85" customHeight="1" x14ac:dyDescent="0.25">
      <c r="A60" s="95"/>
      <c r="B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row>
    <row r="61" spans="1:48" ht="8.85" customHeight="1" x14ac:dyDescent="0.25">
      <c r="A61" s="95"/>
      <c r="B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row>
    <row r="62" spans="1:48" ht="8.85" customHeight="1" x14ac:dyDescent="0.25">
      <c r="A62" s="95"/>
      <c r="B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row>
    <row r="63" spans="1:48" ht="8.85" customHeight="1" x14ac:dyDescent="0.25">
      <c r="A63" s="95"/>
      <c r="B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row>
    <row r="64" spans="1:48" ht="8.85" customHeight="1" x14ac:dyDescent="0.25">
      <c r="A64" s="95"/>
      <c r="B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row>
    <row r="65" spans="1:48" ht="8.85" customHeight="1" x14ac:dyDescent="0.25">
      <c r="A65" s="95"/>
      <c r="B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row>
    <row r="66" spans="1:48" ht="8.85" customHeight="1" x14ac:dyDescent="0.25">
      <c r="A66" s="95"/>
      <c r="B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row>
    <row r="67" spans="1:48" ht="8.85" customHeight="1" x14ac:dyDescent="0.25">
      <c r="A67" s="95"/>
      <c r="B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row>
    <row r="68" spans="1:48" s="80" customFormat="1" ht="10.5" customHeight="1" x14ac:dyDescent="0.25">
      <c r="A68" s="247"/>
      <c r="AO68" s="237"/>
    </row>
    <row r="69" spans="1:48" s="80" customFormat="1" ht="10.5" customHeight="1" x14ac:dyDescent="0.25">
      <c r="A69" s="102"/>
      <c r="W69" s="84" t="s">
        <v>42</v>
      </c>
      <c r="Z69" s="102" t="s">
        <v>43</v>
      </c>
      <c r="AN69" s="84" t="s">
        <v>478</v>
      </c>
    </row>
    <row r="70" spans="1:48" s="80" customFormat="1" ht="10.5" customHeight="1" x14ac:dyDescent="0.25">
      <c r="A70" s="85"/>
      <c r="W70" s="84" t="s">
        <v>479</v>
      </c>
      <c r="Z70" s="102" t="s">
        <v>360</v>
      </c>
      <c r="AN70" s="237" t="s">
        <v>122</v>
      </c>
    </row>
    <row r="71" spans="1:48" s="80" customFormat="1" ht="10.5" customHeight="1" x14ac:dyDescent="0.25">
      <c r="A71" s="86"/>
      <c r="W71" s="84" t="s">
        <v>48</v>
      </c>
      <c r="Z71" s="87" t="s">
        <v>49</v>
      </c>
    </row>
    <row r="72" spans="1:48" ht="9.6" customHeight="1" x14ac:dyDescent="0.25">
      <c r="Z72" s="89" t="s">
        <v>361</v>
      </c>
      <c r="AA72" s="89"/>
      <c r="AB72" s="89"/>
      <c r="AC72" s="89"/>
      <c r="AD72" s="89"/>
      <c r="AE72" s="89"/>
      <c r="AF72" s="89"/>
      <c r="AG72" s="89"/>
      <c r="AH72" s="89"/>
      <c r="AI72" s="89"/>
      <c r="AJ72" s="89"/>
      <c r="AK72" s="89"/>
      <c r="AL72" s="89"/>
    </row>
    <row r="73" spans="1:48" ht="8.4499999999999993" customHeight="1" x14ac:dyDescent="0.25"/>
    <row r="74" spans="1:48" ht="9.6" customHeight="1" x14ac:dyDescent="0.25">
      <c r="AD74" s="89" t="s">
        <v>365</v>
      </c>
      <c r="AE74" s="89"/>
      <c r="AF74" s="89"/>
      <c r="AG74" s="89"/>
      <c r="AH74" s="89"/>
      <c r="AI74" s="89"/>
      <c r="AJ74" s="89"/>
    </row>
    <row r="75" spans="1:48" ht="9.6" customHeight="1" x14ac:dyDescent="0.25"/>
    <row r="76" spans="1:48" ht="9.6" customHeight="1" x14ac:dyDescent="0.25">
      <c r="E76" s="89" t="s">
        <v>480</v>
      </c>
      <c r="F76" s="89"/>
      <c r="G76" s="89"/>
      <c r="H76" s="89"/>
      <c r="I76" s="89"/>
      <c r="K76" s="89" t="s">
        <v>481</v>
      </c>
      <c r="L76" s="89"/>
      <c r="M76" s="89"/>
      <c r="N76" s="89"/>
      <c r="O76" s="89"/>
      <c r="Q76" s="89" t="s">
        <v>482</v>
      </c>
      <c r="R76" s="89"/>
      <c r="S76" s="89"/>
      <c r="T76" s="89"/>
      <c r="U76" s="89"/>
      <c r="Z76" s="89" t="s">
        <v>392</v>
      </c>
      <c r="AA76" s="89"/>
      <c r="AB76" s="89"/>
      <c r="AD76" s="89" t="s">
        <v>59</v>
      </c>
      <c r="AE76" s="89"/>
      <c r="AF76" s="89"/>
      <c r="AH76" s="89" t="s">
        <v>60</v>
      </c>
      <c r="AI76" s="89"/>
      <c r="AJ76" s="89"/>
    </row>
    <row r="77" spans="1:48" ht="8.85" customHeight="1" x14ac:dyDescent="0.25"/>
    <row r="78" spans="1:48" ht="9.6" customHeight="1" x14ac:dyDescent="0.25">
      <c r="I78" s="91" t="s">
        <v>64</v>
      </c>
      <c r="O78" s="91" t="s">
        <v>64</v>
      </c>
      <c r="U78" s="91" t="s">
        <v>64</v>
      </c>
      <c r="AB78" s="91" t="s">
        <v>268</v>
      </c>
      <c r="AF78" s="91" t="s">
        <v>268</v>
      </c>
      <c r="AJ78" s="91" t="s">
        <v>268</v>
      </c>
      <c r="AL78" s="91" t="s">
        <v>377</v>
      </c>
      <c r="AR78" s="91" t="s">
        <v>483</v>
      </c>
      <c r="AT78" s="91" t="s">
        <v>484</v>
      </c>
      <c r="AV78" s="239" t="s">
        <v>260</v>
      </c>
    </row>
    <row r="79" spans="1:48" ht="9.6" customHeight="1" x14ac:dyDescent="0.25">
      <c r="A79" s="92" t="s">
        <v>71</v>
      </c>
      <c r="C79" s="92" t="s">
        <v>72</v>
      </c>
      <c r="E79" s="92" t="s">
        <v>73</v>
      </c>
      <c r="G79" s="92" t="s">
        <v>395</v>
      </c>
      <c r="I79" s="92" t="s">
        <v>79</v>
      </c>
      <c r="K79" s="92" t="s">
        <v>73</v>
      </c>
      <c r="M79" s="92" t="s">
        <v>395</v>
      </c>
      <c r="O79" s="92" t="s">
        <v>79</v>
      </c>
      <c r="Q79" s="92" t="s">
        <v>73</v>
      </c>
      <c r="S79" s="92" t="s">
        <v>395</v>
      </c>
      <c r="U79" s="92" t="s">
        <v>79</v>
      </c>
      <c r="W79" s="92" t="s">
        <v>65</v>
      </c>
      <c r="Z79" s="92" t="s">
        <v>73</v>
      </c>
      <c r="AB79" s="92" t="s">
        <v>349</v>
      </c>
      <c r="AD79" s="92" t="s">
        <v>73</v>
      </c>
      <c r="AF79" s="92" t="s">
        <v>349</v>
      </c>
      <c r="AH79" s="92" t="s">
        <v>73</v>
      </c>
      <c r="AJ79" s="92" t="s">
        <v>349</v>
      </c>
      <c r="AL79" s="92" t="s">
        <v>386</v>
      </c>
      <c r="AN79" s="92" t="s">
        <v>71</v>
      </c>
      <c r="AR79" s="234" t="s">
        <v>485</v>
      </c>
      <c r="AT79" s="234" t="s">
        <v>486</v>
      </c>
      <c r="AV79" s="234" t="s">
        <v>487</v>
      </c>
    </row>
    <row r="80" spans="1:48" ht="8.85" customHeight="1" x14ac:dyDescent="0.25"/>
    <row r="81" spans="1:48" ht="8.85" customHeight="1" x14ac:dyDescent="0.25">
      <c r="B81" s="83" t="s">
        <v>279</v>
      </c>
    </row>
    <row r="82" spans="1:48" ht="11.25" x14ac:dyDescent="0.25">
      <c r="A82" s="83">
        <v>1</v>
      </c>
      <c r="B82" s="95"/>
      <c r="C82" s="83" t="s">
        <v>123</v>
      </c>
      <c r="D82" s="95"/>
      <c r="E82" s="40">
        <v>758052</v>
      </c>
      <c r="F82" s="95"/>
      <c r="G82" s="38">
        <f>(E82/$AP82)</f>
        <v>22.687337263939185</v>
      </c>
      <c r="H82" s="95"/>
      <c r="I82" s="39">
        <f>IF(G$195,G82/G$195*100,0)</f>
        <v>33.524639078342702</v>
      </c>
      <c r="J82" s="95"/>
      <c r="K82" s="40">
        <v>45334</v>
      </c>
      <c r="L82" s="95"/>
      <c r="M82" s="38">
        <f>(K82/$AP82)</f>
        <v>1.3567773022476282</v>
      </c>
      <c r="N82" s="95"/>
      <c r="O82" s="39">
        <f>IF(M$195,M82/M$195*100,0)</f>
        <v>40.348542584690605</v>
      </c>
      <c r="P82" s="95"/>
      <c r="Q82" s="40">
        <v>456916</v>
      </c>
      <c r="R82" s="95"/>
      <c r="S82" s="38">
        <f>(Q82/$AP82)</f>
        <v>13.674797234609283</v>
      </c>
      <c r="T82" s="95"/>
      <c r="U82" s="39">
        <f>IF(S$195,S82/S$195*100,0)</f>
        <v>37.301546545369007</v>
      </c>
      <c r="V82" s="95"/>
      <c r="W82" s="40">
        <f>(E82+K82+Q82)</f>
        <v>1260302</v>
      </c>
      <c r="X82" s="95"/>
      <c r="Y82" s="95"/>
      <c r="Z82" s="40">
        <v>0</v>
      </c>
      <c r="AA82" s="95"/>
      <c r="AB82" s="39">
        <f>IF($W82,Z82/$W82*100,0)</f>
        <v>0</v>
      </c>
      <c r="AC82" s="95"/>
      <c r="AD82" s="40">
        <v>0</v>
      </c>
      <c r="AE82" s="95"/>
      <c r="AF82" s="39">
        <f>IF($W82,AD82/$W82*100,0)</f>
        <v>0</v>
      </c>
      <c r="AG82" s="95"/>
      <c r="AH82" s="40">
        <v>0</v>
      </c>
      <c r="AI82" s="95"/>
      <c r="AJ82" s="39">
        <f>IF($W82,AH82/$W82*100,0)</f>
        <v>0</v>
      </c>
      <c r="AK82" s="95"/>
      <c r="AL82" s="40">
        <v>4356</v>
      </c>
      <c r="AM82" s="95"/>
      <c r="AN82" s="83">
        <v>1</v>
      </c>
      <c r="AO82" s="95"/>
      <c r="AP82" s="50">
        <v>33413</v>
      </c>
      <c r="AQ82" s="95"/>
      <c r="AR82" s="50">
        <f>IF(E82,AP82,0)</f>
        <v>33413</v>
      </c>
      <c r="AS82" s="95"/>
      <c r="AT82" s="50">
        <f>IF(K82,AP82,0)</f>
        <v>33413</v>
      </c>
      <c r="AU82" s="95"/>
      <c r="AV82" s="50">
        <f>IF(Q82,AP82,0)</f>
        <v>33413</v>
      </c>
    </row>
    <row r="83" spans="1:48" ht="11.25" x14ac:dyDescent="0.25">
      <c r="A83" s="83">
        <v>2</v>
      </c>
      <c r="B83" s="95"/>
      <c r="C83" s="83" t="s">
        <v>124</v>
      </c>
      <c r="D83" s="95"/>
      <c r="E83" s="42">
        <v>3706655</v>
      </c>
      <c r="F83" s="95"/>
      <c r="G83" s="39">
        <f>(E83/$AP83)</f>
        <v>32.978824680813204</v>
      </c>
      <c r="H83" s="95"/>
      <c r="I83" s="39">
        <f>IF(G$195,G83/G$195*100,0)</f>
        <v>48.732170804791849</v>
      </c>
      <c r="J83" s="95"/>
      <c r="K83" s="42">
        <v>709281</v>
      </c>
      <c r="L83" s="95"/>
      <c r="M83" s="39">
        <f>(K83/$AP83)</f>
        <v>6.3106099025757372</v>
      </c>
      <c r="N83" s="95"/>
      <c r="O83" s="39">
        <f>IF(M$195,M83/M$195*100,0)</f>
        <v>187.66816924755381</v>
      </c>
      <c r="P83" s="95"/>
      <c r="Q83" s="42">
        <v>4717255</v>
      </c>
      <c r="R83" s="95"/>
      <c r="S83" s="39">
        <f>(Q83/$AP83)</f>
        <v>41.970327861559674</v>
      </c>
      <c r="T83" s="95"/>
      <c r="U83" s="39">
        <f>IF(S$195,S83/S$195*100,0)</f>
        <v>114.48492517974049</v>
      </c>
      <c r="V83" s="95"/>
      <c r="W83" s="42">
        <f>(E83+K83+Q83)</f>
        <v>9133191</v>
      </c>
      <c r="X83" s="95"/>
      <c r="Y83" s="95"/>
      <c r="Z83" s="42">
        <v>25000</v>
      </c>
      <c r="AA83" s="95"/>
      <c r="AB83" s="39">
        <f>IF($W83,Z83/$W83*100,0)</f>
        <v>0.2737268934811502</v>
      </c>
      <c r="AC83" s="95"/>
      <c r="AD83" s="42">
        <v>50000</v>
      </c>
      <c r="AE83" s="95"/>
      <c r="AF83" s="39">
        <f>IF($W83,AD83/$W83*100,0)</f>
        <v>0.5474537869623004</v>
      </c>
      <c r="AG83" s="95"/>
      <c r="AH83" s="42">
        <v>0</v>
      </c>
      <c r="AI83" s="95"/>
      <c r="AJ83" s="39">
        <f>IF($W83,AH83/$W83*100,0)</f>
        <v>0</v>
      </c>
      <c r="AK83" s="95"/>
      <c r="AL83" s="42">
        <v>280282</v>
      </c>
      <c r="AM83" s="95"/>
      <c r="AN83" s="83">
        <v>2</v>
      </c>
      <c r="AO83" s="95"/>
      <c r="AP83" s="50">
        <v>112395</v>
      </c>
      <c r="AQ83" s="95"/>
      <c r="AR83" s="50">
        <f>IF(E83,AP83,0)</f>
        <v>112395</v>
      </c>
      <c r="AS83" s="95"/>
      <c r="AT83" s="50">
        <f>IF(K83,AP83,0)</f>
        <v>112395</v>
      </c>
      <c r="AU83" s="95"/>
      <c r="AV83" s="50">
        <f>IF(Q83,AP83,0)</f>
        <v>112395</v>
      </c>
    </row>
    <row r="84" spans="1:48" ht="11.25" x14ac:dyDescent="0.25">
      <c r="A84" s="83">
        <v>3</v>
      </c>
      <c r="B84" s="95"/>
      <c r="C84" s="83" t="s">
        <v>125</v>
      </c>
      <c r="D84" s="95"/>
      <c r="E84" s="42">
        <v>883138</v>
      </c>
      <c r="F84" s="95"/>
      <c r="G84" s="39">
        <f>(E84/$AP84)</f>
        <v>58.013400775142877</v>
      </c>
      <c r="H84" s="95"/>
      <c r="I84" s="39">
        <f>IF(G$195,G84/G$195*100,0)</f>
        <v>85.725279263390476</v>
      </c>
      <c r="J84" s="95"/>
      <c r="K84" s="42">
        <v>11300</v>
      </c>
      <c r="L84" s="95"/>
      <c r="M84" s="39">
        <f>(K84/$AP84)</f>
        <v>0.74229783879655786</v>
      </c>
      <c r="N84" s="95"/>
      <c r="O84" s="39">
        <f>IF(M$195,M84/M$195*100,0)</f>
        <v>22.074835648850179</v>
      </c>
      <c r="P84" s="95"/>
      <c r="Q84" s="42">
        <v>267138</v>
      </c>
      <c r="R84" s="95"/>
      <c r="S84" s="39">
        <f>(Q84/$AP84)</f>
        <v>17.548315049596006</v>
      </c>
      <c r="T84" s="95"/>
      <c r="U84" s="39">
        <f>IF(S$195,S84/S$195*100,0)</f>
        <v>47.867568299926425</v>
      </c>
      <c r="V84" s="95"/>
      <c r="W84" s="42">
        <f>(E84+K84+Q84)</f>
        <v>1161576</v>
      </c>
      <c r="X84" s="95"/>
      <c r="Y84" s="95"/>
      <c r="Z84" s="42">
        <v>50252</v>
      </c>
      <c r="AA84" s="95"/>
      <c r="AB84" s="39">
        <f>IF($W84,Z84/$W84*100,0)</f>
        <v>4.3261913124926821</v>
      </c>
      <c r="AC84" s="95"/>
      <c r="AD84" s="42">
        <v>6029</v>
      </c>
      <c r="AE84" s="95"/>
      <c r="AF84" s="39">
        <f>IF($W84,AD84/$W84*100,0)</f>
        <v>0.51903620598221734</v>
      </c>
      <c r="AG84" s="95"/>
      <c r="AH84" s="42">
        <v>310564</v>
      </c>
      <c r="AI84" s="95"/>
      <c r="AJ84" s="39">
        <f>IF($W84,AH84/$W84*100,0)</f>
        <v>26.736433948359817</v>
      </c>
      <c r="AK84" s="95"/>
      <c r="AL84" s="42">
        <v>27347</v>
      </c>
      <c r="AM84" s="95"/>
      <c r="AN84" s="83">
        <v>3</v>
      </c>
      <c r="AO84" s="95"/>
      <c r="AP84" s="50">
        <v>15223</v>
      </c>
      <c r="AQ84" s="95"/>
      <c r="AR84" s="50">
        <f>IF(E84,AP84,0)</f>
        <v>15223</v>
      </c>
      <c r="AS84" s="95"/>
      <c r="AT84" s="50">
        <f>IF(K84,AP84,0)</f>
        <v>15223</v>
      </c>
      <c r="AU84" s="95"/>
      <c r="AV84" s="50">
        <f>IF(Q84,AP84,0)</f>
        <v>15223</v>
      </c>
    </row>
    <row r="85" spans="1:48" ht="11.25" x14ac:dyDescent="0.25">
      <c r="A85" s="83">
        <v>4</v>
      </c>
      <c r="B85" s="95"/>
      <c r="C85" s="83" t="s">
        <v>126</v>
      </c>
      <c r="D85" s="95"/>
      <c r="E85" s="42">
        <v>475293</v>
      </c>
      <c r="F85" s="95"/>
      <c r="G85" s="39">
        <f>(E85/$AP85)</f>
        <v>35.830606860158312</v>
      </c>
      <c r="H85" s="95"/>
      <c r="I85" s="39">
        <f>IF(G$195,G85/G$195*100,0)</f>
        <v>52.946194124511933</v>
      </c>
      <c r="J85" s="95"/>
      <c r="K85" s="42">
        <v>0</v>
      </c>
      <c r="L85" s="95"/>
      <c r="M85" s="39">
        <f>(K85/$AP85)</f>
        <v>0</v>
      </c>
      <c r="N85" s="95"/>
      <c r="O85" s="39">
        <f>IF(M$195,M85/M$195*100,0)</f>
        <v>0</v>
      </c>
      <c r="P85" s="95"/>
      <c r="Q85" s="42">
        <v>489456</v>
      </c>
      <c r="R85" s="95"/>
      <c r="S85" s="39">
        <f>(Q85/$AP85)</f>
        <v>36.898303807010933</v>
      </c>
      <c r="T85" s="95"/>
      <c r="U85" s="39">
        <f>IF(S$195,S85/S$195*100,0)</f>
        <v>100.64966765422831</v>
      </c>
      <c r="V85" s="95"/>
      <c r="W85" s="42">
        <f>(E85+K85+Q85)</f>
        <v>964749</v>
      </c>
      <c r="X85" s="95"/>
      <c r="Y85" s="95"/>
      <c r="Z85" s="42">
        <v>128731</v>
      </c>
      <c r="AA85" s="95"/>
      <c r="AB85" s="39">
        <f>IF($W85,Z85/$W85*100,0)</f>
        <v>13.343470685121209</v>
      </c>
      <c r="AC85" s="95"/>
      <c r="AD85" s="42">
        <v>0</v>
      </c>
      <c r="AE85" s="95"/>
      <c r="AF85" s="39">
        <f>IF($W85,AD85/$W85*100,0)</f>
        <v>0</v>
      </c>
      <c r="AG85" s="95"/>
      <c r="AH85" s="42">
        <v>0</v>
      </c>
      <c r="AI85" s="95"/>
      <c r="AJ85" s="39">
        <f>IF($W85,AH85/$W85*100,0)</f>
        <v>0</v>
      </c>
      <c r="AK85" s="95"/>
      <c r="AL85" s="42">
        <v>143426</v>
      </c>
      <c r="AM85" s="95"/>
      <c r="AN85" s="83">
        <v>4</v>
      </c>
      <c r="AO85" s="95"/>
      <c r="AP85" s="50">
        <v>13265</v>
      </c>
      <c r="AQ85" s="95"/>
      <c r="AR85" s="50">
        <f>IF(E85,AP85,0)</f>
        <v>13265</v>
      </c>
      <c r="AS85" s="95"/>
      <c r="AT85" s="50">
        <f>IF(K85,AP85,0)</f>
        <v>0</v>
      </c>
      <c r="AU85" s="95"/>
      <c r="AV85" s="50">
        <f>IF(Q85,AP85,0)</f>
        <v>13265</v>
      </c>
    </row>
    <row r="86" spans="1:48" ht="11.25" x14ac:dyDescent="0.25">
      <c r="A86" s="83">
        <v>5</v>
      </c>
      <c r="B86" s="95"/>
      <c r="C86" s="83" t="s">
        <v>127</v>
      </c>
      <c r="D86" s="95"/>
      <c r="E86" s="42">
        <v>0</v>
      </c>
      <c r="F86" s="95"/>
      <c r="G86" s="39">
        <v>0</v>
      </c>
      <c r="H86" s="95"/>
      <c r="I86" s="39">
        <f>IF(G$195,G86/G$195*100,0)</f>
        <v>0</v>
      </c>
      <c r="J86" s="95"/>
      <c r="K86" s="42">
        <v>0</v>
      </c>
      <c r="L86" s="95"/>
      <c r="M86" s="39">
        <v>0</v>
      </c>
      <c r="N86" s="95"/>
      <c r="O86" s="39">
        <f>IF(M$195,M86/M$195*100,0)</f>
        <v>0</v>
      </c>
      <c r="P86" s="95"/>
      <c r="Q86" s="42">
        <v>0</v>
      </c>
      <c r="R86" s="95"/>
      <c r="S86" s="39">
        <v>0</v>
      </c>
      <c r="T86" s="95"/>
      <c r="U86" s="39">
        <f>IF(S$195,S86/S$195*100,0)</f>
        <v>0</v>
      </c>
      <c r="V86" s="95"/>
      <c r="W86" s="42">
        <f>(E86+K86+Q86)</f>
        <v>0</v>
      </c>
      <c r="X86" s="95"/>
      <c r="Y86" s="95"/>
      <c r="Z86" s="42">
        <v>0</v>
      </c>
      <c r="AA86" s="95"/>
      <c r="AB86" s="47">
        <f>IF($W86,Z86/$W86*100,0)</f>
        <v>0</v>
      </c>
      <c r="AC86" s="95"/>
      <c r="AD86" s="42">
        <v>0</v>
      </c>
      <c r="AE86" s="95"/>
      <c r="AF86" s="47">
        <f>IF($W86,AD86/$W86*100,0)</f>
        <v>0</v>
      </c>
      <c r="AG86" s="95"/>
      <c r="AH86" s="42">
        <v>0</v>
      </c>
      <c r="AI86" s="95"/>
      <c r="AJ86" s="47">
        <f>IF($W86,AH86/$W86*100,0)</f>
        <v>0</v>
      </c>
      <c r="AK86" s="95"/>
      <c r="AL86" s="42">
        <v>0</v>
      </c>
      <c r="AM86" s="95"/>
      <c r="AN86" s="83">
        <v>5</v>
      </c>
      <c r="AO86" s="95"/>
      <c r="AP86" s="50">
        <v>0</v>
      </c>
      <c r="AQ86" s="95"/>
      <c r="AR86" s="50">
        <f>IF(E86,AP86,0)</f>
        <v>0</v>
      </c>
      <c r="AS86" s="95"/>
      <c r="AT86" s="50">
        <f>IF(K86,AP86,0)</f>
        <v>0</v>
      </c>
      <c r="AU86" s="95"/>
      <c r="AV86" s="50">
        <f>IF(Q86,AP86,0)</f>
        <v>0</v>
      </c>
    </row>
    <row r="87" spans="1:48" ht="11.25" x14ac:dyDescent="0.25">
      <c r="A87" s="83">
        <v>6</v>
      </c>
      <c r="B87" s="95"/>
      <c r="C87" s="83" t="s">
        <v>128</v>
      </c>
      <c r="D87" s="95"/>
      <c r="E87" s="42">
        <v>204511</v>
      </c>
      <c r="F87" s="95"/>
      <c r="G87" s="39">
        <f>(E87/$AP87)</f>
        <v>12.687573670823252</v>
      </c>
      <c r="H87" s="95"/>
      <c r="I87" s="39">
        <f>IF(G$195,G87/G$195*100,0)</f>
        <v>18.748181998876877</v>
      </c>
      <c r="J87" s="95"/>
      <c r="K87" s="42">
        <v>20000</v>
      </c>
      <c r="L87" s="95"/>
      <c r="M87" s="39">
        <f>(K87/$AP87)</f>
        <v>1.2407717600347417</v>
      </c>
      <c r="N87" s="95"/>
      <c r="O87" s="39">
        <f>IF(M$195,M87/M$195*100,0)</f>
        <v>36.898709990732229</v>
      </c>
      <c r="P87" s="95"/>
      <c r="Q87" s="42">
        <v>262606</v>
      </c>
      <c r="R87" s="95"/>
      <c r="S87" s="39">
        <f>(Q87/$AP87)</f>
        <v>16.291705440784167</v>
      </c>
      <c r="T87" s="95"/>
      <c r="U87" s="39">
        <f>IF(S$195,S87/S$195*100,0)</f>
        <v>44.439840560474352</v>
      </c>
      <c r="V87" s="95"/>
      <c r="W87" s="42">
        <f>(E87+K87+Q87)</f>
        <v>487117</v>
      </c>
      <c r="X87" s="95"/>
      <c r="Y87" s="95"/>
      <c r="Z87" s="42">
        <v>94155</v>
      </c>
      <c r="AA87" s="95"/>
      <c r="AB87" s="47">
        <f>IF($W87,Z87/$W87*100,0)</f>
        <v>19.329031834241057</v>
      </c>
      <c r="AC87" s="95"/>
      <c r="AD87" s="42">
        <v>0</v>
      </c>
      <c r="AE87" s="95"/>
      <c r="AF87" s="47">
        <f>IF($W87,AD87/$W87*100,0)</f>
        <v>0</v>
      </c>
      <c r="AG87" s="95"/>
      <c r="AH87" s="42">
        <v>0</v>
      </c>
      <c r="AI87" s="95"/>
      <c r="AJ87" s="47">
        <f>IF($W87,AH87/$W87*100,0)</f>
        <v>0</v>
      </c>
      <c r="AK87" s="95"/>
      <c r="AL87" s="42">
        <v>20163</v>
      </c>
      <c r="AM87" s="95"/>
      <c r="AN87" s="83">
        <v>6</v>
      </c>
      <c r="AO87" s="95"/>
      <c r="AP87" s="50">
        <v>16119</v>
      </c>
      <c r="AQ87" s="95"/>
      <c r="AR87" s="50">
        <f>IF(E87,AP87,0)</f>
        <v>16119</v>
      </c>
      <c r="AS87" s="95"/>
      <c r="AT87" s="50">
        <f>IF(K87,AP87,0)</f>
        <v>16119</v>
      </c>
      <c r="AU87" s="95"/>
      <c r="AV87" s="50">
        <f>IF(Q87,AP87,0)</f>
        <v>16119</v>
      </c>
    </row>
    <row r="88" spans="1:48" ht="11.25" x14ac:dyDescent="0.25">
      <c r="A88" s="83">
        <v>7</v>
      </c>
      <c r="B88" s="95"/>
      <c r="C88" s="83" t="s">
        <v>129</v>
      </c>
      <c r="D88" s="95"/>
      <c r="E88" s="42">
        <v>59027307</v>
      </c>
      <c r="F88" s="95"/>
      <c r="G88" s="39">
        <f>(E88/$AP88)</f>
        <v>247.34564600679676</v>
      </c>
      <c r="H88" s="95"/>
      <c r="I88" s="39">
        <f>IF(G$195,G88/G$195*100,0)</f>
        <v>365.49787282254277</v>
      </c>
      <c r="J88" s="95"/>
      <c r="K88" s="42">
        <v>861317</v>
      </c>
      <c r="L88" s="95"/>
      <c r="M88" s="39">
        <f>(K88/$AP88)</f>
        <v>3.609228010040102</v>
      </c>
      <c r="N88" s="95"/>
      <c r="O88" s="39">
        <f>IF(M$195,M88/M$195*100,0)</f>
        <v>107.33308245923361</v>
      </c>
      <c r="P88" s="95"/>
      <c r="Q88" s="42">
        <v>18524795</v>
      </c>
      <c r="R88" s="95"/>
      <c r="S88" s="39">
        <f>(Q88/$AP88)</f>
        <v>77.625553651269882</v>
      </c>
      <c r="T88" s="95"/>
      <c r="U88" s="39">
        <f>IF(S$195,S88/S$195*100,0)</f>
        <v>211.74377601041004</v>
      </c>
      <c r="V88" s="95"/>
      <c r="W88" s="42">
        <f>(E88+K88+Q88)</f>
        <v>78413419</v>
      </c>
      <c r="X88" s="95"/>
      <c r="Y88" s="95"/>
      <c r="Z88" s="42">
        <v>296190</v>
      </c>
      <c r="AA88" s="95"/>
      <c r="AB88" s="47">
        <f>IF($W88,Z88/$W88*100,0)</f>
        <v>0.377728715030268</v>
      </c>
      <c r="AC88" s="95"/>
      <c r="AD88" s="42">
        <v>389407</v>
      </c>
      <c r="AE88" s="95"/>
      <c r="AF88" s="47">
        <f>IF($W88,AD88/$W88*100,0)</f>
        <v>0.49660760232888201</v>
      </c>
      <c r="AG88" s="95"/>
      <c r="AH88" s="42">
        <v>0</v>
      </c>
      <c r="AI88" s="95"/>
      <c r="AJ88" s="47">
        <f>IF($W88,AH88/$W88*100,0)</f>
        <v>0</v>
      </c>
      <c r="AK88" s="95"/>
      <c r="AL88" s="42">
        <v>10030995</v>
      </c>
      <c r="AM88" s="95"/>
      <c r="AN88" s="83">
        <v>7</v>
      </c>
      <c r="AO88" s="95"/>
      <c r="AP88" s="50">
        <v>238643</v>
      </c>
      <c r="AQ88" s="95"/>
      <c r="AR88" s="50">
        <f>IF(E88,AP88,0)</f>
        <v>238643</v>
      </c>
      <c r="AS88" s="95"/>
      <c r="AT88" s="50">
        <f>IF(K88,AP88,0)</f>
        <v>238643</v>
      </c>
      <c r="AU88" s="95"/>
      <c r="AV88" s="50">
        <f>IF(Q88,AP88,0)</f>
        <v>238643</v>
      </c>
    </row>
    <row r="89" spans="1:48" ht="11.25" x14ac:dyDescent="0.25">
      <c r="A89" s="83">
        <v>8</v>
      </c>
      <c r="B89" s="95"/>
      <c r="C89" s="83" t="s">
        <v>130</v>
      </c>
      <c r="D89" s="95"/>
      <c r="E89" s="42">
        <v>984954</v>
      </c>
      <c r="F89" s="95"/>
      <c r="G89" s="39">
        <f>(E89/$AP89)</f>
        <v>12.711216074954509</v>
      </c>
      <c r="H89" s="95"/>
      <c r="I89" s="39">
        <f>IF(G$195,G89/G$195*100,0)</f>
        <v>18.783117921776235</v>
      </c>
      <c r="J89" s="95"/>
      <c r="K89" s="42">
        <v>9500</v>
      </c>
      <c r="L89" s="95"/>
      <c r="M89" s="39">
        <f>(K89/$AP89)</f>
        <v>0.12260121052563656</v>
      </c>
      <c r="N89" s="95"/>
      <c r="O89" s="39">
        <f>IF(M$195,M89/M$195*100,0)</f>
        <v>3.6459779771031418</v>
      </c>
      <c r="P89" s="95"/>
      <c r="Q89" s="42">
        <v>1671155</v>
      </c>
      <c r="R89" s="95"/>
      <c r="S89" s="39">
        <f>(Q89/$AP89)</f>
        <v>21.566907997470544</v>
      </c>
      <c r="T89" s="95"/>
      <c r="U89" s="39">
        <f>IF(S$195,S89/S$195*100,0)</f>
        <v>58.829320004197072</v>
      </c>
      <c r="V89" s="95"/>
      <c r="W89" s="42">
        <f>(E89+K89+Q89)</f>
        <v>2665609</v>
      </c>
      <c r="X89" s="95"/>
      <c r="Y89" s="95"/>
      <c r="Z89" s="42">
        <v>195997</v>
      </c>
      <c r="AA89" s="95"/>
      <c r="AB89" s="47">
        <f>IF($W89,Z89/$W89*100,0)</f>
        <v>7.3528038058094793</v>
      </c>
      <c r="AC89" s="95"/>
      <c r="AD89" s="42">
        <v>0</v>
      </c>
      <c r="AE89" s="95"/>
      <c r="AF89" s="47">
        <f>IF($W89,AD89/$W89*100,0)</f>
        <v>0</v>
      </c>
      <c r="AG89" s="95"/>
      <c r="AH89" s="42">
        <v>0</v>
      </c>
      <c r="AI89" s="95"/>
      <c r="AJ89" s="47">
        <f>IF($W89,AH89/$W89*100,0)</f>
        <v>0</v>
      </c>
      <c r="AK89" s="95"/>
      <c r="AL89" s="42">
        <v>421246</v>
      </c>
      <c r="AM89" s="95"/>
      <c r="AN89" s="83">
        <v>8</v>
      </c>
      <c r="AO89" s="95"/>
      <c r="AP89" s="50">
        <v>77487</v>
      </c>
      <c r="AQ89" s="95"/>
      <c r="AR89" s="50">
        <f>IF(E89,AP89,0)</f>
        <v>77487</v>
      </c>
      <c r="AS89" s="95"/>
      <c r="AT89" s="50">
        <f>IF(K89,AP89,0)</f>
        <v>77487</v>
      </c>
      <c r="AU89" s="95"/>
      <c r="AV89" s="50">
        <f>IF(Q89,AP89,0)</f>
        <v>77487</v>
      </c>
    </row>
    <row r="90" spans="1:48" ht="11.25" x14ac:dyDescent="0.25">
      <c r="A90" s="83">
        <v>9</v>
      </c>
      <c r="B90" s="95"/>
      <c r="C90" s="83" t="s">
        <v>131</v>
      </c>
      <c r="D90" s="95"/>
      <c r="E90" s="42">
        <v>404837</v>
      </c>
      <c r="F90" s="95"/>
      <c r="G90" s="39">
        <f>(E90/$AP90)</f>
        <v>96.183654074602046</v>
      </c>
      <c r="H90" s="95"/>
      <c r="I90" s="39">
        <f>IF(G$195,G90/G$195*100,0)</f>
        <v>142.12872363882377</v>
      </c>
      <c r="J90" s="95"/>
      <c r="K90" s="42">
        <v>0</v>
      </c>
      <c r="L90" s="95"/>
      <c r="M90" s="39">
        <f>(K90/$AP90)</f>
        <v>0</v>
      </c>
      <c r="N90" s="95"/>
      <c r="O90" s="39">
        <f>IF(M$195,M90/M$195*100,0)</f>
        <v>0</v>
      </c>
      <c r="P90" s="95"/>
      <c r="Q90" s="42">
        <v>246993</v>
      </c>
      <c r="R90" s="95"/>
      <c r="S90" s="39">
        <f>(Q90/$AP90)</f>
        <v>58.682109764789736</v>
      </c>
      <c r="T90" s="95"/>
      <c r="U90" s="39">
        <f>IF(S$195,S90/S$195*100,0)</f>
        <v>160.07063294743617</v>
      </c>
      <c r="V90" s="95"/>
      <c r="W90" s="42">
        <f>(E90+K90+Q90)</f>
        <v>651830</v>
      </c>
      <c r="X90" s="95"/>
      <c r="Y90" s="95"/>
      <c r="Z90" s="42">
        <v>49811</v>
      </c>
      <c r="AA90" s="95"/>
      <c r="AB90" s="47">
        <f>IF($W90,Z90/$W90*100,0)</f>
        <v>7.6417163984474481</v>
      </c>
      <c r="AC90" s="95"/>
      <c r="AD90" s="42">
        <v>0</v>
      </c>
      <c r="AE90" s="95"/>
      <c r="AF90" s="47">
        <f>IF($W90,AD90/$W90*100,0)</f>
        <v>0</v>
      </c>
      <c r="AG90" s="95"/>
      <c r="AH90" s="42">
        <v>0</v>
      </c>
      <c r="AI90" s="95"/>
      <c r="AJ90" s="47">
        <f>IF($W90,AH90/$W90*100,0)</f>
        <v>0</v>
      </c>
      <c r="AK90" s="95"/>
      <c r="AL90" s="42">
        <v>10160</v>
      </c>
      <c r="AM90" s="95"/>
      <c r="AN90" s="83">
        <v>9</v>
      </c>
      <c r="AO90" s="95"/>
      <c r="AP90" s="50">
        <v>4209</v>
      </c>
      <c r="AQ90" s="95"/>
      <c r="AR90" s="50">
        <f>IF(E90,AP90,0)</f>
        <v>4209</v>
      </c>
      <c r="AS90" s="95"/>
      <c r="AT90" s="50">
        <f>IF(K90,AP90,0)</f>
        <v>0</v>
      </c>
      <c r="AU90" s="95"/>
      <c r="AV90" s="50">
        <f>IF(Q90,AP90,0)</f>
        <v>4209</v>
      </c>
    </row>
    <row r="91" spans="1:48" ht="11.25" x14ac:dyDescent="0.25">
      <c r="A91" s="83">
        <v>10</v>
      </c>
      <c r="B91" s="95"/>
      <c r="C91" s="83" t="s">
        <v>132</v>
      </c>
      <c r="D91" s="95"/>
      <c r="E91" s="42">
        <v>0</v>
      </c>
      <c r="F91" s="95"/>
      <c r="G91" s="39">
        <v>0</v>
      </c>
      <c r="H91" s="95"/>
      <c r="I91" s="39">
        <f>IF(G$195,G91/G$195*100,0)</f>
        <v>0</v>
      </c>
      <c r="J91" s="95"/>
      <c r="K91" s="42">
        <v>0</v>
      </c>
      <c r="L91" s="95"/>
      <c r="M91" s="39">
        <v>0</v>
      </c>
      <c r="N91" s="95"/>
      <c r="O91" s="39">
        <f>IF(M$195,M91/M$195*100,0)</f>
        <v>0</v>
      </c>
      <c r="P91" s="95"/>
      <c r="Q91" s="42">
        <v>0</v>
      </c>
      <c r="R91" s="95"/>
      <c r="S91" s="39">
        <v>0</v>
      </c>
      <c r="T91" s="95"/>
      <c r="U91" s="39">
        <f>IF(S$195,S91/S$195*100,0)</f>
        <v>0</v>
      </c>
      <c r="V91" s="95"/>
      <c r="W91" s="42">
        <f>(E91+K91+Q91)</f>
        <v>0</v>
      </c>
      <c r="X91" s="95"/>
      <c r="Y91" s="95"/>
      <c r="Z91" s="42">
        <v>0</v>
      </c>
      <c r="AA91" s="95"/>
      <c r="AB91" s="47">
        <f>IF($W91,Z91/$W91*100,0)</f>
        <v>0</v>
      </c>
      <c r="AC91" s="95"/>
      <c r="AD91" s="42">
        <v>0</v>
      </c>
      <c r="AE91" s="95"/>
      <c r="AF91" s="47">
        <f>IF($W91,AD91/$W91*100,0)</f>
        <v>0</v>
      </c>
      <c r="AG91" s="95"/>
      <c r="AH91" s="42">
        <v>0</v>
      </c>
      <c r="AI91" s="95"/>
      <c r="AJ91" s="47">
        <f>IF($W91,AH91/$W91*100,0)</f>
        <v>0</v>
      </c>
      <c r="AK91" s="95"/>
      <c r="AL91" s="42">
        <v>0</v>
      </c>
      <c r="AM91" s="95"/>
      <c r="AN91" s="83">
        <v>10</v>
      </c>
      <c r="AO91" s="95"/>
      <c r="AP91" s="50">
        <v>0</v>
      </c>
      <c r="AQ91" s="95"/>
      <c r="AR91" s="50">
        <f>IF(E91,AP91,0)</f>
        <v>0</v>
      </c>
      <c r="AS91" s="95"/>
      <c r="AT91" s="50">
        <f>IF(K91,AP91,0)</f>
        <v>0</v>
      </c>
      <c r="AU91" s="95"/>
      <c r="AV91" s="50">
        <f>IF(Q91,AP91,0)</f>
        <v>0</v>
      </c>
    </row>
    <row r="92" spans="1:48" ht="11.25" x14ac:dyDescent="0.25">
      <c r="A92" s="83">
        <v>11</v>
      </c>
      <c r="B92" s="95"/>
      <c r="C92" s="83" t="s">
        <v>133</v>
      </c>
      <c r="D92" s="95"/>
      <c r="E92" s="42">
        <v>453418</v>
      </c>
      <c r="F92" s="95"/>
      <c r="G92" s="39">
        <f>(E92/$AP92)</f>
        <v>72.315470494417866</v>
      </c>
      <c r="H92" s="95"/>
      <c r="I92" s="39">
        <f>IF(G$195,G92/G$195*100,0)</f>
        <v>106.85917081857504</v>
      </c>
      <c r="J92" s="95"/>
      <c r="K92" s="42">
        <v>186671</v>
      </c>
      <c r="L92" s="95"/>
      <c r="M92" s="39">
        <f>(K92/$AP92)</f>
        <v>29.772089314194577</v>
      </c>
      <c r="N92" s="95"/>
      <c r="O92" s="39">
        <f>IF(M$195,M92/M$195*100,0)</f>
        <v>885.37773409017984</v>
      </c>
      <c r="P92" s="95"/>
      <c r="Q92" s="42">
        <v>264346</v>
      </c>
      <c r="R92" s="95"/>
      <c r="S92" s="39">
        <f>(Q92/$AP92)</f>
        <v>42.160446570972887</v>
      </c>
      <c r="T92" s="95"/>
      <c r="U92" s="39">
        <f>IF(S$195,S92/S$195*100,0)</f>
        <v>115.00352313528268</v>
      </c>
      <c r="V92" s="95"/>
      <c r="W92" s="42">
        <f>(E92+K92+Q92)</f>
        <v>904435</v>
      </c>
      <c r="X92" s="95"/>
      <c r="Y92" s="95"/>
      <c r="Z92" s="42">
        <v>39066</v>
      </c>
      <c r="AA92" s="95"/>
      <c r="AB92" s="47">
        <f>IF($W92,Z92/$W92*100,0)</f>
        <v>4.3193817134454111</v>
      </c>
      <c r="AC92" s="95"/>
      <c r="AD92" s="42">
        <v>453123</v>
      </c>
      <c r="AE92" s="95"/>
      <c r="AF92" s="47">
        <f>IF($W92,AD92/$W92*100,0)</f>
        <v>50.100117753072361</v>
      </c>
      <c r="AG92" s="95"/>
      <c r="AH92" s="42">
        <v>56276</v>
      </c>
      <c r="AI92" s="95"/>
      <c r="AJ92" s="47">
        <f>IF($W92,AH92/$W92*100,0)</f>
        <v>6.22222713627845</v>
      </c>
      <c r="AK92" s="95"/>
      <c r="AL92" s="42">
        <v>11140</v>
      </c>
      <c r="AM92" s="95"/>
      <c r="AN92" s="83">
        <v>11</v>
      </c>
      <c r="AO92" s="95"/>
      <c r="AP92" s="50">
        <v>6270</v>
      </c>
      <c r="AQ92" s="95"/>
      <c r="AR92" s="50">
        <f>IF(E92,AP92,0)</f>
        <v>6270</v>
      </c>
      <c r="AS92" s="95"/>
      <c r="AT92" s="50">
        <f>IF(K92,AP92,0)</f>
        <v>6270</v>
      </c>
      <c r="AU92" s="95"/>
      <c r="AV92" s="50">
        <f>IF(Q92,AP92,0)</f>
        <v>6270</v>
      </c>
    </row>
    <row r="93" spans="1:48" ht="11.25" x14ac:dyDescent="0.25">
      <c r="A93" s="83">
        <v>12</v>
      </c>
      <c r="B93" s="95"/>
      <c r="C93" s="83" t="s">
        <v>134</v>
      </c>
      <c r="D93" s="95"/>
      <c r="E93" s="42">
        <v>1138759</v>
      </c>
      <c r="F93" s="95"/>
      <c r="G93" s="39">
        <f>(E93/$AP93)</f>
        <v>33.89567210382188</v>
      </c>
      <c r="H93" s="95"/>
      <c r="I93" s="39">
        <f>IF(G$195,G93/G$195*100,0)</f>
        <v>50.086978492828905</v>
      </c>
      <c r="J93" s="95"/>
      <c r="K93" s="42">
        <v>31204</v>
      </c>
      <c r="L93" s="95"/>
      <c r="M93" s="39">
        <f>(K93/$AP93)</f>
        <v>0.92880104774377903</v>
      </c>
      <c r="N93" s="95"/>
      <c r="O93" s="39">
        <f>IF(M$195,M93/M$195*100,0)</f>
        <v>27.621164184802481</v>
      </c>
      <c r="P93" s="95"/>
      <c r="Q93" s="42">
        <v>1265574</v>
      </c>
      <c r="R93" s="95"/>
      <c r="S93" s="39">
        <f>(Q93/$AP93)</f>
        <v>37.670377425884034</v>
      </c>
      <c r="T93" s="95"/>
      <c r="U93" s="39">
        <f>IF(S$195,S93/S$195*100,0)</f>
        <v>102.75569815228633</v>
      </c>
      <c r="V93" s="95"/>
      <c r="W93" s="42">
        <f>(E93+K93+Q93)</f>
        <v>2435537</v>
      </c>
      <c r="X93" s="95"/>
      <c r="Y93" s="95"/>
      <c r="Z93" s="42">
        <v>174110</v>
      </c>
      <c r="AA93" s="95"/>
      <c r="AB93" s="47">
        <f>IF($W93,Z93/$W93*100,0)</f>
        <v>7.1487314707187775</v>
      </c>
      <c r="AC93" s="95"/>
      <c r="AD93" s="42">
        <v>0</v>
      </c>
      <c r="AE93" s="95"/>
      <c r="AF93" s="47">
        <f>IF($W93,AD93/$W93*100,0)</f>
        <v>0</v>
      </c>
      <c r="AG93" s="95"/>
      <c r="AH93" s="42">
        <v>0</v>
      </c>
      <c r="AI93" s="95"/>
      <c r="AJ93" s="47">
        <f>IF($W93,AH93/$W93*100,0)</f>
        <v>0</v>
      </c>
      <c r="AK93" s="95"/>
      <c r="AL93" s="42">
        <v>174415</v>
      </c>
      <c r="AM93" s="95"/>
      <c r="AN93" s="83">
        <v>12</v>
      </c>
      <c r="AO93" s="95"/>
      <c r="AP93" s="50">
        <v>33596</v>
      </c>
      <c r="AQ93" s="95"/>
      <c r="AR93" s="50">
        <f>IF(E93,AP93,0)</f>
        <v>33596</v>
      </c>
      <c r="AS93" s="95"/>
      <c r="AT93" s="50">
        <f>IF(K93,AP93,0)</f>
        <v>33596</v>
      </c>
      <c r="AU93" s="95"/>
      <c r="AV93" s="50">
        <f>IF(Q93,AP93,0)</f>
        <v>33596</v>
      </c>
    </row>
    <row r="94" spans="1:48" ht="11.25" x14ac:dyDescent="0.25">
      <c r="A94" s="83">
        <v>13</v>
      </c>
      <c r="B94" s="95"/>
      <c r="C94" s="83" t="s">
        <v>135</v>
      </c>
      <c r="D94" s="95"/>
      <c r="E94" s="42">
        <v>0</v>
      </c>
      <c r="F94" s="95"/>
      <c r="G94" s="39">
        <v>0</v>
      </c>
      <c r="H94" s="95"/>
      <c r="I94" s="39">
        <f>IF(G$195,G94/G$195*100,0)</f>
        <v>0</v>
      </c>
      <c r="J94" s="95"/>
      <c r="K94" s="42">
        <v>0</v>
      </c>
      <c r="L94" s="95"/>
      <c r="M94" s="39">
        <v>0</v>
      </c>
      <c r="N94" s="95"/>
      <c r="O94" s="39">
        <f>IF(M$195,M94/M$195*100,0)</f>
        <v>0</v>
      </c>
      <c r="P94" s="95"/>
      <c r="Q94" s="42">
        <v>0</v>
      </c>
      <c r="R94" s="95"/>
      <c r="S94" s="39">
        <v>0</v>
      </c>
      <c r="T94" s="95"/>
      <c r="U94" s="39">
        <f>IF(S$195,S94/S$195*100,0)</f>
        <v>0</v>
      </c>
      <c r="V94" s="95"/>
      <c r="W94" s="42">
        <f>(E94+K94+Q94)</f>
        <v>0</v>
      </c>
      <c r="X94" s="95"/>
      <c r="Y94" s="95"/>
      <c r="Z94" s="42">
        <v>0</v>
      </c>
      <c r="AA94" s="95"/>
      <c r="AB94" s="47">
        <f>IF($W94,Z94/$W94*100,0)</f>
        <v>0</v>
      </c>
      <c r="AC94" s="95"/>
      <c r="AD94" s="42">
        <v>0</v>
      </c>
      <c r="AE94" s="95"/>
      <c r="AF94" s="47">
        <f>IF($W94,AD94/$W94*100,0)</f>
        <v>0</v>
      </c>
      <c r="AG94" s="95"/>
      <c r="AH94" s="42">
        <v>0</v>
      </c>
      <c r="AI94" s="95"/>
      <c r="AJ94" s="47">
        <f>IF($W94,AH94/$W94*100,0)</f>
        <v>0</v>
      </c>
      <c r="AK94" s="95"/>
      <c r="AL94" s="42">
        <v>0</v>
      </c>
      <c r="AM94" s="95"/>
      <c r="AN94" s="83">
        <v>13</v>
      </c>
      <c r="AO94" s="95"/>
      <c r="AP94" s="50">
        <v>0</v>
      </c>
      <c r="AQ94" s="95"/>
      <c r="AR94" s="50">
        <f>IF(E94,AP94,0)</f>
        <v>0</v>
      </c>
      <c r="AS94" s="95"/>
      <c r="AT94" s="50">
        <f>IF(K94,AP94,0)</f>
        <v>0</v>
      </c>
      <c r="AU94" s="95"/>
      <c r="AV94" s="50">
        <f>IF(Q94,AP94,0)</f>
        <v>0</v>
      </c>
    </row>
    <row r="95" spans="1:48" ht="11.25" x14ac:dyDescent="0.25">
      <c r="A95" s="83">
        <v>14</v>
      </c>
      <c r="B95" s="95"/>
      <c r="C95" s="83" t="s">
        <v>136</v>
      </c>
      <c r="D95" s="95"/>
      <c r="E95" s="42">
        <v>0</v>
      </c>
      <c r="F95" s="95"/>
      <c r="G95" s="39">
        <v>0</v>
      </c>
      <c r="H95" s="95"/>
      <c r="I95" s="39">
        <f>IF(G$195,G95/G$195*100,0)</f>
        <v>0</v>
      </c>
      <c r="J95" s="95"/>
      <c r="K95" s="42">
        <v>0</v>
      </c>
      <c r="L95" s="95"/>
      <c r="M95" s="39">
        <v>0</v>
      </c>
      <c r="N95" s="95"/>
      <c r="O95" s="39">
        <f>IF(M$195,M95/M$195*100,0)</f>
        <v>0</v>
      </c>
      <c r="P95" s="95"/>
      <c r="Q95" s="42">
        <v>0</v>
      </c>
      <c r="R95" s="95"/>
      <c r="S95" s="39">
        <v>0</v>
      </c>
      <c r="T95" s="95"/>
      <c r="U95" s="39">
        <f>IF(S$195,S95/S$195*100,0)</f>
        <v>0</v>
      </c>
      <c r="V95" s="95"/>
      <c r="W95" s="42">
        <f>(E95+K95+Q95)</f>
        <v>0</v>
      </c>
      <c r="X95" s="95"/>
      <c r="Y95" s="95"/>
      <c r="Z95" s="42">
        <v>0</v>
      </c>
      <c r="AA95" s="95"/>
      <c r="AB95" s="47">
        <f>IF($W95,Z95/$W95*100,0)</f>
        <v>0</v>
      </c>
      <c r="AC95" s="95"/>
      <c r="AD95" s="42">
        <v>0</v>
      </c>
      <c r="AE95" s="95"/>
      <c r="AF95" s="47">
        <f>IF($W95,AD95/$W95*100,0)</f>
        <v>0</v>
      </c>
      <c r="AG95" s="95"/>
      <c r="AH95" s="42">
        <v>0</v>
      </c>
      <c r="AI95" s="95"/>
      <c r="AJ95" s="47">
        <f>IF($W95,AH95/$W95*100,0)</f>
        <v>0</v>
      </c>
      <c r="AK95" s="95"/>
      <c r="AL95" s="42">
        <v>0</v>
      </c>
      <c r="AM95" s="95"/>
      <c r="AN95" s="83">
        <v>14</v>
      </c>
      <c r="AO95" s="95"/>
      <c r="AP95" s="50">
        <v>0</v>
      </c>
      <c r="AQ95" s="95"/>
      <c r="AR95" s="50">
        <f>IF(E95,AP95,0)</f>
        <v>0</v>
      </c>
      <c r="AS95" s="95"/>
      <c r="AT95" s="50">
        <f>IF(K95,AP95,0)</f>
        <v>0</v>
      </c>
      <c r="AU95" s="95"/>
      <c r="AV95" s="50">
        <f>IF(Q95,AP95,0)</f>
        <v>0</v>
      </c>
    </row>
    <row r="96" spans="1:48" ht="11.25" x14ac:dyDescent="0.25">
      <c r="A96" s="83">
        <v>15</v>
      </c>
      <c r="B96" s="95"/>
      <c r="C96" s="83" t="s">
        <v>137</v>
      </c>
      <c r="D96" s="95"/>
      <c r="E96" s="42">
        <v>0</v>
      </c>
      <c r="F96" s="95"/>
      <c r="G96" s="39">
        <v>0</v>
      </c>
      <c r="H96" s="95"/>
      <c r="I96" s="39">
        <f>IF(G$195,G96/G$195*100,0)</f>
        <v>0</v>
      </c>
      <c r="J96" s="95"/>
      <c r="K96" s="42">
        <v>0</v>
      </c>
      <c r="L96" s="95"/>
      <c r="M96" s="39">
        <v>0</v>
      </c>
      <c r="N96" s="95"/>
      <c r="O96" s="39">
        <f>IF(M$195,M96/M$195*100,0)</f>
        <v>0</v>
      </c>
      <c r="P96" s="95"/>
      <c r="Q96" s="42">
        <v>0</v>
      </c>
      <c r="R96" s="95"/>
      <c r="S96" s="39">
        <v>0</v>
      </c>
      <c r="T96" s="95"/>
      <c r="U96" s="39">
        <f>IF(S$195,S96/S$195*100,0)</f>
        <v>0</v>
      </c>
      <c r="V96" s="95"/>
      <c r="W96" s="42">
        <f>(E96+K96+Q96)</f>
        <v>0</v>
      </c>
      <c r="X96" s="95"/>
      <c r="Y96" s="95"/>
      <c r="Z96" s="42">
        <v>0</v>
      </c>
      <c r="AA96" s="95"/>
      <c r="AB96" s="47">
        <f>IF($W96,Z96/$W96*100,0)</f>
        <v>0</v>
      </c>
      <c r="AC96" s="95"/>
      <c r="AD96" s="42">
        <v>0</v>
      </c>
      <c r="AE96" s="95"/>
      <c r="AF96" s="47">
        <f>IF($W96,AD96/$W96*100,0)</f>
        <v>0</v>
      </c>
      <c r="AG96" s="95"/>
      <c r="AH96" s="42">
        <v>0</v>
      </c>
      <c r="AI96" s="95"/>
      <c r="AJ96" s="47">
        <f>IF($W96,AH96/$W96*100,0)</f>
        <v>0</v>
      </c>
      <c r="AK96" s="95"/>
      <c r="AL96" s="42">
        <v>0</v>
      </c>
      <c r="AM96" s="95"/>
      <c r="AN96" s="83">
        <v>15</v>
      </c>
      <c r="AO96" s="95"/>
      <c r="AP96" s="50">
        <v>0</v>
      </c>
      <c r="AQ96" s="95"/>
      <c r="AR96" s="50">
        <f>IF(E96,AP96,0)</f>
        <v>0</v>
      </c>
      <c r="AS96" s="95"/>
      <c r="AT96" s="50">
        <f>IF(K96,AP96,0)</f>
        <v>0</v>
      </c>
      <c r="AU96" s="95"/>
      <c r="AV96" s="50">
        <f>IF(Q96,AP96,0)</f>
        <v>0</v>
      </c>
    </row>
    <row r="97" spans="1:48" ht="11.25" x14ac:dyDescent="0.25">
      <c r="A97" s="83">
        <v>16</v>
      </c>
      <c r="B97" s="95"/>
      <c r="C97" s="83" t="s">
        <v>138</v>
      </c>
      <c r="D97" s="95"/>
      <c r="E97" s="42">
        <v>607925</v>
      </c>
      <c r="F97" s="95"/>
      <c r="G97" s="39">
        <f>(E97/$AP97)</f>
        <v>10.915056736569952</v>
      </c>
      <c r="H97" s="95"/>
      <c r="I97" s="39">
        <f>IF(G$195,G97/G$195*100,0)</f>
        <v>16.128968038693749</v>
      </c>
      <c r="J97" s="95"/>
      <c r="K97" s="42">
        <v>30000</v>
      </c>
      <c r="L97" s="95"/>
      <c r="M97" s="39">
        <f>(K97/$AP97)</f>
        <v>0.53863832232117204</v>
      </c>
      <c r="N97" s="95"/>
      <c r="O97" s="39">
        <f>IF(M$195,M97/M$195*100,0)</f>
        <v>16.018303998687863</v>
      </c>
      <c r="P97" s="95"/>
      <c r="Q97" s="42">
        <v>1320811</v>
      </c>
      <c r="R97" s="95"/>
      <c r="S97" s="39">
        <f>(Q97/$AP97)</f>
        <v>23.714647371444986</v>
      </c>
      <c r="T97" s="95"/>
      <c r="U97" s="39">
        <f>IF(S$195,S97/S$195*100,0)</f>
        <v>64.687834675469148</v>
      </c>
      <c r="V97" s="95"/>
      <c r="W97" s="42">
        <f>(E97+K97+Q97)</f>
        <v>1958736</v>
      </c>
      <c r="X97" s="95"/>
      <c r="Y97" s="95"/>
      <c r="Z97" s="42">
        <v>178187</v>
      </c>
      <c r="AA97" s="95"/>
      <c r="AB97" s="47">
        <f>IF($W97,Z97/$W97*100,0)</f>
        <v>9.0970401320034959</v>
      </c>
      <c r="AC97" s="95"/>
      <c r="AD97" s="42">
        <v>0</v>
      </c>
      <c r="AE97" s="95"/>
      <c r="AF97" s="47">
        <f>IF($W97,AD97/$W97*100,0)</f>
        <v>0</v>
      </c>
      <c r="AG97" s="95"/>
      <c r="AH97" s="42">
        <v>0</v>
      </c>
      <c r="AI97" s="95"/>
      <c r="AJ97" s="47">
        <f>IF($W97,AH97/$W97*100,0)</f>
        <v>0</v>
      </c>
      <c r="AK97" s="95"/>
      <c r="AL97" s="42">
        <v>134203</v>
      </c>
      <c r="AM97" s="95"/>
      <c r="AN97" s="83">
        <v>16</v>
      </c>
      <c r="AO97" s="95"/>
      <c r="AP97" s="50">
        <v>55696</v>
      </c>
      <c r="AQ97" s="95"/>
      <c r="AR97" s="50">
        <f>IF(E97,AP97,0)</f>
        <v>55696</v>
      </c>
      <c r="AS97" s="95"/>
      <c r="AT97" s="50">
        <f>IF(K97,AP97,0)</f>
        <v>55696</v>
      </c>
      <c r="AU97" s="95"/>
      <c r="AV97" s="50">
        <f>IF(Q97,AP97,0)</f>
        <v>55696</v>
      </c>
    </row>
    <row r="98" spans="1:48" ht="11.25" x14ac:dyDescent="0.25">
      <c r="A98" s="83">
        <v>17</v>
      </c>
      <c r="B98" s="95"/>
      <c r="C98" s="83" t="s">
        <v>139</v>
      </c>
      <c r="D98" s="95"/>
      <c r="E98" s="42">
        <v>555445</v>
      </c>
      <c r="F98" s="95"/>
      <c r="G98" s="39">
        <f>(E98/$AP98)</f>
        <v>17.983132062032571</v>
      </c>
      <c r="H98" s="95"/>
      <c r="I98" s="39">
        <f>IF(G$195,G98/G$195*100,0)</f>
        <v>26.573326118621708</v>
      </c>
      <c r="J98" s="95"/>
      <c r="K98" s="42">
        <v>0</v>
      </c>
      <c r="L98" s="95"/>
      <c r="M98" s="39">
        <f>(K98/$AP98)</f>
        <v>0</v>
      </c>
      <c r="N98" s="95"/>
      <c r="O98" s="39">
        <f>IF(M$195,M98/M$195*100,0)</f>
        <v>0</v>
      </c>
      <c r="P98" s="95"/>
      <c r="Q98" s="42">
        <v>534736</v>
      </c>
      <c r="R98" s="95"/>
      <c r="S98" s="39">
        <f>(Q98/$AP98)</f>
        <v>17.312655809887655</v>
      </c>
      <c r="T98" s="95"/>
      <c r="U98" s="39">
        <f>IF(S$195,S98/S$195*100,0)</f>
        <v>47.224746768607503</v>
      </c>
      <c r="V98" s="95"/>
      <c r="W98" s="42">
        <f>(E98+K98+Q98)</f>
        <v>1090181</v>
      </c>
      <c r="X98" s="95"/>
      <c r="Y98" s="95"/>
      <c r="Z98" s="42">
        <v>144831</v>
      </c>
      <c r="AA98" s="95"/>
      <c r="AB98" s="47">
        <f>IF($W98,Z98/$W98*100,0)</f>
        <v>13.285041658220056</v>
      </c>
      <c r="AC98" s="95"/>
      <c r="AD98" s="42">
        <v>44180</v>
      </c>
      <c r="AE98" s="95"/>
      <c r="AF98" s="47">
        <f>IF($W98,AD98/$W98*100,0)</f>
        <v>4.0525380647800686</v>
      </c>
      <c r="AG98" s="95"/>
      <c r="AH98" s="42">
        <v>0</v>
      </c>
      <c r="AI98" s="95"/>
      <c r="AJ98" s="47">
        <f>IF($W98,AH98/$W98*100,0)</f>
        <v>0</v>
      </c>
      <c r="AK98" s="95"/>
      <c r="AL98" s="42">
        <v>64579</v>
      </c>
      <c r="AM98" s="95"/>
      <c r="AN98" s="83">
        <v>17</v>
      </c>
      <c r="AO98" s="95"/>
      <c r="AP98" s="50">
        <v>30887</v>
      </c>
      <c r="AQ98" s="95"/>
      <c r="AR98" s="50">
        <f>IF(E98,AP98,0)</f>
        <v>30887</v>
      </c>
      <c r="AS98" s="95"/>
      <c r="AT98" s="50">
        <f>IF(K98,AP98,0)</f>
        <v>0</v>
      </c>
      <c r="AU98" s="95"/>
      <c r="AV98" s="50">
        <f>IF(Q98,AP98,0)</f>
        <v>30887</v>
      </c>
    </row>
    <row r="99" spans="1:48" ht="11.25" x14ac:dyDescent="0.25">
      <c r="A99" s="83">
        <v>18</v>
      </c>
      <c r="B99" s="95"/>
      <c r="C99" s="83" t="s">
        <v>140</v>
      </c>
      <c r="D99" s="95"/>
      <c r="E99" s="42">
        <v>1120479</v>
      </c>
      <c r="F99" s="95"/>
      <c r="G99" s="39">
        <f>(E99/$AP99)</f>
        <v>38.431795575373009</v>
      </c>
      <c r="H99" s="95"/>
      <c r="I99" s="39">
        <f>IF(G$195,G99/G$195*100,0)</f>
        <v>56.789920333441643</v>
      </c>
      <c r="J99" s="95"/>
      <c r="K99" s="42">
        <v>0</v>
      </c>
      <c r="L99" s="95"/>
      <c r="M99" s="39">
        <f>(K99/$AP99)</f>
        <v>0</v>
      </c>
      <c r="N99" s="95"/>
      <c r="O99" s="39">
        <f>IF(M$195,M99/M$195*100,0)</f>
        <v>0</v>
      </c>
      <c r="P99" s="95"/>
      <c r="Q99" s="42">
        <v>404141</v>
      </c>
      <c r="R99" s="95"/>
      <c r="S99" s="39">
        <f>(Q99/$AP99)</f>
        <v>13.861807580174927</v>
      </c>
      <c r="T99" s="95"/>
      <c r="U99" s="39">
        <f>IF(S$195,S99/S$195*100,0)</f>
        <v>37.811665634515549</v>
      </c>
      <c r="V99" s="95"/>
      <c r="W99" s="42">
        <f>(E99+K99+Q99)</f>
        <v>1524620</v>
      </c>
      <c r="X99" s="95"/>
      <c r="Y99" s="95"/>
      <c r="Z99" s="42">
        <v>75106</v>
      </c>
      <c r="AA99" s="95"/>
      <c r="AB99" s="47">
        <f>IF($W99,Z99/$W99*100,0)</f>
        <v>4.9262111214597732</v>
      </c>
      <c r="AC99" s="95"/>
      <c r="AD99" s="42">
        <v>86659</v>
      </c>
      <c r="AE99" s="95"/>
      <c r="AF99" s="47">
        <f>IF($W99,AD99/$W99*100,0)</f>
        <v>5.6839737114822055</v>
      </c>
      <c r="AG99" s="95"/>
      <c r="AH99" s="42">
        <v>0</v>
      </c>
      <c r="AI99" s="95"/>
      <c r="AJ99" s="47">
        <f>IF($W99,AH99/$W99*100,0)</f>
        <v>0</v>
      </c>
      <c r="AK99" s="95"/>
      <c r="AL99" s="42">
        <v>204826</v>
      </c>
      <c r="AM99" s="95"/>
      <c r="AN99" s="83">
        <v>18</v>
      </c>
      <c r="AO99" s="95"/>
      <c r="AP99" s="50">
        <v>29155</v>
      </c>
      <c r="AQ99" s="95"/>
      <c r="AR99" s="50">
        <f>IF(E99,AP99,0)</f>
        <v>29155</v>
      </c>
      <c r="AS99" s="95"/>
      <c r="AT99" s="50">
        <f>IF(K99,AP99,0)</f>
        <v>0</v>
      </c>
      <c r="AU99" s="95"/>
      <c r="AV99" s="50">
        <f>IF(Q99,AP99,0)</f>
        <v>29155</v>
      </c>
    </row>
    <row r="100" spans="1:48" ht="11.25" x14ac:dyDescent="0.25">
      <c r="A100" s="83">
        <v>19</v>
      </c>
      <c r="B100" s="95"/>
      <c r="C100" s="83" t="s">
        <v>141</v>
      </c>
      <c r="D100" s="95"/>
      <c r="E100" s="42">
        <v>746200</v>
      </c>
      <c r="F100" s="95"/>
      <c r="G100" s="39">
        <f>(E100/$AP100)</f>
        <v>110.17274472168906</v>
      </c>
      <c r="H100" s="95"/>
      <c r="I100" s="39">
        <f>IF(G$195,G100/G$195*100,0)</f>
        <v>162.80013207789341</v>
      </c>
      <c r="J100" s="95"/>
      <c r="K100" s="42">
        <v>37128</v>
      </c>
      <c r="L100" s="95"/>
      <c r="M100" s="39">
        <f>(K100/$AP100)</f>
        <v>5.4817658349328218</v>
      </c>
      <c r="N100" s="95"/>
      <c r="O100" s="39">
        <f>IF(M$195,M100/M$195*100,0)</f>
        <v>163.01957724652499</v>
      </c>
      <c r="P100" s="95"/>
      <c r="Q100" s="42">
        <v>149851</v>
      </c>
      <c r="R100" s="95"/>
      <c r="S100" s="39">
        <f>(Q100/$AP100)</f>
        <v>22.124760076775431</v>
      </c>
      <c r="T100" s="95"/>
      <c r="U100" s="39">
        <f>IF(S$195,S100/S$195*100,0)</f>
        <v>60.351005843088899</v>
      </c>
      <c r="V100" s="95"/>
      <c r="W100" s="42">
        <f>(E100+K100+Q100)</f>
        <v>933179</v>
      </c>
      <c r="X100" s="95"/>
      <c r="Y100" s="95"/>
      <c r="Z100" s="42">
        <v>0</v>
      </c>
      <c r="AA100" s="95"/>
      <c r="AB100" s="47">
        <f>IF($W100,Z100/$W100*100,0)</f>
        <v>0</v>
      </c>
      <c r="AC100" s="95"/>
      <c r="AD100" s="42">
        <v>52290</v>
      </c>
      <c r="AE100" s="95"/>
      <c r="AF100" s="47">
        <f>IF($W100,AD100/$W100*100,0)</f>
        <v>5.603426566607264</v>
      </c>
      <c r="AG100" s="95"/>
      <c r="AH100" s="42">
        <v>231909</v>
      </c>
      <c r="AI100" s="95"/>
      <c r="AJ100" s="47">
        <f>IF($W100,AH100/$W100*100,0)</f>
        <v>24.85150223054741</v>
      </c>
      <c r="AK100" s="95"/>
      <c r="AL100" s="42">
        <v>29947</v>
      </c>
      <c r="AM100" s="95"/>
      <c r="AN100" s="83">
        <v>19</v>
      </c>
      <c r="AO100" s="95"/>
      <c r="AP100" s="50">
        <v>6773</v>
      </c>
      <c r="AQ100" s="95"/>
      <c r="AR100" s="50">
        <f>IF(E100,AP100,0)</f>
        <v>6773</v>
      </c>
      <c r="AS100" s="95"/>
      <c r="AT100" s="50">
        <f>IF(K100,AP100,0)</f>
        <v>6773</v>
      </c>
      <c r="AU100" s="95"/>
      <c r="AV100" s="50">
        <f>IF(Q100,AP100,0)</f>
        <v>6773</v>
      </c>
    </row>
    <row r="101" spans="1:48" ht="11.25" x14ac:dyDescent="0.25">
      <c r="A101" s="83">
        <v>20</v>
      </c>
      <c r="B101" s="95"/>
      <c r="C101" s="83" t="s">
        <v>142</v>
      </c>
      <c r="D101" s="95"/>
      <c r="E101" s="42">
        <v>27985</v>
      </c>
      <c r="F101" s="95"/>
      <c r="G101" s="39">
        <f>(E101/$AP101)</f>
        <v>2.4273570994882472</v>
      </c>
      <c r="H101" s="95"/>
      <c r="I101" s="39">
        <f>IF(G$195,G101/G$195*100,0)</f>
        <v>3.586858595518891</v>
      </c>
      <c r="J101" s="95"/>
      <c r="K101" s="42">
        <v>91368</v>
      </c>
      <c r="L101" s="95"/>
      <c r="M101" s="39">
        <f>(K101/$AP101)</f>
        <v>7.9250585480093676</v>
      </c>
      <c r="N101" s="95"/>
      <c r="O101" s="39">
        <f>IF(M$195,M101/M$195*100,0)</f>
        <v>235.67947501834121</v>
      </c>
      <c r="P101" s="95"/>
      <c r="Q101" s="42">
        <v>319004</v>
      </c>
      <c r="R101" s="95"/>
      <c r="S101" s="39">
        <f>(Q101/$AP101)</f>
        <v>27.669702489374622</v>
      </c>
      <c r="T101" s="95"/>
      <c r="U101" s="39">
        <f>IF(S$195,S101/S$195*100,0)</f>
        <v>75.476270514032976</v>
      </c>
      <c r="V101" s="95"/>
      <c r="W101" s="42">
        <f>(E101+K101+Q101)</f>
        <v>438357</v>
      </c>
      <c r="X101" s="95"/>
      <c r="Y101" s="95"/>
      <c r="Z101" s="42">
        <v>60121</v>
      </c>
      <c r="AA101" s="95"/>
      <c r="AB101" s="47">
        <f>IF($W101,Z101/$W101*100,0)</f>
        <v>13.715076980634505</v>
      </c>
      <c r="AC101" s="95"/>
      <c r="AD101" s="42">
        <v>4136</v>
      </c>
      <c r="AE101" s="95"/>
      <c r="AF101" s="47">
        <f>IF($W101,AD101/$W101*100,0)</f>
        <v>0.94352320140889734</v>
      </c>
      <c r="AG101" s="95"/>
      <c r="AH101" s="42">
        <v>0</v>
      </c>
      <c r="AI101" s="95"/>
      <c r="AJ101" s="47">
        <f>IF($W101,AH101/$W101*100,0)</f>
        <v>0</v>
      </c>
      <c r="AK101" s="95"/>
      <c r="AL101" s="42">
        <v>293</v>
      </c>
      <c r="AM101" s="95"/>
      <c r="AN101" s="83">
        <v>20</v>
      </c>
      <c r="AO101" s="95"/>
      <c r="AP101" s="50">
        <v>11529</v>
      </c>
      <c r="AQ101" s="95"/>
      <c r="AR101" s="50">
        <f>IF(E101,AP101,0)</f>
        <v>11529</v>
      </c>
      <c r="AS101" s="95"/>
      <c r="AT101" s="50">
        <f>IF(K101,AP101,0)</f>
        <v>11529</v>
      </c>
      <c r="AU101" s="95"/>
      <c r="AV101" s="50">
        <f>IF(Q101,AP101,0)</f>
        <v>11529</v>
      </c>
    </row>
    <row r="102" spans="1:48" ht="11.25" x14ac:dyDescent="0.25">
      <c r="A102" s="83">
        <v>21</v>
      </c>
      <c r="B102" s="95"/>
      <c r="C102" s="83" t="s">
        <v>143</v>
      </c>
      <c r="D102" s="95"/>
      <c r="E102" s="42">
        <v>14571699</v>
      </c>
      <c r="F102" s="95"/>
      <c r="G102" s="39">
        <f>(E102/$AP102)</f>
        <v>39.97196253991244</v>
      </c>
      <c r="H102" s="95"/>
      <c r="I102" s="39">
        <f>IF(G$195,G102/G$195*100,0)</f>
        <v>59.065795241364007</v>
      </c>
      <c r="J102" s="95"/>
      <c r="K102" s="42">
        <v>944000</v>
      </c>
      <c r="L102" s="95"/>
      <c r="M102" s="39">
        <f>(K102/$AP102)</f>
        <v>2.5895081031853144</v>
      </c>
      <c r="N102" s="95"/>
      <c r="O102" s="39">
        <f>IF(M$195,M102/M$195*100,0)</f>
        <v>77.008126390151446</v>
      </c>
      <c r="P102" s="95"/>
      <c r="Q102" s="42">
        <v>10823053</v>
      </c>
      <c r="R102" s="95"/>
      <c r="S102" s="39">
        <f>(Q102/$AP102)</f>
        <v>29.688965513457763</v>
      </c>
      <c r="T102" s="95"/>
      <c r="U102" s="39">
        <f>IF(S$195,S102/S$195*100,0)</f>
        <v>80.984332709613454</v>
      </c>
      <c r="V102" s="95"/>
      <c r="W102" s="42">
        <f>(E102+K102+Q102)</f>
        <v>26338752</v>
      </c>
      <c r="X102" s="95"/>
      <c r="Y102" s="95"/>
      <c r="Z102" s="42">
        <v>241265</v>
      </c>
      <c r="AA102" s="95"/>
      <c r="AB102" s="47">
        <f>IF($W102,Z102/$W102*100,0)</f>
        <v>0.9160077136532514</v>
      </c>
      <c r="AC102" s="95"/>
      <c r="AD102" s="42">
        <v>28175</v>
      </c>
      <c r="AE102" s="95"/>
      <c r="AF102" s="47">
        <f>IF($W102,AD102/$W102*100,0)</f>
        <v>0.10697165909759127</v>
      </c>
      <c r="AG102" s="95"/>
      <c r="AH102" s="42">
        <v>1150345</v>
      </c>
      <c r="AI102" s="95"/>
      <c r="AJ102" s="47">
        <f>IF($W102,AH102/$W102*100,0)</f>
        <v>4.3675000242987974</v>
      </c>
      <c r="AK102" s="95"/>
      <c r="AL102" s="42">
        <v>993301</v>
      </c>
      <c r="AM102" s="95"/>
      <c r="AN102" s="83">
        <v>21</v>
      </c>
      <c r="AO102" s="95"/>
      <c r="AP102" s="50">
        <v>364548</v>
      </c>
      <c r="AQ102" s="95"/>
      <c r="AR102" s="50">
        <f>IF(E102,AP102,0)</f>
        <v>364548</v>
      </c>
      <c r="AS102" s="95"/>
      <c r="AT102" s="50">
        <f>IF(K102,AP102,0)</f>
        <v>364548</v>
      </c>
      <c r="AU102" s="95"/>
      <c r="AV102" s="50">
        <f>IF(Q102,AP102,0)</f>
        <v>364548</v>
      </c>
    </row>
    <row r="103" spans="1:48" ht="11.25" x14ac:dyDescent="0.25">
      <c r="A103" s="83">
        <v>22</v>
      </c>
      <c r="B103" s="95"/>
      <c r="C103" s="83" t="s">
        <v>144</v>
      </c>
      <c r="D103" s="95"/>
      <c r="E103" s="42">
        <v>918992</v>
      </c>
      <c r="F103" s="95"/>
      <c r="G103" s="39">
        <f>(E103/$AP103)</f>
        <v>62.165460326050194</v>
      </c>
      <c r="H103" s="95"/>
      <c r="I103" s="39">
        <f>IF(G$195,G103/G$195*100,0)</f>
        <v>91.860697283432941</v>
      </c>
      <c r="J103" s="95"/>
      <c r="K103" s="42">
        <v>20750</v>
      </c>
      <c r="L103" s="95"/>
      <c r="M103" s="39">
        <f>(K103/$AP103)</f>
        <v>1.4036393154298856</v>
      </c>
      <c r="N103" s="95"/>
      <c r="O103" s="39">
        <f>IF(M$195,M103/M$195*100,0)</f>
        <v>41.742149281498058</v>
      </c>
      <c r="P103" s="95"/>
      <c r="Q103" s="42">
        <v>279238</v>
      </c>
      <c r="R103" s="95"/>
      <c r="S103" s="39">
        <f>(Q103/$AP103)</f>
        <v>18.889129405398091</v>
      </c>
      <c r="T103" s="95"/>
      <c r="U103" s="39">
        <f>IF(S$195,S103/S$195*100,0)</f>
        <v>51.524986266978232</v>
      </c>
      <c r="V103" s="95"/>
      <c r="W103" s="42">
        <f>(E103+K103+Q103)</f>
        <v>1218980</v>
      </c>
      <c r="X103" s="95"/>
      <c r="Y103" s="95"/>
      <c r="Z103" s="42">
        <v>4500</v>
      </c>
      <c r="AA103" s="95"/>
      <c r="AB103" s="47">
        <f>IF($W103,Z103/$W103*100,0)</f>
        <v>0.36916110190487128</v>
      </c>
      <c r="AC103" s="95"/>
      <c r="AD103" s="42">
        <v>35606</v>
      </c>
      <c r="AE103" s="95"/>
      <c r="AF103" s="47">
        <f>IF($W103,AD103/$W103*100,0)</f>
        <v>2.9209667098721881</v>
      </c>
      <c r="AG103" s="95"/>
      <c r="AH103" s="42">
        <v>0</v>
      </c>
      <c r="AI103" s="95"/>
      <c r="AJ103" s="47">
        <f>IF($W103,AH103/$W103*100,0)</f>
        <v>0</v>
      </c>
      <c r="AK103" s="95"/>
      <c r="AL103" s="42">
        <v>428197</v>
      </c>
      <c r="AM103" s="95"/>
      <c r="AN103" s="83">
        <v>22</v>
      </c>
      <c r="AO103" s="95"/>
      <c r="AP103" s="50">
        <v>14783</v>
      </c>
      <c r="AQ103" s="95"/>
      <c r="AR103" s="50">
        <f>IF(E103,AP103,0)</f>
        <v>14783</v>
      </c>
      <c r="AS103" s="95"/>
      <c r="AT103" s="50">
        <f>IF(K103,AP103,0)</f>
        <v>14783</v>
      </c>
      <c r="AU103" s="95"/>
      <c r="AV103" s="50">
        <f>IF(Q103,AP103,0)</f>
        <v>14783</v>
      </c>
    </row>
    <row r="104" spans="1:48" ht="11.25" x14ac:dyDescent="0.25">
      <c r="A104" s="83">
        <v>23</v>
      </c>
      <c r="B104" s="95"/>
      <c r="C104" s="83" t="s">
        <v>145</v>
      </c>
      <c r="D104" s="95"/>
      <c r="E104" s="42">
        <v>0</v>
      </c>
      <c r="F104" s="95"/>
      <c r="G104" s="39">
        <f>(E104/$AP104)</f>
        <v>0</v>
      </c>
      <c r="H104" s="95"/>
      <c r="I104" s="39">
        <f>IF(G$195,G104/G$195*100,0)</f>
        <v>0</v>
      </c>
      <c r="J104" s="95"/>
      <c r="K104" s="42">
        <v>1200</v>
      </c>
      <c r="L104" s="95"/>
      <c r="M104" s="39">
        <f>(K104/$AP104)</f>
        <v>0.24529844644317253</v>
      </c>
      <c r="N104" s="95"/>
      <c r="O104" s="39">
        <f>IF(M$195,M104/M$195*100,0)</f>
        <v>7.2948116067941076</v>
      </c>
      <c r="P104" s="95"/>
      <c r="Q104" s="42">
        <v>46452</v>
      </c>
      <c r="R104" s="95"/>
      <c r="S104" s="39">
        <f>(Q104/$AP104)</f>
        <v>9.4955028618152078</v>
      </c>
      <c r="T104" s="95"/>
      <c r="U104" s="39">
        <f>IF(S$195,S104/S$195*100,0)</f>
        <v>25.901440138012017</v>
      </c>
      <c r="V104" s="95"/>
      <c r="W104" s="42">
        <f>(E104+K104+Q104)</f>
        <v>47652</v>
      </c>
      <c r="X104" s="95"/>
      <c r="Y104" s="95"/>
      <c r="Z104" s="42">
        <v>9276</v>
      </c>
      <c r="AA104" s="95"/>
      <c r="AB104" s="47">
        <f>IF($W104,Z104/$W104*100,0)</f>
        <v>19.466129438428609</v>
      </c>
      <c r="AC104" s="95"/>
      <c r="AD104" s="42">
        <v>0</v>
      </c>
      <c r="AE104" s="95"/>
      <c r="AF104" s="47">
        <f>IF($W104,AD104/$W104*100,0)</f>
        <v>0</v>
      </c>
      <c r="AG104" s="95"/>
      <c r="AH104" s="42">
        <v>0</v>
      </c>
      <c r="AI104" s="95"/>
      <c r="AJ104" s="47">
        <f>IF($W104,AH104/$W104*100,0)</f>
        <v>0</v>
      </c>
      <c r="AK104" s="95"/>
      <c r="AL104" s="42">
        <v>0</v>
      </c>
      <c r="AM104" s="95"/>
      <c r="AN104" s="83">
        <v>23</v>
      </c>
      <c r="AO104" s="95"/>
      <c r="AP104" s="50">
        <v>4892</v>
      </c>
      <c r="AQ104" s="95"/>
      <c r="AR104" s="50">
        <f>IF(E104,AP104,0)</f>
        <v>0</v>
      </c>
      <c r="AS104" s="95"/>
      <c r="AT104" s="50">
        <f>IF(K104,AP104,0)</f>
        <v>4892</v>
      </c>
      <c r="AU104" s="95"/>
      <c r="AV104" s="50">
        <f>IF(Q104,AP104,0)</f>
        <v>4892</v>
      </c>
    </row>
    <row r="105" spans="1:48" ht="11.25" x14ac:dyDescent="0.25">
      <c r="A105" s="83">
        <v>24</v>
      </c>
      <c r="B105" s="95"/>
      <c r="C105" s="83" t="s">
        <v>146</v>
      </c>
      <c r="D105" s="95"/>
      <c r="E105" s="42">
        <v>1421624</v>
      </c>
      <c r="F105" s="95"/>
      <c r="G105" s="39">
        <f>(E105/$AP105)</f>
        <v>27.051758258486831</v>
      </c>
      <c r="H105" s="95"/>
      <c r="I105" s="39">
        <f>IF(G$195,G105/G$195*100,0)</f>
        <v>39.973859492618274</v>
      </c>
      <c r="J105" s="95"/>
      <c r="K105" s="42">
        <v>0</v>
      </c>
      <c r="L105" s="95"/>
      <c r="M105" s="39">
        <f>(K105/$AP105)</f>
        <v>0</v>
      </c>
      <c r="N105" s="95"/>
      <c r="O105" s="39">
        <f>IF(M$195,M105/M$195*100,0)</f>
        <v>0</v>
      </c>
      <c r="P105" s="95"/>
      <c r="Q105" s="42">
        <v>1213162</v>
      </c>
      <c r="R105" s="95"/>
      <c r="S105" s="39">
        <f>(Q105/$AP105)</f>
        <v>23.084982493530216</v>
      </c>
      <c r="T105" s="95"/>
      <c r="U105" s="39">
        <f>IF(S$195,S105/S$195*100,0)</f>
        <v>62.970260853454597</v>
      </c>
      <c r="V105" s="95"/>
      <c r="W105" s="42">
        <f>(E105+K105+Q105)</f>
        <v>2634786</v>
      </c>
      <c r="X105" s="95"/>
      <c r="Y105" s="95"/>
      <c r="Z105" s="42">
        <v>176688</v>
      </c>
      <c r="AA105" s="95"/>
      <c r="AB105" s="47">
        <f>IF($W105,Z105/$W105*100,0)</f>
        <v>6.7059715665712503</v>
      </c>
      <c r="AC105" s="95"/>
      <c r="AD105" s="42">
        <v>22278</v>
      </c>
      <c r="AE105" s="95"/>
      <c r="AF105" s="47">
        <f>IF($W105,AD105/$W105*100,0)</f>
        <v>0.84553356515481704</v>
      </c>
      <c r="AG105" s="95"/>
      <c r="AH105" s="42">
        <v>0</v>
      </c>
      <c r="AI105" s="95"/>
      <c r="AJ105" s="47">
        <f>IF($W105,AH105/$W105*100,0)</f>
        <v>0</v>
      </c>
      <c r="AK105" s="95"/>
      <c r="AL105" s="42">
        <v>222978</v>
      </c>
      <c r="AM105" s="95"/>
      <c r="AN105" s="83">
        <v>24</v>
      </c>
      <c r="AO105" s="95"/>
      <c r="AP105" s="50">
        <v>52552</v>
      </c>
      <c r="AQ105" s="95"/>
      <c r="AR105" s="50">
        <f>IF(E105,AP105,0)</f>
        <v>52552</v>
      </c>
      <c r="AS105" s="95"/>
      <c r="AT105" s="50">
        <f>IF(K105,AP105,0)</f>
        <v>0</v>
      </c>
      <c r="AU105" s="95"/>
      <c r="AV105" s="50">
        <f>IF(Q105,AP105,0)</f>
        <v>52552</v>
      </c>
    </row>
    <row r="106" spans="1:48" ht="11.25" x14ac:dyDescent="0.25">
      <c r="A106" s="83">
        <v>25</v>
      </c>
      <c r="B106" s="95"/>
      <c r="C106" s="83" t="s">
        <v>147</v>
      </c>
      <c r="D106" s="95"/>
      <c r="E106" s="42">
        <v>79497</v>
      </c>
      <c r="F106" s="95"/>
      <c r="G106" s="39">
        <f>(E106/$AP106)</f>
        <v>8.2167441860465118</v>
      </c>
      <c r="H106" s="95"/>
      <c r="I106" s="39">
        <f>IF(G$195,G106/G$195*100,0)</f>
        <v>12.14172381851618</v>
      </c>
      <c r="J106" s="95"/>
      <c r="K106" s="42">
        <v>0</v>
      </c>
      <c r="L106" s="95"/>
      <c r="M106" s="39">
        <f>(K106/$AP106)</f>
        <v>0</v>
      </c>
      <c r="N106" s="95"/>
      <c r="O106" s="39">
        <f>IF(M$195,M106/M$195*100,0)</f>
        <v>0</v>
      </c>
      <c r="P106" s="95"/>
      <c r="Q106" s="42">
        <v>117768</v>
      </c>
      <c r="R106" s="95"/>
      <c r="S106" s="39">
        <f>(Q106/$AP106)</f>
        <v>12.172403100775194</v>
      </c>
      <c r="T106" s="95"/>
      <c r="U106" s="39">
        <f>IF(S$195,S106/S$195*100,0)</f>
        <v>33.203377939924025</v>
      </c>
      <c r="V106" s="95"/>
      <c r="W106" s="42">
        <f>(E106+K106+Q106)</f>
        <v>197265</v>
      </c>
      <c r="X106" s="95"/>
      <c r="Y106" s="95"/>
      <c r="Z106" s="42">
        <v>0</v>
      </c>
      <c r="AA106" s="95"/>
      <c r="AB106" s="47">
        <f>IF($W106,Z106/$W106*100,0)</f>
        <v>0</v>
      </c>
      <c r="AC106" s="95"/>
      <c r="AD106" s="42">
        <v>0</v>
      </c>
      <c r="AE106" s="95"/>
      <c r="AF106" s="47">
        <f>IF($W106,AD106/$W106*100,0)</f>
        <v>0</v>
      </c>
      <c r="AG106" s="95"/>
      <c r="AH106" s="42">
        <v>0</v>
      </c>
      <c r="AI106" s="95"/>
      <c r="AJ106" s="47">
        <f>IF($W106,AH106/$W106*100,0)</f>
        <v>0</v>
      </c>
      <c r="AK106" s="95"/>
      <c r="AL106" s="42">
        <v>40854</v>
      </c>
      <c r="AM106" s="95"/>
      <c r="AN106" s="83">
        <v>25</v>
      </c>
      <c r="AO106" s="95"/>
      <c r="AP106" s="50">
        <v>9675</v>
      </c>
      <c r="AQ106" s="95"/>
      <c r="AR106" s="50">
        <f>IF(E106,AP106,0)</f>
        <v>9675</v>
      </c>
      <c r="AS106" s="95"/>
      <c r="AT106" s="50">
        <f>IF(K106,AP106,0)</f>
        <v>0</v>
      </c>
      <c r="AU106" s="95"/>
      <c r="AV106" s="50">
        <f>IF(Q106,AP106,0)</f>
        <v>9675</v>
      </c>
    </row>
    <row r="107" spans="1:48" ht="11.25" x14ac:dyDescent="0.25">
      <c r="A107" s="83">
        <v>26</v>
      </c>
      <c r="B107" s="95"/>
      <c r="C107" s="83" t="s">
        <v>148</v>
      </c>
      <c r="D107" s="95"/>
      <c r="E107" s="42">
        <v>159574</v>
      </c>
      <c r="F107" s="95"/>
      <c r="G107" s="39">
        <f>(E107/$AP107)</f>
        <v>11.298074199943359</v>
      </c>
      <c r="H107" s="95"/>
      <c r="I107" s="39">
        <f>IF(G$195,G107/G$195*100,0)</f>
        <v>16.694945529613562</v>
      </c>
      <c r="J107" s="95"/>
      <c r="K107" s="42">
        <v>0</v>
      </c>
      <c r="L107" s="95"/>
      <c r="M107" s="39">
        <f>(K107/$AP107)</f>
        <v>0</v>
      </c>
      <c r="N107" s="95"/>
      <c r="O107" s="39">
        <f>IF(M$195,M107/M$195*100,0)</f>
        <v>0</v>
      </c>
      <c r="P107" s="95"/>
      <c r="Q107" s="42">
        <v>332553</v>
      </c>
      <c r="R107" s="95"/>
      <c r="S107" s="39">
        <f>(Q107/$AP107)</f>
        <v>23.545242141036532</v>
      </c>
      <c r="T107" s="95"/>
      <c r="U107" s="39">
        <f>IF(S$195,S107/S$195*100,0)</f>
        <v>64.225738091607781</v>
      </c>
      <c r="V107" s="95"/>
      <c r="W107" s="42">
        <f>(E107+K107+Q107)</f>
        <v>492127</v>
      </c>
      <c r="X107" s="95"/>
      <c r="Y107" s="95"/>
      <c r="Z107" s="42">
        <v>0</v>
      </c>
      <c r="AA107" s="95"/>
      <c r="AB107" s="47">
        <f>IF($W107,Z107/$W107*100,0)</f>
        <v>0</v>
      </c>
      <c r="AC107" s="95"/>
      <c r="AD107" s="42">
        <v>0</v>
      </c>
      <c r="AE107" s="95"/>
      <c r="AF107" s="47">
        <f>IF($W107,AD107/$W107*100,0)</f>
        <v>0</v>
      </c>
      <c r="AG107" s="95"/>
      <c r="AH107" s="42">
        <v>0</v>
      </c>
      <c r="AI107" s="95"/>
      <c r="AJ107" s="47">
        <f>IF($W107,AH107/$W107*100,0)</f>
        <v>0</v>
      </c>
      <c r="AK107" s="95"/>
      <c r="AL107" s="42">
        <v>0</v>
      </c>
      <c r="AM107" s="95"/>
      <c r="AN107" s="83">
        <v>26</v>
      </c>
      <c r="AO107" s="95"/>
      <c r="AP107" s="50">
        <v>14124</v>
      </c>
      <c r="AQ107" s="95"/>
      <c r="AR107" s="50">
        <f>IF(E107,AP107,0)</f>
        <v>14124</v>
      </c>
      <c r="AS107" s="95"/>
      <c r="AT107" s="50">
        <f>IF(K107,AP107,0)</f>
        <v>0</v>
      </c>
      <c r="AU107" s="95"/>
      <c r="AV107" s="50">
        <f>IF(Q107,AP107,0)</f>
        <v>14124</v>
      </c>
    </row>
    <row r="108" spans="1:48" ht="11.25" x14ac:dyDescent="0.25">
      <c r="A108" s="83">
        <v>27</v>
      </c>
      <c r="B108" s="95"/>
      <c r="C108" s="83" t="s">
        <v>149</v>
      </c>
      <c r="D108" s="95"/>
      <c r="E108" s="42">
        <v>1028088</v>
      </c>
      <c r="F108" s="95"/>
      <c r="G108" s="39">
        <f>(E108/$AP108)</f>
        <v>36.787061223029305</v>
      </c>
      <c r="H108" s="95"/>
      <c r="I108" s="39">
        <f>IF(G$195,G108/G$195*100,0)</f>
        <v>54.35952822084603</v>
      </c>
      <c r="J108" s="95"/>
      <c r="K108" s="42">
        <v>0</v>
      </c>
      <c r="L108" s="95"/>
      <c r="M108" s="39">
        <f>(K108/$AP108)</f>
        <v>0</v>
      </c>
      <c r="N108" s="95"/>
      <c r="O108" s="39">
        <f>IF(M$195,M108/M$195*100,0)</f>
        <v>0</v>
      </c>
      <c r="P108" s="95"/>
      <c r="Q108" s="42">
        <v>310646</v>
      </c>
      <c r="R108" s="95"/>
      <c r="S108" s="39">
        <f>(Q108/$AP108)</f>
        <v>11.115540129530897</v>
      </c>
      <c r="T108" s="95"/>
      <c r="U108" s="39">
        <f>IF(S$195,S108/S$195*100,0)</f>
        <v>30.320510820390279</v>
      </c>
      <c r="V108" s="95"/>
      <c r="W108" s="42">
        <f>(E108+K108+Q108)</f>
        <v>1338734</v>
      </c>
      <c r="X108" s="95"/>
      <c r="Y108" s="95"/>
      <c r="Z108" s="42">
        <v>0</v>
      </c>
      <c r="AA108" s="95"/>
      <c r="AB108" s="47">
        <f>IF($W108,Z108/$W108*100,0)</f>
        <v>0</v>
      </c>
      <c r="AC108" s="95"/>
      <c r="AD108" s="42">
        <v>0</v>
      </c>
      <c r="AE108" s="95"/>
      <c r="AF108" s="47">
        <f>IF($W108,AD108/$W108*100,0)</f>
        <v>0</v>
      </c>
      <c r="AG108" s="95"/>
      <c r="AH108" s="42">
        <v>0</v>
      </c>
      <c r="AI108" s="95"/>
      <c r="AJ108" s="47">
        <f>IF($W108,AH108/$W108*100,0)</f>
        <v>0</v>
      </c>
      <c r="AK108" s="95"/>
      <c r="AL108" s="42">
        <v>165466</v>
      </c>
      <c r="AM108" s="95"/>
      <c r="AN108" s="83">
        <v>27</v>
      </c>
      <c r="AO108" s="95"/>
      <c r="AP108" s="50">
        <v>27947</v>
      </c>
      <c r="AQ108" s="95"/>
      <c r="AR108" s="50">
        <f>IF(E108,AP108,0)</f>
        <v>27947</v>
      </c>
      <c r="AS108" s="95"/>
      <c r="AT108" s="50">
        <f>IF(K108,AP108,0)</f>
        <v>0</v>
      </c>
      <c r="AU108" s="95"/>
      <c r="AV108" s="50">
        <f>IF(Q108,AP108,0)</f>
        <v>27947</v>
      </c>
    </row>
    <row r="109" spans="1:48" ht="11.25" x14ac:dyDescent="0.25">
      <c r="A109" s="83">
        <v>28</v>
      </c>
      <c r="B109" s="95"/>
      <c r="C109" s="83" t="s">
        <v>150</v>
      </c>
      <c r="D109" s="95"/>
      <c r="E109" s="42">
        <v>180614</v>
      </c>
      <c r="F109" s="95"/>
      <c r="G109" s="39">
        <f>(E109/$AP109)</f>
        <v>17.040664213605059</v>
      </c>
      <c r="H109" s="95"/>
      <c r="I109" s="39">
        <f>IF(G$195,G109/G$195*100,0)</f>
        <v>25.180659623920494</v>
      </c>
      <c r="J109" s="95"/>
      <c r="K109" s="42">
        <v>23000</v>
      </c>
      <c r="L109" s="95"/>
      <c r="M109" s="39">
        <f>(K109/$AP109)</f>
        <v>2.1700160392489858</v>
      </c>
      <c r="N109" s="95"/>
      <c r="O109" s="39">
        <f>IF(M$195,M109/M$195*100,0)</f>
        <v>64.533055221408134</v>
      </c>
      <c r="P109" s="95"/>
      <c r="Q109" s="42">
        <v>244098</v>
      </c>
      <c r="R109" s="95"/>
      <c r="S109" s="39">
        <f>(Q109/$AP109)</f>
        <v>23.030285876026038</v>
      </c>
      <c r="T109" s="95"/>
      <c r="U109" s="39">
        <f>IF(S$195,S109/S$195*100,0)</f>
        <v>62.82106168152518</v>
      </c>
      <c r="V109" s="95"/>
      <c r="W109" s="42">
        <f>(E109+K109+Q109)</f>
        <v>447712</v>
      </c>
      <c r="X109" s="95"/>
      <c r="Y109" s="95"/>
      <c r="Z109" s="42">
        <v>0</v>
      </c>
      <c r="AA109" s="95"/>
      <c r="AB109" s="47">
        <f>IF($W109,Z109/$W109*100,0)</f>
        <v>0</v>
      </c>
      <c r="AC109" s="95"/>
      <c r="AD109" s="42">
        <v>0</v>
      </c>
      <c r="AE109" s="95"/>
      <c r="AF109" s="47">
        <f>IF($W109,AD109/$W109*100,0)</f>
        <v>0</v>
      </c>
      <c r="AG109" s="95"/>
      <c r="AH109" s="42">
        <v>0</v>
      </c>
      <c r="AI109" s="95"/>
      <c r="AJ109" s="47">
        <f>IF($W109,AH109/$W109*100,0)</f>
        <v>0</v>
      </c>
      <c r="AK109" s="95"/>
      <c r="AL109" s="42">
        <v>27342</v>
      </c>
      <c r="AM109" s="95"/>
      <c r="AN109" s="83">
        <v>28</v>
      </c>
      <c r="AO109" s="95"/>
      <c r="AP109" s="50">
        <v>10599</v>
      </c>
      <c r="AQ109" s="95"/>
      <c r="AR109" s="50">
        <f>IF(E109,AP109,0)</f>
        <v>10599</v>
      </c>
      <c r="AS109" s="95"/>
      <c r="AT109" s="50">
        <f>IF(K109,AP109,0)</f>
        <v>10599</v>
      </c>
      <c r="AU109" s="95"/>
      <c r="AV109" s="50">
        <f>IF(Q109,AP109,0)</f>
        <v>10599</v>
      </c>
    </row>
    <row r="110" spans="1:48" ht="11.25" x14ac:dyDescent="0.25">
      <c r="A110" s="83">
        <v>29</v>
      </c>
      <c r="B110" s="95"/>
      <c r="C110" s="83" t="s">
        <v>93</v>
      </c>
      <c r="D110" s="95"/>
      <c r="E110" s="42">
        <v>103048142</v>
      </c>
      <c r="F110" s="95"/>
      <c r="G110" s="39">
        <f>(E110/$AP110)</f>
        <v>89.583009434856194</v>
      </c>
      <c r="H110" s="95"/>
      <c r="I110" s="39">
        <f>IF(G$195,G110/G$195*100,0)</f>
        <v>132.37507883434503</v>
      </c>
      <c r="J110" s="95"/>
      <c r="K110" s="42">
        <v>12939178</v>
      </c>
      <c r="L110" s="95"/>
      <c r="M110" s="39">
        <f>(K110/$AP110)</f>
        <v>11.248436724393185</v>
      </c>
      <c r="N110" s="95"/>
      <c r="O110" s="39">
        <f>IF(M$195,M110/M$195*100,0)</f>
        <v>334.51180782101676</v>
      </c>
      <c r="P110" s="95"/>
      <c r="Q110" s="42">
        <v>40340666</v>
      </c>
      <c r="R110" s="95"/>
      <c r="S110" s="39">
        <f>(Q110/$AP110)</f>
        <v>35.069417000127793</v>
      </c>
      <c r="T110" s="95"/>
      <c r="U110" s="39">
        <f>IF(S$195,S110/S$195*100,0)</f>
        <v>95.660905833284801</v>
      </c>
      <c r="V110" s="95"/>
      <c r="W110" s="42">
        <f>(E110+K110+Q110)</f>
        <v>156327986</v>
      </c>
      <c r="X110" s="95"/>
      <c r="Y110" s="95"/>
      <c r="Z110" s="42">
        <v>5556556</v>
      </c>
      <c r="AA110" s="95"/>
      <c r="AB110" s="47">
        <f>IF($W110,Z110/$W110*100,0)</f>
        <v>3.5544217911180662</v>
      </c>
      <c r="AC110" s="95"/>
      <c r="AD110" s="42">
        <v>10414</v>
      </c>
      <c r="AE110" s="95"/>
      <c r="AF110" s="47">
        <f>IF($W110,AD110/$W110*100,0)</f>
        <v>6.6616351086362744E-3</v>
      </c>
      <c r="AG110" s="95"/>
      <c r="AH110" s="42">
        <v>0</v>
      </c>
      <c r="AI110" s="95"/>
      <c r="AJ110" s="47">
        <f>IF($W110,AH110/$W110*100,0)</f>
        <v>0</v>
      </c>
      <c r="AK110" s="95"/>
      <c r="AL110" s="42">
        <v>60444414</v>
      </c>
      <c r="AM110" s="95"/>
      <c r="AN110" s="83">
        <v>29</v>
      </c>
      <c r="AO110" s="95"/>
      <c r="AP110" s="50">
        <v>1150309</v>
      </c>
      <c r="AQ110" s="95"/>
      <c r="AR110" s="50">
        <f>IF(E110,AP110,0)</f>
        <v>1150309</v>
      </c>
      <c r="AS110" s="95"/>
      <c r="AT110" s="50">
        <f>IF(K110,AP110,0)</f>
        <v>1150309</v>
      </c>
      <c r="AU110" s="95"/>
      <c r="AV110" s="50">
        <f>IF(Q110,AP110,0)</f>
        <v>1150309</v>
      </c>
    </row>
    <row r="111" spans="1:48" ht="11.25" x14ac:dyDescent="0.25">
      <c r="A111" s="83">
        <v>30</v>
      </c>
      <c r="B111" s="95"/>
      <c r="C111" s="83" t="s">
        <v>151</v>
      </c>
      <c r="D111" s="95"/>
      <c r="E111" s="42">
        <v>4849596</v>
      </c>
      <c r="F111" s="95"/>
      <c r="G111" s="39">
        <f>(E111/$AP111)</f>
        <v>66.458312777503707</v>
      </c>
      <c r="H111" s="95"/>
      <c r="I111" s="39">
        <f>IF(G$195,G111/G$195*100,0)</f>
        <v>98.204162247049823</v>
      </c>
      <c r="J111" s="95"/>
      <c r="K111" s="42">
        <v>0</v>
      </c>
      <c r="L111" s="95"/>
      <c r="M111" s="39">
        <f>(K111/$AP111)</f>
        <v>0</v>
      </c>
      <c r="N111" s="95"/>
      <c r="O111" s="39">
        <f>IF(M$195,M111/M$195*100,0)</f>
        <v>0</v>
      </c>
      <c r="P111" s="95"/>
      <c r="Q111" s="42">
        <v>2851564</v>
      </c>
      <c r="R111" s="95"/>
      <c r="S111" s="39">
        <f>(Q111/$AP111)</f>
        <v>39.077509181603901</v>
      </c>
      <c r="T111" s="95"/>
      <c r="U111" s="39">
        <f>IF(S$195,S111/S$195*100,0)</f>
        <v>106.59401398110242</v>
      </c>
      <c r="V111" s="95"/>
      <c r="W111" s="42">
        <f>(E111+K111+Q111)</f>
        <v>7701160</v>
      </c>
      <c r="X111" s="95"/>
      <c r="Y111" s="95"/>
      <c r="Z111" s="42">
        <v>186609</v>
      </c>
      <c r="AA111" s="95"/>
      <c r="AB111" s="47">
        <f>IF($W111,Z111/$W111*100,0)</f>
        <v>2.4231284637639008</v>
      </c>
      <c r="AC111" s="95"/>
      <c r="AD111" s="42">
        <v>0</v>
      </c>
      <c r="AE111" s="95"/>
      <c r="AF111" s="47">
        <f>IF($W111,AD111/$W111*100,0)</f>
        <v>0</v>
      </c>
      <c r="AG111" s="95"/>
      <c r="AH111" s="42">
        <v>15464</v>
      </c>
      <c r="AI111" s="95"/>
      <c r="AJ111" s="47">
        <f>IF($W111,AH111/$W111*100,0)</f>
        <v>0.20080091830321664</v>
      </c>
      <c r="AK111" s="95"/>
      <c r="AL111" s="42">
        <v>639972</v>
      </c>
      <c r="AM111" s="95"/>
      <c r="AN111" s="83">
        <v>30</v>
      </c>
      <c r="AO111" s="95"/>
      <c r="AP111" s="50">
        <v>72972</v>
      </c>
      <c r="AQ111" s="95"/>
      <c r="AR111" s="50">
        <f>IF(E111,AP111,0)</f>
        <v>72972</v>
      </c>
      <c r="AS111" s="95"/>
      <c r="AT111" s="50">
        <f>IF(K111,AP111,0)</f>
        <v>0</v>
      </c>
      <c r="AU111" s="95"/>
      <c r="AV111" s="50">
        <f>IF(Q111,AP111,0)</f>
        <v>72972</v>
      </c>
    </row>
    <row r="112" spans="1:48" ht="11.25" x14ac:dyDescent="0.25">
      <c r="A112" s="83">
        <v>31</v>
      </c>
      <c r="B112" s="95"/>
      <c r="C112" s="83" t="s">
        <v>152</v>
      </c>
      <c r="D112" s="95"/>
      <c r="E112" s="42">
        <v>236980</v>
      </c>
      <c r="F112" s="95"/>
      <c r="G112" s="39">
        <f>(E112/$AP112)</f>
        <v>15.312742310674594</v>
      </c>
      <c r="H112" s="95"/>
      <c r="I112" s="39">
        <f>IF(G$195,G112/G$195*100,0)</f>
        <v>22.627342878222809</v>
      </c>
      <c r="J112" s="95"/>
      <c r="K112" s="42">
        <v>0</v>
      </c>
      <c r="L112" s="95"/>
      <c r="M112" s="39">
        <f>(K112/$AP112)</f>
        <v>0</v>
      </c>
      <c r="N112" s="95"/>
      <c r="O112" s="39">
        <f>IF(M$195,M112/M$195*100,0)</f>
        <v>0</v>
      </c>
      <c r="P112" s="95"/>
      <c r="Q112" s="42">
        <v>313265</v>
      </c>
      <c r="R112" s="95"/>
      <c r="S112" s="39">
        <f>(Q112/$AP112)</f>
        <v>20.241987593693462</v>
      </c>
      <c r="T112" s="95"/>
      <c r="U112" s="39">
        <f>IF(S$195,S112/S$195*100,0)</f>
        <v>55.215256902382301</v>
      </c>
      <c r="V112" s="95"/>
      <c r="W112" s="42">
        <f>(E112+K112+Q112)</f>
        <v>550245</v>
      </c>
      <c r="X112" s="95"/>
      <c r="Y112" s="95"/>
      <c r="Z112" s="42">
        <v>19153</v>
      </c>
      <c r="AA112" s="95"/>
      <c r="AB112" s="47">
        <f>IF($W112,Z112/$W112*100,0)</f>
        <v>3.4808130923497718</v>
      </c>
      <c r="AC112" s="95"/>
      <c r="AD112" s="42">
        <v>1385</v>
      </c>
      <c r="AE112" s="95"/>
      <c r="AF112" s="47">
        <f>IF($W112,AD112/$W112*100,0)</f>
        <v>0.25170605821043357</v>
      </c>
      <c r="AG112" s="95"/>
      <c r="AH112" s="42">
        <v>0</v>
      </c>
      <c r="AI112" s="95"/>
      <c r="AJ112" s="47">
        <f>IF($W112,AH112/$W112*100,0)</f>
        <v>0</v>
      </c>
      <c r="AK112" s="95"/>
      <c r="AL112" s="42">
        <v>66213</v>
      </c>
      <c r="AM112" s="95"/>
      <c r="AN112" s="83">
        <v>31</v>
      </c>
      <c r="AO112" s="95"/>
      <c r="AP112" s="50">
        <v>15476</v>
      </c>
      <c r="AQ112" s="95"/>
      <c r="AR112" s="50">
        <f>IF(E112,AP112,0)</f>
        <v>15476</v>
      </c>
      <c r="AS112" s="95"/>
      <c r="AT112" s="50">
        <f>IF(K112,AP112,0)</f>
        <v>0</v>
      </c>
      <c r="AU112" s="95"/>
      <c r="AV112" s="50">
        <f>IF(Q112,AP112,0)</f>
        <v>15476</v>
      </c>
    </row>
    <row r="113" spans="1:48" ht="11.25" x14ac:dyDescent="0.25">
      <c r="A113" s="83">
        <v>32</v>
      </c>
      <c r="B113" s="95"/>
      <c r="C113" s="83" t="s">
        <v>153</v>
      </c>
      <c r="D113" s="95"/>
      <c r="E113" s="42">
        <v>539265</v>
      </c>
      <c r="F113" s="95"/>
      <c r="G113" s="39">
        <f>(E113/$AP113)</f>
        <v>19.790267532753496</v>
      </c>
      <c r="H113" s="95"/>
      <c r="I113" s="39">
        <f>IF(G$195,G113/G$195*100,0)</f>
        <v>29.24369521997437</v>
      </c>
      <c r="J113" s="95"/>
      <c r="K113" s="42">
        <v>10000</v>
      </c>
      <c r="L113" s="95"/>
      <c r="M113" s="39">
        <f>(K113/$AP113)</f>
        <v>0.36698594443832799</v>
      </c>
      <c r="N113" s="95"/>
      <c r="O113" s="39">
        <f>IF(M$195,M113/M$195*100,0)</f>
        <v>10.913617129814174</v>
      </c>
      <c r="P113" s="95"/>
      <c r="Q113" s="42">
        <v>452736</v>
      </c>
      <c r="R113" s="95"/>
      <c r="S113" s="39">
        <f>(Q113/$AP113)</f>
        <v>16.614774854123088</v>
      </c>
      <c r="T113" s="95"/>
      <c r="U113" s="39">
        <f>IF(S$195,S113/S$195*100,0)</f>
        <v>45.321095949661931</v>
      </c>
      <c r="V113" s="95"/>
      <c r="W113" s="42">
        <f>(E113+K113+Q113)</f>
        <v>1002001</v>
      </c>
      <c r="X113" s="95"/>
      <c r="Y113" s="95"/>
      <c r="Z113" s="42">
        <v>113889</v>
      </c>
      <c r="AA113" s="95"/>
      <c r="AB113" s="47">
        <f>IF($W113,Z113/$W113*100,0)</f>
        <v>11.366156321201276</v>
      </c>
      <c r="AC113" s="95"/>
      <c r="AD113" s="42">
        <v>4500</v>
      </c>
      <c r="AE113" s="95"/>
      <c r="AF113" s="47">
        <f>IF($W113,AD113/$W113*100,0)</f>
        <v>0.44910134820224734</v>
      </c>
      <c r="AG113" s="95"/>
      <c r="AH113" s="42">
        <v>0</v>
      </c>
      <c r="AI113" s="95"/>
      <c r="AJ113" s="47">
        <f>IF($W113,AH113/$W113*100,0)</f>
        <v>0</v>
      </c>
      <c r="AK113" s="95"/>
      <c r="AL113" s="42">
        <v>99151</v>
      </c>
      <c r="AM113" s="95"/>
      <c r="AN113" s="83">
        <v>32</v>
      </c>
      <c r="AO113" s="95"/>
      <c r="AP113" s="50">
        <v>27249</v>
      </c>
      <c r="AQ113" s="95"/>
      <c r="AR113" s="50">
        <f>IF(E113,AP113,0)</f>
        <v>27249</v>
      </c>
      <c r="AS113" s="95"/>
      <c r="AT113" s="50">
        <f>IF(K113,AP113,0)</f>
        <v>27249</v>
      </c>
      <c r="AU113" s="95"/>
      <c r="AV113" s="50">
        <f>IF(Q113,AP113,0)</f>
        <v>27249</v>
      </c>
    </row>
    <row r="114" spans="1:48" ht="11.25" x14ac:dyDescent="0.25">
      <c r="A114" s="83">
        <v>33</v>
      </c>
      <c r="B114" s="95"/>
      <c r="C114" s="83" t="s">
        <v>95</v>
      </c>
      <c r="D114" s="95"/>
      <c r="E114" s="42">
        <v>1994458</v>
      </c>
      <c r="F114" s="95"/>
      <c r="G114" s="39">
        <f>(E114/$AP114)</f>
        <v>36.611010151072932</v>
      </c>
      <c r="H114" s="95"/>
      <c r="I114" s="39">
        <f>IF(G$195,G114/G$195*100,0)</f>
        <v>54.099380959929967</v>
      </c>
      <c r="J114" s="95"/>
      <c r="K114" s="42">
        <v>0</v>
      </c>
      <c r="L114" s="95"/>
      <c r="M114" s="39">
        <f>(K114/$AP114)</f>
        <v>0</v>
      </c>
      <c r="N114" s="95"/>
      <c r="O114" s="39">
        <f>IF(M$195,M114/M$195*100,0)</f>
        <v>0</v>
      </c>
      <c r="P114" s="95"/>
      <c r="Q114" s="42">
        <v>896036</v>
      </c>
      <c r="R114" s="95"/>
      <c r="S114" s="39">
        <f>(Q114/$AP114)</f>
        <v>16.447968867595499</v>
      </c>
      <c r="T114" s="95"/>
      <c r="U114" s="39">
        <f>IF(S$195,S114/S$195*100,0)</f>
        <v>44.86608947579937</v>
      </c>
      <c r="V114" s="95"/>
      <c r="W114" s="42">
        <f>(E114+K114+Q114)</f>
        <v>2890494</v>
      </c>
      <c r="X114" s="95"/>
      <c r="Y114" s="95"/>
      <c r="Z114" s="42">
        <v>179473</v>
      </c>
      <c r="AA114" s="95"/>
      <c r="AB114" s="47">
        <f>IF($W114,Z114/$W114*100,0)</f>
        <v>6.2090770643357152</v>
      </c>
      <c r="AC114" s="95"/>
      <c r="AD114" s="42">
        <v>3925</v>
      </c>
      <c r="AE114" s="95"/>
      <c r="AF114" s="47">
        <f>IF($W114,AD114/$W114*100,0)</f>
        <v>0.13578993763695757</v>
      </c>
      <c r="AG114" s="95"/>
      <c r="AH114" s="42">
        <v>0</v>
      </c>
      <c r="AI114" s="95"/>
      <c r="AJ114" s="47">
        <f>IF($W114,AH114/$W114*100,0)</f>
        <v>0</v>
      </c>
      <c r="AK114" s="95"/>
      <c r="AL114" s="42">
        <v>276732</v>
      </c>
      <c r="AM114" s="95"/>
      <c r="AN114" s="83">
        <v>33</v>
      </c>
      <c r="AO114" s="95"/>
      <c r="AP114" s="50">
        <v>54477</v>
      </c>
      <c r="AQ114" s="95"/>
      <c r="AR114" s="50">
        <f>IF(E114,AP114,0)</f>
        <v>54477</v>
      </c>
      <c r="AS114" s="95"/>
      <c r="AT114" s="50">
        <f>IF(K114,AP114,0)</f>
        <v>0</v>
      </c>
      <c r="AU114" s="95"/>
      <c r="AV114" s="50">
        <f>IF(Q114,AP114,0)</f>
        <v>54477</v>
      </c>
    </row>
    <row r="115" spans="1:48" ht="11.25" x14ac:dyDescent="0.25">
      <c r="A115" s="83">
        <v>34</v>
      </c>
      <c r="B115" s="95"/>
      <c r="C115" s="83" t="s">
        <v>154</v>
      </c>
      <c r="D115" s="95"/>
      <c r="E115" s="42">
        <v>5656547</v>
      </c>
      <c r="F115" s="95"/>
      <c r="G115" s="39">
        <f>(E115/$AP115)</f>
        <v>61.874960347411367</v>
      </c>
      <c r="H115" s="95"/>
      <c r="I115" s="39">
        <f>IF(G$195,G115/G$195*100,0)</f>
        <v>91.43143108869036</v>
      </c>
      <c r="J115" s="95"/>
      <c r="K115" s="42">
        <v>0</v>
      </c>
      <c r="L115" s="95"/>
      <c r="M115" s="39">
        <f>(K115/$AP115)</f>
        <v>0</v>
      </c>
      <c r="N115" s="95"/>
      <c r="O115" s="39">
        <f>IF(M$195,M115/M$195*100,0)</f>
        <v>0</v>
      </c>
      <c r="P115" s="95"/>
      <c r="Q115" s="42">
        <v>1250465</v>
      </c>
      <c r="R115" s="95"/>
      <c r="S115" s="39">
        <f>(Q115/$AP115)</f>
        <v>13.678392894256117</v>
      </c>
      <c r="T115" s="95"/>
      <c r="U115" s="39">
        <f>IF(S$195,S115/S$195*100,0)</f>
        <v>37.311354637099846</v>
      </c>
      <c r="V115" s="95"/>
      <c r="W115" s="42">
        <f>(E115+K115+Q115)</f>
        <v>6907012</v>
      </c>
      <c r="X115" s="95"/>
      <c r="Y115" s="95"/>
      <c r="Z115" s="42">
        <v>23900</v>
      </c>
      <c r="AA115" s="95"/>
      <c r="AB115" s="47">
        <f>IF($W115,Z115/$W115*100,0)</f>
        <v>0.34602516978398185</v>
      </c>
      <c r="AC115" s="95"/>
      <c r="AD115" s="42">
        <v>0</v>
      </c>
      <c r="AE115" s="95"/>
      <c r="AF115" s="47">
        <f>IF($W115,AD115/$W115*100,0)</f>
        <v>0</v>
      </c>
      <c r="AG115" s="95"/>
      <c r="AH115" s="42">
        <v>0</v>
      </c>
      <c r="AI115" s="95"/>
      <c r="AJ115" s="47">
        <f>IF($W115,AH115/$W115*100,0)</f>
        <v>0</v>
      </c>
      <c r="AK115" s="95"/>
      <c r="AL115" s="42">
        <v>2693329</v>
      </c>
      <c r="AM115" s="95"/>
      <c r="AN115" s="83">
        <v>34</v>
      </c>
      <c r="AO115" s="95"/>
      <c r="AP115" s="50">
        <v>91419</v>
      </c>
      <c r="AQ115" s="95"/>
      <c r="AR115" s="50">
        <f>IF(E115,AP115,0)</f>
        <v>91419</v>
      </c>
      <c r="AS115" s="95"/>
      <c r="AT115" s="50">
        <f>IF(K115,AP115,0)</f>
        <v>0</v>
      </c>
      <c r="AU115" s="95"/>
      <c r="AV115" s="50">
        <f>IF(Q115,AP115,0)</f>
        <v>91419</v>
      </c>
    </row>
    <row r="116" spans="1:48" ht="11.25" x14ac:dyDescent="0.25">
      <c r="A116" s="83">
        <v>35</v>
      </c>
      <c r="B116" s="95"/>
      <c r="C116" s="83" t="s">
        <v>155</v>
      </c>
      <c r="D116" s="95"/>
      <c r="E116" s="42">
        <v>764693</v>
      </c>
      <c r="F116" s="95"/>
      <c r="G116" s="39">
        <f>(E116/$AP116)</f>
        <v>45.552689581223568</v>
      </c>
      <c r="H116" s="95"/>
      <c r="I116" s="39">
        <f>IF(G$195,G116/G$195*100,0)</f>
        <v>67.312327554879687</v>
      </c>
      <c r="J116" s="95"/>
      <c r="K116" s="42">
        <v>0</v>
      </c>
      <c r="L116" s="95"/>
      <c r="M116" s="39">
        <f>(K116/$AP116)</f>
        <v>0</v>
      </c>
      <c r="N116" s="95"/>
      <c r="O116" s="39">
        <f>IF(M$195,M116/M$195*100,0)</f>
        <v>0</v>
      </c>
      <c r="P116" s="95"/>
      <c r="Q116" s="42">
        <v>29250</v>
      </c>
      <c r="R116" s="95"/>
      <c r="S116" s="39">
        <f>(Q116/$AP116)</f>
        <v>1.74241972955263</v>
      </c>
      <c r="T116" s="95"/>
      <c r="U116" s="39">
        <f>IF(S$195,S116/S$195*100,0)</f>
        <v>4.7529005021721442</v>
      </c>
      <c r="V116" s="95"/>
      <c r="W116" s="42">
        <f>(E116+K116+Q116)</f>
        <v>793943</v>
      </c>
      <c r="X116" s="95"/>
      <c r="Y116" s="95"/>
      <c r="Z116" s="42">
        <v>0</v>
      </c>
      <c r="AA116" s="95"/>
      <c r="AB116" s="47">
        <f>IF($W116,Z116/$W116*100,0)</f>
        <v>0</v>
      </c>
      <c r="AC116" s="95"/>
      <c r="AD116" s="42">
        <v>52186</v>
      </c>
      <c r="AE116" s="95"/>
      <c r="AF116" s="47">
        <f>IF($W116,AD116/$W116*100,0)</f>
        <v>6.5730159469886376</v>
      </c>
      <c r="AG116" s="95"/>
      <c r="AH116" s="42">
        <v>0</v>
      </c>
      <c r="AI116" s="95"/>
      <c r="AJ116" s="47">
        <f>IF($W116,AH116/$W116*100,0)</f>
        <v>0</v>
      </c>
      <c r="AK116" s="95"/>
      <c r="AL116" s="42">
        <v>439138</v>
      </c>
      <c r="AM116" s="95"/>
      <c r="AN116" s="83">
        <v>35</v>
      </c>
      <c r="AO116" s="95"/>
      <c r="AP116" s="50">
        <v>16787</v>
      </c>
      <c r="AQ116" s="95"/>
      <c r="AR116" s="50">
        <f>IF(E116,AP116,0)</f>
        <v>16787</v>
      </c>
      <c r="AS116" s="95"/>
      <c r="AT116" s="50">
        <f>IF(K116,AP116,0)</f>
        <v>0</v>
      </c>
      <c r="AU116" s="95"/>
      <c r="AV116" s="50">
        <f>IF(Q116,AP116,0)</f>
        <v>16787</v>
      </c>
    </row>
    <row r="117" spans="1:48" ht="11.25" x14ac:dyDescent="0.25">
      <c r="A117" s="83">
        <v>36</v>
      </c>
      <c r="B117" s="95"/>
      <c r="C117" s="83" t="s">
        <v>156</v>
      </c>
      <c r="D117" s="95"/>
      <c r="E117" s="42">
        <v>1425864</v>
      </c>
      <c r="F117" s="95"/>
      <c r="G117" s="39">
        <f>(E117/$AP117)</f>
        <v>36.833561519981401</v>
      </c>
      <c r="H117" s="95"/>
      <c r="I117" s="39">
        <f>IF(G$195,G117/G$195*100,0)</f>
        <v>54.428240809468434</v>
      </c>
      <c r="J117" s="95"/>
      <c r="K117" s="42">
        <v>50886</v>
      </c>
      <c r="L117" s="95"/>
      <c r="M117" s="39">
        <f>(K117/$AP117)</f>
        <v>1.3145100875720079</v>
      </c>
      <c r="N117" s="95"/>
      <c r="O117" s="39">
        <f>IF(M$195,M117/M$195*100,0)</f>
        <v>39.091578373651444</v>
      </c>
      <c r="P117" s="95"/>
      <c r="Q117" s="42">
        <v>2871676</v>
      </c>
      <c r="R117" s="95"/>
      <c r="S117" s="39">
        <f>(Q117/$AP117)</f>
        <v>74.182428767017129</v>
      </c>
      <c r="T117" s="95"/>
      <c r="U117" s="39">
        <f>IF(S$195,S117/S$195*100,0)</f>
        <v>202.35176229876092</v>
      </c>
      <c r="V117" s="95"/>
      <c r="W117" s="42">
        <f>(E117+K117+Q117)</f>
        <v>4348426</v>
      </c>
      <c r="X117" s="95"/>
      <c r="Y117" s="95"/>
      <c r="Z117" s="42">
        <v>172680</v>
      </c>
      <c r="AA117" s="95"/>
      <c r="AB117" s="47">
        <f>IF($W117,Z117/$W117*100,0)</f>
        <v>3.9710920687163584</v>
      </c>
      <c r="AC117" s="95"/>
      <c r="AD117" s="42">
        <v>0</v>
      </c>
      <c r="AE117" s="95"/>
      <c r="AF117" s="47">
        <f>IF($W117,AD117/$W117*100,0)</f>
        <v>0</v>
      </c>
      <c r="AG117" s="95"/>
      <c r="AH117" s="42">
        <v>0</v>
      </c>
      <c r="AI117" s="95"/>
      <c r="AJ117" s="47">
        <f>IF($W117,AH117/$W117*100,0)</f>
        <v>0</v>
      </c>
      <c r="AK117" s="95"/>
      <c r="AL117" s="42">
        <v>306150</v>
      </c>
      <c r="AM117" s="95"/>
      <c r="AN117" s="83">
        <v>36</v>
      </c>
      <c r="AO117" s="95"/>
      <c r="AP117" s="50">
        <v>38711</v>
      </c>
      <c r="AQ117" s="95"/>
      <c r="AR117" s="50">
        <f>IF(E117,AP117,0)</f>
        <v>38711</v>
      </c>
      <c r="AS117" s="95"/>
      <c r="AT117" s="50">
        <f>IF(K117,AP117,0)</f>
        <v>38711</v>
      </c>
      <c r="AU117" s="95"/>
      <c r="AV117" s="50">
        <f>IF(Q117,AP117,0)</f>
        <v>38711</v>
      </c>
    </row>
    <row r="118" spans="1:48" ht="11.25" x14ac:dyDescent="0.25">
      <c r="A118" s="83">
        <v>37</v>
      </c>
      <c r="B118" s="95"/>
      <c r="C118" s="83" t="s">
        <v>157</v>
      </c>
      <c r="D118" s="95"/>
      <c r="E118" s="42">
        <v>969890</v>
      </c>
      <c r="F118" s="95"/>
      <c r="G118" s="39">
        <f>(E118/$AP118)</f>
        <v>39.22392526388159</v>
      </c>
      <c r="H118" s="95"/>
      <c r="I118" s="39">
        <f>IF(G$195,G118/G$195*100,0)</f>
        <v>57.960435039576851</v>
      </c>
      <c r="J118" s="95"/>
      <c r="K118" s="42">
        <v>0</v>
      </c>
      <c r="L118" s="95"/>
      <c r="M118" s="39">
        <f>(K118/$AP118)</f>
        <v>0</v>
      </c>
      <c r="N118" s="95"/>
      <c r="O118" s="39">
        <f>IF(M$195,M118/M$195*100,0)</f>
        <v>0</v>
      </c>
      <c r="P118" s="95"/>
      <c r="Q118" s="42">
        <v>467794</v>
      </c>
      <c r="R118" s="95"/>
      <c r="S118" s="39">
        <f>(Q118/$AP118)</f>
        <v>18.918348364136371</v>
      </c>
      <c r="T118" s="95"/>
      <c r="U118" s="39">
        <f>IF(S$195,S118/S$195*100,0)</f>
        <v>51.604688534637809</v>
      </c>
      <c r="V118" s="95"/>
      <c r="W118" s="42">
        <f>(E118+K118+Q118)</f>
        <v>1437684</v>
      </c>
      <c r="X118" s="95"/>
      <c r="Y118" s="95"/>
      <c r="Z118" s="42">
        <v>0</v>
      </c>
      <c r="AA118" s="95"/>
      <c r="AB118" s="47">
        <f>IF($W118,Z118/$W118*100,0)</f>
        <v>0</v>
      </c>
      <c r="AC118" s="95"/>
      <c r="AD118" s="42">
        <v>0</v>
      </c>
      <c r="AE118" s="95"/>
      <c r="AF118" s="47">
        <f>IF($W118,AD118/$W118*100,0)</f>
        <v>0</v>
      </c>
      <c r="AG118" s="95"/>
      <c r="AH118" s="42">
        <v>0</v>
      </c>
      <c r="AI118" s="95"/>
      <c r="AJ118" s="47">
        <f>IF($W118,AH118/$W118*100,0)</f>
        <v>0</v>
      </c>
      <c r="AK118" s="95"/>
      <c r="AL118" s="42">
        <v>230408</v>
      </c>
      <c r="AM118" s="95"/>
      <c r="AN118" s="83">
        <v>37</v>
      </c>
      <c r="AO118" s="95"/>
      <c r="AP118" s="50">
        <v>24727</v>
      </c>
      <c r="AQ118" s="95"/>
      <c r="AR118" s="50">
        <f>IF(E118,AP118,0)</f>
        <v>24727</v>
      </c>
      <c r="AS118" s="95"/>
      <c r="AT118" s="50">
        <f>IF(K118,AP118,0)</f>
        <v>0</v>
      </c>
      <c r="AU118" s="95"/>
      <c r="AV118" s="50">
        <f>IF(Q118,AP118,0)</f>
        <v>24727</v>
      </c>
    </row>
    <row r="119" spans="1:48" ht="11.25" x14ac:dyDescent="0.25">
      <c r="A119" s="83">
        <v>38</v>
      </c>
      <c r="B119" s="95"/>
      <c r="C119" s="83" t="s">
        <v>158</v>
      </c>
      <c r="D119" s="95"/>
      <c r="E119" s="42">
        <v>281881</v>
      </c>
      <c r="F119" s="95"/>
      <c r="G119" s="39">
        <f>(E119/$AP119)</f>
        <v>18.38394312919846</v>
      </c>
      <c r="H119" s="95"/>
      <c r="I119" s="39">
        <f>IF(G$195,G119/G$195*100,0)</f>
        <v>27.165596873405246</v>
      </c>
      <c r="J119" s="95"/>
      <c r="K119" s="42">
        <v>0</v>
      </c>
      <c r="L119" s="95"/>
      <c r="M119" s="39">
        <f>(K119/$AP119)</f>
        <v>0</v>
      </c>
      <c r="N119" s="95"/>
      <c r="O119" s="39">
        <f>IF(M$195,M119/M$195*100,0)</f>
        <v>0</v>
      </c>
      <c r="P119" s="95"/>
      <c r="Q119" s="42">
        <v>485363</v>
      </c>
      <c r="R119" s="95"/>
      <c r="S119" s="39">
        <f>(Q119/$AP119)</f>
        <v>31.654796843409638</v>
      </c>
      <c r="T119" s="95"/>
      <c r="U119" s="39">
        <f>IF(S$195,S119/S$195*100,0)</f>
        <v>86.346646138945971</v>
      </c>
      <c r="V119" s="95"/>
      <c r="W119" s="42">
        <f>(E119+K119+Q119)</f>
        <v>767244</v>
      </c>
      <c r="X119" s="95"/>
      <c r="Y119" s="95"/>
      <c r="Z119" s="42">
        <v>124422</v>
      </c>
      <c r="AA119" s="95"/>
      <c r="AB119" s="47">
        <f>IF($W119,Z119/$W119*100,0)</f>
        <v>16.216744607973475</v>
      </c>
      <c r="AC119" s="95"/>
      <c r="AD119" s="42">
        <v>375634</v>
      </c>
      <c r="AE119" s="95"/>
      <c r="AF119" s="47">
        <f>IF($W119,AD119/$W119*100,0)</f>
        <v>48.958870971946347</v>
      </c>
      <c r="AG119" s="95"/>
      <c r="AH119" s="42">
        <v>0</v>
      </c>
      <c r="AI119" s="95"/>
      <c r="AJ119" s="47">
        <f>IF($W119,AH119/$W119*100,0)</f>
        <v>0</v>
      </c>
      <c r="AK119" s="95"/>
      <c r="AL119" s="42">
        <v>76781</v>
      </c>
      <c r="AM119" s="95"/>
      <c r="AN119" s="83">
        <v>38</v>
      </c>
      <c r="AO119" s="95"/>
      <c r="AP119" s="50">
        <v>15333</v>
      </c>
      <c r="AQ119" s="95"/>
      <c r="AR119" s="50">
        <f>IF(E119,AP119,0)</f>
        <v>15333</v>
      </c>
      <c r="AS119" s="95"/>
      <c r="AT119" s="50">
        <f>IF(K119,AP119,0)</f>
        <v>0</v>
      </c>
      <c r="AU119" s="95"/>
      <c r="AV119" s="50">
        <f>IF(Q119,AP119,0)</f>
        <v>15333</v>
      </c>
    </row>
    <row r="120" spans="1:48" ht="11.25" x14ac:dyDescent="0.25">
      <c r="A120" s="83">
        <v>39</v>
      </c>
      <c r="B120" s="95"/>
      <c r="C120" s="83" t="s">
        <v>159</v>
      </c>
      <c r="D120" s="95"/>
      <c r="E120" s="42">
        <v>246994</v>
      </c>
      <c r="F120" s="95"/>
      <c r="G120" s="39">
        <f>(E120/$AP120)</f>
        <v>12.01800311405216</v>
      </c>
      <c r="H120" s="95"/>
      <c r="I120" s="39">
        <f>IF(G$195,G120/G$195*100,0)</f>
        <v>17.758770549128879</v>
      </c>
      <c r="J120" s="95"/>
      <c r="K120" s="42">
        <v>0</v>
      </c>
      <c r="L120" s="95"/>
      <c r="M120" s="39">
        <f>(K120/$AP120)</f>
        <v>0</v>
      </c>
      <c r="N120" s="95"/>
      <c r="O120" s="39">
        <f>IF(M$195,M120/M$195*100,0)</f>
        <v>0</v>
      </c>
      <c r="P120" s="95"/>
      <c r="Q120" s="42">
        <v>436723</v>
      </c>
      <c r="R120" s="95"/>
      <c r="S120" s="39">
        <f>(Q120/$AP120)</f>
        <v>21.24965940054496</v>
      </c>
      <c r="T120" s="95"/>
      <c r="U120" s="39">
        <f>IF(S$195,S120/S$195*100,0)</f>
        <v>57.963942397374304</v>
      </c>
      <c r="V120" s="95"/>
      <c r="W120" s="42">
        <f>(E120+K120+Q120)</f>
        <v>683717</v>
      </c>
      <c r="X120" s="95"/>
      <c r="Y120" s="95"/>
      <c r="Z120" s="42">
        <v>38612</v>
      </c>
      <c r="AA120" s="95"/>
      <c r="AB120" s="47">
        <f>IF($W120,Z120/$W120*100,0)</f>
        <v>5.6473657960822976</v>
      </c>
      <c r="AC120" s="95"/>
      <c r="AD120" s="42">
        <v>1442</v>
      </c>
      <c r="AE120" s="95"/>
      <c r="AF120" s="47">
        <f>IF($W120,AD120/$W120*100,0)</f>
        <v>0.21090597425543023</v>
      </c>
      <c r="AG120" s="95"/>
      <c r="AH120" s="42">
        <v>0</v>
      </c>
      <c r="AI120" s="95"/>
      <c r="AJ120" s="47">
        <f>IF($W120,AH120/$W120*100,0)</f>
        <v>0</v>
      </c>
      <c r="AK120" s="95"/>
      <c r="AL120" s="42">
        <v>90519</v>
      </c>
      <c r="AM120" s="95"/>
      <c r="AN120" s="83">
        <v>39</v>
      </c>
      <c r="AO120" s="95"/>
      <c r="AP120" s="50">
        <v>20552</v>
      </c>
      <c r="AQ120" s="95"/>
      <c r="AR120" s="50">
        <f>IF(E120,AP120,0)</f>
        <v>20552</v>
      </c>
      <c r="AS120" s="95"/>
      <c r="AT120" s="50">
        <f>IF(K120,AP120,0)</f>
        <v>0</v>
      </c>
      <c r="AU120" s="95"/>
      <c r="AV120" s="50">
        <f>IF(Q120,AP120,0)</f>
        <v>20552</v>
      </c>
    </row>
    <row r="121" spans="1:48" ht="11.25" x14ac:dyDescent="0.25">
      <c r="A121" s="83">
        <v>40</v>
      </c>
      <c r="B121" s="95"/>
      <c r="C121" s="83" t="s">
        <v>160</v>
      </c>
      <c r="D121" s="95"/>
      <c r="E121" s="48">
        <v>0</v>
      </c>
      <c r="F121" s="95"/>
      <c r="G121" s="39">
        <v>0</v>
      </c>
      <c r="H121" s="95"/>
      <c r="I121" s="39">
        <f>IF(G$195,G121/G$195*100,0)</f>
        <v>0</v>
      </c>
      <c r="J121" s="95"/>
      <c r="K121" s="48">
        <v>0</v>
      </c>
      <c r="L121" s="95"/>
      <c r="M121" s="39">
        <v>0</v>
      </c>
      <c r="N121" s="95"/>
      <c r="O121" s="39">
        <f>IF(M$195,M121/M$195*100,0)</f>
        <v>0</v>
      </c>
      <c r="P121" s="95"/>
      <c r="Q121" s="48">
        <v>0</v>
      </c>
      <c r="R121" s="95"/>
      <c r="S121" s="39">
        <v>0</v>
      </c>
      <c r="T121" s="95"/>
      <c r="U121" s="39">
        <f>IF(S$195,S121/S$195*100,0)</f>
        <v>0</v>
      </c>
      <c r="V121" s="95"/>
      <c r="W121" s="42">
        <f>(E121+K121+Q121)</f>
        <v>0</v>
      </c>
      <c r="X121" s="95"/>
      <c r="Y121" s="95"/>
      <c r="Z121" s="48">
        <v>0</v>
      </c>
      <c r="AA121" s="95"/>
      <c r="AB121" s="47">
        <f>IF($W121,Z121/$W121*100,0)</f>
        <v>0</v>
      </c>
      <c r="AC121" s="95"/>
      <c r="AD121" s="48">
        <v>0</v>
      </c>
      <c r="AE121" s="95"/>
      <c r="AF121" s="47">
        <f>IF($W121,AD121/$W121*100,0)</f>
        <v>0</v>
      </c>
      <c r="AG121" s="95"/>
      <c r="AH121" s="48">
        <v>0</v>
      </c>
      <c r="AI121" s="95"/>
      <c r="AJ121" s="47">
        <f>IF($W121,AH121/$W121*100,0)</f>
        <v>0</v>
      </c>
      <c r="AK121" s="95"/>
      <c r="AL121" s="48">
        <v>0</v>
      </c>
      <c r="AM121" s="95"/>
      <c r="AN121" s="83">
        <v>40</v>
      </c>
      <c r="AO121" s="95"/>
      <c r="AP121" s="54">
        <v>0</v>
      </c>
      <c r="AQ121" s="95"/>
      <c r="AR121" s="54">
        <f>IF(E121,AP121,0)</f>
        <v>0</v>
      </c>
      <c r="AS121" s="95"/>
      <c r="AT121" s="54">
        <f>IF(K121,AP121,0)</f>
        <v>0</v>
      </c>
      <c r="AU121" s="95"/>
      <c r="AV121" s="54">
        <f>IF(Q121,AP121,0)</f>
        <v>0</v>
      </c>
    </row>
    <row r="122" spans="1:48" ht="11.25" x14ac:dyDescent="0.25">
      <c r="A122" s="83">
        <v>41</v>
      </c>
      <c r="B122" s="95"/>
      <c r="C122" s="83" t="s">
        <v>161</v>
      </c>
      <c r="D122" s="95"/>
      <c r="E122" s="42">
        <v>223178</v>
      </c>
      <c r="F122" s="95"/>
      <c r="G122" s="39">
        <f>(E122/$AP122)</f>
        <v>6.5598142378460995</v>
      </c>
      <c r="H122" s="95"/>
      <c r="I122" s="39">
        <f>IF(G$195,G122/G$195*100,0)</f>
        <v>9.6933105100135695</v>
      </c>
      <c r="J122" s="95"/>
      <c r="K122" s="42">
        <v>10172</v>
      </c>
      <c r="L122" s="95"/>
      <c r="M122" s="39">
        <f>(K122/$AP122)</f>
        <v>0.29898301099288693</v>
      </c>
      <c r="N122" s="95"/>
      <c r="O122" s="39">
        <f>IF(M$195,M122/M$195*100,0)</f>
        <v>8.8913108519439099</v>
      </c>
      <c r="P122" s="95"/>
      <c r="Q122" s="42">
        <v>347124</v>
      </c>
      <c r="R122" s="95"/>
      <c r="S122" s="39">
        <f>(Q122/$AP122)</f>
        <v>10.202927517488684</v>
      </c>
      <c r="T122" s="95"/>
      <c r="U122" s="39">
        <f>IF(S$195,S122/S$195*100,0)</f>
        <v>27.831123867008074</v>
      </c>
      <c r="V122" s="95"/>
      <c r="W122" s="42">
        <f>(E122+K122+Q122)</f>
        <v>580474</v>
      </c>
      <c r="X122" s="95"/>
      <c r="Y122" s="95"/>
      <c r="Z122" s="42">
        <v>93035</v>
      </c>
      <c r="AA122" s="95"/>
      <c r="AB122" s="47">
        <f>IF($W122,Z122/$W122*100,0)</f>
        <v>16.027418971392347</v>
      </c>
      <c r="AC122" s="95"/>
      <c r="AD122" s="42">
        <v>14771</v>
      </c>
      <c r="AE122" s="95"/>
      <c r="AF122" s="47">
        <f>IF($W122,AD122/$W122*100,0)</f>
        <v>2.5446445491098655</v>
      </c>
      <c r="AG122" s="95"/>
      <c r="AH122" s="42">
        <v>0</v>
      </c>
      <c r="AI122" s="95"/>
      <c r="AJ122" s="47">
        <f>IF($W122,AH122/$W122*100,0)</f>
        <v>0</v>
      </c>
      <c r="AK122" s="95"/>
      <c r="AL122" s="42">
        <v>22626</v>
      </c>
      <c r="AM122" s="95"/>
      <c r="AN122" s="83">
        <v>41</v>
      </c>
      <c r="AO122" s="95"/>
      <c r="AP122" s="50">
        <v>34022</v>
      </c>
      <c r="AQ122" s="95"/>
      <c r="AR122" s="50">
        <f t="shared" ref="AR122:AR131" si="0">IF(E122,AP122,0)</f>
        <v>34022</v>
      </c>
      <c r="AS122" s="95"/>
      <c r="AT122" s="50">
        <f t="shared" ref="AT122:AT131" si="1">IF(K122,AP122,0)</f>
        <v>34022</v>
      </c>
      <c r="AU122" s="95"/>
      <c r="AV122" s="50">
        <f t="shared" ref="AV122:AV131" si="2">IF(Q122,AP122,0)</f>
        <v>34022</v>
      </c>
    </row>
    <row r="123" spans="1:48" ht="11.25" x14ac:dyDescent="0.25">
      <c r="A123" s="83">
        <v>42</v>
      </c>
      <c r="B123" s="95"/>
      <c r="C123" s="83" t="s">
        <v>162</v>
      </c>
      <c r="D123" s="95"/>
      <c r="E123" s="42">
        <v>3668805</v>
      </c>
      <c r="F123" s="95"/>
      <c r="G123" s="39">
        <f>(E123/$AP123)</f>
        <v>33.359141290610026</v>
      </c>
      <c r="H123" s="95"/>
      <c r="I123" s="39">
        <f>IF(G$195,G123/G$195*100,0)</f>
        <v>49.294157296666455</v>
      </c>
      <c r="J123" s="95"/>
      <c r="K123" s="42">
        <v>0</v>
      </c>
      <c r="L123" s="95"/>
      <c r="M123" s="39">
        <f>(K123/$AP123)</f>
        <v>0</v>
      </c>
      <c r="N123" s="95"/>
      <c r="O123" s="39">
        <f>IF(M$195,M123/M$195*100,0)</f>
        <v>0</v>
      </c>
      <c r="P123" s="95"/>
      <c r="Q123" s="42">
        <v>2953054</v>
      </c>
      <c r="R123" s="95"/>
      <c r="S123" s="39">
        <f>(Q123/$AP123)</f>
        <v>26.851071568208475</v>
      </c>
      <c r="T123" s="95"/>
      <c r="U123" s="39">
        <f>IF(S$195,S123/S$195*100,0)</f>
        <v>73.243242931578294</v>
      </c>
      <c r="V123" s="95"/>
      <c r="W123" s="42">
        <f>(E123+K123+Q123)</f>
        <v>6621859</v>
      </c>
      <c r="X123" s="95"/>
      <c r="Y123" s="95"/>
      <c r="Z123" s="42">
        <v>0</v>
      </c>
      <c r="AA123" s="95"/>
      <c r="AB123" s="47">
        <f>IF($W123,Z123/$W123*100,0)</f>
        <v>0</v>
      </c>
      <c r="AC123" s="95"/>
      <c r="AD123" s="42">
        <v>4950</v>
      </c>
      <c r="AE123" s="95"/>
      <c r="AF123" s="47">
        <f>IF($W123,AD123/$W123*100,0)</f>
        <v>7.4752422242756911E-2</v>
      </c>
      <c r="AG123" s="95"/>
      <c r="AH123" s="42">
        <v>0</v>
      </c>
      <c r="AI123" s="95"/>
      <c r="AJ123" s="47">
        <f>IF($W123,AH123/$W123*100,0)</f>
        <v>0</v>
      </c>
      <c r="AK123" s="95"/>
      <c r="AL123" s="42">
        <v>246987</v>
      </c>
      <c r="AM123" s="95"/>
      <c r="AN123" s="83">
        <v>42</v>
      </c>
      <c r="AO123" s="95"/>
      <c r="AP123" s="50">
        <v>109979</v>
      </c>
      <c r="AQ123" s="95"/>
      <c r="AR123" s="50">
        <f t="shared" si="0"/>
        <v>109979</v>
      </c>
      <c r="AS123" s="95"/>
      <c r="AT123" s="50">
        <f t="shared" si="1"/>
        <v>0</v>
      </c>
      <c r="AU123" s="95"/>
      <c r="AV123" s="50">
        <f t="shared" si="2"/>
        <v>109979</v>
      </c>
    </row>
    <row r="124" spans="1:48" ht="11.25" x14ac:dyDescent="0.25">
      <c r="A124" s="83">
        <v>43</v>
      </c>
      <c r="B124" s="95"/>
      <c r="C124" s="83" t="s">
        <v>163</v>
      </c>
      <c r="D124" s="95"/>
      <c r="E124" s="42">
        <v>20965214</v>
      </c>
      <c r="F124" s="95"/>
      <c r="G124" s="39">
        <f>(E124/$AP124)</f>
        <v>62.697080346542499</v>
      </c>
      <c r="H124" s="95"/>
      <c r="I124" s="39">
        <f>IF(G$195,G124/G$195*100,0)</f>
        <v>92.646261896260114</v>
      </c>
      <c r="J124" s="95"/>
      <c r="K124" s="42">
        <v>0</v>
      </c>
      <c r="L124" s="95"/>
      <c r="M124" s="39">
        <f>(K124/$AP124)</f>
        <v>0</v>
      </c>
      <c r="N124" s="95"/>
      <c r="O124" s="39">
        <f>IF(M$195,M124/M$195*100,0)</f>
        <v>0</v>
      </c>
      <c r="P124" s="95"/>
      <c r="Q124" s="42">
        <v>19393516</v>
      </c>
      <c r="R124" s="95"/>
      <c r="S124" s="39">
        <f>(Q124/$AP124)</f>
        <v>57.996871906671572</v>
      </c>
      <c r="T124" s="95"/>
      <c r="U124" s="39">
        <f>IF(S$195,S124/S$195*100,0)</f>
        <v>158.20146944755237</v>
      </c>
      <c r="V124" s="95"/>
      <c r="W124" s="42">
        <f>(E124+K124+Q124)</f>
        <v>40358730</v>
      </c>
      <c r="X124" s="95"/>
      <c r="Y124" s="95"/>
      <c r="Z124" s="42">
        <v>230251</v>
      </c>
      <c r="AA124" s="95"/>
      <c r="AB124" s="47">
        <f>IF($W124,Z124/$W124*100,0)</f>
        <v>0.57051101459337294</v>
      </c>
      <c r="AC124" s="95"/>
      <c r="AD124" s="42">
        <v>457874</v>
      </c>
      <c r="AE124" s="95"/>
      <c r="AF124" s="47">
        <f>IF($W124,AD124/$W124*100,0)</f>
        <v>1.1345104268642745</v>
      </c>
      <c r="AG124" s="95"/>
      <c r="AH124" s="42">
        <v>0</v>
      </c>
      <c r="AI124" s="95"/>
      <c r="AJ124" s="47">
        <f>IF($W124,AH124/$W124*100,0)</f>
        <v>0</v>
      </c>
      <c r="AK124" s="95"/>
      <c r="AL124" s="42">
        <v>570524</v>
      </c>
      <c r="AM124" s="95"/>
      <c r="AN124" s="83">
        <v>43</v>
      </c>
      <c r="AO124" s="95"/>
      <c r="AP124" s="50">
        <v>334389</v>
      </c>
      <c r="AQ124" s="95"/>
      <c r="AR124" s="50">
        <f t="shared" si="0"/>
        <v>334389</v>
      </c>
      <c r="AS124" s="95"/>
      <c r="AT124" s="50">
        <f t="shared" si="1"/>
        <v>0</v>
      </c>
      <c r="AU124" s="95"/>
      <c r="AV124" s="50">
        <f t="shared" si="2"/>
        <v>334389</v>
      </c>
    </row>
    <row r="125" spans="1:48" ht="11.25" x14ac:dyDescent="0.25">
      <c r="A125" s="83">
        <v>44</v>
      </c>
      <c r="B125" s="95"/>
      <c r="C125" s="83" t="s">
        <v>164</v>
      </c>
      <c r="D125" s="95"/>
      <c r="E125" s="42">
        <v>1620392</v>
      </c>
      <c r="F125" s="95"/>
      <c r="G125" s="39">
        <f>(E125/$AP125)</f>
        <v>31.804820601397502</v>
      </c>
      <c r="H125" s="95"/>
      <c r="I125" s="39">
        <f>IF(G$195,G125/G$195*100,0)</f>
        <v>46.997367703791895</v>
      </c>
      <c r="J125" s="95"/>
      <c r="K125" s="42">
        <v>85575</v>
      </c>
      <c r="L125" s="95"/>
      <c r="M125" s="39">
        <f>(K125/$AP125)</f>
        <v>1.6796537646227525</v>
      </c>
      <c r="N125" s="95"/>
      <c r="O125" s="39">
        <f>IF(M$195,M125/M$195*100,0)</f>
        <v>49.950409206541906</v>
      </c>
      <c r="P125" s="95"/>
      <c r="Q125" s="42">
        <v>735541</v>
      </c>
      <c r="R125" s="95"/>
      <c r="S125" s="39">
        <f>(Q125/$AP125)</f>
        <v>14.43709272199105</v>
      </c>
      <c r="T125" s="95"/>
      <c r="U125" s="39">
        <f>IF(S$195,S125/S$195*100,0)</f>
        <v>39.380904660597999</v>
      </c>
      <c r="V125" s="95"/>
      <c r="W125" s="42">
        <f>(E125+K125+Q125)</f>
        <v>2441508</v>
      </c>
      <c r="X125" s="95"/>
      <c r="Y125" s="95"/>
      <c r="Z125" s="42">
        <v>27123</v>
      </c>
      <c r="AA125" s="95"/>
      <c r="AB125" s="47">
        <f>IF($W125,Z125/$W125*100,0)</f>
        <v>1.110911780751896</v>
      </c>
      <c r="AC125" s="95"/>
      <c r="AD125" s="42">
        <v>0</v>
      </c>
      <c r="AE125" s="95"/>
      <c r="AF125" s="47">
        <f>IF($W125,AD125/$W125*100,0)</f>
        <v>0</v>
      </c>
      <c r="AG125" s="95"/>
      <c r="AH125" s="42">
        <v>0</v>
      </c>
      <c r="AI125" s="95"/>
      <c r="AJ125" s="47">
        <f>IF($W125,AH125/$W125*100,0)</f>
        <v>0</v>
      </c>
      <c r="AK125" s="95"/>
      <c r="AL125" s="42">
        <v>311861</v>
      </c>
      <c r="AM125" s="95"/>
      <c r="AN125" s="83">
        <v>44</v>
      </c>
      <c r="AO125" s="95"/>
      <c r="AP125" s="50">
        <v>50948</v>
      </c>
      <c r="AQ125" s="95"/>
      <c r="AR125" s="50">
        <f t="shared" si="0"/>
        <v>50948</v>
      </c>
      <c r="AS125" s="95"/>
      <c r="AT125" s="50">
        <f t="shared" si="1"/>
        <v>50948</v>
      </c>
      <c r="AU125" s="95"/>
      <c r="AV125" s="50">
        <f t="shared" si="2"/>
        <v>50948</v>
      </c>
    </row>
    <row r="126" spans="1:48" ht="11.25" x14ac:dyDescent="0.25">
      <c r="A126" s="83">
        <v>45</v>
      </c>
      <c r="B126" s="95"/>
      <c r="C126" s="83" t="s">
        <v>165</v>
      </c>
      <c r="D126" s="95"/>
      <c r="E126" s="42">
        <v>71507</v>
      </c>
      <c r="F126" s="95"/>
      <c r="G126" s="39">
        <f>(E126/$AP126)</f>
        <v>32.037186379928315</v>
      </c>
      <c r="H126" s="95"/>
      <c r="I126" s="39">
        <f>IF(G$195,G126/G$195*100,0)</f>
        <v>47.340730116435424</v>
      </c>
      <c r="J126" s="95"/>
      <c r="K126" s="42">
        <v>0</v>
      </c>
      <c r="L126" s="95"/>
      <c r="M126" s="39">
        <f>(K126/$AP126)</f>
        <v>0</v>
      </c>
      <c r="N126" s="95"/>
      <c r="O126" s="39">
        <f>IF(M$195,M126/M$195*100,0)</f>
        <v>0</v>
      </c>
      <c r="P126" s="95"/>
      <c r="Q126" s="42">
        <v>72982</v>
      </c>
      <c r="R126" s="95"/>
      <c r="S126" s="39">
        <f>(Q126/$AP126)</f>
        <v>32.698028673835125</v>
      </c>
      <c r="T126" s="95"/>
      <c r="U126" s="39">
        <f>IF(S$195,S126/S$195*100,0)</f>
        <v>89.192330796100492</v>
      </c>
      <c r="V126" s="95"/>
      <c r="W126" s="42">
        <f>(E126+K126+Q126)</f>
        <v>144489</v>
      </c>
      <c r="X126" s="95"/>
      <c r="Y126" s="95"/>
      <c r="Z126" s="42">
        <v>0</v>
      </c>
      <c r="AA126" s="95"/>
      <c r="AB126" s="47">
        <f>IF($W126,Z126/$W126*100,0)</f>
        <v>0</v>
      </c>
      <c r="AC126" s="95"/>
      <c r="AD126" s="42">
        <v>0</v>
      </c>
      <c r="AE126" s="95"/>
      <c r="AF126" s="47">
        <f>IF($W126,AD126/$W126*100,0)</f>
        <v>0</v>
      </c>
      <c r="AG126" s="95"/>
      <c r="AH126" s="42">
        <v>0</v>
      </c>
      <c r="AI126" s="95"/>
      <c r="AJ126" s="47">
        <f>IF($W126,AH126/$W126*100,0)</f>
        <v>0</v>
      </c>
      <c r="AK126" s="95"/>
      <c r="AL126" s="42">
        <v>48125</v>
      </c>
      <c r="AM126" s="95"/>
      <c r="AN126" s="83">
        <v>45</v>
      </c>
      <c r="AO126" s="95"/>
      <c r="AP126" s="50">
        <v>2232</v>
      </c>
      <c r="AQ126" s="95"/>
      <c r="AR126" s="50">
        <f t="shared" si="0"/>
        <v>2232</v>
      </c>
      <c r="AS126" s="95"/>
      <c r="AT126" s="50">
        <f t="shared" si="1"/>
        <v>0</v>
      </c>
      <c r="AU126" s="95"/>
      <c r="AV126" s="50">
        <f t="shared" si="2"/>
        <v>2232</v>
      </c>
    </row>
    <row r="127" spans="1:48" ht="11.25" x14ac:dyDescent="0.25">
      <c r="A127" s="83">
        <v>46</v>
      </c>
      <c r="B127" s="95"/>
      <c r="C127" s="83" t="s">
        <v>166</v>
      </c>
      <c r="D127" s="95"/>
      <c r="E127" s="42">
        <v>2222549</v>
      </c>
      <c r="F127" s="95"/>
      <c r="G127" s="39">
        <f>(E127/$AP127)</f>
        <v>57.570040926280889</v>
      </c>
      <c r="H127" s="95"/>
      <c r="I127" s="39">
        <f>IF(G$195,G127/G$195*100,0)</f>
        <v>85.070134997582272</v>
      </c>
      <c r="J127" s="95"/>
      <c r="K127" s="42">
        <v>4500</v>
      </c>
      <c r="L127" s="95"/>
      <c r="M127" s="39">
        <f>(K127/$AP127)</f>
        <v>0.1165621924053256</v>
      </c>
      <c r="N127" s="95"/>
      <c r="O127" s="39">
        <f>IF(M$195,M127/M$195*100,0)</f>
        <v>3.4663865442324484</v>
      </c>
      <c r="P127" s="95"/>
      <c r="Q127" s="42">
        <v>1510178</v>
      </c>
      <c r="R127" s="95"/>
      <c r="S127" s="39">
        <f>(Q127/$AP127)</f>
        <v>39.117701911619953</v>
      </c>
      <c r="T127" s="95"/>
      <c r="U127" s="39">
        <f>IF(S$195,S127/S$195*100,0)</f>
        <v>106.70365004836965</v>
      </c>
      <c r="V127" s="95"/>
      <c r="W127" s="42">
        <f>(E127+K127+Q127)</f>
        <v>3737227</v>
      </c>
      <c r="X127" s="95"/>
      <c r="Y127" s="95"/>
      <c r="Z127" s="42">
        <v>245451</v>
      </c>
      <c r="AA127" s="95"/>
      <c r="AB127" s="47">
        <f>IF($W127,Z127/$W127*100,0)</f>
        <v>6.5677305660052223</v>
      </c>
      <c r="AC127" s="95"/>
      <c r="AD127" s="42">
        <v>0</v>
      </c>
      <c r="AE127" s="95"/>
      <c r="AF127" s="47">
        <f>IF($W127,AD127/$W127*100,0)</f>
        <v>0</v>
      </c>
      <c r="AG127" s="95"/>
      <c r="AH127" s="42">
        <v>0</v>
      </c>
      <c r="AI127" s="95"/>
      <c r="AJ127" s="47">
        <f>IF($W127,AH127/$W127*100,0)</f>
        <v>0</v>
      </c>
      <c r="AK127" s="95"/>
      <c r="AL127" s="42">
        <v>626511</v>
      </c>
      <c r="AM127" s="95"/>
      <c r="AN127" s="83">
        <v>46</v>
      </c>
      <c r="AO127" s="95"/>
      <c r="AP127" s="50">
        <v>38606</v>
      </c>
      <c r="AQ127" s="95"/>
      <c r="AR127" s="50">
        <f t="shared" si="0"/>
        <v>38606</v>
      </c>
      <c r="AS127" s="95"/>
      <c r="AT127" s="50">
        <f t="shared" si="1"/>
        <v>38606</v>
      </c>
      <c r="AU127" s="95"/>
      <c r="AV127" s="50">
        <f t="shared" si="2"/>
        <v>38606</v>
      </c>
    </row>
    <row r="128" spans="1:48" ht="11.25" x14ac:dyDescent="0.25">
      <c r="A128" s="83">
        <v>47</v>
      </c>
      <c r="B128" s="95"/>
      <c r="C128" s="83" t="s">
        <v>167</v>
      </c>
      <c r="D128" s="95"/>
      <c r="E128" s="42">
        <v>7611484</v>
      </c>
      <c r="F128" s="95"/>
      <c r="G128" s="39">
        <f>(E128/$AP128)</f>
        <v>97.266388938584612</v>
      </c>
      <c r="H128" s="95"/>
      <c r="I128" s="39">
        <f>IF(G$195,G128/G$195*100,0)</f>
        <v>143.72865998702841</v>
      </c>
      <c r="J128" s="95"/>
      <c r="K128" s="42">
        <v>0</v>
      </c>
      <c r="L128" s="95"/>
      <c r="M128" s="39">
        <f>(K128/$AP128)</f>
        <v>0</v>
      </c>
      <c r="N128" s="95"/>
      <c r="O128" s="39">
        <f>IF(M$195,M128/M$195*100,0)</f>
        <v>0</v>
      </c>
      <c r="P128" s="95"/>
      <c r="Q128" s="42">
        <v>5573163</v>
      </c>
      <c r="R128" s="95"/>
      <c r="S128" s="39">
        <f>(Q128/$AP128)</f>
        <v>71.218889769213078</v>
      </c>
      <c r="T128" s="95"/>
      <c r="U128" s="39">
        <f>IF(S$195,S128/S$195*100,0)</f>
        <v>194.26794314085564</v>
      </c>
      <c r="V128" s="95"/>
      <c r="W128" s="42">
        <f>(E128+K128+Q128)</f>
        <v>13184647</v>
      </c>
      <c r="X128" s="95"/>
      <c r="Y128" s="95"/>
      <c r="Z128" s="42">
        <v>280318</v>
      </c>
      <c r="AA128" s="95"/>
      <c r="AB128" s="47">
        <f>IF($W128,Z128/$W128*100,0)</f>
        <v>2.1260940850369372</v>
      </c>
      <c r="AC128" s="95"/>
      <c r="AD128" s="42">
        <v>0</v>
      </c>
      <c r="AE128" s="95"/>
      <c r="AF128" s="47">
        <f>IF($W128,AD128/$W128*100,0)</f>
        <v>0</v>
      </c>
      <c r="AG128" s="95"/>
      <c r="AH128" s="42">
        <v>14442</v>
      </c>
      <c r="AI128" s="95"/>
      <c r="AJ128" s="47">
        <f>IF($W128,AH128/$W128*100,0)</f>
        <v>0.10953649346850167</v>
      </c>
      <c r="AK128" s="95"/>
      <c r="AL128" s="42">
        <v>3388970</v>
      </c>
      <c r="AM128" s="95"/>
      <c r="AN128" s="83">
        <v>47</v>
      </c>
      <c r="AO128" s="95"/>
      <c r="AP128" s="50">
        <v>78254</v>
      </c>
      <c r="AQ128" s="95"/>
      <c r="AR128" s="50">
        <f t="shared" si="0"/>
        <v>78254</v>
      </c>
      <c r="AS128" s="95"/>
      <c r="AT128" s="50">
        <f t="shared" si="1"/>
        <v>0</v>
      </c>
      <c r="AU128" s="95"/>
      <c r="AV128" s="50">
        <f t="shared" si="2"/>
        <v>78254</v>
      </c>
    </row>
    <row r="129" spans="1:48" ht="11.25" x14ac:dyDescent="0.25">
      <c r="A129" s="83">
        <v>48</v>
      </c>
      <c r="B129" s="95"/>
      <c r="C129" s="83" t="s">
        <v>168</v>
      </c>
      <c r="D129" s="95"/>
      <c r="E129" s="42">
        <v>0</v>
      </c>
      <c r="F129" s="95"/>
      <c r="G129" s="39">
        <f>(E129/$AP129)</f>
        <v>0</v>
      </c>
      <c r="H129" s="95"/>
      <c r="I129" s="39">
        <f>IF(G$195,G129/G$195*100,0)</f>
        <v>0</v>
      </c>
      <c r="J129" s="95"/>
      <c r="K129" s="42">
        <v>3899</v>
      </c>
      <c r="L129" s="95"/>
      <c r="M129" s="39">
        <f>(K129/$AP129)</f>
        <v>0.59004237288135597</v>
      </c>
      <c r="N129" s="95"/>
      <c r="O129" s="39">
        <f>IF(M$195,M129/M$195*100,0)</f>
        <v>17.546984143629309</v>
      </c>
      <c r="P129" s="95"/>
      <c r="Q129" s="42">
        <v>182549</v>
      </c>
      <c r="R129" s="95"/>
      <c r="S129" s="39">
        <f>(Q129/$AP129)</f>
        <v>27.625453995157386</v>
      </c>
      <c r="T129" s="95"/>
      <c r="U129" s="39">
        <f>IF(S$195,S129/S$195*100,0)</f>
        <v>75.355571300853455</v>
      </c>
      <c r="V129" s="95"/>
      <c r="W129" s="42">
        <f>(E129+K129+Q129)</f>
        <v>186448</v>
      </c>
      <c r="X129" s="95"/>
      <c r="Y129" s="95"/>
      <c r="Z129" s="42">
        <v>1000</v>
      </c>
      <c r="AA129" s="95"/>
      <c r="AB129" s="47">
        <f>IF($W129,Z129/$W129*100,0)</f>
        <v>0.53634257272805286</v>
      </c>
      <c r="AC129" s="95"/>
      <c r="AD129" s="42">
        <v>0</v>
      </c>
      <c r="AE129" s="95"/>
      <c r="AF129" s="47">
        <f>IF($W129,AD129/$W129*100,0)</f>
        <v>0</v>
      </c>
      <c r="AG129" s="95"/>
      <c r="AH129" s="42">
        <v>0</v>
      </c>
      <c r="AI129" s="95"/>
      <c r="AJ129" s="47">
        <f>IF($W129,AH129/$W129*100,0)</f>
        <v>0</v>
      </c>
      <c r="AK129" s="95"/>
      <c r="AL129" s="42">
        <v>0</v>
      </c>
      <c r="AM129" s="95"/>
      <c r="AN129" s="83">
        <v>48</v>
      </c>
      <c r="AO129" s="95"/>
      <c r="AP129" s="50">
        <v>6608</v>
      </c>
      <c r="AQ129" s="95"/>
      <c r="AR129" s="50">
        <f t="shared" si="0"/>
        <v>0</v>
      </c>
      <c r="AS129" s="95"/>
      <c r="AT129" s="50">
        <f t="shared" si="1"/>
        <v>6608</v>
      </c>
      <c r="AU129" s="95"/>
      <c r="AV129" s="50">
        <f t="shared" si="2"/>
        <v>6608</v>
      </c>
    </row>
    <row r="130" spans="1:48" ht="11.25" x14ac:dyDescent="0.25">
      <c r="A130" s="83">
        <v>49</v>
      </c>
      <c r="B130" s="95"/>
      <c r="C130" s="83" t="s">
        <v>169</v>
      </c>
      <c r="D130" s="95"/>
      <c r="E130" s="42">
        <v>813805</v>
      </c>
      <c r="F130" s="95"/>
      <c r="G130" s="39">
        <f>(E130/$AP130)</f>
        <v>30.45335478801033</v>
      </c>
      <c r="H130" s="95"/>
      <c r="I130" s="39">
        <f>IF(G$195,G130/G$195*100,0)</f>
        <v>45.000332833924702</v>
      </c>
      <c r="J130" s="95"/>
      <c r="K130" s="42">
        <v>0</v>
      </c>
      <c r="L130" s="95"/>
      <c r="M130" s="39">
        <f>(K130/$AP130)</f>
        <v>0</v>
      </c>
      <c r="N130" s="95"/>
      <c r="O130" s="39">
        <f>IF(M$195,M130/M$195*100,0)</f>
        <v>0</v>
      </c>
      <c r="P130" s="95"/>
      <c r="Q130" s="42">
        <v>679237</v>
      </c>
      <c r="R130" s="95"/>
      <c r="S130" s="39">
        <f>(Q130/$AP130)</f>
        <v>25.417692624331099</v>
      </c>
      <c r="T130" s="95"/>
      <c r="U130" s="39">
        <f>IF(S$195,S130/S$195*100,0)</f>
        <v>69.33333110803224</v>
      </c>
      <c r="V130" s="95"/>
      <c r="W130" s="42">
        <f>(E130+K130+Q130)</f>
        <v>1493042</v>
      </c>
      <c r="X130" s="95"/>
      <c r="Y130" s="95"/>
      <c r="Z130" s="42">
        <v>140596</v>
      </c>
      <c r="AA130" s="95"/>
      <c r="AB130" s="47">
        <f>IF($W130,Z130/$W130*100,0)</f>
        <v>9.4167478208918443</v>
      </c>
      <c r="AC130" s="95"/>
      <c r="AD130" s="42">
        <v>46712</v>
      </c>
      <c r="AE130" s="95"/>
      <c r="AF130" s="47">
        <f>IF($W130,AD130/$W130*100,0)</f>
        <v>3.1286460796146396</v>
      </c>
      <c r="AG130" s="95"/>
      <c r="AH130" s="42">
        <v>0</v>
      </c>
      <c r="AI130" s="95"/>
      <c r="AJ130" s="47">
        <f>IF($W130,AH130/$W130*100,0)</f>
        <v>0</v>
      </c>
      <c r="AK130" s="95"/>
      <c r="AL130" s="42">
        <v>468035</v>
      </c>
      <c r="AM130" s="95"/>
      <c r="AN130" s="83">
        <v>49</v>
      </c>
      <c r="AO130" s="95"/>
      <c r="AP130" s="50">
        <v>26723</v>
      </c>
      <c r="AQ130" s="95"/>
      <c r="AR130" s="50">
        <f t="shared" si="0"/>
        <v>26723</v>
      </c>
      <c r="AS130" s="95"/>
      <c r="AT130" s="50">
        <f t="shared" si="1"/>
        <v>0</v>
      </c>
      <c r="AU130" s="95"/>
      <c r="AV130" s="50">
        <f t="shared" si="2"/>
        <v>26723</v>
      </c>
    </row>
    <row r="131" spans="1:48" ht="11.25" x14ac:dyDescent="0.25">
      <c r="A131" s="83">
        <v>50</v>
      </c>
      <c r="B131" s="95"/>
      <c r="C131" s="83" t="s">
        <v>170</v>
      </c>
      <c r="D131" s="95"/>
      <c r="E131" s="48">
        <v>421104</v>
      </c>
      <c r="F131" s="95"/>
      <c r="G131" s="39">
        <f>(E131/$AP131)</f>
        <v>23.644244806288601</v>
      </c>
      <c r="H131" s="95"/>
      <c r="I131" s="39">
        <f>IF(G$195,G131/G$195*100,0)</f>
        <v>34.938642829219113</v>
      </c>
      <c r="J131" s="95"/>
      <c r="K131" s="48">
        <v>24403</v>
      </c>
      <c r="L131" s="95"/>
      <c r="M131" s="39">
        <f>(K131/$AP131)</f>
        <v>1.3701852891633914</v>
      </c>
      <c r="N131" s="95"/>
      <c r="O131" s="39">
        <f>IF(M$195,M131/M$195*100,0)</f>
        <v>40.747276208955583</v>
      </c>
      <c r="P131" s="95"/>
      <c r="Q131" s="48">
        <v>444597</v>
      </c>
      <c r="R131" s="95"/>
      <c r="S131" s="39">
        <f>(Q131/$AP131)</f>
        <v>24.963335204941043</v>
      </c>
      <c r="T131" s="95"/>
      <c r="U131" s="39">
        <f>IF(S$195,S131/S$195*100,0)</f>
        <v>68.093953723721341</v>
      </c>
      <c r="V131" s="95"/>
      <c r="W131" s="42">
        <f>(E131+K131+Q131)</f>
        <v>890104</v>
      </c>
      <c r="X131" s="95"/>
      <c r="Y131" s="95"/>
      <c r="Z131" s="48">
        <v>4500</v>
      </c>
      <c r="AA131" s="95"/>
      <c r="AB131" s="47">
        <f>IF($W131,Z131/$W131*100,0)</f>
        <v>0.50555890098235712</v>
      </c>
      <c r="AC131" s="95"/>
      <c r="AD131" s="48">
        <v>0</v>
      </c>
      <c r="AE131" s="95"/>
      <c r="AF131" s="47">
        <f>IF($W131,AD131/$W131*100,0)</f>
        <v>0</v>
      </c>
      <c r="AG131" s="95"/>
      <c r="AH131" s="48">
        <v>0</v>
      </c>
      <c r="AI131" s="95"/>
      <c r="AJ131" s="47">
        <f>IF($W131,AH131/$W131*100,0)</f>
        <v>0</v>
      </c>
      <c r="AK131" s="95"/>
      <c r="AL131" s="48">
        <v>236914</v>
      </c>
      <c r="AM131" s="95"/>
      <c r="AN131" s="83">
        <v>50</v>
      </c>
      <c r="AO131" s="95"/>
      <c r="AP131" s="50">
        <v>17810</v>
      </c>
      <c r="AQ131" s="95"/>
      <c r="AR131" s="50">
        <f t="shared" si="0"/>
        <v>17810</v>
      </c>
      <c r="AS131" s="95"/>
      <c r="AT131" s="50">
        <f t="shared" si="1"/>
        <v>17810</v>
      </c>
      <c r="AU131" s="95"/>
      <c r="AV131" s="50">
        <f t="shared" si="2"/>
        <v>17810</v>
      </c>
    </row>
    <row r="132" spans="1:48" ht="8.85" customHeight="1" x14ac:dyDescent="0.25">
      <c r="A132" s="95"/>
      <c r="B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row>
    <row r="133" spans="1:48" ht="8.4499999999999993" customHeight="1" x14ac:dyDescent="0.25">
      <c r="A133" s="95"/>
      <c r="B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row>
    <row r="134" spans="1:48" ht="8.85" hidden="1" customHeight="1" x14ac:dyDescent="0.25">
      <c r="A134" s="95"/>
      <c r="B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row>
    <row r="135" spans="1:48" s="80" customFormat="1" ht="9.6" customHeight="1" x14ac:dyDescent="0.25">
      <c r="A135" s="247"/>
      <c r="AO135" s="237"/>
    </row>
    <row r="136" spans="1:48" s="80" customFormat="1" ht="10.5" customHeight="1" x14ac:dyDescent="0.25">
      <c r="A136" s="102"/>
      <c r="W136" s="84" t="s">
        <v>42</v>
      </c>
      <c r="Z136" s="102" t="s">
        <v>43</v>
      </c>
      <c r="AN136" s="84" t="s">
        <v>478</v>
      </c>
    </row>
    <row r="137" spans="1:48" s="80" customFormat="1" ht="10.5" customHeight="1" x14ac:dyDescent="0.25">
      <c r="A137" s="85"/>
      <c r="W137" s="84" t="s">
        <v>479</v>
      </c>
      <c r="Z137" s="102" t="s">
        <v>360</v>
      </c>
      <c r="AN137" s="237" t="s">
        <v>171</v>
      </c>
    </row>
    <row r="138" spans="1:48" s="80" customFormat="1" ht="10.5" customHeight="1" x14ac:dyDescent="0.25">
      <c r="A138" s="86"/>
      <c r="W138" s="84" t="s">
        <v>48</v>
      </c>
      <c r="Z138" s="87" t="s">
        <v>49</v>
      </c>
    </row>
    <row r="139" spans="1:48" ht="9.6" customHeight="1" x14ac:dyDescent="0.25">
      <c r="Z139" s="89" t="s">
        <v>361</v>
      </c>
      <c r="AA139" s="89"/>
      <c r="AB139" s="89"/>
      <c r="AC139" s="89"/>
      <c r="AD139" s="89"/>
      <c r="AE139" s="89"/>
      <c r="AF139" s="89"/>
      <c r="AG139" s="89"/>
      <c r="AH139" s="89"/>
      <c r="AI139" s="89"/>
      <c r="AJ139" s="89"/>
      <c r="AK139" s="89"/>
      <c r="AL139" s="89"/>
    </row>
    <row r="140" spans="1:48" ht="8.85" customHeight="1" x14ac:dyDescent="0.25"/>
    <row r="141" spans="1:48" ht="9.6" customHeight="1" x14ac:dyDescent="0.25">
      <c r="AD141" s="89" t="s">
        <v>365</v>
      </c>
      <c r="AE141" s="89"/>
      <c r="AF141" s="89"/>
      <c r="AG141" s="89"/>
      <c r="AH141" s="89"/>
      <c r="AI141" s="89"/>
      <c r="AJ141" s="89"/>
    </row>
    <row r="142" spans="1:48" ht="9.6" customHeight="1" x14ac:dyDescent="0.25"/>
    <row r="143" spans="1:48" ht="9.6" customHeight="1" x14ac:dyDescent="0.25">
      <c r="E143" s="89" t="s">
        <v>480</v>
      </c>
      <c r="F143" s="89"/>
      <c r="G143" s="89"/>
      <c r="H143" s="89"/>
      <c r="I143" s="89"/>
      <c r="K143" s="89" t="s">
        <v>481</v>
      </c>
      <c r="L143" s="89"/>
      <c r="M143" s="89"/>
      <c r="N143" s="89"/>
      <c r="O143" s="89"/>
      <c r="Q143" s="89" t="s">
        <v>482</v>
      </c>
      <c r="R143" s="89"/>
      <c r="S143" s="89"/>
      <c r="T143" s="89"/>
      <c r="U143" s="89"/>
      <c r="Z143" s="89" t="s">
        <v>392</v>
      </c>
      <c r="AA143" s="89"/>
      <c r="AB143" s="89"/>
      <c r="AD143" s="89" t="s">
        <v>59</v>
      </c>
      <c r="AE143" s="89"/>
      <c r="AF143" s="89"/>
      <c r="AH143" s="89" t="s">
        <v>60</v>
      </c>
      <c r="AI143" s="89"/>
      <c r="AJ143" s="89"/>
    </row>
    <row r="144" spans="1:48" ht="8.85" customHeight="1" x14ac:dyDescent="0.25"/>
    <row r="145" spans="1:48" ht="9.6" customHeight="1" x14ac:dyDescent="0.25">
      <c r="I145" s="91" t="s">
        <v>64</v>
      </c>
      <c r="O145" s="91" t="s">
        <v>64</v>
      </c>
      <c r="U145" s="91" t="s">
        <v>64</v>
      </c>
      <c r="AB145" s="91" t="s">
        <v>268</v>
      </c>
      <c r="AF145" s="91" t="s">
        <v>268</v>
      </c>
      <c r="AJ145" s="91" t="s">
        <v>268</v>
      </c>
      <c r="AL145" s="91" t="s">
        <v>377</v>
      </c>
      <c r="AR145" s="91" t="s">
        <v>483</v>
      </c>
      <c r="AT145" s="91" t="s">
        <v>484</v>
      </c>
      <c r="AV145" s="239" t="s">
        <v>260</v>
      </c>
    </row>
    <row r="146" spans="1:48" ht="9.6" customHeight="1" x14ac:dyDescent="0.25">
      <c r="A146" s="92" t="s">
        <v>71</v>
      </c>
      <c r="C146" s="92" t="s">
        <v>72</v>
      </c>
      <c r="E146" s="92" t="s">
        <v>73</v>
      </c>
      <c r="G146" s="92" t="s">
        <v>395</v>
      </c>
      <c r="I146" s="92" t="s">
        <v>79</v>
      </c>
      <c r="K146" s="92" t="s">
        <v>73</v>
      </c>
      <c r="M146" s="92" t="s">
        <v>395</v>
      </c>
      <c r="O146" s="92" t="s">
        <v>79</v>
      </c>
      <c r="Q146" s="92" t="s">
        <v>73</v>
      </c>
      <c r="S146" s="92" t="s">
        <v>395</v>
      </c>
      <c r="U146" s="92" t="s">
        <v>79</v>
      </c>
      <c r="W146" s="92" t="s">
        <v>65</v>
      </c>
      <c r="Z146" s="92" t="s">
        <v>73</v>
      </c>
      <c r="AB146" s="92" t="s">
        <v>349</v>
      </c>
      <c r="AD146" s="92" t="s">
        <v>73</v>
      </c>
      <c r="AF146" s="92" t="s">
        <v>349</v>
      </c>
      <c r="AH146" s="92" t="s">
        <v>73</v>
      </c>
      <c r="AJ146" s="92" t="s">
        <v>349</v>
      </c>
      <c r="AL146" s="92" t="s">
        <v>386</v>
      </c>
      <c r="AN146" s="92" t="s">
        <v>71</v>
      </c>
      <c r="AR146" s="234" t="s">
        <v>485</v>
      </c>
      <c r="AT146" s="234" t="s">
        <v>486</v>
      </c>
      <c r="AV146" s="234" t="s">
        <v>487</v>
      </c>
    </row>
    <row r="147" spans="1:48" ht="8.85" customHeight="1" x14ac:dyDescent="0.25"/>
    <row r="148" spans="1:48" ht="8.85" customHeight="1" x14ac:dyDescent="0.25">
      <c r="B148" s="83" t="s">
        <v>279</v>
      </c>
    </row>
    <row r="149" spans="1:48" ht="11.25" x14ac:dyDescent="0.25">
      <c r="A149" s="83">
        <v>51</v>
      </c>
      <c r="B149" s="95"/>
      <c r="C149" s="83" t="s">
        <v>172</v>
      </c>
      <c r="D149" s="95"/>
      <c r="E149" s="40">
        <v>49992</v>
      </c>
      <c r="F149" s="95"/>
      <c r="G149" s="38">
        <f>(E149/$AP149)</f>
        <v>4.5784412491986446</v>
      </c>
      <c r="H149" s="95"/>
      <c r="I149" s="39">
        <f>IF(G$195,G149/G$195*100,0)</f>
        <v>6.7654740014267594</v>
      </c>
      <c r="J149" s="95"/>
      <c r="K149" s="40">
        <v>5178</v>
      </c>
      <c r="L149" s="95"/>
      <c r="M149" s="38">
        <f>(K149/$AP149)</f>
        <v>0.47421925084714717</v>
      </c>
      <c r="N149" s="95"/>
      <c r="O149" s="39">
        <f>IF(M$195,M149/M$195*100,0)</f>
        <v>14.102576454948682</v>
      </c>
      <c r="P149" s="95"/>
      <c r="Q149" s="40">
        <v>122995</v>
      </c>
      <c r="R149" s="95"/>
      <c r="S149" s="38">
        <f>(Q149/$AP149)</f>
        <v>11.264309918490705</v>
      </c>
      <c r="T149" s="95"/>
      <c r="U149" s="39">
        <f>IF(S$195,S149/S$195*100,0)</f>
        <v>30.726318900190119</v>
      </c>
      <c r="V149" s="95"/>
      <c r="W149" s="40">
        <f>(E149+K149+Q149)</f>
        <v>178165</v>
      </c>
      <c r="X149" s="95"/>
      <c r="Y149" s="95"/>
      <c r="Z149" s="40">
        <v>0</v>
      </c>
      <c r="AA149" s="95"/>
      <c r="AB149" s="39">
        <f>IF($W149,Z149/$W149*100,0)</f>
        <v>0</v>
      </c>
      <c r="AC149" s="95"/>
      <c r="AD149" s="40">
        <v>0</v>
      </c>
      <c r="AE149" s="95"/>
      <c r="AF149" s="39">
        <f>IF($W149,AD149/$W149*100,0)</f>
        <v>0</v>
      </c>
      <c r="AG149" s="95"/>
      <c r="AH149" s="40">
        <v>0</v>
      </c>
      <c r="AI149" s="95"/>
      <c r="AJ149" s="39">
        <f>IF($W149,AH149/$W149*100,0)</f>
        <v>0</v>
      </c>
      <c r="AK149" s="95"/>
      <c r="AL149" s="40">
        <v>0</v>
      </c>
      <c r="AM149" s="95"/>
      <c r="AN149" s="83">
        <v>51</v>
      </c>
      <c r="AO149" s="95"/>
      <c r="AP149" s="50">
        <v>10919</v>
      </c>
      <c r="AQ149" s="95"/>
      <c r="AR149" s="50">
        <f>IF(E149,AP149,0)</f>
        <v>10919</v>
      </c>
      <c r="AS149" s="95"/>
      <c r="AT149" s="50">
        <f>IF(K149,AP149,0)</f>
        <v>10919</v>
      </c>
      <c r="AU149" s="95"/>
      <c r="AV149" s="50">
        <f>IF(Q149,AP149,0)</f>
        <v>10919</v>
      </c>
    </row>
    <row r="150" spans="1:48" ht="11.25" x14ac:dyDescent="0.25">
      <c r="A150" s="83">
        <v>52</v>
      </c>
      <c r="B150" s="95"/>
      <c r="C150" s="83" t="s">
        <v>173</v>
      </c>
      <c r="D150" s="95"/>
      <c r="E150" s="42">
        <v>0</v>
      </c>
      <c r="F150" s="95"/>
      <c r="G150" s="39">
        <v>0</v>
      </c>
      <c r="H150" s="95"/>
      <c r="I150" s="39">
        <f>IF(G$195,G150/G$195*100,0)</f>
        <v>0</v>
      </c>
      <c r="J150" s="95"/>
      <c r="K150" s="42">
        <v>0</v>
      </c>
      <c r="L150" s="95"/>
      <c r="M150" s="39">
        <v>0</v>
      </c>
      <c r="N150" s="95"/>
      <c r="O150" s="39">
        <f>IF(M$195,M150/M$195*100,0)</f>
        <v>0</v>
      </c>
      <c r="P150" s="95"/>
      <c r="Q150" s="42">
        <v>0</v>
      </c>
      <c r="R150" s="95"/>
      <c r="S150" s="39">
        <v>0</v>
      </c>
      <c r="T150" s="95"/>
      <c r="U150" s="39">
        <f>IF(S$195,S150/S$195*100,0)</f>
        <v>0</v>
      </c>
      <c r="V150" s="95"/>
      <c r="W150" s="42">
        <f>(E150+K150+Q150)</f>
        <v>0</v>
      </c>
      <c r="X150" s="95"/>
      <c r="Y150" s="95"/>
      <c r="Z150" s="42">
        <v>0</v>
      </c>
      <c r="AA150" s="95"/>
      <c r="AB150" s="39">
        <f>IF($W150,Z150/$W150*100,0)</f>
        <v>0</v>
      </c>
      <c r="AC150" s="95"/>
      <c r="AD150" s="42">
        <v>0</v>
      </c>
      <c r="AE150" s="95"/>
      <c r="AF150" s="39">
        <f>IF($W150,AD150/$W150*100,0)</f>
        <v>0</v>
      </c>
      <c r="AG150" s="95"/>
      <c r="AH150" s="42">
        <v>0</v>
      </c>
      <c r="AI150" s="95"/>
      <c r="AJ150" s="39">
        <f>IF($W150,AH150/$W150*100,0)</f>
        <v>0</v>
      </c>
      <c r="AK150" s="95"/>
      <c r="AL150" s="42">
        <v>0</v>
      </c>
      <c r="AM150" s="95"/>
      <c r="AN150" s="83">
        <v>52</v>
      </c>
      <c r="AO150" s="95"/>
      <c r="AP150" s="50">
        <v>0</v>
      </c>
      <c r="AQ150" s="95"/>
      <c r="AR150" s="50">
        <f>IF(E150,AP150,0)</f>
        <v>0</v>
      </c>
      <c r="AS150" s="95"/>
      <c r="AT150" s="50">
        <f>IF(K150,AP150,0)</f>
        <v>0</v>
      </c>
      <c r="AU150" s="95"/>
      <c r="AV150" s="50">
        <f>IF(Q150,AP150,0)</f>
        <v>0</v>
      </c>
    </row>
    <row r="151" spans="1:48" ht="11.25" x14ac:dyDescent="0.25">
      <c r="A151" s="83">
        <v>53</v>
      </c>
      <c r="B151" s="95"/>
      <c r="C151" s="83" t="s">
        <v>174</v>
      </c>
      <c r="D151" s="95"/>
      <c r="E151" s="42">
        <v>63641718</v>
      </c>
      <c r="F151" s="95"/>
      <c r="G151" s="39">
        <f>(E151/$AP151)</f>
        <v>151.18269950280194</v>
      </c>
      <c r="H151" s="95"/>
      <c r="I151" s="39">
        <f>IF(G$195,G151/G$195*100,0)</f>
        <v>223.39974835993436</v>
      </c>
      <c r="J151" s="95"/>
      <c r="K151" s="42">
        <v>355071</v>
      </c>
      <c r="L151" s="95"/>
      <c r="M151" s="39">
        <f>(K151/$AP151)</f>
        <v>0.84348119413054479</v>
      </c>
      <c r="N151" s="95"/>
      <c r="O151" s="39">
        <f>IF(M$195,M151/M$195*100,0)</f>
        <v>25.083878411278505</v>
      </c>
      <c r="P151" s="95"/>
      <c r="Q151" s="42">
        <v>25414991</v>
      </c>
      <c r="R151" s="95"/>
      <c r="S151" s="39">
        <f>(Q151/$AP151)</f>
        <v>60.374029299765539</v>
      </c>
      <c r="T151" s="95"/>
      <c r="U151" s="39">
        <f>IF(S$195,S151/S$195*100,0)</f>
        <v>164.68578110664922</v>
      </c>
      <c r="V151" s="95"/>
      <c r="W151" s="42">
        <f>(E151+K151+Q151)</f>
        <v>89411780</v>
      </c>
      <c r="X151" s="95"/>
      <c r="Y151" s="95"/>
      <c r="Z151" s="42">
        <v>249053</v>
      </c>
      <c r="AA151" s="95"/>
      <c r="AB151" s="39">
        <f>IF($W151,Z151/$W151*100,0)</f>
        <v>0.2785460707750142</v>
      </c>
      <c r="AC151" s="95"/>
      <c r="AD151" s="42">
        <v>8785</v>
      </c>
      <c r="AE151" s="95"/>
      <c r="AF151" s="39">
        <f>IF($W151,AD151/$W151*100,0)</f>
        <v>9.8253272667203368E-3</v>
      </c>
      <c r="AG151" s="95"/>
      <c r="AH151" s="42">
        <v>4599</v>
      </c>
      <c r="AI151" s="95"/>
      <c r="AJ151" s="39">
        <f>IF($W151,AH151/$W151*100,0)</f>
        <v>5.1436175412233149E-3</v>
      </c>
      <c r="AK151" s="95"/>
      <c r="AL151" s="42">
        <v>17330620</v>
      </c>
      <c r="AM151" s="95"/>
      <c r="AN151" s="83">
        <v>53</v>
      </c>
      <c r="AO151" s="95"/>
      <c r="AP151" s="50">
        <v>420959</v>
      </c>
      <c r="AQ151" s="95"/>
      <c r="AR151" s="50">
        <f>IF(E151,AP151,0)</f>
        <v>420959</v>
      </c>
      <c r="AS151" s="95"/>
      <c r="AT151" s="50">
        <f>IF(K151,AP151,0)</f>
        <v>420959</v>
      </c>
      <c r="AU151" s="95"/>
      <c r="AV151" s="50">
        <f>IF(Q151,AP151,0)</f>
        <v>420959</v>
      </c>
    </row>
    <row r="152" spans="1:48" ht="11.25" x14ac:dyDescent="0.25">
      <c r="A152" s="83">
        <v>54</v>
      </c>
      <c r="B152" s="95"/>
      <c r="C152" s="83" t="s">
        <v>175</v>
      </c>
      <c r="D152" s="95"/>
      <c r="E152" s="42">
        <v>1249611</v>
      </c>
      <c r="F152" s="95"/>
      <c r="G152" s="39">
        <f>(E152/$AP152)</f>
        <v>33.237871050111714</v>
      </c>
      <c r="H152" s="95"/>
      <c r="I152" s="39">
        <f>IF(G$195,G152/G$195*100,0)</f>
        <v>49.114958609912165</v>
      </c>
      <c r="J152" s="95"/>
      <c r="K152" s="42">
        <v>77000</v>
      </c>
      <c r="L152" s="95"/>
      <c r="M152" s="39">
        <f>(K152/$AP152)</f>
        <v>2.0480902223640811</v>
      </c>
      <c r="N152" s="95"/>
      <c r="O152" s="39">
        <f>IF(M$195,M152/M$195*100,0)</f>
        <v>60.907162448434924</v>
      </c>
      <c r="P152" s="95"/>
      <c r="Q152" s="42">
        <v>409607</v>
      </c>
      <c r="R152" s="95"/>
      <c r="S152" s="39">
        <f>(Q152/$AP152)</f>
        <v>10.89496223002447</v>
      </c>
      <c r="T152" s="95"/>
      <c r="U152" s="39">
        <f>IF(S$195,S152/S$195*100,0)</f>
        <v>29.718827545372871</v>
      </c>
      <c r="V152" s="95"/>
      <c r="W152" s="42">
        <f>(E152+K152+Q152)</f>
        <v>1736218</v>
      </c>
      <c r="X152" s="95"/>
      <c r="Y152" s="95"/>
      <c r="Z152" s="42">
        <v>37022</v>
      </c>
      <c r="AA152" s="95"/>
      <c r="AB152" s="39">
        <f>IF($W152,Z152/$W152*100,0)</f>
        <v>2.1323359163423024</v>
      </c>
      <c r="AC152" s="95"/>
      <c r="AD152" s="42">
        <v>1383</v>
      </c>
      <c r="AE152" s="95"/>
      <c r="AF152" s="39">
        <f>IF($W152,AD152/$W152*100,0)</f>
        <v>7.9655895745810723E-2</v>
      </c>
      <c r="AG152" s="95"/>
      <c r="AH152" s="42">
        <v>0</v>
      </c>
      <c r="AI152" s="95"/>
      <c r="AJ152" s="39">
        <f>IF($W152,AH152/$W152*100,0)</f>
        <v>0</v>
      </c>
      <c r="AK152" s="95"/>
      <c r="AL152" s="42">
        <v>479114</v>
      </c>
      <c r="AM152" s="95"/>
      <c r="AN152" s="83">
        <v>54</v>
      </c>
      <c r="AO152" s="95"/>
      <c r="AP152" s="50">
        <v>37596</v>
      </c>
      <c r="AQ152" s="95"/>
      <c r="AR152" s="50">
        <f>IF(E152,AP152,0)</f>
        <v>37596</v>
      </c>
      <c r="AS152" s="95"/>
      <c r="AT152" s="50">
        <f>IF(K152,AP152,0)</f>
        <v>37596</v>
      </c>
      <c r="AU152" s="95"/>
      <c r="AV152" s="50">
        <f>IF(Q152,AP152,0)</f>
        <v>37596</v>
      </c>
    </row>
    <row r="153" spans="1:48" ht="11.25" x14ac:dyDescent="0.25">
      <c r="A153" s="83">
        <v>55</v>
      </c>
      <c r="B153" s="95"/>
      <c r="C153" s="83" t="s">
        <v>176</v>
      </c>
      <c r="D153" s="95"/>
      <c r="E153" s="42">
        <v>0</v>
      </c>
      <c r="F153" s="95"/>
      <c r="G153" s="39">
        <f>(E153/$AP153)</f>
        <v>0</v>
      </c>
      <c r="H153" s="95"/>
      <c r="I153" s="39">
        <f>IF(G$195,G153/G$195*100,0)</f>
        <v>0</v>
      </c>
      <c r="J153" s="95"/>
      <c r="K153" s="42">
        <v>0</v>
      </c>
      <c r="L153" s="95"/>
      <c r="M153" s="39">
        <f>(K153/$AP153)</f>
        <v>0</v>
      </c>
      <c r="N153" s="95"/>
      <c r="O153" s="39">
        <f>IF(M$195,M153/M$195*100,0)</f>
        <v>0</v>
      </c>
      <c r="P153" s="95"/>
      <c r="Q153" s="42">
        <v>0</v>
      </c>
      <c r="R153" s="95"/>
      <c r="S153" s="39">
        <f>(Q153/$AP153)</f>
        <v>0</v>
      </c>
      <c r="T153" s="95"/>
      <c r="U153" s="39">
        <f>IF(S$195,S153/S$195*100,0)</f>
        <v>0</v>
      </c>
      <c r="V153" s="95"/>
      <c r="W153" s="42">
        <f>(E153+K153+Q153)</f>
        <v>0</v>
      </c>
      <c r="X153" s="95"/>
      <c r="Y153" s="95"/>
      <c r="Z153" s="42">
        <v>0</v>
      </c>
      <c r="AA153" s="95"/>
      <c r="AB153" s="47">
        <f>IF($W153,Z153/$W153*100,0)</f>
        <v>0</v>
      </c>
      <c r="AC153" s="95"/>
      <c r="AD153" s="42">
        <v>0</v>
      </c>
      <c r="AE153" s="95"/>
      <c r="AF153" s="47">
        <f>IF($W153,AD153/$W153*100,0)</f>
        <v>0</v>
      </c>
      <c r="AG153" s="95"/>
      <c r="AH153" s="42">
        <v>0</v>
      </c>
      <c r="AI153" s="95"/>
      <c r="AJ153" s="47">
        <f>IF($W153,AH153/$W153*100,0)</f>
        <v>0</v>
      </c>
      <c r="AK153" s="95"/>
      <c r="AL153" s="42">
        <v>0</v>
      </c>
      <c r="AM153" s="95"/>
      <c r="AN153" s="83">
        <v>55</v>
      </c>
      <c r="AO153" s="95"/>
      <c r="AP153" s="50">
        <v>11936</v>
      </c>
      <c r="AQ153" s="95"/>
      <c r="AR153" s="50">
        <f>IF(E153,AP153,0)</f>
        <v>0</v>
      </c>
      <c r="AS153" s="95"/>
      <c r="AT153" s="50">
        <f>IF(K153,AP153,0)</f>
        <v>0</v>
      </c>
      <c r="AU153" s="95"/>
      <c r="AV153" s="50">
        <f>IF(Q153,AP153,0)</f>
        <v>0</v>
      </c>
    </row>
    <row r="154" spans="1:48" ht="11.25" x14ac:dyDescent="0.25">
      <c r="A154" s="83">
        <v>56</v>
      </c>
      <c r="B154" s="95"/>
      <c r="C154" s="83" t="s">
        <v>177</v>
      </c>
      <c r="D154" s="95"/>
      <c r="E154" s="42">
        <v>672169</v>
      </c>
      <c r="F154" s="95"/>
      <c r="G154" s="39">
        <f>(E154/$AP154)</f>
        <v>48.577654115776539</v>
      </c>
      <c r="H154" s="95"/>
      <c r="I154" s="39">
        <f>IF(G$195,G154/G$195*100,0)</f>
        <v>71.782259088311093</v>
      </c>
      <c r="J154" s="95"/>
      <c r="K154" s="42">
        <v>136888</v>
      </c>
      <c r="L154" s="95"/>
      <c r="M154" s="39">
        <f>(K154/$AP154)</f>
        <v>9.8928958589289593</v>
      </c>
      <c r="N154" s="95"/>
      <c r="O154" s="39">
        <f>IF(M$195,M154/M$195*100,0)</f>
        <v>294.20003503054784</v>
      </c>
      <c r="P154" s="95"/>
      <c r="Q154" s="42">
        <v>152100</v>
      </c>
      <c r="R154" s="95"/>
      <c r="S154" s="39">
        <f>(Q154/$AP154)</f>
        <v>10.992267109922672</v>
      </c>
      <c r="T154" s="95"/>
      <c r="U154" s="39">
        <f>IF(S$195,S154/S$195*100,0)</f>
        <v>29.984251773925831</v>
      </c>
      <c r="V154" s="95"/>
      <c r="W154" s="42">
        <f>(E154+K154+Q154)</f>
        <v>961157</v>
      </c>
      <c r="X154" s="95"/>
      <c r="Y154" s="95"/>
      <c r="Z154" s="42">
        <v>0</v>
      </c>
      <c r="AA154" s="95"/>
      <c r="AB154" s="47">
        <f>IF($W154,Z154/$W154*100,0)</f>
        <v>0</v>
      </c>
      <c r="AC154" s="95"/>
      <c r="AD154" s="42">
        <v>0</v>
      </c>
      <c r="AE154" s="95"/>
      <c r="AF154" s="47">
        <f>IF($W154,AD154/$W154*100,0)</f>
        <v>0</v>
      </c>
      <c r="AG154" s="95"/>
      <c r="AH154" s="42">
        <v>0</v>
      </c>
      <c r="AI154" s="95"/>
      <c r="AJ154" s="47">
        <f>IF($W154,AH154/$W154*100,0)</f>
        <v>0</v>
      </c>
      <c r="AK154" s="95"/>
      <c r="AL154" s="42">
        <v>216006</v>
      </c>
      <c r="AM154" s="95"/>
      <c r="AN154" s="83">
        <v>56</v>
      </c>
      <c r="AO154" s="95"/>
      <c r="AP154" s="50">
        <v>13837</v>
      </c>
      <c r="AQ154" s="95"/>
      <c r="AR154" s="50">
        <f>IF(E154,AP154,0)</f>
        <v>13837</v>
      </c>
      <c r="AS154" s="95"/>
      <c r="AT154" s="50">
        <f>IF(K154,AP154,0)</f>
        <v>13837</v>
      </c>
      <c r="AU154" s="95"/>
      <c r="AV154" s="50">
        <f>IF(Q154,AP154,0)</f>
        <v>13837</v>
      </c>
    </row>
    <row r="155" spans="1:48" ht="11.25" x14ac:dyDescent="0.25">
      <c r="A155" s="83">
        <v>57</v>
      </c>
      <c r="B155" s="95"/>
      <c r="C155" s="83" t="s">
        <v>178</v>
      </c>
      <c r="D155" s="95"/>
      <c r="E155" s="42">
        <v>104000</v>
      </c>
      <c r="F155" s="95"/>
      <c r="G155" s="39">
        <f>(E155/$AP155)</f>
        <v>12.187976092816125</v>
      </c>
      <c r="H155" s="95"/>
      <c r="I155" s="39">
        <f>IF(G$195,G155/G$195*100,0)</f>
        <v>18.0099363293983</v>
      </c>
      <c r="J155" s="95"/>
      <c r="K155" s="42">
        <v>0</v>
      </c>
      <c r="L155" s="95"/>
      <c r="M155" s="39">
        <f>(K155/$AP155)</f>
        <v>0</v>
      </c>
      <c r="N155" s="95"/>
      <c r="O155" s="39">
        <f>IF(M$195,M155/M$195*100,0)</f>
        <v>0</v>
      </c>
      <c r="P155" s="95"/>
      <c r="Q155" s="42">
        <v>442477</v>
      </c>
      <c r="R155" s="95"/>
      <c r="S155" s="39">
        <f>(Q155/$AP155)</f>
        <v>51.854799015586543</v>
      </c>
      <c r="T155" s="95"/>
      <c r="U155" s="39">
        <f>IF(S$195,S155/S$195*100,0)</f>
        <v>141.44737694430046</v>
      </c>
      <c r="V155" s="95"/>
      <c r="W155" s="42">
        <f>(E155+K155+Q155)</f>
        <v>546477</v>
      </c>
      <c r="X155" s="95"/>
      <c r="Y155" s="95"/>
      <c r="Z155" s="42">
        <v>90240</v>
      </c>
      <c r="AA155" s="95"/>
      <c r="AB155" s="47">
        <f>IF($W155,Z155/$W155*100,0)</f>
        <v>16.513046294720546</v>
      </c>
      <c r="AC155" s="95"/>
      <c r="AD155" s="42">
        <v>0</v>
      </c>
      <c r="AE155" s="95"/>
      <c r="AF155" s="47">
        <f>IF($W155,AD155/$W155*100,0)</f>
        <v>0</v>
      </c>
      <c r="AG155" s="95"/>
      <c r="AH155" s="42">
        <v>10810</v>
      </c>
      <c r="AI155" s="95"/>
      <c r="AJ155" s="47">
        <f>IF($W155,AH155/$W155*100,0)</f>
        <v>1.9781253373883989</v>
      </c>
      <c r="AK155" s="95"/>
      <c r="AL155" s="42">
        <v>3271</v>
      </c>
      <c r="AM155" s="95"/>
      <c r="AN155" s="83">
        <v>57</v>
      </c>
      <c r="AO155" s="95"/>
      <c r="AP155" s="50">
        <v>8533</v>
      </c>
      <c r="AQ155" s="95"/>
      <c r="AR155" s="50">
        <f>IF(E155,AP155,0)</f>
        <v>8533</v>
      </c>
      <c r="AS155" s="95"/>
      <c r="AT155" s="50">
        <f>IF(K155,AP155,0)</f>
        <v>0</v>
      </c>
      <c r="AU155" s="95"/>
      <c r="AV155" s="50">
        <f>IF(Q155,AP155,0)</f>
        <v>8533</v>
      </c>
    </row>
    <row r="156" spans="1:48" ht="11.25" x14ac:dyDescent="0.25">
      <c r="A156" s="83">
        <v>58</v>
      </c>
      <c r="B156" s="95"/>
      <c r="C156" s="83" t="s">
        <v>179</v>
      </c>
      <c r="D156" s="95"/>
      <c r="E156" s="42">
        <v>15250</v>
      </c>
      <c r="F156" s="95"/>
      <c r="G156" s="39">
        <f>(E156/$AP156)</f>
        <v>0.50298492694350072</v>
      </c>
      <c r="H156" s="95"/>
      <c r="I156" s="39">
        <f>IF(G$195,G156/G$195*100,0)</f>
        <v>0.74325108942730256</v>
      </c>
      <c r="J156" s="95"/>
      <c r="K156" s="42">
        <v>76500</v>
      </c>
      <c r="L156" s="95"/>
      <c r="M156" s="39">
        <f>(K156/$AP156)</f>
        <v>2.5231702892575614</v>
      </c>
      <c r="N156" s="95"/>
      <c r="O156" s="39">
        <f>IF(M$195,M156/M$195*100,0)</f>
        <v>75.035338294562621</v>
      </c>
      <c r="P156" s="95"/>
      <c r="Q156" s="42">
        <v>763053</v>
      </c>
      <c r="R156" s="95"/>
      <c r="S156" s="39">
        <f>(Q156/$AP156)</f>
        <v>25.167485735017646</v>
      </c>
      <c r="T156" s="95"/>
      <c r="U156" s="39">
        <f>IF(S$195,S156/S$195*100,0)</f>
        <v>68.650827099557674</v>
      </c>
      <c r="V156" s="95"/>
      <c r="W156" s="42">
        <f>(E156+K156+Q156)</f>
        <v>854803</v>
      </c>
      <c r="X156" s="95"/>
      <c r="Y156" s="95"/>
      <c r="Z156" s="42">
        <v>166852</v>
      </c>
      <c r="AA156" s="95"/>
      <c r="AB156" s="47">
        <f>IF($W156,Z156/$W156*100,0)</f>
        <v>19.51935124233303</v>
      </c>
      <c r="AC156" s="95"/>
      <c r="AD156" s="42">
        <v>20470</v>
      </c>
      <c r="AE156" s="95"/>
      <c r="AF156" s="47">
        <f>IF($W156,AD156/$W156*100,0)</f>
        <v>2.3947038089477926</v>
      </c>
      <c r="AG156" s="95"/>
      <c r="AH156" s="42">
        <v>0</v>
      </c>
      <c r="AI156" s="95"/>
      <c r="AJ156" s="47">
        <f>IF($W156,AH156/$W156*100,0)</f>
        <v>0</v>
      </c>
      <c r="AK156" s="95"/>
      <c r="AL156" s="42">
        <v>27519</v>
      </c>
      <c r="AM156" s="95"/>
      <c r="AN156" s="83">
        <v>58</v>
      </c>
      <c r="AO156" s="95"/>
      <c r="AP156" s="50">
        <v>30319</v>
      </c>
      <c r="AQ156" s="95"/>
      <c r="AR156" s="50">
        <f>IF(E156,AP156,0)</f>
        <v>30319</v>
      </c>
      <c r="AS156" s="95"/>
      <c r="AT156" s="50">
        <f>IF(K156,AP156,0)</f>
        <v>30319</v>
      </c>
      <c r="AU156" s="95"/>
      <c r="AV156" s="50">
        <f>IF(Q156,AP156,0)</f>
        <v>30319</v>
      </c>
    </row>
    <row r="157" spans="1:48" ht="11.25" x14ac:dyDescent="0.25">
      <c r="A157" s="83">
        <v>59</v>
      </c>
      <c r="B157" s="95"/>
      <c r="C157" s="83" t="s">
        <v>180</v>
      </c>
      <c r="D157" s="95"/>
      <c r="E157" s="42">
        <v>136684</v>
      </c>
      <c r="F157" s="95"/>
      <c r="G157" s="39">
        <f>(E157/$AP157)</f>
        <v>12.864376470588235</v>
      </c>
      <c r="H157" s="95"/>
      <c r="I157" s="39">
        <f>IF(G$195,G157/G$195*100,0)</f>
        <v>19.009440073423278</v>
      </c>
      <c r="J157" s="95"/>
      <c r="K157" s="42">
        <v>25000</v>
      </c>
      <c r="L157" s="95"/>
      <c r="M157" s="39">
        <f>(K157/$AP157)</f>
        <v>2.3529411764705883</v>
      </c>
      <c r="N157" s="95"/>
      <c r="O157" s="39">
        <f>IF(M$195,M157/M$195*100,0)</f>
        <v>69.972977216542688</v>
      </c>
      <c r="P157" s="95"/>
      <c r="Q157" s="42">
        <v>115000</v>
      </c>
      <c r="R157" s="95"/>
      <c r="S157" s="39">
        <f>(Q157/$AP157)</f>
        <v>10.823529411764707</v>
      </c>
      <c r="T157" s="95"/>
      <c r="U157" s="39">
        <f>IF(S$195,S157/S$195*100,0)</f>
        <v>29.523976056939844</v>
      </c>
      <c r="V157" s="95"/>
      <c r="W157" s="42">
        <f>(E157+K157+Q157)</f>
        <v>276684</v>
      </c>
      <c r="X157" s="95"/>
      <c r="Y157" s="95"/>
      <c r="Z157" s="42">
        <v>4500</v>
      </c>
      <c r="AA157" s="95"/>
      <c r="AB157" s="47">
        <f>IF($W157,Z157/$W157*100,0)</f>
        <v>1.6264041288979487</v>
      </c>
      <c r="AC157" s="95"/>
      <c r="AD157" s="42">
        <v>0</v>
      </c>
      <c r="AE157" s="95"/>
      <c r="AF157" s="47">
        <f>IF($W157,AD157/$W157*100,0)</f>
        <v>0</v>
      </c>
      <c r="AG157" s="95"/>
      <c r="AH157" s="42">
        <v>0</v>
      </c>
      <c r="AI157" s="95"/>
      <c r="AJ157" s="47">
        <f>IF($W157,AH157/$W157*100,0)</f>
        <v>0</v>
      </c>
      <c r="AK157" s="95"/>
      <c r="AL157" s="42">
        <v>8745</v>
      </c>
      <c r="AM157" s="95"/>
      <c r="AN157" s="83">
        <v>59</v>
      </c>
      <c r="AO157" s="95"/>
      <c r="AP157" s="50">
        <v>10625</v>
      </c>
      <c r="AQ157" s="95"/>
      <c r="AR157" s="50">
        <f>IF(E157,AP157,0)</f>
        <v>10625</v>
      </c>
      <c r="AS157" s="95"/>
      <c r="AT157" s="50">
        <f>IF(K157,AP157,0)</f>
        <v>10625</v>
      </c>
      <c r="AU157" s="95"/>
      <c r="AV157" s="50">
        <f>IF(Q157,AP157,0)</f>
        <v>10625</v>
      </c>
    </row>
    <row r="158" spans="1:48" ht="11.25" x14ac:dyDescent="0.25">
      <c r="A158" s="83">
        <v>60</v>
      </c>
      <c r="B158" s="95"/>
      <c r="C158" s="83" t="s">
        <v>181</v>
      </c>
      <c r="D158" s="95"/>
      <c r="E158" s="42">
        <v>1405160</v>
      </c>
      <c r="F158" s="95"/>
      <c r="G158" s="39">
        <f>(E158/$AP158)</f>
        <v>13.868124710085567</v>
      </c>
      <c r="H158" s="95"/>
      <c r="I158" s="39">
        <f>IF(G$195,G158/G$195*100,0)</f>
        <v>20.492659415701759</v>
      </c>
      <c r="J158" s="95"/>
      <c r="K158" s="42">
        <v>129500</v>
      </c>
      <c r="L158" s="95"/>
      <c r="M158" s="39">
        <f>(K158/$AP158)</f>
        <v>1.2780908579493304</v>
      </c>
      <c r="N158" s="95"/>
      <c r="O158" s="39">
        <f>IF(M$195,M158/M$195*100,0)</f>
        <v>38.008524555682996</v>
      </c>
      <c r="P158" s="95"/>
      <c r="Q158" s="42">
        <v>3173297</v>
      </c>
      <c r="R158" s="95"/>
      <c r="S158" s="39">
        <f>(Q158/$AP158)</f>
        <v>31.318624596587153</v>
      </c>
      <c r="T158" s="95"/>
      <c r="U158" s="39">
        <f>IF(S$195,S158/S$195*100,0)</f>
        <v>85.429649382286669</v>
      </c>
      <c r="V158" s="95"/>
      <c r="W158" s="42">
        <f>(E158+K158+Q158)</f>
        <v>4707957</v>
      </c>
      <c r="X158" s="95"/>
      <c r="Y158" s="95"/>
      <c r="Z158" s="42">
        <v>577283</v>
      </c>
      <c r="AA158" s="95"/>
      <c r="AB158" s="47">
        <f>IF($W158,Z158/$W158*100,0)</f>
        <v>12.261857956646589</v>
      </c>
      <c r="AC158" s="95"/>
      <c r="AD158" s="42">
        <v>25672</v>
      </c>
      <c r="AE158" s="95"/>
      <c r="AF158" s="47">
        <f>IF($W158,AD158/$W158*100,0)</f>
        <v>0.54528960226272238</v>
      </c>
      <c r="AG158" s="95"/>
      <c r="AH158" s="42">
        <v>0</v>
      </c>
      <c r="AI158" s="95"/>
      <c r="AJ158" s="47">
        <f>IF($W158,AH158/$W158*100,0)</f>
        <v>0</v>
      </c>
      <c r="AK158" s="95"/>
      <c r="AL158" s="42">
        <v>602834</v>
      </c>
      <c r="AM158" s="95"/>
      <c r="AN158" s="83">
        <v>60</v>
      </c>
      <c r="AO158" s="95"/>
      <c r="AP158" s="50">
        <v>101323</v>
      </c>
      <c r="AQ158" s="95"/>
      <c r="AR158" s="50">
        <f>IF(E158,AP158,0)</f>
        <v>101323</v>
      </c>
      <c r="AS158" s="95"/>
      <c r="AT158" s="50">
        <f>IF(K158,AP158,0)</f>
        <v>101323</v>
      </c>
      <c r="AU158" s="95"/>
      <c r="AV158" s="50">
        <f>IF(Q158,AP158,0)</f>
        <v>101323</v>
      </c>
    </row>
    <row r="159" spans="1:48" ht="11.25" x14ac:dyDescent="0.25">
      <c r="A159" s="83">
        <v>61</v>
      </c>
      <c r="B159" s="95"/>
      <c r="C159" s="83" t="s">
        <v>182</v>
      </c>
      <c r="D159" s="95"/>
      <c r="E159" s="42">
        <v>226182</v>
      </c>
      <c r="F159" s="95"/>
      <c r="G159" s="39">
        <f>(E159/$AP159)</f>
        <v>15.308426395939087</v>
      </c>
      <c r="H159" s="95"/>
      <c r="I159" s="39">
        <f>IF(G$195,G159/G$195*100,0)</f>
        <v>22.620965334568503</v>
      </c>
      <c r="J159" s="95"/>
      <c r="K159" s="42">
        <v>9000</v>
      </c>
      <c r="L159" s="95"/>
      <c r="M159" s="39">
        <f>(K159/$AP159)</f>
        <v>0.6091370558375635</v>
      </c>
      <c r="N159" s="95"/>
      <c r="O159" s="39">
        <f>IF(M$195,M159/M$195*100,0)</f>
        <v>18.114831665196331</v>
      </c>
      <c r="P159" s="95"/>
      <c r="Q159" s="42">
        <v>362699</v>
      </c>
      <c r="R159" s="95"/>
      <c r="S159" s="39">
        <f>(Q159/$AP159)</f>
        <v>24.548155668358714</v>
      </c>
      <c r="T159" s="95"/>
      <c r="U159" s="39">
        <f>IF(S$195,S159/S$195*100,0)</f>
        <v>66.96144414841919</v>
      </c>
      <c r="V159" s="95"/>
      <c r="W159" s="42">
        <f>(E159+K159+Q159)</f>
        <v>597881</v>
      </c>
      <c r="X159" s="95"/>
      <c r="Y159" s="95"/>
      <c r="Z159" s="42">
        <v>59480</v>
      </c>
      <c r="AA159" s="95"/>
      <c r="AB159" s="47">
        <f>IF($W159,Z159/$W159*100,0)</f>
        <v>9.9484680061751423</v>
      </c>
      <c r="AC159" s="95"/>
      <c r="AD159" s="42">
        <v>1224</v>
      </c>
      <c r="AE159" s="95"/>
      <c r="AF159" s="47">
        <f>IF($W159,AD159/$W159*100,0)</f>
        <v>0.20472301344247432</v>
      </c>
      <c r="AG159" s="95"/>
      <c r="AH159" s="42">
        <v>0</v>
      </c>
      <c r="AI159" s="95"/>
      <c r="AJ159" s="47">
        <f>IF($W159,AH159/$W159*100,0)</f>
        <v>0</v>
      </c>
      <c r="AK159" s="95"/>
      <c r="AL159" s="42">
        <v>43255</v>
      </c>
      <c r="AM159" s="95"/>
      <c r="AN159" s="83">
        <v>61</v>
      </c>
      <c r="AO159" s="95"/>
      <c r="AP159" s="50">
        <v>14775</v>
      </c>
      <c r="AQ159" s="95"/>
      <c r="AR159" s="50">
        <f>IF(E159,AP159,0)</f>
        <v>14775</v>
      </c>
      <c r="AS159" s="95"/>
      <c r="AT159" s="50">
        <f>IF(K159,AP159,0)</f>
        <v>14775</v>
      </c>
      <c r="AU159" s="95"/>
      <c r="AV159" s="50">
        <f>IF(Q159,AP159,0)</f>
        <v>14775</v>
      </c>
    </row>
    <row r="160" spans="1:48" ht="11.25" x14ac:dyDescent="0.25">
      <c r="A160" s="83">
        <v>62</v>
      </c>
      <c r="B160" s="95"/>
      <c r="C160" s="83" t="s">
        <v>183</v>
      </c>
      <c r="D160" s="95"/>
      <c r="E160" s="42">
        <v>501730</v>
      </c>
      <c r="F160" s="95"/>
      <c r="G160" s="39">
        <f>(E160/$AP160)</f>
        <v>21.866637611680105</v>
      </c>
      <c r="H160" s="95"/>
      <c r="I160" s="39">
        <f>IF(G$195,G160/G$195*100,0)</f>
        <v>32.311907089849761</v>
      </c>
      <c r="J160" s="95"/>
      <c r="K160" s="42">
        <v>17500</v>
      </c>
      <c r="L160" s="95"/>
      <c r="M160" s="39">
        <f>(K160/$AP160)</f>
        <v>0.76269339725430374</v>
      </c>
      <c r="N160" s="95"/>
      <c r="O160" s="39">
        <f>IF(M$195,M160/M$195*100,0)</f>
        <v>22.681369276445249</v>
      </c>
      <c r="P160" s="95"/>
      <c r="Q160" s="42">
        <v>178865</v>
      </c>
      <c r="R160" s="95"/>
      <c r="S160" s="39">
        <f>(Q160/$AP160)</f>
        <v>7.7953802571366309</v>
      </c>
      <c r="T160" s="95"/>
      <c r="U160" s="39">
        <f>IF(S$195,S160/S$195*100,0)</f>
        <v>21.263915984399663</v>
      </c>
      <c r="V160" s="95"/>
      <c r="W160" s="42">
        <f>(E160+K160+Q160)</f>
        <v>698095</v>
      </c>
      <c r="X160" s="95"/>
      <c r="Y160" s="95"/>
      <c r="Z160" s="42">
        <v>0</v>
      </c>
      <c r="AA160" s="95"/>
      <c r="AB160" s="47">
        <f>IF($W160,Z160/$W160*100,0)</f>
        <v>0</v>
      </c>
      <c r="AC160" s="95"/>
      <c r="AD160" s="42">
        <v>0</v>
      </c>
      <c r="AE160" s="95"/>
      <c r="AF160" s="47">
        <f>IF($W160,AD160/$W160*100,0)</f>
        <v>0</v>
      </c>
      <c r="AG160" s="95"/>
      <c r="AH160" s="42">
        <v>0</v>
      </c>
      <c r="AI160" s="95"/>
      <c r="AJ160" s="47">
        <f>IF($W160,AH160/$W160*100,0)</f>
        <v>0</v>
      </c>
      <c r="AK160" s="95"/>
      <c r="AL160" s="42">
        <v>229547</v>
      </c>
      <c r="AM160" s="95"/>
      <c r="AN160" s="83">
        <v>62</v>
      </c>
      <c r="AO160" s="95"/>
      <c r="AP160" s="50">
        <v>22945</v>
      </c>
      <c r="AQ160" s="95"/>
      <c r="AR160" s="50">
        <f>IF(E160,AP160,0)</f>
        <v>22945</v>
      </c>
      <c r="AS160" s="95"/>
      <c r="AT160" s="50">
        <f>IF(K160,AP160,0)</f>
        <v>22945</v>
      </c>
      <c r="AU160" s="95"/>
      <c r="AV160" s="50">
        <f>IF(Q160,AP160,0)</f>
        <v>22945</v>
      </c>
    </row>
    <row r="161" spans="1:48" ht="11.25" x14ac:dyDescent="0.25">
      <c r="A161" s="83">
        <v>63</v>
      </c>
      <c r="B161" s="95"/>
      <c r="C161" s="83" t="s">
        <v>184</v>
      </c>
      <c r="D161" s="95"/>
      <c r="E161" s="42">
        <v>515374</v>
      </c>
      <c r="F161" s="95"/>
      <c r="G161" s="39">
        <f>(E161/$AP161)</f>
        <v>41.961732616837651</v>
      </c>
      <c r="H161" s="95"/>
      <c r="I161" s="39">
        <f>IF(G$195,G161/G$195*100,0)</f>
        <v>62.006039964742435</v>
      </c>
      <c r="J161" s="95"/>
      <c r="K161" s="42">
        <v>0</v>
      </c>
      <c r="L161" s="95"/>
      <c r="M161" s="39">
        <f>(K161/$AP161)</f>
        <v>0</v>
      </c>
      <c r="N161" s="95"/>
      <c r="O161" s="39">
        <f>IF(M$195,M161/M$195*100,0)</f>
        <v>0</v>
      </c>
      <c r="P161" s="95"/>
      <c r="Q161" s="42">
        <v>293618</v>
      </c>
      <c r="R161" s="95"/>
      <c r="S161" s="39">
        <f>(Q161/$AP161)</f>
        <v>23.906367041198504</v>
      </c>
      <c r="T161" s="95"/>
      <c r="U161" s="39">
        <f>IF(S$195,S161/S$195*100,0)</f>
        <v>65.210799664439818</v>
      </c>
      <c r="V161" s="95"/>
      <c r="W161" s="42">
        <f>(E161+K161+Q161)</f>
        <v>808992</v>
      </c>
      <c r="X161" s="95"/>
      <c r="Y161" s="95"/>
      <c r="Z161" s="42">
        <v>276783</v>
      </c>
      <c r="AA161" s="95"/>
      <c r="AB161" s="47">
        <f>IF($W161,Z161/$W161*100,0)</f>
        <v>34.213317313397411</v>
      </c>
      <c r="AC161" s="95"/>
      <c r="AD161" s="42">
        <v>0</v>
      </c>
      <c r="AE161" s="95"/>
      <c r="AF161" s="47">
        <f>IF($W161,AD161/$W161*100,0)</f>
        <v>0</v>
      </c>
      <c r="AG161" s="95"/>
      <c r="AH161" s="42">
        <v>0</v>
      </c>
      <c r="AI161" s="95"/>
      <c r="AJ161" s="47">
        <f>IF($W161,AH161/$W161*100,0)</f>
        <v>0</v>
      </c>
      <c r="AK161" s="95"/>
      <c r="AL161" s="42">
        <v>65221</v>
      </c>
      <c r="AM161" s="95"/>
      <c r="AN161" s="83">
        <v>63</v>
      </c>
      <c r="AO161" s="95"/>
      <c r="AP161" s="50">
        <v>12282</v>
      </c>
      <c r="AQ161" s="95"/>
      <c r="AR161" s="50">
        <f>IF(E161,AP161,0)</f>
        <v>12282</v>
      </c>
      <c r="AS161" s="95"/>
      <c r="AT161" s="50">
        <f>IF(K161,AP161,0)</f>
        <v>0</v>
      </c>
      <c r="AU161" s="95"/>
      <c r="AV161" s="50">
        <f>IF(Q161,AP161,0)</f>
        <v>12282</v>
      </c>
    </row>
    <row r="162" spans="1:48" ht="11.25" x14ac:dyDescent="0.25">
      <c r="A162" s="83">
        <v>64</v>
      </c>
      <c r="B162" s="95"/>
      <c r="C162" s="83" t="s">
        <v>185</v>
      </c>
      <c r="D162" s="95"/>
      <c r="E162" s="42">
        <v>54454</v>
      </c>
      <c r="F162" s="95"/>
      <c r="G162" s="39">
        <f>(E162/$AP162)</f>
        <v>4.5995438803953039</v>
      </c>
      <c r="H162" s="95"/>
      <c r="I162" s="39">
        <f>IF(G$195,G162/G$195*100,0)</f>
        <v>6.7966569510272787</v>
      </c>
      <c r="J162" s="95"/>
      <c r="K162" s="42">
        <v>0</v>
      </c>
      <c r="L162" s="95"/>
      <c r="M162" s="39">
        <f>(K162/$AP162)</f>
        <v>0</v>
      </c>
      <c r="N162" s="95"/>
      <c r="O162" s="39">
        <f>IF(M$195,M162/M$195*100,0)</f>
        <v>0</v>
      </c>
      <c r="P162" s="95"/>
      <c r="Q162" s="42">
        <v>178655</v>
      </c>
      <c r="R162" s="95"/>
      <c r="S162" s="39">
        <f>(Q162/$AP162)</f>
        <v>15.090379255004645</v>
      </c>
      <c r="T162" s="95"/>
      <c r="U162" s="39">
        <f>IF(S$195,S162/S$195*100,0)</f>
        <v>41.162912656811308</v>
      </c>
      <c r="V162" s="95"/>
      <c r="W162" s="42">
        <f>(E162+K162+Q162)</f>
        <v>233109</v>
      </c>
      <c r="X162" s="95"/>
      <c r="Y162" s="95"/>
      <c r="Z162" s="42">
        <v>0</v>
      </c>
      <c r="AA162" s="95"/>
      <c r="AB162" s="47">
        <f>IF($W162,Z162/$W162*100,0)</f>
        <v>0</v>
      </c>
      <c r="AC162" s="95"/>
      <c r="AD162" s="42">
        <v>0</v>
      </c>
      <c r="AE162" s="95"/>
      <c r="AF162" s="47">
        <f>IF($W162,AD162/$W162*100,0)</f>
        <v>0</v>
      </c>
      <c r="AG162" s="95"/>
      <c r="AH162" s="42">
        <v>0</v>
      </c>
      <c r="AI162" s="95"/>
      <c r="AJ162" s="47">
        <f>IF($W162,AH162/$W162*100,0)</f>
        <v>0</v>
      </c>
      <c r="AK162" s="95"/>
      <c r="AL162" s="42">
        <v>0</v>
      </c>
      <c r="AM162" s="95"/>
      <c r="AN162" s="83">
        <v>64</v>
      </c>
      <c r="AO162" s="95"/>
      <c r="AP162" s="50">
        <v>11839</v>
      </c>
      <c r="AQ162" s="95"/>
      <c r="AR162" s="50">
        <f>IF(E162,AP162,0)</f>
        <v>11839</v>
      </c>
      <c r="AS162" s="95"/>
      <c r="AT162" s="50">
        <f>IF(K162,AP162,0)</f>
        <v>0</v>
      </c>
      <c r="AU162" s="95"/>
      <c r="AV162" s="50">
        <f>IF(Q162,AP162,0)</f>
        <v>11839</v>
      </c>
    </row>
    <row r="163" spans="1:48" ht="11.25" x14ac:dyDescent="0.25">
      <c r="A163" s="83">
        <v>65</v>
      </c>
      <c r="B163" s="95"/>
      <c r="C163" s="83" t="s">
        <v>186</v>
      </c>
      <c r="D163" s="95"/>
      <c r="E163" s="42">
        <v>35500</v>
      </c>
      <c r="F163" s="95"/>
      <c r="G163" s="39">
        <f>(E163/$AP163)</f>
        <v>2.2695307505434088</v>
      </c>
      <c r="H163" s="95"/>
      <c r="I163" s="39">
        <f>IF(G$195,G163/G$195*100,0)</f>
        <v>3.353641654990648</v>
      </c>
      <c r="J163" s="95"/>
      <c r="K163" s="42">
        <v>0</v>
      </c>
      <c r="L163" s="95"/>
      <c r="M163" s="39">
        <f>(K163/$AP163)</f>
        <v>0</v>
      </c>
      <c r="N163" s="95"/>
      <c r="O163" s="39">
        <f>IF(M$195,M163/M$195*100,0)</f>
        <v>0</v>
      </c>
      <c r="P163" s="95"/>
      <c r="Q163" s="42">
        <v>299342</v>
      </c>
      <c r="R163" s="95"/>
      <c r="S163" s="39">
        <f>(Q163/$AP163)</f>
        <v>19.137066871244087</v>
      </c>
      <c r="T163" s="95"/>
      <c r="U163" s="39">
        <f>IF(S$195,S163/S$195*100,0)</f>
        <v>52.201299835942073</v>
      </c>
      <c r="V163" s="95"/>
      <c r="W163" s="42">
        <f>(E163+K163+Q163)</f>
        <v>334842</v>
      </c>
      <c r="X163" s="95"/>
      <c r="Y163" s="95"/>
      <c r="Z163" s="42">
        <v>77085</v>
      </c>
      <c r="AA163" s="95"/>
      <c r="AB163" s="47">
        <f>IF($W163,Z163/$W163*100,0)</f>
        <v>23.021305570985717</v>
      </c>
      <c r="AC163" s="95"/>
      <c r="AD163" s="42">
        <v>21062</v>
      </c>
      <c r="AE163" s="95"/>
      <c r="AF163" s="47">
        <f>IF($W163,AD163/$W163*100,0)</f>
        <v>6.290130867692822</v>
      </c>
      <c r="AG163" s="95"/>
      <c r="AH163" s="42">
        <v>0</v>
      </c>
      <c r="AI163" s="95"/>
      <c r="AJ163" s="47">
        <f>IF($W163,AH163/$W163*100,0)</f>
        <v>0</v>
      </c>
      <c r="AK163" s="95"/>
      <c r="AL163" s="42">
        <v>175</v>
      </c>
      <c r="AM163" s="95"/>
      <c r="AN163" s="83">
        <v>65</v>
      </c>
      <c r="AO163" s="95"/>
      <c r="AP163" s="50">
        <v>15642</v>
      </c>
      <c r="AQ163" s="95"/>
      <c r="AR163" s="50">
        <f>IF(E163,AP163,0)</f>
        <v>15642</v>
      </c>
      <c r="AS163" s="95"/>
      <c r="AT163" s="50">
        <f>IF(K163,AP163,0)</f>
        <v>0</v>
      </c>
      <c r="AU163" s="95"/>
      <c r="AV163" s="50">
        <f>IF(Q163,AP163,0)</f>
        <v>15642</v>
      </c>
    </row>
    <row r="164" spans="1:48" ht="11.25" x14ac:dyDescent="0.25">
      <c r="A164" s="83">
        <v>66</v>
      </c>
      <c r="B164" s="95"/>
      <c r="C164" s="83" t="s">
        <v>187</v>
      </c>
      <c r="D164" s="95"/>
      <c r="E164" s="42">
        <v>275353</v>
      </c>
      <c r="F164" s="95"/>
      <c r="G164" s="39">
        <f>(E164/$AP164)</f>
        <v>7.5951067468417275</v>
      </c>
      <c r="H164" s="95"/>
      <c r="I164" s="39">
        <f>IF(G$195,G164/G$195*100,0)</f>
        <v>11.223142208674712</v>
      </c>
      <c r="J164" s="95"/>
      <c r="K164" s="42">
        <v>57700</v>
      </c>
      <c r="L164" s="95"/>
      <c r="M164" s="39">
        <f>(K164/$AP164)</f>
        <v>1.5915485187841341</v>
      </c>
      <c r="N164" s="95"/>
      <c r="O164" s="39">
        <f>IF(M$195,M164/M$195*100,0)</f>
        <v>47.3302900036594</v>
      </c>
      <c r="P164" s="95"/>
      <c r="Q164" s="42">
        <v>1185143</v>
      </c>
      <c r="R164" s="95"/>
      <c r="S164" s="39">
        <f>(Q164/$AP164)</f>
        <v>32.689992828377555</v>
      </c>
      <c r="T164" s="95"/>
      <c r="U164" s="39">
        <f>IF(S$195,S164/S$195*100,0)</f>
        <v>89.170410949083802</v>
      </c>
      <c r="V164" s="95"/>
      <c r="W164" s="42">
        <f>(E164+K164+Q164)</f>
        <v>1518196</v>
      </c>
      <c r="X164" s="95"/>
      <c r="Y164" s="95"/>
      <c r="Z164" s="42">
        <v>177769</v>
      </c>
      <c r="AA164" s="95"/>
      <c r="AB164" s="47">
        <f>IF($W164,Z164/$W164*100,0)</f>
        <v>11.709225949745619</v>
      </c>
      <c r="AC164" s="95"/>
      <c r="AD164" s="42">
        <v>21847</v>
      </c>
      <c r="AE164" s="95"/>
      <c r="AF164" s="47">
        <f>IF($W164,AD164/$W164*100,0)</f>
        <v>1.4390105098419439</v>
      </c>
      <c r="AG164" s="95"/>
      <c r="AH164" s="42">
        <v>0</v>
      </c>
      <c r="AI164" s="95"/>
      <c r="AJ164" s="47">
        <f>IF($W164,AH164/$W164*100,0)</f>
        <v>0</v>
      </c>
      <c r="AK164" s="95"/>
      <c r="AL164" s="42">
        <v>61873</v>
      </c>
      <c r="AM164" s="95"/>
      <c r="AN164" s="83">
        <v>66</v>
      </c>
      <c r="AO164" s="95"/>
      <c r="AP164" s="50">
        <v>36254</v>
      </c>
      <c r="AQ164" s="95"/>
      <c r="AR164" s="50">
        <f>IF(E164,AP164,0)</f>
        <v>36254</v>
      </c>
      <c r="AS164" s="95"/>
      <c r="AT164" s="50">
        <f>IF(K164,AP164,0)</f>
        <v>36254</v>
      </c>
      <c r="AU164" s="95"/>
      <c r="AV164" s="50">
        <f>IF(Q164,AP164,0)</f>
        <v>36254</v>
      </c>
    </row>
    <row r="165" spans="1:48" ht="11.25" x14ac:dyDescent="0.25">
      <c r="A165" s="83">
        <v>67</v>
      </c>
      <c r="B165" s="95"/>
      <c r="C165" s="83" t="s">
        <v>188</v>
      </c>
      <c r="D165" s="95"/>
      <c r="E165" s="42">
        <v>95262</v>
      </c>
      <c r="F165" s="95"/>
      <c r="G165" s="39">
        <f>(E165/$AP165)</f>
        <v>4.0179678603062126</v>
      </c>
      <c r="H165" s="95"/>
      <c r="I165" s="39">
        <f>IF(G$195,G165/G$195*100,0)</f>
        <v>5.9372733246774443</v>
      </c>
      <c r="J165" s="95"/>
      <c r="K165" s="42">
        <v>0</v>
      </c>
      <c r="L165" s="95"/>
      <c r="M165" s="39">
        <f>(K165/$AP165)</f>
        <v>0</v>
      </c>
      <c r="N165" s="95"/>
      <c r="O165" s="39">
        <f>IF(M$195,M165/M$195*100,0)</f>
        <v>0</v>
      </c>
      <c r="P165" s="95"/>
      <c r="Q165" s="42">
        <v>385355</v>
      </c>
      <c r="R165" s="95"/>
      <c r="S165" s="39">
        <f>(Q165/$AP165)</f>
        <v>16.253532413851278</v>
      </c>
      <c r="T165" s="95"/>
      <c r="U165" s="39">
        <f>IF(S$195,S165/S$195*100,0)</f>
        <v>44.335713755777675</v>
      </c>
      <c r="V165" s="95"/>
      <c r="W165" s="42">
        <f>(E165+K165+Q165)</f>
        <v>480617</v>
      </c>
      <c r="X165" s="95"/>
      <c r="Y165" s="95"/>
      <c r="Z165" s="42">
        <v>59971</v>
      </c>
      <c r="AA165" s="95"/>
      <c r="AB165" s="47">
        <f>IF($W165,Z165/$W165*100,0)</f>
        <v>12.47791900827478</v>
      </c>
      <c r="AC165" s="95"/>
      <c r="AD165" s="42">
        <v>0</v>
      </c>
      <c r="AE165" s="95"/>
      <c r="AF165" s="47">
        <f>IF($W165,AD165/$W165*100,0)</f>
        <v>0</v>
      </c>
      <c r="AG165" s="95"/>
      <c r="AH165" s="42">
        <v>0</v>
      </c>
      <c r="AI165" s="95"/>
      <c r="AJ165" s="47">
        <f>IF($W165,AH165/$W165*100,0)</f>
        <v>0</v>
      </c>
      <c r="AK165" s="95"/>
      <c r="AL165" s="42">
        <v>38616</v>
      </c>
      <c r="AM165" s="95"/>
      <c r="AN165" s="83">
        <v>67</v>
      </c>
      <c r="AO165" s="95"/>
      <c r="AP165" s="50">
        <v>23709</v>
      </c>
      <c r="AQ165" s="95"/>
      <c r="AR165" s="50">
        <f>IF(E165,AP165,0)</f>
        <v>23709</v>
      </c>
      <c r="AS165" s="95"/>
      <c r="AT165" s="50">
        <f>IF(K165,AP165,0)</f>
        <v>0</v>
      </c>
      <c r="AU165" s="95"/>
      <c r="AV165" s="50">
        <f>IF(Q165,AP165,0)</f>
        <v>23709</v>
      </c>
    </row>
    <row r="166" spans="1:48" ht="11.25" x14ac:dyDescent="0.25">
      <c r="A166" s="83">
        <v>68</v>
      </c>
      <c r="B166" s="95"/>
      <c r="C166" s="83" t="s">
        <v>189</v>
      </c>
      <c r="D166" s="95"/>
      <c r="E166" s="42">
        <v>252990</v>
      </c>
      <c r="F166" s="95"/>
      <c r="G166" s="39">
        <f>(E166/$AP166)</f>
        <v>14.367900954111768</v>
      </c>
      <c r="H166" s="95"/>
      <c r="I166" s="39">
        <f>IF(G$195,G166/G$195*100,0)</f>
        <v>21.231169096497986</v>
      </c>
      <c r="J166" s="95"/>
      <c r="K166" s="42">
        <v>0</v>
      </c>
      <c r="L166" s="95"/>
      <c r="M166" s="39">
        <f>(K166/$AP166)</f>
        <v>0</v>
      </c>
      <c r="N166" s="95"/>
      <c r="O166" s="39">
        <f>IF(M$195,M166/M$195*100,0)</f>
        <v>0</v>
      </c>
      <c r="P166" s="95"/>
      <c r="Q166" s="42">
        <v>280782</v>
      </c>
      <c r="R166" s="95"/>
      <c r="S166" s="39">
        <f>(Q166/$AP166)</f>
        <v>15.946274420717856</v>
      </c>
      <c r="T166" s="95"/>
      <c r="U166" s="39">
        <f>IF(S$195,S166/S$195*100,0)</f>
        <v>43.49758810494199</v>
      </c>
      <c r="V166" s="95"/>
      <c r="W166" s="42">
        <f>(E166+K166+Q166)</f>
        <v>533772</v>
      </c>
      <c r="X166" s="95"/>
      <c r="Y166" s="95"/>
      <c r="Z166" s="42">
        <v>4500</v>
      </c>
      <c r="AA166" s="95"/>
      <c r="AB166" s="47">
        <f>IF($W166,Z166/$W166*100,0)</f>
        <v>0.84305658595804944</v>
      </c>
      <c r="AC166" s="95"/>
      <c r="AD166" s="42">
        <v>0</v>
      </c>
      <c r="AE166" s="95"/>
      <c r="AF166" s="47">
        <f>IF($W166,AD166/$W166*100,0)</f>
        <v>0</v>
      </c>
      <c r="AG166" s="95"/>
      <c r="AH166" s="42">
        <v>0</v>
      </c>
      <c r="AI166" s="95"/>
      <c r="AJ166" s="47">
        <f>IF($W166,AH166/$W166*100,0)</f>
        <v>0</v>
      </c>
      <c r="AK166" s="95"/>
      <c r="AL166" s="42">
        <v>24539</v>
      </c>
      <c r="AM166" s="95"/>
      <c r="AN166" s="83">
        <v>68</v>
      </c>
      <c r="AO166" s="95"/>
      <c r="AP166" s="50">
        <v>17608</v>
      </c>
      <c r="AQ166" s="95"/>
      <c r="AR166" s="50">
        <f>IF(E166,AP166,0)</f>
        <v>17608</v>
      </c>
      <c r="AS166" s="95"/>
      <c r="AT166" s="50">
        <f>IF(K166,AP166,0)</f>
        <v>0</v>
      </c>
      <c r="AU166" s="95"/>
      <c r="AV166" s="50">
        <f>IF(Q166,AP166,0)</f>
        <v>17608</v>
      </c>
    </row>
    <row r="167" spans="1:48" ht="11.25" x14ac:dyDescent="0.25">
      <c r="A167" s="83">
        <v>69</v>
      </c>
      <c r="B167" s="95"/>
      <c r="C167" s="83" t="s">
        <v>190</v>
      </c>
      <c r="D167" s="95"/>
      <c r="E167" s="42">
        <v>356163</v>
      </c>
      <c r="F167" s="95"/>
      <c r="G167" s="39">
        <f>(E167/$AP167)</f>
        <v>5.8868944314969998</v>
      </c>
      <c r="H167" s="95"/>
      <c r="I167" s="39">
        <f>IF(G$195,G167/G$195*100,0)</f>
        <v>8.6989499390011531</v>
      </c>
      <c r="J167" s="95"/>
      <c r="K167" s="42">
        <v>0</v>
      </c>
      <c r="L167" s="95"/>
      <c r="M167" s="39">
        <f>(K167/$AP167)</f>
        <v>0</v>
      </c>
      <c r="N167" s="95"/>
      <c r="O167" s="39">
        <f>IF(M$195,M167/M$195*100,0)</f>
        <v>0</v>
      </c>
      <c r="P167" s="95"/>
      <c r="Q167" s="42">
        <v>1675669</v>
      </c>
      <c r="R167" s="95"/>
      <c r="S167" s="39">
        <f>(Q167/$AP167)</f>
        <v>27.696550470240162</v>
      </c>
      <c r="T167" s="95"/>
      <c r="U167" s="39">
        <f>IF(S$195,S167/S$195*100,0)</f>
        <v>75.549505326273575</v>
      </c>
      <c r="V167" s="95"/>
      <c r="W167" s="42">
        <f>(E167+K167+Q167)</f>
        <v>2031832</v>
      </c>
      <c r="X167" s="95"/>
      <c r="Y167" s="95"/>
      <c r="Z167" s="42">
        <v>182330</v>
      </c>
      <c r="AA167" s="95"/>
      <c r="AB167" s="47">
        <f>IF($W167,Z167/$W167*100,0)</f>
        <v>8.9736749888770326</v>
      </c>
      <c r="AC167" s="95"/>
      <c r="AD167" s="42">
        <v>0</v>
      </c>
      <c r="AE167" s="95"/>
      <c r="AF167" s="47">
        <f>IF($W167,AD167/$W167*100,0)</f>
        <v>0</v>
      </c>
      <c r="AG167" s="95"/>
      <c r="AH167" s="42">
        <v>0</v>
      </c>
      <c r="AI167" s="95"/>
      <c r="AJ167" s="47">
        <f>IF($W167,AH167/$W167*100,0)</f>
        <v>0</v>
      </c>
      <c r="AK167" s="95"/>
      <c r="AL167" s="42">
        <v>312278</v>
      </c>
      <c r="AM167" s="95"/>
      <c r="AN167" s="83">
        <v>69</v>
      </c>
      <c r="AO167" s="95"/>
      <c r="AP167" s="50">
        <v>60501</v>
      </c>
      <c r="AQ167" s="95"/>
      <c r="AR167" s="50">
        <f>IF(E167,AP167,0)</f>
        <v>60501</v>
      </c>
      <c r="AS167" s="95"/>
      <c r="AT167" s="50">
        <f>IF(K167,AP167,0)</f>
        <v>0</v>
      </c>
      <c r="AU167" s="95"/>
      <c r="AV167" s="50">
        <f>IF(Q167,AP167,0)</f>
        <v>60501</v>
      </c>
    </row>
    <row r="168" spans="1:48" ht="11.25" x14ac:dyDescent="0.25">
      <c r="A168" s="83">
        <v>70</v>
      </c>
      <c r="B168" s="95"/>
      <c r="C168" s="83" t="s">
        <v>191</v>
      </c>
      <c r="D168" s="95"/>
      <c r="E168" s="42">
        <v>951100</v>
      </c>
      <c r="F168" s="95"/>
      <c r="G168" s="39">
        <f>(E168/$AP168)</f>
        <v>31.355289618567237</v>
      </c>
      <c r="H168" s="95"/>
      <c r="I168" s="39">
        <f>IF(G$195,G168/G$195*100,0)</f>
        <v>46.333104472783681</v>
      </c>
      <c r="J168" s="95"/>
      <c r="K168" s="42">
        <v>0</v>
      </c>
      <c r="L168" s="95"/>
      <c r="M168" s="39">
        <f>(K168/$AP168)</f>
        <v>0</v>
      </c>
      <c r="N168" s="95"/>
      <c r="O168" s="39">
        <f>IF(M$195,M168/M$195*100,0)</f>
        <v>0</v>
      </c>
      <c r="P168" s="95"/>
      <c r="Q168" s="42">
        <v>554819</v>
      </c>
      <c r="R168" s="95"/>
      <c r="S168" s="39">
        <f>(Q168/$AP168)</f>
        <v>18.290937263046846</v>
      </c>
      <c r="T168" s="95"/>
      <c r="U168" s="39">
        <f>IF(S$195,S168/S$195*100,0)</f>
        <v>49.893262471870244</v>
      </c>
      <c r="V168" s="95"/>
      <c r="W168" s="42">
        <f>(E168+K168+Q168)</f>
        <v>1505919</v>
      </c>
      <c r="X168" s="95"/>
      <c r="Y168" s="95"/>
      <c r="Z168" s="42">
        <v>121446</v>
      </c>
      <c r="AA168" s="95"/>
      <c r="AB168" s="47">
        <f>IF($W168,Z168/$W168*100,0)</f>
        <v>8.0645771784538223</v>
      </c>
      <c r="AC168" s="95"/>
      <c r="AD168" s="42">
        <v>8550</v>
      </c>
      <c r="AE168" s="95"/>
      <c r="AF168" s="47">
        <f>IF($W168,AD168/$W168*100,0)</f>
        <v>0.56775962053735962</v>
      </c>
      <c r="AG168" s="95"/>
      <c r="AH168" s="42">
        <v>0</v>
      </c>
      <c r="AI168" s="95"/>
      <c r="AJ168" s="47">
        <f>IF($W168,AH168/$W168*100,0)</f>
        <v>0</v>
      </c>
      <c r="AK168" s="95"/>
      <c r="AL168" s="42">
        <v>18109</v>
      </c>
      <c r="AM168" s="95"/>
      <c r="AN168" s="83">
        <v>70</v>
      </c>
      <c r="AO168" s="95"/>
      <c r="AP168" s="50">
        <v>30333</v>
      </c>
      <c r="AQ168" s="95"/>
      <c r="AR168" s="50">
        <f>IF(E168,AP168,0)</f>
        <v>30333</v>
      </c>
      <c r="AS168" s="95"/>
      <c r="AT168" s="50">
        <f>IF(K168,AP168,0)</f>
        <v>0</v>
      </c>
      <c r="AU168" s="95"/>
      <c r="AV168" s="50">
        <f>IF(Q168,AP168,0)</f>
        <v>30333</v>
      </c>
    </row>
    <row r="169" spans="1:48" ht="11.25" x14ac:dyDescent="0.25">
      <c r="A169" s="83">
        <v>71</v>
      </c>
      <c r="B169" s="95"/>
      <c r="C169" s="83" t="s">
        <v>192</v>
      </c>
      <c r="D169" s="95"/>
      <c r="E169" s="42">
        <v>58000</v>
      </c>
      <c r="F169" s="95"/>
      <c r="G169" s="39">
        <f>(E169/$AP169)</f>
        <v>2.5873221216041395</v>
      </c>
      <c r="H169" s="95"/>
      <c r="I169" s="39">
        <f>IF(G$195,G169/G$195*100,0)</f>
        <v>3.8232358119901404</v>
      </c>
      <c r="J169" s="95"/>
      <c r="K169" s="42">
        <v>8500</v>
      </c>
      <c r="L169" s="95"/>
      <c r="M169" s="39">
        <f>(K169/$AP169)</f>
        <v>0.37917651782129635</v>
      </c>
      <c r="N169" s="95"/>
      <c r="O169" s="39">
        <f>IF(M$195,M169/M$195*100,0)</f>
        <v>11.276146683086964</v>
      </c>
      <c r="P169" s="95"/>
      <c r="Q169" s="42">
        <v>260430</v>
      </c>
      <c r="R169" s="95"/>
      <c r="S169" s="39">
        <f>(Q169/$AP169)</f>
        <v>11.617522416023554</v>
      </c>
      <c r="T169" s="95"/>
      <c r="U169" s="39">
        <f>IF(S$195,S169/S$195*100,0)</f>
        <v>31.689797348249471</v>
      </c>
      <c r="V169" s="95"/>
      <c r="W169" s="42">
        <f>(E169+K169+Q169)</f>
        <v>326930</v>
      </c>
      <c r="X169" s="95"/>
      <c r="Y169" s="95"/>
      <c r="Z169" s="42">
        <v>0</v>
      </c>
      <c r="AA169" s="95"/>
      <c r="AB169" s="47">
        <f>IF($W169,Z169/$W169*100,0)</f>
        <v>0</v>
      </c>
      <c r="AC169" s="95"/>
      <c r="AD169" s="42">
        <v>0</v>
      </c>
      <c r="AE169" s="95"/>
      <c r="AF169" s="47">
        <f>IF($W169,AD169/$W169*100,0)</f>
        <v>0</v>
      </c>
      <c r="AG169" s="95"/>
      <c r="AH169" s="42">
        <v>0</v>
      </c>
      <c r="AI169" s="95"/>
      <c r="AJ169" s="47">
        <f>IF($W169,AH169/$W169*100,0)</f>
        <v>0</v>
      </c>
      <c r="AK169" s="95"/>
      <c r="AL169" s="42">
        <v>0</v>
      </c>
      <c r="AM169" s="95"/>
      <c r="AN169" s="83">
        <v>71</v>
      </c>
      <c r="AO169" s="95"/>
      <c r="AP169" s="50">
        <v>22417</v>
      </c>
      <c r="AQ169" s="95"/>
      <c r="AR169" s="50">
        <f>IF(E169,AP169,0)</f>
        <v>22417</v>
      </c>
      <c r="AS169" s="95"/>
      <c r="AT169" s="50">
        <f>IF(K169,AP169,0)</f>
        <v>22417</v>
      </c>
      <c r="AU169" s="95"/>
      <c r="AV169" s="50">
        <f>IF(Q169,AP169,0)</f>
        <v>22417</v>
      </c>
    </row>
    <row r="170" spans="1:48" ht="11.25" x14ac:dyDescent="0.25">
      <c r="A170" s="83">
        <v>72</v>
      </c>
      <c r="B170" s="95"/>
      <c r="C170" s="83" t="s">
        <v>193</v>
      </c>
      <c r="D170" s="95"/>
      <c r="E170" s="42">
        <v>1145553</v>
      </c>
      <c r="F170" s="95"/>
      <c r="G170" s="39">
        <f>(E170/$AP170)</f>
        <v>26.634573355033712</v>
      </c>
      <c r="H170" s="95"/>
      <c r="I170" s="39">
        <f>IF(G$195,G170/G$195*100,0)</f>
        <v>39.357393436928724</v>
      </c>
      <c r="J170" s="95"/>
      <c r="K170" s="42">
        <v>20285</v>
      </c>
      <c r="L170" s="95"/>
      <c r="M170" s="39">
        <f>(K170/$AP170)</f>
        <v>0.47163450360381309</v>
      </c>
      <c r="N170" s="95"/>
      <c r="O170" s="39">
        <f>IF(M$195,M170/M$195*100,0)</f>
        <v>14.025709909462138</v>
      </c>
      <c r="P170" s="95"/>
      <c r="Q170" s="42">
        <v>604127</v>
      </c>
      <c r="R170" s="95"/>
      <c r="S170" s="39">
        <f>(Q170/$AP170)</f>
        <v>14.046198558474773</v>
      </c>
      <c r="T170" s="95"/>
      <c r="U170" s="39">
        <f>IF(S$195,S170/S$195*100,0)</f>
        <v>38.314639721925793</v>
      </c>
      <c r="V170" s="95"/>
      <c r="W170" s="42">
        <f>(E170+K170+Q170)</f>
        <v>1769965</v>
      </c>
      <c r="X170" s="95"/>
      <c r="Y170" s="95"/>
      <c r="Z170" s="42">
        <v>0</v>
      </c>
      <c r="AA170" s="95"/>
      <c r="AB170" s="47">
        <f>IF($W170,Z170/$W170*100,0)</f>
        <v>0</v>
      </c>
      <c r="AC170" s="95"/>
      <c r="AD170" s="42">
        <v>0</v>
      </c>
      <c r="AE170" s="95"/>
      <c r="AF170" s="47">
        <f>IF($W170,AD170/$W170*100,0)</f>
        <v>0</v>
      </c>
      <c r="AG170" s="95"/>
      <c r="AH170" s="42">
        <v>0</v>
      </c>
      <c r="AI170" s="95"/>
      <c r="AJ170" s="47">
        <f>IF($W170,AH170/$W170*100,0)</f>
        <v>0</v>
      </c>
      <c r="AK170" s="95"/>
      <c r="AL170" s="42">
        <v>0</v>
      </c>
      <c r="AM170" s="95"/>
      <c r="AN170" s="83">
        <v>72</v>
      </c>
      <c r="AO170" s="95"/>
      <c r="AP170" s="50">
        <v>43010</v>
      </c>
      <c r="AQ170" s="95"/>
      <c r="AR170" s="50">
        <f>IF(E170,AP170,0)</f>
        <v>43010</v>
      </c>
      <c r="AS170" s="95"/>
      <c r="AT170" s="50">
        <f>IF(K170,AP170,0)</f>
        <v>43010</v>
      </c>
      <c r="AU170" s="95"/>
      <c r="AV170" s="50">
        <f>IF(Q170,AP170,0)</f>
        <v>43010</v>
      </c>
    </row>
    <row r="171" spans="1:48" ht="11.25" x14ac:dyDescent="0.25">
      <c r="A171" s="83">
        <v>73</v>
      </c>
      <c r="B171" s="95"/>
      <c r="C171" s="83" t="s">
        <v>194</v>
      </c>
      <c r="D171" s="95"/>
      <c r="E171" s="42">
        <v>42278000</v>
      </c>
      <c r="F171" s="95"/>
      <c r="G171" s="39">
        <f>(E171/$AP171)</f>
        <v>87.676585013811575</v>
      </c>
      <c r="H171" s="95"/>
      <c r="I171" s="39">
        <f>IF(G$195,G171/G$195*100,0)</f>
        <v>129.55799237320065</v>
      </c>
      <c r="J171" s="95"/>
      <c r="K171" s="42">
        <v>1291000</v>
      </c>
      <c r="L171" s="95"/>
      <c r="M171" s="39">
        <f>(K171/$AP171)</f>
        <v>2.6772901095801775</v>
      </c>
      <c r="N171" s="95"/>
      <c r="O171" s="39">
        <f>IF(M$195,M171/M$195*100,0)</f>
        <v>79.618632931884761</v>
      </c>
      <c r="P171" s="95"/>
      <c r="Q171" s="42">
        <v>18185000</v>
      </c>
      <c r="R171" s="95"/>
      <c r="S171" s="39">
        <f>(Q171/$AP171)</f>
        <v>37.712254564458199</v>
      </c>
      <c r="T171" s="95"/>
      <c r="U171" s="39">
        <f>IF(S$195,S171/S$195*100,0)</f>
        <v>102.8699288795806</v>
      </c>
      <c r="V171" s="95"/>
      <c r="W171" s="42">
        <f>(E171+K171+Q171)</f>
        <v>61754000</v>
      </c>
      <c r="X171" s="95"/>
      <c r="Y171" s="95"/>
      <c r="Z171" s="42">
        <v>282000</v>
      </c>
      <c r="AA171" s="95"/>
      <c r="AB171" s="47">
        <f>IF($W171,Z171/$W171*100,0)</f>
        <v>0.45665058133886066</v>
      </c>
      <c r="AC171" s="95"/>
      <c r="AD171" s="42">
        <v>0</v>
      </c>
      <c r="AE171" s="95"/>
      <c r="AF171" s="47">
        <f>IF($W171,AD171/$W171*100,0)</f>
        <v>0</v>
      </c>
      <c r="AG171" s="95"/>
      <c r="AH171" s="42">
        <v>0</v>
      </c>
      <c r="AI171" s="95"/>
      <c r="AJ171" s="47">
        <f>IF($W171,AH171/$W171*100,0)</f>
        <v>0</v>
      </c>
      <c r="AK171" s="95"/>
      <c r="AL171" s="42">
        <v>9472000</v>
      </c>
      <c r="AM171" s="95"/>
      <c r="AN171" s="83">
        <v>73</v>
      </c>
      <c r="AO171" s="95"/>
      <c r="AP171" s="50">
        <v>482204</v>
      </c>
      <c r="AQ171" s="95"/>
      <c r="AR171" s="50">
        <f>IF(E171,AP171,0)</f>
        <v>482204</v>
      </c>
      <c r="AS171" s="95"/>
      <c r="AT171" s="50">
        <f>IF(K171,AP171,0)</f>
        <v>482204</v>
      </c>
      <c r="AU171" s="95"/>
      <c r="AV171" s="50">
        <f>IF(Q171,AP171,0)</f>
        <v>482204</v>
      </c>
    </row>
    <row r="172" spans="1:48" ht="11.25" x14ac:dyDescent="0.25">
      <c r="A172" s="83">
        <v>74</v>
      </c>
      <c r="B172" s="95"/>
      <c r="C172" s="83" t="s">
        <v>195</v>
      </c>
      <c r="D172" s="95"/>
      <c r="E172" s="42">
        <v>0</v>
      </c>
      <c r="F172" s="95"/>
      <c r="G172" s="39">
        <v>0</v>
      </c>
      <c r="H172" s="95"/>
      <c r="I172" s="39">
        <f>IF(G$195,G172/G$195*100,0)</f>
        <v>0</v>
      </c>
      <c r="J172" s="95"/>
      <c r="K172" s="42">
        <v>0</v>
      </c>
      <c r="L172" s="95"/>
      <c r="M172" s="39">
        <v>0</v>
      </c>
      <c r="N172" s="95"/>
      <c r="O172" s="39">
        <f>IF(M$195,M172/M$195*100,0)</f>
        <v>0</v>
      </c>
      <c r="P172" s="95"/>
      <c r="Q172" s="42">
        <v>0</v>
      </c>
      <c r="R172" s="95"/>
      <c r="S172" s="39">
        <v>0</v>
      </c>
      <c r="T172" s="95"/>
      <c r="U172" s="39">
        <f>IF(S$195,S172/S$195*100,0)</f>
        <v>0</v>
      </c>
      <c r="V172" s="95"/>
      <c r="W172" s="42">
        <f>(E172+K172+Q172)</f>
        <v>0</v>
      </c>
      <c r="X172" s="95"/>
      <c r="Y172" s="95"/>
      <c r="Z172" s="42">
        <v>0</v>
      </c>
      <c r="AA172" s="95"/>
      <c r="AB172" s="47">
        <f>IF($W172,Z172/$W172*100,0)</f>
        <v>0</v>
      </c>
      <c r="AC172" s="95"/>
      <c r="AD172" s="42">
        <v>0</v>
      </c>
      <c r="AE172" s="95"/>
      <c r="AF172" s="47">
        <f>IF($W172,AD172/$W172*100,0)</f>
        <v>0</v>
      </c>
      <c r="AG172" s="95"/>
      <c r="AH172" s="42">
        <v>0</v>
      </c>
      <c r="AI172" s="95"/>
      <c r="AJ172" s="47">
        <f>IF($W172,AH172/$W172*100,0)</f>
        <v>0</v>
      </c>
      <c r="AK172" s="95"/>
      <c r="AL172" s="42">
        <v>0</v>
      </c>
      <c r="AM172" s="95"/>
      <c r="AN172" s="83">
        <v>74</v>
      </c>
      <c r="AO172" s="95"/>
      <c r="AP172" s="50">
        <v>0</v>
      </c>
      <c r="AQ172" s="95"/>
      <c r="AR172" s="50">
        <f>IF(E172,AP172,0)</f>
        <v>0</v>
      </c>
      <c r="AS172" s="95"/>
      <c r="AT172" s="50">
        <f>IF(K172,AP172,0)</f>
        <v>0</v>
      </c>
      <c r="AU172" s="95"/>
      <c r="AV172" s="50">
        <f>IF(Q172,AP172,0)</f>
        <v>0</v>
      </c>
    </row>
    <row r="173" spans="1:48" ht="11.25" x14ac:dyDescent="0.25">
      <c r="A173" s="83">
        <v>75</v>
      </c>
      <c r="B173" s="95"/>
      <c r="C173" s="83" t="s">
        <v>196</v>
      </c>
      <c r="D173" s="95"/>
      <c r="E173" s="42">
        <v>63324</v>
      </c>
      <c r="F173" s="95"/>
      <c r="G173" s="39">
        <f>(E173/$AP173)</f>
        <v>8.6178551986935226</v>
      </c>
      <c r="H173" s="95"/>
      <c r="I173" s="39">
        <f>IF(G$195,G173/G$195*100,0)</f>
        <v>12.734437796930623</v>
      </c>
      <c r="J173" s="95"/>
      <c r="K173" s="42">
        <v>0</v>
      </c>
      <c r="L173" s="95"/>
      <c r="M173" s="39">
        <f>(K173/$AP173)</f>
        <v>0</v>
      </c>
      <c r="N173" s="95"/>
      <c r="O173" s="39">
        <f>IF(M$195,M173/M$195*100,0)</f>
        <v>0</v>
      </c>
      <c r="P173" s="95"/>
      <c r="Q173" s="42">
        <v>363187</v>
      </c>
      <c r="R173" s="95"/>
      <c r="S173" s="39">
        <f>(Q173/$AP173)</f>
        <v>49.42664670658683</v>
      </c>
      <c r="T173" s="95"/>
      <c r="U173" s="39">
        <f>IF(S$195,S173/S$195*100,0)</f>
        <v>134.82396346185652</v>
      </c>
      <c r="V173" s="95"/>
      <c r="W173" s="42">
        <f>(E173+K173+Q173)</f>
        <v>426511</v>
      </c>
      <c r="X173" s="95"/>
      <c r="Y173" s="95"/>
      <c r="Z173" s="42">
        <v>70773</v>
      </c>
      <c r="AA173" s="95"/>
      <c r="AB173" s="47">
        <f>IF($W173,Z173/$W173*100,0)</f>
        <v>16.593475900973246</v>
      </c>
      <c r="AC173" s="95"/>
      <c r="AD173" s="42">
        <v>8923</v>
      </c>
      <c r="AE173" s="95"/>
      <c r="AF173" s="47">
        <f>IF($W173,AD173/$W173*100,0)</f>
        <v>2.0920914114759057</v>
      </c>
      <c r="AG173" s="95"/>
      <c r="AH173" s="42">
        <v>0</v>
      </c>
      <c r="AI173" s="95"/>
      <c r="AJ173" s="47">
        <f>IF($W173,AH173/$W173*100,0)</f>
        <v>0</v>
      </c>
      <c r="AK173" s="95"/>
      <c r="AL173" s="42">
        <v>0</v>
      </c>
      <c r="AM173" s="95"/>
      <c r="AN173" s="83">
        <v>75</v>
      </c>
      <c r="AO173" s="95"/>
      <c r="AP173" s="50">
        <v>7348</v>
      </c>
      <c r="AQ173" s="95"/>
      <c r="AR173" s="50">
        <f>IF(E173,AP173,0)</f>
        <v>7348</v>
      </c>
      <c r="AS173" s="95"/>
      <c r="AT173" s="50">
        <f>IF(K173,AP173,0)</f>
        <v>0</v>
      </c>
      <c r="AU173" s="95"/>
      <c r="AV173" s="50">
        <f>IF(Q173,AP173,0)</f>
        <v>7348</v>
      </c>
    </row>
    <row r="174" spans="1:48" ht="11.25" x14ac:dyDescent="0.25">
      <c r="A174" s="83">
        <v>76</v>
      </c>
      <c r="B174" s="95"/>
      <c r="C174" s="83" t="s">
        <v>113</v>
      </c>
      <c r="D174" s="95"/>
      <c r="E174" s="42">
        <v>37500</v>
      </c>
      <c r="F174" s="95"/>
      <c r="G174" s="39">
        <f>(E174/$AP174)</f>
        <v>4.202622436400314</v>
      </c>
      <c r="H174" s="95"/>
      <c r="I174" s="39">
        <f>IF(G$195,G174/G$195*100,0)</f>
        <v>6.2101338171054694</v>
      </c>
      <c r="J174" s="95"/>
      <c r="K174" s="42">
        <v>15226</v>
      </c>
      <c r="L174" s="95"/>
      <c r="M174" s="39">
        <f>(K174/$AP174)</f>
        <v>1.7063767791101647</v>
      </c>
      <c r="N174" s="95"/>
      <c r="O174" s="39">
        <f>IF(M$195,M174/M$195*100,0)</f>
        <v>50.745111982193045</v>
      </c>
      <c r="P174" s="95"/>
      <c r="Q174" s="42">
        <v>103525</v>
      </c>
      <c r="R174" s="95"/>
      <c r="S174" s="39">
        <f>(Q174/$AP174)</f>
        <v>11.602039672755799</v>
      </c>
      <c r="T174" s="95"/>
      <c r="U174" s="39">
        <f>IF(S$195,S174/S$195*100,0)</f>
        <v>31.647564161260011</v>
      </c>
      <c r="V174" s="95"/>
      <c r="W174" s="42">
        <f>(E174+K174+Q174)</f>
        <v>156251</v>
      </c>
      <c r="X174" s="95"/>
      <c r="Y174" s="95"/>
      <c r="Z174" s="42">
        <v>0</v>
      </c>
      <c r="AA174" s="95"/>
      <c r="AB174" s="47">
        <f>IF($W174,Z174/$W174*100,0)</f>
        <v>0</v>
      </c>
      <c r="AC174" s="95"/>
      <c r="AD174" s="42">
        <v>0</v>
      </c>
      <c r="AE174" s="95"/>
      <c r="AF174" s="47">
        <f>IF($W174,AD174/$W174*100,0)</f>
        <v>0</v>
      </c>
      <c r="AG174" s="95"/>
      <c r="AH174" s="42">
        <v>0</v>
      </c>
      <c r="AI174" s="95"/>
      <c r="AJ174" s="47">
        <f>IF($W174,AH174/$W174*100,0)</f>
        <v>0</v>
      </c>
      <c r="AK174" s="95"/>
      <c r="AL174" s="42">
        <v>0</v>
      </c>
      <c r="AM174" s="95"/>
      <c r="AN174" s="83">
        <v>76</v>
      </c>
      <c r="AO174" s="95"/>
      <c r="AP174" s="50">
        <v>8923</v>
      </c>
      <c r="AQ174" s="95"/>
      <c r="AR174" s="50">
        <f>IF(E174,AP174,0)</f>
        <v>8923</v>
      </c>
      <c r="AS174" s="95"/>
      <c r="AT174" s="50">
        <f>IF(K174,AP174,0)</f>
        <v>8923</v>
      </c>
      <c r="AU174" s="95"/>
      <c r="AV174" s="50">
        <f>IF(Q174,AP174,0)</f>
        <v>8923</v>
      </c>
    </row>
    <row r="175" spans="1:48" ht="11.25" x14ac:dyDescent="0.25">
      <c r="A175" s="83">
        <v>77</v>
      </c>
      <c r="B175" s="95"/>
      <c r="C175" s="83" t="s">
        <v>114</v>
      </c>
      <c r="D175" s="95"/>
      <c r="E175" s="42">
        <v>7096172</v>
      </c>
      <c r="F175" s="95"/>
      <c r="G175" s="39">
        <f>(E175/$AP175)</f>
        <v>73.209999071485313</v>
      </c>
      <c r="H175" s="95"/>
      <c r="I175" s="39">
        <f>IF(G$195,G175/G$195*100,0)</f>
        <v>108.18099838002782</v>
      </c>
      <c r="J175" s="95"/>
      <c r="K175" s="42">
        <v>0</v>
      </c>
      <c r="L175" s="95"/>
      <c r="M175" s="39">
        <f>(K175/$AP175)</f>
        <v>0</v>
      </c>
      <c r="N175" s="95"/>
      <c r="O175" s="39">
        <f>IF(M$195,M175/M$195*100,0)</f>
        <v>0</v>
      </c>
      <c r="P175" s="95"/>
      <c r="Q175" s="42">
        <v>5193597</v>
      </c>
      <c r="R175" s="95"/>
      <c r="S175" s="39">
        <f>(Q175/$AP175)</f>
        <v>53.58145653003745</v>
      </c>
      <c r="T175" s="95"/>
      <c r="U175" s="39">
        <f>IF(S$195,S175/S$195*100,0)</f>
        <v>146.15728192776851</v>
      </c>
      <c r="V175" s="95"/>
      <c r="W175" s="42">
        <f>(E175+K175+Q175)</f>
        <v>12289769</v>
      </c>
      <c r="X175" s="95"/>
      <c r="Y175" s="95"/>
      <c r="Z175" s="42">
        <v>196423</v>
      </c>
      <c r="AA175" s="95"/>
      <c r="AB175" s="47">
        <f>IF($W175,Z175/$W175*100,0)</f>
        <v>1.5982643774671437</v>
      </c>
      <c r="AC175" s="95"/>
      <c r="AD175" s="42">
        <v>97090</v>
      </c>
      <c r="AE175" s="95"/>
      <c r="AF175" s="47">
        <f>IF($W175,AD175/$W175*100,0)</f>
        <v>0.79000671208710271</v>
      </c>
      <c r="AG175" s="95"/>
      <c r="AH175" s="42">
        <v>23207</v>
      </c>
      <c r="AI175" s="95"/>
      <c r="AJ175" s="47">
        <f>IF($W175,AH175/$W175*100,0)</f>
        <v>0.18883186494392204</v>
      </c>
      <c r="AK175" s="95"/>
      <c r="AL175" s="42">
        <v>4445034</v>
      </c>
      <c r="AM175" s="95"/>
      <c r="AN175" s="83">
        <v>77</v>
      </c>
      <c r="AO175" s="95"/>
      <c r="AP175" s="50">
        <v>96929</v>
      </c>
      <c r="AQ175" s="95"/>
      <c r="AR175" s="50">
        <f>IF(E175,AP175,0)</f>
        <v>96929</v>
      </c>
      <c r="AS175" s="95"/>
      <c r="AT175" s="50">
        <f>IF(K175,AP175,0)</f>
        <v>0</v>
      </c>
      <c r="AU175" s="95"/>
      <c r="AV175" s="50">
        <f>IF(Q175,AP175,0)</f>
        <v>96929</v>
      </c>
    </row>
    <row r="176" spans="1:48" ht="11.25" x14ac:dyDescent="0.25">
      <c r="A176" s="83">
        <v>78</v>
      </c>
      <c r="B176" s="95"/>
      <c r="C176" s="83" t="s">
        <v>197</v>
      </c>
      <c r="D176" s="95"/>
      <c r="E176" s="42">
        <v>927867</v>
      </c>
      <c r="F176" s="95"/>
      <c r="G176" s="39">
        <f>(E176/$AP176)</f>
        <v>40.965430463576162</v>
      </c>
      <c r="H176" s="95"/>
      <c r="I176" s="39">
        <f>IF(G$195,G176/G$195*100,0)</f>
        <v>60.533823559948353</v>
      </c>
      <c r="J176" s="95"/>
      <c r="K176" s="42">
        <v>0</v>
      </c>
      <c r="L176" s="95"/>
      <c r="M176" s="39">
        <f>(K176/$AP176)</f>
        <v>0</v>
      </c>
      <c r="N176" s="95"/>
      <c r="O176" s="39">
        <f>IF(M$195,M176/M$195*100,0)</f>
        <v>0</v>
      </c>
      <c r="P176" s="95"/>
      <c r="Q176" s="42">
        <v>954618</v>
      </c>
      <c r="R176" s="95"/>
      <c r="S176" s="39">
        <f>(Q176/$AP176)</f>
        <v>42.146490066225162</v>
      </c>
      <c r="T176" s="95"/>
      <c r="U176" s="39">
        <f>IF(S$195,S176/S$195*100,0)</f>
        <v>114.96545315862956</v>
      </c>
      <c r="V176" s="95"/>
      <c r="W176" s="42">
        <f>(E176+K176+Q176)</f>
        <v>1882485</v>
      </c>
      <c r="X176" s="95"/>
      <c r="Y176" s="95"/>
      <c r="Z176" s="42">
        <v>196151</v>
      </c>
      <c r="AA176" s="95"/>
      <c r="AB176" s="47">
        <f>IF($W176,Z176/$W176*100,0)</f>
        <v>10.419790861547369</v>
      </c>
      <c r="AC176" s="95"/>
      <c r="AD176" s="42">
        <v>0</v>
      </c>
      <c r="AE176" s="95"/>
      <c r="AF176" s="47">
        <f>IF($W176,AD176/$W176*100,0)</f>
        <v>0</v>
      </c>
      <c r="AG176" s="95"/>
      <c r="AH176" s="42">
        <v>0</v>
      </c>
      <c r="AI176" s="95"/>
      <c r="AJ176" s="47">
        <f>IF($W176,AH176/$W176*100,0)</f>
        <v>0</v>
      </c>
      <c r="AK176" s="95"/>
      <c r="AL176" s="42">
        <v>175495</v>
      </c>
      <c r="AM176" s="95"/>
      <c r="AN176" s="83">
        <v>78</v>
      </c>
      <c r="AO176" s="95"/>
      <c r="AP176" s="50">
        <v>22650</v>
      </c>
      <c r="AQ176" s="95"/>
      <c r="AR176" s="50">
        <f>IF(E176,AP176,0)</f>
        <v>22650</v>
      </c>
      <c r="AS176" s="95"/>
      <c r="AT176" s="50">
        <f>IF(K176,AP176,0)</f>
        <v>0</v>
      </c>
      <c r="AU176" s="95"/>
      <c r="AV176" s="50">
        <f>IF(Q176,AP176,0)</f>
        <v>22650</v>
      </c>
    </row>
    <row r="177" spans="1:48" ht="11.25" x14ac:dyDescent="0.25">
      <c r="A177" s="83">
        <v>79</v>
      </c>
      <c r="B177" s="95"/>
      <c r="C177" s="83" t="s">
        <v>198</v>
      </c>
      <c r="D177" s="95"/>
      <c r="E177" s="42">
        <v>1777992</v>
      </c>
      <c r="F177" s="95"/>
      <c r="G177" s="39">
        <f>(E177/$AP177)</f>
        <v>21.227980944876251</v>
      </c>
      <c r="H177" s="95"/>
      <c r="I177" s="39">
        <f>IF(G$195,G177/G$195*100,0)</f>
        <v>31.368176496854687</v>
      </c>
      <c r="J177" s="95"/>
      <c r="K177" s="42">
        <v>0</v>
      </c>
      <c r="L177" s="95"/>
      <c r="M177" s="39">
        <f>(K177/$AP177)</f>
        <v>0</v>
      </c>
      <c r="N177" s="95"/>
      <c r="O177" s="39">
        <f>IF(M$195,M177/M$195*100,0)</f>
        <v>0</v>
      </c>
      <c r="P177" s="95"/>
      <c r="Q177" s="42">
        <v>1490275</v>
      </c>
      <c r="R177" s="95"/>
      <c r="S177" s="39">
        <f>(Q177/$AP177)</f>
        <v>17.792841195362776</v>
      </c>
      <c r="T177" s="95"/>
      <c r="U177" s="39">
        <f>IF(S$195,S177/S$195*100,0)</f>
        <v>48.534576611010863</v>
      </c>
      <c r="V177" s="95"/>
      <c r="W177" s="42">
        <f>(E177+K177+Q177)</f>
        <v>3268267</v>
      </c>
      <c r="X177" s="95"/>
      <c r="Y177" s="95"/>
      <c r="Z177" s="42">
        <v>247703</v>
      </c>
      <c r="AA177" s="95"/>
      <c r="AB177" s="47">
        <f>IF($W177,Z177/$W177*100,0)</f>
        <v>7.5790319456764097</v>
      </c>
      <c r="AC177" s="95"/>
      <c r="AD177" s="42">
        <v>0</v>
      </c>
      <c r="AE177" s="95"/>
      <c r="AF177" s="47">
        <f>IF($W177,AD177/$W177*100,0)</f>
        <v>0</v>
      </c>
      <c r="AG177" s="95"/>
      <c r="AH177" s="42">
        <v>0</v>
      </c>
      <c r="AI177" s="95"/>
      <c r="AJ177" s="47">
        <f>IF($W177,AH177/$W177*100,0)</f>
        <v>0</v>
      </c>
      <c r="AK177" s="95"/>
      <c r="AL177" s="42">
        <v>703521</v>
      </c>
      <c r="AM177" s="95"/>
      <c r="AN177" s="83">
        <v>79</v>
      </c>
      <c r="AO177" s="95"/>
      <c r="AP177" s="50">
        <v>83757</v>
      </c>
      <c r="AQ177" s="95"/>
      <c r="AR177" s="50">
        <f>IF(E177,AP177,0)</f>
        <v>83757</v>
      </c>
      <c r="AS177" s="95"/>
      <c r="AT177" s="50">
        <f>IF(K177,AP177,0)</f>
        <v>0</v>
      </c>
      <c r="AU177" s="95"/>
      <c r="AV177" s="50">
        <f>IF(Q177,AP177,0)</f>
        <v>83757</v>
      </c>
    </row>
    <row r="178" spans="1:48" ht="11.25" x14ac:dyDescent="0.25">
      <c r="A178" s="83">
        <v>80</v>
      </c>
      <c r="B178" s="95"/>
      <c r="C178" s="83" t="s">
        <v>199</v>
      </c>
      <c r="D178" s="95"/>
      <c r="E178" s="42">
        <v>0</v>
      </c>
      <c r="F178" s="95"/>
      <c r="G178" s="39">
        <v>0</v>
      </c>
      <c r="H178" s="95"/>
      <c r="I178" s="39">
        <f>IF(G$195,G178/G$195*100,0)</f>
        <v>0</v>
      </c>
      <c r="J178" s="95"/>
      <c r="K178" s="42">
        <v>0</v>
      </c>
      <c r="L178" s="95"/>
      <c r="M178" s="39">
        <v>0</v>
      </c>
      <c r="N178" s="95"/>
      <c r="O178" s="39">
        <f>IF(M$195,M178/M$195*100,0)</f>
        <v>0</v>
      </c>
      <c r="P178" s="95"/>
      <c r="Q178" s="42">
        <v>0</v>
      </c>
      <c r="R178" s="95"/>
      <c r="S178" s="39">
        <v>0</v>
      </c>
      <c r="T178" s="95"/>
      <c r="U178" s="39">
        <f>IF(S$195,S178/S$195*100,0)</f>
        <v>0</v>
      </c>
      <c r="V178" s="95"/>
      <c r="W178" s="42">
        <f>(E178+K178+Q178)</f>
        <v>0</v>
      </c>
      <c r="X178" s="95"/>
      <c r="Y178" s="95"/>
      <c r="Z178" s="42">
        <v>0</v>
      </c>
      <c r="AA178" s="95"/>
      <c r="AB178" s="47">
        <f>IF($W178,Z178/$W178*100,0)</f>
        <v>0</v>
      </c>
      <c r="AC178" s="95"/>
      <c r="AD178" s="42">
        <v>0</v>
      </c>
      <c r="AE178" s="95"/>
      <c r="AF178" s="47">
        <f>IF($W178,AD178/$W178*100,0)</f>
        <v>0</v>
      </c>
      <c r="AG178" s="95"/>
      <c r="AH178" s="42">
        <v>0</v>
      </c>
      <c r="AI178" s="95"/>
      <c r="AJ178" s="47">
        <f>IF($W178,AH178/$W178*100,0)</f>
        <v>0</v>
      </c>
      <c r="AK178" s="95"/>
      <c r="AL178" s="42">
        <v>0</v>
      </c>
      <c r="AM178" s="95"/>
      <c r="AN178" s="83">
        <v>80</v>
      </c>
      <c r="AO178" s="95"/>
      <c r="AP178" s="50">
        <v>0</v>
      </c>
      <c r="AQ178" s="95"/>
      <c r="AR178" s="50">
        <f>IF(E178,AP178,0)</f>
        <v>0</v>
      </c>
      <c r="AS178" s="95"/>
      <c r="AT178" s="50">
        <f>IF(K178,AP178,0)</f>
        <v>0</v>
      </c>
      <c r="AU178" s="95"/>
      <c r="AV178" s="50">
        <f>IF(Q178,AP178,0)</f>
        <v>0</v>
      </c>
    </row>
    <row r="179" spans="1:48" ht="11.25" x14ac:dyDescent="0.25">
      <c r="A179" s="83">
        <v>81</v>
      </c>
      <c r="B179" s="95"/>
      <c r="C179" s="83" t="s">
        <v>200</v>
      </c>
      <c r="D179" s="95"/>
      <c r="E179" s="42">
        <v>331111</v>
      </c>
      <c r="F179" s="95"/>
      <c r="G179" s="39">
        <f>(E179/$AP179)</f>
        <v>15.346264367816092</v>
      </c>
      <c r="H179" s="95"/>
      <c r="I179" s="39">
        <f>IF(G$195,G179/G$195*100,0)</f>
        <v>22.676877773118502</v>
      </c>
      <c r="J179" s="95"/>
      <c r="K179" s="42">
        <v>0</v>
      </c>
      <c r="L179" s="95"/>
      <c r="M179" s="39">
        <f>(K179/$AP179)</f>
        <v>0</v>
      </c>
      <c r="N179" s="95"/>
      <c r="O179" s="39">
        <f>IF(M$195,M179/M$195*100,0)</f>
        <v>0</v>
      </c>
      <c r="P179" s="95"/>
      <c r="Q179" s="42">
        <v>305410</v>
      </c>
      <c r="R179" s="95"/>
      <c r="S179" s="39">
        <f>(Q179/$AP179)</f>
        <v>14.155079718205414</v>
      </c>
      <c r="T179" s="95"/>
      <c r="U179" s="39">
        <f>IF(S$195,S179/S$195*100,0)</f>
        <v>38.611641248012575</v>
      </c>
      <c r="V179" s="95"/>
      <c r="W179" s="42">
        <f>(E179+K179+Q179)</f>
        <v>636521</v>
      </c>
      <c r="X179" s="95"/>
      <c r="Y179" s="95"/>
      <c r="Z179" s="42">
        <v>62319</v>
      </c>
      <c r="AA179" s="95"/>
      <c r="AB179" s="47">
        <f>IF($W179,Z179/$W179*100,0)</f>
        <v>9.7905646475135928</v>
      </c>
      <c r="AC179" s="95"/>
      <c r="AD179" s="42">
        <v>0</v>
      </c>
      <c r="AE179" s="95"/>
      <c r="AF179" s="47">
        <f>IF($W179,AD179/$W179*100,0)</f>
        <v>0</v>
      </c>
      <c r="AG179" s="95"/>
      <c r="AH179" s="42">
        <v>0</v>
      </c>
      <c r="AI179" s="95"/>
      <c r="AJ179" s="47">
        <f>IF($W179,AH179/$W179*100,0)</f>
        <v>0</v>
      </c>
      <c r="AK179" s="95"/>
      <c r="AL179" s="42">
        <v>92368</v>
      </c>
      <c r="AM179" s="95"/>
      <c r="AN179" s="83">
        <v>81</v>
      </c>
      <c r="AO179" s="95"/>
      <c r="AP179" s="50">
        <v>21576</v>
      </c>
      <c r="AQ179" s="95"/>
      <c r="AR179" s="50">
        <f>IF(E179,AP179,0)</f>
        <v>21576</v>
      </c>
      <c r="AS179" s="95"/>
      <c r="AT179" s="50">
        <f>IF(K179,AP179,0)</f>
        <v>0</v>
      </c>
      <c r="AU179" s="95"/>
      <c r="AV179" s="50">
        <f>IF(Q179,AP179,0)</f>
        <v>21576</v>
      </c>
    </row>
    <row r="180" spans="1:48" ht="11.25" x14ac:dyDescent="0.25">
      <c r="A180" s="83">
        <v>82</v>
      </c>
      <c r="B180" s="95"/>
      <c r="C180" s="83" t="s">
        <v>201</v>
      </c>
      <c r="D180" s="95"/>
      <c r="E180" s="42">
        <v>1607834</v>
      </c>
      <c r="F180" s="95"/>
      <c r="G180" s="39">
        <f>(E180/$AP180)</f>
        <v>36.387860408274115</v>
      </c>
      <c r="H180" s="95"/>
      <c r="I180" s="39">
        <f>IF(G$195,G180/G$195*100,0)</f>
        <v>53.769636904877451</v>
      </c>
      <c r="J180" s="95"/>
      <c r="K180" s="42">
        <v>65927</v>
      </c>
      <c r="L180" s="95"/>
      <c r="M180" s="39">
        <f>(K180/$AP180)</f>
        <v>1.492033675824922</v>
      </c>
      <c r="N180" s="95"/>
      <c r="O180" s="39">
        <f>IF(M$195,M180/M$195*100,0)</f>
        <v>44.370866322044975</v>
      </c>
      <c r="P180" s="95"/>
      <c r="Q180" s="42">
        <v>846486</v>
      </c>
      <c r="R180" s="95"/>
      <c r="S180" s="39">
        <f>(Q180/$AP180)</f>
        <v>19.157334902457791</v>
      </c>
      <c r="T180" s="95"/>
      <c r="U180" s="39">
        <f>IF(S$195,S180/S$195*100,0)</f>
        <v>52.256586133554407</v>
      </c>
      <c r="V180" s="95"/>
      <c r="W180" s="42">
        <f>(E180+K180+Q180)</f>
        <v>2520247</v>
      </c>
      <c r="X180" s="95"/>
      <c r="Y180" s="95"/>
      <c r="Z180" s="42">
        <v>4500</v>
      </c>
      <c r="AA180" s="95"/>
      <c r="AB180" s="47">
        <f>IF($W180,Z180/$W180*100,0)</f>
        <v>0.17855392745234891</v>
      </c>
      <c r="AC180" s="95"/>
      <c r="AD180" s="42">
        <v>0</v>
      </c>
      <c r="AE180" s="95"/>
      <c r="AF180" s="47">
        <f>IF($W180,AD180/$W180*100,0)</f>
        <v>0</v>
      </c>
      <c r="AG180" s="95"/>
      <c r="AH180" s="42">
        <v>0</v>
      </c>
      <c r="AI180" s="95"/>
      <c r="AJ180" s="47">
        <f>IF($W180,AH180/$W180*100,0)</f>
        <v>0</v>
      </c>
      <c r="AK180" s="95"/>
      <c r="AL180" s="42">
        <v>1572031</v>
      </c>
      <c r="AM180" s="95"/>
      <c r="AN180" s="83">
        <v>82</v>
      </c>
      <c r="AO180" s="95"/>
      <c r="AP180" s="50">
        <v>44186</v>
      </c>
      <c r="AQ180" s="95"/>
      <c r="AR180" s="50">
        <f>IF(E180,AP180,0)</f>
        <v>44186</v>
      </c>
      <c r="AS180" s="95"/>
      <c r="AT180" s="50">
        <f>IF(K180,AP180,0)</f>
        <v>44186</v>
      </c>
      <c r="AU180" s="95"/>
      <c r="AV180" s="50">
        <f>IF(Q180,AP180,0)</f>
        <v>44186</v>
      </c>
    </row>
    <row r="181" spans="1:48" ht="11.25" x14ac:dyDescent="0.25">
      <c r="A181" s="83">
        <v>83</v>
      </c>
      <c r="B181" s="95"/>
      <c r="C181" s="83" t="s">
        <v>202</v>
      </c>
      <c r="D181" s="95"/>
      <c r="E181" s="42">
        <v>89128</v>
      </c>
      <c r="F181" s="95"/>
      <c r="G181" s="39">
        <f>(E181/$AP181)</f>
        <v>2.9908724832214766</v>
      </c>
      <c r="H181" s="95"/>
      <c r="I181" s="39">
        <f>IF(G$195,G181/G$195*100,0)</f>
        <v>4.4195543691554908</v>
      </c>
      <c r="J181" s="95"/>
      <c r="K181" s="42">
        <v>0</v>
      </c>
      <c r="L181" s="95"/>
      <c r="M181" s="39">
        <f>(K181/$AP181)</f>
        <v>0</v>
      </c>
      <c r="N181" s="95"/>
      <c r="O181" s="39">
        <f>IF(M$195,M181/M$195*100,0)</f>
        <v>0</v>
      </c>
      <c r="P181" s="95"/>
      <c r="Q181" s="42">
        <v>998199</v>
      </c>
      <c r="R181" s="95"/>
      <c r="S181" s="39">
        <f>(Q181/$AP181)</f>
        <v>33.496610738255036</v>
      </c>
      <c r="T181" s="95"/>
      <c r="U181" s="39">
        <f>IF(S$195,S181/S$195*100,0)</f>
        <v>91.370669935993959</v>
      </c>
      <c r="V181" s="95"/>
      <c r="W181" s="42">
        <f>(E181+K181+Q181)</f>
        <v>1087327</v>
      </c>
      <c r="X181" s="95"/>
      <c r="Y181" s="95"/>
      <c r="Z181" s="42">
        <v>172835</v>
      </c>
      <c r="AA181" s="95"/>
      <c r="AB181" s="47">
        <f>IF($W181,Z181/$W181*100,0)</f>
        <v>15.895402211110365</v>
      </c>
      <c r="AC181" s="95"/>
      <c r="AD181" s="42">
        <v>20700</v>
      </c>
      <c r="AE181" s="95"/>
      <c r="AF181" s="47">
        <f>IF($W181,AD181/$W181*100,0)</f>
        <v>1.9037511254663959</v>
      </c>
      <c r="AG181" s="95"/>
      <c r="AH181" s="42">
        <v>0</v>
      </c>
      <c r="AI181" s="95"/>
      <c r="AJ181" s="47">
        <f>IF($W181,AH181/$W181*100,0)</f>
        <v>0</v>
      </c>
      <c r="AK181" s="95"/>
      <c r="AL181" s="42">
        <v>0</v>
      </c>
      <c r="AM181" s="95"/>
      <c r="AN181" s="83">
        <v>83</v>
      </c>
      <c r="AO181" s="95"/>
      <c r="AP181" s="50">
        <v>29800</v>
      </c>
      <c r="AQ181" s="95"/>
      <c r="AR181" s="50">
        <f>IF(E181,AP181,0)</f>
        <v>29800</v>
      </c>
      <c r="AS181" s="95"/>
      <c r="AT181" s="50">
        <f>IF(K181,AP181,0)</f>
        <v>0</v>
      </c>
      <c r="AU181" s="95"/>
      <c r="AV181" s="50">
        <f>IF(Q181,AP181,0)</f>
        <v>29800</v>
      </c>
    </row>
    <row r="182" spans="1:48" ht="11.25" x14ac:dyDescent="0.25">
      <c r="A182" s="83">
        <v>84</v>
      </c>
      <c r="B182" s="95"/>
      <c r="C182" s="83" t="s">
        <v>203</v>
      </c>
      <c r="D182" s="95"/>
      <c r="E182" s="42">
        <v>0</v>
      </c>
      <c r="F182" s="95"/>
      <c r="G182" s="39">
        <f>(E182/$AP182)</f>
        <v>0</v>
      </c>
      <c r="H182" s="95"/>
      <c r="I182" s="39">
        <f>IF(G$195,G182/G$195*100,0)</f>
        <v>0</v>
      </c>
      <c r="J182" s="95"/>
      <c r="K182" s="42">
        <v>161253</v>
      </c>
      <c r="L182" s="95"/>
      <c r="M182" s="39">
        <f>(K182/$AP182)</f>
        <v>8.9604912202711713</v>
      </c>
      <c r="N182" s="95"/>
      <c r="O182" s="39">
        <f>IF(M$195,M182/M$195*100,0)</f>
        <v>266.47170540215279</v>
      </c>
      <c r="P182" s="95"/>
      <c r="Q182" s="42">
        <v>461753</v>
      </c>
      <c r="R182" s="95"/>
      <c r="S182" s="39">
        <f>(Q182/$AP182)</f>
        <v>25.658646365859081</v>
      </c>
      <c r="T182" s="95"/>
      <c r="U182" s="39">
        <f>IF(S$195,S182/S$195*100,0)</f>
        <v>69.99059476252647</v>
      </c>
      <c r="V182" s="95"/>
      <c r="W182" s="42">
        <f>(E182+K182+Q182)</f>
        <v>623006</v>
      </c>
      <c r="X182" s="95"/>
      <c r="Y182" s="95"/>
      <c r="Z182" s="42">
        <v>83182</v>
      </c>
      <c r="AA182" s="95"/>
      <c r="AB182" s="47">
        <f>IF($W182,Z182/$W182*100,0)</f>
        <v>13.351717318934329</v>
      </c>
      <c r="AC182" s="95"/>
      <c r="AD182" s="42">
        <v>6622</v>
      </c>
      <c r="AE182" s="95"/>
      <c r="AF182" s="47">
        <f>IF($W182,AD182/$W182*100,0)</f>
        <v>1.0629111116104821</v>
      </c>
      <c r="AG182" s="95"/>
      <c r="AH182" s="42">
        <v>0</v>
      </c>
      <c r="AI182" s="95"/>
      <c r="AJ182" s="47">
        <f>IF($W182,AH182/$W182*100,0)</f>
        <v>0</v>
      </c>
      <c r="AK182" s="95"/>
      <c r="AL182" s="42">
        <v>6264</v>
      </c>
      <c r="AM182" s="95"/>
      <c r="AN182" s="83">
        <v>84</v>
      </c>
      <c r="AO182" s="95"/>
      <c r="AP182" s="50">
        <v>17996</v>
      </c>
      <c r="AQ182" s="95"/>
      <c r="AR182" s="50">
        <f>IF(E182,AP182,0)</f>
        <v>0</v>
      </c>
      <c r="AS182" s="95"/>
      <c r="AT182" s="50">
        <f>IF(K182,AP182,0)</f>
        <v>17996</v>
      </c>
      <c r="AU182" s="95"/>
      <c r="AV182" s="50">
        <f>IF(Q182,AP182,0)</f>
        <v>17996</v>
      </c>
    </row>
    <row r="183" spans="1:48" ht="11.25" x14ac:dyDescent="0.25">
      <c r="A183" s="83">
        <v>85</v>
      </c>
      <c r="B183" s="95"/>
      <c r="C183" s="83" t="s">
        <v>204</v>
      </c>
      <c r="D183" s="95"/>
      <c r="E183" s="42">
        <v>3872404</v>
      </c>
      <c r="F183" s="95"/>
      <c r="G183" s="39">
        <f>(E183/$AP183)</f>
        <v>27.653707723948813</v>
      </c>
      <c r="H183" s="95"/>
      <c r="I183" s="39">
        <f>IF(G$195,G183/G$195*100,0)</f>
        <v>40.863348564792908</v>
      </c>
      <c r="J183" s="95"/>
      <c r="K183" s="42">
        <v>20703</v>
      </c>
      <c r="L183" s="95"/>
      <c r="M183" s="39">
        <f>(K183/$AP183)</f>
        <v>0.14784477833638027</v>
      </c>
      <c r="N183" s="95"/>
      <c r="O183" s="39">
        <f>IF(M$195,M183/M$195*100,0)</f>
        <v>4.3966842050994455</v>
      </c>
      <c r="P183" s="95"/>
      <c r="Q183" s="42">
        <v>4684726</v>
      </c>
      <c r="R183" s="95"/>
      <c r="S183" s="39">
        <f>(Q183/$AP183)</f>
        <v>33.454681787020107</v>
      </c>
      <c r="T183" s="95"/>
      <c r="U183" s="39">
        <f>IF(S$195,S183/S$195*100,0)</f>
        <v>91.25629787626572</v>
      </c>
      <c r="V183" s="95"/>
      <c r="W183" s="42">
        <f>(E183+K183+Q183)</f>
        <v>8577833</v>
      </c>
      <c r="X183" s="95"/>
      <c r="Y183" s="95"/>
      <c r="Z183" s="42">
        <v>285124</v>
      </c>
      <c r="AA183" s="95"/>
      <c r="AB183" s="47">
        <f>IF($W183,Z183/$W183*100,0)</f>
        <v>3.3239630568699581</v>
      </c>
      <c r="AC183" s="95"/>
      <c r="AD183" s="42">
        <v>41552</v>
      </c>
      <c r="AE183" s="95"/>
      <c r="AF183" s="47">
        <f>IF($W183,AD183/$W183*100,0)</f>
        <v>0.48441138921683363</v>
      </c>
      <c r="AG183" s="95"/>
      <c r="AH183" s="42">
        <v>0</v>
      </c>
      <c r="AI183" s="95"/>
      <c r="AJ183" s="47">
        <f>IF($W183,AH183/$W183*100,0)</f>
        <v>0</v>
      </c>
      <c r="AK183" s="95"/>
      <c r="AL183" s="42">
        <v>535475</v>
      </c>
      <c r="AM183" s="95"/>
      <c r="AN183" s="83">
        <v>85</v>
      </c>
      <c r="AO183" s="95"/>
      <c r="AP183" s="50">
        <v>140032</v>
      </c>
      <c r="AQ183" s="95"/>
      <c r="AR183" s="50">
        <f>IF(E183,AP183,0)</f>
        <v>140032</v>
      </c>
      <c r="AS183" s="95"/>
      <c r="AT183" s="50">
        <f>IF(K183,AP183,0)</f>
        <v>140032</v>
      </c>
      <c r="AU183" s="95"/>
      <c r="AV183" s="50">
        <f>IF(Q183,AP183,0)</f>
        <v>140032</v>
      </c>
    </row>
    <row r="184" spans="1:48" ht="11.25" x14ac:dyDescent="0.25">
      <c r="A184" s="83">
        <v>86</v>
      </c>
      <c r="B184" s="95"/>
      <c r="C184" s="83" t="s">
        <v>205</v>
      </c>
      <c r="D184" s="95"/>
      <c r="E184" s="42">
        <v>7748032</v>
      </c>
      <c r="F184" s="95"/>
      <c r="G184" s="39">
        <f>(E184/$AP184)</f>
        <v>49.37347938850548</v>
      </c>
      <c r="H184" s="95"/>
      <c r="I184" s="39">
        <f>IF(G$195,G184/G$195*100,0)</f>
        <v>72.958234687707161</v>
      </c>
      <c r="J184" s="95"/>
      <c r="K184" s="42">
        <v>348858</v>
      </c>
      <c r="L184" s="95"/>
      <c r="M184" s="39">
        <f>(K184/$AP184)</f>
        <v>2.2230591294041178</v>
      </c>
      <c r="N184" s="95"/>
      <c r="O184" s="39">
        <f>IF(M$195,M184/M$195*100,0)</f>
        <v>66.110477970449168</v>
      </c>
      <c r="P184" s="95"/>
      <c r="Q184" s="42">
        <v>5871749</v>
      </c>
      <c r="R184" s="95"/>
      <c r="S184" s="39">
        <f>(Q184/$AP184)</f>
        <v>37.417072906510668</v>
      </c>
      <c r="T184" s="95"/>
      <c r="U184" s="39">
        <f>IF(S$195,S184/S$195*100,0)</f>
        <v>102.06474455659831</v>
      </c>
      <c r="V184" s="95"/>
      <c r="W184" s="42">
        <f>(E184+K184+Q184)</f>
        <v>13968639</v>
      </c>
      <c r="X184" s="95"/>
      <c r="Y184" s="95"/>
      <c r="Z184" s="42">
        <v>355203</v>
      </c>
      <c r="AA184" s="95"/>
      <c r="AB184" s="47">
        <f>IF($W184,Z184/$W184*100,0)</f>
        <v>2.5428604748107526</v>
      </c>
      <c r="AC184" s="95"/>
      <c r="AD184" s="42">
        <v>51765</v>
      </c>
      <c r="AE184" s="95"/>
      <c r="AF184" s="47">
        <f>IF($W184,AD184/$W184*100,0)</f>
        <v>0.37058012595214179</v>
      </c>
      <c r="AG184" s="95"/>
      <c r="AH184" s="42">
        <v>0</v>
      </c>
      <c r="AI184" s="95"/>
      <c r="AJ184" s="47">
        <f>IF($W184,AH184/$W184*100,0)</f>
        <v>0</v>
      </c>
      <c r="AK184" s="95"/>
      <c r="AL184" s="42">
        <v>1202001</v>
      </c>
      <c r="AM184" s="95"/>
      <c r="AN184" s="83">
        <v>86</v>
      </c>
      <c r="AO184" s="95"/>
      <c r="AP184" s="50">
        <v>156927</v>
      </c>
      <c r="AQ184" s="95"/>
      <c r="AR184" s="50">
        <f>IF(E184,AP184,0)</f>
        <v>156927</v>
      </c>
      <c r="AS184" s="95"/>
      <c r="AT184" s="50">
        <f>IF(K184,AP184,0)</f>
        <v>156927</v>
      </c>
      <c r="AU184" s="95"/>
      <c r="AV184" s="50">
        <f>IF(Q184,AP184,0)</f>
        <v>156927</v>
      </c>
    </row>
    <row r="185" spans="1:48" ht="11.25" x14ac:dyDescent="0.25">
      <c r="A185" s="83">
        <v>87</v>
      </c>
      <c r="B185" s="95"/>
      <c r="C185" s="83" t="s">
        <v>206</v>
      </c>
      <c r="D185" s="95"/>
      <c r="E185" s="42">
        <v>316435</v>
      </c>
      <c r="F185" s="95"/>
      <c r="G185" s="39">
        <f>(E185/$AP185)</f>
        <v>48.22969059594574</v>
      </c>
      <c r="H185" s="95"/>
      <c r="I185" s="39">
        <f>IF(G$195,G185/G$195*100,0)</f>
        <v>71.268080131166627</v>
      </c>
      <c r="J185" s="95"/>
      <c r="K185" s="42">
        <v>0</v>
      </c>
      <c r="L185" s="95"/>
      <c r="M185" s="39">
        <f>(K185/$AP185)</f>
        <v>0</v>
      </c>
      <c r="N185" s="95"/>
      <c r="O185" s="39">
        <f>IF(M$195,M185/M$195*100,0)</f>
        <v>0</v>
      </c>
      <c r="P185" s="95"/>
      <c r="Q185" s="42">
        <v>263142</v>
      </c>
      <c r="R185" s="95"/>
      <c r="S185" s="39">
        <f>(Q185/$AP185)</f>
        <v>40.10699588477366</v>
      </c>
      <c r="T185" s="95"/>
      <c r="U185" s="39">
        <f>IF(S$195,S185/S$195*100,0)</f>
        <v>109.4022052483876</v>
      </c>
      <c r="V185" s="95"/>
      <c r="W185" s="42">
        <f>(E185+K185+Q185)</f>
        <v>579577</v>
      </c>
      <c r="X185" s="95"/>
      <c r="Y185" s="95"/>
      <c r="Z185" s="42">
        <v>43646</v>
      </c>
      <c r="AA185" s="95"/>
      <c r="AB185" s="47">
        <f>IF($W185,Z185/$W185*100,0)</f>
        <v>7.5306646053932429</v>
      </c>
      <c r="AC185" s="95"/>
      <c r="AD185" s="42">
        <v>0</v>
      </c>
      <c r="AE185" s="95"/>
      <c r="AF185" s="47">
        <f>IF($W185,AD185/$W185*100,0)</f>
        <v>0</v>
      </c>
      <c r="AG185" s="95"/>
      <c r="AH185" s="42">
        <v>0</v>
      </c>
      <c r="AI185" s="95"/>
      <c r="AJ185" s="47">
        <f>IF($W185,AH185/$W185*100,0)</f>
        <v>0</v>
      </c>
      <c r="AK185" s="95"/>
      <c r="AL185" s="42">
        <v>21243</v>
      </c>
      <c r="AM185" s="95"/>
      <c r="AN185" s="83">
        <v>87</v>
      </c>
      <c r="AO185" s="95"/>
      <c r="AP185" s="50">
        <v>6561</v>
      </c>
      <c r="AQ185" s="95"/>
      <c r="AR185" s="50">
        <f>IF(E185,AP185,0)</f>
        <v>6561</v>
      </c>
      <c r="AS185" s="95"/>
      <c r="AT185" s="50">
        <f>IF(K185,AP185,0)</f>
        <v>0</v>
      </c>
      <c r="AU185" s="95"/>
      <c r="AV185" s="50">
        <f>IF(Q185,AP185,0)</f>
        <v>6561</v>
      </c>
    </row>
    <row r="186" spans="1:48" ht="11.25" x14ac:dyDescent="0.25">
      <c r="A186" s="83">
        <v>88</v>
      </c>
      <c r="B186" s="95"/>
      <c r="C186" s="83" t="s">
        <v>207</v>
      </c>
      <c r="D186" s="95"/>
      <c r="E186" s="42">
        <v>59360</v>
      </c>
      <c r="F186" s="95"/>
      <c r="G186" s="39">
        <f>(E186/$AP186)</f>
        <v>5.4815772462831287</v>
      </c>
      <c r="H186" s="95"/>
      <c r="I186" s="39">
        <f>IF(G$195,G186/G$195*100,0)</f>
        <v>8.1000205808105541</v>
      </c>
      <c r="J186" s="95"/>
      <c r="K186" s="42">
        <v>18000</v>
      </c>
      <c r="L186" s="95"/>
      <c r="M186" s="39">
        <f>(K186/$AP186)</f>
        <v>1.6622033428756118</v>
      </c>
      <c r="N186" s="95"/>
      <c r="O186" s="39">
        <f>IF(M$195,M186/M$195*100,0)</f>
        <v>49.431459572125917</v>
      </c>
      <c r="P186" s="95"/>
      <c r="Q186" s="42">
        <v>321837</v>
      </c>
      <c r="R186" s="95"/>
      <c r="S186" s="39">
        <f>(Q186/$AP186)</f>
        <v>29.719918736725461</v>
      </c>
      <c r="T186" s="95"/>
      <c r="U186" s="39">
        <f>IF(S$195,S186/S$195*100,0)</f>
        <v>81.068765632357426</v>
      </c>
      <c r="V186" s="95"/>
      <c r="W186" s="42">
        <f>(E186+K186+Q186)</f>
        <v>399197</v>
      </c>
      <c r="X186" s="95"/>
      <c r="Y186" s="95"/>
      <c r="Z186" s="42">
        <v>53450</v>
      </c>
      <c r="AA186" s="95"/>
      <c r="AB186" s="47">
        <f>IF($W186,Z186/$W186*100,0)</f>
        <v>13.389379178701244</v>
      </c>
      <c r="AC186" s="95"/>
      <c r="AD186" s="42">
        <v>0</v>
      </c>
      <c r="AE186" s="95"/>
      <c r="AF186" s="47">
        <f>IF($W186,AD186/$W186*100,0)</f>
        <v>0</v>
      </c>
      <c r="AG186" s="95"/>
      <c r="AH186" s="42">
        <v>0</v>
      </c>
      <c r="AI186" s="95"/>
      <c r="AJ186" s="47">
        <f>IF($W186,AH186/$W186*100,0)</f>
        <v>0</v>
      </c>
      <c r="AK186" s="95"/>
      <c r="AL186" s="42">
        <v>4255</v>
      </c>
      <c r="AM186" s="95"/>
      <c r="AN186" s="83">
        <v>88</v>
      </c>
      <c r="AO186" s="95"/>
      <c r="AP186" s="50">
        <v>10829</v>
      </c>
      <c r="AQ186" s="95"/>
      <c r="AR186" s="50">
        <f>IF(E186,AP186,0)</f>
        <v>10829</v>
      </c>
      <c r="AS186" s="95"/>
      <c r="AT186" s="50">
        <f>IF(K186,AP186,0)</f>
        <v>10829</v>
      </c>
      <c r="AU186" s="95"/>
      <c r="AV186" s="50">
        <f>IF(Q186,AP186,0)</f>
        <v>10829</v>
      </c>
    </row>
    <row r="187" spans="1:48" ht="11.25" x14ac:dyDescent="0.25">
      <c r="A187" s="83">
        <v>89</v>
      </c>
      <c r="B187" s="95"/>
      <c r="C187" s="83" t="s">
        <v>208</v>
      </c>
      <c r="D187" s="95"/>
      <c r="E187" s="42">
        <v>698212</v>
      </c>
      <c r="F187" s="95"/>
      <c r="G187" s="39">
        <f>(E187/$AP187)</f>
        <v>17.270078409062801</v>
      </c>
      <c r="H187" s="95"/>
      <c r="I187" s="39">
        <f>IF(G$195,G187/G$195*100,0)</f>
        <v>25.519660539395655</v>
      </c>
      <c r="J187" s="95"/>
      <c r="K187" s="42">
        <v>84618</v>
      </c>
      <c r="L187" s="95"/>
      <c r="M187" s="39">
        <f>(K187/$AP187)</f>
        <v>2.0930025476761731</v>
      </c>
      <c r="N187" s="95"/>
      <c r="O187" s="39">
        <f>IF(M$195,M187/M$195*100,0)</f>
        <v>62.242788322652032</v>
      </c>
      <c r="P187" s="95"/>
      <c r="Q187" s="42">
        <v>1074278</v>
      </c>
      <c r="R187" s="95"/>
      <c r="S187" s="39">
        <f>(Q187/$AP187)</f>
        <v>26.571965668208463</v>
      </c>
      <c r="T187" s="95"/>
      <c r="U187" s="39">
        <f>IF(S$195,S187/S$195*100,0)</f>
        <v>72.481909396512179</v>
      </c>
      <c r="V187" s="95"/>
      <c r="W187" s="42">
        <f>(E187+K187+Q187)</f>
        <v>1857108</v>
      </c>
      <c r="X187" s="95"/>
      <c r="Y187" s="95"/>
      <c r="Z187" s="42">
        <v>206695</v>
      </c>
      <c r="AA187" s="95"/>
      <c r="AB187" s="47">
        <f>IF($W187,Z187/$W187*100,0)</f>
        <v>11.129939669636876</v>
      </c>
      <c r="AC187" s="95"/>
      <c r="AD187" s="42">
        <v>0</v>
      </c>
      <c r="AE187" s="95"/>
      <c r="AF187" s="47">
        <f>IF($W187,AD187/$W187*100,0)</f>
        <v>0</v>
      </c>
      <c r="AG187" s="95"/>
      <c r="AH187" s="42">
        <v>0</v>
      </c>
      <c r="AI187" s="95"/>
      <c r="AJ187" s="47">
        <f>IF($W187,AH187/$W187*100,0)</f>
        <v>0</v>
      </c>
      <c r="AK187" s="95"/>
      <c r="AL187" s="42">
        <v>15999</v>
      </c>
      <c r="AM187" s="95"/>
      <c r="AN187" s="83">
        <v>89</v>
      </c>
      <c r="AO187" s="95"/>
      <c r="AP187" s="50">
        <v>40429</v>
      </c>
      <c r="AQ187" s="95"/>
      <c r="AR187" s="50">
        <f>IF(E187,AP187,0)</f>
        <v>40429</v>
      </c>
      <c r="AS187" s="95"/>
      <c r="AT187" s="50">
        <f>IF(K187,AP187,0)</f>
        <v>40429</v>
      </c>
      <c r="AU187" s="95"/>
      <c r="AV187" s="50">
        <f>IF(Q187,AP187,0)</f>
        <v>40429</v>
      </c>
    </row>
    <row r="188" spans="1:48" ht="11.25" x14ac:dyDescent="0.25">
      <c r="A188" s="83">
        <v>90</v>
      </c>
      <c r="B188" s="95"/>
      <c r="C188" s="83" t="s">
        <v>209</v>
      </c>
      <c r="D188" s="95"/>
      <c r="E188" s="48">
        <v>2371151</v>
      </c>
      <c r="F188" s="95"/>
      <c r="G188" s="39">
        <f>(E188/$AP188)</f>
        <v>58.220615316620425</v>
      </c>
      <c r="H188" s="95"/>
      <c r="I188" s="39">
        <f>IF(G$195,G188/G$195*100,0)</f>
        <v>86.031476179934799</v>
      </c>
      <c r="J188" s="95"/>
      <c r="K188" s="48">
        <v>15000</v>
      </c>
      <c r="L188" s="95"/>
      <c r="M188" s="39">
        <f>(K188/$AP188)</f>
        <v>0.36830603776364573</v>
      </c>
      <c r="N188" s="95"/>
      <c r="O188" s="39">
        <f>IF(M$195,M188/M$195*100,0)</f>
        <v>10.952874745389044</v>
      </c>
      <c r="P188" s="95"/>
      <c r="Q188" s="48">
        <v>1003100</v>
      </c>
      <c r="R188" s="95"/>
      <c r="S188" s="39">
        <f>(Q188/$AP188)</f>
        <v>24.629852432047535</v>
      </c>
      <c r="T188" s="95"/>
      <c r="U188" s="39">
        <f>IF(S$195,S188/S$195*100,0)</f>
        <v>67.184293202855756</v>
      </c>
      <c r="V188" s="95"/>
      <c r="W188" s="42">
        <f>(E188+K188+Q188)</f>
        <v>3389251</v>
      </c>
      <c r="X188" s="95"/>
      <c r="Y188" s="95"/>
      <c r="Z188" s="48">
        <v>12107</v>
      </c>
      <c r="AA188" s="95"/>
      <c r="AB188" s="47">
        <f>IF($W188,Z188/$W188*100,0)</f>
        <v>0.35721756812935956</v>
      </c>
      <c r="AC188" s="95"/>
      <c r="AD188" s="48">
        <v>0</v>
      </c>
      <c r="AE188" s="95"/>
      <c r="AF188" s="47">
        <f>IF($W188,AD188/$W188*100,0)</f>
        <v>0</v>
      </c>
      <c r="AG188" s="95"/>
      <c r="AH188" s="48">
        <v>0</v>
      </c>
      <c r="AI188" s="95"/>
      <c r="AJ188" s="47">
        <f>IF($W188,AH188/$W188*100,0)</f>
        <v>0</v>
      </c>
      <c r="AK188" s="95"/>
      <c r="AL188" s="48">
        <v>198770</v>
      </c>
      <c r="AM188" s="95"/>
      <c r="AN188" s="83">
        <v>90</v>
      </c>
      <c r="AO188" s="95"/>
      <c r="AP188" s="50">
        <v>40727</v>
      </c>
      <c r="AQ188" s="95"/>
      <c r="AR188" s="50">
        <f>IF(E188,AP188,0)</f>
        <v>40727</v>
      </c>
      <c r="AS188" s="95"/>
      <c r="AT188" s="50">
        <f>IF(K188,AP188,0)</f>
        <v>40727</v>
      </c>
      <c r="AU188" s="95"/>
      <c r="AV188" s="50">
        <f>IF(Q188,AP188,0)</f>
        <v>40727</v>
      </c>
    </row>
    <row r="189" spans="1:48" ht="11.25" x14ac:dyDescent="0.25">
      <c r="A189" s="83">
        <v>91</v>
      </c>
      <c r="B189" s="95"/>
      <c r="C189" s="83" t="s">
        <v>210</v>
      </c>
      <c r="D189" s="95"/>
      <c r="E189" s="42">
        <v>710310</v>
      </c>
      <c r="F189" s="95"/>
      <c r="G189" s="39">
        <f>(E189/$AP189)</f>
        <v>13.169741355335125</v>
      </c>
      <c r="H189" s="95"/>
      <c r="I189" s="39">
        <f>IF(G$195,G189/G$195*100,0)</f>
        <v>19.460671852157002</v>
      </c>
      <c r="J189" s="95"/>
      <c r="K189" s="42">
        <v>127503</v>
      </c>
      <c r="L189" s="95"/>
      <c r="M189" s="39">
        <f>(K189/$AP189)</f>
        <v>2.3640122369518863</v>
      </c>
      <c r="N189" s="95"/>
      <c r="O189" s="39">
        <f>IF(M$195,M189/M$195*100,0)</f>
        <v>70.302214118241551</v>
      </c>
      <c r="P189" s="95"/>
      <c r="Q189" s="42">
        <v>1802792</v>
      </c>
      <c r="R189" s="95"/>
      <c r="S189" s="39">
        <f>(Q189/$AP189)</f>
        <v>33.425271159729306</v>
      </c>
      <c r="T189" s="95"/>
      <c r="U189" s="39">
        <f>IF(S$195,S189/S$195*100,0)</f>
        <v>91.176072783052646</v>
      </c>
      <c r="V189" s="95"/>
      <c r="W189" s="42">
        <f>(E189+K189+Q189)</f>
        <v>2640605</v>
      </c>
      <c r="X189" s="95"/>
      <c r="Y189" s="95"/>
      <c r="Z189" s="42">
        <v>182668</v>
      </c>
      <c r="AA189" s="95"/>
      <c r="AB189" s="47">
        <f>IF($W189,Z189/$W189*100,0)</f>
        <v>6.9176571278172991</v>
      </c>
      <c r="AC189" s="95"/>
      <c r="AD189" s="42">
        <v>0</v>
      </c>
      <c r="AE189" s="95"/>
      <c r="AF189" s="47">
        <f>IF($W189,AD189/$W189*100,0)</f>
        <v>0</v>
      </c>
      <c r="AG189" s="95"/>
      <c r="AH189" s="42">
        <v>0</v>
      </c>
      <c r="AI189" s="95"/>
      <c r="AJ189" s="47">
        <f>IF($W189,AH189/$W189*100,0)</f>
        <v>0</v>
      </c>
      <c r="AK189" s="95"/>
      <c r="AL189" s="42">
        <v>344741</v>
      </c>
      <c r="AM189" s="95"/>
      <c r="AN189" s="83">
        <v>91</v>
      </c>
      <c r="AO189" s="95"/>
      <c r="AP189" s="50">
        <v>53935</v>
      </c>
      <c r="AQ189" s="95"/>
      <c r="AR189" s="50">
        <f>IF(E189,AP189,0)</f>
        <v>53935</v>
      </c>
      <c r="AS189" s="95"/>
      <c r="AT189" s="50">
        <f>IF(K189,AP189,0)</f>
        <v>53935</v>
      </c>
      <c r="AU189" s="95"/>
      <c r="AV189" s="50">
        <f>IF(Q189,AP189,0)</f>
        <v>53935</v>
      </c>
    </row>
    <row r="190" spans="1:48" ht="11.25" x14ac:dyDescent="0.25">
      <c r="A190" s="83">
        <v>92</v>
      </c>
      <c r="B190" s="95"/>
      <c r="C190" s="83" t="s">
        <v>211</v>
      </c>
      <c r="D190" s="95"/>
      <c r="E190" s="42">
        <v>137450</v>
      </c>
      <c r="F190" s="95"/>
      <c r="G190" s="39">
        <f>(E190/$AP190)</f>
        <v>7.438978189099962</v>
      </c>
      <c r="H190" s="95"/>
      <c r="I190" s="39">
        <f>IF(G$195,G190/G$195*100,0)</f>
        <v>10.992434061340278</v>
      </c>
      <c r="J190" s="95"/>
      <c r="K190" s="42">
        <v>40000</v>
      </c>
      <c r="L190" s="95"/>
      <c r="M190" s="39">
        <f>(K190/$AP190)</f>
        <v>2.1648536017751798</v>
      </c>
      <c r="N190" s="95"/>
      <c r="O190" s="39">
        <f>IF(M$195,M190/M$195*100,0)</f>
        <v>64.379531995520139</v>
      </c>
      <c r="P190" s="95"/>
      <c r="Q190" s="42">
        <v>535925</v>
      </c>
      <c r="R190" s="95"/>
      <c r="S190" s="39">
        <f>(Q190/$AP190)</f>
        <v>29.004979163284084</v>
      </c>
      <c r="T190" s="95"/>
      <c r="U190" s="39">
        <f>IF(S$195,S190/S$195*100,0)</f>
        <v>79.118583021360052</v>
      </c>
      <c r="V190" s="95"/>
      <c r="W190" s="42">
        <f>(E190+K190+Q190)</f>
        <v>713375</v>
      </c>
      <c r="X190" s="95"/>
      <c r="Y190" s="95"/>
      <c r="Z190" s="42">
        <v>119062</v>
      </c>
      <c r="AA190" s="95"/>
      <c r="AB190" s="47">
        <f>IF($W190,Z190/$W190*100,0)</f>
        <v>16.689959698615738</v>
      </c>
      <c r="AC190" s="95"/>
      <c r="AD190" s="42">
        <v>4639</v>
      </c>
      <c r="AE190" s="95"/>
      <c r="AF190" s="47">
        <f>IF($W190,AD190/$W190*100,0)</f>
        <v>0.6502891186262485</v>
      </c>
      <c r="AG190" s="95"/>
      <c r="AH190" s="42">
        <v>0</v>
      </c>
      <c r="AI190" s="95"/>
      <c r="AJ190" s="47">
        <f>IF($W190,AH190/$W190*100,0)</f>
        <v>0</v>
      </c>
      <c r="AK190" s="95"/>
      <c r="AL190" s="42">
        <v>0</v>
      </c>
      <c r="AM190" s="95"/>
      <c r="AN190" s="83">
        <v>92</v>
      </c>
      <c r="AO190" s="95"/>
      <c r="AP190" s="50">
        <v>18477</v>
      </c>
      <c r="AQ190" s="95"/>
      <c r="AR190" s="50">
        <f>IF(E190,AP190,0)</f>
        <v>18477</v>
      </c>
      <c r="AS190" s="95"/>
      <c r="AT190" s="50">
        <f>IF(K190,AP190,0)</f>
        <v>18477</v>
      </c>
      <c r="AU190" s="95"/>
      <c r="AV190" s="50">
        <f>IF(Q190,AP190,0)</f>
        <v>18477</v>
      </c>
    </row>
    <row r="191" spans="1:48" ht="11.25" x14ac:dyDescent="0.25">
      <c r="A191" s="83">
        <v>93</v>
      </c>
      <c r="B191" s="95"/>
      <c r="C191" s="83" t="s">
        <v>212</v>
      </c>
      <c r="D191" s="95"/>
      <c r="E191" s="42">
        <v>45000</v>
      </c>
      <c r="F191" s="95"/>
      <c r="G191" s="39">
        <f>(E191/$AP191)</f>
        <v>1.2455023526155549</v>
      </c>
      <c r="H191" s="95"/>
      <c r="I191" s="39">
        <f>IF(G$195,G191/G$195*100,0)</f>
        <v>1.8404547151961947</v>
      </c>
      <c r="J191" s="95"/>
      <c r="K191" s="42">
        <v>89975</v>
      </c>
      <c r="L191" s="95"/>
      <c r="M191" s="39">
        <f>(K191/$AP191)</f>
        <v>2.4903127594796568</v>
      </c>
      <c r="N191" s="95"/>
      <c r="O191" s="39">
        <f>IF(M$195,M191/M$195*100,0)</f>
        <v>74.058204141982614</v>
      </c>
      <c r="P191" s="95"/>
      <c r="Q191" s="42">
        <v>433483</v>
      </c>
      <c r="R191" s="95"/>
      <c r="S191" s="39">
        <f>(Q191/$AP191)</f>
        <v>11.997868807085524</v>
      </c>
      <c r="T191" s="95"/>
      <c r="U191" s="39">
        <f>IF(S$195,S191/S$195*100,0)</f>
        <v>32.727290509292786</v>
      </c>
      <c r="V191" s="95"/>
      <c r="W191" s="42">
        <f>(E191+K191+Q191)</f>
        <v>568458</v>
      </c>
      <c r="X191" s="95"/>
      <c r="Y191" s="95"/>
      <c r="Z191" s="42">
        <v>251740</v>
      </c>
      <c r="AA191" s="95"/>
      <c r="AB191" s="47">
        <f>IF($W191,Z191/$W191*100,0)</f>
        <v>44.28471408617699</v>
      </c>
      <c r="AC191" s="95"/>
      <c r="AD191" s="42">
        <v>0</v>
      </c>
      <c r="AE191" s="95"/>
      <c r="AF191" s="47">
        <f>IF($W191,AD191/$W191*100,0)</f>
        <v>0</v>
      </c>
      <c r="AG191" s="95"/>
      <c r="AH191" s="42">
        <v>201432</v>
      </c>
      <c r="AI191" s="95"/>
      <c r="AJ191" s="47">
        <f>IF($W191,AH191/$W191*100,0)</f>
        <v>35.434807848600954</v>
      </c>
      <c r="AK191" s="95"/>
      <c r="AL191" s="42">
        <v>54533</v>
      </c>
      <c r="AM191" s="95"/>
      <c r="AN191" s="83">
        <v>93</v>
      </c>
      <c r="AO191" s="95"/>
      <c r="AP191" s="50">
        <v>36130</v>
      </c>
      <c r="AQ191" s="95"/>
      <c r="AR191" s="50">
        <f>IF(E191,AP191,0)</f>
        <v>36130</v>
      </c>
      <c r="AS191" s="95"/>
      <c r="AT191" s="50">
        <f>IF(K191,AP191,0)</f>
        <v>36130</v>
      </c>
      <c r="AU191" s="95"/>
      <c r="AV191" s="50">
        <f>IF(Q191,AP191,0)</f>
        <v>36130</v>
      </c>
    </row>
    <row r="192" spans="1:48" ht="11.25" x14ac:dyDescent="0.25">
      <c r="A192" s="83">
        <v>94</v>
      </c>
      <c r="B192" s="95"/>
      <c r="C192" s="83" t="s">
        <v>213</v>
      </c>
      <c r="D192" s="95"/>
      <c r="E192" s="42">
        <v>374623</v>
      </c>
      <c r="F192" s="95"/>
      <c r="G192" s="39">
        <f>(E192/$AP192)</f>
        <v>13.242241074584658</v>
      </c>
      <c r="H192" s="95"/>
      <c r="I192" s="39">
        <f>IF(G$195,G192/G$195*100,0)</f>
        <v>19.567803283794202</v>
      </c>
      <c r="J192" s="95"/>
      <c r="K192" s="42">
        <v>0</v>
      </c>
      <c r="L192" s="95"/>
      <c r="M192" s="39">
        <f>(K192/$AP192)</f>
        <v>0</v>
      </c>
      <c r="N192" s="95"/>
      <c r="O192" s="39">
        <f>IF(M$195,M192/M$195*100,0)</f>
        <v>0</v>
      </c>
      <c r="P192" s="95"/>
      <c r="Q192" s="42">
        <v>314455</v>
      </c>
      <c r="R192" s="95"/>
      <c r="S192" s="39">
        <f>(Q192/$AP192)</f>
        <v>11.115411806291975</v>
      </c>
      <c r="T192" s="95"/>
      <c r="U192" s="39">
        <f>IF(S$195,S192/S$195*100,0)</f>
        <v>30.320160785564358</v>
      </c>
      <c r="V192" s="95"/>
      <c r="W192" s="42">
        <f>(E192+K192+Q192)</f>
        <v>689078</v>
      </c>
      <c r="X192" s="95"/>
      <c r="Y192" s="95"/>
      <c r="Z192" s="42">
        <v>0</v>
      </c>
      <c r="AA192" s="95"/>
      <c r="AB192" s="47">
        <f>IF($W192,Z192/$W192*100,0)</f>
        <v>0</v>
      </c>
      <c r="AC192" s="95"/>
      <c r="AD192" s="42">
        <v>0</v>
      </c>
      <c r="AE192" s="95"/>
      <c r="AF192" s="47">
        <f>IF($W192,AD192/$W192*100,0)</f>
        <v>0</v>
      </c>
      <c r="AG192" s="95"/>
      <c r="AH192" s="42">
        <v>0</v>
      </c>
      <c r="AI192" s="95"/>
      <c r="AJ192" s="47">
        <f>IF($W192,AH192/$W192*100,0)</f>
        <v>0</v>
      </c>
      <c r="AK192" s="95"/>
      <c r="AL192" s="42">
        <v>115243</v>
      </c>
      <c r="AM192" s="95"/>
      <c r="AN192" s="83">
        <v>94</v>
      </c>
      <c r="AO192" s="95"/>
      <c r="AP192" s="50">
        <v>28290</v>
      </c>
      <c r="AQ192" s="95"/>
      <c r="AR192" s="50">
        <f>IF(E192,AP192,0)</f>
        <v>28290</v>
      </c>
      <c r="AS192" s="95"/>
      <c r="AT192" s="50">
        <f>IF(K192,AP192,0)</f>
        <v>0</v>
      </c>
      <c r="AU192" s="95"/>
      <c r="AV192" s="50">
        <f>IF(Q192,AP192,0)</f>
        <v>28290</v>
      </c>
    </row>
    <row r="193" spans="1:48" ht="11.25" x14ac:dyDescent="0.25">
      <c r="A193" s="97">
        <v>95</v>
      </c>
      <c r="B193" s="95"/>
      <c r="C193" s="83" t="s">
        <v>214</v>
      </c>
      <c r="D193" s="95"/>
      <c r="E193" s="43">
        <v>2220241</v>
      </c>
      <c r="F193" s="95"/>
      <c r="G193" s="39">
        <f>(E193/$AP193)</f>
        <v>31.697351702476979</v>
      </c>
      <c r="H193" s="95"/>
      <c r="I193" s="39">
        <f>IF(G$195,G193/G$195*100,0)</f>
        <v>46.838562992311537</v>
      </c>
      <c r="J193" s="95"/>
      <c r="K193" s="43">
        <v>111000</v>
      </c>
      <c r="L193" s="95"/>
      <c r="M193" s="39">
        <f>(K193/$AP193)</f>
        <v>1.5846955528588764</v>
      </c>
      <c r="N193" s="95"/>
      <c r="O193" s="39">
        <f>IF(M$195,M193/M$195*100,0)</f>
        <v>47.126492971524037</v>
      </c>
      <c r="P193" s="95"/>
      <c r="Q193" s="43">
        <v>3523203</v>
      </c>
      <c r="R193" s="95"/>
      <c r="S193" s="39">
        <f>(Q193/$AP193)</f>
        <v>50.299136269541009</v>
      </c>
      <c r="T193" s="95"/>
      <c r="U193" s="39">
        <f>IF(S$195,S193/S$195*100,0)</f>
        <v>137.20390442072616</v>
      </c>
      <c r="V193" s="95"/>
      <c r="W193" s="43">
        <f>(E193+K193+Q193)</f>
        <v>5854444</v>
      </c>
      <c r="X193" s="95"/>
      <c r="Y193" s="95"/>
      <c r="Z193" s="43">
        <v>218260</v>
      </c>
      <c r="AA193" s="95"/>
      <c r="AB193" s="47">
        <f>IF($W193,Z193/$W193*100,0)</f>
        <v>3.7281080833636806</v>
      </c>
      <c r="AC193" s="95"/>
      <c r="AD193" s="43">
        <v>177807</v>
      </c>
      <c r="AE193" s="95"/>
      <c r="AF193" s="47">
        <f>IF($W193,AD193/$W193*100,0)</f>
        <v>3.0371287179448636</v>
      </c>
      <c r="AG193" s="95"/>
      <c r="AH193" s="43">
        <v>55891</v>
      </c>
      <c r="AI193" s="95"/>
      <c r="AJ193" s="47">
        <f>IF($W193,AH193/$W193*100,0)</f>
        <v>0.95467648166076924</v>
      </c>
      <c r="AK193" s="95"/>
      <c r="AL193" s="43">
        <v>652081</v>
      </c>
      <c r="AM193" s="95"/>
      <c r="AN193" s="97">
        <v>95</v>
      </c>
      <c r="AO193" s="95"/>
      <c r="AP193" s="53">
        <v>70045</v>
      </c>
      <c r="AQ193" s="95"/>
      <c r="AR193" s="53">
        <f>IF(E193,AP193,0)</f>
        <v>70045</v>
      </c>
      <c r="AS193" s="95"/>
      <c r="AT193" s="53">
        <f>IF(K193,AP193,0)</f>
        <v>70045</v>
      </c>
      <c r="AU193" s="95"/>
      <c r="AV193" s="53">
        <f>IF(Q193,AP193,0)</f>
        <v>70045</v>
      </c>
    </row>
    <row r="194" spans="1:48" ht="8.85" customHeight="1" x14ac:dyDescent="0.25">
      <c r="A194" s="95"/>
      <c r="B194" s="95"/>
      <c r="D194" s="95"/>
      <c r="E194" s="95"/>
      <c r="F194" s="95"/>
      <c r="G194" s="95"/>
      <c r="H194" s="95"/>
      <c r="I194" s="95"/>
      <c r="J194" s="95"/>
      <c r="K194" s="95"/>
      <c r="L194" s="95"/>
      <c r="M194" s="95"/>
      <c r="N194" s="95"/>
      <c r="O194" s="95"/>
      <c r="P194" s="95"/>
      <c r="Q194" s="95"/>
      <c r="R194" s="95"/>
      <c r="S194" s="95"/>
      <c r="T194" s="95"/>
      <c r="U194" s="95"/>
      <c r="V194" s="95"/>
      <c r="X194" s="95"/>
      <c r="Y194" s="95"/>
      <c r="Z194" s="95"/>
      <c r="AA194" s="95"/>
      <c r="AB194" s="95"/>
      <c r="AC194" s="95"/>
      <c r="AD194" s="95"/>
      <c r="AE194" s="95"/>
      <c r="AF194" s="95"/>
      <c r="AG194" s="95"/>
      <c r="AH194" s="95"/>
      <c r="AI194" s="95"/>
      <c r="AJ194" s="95"/>
      <c r="AK194" s="95"/>
      <c r="AL194" s="95"/>
      <c r="AM194" s="95"/>
      <c r="AN194" s="95"/>
      <c r="AO194" s="95"/>
      <c r="AP194" s="50"/>
      <c r="AQ194" s="95"/>
      <c r="AR194" s="95"/>
      <c r="AS194" s="95"/>
      <c r="AT194" s="95"/>
      <c r="AU194" s="95"/>
      <c r="AV194" s="95"/>
    </row>
    <row r="195" spans="1:48" ht="8.85" customHeight="1" x14ac:dyDescent="0.25">
      <c r="A195" s="97">
        <f>A193</f>
        <v>95</v>
      </c>
      <c r="B195" s="95"/>
      <c r="C195" s="91" t="s">
        <v>65</v>
      </c>
      <c r="D195" s="95"/>
      <c r="E195" s="45">
        <f>SUM(E82:E193)</f>
        <v>391591785</v>
      </c>
      <c r="F195" s="95"/>
      <c r="G195" s="46">
        <f>(E195/$AP195)</f>
        <v>67.673621216090766</v>
      </c>
      <c r="H195" s="95"/>
      <c r="I195" s="47">
        <f>IF(G$195,G195/G$195*100,0)</f>
        <v>100</v>
      </c>
      <c r="J195" s="95"/>
      <c r="K195" s="45">
        <f>SUM(K82:K193)</f>
        <v>19457851</v>
      </c>
      <c r="L195" s="95"/>
      <c r="M195" s="46">
        <f>(K195/$AP195)</f>
        <v>3.3626426515896721</v>
      </c>
      <c r="N195" s="95"/>
      <c r="O195" s="47">
        <f>IF(M$195,M195/M$195*100,0)</f>
        <v>100</v>
      </c>
      <c r="P195" s="95"/>
      <c r="Q195" s="45">
        <f>SUM(Q82:Q193)</f>
        <v>212132990</v>
      </c>
      <c r="R195" s="95"/>
      <c r="S195" s="46">
        <f>(Q195/$AP195)</f>
        <v>36.660134769417517</v>
      </c>
      <c r="T195" s="95"/>
      <c r="U195" s="47">
        <f>IF(S$195,S195/S$195*100,0)</f>
        <v>100</v>
      </c>
      <c r="V195" s="95"/>
      <c r="W195" s="45">
        <f>SUM(W82:W193)</f>
        <v>623182626</v>
      </c>
      <c r="X195" s="95"/>
      <c r="Y195" s="95"/>
      <c r="Z195" s="45">
        <f>SUM(Z82:Z193)</f>
        <v>14509009</v>
      </c>
      <c r="AA195" s="95"/>
      <c r="AB195" s="47">
        <f>IF($W195,Z195/$W195*100,0)</f>
        <v>2.3282114094111477</v>
      </c>
      <c r="AC195" s="95"/>
      <c r="AD195" s="45">
        <f>SUM(AD82:AD193)</f>
        <v>2663767</v>
      </c>
      <c r="AE195" s="95"/>
      <c r="AF195" s="47">
        <f>IF($W195,AD195/$W195*100,0)</f>
        <v>0.42744564576484195</v>
      </c>
      <c r="AG195" s="95"/>
      <c r="AH195" s="45">
        <f>SUM(AH82:AH193)</f>
        <v>2074939</v>
      </c>
      <c r="AI195" s="95"/>
      <c r="AJ195" s="47">
        <f>IF($W195,AH195/$W195*100,0)</f>
        <v>0.33295841594916353</v>
      </c>
      <c r="AK195" s="95"/>
      <c r="AL195" s="45">
        <f>SUM(AL82:AL193)</f>
        <v>123791652</v>
      </c>
      <c r="AM195" s="95"/>
      <c r="AN195" s="97">
        <f>AN193</f>
        <v>95</v>
      </c>
      <c r="AO195" s="95"/>
      <c r="AP195" s="53">
        <f>SUM(AP82:AP193)</f>
        <v>5786476</v>
      </c>
      <c r="AQ195" s="95"/>
      <c r="AR195" s="53">
        <f>SUM(AR82:AR193)</f>
        <v>5745044</v>
      </c>
      <c r="AS195" s="95"/>
      <c r="AT195" s="53">
        <f>SUM(AT82:AT193)</f>
        <v>4252048</v>
      </c>
      <c r="AU195" s="95"/>
      <c r="AV195" s="53">
        <f>SUM(AV82:AV193)</f>
        <v>5774540</v>
      </c>
    </row>
    <row r="196" spans="1:48" ht="8.85" customHeight="1" x14ac:dyDescent="0.25">
      <c r="A196" s="95"/>
      <c r="B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row>
    <row r="197" spans="1:48" ht="8.85" customHeight="1" x14ac:dyDescent="0.25">
      <c r="A197" s="95"/>
      <c r="B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row>
    <row r="198" spans="1:48" ht="8.85" customHeight="1" x14ac:dyDescent="0.25">
      <c r="A198" s="95"/>
      <c r="B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row>
    <row r="199" spans="1:48" ht="8.85" customHeight="1" x14ac:dyDescent="0.25">
      <c r="A199" s="95"/>
      <c r="B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row>
    <row r="200" spans="1:48" ht="8.85" customHeight="1" x14ac:dyDescent="0.25">
      <c r="A200" s="95"/>
      <c r="B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row>
    <row r="201" spans="1:48" ht="1.7" customHeight="1" x14ac:dyDescent="0.25">
      <c r="A201" s="95"/>
      <c r="B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row>
    <row r="202" spans="1:48" ht="8.85" customHeight="1" x14ac:dyDescent="0.25">
      <c r="A202" s="95"/>
      <c r="B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row>
    <row r="203" spans="1:48" s="80" customFormat="1" ht="10.5" customHeight="1" x14ac:dyDescent="0.25">
      <c r="A203" s="247"/>
      <c r="AO203" s="237"/>
    </row>
    <row r="204" spans="1:48" s="80" customFormat="1" ht="10.5" customHeight="1" x14ac:dyDescent="0.25">
      <c r="W204" s="84" t="s">
        <v>42</v>
      </c>
      <c r="Z204" s="102" t="s">
        <v>43</v>
      </c>
      <c r="AN204" s="84" t="s">
        <v>478</v>
      </c>
    </row>
    <row r="205" spans="1:48" s="80" customFormat="1" ht="10.5" customHeight="1" x14ac:dyDescent="0.25">
      <c r="A205" s="85"/>
      <c r="W205" s="84" t="s">
        <v>479</v>
      </c>
      <c r="Z205" s="102" t="s">
        <v>360</v>
      </c>
      <c r="AN205" s="237" t="s">
        <v>215</v>
      </c>
    </row>
    <row r="206" spans="1:48" s="80" customFormat="1" ht="10.5" customHeight="1" x14ac:dyDescent="0.25">
      <c r="A206" s="86"/>
      <c r="W206" s="84" t="s">
        <v>48</v>
      </c>
      <c r="Z206" s="87" t="s">
        <v>49</v>
      </c>
    </row>
    <row r="207" spans="1:48" ht="9.6" customHeight="1" x14ac:dyDescent="0.25">
      <c r="Z207" s="89" t="s">
        <v>361</v>
      </c>
      <c r="AA207" s="89"/>
      <c r="AB207" s="89"/>
      <c r="AC207" s="89"/>
      <c r="AD207" s="89"/>
      <c r="AE207" s="89"/>
      <c r="AF207" s="89"/>
      <c r="AG207" s="89"/>
      <c r="AH207" s="89"/>
      <c r="AI207" s="89"/>
      <c r="AJ207" s="89"/>
      <c r="AK207" s="89"/>
      <c r="AL207" s="89"/>
    </row>
    <row r="208" spans="1:48" ht="9.6" customHeight="1" x14ac:dyDescent="0.25"/>
    <row r="209" spans="1:48" ht="9.6" customHeight="1" x14ac:dyDescent="0.25">
      <c r="AD209" s="89" t="s">
        <v>365</v>
      </c>
      <c r="AE209" s="89"/>
      <c r="AF209" s="89"/>
      <c r="AG209" s="89"/>
      <c r="AH209" s="89"/>
      <c r="AI209" s="89"/>
      <c r="AJ209" s="89"/>
    </row>
    <row r="210" spans="1:48" ht="9.6" customHeight="1" x14ac:dyDescent="0.25"/>
    <row r="211" spans="1:48" ht="9.6" customHeight="1" x14ac:dyDescent="0.25">
      <c r="E211" s="89" t="s">
        <v>480</v>
      </c>
      <c r="F211" s="89"/>
      <c r="G211" s="89"/>
      <c r="H211" s="89"/>
      <c r="I211" s="89"/>
      <c r="K211" s="89" t="s">
        <v>481</v>
      </c>
      <c r="L211" s="89"/>
      <c r="M211" s="89"/>
      <c r="N211" s="89"/>
      <c r="O211" s="89"/>
      <c r="Q211" s="89" t="s">
        <v>482</v>
      </c>
      <c r="R211" s="89"/>
      <c r="S211" s="89"/>
      <c r="T211" s="89"/>
      <c r="U211" s="89"/>
      <c r="Z211" s="89" t="s">
        <v>392</v>
      </c>
      <c r="AA211" s="89"/>
      <c r="AB211" s="89"/>
      <c r="AD211" s="89" t="s">
        <v>59</v>
      </c>
      <c r="AE211" s="89"/>
      <c r="AF211" s="89"/>
      <c r="AH211" s="89" t="s">
        <v>60</v>
      </c>
      <c r="AI211" s="89"/>
      <c r="AJ211" s="89"/>
    </row>
    <row r="212" spans="1:48" ht="8.85" customHeight="1" x14ac:dyDescent="0.25"/>
    <row r="213" spans="1:48" ht="9.6" customHeight="1" x14ac:dyDescent="0.25">
      <c r="I213" s="91" t="s">
        <v>64</v>
      </c>
      <c r="O213" s="91" t="s">
        <v>64</v>
      </c>
      <c r="U213" s="91" t="s">
        <v>64</v>
      </c>
      <c r="AB213" s="91" t="s">
        <v>268</v>
      </c>
      <c r="AF213" s="91" t="s">
        <v>268</v>
      </c>
      <c r="AJ213" s="91" t="s">
        <v>268</v>
      </c>
      <c r="AL213" s="91" t="s">
        <v>377</v>
      </c>
      <c r="AR213" s="91" t="s">
        <v>483</v>
      </c>
      <c r="AT213" s="91" t="s">
        <v>484</v>
      </c>
      <c r="AV213" s="239" t="s">
        <v>260</v>
      </c>
    </row>
    <row r="214" spans="1:48" ht="9.6" customHeight="1" x14ac:dyDescent="0.25">
      <c r="A214" s="92" t="s">
        <v>71</v>
      </c>
      <c r="C214" s="92" t="s">
        <v>72</v>
      </c>
      <c r="E214" s="92" t="s">
        <v>73</v>
      </c>
      <c r="G214" s="92" t="s">
        <v>395</v>
      </c>
      <c r="I214" s="92" t="s">
        <v>79</v>
      </c>
      <c r="K214" s="92" t="s">
        <v>73</v>
      </c>
      <c r="M214" s="92" t="s">
        <v>395</v>
      </c>
      <c r="O214" s="92" t="s">
        <v>79</v>
      </c>
      <c r="Q214" s="92" t="s">
        <v>73</v>
      </c>
      <c r="S214" s="92" t="s">
        <v>395</v>
      </c>
      <c r="U214" s="92" t="s">
        <v>79</v>
      </c>
      <c r="W214" s="92" t="s">
        <v>65</v>
      </c>
      <c r="Z214" s="92" t="s">
        <v>73</v>
      </c>
      <c r="AB214" s="92" t="s">
        <v>349</v>
      </c>
      <c r="AD214" s="92" t="s">
        <v>73</v>
      </c>
      <c r="AF214" s="92" t="s">
        <v>349</v>
      </c>
      <c r="AH214" s="92" t="s">
        <v>73</v>
      </c>
      <c r="AJ214" s="92" t="s">
        <v>349</v>
      </c>
      <c r="AL214" s="92" t="s">
        <v>386</v>
      </c>
      <c r="AN214" s="92" t="s">
        <v>71</v>
      </c>
      <c r="AR214" s="234" t="s">
        <v>485</v>
      </c>
      <c r="AT214" s="234" t="s">
        <v>486</v>
      </c>
      <c r="AV214" s="234" t="s">
        <v>487</v>
      </c>
    </row>
    <row r="215" spans="1:48" ht="8.85" customHeight="1" x14ac:dyDescent="0.25"/>
    <row r="216" spans="1:48" ht="8.85" customHeight="1" x14ac:dyDescent="0.25">
      <c r="B216" s="83" t="s">
        <v>280</v>
      </c>
    </row>
    <row r="217" spans="1:48" ht="11.25" x14ac:dyDescent="0.25">
      <c r="A217" s="83">
        <v>1</v>
      </c>
      <c r="B217" s="91"/>
      <c r="C217" s="83" t="s">
        <v>216</v>
      </c>
      <c r="D217" s="95"/>
      <c r="E217" s="40">
        <v>2413531</v>
      </c>
      <c r="F217" s="95"/>
      <c r="G217" s="38">
        <f>(E217/$AP217)</f>
        <v>288.14840019102195</v>
      </c>
      <c r="H217" s="95"/>
      <c r="I217" s="39">
        <f>IF(G$255,G217/G$255*100,0)</f>
        <v>231.46785049109124</v>
      </c>
      <c r="J217" s="95"/>
      <c r="K217" s="40">
        <v>42500</v>
      </c>
      <c r="L217" s="95"/>
      <c r="M217" s="38">
        <f>(K217/$AP217)</f>
        <v>5.074021012416428</v>
      </c>
      <c r="N217" s="95"/>
      <c r="O217" s="39">
        <f>IF(M$255,M217/M$255*100,0)</f>
        <v>21.91583549303612</v>
      </c>
      <c r="P217" s="95"/>
      <c r="Q217" s="40">
        <v>0</v>
      </c>
      <c r="R217" s="95"/>
      <c r="S217" s="38">
        <f>(Q217/$AP217)</f>
        <v>0</v>
      </c>
      <c r="T217" s="95"/>
      <c r="U217" s="39">
        <f>IF(S$255,S217/S$255*100,0)</f>
        <v>0</v>
      </c>
      <c r="V217" s="95"/>
      <c r="W217" s="40">
        <f>(E217+K217+Q217)</f>
        <v>2456031</v>
      </c>
      <c r="X217" s="95"/>
      <c r="Y217" s="95"/>
      <c r="Z217" s="40">
        <v>4500</v>
      </c>
      <c r="AA217" s="95"/>
      <c r="AB217" s="39">
        <f>IF($W217,Z217/$W217*100,0)</f>
        <v>0.18322244303919616</v>
      </c>
      <c r="AC217" s="95"/>
      <c r="AD217" s="40">
        <v>0</v>
      </c>
      <c r="AE217" s="95"/>
      <c r="AF217" s="39">
        <f>IF($W217,AD217/$W217*100,0)</f>
        <v>0</v>
      </c>
      <c r="AG217" s="95"/>
      <c r="AH217" s="40">
        <v>0</v>
      </c>
      <c r="AI217" s="95"/>
      <c r="AJ217" s="39">
        <f>IF($W217,AH217/$W217*100,0)</f>
        <v>0</v>
      </c>
      <c r="AK217" s="95"/>
      <c r="AL217" s="40">
        <v>295925</v>
      </c>
      <c r="AM217" s="95"/>
      <c r="AN217" s="83">
        <v>1</v>
      </c>
      <c r="AO217" s="95"/>
      <c r="AP217" s="50">
        <v>8376</v>
      </c>
      <c r="AQ217" s="95"/>
      <c r="AR217" s="50">
        <f>IF(E217,AP217,0)</f>
        <v>8376</v>
      </c>
      <c r="AS217" s="95"/>
      <c r="AT217" s="50">
        <f>IF(K217,AP217,0)</f>
        <v>8376</v>
      </c>
      <c r="AU217" s="95"/>
      <c r="AV217" s="50">
        <f>IF(Q217,AP217,0)</f>
        <v>0</v>
      </c>
    </row>
    <row r="218" spans="1:48" ht="11.25" x14ac:dyDescent="0.25">
      <c r="A218" s="83">
        <v>2</v>
      </c>
      <c r="B218" s="91"/>
      <c r="C218" s="83" t="s">
        <v>217</v>
      </c>
      <c r="D218" s="95"/>
      <c r="E218" s="42">
        <v>277557</v>
      </c>
      <c r="F218" s="95"/>
      <c r="G218" s="39">
        <f>(E218/$AP218)</f>
        <v>36.689623265036353</v>
      </c>
      <c r="H218" s="95"/>
      <c r="I218" s="39">
        <f>IF(G$255,G218/G$255*100,0)</f>
        <v>29.472550348556485</v>
      </c>
      <c r="J218" s="95"/>
      <c r="K218" s="42">
        <v>0</v>
      </c>
      <c r="L218" s="95"/>
      <c r="M218" s="39">
        <f>(K218/$AP218)</f>
        <v>0</v>
      </c>
      <c r="N218" s="95"/>
      <c r="O218" s="39">
        <f>IF(M$255,M218/M$255*100,0)</f>
        <v>0</v>
      </c>
      <c r="P218" s="95"/>
      <c r="Q218" s="42">
        <v>0</v>
      </c>
      <c r="R218" s="95"/>
      <c r="S218" s="39">
        <f>(Q218/$AP218)</f>
        <v>0</v>
      </c>
      <c r="T218" s="95"/>
      <c r="U218" s="39">
        <f>IF(S$255,S218/S$255*100,0)</f>
        <v>0</v>
      </c>
      <c r="V218" s="95"/>
      <c r="W218" s="42">
        <f>(E218+K218+Q218)</f>
        <v>277557</v>
      </c>
      <c r="X218" s="95"/>
      <c r="Y218" s="95"/>
      <c r="Z218" s="42">
        <v>4050</v>
      </c>
      <c r="AA218" s="95"/>
      <c r="AB218" s="39">
        <f>IF($W218,Z218/$W218*100,0)</f>
        <v>1.4591597401614804</v>
      </c>
      <c r="AC218" s="95"/>
      <c r="AD218" s="42">
        <v>122323</v>
      </c>
      <c r="AE218" s="95"/>
      <c r="AF218" s="39">
        <f>IF($W218,AD218/$W218*100,0)</f>
        <v>44.07130787549945</v>
      </c>
      <c r="AG218" s="95"/>
      <c r="AH218" s="42">
        <v>0</v>
      </c>
      <c r="AI218" s="95"/>
      <c r="AJ218" s="39">
        <f>IF($W218,AH218/$W218*100,0)</f>
        <v>0</v>
      </c>
      <c r="AK218" s="95"/>
      <c r="AL218" s="42">
        <v>119651</v>
      </c>
      <c r="AM218" s="95"/>
      <c r="AN218" s="83">
        <v>2</v>
      </c>
      <c r="AO218" s="95"/>
      <c r="AP218" s="50">
        <v>7565</v>
      </c>
      <c r="AQ218" s="95"/>
      <c r="AR218" s="50">
        <f>IF(E218,AP218,0)</f>
        <v>7565</v>
      </c>
      <c r="AS218" s="95"/>
      <c r="AT218" s="50">
        <f>IF(K218,AP218,0)</f>
        <v>0</v>
      </c>
      <c r="AU218" s="95"/>
      <c r="AV218" s="50">
        <f>IF(Q218,AP218,0)</f>
        <v>0</v>
      </c>
    </row>
    <row r="219" spans="1:48" ht="11.25" x14ac:dyDescent="0.25">
      <c r="A219" s="83">
        <v>3</v>
      </c>
      <c r="B219" s="91"/>
      <c r="C219" s="83" t="s">
        <v>132</v>
      </c>
      <c r="D219" s="95"/>
      <c r="E219" s="42">
        <v>29446</v>
      </c>
      <c r="F219" s="95"/>
      <c r="G219" s="39">
        <f>(E219/$AP219)</f>
        <v>4.4233138050172753</v>
      </c>
      <c r="H219" s="95"/>
      <c r="I219" s="39">
        <f>IF(G$255,G219/G$255*100,0)</f>
        <v>3.5532209716110708</v>
      </c>
      <c r="J219" s="95"/>
      <c r="K219" s="42">
        <v>0</v>
      </c>
      <c r="L219" s="95"/>
      <c r="M219" s="39">
        <f>(K219/$AP219)</f>
        <v>0</v>
      </c>
      <c r="N219" s="95"/>
      <c r="O219" s="39">
        <f>IF(M$255,M219/M$255*100,0)</f>
        <v>0</v>
      </c>
      <c r="P219" s="95"/>
      <c r="Q219" s="42">
        <v>0</v>
      </c>
      <c r="R219" s="95"/>
      <c r="S219" s="39">
        <f>(Q219/$AP219)</f>
        <v>0</v>
      </c>
      <c r="T219" s="95"/>
      <c r="U219" s="39">
        <f>IF(S$255,S219/S$255*100,0)</f>
        <v>0</v>
      </c>
      <c r="V219" s="95"/>
      <c r="W219" s="42">
        <f>(E219+K219+Q219)</f>
        <v>29446</v>
      </c>
      <c r="X219" s="95"/>
      <c r="Y219" s="95"/>
      <c r="Z219" s="42">
        <v>0</v>
      </c>
      <c r="AA219" s="95"/>
      <c r="AB219" s="39">
        <f>IF($W219,Z219/$W219*100,0)</f>
        <v>0</v>
      </c>
      <c r="AC219" s="95"/>
      <c r="AD219" s="42">
        <v>0</v>
      </c>
      <c r="AE219" s="95"/>
      <c r="AF219" s="39">
        <f>IF($W219,AD219/$W219*100,0)</f>
        <v>0</v>
      </c>
      <c r="AG219" s="95"/>
      <c r="AH219" s="42">
        <v>0</v>
      </c>
      <c r="AI219" s="95"/>
      <c r="AJ219" s="39">
        <f>IF($W219,AH219/$W219*100,0)</f>
        <v>0</v>
      </c>
      <c r="AK219" s="95"/>
      <c r="AL219" s="42">
        <v>0</v>
      </c>
      <c r="AM219" s="95"/>
      <c r="AN219" s="83">
        <v>3</v>
      </c>
      <c r="AO219" s="95"/>
      <c r="AP219" s="50">
        <v>6657</v>
      </c>
      <c r="AQ219" s="95"/>
      <c r="AR219" s="50">
        <f>IF(E219,AP219,0)</f>
        <v>6657</v>
      </c>
      <c r="AS219" s="95"/>
      <c r="AT219" s="50">
        <f>IF(K219,AP219,0)</f>
        <v>0</v>
      </c>
      <c r="AU219" s="95"/>
      <c r="AV219" s="50">
        <f>IF(Q219,AP219,0)</f>
        <v>0</v>
      </c>
    </row>
    <row r="220" spans="1:48" ht="11.25" x14ac:dyDescent="0.25">
      <c r="A220" s="83">
        <v>4</v>
      </c>
      <c r="B220" s="91"/>
      <c r="C220" s="83" t="s">
        <v>218</v>
      </c>
      <c r="D220" s="95"/>
      <c r="E220" s="42">
        <v>10849</v>
      </c>
      <c r="F220" s="95"/>
      <c r="G220" s="39">
        <f>(E220/$AP220)</f>
        <v>2.3718845649322255</v>
      </c>
      <c r="H220" s="95"/>
      <c r="I220" s="39">
        <f>IF(G$255,G220/G$255*100,0)</f>
        <v>1.9053203887090868</v>
      </c>
      <c r="J220" s="95"/>
      <c r="K220" s="42">
        <v>0</v>
      </c>
      <c r="L220" s="95"/>
      <c r="M220" s="39">
        <f>(K220/$AP220)</f>
        <v>0</v>
      </c>
      <c r="N220" s="95"/>
      <c r="O220" s="39">
        <f>IF(M$255,M220/M$255*100,0)</f>
        <v>0</v>
      </c>
      <c r="P220" s="95"/>
      <c r="Q220" s="42">
        <v>0</v>
      </c>
      <c r="R220" s="95"/>
      <c r="S220" s="39">
        <f>(Q220/$AP220)</f>
        <v>0</v>
      </c>
      <c r="T220" s="95"/>
      <c r="U220" s="39">
        <f>IF(S$255,S220/S$255*100,0)</f>
        <v>0</v>
      </c>
      <c r="V220" s="95"/>
      <c r="W220" s="42">
        <f>(E220+K220+Q220)</f>
        <v>10849</v>
      </c>
      <c r="X220" s="95"/>
      <c r="Y220" s="95"/>
      <c r="Z220" s="42">
        <v>4500</v>
      </c>
      <c r="AA220" s="95"/>
      <c r="AB220" s="39">
        <f>IF($W220,Z220/$W220*100,0)</f>
        <v>41.478477279011891</v>
      </c>
      <c r="AC220" s="95"/>
      <c r="AD220" s="42">
        <v>0</v>
      </c>
      <c r="AE220" s="95"/>
      <c r="AF220" s="39">
        <f>IF($W220,AD220/$W220*100,0)</f>
        <v>0</v>
      </c>
      <c r="AG220" s="95"/>
      <c r="AH220" s="42">
        <v>0</v>
      </c>
      <c r="AI220" s="95"/>
      <c r="AJ220" s="39">
        <f>IF($W220,AH220/$W220*100,0)</f>
        <v>0</v>
      </c>
      <c r="AK220" s="95"/>
      <c r="AL220" s="42">
        <v>0</v>
      </c>
      <c r="AM220" s="95"/>
      <c r="AN220" s="83">
        <v>4</v>
      </c>
      <c r="AO220" s="95"/>
      <c r="AP220" s="50">
        <v>4574</v>
      </c>
      <c r="AQ220" s="95"/>
      <c r="AR220" s="50">
        <f>IF(E220,AP220,0)</f>
        <v>4574</v>
      </c>
      <c r="AS220" s="95"/>
      <c r="AT220" s="50">
        <f>IF(K220,AP220,0)</f>
        <v>0</v>
      </c>
      <c r="AU220" s="95"/>
      <c r="AV220" s="50">
        <f>IF(Q220,AP220,0)</f>
        <v>0</v>
      </c>
    </row>
    <row r="221" spans="1:48" ht="11.25" x14ac:dyDescent="0.25">
      <c r="A221" s="83">
        <v>5</v>
      </c>
      <c r="B221" s="91"/>
      <c r="C221" s="83" t="s">
        <v>219</v>
      </c>
      <c r="D221" s="95"/>
      <c r="E221" s="42">
        <v>0</v>
      </c>
      <c r="F221" s="95"/>
      <c r="G221" s="39">
        <v>0</v>
      </c>
      <c r="H221" s="95"/>
      <c r="I221" s="39">
        <f>IF(G$255,G221/G$255*100,0)</f>
        <v>0</v>
      </c>
      <c r="J221" s="95"/>
      <c r="K221" s="42">
        <v>0</v>
      </c>
      <c r="L221" s="95"/>
      <c r="M221" s="39">
        <v>0</v>
      </c>
      <c r="N221" s="95"/>
      <c r="O221" s="39">
        <f>IF(M$255,M221/M$255*100,0)</f>
        <v>0</v>
      </c>
      <c r="P221" s="95"/>
      <c r="Q221" s="42">
        <v>0</v>
      </c>
      <c r="R221" s="95"/>
      <c r="S221" s="39">
        <v>0</v>
      </c>
      <c r="T221" s="95"/>
      <c r="U221" s="39">
        <f>IF(S$255,S221/S$255*100,0)</f>
        <v>0</v>
      </c>
      <c r="V221" s="95"/>
      <c r="W221" s="42">
        <f>(E221+K221+Q221)</f>
        <v>0</v>
      </c>
      <c r="X221" s="95"/>
      <c r="Y221" s="95"/>
      <c r="Z221" s="42">
        <v>0</v>
      </c>
      <c r="AA221" s="95"/>
      <c r="AB221" s="47">
        <f>IF($W221,Z221/$W221*100,0)</f>
        <v>0</v>
      </c>
      <c r="AC221" s="95"/>
      <c r="AD221" s="42">
        <v>0</v>
      </c>
      <c r="AE221" s="95"/>
      <c r="AF221" s="47">
        <f>IF($W221,AD221/$W221*100,0)</f>
        <v>0</v>
      </c>
      <c r="AG221" s="95"/>
      <c r="AH221" s="42">
        <v>0</v>
      </c>
      <c r="AI221" s="95"/>
      <c r="AJ221" s="47">
        <f>IF($W221,AH221/$W221*100,0)</f>
        <v>0</v>
      </c>
      <c r="AK221" s="95"/>
      <c r="AL221" s="42">
        <v>0</v>
      </c>
      <c r="AM221" s="95"/>
      <c r="AN221" s="83">
        <v>5</v>
      </c>
      <c r="AO221" s="95"/>
      <c r="AP221" s="50">
        <v>0</v>
      </c>
      <c r="AQ221" s="95"/>
      <c r="AR221" s="50">
        <f>IF(E221,AP221,0)</f>
        <v>0</v>
      </c>
      <c r="AS221" s="95"/>
      <c r="AT221" s="50">
        <f>IF(K221,AP221,0)</f>
        <v>0</v>
      </c>
      <c r="AU221" s="95"/>
      <c r="AV221" s="50">
        <f>IF(Q221,AP221,0)</f>
        <v>0</v>
      </c>
    </row>
    <row r="222" spans="1:48" ht="11.25" x14ac:dyDescent="0.25">
      <c r="A222" s="83">
        <v>6</v>
      </c>
      <c r="B222" s="91"/>
      <c r="C222" s="83" t="s">
        <v>220</v>
      </c>
      <c r="D222" s="95"/>
      <c r="E222" s="42">
        <v>3073119</v>
      </c>
      <c r="F222" s="95"/>
      <c r="G222" s="39">
        <f>(E222/$AP222)</f>
        <v>68.556618926515867</v>
      </c>
      <c r="H222" s="95"/>
      <c r="I222" s="39">
        <f>IF(G$255,G222/G$255*100,0)</f>
        <v>55.071113389273371</v>
      </c>
      <c r="J222" s="95"/>
      <c r="K222" s="42">
        <v>0</v>
      </c>
      <c r="L222" s="95"/>
      <c r="M222" s="39">
        <f>(K222/$AP222)</f>
        <v>0</v>
      </c>
      <c r="N222" s="95"/>
      <c r="O222" s="39">
        <f>IF(M$255,M222/M$255*100,0)</f>
        <v>0</v>
      </c>
      <c r="P222" s="95"/>
      <c r="Q222" s="42">
        <v>3336</v>
      </c>
      <c r="R222" s="95"/>
      <c r="S222" s="39">
        <f>(Q222/$AP222)</f>
        <v>7.4421094900281093E-2</v>
      </c>
      <c r="T222" s="95"/>
      <c r="U222" s="39">
        <f>IF(S$255,S222/S$255*100,0)</f>
        <v>1.1970156207925322</v>
      </c>
      <c r="V222" s="95"/>
      <c r="W222" s="42">
        <f>(E222+K222+Q222)</f>
        <v>3076455</v>
      </c>
      <c r="X222" s="95"/>
      <c r="Y222" s="95"/>
      <c r="Z222" s="42">
        <v>2035</v>
      </c>
      <c r="AA222" s="95"/>
      <c r="AB222" s="47">
        <f>IF($W222,Z222/$W222*100,0)</f>
        <v>6.6147562697975421E-2</v>
      </c>
      <c r="AC222" s="95"/>
      <c r="AD222" s="42">
        <v>192</v>
      </c>
      <c r="AE222" s="95"/>
      <c r="AF222" s="47">
        <f>IF($W222,AD222/$W222*100,0)</f>
        <v>6.2409494044281481E-3</v>
      </c>
      <c r="AG222" s="95"/>
      <c r="AH222" s="42">
        <v>0</v>
      </c>
      <c r="AI222" s="95"/>
      <c r="AJ222" s="47">
        <f>IF($W222,AH222/$W222*100,0)</f>
        <v>0</v>
      </c>
      <c r="AK222" s="95"/>
      <c r="AL222" s="42">
        <v>783103</v>
      </c>
      <c r="AM222" s="95"/>
      <c r="AN222" s="83">
        <v>6</v>
      </c>
      <c r="AO222" s="95"/>
      <c r="AP222" s="50">
        <v>44826</v>
      </c>
      <c r="AQ222" s="95"/>
      <c r="AR222" s="50">
        <f>IF(E222,AP222,0)</f>
        <v>44826</v>
      </c>
      <c r="AS222" s="95"/>
      <c r="AT222" s="50">
        <f>IF(K222,AP222,0)</f>
        <v>0</v>
      </c>
      <c r="AU222" s="95"/>
      <c r="AV222" s="50">
        <f>IF(Q222,AP222,0)</f>
        <v>44826</v>
      </c>
    </row>
    <row r="223" spans="1:48" ht="11.25" x14ac:dyDescent="0.25">
      <c r="A223" s="83">
        <v>7</v>
      </c>
      <c r="B223" s="91"/>
      <c r="C223" s="83" t="s">
        <v>221</v>
      </c>
      <c r="D223" s="95"/>
      <c r="E223" s="42">
        <v>2373921</v>
      </c>
      <c r="F223" s="95"/>
      <c r="G223" s="39">
        <f>(E223/$AP223)</f>
        <v>465.84007064364209</v>
      </c>
      <c r="H223" s="95"/>
      <c r="I223" s="39">
        <f>IF(G$255,G223/G$255*100,0)</f>
        <v>374.20648441226911</v>
      </c>
      <c r="J223" s="95"/>
      <c r="K223" s="42">
        <v>0</v>
      </c>
      <c r="L223" s="95"/>
      <c r="M223" s="39">
        <f>(K223/$AP223)</f>
        <v>0</v>
      </c>
      <c r="N223" s="95"/>
      <c r="O223" s="39">
        <f>IF(M$255,M223/M$255*100,0)</f>
        <v>0</v>
      </c>
      <c r="P223" s="95"/>
      <c r="Q223" s="42">
        <v>0</v>
      </c>
      <c r="R223" s="95"/>
      <c r="S223" s="39">
        <f>(Q223/$AP223)</f>
        <v>0</v>
      </c>
      <c r="T223" s="95"/>
      <c r="U223" s="39">
        <f>IF(S$255,S223/S$255*100,0)</f>
        <v>0</v>
      </c>
      <c r="V223" s="95"/>
      <c r="W223" s="42">
        <f>(E223+K223+Q223)</f>
        <v>2373921</v>
      </c>
      <c r="X223" s="95"/>
      <c r="Y223" s="95"/>
      <c r="Z223" s="42">
        <v>0</v>
      </c>
      <c r="AA223" s="95"/>
      <c r="AB223" s="47">
        <f>IF($W223,Z223/$W223*100,0)</f>
        <v>0</v>
      </c>
      <c r="AC223" s="95"/>
      <c r="AD223" s="42">
        <v>0</v>
      </c>
      <c r="AE223" s="95"/>
      <c r="AF223" s="47">
        <f>IF($W223,AD223/$W223*100,0)</f>
        <v>0</v>
      </c>
      <c r="AG223" s="95"/>
      <c r="AH223" s="42">
        <v>0</v>
      </c>
      <c r="AI223" s="95"/>
      <c r="AJ223" s="47">
        <f>IF($W223,AH223/$W223*100,0)</f>
        <v>0</v>
      </c>
      <c r="AK223" s="95"/>
      <c r="AL223" s="42">
        <v>1354128</v>
      </c>
      <c r="AM223" s="95"/>
      <c r="AN223" s="83">
        <v>8</v>
      </c>
      <c r="AO223" s="95"/>
      <c r="AP223" s="50">
        <v>5096</v>
      </c>
      <c r="AQ223" s="95"/>
      <c r="AR223" s="50">
        <f>IF(E223,AP223,0)</f>
        <v>5096</v>
      </c>
      <c r="AS223" s="95"/>
      <c r="AT223" s="50">
        <f>IF(K223,AP223,0)</f>
        <v>0</v>
      </c>
      <c r="AU223" s="95"/>
      <c r="AV223" s="50">
        <f>IF(Q223,AP223,0)</f>
        <v>0</v>
      </c>
    </row>
    <row r="224" spans="1:48" ht="11.25" x14ac:dyDescent="0.25">
      <c r="A224" s="83">
        <v>8</v>
      </c>
      <c r="B224" s="91"/>
      <c r="C224" s="83" t="s">
        <v>222</v>
      </c>
      <c r="D224" s="95"/>
      <c r="E224" s="42">
        <v>727972</v>
      </c>
      <c r="F224" s="95"/>
      <c r="G224" s="39">
        <f>(E224/$AP224)</f>
        <v>110.36567616737416</v>
      </c>
      <c r="H224" s="95"/>
      <c r="I224" s="39">
        <f>IF(G$255,G224/G$255*100,0)</f>
        <v>88.656073792263641</v>
      </c>
      <c r="J224" s="95"/>
      <c r="K224" s="42">
        <v>366709</v>
      </c>
      <c r="L224" s="95"/>
      <c r="M224" s="39">
        <f>(K224/$AP224)</f>
        <v>55.5956640388114</v>
      </c>
      <c r="N224" s="95"/>
      <c r="O224" s="39">
        <f>IF(M$255,M224/M$255*100,0)</f>
        <v>240.13015007607103</v>
      </c>
      <c r="P224" s="95"/>
      <c r="Q224" s="42">
        <v>0</v>
      </c>
      <c r="R224" s="95"/>
      <c r="S224" s="39">
        <f>(Q224/$AP224)</f>
        <v>0</v>
      </c>
      <c r="T224" s="95"/>
      <c r="U224" s="39">
        <f>IF(S$255,S224/S$255*100,0)</f>
        <v>0</v>
      </c>
      <c r="V224" s="95"/>
      <c r="W224" s="42">
        <f>(E224+K224+Q224)</f>
        <v>1094681</v>
      </c>
      <c r="X224" s="95"/>
      <c r="Y224" s="95"/>
      <c r="Z224" s="42">
        <v>2125</v>
      </c>
      <c r="AA224" s="95"/>
      <c r="AB224" s="47">
        <f>IF($W224,Z224/$W224*100,0)</f>
        <v>0.19412047893404563</v>
      </c>
      <c r="AC224" s="95"/>
      <c r="AD224" s="42">
        <v>0</v>
      </c>
      <c r="AE224" s="95"/>
      <c r="AF224" s="47">
        <f>IF($W224,AD224/$W224*100,0)</f>
        <v>0</v>
      </c>
      <c r="AG224" s="95"/>
      <c r="AH224" s="42">
        <v>0</v>
      </c>
      <c r="AI224" s="95"/>
      <c r="AJ224" s="47">
        <f>IF($W224,AH224/$W224*100,0)</f>
        <v>0</v>
      </c>
      <c r="AK224" s="95"/>
      <c r="AL224" s="42">
        <v>371422</v>
      </c>
      <c r="AM224" s="95"/>
      <c r="AN224" s="83">
        <v>9</v>
      </c>
      <c r="AO224" s="95"/>
      <c r="AP224" s="50">
        <v>6596</v>
      </c>
      <c r="AQ224" s="95"/>
      <c r="AR224" s="50">
        <f>IF(E224,AP224,0)</f>
        <v>6596</v>
      </c>
      <c r="AS224" s="95"/>
      <c r="AT224" s="50">
        <f>IF(K224,AP224,0)</f>
        <v>6596</v>
      </c>
      <c r="AU224" s="95"/>
      <c r="AV224" s="50">
        <f>IF(Q224,AP224,0)</f>
        <v>0</v>
      </c>
    </row>
    <row r="225" spans="1:48" ht="11.25" x14ac:dyDescent="0.25">
      <c r="A225" s="83">
        <v>9</v>
      </c>
      <c r="B225" s="91"/>
      <c r="C225" s="83" t="s">
        <v>223</v>
      </c>
      <c r="D225" s="95"/>
      <c r="E225" s="42">
        <v>223653</v>
      </c>
      <c r="F225" s="95"/>
      <c r="G225" s="39">
        <f>(E225/$AP225)</f>
        <v>53.633812949640287</v>
      </c>
      <c r="H225" s="95"/>
      <c r="I225" s="39">
        <f>IF(G$255,G225/G$255*100,0)</f>
        <v>43.083714464021163</v>
      </c>
      <c r="J225" s="95"/>
      <c r="K225" s="42">
        <v>0</v>
      </c>
      <c r="L225" s="95"/>
      <c r="M225" s="39">
        <f>(K225/$AP225)</f>
        <v>0</v>
      </c>
      <c r="N225" s="95"/>
      <c r="O225" s="39">
        <f>IF(M$255,M225/M$255*100,0)</f>
        <v>0</v>
      </c>
      <c r="P225" s="95"/>
      <c r="Q225" s="42">
        <v>0</v>
      </c>
      <c r="R225" s="95"/>
      <c r="S225" s="39">
        <f>(Q225/$AP225)</f>
        <v>0</v>
      </c>
      <c r="T225" s="95"/>
      <c r="U225" s="39">
        <f>IF(S$255,S225/S$255*100,0)</f>
        <v>0</v>
      </c>
      <c r="V225" s="95"/>
      <c r="W225" s="42">
        <f>(E225+K225+Q225)</f>
        <v>223653</v>
      </c>
      <c r="X225" s="95"/>
      <c r="Y225" s="95"/>
      <c r="Z225" s="42">
        <v>0</v>
      </c>
      <c r="AA225" s="95"/>
      <c r="AB225" s="47">
        <f>IF($W225,Z225/$W225*100,0)</f>
        <v>0</v>
      </c>
      <c r="AC225" s="95"/>
      <c r="AD225" s="42">
        <v>0</v>
      </c>
      <c r="AE225" s="95"/>
      <c r="AF225" s="47">
        <f>IF($W225,AD225/$W225*100,0)</f>
        <v>0</v>
      </c>
      <c r="AG225" s="95"/>
      <c r="AH225" s="42">
        <v>0</v>
      </c>
      <c r="AI225" s="95"/>
      <c r="AJ225" s="47">
        <f>IF($W225,AH225/$W225*100,0)</f>
        <v>0</v>
      </c>
      <c r="AK225" s="95"/>
      <c r="AL225" s="42">
        <v>86315</v>
      </c>
      <c r="AM225" s="95"/>
      <c r="AN225" s="83">
        <v>10</v>
      </c>
      <c r="AO225" s="95"/>
      <c r="AP225" s="50">
        <v>4170</v>
      </c>
      <c r="AQ225" s="95"/>
      <c r="AR225" s="50">
        <f>IF(E225,AP225,0)</f>
        <v>4170</v>
      </c>
      <c r="AS225" s="95"/>
      <c r="AT225" s="50">
        <f>IF(K225,AP225,0)</f>
        <v>0</v>
      </c>
      <c r="AU225" s="95"/>
      <c r="AV225" s="50">
        <f>IF(Q225,AP225,0)</f>
        <v>0</v>
      </c>
    </row>
    <row r="226" spans="1:48" ht="11.25" x14ac:dyDescent="0.25">
      <c r="A226" s="83">
        <v>10</v>
      </c>
      <c r="B226" s="91"/>
      <c r="C226" s="83" t="s">
        <v>224</v>
      </c>
      <c r="D226" s="95"/>
      <c r="E226" s="42">
        <v>5246511</v>
      </c>
      <c r="F226" s="95"/>
      <c r="G226" s="39">
        <f>(E226/$AP226)</f>
        <v>224.70922562960425</v>
      </c>
      <c r="H226" s="95"/>
      <c r="I226" s="39">
        <f>IF(G$255,G226/G$255*100,0)</f>
        <v>180.50754891410546</v>
      </c>
      <c r="J226" s="95"/>
      <c r="K226" s="42">
        <v>0</v>
      </c>
      <c r="L226" s="95"/>
      <c r="M226" s="39">
        <f>(K226/$AP226)</f>
        <v>0</v>
      </c>
      <c r="N226" s="95"/>
      <c r="O226" s="39">
        <f>IF(M$255,M226/M$255*100,0)</f>
        <v>0</v>
      </c>
      <c r="P226" s="95"/>
      <c r="Q226" s="42">
        <v>3346</v>
      </c>
      <c r="R226" s="95"/>
      <c r="S226" s="39">
        <f>(Q226/$AP226)</f>
        <v>0.14330991947918451</v>
      </c>
      <c r="T226" s="95"/>
      <c r="U226" s="39">
        <f>IF(S$255,S226/S$255*100,0)</f>
        <v>2.3050482186665047</v>
      </c>
      <c r="V226" s="95"/>
      <c r="W226" s="42">
        <f>(E226+K226+Q226)</f>
        <v>5249857</v>
      </c>
      <c r="X226" s="95"/>
      <c r="Y226" s="95"/>
      <c r="Z226" s="42">
        <v>2035</v>
      </c>
      <c r="AA226" s="95"/>
      <c r="AB226" s="47">
        <f>IF($W226,Z226/$W226*100,0)</f>
        <v>3.876296059111705E-2</v>
      </c>
      <c r="AC226" s="95"/>
      <c r="AD226" s="42">
        <v>192</v>
      </c>
      <c r="AE226" s="95"/>
      <c r="AF226" s="47">
        <f>IF($W226,AD226/$W226*100,0)</f>
        <v>3.6572424734616577E-3</v>
      </c>
      <c r="AG226" s="95"/>
      <c r="AH226" s="42">
        <v>0</v>
      </c>
      <c r="AI226" s="95"/>
      <c r="AJ226" s="47">
        <f>IF($W226,AH226/$W226*100,0)</f>
        <v>0</v>
      </c>
      <c r="AK226" s="95"/>
      <c r="AL226" s="42">
        <v>756093</v>
      </c>
      <c r="AM226" s="95"/>
      <c r="AN226" s="83">
        <v>11</v>
      </c>
      <c r="AO226" s="95"/>
      <c r="AP226" s="50">
        <v>23348</v>
      </c>
      <c r="AQ226" s="95"/>
      <c r="AR226" s="50">
        <f>IF(E226,AP226,0)</f>
        <v>23348</v>
      </c>
      <c r="AS226" s="95"/>
      <c r="AT226" s="50">
        <f>IF(K226,AP226,0)</f>
        <v>0</v>
      </c>
      <c r="AU226" s="95"/>
      <c r="AV226" s="50">
        <f>IF(Q226,AP226,0)</f>
        <v>23348</v>
      </c>
    </row>
    <row r="227" spans="1:48" ht="11.25" x14ac:dyDescent="0.25">
      <c r="A227" s="83">
        <v>11</v>
      </c>
      <c r="B227" s="91"/>
      <c r="C227" s="83" t="s">
        <v>225</v>
      </c>
      <c r="D227" s="95"/>
      <c r="E227" s="42">
        <v>0</v>
      </c>
      <c r="F227" s="95"/>
      <c r="G227" s="39">
        <v>0</v>
      </c>
      <c r="H227" s="95"/>
      <c r="I227" s="39">
        <f>IF(G$255,G227/G$255*100,0)</f>
        <v>0</v>
      </c>
      <c r="J227" s="95"/>
      <c r="K227" s="42">
        <v>0</v>
      </c>
      <c r="L227" s="95"/>
      <c r="M227" s="39">
        <v>0</v>
      </c>
      <c r="N227" s="95"/>
      <c r="O227" s="39">
        <f>IF(M$255,M227/M$255*100,0)</f>
        <v>0</v>
      </c>
      <c r="P227" s="95"/>
      <c r="Q227" s="42">
        <v>0</v>
      </c>
      <c r="R227" s="95"/>
      <c r="S227" s="39">
        <v>0</v>
      </c>
      <c r="T227" s="95"/>
      <c r="U227" s="39">
        <f>IF(S$255,S227/S$255*100,0)</f>
        <v>0</v>
      </c>
      <c r="V227" s="95"/>
      <c r="W227" s="42">
        <f>(E227+K227+Q227)</f>
        <v>0</v>
      </c>
      <c r="X227" s="95"/>
      <c r="Y227" s="95"/>
      <c r="Z227" s="42">
        <v>0</v>
      </c>
      <c r="AA227" s="95"/>
      <c r="AB227" s="47">
        <f>IF($W227,Z227/$W227*100,0)</f>
        <v>0</v>
      </c>
      <c r="AC227" s="95"/>
      <c r="AD227" s="42">
        <v>0</v>
      </c>
      <c r="AE227" s="95"/>
      <c r="AF227" s="47">
        <f>IF($W227,AD227/$W227*100,0)</f>
        <v>0</v>
      </c>
      <c r="AG227" s="95"/>
      <c r="AH227" s="42">
        <v>0</v>
      </c>
      <c r="AI227" s="95"/>
      <c r="AJ227" s="47">
        <f>IF($W227,AH227/$W227*100,0)</f>
        <v>0</v>
      </c>
      <c r="AK227" s="95"/>
      <c r="AL227" s="42">
        <v>0</v>
      </c>
      <c r="AM227" s="95"/>
      <c r="AN227" s="83">
        <v>12</v>
      </c>
      <c r="AO227" s="95"/>
      <c r="AP227" s="50">
        <v>0</v>
      </c>
      <c r="AQ227" s="95"/>
      <c r="AR227" s="50">
        <f>IF(E227,AP227,0)</f>
        <v>0</v>
      </c>
      <c r="AS227" s="95"/>
      <c r="AT227" s="50">
        <f>IF(K227,AP227,0)</f>
        <v>0</v>
      </c>
      <c r="AU227" s="95"/>
      <c r="AV227" s="50">
        <f>IF(Q227,AP227,0)</f>
        <v>0</v>
      </c>
    </row>
    <row r="228" spans="1:48" ht="11.25" x14ac:dyDescent="0.25">
      <c r="A228" s="83">
        <v>12</v>
      </c>
      <c r="B228" s="91"/>
      <c r="C228" s="83" t="s">
        <v>226</v>
      </c>
      <c r="D228" s="95"/>
      <c r="E228" s="42">
        <v>77191</v>
      </c>
      <c r="F228" s="95"/>
      <c r="G228" s="39">
        <f>(E228/$AP228)</f>
        <v>19.752047082906859</v>
      </c>
      <c r="H228" s="95"/>
      <c r="I228" s="39">
        <f>IF(G$255,G228/G$255*100,0)</f>
        <v>15.866698819248667</v>
      </c>
      <c r="J228" s="95"/>
      <c r="K228" s="42">
        <v>0</v>
      </c>
      <c r="L228" s="95"/>
      <c r="M228" s="39">
        <f>(K228/$AP228)</f>
        <v>0</v>
      </c>
      <c r="N228" s="95"/>
      <c r="O228" s="39">
        <f>IF(M$255,M228/M$255*100,0)</f>
        <v>0</v>
      </c>
      <c r="P228" s="95"/>
      <c r="Q228" s="42">
        <v>5000</v>
      </c>
      <c r="R228" s="95"/>
      <c r="S228" s="39">
        <f>(Q228/$AP228)</f>
        <v>1.2794268167860798</v>
      </c>
      <c r="T228" s="95"/>
      <c r="U228" s="39">
        <f>IF(S$255,S228/S$255*100,0)</f>
        <v>20.578760463090397</v>
      </c>
      <c r="V228" s="95"/>
      <c r="W228" s="42">
        <f>(E228+K228+Q228)</f>
        <v>82191</v>
      </c>
      <c r="X228" s="95"/>
      <c r="Y228" s="95"/>
      <c r="Z228" s="42">
        <v>0</v>
      </c>
      <c r="AA228" s="95"/>
      <c r="AB228" s="47">
        <f>IF($W228,Z228/$W228*100,0)</f>
        <v>0</v>
      </c>
      <c r="AC228" s="95"/>
      <c r="AD228" s="42">
        <v>0</v>
      </c>
      <c r="AE228" s="95"/>
      <c r="AF228" s="47">
        <f>IF($W228,AD228/$W228*100,0)</f>
        <v>0</v>
      </c>
      <c r="AG228" s="95"/>
      <c r="AH228" s="42">
        <v>0</v>
      </c>
      <c r="AI228" s="95"/>
      <c r="AJ228" s="47">
        <f>IF($W228,AH228/$W228*100,0)</f>
        <v>0</v>
      </c>
      <c r="AK228" s="95"/>
      <c r="AL228" s="42">
        <v>0</v>
      </c>
      <c r="AM228" s="95"/>
      <c r="AN228" s="83">
        <v>13</v>
      </c>
      <c r="AO228" s="95"/>
      <c r="AP228" s="50">
        <v>3908</v>
      </c>
      <c r="AQ228" s="95"/>
      <c r="AR228" s="50">
        <f>IF(E228,AP228,0)</f>
        <v>3908</v>
      </c>
      <c r="AS228" s="95"/>
      <c r="AT228" s="50">
        <f>IF(K228,AP228,0)</f>
        <v>0</v>
      </c>
      <c r="AU228" s="95"/>
      <c r="AV228" s="50">
        <f>IF(Q228,AP228,0)</f>
        <v>3908</v>
      </c>
    </row>
    <row r="229" spans="1:48" ht="11.25" x14ac:dyDescent="0.25">
      <c r="A229" s="83">
        <v>13</v>
      </c>
      <c r="B229" s="91"/>
      <c r="C229" s="83" t="s">
        <v>146</v>
      </c>
      <c r="D229" s="95"/>
      <c r="E229" s="42">
        <v>843902</v>
      </c>
      <c r="F229" s="95"/>
      <c r="G229" s="39">
        <f>(E229/$AP229)</f>
        <v>42.064699431761539</v>
      </c>
      <c r="H229" s="95"/>
      <c r="I229" s="39">
        <f>IF(G$255,G229/G$255*100,0)</f>
        <v>33.79031621403756</v>
      </c>
      <c r="J229" s="95"/>
      <c r="K229" s="42">
        <v>0</v>
      </c>
      <c r="L229" s="95"/>
      <c r="M229" s="39">
        <f>(K229/$AP229)</f>
        <v>0</v>
      </c>
      <c r="N229" s="95"/>
      <c r="O229" s="39">
        <f>IF(M$255,M229/M$255*100,0)</f>
        <v>0</v>
      </c>
      <c r="P229" s="95"/>
      <c r="Q229" s="42">
        <v>0</v>
      </c>
      <c r="R229" s="95"/>
      <c r="S229" s="39">
        <f>(Q229/$AP229)</f>
        <v>0</v>
      </c>
      <c r="T229" s="95"/>
      <c r="U229" s="39">
        <f>IF(S$255,S229/S$255*100,0)</f>
        <v>0</v>
      </c>
      <c r="V229" s="95"/>
      <c r="W229" s="42">
        <f>(E229+K229+Q229)</f>
        <v>843902</v>
      </c>
      <c r="X229" s="95"/>
      <c r="Y229" s="95"/>
      <c r="Z229" s="42">
        <v>4500</v>
      </c>
      <c r="AA229" s="95"/>
      <c r="AB229" s="47">
        <f>IF($W229,Z229/$W229*100,0)</f>
        <v>0.53323727162632628</v>
      </c>
      <c r="AC229" s="95"/>
      <c r="AD229" s="42">
        <v>0</v>
      </c>
      <c r="AE229" s="95"/>
      <c r="AF229" s="47">
        <f>IF($W229,AD229/$W229*100,0)</f>
        <v>0</v>
      </c>
      <c r="AG229" s="95"/>
      <c r="AH229" s="42">
        <v>0</v>
      </c>
      <c r="AI229" s="95"/>
      <c r="AJ229" s="47">
        <f>IF($W229,AH229/$W229*100,0)</f>
        <v>0</v>
      </c>
      <c r="AK229" s="95"/>
      <c r="AL229" s="42">
        <v>104300</v>
      </c>
      <c r="AM229" s="95"/>
      <c r="AN229" s="83">
        <v>14</v>
      </c>
      <c r="AO229" s="95"/>
      <c r="AP229" s="50">
        <v>20062</v>
      </c>
      <c r="AQ229" s="95"/>
      <c r="AR229" s="50">
        <f>IF(E229,AP229,0)</f>
        <v>20062</v>
      </c>
      <c r="AS229" s="95"/>
      <c r="AT229" s="50">
        <f>IF(K229,AP229,0)</f>
        <v>0</v>
      </c>
      <c r="AU229" s="95"/>
      <c r="AV229" s="50">
        <f>IF(Q229,AP229,0)</f>
        <v>0</v>
      </c>
    </row>
    <row r="230" spans="1:48" ht="11.25" x14ac:dyDescent="0.25">
      <c r="A230" s="83">
        <v>14</v>
      </c>
      <c r="B230" s="91"/>
      <c r="C230" s="83" t="s">
        <v>227</v>
      </c>
      <c r="D230" s="95"/>
      <c r="E230" s="42">
        <v>0</v>
      </c>
      <c r="F230" s="95"/>
      <c r="G230" s="39">
        <v>0</v>
      </c>
      <c r="H230" s="95"/>
      <c r="I230" s="39">
        <f>IF(G$255,G230/G$255*100,0)</f>
        <v>0</v>
      </c>
      <c r="J230" s="95"/>
      <c r="K230" s="42">
        <v>0</v>
      </c>
      <c r="L230" s="95"/>
      <c r="M230" s="39">
        <v>0</v>
      </c>
      <c r="N230" s="95"/>
      <c r="O230" s="39">
        <f>IF(M$255,M230/M$255*100,0)</f>
        <v>0</v>
      </c>
      <c r="P230" s="95"/>
      <c r="Q230" s="42">
        <v>0</v>
      </c>
      <c r="R230" s="95"/>
      <c r="S230" s="39">
        <v>0</v>
      </c>
      <c r="T230" s="95"/>
      <c r="U230" s="39">
        <f>IF(S$255,S230/S$255*100,0)</f>
        <v>0</v>
      </c>
      <c r="V230" s="95"/>
      <c r="W230" s="42">
        <f>(E230+K230+Q230)</f>
        <v>0</v>
      </c>
      <c r="X230" s="95"/>
      <c r="Y230" s="95"/>
      <c r="Z230" s="42">
        <v>0</v>
      </c>
      <c r="AA230" s="95"/>
      <c r="AB230" s="47">
        <f>IF($W230,Z230/$W230*100,0)</f>
        <v>0</v>
      </c>
      <c r="AC230" s="95"/>
      <c r="AD230" s="42">
        <v>0</v>
      </c>
      <c r="AE230" s="95"/>
      <c r="AF230" s="47">
        <f>IF($W230,AD230/$W230*100,0)</f>
        <v>0</v>
      </c>
      <c r="AG230" s="95"/>
      <c r="AH230" s="42">
        <v>0</v>
      </c>
      <c r="AI230" s="95"/>
      <c r="AJ230" s="47">
        <f>IF($W230,AH230/$W230*100,0)</f>
        <v>0</v>
      </c>
      <c r="AK230" s="95"/>
      <c r="AL230" s="42">
        <v>0</v>
      </c>
      <c r="AM230" s="95"/>
      <c r="AN230" s="83">
        <v>15</v>
      </c>
      <c r="AO230" s="95"/>
      <c r="AP230" s="50">
        <v>0</v>
      </c>
      <c r="AQ230" s="95"/>
      <c r="AR230" s="50">
        <f>IF(E230,AP230,0)</f>
        <v>0</v>
      </c>
      <c r="AS230" s="95"/>
      <c r="AT230" s="50">
        <f>IF(K230,AP230,0)</f>
        <v>0</v>
      </c>
      <c r="AU230" s="95"/>
      <c r="AV230" s="50">
        <f>IF(Q230,AP230,0)</f>
        <v>0</v>
      </c>
    </row>
    <row r="231" spans="1:48" ht="11.25" x14ac:dyDescent="0.25">
      <c r="A231" s="83">
        <v>15</v>
      </c>
      <c r="B231" s="91"/>
      <c r="C231" s="83" t="s">
        <v>228</v>
      </c>
      <c r="D231" s="95"/>
      <c r="E231" s="42">
        <v>825243</v>
      </c>
      <c r="F231" s="95"/>
      <c r="G231" s="39">
        <f>(E231/$AP231)</f>
        <v>110.42994781212364</v>
      </c>
      <c r="H231" s="95"/>
      <c r="I231" s="39">
        <f>IF(G$255,G231/G$255*100,0)</f>
        <v>88.707702812059779</v>
      </c>
      <c r="J231" s="95"/>
      <c r="K231" s="42">
        <v>0</v>
      </c>
      <c r="L231" s="95"/>
      <c r="M231" s="39">
        <f>(K231/$AP231)</f>
        <v>0</v>
      </c>
      <c r="N231" s="95"/>
      <c r="O231" s="39">
        <f>IF(M$255,M231/M$255*100,0)</f>
        <v>0</v>
      </c>
      <c r="P231" s="95"/>
      <c r="Q231" s="42">
        <v>192011</v>
      </c>
      <c r="R231" s="95"/>
      <c r="S231" s="39">
        <f>(Q231/$AP231)</f>
        <v>25.693964940452293</v>
      </c>
      <c r="T231" s="95"/>
      <c r="U231" s="39">
        <f>IF(S$255,S231/S$255*100,0)</f>
        <v>413.27096080792671</v>
      </c>
      <c r="V231" s="95"/>
      <c r="W231" s="42">
        <f>(E231+K231+Q231)</f>
        <v>1017254</v>
      </c>
      <c r="X231" s="95"/>
      <c r="Y231" s="95"/>
      <c r="Z231" s="42">
        <v>81094</v>
      </c>
      <c r="AA231" s="95"/>
      <c r="AB231" s="47">
        <f>IF($W231,Z231/$W231*100,0)</f>
        <v>7.9718536373413125</v>
      </c>
      <c r="AC231" s="95"/>
      <c r="AD231" s="42">
        <v>0</v>
      </c>
      <c r="AE231" s="95"/>
      <c r="AF231" s="47">
        <f>IF($W231,AD231/$W231*100,0)</f>
        <v>0</v>
      </c>
      <c r="AG231" s="95"/>
      <c r="AH231" s="42">
        <v>0</v>
      </c>
      <c r="AI231" s="95"/>
      <c r="AJ231" s="47">
        <f>IF($W231,AH231/$W231*100,0)</f>
        <v>0</v>
      </c>
      <c r="AK231" s="95"/>
      <c r="AL231" s="42">
        <v>126098</v>
      </c>
      <c r="AM231" s="95"/>
      <c r="AN231" s="83">
        <v>16</v>
      </c>
      <c r="AO231" s="95"/>
      <c r="AP231" s="50">
        <v>7473</v>
      </c>
      <c r="AQ231" s="95"/>
      <c r="AR231" s="50">
        <f>IF(E231,AP231,0)</f>
        <v>7473</v>
      </c>
      <c r="AS231" s="95"/>
      <c r="AT231" s="50">
        <f>IF(K231,AP231,0)</f>
        <v>0</v>
      </c>
      <c r="AU231" s="95"/>
      <c r="AV231" s="50">
        <f>IF(Q231,AP231,0)</f>
        <v>7473</v>
      </c>
    </row>
    <row r="232" spans="1:48" ht="11.25" x14ac:dyDescent="0.25">
      <c r="A232" s="83">
        <v>16</v>
      </c>
      <c r="B232" s="91"/>
      <c r="C232" s="83" t="s">
        <v>229</v>
      </c>
      <c r="D232" s="95"/>
      <c r="E232" s="42">
        <v>0</v>
      </c>
      <c r="F232" s="95"/>
      <c r="G232" s="39">
        <f>(E232/$AP232)</f>
        <v>0</v>
      </c>
      <c r="H232" s="95"/>
      <c r="I232" s="39">
        <f>IF(G$255,G232/G$255*100,0)</f>
        <v>0</v>
      </c>
      <c r="J232" s="95"/>
      <c r="K232" s="42">
        <v>0</v>
      </c>
      <c r="L232" s="95"/>
      <c r="M232" s="39">
        <f>(K232/$AP232)</f>
        <v>0</v>
      </c>
      <c r="N232" s="95"/>
      <c r="O232" s="39">
        <f>IF(M$255,M232/M$255*100,0)</f>
        <v>0</v>
      </c>
      <c r="P232" s="95"/>
      <c r="Q232" s="42">
        <v>0</v>
      </c>
      <c r="R232" s="95"/>
      <c r="S232" s="39">
        <f>(Q232/$AP232)</f>
        <v>0</v>
      </c>
      <c r="T232" s="95"/>
      <c r="U232" s="39">
        <f>IF(S$255,S232/S$255*100,0)</f>
        <v>0</v>
      </c>
      <c r="V232" s="95"/>
      <c r="W232" s="42">
        <f>(E232+K232+Q232)</f>
        <v>0</v>
      </c>
      <c r="X232" s="95"/>
      <c r="Y232" s="95"/>
      <c r="Z232" s="42">
        <v>0</v>
      </c>
      <c r="AA232" s="95"/>
      <c r="AB232" s="47">
        <f>IF($W232,Z232/$W232*100,0)</f>
        <v>0</v>
      </c>
      <c r="AC232" s="95"/>
      <c r="AD232" s="42">
        <v>0</v>
      </c>
      <c r="AE232" s="95"/>
      <c r="AF232" s="47">
        <f>IF($W232,AD232/$W232*100,0)</f>
        <v>0</v>
      </c>
      <c r="AG232" s="95"/>
      <c r="AH232" s="42">
        <v>0</v>
      </c>
      <c r="AI232" s="95"/>
      <c r="AJ232" s="47">
        <f>IF($W232,AH232/$W232*100,0)</f>
        <v>0</v>
      </c>
      <c r="AK232" s="95"/>
      <c r="AL232" s="42">
        <v>0</v>
      </c>
      <c r="AM232" s="95"/>
      <c r="AN232" s="83">
        <v>17</v>
      </c>
      <c r="AO232" s="95"/>
      <c r="AP232" s="50">
        <v>15011</v>
      </c>
      <c r="AQ232" s="95"/>
      <c r="AR232" s="50">
        <f>IF(E232,AP232,0)</f>
        <v>0</v>
      </c>
      <c r="AS232" s="95"/>
      <c r="AT232" s="50">
        <f>IF(K232,AP232,0)</f>
        <v>0</v>
      </c>
      <c r="AU232" s="95"/>
      <c r="AV232" s="50">
        <f>IF(Q232,AP232,0)</f>
        <v>0</v>
      </c>
    </row>
    <row r="233" spans="1:48" ht="11.25" x14ac:dyDescent="0.25">
      <c r="A233" s="83">
        <v>17</v>
      </c>
      <c r="B233" s="91"/>
      <c r="C233" s="83" t="s">
        <v>230</v>
      </c>
      <c r="D233" s="95"/>
      <c r="E233" s="42">
        <v>5407302</v>
      </c>
      <c r="F233" s="95"/>
      <c r="G233" s="39">
        <f>(E233/$AP233)</f>
        <v>219.31867775299128</v>
      </c>
      <c r="H233" s="95"/>
      <c r="I233" s="39">
        <f>IF(G$255,G233/G$255*100,0)</f>
        <v>176.17735471853902</v>
      </c>
      <c r="J233" s="95"/>
      <c r="K233" s="42">
        <v>0</v>
      </c>
      <c r="L233" s="95"/>
      <c r="M233" s="39">
        <f>(K233/$AP233)</f>
        <v>0</v>
      </c>
      <c r="N233" s="95"/>
      <c r="O233" s="39">
        <f>IF(M$255,M233/M$255*100,0)</f>
        <v>0</v>
      </c>
      <c r="P233" s="95"/>
      <c r="Q233" s="42">
        <v>0</v>
      </c>
      <c r="R233" s="95"/>
      <c r="S233" s="39">
        <f>(Q233/$AP233)</f>
        <v>0</v>
      </c>
      <c r="T233" s="95"/>
      <c r="U233" s="39">
        <f>IF(S$255,S233/S$255*100,0)</f>
        <v>0</v>
      </c>
      <c r="V233" s="95"/>
      <c r="W233" s="42">
        <f>(E233+K233+Q233)</f>
        <v>5407302</v>
      </c>
      <c r="X233" s="95"/>
      <c r="Y233" s="95"/>
      <c r="Z233" s="42">
        <v>5873</v>
      </c>
      <c r="AA233" s="95"/>
      <c r="AB233" s="47">
        <f>IF($W233,Z233/$W233*100,0)</f>
        <v>0.10861239117031006</v>
      </c>
      <c r="AC233" s="95"/>
      <c r="AD233" s="42">
        <v>0</v>
      </c>
      <c r="AE233" s="95"/>
      <c r="AF233" s="47">
        <f>IF($W233,AD233/$W233*100,0)</f>
        <v>0</v>
      </c>
      <c r="AG233" s="95"/>
      <c r="AH233" s="42">
        <v>0</v>
      </c>
      <c r="AI233" s="95"/>
      <c r="AJ233" s="47">
        <f>IF($W233,AH233/$W233*100,0)</f>
        <v>0</v>
      </c>
      <c r="AK233" s="95"/>
      <c r="AL233" s="42">
        <v>3431294</v>
      </c>
      <c r="AM233" s="95"/>
      <c r="AN233" s="83">
        <v>18</v>
      </c>
      <c r="AO233" s="95"/>
      <c r="AP233" s="50">
        <v>24655</v>
      </c>
      <c r="AQ233" s="95"/>
      <c r="AR233" s="50">
        <f>IF(E233,AP233,0)</f>
        <v>24655</v>
      </c>
      <c r="AS233" s="95"/>
      <c r="AT233" s="50">
        <f>IF(K233,AP233,0)</f>
        <v>0</v>
      </c>
      <c r="AU233" s="95"/>
      <c r="AV233" s="50">
        <f>IF(Q233,AP233,0)</f>
        <v>0</v>
      </c>
    </row>
    <row r="234" spans="1:48" ht="11.25" x14ac:dyDescent="0.25">
      <c r="A234" s="83">
        <v>18</v>
      </c>
      <c r="B234" s="91"/>
      <c r="C234" s="83" t="s">
        <v>231</v>
      </c>
      <c r="D234" s="95"/>
      <c r="E234" s="42">
        <v>7375575</v>
      </c>
      <c r="F234" s="95"/>
      <c r="G234" s="39">
        <f>(E234/$AP234)</f>
        <v>152.86165803108807</v>
      </c>
      <c r="H234" s="95"/>
      <c r="I234" s="39">
        <f>IF(G$255,G234/G$255*100,0)</f>
        <v>122.79283655055548</v>
      </c>
      <c r="J234" s="95"/>
      <c r="K234" s="42">
        <v>0</v>
      </c>
      <c r="L234" s="95"/>
      <c r="M234" s="39">
        <f>(K234/$AP234)</f>
        <v>0</v>
      </c>
      <c r="N234" s="95"/>
      <c r="O234" s="39">
        <f>IF(M$255,M234/M$255*100,0)</f>
        <v>0</v>
      </c>
      <c r="P234" s="95"/>
      <c r="Q234" s="42">
        <v>575071</v>
      </c>
      <c r="R234" s="95"/>
      <c r="S234" s="39">
        <f>(Q234/$AP234)</f>
        <v>11.918569948186528</v>
      </c>
      <c r="T234" s="95"/>
      <c r="U234" s="39">
        <f>IF(S$255,S234/S$255*100,0)</f>
        <v>191.70255993417035</v>
      </c>
      <c r="V234" s="95"/>
      <c r="W234" s="42">
        <f>(E234+K234+Q234)</f>
        <v>7950646</v>
      </c>
      <c r="X234" s="95"/>
      <c r="Y234" s="95"/>
      <c r="Z234" s="42">
        <v>4500</v>
      </c>
      <c r="AA234" s="95"/>
      <c r="AB234" s="47">
        <f>IF($W234,Z234/$W234*100,0)</f>
        <v>5.6599174457018966E-2</v>
      </c>
      <c r="AC234" s="95"/>
      <c r="AD234" s="42">
        <v>0</v>
      </c>
      <c r="AE234" s="95"/>
      <c r="AF234" s="47">
        <f>IF($W234,AD234/$W234*100,0)</f>
        <v>0</v>
      </c>
      <c r="AG234" s="95"/>
      <c r="AH234" s="42">
        <v>0</v>
      </c>
      <c r="AI234" s="95"/>
      <c r="AJ234" s="47">
        <f>IF($W234,AH234/$W234*100,0)</f>
        <v>0</v>
      </c>
      <c r="AK234" s="95"/>
      <c r="AL234" s="42">
        <v>4421422</v>
      </c>
      <c r="AM234" s="95"/>
      <c r="AN234" s="83">
        <v>19</v>
      </c>
      <c r="AO234" s="95"/>
      <c r="AP234" s="50">
        <v>48250</v>
      </c>
      <c r="AQ234" s="95"/>
      <c r="AR234" s="50">
        <f>IF(E234,AP234,0)</f>
        <v>48250</v>
      </c>
      <c r="AS234" s="95"/>
      <c r="AT234" s="50">
        <f>IF(K234,AP234,0)</f>
        <v>0</v>
      </c>
      <c r="AU234" s="95"/>
      <c r="AV234" s="50">
        <f>IF(Q234,AP234,0)</f>
        <v>48250</v>
      </c>
    </row>
    <row r="235" spans="1:48" ht="11.25" x14ac:dyDescent="0.25">
      <c r="A235" s="83">
        <v>19</v>
      </c>
      <c r="B235" s="91"/>
      <c r="C235" s="83" t="s">
        <v>232</v>
      </c>
      <c r="D235" s="95"/>
      <c r="E235" s="42">
        <v>1055537</v>
      </c>
      <c r="F235" s="95"/>
      <c r="G235" s="39">
        <f>(E235/$AP235)</f>
        <v>218.49244462844132</v>
      </c>
      <c r="H235" s="95"/>
      <c r="I235" s="39">
        <f>IF(G$255,G235/G$255*100,0)</f>
        <v>175.51364669441904</v>
      </c>
      <c r="J235" s="95"/>
      <c r="K235" s="42">
        <v>0</v>
      </c>
      <c r="L235" s="95"/>
      <c r="M235" s="39">
        <f>(K235/$AP235)</f>
        <v>0</v>
      </c>
      <c r="N235" s="95"/>
      <c r="O235" s="39">
        <f>IF(M$255,M235/M$255*100,0)</f>
        <v>0</v>
      </c>
      <c r="P235" s="95"/>
      <c r="Q235" s="42">
        <v>0</v>
      </c>
      <c r="R235" s="95"/>
      <c r="S235" s="39">
        <f>(Q235/$AP235)</f>
        <v>0</v>
      </c>
      <c r="T235" s="95"/>
      <c r="U235" s="39">
        <f>IF(S$255,S235/S$255*100,0)</f>
        <v>0</v>
      </c>
      <c r="V235" s="95"/>
      <c r="W235" s="42">
        <f>(E235+K235+Q235)</f>
        <v>1055537</v>
      </c>
      <c r="X235" s="95"/>
      <c r="Y235" s="95"/>
      <c r="Z235" s="42">
        <v>46500</v>
      </c>
      <c r="AA235" s="95"/>
      <c r="AB235" s="47">
        <f>IF($W235,Z235/$W235*100,0)</f>
        <v>4.4053405991452692</v>
      </c>
      <c r="AC235" s="95"/>
      <c r="AD235" s="42">
        <v>357539</v>
      </c>
      <c r="AE235" s="95"/>
      <c r="AF235" s="47">
        <f>IF($W235,AD235/$W235*100,0)</f>
        <v>33.872711236081734</v>
      </c>
      <c r="AG235" s="95"/>
      <c r="AH235" s="42">
        <v>0</v>
      </c>
      <c r="AI235" s="95"/>
      <c r="AJ235" s="47">
        <f>IF($W235,AH235/$W235*100,0)</f>
        <v>0</v>
      </c>
      <c r="AK235" s="95"/>
      <c r="AL235" s="42">
        <v>68268</v>
      </c>
      <c r="AM235" s="95"/>
      <c r="AN235" s="83">
        <v>20</v>
      </c>
      <c r="AO235" s="95"/>
      <c r="AP235" s="50">
        <v>4831</v>
      </c>
      <c r="AQ235" s="95"/>
      <c r="AR235" s="50">
        <f>IF(E235,AP235,0)</f>
        <v>4831</v>
      </c>
      <c r="AS235" s="95"/>
      <c r="AT235" s="50">
        <f>IF(K235,AP235,0)</f>
        <v>0</v>
      </c>
      <c r="AU235" s="95"/>
      <c r="AV235" s="50">
        <f>IF(Q235,AP235,0)</f>
        <v>0</v>
      </c>
    </row>
    <row r="236" spans="1:48" ht="11.25" x14ac:dyDescent="0.25">
      <c r="A236" s="83">
        <v>20</v>
      </c>
      <c r="B236" s="91"/>
      <c r="C236" s="83" t="s">
        <v>233</v>
      </c>
      <c r="D236" s="95"/>
      <c r="E236" s="42">
        <v>144907</v>
      </c>
      <c r="F236" s="95"/>
      <c r="G236" s="39">
        <f>(E236/$AP236)</f>
        <v>25.196835332985568</v>
      </c>
      <c r="H236" s="95"/>
      <c r="I236" s="39">
        <f>IF(G$255,G236/G$255*100,0)</f>
        <v>20.240463975638164</v>
      </c>
      <c r="J236" s="95"/>
      <c r="K236" s="42">
        <v>0</v>
      </c>
      <c r="L236" s="95"/>
      <c r="M236" s="39">
        <f>(K236/$AP236)</f>
        <v>0</v>
      </c>
      <c r="N236" s="95"/>
      <c r="O236" s="39">
        <f>IF(M$255,M236/M$255*100,0)</f>
        <v>0</v>
      </c>
      <c r="P236" s="95"/>
      <c r="Q236" s="42">
        <v>0</v>
      </c>
      <c r="R236" s="95"/>
      <c r="S236" s="39">
        <f>(Q236/$AP236)</f>
        <v>0</v>
      </c>
      <c r="T236" s="95"/>
      <c r="U236" s="39">
        <f>IF(S$255,S236/S$255*100,0)</f>
        <v>0</v>
      </c>
      <c r="V236" s="95"/>
      <c r="W236" s="42">
        <f>(E236+K236+Q236)</f>
        <v>144907</v>
      </c>
      <c r="X236" s="95"/>
      <c r="Y236" s="95"/>
      <c r="Z236" s="42">
        <v>4500</v>
      </c>
      <c r="AA236" s="95"/>
      <c r="AB236" s="47">
        <f>IF($W236,Z236/$W236*100,0)</f>
        <v>3.105440040853789</v>
      </c>
      <c r="AC236" s="95"/>
      <c r="AD236" s="42">
        <v>0</v>
      </c>
      <c r="AE236" s="95"/>
      <c r="AF236" s="47">
        <f>IF($W236,AD236/$W236*100,0)</f>
        <v>0</v>
      </c>
      <c r="AG236" s="95"/>
      <c r="AH236" s="42">
        <v>545624</v>
      </c>
      <c r="AI236" s="95"/>
      <c r="AJ236" s="47">
        <f>IF($W236,AH236/$W236*100,0)</f>
        <v>376.53391485573502</v>
      </c>
      <c r="AK236" s="95"/>
      <c r="AL236" s="42">
        <v>72581</v>
      </c>
      <c r="AM236" s="95"/>
      <c r="AN236" s="83">
        <v>21</v>
      </c>
      <c r="AO236" s="95"/>
      <c r="AP236" s="50">
        <v>5751</v>
      </c>
      <c r="AQ236" s="95"/>
      <c r="AR236" s="50">
        <f>IF(E236,AP236,0)</f>
        <v>5751</v>
      </c>
      <c r="AS236" s="95"/>
      <c r="AT236" s="50">
        <f>IF(K236,AP236,0)</f>
        <v>0</v>
      </c>
      <c r="AU236" s="95"/>
      <c r="AV236" s="50">
        <f>IF(Q236,AP236,0)</f>
        <v>0</v>
      </c>
    </row>
    <row r="237" spans="1:48" ht="11.25" x14ac:dyDescent="0.25">
      <c r="A237" s="83">
        <v>21</v>
      </c>
      <c r="B237" s="91"/>
      <c r="C237" s="83" t="s">
        <v>187</v>
      </c>
      <c r="D237" s="95"/>
      <c r="E237" s="42">
        <v>31865</v>
      </c>
      <c r="F237" s="95"/>
      <c r="G237" s="39">
        <f>(E237/$AP237)</f>
        <v>6.5297131147540988</v>
      </c>
      <c r="H237" s="95"/>
      <c r="I237" s="39">
        <f>IF(G$255,G237/G$255*100,0)</f>
        <v>5.2452786758269569</v>
      </c>
      <c r="J237" s="95"/>
      <c r="K237" s="42">
        <v>0</v>
      </c>
      <c r="L237" s="95"/>
      <c r="M237" s="39">
        <f>(K237/$AP237)</f>
        <v>0</v>
      </c>
      <c r="N237" s="95"/>
      <c r="O237" s="39">
        <f>IF(M$255,M237/M$255*100,0)</f>
        <v>0</v>
      </c>
      <c r="P237" s="95"/>
      <c r="Q237" s="42">
        <v>0</v>
      </c>
      <c r="R237" s="95"/>
      <c r="S237" s="39">
        <f>(Q237/$AP237)</f>
        <v>0</v>
      </c>
      <c r="T237" s="95"/>
      <c r="U237" s="39">
        <f>IF(S$255,S237/S$255*100,0)</f>
        <v>0</v>
      </c>
      <c r="V237" s="95"/>
      <c r="W237" s="42">
        <f>(E237+K237+Q237)</f>
        <v>31865</v>
      </c>
      <c r="X237" s="95"/>
      <c r="Y237" s="95"/>
      <c r="Z237" s="42">
        <v>4500</v>
      </c>
      <c r="AA237" s="95"/>
      <c r="AB237" s="47">
        <f>IF($W237,Z237/$W237*100,0)</f>
        <v>14.122077514514359</v>
      </c>
      <c r="AC237" s="95"/>
      <c r="AD237" s="42">
        <v>0</v>
      </c>
      <c r="AE237" s="95"/>
      <c r="AF237" s="47">
        <f>IF($W237,AD237/$W237*100,0)</f>
        <v>0</v>
      </c>
      <c r="AG237" s="95"/>
      <c r="AH237" s="42">
        <v>0</v>
      </c>
      <c r="AI237" s="95"/>
      <c r="AJ237" s="47">
        <f>IF($W237,AH237/$W237*100,0)</f>
        <v>0</v>
      </c>
      <c r="AK237" s="95"/>
      <c r="AL237" s="42">
        <v>0</v>
      </c>
      <c r="AM237" s="95"/>
      <c r="AN237" s="83">
        <v>22</v>
      </c>
      <c r="AO237" s="95"/>
      <c r="AP237" s="50">
        <v>4880</v>
      </c>
      <c r="AQ237" s="95"/>
      <c r="AR237" s="50">
        <f>IF(E237,AP237,0)</f>
        <v>4880</v>
      </c>
      <c r="AS237" s="95"/>
      <c r="AT237" s="50">
        <f>IF(K237,AP237,0)</f>
        <v>0</v>
      </c>
      <c r="AU237" s="95"/>
      <c r="AV237" s="50">
        <f>IF(Q237,AP237,0)</f>
        <v>0</v>
      </c>
    </row>
    <row r="238" spans="1:48" ht="11.25" x14ac:dyDescent="0.25">
      <c r="A238" s="83">
        <v>22</v>
      </c>
      <c r="B238" s="91"/>
      <c r="C238" s="83" t="s">
        <v>195</v>
      </c>
      <c r="D238" s="95"/>
      <c r="E238" s="42">
        <v>823956</v>
      </c>
      <c r="F238" s="95"/>
      <c r="G238" s="39">
        <f>(E238/$AP238)</f>
        <v>91.703505843071781</v>
      </c>
      <c r="H238" s="95"/>
      <c r="I238" s="39">
        <f>IF(G$255,G238/G$255*100,0)</f>
        <v>73.664866318610294</v>
      </c>
      <c r="J238" s="95"/>
      <c r="K238" s="42">
        <v>26920</v>
      </c>
      <c r="L238" s="95"/>
      <c r="M238" s="39">
        <f>(K238/$AP238)</f>
        <v>2.9961046188091265</v>
      </c>
      <c r="N238" s="95"/>
      <c r="O238" s="39">
        <f>IF(M$255,M238/M$255*100,0)</f>
        <v>12.940848251331122</v>
      </c>
      <c r="P238" s="95"/>
      <c r="Q238" s="42">
        <v>0</v>
      </c>
      <c r="R238" s="95"/>
      <c r="S238" s="39">
        <f>(Q238/$AP238)</f>
        <v>0</v>
      </c>
      <c r="T238" s="95"/>
      <c r="U238" s="39">
        <f>IF(S$255,S238/S$255*100,0)</f>
        <v>0</v>
      </c>
      <c r="V238" s="95"/>
      <c r="W238" s="42">
        <f>(E238+K238+Q238)</f>
        <v>850876</v>
      </c>
      <c r="X238" s="95"/>
      <c r="Y238" s="95"/>
      <c r="Z238" s="42">
        <v>4500</v>
      </c>
      <c r="AA238" s="95"/>
      <c r="AB238" s="47">
        <f>IF($W238,Z238/$W238*100,0)</f>
        <v>0.52886672088529929</v>
      </c>
      <c r="AC238" s="95"/>
      <c r="AD238" s="42">
        <v>0</v>
      </c>
      <c r="AE238" s="95"/>
      <c r="AF238" s="47">
        <f>IF($W238,AD238/$W238*100,0)</f>
        <v>0</v>
      </c>
      <c r="AG238" s="95"/>
      <c r="AH238" s="42">
        <v>677987</v>
      </c>
      <c r="AI238" s="95"/>
      <c r="AJ238" s="47">
        <f>IF($W238,AH238/$W238*100,0)</f>
        <v>79.68105810952477</v>
      </c>
      <c r="AK238" s="95"/>
      <c r="AL238" s="42">
        <v>16994</v>
      </c>
      <c r="AM238" s="95"/>
      <c r="AN238" s="83">
        <v>23</v>
      </c>
      <c r="AO238" s="95"/>
      <c r="AP238" s="50">
        <v>8985</v>
      </c>
      <c r="AQ238" s="95"/>
      <c r="AR238" s="50">
        <f>IF(E238,AP238,0)</f>
        <v>8985</v>
      </c>
      <c r="AS238" s="95"/>
      <c r="AT238" s="50">
        <f>IF(K238,AP238,0)</f>
        <v>8985</v>
      </c>
      <c r="AU238" s="95"/>
      <c r="AV238" s="50">
        <f>IF(Q238,AP238,0)</f>
        <v>0</v>
      </c>
    </row>
    <row r="239" spans="1:48" ht="11.25" x14ac:dyDescent="0.25">
      <c r="A239" s="83">
        <v>23</v>
      </c>
      <c r="B239" s="91"/>
      <c r="C239" s="106" t="s">
        <v>234</v>
      </c>
      <c r="D239" s="95"/>
      <c r="E239" s="42">
        <v>338552</v>
      </c>
      <c r="F239" s="95"/>
      <c r="G239" s="39">
        <f>(E239/$AP239)</f>
        <v>37.916004031806473</v>
      </c>
      <c r="H239" s="95"/>
      <c r="I239" s="39">
        <f>IF(G$255,G239/G$255*100,0)</f>
        <v>30.457694530442321</v>
      </c>
      <c r="J239" s="95"/>
      <c r="K239" s="42">
        <v>12185</v>
      </c>
      <c r="L239" s="95"/>
      <c r="M239" s="39">
        <f>(K239/$AP239)</f>
        <v>1.364654496584164</v>
      </c>
      <c r="N239" s="95"/>
      <c r="O239" s="39">
        <f>IF(M$255,M239/M$255*100,0)</f>
        <v>5.894249034204833</v>
      </c>
      <c r="P239" s="95"/>
      <c r="Q239" s="42">
        <v>0</v>
      </c>
      <c r="R239" s="95"/>
      <c r="S239" s="39">
        <f>(Q239/$AP239)</f>
        <v>0</v>
      </c>
      <c r="T239" s="95"/>
      <c r="U239" s="39">
        <f>IF(S$255,S239/S$255*100,0)</f>
        <v>0</v>
      </c>
      <c r="V239" s="95"/>
      <c r="W239" s="42">
        <f>(E239+K239+Q239)</f>
        <v>350737</v>
      </c>
      <c r="X239" s="95"/>
      <c r="Y239" s="95"/>
      <c r="Z239" s="42">
        <v>3500</v>
      </c>
      <c r="AA239" s="95"/>
      <c r="AB239" s="47">
        <f>IF($W239,Z239/$W239*100,0)</f>
        <v>0.9978987104297522</v>
      </c>
      <c r="AC239" s="95"/>
      <c r="AD239" s="42">
        <v>0</v>
      </c>
      <c r="AE239" s="95"/>
      <c r="AF239" s="47">
        <f>IF($W239,AD239/$W239*100,0)</f>
        <v>0</v>
      </c>
      <c r="AG239" s="95"/>
      <c r="AH239" s="42">
        <v>0</v>
      </c>
      <c r="AI239" s="95"/>
      <c r="AJ239" s="47">
        <f>IF($W239,AH239/$W239*100,0)</f>
        <v>0</v>
      </c>
      <c r="AK239" s="95"/>
      <c r="AL239" s="42">
        <v>0</v>
      </c>
      <c r="AM239" s="95"/>
      <c r="AN239" s="83">
        <v>24</v>
      </c>
      <c r="AO239" s="95"/>
      <c r="AP239" s="50">
        <v>8929</v>
      </c>
      <c r="AQ239" s="95"/>
      <c r="AR239" s="50">
        <f>IF(E239,AP239,0)</f>
        <v>8929</v>
      </c>
      <c r="AS239" s="95"/>
      <c r="AT239" s="50">
        <f>IF(K239,AP239,0)</f>
        <v>8929</v>
      </c>
      <c r="AU239" s="95"/>
      <c r="AV239" s="50">
        <f>IF(Q239,AP239,0)</f>
        <v>0</v>
      </c>
    </row>
    <row r="240" spans="1:48" ht="11.25" x14ac:dyDescent="0.25">
      <c r="A240" s="83">
        <v>24</v>
      </c>
      <c r="B240" s="91"/>
      <c r="C240" s="83" t="s">
        <v>235</v>
      </c>
      <c r="D240" s="95"/>
      <c r="E240" s="42">
        <v>0</v>
      </c>
      <c r="F240" s="95"/>
      <c r="G240" s="39">
        <v>0</v>
      </c>
      <c r="H240" s="95"/>
      <c r="I240" s="39">
        <f>IF(G$255,G240/G$255*100,0)</f>
        <v>0</v>
      </c>
      <c r="J240" s="95"/>
      <c r="K240" s="42">
        <v>0</v>
      </c>
      <c r="L240" s="95"/>
      <c r="M240" s="39">
        <v>0</v>
      </c>
      <c r="N240" s="95"/>
      <c r="O240" s="39">
        <f>IF(M$255,M240/M$255*100,0)</f>
        <v>0</v>
      </c>
      <c r="P240" s="95"/>
      <c r="Q240" s="42">
        <v>0</v>
      </c>
      <c r="R240" s="95"/>
      <c r="S240" s="39">
        <v>0</v>
      </c>
      <c r="T240" s="95"/>
      <c r="U240" s="39">
        <f>IF(S$255,S240/S$255*100,0)</f>
        <v>0</v>
      </c>
      <c r="V240" s="95"/>
      <c r="W240" s="42">
        <f>(E240+K240+Q240)</f>
        <v>0</v>
      </c>
      <c r="X240" s="95"/>
      <c r="Y240" s="95"/>
      <c r="Z240" s="42">
        <v>0</v>
      </c>
      <c r="AA240" s="95"/>
      <c r="AB240" s="47">
        <f>IF($W240,Z240/$W240*100,0)</f>
        <v>0</v>
      </c>
      <c r="AC240" s="95"/>
      <c r="AD240" s="42">
        <v>0</v>
      </c>
      <c r="AE240" s="95"/>
      <c r="AF240" s="47">
        <f>IF($W240,AD240/$W240*100,0)</f>
        <v>0</v>
      </c>
      <c r="AG240" s="95"/>
      <c r="AH240" s="42">
        <v>0</v>
      </c>
      <c r="AI240" s="95"/>
      <c r="AJ240" s="47">
        <f>IF($W240,AH240/$W240*100,0)</f>
        <v>0</v>
      </c>
      <c r="AK240" s="95"/>
      <c r="AL240" s="42">
        <v>0</v>
      </c>
      <c r="AM240" s="95"/>
      <c r="AN240" s="83">
        <v>25</v>
      </c>
      <c r="AO240" s="95"/>
      <c r="AP240" s="50">
        <v>0</v>
      </c>
      <c r="AQ240" s="95"/>
      <c r="AR240" s="50">
        <f>IF(E240,AP240,0)</f>
        <v>0</v>
      </c>
      <c r="AS240" s="95"/>
      <c r="AT240" s="50">
        <f>IF(K240,AP240,0)</f>
        <v>0</v>
      </c>
      <c r="AU240" s="95"/>
      <c r="AV240" s="50">
        <f>IF(Q240,AP240,0)</f>
        <v>0</v>
      </c>
    </row>
    <row r="241" spans="1:48" ht="11.25" x14ac:dyDescent="0.25">
      <c r="A241" s="83">
        <v>25</v>
      </c>
      <c r="B241" s="91"/>
      <c r="C241" s="83" t="s">
        <v>236</v>
      </c>
      <c r="D241" s="95"/>
      <c r="E241" s="42">
        <v>162086</v>
      </c>
      <c r="F241" s="95"/>
      <c r="G241" s="39">
        <f>(E241/$AP241)</f>
        <v>33.058535590454824</v>
      </c>
      <c r="H241" s="95"/>
      <c r="I241" s="39">
        <f>IF(G$255,G241/G$255*100,0)</f>
        <v>26.555719790334049</v>
      </c>
      <c r="J241" s="95"/>
      <c r="K241" s="42">
        <v>1116267</v>
      </c>
      <c r="L241" s="95"/>
      <c r="M241" s="39">
        <f>(K241/$AP241)</f>
        <v>227.67020191719357</v>
      </c>
      <c r="N241" s="95"/>
      <c r="O241" s="39">
        <f>IF(M$255,M241/M$255*100,0)</f>
        <v>983.3586971109753</v>
      </c>
      <c r="P241" s="95"/>
      <c r="Q241" s="42">
        <v>0</v>
      </c>
      <c r="R241" s="95"/>
      <c r="S241" s="39">
        <f>(Q241/$AP241)</f>
        <v>0</v>
      </c>
      <c r="T241" s="95"/>
      <c r="U241" s="39">
        <f>IF(S$255,S241/S$255*100,0)</f>
        <v>0</v>
      </c>
      <c r="V241" s="95"/>
      <c r="W241" s="42">
        <f t="shared" ref="W241:W253" si="3">(E241+K241+Q241)</f>
        <v>1278353</v>
      </c>
      <c r="X241" s="95"/>
      <c r="Y241" s="95"/>
      <c r="Z241" s="42">
        <v>0</v>
      </c>
      <c r="AA241" s="95"/>
      <c r="AB241" s="47">
        <f t="shared" ref="AB241:AB253" si="4">IF($W241,Z241/$W241*100,0)</f>
        <v>0</v>
      </c>
      <c r="AC241" s="95"/>
      <c r="AD241" s="42">
        <v>0</v>
      </c>
      <c r="AE241" s="95"/>
      <c r="AF241" s="47">
        <f t="shared" ref="AF241:AF253" si="5">IF($W241,AD241/$W241*100,0)</f>
        <v>0</v>
      </c>
      <c r="AG241" s="95"/>
      <c r="AH241" s="42">
        <v>1088704</v>
      </c>
      <c r="AI241" s="95"/>
      <c r="AJ241" s="47">
        <f t="shared" ref="AJ241:AJ253" si="6">IF($W241,AH241/$W241*100,0)</f>
        <v>85.164582865609106</v>
      </c>
      <c r="AK241" s="95"/>
      <c r="AL241" s="42">
        <v>198713</v>
      </c>
      <c r="AM241" s="95"/>
      <c r="AN241" s="83">
        <v>26</v>
      </c>
      <c r="AO241" s="95"/>
      <c r="AP241" s="50">
        <v>4903</v>
      </c>
      <c r="AQ241" s="95"/>
      <c r="AR241" s="50">
        <f t="shared" ref="AR241:AR253" si="7">IF(E241,AP241,0)</f>
        <v>4903</v>
      </c>
      <c r="AS241" s="95"/>
      <c r="AT241" s="50">
        <f t="shared" ref="AT241:AT253" si="8">IF(K241,AP241,0)</f>
        <v>4903</v>
      </c>
      <c r="AU241" s="95"/>
      <c r="AV241" s="50">
        <f t="shared" ref="AV241:AV253" si="9">IF(Q241,AP241,0)</f>
        <v>0</v>
      </c>
    </row>
    <row r="242" spans="1:48" ht="11.25" x14ac:dyDescent="0.25">
      <c r="A242" s="83">
        <v>26</v>
      </c>
      <c r="B242" s="91"/>
      <c r="C242" s="83" t="s">
        <v>237</v>
      </c>
      <c r="D242" s="95"/>
      <c r="E242" s="42">
        <v>1349178</v>
      </c>
      <c r="F242" s="95"/>
      <c r="G242" s="39">
        <f>(E242/$AP242)</f>
        <v>158.11297316301417</v>
      </c>
      <c r="H242" s="95"/>
      <c r="I242" s="39">
        <f>IF(G$255,G242/G$255*100,0)</f>
        <v>127.01118593244512</v>
      </c>
      <c r="J242" s="95"/>
      <c r="K242" s="42">
        <v>9000</v>
      </c>
      <c r="L242" s="95"/>
      <c r="M242" s="39">
        <f>(K242/$AP242)</f>
        <v>1.0547287003398571</v>
      </c>
      <c r="N242" s="95"/>
      <c r="O242" s="39">
        <f>IF(M$255,M242/M$255*100,0)</f>
        <v>4.5556099649307118</v>
      </c>
      <c r="P242" s="95"/>
      <c r="Q242" s="42">
        <v>3550</v>
      </c>
      <c r="R242" s="95"/>
      <c r="S242" s="39">
        <f>(Q242/$AP242)</f>
        <v>0.4160318762451658</v>
      </c>
      <c r="T242" s="95"/>
      <c r="U242" s="39">
        <f>IF(S$255,S242/S$255*100,0)</f>
        <v>6.6916061270042961</v>
      </c>
      <c r="V242" s="95"/>
      <c r="W242" s="42">
        <f t="shared" si="3"/>
        <v>1361728</v>
      </c>
      <c r="X242" s="95"/>
      <c r="Y242" s="95"/>
      <c r="Z242" s="42">
        <v>4500</v>
      </c>
      <c r="AA242" s="95"/>
      <c r="AB242" s="47">
        <f t="shared" si="4"/>
        <v>0.33046247121304695</v>
      </c>
      <c r="AC242" s="95"/>
      <c r="AD242" s="42">
        <v>319402</v>
      </c>
      <c r="AE242" s="95"/>
      <c r="AF242" s="47">
        <f t="shared" si="5"/>
        <v>23.45563871786436</v>
      </c>
      <c r="AG242" s="95"/>
      <c r="AH242" s="42">
        <v>0</v>
      </c>
      <c r="AI242" s="95"/>
      <c r="AJ242" s="47">
        <f t="shared" si="6"/>
        <v>0</v>
      </c>
      <c r="AK242" s="95"/>
      <c r="AL242" s="42">
        <v>0</v>
      </c>
      <c r="AM242" s="95"/>
      <c r="AN242" s="83">
        <v>27</v>
      </c>
      <c r="AO242" s="95"/>
      <c r="AP242" s="50">
        <v>8533</v>
      </c>
      <c r="AQ242" s="95"/>
      <c r="AR242" s="50">
        <f t="shared" si="7"/>
        <v>8533</v>
      </c>
      <c r="AS242" s="95"/>
      <c r="AT242" s="50">
        <f t="shared" si="8"/>
        <v>8533</v>
      </c>
      <c r="AU242" s="95"/>
      <c r="AV242" s="50">
        <f t="shared" si="9"/>
        <v>8533</v>
      </c>
    </row>
    <row r="243" spans="1:48" ht="11.25" x14ac:dyDescent="0.25">
      <c r="A243" s="83">
        <v>27</v>
      </c>
      <c r="B243" s="91"/>
      <c r="C243" s="83" t="s">
        <v>238</v>
      </c>
      <c r="D243" s="95"/>
      <c r="E243" s="42">
        <v>329114</v>
      </c>
      <c r="F243" s="95"/>
      <c r="G243" s="39">
        <f>(E243/$AP243)</f>
        <v>41.314838061762494</v>
      </c>
      <c r="H243" s="95"/>
      <c r="I243" s="39">
        <f>IF(G$255,G243/G$255*100,0)</f>
        <v>33.187957154036113</v>
      </c>
      <c r="J243" s="95"/>
      <c r="K243" s="42">
        <v>61357</v>
      </c>
      <c r="L243" s="95"/>
      <c r="M243" s="39">
        <f>(K243/$AP243)</f>
        <v>7.7023600301280446</v>
      </c>
      <c r="N243" s="95"/>
      <c r="O243" s="39">
        <f>IF(M$255,M243/M$255*100,0)</f>
        <v>33.268221577196954</v>
      </c>
      <c r="P243" s="95"/>
      <c r="Q243" s="42">
        <v>171561</v>
      </c>
      <c r="R243" s="95"/>
      <c r="S243" s="39">
        <f>(Q243/$AP243)</f>
        <v>21.536655787095153</v>
      </c>
      <c r="T243" s="95"/>
      <c r="U243" s="39">
        <f>IF(S$255,S243/S$255*100,0)</f>
        <v>346.40330717154518</v>
      </c>
      <c r="V243" s="95"/>
      <c r="W243" s="42">
        <f t="shared" si="3"/>
        <v>562032</v>
      </c>
      <c r="X243" s="95"/>
      <c r="Y243" s="95"/>
      <c r="Z243" s="42">
        <v>37792</v>
      </c>
      <c r="AA243" s="95"/>
      <c r="AB243" s="47">
        <f t="shared" si="4"/>
        <v>6.7241722891223281</v>
      </c>
      <c r="AC243" s="95"/>
      <c r="AD243" s="42">
        <v>5386</v>
      </c>
      <c r="AE243" s="95"/>
      <c r="AF243" s="47">
        <f t="shared" si="5"/>
        <v>0.95830842371964586</v>
      </c>
      <c r="AG243" s="95"/>
      <c r="AH243" s="42">
        <v>0</v>
      </c>
      <c r="AI243" s="95"/>
      <c r="AJ243" s="47">
        <f t="shared" si="6"/>
        <v>0</v>
      </c>
      <c r="AK243" s="95"/>
      <c r="AL243" s="42">
        <v>14606</v>
      </c>
      <c r="AM243" s="95"/>
      <c r="AN243" s="83">
        <v>28</v>
      </c>
      <c r="AO243" s="95"/>
      <c r="AP243" s="50">
        <v>7966</v>
      </c>
      <c r="AQ243" s="95"/>
      <c r="AR243" s="50">
        <f t="shared" si="7"/>
        <v>7966</v>
      </c>
      <c r="AS243" s="95"/>
      <c r="AT243" s="50">
        <f t="shared" si="8"/>
        <v>7966</v>
      </c>
      <c r="AU243" s="95"/>
      <c r="AV243" s="50">
        <f t="shared" si="9"/>
        <v>7966</v>
      </c>
    </row>
    <row r="244" spans="1:48" ht="11.25" x14ac:dyDescent="0.25">
      <c r="A244" s="83">
        <v>28</v>
      </c>
      <c r="B244" s="91"/>
      <c r="C244" s="83" t="s">
        <v>239</v>
      </c>
      <c r="D244" s="95"/>
      <c r="E244" s="42">
        <v>595060</v>
      </c>
      <c r="F244" s="95"/>
      <c r="G244" s="39">
        <f>(E244/$AP244)</f>
        <v>126.87846481876332</v>
      </c>
      <c r="H244" s="95"/>
      <c r="I244" s="39">
        <f>IF(G$255,G244/G$255*100,0)</f>
        <v>101.92069609180407</v>
      </c>
      <c r="J244" s="95"/>
      <c r="K244" s="42">
        <v>0</v>
      </c>
      <c r="L244" s="95"/>
      <c r="M244" s="39">
        <f>(K244/$AP244)</f>
        <v>0</v>
      </c>
      <c r="N244" s="95"/>
      <c r="O244" s="39">
        <f>IF(M$255,M244/M$255*100,0)</f>
        <v>0</v>
      </c>
      <c r="P244" s="95"/>
      <c r="Q244" s="42">
        <v>14351</v>
      </c>
      <c r="R244" s="95"/>
      <c r="S244" s="39">
        <f>(Q244/$AP244)</f>
        <v>3.059914712153518</v>
      </c>
      <c r="T244" s="95"/>
      <c r="U244" s="39">
        <f>IF(S$255,S244/S$255*100,0)</f>
        <v>49.21676728417512</v>
      </c>
      <c r="V244" s="95"/>
      <c r="W244" s="42">
        <f t="shared" si="3"/>
        <v>609411</v>
      </c>
      <c r="X244" s="95"/>
      <c r="Y244" s="95"/>
      <c r="Z244" s="42">
        <v>4500</v>
      </c>
      <c r="AA244" s="95"/>
      <c r="AB244" s="47">
        <f t="shared" si="4"/>
        <v>0.73841791500317522</v>
      </c>
      <c r="AC244" s="95"/>
      <c r="AD244" s="42">
        <v>0</v>
      </c>
      <c r="AE244" s="95"/>
      <c r="AF244" s="47">
        <f t="shared" si="5"/>
        <v>0</v>
      </c>
      <c r="AG244" s="95"/>
      <c r="AH244" s="42">
        <v>0</v>
      </c>
      <c r="AI244" s="95"/>
      <c r="AJ244" s="47">
        <f t="shared" si="6"/>
        <v>0</v>
      </c>
      <c r="AK244" s="95"/>
      <c r="AL244" s="42">
        <v>0</v>
      </c>
      <c r="AM244" s="95"/>
      <c r="AN244" s="83">
        <v>29</v>
      </c>
      <c r="AO244" s="95"/>
      <c r="AP244" s="50">
        <v>4690</v>
      </c>
      <c r="AQ244" s="95"/>
      <c r="AR244" s="50">
        <f t="shared" si="7"/>
        <v>4690</v>
      </c>
      <c r="AS244" s="95"/>
      <c r="AT244" s="50">
        <f t="shared" si="8"/>
        <v>0</v>
      </c>
      <c r="AU244" s="95"/>
      <c r="AV244" s="50">
        <f t="shared" si="9"/>
        <v>4690</v>
      </c>
    </row>
    <row r="245" spans="1:48" ht="11.25" x14ac:dyDescent="0.25">
      <c r="A245" s="83">
        <v>29</v>
      </c>
      <c r="B245" s="91"/>
      <c r="C245" s="83" t="s">
        <v>240</v>
      </c>
      <c r="D245" s="95"/>
      <c r="E245" s="42">
        <v>190887</v>
      </c>
      <c r="F245" s="95"/>
      <c r="G245" s="39">
        <f>(E245/$AP245)</f>
        <v>26.950021177467175</v>
      </c>
      <c r="H245" s="95"/>
      <c r="I245" s="39">
        <f>IF(G$255,G245/G$255*100,0)</f>
        <v>21.648787459872487</v>
      </c>
      <c r="J245" s="95"/>
      <c r="K245" s="42">
        <v>15000</v>
      </c>
      <c r="L245" s="95"/>
      <c r="M245" s="39">
        <f>(K245/$AP245)</f>
        <v>2.1177467174925879</v>
      </c>
      <c r="N245" s="95"/>
      <c r="O245" s="39">
        <f>IF(M$255,M245/M$255*100,0)</f>
        <v>9.1470233495114499</v>
      </c>
      <c r="P245" s="95"/>
      <c r="Q245" s="42">
        <v>16500</v>
      </c>
      <c r="R245" s="95"/>
      <c r="S245" s="39">
        <f>(Q245/$AP245)</f>
        <v>2.3295213892418465</v>
      </c>
      <c r="T245" s="95"/>
      <c r="U245" s="39">
        <f>IF(S$255,S245/S$255*100,0)</f>
        <v>37.468858737286311</v>
      </c>
      <c r="V245" s="95"/>
      <c r="W245" s="42">
        <f t="shared" si="3"/>
        <v>222387</v>
      </c>
      <c r="X245" s="95"/>
      <c r="Y245" s="95"/>
      <c r="Z245" s="42">
        <v>4500</v>
      </c>
      <c r="AA245" s="95"/>
      <c r="AB245" s="47">
        <f t="shared" si="4"/>
        <v>2.023499575065089</v>
      </c>
      <c r="AC245" s="95"/>
      <c r="AD245" s="42">
        <v>0</v>
      </c>
      <c r="AE245" s="95"/>
      <c r="AF245" s="47">
        <f t="shared" si="5"/>
        <v>0</v>
      </c>
      <c r="AG245" s="95"/>
      <c r="AH245" s="42">
        <v>0</v>
      </c>
      <c r="AI245" s="95"/>
      <c r="AJ245" s="47">
        <f t="shared" si="6"/>
        <v>0</v>
      </c>
      <c r="AK245" s="95"/>
      <c r="AL245" s="42">
        <v>80636</v>
      </c>
      <c r="AM245" s="95"/>
      <c r="AN245" s="83">
        <v>30</v>
      </c>
      <c r="AO245" s="95"/>
      <c r="AP245" s="50">
        <v>7083</v>
      </c>
      <c r="AQ245" s="95"/>
      <c r="AR245" s="50">
        <f t="shared" si="7"/>
        <v>7083</v>
      </c>
      <c r="AS245" s="95"/>
      <c r="AT245" s="50">
        <f t="shared" si="8"/>
        <v>7083</v>
      </c>
      <c r="AU245" s="95"/>
      <c r="AV245" s="50">
        <f t="shared" si="9"/>
        <v>7083</v>
      </c>
    </row>
    <row r="246" spans="1:48" ht="11.25" x14ac:dyDescent="0.25">
      <c r="A246" s="83">
        <v>30</v>
      </c>
      <c r="B246" s="91"/>
      <c r="C246" s="83" t="s">
        <v>208</v>
      </c>
      <c r="D246" s="95"/>
      <c r="E246" s="42">
        <v>606838</v>
      </c>
      <c r="F246" s="95"/>
      <c r="G246" s="39">
        <f>(E246/$AP246)</f>
        <v>135.27374052608113</v>
      </c>
      <c r="H246" s="95"/>
      <c r="I246" s="39">
        <f>IF(G$255,G246/G$255*100,0)</f>
        <v>108.66456980744748</v>
      </c>
      <c r="J246" s="95"/>
      <c r="K246" s="42">
        <v>0</v>
      </c>
      <c r="L246" s="95"/>
      <c r="M246" s="39">
        <f>(K246/$AP246)</f>
        <v>0</v>
      </c>
      <c r="N246" s="95"/>
      <c r="O246" s="39">
        <f>IF(M$255,M246/M$255*100,0)</f>
        <v>0</v>
      </c>
      <c r="P246" s="95"/>
      <c r="Q246" s="42">
        <v>0</v>
      </c>
      <c r="R246" s="95"/>
      <c r="S246" s="39">
        <f>(Q246/$AP246)</f>
        <v>0</v>
      </c>
      <c r="T246" s="95"/>
      <c r="U246" s="39">
        <f>IF(S$255,S246/S$255*100,0)</f>
        <v>0</v>
      </c>
      <c r="V246" s="95"/>
      <c r="W246" s="42">
        <f t="shared" si="3"/>
        <v>606838</v>
      </c>
      <c r="X246" s="95"/>
      <c r="Y246" s="95"/>
      <c r="Z246" s="42">
        <v>0</v>
      </c>
      <c r="AA246" s="95"/>
      <c r="AB246" s="47">
        <f t="shared" si="4"/>
        <v>0</v>
      </c>
      <c r="AC246" s="95"/>
      <c r="AD246" s="42">
        <v>0</v>
      </c>
      <c r="AE246" s="95"/>
      <c r="AF246" s="47">
        <f t="shared" si="5"/>
        <v>0</v>
      </c>
      <c r="AG246" s="95"/>
      <c r="AH246" s="42">
        <v>48911</v>
      </c>
      <c r="AI246" s="95"/>
      <c r="AJ246" s="47">
        <f t="shared" si="6"/>
        <v>8.0599764681842601</v>
      </c>
      <c r="AK246" s="95"/>
      <c r="AL246" s="42">
        <v>74748</v>
      </c>
      <c r="AM246" s="95"/>
      <c r="AN246" s="83">
        <v>31</v>
      </c>
      <c r="AO246" s="95"/>
      <c r="AP246" s="50">
        <v>4486</v>
      </c>
      <c r="AQ246" s="95"/>
      <c r="AR246" s="50">
        <f t="shared" si="7"/>
        <v>4486</v>
      </c>
      <c r="AS246" s="95"/>
      <c r="AT246" s="50">
        <f t="shared" si="8"/>
        <v>0</v>
      </c>
      <c r="AU246" s="95"/>
      <c r="AV246" s="50">
        <f t="shared" si="9"/>
        <v>0</v>
      </c>
    </row>
    <row r="247" spans="1:48" ht="11.25" x14ac:dyDescent="0.25">
      <c r="A247" s="83">
        <v>31</v>
      </c>
      <c r="B247" s="91"/>
      <c r="C247" s="83" t="s">
        <v>241</v>
      </c>
      <c r="D247" s="95"/>
      <c r="E247" s="42">
        <v>4204150</v>
      </c>
      <c r="F247" s="95"/>
      <c r="G247" s="39">
        <f>(E247/$AP247)</f>
        <v>255.21459357736902</v>
      </c>
      <c r="H247" s="95"/>
      <c r="I247" s="39">
        <f>IF(G$255,G247/G$255*100,0)</f>
        <v>205.01232472624946</v>
      </c>
      <c r="J247" s="95"/>
      <c r="K247" s="42">
        <v>27003</v>
      </c>
      <c r="L247" s="95"/>
      <c r="M247" s="39">
        <f>(K247/$AP247)</f>
        <v>1.6392278273538519</v>
      </c>
      <c r="N247" s="95"/>
      <c r="O247" s="39">
        <f>IF(M$255,M247/M$255*100,0)</f>
        <v>7.0801928710944093</v>
      </c>
      <c r="P247" s="95"/>
      <c r="Q247" s="42">
        <v>0</v>
      </c>
      <c r="R247" s="95"/>
      <c r="S247" s="39">
        <f>(Q247/$AP247)</f>
        <v>0</v>
      </c>
      <c r="T247" s="95"/>
      <c r="U247" s="39">
        <f>IF(S$255,S247/S$255*100,0)</f>
        <v>0</v>
      </c>
      <c r="V247" s="95"/>
      <c r="W247" s="42">
        <f>(E247+K247+Q247)</f>
        <v>4231153</v>
      </c>
      <c r="X247" s="95"/>
      <c r="Y247" s="95"/>
      <c r="Z247" s="42">
        <v>0</v>
      </c>
      <c r="AA247" s="95"/>
      <c r="AB247" s="47">
        <f>IF($W247,Z247/$W247*100,0)</f>
        <v>0</v>
      </c>
      <c r="AC247" s="95"/>
      <c r="AD247" s="42">
        <v>0</v>
      </c>
      <c r="AE247" s="95"/>
      <c r="AF247" s="47">
        <f>IF($W247,AD247/$W247*100,0)</f>
        <v>0</v>
      </c>
      <c r="AG247" s="95"/>
      <c r="AH247" s="42">
        <v>0</v>
      </c>
      <c r="AI247" s="95"/>
      <c r="AJ247" s="47">
        <f>IF($W247,AH247/$W247*100,0)</f>
        <v>0</v>
      </c>
      <c r="AK247" s="95"/>
      <c r="AL247" s="42">
        <v>945076</v>
      </c>
      <c r="AM247" s="95"/>
      <c r="AN247" s="83">
        <v>32</v>
      </c>
      <c r="AO247" s="95"/>
      <c r="AP247" s="50">
        <v>16473</v>
      </c>
      <c r="AQ247" s="95"/>
      <c r="AR247" s="50">
        <f>IF(E247,AP247,0)</f>
        <v>16473</v>
      </c>
      <c r="AS247" s="95"/>
      <c r="AT247" s="50">
        <f>IF(K247,AP247,0)</f>
        <v>16473</v>
      </c>
      <c r="AU247" s="95"/>
      <c r="AV247" s="50">
        <f>IF(Q247,AP247,0)</f>
        <v>0</v>
      </c>
    </row>
    <row r="248" spans="1:48" ht="11.25" x14ac:dyDescent="0.25">
      <c r="A248" s="83">
        <v>32</v>
      </c>
      <c r="B248" s="91"/>
      <c r="C248" s="83" t="s">
        <v>242</v>
      </c>
      <c r="D248" s="95"/>
      <c r="E248" s="42">
        <v>0</v>
      </c>
      <c r="F248" s="95"/>
      <c r="G248" s="39">
        <v>0</v>
      </c>
      <c r="H248" s="95"/>
      <c r="I248" s="39">
        <f>IF(G$255,G248/G$255*100,0)</f>
        <v>0</v>
      </c>
      <c r="J248" s="95"/>
      <c r="K248" s="42">
        <v>0</v>
      </c>
      <c r="L248" s="95"/>
      <c r="M248" s="39">
        <v>0</v>
      </c>
      <c r="N248" s="95"/>
      <c r="O248" s="39">
        <f>IF(M$255,M248/M$255*100,0)</f>
        <v>0</v>
      </c>
      <c r="P248" s="95"/>
      <c r="Q248" s="42">
        <v>0</v>
      </c>
      <c r="R248" s="95"/>
      <c r="S248" s="39">
        <v>0</v>
      </c>
      <c r="T248" s="95"/>
      <c r="U248" s="39">
        <f>IF(S$255,S248/S$255*100,0)</f>
        <v>0</v>
      </c>
      <c r="V248" s="95"/>
      <c r="W248" s="42">
        <f>(E248+K248+Q248)</f>
        <v>0</v>
      </c>
      <c r="X248" s="95"/>
      <c r="Y248" s="95"/>
      <c r="Z248" s="42">
        <v>0</v>
      </c>
      <c r="AA248" s="95"/>
      <c r="AB248" s="47">
        <f>IF($W248,Z248/$W248*100,0)</f>
        <v>0</v>
      </c>
      <c r="AC248" s="95"/>
      <c r="AD248" s="42">
        <v>0</v>
      </c>
      <c r="AE248" s="95"/>
      <c r="AF248" s="47">
        <f>IF($W248,AD248/$W248*100,0)</f>
        <v>0</v>
      </c>
      <c r="AG248" s="95"/>
      <c r="AH248" s="42">
        <v>0</v>
      </c>
      <c r="AI248" s="95"/>
      <c r="AJ248" s="47">
        <f>IF($W248,AH248/$W248*100,0)</f>
        <v>0</v>
      </c>
      <c r="AK248" s="95"/>
      <c r="AL248" s="42">
        <v>0</v>
      </c>
      <c r="AM248" s="95"/>
      <c r="AN248" s="83">
        <v>33</v>
      </c>
      <c r="AO248" s="95"/>
      <c r="AP248" s="50">
        <v>0</v>
      </c>
      <c r="AQ248" s="95"/>
      <c r="AR248" s="50">
        <f>IF(E248,AP248,0)</f>
        <v>0</v>
      </c>
      <c r="AS248" s="95"/>
      <c r="AT248" s="50">
        <f>IF(K248,AP248,0)</f>
        <v>0</v>
      </c>
      <c r="AU248" s="95"/>
      <c r="AV248" s="50">
        <f>IF(Q248,AP248,0)</f>
        <v>0</v>
      </c>
    </row>
    <row r="249" spans="1:48" ht="11.25" x14ac:dyDescent="0.25">
      <c r="A249" s="83">
        <v>33</v>
      </c>
      <c r="B249" s="91"/>
      <c r="C249" s="83" t="s">
        <v>243</v>
      </c>
      <c r="D249" s="95"/>
      <c r="E249" s="42">
        <v>2578701</v>
      </c>
      <c r="F249" s="95"/>
      <c r="G249" s="39">
        <f>(E249/$AP249)</f>
        <v>256.40857114447647</v>
      </c>
      <c r="H249" s="95"/>
      <c r="I249" s="39">
        <f>IF(G$255,G249/G$255*100,0)</f>
        <v>205.97143961569438</v>
      </c>
      <c r="J249" s="95"/>
      <c r="K249" s="42">
        <v>82338</v>
      </c>
      <c r="L249" s="95"/>
      <c r="M249" s="39">
        <f>(K249/$AP249)</f>
        <v>8.1871333399622159</v>
      </c>
      <c r="N249" s="95"/>
      <c r="O249" s="39">
        <f>IF(M$255,M249/M$255*100,0)</f>
        <v>35.362066297930724</v>
      </c>
      <c r="P249" s="95"/>
      <c r="Q249" s="42">
        <v>0</v>
      </c>
      <c r="R249" s="95"/>
      <c r="S249" s="39">
        <f>(Q249/$AP249)</f>
        <v>0</v>
      </c>
      <c r="T249" s="95"/>
      <c r="U249" s="39">
        <f>IF(S$255,S249/S$255*100,0)</f>
        <v>0</v>
      </c>
      <c r="V249" s="95"/>
      <c r="W249" s="42">
        <f>(E249+K249+Q249)</f>
        <v>2661039</v>
      </c>
      <c r="X249" s="95"/>
      <c r="Y249" s="95"/>
      <c r="Z249" s="42">
        <v>0</v>
      </c>
      <c r="AA249" s="95"/>
      <c r="AB249" s="47">
        <f>IF($W249,Z249/$W249*100,0)</f>
        <v>0</v>
      </c>
      <c r="AC249" s="95"/>
      <c r="AD249" s="42">
        <v>4500</v>
      </c>
      <c r="AE249" s="95"/>
      <c r="AF249" s="47">
        <f>IF($W249,AD249/$W249*100,0)</f>
        <v>0.16910687892962112</v>
      </c>
      <c r="AG249" s="95"/>
      <c r="AH249" s="42">
        <v>0</v>
      </c>
      <c r="AI249" s="95"/>
      <c r="AJ249" s="47">
        <f>IF($W249,AH249/$W249*100,0)</f>
        <v>0</v>
      </c>
      <c r="AK249" s="95"/>
      <c r="AL249" s="42">
        <v>1075663</v>
      </c>
      <c r="AM249" s="95"/>
      <c r="AN249" s="83">
        <v>34</v>
      </c>
      <c r="AO249" s="95"/>
      <c r="AP249" s="50">
        <v>10057</v>
      </c>
      <c r="AQ249" s="95"/>
      <c r="AR249" s="50">
        <f>IF(E249,AP249,0)</f>
        <v>10057</v>
      </c>
      <c r="AS249" s="95"/>
      <c r="AT249" s="50">
        <f>IF(K249,AP249,0)</f>
        <v>10057</v>
      </c>
      <c r="AU249" s="95"/>
      <c r="AV249" s="50">
        <f>IF(Q249,AP249,0)</f>
        <v>0</v>
      </c>
    </row>
    <row r="250" spans="1:48" ht="11.25" x14ac:dyDescent="0.25">
      <c r="A250" s="83">
        <v>34</v>
      </c>
      <c r="B250" s="91"/>
      <c r="C250" s="83" t="s">
        <v>244</v>
      </c>
      <c r="D250" s="95"/>
      <c r="E250" s="42">
        <v>98501</v>
      </c>
      <c r="F250" s="95"/>
      <c r="G250" s="39">
        <f>(E250/$AP250)</f>
        <v>28.852079671939073</v>
      </c>
      <c r="H250" s="95"/>
      <c r="I250" s="39">
        <f>IF(G$255,G250/G$255*100,0)</f>
        <v>23.17669943485436</v>
      </c>
      <c r="J250" s="95"/>
      <c r="K250" s="42">
        <v>2795</v>
      </c>
      <c r="L250" s="95"/>
      <c r="M250" s="39">
        <f>(K250/$AP250)</f>
        <v>0.81868775629759816</v>
      </c>
      <c r="N250" s="95"/>
      <c r="O250" s="39">
        <f>IF(M$255,M250/M$255*100,0)</f>
        <v>3.536096153972426</v>
      </c>
      <c r="P250" s="95"/>
      <c r="Q250" s="42">
        <v>10988</v>
      </c>
      <c r="R250" s="95"/>
      <c r="S250" s="39">
        <f>(Q250/$AP250)</f>
        <v>3.2185120093731694</v>
      </c>
      <c r="T250" s="95"/>
      <c r="U250" s="39">
        <f>IF(S$255,S250/S$255*100,0)</f>
        <v>51.767703177308313</v>
      </c>
      <c r="V250" s="95"/>
      <c r="W250" s="42">
        <f>(E250+K250+Q250)</f>
        <v>112284</v>
      </c>
      <c r="X250" s="95"/>
      <c r="Y250" s="95"/>
      <c r="Z250" s="42">
        <v>4500</v>
      </c>
      <c r="AA250" s="95"/>
      <c r="AB250" s="47">
        <f>IF($W250,Z250/$W250*100,0)</f>
        <v>4.0076947739660147</v>
      </c>
      <c r="AC250" s="95"/>
      <c r="AD250" s="42">
        <v>0</v>
      </c>
      <c r="AE250" s="95"/>
      <c r="AF250" s="47">
        <f>IF($W250,AD250/$W250*100,0)</f>
        <v>0</v>
      </c>
      <c r="AG250" s="95"/>
      <c r="AH250" s="42">
        <v>0</v>
      </c>
      <c r="AI250" s="95"/>
      <c r="AJ250" s="47">
        <f>IF($W250,AH250/$W250*100,0)</f>
        <v>0</v>
      </c>
      <c r="AK250" s="95"/>
      <c r="AL250" s="42">
        <v>0</v>
      </c>
      <c r="AM250" s="95"/>
      <c r="AN250" s="83">
        <v>35</v>
      </c>
      <c r="AO250" s="95"/>
      <c r="AP250" s="50">
        <v>3414</v>
      </c>
      <c r="AQ250" s="95"/>
      <c r="AR250" s="50">
        <f>IF(E250,AP250,0)</f>
        <v>3414</v>
      </c>
      <c r="AS250" s="95"/>
      <c r="AT250" s="50">
        <f>IF(K250,AP250,0)</f>
        <v>3414</v>
      </c>
      <c r="AU250" s="95"/>
      <c r="AV250" s="50">
        <f>IF(Q250,AP250,0)</f>
        <v>3414</v>
      </c>
    </row>
    <row r="251" spans="1:48" ht="11.25" x14ac:dyDescent="0.25">
      <c r="A251" s="83">
        <v>35</v>
      </c>
      <c r="B251" s="91"/>
      <c r="C251" s="83" t="s">
        <v>212</v>
      </c>
      <c r="D251" s="95"/>
      <c r="E251" s="42">
        <v>192396</v>
      </c>
      <c r="F251" s="95"/>
      <c r="G251" s="39">
        <f>(E251/$AP251)</f>
        <v>64.757993941433867</v>
      </c>
      <c r="H251" s="95"/>
      <c r="I251" s="39">
        <f>IF(G$255,G251/G$255*100,0)</f>
        <v>52.019701132478623</v>
      </c>
      <c r="J251" s="95"/>
      <c r="K251" s="42">
        <v>49516</v>
      </c>
      <c r="L251" s="95"/>
      <c r="M251" s="39">
        <f>(K251/$AP251)</f>
        <v>16.666442275328173</v>
      </c>
      <c r="N251" s="95"/>
      <c r="O251" s="39">
        <f>IF(M$255,M251/M$255*100,0)</f>
        <v>71.986104564104977</v>
      </c>
      <c r="P251" s="95"/>
      <c r="Q251" s="42">
        <v>14348</v>
      </c>
      <c r="R251" s="95"/>
      <c r="S251" s="39">
        <f>(Q251/$AP251)</f>
        <v>4.8293503870750589</v>
      </c>
      <c r="T251" s="95"/>
      <c r="U251" s="39">
        <f>IF(S$255,S251/S$255*100,0)</f>
        <v>77.677006221894132</v>
      </c>
      <c r="V251" s="95"/>
      <c r="W251" s="42">
        <f>(E251+K251+Q251)</f>
        <v>256260</v>
      </c>
      <c r="X251" s="95"/>
      <c r="Y251" s="95"/>
      <c r="Z251" s="42">
        <v>7427</v>
      </c>
      <c r="AA251" s="95"/>
      <c r="AB251" s="47">
        <f>IF($W251,Z251/$W251*100,0)</f>
        <v>2.8982283618200269</v>
      </c>
      <c r="AC251" s="95"/>
      <c r="AD251" s="42">
        <v>0</v>
      </c>
      <c r="AE251" s="95"/>
      <c r="AF251" s="47">
        <f>IF($W251,AD251/$W251*100,0)</f>
        <v>0</v>
      </c>
      <c r="AG251" s="95"/>
      <c r="AH251" s="42">
        <v>0</v>
      </c>
      <c r="AI251" s="95"/>
      <c r="AJ251" s="47">
        <f>IF($W251,AH251/$W251*100,0)</f>
        <v>0</v>
      </c>
      <c r="AK251" s="95"/>
      <c r="AL251" s="42">
        <v>89335</v>
      </c>
      <c r="AM251" s="95"/>
      <c r="AN251" s="83">
        <v>36</v>
      </c>
      <c r="AO251" s="95"/>
      <c r="AP251" s="50">
        <v>2971</v>
      </c>
      <c r="AQ251" s="95"/>
      <c r="AR251" s="50">
        <f>IF(E251,AP251,0)</f>
        <v>2971</v>
      </c>
      <c r="AS251" s="95"/>
      <c r="AT251" s="50">
        <f>IF(K251,AP251,0)</f>
        <v>2971</v>
      </c>
      <c r="AU251" s="95"/>
      <c r="AV251" s="50">
        <f>IF(Q251,AP251,0)</f>
        <v>2971</v>
      </c>
    </row>
    <row r="252" spans="1:48" ht="11.25" x14ac:dyDescent="0.25">
      <c r="A252" s="83">
        <v>36</v>
      </c>
      <c r="B252" s="91"/>
      <c r="C252" s="83" t="s">
        <v>245</v>
      </c>
      <c r="D252" s="95"/>
      <c r="E252" s="42">
        <v>309913</v>
      </c>
      <c r="F252" s="95"/>
      <c r="G252" s="39">
        <f>(E252/$AP252)</f>
        <v>53.368865162734629</v>
      </c>
      <c r="H252" s="95"/>
      <c r="I252" s="39">
        <f>IF(G$255,G252/G$255*100,0)</f>
        <v>42.870883524523435</v>
      </c>
      <c r="J252" s="95"/>
      <c r="K252" s="42">
        <v>0</v>
      </c>
      <c r="L252" s="95"/>
      <c r="M252" s="39">
        <f>(K252/$AP252)</f>
        <v>0</v>
      </c>
      <c r="N252" s="95"/>
      <c r="O252" s="39">
        <f>IF(M$255,M252/M$255*100,0)</f>
        <v>0</v>
      </c>
      <c r="P252" s="95"/>
      <c r="Q252" s="42">
        <v>0</v>
      </c>
      <c r="R252" s="95"/>
      <c r="S252" s="39">
        <f>(Q252/$AP252)</f>
        <v>0</v>
      </c>
      <c r="T252" s="95"/>
      <c r="U252" s="39">
        <f>IF(S$255,S252/S$255*100,0)</f>
        <v>0</v>
      </c>
      <c r="V252" s="95"/>
      <c r="W252" s="42">
        <f>(E252+K252+Q252)</f>
        <v>309913</v>
      </c>
      <c r="X252" s="95"/>
      <c r="Y252" s="95"/>
      <c r="Z252" s="42">
        <v>0</v>
      </c>
      <c r="AA252" s="95"/>
      <c r="AB252" s="47">
        <f>IF($W252,Z252/$W252*100,0)</f>
        <v>0</v>
      </c>
      <c r="AC252" s="95"/>
      <c r="AD252" s="42">
        <v>0</v>
      </c>
      <c r="AE252" s="95"/>
      <c r="AF252" s="47">
        <f>IF($W252,AD252/$W252*100,0)</f>
        <v>0</v>
      </c>
      <c r="AG252" s="95"/>
      <c r="AH252" s="42">
        <v>0</v>
      </c>
      <c r="AI252" s="95"/>
      <c r="AJ252" s="47">
        <f>IF($W252,AH252/$W252*100,0)</f>
        <v>0</v>
      </c>
      <c r="AK252" s="95"/>
      <c r="AL252" s="42">
        <v>113124</v>
      </c>
      <c r="AM252" s="95"/>
      <c r="AN252" s="83">
        <v>37</v>
      </c>
      <c r="AO252" s="95"/>
      <c r="AP252" s="50">
        <v>5807</v>
      </c>
      <c r="AQ252" s="95"/>
      <c r="AR252" s="50">
        <f>IF(E252,AP252,0)</f>
        <v>5807</v>
      </c>
      <c r="AS252" s="95"/>
      <c r="AT252" s="50">
        <f>IF(K252,AP252,0)</f>
        <v>0</v>
      </c>
      <c r="AU252" s="95"/>
      <c r="AV252" s="50">
        <f>IF(Q252,AP252,0)</f>
        <v>0</v>
      </c>
    </row>
    <row r="253" spans="1:48" ht="11.25" x14ac:dyDescent="0.25">
      <c r="A253" s="97">
        <v>37</v>
      </c>
      <c r="B253" s="91"/>
      <c r="C253" s="83" t="s">
        <v>246</v>
      </c>
      <c r="D253" s="95"/>
      <c r="E253" s="43">
        <v>1477788</v>
      </c>
      <c r="F253" s="95"/>
      <c r="G253" s="39">
        <f>(E253/$AP253)</f>
        <v>178.80072595281305</v>
      </c>
      <c r="H253" s="95"/>
      <c r="I253" s="39">
        <f>IF(G$255,G253/G$255*100,0)</f>
        <v>143.62953143278921</v>
      </c>
      <c r="J253" s="95"/>
      <c r="K253" s="43">
        <v>562702</v>
      </c>
      <c r="L253" s="95"/>
      <c r="M253" s="39">
        <f>(K253/$AP253)</f>
        <v>68.082516636418632</v>
      </c>
      <c r="N253" s="95"/>
      <c r="O253" s="39">
        <f>IF(M$255,M253/M$255*100,0)</f>
        <v>294.06366881501378</v>
      </c>
      <c r="P253" s="95"/>
      <c r="Q253" s="43">
        <v>0</v>
      </c>
      <c r="R253" s="95"/>
      <c r="S253" s="39">
        <f>(Q253/$AP253)</f>
        <v>0</v>
      </c>
      <c r="T253" s="95"/>
      <c r="U253" s="39">
        <f>IF(S$255,S253/S$255*100,0)</f>
        <v>0</v>
      </c>
      <c r="V253" s="95"/>
      <c r="W253" s="43">
        <f t="shared" si="3"/>
        <v>2040490</v>
      </c>
      <c r="X253" s="95"/>
      <c r="Y253" s="95"/>
      <c r="Z253" s="43">
        <v>4500</v>
      </c>
      <c r="AA253" s="95"/>
      <c r="AB253" s="47">
        <f t="shared" si="4"/>
        <v>0.22053526358864783</v>
      </c>
      <c r="AC253" s="95"/>
      <c r="AD253" s="43">
        <v>237958</v>
      </c>
      <c r="AE253" s="95"/>
      <c r="AF253" s="47">
        <f t="shared" si="5"/>
        <v>11.66180672289499</v>
      </c>
      <c r="AG253" s="95"/>
      <c r="AH253" s="43">
        <v>1208893</v>
      </c>
      <c r="AI253" s="95"/>
      <c r="AJ253" s="47">
        <f t="shared" si="6"/>
        <v>59.245230312326946</v>
      </c>
      <c r="AK253" s="95"/>
      <c r="AL253" s="43">
        <v>775758</v>
      </c>
      <c r="AM253" s="95"/>
      <c r="AN253" s="97">
        <v>38</v>
      </c>
      <c r="AO253" s="95"/>
      <c r="AP253" s="53">
        <v>8265</v>
      </c>
      <c r="AQ253" s="95"/>
      <c r="AR253" s="53">
        <f t="shared" si="7"/>
        <v>8265</v>
      </c>
      <c r="AS253" s="95"/>
      <c r="AT253" s="53">
        <f t="shared" si="8"/>
        <v>8265</v>
      </c>
      <c r="AU253" s="95"/>
      <c r="AV253" s="53">
        <f t="shared" si="9"/>
        <v>0</v>
      </c>
    </row>
    <row r="254" spans="1:48" ht="8.85" customHeight="1" x14ac:dyDescent="0.25">
      <c r="A254" s="95"/>
      <c r="B254" s="95"/>
      <c r="D254" s="95"/>
      <c r="E254" s="95"/>
      <c r="F254" s="95"/>
      <c r="G254" s="95"/>
      <c r="H254" s="95"/>
      <c r="I254" s="95"/>
      <c r="J254" s="95"/>
      <c r="K254" s="95"/>
      <c r="L254" s="95"/>
      <c r="M254" s="95"/>
      <c r="N254" s="95"/>
      <c r="O254" s="95"/>
      <c r="P254" s="95"/>
      <c r="Q254" s="95"/>
      <c r="R254" s="95"/>
      <c r="S254" s="95"/>
      <c r="T254" s="95"/>
      <c r="U254" s="95"/>
      <c r="V254" s="95"/>
      <c r="X254" s="95"/>
      <c r="Y254" s="95"/>
      <c r="Z254" s="95"/>
      <c r="AA254" s="95"/>
      <c r="AB254" s="95"/>
      <c r="AC254" s="95"/>
      <c r="AD254" s="95"/>
      <c r="AE254" s="95"/>
      <c r="AF254" s="95"/>
      <c r="AG254" s="95"/>
      <c r="AH254" s="95"/>
      <c r="AI254" s="95"/>
      <c r="AJ254" s="95"/>
      <c r="AK254" s="95"/>
      <c r="AL254" s="95"/>
      <c r="AM254" s="95"/>
      <c r="AN254" s="95"/>
      <c r="AO254" s="95"/>
      <c r="AP254" s="50"/>
      <c r="AQ254" s="95"/>
      <c r="AR254" s="50"/>
      <c r="AS254" s="95"/>
      <c r="AT254" s="50"/>
      <c r="AU254" s="95"/>
      <c r="AV254" s="50"/>
    </row>
    <row r="255" spans="1:48" ht="8.85" customHeight="1" x14ac:dyDescent="0.25">
      <c r="A255" s="97">
        <f>A253</f>
        <v>37</v>
      </c>
      <c r="B255" s="95"/>
      <c r="C255" s="91" t="s">
        <v>65</v>
      </c>
      <c r="D255" s="95"/>
      <c r="E255" s="45">
        <f>SUM(E217:E253)</f>
        <v>43395201</v>
      </c>
      <c r="F255" s="95"/>
      <c r="G255" s="46">
        <f>IF(AR255=0,0,IF(ISNONTEXT(H$255),E255/$AP255,E255/AR255))</f>
        <v>124.48743943475304</v>
      </c>
      <c r="H255" s="95"/>
      <c r="I255" s="47">
        <f>IF(G$255,G255/G$255*100,0)</f>
        <v>100</v>
      </c>
      <c r="J255" s="95"/>
      <c r="K255" s="45">
        <f>SUM(K217:K253)</f>
        <v>2374292</v>
      </c>
      <c r="L255" s="95"/>
      <c r="M255" s="46">
        <f>IF(AT255=0,0,IF(ISNONTEXT(N$255),K255/$AP255,K255/AT255))</f>
        <v>23.152304706926309</v>
      </c>
      <c r="N255" s="95" t="s">
        <v>357</v>
      </c>
      <c r="O255" s="47">
        <f>IF(M$255,M255/M$255*100,0)</f>
        <v>100</v>
      </c>
      <c r="P255" s="95"/>
      <c r="Q255" s="45">
        <f>SUM(Q217:Q253)</f>
        <v>1010062</v>
      </c>
      <c r="R255" s="95"/>
      <c r="S255" s="46">
        <f>IF(AV255=0,0,IF(ISNONTEXT(T$255),Q255/$AP255,Q255/AV255))</f>
        <v>6.2172200268370448</v>
      </c>
      <c r="T255" s="95" t="s">
        <v>357</v>
      </c>
      <c r="U255" s="47">
        <f>IF(S$255,S255/S$255*100,0)</f>
        <v>100</v>
      </c>
      <c r="V255" s="95"/>
      <c r="W255" s="45">
        <f>SUM(W217:W253)</f>
        <v>46779555</v>
      </c>
      <c r="X255" s="95"/>
      <c r="Y255" s="95"/>
      <c r="Z255" s="45">
        <f>SUM(Z217:Z253)</f>
        <v>246431</v>
      </c>
      <c r="AA255" s="95"/>
      <c r="AB255" s="47">
        <f>IF($W255,Z255/$W255*100,0)</f>
        <v>0.5267920996683273</v>
      </c>
      <c r="AC255" s="95"/>
      <c r="AD255" s="45">
        <f>SUM(AD217:AD253)</f>
        <v>1047492</v>
      </c>
      <c r="AE255" s="95"/>
      <c r="AF255" s="47">
        <f>IF($W255,AD255/$W255*100,0)</f>
        <v>2.239208987772543</v>
      </c>
      <c r="AG255" s="95"/>
      <c r="AH255" s="45">
        <f>SUM(AH217:AH253)</f>
        <v>3570119</v>
      </c>
      <c r="AI255" s="95"/>
      <c r="AJ255" s="47">
        <f>IF($W255,AH255/$W255*100,0)</f>
        <v>7.631793419155013</v>
      </c>
      <c r="AK255" s="95"/>
      <c r="AL255" s="45">
        <f>SUM(AL217:AL253)</f>
        <v>15375253</v>
      </c>
      <c r="AM255" s="95"/>
      <c r="AN255" s="97">
        <f>AN253</f>
        <v>38</v>
      </c>
      <c r="AO255" s="95"/>
      <c r="AP255" s="53">
        <f>SUM(AP217:AP253)</f>
        <v>348591</v>
      </c>
      <c r="AQ255" s="95"/>
      <c r="AR255" s="53">
        <f>SUM(AR217:AR253)</f>
        <v>333580</v>
      </c>
      <c r="AS255" s="95"/>
      <c r="AT255" s="53">
        <f>SUM(AT217:AT253)</f>
        <v>102551</v>
      </c>
      <c r="AU255" s="95"/>
      <c r="AV255" s="53">
        <f>SUM(AV217:AV253)</f>
        <v>162462</v>
      </c>
    </row>
    <row r="256" spans="1:48" ht="8.85" customHeight="1" x14ac:dyDescent="0.25">
      <c r="A256" s="95"/>
      <c r="B256" s="95"/>
      <c r="D256" s="95"/>
      <c r="E256" s="95"/>
      <c r="F256" s="95"/>
      <c r="G256" s="95"/>
      <c r="H256" s="95"/>
      <c r="I256" s="95"/>
      <c r="J256" s="95"/>
      <c r="K256" s="95"/>
      <c r="L256" s="95"/>
      <c r="M256" s="95"/>
      <c r="N256" s="95"/>
      <c r="O256" s="95"/>
      <c r="P256" s="95"/>
      <c r="Q256" s="95"/>
      <c r="R256" s="95"/>
      <c r="S256" s="95"/>
      <c r="T256" s="95"/>
      <c r="U256" s="95"/>
      <c r="V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row>
    <row r="257" spans="1:48" ht="12" thickBot="1" x14ac:dyDescent="0.3">
      <c r="A257" s="108">
        <f>(A53+A195+A255)</f>
        <v>170</v>
      </c>
      <c r="B257" s="95"/>
      <c r="C257" s="91" t="s">
        <v>247</v>
      </c>
      <c r="D257" s="95"/>
      <c r="E257" s="51">
        <f>(E53+E195+E255)</f>
        <v>730510913</v>
      </c>
      <c r="F257" s="95"/>
      <c r="G257" s="46">
        <f>(E257/$AP257)</f>
        <v>84.253115992375001</v>
      </c>
      <c r="H257" s="95"/>
      <c r="I257" s="47"/>
      <c r="J257" s="95"/>
      <c r="K257" s="51">
        <f>(K53+K195+K255)</f>
        <v>85850590</v>
      </c>
      <c r="L257" s="95"/>
      <c r="M257" s="46">
        <f>(K257/$AP257)</f>
        <v>9.9015354713582902</v>
      </c>
      <c r="N257" s="95"/>
      <c r="O257" s="47"/>
      <c r="P257" s="95"/>
      <c r="Q257" s="51">
        <f>(Q53+Q195+Q255)</f>
        <v>309302695</v>
      </c>
      <c r="R257" s="95"/>
      <c r="S257" s="46">
        <f>(Q257/$AP257)</f>
        <v>35.673273834567873</v>
      </c>
      <c r="T257" s="95"/>
      <c r="U257" s="47"/>
      <c r="V257" s="95"/>
      <c r="W257" s="51">
        <f>(W53+W195+W255)</f>
        <v>1125664198</v>
      </c>
      <c r="X257" s="95"/>
      <c r="Y257" s="95"/>
      <c r="Z257" s="51">
        <f>(Z53+Z195+Z255)</f>
        <v>20855240</v>
      </c>
      <c r="AA257" s="95"/>
      <c r="AB257" s="47">
        <f>IF($W257,Z257/$W257*100,0)</f>
        <v>1.8527052772091452</v>
      </c>
      <c r="AC257" s="95"/>
      <c r="AD257" s="51">
        <f>(AD53+AD195+AD255)</f>
        <v>8132351</v>
      </c>
      <c r="AE257" s="95"/>
      <c r="AF257" s="47">
        <f>IF($W257,AD257/$W257*100,0)</f>
        <v>0.72244911177320759</v>
      </c>
      <c r="AG257" s="95"/>
      <c r="AH257" s="51">
        <f>(AH53+AH195+AH255)</f>
        <v>8378361</v>
      </c>
      <c r="AI257" s="95"/>
      <c r="AJ257" s="47">
        <f>IF($W257,AH257/$W257*100,0)</f>
        <v>0.74430376438071633</v>
      </c>
      <c r="AK257" s="95"/>
      <c r="AL257" s="51">
        <f>(AL53+AL195+AL255)</f>
        <v>206621355</v>
      </c>
      <c r="AM257" s="95"/>
      <c r="AN257" s="108">
        <f>(AN53+AN195+AN255)</f>
        <v>171</v>
      </c>
      <c r="AO257" s="95"/>
      <c r="AP257" s="55">
        <f>(AP53+AP195+AP255)</f>
        <v>8670432</v>
      </c>
      <c r="AQ257" s="95"/>
      <c r="AR257" s="55">
        <f>(AR53+AR195+AR255)</f>
        <v>8613989</v>
      </c>
      <c r="AS257" s="95"/>
      <c r="AT257" s="55">
        <f>(AT53+AT195+AT255)</f>
        <v>6416322</v>
      </c>
      <c r="AU257" s="95"/>
      <c r="AV257" s="55">
        <f>(AV53+AV195+AV255)</f>
        <v>8472367</v>
      </c>
    </row>
    <row r="258" spans="1:48" ht="8.85" customHeight="1" thickTop="1" x14ac:dyDescent="0.25">
      <c r="A258" s="95"/>
      <c r="B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row>
    <row r="259" spans="1:48" ht="8.85" customHeight="1" x14ac:dyDescent="0.25">
      <c r="A259" s="95"/>
      <c r="B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row>
    <row r="260" spans="1:48" ht="10.5" customHeight="1" x14ac:dyDescent="0.25">
      <c r="A260" s="95"/>
      <c r="B260" s="95"/>
      <c r="C260" s="83" t="s">
        <v>248</v>
      </c>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row>
    <row r="261" spans="1:48" ht="6.6" customHeight="1" x14ac:dyDescent="0.25">
      <c r="A261" s="95"/>
      <c r="B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row>
    <row r="262" spans="1:48" ht="8.85" customHeight="1" x14ac:dyDescent="0.25">
      <c r="A262" s="95"/>
      <c r="B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row>
    <row r="263" spans="1:48" ht="8.85" customHeight="1" x14ac:dyDescent="0.25">
      <c r="A263" s="95"/>
      <c r="B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row>
    <row r="264" spans="1:48" ht="8.85" customHeight="1" x14ac:dyDescent="0.25">
      <c r="A264" s="95"/>
      <c r="B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row>
    <row r="265" spans="1:48" ht="8.85" customHeight="1" x14ac:dyDescent="0.25">
      <c r="A265" s="95"/>
      <c r="B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row>
    <row r="266" spans="1:48" ht="8.85" customHeight="1" x14ac:dyDescent="0.25">
      <c r="A266" s="95"/>
      <c r="B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row>
    <row r="267" spans="1:48" ht="8.85" customHeight="1" x14ac:dyDescent="0.25">
      <c r="A267" s="95"/>
      <c r="B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row>
    <row r="268" spans="1:48" ht="8.85" hidden="1" customHeight="1" x14ac:dyDescent="0.25">
      <c r="A268" s="95"/>
      <c r="B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row>
    <row r="269" spans="1:48" ht="8.85" hidden="1" customHeight="1" x14ac:dyDescent="0.25">
      <c r="A269" s="95"/>
      <c r="B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row>
    <row r="270" spans="1:48" ht="8.85" customHeight="1" x14ac:dyDescent="0.25">
      <c r="A270" s="95"/>
      <c r="B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row>
    <row r="271" spans="1:48" ht="8.85" customHeight="1" x14ac:dyDescent="0.25">
      <c r="A271" s="95"/>
      <c r="B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row>
    <row r="272" spans="1:48" ht="9.75" customHeight="1" x14ac:dyDescent="0.25">
      <c r="A272" s="247"/>
      <c r="B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237"/>
      <c r="AP272" s="95"/>
      <c r="AQ272" s="95"/>
      <c r="AR272" s="95"/>
      <c r="AS272" s="95"/>
      <c r="AT272" s="95"/>
      <c r="AU272" s="95"/>
      <c r="AV272" s="95"/>
    </row>
  </sheetData>
  <printOptions gridLinesSet="0"/>
  <pageMargins left="3.75" right="0.25" top="0.5" bottom="0.25" header="0" footer="0"/>
  <pageSetup paperSize="17" pageOrder="overThenDown" orientation="landscape" r:id="rId1"/>
  <headerFooter alignWithMargins="0"/>
  <rowBreaks count="3" manualBreakCount="3">
    <brk id="68" max="40" man="1"/>
    <brk id="135" max="40" man="1"/>
    <brk id="203" max="40" man="1"/>
  </rowBreaks>
  <colBreaks count="1" manualBreakCount="1">
    <brk id="24" max="30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E73E3-F7E6-4C1D-8300-C05DA9DCFF0C}">
  <sheetPr transitionEvaluation="1"/>
  <dimension ref="A1:AV523"/>
  <sheetViews>
    <sheetView showGridLines="0" zoomScale="120" zoomScaleNormal="120" workbookViewId="0">
      <pane xSplit="3" ySplit="13" topLeftCell="D14" activePane="bottomRight" state="frozen"/>
      <selection pane="topRight"/>
      <selection pane="bottomLeft"/>
      <selection pane="bottomRight"/>
    </sheetView>
  </sheetViews>
  <sheetFormatPr defaultColWidth="12.7109375" defaultRowHeight="9.75" customHeight="1" x14ac:dyDescent="0.25"/>
  <cols>
    <col min="1" max="1" width="5" style="83" customWidth="1"/>
    <col min="2" max="2" width="1.5703125" style="83" customWidth="1"/>
    <col min="3" max="3" width="11.7109375" style="83" customWidth="1"/>
    <col min="4" max="4" width="1.5703125" style="83" customWidth="1"/>
    <col min="5" max="5" width="14.42578125" style="83" customWidth="1"/>
    <col min="6" max="6" width="1.5703125" style="83" customWidth="1"/>
    <col min="7" max="7" width="12.7109375" style="83" customWidth="1"/>
    <col min="8" max="8" width="1.5703125" style="83" customWidth="1"/>
    <col min="9" max="9" width="12.7109375" style="83" customWidth="1"/>
    <col min="10" max="10" width="1.5703125" style="83" customWidth="1"/>
    <col min="11" max="11" width="14.42578125" style="83" customWidth="1"/>
    <col min="12" max="12" width="1.5703125" style="83" customWidth="1"/>
    <col min="13" max="13" width="12.7109375" style="83" customWidth="1"/>
    <col min="14" max="14" width="1.5703125" style="83" customWidth="1"/>
    <col min="15" max="15" width="12.7109375" style="83" customWidth="1"/>
    <col min="16" max="16" width="1.5703125" style="83" customWidth="1"/>
    <col min="17" max="17" width="14.42578125" style="83" customWidth="1"/>
    <col min="18" max="18" width="1.5703125" style="83" customWidth="1"/>
    <col min="19" max="19" width="12.7109375" style="83" customWidth="1"/>
    <col min="20" max="20" width="1.5703125" style="83" customWidth="1"/>
    <col min="21" max="21" width="12.7109375" style="83" customWidth="1"/>
    <col min="22" max="22" width="1.5703125" style="83" customWidth="1"/>
    <col min="23" max="23" width="16.140625" style="83" customWidth="1"/>
    <col min="24" max="25" width="1.5703125" style="83" customWidth="1"/>
    <col min="26" max="26" width="13.28515625" style="83" customWidth="1"/>
    <col min="27" max="27" width="1.5703125" style="83" customWidth="1"/>
    <col min="28" max="28" width="12.7109375" style="83" customWidth="1"/>
    <col min="29" max="29" width="2.42578125" style="83" customWidth="1"/>
    <col min="30" max="30" width="11.5703125" style="83" customWidth="1"/>
    <col min="31" max="31" width="1.5703125" style="83" customWidth="1"/>
    <col min="32" max="32" width="12.7109375" style="83" customWidth="1"/>
    <col min="33" max="33" width="2.42578125" style="83" customWidth="1"/>
    <col min="34" max="34" width="13.28515625" style="83" customWidth="1"/>
    <col min="35" max="35" width="1.5703125" style="83" customWidth="1"/>
    <col min="36" max="36" width="12.7109375" style="83" customWidth="1"/>
    <col min="37" max="37" width="2.42578125" style="83" customWidth="1"/>
    <col min="38" max="38" width="15.140625" style="83" customWidth="1"/>
    <col min="39" max="39" width="2.42578125" style="83" customWidth="1"/>
    <col min="40" max="40" width="9.28515625" style="83" customWidth="1"/>
    <col min="41" max="41" width="4" style="83" bestFit="1" customWidth="1"/>
    <col min="42" max="42" width="8.42578125" style="83" hidden="1" customWidth="1"/>
    <col min="43" max="43" width="1.5703125" style="83" hidden="1" customWidth="1"/>
    <col min="44" max="44" width="12.7109375" style="83" hidden="1" customWidth="1"/>
    <col min="45" max="45" width="1.5703125" style="83" hidden="1" customWidth="1"/>
    <col min="46" max="46" width="12.7109375" style="83" hidden="1" customWidth="1"/>
    <col min="47" max="47" width="1.5703125" style="83" hidden="1" customWidth="1"/>
    <col min="48" max="48" width="12.7109375" style="83" hidden="1" customWidth="1"/>
    <col min="49" max="256" width="12.7109375" style="83"/>
    <col min="257" max="257" width="5" style="83" customWidth="1"/>
    <col min="258" max="258" width="1.5703125" style="83" customWidth="1"/>
    <col min="259" max="259" width="19.5703125" style="83" customWidth="1"/>
    <col min="260" max="260" width="1.5703125" style="83" customWidth="1"/>
    <col min="261" max="261" width="14.42578125" style="83" customWidth="1"/>
    <col min="262" max="262" width="1.5703125" style="83" customWidth="1"/>
    <col min="263" max="263" width="12.7109375" style="83"/>
    <col min="264" max="264" width="1.5703125" style="83" customWidth="1"/>
    <col min="265" max="265" width="12.7109375" style="83"/>
    <col min="266" max="266" width="1.5703125" style="83" customWidth="1"/>
    <col min="267" max="267" width="14.42578125" style="83" customWidth="1"/>
    <col min="268" max="268" width="1.5703125" style="83" customWidth="1"/>
    <col min="269" max="269" width="12.7109375" style="83"/>
    <col min="270" max="270" width="1.5703125" style="83" customWidth="1"/>
    <col min="271" max="271" width="12.7109375" style="83"/>
    <col min="272" max="272" width="1.5703125" style="83" customWidth="1"/>
    <col min="273" max="273" width="14.42578125" style="83" customWidth="1"/>
    <col min="274" max="274" width="1.5703125" style="83" customWidth="1"/>
    <col min="275" max="275" width="12.7109375" style="83"/>
    <col min="276" max="276" width="1.5703125" style="83" customWidth="1"/>
    <col min="277" max="277" width="12.7109375" style="83"/>
    <col min="278" max="278" width="1.5703125" style="83" customWidth="1"/>
    <col min="279" max="279" width="16.140625" style="83" customWidth="1"/>
    <col min="280" max="281" width="1.5703125" style="83" customWidth="1"/>
    <col min="282" max="282" width="13.28515625" style="83" customWidth="1"/>
    <col min="283" max="283" width="1.5703125" style="83" customWidth="1"/>
    <col min="284" max="284" width="12.7109375" style="83"/>
    <col min="285" max="285" width="2.42578125" style="83" customWidth="1"/>
    <col min="286" max="286" width="11.5703125" style="83" customWidth="1"/>
    <col min="287" max="287" width="1.5703125" style="83" customWidth="1"/>
    <col min="288" max="288" width="12.7109375" style="83"/>
    <col min="289" max="289" width="2.42578125" style="83" customWidth="1"/>
    <col min="290" max="290" width="13.28515625" style="83" customWidth="1"/>
    <col min="291" max="291" width="1.5703125" style="83" customWidth="1"/>
    <col min="292" max="292" width="12.7109375" style="83"/>
    <col min="293" max="293" width="2.42578125" style="83" customWidth="1"/>
    <col min="294" max="294" width="15.140625" style="83" customWidth="1"/>
    <col min="295" max="295" width="2.42578125" style="83" customWidth="1"/>
    <col min="296" max="296" width="9.28515625" style="83" customWidth="1"/>
    <col min="297" max="297" width="4" style="83" bestFit="1" customWidth="1"/>
    <col min="298" max="298" width="8.42578125" style="83" customWidth="1"/>
    <col min="299" max="299" width="1.5703125" style="83" customWidth="1"/>
    <col min="300" max="300" width="12.7109375" style="83"/>
    <col min="301" max="301" width="1.5703125" style="83" customWidth="1"/>
    <col min="302" max="302" width="12.7109375" style="83"/>
    <col min="303" max="303" width="1.5703125" style="83" customWidth="1"/>
    <col min="304" max="512" width="12.7109375" style="83"/>
    <col min="513" max="513" width="5" style="83" customWidth="1"/>
    <col min="514" max="514" width="1.5703125" style="83" customWidth="1"/>
    <col min="515" max="515" width="19.5703125" style="83" customWidth="1"/>
    <col min="516" max="516" width="1.5703125" style="83" customWidth="1"/>
    <col min="517" max="517" width="14.42578125" style="83" customWidth="1"/>
    <col min="518" max="518" width="1.5703125" style="83" customWidth="1"/>
    <col min="519" max="519" width="12.7109375" style="83"/>
    <col min="520" max="520" width="1.5703125" style="83" customWidth="1"/>
    <col min="521" max="521" width="12.7109375" style="83"/>
    <col min="522" max="522" width="1.5703125" style="83" customWidth="1"/>
    <col min="523" max="523" width="14.42578125" style="83" customWidth="1"/>
    <col min="524" max="524" width="1.5703125" style="83" customWidth="1"/>
    <col min="525" max="525" width="12.7109375" style="83"/>
    <col min="526" max="526" width="1.5703125" style="83" customWidth="1"/>
    <col min="527" max="527" width="12.7109375" style="83"/>
    <col min="528" max="528" width="1.5703125" style="83" customWidth="1"/>
    <col min="529" max="529" width="14.42578125" style="83" customWidth="1"/>
    <col min="530" max="530" width="1.5703125" style="83" customWidth="1"/>
    <col min="531" max="531" width="12.7109375" style="83"/>
    <col min="532" max="532" width="1.5703125" style="83" customWidth="1"/>
    <col min="533" max="533" width="12.7109375" style="83"/>
    <col min="534" max="534" width="1.5703125" style="83" customWidth="1"/>
    <col min="535" max="535" width="16.140625" style="83" customWidth="1"/>
    <col min="536" max="537" width="1.5703125" style="83" customWidth="1"/>
    <col min="538" max="538" width="13.28515625" style="83" customWidth="1"/>
    <col min="539" max="539" width="1.5703125" style="83" customWidth="1"/>
    <col min="540" max="540" width="12.7109375" style="83"/>
    <col min="541" max="541" width="2.42578125" style="83" customWidth="1"/>
    <col min="542" max="542" width="11.5703125" style="83" customWidth="1"/>
    <col min="543" max="543" width="1.5703125" style="83" customWidth="1"/>
    <col min="544" max="544" width="12.7109375" style="83"/>
    <col min="545" max="545" width="2.42578125" style="83" customWidth="1"/>
    <col min="546" max="546" width="13.28515625" style="83" customWidth="1"/>
    <col min="547" max="547" width="1.5703125" style="83" customWidth="1"/>
    <col min="548" max="548" width="12.7109375" style="83"/>
    <col min="549" max="549" width="2.42578125" style="83" customWidth="1"/>
    <col min="550" max="550" width="15.140625" style="83" customWidth="1"/>
    <col min="551" max="551" width="2.42578125" style="83" customWidth="1"/>
    <col min="552" max="552" width="9.28515625" style="83" customWidth="1"/>
    <col min="553" max="553" width="4" style="83" bestFit="1" customWidth="1"/>
    <col min="554" max="554" width="8.42578125" style="83" customWidth="1"/>
    <col min="555" max="555" width="1.5703125" style="83" customWidth="1"/>
    <col min="556" max="556" width="12.7109375" style="83"/>
    <col min="557" max="557" width="1.5703125" style="83" customWidth="1"/>
    <col min="558" max="558" width="12.7109375" style="83"/>
    <col min="559" max="559" width="1.5703125" style="83" customWidth="1"/>
    <col min="560" max="768" width="12.7109375" style="83"/>
    <col min="769" max="769" width="5" style="83" customWidth="1"/>
    <col min="770" max="770" width="1.5703125" style="83" customWidth="1"/>
    <col min="771" max="771" width="19.5703125" style="83" customWidth="1"/>
    <col min="772" max="772" width="1.5703125" style="83" customWidth="1"/>
    <col min="773" max="773" width="14.42578125" style="83" customWidth="1"/>
    <col min="774" max="774" width="1.5703125" style="83" customWidth="1"/>
    <col min="775" max="775" width="12.7109375" style="83"/>
    <col min="776" max="776" width="1.5703125" style="83" customWidth="1"/>
    <col min="777" max="777" width="12.7109375" style="83"/>
    <col min="778" max="778" width="1.5703125" style="83" customWidth="1"/>
    <col min="779" max="779" width="14.42578125" style="83" customWidth="1"/>
    <col min="780" max="780" width="1.5703125" style="83" customWidth="1"/>
    <col min="781" max="781" width="12.7109375" style="83"/>
    <col min="782" max="782" width="1.5703125" style="83" customWidth="1"/>
    <col min="783" max="783" width="12.7109375" style="83"/>
    <col min="784" max="784" width="1.5703125" style="83" customWidth="1"/>
    <col min="785" max="785" width="14.42578125" style="83" customWidth="1"/>
    <col min="786" max="786" width="1.5703125" style="83" customWidth="1"/>
    <col min="787" max="787" width="12.7109375" style="83"/>
    <col min="788" max="788" width="1.5703125" style="83" customWidth="1"/>
    <col min="789" max="789" width="12.7109375" style="83"/>
    <col min="790" max="790" width="1.5703125" style="83" customWidth="1"/>
    <col min="791" max="791" width="16.140625" style="83" customWidth="1"/>
    <col min="792" max="793" width="1.5703125" style="83" customWidth="1"/>
    <col min="794" max="794" width="13.28515625" style="83" customWidth="1"/>
    <col min="795" max="795" width="1.5703125" style="83" customWidth="1"/>
    <col min="796" max="796" width="12.7109375" style="83"/>
    <col min="797" max="797" width="2.42578125" style="83" customWidth="1"/>
    <col min="798" max="798" width="11.5703125" style="83" customWidth="1"/>
    <col min="799" max="799" width="1.5703125" style="83" customWidth="1"/>
    <col min="800" max="800" width="12.7109375" style="83"/>
    <col min="801" max="801" width="2.42578125" style="83" customWidth="1"/>
    <col min="802" max="802" width="13.28515625" style="83" customWidth="1"/>
    <col min="803" max="803" width="1.5703125" style="83" customWidth="1"/>
    <col min="804" max="804" width="12.7109375" style="83"/>
    <col min="805" max="805" width="2.42578125" style="83" customWidth="1"/>
    <col min="806" max="806" width="15.140625" style="83" customWidth="1"/>
    <col min="807" max="807" width="2.42578125" style="83" customWidth="1"/>
    <col min="808" max="808" width="9.28515625" style="83" customWidth="1"/>
    <col min="809" max="809" width="4" style="83" bestFit="1" customWidth="1"/>
    <col min="810" max="810" width="8.42578125" style="83" customWidth="1"/>
    <col min="811" max="811" width="1.5703125" style="83" customWidth="1"/>
    <col min="812" max="812" width="12.7109375" style="83"/>
    <col min="813" max="813" width="1.5703125" style="83" customWidth="1"/>
    <col min="814" max="814" width="12.7109375" style="83"/>
    <col min="815" max="815" width="1.5703125" style="83" customWidth="1"/>
    <col min="816" max="1024" width="12.7109375" style="83"/>
    <col min="1025" max="1025" width="5" style="83" customWidth="1"/>
    <col min="1026" max="1026" width="1.5703125" style="83" customWidth="1"/>
    <col min="1027" max="1027" width="19.5703125" style="83" customWidth="1"/>
    <col min="1028" max="1028" width="1.5703125" style="83" customWidth="1"/>
    <col min="1029" max="1029" width="14.42578125" style="83" customWidth="1"/>
    <col min="1030" max="1030" width="1.5703125" style="83" customWidth="1"/>
    <col min="1031" max="1031" width="12.7109375" style="83"/>
    <col min="1032" max="1032" width="1.5703125" style="83" customWidth="1"/>
    <col min="1033" max="1033" width="12.7109375" style="83"/>
    <col min="1034" max="1034" width="1.5703125" style="83" customWidth="1"/>
    <col min="1035" max="1035" width="14.42578125" style="83" customWidth="1"/>
    <col min="1036" max="1036" width="1.5703125" style="83" customWidth="1"/>
    <col min="1037" max="1037" width="12.7109375" style="83"/>
    <col min="1038" max="1038" width="1.5703125" style="83" customWidth="1"/>
    <col min="1039" max="1039" width="12.7109375" style="83"/>
    <col min="1040" max="1040" width="1.5703125" style="83" customWidth="1"/>
    <col min="1041" max="1041" width="14.42578125" style="83" customWidth="1"/>
    <col min="1042" max="1042" width="1.5703125" style="83" customWidth="1"/>
    <col min="1043" max="1043" width="12.7109375" style="83"/>
    <col min="1044" max="1044" width="1.5703125" style="83" customWidth="1"/>
    <col min="1045" max="1045" width="12.7109375" style="83"/>
    <col min="1046" max="1046" width="1.5703125" style="83" customWidth="1"/>
    <col min="1047" max="1047" width="16.140625" style="83" customWidth="1"/>
    <col min="1048" max="1049" width="1.5703125" style="83" customWidth="1"/>
    <col min="1050" max="1050" width="13.28515625" style="83" customWidth="1"/>
    <col min="1051" max="1051" width="1.5703125" style="83" customWidth="1"/>
    <col min="1052" max="1052" width="12.7109375" style="83"/>
    <col min="1053" max="1053" width="2.42578125" style="83" customWidth="1"/>
    <col min="1054" max="1054" width="11.5703125" style="83" customWidth="1"/>
    <col min="1055" max="1055" width="1.5703125" style="83" customWidth="1"/>
    <col min="1056" max="1056" width="12.7109375" style="83"/>
    <col min="1057" max="1057" width="2.42578125" style="83" customWidth="1"/>
    <col min="1058" max="1058" width="13.28515625" style="83" customWidth="1"/>
    <col min="1059" max="1059" width="1.5703125" style="83" customWidth="1"/>
    <col min="1060" max="1060" width="12.7109375" style="83"/>
    <col min="1061" max="1061" width="2.42578125" style="83" customWidth="1"/>
    <col min="1062" max="1062" width="15.140625" style="83" customWidth="1"/>
    <col min="1063" max="1063" width="2.42578125" style="83" customWidth="1"/>
    <col min="1064" max="1064" width="9.28515625" style="83" customWidth="1"/>
    <col min="1065" max="1065" width="4" style="83" bestFit="1" customWidth="1"/>
    <col min="1066" max="1066" width="8.42578125" style="83" customWidth="1"/>
    <col min="1067" max="1067" width="1.5703125" style="83" customWidth="1"/>
    <col min="1068" max="1068" width="12.7109375" style="83"/>
    <col min="1069" max="1069" width="1.5703125" style="83" customWidth="1"/>
    <col min="1070" max="1070" width="12.7109375" style="83"/>
    <col min="1071" max="1071" width="1.5703125" style="83" customWidth="1"/>
    <col min="1072" max="1280" width="12.7109375" style="83"/>
    <col min="1281" max="1281" width="5" style="83" customWidth="1"/>
    <col min="1282" max="1282" width="1.5703125" style="83" customWidth="1"/>
    <col min="1283" max="1283" width="19.5703125" style="83" customWidth="1"/>
    <col min="1284" max="1284" width="1.5703125" style="83" customWidth="1"/>
    <col min="1285" max="1285" width="14.42578125" style="83" customWidth="1"/>
    <col min="1286" max="1286" width="1.5703125" style="83" customWidth="1"/>
    <col min="1287" max="1287" width="12.7109375" style="83"/>
    <col min="1288" max="1288" width="1.5703125" style="83" customWidth="1"/>
    <col min="1289" max="1289" width="12.7109375" style="83"/>
    <col min="1290" max="1290" width="1.5703125" style="83" customWidth="1"/>
    <col min="1291" max="1291" width="14.42578125" style="83" customWidth="1"/>
    <col min="1292" max="1292" width="1.5703125" style="83" customWidth="1"/>
    <col min="1293" max="1293" width="12.7109375" style="83"/>
    <col min="1294" max="1294" width="1.5703125" style="83" customWidth="1"/>
    <col min="1295" max="1295" width="12.7109375" style="83"/>
    <col min="1296" max="1296" width="1.5703125" style="83" customWidth="1"/>
    <col min="1297" max="1297" width="14.42578125" style="83" customWidth="1"/>
    <col min="1298" max="1298" width="1.5703125" style="83" customWidth="1"/>
    <col min="1299" max="1299" width="12.7109375" style="83"/>
    <col min="1300" max="1300" width="1.5703125" style="83" customWidth="1"/>
    <col min="1301" max="1301" width="12.7109375" style="83"/>
    <col min="1302" max="1302" width="1.5703125" style="83" customWidth="1"/>
    <col min="1303" max="1303" width="16.140625" style="83" customWidth="1"/>
    <col min="1304" max="1305" width="1.5703125" style="83" customWidth="1"/>
    <col min="1306" max="1306" width="13.28515625" style="83" customWidth="1"/>
    <col min="1307" max="1307" width="1.5703125" style="83" customWidth="1"/>
    <col min="1308" max="1308" width="12.7109375" style="83"/>
    <col min="1309" max="1309" width="2.42578125" style="83" customWidth="1"/>
    <col min="1310" max="1310" width="11.5703125" style="83" customWidth="1"/>
    <col min="1311" max="1311" width="1.5703125" style="83" customWidth="1"/>
    <col min="1312" max="1312" width="12.7109375" style="83"/>
    <col min="1313" max="1313" width="2.42578125" style="83" customWidth="1"/>
    <col min="1314" max="1314" width="13.28515625" style="83" customWidth="1"/>
    <col min="1315" max="1315" width="1.5703125" style="83" customWidth="1"/>
    <col min="1316" max="1316" width="12.7109375" style="83"/>
    <col min="1317" max="1317" width="2.42578125" style="83" customWidth="1"/>
    <col min="1318" max="1318" width="15.140625" style="83" customWidth="1"/>
    <col min="1319" max="1319" width="2.42578125" style="83" customWidth="1"/>
    <col min="1320" max="1320" width="9.28515625" style="83" customWidth="1"/>
    <col min="1321" max="1321" width="4" style="83" bestFit="1" customWidth="1"/>
    <col min="1322" max="1322" width="8.42578125" style="83" customWidth="1"/>
    <col min="1323" max="1323" width="1.5703125" style="83" customWidth="1"/>
    <col min="1324" max="1324" width="12.7109375" style="83"/>
    <col min="1325" max="1325" width="1.5703125" style="83" customWidth="1"/>
    <col min="1326" max="1326" width="12.7109375" style="83"/>
    <col min="1327" max="1327" width="1.5703125" style="83" customWidth="1"/>
    <col min="1328" max="1536" width="12.7109375" style="83"/>
    <col min="1537" max="1537" width="5" style="83" customWidth="1"/>
    <col min="1538" max="1538" width="1.5703125" style="83" customWidth="1"/>
    <col min="1539" max="1539" width="19.5703125" style="83" customWidth="1"/>
    <col min="1540" max="1540" width="1.5703125" style="83" customWidth="1"/>
    <col min="1541" max="1541" width="14.42578125" style="83" customWidth="1"/>
    <col min="1542" max="1542" width="1.5703125" style="83" customWidth="1"/>
    <col min="1543" max="1543" width="12.7109375" style="83"/>
    <col min="1544" max="1544" width="1.5703125" style="83" customWidth="1"/>
    <col min="1545" max="1545" width="12.7109375" style="83"/>
    <col min="1546" max="1546" width="1.5703125" style="83" customWidth="1"/>
    <col min="1547" max="1547" width="14.42578125" style="83" customWidth="1"/>
    <col min="1548" max="1548" width="1.5703125" style="83" customWidth="1"/>
    <col min="1549" max="1549" width="12.7109375" style="83"/>
    <col min="1550" max="1550" width="1.5703125" style="83" customWidth="1"/>
    <col min="1551" max="1551" width="12.7109375" style="83"/>
    <col min="1552" max="1552" width="1.5703125" style="83" customWidth="1"/>
    <col min="1553" max="1553" width="14.42578125" style="83" customWidth="1"/>
    <col min="1554" max="1554" width="1.5703125" style="83" customWidth="1"/>
    <col min="1555" max="1555" width="12.7109375" style="83"/>
    <col min="1556" max="1556" width="1.5703125" style="83" customWidth="1"/>
    <col min="1557" max="1557" width="12.7109375" style="83"/>
    <col min="1558" max="1558" width="1.5703125" style="83" customWidth="1"/>
    <col min="1559" max="1559" width="16.140625" style="83" customWidth="1"/>
    <col min="1560" max="1561" width="1.5703125" style="83" customWidth="1"/>
    <col min="1562" max="1562" width="13.28515625" style="83" customWidth="1"/>
    <col min="1563" max="1563" width="1.5703125" style="83" customWidth="1"/>
    <col min="1564" max="1564" width="12.7109375" style="83"/>
    <col min="1565" max="1565" width="2.42578125" style="83" customWidth="1"/>
    <col min="1566" max="1566" width="11.5703125" style="83" customWidth="1"/>
    <col min="1567" max="1567" width="1.5703125" style="83" customWidth="1"/>
    <col min="1568" max="1568" width="12.7109375" style="83"/>
    <col min="1569" max="1569" width="2.42578125" style="83" customWidth="1"/>
    <col min="1570" max="1570" width="13.28515625" style="83" customWidth="1"/>
    <col min="1571" max="1571" width="1.5703125" style="83" customWidth="1"/>
    <col min="1572" max="1572" width="12.7109375" style="83"/>
    <col min="1573" max="1573" width="2.42578125" style="83" customWidth="1"/>
    <col min="1574" max="1574" width="15.140625" style="83" customWidth="1"/>
    <col min="1575" max="1575" width="2.42578125" style="83" customWidth="1"/>
    <col min="1576" max="1576" width="9.28515625" style="83" customWidth="1"/>
    <col min="1577" max="1577" width="4" style="83" bestFit="1" customWidth="1"/>
    <col min="1578" max="1578" width="8.42578125" style="83" customWidth="1"/>
    <col min="1579" max="1579" width="1.5703125" style="83" customWidth="1"/>
    <col min="1580" max="1580" width="12.7109375" style="83"/>
    <col min="1581" max="1581" width="1.5703125" style="83" customWidth="1"/>
    <col min="1582" max="1582" width="12.7109375" style="83"/>
    <col min="1583" max="1583" width="1.5703125" style="83" customWidth="1"/>
    <col min="1584" max="1792" width="12.7109375" style="83"/>
    <col min="1793" max="1793" width="5" style="83" customWidth="1"/>
    <col min="1794" max="1794" width="1.5703125" style="83" customWidth="1"/>
    <col min="1795" max="1795" width="19.5703125" style="83" customWidth="1"/>
    <col min="1796" max="1796" width="1.5703125" style="83" customWidth="1"/>
    <col min="1797" max="1797" width="14.42578125" style="83" customWidth="1"/>
    <col min="1798" max="1798" width="1.5703125" style="83" customWidth="1"/>
    <col min="1799" max="1799" width="12.7109375" style="83"/>
    <col min="1800" max="1800" width="1.5703125" style="83" customWidth="1"/>
    <col min="1801" max="1801" width="12.7109375" style="83"/>
    <col min="1802" max="1802" width="1.5703125" style="83" customWidth="1"/>
    <col min="1803" max="1803" width="14.42578125" style="83" customWidth="1"/>
    <col min="1804" max="1804" width="1.5703125" style="83" customWidth="1"/>
    <col min="1805" max="1805" width="12.7109375" style="83"/>
    <col min="1806" max="1806" width="1.5703125" style="83" customWidth="1"/>
    <col min="1807" max="1807" width="12.7109375" style="83"/>
    <col min="1808" max="1808" width="1.5703125" style="83" customWidth="1"/>
    <col min="1809" max="1809" width="14.42578125" style="83" customWidth="1"/>
    <col min="1810" max="1810" width="1.5703125" style="83" customWidth="1"/>
    <col min="1811" max="1811" width="12.7109375" style="83"/>
    <col min="1812" max="1812" width="1.5703125" style="83" customWidth="1"/>
    <col min="1813" max="1813" width="12.7109375" style="83"/>
    <col min="1814" max="1814" width="1.5703125" style="83" customWidth="1"/>
    <col min="1815" max="1815" width="16.140625" style="83" customWidth="1"/>
    <col min="1816" max="1817" width="1.5703125" style="83" customWidth="1"/>
    <col min="1818" max="1818" width="13.28515625" style="83" customWidth="1"/>
    <col min="1819" max="1819" width="1.5703125" style="83" customWidth="1"/>
    <col min="1820" max="1820" width="12.7109375" style="83"/>
    <col min="1821" max="1821" width="2.42578125" style="83" customWidth="1"/>
    <col min="1822" max="1822" width="11.5703125" style="83" customWidth="1"/>
    <col min="1823" max="1823" width="1.5703125" style="83" customWidth="1"/>
    <col min="1824" max="1824" width="12.7109375" style="83"/>
    <col min="1825" max="1825" width="2.42578125" style="83" customWidth="1"/>
    <col min="1826" max="1826" width="13.28515625" style="83" customWidth="1"/>
    <col min="1827" max="1827" width="1.5703125" style="83" customWidth="1"/>
    <col min="1828" max="1828" width="12.7109375" style="83"/>
    <col min="1829" max="1829" width="2.42578125" style="83" customWidth="1"/>
    <col min="1830" max="1830" width="15.140625" style="83" customWidth="1"/>
    <col min="1831" max="1831" width="2.42578125" style="83" customWidth="1"/>
    <col min="1832" max="1832" width="9.28515625" style="83" customWidth="1"/>
    <col min="1833" max="1833" width="4" style="83" bestFit="1" customWidth="1"/>
    <col min="1834" max="1834" width="8.42578125" style="83" customWidth="1"/>
    <col min="1835" max="1835" width="1.5703125" style="83" customWidth="1"/>
    <col min="1836" max="1836" width="12.7109375" style="83"/>
    <col min="1837" max="1837" width="1.5703125" style="83" customWidth="1"/>
    <col min="1838" max="1838" width="12.7109375" style="83"/>
    <col min="1839" max="1839" width="1.5703125" style="83" customWidth="1"/>
    <col min="1840" max="2048" width="12.7109375" style="83"/>
    <col min="2049" max="2049" width="5" style="83" customWidth="1"/>
    <col min="2050" max="2050" width="1.5703125" style="83" customWidth="1"/>
    <col min="2051" max="2051" width="19.5703125" style="83" customWidth="1"/>
    <col min="2052" max="2052" width="1.5703125" style="83" customWidth="1"/>
    <col min="2053" max="2053" width="14.42578125" style="83" customWidth="1"/>
    <col min="2054" max="2054" width="1.5703125" style="83" customWidth="1"/>
    <col min="2055" max="2055" width="12.7109375" style="83"/>
    <col min="2056" max="2056" width="1.5703125" style="83" customWidth="1"/>
    <col min="2057" max="2057" width="12.7109375" style="83"/>
    <col min="2058" max="2058" width="1.5703125" style="83" customWidth="1"/>
    <col min="2059" max="2059" width="14.42578125" style="83" customWidth="1"/>
    <col min="2060" max="2060" width="1.5703125" style="83" customWidth="1"/>
    <col min="2061" max="2061" width="12.7109375" style="83"/>
    <col min="2062" max="2062" width="1.5703125" style="83" customWidth="1"/>
    <col min="2063" max="2063" width="12.7109375" style="83"/>
    <col min="2064" max="2064" width="1.5703125" style="83" customWidth="1"/>
    <col min="2065" max="2065" width="14.42578125" style="83" customWidth="1"/>
    <col min="2066" max="2066" width="1.5703125" style="83" customWidth="1"/>
    <col min="2067" max="2067" width="12.7109375" style="83"/>
    <col min="2068" max="2068" width="1.5703125" style="83" customWidth="1"/>
    <col min="2069" max="2069" width="12.7109375" style="83"/>
    <col min="2070" max="2070" width="1.5703125" style="83" customWidth="1"/>
    <col min="2071" max="2071" width="16.140625" style="83" customWidth="1"/>
    <col min="2072" max="2073" width="1.5703125" style="83" customWidth="1"/>
    <col min="2074" max="2074" width="13.28515625" style="83" customWidth="1"/>
    <col min="2075" max="2075" width="1.5703125" style="83" customWidth="1"/>
    <col min="2076" max="2076" width="12.7109375" style="83"/>
    <col min="2077" max="2077" width="2.42578125" style="83" customWidth="1"/>
    <col min="2078" max="2078" width="11.5703125" style="83" customWidth="1"/>
    <col min="2079" max="2079" width="1.5703125" style="83" customWidth="1"/>
    <col min="2080" max="2080" width="12.7109375" style="83"/>
    <col min="2081" max="2081" width="2.42578125" style="83" customWidth="1"/>
    <col min="2082" max="2082" width="13.28515625" style="83" customWidth="1"/>
    <col min="2083" max="2083" width="1.5703125" style="83" customWidth="1"/>
    <col min="2084" max="2084" width="12.7109375" style="83"/>
    <col min="2085" max="2085" width="2.42578125" style="83" customWidth="1"/>
    <col min="2086" max="2086" width="15.140625" style="83" customWidth="1"/>
    <col min="2087" max="2087" width="2.42578125" style="83" customWidth="1"/>
    <col min="2088" max="2088" width="9.28515625" style="83" customWidth="1"/>
    <col min="2089" max="2089" width="4" style="83" bestFit="1" customWidth="1"/>
    <col min="2090" max="2090" width="8.42578125" style="83" customWidth="1"/>
    <col min="2091" max="2091" width="1.5703125" style="83" customWidth="1"/>
    <col min="2092" max="2092" width="12.7109375" style="83"/>
    <col min="2093" max="2093" width="1.5703125" style="83" customWidth="1"/>
    <col min="2094" max="2094" width="12.7109375" style="83"/>
    <col min="2095" max="2095" width="1.5703125" style="83" customWidth="1"/>
    <col min="2096" max="2304" width="12.7109375" style="83"/>
    <col min="2305" max="2305" width="5" style="83" customWidth="1"/>
    <col min="2306" max="2306" width="1.5703125" style="83" customWidth="1"/>
    <col min="2307" max="2307" width="19.5703125" style="83" customWidth="1"/>
    <col min="2308" max="2308" width="1.5703125" style="83" customWidth="1"/>
    <col min="2309" max="2309" width="14.42578125" style="83" customWidth="1"/>
    <col min="2310" max="2310" width="1.5703125" style="83" customWidth="1"/>
    <col min="2311" max="2311" width="12.7109375" style="83"/>
    <col min="2312" max="2312" width="1.5703125" style="83" customWidth="1"/>
    <col min="2313" max="2313" width="12.7109375" style="83"/>
    <col min="2314" max="2314" width="1.5703125" style="83" customWidth="1"/>
    <col min="2315" max="2315" width="14.42578125" style="83" customWidth="1"/>
    <col min="2316" max="2316" width="1.5703125" style="83" customWidth="1"/>
    <col min="2317" max="2317" width="12.7109375" style="83"/>
    <col min="2318" max="2318" width="1.5703125" style="83" customWidth="1"/>
    <col min="2319" max="2319" width="12.7109375" style="83"/>
    <col min="2320" max="2320" width="1.5703125" style="83" customWidth="1"/>
    <col min="2321" max="2321" width="14.42578125" style="83" customWidth="1"/>
    <col min="2322" max="2322" width="1.5703125" style="83" customWidth="1"/>
    <col min="2323" max="2323" width="12.7109375" style="83"/>
    <col min="2324" max="2324" width="1.5703125" style="83" customWidth="1"/>
    <col min="2325" max="2325" width="12.7109375" style="83"/>
    <col min="2326" max="2326" width="1.5703125" style="83" customWidth="1"/>
    <col min="2327" max="2327" width="16.140625" style="83" customWidth="1"/>
    <col min="2328" max="2329" width="1.5703125" style="83" customWidth="1"/>
    <col min="2330" max="2330" width="13.28515625" style="83" customWidth="1"/>
    <col min="2331" max="2331" width="1.5703125" style="83" customWidth="1"/>
    <col min="2332" max="2332" width="12.7109375" style="83"/>
    <col min="2333" max="2333" width="2.42578125" style="83" customWidth="1"/>
    <col min="2334" max="2334" width="11.5703125" style="83" customWidth="1"/>
    <col min="2335" max="2335" width="1.5703125" style="83" customWidth="1"/>
    <col min="2336" max="2336" width="12.7109375" style="83"/>
    <col min="2337" max="2337" width="2.42578125" style="83" customWidth="1"/>
    <col min="2338" max="2338" width="13.28515625" style="83" customWidth="1"/>
    <col min="2339" max="2339" width="1.5703125" style="83" customWidth="1"/>
    <col min="2340" max="2340" width="12.7109375" style="83"/>
    <col min="2341" max="2341" width="2.42578125" style="83" customWidth="1"/>
    <col min="2342" max="2342" width="15.140625" style="83" customWidth="1"/>
    <col min="2343" max="2343" width="2.42578125" style="83" customWidth="1"/>
    <col min="2344" max="2344" width="9.28515625" style="83" customWidth="1"/>
    <col min="2345" max="2345" width="4" style="83" bestFit="1" customWidth="1"/>
    <col min="2346" max="2346" width="8.42578125" style="83" customWidth="1"/>
    <col min="2347" max="2347" width="1.5703125" style="83" customWidth="1"/>
    <col min="2348" max="2348" width="12.7109375" style="83"/>
    <col min="2349" max="2349" width="1.5703125" style="83" customWidth="1"/>
    <col min="2350" max="2350" width="12.7109375" style="83"/>
    <col min="2351" max="2351" width="1.5703125" style="83" customWidth="1"/>
    <col min="2352" max="2560" width="12.7109375" style="83"/>
    <col min="2561" max="2561" width="5" style="83" customWidth="1"/>
    <col min="2562" max="2562" width="1.5703125" style="83" customWidth="1"/>
    <col min="2563" max="2563" width="19.5703125" style="83" customWidth="1"/>
    <col min="2564" max="2564" width="1.5703125" style="83" customWidth="1"/>
    <col min="2565" max="2565" width="14.42578125" style="83" customWidth="1"/>
    <col min="2566" max="2566" width="1.5703125" style="83" customWidth="1"/>
    <col min="2567" max="2567" width="12.7109375" style="83"/>
    <col min="2568" max="2568" width="1.5703125" style="83" customWidth="1"/>
    <col min="2569" max="2569" width="12.7109375" style="83"/>
    <col min="2570" max="2570" width="1.5703125" style="83" customWidth="1"/>
    <col min="2571" max="2571" width="14.42578125" style="83" customWidth="1"/>
    <col min="2572" max="2572" width="1.5703125" style="83" customWidth="1"/>
    <col min="2573" max="2573" width="12.7109375" style="83"/>
    <col min="2574" max="2574" width="1.5703125" style="83" customWidth="1"/>
    <col min="2575" max="2575" width="12.7109375" style="83"/>
    <col min="2576" max="2576" width="1.5703125" style="83" customWidth="1"/>
    <col min="2577" max="2577" width="14.42578125" style="83" customWidth="1"/>
    <col min="2578" max="2578" width="1.5703125" style="83" customWidth="1"/>
    <col min="2579" max="2579" width="12.7109375" style="83"/>
    <col min="2580" max="2580" width="1.5703125" style="83" customWidth="1"/>
    <col min="2581" max="2581" width="12.7109375" style="83"/>
    <col min="2582" max="2582" width="1.5703125" style="83" customWidth="1"/>
    <col min="2583" max="2583" width="16.140625" style="83" customWidth="1"/>
    <col min="2584" max="2585" width="1.5703125" style="83" customWidth="1"/>
    <col min="2586" max="2586" width="13.28515625" style="83" customWidth="1"/>
    <col min="2587" max="2587" width="1.5703125" style="83" customWidth="1"/>
    <col min="2588" max="2588" width="12.7109375" style="83"/>
    <col min="2589" max="2589" width="2.42578125" style="83" customWidth="1"/>
    <col min="2590" max="2590" width="11.5703125" style="83" customWidth="1"/>
    <col min="2591" max="2591" width="1.5703125" style="83" customWidth="1"/>
    <col min="2592" max="2592" width="12.7109375" style="83"/>
    <col min="2593" max="2593" width="2.42578125" style="83" customWidth="1"/>
    <col min="2594" max="2594" width="13.28515625" style="83" customWidth="1"/>
    <col min="2595" max="2595" width="1.5703125" style="83" customWidth="1"/>
    <col min="2596" max="2596" width="12.7109375" style="83"/>
    <col min="2597" max="2597" width="2.42578125" style="83" customWidth="1"/>
    <col min="2598" max="2598" width="15.140625" style="83" customWidth="1"/>
    <col min="2599" max="2599" width="2.42578125" style="83" customWidth="1"/>
    <col min="2600" max="2600" width="9.28515625" style="83" customWidth="1"/>
    <col min="2601" max="2601" width="4" style="83" bestFit="1" customWidth="1"/>
    <col min="2602" max="2602" width="8.42578125" style="83" customWidth="1"/>
    <col min="2603" max="2603" width="1.5703125" style="83" customWidth="1"/>
    <col min="2604" max="2604" width="12.7109375" style="83"/>
    <col min="2605" max="2605" width="1.5703125" style="83" customWidth="1"/>
    <col min="2606" max="2606" width="12.7109375" style="83"/>
    <col min="2607" max="2607" width="1.5703125" style="83" customWidth="1"/>
    <col min="2608" max="2816" width="12.7109375" style="83"/>
    <col min="2817" max="2817" width="5" style="83" customWidth="1"/>
    <col min="2818" max="2818" width="1.5703125" style="83" customWidth="1"/>
    <col min="2819" max="2819" width="19.5703125" style="83" customWidth="1"/>
    <col min="2820" max="2820" width="1.5703125" style="83" customWidth="1"/>
    <col min="2821" max="2821" width="14.42578125" style="83" customWidth="1"/>
    <col min="2822" max="2822" width="1.5703125" style="83" customWidth="1"/>
    <col min="2823" max="2823" width="12.7109375" style="83"/>
    <col min="2824" max="2824" width="1.5703125" style="83" customWidth="1"/>
    <col min="2825" max="2825" width="12.7109375" style="83"/>
    <col min="2826" max="2826" width="1.5703125" style="83" customWidth="1"/>
    <col min="2827" max="2827" width="14.42578125" style="83" customWidth="1"/>
    <col min="2828" max="2828" width="1.5703125" style="83" customWidth="1"/>
    <col min="2829" max="2829" width="12.7109375" style="83"/>
    <col min="2830" max="2830" width="1.5703125" style="83" customWidth="1"/>
    <col min="2831" max="2831" width="12.7109375" style="83"/>
    <col min="2832" max="2832" width="1.5703125" style="83" customWidth="1"/>
    <col min="2833" max="2833" width="14.42578125" style="83" customWidth="1"/>
    <col min="2834" max="2834" width="1.5703125" style="83" customWidth="1"/>
    <col min="2835" max="2835" width="12.7109375" style="83"/>
    <col min="2836" max="2836" width="1.5703125" style="83" customWidth="1"/>
    <col min="2837" max="2837" width="12.7109375" style="83"/>
    <col min="2838" max="2838" width="1.5703125" style="83" customWidth="1"/>
    <col min="2839" max="2839" width="16.140625" style="83" customWidth="1"/>
    <col min="2840" max="2841" width="1.5703125" style="83" customWidth="1"/>
    <col min="2842" max="2842" width="13.28515625" style="83" customWidth="1"/>
    <col min="2843" max="2843" width="1.5703125" style="83" customWidth="1"/>
    <col min="2844" max="2844" width="12.7109375" style="83"/>
    <col min="2845" max="2845" width="2.42578125" style="83" customWidth="1"/>
    <col min="2846" max="2846" width="11.5703125" style="83" customWidth="1"/>
    <col min="2847" max="2847" width="1.5703125" style="83" customWidth="1"/>
    <col min="2848" max="2848" width="12.7109375" style="83"/>
    <col min="2849" max="2849" width="2.42578125" style="83" customWidth="1"/>
    <col min="2850" max="2850" width="13.28515625" style="83" customWidth="1"/>
    <col min="2851" max="2851" width="1.5703125" style="83" customWidth="1"/>
    <col min="2852" max="2852" width="12.7109375" style="83"/>
    <col min="2853" max="2853" width="2.42578125" style="83" customWidth="1"/>
    <col min="2854" max="2854" width="15.140625" style="83" customWidth="1"/>
    <col min="2855" max="2855" width="2.42578125" style="83" customWidth="1"/>
    <col min="2856" max="2856" width="9.28515625" style="83" customWidth="1"/>
    <col min="2857" max="2857" width="4" style="83" bestFit="1" customWidth="1"/>
    <col min="2858" max="2858" width="8.42578125" style="83" customWidth="1"/>
    <col min="2859" max="2859" width="1.5703125" style="83" customWidth="1"/>
    <col min="2860" max="2860" width="12.7109375" style="83"/>
    <col min="2861" max="2861" width="1.5703125" style="83" customWidth="1"/>
    <col min="2862" max="2862" width="12.7109375" style="83"/>
    <col min="2863" max="2863" width="1.5703125" style="83" customWidth="1"/>
    <col min="2864" max="3072" width="12.7109375" style="83"/>
    <col min="3073" max="3073" width="5" style="83" customWidth="1"/>
    <col min="3074" max="3074" width="1.5703125" style="83" customWidth="1"/>
    <col min="3075" max="3075" width="19.5703125" style="83" customWidth="1"/>
    <col min="3076" max="3076" width="1.5703125" style="83" customWidth="1"/>
    <col min="3077" max="3077" width="14.42578125" style="83" customWidth="1"/>
    <col min="3078" max="3078" width="1.5703125" style="83" customWidth="1"/>
    <col min="3079" max="3079" width="12.7109375" style="83"/>
    <col min="3080" max="3080" width="1.5703125" style="83" customWidth="1"/>
    <col min="3081" max="3081" width="12.7109375" style="83"/>
    <col min="3082" max="3082" width="1.5703125" style="83" customWidth="1"/>
    <col min="3083" max="3083" width="14.42578125" style="83" customWidth="1"/>
    <col min="3084" max="3084" width="1.5703125" style="83" customWidth="1"/>
    <col min="3085" max="3085" width="12.7109375" style="83"/>
    <col min="3086" max="3086" width="1.5703125" style="83" customWidth="1"/>
    <col min="3087" max="3087" width="12.7109375" style="83"/>
    <col min="3088" max="3088" width="1.5703125" style="83" customWidth="1"/>
    <col min="3089" max="3089" width="14.42578125" style="83" customWidth="1"/>
    <col min="3090" max="3090" width="1.5703125" style="83" customWidth="1"/>
    <col min="3091" max="3091" width="12.7109375" style="83"/>
    <col min="3092" max="3092" width="1.5703125" style="83" customWidth="1"/>
    <col min="3093" max="3093" width="12.7109375" style="83"/>
    <col min="3094" max="3094" width="1.5703125" style="83" customWidth="1"/>
    <col min="3095" max="3095" width="16.140625" style="83" customWidth="1"/>
    <col min="3096" max="3097" width="1.5703125" style="83" customWidth="1"/>
    <col min="3098" max="3098" width="13.28515625" style="83" customWidth="1"/>
    <col min="3099" max="3099" width="1.5703125" style="83" customWidth="1"/>
    <col min="3100" max="3100" width="12.7109375" style="83"/>
    <col min="3101" max="3101" width="2.42578125" style="83" customWidth="1"/>
    <col min="3102" max="3102" width="11.5703125" style="83" customWidth="1"/>
    <col min="3103" max="3103" width="1.5703125" style="83" customWidth="1"/>
    <col min="3104" max="3104" width="12.7109375" style="83"/>
    <col min="3105" max="3105" width="2.42578125" style="83" customWidth="1"/>
    <col min="3106" max="3106" width="13.28515625" style="83" customWidth="1"/>
    <col min="3107" max="3107" width="1.5703125" style="83" customWidth="1"/>
    <col min="3108" max="3108" width="12.7109375" style="83"/>
    <col min="3109" max="3109" width="2.42578125" style="83" customWidth="1"/>
    <col min="3110" max="3110" width="15.140625" style="83" customWidth="1"/>
    <col min="3111" max="3111" width="2.42578125" style="83" customWidth="1"/>
    <col min="3112" max="3112" width="9.28515625" style="83" customWidth="1"/>
    <col min="3113" max="3113" width="4" style="83" bestFit="1" customWidth="1"/>
    <col min="3114" max="3114" width="8.42578125" style="83" customWidth="1"/>
    <col min="3115" max="3115" width="1.5703125" style="83" customWidth="1"/>
    <col min="3116" max="3116" width="12.7109375" style="83"/>
    <col min="3117" max="3117" width="1.5703125" style="83" customWidth="1"/>
    <col min="3118" max="3118" width="12.7109375" style="83"/>
    <col min="3119" max="3119" width="1.5703125" style="83" customWidth="1"/>
    <col min="3120" max="3328" width="12.7109375" style="83"/>
    <col min="3329" max="3329" width="5" style="83" customWidth="1"/>
    <col min="3330" max="3330" width="1.5703125" style="83" customWidth="1"/>
    <col min="3331" max="3331" width="19.5703125" style="83" customWidth="1"/>
    <col min="3332" max="3332" width="1.5703125" style="83" customWidth="1"/>
    <col min="3333" max="3333" width="14.42578125" style="83" customWidth="1"/>
    <col min="3334" max="3334" width="1.5703125" style="83" customWidth="1"/>
    <col min="3335" max="3335" width="12.7109375" style="83"/>
    <col min="3336" max="3336" width="1.5703125" style="83" customWidth="1"/>
    <col min="3337" max="3337" width="12.7109375" style="83"/>
    <col min="3338" max="3338" width="1.5703125" style="83" customWidth="1"/>
    <col min="3339" max="3339" width="14.42578125" style="83" customWidth="1"/>
    <col min="3340" max="3340" width="1.5703125" style="83" customWidth="1"/>
    <col min="3341" max="3341" width="12.7109375" style="83"/>
    <col min="3342" max="3342" width="1.5703125" style="83" customWidth="1"/>
    <col min="3343" max="3343" width="12.7109375" style="83"/>
    <col min="3344" max="3344" width="1.5703125" style="83" customWidth="1"/>
    <col min="3345" max="3345" width="14.42578125" style="83" customWidth="1"/>
    <col min="3346" max="3346" width="1.5703125" style="83" customWidth="1"/>
    <col min="3347" max="3347" width="12.7109375" style="83"/>
    <col min="3348" max="3348" width="1.5703125" style="83" customWidth="1"/>
    <col min="3349" max="3349" width="12.7109375" style="83"/>
    <col min="3350" max="3350" width="1.5703125" style="83" customWidth="1"/>
    <col min="3351" max="3351" width="16.140625" style="83" customWidth="1"/>
    <col min="3352" max="3353" width="1.5703125" style="83" customWidth="1"/>
    <col min="3354" max="3354" width="13.28515625" style="83" customWidth="1"/>
    <col min="3355" max="3355" width="1.5703125" style="83" customWidth="1"/>
    <col min="3356" max="3356" width="12.7109375" style="83"/>
    <col min="3357" max="3357" width="2.42578125" style="83" customWidth="1"/>
    <col min="3358" max="3358" width="11.5703125" style="83" customWidth="1"/>
    <col min="3359" max="3359" width="1.5703125" style="83" customWidth="1"/>
    <col min="3360" max="3360" width="12.7109375" style="83"/>
    <col min="3361" max="3361" width="2.42578125" style="83" customWidth="1"/>
    <col min="3362" max="3362" width="13.28515625" style="83" customWidth="1"/>
    <col min="3363" max="3363" width="1.5703125" style="83" customWidth="1"/>
    <col min="3364" max="3364" width="12.7109375" style="83"/>
    <col min="3365" max="3365" width="2.42578125" style="83" customWidth="1"/>
    <col min="3366" max="3366" width="15.140625" style="83" customWidth="1"/>
    <col min="3367" max="3367" width="2.42578125" style="83" customWidth="1"/>
    <col min="3368" max="3368" width="9.28515625" style="83" customWidth="1"/>
    <col min="3369" max="3369" width="4" style="83" bestFit="1" customWidth="1"/>
    <col min="3370" max="3370" width="8.42578125" style="83" customWidth="1"/>
    <col min="3371" max="3371" width="1.5703125" style="83" customWidth="1"/>
    <col min="3372" max="3372" width="12.7109375" style="83"/>
    <col min="3373" max="3373" width="1.5703125" style="83" customWidth="1"/>
    <col min="3374" max="3374" width="12.7109375" style="83"/>
    <col min="3375" max="3375" width="1.5703125" style="83" customWidth="1"/>
    <col min="3376" max="3584" width="12.7109375" style="83"/>
    <col min="3585" max="3585" width="5" style="83" customWidth="1"/>
    <col min="3586" max="3586" width="1.5703125" style="83" customWidth="1"/>
    <col min="3587" max="3587" width="19.5703125" style="83" customWidth="1"/>
    <col min="3588" max="3588" width="1.5703125" style="83" customWidth="1"/>
    <col min="3589" max="3589" width="14.42578125" style="83" customWidth="1"/>
    <col min="3590" max="3590" width="1.5703125" style="83" customWidth="1"/>
    <col min="3591" max="3591" width="12.7109375" style="83"/>
    <col min="3592" max="3592" width="1.5703125" style="83" customWidth="1"/>
    <col min="3593" max="3593" width="12.7109375" style="83"/>
    <col min="3594" max="3594" width="1.5703125" style="83" customWidth="1"/>
    <col min="3595" max="3595" width="14.42578125" style="83" customWidth="1"/>
    <col min="3596" max="3596" width="1.5703125" style="83" customWidth="1"/>
    <col min="3597" max="3597" width="12.7109375" style="83"/>
    <col min="3598" max="3598" width="1.5703125" style="83" customWidth="1"/>
    <col min="3599" max="3599" width="12.7109375" style="83"/>
    <col min="3600" max="3600" width="1.5703125" style="83" customWidth="1"/>
    <col min="3601" max="3601" width="14.42578125" style="83" customWidth="1"/>
    <col min="3602" max="3602" width="1.5703125" style="83" customWidth="1"/>
    <col min="3603" max="3603" width="12.7109375" style="83"/>
    <col min="3604" max="3604" width="1.5703125" style="83" customWidth="1"/>
    <col min="3605" max="3605" width="12.7109375" style="83"/>
    <col min="3606" max="3606" width="1.5703125" style="83" customWidth="1"/>
    <col min="3607" max="3607" width="16.140625" style="83" customWidth="1"/>
    <col min="3608" max="3609" width="1.5703125" style="83" customWidth="1"/>
    <col min="3610" max="3610" width="13.28515625" style="83" customWidth="1"/>
    <col min="3611" max="3611" width="1.5703125" style="83" customWidth="1"/>
    <col min="3612" max="3612" width="12.7109375" style="83"/>
    <col min="3613" max="3613" width="2.42578125" style="83" customWidth="1"/>
    <col min="3614" max="3614" width="11.5703125" style="83" customWidth="1"/>
    <col min="3615" max="3615" width="1.5703125" style="83" customWidth="1"/>
    <col min="3616" max="3616" width="12.7109375" style="83"/>
    <col min="3617" max="3617" width="2.42578125" style="83" customWidth="1"/>
    <col min="3618" max="3618" width="13.28515625" style="83" customWidth="1"/>
    <col min="3619" max="3619" width="1.5703125" style="83" customWidth="1"/>
    <col min="3620" max="3620" width="12.7109375" style="83"/>
    <col min="3621" max="3621" width="2.42578125" style="83" customWidth="1"/>
    <col min="3622" max="3622" width="15.140625" style="83" customWidth="1"/>
    <col min="3623" max="3623" width="2.42578125" style="83" customWidth="1"/>
    <col min="3624" max="3624" width="9.28515625" style="83" customWidth="1"/>
    <col min="3625" max="3625" width="4" style="83" bestFit="1" customWidth="1"/>
    <col min="3626" max="3626" width="8.42578125" style="83" customWidth="1"/>
    <col min="3627" max="3627" width="1.5703125" style="83" customWidth="1"/>
    <col min="3628" max="3628" width="12.7109375" style="83"/>
    <col min="3629" max="3629" width="1.5703125" style="83" customWidth="1"/>
    <col min="3630" max="3630" width="12.7109375" style="83"/>
    <col min="3631" max="3631" width="1.5703125" style="83" customWidth="1"/>
    <col min="3632" max="3840" width="12.7109375" style="83"/>
    <col min="3841" max="3841" width="5" style="83" customWidth="1"/>
    <col min="3842" max="3842" width="1.5703125" style="83" customWidth="1"/>
    <col min="3843" max="3843" width="19.5703125" style="83" customWidth="1"/>
    <col min="3844" max="3844" width="1.5703125" style="83" customWidth="1"/>
    <col min="3845" max="3845" width="14.42578125" style="83" customWidth="1"/>
    <col min="3846" max="3846" width="1.5703125" style="83" customWidth="1"/>
    <col min="3847" max="3847" width="12.7109375" style="83"/>
    <col min="3848" max="3848" width="1.5703125" style="83" customWidth="1"/>
    <col min="3849" max="3849" width="12.7109375" style="83"/>
    <col min="3850" max="3850" width="1.5703125" style="83" customWidth="1"/>
    <col min="3851" max="3851" width="14.42578125" style="83" customWidth="1"/>
    <col min="3852" max="3852" width="1.5703125" style="83" customWidth="1"/>
    <col min="3853" max="3853" width="12.7109375" style="83"/>
    <col min="3854" max="3854" width="1.5703125" style="83" customWidth="1"/>
    <col min="3855" max="3855" width="12.7109375" style="83"/>
    <col min="3856" max="3856" width="1.5703125" style="83" customWidth="1"/>
    <col min="3857" max="3857" width="14.42578125" style="83" customWidth="1"/>
    <col min="3858" max="3858" width="1.5703125" style="83" customWidth="1"/>
    <col min="3859" max="3859" width="12.7109375" style="83"/>
    <col min="3860" max="3860" width="1.5703125" style="83" customWidth="1"/>
    <col min="3861" max="3861" width="12.7109375" style="83"/>
    <col min="3862" max="3862" width="1.5703125" style="83" customWidth="1"/>
    <col min="3863" max="3863" width="16.140625" style="83" customWidth="1"/>
    <col min="3864" max="3865" width="1.5703125" style="83" customWidth="1"/>
    <col min="3866" max="3866" width="13.28515625" style="83" customWidth="1"/>
    <col min="3867" max="3867" width="1.5703125" style="83" customWidth="1"/>
    <col min="3868" max="3868" width="12.7109375" style="83"/>
    <col min="3869" max="3869" width="2.42578125" style="83" customWidth="1"/>
    <col min="3870" max="3870" width="11.5703125" style="83" customWidth="1"/>
    <col min="3871" max="3871" width="1.5703125" style="83" customWidth="1"/>
    <col min="3872" max="3872" width="12.7109375" style="83"/>
    <col min="3873" max="3873" width="2.42578125" style="83" customWidth="1"/>
    <col min="3874" max="3874" width="13.28515625" style="83" customWidth="1"/>
    <col min="3875" max="3875" width="1.5703125" style="83" customWidth="1"/>
    <col min="3876" max="3876" width="12.7109375" style="83"/>
    <col min="3877" max="3877" width="2.42578125" style="83" customWidth="1"/>
    <col min="3878" max="3878" width="15.140625" style="83" customWidth="1"/>
    <col min="3879" max="3879" width="2.42578125" style="83" customWidth="1"/>
    <col min="3880" max="3880" width="9.28515625" style="83" customWidth="1"/>
    <col min="3881" max="3881" width="4" style="83" bestFit="1" customWidth="1"/>
    <col min="3882" max="3882" width="8.42578125" style="83" customWidth="1"/>
    <col min="3883" max="3883" width="1.5703125" style="83" customWidth="1"/>
    <col min="3884" max="3884" width="12.7109375" style="83"/>
    <col min="3885" max="3885" width="1.5703125" style="83" customWidth="1"/>
    <col min="3886" max="3886" width="12.7109375" style="83"/>
    <col min="3887" max="3887" width="1.5703125" style="83" customWidth="1"/>
    <col min="3888" max="4096" width="12.7109375" style="83"/>
    <col min="4097" max="4097" width="5" style="83" customWidth="1"/>
    <col min="4098" max="4098" width="1.5703125" style="83" customWidth="1"/>
    <col min="4099" max="4099" width="19.5703125" style="83" customWidth="1"/>
    <col min="4100" max="4100" width="1.5703125" style="83" customWidth="1"/>
    <col min="4101" max="4101" width="14.42578125" style="83" customWidth="1"/>
    <col min="4102" max="4102" width="1.5703125" style="83" customWidth="1"/>
    <col min="4103" max="4103" width="12.7109375" style="83"/>
    <col min="4104" max="4104" width="1.5703125" style="83" customWidth="1"/>
    <col min="4105" max="4105" width="12.7109375" style="83"/>
    <col min="4106" max="4106" width="1.5703125" style="83" customWidth="1"/>
    <col min="4107" max="4107" width="14.42578125" style="83" customWidth="1"/>
    <col min="4108" max="4108" width="1.5703125" style="83" customWidth="1"/>
    <col min="4109" max="4109" width="12.7109375" style="83"/>
    <col min="4110" max="4110" width="1.5703125" style="83" customWidth="1"/>
    <col min="4111" max="4111" width="12.7109375" style="83"/>
    <col min="4112" max="4112" width="1.5703125" style="83" customWidth="1"/>
    <col min="4113" max="4113" width="14.42578125" style="83" customWidth="1"/>
    <col min="4114" max="4114" width="1.5703125" style="83" customWidth="1"/>
    <col min="4115" max="4115" width="12.7109375" style="83"/>
    <col min="4116" max="4116" width="1.5703125" style="83" customWidth="1"/>
    <col min="4117" max="4117" width="12.7109375" style="83"/>
    <col min="4118" max="4118" width="1.5703125" style="83" customWidth="1"/>
    <col min="4119" max="4119" width="16.140625" style="83" customWidth="1"/>
    <col min="4120" max="4121" width="1.5703125" style="83" customWidth="1"/>
    <col min="4122" max="4122" width="13.28515625" style="83" customWidth="1"/>
    <col min="4123" max="4123" width="1.5703125" style="83" customWidth="1"/>
    <col min="4124" max="4124" width="12.7109375" style="83"/>
    <col min="4125" max="4125" width="2.42578125" style="83" customWidth="1"/>
    <col min="4126" max="4126" width="11.5703125" style="83" customWidth="1"/>
    <col min="4127" max="4127" width="1.5703125" style="83" customWidth="1"/>
    <col min="4128" max="4128" width="12.7109375" style="83"/>
    <col min="4129" max="4129" width="2.42578125" style="83" customWidth="1"/>
    <col min="4130" max="4130" width="13.28515625" style="83" customWidth="1"/>
    <col min="4131" max="4131" width="1.5703125" style="83" customWidth="1"/>
    <col min="4132" max="4132" width="12.7109375" style="83"/>
    <col min="4133" max="4133" width="2.42578125" style="83" customWidth="1"/>
    <col min="4134" max="4134" width="15.140625" style="83" customWidth="1"/>
    <col min="4135" max="4135" width="2.42578125" style="83" customWidth="1"/>
    <col min="4136" max="4136" width="9.28515625" style="83" customWidth="1"/>
    <col min="4137" max="4137" width="4" style="83" bestFit="1" customWidth="1"/>
    <col min="4138" max="4138" width="8.42578125" style="83" customWidth="1"/>
    <col min="4139" max="4139" width="1.5703125" style="83" customWidth="1"/>
    <col min="4140" max="4140" width="12.7109375" style="83"/>
    <col min="4141" max="4141" width="1.5703125" style="83" customWidth="1"/>
    <col min="4142" max="4142" width="12.7109375" style="83"/>
    <col min="4143" max="4143" width="1.5703125" style="83" customWidth="1"/>
    <col min="4144" max="4352" width="12.7109375" style="83"/>
    <col min="4353" max="4353" width="5" style="83" customWidth="1"/>
    <col min="4354" max="4354" width="1.5703125" style="83" customWidth="1"/>
    <col min="4355" max="4355" width="19.5703125" style="83" customWidth="1"/>
    <col min="4356" max="4356" width="1.5703125" style="83" customWidth="1"/>
    <col min="4357" max="4357" width="14.42578125" style="83" customWidth="1"/>
    <col min="4358" max="4358" width="1.5703125" style="83" customWidth="1"/>
    <col min="4359" max="4359" width="12.7109375" style="83"/>
    <col min="4360" max="4360" width="1.5703125" style="83" customWidth="1"/>
    <col min="4361" max="4361" width="12.7109375" style="83"/>
    <col min="4362" max="4362" width="1.5703125" style="83" customWidth="1"/>
    <col min="4363" max="4363" width="14.42578125" style="83" customWidth="1"/>
    <col min="4364" max="4364" width="1.5703125" style="83" customWidth="1"/>
    <col min="4365" max="4365" width="12.7109375" style="83"/>
    <col min="4366" max="4366" width="1.5703125" style="83" customWidth="1"/>
    <col min="4367" max="4367" width="12.7109375" style="83"/>
    <col min="4368" max="4368" width="1.5703125" style="83" customWidth="1"/>
    <col min="4369" max="4369" width="14.42578125" style="83" customWidth="1"/>
    <col min="4370" max="4370" width="1.5703125" style="83" customWidth="1"/>
    <col min="4371" max="4371" width="12.7109375" style="83"/>
    <col min="4372" max="4372" width="1.5703125" style="83" customWidth="1"/>
    <col min="4373" max="4373" width="12.7109375" style="83"/>
    <col min="4374" max="4374" width="1.5703125" style="83" customWidth="1"/>
    <col min="4375" max="4375" width="16.140625" style="83" customWidth="1"/>
    <col min="4376" max="4377" width="1.5703125" style="83" customWidth="1"/>
    <col min="4378" max="4378" width="13.28515625" style="83" customWidth="1"/>
    <col min="4379" max="4379" width="1.5703125" style="83" customWidth="1"/>
    <col min="4380" max="4380" width="12.7109375" style="83"/>
    <col min="4381" max="4381" width="2.42578125" style="83" customWidth="1"/>
    <col min="4382" max="4382" width="11.5703125" style="83" customWidth="1"/>
    <col min="4383" max="4383" width="1.5703125" style="83" customWidth="1"/>
    <col min="4384" max="4384" width="12.7109375" style="83"/>
    <col min="4385" max="4385" width="2.42578125" style="83" customWidth="1"/>
    <col min="4386" max="4386" width="13.28515625" style="83" customWidth="1"/>
    <col min="4387" max="4387" width="1.5703125" style="83" customWidth="1"/>
    <col min="4388" max="4388" width="12.7109375" style="83"/>
    <col min="4389" max="4389" width="2.42578125" style="83" customWidth="1"/>
    <col min="4390" max="4390" width="15.140625" style="83" customWidth="1"/>
    <col min="4391" max="4391" width="2.42578125" style="83" customWidth="1"/>
    <col min="4392" max="4392" width="9.28515625" style="83" customWidth="1"/>
    <col min="4393" max="4393" width="4" style="83" bestFit="1" customWidth="1"/>
    <col min="4394" max="4394" width="8.42578125" style="83" customWidth="1"/>
    <col min="4395" max="4395" width="1.5703125" style="83" customWidth="1"/>
    <col min="4396" max="4396" width="12.7109375" style="83"/>
    <col min="4397" max="4397" width="1.5703125" style="83" customWidth="1"/>
    <col min="4398" max="4398" width="12.7109375" style="83"/>
    <col min="4399" max="4399" width="1.5703125" style="83" customWidth="1"/>
    <col min="4400" max="4608" width="12.7109375" style="83"/>
    <col min="4609" max="4609" width="5" style="83" customWidth="1"/>
    <col min="4610" max="4610" width="1.5703125" style="83" customWidth="1"/>
    <col min="4611" max="4611" width="19.5703125" style="83" customWidth="1"/>
    <col min="4612" max="4612" width="1.5703125" style="83" customWidth="1"/>
    <col min="4613" max="4613" width="14.42578125" style="83" customWidth="1"/>
    <col min="4614" max="4614" width="1.5703125" style="83" customWidth="1"/>
    <col min="4615" max="4615" width="12.7109375" style="83"/>
    <col min="4616" max="4616" width="1.5703125" style="83" customWidth="1"/>
    <col min="4617" max="4617" width="12.7109375" style="83"/>
    <col min="4618" max="4618" width="1.5703125" style="83" customWidth="1"/>
    <col min="4619" max="4619" width="14.42578125" style="83" customWidth="1"/>
    <col min="4620" max="4620" width="1.5703125" style="83" customWidth="1"/>
    <col min="4621" max="4621" width="12.7109375" style="83"/>
    <col min="4622" max="4622" width="1.5703125" style="83" customWidth="1"/>
    <col min="4623" max="4623" width="12.7109375" style="83"/>
    <col min="4624" max="4624" width="1.5703125" style="83" customWidth="1"/>
    <col min="4625" max="4625" width="14.42578125" style="83" customWidth="1"/>
    <col min="4626" max="4626" width="1.5703125" style="83" customWidth="1"/>
    <col min="4627" max="4627" width="12.7109375" style="83"/>
    <col min="4628" max="4628" width="1.5703125" style="83" customWidth="1"/>
    <col min="4629" max="4629" width="12.7109375" style="83"/>
    <col min="4630" max="4630" width="1.5703125" style="83" customWidth="1"/>
    <col min="4631" max="4631" width="16.140625" style="83" customWidth="1"/>
    <col min="4632" max="4633" width="1.5703125" style="83" customWidth="1"/>
    <col min="4634" max="4634" width="13.28515625" style="83" customWidth="1"/>
    <col min="4635" max="4635" width="1.5703125" style="83" customWidth="1"/>
    <col min="4636" max="4636" width="12.7109375" style="83"/>
    <col min="4637" max="4637" width="2.42578125" style="83" customWidth="1"/>
    <col min="4638" max="4638" width="11.5703125" style="83" customWidth="1"/>
    <col min="4639" max="4639" width="1.5703125" style="83" customWidth="1"/>
    <col min="4640" max="4640" width="12.7109375" style="83"/>
    <col min="4641" max="4641" width="2.42578125" style="83" customWidth="1"/>
    <col min="4642" max="4642" width="13.28515625" style="83" customWidth="1"/>
    <col min="4643" max="4643" width="1.5703125" style="83" customWidth="1"/>
    <col min="4644" max="4644" width="12.7109375" style="83"/>
    <col min="4645" max="4645" width="2.42578125" style="83" customWidth="1"/>
    <col min="4646" max="4646" width="15.140625" style="83" customWidth="1"/>
    <col min="4647" max="4647" width="2.42578125" style="83" customWidth="1"/>
    <col min="4648" max="4648" width="9.28515625" style="83" customWidth="1"/>
    <col min="4649" max="4649" width="4" style="83" bestFit="1" customWidth="1"/>
    <col min="4650" max="4650" width="8.42578125" style="83" customWidth="1"/>
    <col min="4651" max="4651" width="1.5703125" style="83" customWidth="1"/>
    <col min="4652" max="4652" width="12.7109375" style="83"/>
    <col min="4653" max="4653" width="1.5703125" style="83" customWidth="1"/>
    <col min="4654" max="4654" width="12.7109375" style="83"/>
    <col min="4655" max="4655" width="1.5703125" style="83" customWidth="1"/>
    <col min="4656" max="4864" width="12.7109375" style="83"/>
    <col min="4865" max="4865" width="5" style="83" customWidth="1"/>
    <col min="4866" max="4866" width="1.5703125" style="83" customWidth="1"/>
    <col min="4867" max="4867" width="19.5703125" style="83" customWidth="1"/>
    <col min="4868" max="4868" width="1.5703125" style="83" customWidth="1"/>
    <col min="4869" max="4869" width="14.42578125" style="83" customWidth="1"/>
    <col min="4870" max="4870" width="1.5703125" style="83" customWidth="1"/>
    <col min="4871" max="4871" width="12.7109375" style="83"/>
    <col min="4872" max="4872" width="1.5703125" style="83" customWidth="1"/>
    <col min="4873" max="4873" width="12.7109375" style="83"/>
    <col min="4874" max="4874" width="1.5703125" style="83" customWidth="1"/>
    <col min="4875" max="4875" width="14.42578125" style="83" customWidth="1"/>
    <col min="4876" max="4876" width="1.5703125" style="83" customWidth="1"/>
    <col min="4877" max="4877" width="12.7109375" style="83"/>
    <col min="4878" max="4878" width="1.5703125" style="83" customWidth="1"/>
    <col min="4879" max="4879" width="12.7109375" style="83"/>
    <col min="4880" max="4880" width="1.5703125" style="83" customWidth="1"/>
    <col min="4881" max="4881" width="14.42578125" style="83" customWidth="1"/>
    <col min="4882" max="4882" width="1.5703125" style="83" customWidth="1"/>
    <col min="4883" max="4883" width="12.7109375" style="83"/>
    <col min="4884" max="4884" width="1.5703125" style="83" customWidth="1"/>
    <col min="4885" max="4885" width="12.7109375" style="83"/>
    <col min="4886" max="4886" width="1.5703125" style="83" customWidth="1"/>
    <col min="4887" max="4887" width="16.140625" style="83" customWidth="1"/>
    <col min="4888" max="4889" width="1.5703125" style="83" customWidth="1"/>
    <col min="4890" max="4890" width="13.28515625" style="83" customWidth="1"/>
    <col min="4891" max="4891" width="1.5703125" style="83" customWidth="1"/>
    <col min="4892" max="4892" width="12.7109375" style="83"/>
    <col min="4893" max="4893" width="2.42578125" style="83" customWidth="1"/>
    <col min="4894" max="4894" width="11.5703125" style="83" customWidth="1"/>
    <col min="4895" max="4895" width="1.5703125" style="83" customWidth="1"/>
    <col min="4896" max="4896" width="12.7109375" style="83"/>
    <col min="4897" max="4897" width="2.42578125" style="83" customWidth="1"/>
    <col min="4898" max="4898" width="13.28515625" style="83" customWidth="1"/>
    <col min="4899" max="4899" width="1.5703125" style="83" customWidth="1"/>
    <col min="4900" max="4900" width="12.7109375" style="83"/>
    <col min="4901" max="4901" width="2.42578125" style="83" customWidth="1"/>
    <col min="4902" max="4902" width="15.140625" style="83" customWidth="1"/>
    <col min="4903" max="4903" width="2.42578125" style="83" customWidth="1"/>
    <col min="4904" max="4904" width="9.28515625" style="83" customWidth="1"/>
    <col min="4905" max="4905" width="4" style="83" bestFit="1" customWidth="1"/>
    <col min="4906" max="4906" width="8.42578125" style="83" customWidth="1"/>
    <col min="4907" max="4907" width="1.5703125" style="83" customWidth="1"/>
    <col min="4908" max="4908" width="12.7109375" style="83"/>
    <col min="4909" max="4909" width="1.5703125" style="83" customWidth="1"/>
    <col min="4910" max="4910" width="12.7109375" style="83"/>
    <col min="4911" max="4911" width="1.5703125" style="83" customWidth="1"/>
    <col min="4912" max="5120" width="12.7109375" style="83"/>
    <col min="5121" max="5121" width="5" style="83" customWidth="1"/>
    <col min="5122" max="5122" width="1.5703125" style="83" customWidth="1"/>
    <col min="5123" max="5123" width="19.5703125" style="83" customWidth="1"/>
    <col min="5124" max="5124" width="1.5703125" style="83" customWidth="1"/>
    <col min="5125" max="5125" width="14.42578125" style="83" customWidth="1"/>
    <col min="5126" max="5126" width="1.5703125" style="83" customWidth="1"/>
    <col min="5127" max="5127" width="12.7109375" style="83"/>
    <col min="5128" max="5128" width="1.5703125" style="83" customWidth="1"/>
    <col min="5129" max="5129" width="12.7109375" style="83"/>
    <col min="5130" max="5130" width="1.5703125" style="83" customWidth="1"/>
    <col min="5131" max="5131" width="14.42578125" style="83" customWidth="1"/>
    <col min="5132" max="5132" width="1.5703125" style="83" customWidth="1"/>
    <col min="5133" max="5133" width="12.7109375" style="83"/>
    <col min="5134" max="5134" width="1.5703125" style="83" customWidth="1"/>
    <col min="5135" max="5135" width="12.7109375" style="83"/>
    <col min="5136" max="5136" width="1.5703125" style="83" customWidth="1"/>
    <col min="5137" max="5137" width="14.42578125" style="83" customWidth="1"/>
    <col min="5138" max="5138" width="1.5703125" style="83" customWidth="1"/>
    <col min="5139" max="5139" width="12.7109375" style="83"/>
    <col min="5140" max="5140" width="1.5703125" style="83" customWidth="1"/>
    <col min="5141" max="5141" width="12.7109375" style="83"/>
    <col min="5142" max="5142" width="1.5703125" style="83" customWidth="1"/>
    <col min="5143" max="5143" width="16.140625" style="83" customWidth="1"/>
    <col min="5144" max="5145" width="1.5703125" style="83" customWidth="1"/>
    <col min="5146" max="5146" width="13.28515625" style="83" customWidth="1"/>
    <col min="5147" max="5147" width="1.5703125" style="83" customWidth="1"/>
    <col min="5148" max="5148" width="12.7109375" style="83"/>
    <col min="5149" max="5149" width="2.42578125" style="83" customWidth="1"/>
    <col min="5150" max="5150" width="11.5703125" style="83" customWidth="1"/>
    <col min="5151" max="5151" width="1.5703125" style="83" customWidth="1"/>
    <col min="5152" max="5152" width="12.7109375" style="83"/>
    <col min="5153" max="5153" width="2.42578125" style="83" customWidth="1"/>
    <col min="5154" max="5154" width="13.28515625" style="83" customWidth="1"/>
    <col min="5155" max="5155" width="1.5703125" style="83" customWidth="1"/>
    <col min="5156" max="5156" width="12.7109375" style="83"/>
    <col min="5157" max="5157" width="2.42578125" style="83" customWidth="1"/>
    <col min="5158" max="5158" width="15.140625" style="83" customWidth="1"/>
    <col min="5159" max="5159" width="2.42578125" style="83" customWidth="1"/>
    <col min="5160" max="5160" width="9.28515625" style="83" customWidth="1"/>
    <col min="5161" max="5161" width="4" style="83" bestFit="1" customWidth="1"/>
    <col min="5162" max="5162" width="8.42578125" style="83" customWidth="1"/>
    <col min="5163" max="5163" width="1.5703125" style="83" customWidth="1"/>
    <col min="5164" max="5164" width="12.7109375" style="83"/>
    <col min="5165" max="5165" width="1.5703125" style="83" customWidth="1"/>
    <col min="5166" max="5166" width="12.7109375" style="83"/>
    <col min="5167" max="5167" width="1.5703125" style="83" customWidth="1"/>
    <col min="5168" max="5376" width="12.7109375" style="83"/>
    <col min="5377" max="5377" width="5" style="83" customWidth="1"/>
    <col min="5378" max="5378" width="1.5703125" style="83" customWidth="1"/>
    <col min="5379" max="5379" width="19.5703125" style="83" customWidth="1"/>
    <col min="5380" max="5380" width="1.5703125" style="83" customWidth="1"/>
    <col min="5381" max="5381" width="14.42578125" style="83" customWidth="1"/>
    <col min="5382" max="5382" width="1.5703125" style="83" customWidth="1"/>
    <col min="5383" max="5383" width="12.7109375" style="83"/>
    <col min="5384" max="5384" width="1.5703125" style="83" customWidth="1"/>
    <col min="5385" max="5385" width="12.7109375" style="83"/>
    <col min="5386" max="5386" width="1.5703125" style="83" customWidth="1"/>
    <col min="5387" max="5387" width="14.42578125" style="83" customWidth="1"/>
    <col min="5388" max="5388" width="1.5703125" style="83" customWidth="1"/>
    <col min="5389" max="5389" width="12.7109375" style="83"/>
    <col min="5390" max="5390" width="1.5703125" style="83" customWidth="1"/>
    <col min="5391" max="5391" width="12.7109375" style="83"/>
    <col min="5392" max="5392" width="1.5703125" style="83" customWidth="1"/>
    <col min="5393" max="5393" width="14.42578125" style="83" customWidth="1"/>
    <col min="5394" max="5394" width="1.5703125" style="83" customWidth="1"/>
    <col min="5395" max="5395" width="12.7109375" style="83"/>
    <col min="5396" max="5396" width="1.5703125" style="83" customWidth="1"/>
    <col min="5397" max="5397" width="12.7109375" style="83"/>
    <col min="5398" max="5398" width="1.5703125" style="83" customWidth="1"/>
    <col min="5399" max="5399" width="16.140625" style="83" customWidth="1"/>
    <col min="5400" max="5401" width="1.5703125" style="83" customWidth="1"/>
    <col min="5402" max="5402" width="13.28515625" style="83" customWidth="1"/>
    <col min="5403" max="5403" width="1.5703125" style="83" customWidth="1"/>
    <col min="5404" max="5404" width="12.7109375" style="83"/>
    <col min="5405" max="5405" width="2.42578125" style="83" customWidth="1"/>
    <col min="5406" max="5406" width="11.5703125" style="83" customWidth="1"/>
    <col min="5407" max="5407" width="1.5703125" style="83" customWidth="1"/>
    <col min="5408" max="5408" width="12.7109375" style="83"/>
    <col min="5409" max="5409" width="2.42578125" style="83" customWidth="1"/>
    <col min="5410" max="5410" width="13.28515625" style="83" customWidth="1"/>
    <col min="5411" max="5411" width="1.5703125" style="83" customWidth="1"/>
    <col min="5412" max="5412" width="12.7109375" style="83"/>
    <col min="5413" max="5413" width="2.42578125" style="83" customWidth="1"/>
    <col min="5414" max="5414" width="15.140625" style="83" customWidth="1"/>
    <col min="5415" max="5415" width="2.42578125" style="83" customWidth="1"/>
    <col min="5416" max="5416" width="9.28515625" style="83" customWidth="1"/>
    <col min="5417" max="5417" width="4" style="83" bestFit="1" customWidth="1"/>
    <col min="5418" max="5418" width="8.42578125" style="83" customWidth="1"/>
    <col min="5419" max="5419" width="1.5703125" style="83" customWidth="1"/>
    <col min="5420" max="5420" width="12.7109375" style="83"/>
    <col min="5421" max="5421" width="1.5703125" style="83" customWidth="1"/>
    <col min="5422" max="5422" width="12.7109375" style="83"/>
    <col min="5423" max="5423" width="1.5703125" style="83" customWidth="1"/>
    <col min="5424" max="5632" width="12.7109375" style="83"/>
    <col min="5633" max="5633" width="5" style="83" customWidth="1"/>
    <col min="5634" max="5634" width="1.5703125" style="83" customWidth="1"/>
    <col min="5635" max="5635" width="19.5703125" style="83" customWidth="1"/>
    <col min="5636" max="5636" width="1.5703125" style="83" customWidth="1"/>
    <col min="5637" max="5637" width="14.42578125" style="83" customWidth="1"/>
    <col min="5638" max="5638" width="1.5703125" style="83" customWidth="1"/>
    <col min="5639" max="5639" width="12.7109375" style="83"/>
    <col min="5640" max="5640" width="1.5703125" style="83" customWidth="1"/>
    <col min="5641" max="5641" width="12.7109375" style="83"/>
    <col min="5642" max="5642" width="1.5703125" style="83" customWidth="1"/>
    <col min="5643" max="5643" width="14.42578125" style="83" customWidth="1"/>
    <col min="5644" max="5644" width="1.5703125" style="83" customWidth="1"/>
    <col min="5645" max="5645" width="12.7109375" style="83"/>
    <col min="5646" max="5646" width="1.5703125" style="83" customWidth="1"/>
    <col min="5647" max="5647" width="12.7109375" style="83"/>
    <col min="5648" max="5648" width="1.5703125" style="83" customWidth="1"/>
    <col min="5649" max="5649" width="14.42578125" style="83" customWidth="1"/>
    <col min="5650" max="5650" width="1.5703125" style="83" customWidth="1"/>
    <col min="5651" max="5651" width="12.7109375" style="83"/>
    <col min="5652" max="5652" width="1.5703125" style="83" customWidth="1"/>
    <col min="5653" max="5653" width="12.7109375" style="83"/>
    <col min="5654" max="5654" width="1.5703125" style="83" customWidth="1"/>
    <col min="5655" max="5655" width="16.140625" style="83" customWidth="1"/>
    <col min="5656" max="5657" width="1.5703125" style="83" customWidth="1"/>
    <col min="5658" max="5658" width="13.28515625" style="83" customWidth="1"/>
    <col min="5659" max="5659" width="1.5703125" style="83" customWidth="1"/>
    <col min="5660" max="5660" width="12.7109375" style="83"/>
    <col min="5661" max="5661" width="2.42578125" style="83" customWidth="1"/>
    <col min="5662" max="5662" width="11.5703125" style="83" customWidth="1"/>
    <col min="5663" max="5663" width="1.5703125" style="83" customWidth="1"/>
    <col min="5664" max="5664" width="12.7109375" style="83"/>
    <col min="5665" max="5665" width="2.42578125" style="83" customWidth="1"/>
    <col min="5666" max="5666" width="13.28515625" style="83" customWidth="1"/>
    <col min="5667" max="5667" width="1.5703125" style="83" customWidth="1"/>
    <col min="5668" max="5668" width="12.7109375" style="83"/>
    <col min="5669" max="5669" width="2.42578125" style="83" customWidth="1"/>
    <col min="5670" max="5670" width="15.140625" style="83" customWidth="1"/>
    <col min="5671" max="5671" width="2.42578125" style="83" customWidth="1"/>
    <col min="5672" max="5672" width="9.28515625" style="83" customWidth="1"/>
    <col min="5673" max="5673" width="4" style="83" bestFit="1" customWidth="1"/>
    <col min="5674" max="5674" width="8.42578125" style="83" customWidth="1"/>
    <col min="5675" max="5675" width="1.5703125" style="83" customWidth="1"/>
    <col min="5676" max="5676" width="12.7109375" style="83"/>
    <col min="5677" max="5677" width="1.5703125" style="83" customWidth="1"/>
    <col min="5678" max="5678" width="12.7109375" style="83"/>
    <col min="5679" max="5679" width="1.5703125" style="83" customWidth="1"/>
    <col min="5680" max="5888" width="12.7109375" style="83"/>
    <col min="5889" max="5889" width="5" style="83" customWidth="1"/>
    <col min="5890" max="5890" width="1.5703125" style="83" customWidth="1"/>
    <col min="5891" max="5891" width="19.5703125" style="83" customWidth="1"/>
    <col min="5892" max="5892" width="1.5703125" style="83" customWidth="1"/>
    <col min="5893" max="5893" width="14.42578125" style="83" customWidth="1"/>
    <col min="5894" max="5894" width="1.5703125" style="83" customWidth="1"/>
    <col min="5895" max="5895" width="12.7109375" style="83"/>
    <col min="5896" max="5896" width="1.5703125" style="83" customWidth="1"/>
    <col min="5897" max="5897" width="12.7109375" style="83"/>
    <col min="5898" max="5898" width="1.5703125" style="83" customWidth="1"/>
    <col min="5899" max="5899" width="14.42578125" style="83" customWidth="1"/>
    <col min="5900" max="5900" width="1.5703125" style="83" customWidth="1"/>
    <col min="5901" max="5901" width="12.7109375" style="83"/>
    <col min="5902" max="5902" width="1.5703125" style="83" customWidth="1"/>
    <col min="5903" max="5903" width="12.7109375" style="83"/>
    <col min="5904" max="5904" width="1.5703125" style="83" customWidth="1"/>
    <col min="5905" max="5905" width="14.42578125" style="83" customWidth="1"/>
    <col min="5906" max="5906" width="1.5703125" style="83" customWidth="1"/>
    <col min="5907" max="5907" width="12.7109375" style="83"/>
    <col min="5908" max="5908" width="1.5703125" style="83" customWidth="1"/>
    <col min="5909" max="5909" width="12.7109375" style="83"/>
    <col min="5910" max="5910" width="1.5703125" style="83" customWidth="1"/>
    <col min="5911" max="5911" width="16.140625" style="83" customWidth="1"/>
    <col min="5912" max="5913" width="1.5703125" style="83" customWidth="1"/>
    <col min="5914" max="5914" width="13.28515625" style="83" customWidth="1"/>
    <col min="5915" max="5915" width="1.5703125" style="83" customWidth="1"/>
    <col min="5916" max="5916" width="12.7109375" style="83"/>
    <col min="5917" max="5917" width="2.42578125" style="83" customWidth="1"/>
    <col min="5918" max="5918" width="11.5703125" style="83" customWidth="1"/>
    <col min="5919" max="5919" width="1.5703125" style="83" customWidth="1"/>
    <col min="5920" max="5920" width="12.7109375" style="83"/>
    <col min="5921" max="5921" width="2.42578125" style="83" customWidth="1"/>
    <col min="5922" max="5922" width="13.28515625" style="83" customWidth="1"/>
    <col min="5923" max="5923" width="1.5703125" style="83" customWidth="1"/>
    <col min="5924" max="5924" width="12.7109375" style="83"/>
    <col min="5925" max="5925" width="2.42578125" style="83" customWidth="1"/>
    <col min="5926" max="5926" width="15.140625" style="83" customWidth="1"/>
    <col min="5927" max="5927" width="2.42578125" style="83" customWidth="1"/>
    <col min="5928" max="5928" width="9.28515625" style="83" customWidth="1"/>
    <col min="5929" max="5929" width="4" style="83" bestFit="1" customWidth="1"/>
    <col min="5930" max="5930" width="8.42578125" style="83" customWidth="1"/>
    <col min="5931" max="5931" width="1.5703125" style="83" customWidth="1"/>
    <col min="5932" max="5932" width="12.7109375" style="83"/>
    <col min="5933" max="5933" width="1.5703125" style="83" customWidth="1"/>
    <col min="5934" max="5934" width="12.7109375" style="83"/>
    <col min="5935" max="5935" width="1.5703125" style="83" customWidth="1"/>
    <col min="5936" max="6144" width="12.7109375" style="83"/>
    <col min="6145" max="6145" width="5" style="83" customWidth="1"/>
    <col min="6146" max="6146" width="1.5703125" style="83" customWidth="1"/>
    <col min="6147" max="6147" width="19.5703125" style="83" customWidth="1"/>
    <col min="6148" max="6148" width="1.5703125" style="83" customWidth="1"/>
    <col min="6149" max="6149" width="14.42578125" style="83" customWidth="1"/>
    <col min="6150" max="6150" width="1.5703125" style="83" customWidth="1"/>
    <col min="6151" max="6151" width="12.7109375" style="83"/>
    <col min="6152" max="6152" width="1.5703125" style="83" customWidth="1"/>
    <col min="6153" max="6153" width="12.7109375" style="83"/>
    <col min="6154" max="6154" width="1.5703125" style="83" customWidth="1"/>
    <col min="6155" max="6155" width="14.42578125" style="83" customWidth="1"/>
    <col min="6156" max="6156" width="1.5703125" style="83" customWidth="1"/>
    <col min="6157" max="6157" width="12.7109375" style="83"/>
    <col min="6158" max="6158" width="1.5703125" style="83" customWidth="1"/>
    <col min="6159" max="6159" width="12.7109375" style="83"/>
    <col min="6160" max="6160" width="1.5703125" style="83" customWidth="1"/>
    <col min="6161" max="6161" width="14.42578125" style="83" customWidth="1"/>
    <col min="6162" max="6162" width="1.5703125" style="83" customWidth="1"/>
    <col min="6163" max="6163" width="12.7109375" style="83"/>
    <col min="6164" max="6164" width="1.5703125" style="83" customWidth="1"/>
    <col min="6165" max="6165" width="12.7109375" style="83"/>
    <col min="6166" max="6166" width="1.5703125" style="83" customWidth="1"/>
    <col min="6167" max="6167" width="16.140625" style="83" customWidth="1"/>
    <col min="6168" max="6169" width="1.5703125" style="83" customWidth="1"/>
    <col min="6170" max="6170" width="13.28515625" style="83" customWidth="1"/>
    <col min="6171" max="6171" width="1.5703125" style="83" customWidth="1"/>
    <col min="6172" max="6172" width="12.7109375" style="83"/>
    <col min="6173" max="6173" width="2.42578125" style="83" customWidth="1"/>
    <col min="6174" max="6174" width="11.5703125" style="83" customWidth="1"/>
    <col min="6175" max="6175" width="1.5703125" style="83" customWidth="1"/>
    <col min="6176" max="6176" width="12.7109375" style="83"/>
    <col min="6177" max="6177" width="2.42578125" style="83" customWidth="1"/>
    <col min="6178" max="6178" width="13.28515625" style="83" customWidth="1"/>
    <col min="6179" max="6179" width="1.5703125" style="83" customWidth="1"/>
    <col min="6180" max="6180" width="12.7109375" style="83"/>
    <col min="6181" max="6181" width="2.42578125" style="83" customWidth="1"/>
    <col min="6182" max="6182" width="15.140625" style="83" customWidth="1"/>
    <col min="6183" max="6183" width="2.42578125" style="83" customWidth="1"/>
    <col min="6184" max="6184" width="9.28515625" style="83" customWidth="1"/>
    <col min="6185" max="6185" width="4" style="83" bestFit="1" customWidth="1"/>
    <col min="6186" max="6186" width="8.42578125" style="83" customWidth="1"/>
    <col min="6187" max="6187" width="1.5703125" style="83" customWidth="1"/>
    <col min="6188" max="6188" width="12.7109375" style="83"/>
    <col min="6189" max="6189" width="1.5703125" style="83" customWidth="1"/>
    <col min="6190" max="6190" width="12.7109375" style="83"/>
    <col min="6191" max="6191" width="1.5703125" style="83" customWidth="1"/>
    <col min="6192" max="6400" width="12.7109375" style="83"/>
    <col min="6401" max="6401" width="5" style="83" customWidth="1"/>
    <col min="6402" max="6402" width="1.5703125" style="83" customWidth="1"/>
    <col min="6403" max="6403" width="19.5703125" style="83" customWidth="1"/>
    <col min="6404" max="6404" width="1.5703125" style="83" customWidth="1"/>
    <col min="6405" max="6405" width="14.42578125" style="83" customWidth="1"/>
    <col min="6406" max="6406" width="1.5703125" style="83" customWidth="1"/>
    <col min="6407" max="6407" width="12.7109375" style="83"/>
    <col min="6408" max="6408" width="1.5703125" style="83" customWidth="1"/>
    <col min="6409" max="6409" width="12.7109375" style="83"/>
    <col min="6410" max="6410" width="1.5703125" style="83" customWidth="1"/>
    <col min="6411" max="6411" width="14.42578125" style="83" customWidth="1"/>
    <col min="6412" max="6412" width="1.5703125" style="83" customWidth="1"/>
    <col min="6413" max="6413" width="12.7109375" style="83"/>
    <col min="6414" max="6414" width="1.5703125" style="83" customWidth="1"/>
    <col min="6415" max="6415" width="12.7109375" style="83"/>
    <col min="6416" max="6416" width="1.5703125" style="83" customWidth="1"/>
    <col min="6417" max="6417" width="14.42578125" style="83" customWidth="1"/>
    <col min="6418" max="6418" width="1.5703125" style="83" customWidth="1"/>
    <col min="6419" max="6419" width="12.7109375" style="83"/>
    <col min="6420" max="6420" width="1.5703125" style="83" customWidth="1"/>
    <col min="6421" max="6421" width="12.7109375" style="83"/>
    <col min="6422" max="6422" width="1.5703125" style="83" customWidth="1"/>
    <col min="6423" max="6423" width="16.140625" style="83" customWidth="1"/>
    <col min="6424" max="6425" width="1.5703125" style="83" customWidth="1"/>
    <col min="6426" max="6426" width="13.28515625" style="83" customWidth="1"/>
    <col min="6427" max="6427" width="1.5703125" style="83" customWidth="1"/>
    <col min="6428" max="6428" width="12.7109375" style="83"/>
    <col min="6429" max="6429" width="2.42578125" style="83" customWidth="1"/>
    <col min="6430" max="6430" width="11.5703125" style="83" customWidth="1"/>
    <col min="6431" max="6431" width="1.5703125" style="83" customWidth="1"/>
    <col min="6432" max="6432" width="12.7109375" style="83"/>
    <col min="6433" max="6433" width="2.42578125" style="83" customWidth="1"/>
    <col min="6434" max="6434" width="13.28515625" style="83" customWidth="1"/>
    <col min="6435" max="6435" width="1.5703125" style="83" customWidth="1"/>
    <col min="6436" max="6436" width="12.7109375" style="83"/>
    <col min="6437" max="6437" width="2.42578125" style="83" customWidth="1"/>
    <col min="6438" max="6438" width="15.140625" style="83" customWidth="1"/>
    <col min="6439" max="6439" width="2.42578125" style="83" customWidth="1"/>
    <col min="6440" max="6440" width="9.28515625" style="83" customWidth="1"/>
    <col min="6441" max="6441" width="4" style="83" bestFit="1" customWidth="1"/>
    <col min="6442" max="6442" width="8.42578125" style="83" customWidth="1"/>
    <col min="6443" max="6443" width="1.5703125" style="83" customWidth="1"/>
    <col min="6444" max="6444" width="12.7109375" style="83"/>
    <col min="6445" max="6445" width="1.5703125" style="83" customWidth="1"/>
    <col min="6446" max="6446" width="12.7109375" style="83"/>
    <col min="6447" max="6447" width="1.5703125" style="83" customWidth="1"/>
    <col min="6448" max="6656" width="12.7109375" style="83"/>
    <col min="6657" max="6657" width="5" style="83" customWidth="1"/>
    <col min="6658" max="6658" width="1.5703125" style="83" customWidth="1"/>
    <col min="6659" max="6659" width="19.5703125" style="83" customWidth="1"/>
    <col min="6660" max="6660" width="1.5703125" style="83" customWidth="1"/>
    <col min="6661" max="6661" width="14.42578125" style="83" customWidth="1"/>
    <col min="6662" max="6662" width="1.5703125" style="83" customWidth="1"/>
    <col min="6663" max="6663" width="12.7109375" style="83"/>
    <col min="6664" max="6664" width="1.5703125" style="83" customWidth="1"/>
    <col min="6665" max="6665" width="12.7109375" style="83"/>
    <col min="6666" max="6666" width="1.5703125" style="83" customWidth="1"/>
    <col min="6667" max="6667" width="14.42578125" style="83" customWidth="1"/>
    <col min="6668" max="6668" width="1.5703125" style="83" customWidth="1"/>
    <col min="6669" max="6669" width="12.7109375" style="83"/>
    <col min="6670" max="6670" width="1.5703125" style="83" customWidth="1"/>
    <col min="6671" max="6671" width="12.7109375" style="83"/>
    <col min="6672" max="6672" width="1.5703125" style="83" customWidth="1"/>
    <col min="6673" max="6673" width="14.42578125" style="83" customWidth="1"/>
    <col min="6674" max="6674" width="1.5703125" style="83" customWidth="1"/>
    <col min="6675" max="6675" width="12.7109375" style="83"/>
    <col min="6676" max="6676" width="1.5703125" style="83" customWidth="1"/>
    <col min="6677" max="6677" width="12.7109375" style="83"/>
    <col min="6678" max="6678" width="1.5703125" style="83" customWidth="1"/>
    <col min="6679" max="6679" width="16.140625" style="83" customWidth="1"/>
    <col min="6680" max="6681" width="1.5703125" style="83" customWidth="1"/>
    <col min="6682" max="6682" width="13.28515625" style="83" customWidth="1"/>
    <col min="6683" max="6683" width="1.5703125" style="83" customWidth="1"/>
    <col min="6684" max="6684" width="12.7109375" style="83"/>
    <col min="6685" max="6685" width="2.42578125" style="83" customWidth="1"/>
    <col min="6686" max="6686" width="11.5703125" style="83" customWidth="1"/>
    <col min="6687" max="6687" width="1.5703125" style="83" customWidth="1"/>
    <col min="6688" max="6688" width="12.7109375" style="83"/>
    <col min="6689" max="6689" width="2.42578125" style="83" customWidth="1"/>
    <col min="6690" max="6690" width="13.28515625" style="83" customWidth="1"/>
    <col min="6691" max="6691" width="1.5703125" style="83" customWidth="1"/>
    <col min="6692" max="6692" width="12.7109375" style="83"/>
    <col min="6693" max="6693" width="2.42578125" style="83" customWidth="1"/>
    <col min="6694" max="6694" width="15.140625" style="83" customWidth="1"/>
    <col min="6695" max="6695" width="2.42578125" style="83" customWidth="1"/>
    <col min="6696" max="6696" width="9.28515625" style="83" customWidth="1"/>
    <col min="6697" max="6697" width="4" style="83" bestFit="1" customWidth="1"/>
    <col min="6698" max="6698" width="8.42578125" style="83" customWidth="1"/>
    <col min="6699" max="6699" width="1.5703125" style="83" customWidth="1"/>
    <col min="6700" max="6700" width="12.7109375" style="83"/>
    <col min="6701" max="6701" width="1.5703125" style="83" customWidth="1"/>
    <col min="6702" max="6702" width="12.7109375" style="83"/>
    <col min="6703" max="6703" width="1.5703125" style="83" customWidth="1"/>
    <col min="6704" max="6912" width="12.7109375" style="83"/>
    <col min="6913" max="6913" width="5" style="83" customWidth="1"/>
    <col min="6914" max="6914" width="1.5703125" style="83" customWidth="1"/>
    <col min="6915" max="6915" width="19.5703125" style="83" customWidth="1"/>
    <col min="6916" max="6916" width="1.5703125" style="83" customWidth="1"/>
    <col min="6917" max="6917" width="14.42578125" style="83" customWidth="1"/>
    <col min="6918" max="6918" width="1.5703125" style="83" customWidth="1"/>
    <col min="6919" max="6919" width="12.7109375" style="83"/>
    <col min="6920" max="6920" width="1.5703125" style="83" customWidth="1"/>
    <col min="6921" max="6921" width="12.7109375" style="83"/>
    <col min="6922" max="6922" width="1.5703125" style="83" customWidth="1"/>
    <col min="6923" max="6923" width="14.42578125" style="83" customWidth="1"/>
    <col min="6924" max="6924" width="1.5703125" style="83" customWidth="1"/>
    <col min="6925" max="6925" width="12.7109375" style="83"/>
    <col min="6926" max="6926" width="1.5703125" style="83" customWidth="1"/>
    <col min="6927" max="6927" width="12.7109375" style="83"/>
    <col min="6928" max="6928" width="1.5703125" style="83" customWidth="1"/>
    <col min="6929" max="6929" width="14.42578125" style="83" customWidth="1"/>
    <col min="6930" max="6930" width="1.5703125" style="83" customWidth="1"/>
    <col min="6931" max="6931" width="12.7109375" style="83"/>
    <col min="6932" max="6932" width="1.5703125" style="83" customWidth="1"/>
    <col min="6933" max="6933" width="12.7109375" style="83"/>
    <col min="6934" max="6934" width="1.5703125" style="83" customWidth="1"/>
    <col min="6935" max="6935" width="16.140625" style="83" customWidth="1"/>
    <col min="6936" max="6937" width="1.5703125" style="83" customWidth="1"/>
    <col min="6938" max="6938" width="13.28515625" style="83" customWidth="1"/>
    <col min="6939" max="6939" width="1.5703125" style="83" customWidth="1"/>
    <col min="6940" max="6940" width="12.7109375" style="83"/>
    <col min="6941" max="6941" width="2.42578125" style="83" customWidth="1"/>
    <col min="6942" max="6942" width="11.5703125" style="83" customWidth="1"/>
    <col min="6943" max="6943" width="1.5703125" style="83" customWidth="1"/>
    <col min="6944" max="6944" width="12.7109375" style="83"/>
    <col min="6945" max="6945" width="2.42578125" style="83" customWidth="1"/>
    <col min="6946" max="6946" width="13.28515625" style="83" customWidth="1"/>
    <col min="6947" max="6947" width="1.5703125" style="83" customWidth="1"/>
    <col min="6948" max="6948" width="12.7109375" style="83"/>
    <col min="6949" max="6949" width="2.42578125" style="83" customWidth="1"/>
    <col min="6950" max="6950" width="15.140625" style="83" customWidth="1"/>
    <col min="6951" max="6951" width="2.42578125" style="83" customWidth="1"/>
    <col min="6952" max="6952" width="9.28515625" style="83" customWidth="1"/>
    <col min="6953" max="6953" width="4" style="83" bestFit="1" customWidth="1"/>
    <col min="6954" max="6954" width="8.42578125" style="83" customWidth="1"/>
    <col min="6955" max="6955" width="1.5703125" style="83" customWidth="1"/>
    <col min="6956" max="6956" width="12.7109375" style="83"/>
    <col min="6957" max="6957" width="1.5703125" style="83" customWidth="1"/>
    <col min="6958" max="6958" width="12.7109375" style="83"/>
    <col min="6959" max="6959" width="1.5703125" style="83" customWidth="1"/>
    <col min="6960" max="7168" width="12.7109375" style="83"/>
    <col min="7169" max="7169" width="5" style="83" customWidth="1"/>
    <col min="7170" max="7170" width="1.5703125" style="83" customWidth="1"/>
    <col min="7171" max="7171" width="19.5703125" style="83" customWidth="1"/>
    <col min="7172" max="7172" width="1.5703125" style="83" customWidth="1"/>
    <col min="7173" max="7173" width="14.42578125" style="83" customWidth="1"/>
    <col min="7174" max="7174" width="1.5703125" style="83" customWidth="1"/>
    <col min="7175" max="7175" width="12.7109375" style="83"/>
    <col min="7176" max="7176" width="1.5703125" style="83" customWidth="1"/>
    <col min="7177" max="7177" width="12.7109375" style="83"/>
    <col min="7178" max="7178" width="1.5703125" style="83" customWidth="1"/>
    <col min="7179" max="7179" width="14.42578125" style="83" customWidth="1"/>
    <col min="7180" max="7180" width="1.5703125" style="83" customWidth="1"/>
    <col min="7181" max="7181" width="12.7109375" style="83"/>
    <col min="7182" max="7182" width="1.5703125" style="83" customWidth="1"/>
    <col min="7183" max="7183" width="12.7109375" style="83"/>
    <col min="7184" max="7184" width="1.5703125" style="83" customWidth="1"/>
    <col min="7185" max="7185" width="14.42578125" style="83" customWidth="1"/>
    <col min="7186" max="7186" width="1.5703125" style="83" customWidth="1"/>
    <col min="7187" max="7187" width="12.7109375" style="83"/>
    <col min="7188" max="7188" width="1.5703125" style="83" customWidth="1"/>
    <col min="7189" max="7189" width="12.7109375" style="83"/>
    <col min="7190" max="7190" width="1.5703125" style="83" customWidth="1"/>
    <col min="7191" max="7191" width="16.140625" style="83" customWidth="1"/>
    <col min="7192" max="7193" width="1.5703125" style="83" customWidth="1"/>
    <col min="7194" max="7194" width="13.28515625" style="83" customWidth="1"/>
    <col min="7195" max="7195" width="1.5703125" style="83" customWidth="1"/>
    <col min="7196" max="7196" width="12.7109375" style="83"/>
    <col min="7197" max="7197" width="2.42578125" style="83" customWidth="1"/>
    <col min="7198" max="7198" width="11.5703125" style="83" customWidth="1"/>
    <col min="7199" max="7199" width="1.5703125" style="83" customWidth="1"/>
    <col min="7200" max="7200" width="12.7109375" style="83"/>
    <col min="7201" max="7201" width="2.42578125" style="83" customWidth="1"/>
    <col min="7202" max="7202" width="13.28515625" style="83" customWidth="1"/>
    <col min="7203" max="7203" width="1.5703125" style="83" customWidth="1"/>
    <col min="7204" max="7204" width="12.7109375" style="83"/>
    <col min="7205" max="7205" width="2.42578125" style="83" customWidth="1"/>
    <col min="7206" max="7206" width="15.140625" style="83" customWidth="1"/>
    <col min="7207" max="7207" width="2.42578125" style="83" customWidth="1"/>
    <col min="7208" max="7208" width="9.28515625" style="83" customWidth="1"/>
    <col min="7209" max="7209" width="4" style="83" bestFit="1" customWidth="1"/>
    <col min="7210" max="7210" width="8.42578125" style="83" customWidth="1"/>
    <col min="7211" max="7211" width="1.5703125" style="83" customWidth="1"/>
    <col min="7212" max="7212" width="12.7109375" style="83"/>
    <col min="7213" max="7213" width="1.5703125" style="83" customWidth="1"/>
    <col min="7214" max="7214" width="12.7109375" style="83"/>
    <col min="7215" max="7215" width="1.5703125" style="83" customWidth="1"/>
    <col min="7216" max="7424" width="12.7109375" style="83"/>
    <col min="7425" max="7425" width="5" style="83" customWidth="1"/>
    <col min="7426" max="7426" width="1.5703125" style="83" customWidth="1"/>
    <col min="7427" max="7427" width="19.5703125" style="83" customWidth="1"/>
    <col min="7428" max="7428" width="1.5703125" style="83" customWidth="1"/>
    <col min="7429" max="7429" width="14.42578125" style="83" customWidth="1"/>
    <col min="7430" max="7430" width="1.5703125" style="83" customWidth="1"/>
    <col min="7431" max="7431" width="12.7109375" style="83"/>
    <col min="7432" max="7432" width="1.5703125" style="83" customWidth="1"/>
    <col min="7433" max="7433" width="12.7109375" style="83"/>
    <col min="7434" max="7434" width="1.5703125" style="83" customWidth="1"/>
    <col min="7435" max="7435" width="14.42578125" style="83" customWidth="1"/>
    <col min="7436" max="7436" width="1.5703125" style="83" customWidth="1"/>
    <col min="7437" max="7437" width="12.7109375" style="83"/>
    <col min="7438" max="7438" width="1.5703125" style="83" customWidth="1"/>
    <col min="7439" max="7439" width="12.7109375" style="83"/>
    <col min="7440" max="7440" width="1.5703125" style="83" customWidth="1"/>
    <col min="7441" max="7441" width="14.42578125" style="83" customWidth="1"/>
    <col min="7442" max="7442" width="1.5703125" style="83" customWidth="1"/>
    <col min="7443" max="7443" width="12.7109375" style="83"/>
    <col min="7444" max="7444" width="1.5703125" style="83" customWidth="1"/>
    <col min="7445" max="7445" width="12.7109375" style="83"/>
    <col min="7446" max="7446" width="1.5703125" style="83" customWidth="1"/>
    <col min="7447" max="7447" width="16.140625" style="83" customWidth="1"/>
    <col min="7448" max="7449" width="1.5703125" style="83" customWidth="1"/>
    <col min="7450" max="7450" width="13.28515625" style="83" customWidth="1"/>
    <col min="7451" max="7451" width="1.5703125" style="83" customWidth="1"/>
    <col min="7452" max="7452" width="12.7109375" style="83"/>
    <col min="7453" max="7453" width="2.42578125" style="83" customWidth="1"/>
    <col min="7454" max="7454" width="11.5703125" style="83" customWidth="1"/>
    <col min="7455" max="7455" width="1.5703125" style="83" customWidth="1"/>
    <col min="7456" max="7456" width="12.7109375" style="83"/>
    <col min="7457" max="7457" width="2.42578125" style="83" customWidth="1"/>
    <col min="7458" max="7458" width="13.28515625" style="83" customWidth="1"/>
    <col min="7459" max="7459" width="1.5703125" style="83" customWidth="1"/>
    <col min="7460" max="7460" width="12.7109375" style="83"/>
    <col min="7461" max="7461" width="2.42578125" style="83" customWidth="1"/>
    <col min="7462" max="7462" width="15.140625" style="83" customWidth="1"/>
    <col min="7463" max="7463" width="2.42578125" style="83" customWidth="1"/>
    <col min="7464" max="7464" width="9.28515625" style="83" customWidth="1"/>
    <col min="7465" max="7465" width="4" style="83" bestFit="1" customWidth="1"/>
    <col min="7466" max="7466" width="8.42578125" style="83" customWidth="1"/>
    <col min="7467" max="7467" width="1.5703125" style="83" customWidth="1"/>
    <col min="7468" max="7468" width="12.7109375" style="83"/>
    <col min="7469" max="7469" width="1.5703125" style="83" customWidth="1"/>
    <col min="7470" max="7470" width="12.7109375" style="83"/>
    <col min="7471" max="7471" width="1.5703125" style="83" customWidth="1"/>
    <col min="7472" max="7680" width="12.7109375" style="83"/>
    <col min="7681" max="7681" width="5" style="83" customWidth="1"/>
    <col min="7682" max="7682" width="1.5703125" style="83" customWidth="1"/>
    <col min="7683" max="7683" width="19.5703125" style="83" customWidth="1"/>
    <col min="7684" max="7684" width="1.5703125" style="83" customWidth="1"/>
    <col min="7685" max="7685" width="14.42578125" style="83" customWidth="1"/>
    <col min="7686" max="7686" width="1.5703125" style="83" customWidth="1"/>
    <col min="7687" max="7687" width="12.7109375" style="83"/>
    <col min="7688" max="7688" width="1.5703125" style="83" customWidth="1"/>
    <col min="7689" max="7689" width="12.7109375" style="83"/>
    <col min="7690" max="7690" width="1.5703125" style="83" customWidth="1"/>
    <col min="7691" max="7691" width="14.42578125" style="83" customWidth="1"/>
    <col min="7692" max="7692" width="1.5703125" style="83" customWidth="1"/>
    <col min="7693" max="7693" width="12.7109375" style="83"/>
    <col min="7694" max="7694" width="1.5703125" style="83" customWidth="1"/>
    <col min="7695" max="7695" width="12.7109375" style="83"/>
    <col min="7696" max="7696" width="1.5703125" style="83" customWidth="1"/>
    <col min="7697" max="7697" width="14.42578125" style="83" customWidth="1"/>
    <col min="7698" max="7698" width="1.5703125" style="83" customWidth="1"/>
    <col min="7699" max="7699" width="12.7109375" style="83"/>
    <col min="7700" max="7700" width="1.5703125" style="83" customWidth="1"/>
    <col min="7701" max="7701" width="12.7109375" style="83"/>
    <col min="7702" max="7702" width="1.5703125" style="83" customWidth="1"/>
    <col min="7703" max="7703" width="16.140625" style="83" customWidth="1"/>
    <col min="7704" max="7705" width="1.5703125" style="83" customWidth="1"/>
    <col min="7706" max="7706" width="13.28515625" style="83" customWidth="1"/>
    <col min="7707" max="7707" width="1.5703125" style="83" customWidth="1"/>
    <col min="7708" max="7708" width="12.7109375" style="83"/>
    <col min="7709" max="7709" width="2.42578125" style="83" customWidth="1"/>
    <col min="7710" max="7710" width="11.5703125" style="83" customWidth="1"/>
    <col min="7711" max="7711" width="1.5703125" style="83" customWidth="1"/>
    <col min="7712" max="7712" width="12.7109375" style="83"/>
    <col min="7713" max="7713" width="2.42578125" style="83" customWidth="1"/>
    <col min="7714" max="7714" width="13.28515625" style="83" customWidth="1"/>
    <col min="7715" max="7715" width="1.5703125" style="83" customWidth="1"/>
    <col min="7716" max="7716" width="12.7109375" style="83"/>
    <col min="7717" max="7717" width="2.42578125" style="83" customWidth="1"/>
    <col min="7718" max="7718" width="15.140625" style="83" customWidth="1"/>
    <col min="7719" max="7719" width="2.42578125" style="83" customWidth="1"/>
    <col min="7720" max="7720" width="9.28515625" style="83" customWidth="1"/>
    <col min="7721" max="7721" width="4" style="83" bestFit="1" customWidth="1"/>
    <col min="7722" max="7722" width="8.42578125" style="83" customWidth="1"/>
    <col min="7723" max="7723" width="1.5703125" style="83" customWidth="1"/>
    <col min="7724" max="7724" width="12.7109375" style="83"/>
    <col min="7725" max="7725" width="1.5703125" style="83" customWidth="1"/>
    <col min="7726" max="7726" width="12.7109375" style="83"/>
    <col min="7727" max="7727" width="1.5703125" style="83" customWidth="1"/>
    <col min="7728" max="7936" width="12.7109375" style="83"/>
    <col min="7937" max="7937" width="5" style="83" customWidth="1"/>
    <col min="7938" max="7938" width="1.5703125" style="83" customWidth="1"/>
    <col min="7939" max="7939" width="19.5703125" style="83" customWidth="1"/>
    <col min="7940" max="7940" width="1.5703125" style="83" customWidth="1"/>
    <col min="7941" max="7941" width="14.42578125" style="83" customWidth="1"/>
    <col min="7942" max="7942" width="1.5703125" style="83" customWidth="1"/>
    <col min="7943" max="7943" width="12.7109375" style="83"/>
    <col min="7944" max="7944" width="1.5703125" style="83" customWidth="1"/>
    <col min="7945" max="7945" width="12.7109375" style="83"/>
    <col min="7946" max="7946" width="1.5703125" style="83" customWidth="1"/>
    <col min="7947" max="7947" width="14.42578125" style="83" customWidth="1"/>
    <col min="7948" max="7948" width="1.5703125" style="83" customWidth="1"/>
    <col min="7949" max="7949" width="12.7109375" style="83"/>
    <col min="7950" max="7950" width="1.5703125" style="83" customWidth="1"/>
    <col min="7951" max="7951" width="12.7109375" style="83"/>
    <col min="7952" max="7952" width="1.5703125" style="83" customWidth="1"/>
    <col min="7953" max="7953" width="14.42578125" style="83" customWidth="1"/>
    <col min="7954" max="7954" width="1.5703125" style="83" customWidth="1"/>
    <col min="7955" max="7955" width="12.7109375" style="83"/>
    <col min="7956" max="7956" width="1.5703125" style="83" customWidth="1"/>
    <col min="7957" max="7957" width="12.7109375" style="83"/>
    <col min="7958" max="7958" width="1.5703125" style="83" customWidth="1"/>
    <col min="7959" max="7959" width="16.140625" style="83" customWidth="1"/>
    <col min="7960" max="7961" width="1.5703125" style="83" customWidth="1"/>
    <col min="7962" max="7962" width="13.28515625" style="83" customWidth="1"/>
    <col min="7963" max="7963" width="1.5703125" style="83" customWidth="1"/>
    <col min="7964" max="7964" width="12.7109375" style="83"/>
    <col min="7965" max="7965" width="2.42578125" style="83" customWidth="1"/>
    <col min="7966" max="7966" width="11.5703125" style="83" customWidth="1"/>
    <col min="7967" max="7967" width="1.5703125" style="83" customWidth="1"/>
    <col min="7968" max="7968" width="12.7109375" style="83"/>
    <col min="7969" max="7969" width="2.42578125" style="83" customWidth="1"/>
    <col min="7970" max="7970" width="13.28515625" style="83" customWidth="1"/>
    <col min="7971" max="7971" width="1.5703125" style="83" customWidth="1"/>
    <col min="7972" max="7972" width="12.7109375" style="83"/>
    <col min="7973" max="7973" width="2.42578125" style="83" customWidth="1"/>
    <col min="7974" max="7974" width="15.140625" style="83" customWidth="1"/>
    <col min="7975" max="7975" width="2.42578125" style="83" customWidth="1"/>
    <col min="7976" max="7976" width="9.28515625" style="83" customWidth="1"/>
    <col min="7977" max="7977" width="4" style="83" bestFit="1" customWidth="1"/>
    <col min="7978" max="7978" width="8.42578125" style="83" customWidth="1"/>
    <col min="7979" max="7979" width="1.5703125" style="83" customWidth="1"/>
    <col min="7980" max="7980" width="12.7109375" style="83"/>
    <col min="7981" max="7981" width="1.5703125" style="83" customWidth="1"/>
    <col min="7982" max="7982" width="12.7109375" style="83"/>
    <col min="7983" max="7983" width="1.5703125" style="83" customWidth="1"/>
    <col min="7984" max="8192" width="12.7109375" style="83"/>
    <col min="8193" max="8193" width="5" style="83" customWidth="1"/>
    <col min="8194" max="8194" width="1.5703125" style="83" customWidth="1"/>
    <col min="8195" max="8195" width="19.5703125" style="83" customWidth="1"/>
    <col min="8196" max="8196" width="1.5703125" style="83" customWidth="1"/>
    <col min="8197" max="8197" width="14.42578125" style="83" customWidth="1"/>
    <col min="8198" max="8198" width="1.5703125" style="83" customWidth="1"/>
    <col min="8199" max="8199" width="12.7109375" style="83"/>
    <col min="8200" max="8200" width="1.5703125" style="83" customWidth="1"/>
    <col min="8201" max="8201" width="12.7109375" style="83"/>
    <col min="8202" max="8202" width="1.5703125" style="83" customWidth="1"/>
    <col min="8203" max="8203" width="14.42578125" style="83" customWidth="1"/>
    <col min="8204" max="8204" width="1.5703125" style="83" customWidth="1"/>
    <col min="8205" max="8205" width="12.7109375" style="83"/>
    <col min="8206" max="8206" width="1.5703125" style="83" customWidth="1"/>
    <col min="8207" max="8207" width="12.7109375" style="83"/>
    <col min="8208" max="8208" width="1.5703125" style="83" customWidth="1"/>
    <col min="8209" max="8209" width="14.42578125" style="83" customWidth="1"/>
    <col min="8210" max="8210" width="1.5703125" style="83" customWidth="1"/>
    <col min="8211" max="8211" width="12.7109375" style="83"/>
    <col min="8212" max="8212" width="1.5703125" style="83" customWidth="1"/>
    <col min="8213" max="8213" width="12.7109375" style="83"/>
    <col min="8214" max="8214" width="1.5703125" style="83" customWidth="1"/>
    <col min="8215" max="8215" width="16.140625" style="83" customWidth="1"/>
    <col min="8216" max="8217" width="1.5703125" style="83" customWidth="1"/>
    <col min="8218" max="8218" width="13.28515625" style="83" customWidth="1"/>
    <col min="8219" max="8219" width="1.5703125" style="83" customWidth="1"/>
    <col min="8220" max="8220" width="12.7109375" style="83"/>
    <col min="8221" max="8221" width="2.42578125" style="83" customWidth="1"/>
    <col min="8222" max="8222" width="11.5703125" style="83" customWidth="1"/>
    <col min="8223" max="8223" width="1.5703125" style="83" customWidth="1"/>
    <col min="8224" max="8224" width="12.7109375" style="83"/>
    <col min="8225" max="8225" width="2.42578125" style="83" customWidth="1"/>
    <col min="8226" max="8226" width="13.28515625" style="83" customWidth="1"/>
    <col min="8227" max="8227" width="1.5703125" style="83" customWidth="1"/>
    <col min="8228" max="8228" width="12.7109375" style="83"/>
    <col min="8229" max="8229" width="2.42578125" style="83" customWidth="1"/>
    <col min="8230" max="8230" width="15.140625" style="83" customWidth="1"/>
    <col min="8231" max="8231" width="2.42578125" style="83" customWidth="1"/>
    <col min="8232" max="8232" width="9.28515625" style="83" customWidth="1"/>
    <col min="8233" max="8233" width="4" style="83" bestFit="1" customWidth="1"/>
    <col min="8234" max="8234" width="8.42578125" style="83" customWidth="1"/>
    <col min="8235" max="8235" width="1.5703125" style="83" customWidth="1"/>
    <col min="8236" max="8236" width="12.7109375" style="83"/>
    <col min="8237" max="8237" width="1.5703125" style="83" customWidth="1"/>
    <col min="8238" max="8238" width="12.7109375" style="83"/>
    <col min="8239" max="8239" width="1.5703125" style="83" customWidth="1"/>
    <col min="8240" max="8448" width="12.7109375" style="83"/>
    <col min="8449" max="8449" width="5" style="83" customWidth="1"/>
    <col min="8450" max="8450" width="1.5703125" style="83" customWidth="1"/>
    <col min="8451" max="8451" width="19.5703125" style="83" customWidth="1"/>
    <col min="8452" max="8452" width="1.5703125" style="83" customWidth="1"/>
    <col min="8453" max="8453" width="14.42578125" style="83" customWidth="1"/>
    <col min="8454" max="8454" width="1.5703125" style="83" customWidth="1"/>
    <col min="8455" max="8455" width="12.7109375" style="83"/>
    <col min="8456" max="8456" width="1.5703125" style="83" customWidth="1"/>
    <col min="8457" max="8457" width="12.7109375" style="83"/>
    <col min="8458" max="8458" width="1.5703125" style="83" customWidth="1"/>
    <col min="8459" max="8459" width="14.42578125" style="83" customWidth="1"/>
    <col min="8460" max="8460" width="1.5703125" style="83" customWidth="1"/>
    <col min="8461" max="8461" width="12.7109375" style="83"/>
    <col min="8462" max="8462" width="1.5703125" style="83" customWidth="1"/>
    <col min="8463" max="8463" width="12.7109375" style="83"/>
    <col min="8464" max="8464" width="1.5703125" style="83" customWidth="1"/>
    <col min="8465" max="8465" width="14.42578125" style="83" customWidth="1"/>
    <col min="8466" max="8466" width="1.5703125" style="83" customWidth="1"/>
    <col min="8467" max="8467" width="12.7109375" style="83"/>
    <col min="8468" max="8468" width="1.5703125" style="83" customWidth="1"/>
    <col min="8469" max="8469" width="12.7109375" style="83"/>
    <col min="8470" max="8470" width="1.5703125" style="83" customWidth="1"/>
    <col min="8471" max="8471" width="16.140625" style="83" customWidth="1"/>
    <col min="8472" max="8473" width="1.5703125" style="83" customWidth="1"/>
    <col min="8474" max="8474" width="13.28515625" style="83" customWidth="1"/>
    <col min="8475" max="8475" width="1.5703125" style="83" customWidth="1"/>
    <col min="8476" max="8476" width="12.7109375" style="83"/>
    <col min="8477" max="8477" width="2.42578125" style="83" customWidth="1"/>
    <col min="8478" max="8478" width="11.5703125" style="83" customWidth="1"/>
    <col min="8479" max="8479" width="1.5703125" style="83" customWidth="1"/>
    <col min="8480" max="8480" width="12.7109375" style="83"/>
    <col min="8481" max="8481" width="2.42578125" style="83" customWidth="1"/>
    <col min="8482" max="8482" width="13.28515625" style="83" customWidth="1"/>
    <col min="8483" max="8483" width="1.5703125" style="83" customWidth="1"/>
    <col min="8484" max="8484" width="12.7109375" style="83"/>
    <col min="8485" max="8485" width="2.42578125" style="83" customWidth="1"/>
    <col min="8486" max="8486" width="15.140625" style="83" customWidth="1"/>
    <col min="8487" max="8487" width="2.42578125" style="83" customWidth="1"/>
    <col min="8488" max="8488" width="9.28515625" style="83" customWidth="1"/>
    <col min="8489" max="8489" width="4" style="83" bestFit="1" customWidth="1"/>
    <col min="8490" max="8490" width="8.42578125" style="83" customWidth="1"/>
    <col min="8491" max="8491" width="1.5703125" style="83" customWidth="1"/>
    <col min="8492" max="8492" width="12.7109375" style="83"/>
    <col min="8493" max="8493" width="1.5703125" style="83" customWidth="1"/>
    <col min="8494" max="8494" width="12.7109375" style="83"/>
    <col min="8495" max="8495" width="1.5703125" style="83" customWidth="1"/>
    <col min="8496" max="8704" width="12.7109375" style="83"/>
    <col min="8705" max="8705" width="5" style="83" customWidth="1"/>
    <col min="8706" max="8706" width="1.5703125" style="83" customWidth="1"/>
    <col min="8707" max="8707" width="19.5703125" style="83" customWidth="1"/>
    <col min="8708" max="8708" width="1.5703125" style="83" customWidth="1"/>
    <col min="8709" max="8709" width="14.42578125" style="83" customWidth="1"/>
    <col min="8710" max="8710" width="1.5703125" style="83" customWidth="1"/>
    <col min="8711" max="8711" width="12.7109375" style="83"/>
    <col min="8712" max="8712" width="1.5703125" style="83" customWidth="1"/>
    <col min="8713" max="8713" width="12.7109375" style="83"/>
    <col min="8714" max="8714" width="1.5703125" style="83" customWidth="1"/>
    <col min="8715" max="8715" width="14.42578125" style="83" customWidth="1"/>
    <col min="8716" max="8716" width="1.5703125" style="83" customWidth="1"/>
    <col min="8717" max="8717" width="12.7109375" style="83"/>
    <col min="8718" max="8718" width="1.5703125" style="83" customWidth="1"/>
    <col min="8719" max="8719" width="12.7109375" style="83"/>
    <col min="8720" max="8720" width="1.5703125" style="83" customWidth="1"/>
    <col min="8721" max="8721" width="14.42578125" style="83" customWidth="1"/>
    <col min="8722" max="8722" width="1.5703125" style="83" customWidth="1"/>
    <col min="8723" max="8723" width="12.7109375" style="83"/>
    <col min="8724" max="8724" width="1.5703125" style="83" customWidth="1"/>
    <col min="8725" max="8725" width="12.7109375" style="83"/>
    <col min="8726" max="8726" width="1.5703125" style="83" customWidth="1"/>
    <col min="8727" max="8727" width="16.140625" style="83" customWidth="1"/>
    <col min="8728" max="8729" width="1.5703125" style="83" customWidth="1"/>
    <col min="8730" max="8730" width="13.28515625" style="83" customWidth="1"/>
    <col min="8731" max="8731" width="1.5703125" style="83" customWidth="1"/>
    <col min="8732" max="8732" width="12.7109375" style="83"/>
    <col min="8733" max="8733" width="2.42578125" style="83" customWidth="1"/>
    <col min="8734" max="8734" width="11.5703125" style="83" customWidth="1"/>
    <col min="8735" max="8735" width="1.5703125" style="83" customWidth="1"/>
    <col min="8736" max="8736" width="12.7109375" style="83"/>
    <col min="8737" max="8737" width="2.42578125" style="83" customWidth="1"/>
    <col min="8738" max="8738" width="13.28515625" style="83" customWidth="1"/>
    <col min="8739" max="8739" width="1.5703125" style="83" customWidth="1"/>
    <col min="8740" max="8740" width="12.7109375" style="83"/>
    <col min="8741" max="8741" width="2.42578125" style="83" customWidth="1"/>
    <col min="8742" max="8742" width="15.140625" style="83" customWidth="1"/>
    <col min="8743" max="8743" width="2.42578125" style="83" customWidth="1"/>
    <col min="8744" max="8744" width="9.28515625" style="83" customWidth="1"/>
    <col min="8745" max="8745" width="4" style="83" bestFit="1" customWidth="1"/>
    <col min="8746" max="8746" width="8.42578125" style="83" customWidth="1"/>
    <col min="8747" max="8747" width="1.5703125" style="83" customWidth="1"/>
    <col min="8748" max="8748" width="12.7109375" style="83"/>
    <col min="8749" max="8749" width="1.5703125" style="83" customWidth="1"/>
    <col min="8750" max="8750" width="12.7109375" style="83"/>
    <col min="8751" max="8751" width="1.5703125" style="83" customWidth="1"/>
    <col min="8752" max="8960" width="12.7109375" style="83"/>
    <col min="8961" max="8961" width="5" style="83" customWidth="1"/>
    <col min="8962" max="8962" width="1.5703125" style="83" customWidth="1"/>
    <col min="8963" max="8963" width="19.5703125" style="83" customWidth="1"/>
    <col min="8964" max="8964" width="1.5703125" style="83" customWidth="1"/>
    <col min="8965" max="8965" width="14.42578125" style="83" customWidth="1"/>
    <col min="8966" max="8966" width="1.5703125" style="83" customWidth="1"/>
    <col min="8967" max="8967" width="12.7109375" style="83"/>
    <col min="8968" max="8968" width="1.5703125" style="83" customWidth="1"/>
    <col min="8969" max="8969" width="12.7109375" style="83"/>
    <col min="8970" max="8970" width="1.5703125" style="83" customWidth="1"/>
    <col min="8971" max="8971" width="14.42578125" style="83" customWidth="1"/>
    <col min="8972" max="8972" width="1.5703125" style="83" customWidth="1"/>
    <col min="8973" max="8973" width="12.7109375" style="83"/>
    <col min="8974" max="8974" width="1.5703125" style="83" customWidth="1"/>
    <col min="8975" max="8975" width="12.7109375" style="83"/>
    <col min="8976" max="8976" width="1.5703125" style="83" customWidth="1"/>
    <col min="8977" max="8977" width="14.42578125" style="83" customWidth="1"/>
    <col min="8978" max="8978" width="1.5703125" style="83" customWidth="1"/>
    <col min="8979" max="8979" width="12.7109375" style="83"/>
    <col min="8980" max="8980" width="1.5703125" style="83" customWidth="1"/>
    <col min="8981" max="8981" width="12.7109375" style="83"/>
    <col min="8982" max="8982" width="1.5703125" style="83" customWidth="1"/>
    <col min="8983" max="8983" width="16.140625" style="83" customWidth="1"/>
    <col min="8984" max="8985" width="1.5703125" style="83" customWidth="1"/>
    <col min="8986" max="8986" width="13.28515625" style="83" customWidth="1"/>
    <col min="8987" max="8987" width="1.5703125" style="83" customWidth="1"/>
    <col min="8988" max="8988" width="12.7109375" style="83"/>
    <col min="8989" max="8989" width="2.42578125" style="83" customWidth="1"/>
    <col min="8990" max="8990" width="11.5703125" style="83" customWidth="1"/>
    <col min="8991" max="8991" width="1.5703125" style="83" customWidth="1"/>
    <col min="8992" max="8992" width="12.7109375" style="83"/>
    <col min="8993" max="8993" width="2.42578125" style="83" customWidth="1"/>
    <col min="8994" max="8994" width="13.28515625" style="83" customWidth="1"/>
    <col min="8995" max="8995" width="1.5703125" style="83" customWidth="1"/>
    <col min="8996" max="8996" width="12.7109375" style="83"/>
    <col min="8997" max="8997" width="2.42578125" style="83" customWidth="1"/>
    <col min="8998" max="8998" width="15.140625" style="83" customWidth="1"/>
    <col min="8999" max="8999" width="2.42578125" style="83" customWidth="1"/>
    <col min="9000" max="9000" width="9.28515625" style="83" customWidth="1"/>
    <col min="9001" max="9001" width="4" style="83" bestFit="1" customWidth="1"/>
    <col min="9002" max="9002" width="8.42578125" style="83" customWidth="1"/>
    <col min="9003" max="9003" width="1.5703125" style="83" customWidth="1"/>
    <col min="9004" max="9004" width="12.7109375" style="83"/>
    <col min="9005" max="9005" width="1.5703125" style="83" customWidth="1"/>
    <col min="9006" max="9006" width="12.7109375" style="83"/>
    <col min="9007" max="9007" width="1.5703125" style="83" customWidth="1"/>
    <col min="9008" max="9216" width="12.7109375" style="83"/>
    <col min="9217" max="9217" width="5" style="83" customWidth="1"/>
    <col min="9218" max="9218" width="1.5703125" style="83" customWidth="1"/>
    <col min="9219" max="9219" width="19.5703125" style="83" customWidth="1"/>
    <col min="9220" max="9220" width="1.5703125" style="83" customWidth="1"/>
    <col min="9221" max="9221" width="14.42578125" style="83" customWidth="1"/>
    <col min="9222" max="9222" width="1.5703125" style="83" customWidth="1"/>
    <col min="9223" max="9223" width="12.7109375" style="83"/>
    <col min="9224" max="9224" width="1.5703125" style="83" customWidth="1"/>
    <col min="9225" max="9225" width="12.7109375" style="83"/>
    <col min="9226" max="9226" width="1.5703125" style="83" customWidth="1"/>
    <col min="9227" max="9227" width="14.42578125" style="83" customWidth="1"/>
    <col min="9228" max="9228" width="1.5703125" style="83" customWidth="1"/>
    <col min="9229" max="9229" width="12.7109375" style="83"/>
    <col min="9230" max="9230" width="1.5703125" style="83" customWidth="1"/>
    <col min="9231" max="9231" width="12.7109375" style="83"/>
    <col min="9232" max="9232" width="1.5703125" style="83" customWidth="1"/>
    <col min="9233" max="9233" width="14.42578125" style="83" customWidth="1"/>
    <col min="9234" max="9234" width="1.5703125" style="83" customWidth="1"/>
    <col min="9235" max="9235" width="12.7109375" style="83"/>
    <col min="9236" max="9236" width="1.5703125" style="83" customWidth="1"/>
    <col min="9237" max="9237" width="12.7109375" style="83"/>
    <col min="9238" max="9238" width="1.5703125" style="83" customWidth="1"/>
    <col min="9239" max="9239" width="16.140625" style="83" customWidth="1"/>
    <col min="9240" max="9241" width="1.5703125" style="83" customWidth="1"/>
    <col min="9242" max="9242" width="13.28515625" style="83" customWidth="1"/>
    <col min="9243" max="9243" width="1.5703125" style="83" customWidth="1"/>
    <col min="9244" max="9244" width="12.7109375" style="83"/>
    <col min="9245" max="9245" width="2.42578125" style="83" customWidth="1"/>
    <col min="9246" max="9246" width="11.5703125" style="83" customWidth="1"/>
    <col min="9247" max="9247" width="1.5703125" style="83" customWidth="1"/>
    <col min="9248" max="9248" width="12.7109375" style="83"/>
    <col min="9249" max="9249" width="2.42578125" style="83" customWidth="1"/>
    <col min="9250" max="9250" width="13.28515625" style="83" customWidth="1"/>
    <col min="9251" max="9251" width="1.5703125" style="83" customWidth="1"/>
    <col min="9252" max="9252" width="12.7109375" style="83"/>
    <col min="9253" max="9253" width="2.42578125" style="83" customWidth="1"/>
    <col min="9254" max="9254" width="15.140625" style="83" customWidth="1"/>
    <col min="9255" max="9255" width="2.42578125" style="83" customWidth="1"/>
    <col min="9256" max="9256" width="9.28515625" style="83" customWidth="1"/>
    <col min="9257" max="9257" width="4" style="83" bestFit="1" customWidth="1"/>
    <col min="9258" max="9258" width="8.42578125" style="83" customWidth="1"/>
    <col min="9259" max="9259" width="1.5703125" style="83" customWidth="1"/>
    <col min="9260" max="9260" width="12.7109375" style="83"/>
    <col min="9261" max="9261" width="1.5703125" style="83" customWidth="1"/>
    <col min="9262" max="9262" width="12.7109375" style="83"/>
    <col min="9263" max="9263" width="1.5703125" style="83" customWidth="1"/>
    <col min="9264" max="9472" width="12.7109375" style="83"/>
    <col min="9473" max="9473" width="5" style="83" customWidth="1"/>
    <col min="9474" max="9474" width="1.5703125" style="83" customWidth="1"/>
    <col min="9475" max="9475" width="19.5703125" style="83" customWidth="1"/>
    <col min="9476" max="9476" width="1.5703125" style="83" customWidth="1"/>
    <col min="9477" max="9477" width="14.42578125" style="83" customWidth="1"/>
    <col min="9478" max="9478" width="1.5703125" style="83" customWidth="1"/>
    <col min="9479" max="9479" width="12.7109375" style="83"/>
    <col min="9480" max="9480" width="1.5703125" style="83" customWidth="1"/>
    <col min="9481" max="9481" width="12.7109375" style="83"/>
    <col min="9482" max="9482" width="1.5703125" style="83" customWidth="1"/>
    <col min="9483" max="9483" width="14.42578125" style="83" customWidth="1"/>
    <col min="9484" max="9484" width="1.5703125" style="83" customWidth="1"/>
    <col min="9485" max="9485" width="12.7109375" style="83"/>
    <col min="9486" max="9486" width="1.5703125" style="83" customWidth="1"/>
    <col min="9487" max="9487" width="12.7109375" style="83"/>
    <col min="9488" max="9488" width="1.5703125" style="83" customWidth="1"/>
    <col min="9489" max="9489" width="14.42578125" style="83" customWidth="1"/>
    <col min="9490" max="9490" width="1.5703125" style="83" customWidth="1"/>
    <col min="9491" max="9491" width="12.7109375" style="83"/>
    <col min="9492" max="9492" width="1.5703125" style="83" customWidth="1"/>
    <col min="9493" max="9493" width="12.7109375" style="83"/>
    <col min="9494" max="9494" width="1.5703125" style="83" customWidth="1"/>
    <col min="9495" max="9495" width="16.140625" style="83" customWidth="1"/>
    <col min="9496" max="9497" width="1.5703125" style="83" customWidth="1"/>
    <col min="9498" max="9498" width="13.28515625" style="83" customWidth="1"/>
    <col min="9499" max="9499" width="1.5703125" style="83" customWidth="1"/>
    <col min="9500" max="9500" width="12.7109375" style="83"/>
    <col min="9501" max="9501" width="2.42578125" style="83" customWidth="1"/>
    <col min="9502" max="9502" width="11.5703125" style="83" customWidth="1"/>
    <col min="9503" max="9503" width="1.5703125" style="83" customWidth="1"/>
    <col min="9504" max="9504" width="12.7109375" style="83"/>
    <col min="9505" max="9505" width="2.42578125" style="83" customWidth="1"/>
    <col min="9506" max="9506" width="13.28515625" style="83" customWidth="1"/>
    <col min="9507" max="9507" width="1.5703125" style="83" customWidth="1"/>
    <col min="9508" max="9508" width="12.7109375" style="83"/>
    <col min="9509" max="9509" width="2.42578125" style="83" customWidth="1"/>
    <col min="9510" max="9510" width="15.140625" style="83" customWidth="1"/>
    <col min="9511" max="9511" width="2.42578125" style="83" customWidth="1"/>
    <col min="9512" max="9512" width="9.28515625" style="83" customWidth="1"/>
    <col min="9513" max="9513" width="4" style="83" bestFit="1" customWidth="1"/>
    <col min="9514" max="9514" width="8.42578125" style="83" customWidth="1"/>
    <col min="9515" max="9515" width="1.5703125" style="83" customWidth="1"/>
    <col min="9516" max="9516" width="12.7109375" style="83"/>
    <col min="9517" max="9517" width="1.5703125" style="83" customWidth="1"/>
    <col min="9518" max="9518" width="12.7109375" style="83"/>
    <col min="9519" max="9519" width="1.5703125" style="83" customWidth="1"/>
    <col min="9520" max="9728" width="12.7109375" style="83"/>
    <col min="9729" max="9729" width="5" style="83" customWidth="1"/>
    <col min="9730" max="9730" width="1.5703125" style="83" customWidth="1"/>
    <col min="9731" max="9731" width="19.5703125" style="83" customWidth="1"/>
    <col min="9732" max="9732" width="1.5703125" style="83" customWidth="1"/>
    <col min="9733" max="9733" width="14.42578125" style="83" customWidth="1"/>
    <col min="9734" max="9734" width="1.5703125" style="83" customWidth="1"/>
    <col min="9735" max="9735" width="12.7109375" style="83"/>
    <col min="9736" max="9736" width="1.5703125" style="83" customWidth="1"/>
    <col min="9737" max="9737" width="12.7109375" style="83"/>
    <col min="9738" max="9738" width="1.5703125" style="83" customWidth="1"/>
    <col min="9739" max="9739" width="14.42578125" style="83" customWidth="1"/>
    <col min="9740" max="9740" width="1.5703125" style="83" customWidth="1"/>
    <col min="9741" max="9741" width="12.7109375" style="83"/>
    <col min="9742" max="9742" width="1.5703125" style="83" customWidth="1"/>
    <col min="9743" max="9743" width="12.7109375" style="83"/>
    <col min="9744" max="9744" width="1.5703125" style="83" customWidth="1"/>
    <col min="9745" max="9745" width="14.42578125" style="83" customWidth="1"/>
    <col min="9746" max="9746" width="1.5703125" style="83" customWidth="1"/>
    <col min="9747" max="9747" width="12.7109375" style="83"/>
    <col min="9748" max="9748" width="1.5703125" style="83" customWidth="1"/>
    <col min="9749" max="9749" width="12.7109375" style="83"/>
    <col min="9750" max="9750" width="1.5703125" style="83" customWidth="1"/>
    <col min="9751" max="9751" width="16.140625" style="83" customWidth="1"/>
    <col min="9752" max="9753" width="1.5703125" style="83" customWidth="1"/>
    <col min="9754" max="9754" width="13.28515625" style="83" customWidth="1"/>
    <col min="9755" max="9755" width="1.5703125" style="83" customWidth="1"/>
    <col min="9756" max="9756" width="12.7109375" style="83"/>
    <col min="9757" max="9757" width="2.42578125" style="83" customWidth="1"/>
    <col min="9758" max="9758" width="11.5703125" style="83" customWidth="1"/>
    <col min="9759" max="9759" width="1.5703125" style="83" customWidth="1"/>
    <col min="9760" max="9760" width="12.7109375" style="83"/>
    <col min="9761" max="9761" width="2.42578125" style="83" customWidth="1"/>
    <col min="9762" max="9762" width="13.28515625" style="83" customWidth="1"/>
    <col min="9763" max="9763" width="1.5703125" style="83" customWidth="1"/>
    <col min="9764" max="9764" width="12.7109375" style="83"/>
    <col min="9765" max="9765" width="2.42578125" style="83" customWidth="1"/>
    <col min="9766" max="9766" width="15.140625" style="83" customWidth="1"/>
    <col min="9767" max="9767" width="2.42578125" style="83" customWidth="1"/>
    <col min="9768" max="9768" width="9.28515625" style="83" customWidth="1"/>
    <col min="9769" max="9769" width="4" style="83" bestFit="1" customWidth="1"/>
    <col min="9770" max="9770" width="8.42578125" style="83" customWidth="1"/>
    <col min="9771" max="9771" width="1.5703125" style="83" customWidth="1"/>
    <col min="9772" max="9772" width="12.7109375" style="83"/>
    <col min="9773" max="9773" width="1.5703125" style="83" customWidth="1"/>
    <col min="9774" max="9774" width="12.7109375" style="83"/>
    <col min="9775" max="9775" width="1.5703125" style="83" customWidth="1"/>
    <col min="9776" max="9984" width="12.7109375" style="83"/>
    <col min="9985" max="9985" width="5" style="83" customWidth="1"/>
    <col min="9986" max="9986" width="1.5703125" style="83" customWidth="1"/>
    <col min="9987" max="9987" width="19.5703125" style="83" customWidth="1"/>
    <col min="9988" max="9988" width="1.5703125" style="83" customWidth="1"/>
    <col min="9989" max="9989" width="14.42578125" style="83" customWidth="1"/>
    <col min="9990" max="9990" width="1.5703125" style="83" customWidth="1"/>
    <col min="9991" max="9991" width="12.7109375" style="83"/>
    <col min="9992" max="9992" width="1.5703125" style="83" customWidth="1"/>
    <col min="9993" max="9993" width="12.7109375" style="83"/>
    <col min="9994" max="9994" width="1.5703125" style="83" customWidth="1"/>
    <col min="9995" max="9995" width="14.42578125" style="83" customWidth="1"/>
    <col min="9996" max="9996" width="1.5703125" style="83" customWidth="1"/>
    <col min="9997" max="9997" width="12.7109375" style="83"/>
    <col min="9998" max="9998" width="1.5703125" style="83" customWidth="1"/>
    <col min="9999" max="9999" width="12.7109375" style="83"/>
    <col min="10000" max="10000" width="1.5703125" style="83" customWidth="1"/>
    <col min="10001" max="10001" width="14.42578125" style="83" customWidth="1"/>
    <col min="10002" max="10002" width="1.5703125" style="83" customWidth="1"/>
    <col min="10003" max="10003" width="12.7109375" style="83"/>
    <col min="10004" max="10004" width="1.5703125" style="83" customWidth="1"/>
    <col min="10005" max="10005" width="12.7109375" style="83"/>
    <col min="10006" max="10006" width="1.5703125" style="83" customWidth="1"/>
    <col min="10007" max="10007" width="16.140625" style="83" customWidth="1"/>
    <col min="10008" max="10009" width="1.5703125" style="83" customWidth="1"/>
    <col min="10010" max="10010" width="13.28515625" style="83" customWidth="1"/>
    <col min="10011" max="10011" width="1.5703125" style="83" customWidth="1"/>
    <col min="10012" max="10012" width="12.7109375" style="83"/>
    <col min="10013" max="10013" width="2.42578125" style="83" customWidth="1"/>
    <col min="10014" max="10014" width="11.5703125" style="83" customWidth="1"/>
    <col min="10015" max="10015" width="1.5703125" style="83" customWidth="1"/>
    <col min="10016" max="10016" width="12.7109375" style="83"/>
    <col min="10017" max="10017" width="2.42578125" style="83" customWidth="1"/>
    <col min="10018" max="10018" width="13.28515625" style="83" customWidth="1"/>
    <col min="10019" max="10019" width="1.5703125" style="83" customWidth="1"/>
    <col min="10020" max="10020" width="12.7109375" style="83"/>
    <col min="10021" max="10021" width="2.42578125" style="83" customWidth="1"/>
    <col min="10022" max="10022" width="15.140625" style="83" customWidth="1"/>
    <col min="10023" max="10023" width="2.42578125" style="83" customWidth="1"/>
    <col min="10024" max="10024" width="9.28515625" style="83" customWidth="1"/>
    <col min="10025" max="10025" width="4" style="83" bestFit="1" customWidth="1"/>
    <col min="10026" max="10026" width="8.42578125" style="83" customWidth="1"/>
    <col min="10027" max="10027" width="1.5703125" style="83" customWidth="1"/>
    <col min="10028" max="10028" width="12.7109375" style="83"/>
    <col min="10029" max="10029" width="1.5703125" style="83" customWidth="1"/>
    <col min="10030" max="10030" width="12.7109375" style="83"/>
    <col min="10031" max="10031" width="1.5703125" style="83" customWidth="1"/>
    <col min="10032" max="10240" width="12.7109375" style="83"/>
    <col min="10241" max="10241" width="5" style="83" customWidth="1"/>
    <col min="10242" max="10242" width="1.5703125" style="83" customWidth="1"/>
    <col min="10243" max="10243" width="19.5703125" style="83" customWidth="1"/>
    <col min="10244" max="10244" width="1.5703125" style="83" customWidth="1"/>
    <col min="10245" max="10245" width="14.42578125" style="83" customWidth="1"/>
    <col min="10246" max="10246" width="1.5703125" style="83" customWidth="1"/>
    <col min="10247" max="10247" width="12.7109375" style="83"/>
    <col min="10248" max="10248" width="1.5703125" style="83" customWidth="1"/>
    <col min="10249" max="10249" width="12.7109375" style="83"/>
    <col min="10250" max="10250" width="1.5703125" style="83" customWidth="1"/>
    <col min="10251" max="10251" width="14.42578125" style="83" customWidth="1"/>
    <col min="10252" max="10252" width="1.5703125" style="83" customWidth="1"/>
    <col min="10253" max="10253" width="12.7109375" style="83"/>
    <col min="10254" max="10254" width="1.5703125" style="83" customWidth="1"/>
    <col min="10255" max="10255" width="12.7109375" style="83"/>
    <col min="10256" max="10256" width="1.5703125" style="83" customWidth="1"/>
    <col min="10257" max="10257" width="14.42578125" style="83" customWidth="1"/>
    <col min="10258" max="10258" width="1.5703125" style="83" customWidth="1"/>
    <col min="10259" max="10259" width="12.7109375" style="83"/>
    <col min="10260" max="10260" width="1.5703125" style="83" customWidth="1"/>
    <col min="10261" max="10261" width="12.7109375" style="83"/>
    <col min="10262" max="10262" width="1.5703125" style="83" customWidth="1"/>
    <col min="10263" max="10263" width="16.140625" style="83" customWidth="1"/>
    <col min="10264" max="10265" width="1.5703125" style="83" customWidth="1"/>
    <col min="10266" max="10266" width="13.28515625" style="83" customWidth="1"/>
    <col min="10267" max="10267" width="1.5703125" style="83" customWidth="1"/>
    <col min="10268" max="10268" width="12.7109375" style="83"/>
    <col min="10269" max="10269" width="2.42578125" style="83" customWidth="1"/>
    <col min="10270" max="10270" width="11.5703125" style="83" customWidth="1"/>
    <col min="10271" max="10271" width="1.5703125" style="83" customWidth="1"/>
    <col min="10272" max="10272" width="12.7109375" style="83"/>
    <col min="10273" max="10273" width="2.42578125" style="83" customWidth="1"/>
    <col min="10274" max="10274" width="13.28515625" style="83" customWidth="1"/>
    <col min="10275" max="10275" width="1.5703125" style="83" customWidth="1"/>
    <col min="10276" max="10276" width="12.7109375" style="83"/>
    <col min="10277" max="10277" width="2.42578125" style="83" customWidth="1"/>
    <col min="10278" max="10278" width="15.140625" style="83" customWidth="1"/>
    <col min="10279" max="10279" width="2.42578125" style="83" customWidth="1"/>
    <col min="10280" max="10280" width="9.28515625" style="83" customWidth="1"/>
    <col min="10281" max="10281" width="4" style="83" bestFit="1" customWidth="1"/>
    <col min="10282" max="10282" width="8.42578125" style="83" customWidth="1"/>
    <col min="10283" max="10283" width="1.5703125" style="83" customWidth="1"/>
    <col min="10284" max="10284" width="12.7109375" style="83"/>
    <col min="10285" max="10285" width="1.5703125" style="83" customWidth="1"/>
    <col min="10286" max="10286" width="12.7109375" style="83"/>
    <col min="10287" max="10287" width="1.5703125" style="83" customWidth="1"/>
    <col min="10288" max="10496" width="12.7109375" style="83"/>
    <col min="10497" max="10497" width="5" style="83" customWidth="1"/>
    <col min="10498" max="10498" width="1.5703125" style="83" customWidth="1"/>
    <col min="10499" max="10499" width="19.5703125" style="83" customWidth="1"/>
    <col min="10500" max="10500" width="1.5703125" style="83" customWidth="1"/>
    <col min="10501" max="10501" width="14.42578125" style="83" customWidth="1"/>
    <col min="10502" max="10502" width="1.5703125" style="83" customWidth="1"/>
    <col min="10503" max="10503" width="12.7109375" style="83"/>
    <col min="10504" max="10504" width="1.5703125" style="83" customWidth="1"/>
    <col min="10505" max="10505" width="12.7109375" style="83"/>
    <col min="10506" max="10506" width="1.5703125" style="83" customWidth="1"/>
    <col min="10507" max="10507" width="14.42578125" style="83" customWidth="1"/>
    <col min="10508" max="10508" width="1.5703125" style="83" customWidth="1"/>
    <col min="10509" max="10509" width="12.7109375" style="83"/>
    <col min="10510" max="10510" width="1.5703125" style="83" customWidth="1"/>
    <col min="10511" max="10511" width="12.7109375" style="83"/>
    <col min="10512" max="10512" width="1.5703125" style="83" customWidth="1"/>
    <col min="10513" max="10513" width="14.42578125" style="83" customWidth="1"/>
    <col min="10514" max="10514" width="1.5703125" style="83" customWidth="1"/>
    <col min="10515" max="10515" width="12.7109375" style="83"/>
    <col min="10516" max="10516" width="1.5703125" style="83" customWidth="1"/>
    <col min="10517" max="10517" width="12.7109375" style="83"/>
    <col min="10518" max="10518" width="1.5703125" style="83" customWidth="1"/>
    <col min="10519" max="10519" width="16.140625" style="83" customWidth="1"/>
    <col min="10520" max="10521" width="1.5703125" style="83" customWidth="1"/>
    <col min="10522" max="10522" width="13.28515625" style="83" customWidth="1"/>
    <col min="10523" max="10523" width="1.5703125" style="83" customWidth="1"/>
    <col min="10524" max="10524" width="12.7109375" style="83"/>
    <col min="10525" max="10525" width="2.42578125" style="83" customWidth="1"/>
    <col min="10526" max="10526" width="11.5703125" style="83" customWidth="1"/>
    <col min="10527" max="10527" width="1.5703125" style="83" customWidth="1"/>
    <col min="10528" max="10528" width="12.7109375" style="83"/>
    <col min="10529" max="10529" width="2.42578125" style="83" customWidth="1"/>
    <col min="10530" max="10530" width="13.28515625" style="83" customWidth="1"/>
    <col min="10531" max="10531" width="1.5703125" style="83" customWidth="1"/>
    <col min="10532" max="10532" width="12.7109375" style="83"/>
    <col min="10533" max="10533" width="2.42578125" style="83" customWidth="1"/>
    <col min="10534" max="10534" width="15.140625" style="83" customWidth="1"/>
    <col min="10535" max="10535" width="2.42578125" style="83" customWidth="1"/>
    <col min="10536" max="10536" width="9.28515625" style="83" customWidth="1"/>
    <col min="10537" max="10537" width="4" style="83" bestFit="1" customWidth="1"/>
    <col min="10538" max="10538" width="8.42578125" style="83" customWidth="1"/>
    <col min="10539" max="10539" width="1.5703125" style="83" customWidth="1"/>
    <col min="10540" max="10540" width="12.7109375" style="83"/>
    <col min="10541" max="10541" width="1.5703125" style="83" customWidth="1"/>
    <col min="10542" max="10542" width="12.7109375" style="83"/>
    <col min="10543" max="10543" width="1.5703125" style="83" customWidth="1"/>
    <col min="10544" max="10752" width="12.7109375" style="83"/>
    <col min="10753" max="10753" width="5" style="83" customWidth="1"/>
    <col min="10754" max="10754" width="1.5703125" style="83" customWidth="1"/>
    <col min="10755" max="10755" width="19.5703125" style="83" customWidth="1"/>
    <col min="10756" max="10756" width="1.5703125" style="83" customWidth="1"/>
    <col min="10757" max="10757" width="14.42578125" style="83" customWidth="1"/>
    <col min="10758" max="10758" width="1.5703125" style="83" customWidth="1"/>
    <col min="10759" max="10759" width="12.7109375" style="83"/>
    <col min="10760" max="10760" width="1.5703125" style="83" customWidth="1"/>
    <col min="10761" max="10761" width="12.7109375" style="83"/>
    <col min="10762" max="10762" width="1.5703125" style="83" customWidth="1"/>
    <col min="10763" max="10763" width="14.42578125" style="83" customWidth="1"/>
    <col min="10764" max="10764" width="1.5703125" style="83" customWidth="1"/>
    <col min="10765" max="10765" width="12.7109375" style="83"/>
    <col min="10766" max="10766" width="1.5703125" style="83" customWidth="1"/>
    <col min="10767" max="10767" width="12.7109375" style="83"/>
    <col min="10768" max="10768" width="1.5703125" style="83" customWidth="1"/>
    <col min="10769" max="10769" width="14.42578125" style="83" customWidth="1"/>
    <col min="10770" max="10770" width="1.5703125" style="83" customWidth="1"/>
    <col min="10771" max="10771" width="12.7109375" style="83"/>
    <col min="10772" max="10772" width="1.5703125" style="83" customWidth="1"/>
    <col min="10773" max="10773" width="12.7109375" style="83"/>
    <col min="10774" max="10774" width="1.5703125" style="83" customWidth="1"/>
    <col min="10775" max="10775" width="16.140625" style="83" customWidth="1"/>
    <col min="10776" max="10777" width="1.5703125" style="83" customWidth="1"/>
    <col min="10778" max="10778" width="13.28515625" style="83" customWidth="1"/>
    <col min="10779" max="10779" width="1.5703125" style="83" customWidth="1"/>
    <col min="10780" max="10780" width="12.7109375" style="83"/>
    <col min="10781" max="10781" width="2.42578125" style="83" customWidth="1"/>
    <col min="10782" max="10782" width="11.5703125" style="83" customWidth="1"/>
    <col min="10783" max="10783" width="1.5703125" style="83" customWidth="1"/>
    <col min="10784" max="10784" width="12.7109375" style="83"/>
    <col min="10785" max="10785" width="2.42578125" style="83" customWidth="1"/>
    <col min="10786" max="10786" width="13.28515625" style="83" customWidth="1"/>
    <col min="10787" max="10787" width="1.5703125" style="83" customWidth="1"/>
    <col min="10788" max="10788" width="12.7109375" style="83"/>
    <col min="10789" max="10789" width="2.42578125" style="83" customWidth="1"/>
    <col min="10790" max="10790" width="15.140625" style="83" customWidth="1"/>
    <col min="10791" max="10791" width="2.42578125" style="83" customWidth="1"/>
    <col min="10792" max="10792" width="9.28515625" style="83" customWidth="1"/>
    <col min="10793" max="10793" width="4" style="83" bestFit="1" customWidth="1"/>
    <col min="10794" max="10794" width="8.42578125" style="83" customWidth="1"/>
    <col min="10795" max="10795" width="1.5703125" style="83" customWidth="1"/>
    <col min="10796" max="10796" width="12.7109375" style="83"/>
    <col min="10797" max="10797" width="1.5703125" style="83" customWidth="1"/>
    <col min="10798" max="10798" width="12.7109375" style="83"/>
    <col min="10799" max="10799" width="1.5703125" style="83" customWidth="1"/>
    <col min="10800" max="11008" width="12.7109375" style="83"/>
    <col min="11009" max="11009" width="5" style="83" customWidth="1"/>
    <col min="11010" max="11010" width="1.5703125" style="83" customWidth="1"/>
    <col min="11011" max="11011" width="19.5703125" style="83" customWidth="1"/>
    <col min="11012" max="11012" width="1.5703125" style="83" customWidth="1"/>
    <col min="11013" max="11013" width="14.42578125" style="83" customWidth="1"/>
    <col min="11014" max="11014" width="1.5703125" style="83" customWidth="1"/>
    <col min="11015" max="11015" width="12.7109375" style="83"/>
    <col min="11016" max="11016" width="1.5703125" style="83" customWidth="1"/>
    <col min="11017" max="11017" width="12.7109375" style="83"/>
    <col min="11018" max="11018" width="1.5703125" style="83" customWidth="1"/>
    <col min="11019" max="11019" width="14.42578125" style="83" customWidth="1"/>
    <col min="11020" max="11020" width="1.5703125" style="83" customWidth="1"/>
    <col min="11021" max="11021" width="12.7109375" style="83"/>
    <col min="11022" max="11022" width="1.5703125" style="83" customWidth="1"/>
    <col min="11023" max="11023" width="12.7109375" style="83"/>
    <col min="11024" max="11024" width="1.5703125" style="83" customWidth="1"/>
    <col min="11025" max="11025" width="14.42578125" style="83" customWidth="1"/>
    <col min="11026" max="11026" width="1.5703125" style="83" customWidth="1"/>
    <col min="11027" max="11027" width="12.7109375" style="83"/>
    <col min="11028" max="11028" width="1.5703125" style="83" customWidth="1"/>
    <col min="11029" max="11029" width="12.7109375" style="83"/>
    <col min="11030" max="11030" width="1.5703125" style="83" customWidth="1"/>
    <col min="11031" max="11031" width="16.140625" style="83" customWidth="1"/>
    <col min="11032" max="11033" width="1.5703125" style="83" customWidth="1"/>
    <col min="11034" max="11034" width="13.28515625" style="83" customWidth="1"/>
    <col min="11035" max="11035" width="1.5703125" style="83" customWidth="1"/>
    <col min="11036" max="11036" width="12.7109375" style="83"/>
    <col min="11037" max="11037" width="2.42578125" style="83" customWidth="1"/>
    <col min="11038" max="11038" width="11.5703125" style="83" customWidth="1"/>
    <col min="11039" max="11039" width="1.5703125" style="83" customWidth="1"/>
    <col min="11040" max="11040" width="12.7109375" style="83"/>
    <col min="11041" max="11041" width="2.42578125" style="83" customWidth="1"/>
    <col min="11042" max="11042" width="13.28515625" style="83" customWidth="1"/>
    <col min="11043" max="11043" width="1.5703125" style="83" customWidth="1"/>
    <col min="11044" max="11044" width="12.7109375" style="83"/>
    <col min="11045" max="11045" width="2.42578125" style="83" customWidth="1"/>
    <col min="11046" max="11046" width="15.140625" style="83" customWidth="1"/>
    <col min="11047" max="11047" width="2.42578125" style="83" customWidth="1"/>
    <col min="11048" max="11048" width="9.28515625" style="83" customWidth="1"/>
    <col min="11049" max="11049" width="4" style="83" bestFit="1" customWidth="1"/>
    <col min="11050" max="11050" width="8.42578125" style="83" customWidth="1"/>
    <col min="11051" max="11051" width="1.5703125" style="83" customWidth="1"/>
    <col min="11052" max="11052" width="12.7109375" style="83"/>
    <col min="11053" max="11053" width="1.5703125" style="83" customWidth="1"/>
    <col min="11054" max="11054" width="12.7109375" style="83"/>
    <col min="11055" max="11055" width="1.5703125" style="83" customWidth="1"/>
    <col min="11056" max="11264" width="12.7109375" style="83"/>
    <col min="11265" max="11265" width="5" style="83" customWidth="1"/>
    <col min="11266" max="11266" width="1.5703125" style="83" customWidth="1"/>
    <col min="11267" max="11267" width="19.5703125" style="83" customWidth="1"/>
    <col min="11268" max="11268" width="1.5703125" style="83" customWidth="1"/>
    <col min="11269" max="11269" width="14.42578125" style="83" customWidth="1"/>
    <col min="11270" max="11270" width="1.5703125" style="83" customWidth="1"/>
    <col min="11271" max="11271" width="12.7109375" style="83"/>
    <col min="11272" max="11272" width="1.5703125" style="83" customWidth="1"/>
    <col min="11273" max="11273" width="12.7109375" style="83"/>
    <col min="11274" max="11274" width="1.5703125" style="83" customWidth="1"/>
    <col min="11275" max="11275" width="14.42578125" style="83" customWidth="1"/>
    <col min="11276" max="11276" width="1.5703125" style="83" customWidth="1"/>
    <col min="11277" max="11277" width="12.7109375" style="83"/>
    <col min="11278" max="11278" width="1.5703125" style="83" customWidth="1"/>
    <col min="11279" max="11279" width="12.7109375" style="83"/>
    <col min="11280" max="11280" width="1.5703125" style="83" customWidth="1"/>
    <col min="11281" max="11281" width="14.42578125" style="83" customWidth="1"/>
    <col min="11282" max="11282" width="1.5703125" style="83" customWidth="1"/>
    <col min="11283" max="11283" width="12.7109375" style="83"/>
    <col min="11284" max="11284" width="1.5703125" style="83" customWidth="1"/>
    <col min="11285" max="11285" width="12.7109375" style="83"/>
    <col min="11286" max="11286" width="1.5703125" style="83" customWidth="1"/>
    <col min="11287" max="11287" width="16.140625" style="83" customWidth="1"/>
    <col min="11288" max="11289" width="1.5703125" style="83" customWidth="1"/>
    <col min="11290" max="11290" width="13.28515625" style="83" customWidth="1"/>
    <col min="11291" max="11291" width="1.5703125" style="83" customWidth="1"/>
    <col min="11292" max="11292" width="12.7109375" style="83"/>
    <col min="11293" max="11293" width="2.42578125" style="83" customWidth="1"/>
    <col min="11294" max="11294" width="11.5703125" style="83" customWidth="1"/>
    <col min="11295" max="11295" width="1.5703125" style="83" customWidth="1"/>
    <col min="11296" max="11296" width="12.7109375" style="83"/>
    <col min="11297" max="11297" width="2.42578125" style="83" customWidth="1"/>
    <col min="11298" max="11298" width="13.28515625" style="83" customWidth="1"/>
    <col min="11299" max="11299" width="1.5703125" style="83" customWidth="1"/>
    <col min="11300" max="11300" width="12.7109375" style="83"/>
    <col min="11301" max="11301" width="2.42578125" style="83" customWidth="1"/>
    <col min="11302" max="11302" width="15.140625" style="83" customWidth="1"/>
    <col min="11303" max="11303" width="2.42578125" style="83" customWidth="1"/>
    <col min="11304" max="11304" width="9.28515625" style="83" customWidth="1"/>
    <col min="11305" max="11305" width="4" style="83" bestFit="1" customWidth="1"/>
    <col min="11306" max="11306" width="8.42578125" style="83" customWidth="1"/>
    <col min="11307" max="11307" width="1.5703125" style="83" customWidth="1"/>
    <col min="11308" max="11308" width="12.7109375" style="83"/>
    <col min="11309" max="11309" width="1.5703125" style="83" customWidth="1"/>
    <col min="11310" max="11310" width="12.7109375" style="83"/>
    <col min="11311" max="11311" width="1.5703125" style="83" customWidth="1"/>
    <col min="11312" max="11520" width="12.7109375" style="83"/>
    <col min="11521" max="11521" width="5" style="83" customWidth="1"/>
    <col min="11522" max="11522" width="1.5703125" style="83" customWidth="1"/>
    <col min="11523" max="11523" width="19.5703125" style="83" customWidth="1"/>
    <col min="11524" max="11524" width="1.5703125" style="83" customWidth="1"/>
    <col min="11525" max="11525" width="14.42578125" style="83" customWidth="1"/>
    <col min="11526" max="11526" width="1.5703125" style="83" customWidth="1"/>
    <col min="11527" max="11527" width="12.7109375" style="83"/>
    <col min="11528" max="11528" width="1.5703125" style="83" customWidth="1"/>
    <col min="11529" max="11529" width="12.7109375" style="83"/>
    <col min="11530" max="11530" width="1.5703125" style="83" customWidth="1"/>
    <col min="11531" max="11531" width="14.42578125" style="83" customWidth="1"/>
    <col min="11532" max="11532" width="1.5703125" style="83" customWidth="1"/>
    <col min="11533" max="11533" width="12.7109375" style="83"/>
    <col min="11534" max="11534" width="1.5703125" style="83" customWidth="1"/>
    <col min="11535" max="11535" width="12.7109375" style="83"/>
    <col min="11536" max="11536" width="1.5703125" style="83" customWidth="1"/>
    <col min="11537" max="11537" width="14.42578125" style="83" customWidth="1"/>
    <col min="11538" max="11538" width="1.5703125" style="83" customWidth="1"/>
    <col min="11539" max="11539" width="12.7109375" style="83"/>
    <col min="11540" max="11540" width="1.5703125" style="83" customWidth="1"/>
    <col min="11541" max="11541" width="12.7109375" style="83"/>
    <col min="11542" max="11542" width="1.5703125" style="83" customWidth="1"/>
    <col min="11543" max="11543" width="16.140625" style="83" customWidth="1"/>
    <col min="11544" max="11545" width="1.5703125" style="83" customWidth="1"/>
    <col min="11546" max="11546" width="13.28515625" style="83" customWidth="1"/>
    <col min="11547" max="11547" width="1.5703125" style="83" customWidth="1"/>
    <col min="11548" max="11548" width="12.7109375" style="83"/>
    <col min="11549" max="11549" width="2.42578125" style="83" customWidth="1"/>
    <col min="11550" max="11550" width="11.5703125" style="83" customWidth="1"/>
    <col min="11551" max="11551" width="1.5703125" style="83" customWidth="1"/>
    <col min="11552" max="11552" width="12.7109375" style="83"/>
    <col min="11553" max="11553" width="2.42578125" style="83" customWidth="1"/>
    <col min="11554" max="11554" width="13.28515625" style="83" customWidth="1"/>
    <col min="11555" max="11555" width="1.5703125" style="83" customWidth="1"/>
    <col min="11556" max="11556" width="12.7109375" style="83"/>
    <col min="11557" max="11557" width="2.42578125" style="83" customWidth="1"/>
    <col min="11558" max="11558" width="15.140625" style="83" customWidth="1"/>
    <col min="11559" max="11559" width="2.42578125" style="83" customWidth="1"/>
    <col min="11560" max="11560" width="9.28515625" style="83" customWidth="1"/>
    <col min="11561" max="11561" width="4" style="83" bestFit="1" customWidth="1"/>
    <col min="11562" max="11562" width="8.42578125" style="83" customWidth="1"/>
    <col min="11563" max="11563" width="1.5703125" style="83" customWidth="1"/>
    <col min="11564" max="11564" width="12.7109375" style="83"/>
    <col min="11565" max="11565" width="1.5703125" style="83" customWidth="1"/>
    <col min="11566" max="11566" width="12.7109375" style="83"/>
    <col min="11567" max="11567" width="1.5703125" style="83" customWidth="1"/>
    <col min="11568" max="11776" width="12.7109375" style="83"/>
    <col min="11777" max="11777" width="5" style="83" customWidth="1"/>
    <col min="11778" max="11778" width="1.5703125" style="83" customWidth="1"/>
    <col min="11779" max="11779" width="19.5703125" style="83" customWidth="1"/>
    <col min="11780" max="11780" width="1.5703125" style="83" customWidth="1"/>
    <col min="11781" max="11781" width="14.42578125" style="83" customWidth="1"/>
    <col min="11782" max="11782" width="1.5703125" style="83" customWidth="1"/>
    <col min="11783" max="11783" width="12.7109375" style="83"/>
    <col min="11784" max="11784" width="1.5703125" style="83" customWidth="1"/>
    <col min="11785" max="11785" width="12.7109375" style="83"/>
    <col min="11786" max="11786" width="1.5703125" style="83" customWidth="1"/>
    <col min="11787" max="11787" width="14.42578125" style="83" customWidth="1"/>
    <col min="11788" max="11788" width="1.5703125" style="83" customWidth="1"/>
    <col min="11789" max="11789" width="12.7109375" style="83"/>
    <col min="11790" max="11790" width="1.5703125" style="83" customWidth="1"/>
    <col min="11791" max="11791" width="12.7109375" style="83"/>
    <col min="11792" max="11792" width="1.5703125" style="83" customWidth="1"/>
    <col min="11793" max="11793" width="14.42578125" style="83" customWidth="1"/>
    <col min="11794" max="11794" width="1.5703125" style="83" customWidth="1"/>
    <col min="11795" max="11795" width="12.7109375" style="83"/>
    <col min="11796" max="11796" width="1.5703125" style="83" customWidth="1"/>
    <col min="11797" max="11797" width="12.7109375" style="83"/>
    <col min="11798" max="11798" width="1.5703125" style="83" customWidth="1"/>
    <col min="11799" max="11799" width="16.140625" style="83" customWidth="1"/>
    <col min="11800" max="11801" width="1.5703125" style="83" customWidth="1"/>
    <col min="11802" max="11802" width="13.28515625" style="83" customWidth="1"/>
    <col min="11803" max="11803" width="1.5703125" style="83" customWidth="1"/>
    <col min="11804" max="11804" width="12.7109375" style="83"/>
    <col min="11805" max="11805" width="2.42578125" style="83" customWidth="1"/>
    <col min="11806" max="11806" width="11.5703125" style="83" customWidth="1"/>
    <col min="11807" max="11807" width="1.5703125" style="83" customWidth="1"/>
    <col min="11808" max="11808" width="12.7109375" style="83"/>
    <col min="11809" max="11809" width="2.42578125" style="83" customWidth="1"/>
    <col min="11810" max="11810" width="13.28515625" style="83" customWidth="1"/>
    <col min="11811" max="11811" width="1.5703125" style="83" customWidth="1"/>
    <col min="11812" max="11812" width="12.7109375" style="83"/>
    <col min="11813" max="11813" width="2.42578125" style="83" customWidth="1"/>
    <col min="11814" max="11814" width="15.140625" style="83" customWidth="1"/>
    <col min="11815" max="11815" width="2.42578125" style="83" customWidth="1"/>
    <col min="11816" max="11816" width="9.28515625" style="83" customWidth="1"/>
    <col min="11817" max="11817" width="4" style="83" bestFit="1" customWidth="1"/>
    <col min="11818" max="11818" width="8.42578125" style="83" customWidth="1"/>
    <col min="11819" max="11819" width="1.5703125" style="83" customWidth="1"/>
    <col min="11820" max="11820" width="12.7109375" style="83"/>
    <col min="11821" max="11821" width="1.5703125" style="83" customWidth="1"/>
    <col min="11822" max="11822" width="12.7109375" style="83"/>
    <col min="11823" max="11823" width="1.5703125" style="83" customWidth="1"/>
    <col min="11824" max="12032" width="12.7109375" style="83"/>
    <col min="12033" max="12033" width="5" style="83" customWidth="1"/>
    <col min="12034" max="12034" width="1.5703125" style="83" customWidth="1"/>
    <col min="12035" max="12035" width="19.5703125" style="83" customWidth="1"/>
    <col min="12036" max="12036" width="1.5703125" style="83" customWidth="1"/>
    <col min="12037" max="12037" width="14.42578125" style="83" customWidth="1"/>
    <col min="12038" max="12038" width="1.5703125" style="83" customWidth="1"/>
    <col min="12039" max="12039" width="12.7109375" style="83"/>
    <col min="12040" max="12040" width="1.5703125" style="83" customWidth="1"/>
    <col min="12041" max="12041" width="12.7109375" style="83"/>
    <col min="12042" max="12042" width="1.5703125" style="83" customWidth="1"/>
    <col min="12043" max="12043" width="14.42578125" style="83" customWidth="1"/>
    <col min="12044" max="12044" width="1.5703125" style="83" customWidth="1"/>
    <col min="12045" max="12045" width="12.7109375" style="83"/>
    <col min="12046" max="12046" width="1.5703125" style="83" customWidth="1"/>
    <col min="12047" max="12047" width="12.7109375" style="83"/>
    <col min="12048" max="12048" width="1.5703125" style="83" customWidth="1"/>
    <col min="12049" max="12049" width="14.42578125" style="83" customWidth="1"/>
    <col min="12050" max="12050" width="1.5703125" style="83" customWidth="1"/>
    <col min="12051" max="12051" width="12.7109375" style="83"/>
    <col min="12052" max="12052" width="1.5703125" style="83" customWidth="1"/>
    <col min="12053" max="12053" width="12.7109375" style="83"/>
    <col min="12054" max="12054" width="1.5703125" style="83" customWidth="1"/>
    <col min="12055" max="12055" width="16.140625" style="83" customWidth="1"/>
    <col min="12056" max="12057" width="1.5703125" style="83" customWidth="1"/>
    <col min="12058" max="12058" width="13.28515625" style="83" customWidth="1"/>
    <col min="12059" max="12059" width="1.5703125" style="83" customWidth="1"/>
    <col min="12060" max="12060" width="12.7109375" style="83"/>
    <col min="12061" max="12061" width="2.42578125" style="83" customWidth="1"/>
    <col min="12062" max="12062" width="11.5703125" style="83" customWidth="1"/>
    <col min="12063" max="12063" width="1.5703125" style="83" customWidth="1"/>
    <col min="12064" max="12064" width="12.7109375" style="83"/>
    <col min="12065" max="12065" width="2.42578125" style="83" customWidth="1"/>
    <col min="12066" max="12066" width="13.28515625" style="83" customWidth="1"/>
    <col min="12067" max="12067" width="1.5703125" style="83" customWidth="1"/>
    <col min="12068" max="12068" width="12.7109375" style="83"/>
    <col min="12069" max="12069" width="2.42578125" style="83" customWidth="1"/>
    <col min="12070" max="12070" width="15.140625" style="83" customWidth="1"/>
    <col min="12071" max="12071" width="2.42578125" style="83" customWidth="1"/>
    <col min="12072" max="12072" width="9.28515625" style="83" customWidth="1"/>
    <col min="12073" max="12073" width="4" style="83" bestFit="1" customWidth="1"/>
    <col min="12074" max="12074" width="8.42578125" style="83" customWidth="1"/>
    <col min="12075" max="12075" width="1.5703125" style="83" customWidth="1"/>
    <col min="12076" max="12076" width="12.7109375" style="83"/>
    <col min="12077" max="12077" width="1.5703125" style="83" customWidth="1"/>
    <col min="12078" max="12078" width="12.7109375" style="83"/>
    <col min="12079" max="12079" width="1.5703125" style="83" customWidth="1"/>
    <col min="12080" max="12288" width="12.7109375" style="83"/>
    <col min="12289" max="12289" width="5" style="83" customWidth="1"/>
    <col min="12290" max="12290" width="1.5703125" style="83" customWidth="1"/>
    <col min="12291" max="12291" width="19.5703125" style="83" customWidth="1"/>
    <col min="12292" max="12292" width="1.5703125" style="83" customWidth="1"/>
    <col min="12293" max="12293" width="14.42578125" style="83" customWidth="1"/>
    <col min="12294" max="12294" width="1.5703125" style="83" customWidth="1"/>
    <col min="12295" max="12295" width="12.7109375" style="83"/>
    <col min="12296" max="12296" width="1.5703125" style="83" customWidth="1"/>
    <col min="12297" max="12297" width="12.7109375" style="83"/>
    <col min="12298" max="12298" width="1.5703125" style="83" customWidth="1"/>
    <col min="12299" max="12299" width="14.42578125" style="83" customWidth="1"/>
    <col min="12300" max="12300" width="1.5703125" style="83" customWidth="1"/>
    <col min="12301" max="12301" width="12.7109375" style="83"/>
    <col min="12302" max="12302" width="1.5703125" style="83" customWidth="1"/>
    <col min="12303" max="12303" width="12.7109375" style="83"/>
    <col min="12304" max="12304" width="1.5703125" style="83" customWidth="1"/>
    <col min="12305" max="12305" width="14.42578125" style="83" customWidth="1"/>
    <col min="12306" max="12306" width="1.5703125" style="83" customWidth="1"/>
    <col min="12307" max="12307" width="12.7109375" style="83"/>
    <col min="12308" max="12308" width="1.5703125" style="83" customWidth="1"/>
    <col min="12309" max="12309" width="12.7109375" style="83"/>
    <col min="12310" max="12310" width="1.5703125" style="83" customWidth="1"/>
    <col min="12311" max="12311" width="16.140625" style="83" customWidth="1"/>
    <col min="12312" max="12313" width="1.5703125" style="83" customWidth="1"/>
    <col min="12314" max="12314" width="13.28515625" style="83" customWidth="1"/>
    <col min="12315" max="12315" width="1.5703125" style="83" customWidth="1"/>
    <col min="12316" max="12316" width="12.7109375" style="83"/>
    <col min="12317" max="12317" width="2.42578125" style="83" customWidth="1"/>
    <col min="12318" max="12318" width="11.5703125" style="83" customWidth="1"/>
    <col min="12319" max="12319" width="1.5703125" style="83" customWidth="1"/>
    <col min="12320" max="12320" width="12.7109375" style="83"/>
    <col min="12321" max="12321" width="2.42578125" style="83" customWidth="1"/>
    <col min="12322" max="12322" width="13.28515625" style="83" customWidth="1"/>
    <col min="12323" max="12323" width="1.5703125" style="83" customWidth="1"/>
    <col min="12324" max="12324" width="12.7109375" style="83"/>
    <col min="12325" max="12325" width="2.42578125" style="83" customWidth="1"/>
    <col min="12326" max="12326" width="15.140625" style="83" customWidth="1"/>
    <col min="12327" max="12327" width="2.42578125" style="83" customWidth="1"/>
    <col min="12328" max="12328" width="9.28515625" style="83" customWidth="1"/>
    <col min="12329" max="12329" width="4" style="83" bestFit="1" customWidth="1"/>
    <col min="12330" max="12330" width="8.42578125" style="83" customWidth="1"/>
    <col min="12331" max="12331" width="1.5703125" style="83" customWidth="1"/>
    <col min="12332" max="12332" width="12.7109375" style="83"/>
    <col min="12333" max="12333" width="1.5703125" style="83" customWidth="1"/>
    <col min="12334" max="12334" width="12.7109375" style="83"/>
    <col min="12335" max="12335" width="1.5703125" style="83" customWidth="1"/>
    <col min="12336" max="12544" width="12.7109375" style="83"/>
    <col min="12545" max="12545" width="5" style="83" customWidth="1"/>
    <col min="12546" max="12546" width="1.5703125" style="83" customWidth="1"/>
    <col min="12547" max="12547" width="19.5703125" style="83" customWidth="1"/>
    <col min="12548" max="12548" width="1.5703125" style="83" customWidth="1"/>
    <col min="12549" max="12549" width="14.42578125" style="83" customWidth="1"/>
    <col min="12550" max="12550" width="1.5703125" style="83" customWidth="1"/>
    <col min="12551" max="12551" width="12.7109375" style="83"/>
    <col min="12552" max="12552" width="1.5703125" style="83" customWidth="1"/>
    <col min="12553" max="12553" width="12.7109375" style="83"/>
    <col min="12554" max="12554" width="1.5703125" style="83" customWidth="1"/>
    <col min="12555" max="12555" width="14.42578125" style="83" customWidth="1"/>
    <col min="12556" max="12556" width="1.5703125" style="83" customWidth="1"/>
    <col min="12557" max="12557" width="12.7109375" style="83"/>
    <col min="12558" max="12558" width="1.5703125" style="83" customWidth="1"/>
    <col min="12559" max="12559" width="12.7109375" style="83"/>
    <col min="12560" max="12560" width="1.5703125" style="83" customWidth="1"/>
    <col min="12561" max="12561" width="14.42578125" style="83" customWidth="1"/>
    <col min="12562" max="12562" width="1.5703125" style="83" customWidth="1"/>
    <col min="12563" max="12563" width="12.7109375" style="83"/>
    <col min="12564" max="12564" width="1.5703125" style="83" customWidth="1"/>
    <col min="12565" max="12565" width="12.7109375" style="83"/>
    <col min="12566" max="12566" width="1.5703125" style="83" customWidth="1"/>
    <col min="12567" max="12567" width="16.140625" style="83" customWidth="1"/>
    <col min="12568" max="12569" width="1.5703125" style="83" customWidth="1"/>
    <col min="12570" max="12570" width="13.28515625" style="83" customWidth="1"/>
    <col min="12571" max="12571" width="1.5703125" style="83" customWidth="1"/>
    <col min="12572" max="12572" width="12.7109375" style="83"/>
    <col min="12573" max="12573" width="2.42578125" style="83" customWidth="1"/>
    <col min="12574" max="12574" width="11.5703125" style="83" customWidth="1"/>
    <col min="12575" max="12575" width="1.5703125" style="83" customWidth="1"/>
    <col min="12576" max="12576" width="12.7109375" style="83"/>
    <col min="12577" max="12577" width="2.42578125" style="83" customWidth="1"/>
    <col min="12578" max="12578" width="13.28515625" style="83" customWidth="1"/>
    <col min="12579" max="12579" width="1.5703125" style="83" customWidth="1"/>
    <col min="12580" max="12580" width="12.7109375" style="83"/>
    <col min="12581" max="12581" width="2.42578125" style="83" customWidth="1"/>
    <col min="12582" max="12582" width="15.140625" style="83" customWidth="1"/>
    <col min="12583" max="12583" width="2.42578125" style="83" customWidth="1"/>
    <col min="12584" max="12584" width="9.28515625" style="83" customWidth="1"/>
    <col min="12585" max="12585" width="4" style="83" bestFit="1" customWidth="1"/>
    <col min="12586" max="12586" width="8.42578125" style="83" customWidth="1"/>
    <col min="12587" max="12587" width="1.5703125" style="83" customWidth="1"/>
    <col min="12588" max="12588" width="12.7109375" style="83"/>
    <col min="12589" max="12589" width="1.5703125" style="83" customWidth="1"/>
    <col min="12590" max="12590" width="12.7109375" style="83"/>
    <col min="12591" max="12591" width="1.5703125" style="83" customWidth="1"/>
    <col min="12592" max="12800" width="12.7109375" style="83"/>
    <col min="12801" max="12801" width="5" style="83" customWidth="1"/>
    <col min="12802" max="12802" width="1.5703125" style="83" customWidth="1"/>
    <col min="12803" max="12803" width="19.5703125" style="83" customWidth="1"/>
    <col min="12804" max="12804" width="1.5703125" style="83" customWidth="1"/>
    <col min="12805" max="12805" width="14.42578125" style="83" customWidth="1"/>
    <col min="12806" max="12806" width="1.5703125" style="83" customWidth="1"/>
    <col min="12807" max="12807" width="12.7109375" style="83"/>
    <col min="12808" max="12808" width="1.5703125" style="83" customWidth="1"/>
    <col min="12809" max="12809" width="12.7109375" style="83"/>
    <col min="12810" max="12810" width="1.5703125" style="83" customWidth="1"/>
    <col min="12811" max="12811" width="14.42578125" style="83" customWidth="1"/>
    <col min="12812" max="12812" width="1.5703125" style="83" customWidth="1"/>
    <col min="12813" max="12813" width="12.7109375" style="83"/>
    <col min="12814" max="12814" width="1.5703125" style="83" customWidth="1"/>
    <col min="12815" max="12815" width="12.7109375" style="83"/>
    <col min="12816" max="12816" width="1.5703125" style="83" customWidth="1"/>
    <col min="12817" max="12817" width="14.42578125" style="83" customWidth="1"/>
    <col min="12818" max="12818" width="1.5703125" style="83" customWidth="1"/>
    <col min="12819" max="12819" width="12.7109375" style="83"/>
    <col min="12820" max="12820" width="1.5703125" style="83" customWidth="1"/>
    <col min="12821" max="12821" width="12.7109375" style="83"/>
    <col min="12822" max="12822" width="1.5703125" style="83" customWidth="1"/>
    <col min="12823" max="12823" width="16.140625" style="83" customWidth="1"/>
    <col min="12824" max="12825" width="1.5703125" style="83" customWidth="1"/>
    <col min="12826" max="12826" width="13.28515625" style="83" customWidth="1"/>
    <col min="12827" max="12827" width="1.5703125" style="83" customWidth="1"/>
    <col min="12828" max="12828" width="12.7109375" style="83"/>
    <col min="12829" max="12829" width="2.42578125" style="83" customWidth="1"/>
    <col min="12830" max="12830" width="11.5703125" style="83" customWidth="1"/>
    <col min="12831" max="12831" width="1.5703125" style="83" customWidth="1"/>
    <col min="12832" max="12832" width="12.7109375" style="83"/>
    <col min="12833" max="12833" width="2.42578125" style="83" customWidth="1"/>
    <col min="12834" max="12834" width="13.28515625" style="83" customWidth="1"/>
    <col min="12835" max="12835" width="1.5703125" style="83" customWidth="1"/>
    <col min="12836" max="12836" width="12.7109375" style="83"/>
    <col min="12837" max="12837" width="2.42578125" style="83" customWidth="1"/>
    <col min="12838" max="12838" width="15.140625" style="83" customWidth="1"/>
    <col min="12839" max="12839" width="2.42578125" style="83" customWidth="1"/>
    <col min="12840" max="12840" width="9.28515625" style="83" customWidth="1"/>
    <col min="12841" max="12841" width="4" style="83" bestFit="1" customWidth="1"/>
    <col min="12842" max="12842" width="8.42578125" style="83" customWidth="1"/>
    <col min="12843" max="12843" width="1.5703125" style="83" customWidth="1"/>
    <col min="12844" max="12844" width="12.7109375" style="83"/>
    <col min="12845" max="12845" width="1.5703125" style="83" customWidth="1"/>
    <col min="12846" max="12846" width="12.7109375" style="83"/>
    <col min="12847" max="12847" width="1.5703125" style="83" customWidth="1"/>
    <col min="12848" max="13056" width="12.7109375" style="83"/>
    <col min="13057" max="13057" width="5" style="83" customWidth="1"/>
    <col min="13058" max="13058" width="1.5703125" style="83" customWidth="1"/>
    <col min="13059" max="13059" width="19.5703125" style="83" customWidth="1"/>
    <col min="13060" max="13060" width="1.5703125" style="83" customWidth="1"/>
    <col min="13061" max="13061" width="14.42578125" style="83" customWidth="1"/>
    <col min="13062" max="13062" width="1.5703125" style="83" customWidth="1"/>
    <col min="13063" max="13063" width="12.7109375" style="83"/>
    <col min="13064" max="13064" width="1.5703125" style="83" customWidth="1"/>
    <col min="13065" max="13065" width="12.7109375" style="83"/>
    <col min="13066" max="13066" width="1.5703125" style="83" customWidth="1"/>
    <col min="13067" max="13067" width="14.42578125" style="83" customWidth="1"/>
    <col min="13068" max="13068" width="1.5703125" style="83" customWidth="1"/>
    <col min="13069" max="13069" width="12.7109375" style="83"/>
    <col min="13070" max="13070" width="1.5703125" style="83" customWidth="1"/>
    <col min="13071" max="13071" width="12.7109375" style="83"/>
    <col min="13072" max="13072" width="1.5703125" style="83" customWidth="1"/>
    <col min="13073" max="13073" width="14.42578125" style="83" customWidth="1"/>
    <col min="13074" max="13074" width="1.5703125" style="83" customWidth="1"/>
    <col min="13075" max="13075" width="12.7109375" style="83"/>
    <col min="13076" max="13076" width="1.5703125" style="83" customWidth="1"/>
    <col min="13077" max="13077" width="12.7109375" style="83"/>
    <col min="13078" max="13078" width="1.5703125" style="83" customWidth="1"/>
    <col min="13079" max="13079" width="16.140625" style="83" customWidth="1"/>
    <col min="13080" max="13081" width="1.5703125" style="83" customWidth="1"/>
    <col min="13082" max="13082" width="13.28515625" style="83" customWidth="1"/>
    <col min="13083" max="13083" width="1.5703125" style="83" customWidth="1"/>
    <col min="13084" max="13084" width="12.7109375" style="83"/>
    <col min="13085" max="13085" width="2.42578125" style="83" customWidth="1"/>
    <col min="13086" max="13086" width="11.5703125" style="83" customWidth="1"/>
    <col min="13087" max="13087" width="1.5703125" style="83" customWidth="1"/>
    <col min="13088" max="13088" width="12.7109375" style="83"/>
    <col min="13089" max="13089" width="2.42578125" style="83" customWidth="1"/>
    <col min="13090" max="13090" width="13.28515625" style="83" customWidth="1"/>
    <col min="13091" max="13091" width="1.5703125" style="83" customWidth="1"/>
    <col min="13092" max="13092" width="12.7109375" style="83"/>
    <col min="13093" max="13093" width="2.42578125" style="83" customWidth="1"/>
    <col min="13094" max="13094" width="15.140625" style="83" customWidth="1"/>
    <col min="13095" max="13095" width="2.42578125" style="83" customWidth="1"/>
    <col min="13096" max="13096" width="9.28515625" style="83" customWidth="1"/>
    <col min="13097" max="13097" width="4" style="83" bestFit="1" customWidth="1"/>
    <col min="13098" max="13098" width="8.42578125" style="83" customWidth="1"/>
    <col min="13099" max="13099" width="1.5703125" style="83" customWidth="1"/>
    <col min="13100" max="13100" width="12.7109375" style="83"/>
    <col min="13101" max="13101" width="1.5703125" style="83" customWidth="1"/>
    <col min="13102" max="13102" width="12.7109375" style="83"/>
    <col min="13103" max="13103" width="1.5703125" style="83" customWidth="1"/>
    <col min="13104" max="13312" width="12.7109375" style="83"/>
    <col min="13313" max="13313" width="5" style="83" customWidth="1"/>
    <col min="13314" max="13314" width="1.5703125" style="83" customWidth="1"/>
    <col min="13315" max="13315" width="19.5703125" style="83" customWidth="1"/>
    <col min="13316" max="13316" width="1.5703125" style="83" customWidth="1"/>
    <col min="13317" max="13317" width="14.42578125" style="83" customWidth="1"/>
    <col min="13318" max="13318" width="1.5703125" style="83" customWidth="1"/>
    <col min="13319" max="13319" width="12.7109375" style="83"/>
    <col min="13320" max="13320" width="1.5703125" style="83" customWidth="1"/>
    <col min="13321" max="13321" width="12.7109375" style="83"/>
    <col min="13322" max="13322" width="1.5703125" style="83" customWidth="1"/>
    <col min="13323" max="13323" width="14.42578125" style="83" customWidth="1"/>
    <col min="13324" max="13324" width="1.5703125" style="83" customWidth="1"/>
    <col min="13325" max="13325" width="12.7109375" style="83"/>
    <col min="13326" max="13326" width="1.5703125" style="83" customWidth="1"/>
    <col min="13327" max="13327" width="12.7109375" style="83"/>
    <col min="13328" max="13328" width="1.5703125" style="83" customWidth="1"/>
    <col min="13329" max="13329" width="14.42578125" style="83" customWidth="1"/>
    <col min="13330" max="13330" width="1.5703125" style="83" customWidth="1"/>
    <col min="13331" max="13331" width="12.7109375" style="83"/>
    <col min="13332" max="13332" width="1.5703125" style="83" customWidth="1"/>
    <col min="13333" max="13333" width="12.7109375" style="83"/>
    <col min="13334" max="13334" width="1.5703125" style="83" customWidth="1"/>
    <col min="13335" max="13335" width="16.140625" style="83" customWidth="1"/>
    <col min="13336" max="13337" width="1.5703125" style="83" customWidth="1"/>
    <col min="13338" max="13338" width="13.28515625" style="83" customWidth="1"/>
    <col min="13339" max="13339" width="1.5703125" style="83" customWidth="1"/>
    <col min="13340" max="13340" width="12.7109375" style="83"/>
    <col min="13341" max="13341" width="2.42578125" style="83" customWidth="1"/>
    <col min="13342" max="13342" width="11.5703125" style="83" customWidth="1"/>
    <col min="13343" max="13343" width="1.5703125" style="83" customWidth="1"/>
    <col min="13344" max="13344" width="12.7109375" style="83"/>
    <col min="13345" max="13345" width="2.42578125" style="83" customWidth="1"/>
    <col min="13346" max="13346" width="13.28515625" style="83" customWidth="1"/>
    <col min="13347" max="13347" width="1.5703125" style="83" customWidth="1"/>
    <col min="13348" max="13348" width="12.7109375" style="83"/>
    <col min="13349" max="13349" width="2.42578125" style="83" customWidth="1"/>
    <col min="13350" max="13350" width="15.140625" style="83" customWidth="1"/>
    <col min="13351" max="13351" width="2.42578125" style="83" customWidth="1"/>
    <col min="13352" max="13352" width="9.28515625" style="83" customWidth="1"/>
    <col min="13353" max="13353" width="4" style="83" bestFit="1" customWidth="1"/>
    <col min="13354" max="13354" width="8.42578125" style="83" customWidth="1"/>
    <col min="13355" max="13355" width="1.5703125" style="83" customWidth="1"/>
    <col min="13356" max="13356" width="12.7109375" style="83"/>
    <col min="13357" max="13357" width="1.5703125" style="83" customWidth="1"/>
    <col min="13358" max="13358" width="12.7109375" style="83"/>
    <col min="13359" max="13359" width="1.5703125" style="83" customWidth="1"/>
    <col min="13360" max="13568" width="12.7109375" style="83"/>
    <col min="13569" max="13569" width="5" style="83" customWidth="1"/>
    <col min="13570" max="13570" width="1.5703125" style="83" customWidth="1"/>
    <col min="13571" max="13571" width="19.5703125" style="83" customWidth="1"/>
    <col min="13572" max="13572" width="1.5703125" style="83" customWidth="1"/>
    <col min="13573" max="13573" width="14.42578125" style="83" customWidth="1"/>
    <col min="13574" max="13574" width="1.5703125" style="83" customWidth="1"/>
    <col min="13575" max="13575" width="12.7109375" style="83"/>
    <col min="13576" max="13576" width="1.5703125" style="83" customWidth="1"/>
    <col min="13577" max="13577" width="12.7109375" style="83"/>
    <col min="13578" max="13578" width="1.5703125" style="83" customWidth="1"/>
    <col min="13579" max="13579" width="14.42578125" style="83" customWidth="1"/>
    <col min="13580" max="13580" width="1.5703125" style="83" customWidth="1"/>
    <col min="13581" max="13581" width="12.7109375" style="83"/>
    <col min="13582" max="13582" width="1.5703125" style="83" customWidth="1"/>
    <col min="13583" max="13583" width="12.7109375" style="83"/>
    <col min="13584" max="13584" width="1.5703125" style="83" customWidth="1"/>
    <col min="13585" max="13585" width="14.42578125" style="83" customWidth="1"/>
    <col min="13586" max="13586" width="1.5703125" style="83" customWidth="1"/>
    <col min="13587" max="13587" width="12.7109375" style="83"/>
    <col min="13588" max="13588" width="1.5703125" style="83" customWidth="1"/>
    <col min="13589" max="13589" width="12.7109375" style="83"/>
    <col min="13590" max="13590" width="1.5703125" style="83" customWidth="1"/>
    <col min="13591" max="13591" width="16.140625" style="83" customWidth="1"/>
    <col min="13592" max="13593" width="1.5703125" style="83" customWidth="1"/>
    <col min="13594" max="13594" width="13.28515625" style="83" customWidth="1"/>
    <col min="13595" max="13595" width="1.5703125" style="83" customWidth="1"/>
    <col min="13596" max="13596" width="12.7109375" style="83"/>
    <col min="13597" max="13597" width="2.42578125" style="83" customWidth="1"/>
    <col min="13598" max="13598" width="11.5703125" style="83" customWidth="1"/>
    <col min="13599" max="13599" width="1.5703125" style="83" customWidth="1"/>
    <col min="13600" max="13600" width="12.7109375" style="83"/>
    <col min="13601" max="13601" width="2.42578125" style="83" customWidth="1"/>
    <col min="13602" max="13602" width="13.28515625" style="83" customWidth="1"/>
    <col min="13603" max="13603" width="1.5703125" style="83" customWidth="1"/>
    <col min="13604" max="13604" width="12.7109375" style="83"/>
    <col min="13605" max="13605" width="2.42578125" style="83" customWidth="1"/>
    <col min="13606" max="13606" width="15.140625" style="83" customWidth="1"/>
    <col min="13607" max="13607" width="2.42578125" style="83" customWidth="1"/>
    <col min="13608" max="13608" width="9.28515625" style="83" customWidth="1"/>
    <col min="13609" max="13609" width="4" style="83" bestFit="1" customWidth="1"/>
    <col min="13610" max="13610" width="8.42578125" style="83" customWidth="1"/>
    <col min="13611" max="13611" width="1.5703125" style="83" customWidth="1"/>
    <col min="13612" max="13612" width="12.7109375" style="83"/>
    <col min="13613" max="13613" width="1.5703125" style="83" customWidth="1"/>
    <col min="13614" max="13614" width="12.7109375" style="83"/>
    <col min="13615" max="13615" width="1.5703125" style="83" customWidth="1"/>
    <col min="13616" max="13824" width="12.7109375" style="83"/>
    <col min="13825" max="13825" width="5" style="83" customWidth="1"/>
    <col min="13826" max="13826" width="1.5703125" style="83" customWidth="1"/>
    <col min="13827" max="13827" width="19.5703125" style="83" customWidth="1"/>
    <col min="13828" max="13828" width="1.5703125" style="83" customWidth="1"/>
    <col min="13829" max="13829" width="14.42578125" style="83" customWidth="1"/>
    <col min="13830" max="13830" width="1.5703125" style="83" customWidth="1"/>
    <col min="13831" max="13831" width="12.7109375" style="83"/>
    <col min="13832" max="13832" width="1.5703125" style="83" customWidth="1"/>
    <col min="13833" max="13833" width="12.7109375" style="83"/>
    <col min="13834" max="13834" width="1.5703125" style="83" customWidth="1"/>
    <col min="13835" max="13835" width="14.42578125" style="83" customWidth="1"/>
    <col min="13836" max="13836" width="1.5703125" style="83" customWidth="1"/>
    <col min="13837" max="13837" width="12.7109375" style="83"/>
    <col min="13838" max="13838" width="1.5703125" style="83" customWidth="1"/>
    <col min="13839" max="13839" width="12.7109375" style="83"/>
    <col min="13840" max="13840" width="1.5703125" style="83" customWidth="1"/>
    <col min="13841" max="13841" width="14.42578125" style="83" customWidth="1"/>
    <col min="13842" max="13842" width="1.5703125" style="83" customWidth="1"/>
    <col min="13843" max="13843" width="12.7109375" style="83"/>
    <col min="13844" max="13844" width="1.5703125" style="83" customWidth="1"/>
    <col min="13845" max="13845" width="12.7109375" style="83"/>
    <col min="13846" max="13846" width="1.5703125" style="83" customWidth="1"/>
    <col min="13847" max="13847" width="16.140625" style="83" customWidth="1"/>
    <col min="13848" max="13849" width="1.5703125" style="83" customWidth="1"/>
    <col min="13850" max="13850" width="13.28515625" style="83" customWidth="1"/>
    <col min="13851" max="13851" width="1.5703125" style="83" customWidth="1"/>
    <col min="13852" max="13852" width="12.7109375" style="83"/>
    <col min="13853" max="13853" width="2.42578125" style="83" customWidth="1"/>
    <col min="13854" max="13854" width="11.5703125" style="83" customWidth="1"/>
    <col min="13855" max="13855" width="1.5703125" style="83" customWidth="1"/>
    <col min="13856" max="13856" width="12.7109375" style="83"/>
    <col min="13857" max="13857" width="2.42578125" style="83" customWidth="1"/>
    <col min="13858" max="13858" width="13.28515625" style="83" customWidth="1"/>
    <col min="13859" max="13859" width="1.5703125" style="83" customWidth="1"/>
    <col min="13860" max="13860" width="12.7109375" style="83"/>
    <col min="13861" max="13861" width="2.42578125" style="83" customWidth="1"/>
    <col min="13862" max="13862" width="15.140625" style="83" customWidth="1"/>
    <col min="13863" max="13863" width="2.42578125" style="83" customWidth="1"/>
    <col min="13864" max="13864" width="9.28515625" style="83" customWidth="1"/>
    <col min="13865" max="13865" width="4" style="83" bestFit="1" customWidth="1"/>
    <col min="13866" max="13866" width="8.42578125" style="83" customWidth="1"/>
    <col min="13867" max="13867" width="1.5703125" style="83" customWidth="1"/>
    <col min="13868" max="13868" width="12.7109375" style="83"/>
    <col min="13869" max="13869" width="1.5703125" style="83" customWidth="1"/>
    <col min="13870" max="13870" width="12.7109375" style="83"/>
    <col min="13871" max="13871" width="1.5703125" style="83" customWidth="1"/>
    <col min="13872" max="14080" width="12.7109375" style="83"/>
    <col min="14081" max="14081" width="5" style="83" customWidth="1"/>
    <col min="14082" max="14082" width="1.5703125" style="83" customWidth="1"/>
    <col min="14083" max="14083" width="19.5703125" style="83" customWidth="1"/>
    <col min="14084" max="14084" width="1.5703125" style="83" customWidth="1"/>
    <col min="14085" max="14085" width="14.42578125" style="83" customWidth="1"/>
    <col min="14086" max="14086" width="1.5703125" style="83" customWidth="1"/>
    <col min="14087" max="14087" width="12.7109375" style="83"/>
    <col min="14088" max="14088" width="1.5703125" style="83" customWidth="1"/>
    <col min="14089" max="14089" width="12.7109375" style="83"/>
    <col min="14090" max="14090" width="1.5703125" style="83" customWidth="1"/>
    <col min="14091" max="14091" width="14.42578125" style="83" customWidth="1"/>
    <col min="14092" max="14092" width="1.5703125" style="83" customWidth="1"/>
    <col min="14093" max="14093" width="12.7109375" style="83"/>
    <col min="14094" max="14094" width="1.5703125" style="83" customWidth="1"/>
    <col min="14095" max="14095" width="12.7109375" style="83"/>
    <col min="14096" max="14096" width="1.5703125" style="83" customWidth="1"/>
    <col min="14097" max="14097" width="14.42578125" style="83" customWidth="1"/>
    <col min="14098" max="14098" width="1.5703125" style="83" customWidth="1"/>
    <col min="14099" max="14099" width="12.7109375" style="83"/>
    <col min="14100" max="14100" width="1.5703125" style="83" customWidth="1"/>
    <col min="14101" max="14101" width="12.7109375" style="83"/>
    <col min="14102" max="14102" width="1.5703125" style="83" customWidth="1"/>
    <col min="14103" max="14103" width="16.140625" style="83" customWidth="1"/>
    <col min="14104" max="14105" width="1.5703125" style="83" customWidth="1"/>
    <col min="14106" max="14106" width="13.28515625" style="83" customWidth="1"/>
    <col min="14107" max="14107" width="1.5703125" style="83" customWidth="1"/>
    <col min="14108" max="14108" width="12.7109375" style="83"/>
    <col min="14109" max="14109" width="2.42578125" style="83" customWidth="1"/>
    <col min="14110" max="14110" width="11.5703125" style="83" customWidth="1"/>
    <col min="14111" max="14111" width="1.5703125" style="83" customWidth="1"/>
    <col min="14112" max="14112" width="12.7109375" style="83"/>
    <col min="14113" max="14113" width="2.42578125" style="83" customWidth="1"/>
    <col min="14114" max="14114" width="13.28515625" style="83" customWidth="1"/>
    <col min="14115" max="14115" width="1.5703125" style="83" customWidth="1"/>
    <col min="14116" max="14116" width="12.7109375" style="83"/>
    <col min="14117" max="14117" width="2.42578125" style="83" customWidth="1"/>
    <col min="14118" max="14118" width="15.140625" style="83" customWidth="1"/>
    <col min="14119" max="14119" width="2.42578125" style="83" customWidth="1"/>
    <col min="14120" max="14120" width="9.28515625" style="83" customWidth="1"/>
    <col min="14121" max="14121" width="4" style="83" bestFit="1" customWidth="1"/>
    <col min="14122" max="14122" width="8.42578125" style="83" customWidth="1"/>
    <col min="14123" max="14123" width="1.5703125" style="83" customWidth="1"/>
    <col min="14124" max="14124" width="12.7109375" style="83"/>
    <col min="14125" max="14125" width="1.5703125" style="83" customWidth="1"/>
    <col min="14126" max="14126" width="12.7109375" style="83"/>
    <col min="14127" max="14127" width="1.5703125" style="83" customWidth="1"/>
    <col min="14128" max="14336" width="12.7109375" style="83"/>
    <col min="14337" max="14337" width="5" style="83" customWidth="1"/>
    <col min="14338" max="14338" width="1.5703125" style="83" customWidth="1"/>
    <col min="14339" max="14339" width="19.5703125" style="83" customWidth="1"/>
    <col min="14340" max="14340" width="1.5703125" style="83" customWidth="1"/>
    <col min="14341" max="14341" width="14.42578125" style="83" customWidth="1"/>
    <col min="14342" max="14342" width="1.5703125" style="83" customWidth="1"/>
    <col min="14343" max="14343" width="12.7109375" style="83"/>
    <col min="14344" max="14344" width="1.5703125" style="83" customWidth="1"/>
    <col min="14345" max="14345" width="12.7109375" style="83"/>
    <col min="14346" max="14346" width="1.5703125" style="83" customWidth="1"/>
    <col min="14347" max="14347" width="14.42578125" style="83" customWidth="1"/>
    <col min="14348" max="14348" width="1.5703125" style="83" customWidth="1"/>
    <col min="14349" max="14349" width="12.7109375" style="83"/>
    <col min="14350" max="14350" width="1.5703125" style="83" customWidth="1"/>
    <col min="14351" max="14351" width="12.7109375" style="83"/>
    <col min="14352" max="14352" width="1.5703125" style="83" customWidth="1"/>
    <col min="14353" max="14353" width="14.42578125" style="83" customWidth="1"/>
    <col min="14354" max="14354" width="1.5703125" style="83" customWidth="1"/>
    <col min="14355" max="14355" width="12.7109375" style="83"/>
    <col min="14356" max="14356" width="1.5703125" style="83" customWidth="1"/>
    <col min="14357" max="14357" width="12.7109375" style="83"/>
    <col min="14358" max="14358" width="1.5703125" style="83" customWidth="1"/>
    <col min="14359" max="14359" width="16.140625" style="83" customWidth="1"/>
    <col min="14360" max="14361" width="1.5703125" style="83" customWidth="1"/>
    <col min="14362" max="14362" width="13.28515625" style="83" customWidth="1"/>
    <col min="14363" max="14363" width="1.5703125" style="83" customWidth="1"/>
    <col min="14364" max="14364" width="12.7109375" style="83"/>
    <col min="14365" max="14365" width="2.42578125" style="83" customWidth="1"/>
    <col min="14366" max="14366" width="11.5703125" style="83" customWidth="1"/>
    <col min="14367" max="14367" width="1.5703125" style="83" customWidth="1"/>
    <col min="14368" max="14368" width="12.7109375" style="83"/>
    <col min="14369" max="14369" width="2.42578125" style="83" customWidth="1"/>
    <col min="14370" max="14370" width="13.28515625" style="83" customWidth="1"/>
    <col min="14371" max="14371" width="1.5703125" style="83" customWidth="1"/>
    <col min="14372" max="14372" width="12.7109375" style="83"/>
    <col min="14373" max="14373" width="2.42578125" style="83" customWidth="1"/>
    <col min="14374" max="14374" width="15.140625" style="83" customWidth="1"/>
    <col min="14375" max="14375" width="2.42578125" style="83" customWidth="1"/>
    <col min="14376" max="14376" width="9.28515625" style="83" customWidth="1"/>
    <col min="14377" max="14377" width="4" style="83" bestFit="1" customWidth="1"/>
    <col min="14378" max="14378" width="8.42578125" style="83" customWidth="1"/>
    <col min="14379" max="14379" width="1.5703125" style="83" customWidth="1"/>
    <col min="14380" max="14380" width="12.7109375" style="83"/>
    <col min="14381" max="14381" width="1.5703125" style="83" customWidth="1"/>
    <col min="14382" max="14382" width="12.7109375" style="83"/>
    <col min="14383" max="14383" width="1.5703125" style="83" customWidth="1"/>
    <col min="14384" max="14592" width="12.7109375" style="83"/>
    <col min="14593" max="14593" width="5" style="83" customWidth="1"/>
    <col min="14594" max="14594" width="1.5703125" style="83" customWidth="1"/>
    <col min="14595" max="14595" width="19.5703125" style="83" customWidth="1"/>
    <col min="14596" max="14596" width="1.5703125" style="83" customWidth="1"/>
    <col min="14597" max="14597" width="14.42578125" style="83" customWidth="1"/>
    <col min="14598" max="14598" width="1.5703125" style="83" customWidth="1"/>
    <col min="14599" max="14599" width="12.7109375" style="83"/>
    <col min="14600" max="14600" width="1.5703125" style="83" customWidth="1"/>
    <col min="14601" max="14601" width="12.7109375" style="83"/>
    <col min="14602" max="14602" width="1.5703125" style="83" customWidth="1"/>
    <col min="14603" max="14603" width="14.42578125" style="83" customWidth="1"/>
    <col min="14604" max="14604" width="1.5703125" style="83" customWidth="1"/>
    <col min="14605" max="14605" width="12.7109375" style="83"/>
    <col min="14606" max="14606" width="1.5703125" style="83" customWidth="1"/>
    <col min="14607" max="14607" width="12.7109375" style="83"/>
    <col min="14608" max="14608" width="1.5703125" style="83" customWidth="1"/>
    <col min="14609" max="14609" width="14.42578125" style="83" customWidth="1"/>
    <col min="14610" max="14610" width="1.5703125" style="83" customWidth="1"/>
    <col min="14611" max="14611" width="12.7109375" style="83"/>
    <col min="14612" max="14612" width="1.5703125" style="83" customWidth="1"/>
    <col min="14613" max="14613" width="12.7109375" style="83"/>
    <col min="14614" max="14614" width="1.5703125" style="83" customWidth="1"/>
    <col min="14615" max="14615" width="16.140625" style="83" customWidth="1"/>
    <col min="14616" max="14617" width="1.5703125" style="83" customWidth="1"/>
    <col min="14618" max="14618" width="13.28515625" style="83" customWidth="1"/>
    <col min="14619" max="14619" width="1.5703125" style="83" customWidth="1"/>
    <col min="14620" max="14620" width="12.7109375" style="83"/>
    <col min="14621" max="14621" width="2.42578125" style="83" customWidth="1"/>
    <col min="14622" max="14622" width="11.5703125" style="83" customWidth="1"/>
    <col min="14623" max="14623" width="1.5703125" style="83" customWidth="1"/>
    <col min="14624" max="14624" width="12.7109375" style="83"/>
    <col min="14625" max="14625" width="2.42578125" style="83" customWidth="1"/>
    <col min="14626" max="14626" width="13.28515625" style="83" customWidth="1"/>
    <col min="14627" max="14627" width="1.5703125" style="83" customWidth="1"/>
    <col min="14628" max="14628" width="12.7109375" style="83"/>
    <col min="14629" max="14629" width="2.42578125" style="83" customWidth="1"/>
    <col min="14630" max="14630" width="15.140625" style="83" customWidth="1"/>
    <col min="14631" max="14631" width="2.42578125" style="83" customWidth="1"/>
    <col min="14632" max="14632" width="9.28515625" style="83" customWidth="1"/>
    <col min="14633" max="14633" width="4" style="83" bestFit="1" customWidth="1"/>
    <col min="14634" max="14634" width="8.42578125" style="83" customWidth="1"/>
    <col min="14635" max="14635" width="1.5703125" style="83" customWidth="1"/>
    <col min="14636" max="14636" width="12.7109375" style="83"/>
    <col min="14637" max="14637" width="1.5703125" style="83" customWidth="1"/>
    <col min="14638" max="14638" width="12.7109375" style="83"/>
    <col min="14639" max="14639" width="1.5703125" style="83" customWidth="1"/>
    <col min="14640" max="14848" width="12.7109375" style="83"/>
    <col min="14849" max="14849" width="5" style="83" customWidth="1"/>
    <col min="14850" max="14850" width="1.5703125" style="83" customWidth="1"/>
    <col min="14851" max="14851" width="19.5703125" style="83" customWidth="1"/>
    <col min="14852" max="14852" width="1.5703125" style="83" customWidth="1"/>
    <col min="14853" max="14853" width="14.42578125" style="83" customWidth="1"/>
    <col min="14854" max="14854" width="1.5703125" style="83" customWidth="1"/>
    <col min="14855" max="14855" width="12.7109375" style="83"/>
    <col min="14856" max="14856" width="1.5703125" style="83" customWidth="1"/>
    <col min="14857" max="14857" width="12.7109375" style="83"/>
    <col min="14858" max="14858" width="1.5703125" style="83" customWidth="1"/>
    <col min="14859" max="14859" width="14.42578125" style="83" customWidth="1"/>
    <col min="14860" max="14860" width="1.5703125" style="83" customWidth="1"/>
    <col min="14861" max="14861" width="12.7109375" style="83"/>
    <col min="14862" max="14862" width="1.5703125" style="83" customWidth="1"/>
    <col min="14863" max="14863" width="12.7109375" style="83"/>
    <col min="14864" max="14864" width="1.5703125" style="83" customWidth="1"/>
    <col min="14865" max="14865" width="14.42578125" style="83" customWidth="1"/>
    <col min="14866" max="14866" width="1.5703125" style="83" customWidth="1"/>
    <col min="14867" max="14867" width="12.7109375" style="83"/>
    <col min="14868" max="14868" width="1.5703125" style="83" customWidth="1"/>
    <col min="14869" max="14869" width="12.7109375" style="83"/>
    <col min="14870" max="14870" width="1.5703125" style="83" customWidth="1"/>
    <col min="14871" max="14871" width="16.140625" style="83" customWidth="1"/>
    <col min="14872" max="14873" width="1.5703125" style="83" customWidth="1"/>
    <col min="14874" max="14874" width="13.28515625" style="83" customWidth="1"/>
    <col min="14875" max="14875" width="1.5703125" style="83" customWidth="1"/>
    <col min="14876" max="14876" width="12.7109375" style="83"/>
    <col min="14877" max="14877" width="2.42578125" style="83" customWidth="1"/>
    <col min="14878" max="14878" width="11.5703125" style="83" customWidth="1"/>
    <col min="14879" max="14879" width="1.5703125" style="83" customWidth="1"/>
    <col min="14880" max="14880" width="12.7109375" style="83"/>
    <col min="14881" max="14881" width="2.42578125" style="83" customWidth="1"/>
    <col min="14882" max="14882" width="13.28515625" style="83" customWidth="1"/>
    <col min="14883" max="14883" width="1.5703125" style="83" customWidth="1"/>
    <col min="14884" max="14884" width="12.7109375" style="83"/>
    <col min="14885" max="14885" width="2.42578125" style="83" customWidth="1"/>
    <col min="14886" max="14886" width="15.140625" style="83" customWidth="1"/>
    <col min="14887" max="14887" width="2.42578125" style="83" customWidth="1"/>
    <col min="14888" max="14888" width="9.28515625" style="83" customWidth="1"/>
    <col min="14889" max="14889" width="4" style="83" bestFit="1" customWidth="1"/>
    <col min="14890" max="14890" width="8.42578125" style="83" customWidth="1"/>
    <col min="14891" max="14891" width="1.5703125" style="83" customWidth="1"/>
    <col min="14892" max="14892" width="12.7109375" style="83"/>
    <col min="14893" max="14893" width="1.5703125" style="83" customWidth="1"/>
    <col min="14894" max="14894" width="12.7109375" style="83"/>
    <col min="14895" max="14895" width="1.5703125" style="83" customWidth="1"/>
    <col min="14896" max="15104" width="12.7109375" style="83"/>
    <col min="15105" max="15105" width="5" style="83" customWidth="1"/>
    <col min="15106" max="15106" width="1.5703125" style="83" customWidth="1"/>
    <col min="15107" max="15107" width="19.5703125" style="83" customWidth="1"/>
    <col min="15108" max="15108" width="1.5703125" style="83" customWidth="1"/>
    <col min="15109" max="15109" width="14.42578125" style="83" customWidth="1"/>
    <col min="15110" max="15110" width="1.5703125" style="83" customWidth="1"/>
    <col min="15111" max="15111" width="12.7109375" style="83"/>
    <col min="15112" max="15112" width="1.5703125" style="83" customWidth="1"/>
    <col min="15113" max="15113" width="12.7109375" style="83"/>
    <col min="15114" max="15114" width="1.5703125" style="83" customWidth="1"/>
    <col min="15115" max="15115" width="14.42578125" style="83" customWidth="1"/>
    <col min="15116" max="15116" width="1.5703125" style="83" customWidth="1"/>
    <col min="15117" max="15117" width="12.7109375" style="83"/>
    <col min="15118" max="15118" width="1.5703125" style="83" customWidth="1"/>
    <col min="15119" max="15119" width="12.7109375" style="83"/>
    <col min="15120" max="15120" width="1.5703125" style="83" customWidth="1"/>
    <col min="15121" max="15121" width="14.42578125" style="83" customWidth="1"/>
    <col min="15122" max="15122" width="1.5703125" style="83" customWidth="1"/>
    <col min="15123" max="15123" width="12.7109375" style="83"/>
    <col min="15124" max="15124" width="1.5703125" style="83" customWidth="1"/>
    <col min="15125" max="15125" width="12.7109375" style="83"/>
    <col min="15126" max="15126" width="1.5703125" style="83" customWidth="1"/>
    <col min="15127" max="15127" width="16.140625" style="83" customWidth="1"/>
    <col min="15128" max="15129" width="1.5703125" style="83" customWidth="1"/>
    <col min="15130" max="15130" width="13.28515625" style="83" customWidth="1"/>
    <col min="15131" max="15131" width="1.5703125" style="83" customWidth="1"/>
    <col min="15132" max="15132" width="12.7109375" style="83"/>
    <col min="15133" max="15133" width="2.42578125" style="83" customWidth="1"/>
    <col min="15134" max="15134" width="11.5703125" style="83" customWidth="1"/>
    <col min="15135" max="15135" width="1.5703125" style="83" customWidth="1"/>
    <col min="15136" max="15136" width="12.7109375" style="83"/>
    <col min="15137" max="15137" width="2.42578125" style="83" customWidth="1"/>
    <col min="15138" max="15138" width="13.28515625" style="83" customWidth="1"/>
    <col min="15139" max="15139" width="1.5703125" style="83" customWidth="1"/>
    <col min="15140" max="15140" width="12.7109375" style="83"/>
    <col min="15141" max="15141" width="2.42578125" style="83" customWidth="1"/>
    <col min="15142" max="15142" width="15.140625" style="83" customWidth="1"/>
    <col min="15143" max="15143" width="2.42578125" style="83" customWidth="1"/>
    <col min="15144" max="15144" width="9.28515625" style="83" customWidth="1"/>
    <col min="15145" max="15145" width="4" style="83" bestFit="1" customWidth="1"/>
    <col min="15146" max="15146" width="8.42578125" style="83" customWidth="1"/>
    <col min="15147" max="15147" width="1.5703125" style="83" customWidth="1"/>
    <col min="15148" max="15148" width="12.7109375" style="83"/>
    <col min="15149" max="15149" width="1.5703125" style="83" customWidth="1"/>
    <col min="15150" max="15150" width="12.7109375" style="83"/>
    <col min="15151" max="15151" width="1.5703125" style="83" customWidth="1"/>
    <col min="15152" max="15360" width="12.7109375" style="83"/>
    <col min="15361" max="15361" width="5" style="83" customWidth="1"/>
    <col min="15362" max="15362" width="1.5703125" style="83" customWidth="1"/>
    <col min="15363" max="15363" width="19.5703125" style="83" customWidth="1"/>
    <col min="15364" max="15364" width="1.5703125" style="83" customWidth="1"/>
    <col min="15365" max="15365" width="14.42578125" style="83" customWidth="1"/>
    <col min="15366" max="15366" width="1.5703125" style="83" customWidth="1"/>
    <col min="15367" max="15367" width="12.7109375" style="83"/>
    <col min="15368" max="15368" width="1.5703125" style="83" customWidth="1"/>
    <col min="15369" max="15369" width="12.7109375" style="83"/>
    <col min="15370" max="15370" width="1.5703125" style="83" customWidth="1"/>
    <col min="15371" max="15371" width="14.42578125" style="83" customWidth="1"/>
    <col min="15372" max="15372" width="1.5703125" style="83" customWidth="1"/>
    <col min="15373" max="15373" width="12.7109375" style="83"/>
    <col min="15374" max="15374" width="1.5703125" style="83" customWidth="1"/>
    <col min="15375" max="15375" width="12.7109375" style="83"/>
    <col min="15376" max="15376" width="1.5703125" style="83" customWidth="1"/>
    <col min="15377" max="15377" width="14.42578125" style="83" customWidth="1"/>
    <col min="15378" max="15378" width="1.5703125" style="83" customWidth="1"/>
    <col min="15379" max="15379" width="12.7109375" style="83"/>
    <col min="15380" max="15380" width="1.5703125" style="83" customWidth="1"/>
    <col min="15381" max="15381" width="12.7109375" style="83"/>
    <col min="15382" max="15382" width="1.5703125" style="83" customWidth="1"/>
    <col min="15383" max="15383" width="16.140625" style="83" customWidth="1"/>
    <col min="15384" max="15385" width="1.5703125" style="83" customWidth="1"/>
    <col min="15386" max="15386" width="13.28515625" style="83" customWidth="1"/>
    <col min="15387" max="15387" width="1.5703125" style="83" customWidth="1"/>
    <col min="15388" max="15388" width="12.7109375" style="83"/>
    <col min="15389" max="15389" width="2.42578125" style="83" customWidth="1"/>
    <col min="15390" max="15390" width="11.5703125" style="83" customWidth="1"/>
    <col min="15391" max="15391" width="1.5703125" style="83" customWidth="1"/>
    <col min="15392" max="15392" width="12.7109375" style="83"/>
    <col min="15393" max="15393" width="2.42578125" style="83" customWidth="1"/>
    <col min="15394" max="15394" width="13.28515625" style="83" customWidth="1"/>
    <col min="15395" max="15395" width="1.5703125" style="83" customWidth="1"/>
    <col min="15396" max="15396" width="12.7109375" style="83"/>
    <col min="15397" max="15397" width="2.42578125" style="83" customWidth="1"/>
    <col min="15398" max="15398" width="15.140625" style="83" customWidth="1"/>
    <col min="15399" max="15399" width="2.42578125" style="83" customWidth="1"/>
    <col min="15400" max="15400" width="9.28515625" style="83" customWidth="1"/>
    <col min="15401" max="15401" width="4" style="83" bestFit="1" customWidth="1"/>
    <col min="15402" max="15402" width="8.42578125" style="83" customWidth="1"/>
    <col min="15403" max="15403" width="1.5703125" style="83" customWidth="1"/>
    <col min="15404" max="15404" width="12.7109375" style="83"/>
    <col min="15405" max="15405" width="1.5703125" style="83" customWidth="1"/>
    <col min="15406" max="15406" width="12.7109375" style="83"/>
    <col min="15407" max="15407" width="1.5703125" style="83" customWidth="1"/>
    <col min="15408" max="15616" width="12.7109375" style="83"/>
    <col min="15617" max="15617" width="5" style="83" customWidth="1"/>
    <col min="15618" max="15618" width="1.5703125" style="83" customWidth="1"/>
    <col min="15619" max="15619" width="19.5703125" style="83" customWidth="1"/>
    <col min="15620" max="15620" width="1.5703125" style="83" customWidth="1"/>
    <col min="15621" max="15621" width="14.42578125" style="83" customWidth="1"/>
    <col min="15622" max="15622" width="1.5703125" style="83" customWidth="1"/>
    <col min="15623" max="15623" width="12.7109375" style="83"/>
    <col min="15624" max="15624" width="1.5703125" style="83" customWidth="1"/>
    <col min="15625" max="15625" width="12.7109375" style="83"/>
    <col min="15626" max="15626" width="1.5703125" style="83" customWidth="1"/>
    <col min="15627" max="15627" width="14.42578125" style="83" customWidth="1"/>
    <col min="15628" max="15628" width="1.5703125" style="83" customWidth="1"/>
    <col min="15629" max="15629" width="12.7109375" style="83"/>
    <col min="15630" max="15630" width="1.5703125" style="83" customWidth="1"/>
    <col min="15631" max="15631" width="12.7109375" style="83"/>
    <col min="15632" max="15632" width="1.5703125" style="83" customWidth="1"/>
    <col min="15633" max="15633" width="14.42578125" style="83" customWidth="1"/>
    <col min="15634" max="15634" width="1.5703125" style="83" customWidth="1"/>
    <col min="15635" max="15635" width="12.7109375" style="83"/>
    <col min="15636" max="15636" width="1.5703125" style="83" customWidth="1"/>
    <col min="15637" max="15637" width="12.7109375" style="83"/>
    <col min="15638" max="15638" width="1.5703125" style="83" customWidth="1"/>
    <col min="15639" max="15639" width="16.140625" style="83" customWidth="1"/>
    <col min="15640" max="15641" width="1.5703125" style="83" customWidth="1"/>
    <col min="15642" max="15642" width="13.28515625" style="83" customWidth="1"/>
    <col min="15643" max="15643" width="1.5703125" style="83" customWidth="1"/>
    <col min="15644" max="15644" width="12.7109375" style="83"/>
    <col min="15645" max="15645" width="2.42578125" style="83" customWidth="1"/>
    <col min="15646" max="15646" width="11.5703125" style="83" customWidth="1"/>
    <col min="15647" max="15647" width="1.5703125" style="83" customWidth="1"/>
    <col min="15648" max="15648" width="12.7109375" style="83"/>
    <col min="15649" max="15649" width="2.42578125" style="83" customWidth="1"/>
    <col min="15650" max="15650" width="13.28515625" style="83" customWidth="1"/>
    <col min="15651" max="15651" width="1.5703125" style="83" customWidth="1"/>
    <col min="15652" max="15652" width="12.7109375" style="83"/>
    <col min="15653" max="15653" width="2.42578125" style="83" customWidth="1"/>
    <col min="15654" max="15654" width="15.140625" style="83" customWidth="1"/>
    <col min="15655" max="15655" width="2.42578125" style="83" customWidth="1"/>
    <col min="15656" max="15656" width="9.28515625" style="83" customWidth="1"/>
    <col min="15657" max="15657" width="4" style="83" bestFit="1" customWidth="1"/>
    <col min="15658" max="15658" width="8.42578125" style="83" customWidth="1"/>
    <col min="15659" max="15659" width="1.5703125" style="83" customWidth="1"/>
    <col min="15660" max="15660" width="12.7109375" style="83"/>
    <col min="15661" max="15661" width="1.5703125" style="83" customWidth="1"/>
    <col min="15662" max="15662" width="12.7109375" style="83"/>
    <col min="15663" max="15663" width="1.5703125" style="83" customWidth="1"/>
    <col min="15664" max="15872" width="12.7109375" style="83"/>
    <col min="15873" max="15873" width="5" style="83" customWidth="1"/>
    <col min="15874" max="15874" width="1.5703125" style="83" customWidth="1"/>
    <col min="15875" max="15875" width="19.5703125" style="83" customWidth="1"/>
    <col min="15876" max="15876" width="1.5703125" style="83" customWidth="1"/>
    <col min="15877" max="15877" width="14.42578125" style="83" customWidth="1"/>
    <col min="15878" max="15878" width="1.5703125" style="83" customWidth="1"/>
    <col min="15879" max="15879" width="12.7109375" style="83"/>
    <col min="15880" max="15880" width="1.5703125" style="83" customWidth="1"/>
    <col min="15881" max="15881" width="12.7109375" style="83"/>
    <col min="15882" max="15882" width="1.5703125" style="83" customWidth="1"/>
    <col min="15883" max="15883" width="14.42578125" style="83" customWidth="1"/>
    <col min="15884" max="15884" width="1.5703125" style="83" customWidth="1"/>
    <col min="15885" max="15885" width="12.7109375" style="83"/>
    <col min="15886" max="15886" width="1.5703125" style="83" customWidth="1"/>
    <col min="15887" max="15887" width="12.7109375" style="83"/>
    <col min="15888" max="15888" width="1.5703125" style="83" customWidth="1"/>
    <col min="15889" max="15889" width="14.42578125" style="83" customWidth="1"/>
    <col min="15890" max="15890" width="1.5703125" style="83" customWidth="1"/>
    <col min="15891" max="15891" width="12.7109375" style="83"/>
    <col min="15892" max="15892" width="1.5703125" style="83" customWidth="1"/>
    <col min="15893" max="15893" width="12.7109375" style="83"/>
    <col min="15894" max="15894" width="1.5703125" style="83" customWidth="1"/>
    <col min="15895" max="15895" width="16.140625" style="83" customWidth="1"/>
    <col min="15896" max="15897" width="1.5703125" style="83" customWidth="1"/>
    <col min="15898" max="15898" width="13.28515625" style="83" customWidth="1"/>
    <col min="15899" max="15899" width="1.5703125" style="83" customWidth="1"/>
    <col min="15900" max="15900" width="12.7109375" style="83"/>
    <col min="15901" max="15901" width="2.42578125" style="83" customWidth="1"/>
    <col min="15902" max="15902" width="11.5703125" style="83" customWidth="1"/>
    <col min="15903" max="15903" width="1.5703125" style="83" customWidth="1"/>
    <col min="15904" max="15904" width="12.7109375" style="83"/>
    <col min="15905" max="15905" width="2.42578125" style="83" customWidth="1"/>
    <col min="15906" max="15906" width="13.28515625" style="83" customWidth="1"/>
    <col min="15907" max="15907" width="1.5703125" style="83" customWidth="1"/>
    <col min="15908" max="15908" width="12.7109375" style="83"/>
    <col min="15909" max="15909" width="2.42578125" style="83" customWidth="1"/>
    <col min="15910" max="15910" width="15.140625" style="83" customWidth="1"/>
    <col min="15911" max="15911" width="2.42578125" style="83" customWidth="1"/>
    <col min="15912" max="15912" width="9.28515625" style="83" customWidth="1"/>
    <col min="15913" max="15913" width="4" style="83" bestFit="1" customWidth="1"/>
    <col min="15914" max="15914" width="8.42578125" style="83" customWidth="1"/>
    <col min="15915" max="15915" width="1.5703125" style="83" customWidth="1"/>
    <col min="15916" max="15916" width="12.7109375" style="83"/>
    <col min="15917" max="15917" width="1.5703125" style="83" customWidth="1"/>
    <col min="15918" max="15918" width="12.7109375" style="83"/>
    <col min="15919" max="15919" width="1.5703125" style="83" customWidth="1"/>
    <col min="15920" max="16128" width="12.7109375" style="83"/>
    <col min="16129" max="16129" width="5" style="83" customWidth="1"/>
    <col min="16130" max="16130" width="1.5703125" style="83" customWidth="1"/>
    <col min="16131" max="16131" width="19.5703125" style="83" customWidth="1"/>
    <col min="16132" max="16132" width="1.5703125" style="83" customWidth="1"/>
    <col min="16133" max="16133" width="14.42578125" style="83" customWidth="1"/>
    <col min="16134" max="16134" width="1.5703125" style="83" customWidth="1"/>
    <col min="16135" max="16135" width="12.7109375" style="83"/>
    <col min="16136" max="16136" width="1.5703125" style="83" customWidth="1"/>
    <col min="16137" max="16137" width="12.7109375" style="83"/>
    <col min="16138" max="16138" width="1.5703125" style="83" customWidth="1"/>
    <col min="16139" max="16139" width="14.42578125" style="83" customWidth="1"/>
    <col min="16140" max="16140" width="1.5703125" style="83" customWidth="1"/>
    <col min="16141" max="16141" width="12.7109375" style="83"/>
    <col min="16142" max="16142" width="1.5703125" style="83" customWidth="1"/>
    <col min="16143" max="16143" width="12.7109375" style="83"/>
    <col min="16144" max="16144" width="1.5703125" style="83" customWidth="1"/>
    <col min="16145" max="16145" width="14.42578125" style="83" customWidth="1"/>
    <col min="16146" max="16146" width="1.5703125" style="83" customWidth="1"/>
    <col min="16147" max="16147" width="12.7109375" style="83"/>
    <col min="16148" max="16148" width="1.5703125" style="83" customWidth="1"/>
    <col min="16149" max="16149" width="12.7109375" style="83"/>
    <col min="16150" max="16150" width="1.5703125" style="83" customWidth="1"/>
    <col min="16151" max="16151" width="16.140625" style="83" customWidth="1"/>
    <col min="16152" max="16153" width="1.5703125" style="83" customWidth="1"/>
    <col min="16154" max="16154" width="13.28515625" style="83" customWidth="1"/>
    <col min="16155" max="16155" width="1.5703125" style="83" customWidth="1"/>
    <col min="16156" max="16156" width="12.7109375" style="83"/>
    <col min="16157" max="16157" width="2.42578125" style="83" customWidth="1"/>
    <col min="16158" max="16158" width="11.5703125" style="83" customWidth="1"/>
    <col min="16159" max="16159" width="1.5703125" style="83" customWidth="1"/>
    <col min="16160" max="16160" width="12.7109375" style="83"/>
    <col min="16161" max="16161" width="2.42578125" style="83" customWidth="1"/>
    <col min="16162" max="16162" width="13.28515625" style="83" customWidth="1"/>
    <col min="16163" max="16163" width="1.5703125" style="83" customWidth="1"/>
    <col min="16164" max="16164" width="12.7109375" style="83"/>
    <col min="16165" max="16165" width="2.42578125" style="83" customWidth="1"/>
    <col min="16166" max="16166" width="15.140625" style="83" customWidth="1"/>
    <col min="16167" max="16167" width="2.42578125" style="83" customWidth="1"/>
    <col min="16168" max="16168" width="9.28515625" style="83" customWidth="1"/>
    <col min="16169" max="16169" width="4" style="83" bestFit="1" customWidth="1"/>
    <col min="16170" max="16170" width="8.42578125" style="83" customWidth="1"/>
    <col min="16171" max="16171" width="1.5703125" style="83" customWidth="1"/>
    <col min="16172" max="16172" width="12.7109375" style="83"/>
    <col min="16173" max="16173" width="1.5703125" style="83" customWidth="1"/>
    <col min="16174" max="16174" width="12.7109375" style="83"/>
    <col min="16175" max="16175" width="1.5703125" style="83" customWidth="1"/>
    <col min="16176" max="16384" width="12.7109375" style="83"/>
  </cols>
  <sheetData>
    <row r="1" spans="1:48" s="80" customFormat="1" ht="10.5" customHeight="1" x14ac:dyDescent="0.25">
      <c r="C1" s="83"/>
      <c r="W1" s="84" t="s">
        <v>42</v>
      </c>
      <c r="Z1" s="102" t="s">
        <v>43</v>
      </c>
      <c r="AN1" s="84" t="s">
        <v>488</v>
      </c>
    </row>
    <row r="2" spans="1:48" s="80" customFormat="1" ht="10.5" customHeight="1" x14ac:dyDescent="0.25">
      <c r="A2" s="85"/>
      <c r="C2" s="83"/>
      <c r="W2" s="84" t="s">
        <v>489</v>
      </c>
      <c r="Z2" s="102" t="s">
        <v>360</v>
      </c>
      <c r="AN2" s="84" t="s">
        <v>47</v>
      </c>
    </row>
    <row r="3" spans="1:48" s="80" customFormat="1" ht="10.5" customHeight="1" x14ac:dyDescent="0.25">
      <c r="A3" s="86"/>
      <c r="C3" s="83"/>
      <c r="W3" s="84" t="s">
        <v>48</v>
      </c>
      <c r="Z3" s="87" t="s">
        <v>49</v>
      </c>
    </row>
    <row r="4" spans="1:48" ht="9.6" customHeight="1" x14ac:dyDescent="0.25">
      <c r="A4" s="95"/>
      <c r="B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row>
    <row r="5" spans="1:48" ht="9.6" customHeight="1" x14ac:dyDescent="0.25">
      <c r="Z5" s="89" t="s">
        <v>440</v>
      </c>
      <c r="AA5" s="89"/>
      <c r="AB5" s="89"/>
      <c r="AC5" s="89"/>
      <c r="AD5" s="89"/>
      <c r="AE5" s="89"/>
      <c r="AF5" s="89"/>
      <c r="AG5" s="89"/>
      <c r="AH5" s="89"/>
      <c r="AI5" s="89"/>
      <c r="AJ5" s="89"/>
      <c r="AK5" s="89"/>
      <c r="AL5" s="89"/>
    </row>
    <row r="6" spans="1:48" ht="9.6" customHeight="1" x14ac:dyDescent="0.25"/>
    <row r="7" spans="1:48" ht="9.6" customHeight="1" x14ac:dyDescent="0.25">
      <c r="E7" s="90" t="s">
        <v>490</v>
      </c>
      <c r="F7" s="90"/>
      <c r="G7" s="90"/>
      <c r="H7" s="90"/>
      <c r="I7" s="90"/>
      <c r="AD7" s="89" t="s">
        <v>365</v>
      </c>
      <c r="AE7" s="89"/>
      <c r="AF7" s="89"/>
      <c r="AG7" s="89"/>
      <c r="AH7" s="89"/>
      <c r="AI7" s="89"/>
      <c r="AJ7" s="89"/>
    </row>
    <row r="8" spans="1:48" ht="9.6" customHeight="1" x14ac:dyDescent="0.25">
      <c r="E8" s="89" t="s">
        <v>491</v>
      </c>
      <c r="F8" s="89"/>
      <c r="G8" s="89"/>
      <c r="H8" s="89"/>
      <c r="I8" s="89"/>
      <c r="K8" s="89" t="s">
        <v>492</v>
      </c>
      <c r="L8" s="89"/>
      <c r="M8" s="89"/>
      <c r="N8" s="89"/>
      <c r="O8" s="89"/>
      <c r="Q8" s="89" t="s">
        <v>493</v>
      </c>
      <c r="R8" s="89"/>
      <c r="S8" s="89"/>
      <c r="T8" s="89"/>
      <c r="U8" s="89"/>
    </row>
    <row r="9" spans="1:48" ht="9.6" customHeight="1" x14ac:dyDescent="0.25">
      <c r="I9" s="91"/>
      <c r="Z9" s="89" t="s">
        <v>392</v>
      </c>
      <c r="AA9" s="89"/>
      <c r="AB9" s="244"/>
      <c r="AD9" s="89" t="s">
        <v>59</v>
      </c>
      <c r="AE9" s="89"/>
      <c r="AF9" s="89"/>
      <c r="AH9" s="89" t="s">
        <v>60</v>
      </c>
      <c r="AI9" s="89"/>
      <c r="AJ9" s="89"/>
      <c r="AR9" s="91" t="s">
        <v>490</v>
      </c>
      <c r="AV9" s="91" t="s">
        <v>494</v>
      </c>
    </row>
    <row r="10" spans="1:48" ht="9.6" customHeight="1" x14ac:dyDescent="0.25">
      <c r="I10" s="91" t="s">
        <v>64</v>
      </c>
      <c r="O10" s="91" t="s">
        <v>64</v>
      </c>
      <c r="U10" s="91" t="s">
        <v>64</v>
      </c>
      <c r="AB10" s="245" t="s">
        <v>268</v>
      </c>
      <c r="AF10" s="245" t="s">
        <v>268</v>
      </c>
      <c r="AJ10" s="245" t="s">
        <v>268</v>
      </c>
      <c r="AL10" s="91" t="s">
        <v>377</v>
      </c>
      <c r="AR10" s="91" t="s">
        <v>347</v>
      </c>
      <c r="AT10" s="91" t="s">
        <v>495</v>
      </c>
      <c r="AV10" s="91" t="s">
        <v>496</v>
      </c>
    </row>
    <row r="11" spans="1:48" ht="9.6" customHeight="1" x14ac:dyDescent="0.25">
      <c r="A11" s="92" t="s">
        <v>71</v>
      </c>
      <c r="C11" s="92" t="s">
        <v>72</v>
      </c>
      <c r="E11" s="92" t="s">
        <v>73</v>
      </c>
      <c r="G11" s="92" t="s">
        <v>395</v>
      </c>
      <c r="I11" s="92" t="s">
        <v>79</v>
      </c>
      <c r="K11" s="92" t="s">
        <v>73</v>
      </c>
      <c r="M11" s="92" t="s">
        <v>395</v>
      </c>
      <c r="O11" s="92" t="s">
        <v>79</v>
      </c>
      <c r="Q11" s="92" t="s">
        <v>73</v>
      </c>
      <c r="S11" s="92" t="s">
        <v>395</v>
      </c>
      <c r="U11" s="92" t="s">
        <v>79</v>
      </c>
      <c r="W11" s="92" t="s">
        <v>65</v>
      </c>
      <c r="Z11" s="92" t="s">
        <v>73</v>
      </c>
      <c r="AB11" s="246" t="s">
        <v>349</v>
      </c>
      <c r="AD11" s="92" t="s">
        <v>73</v>
      </c>
      <c r="AF11" s="246" t="s">
        <v>349</v>
      </c>
      <c r="AH11" s="92" t="s">
        <v>73</v>
      </c>
      <c r="AJ11" s="246" t="s">
        <v>349</v>
      </c>
      <c r="AL11" s="92" t="s">
        <v>497</v>
      </c>
      <c r="AN11" s="92" t="s">
        <v>71</v>
      </c>
      <c r="AR11" s="234" t="s">
        <v>356</v>
      </c>
      <c r="AT11" s="234" t="s">
        <v>498</v>
      </c>
      <c r="AV11" s="234" t="s">
        <v>499</v>
      </c>
    </row>
    <row r="12" spans="1:48" ht="8.85" customHeight="1" x14ac:dyDescent="0.25"/>
    <row r="13" spans="1:48" ht="8.85" customHeight="1" x14ac:dyDescent="0.25">
      <c r="B13" s="83" t="s">
        <v>278</v>
      </c>
    </row>
    <row r="14" spans="1:48" ht="11.25" x14ac:dyDescent="0.25">
      <c r="A14" s="83">
        <v>1</v>
      </c>
      <c r="B14" s="95"/>
      <c r="C14" s="83" t="s">
        <v>83</v>
      </c>
      <c r="D14" s="95"/>
      <c r="E14" s="40">
        <v>11542723</v>
      </c>
      <c r="F14" s="95"/>
      <c r="G14" s="38">
        <f>(E14/$AP14)</f>
        <v>72.383145102121446</v>
      </c>
      <c r="H14" s="95"/>
      <c r="I14" s="39">
        <f>IF(G$53&gt;0,G14/G$53*100,0)</f>
        <v>37.496784206146145</v>
      </c>
      <c r="J14" s="95"/>
      <c r="K14" s="40">
        <v>516294</v>
      </c>
      <c r="L14" s="95"/>
      <c r="M14" s="38">
        <f>(K14/$AP14)</f>
        <v>3.2376228310559552</v>
      </c>
      <c r="N14" s="95"/>
      <c r="O14" s="39">
        <f>IF(M$53&gt;0,M14/M$53*100,0)</f>
        <v>98.246083906149522</v>
      </c>
      <c r="P14" s="95"/>
      <c r="Q14" s="40">
        <v>0</v>
      </c>
      <c r="R14" s="95"/>
      <c r="S14" s="38">
        <f>(Q14/$AP14)</f>
        <v>0</v>
      </c>
      <c r="T14" s="95"/>
      <c r="U14" s="39">
        <f>IF(S$53&gt;0,S14/S$53*100,0)</f>
        <v>0</v>
      </c>
      <c r="V14" s="95"/>
      <c r="W14" s="40">
        <f t="shared" ref="W14:W51" si="0">(E14+K14+Q14)</f>
        <v>12059017</v>
      </c>
      <c r="X14" s="95"/>
      <c r="Y14" s="95"/>
      <c r="Z14" s="40">
        <v>10491099</v>
      </c>
      <c r="AA14" s="95"/>
      <c r="AB14" s="39">
        <f t="shared" ref="AB14:AB51" si="1">IF($W14&gt;0,Z14/$W14*100,0)</f>
        <v>86.997961774164509</v>
      </c>
      <c r="AC14" s="95"/>
      <c r="AD14" s="40">
        <v>264186</v>
      </c>
      <c r="AE14" s="95"/>
      <c r="AF14" s="39">
        <f t="shared" ref="AF14:AF51" si="2">IF($W14&gt;0,AD14/$W14*100,0)</f>
        <v>2.1907755831175959</v>
      </c>
      <c r="AG14" s="95"/>
      <c r="AH14" s="40">
        <v>37677682</v>
      </c>
      <c r="AI14" s="95"/>
      <c r="AJ14" s="39">
        <f t="shared" ref="AJ14:AJ51" si="3">IF($W14&gt;0,AH14/$W14*100,0)</f>
        <v>312.44405742192754</v>
      </c>
      <c r="AK14" s="95"/>
      <c r="AL14" s="40">
        <v>1731587</v>
      </c>
      <c r="AM14" s="95"/>
      <c r="AN14" s="83">
        <v>1</v>
      </c>
      <c r="AO14" s="95"/>
      <c r="AP14" s="50">
        <v>159467</v>
      </c>
      <c r="AQ14" s="95"/>
      <c r="AR14" s="50">
        <f>IF(E14,AP14,0)</f>
        <v>159467</v>
      </c>
      <c r="AS14" s="95"/>
      <c r="AT14" s="50">
        <f>IF(K14,AP14,0)</f>
        <v>159467</v>
      </c>
      <c r="AU14" s="95"/>
      <c r="AV14" s="50">
        <f>IF(Q14,AP14,0)</f>
        <v>0</v>
      </c>
    </row>
    <row r="15" spans="1:48" ht="11.25" x14ac:dyDescent="0.25">
      <c r="A15" s="83">
        <v>2</v>
      </c>
      <c r="B15" s="95"/>
      <c r="C15" s="83" t="s">
        <v>84</v>
      </c>
      <c r="D15" s="95"/>
      <c r="E15" s="42">
        <v>2554800</v>
      </c>
      <c r="F15" s="95"/>
      <c r="G15" s="39">
        <f>(E15/$AP15)</f>
        <v>148.37098553922993</v>
      </c>
      <c r="H15" s="95"/>
      <c r="I15" s="39">
        <f>IF(G$53&gt;0,G15/G$53*100,0)</f>
        <v>76.860915885439724</v>
      </c>
      <c r="J15" s="95"/>
      <c r="K15" s="42">
        <v>61260</v>
      </c>
      <c r="L15" s="95"/>
      <c r="M15" s="39">
        <f>(K15/$AP15)</f>
        <v>3.5576978918636391</v>
      </c>
      <c r="N15" s="95"/>
      <c r="O15" s="39">
        <f>IF(M$53&gt;0,M15/M$53*100,0)</f>
        <v>107.95880305883767</v>
      </c>
      <c r="P15" s="95"/>
      <c r="Q15" s="42">
        <v>0</v>
      </c>
      <c r="R15" s="95"/>
      <c r="S15" s="39">
        <f>(Q15/$AP15)</f>
        <v>0</v>
      </c>
      <c r="T15" s="95"/>
      <c r="U15" s="39">
        <f>IF(S$53&gt;0,S15/S$53*100,0)</f>
        <v>0</v>
      </c>
      <c r="V15" s="95"/>
      <c r="W15" s="42">
        <f t="shared" si="0"/>
        <v>2616060</v>
      </c>
      <c r="X15" s="95"/>
      <c r="Y15" s="95"/>
      <c r="Z15" s="42">
        <v>347360</v>
      </c>
      <c r="AA15" s="95"/>
      <c r="AB15" s="39">
        <f t="shared" si="1"/>
        <v>13.277982920881021</v>
      </c>
      <c r="AC15" s="95"/>
      <c r="AD15" s="42">
        <v>28759</v>
      </c>
      <c r="AE15" s="95"/>
      <c r="AF15" s="39">
        <f t="shared" si="2"/>
        <v>1.0993249390304505</v>
      </c>
      <c r="AG15" s="95"/>
      <c r="AH15" s="42">
        <v>0</v>
      </c>
      <c r="AI15" s="95"/>
      <c r="AJ15" s="39">
        <f t="shared" si="3"/>
        <v>0</v>
      </c>
      <c r="AK15" s="95"/>
      <c r="AL15" s="42">
        <v>0</v>
      </c>
      <c r="AM15" s="95"/>
      <c r="AN15" s="83">
        <v>2</v>
      </c>
      <c r="AO15" s="95"/>
      <c r="AP15" s="50">
        <v>17219</v>
      </c>
      <c r="AQ15" s="95"/>
      <c r="AR15" s="50">
        <f>IF(E15,AP15,0)</f>
        <v>17219</v>
      </c>
      <c r="AS15" s="95"/>
      <c r="AT15" s="50">
        <f>IF(K15,AP15,0)</f>
        <v>17219</v>
      </c>
      <c r="AU15" s="95"/>
      <c r="AV15" s="50">
        <f>IF(Q15,AP15,0)</f>
        <v>0</v>
      </c>
    </row>
    <row r="16" spans="1:48" ht="11.25" x14ac:dyDescent="0.25">
      <c r="A16" s="83">
        <v>3</v>
      </c>
      <c r="B16" s="95"/>
      <c r="C16" s="83" t="s">
        <v>85</v>
      </c>
      <c r="D16" s="95"/>
      <c r="E16" s="42">
        <v>509804</v>
      </c>
      <c r="F16" s="95"/>
      <c r="G16" s="39">
        <f>(E16/$AP16)</f>
        <v>76.766149676253576</v>
      </c>
      <c r="H16" s="95"/>
      <c r="I16" s="39">
        <f>IF(G$53&gt;0,G16/G$53*100,0)</f>
        <v>39.767320757976179</v>
      </c>
      <c r="J16" s="95"/>
      <c r="K16" s="42">
        <v>0</v>
      </c>
      <c r="L16" s="95"/>
      <c r="M16" s="39">
        <f>(K16/$AP16)</f>
        <v>0</v>
      </c>
      <c r="N16" s="95"/>
      <c r="O16" s="39">
        <f>IF(M$53&gt;0,M16/M$53*100,0)</f>
        <v>0</v>
      </c>
      <c r="P16" s="95"/>
      <c r="Q16" s="42">
        <v>0</v>
      </c>
      <c r="R16" s="95"/>
      <c r="S16" s="39">
        <f>(Q16/$AP16)</f>
        <v>0</v>
      </c>
      <c r="T16" s="95"/>
      <c r="U16" s="39">
        <f>IF(S$53&gt;0,S16/S$53*100,0)</f>
        <v>0</v>
      </c>
      <c r="V16" s="95"/>
      <c r="W16" s="42">
        <f t="shared" si="0"/>
        <v>509804</v>
      </c>
      <c r="X16" s="95"/>
      <c r="Y16" s="95"/>
      <c r="Z16" s="42">
        <v>66000</v>
      </c>
      <c r="AA16" s="95"/>
      <c r="AB16" s="39">
        <f t="shared" si="1"/>
        <v>12.946151854438176</v>
      </c>
      <c r="AC16" s="95"/>
      <c r="AD16" s="42">
        <v>33580</v>
      </c>
      <c r="AE16" s="95"/>
      <c r="AF16" s="39">
        <f t="shared" si="2"/>
        <v>6.5868451404853632</v>
      </c>
      <c r="AG16" s="95"/>
      <c r="AH16" s="42">
        <v>0</v>
      </c>
      <c r="AI16" s="95"/>
      <c r="AJ16" s="39">
        <f t="shared" si="3"/>
        <v>0</v>
      </c>
      <c r="AK16" s="95"/>
      <c r="AL16" s="42">
        <v>67</v>
      </c>
      <c r="AM16" s="95"/>
      <c r="AN16" s="83">
        <v>3</v>
      </c>
      <c r="AO16" s="95"/>
      <c r="AP16" s="50">
        <v>6641</v>
      </c>
      <c r="AQ16" s="95"/>
      <c r="AR16" s="50">
        <f>IF(E16,AP16,0)</f>
        <v>6641</v>
      </c>
      <c r="AS16" s="95"/>
      <c r="AT16" s="50">
        <f>IF(K16,AP16,0)</f>
        <v>0</v>
      </c>
      <c r="AU16" s="95"/>
      <c r="AV16" s="50">
        <f>IF(Q16,AP16,0)</f>
        <v>0</v>
      </c>
    </row>
    <row r="17" spans="1:48" ht="11.25" x14ac:dyDescent="0.25">
      <c r="A17" s="83">
        <v>4</v>
      </c>
      <c r="B17" s="95"/>
      <c r="C17" s="83" t="s">
        <v>86</v>
      </c>
      <c r="D17" s="95"/>
      <c r="E17" s="42">
        <v>11425081</v>
      </c>
      <c r="F17" s="95"/>
      <c r="G17" s="39">
        <f>(E17/$AP17)</f>
        <v>223.80178256611165</v>
      </c>
      <c r="H17" s="95"/>
      <c r="I17" s="39">
        <f>IF(G$53&gt;0,G17/G$53*100,0)</f>
        <v>115.93648126221549</v>
      </c>
      <c r="J17" s="95"/>
      <c r="K17" s="42">
        <v>1471244</v>
      </c>
      <c r="L17" s="95"/>
      <c r="M17" s="39">
        <f>(K17/$AP17)</f>
        <v>28.819666993143976</v>
      </c>
      <c r="N17" s="95"/>
      <c r="O17" s="39">
        <f>IF(M$53&gt;0,M17/M$53*100,0)</f>
        <v>874.53652550140907</v>
      </c>
      <c r="P17" s="95"/>
      <c r="Q17" s="42">
        <v>43937</v>
      </c>
      <c r="R17" s="95"/>
      <c r="S17" s="39">
        <f>(Q17/$AP17)</f>
        <v>0.86066601371204698</v>
      </c>
      <c r="T17" s="95"/>
      <c r="U17" s="39">
        <f>IF(S$53&gt;0,S17/S$53*100,0)</f>
        <v>94.21451957407038</v>
      </c>
      <c r="V17" s="95"/>
      <c r="W17" s="42">
        <f t="shared" si="0"/>
        <v>12940262</v>
      </c>
      <c r="X17" s="95"/>
      <c r="Y17" s="95"/>
      <c r="Z17" s="42">
        <v>0</v>
      </c>
      <c r="AA17" s="95"/>
      <c r="AB17" s="39">
        <f t="shared" si="1"/>
        <v>0</v>
      </c>
      <c r="AC17" s="95"/>
      <c r="AD17" s="42">
        <v>298961</v>
      </c>
      <c r="AE17" s="95"/>
      <c r="AF17" s="39">
        <f t="shared" si="2"/>
        <v>2.3103164371787837</v>
      </c>
      <c r="AG17" s="95"/>
      <c r="AH17" s="42">
        <v>1653754</v>
      </c>
      <c r="AI17" s="95"/>
      <c r="AJ17" s="39">
        <f t="shared" si="3"/>
        <v>12.779911256819993</v>
      </c>
      <c r="AK17" s="95"/>
      <c r="AL17" s="42">
        <v>2093016</v>
      </c>
      <c r="AM17" s="95"/>
      <c r="AN17" s="83">
        <v>4</v>
      </c>
      <c r="AO17" s="95"/>
      <c r="AP17" s="50">
        <v>51050</v>
      </c>
      <c r="AQ17" s="95"/>
      <c r="AR17" s="50">
        <f>IF(E17,AP17,0)</f>
        <v>51050</v>
      </c>
      <c r="AS17" s="95"/>
      <c r="AT17" s="50">
        <f>IF(K17,AP17,0)</f>
        <v>51050</v>
      </c>
      <c r="AU17" s="95"/>
      <c r="AV17" s="50">
        <f>IF(Q17,AP17,0)</f>
        <v>51050</v>
      </c>
    </row>
    <row r="18" spans="1:48" ht="11.25" x14ac:dyDescent="0.25">
      <c r="A18" s="83">
        <v>5</v>
      </c>
      <c r="B18" s="95"/>
      <c r="C18" s="83" t="s">
        <v>87</v>
      </c>
      <c r="D18" s="95"/>
      <c r="E18" s="42">
        <v>17258569</v>
      </c>
      <c r="F18" s="95"/>
      <c r="G18" s="39">
        <f>(E18/$AP18)</f>
        <v>69.194253113197718</v>
      </c>
      <c r="H18" s="95"/>
      <c r="I18" s="39">
        <f>IF(G$53&gt;0,G18/G$53*100,0)</f>
        <v>35.844836164973273</v>
      </c>
      <c r="J18" s="95"/>
      <c r="K18" s="42">
        <v>0</v>
      </c>
      <c r="L18" s="95"/>
      <c r="M18" s="39">
        <f>(K18/$AP18)</f>
        <v>0</v>
      </c>
      <c r="N18" s="95"/>
      <c r="O18" s="39">
        <f>IF(M$53&gt;0,M18/M$53*100,0)</f>
        <v>0</v>
      </c>
      <c r="P18" s="95"/>
      <c r="Q18" s="42">
        <v>468971</v>
      </c>
      <c r="R18" s="95"/>
      <c r="S18" s="39">
        <f>(Q18/$AP18)</f>
        <v>1.8802310942899985</v>
      </c>
      <c r="T18" s="95"/>
      <c r="U18" s="39">
        <f>IF(S$53&gt;0,S18/S$53*100,0)</f>
        <v>205.82324201781276</v>
      </c>
      <c r="V18" s="95"/>
      <c r="W18" s="42">
        <f t="shared" si="0"/>
        <v>17727540</v>
      </c>
      <c r="X18" s="95"/>
      <c r="Y18" s="95"/>
      <c r="Z18" s="42">
        <v>-209789</v>
      </c>
      <c r="AA18" s="95"/>
      <c r="AB18" s="39">
        <f t="shared" si="1"/>
        <v>-1.1834072860645075</v>
      </c>
      <c r="AC18" s="95"/>
      <c r="AD18" s="42">
        <v>70704</v>
      </c>
      <c r="AE18" s="95"/>
      <c r="AF18" s="39">
        <f t="shared" si="2"/>
        <v>0.39883706368734745</v>
      </c>
      <c r="AG18" s="95"/>
      <c r="AH18" s="42">
        <v>727037</v>
      </c>
      <c r="AI18" s="95"/>
      <c r="AJ18" s="39">
        <f t="shared" si="3"/>
        <v>4.1011725259116609</v>
      </c>
      <c r="AK18" s="95"/>
      <c r="AL18" s="42">
        <v>793030</v>
      </c>
      <c r="AM18" s="95"/>
      <c r="AN18" s="83">
        <v>5</v>
      </c>
      <c r="AO18" s="95"/>
      <c r="AP18" s="50">
        <v>249422</v>
      </c>
      <c r="AQ18" s="95"/>
      <c r="AR18" s="50">
        <f>IF(E18,AP18,0)</f>
        <v>249422</v>
      </c>
      <c r="AS18" s="95"/>
      <c r="AT18" s="50">
        <f>IF(K18,AP18,0)</f>
        <v>0</v>
      </c>
      <c r="AU18" s="95"/>
      <c r="AV18" s="50">
        <f>IF(Q18,AP18,0)</f>
        <v>249422</v>
      </c>
    </row>
    <row r="19" spans="1:48" ht="11.25" x14ac:dyDescent="0.25">
      <c r="A19" s="83">
        <v>6</v>
      </c>
      <c r="B19" s="95"/>
      <c r="C19" s="83" t="s">
        <v>88</v>
      </c>
      <c r="D19" s="95"/>
      <c r="E19" s="42">
        <v>412454</v>
      </c>
      <c r="F19" s="95"/>
      <c r="G19" s="39">
        <f>(E19/$AP19)</f>
        <v>22.699724821133739</v>
      </c>
      <c r="H19" s="95"/>
      <c r="I19" s="39">
        <f>IF(G$53&gt;0,G19/G$53*100,0)</f>
        <v>11.759183466759925</v>
      </c>
      <c r="J19" s="95"/>
      <c r="K19" s="42">
        <v>0</v>
      </c>
      <c r="L19" s="95"/>
      <c r="M19" s="39">
        <f>(K19/$AP19)</f>
        <v>0</v>
      </c>
      <c r="N19" s="95"/>
      <c r="O19" s="39">
        <f>IF(M$53&gt;0,M19/M$53*100,0)</f>
        <v>0</v>
      </c>
      <c r="P19" s="95"/>
      <c r="Q19" s="42">
        <v>0</v>
      </c>
      <c r="R19" s="95"/>
      <c r="S19" s="39">
        <f>(Q19/$AP19)</f>
        <v>0</v>
      </c>
      <c r="T19" s="95"/>
      <c r="U19" s="39">
        <f>IF(S$53&gt;0,S19/S$53*100,0)</f>
        <v>0</v>
      </c>
      <c r="V19" s="95"/>
      <c r="W19" s="42">
        <f t="shared" si="0"/>
        <v>412454</v>
      </c>
      <c r="X19" s="95"/>
      <c r="Y19" s="95"/>
      <c r="Z19" s="42">
        <v>7176</v>
      </c>
      <c r="AA19" s="95"/>
      <c r="AB19" s="39">
        <f t="shared" si="1"/>
        <v>1.7398303810849212</v>
      </c>
      <c r="AC19" s="95"/>
      <c r="AD19" s="42">
        <v>0</v>
      </c>
      <c r="AE19" s="95"/>
      <c r="AF19" s="39">
        <f t="shared" si="2"/>
        <v>0</v>
      </c>
      <c r="AG19" s="95"/>
      <c r="AH19" s="42">
        <v>0</v>
      </c>
      <c r="AI19" s="95"/>
      <c r="AJ19" s="39">
        <f t="shared" si="3"/>
        <v>0</v>
      </c>
      <c r="AK19" s="95"/>
      <c r="AL19" s="42">
        <v>0</v>
      </c>
      <c r="AM19" s="95"/>
      <c r="AN19" s="83">
        <v>6</v>
      </c>
      <c r="AO19" s="95"/>
      <c r="AP19" s="50">
        <v>18170</v>
      </c>
      <c r="AQ19" s="95"/>
      <c r="AR19" s="50">
        <f>IF(E19,AP19,0)</f>
        <v>18170</v>
      </c>
      <c r="AS19" s="95"/>
      <c r="AT19" s="50">
        <f>IF(K19,AP19,0)</f>
        <v>0</v>
      </c>
      <c r="AU19" s="95"/>
      <c r="AV19" s="50">
        <f>IF(Q19,AP19,0)</f>
        <v>0</v>
      </c>
    </row>
    <row r="20" spans="1:48" ht="11.25" x14ac:dyDescent="0.25">
      <c r="A20" s="83">
        <v>7</v>
      </c>
      <c r="B20" s="95"/>
      <c r="C20" s="83" t="s">
        <v>89</v>
      </c>
      <c r="D20" s="95"/>
      <c r="E20" s="42">
        <v>319727</v>
      </c>
      <c r="F20" s="95"/>
      <c r="G20" s="39">
        <f>(E20/$AP20)</f>
        <v>55.730695485445352</v>
      </c>
      <c r="H20" s="95"/>
      <c r="I20" s="39">
        <f>IF(G$53&gt;0,G20/G$53*100,0)</f>
        <v>28.870282706394047</v>
      </c>
      <c r="J20" s="95"/>
      <c r="K20" s="42">
        <v>3000</v>
      </c>
      <c r="L20" s="95"/>
      <c r="M20" s="39">
        <f>(K20/$AP20)</f>
        <v>0.52292138748474815</v>
      </c>
      <c r="N20" s="95"/>
      <c r="O20" s="39">
        <f>IF(M$53&gt;0,M20/M$53*100,0)</f>
        <v>15.868117193376314</v>
      </c>
      <c r="P20" s="95"/>
      <c r="Q20" s="42">
        <v>5281</v>
      </c>
      <c r="R20" s="95"/>
      <c r="S20" s="39">
        <f>(Q20/$AP20)</f>
        <v>0.92051594910231826</v>
      </c>
      <c r="T20" s="95"/>
      <c r="U20" s="39">
        <f>IF(S$53&gt;0,S20/S$53*100,0)</f>
        <v>100.76611196821376</v>
      </c>
      <c r="V20" s="95"/>
      <c r="W20" s="42">
        <f t="shared" si="0"/>
        <v>328008</v>
      </c>
      <c r="X20" s="95"/>
      <c r="Y20" s="95"/>
      <c r="Z20" s="42">
        <v>1150</v>
      </c>
      <c r="AA20" s="95"/>
      <c r="AB20" s="39">
        <f t="shared" si="1"/>
        <v>0.35060120484866225</v>
      </c>
      <c r="AC20" s="95"/>
      <c r="AD20" s="42">
        <v>25500</v>
      </c>
      <c r="AE20" s="95"/>
      <c r="AF20" s="39">
        <f t="shared" si="2"/>
        <v>7.7742006292529444</v>
      </c>
      <c r="AG20" s="95"/>
      <c r="AH20" s="42">
        <v>0</v>
      </c>
      <c r="AI20" s="95"/>
      <c r="AJ20" s="39">
        <f t="shared" si="3"/>
        <v>0</v>
      </c>
      <c r="AK20" s="95"/>
      <c r="AL20" s="42">
        <v>0</v>
      </c>
      <c r="AM20" s="95"/>
      <c r="AN20" s="83">
        <v>7</v>
      </c>
      <c r="AO20" s="95"/>
      <c r="AP20" s="50">
        <v>5737</v>
      </c>
      <c r="AQ20" s="95"/>
      <c r="AR20" s="50">
        <f>IF(E20,AP20,0)</f>
        <v>5737</v>
      </c>
      <c r="AS20" s="95"/>
      <c r="AT20" s="50">
        <f>IF(K20,AP20,0)</f>
        <v>5737</v>
      </c>
      <c r="AU20" s="95"/>
      <c r="AV20" s="50">
        <f>IF(Q20,AP20,0)</f>
        <v>5737</v>
      </c>
    </row>
    <row r="21" spans="1:48" ht="11.25" x14ac:dyDescent="0.25">
      <c r="A21" s="83">
        <v>8</v>
      </c>
      <c r="B21" s="95"/>
      <c r="C21" s="83" t="s">
        <v>90</v>
      </c>
      <c r="D21" s="95"/>
      <c r="E21" s="42">
        <v>9469199</v>
      </c>
      <c r="F21" s="95"/>
      <c r="G21" s="39">
        <f>(E21/$AP21)</f>
        <v>222.33385771307817</v>
      </c>
      <c r="H21" s="95"/>
      <c r="I21" s="39">
        <f>IF(G$53&gt;0,G21/G$53*100,0)</f>
        <v>115.17604923943756</v>
      </c>
      <c r="J21" s="95"/>
      <c r="K21" s="42">
        <v>0</v>
      </c>
      <c r="L21" s="95"/>
      <c r="M21" s="39">
        <f>(K21/$AP21)</f>
        <v>0</v>
      </c>
      <c r="N21" s="95"/>
      <c r="O21" s="39">
        <f>IF(M$53&gt;0,M21/M$53*100,0)</f>
        <v>0</v>
      </c>
      <c r="P21" s="95"/>
      <c r="Q21" s="42">
        <v>0</v>
      </c>
      <c r="R21" s="95"/>
      <c r="S21" s="39">
        <f>(Q21/$AP21)</f>
        <v>0</v>
      </c>
      <c r="T21" s="95"/>
      <c r="U21" s="39">
        <f>IF(S$53&gt;0,S21/S$53*100,0)</f>
        <v>0</v>
      </c>
      <c r="V21" s="95"/>
      <c r="W21" s="42">
        <f t="shared" si="0"/>
        <v>9469199</v>
      </c>
      <c r="X21" s="95"/>
      <c r="Y21" s="95"/>
      <c r="Z21" s="42">
        <v>1014440</v>
      </c>
      <c r="AA21" s="95"/>
      <c r="AB21" s="39">
        <f t="shared" si="1"/>
        <v>10.713049752149047</v>
      </c>
      <c r="AC21" s="95"/>
      <c r="AD21" s="42">
        <v>0</v>
      </c>
      <c r="AE21" s="95"/>
      <c r="AF21" s="39">
        <f t="shared" si="2"/>
        <v>0</v>
      </c>
      <c r="AG21" s="95"/>
      <c r="AH21" s="42">
        <v>1497023</v>
      </c>
      <c r="AI21" s="95"/>
      <c r="AJ21" s="39">
        <f t="shared" si="3"/>
        <v>15.809394226481036</v>
      </c>
      <c r="AK21" s="95"/>
      <c r="AL21" s="42">
        <v>37744</v>
      </c>
      <c r="AM21" s="95"/>
      <c r="AN21" s="83">
        <v>8</v>
      </c>
      <c r="AO21" s="95"/>
      <c r="AP21" s="50">
        <v>42590</v>
      </c>
      <c r="AQ21" s="95"/>
      <c r="AR21" s="50">
        <f>IF(E21,AP21,0)</f>
        <v>42590</v>
      </c>
      <c r="AS21" s="95"/>
      <c r="AT21" s="50">
        <f>IF(K21,AP21,0)</f>
        <v>0</v>
      </c>
      <c r="AU21" s="95"/>
      <c r="AV21" s="50">
        <f>IF(Q21,AP21,0)</f>
        <v>0</v>
      </c>
    </row>
    <row r="22" spans="1:48" ht="11.25" x14ac:dyDescent="0.25">
      <c r="A22" s="83">
        <v>9</v>
      </c>
      <c r="B22" s="95"/>
      <c r="C22" s="83" t="s">
        <v>92</v>
      </c>
      <c r="D22" s="95"/>
      <c r="E22" s="42">
        <v>0</v>
      </c>
      <c r="F22" s="95"/>
      <c r="G22" s="39">
        <v>0</v>
      </c>
      <c r="H22" s="95"/>
      <c r="I22" s="39">
        <f>IF(G$53&gt;0,G22/G$53*100,0)</f>
        <v>0</v>
      </c>
      <c r="J22" s="95"/>
      <c r="K22" s="42">
        <v>0</v>
      </c>
      <c r="L22" s="95"/>
      <c r="M22" s="39">
        <v>0</v>
      </c>
      <c r="N22" s="95"/>
      <c r="O22" s="39">
        <f>IF(M$53&gt;0,M22/M$53*100,0)</f>
        <v>0</v>
      </c>
      <c r="P22" s="95"/>
      <c r="Q22" s="42">
        <v>0</v>
      </c>
      <c r="R22" s="95"/>
      <c r="S22" s="39">
        <v>0</v>
      </c>
      <c r="T22" s="95"/>
      <c r="U22" s="39">
        <f>IF(S$53&gt;0,S22/S$53*100,0)</f>
        <v>0</v>
      </c>
      <c r="V22" s="95"/>
      <c r="W22" s="42">
        <f t="shared" si="0"/>
        <v>0</v>
      </c>
      <c r="X22" s="95"/>
      <c r="Y22" s="95"/>
      <c r="Z22" s="42">
        <v>0</v>
      </c>
      <c r="AA22" s="95"/>
      <c r="AB22" s="39">
        <f t="shared" si="1"/>
        <v>0</v>
      </c>
      <c r="AC22" s="95"/>
      <c r="AD22" s="42">
        <v>0</v>
      </c>
      <c r="AE22" s="95"/>
      <c r="AF22" s="39">
        <f t="shared" si="2"/>
        <v>0</v>
      </c>
      <c r="AG22" s="95"/>
      <c r="AH22" s="42">
        <v>0</v>
      </c>
      <c r="AI22" s="95"/>
      <c r="AJ22" s="39">
        <f t="shared" si="3"/>
        <v>0</v>
      </c>
      <c r="AK22" s="95"/>
      <c r="AL22" s="42">
        <v>0</v>
      </c>
      <c r="AM22" s="95"/>
      <c r="AN22" s="83">
        <v>9</v>
      </c>
      <c r="AO22" s="95"/>
      <c r="AP22" s="50">
        <v>0</v>
      </c>
      <c r="AQ22" s="95"/>
      <c r="AR22" s="50">
        <f>IF(E22,AP22,0)</f>
        <v>0</v>
      </c>
      <c r="AS22" s="95"/>
      <c r="AT22" s="50">
        <f>IF(K22,AP22,0)</f>
        <v>0</v>
      </c>
      <c r="AU22" s="95"/>
      <c r="AV22" s="50">
        <f>IF(Q22,AP22,0)</f>
        <v>0</v>
      </c>
    </row>
    <row r="23" spans="1:48" ht="11.25" x14ac:dyDescent="0.25">
      <c r="A23" s="83">
        <v>10</v>
      </c>
      <c r="B23" s="95"/>
      <c r="C23" s="83" t="s">
        <v>93</v>
      </c>
      <c r="D23" s="95"/>
      <c r="E23" s="42">
        <v>5345677</v>
      </c>
      <c r="F23" s="95"/>
      <c r="G23" s="39">
        <f>(E23/$AP23)</f>
        <v>221.38975399652116</v>
      </c>
      <c r="H23" s="95"/>
      <c r="I23" s="39">
        <f>IF(G$53&gt;0,G23/G$53*100,0)</f>
        <v>114.68697331882079</v>
      </c>
      <c r="J23" s="95"/>
      <c r="K23" s="42">
        <v>0</v>
      </c>
      <c r="L23" s="95"/>
      <c r="M23" s="39">
        <f>(K23/$AP23)</f>
        <v>0</v>
      </c>
      <c r="N23" s="95"/>
      <c r="O23" s="39">
        <f>IF(M$53&gt;0,M23/M$53*100,0)</f>
        <v>0</v>
      </c>
      <c r="P23" s="95"/>
      <c r="Q23" s="42">
        <v>0</v>
      </c>
      <c r="R23" s="95"/>
      <c r="S23" s="39">
        <f>(Q23/$AP23)</f>
        <v>0</v>
      </c>
      <c r="T23" s="95"/>
      <c r="U23" s="39">
        <f>IF(S$53&gt;0,S23/S$53*100,0)</f>
        <v>0</v>
      </c>
      <c r="V23" s="95"/>
      <c r="W23" s="42">
        <f t="shared" si="0"/>
        <v>5345677</v>
      </c>
      <c r="X23" s="95"/>
      <c r="Y23" s="95"/>
      <c r="Z23" s="42">
        <v>0</v>
      </c>
      <c r="AA23" s="95"/>
      <c r="AB23" s="39">
        <f t="shared" si="1"/>
        <v>0</v>
      </c>
      <c r="AC23" s="95"/>
      <c r="AD23" s="42">
        <v>0</v>
      </c>
      <c r="AE23" s="95"/>
      <c r="AF23" s="39">
        <f t="shared" si="2"/>
        <v>0</v>
      </c>
      <c r="AG23" s="95"/>
      <c r="AH23" s="42">
        <v>0</v>
      </c>
      <c r="AI23" s="95"/>
      <c r="AJ23" s="39">
        <f t="shared" si="3"/>
        <v>0</v>
      </c>
      <c r="AK23" s="95"/>
      <c r="AL23" s="42">
        <v>157562</v>
      </c>
      <c r="AM23" s="95"/>
      <c r="AN23" s="83">
        <v>10</v>
      </c>
      <c r="AO23" s="95"/>
      <c r="AP23" s="50">
        <v>24146</v>
      </c>
      <c r="AQ23" s="95"/>
      <c r="AR23" s="50">
        <f>IF(E23,AP23,0)</f>
        <v>24146</v>
      </c>
      <c r="AS23" s="95"/>
      <c r="AT23" s="50">
        <f>IF(K23,AP23,0)</f>
        <v>0</v>
      </c>
      <c r="AU23" s="95"/>
      <c r="AV23" s="50">
        <f>IF(Q23,AP23,0)</f>
        <v>0</v>
      </c>
    </row>
    <row r="24" spans="1:48" ht="11.25" x14ac:dyDescent="0.25">
      <c r="A24" s="83">
        <v>11</v>
      </c>
      <c r="B24" s="95"/>
      <c r="C24" s="83" t="s">
        <v>94</v>
      </c>
      <c r="D24" s="95"/>
      <c r="E24" s="42">
        <v>3112659</v>
      </c>
      <c r="F24" s="95"/>
      <c r="G24" s="39">
        <f>(E24/$AP24)</f>
        <v>212.35223086369217</v>
      </c>
      <c r="H24" s="95"/>
      <c r="I24" s="39">
        <f>IF(G$53&gt;0,G24/G$53*100,0)</f>
        <v>110.00524728727521</v>
      </c>
      <c r="J24" s="95"/>
      <c r="K24" s="42">
        <v>641370</v>
      </c>
      <c r="L24" s="95"/>
      <c r="M24" s="39">
        <f>(K24/$AP24)</f>
        <v>43.755628325828901</v>
      </c>
      <c r="N24" s="95"/>
      <c r="O24" s="39">
        <f>IF(M$53&gt;0,M24/M$53*100,0)</f>
        <v>1327.7702055441748</v>
      </c>
      <c r="P24" s="95"/>
      <c r="Q24" s="42">
        <v>0</v>
      </c>
      <c r="R24" s="95"/>
      <c r="S24" s="39">
        <f>(Q24/$AP24)</f>
        <v>0</v>
      </c>
      <c r="T24" s="95"/>
      <c r="U24" s="39">
        <f>IF(S$53&gt;0,S24/S$53*100,0)</f>
        <v>0</v>
      </c>
      <c r="V24" s="95"/>
      <c r="W24" s="42">
        <f t="shared" si="0"/>
        <v>3754029</v>
      </c>
      <c r="X24" s="95"/>
      <c r="Y24" s="95"/>
      <c r="Z24" s="42">
        <v>146144</v>
      </c>
      <c r="AA24" s="95"/>
      <c r="AB24" s="39">
        <f t="shared" si="1"/>
        <v>3.8929907041208258</v>
      </c>
      <c r="AC24" s="95"/>
      <c r="AD24" s="42">
        <v>0</v>
      </c>
      <c r="AE24" s="95"/>
      <c r="AF24" s="39">
        <f t="shared" si="2"/>
        <v>0</v>
      </c>
      <c r="AG24" s="95"/>
      <c r="AH24" s="42">
        <v>0</v>
      </c>
      <c r="AI24" s="95"/>
      <c r="AJ24" s="39">
        <f t="shared" si="3"/>
        <v>0</v>
      </c>
      <c r="AK24" s="95"/>
      <c r="AL24" s="42">
        <v>85549</v>
      </c>
      <c r="AM24" s="95"/>
      <c r="AN24" s="83">
        <v>11</v>
      </c>
      <c r="AO24" s="95"/>
      <c r="AP24" s="50">
        <v>14658</v>
      </c>
      <c r="AQ24" s="95"/>
      <c r="AR24" s="50">
        <f>IF(E24,AP24,0)</f>
        <v>14658</v>
      </c>
      <c r="AS24" s="95"/>
      <c r="AT24" s="50">
        <f>IF(K24,AP24,0)</f>
        <v>14658</v>
      </c>
      <c r="AU24" s="95"/>
      <c r="AV24" s="50">
        <f>IF(Q24,AP24,0)</f>
        <v>0</v>
      </c>
    </row>
    <row r="25" spans="1:48" ht="11.25" x14ac:dyDescent="0.25">
      <c r="A25" s="83">
        <v>12</v>
      </c>
      <c r="B25" s="95"/>
      <c r="C25" s="83" t="s">
        <v>95</v>
      </c>
      <c r="D25" s="95"/>
      <c r="E25" s="42">
        <v>467757</v>
      </c>
      <c r="F25" s="95"/>
      <c r="G25" s="39">
        <f>(E25/$AP25)</f>
        <v>57.183007334963328</v>
      </c>
      <c r="H25" s="95"/>
      <c r="I25" s="39">
        <f>IF(G$53&gt;0,G25/G$53*100,0)</f>
        <v>29.622626693997429</v>
      </c>
      <c r="J25" s="95"/>
      <c r="K25" s="42">
        <v>20996</v>
      </c>
      <c r="L25" s="95"/>
      <c r="M25" s="39">
        <f>(K25/$AP25)</f>
        <v>2.5667481662591687</v>
      </c>
      <c r="N25" s="95"/>
      <c r="O25" s="39">
        <f>IF(M$53&gt;0,M25/M$53*100,0)</f>
        <v>77.888305360759745</v>
      </c>
      <c r="P25" s="95"/>
      <c r="Q25" s="42">
        <v>761689</v>
      </c>
      <c r="R25" s="95"/>
      <c r="S25" s="39">
        <f>(Q25/$AP25)</f>
        <v>93.116014669926656</v>
      </c>
      <c r="T25" s="95"/>
      <c r="U25" s="39">
        <f>IF(S$53&gt;0,S25/S$53*100,0)</f>
        <v>10193.130026061854</v>
      </c>
      <c r="V25" s="95"/>
      <c r="W25" s="42">
        <f t="shared" si="0"/>
        <v>1250442</v>
      </c>
      <c r="X25" s="95"/>
      <c r="Y25" s="95"/>
      <c r="Z25" s="42">
        <v>31375</v>
      </c>
      <c r="AA25" s="95"/>
      <c r="AB25" s="39">
        <f t="shared" si="1"/>
        <v>2.5091127777217976</v>
      </c>
      <c r="AC25" s="95"/>
      <c r="AD25" s="42">
        <v>17500</v>
      </c>
      <c r="AE25" s="95"/>
      <c r="AF25" s="39">
        <f t="shared" si="2"/>
        <v>1.3995051349842695</v>
      </c>
      <c r="AG25" s="95"/>
      <c r="AH25" s="42">
        <v>0</v>
      </c>
      <c r="AI25" s="95"/>
      <c r="AJ25" s="39">
        <f t="shared" si="3"/>
        <v>0</v>
      </c>
      <c r="AK25" s="95"/>
      <c r="AL25" s="42">
        <v>0</v>
      </c>
      <c r="AM25" s="95"/>
      <c r="AN25" s="83">
        <v>12</v>
      </c>
      <c r="AO25" s="95"/>
      <c r="AP25" s="50">
        <v>8180</v>
      </c>
      <c r="AQ25" s="95"/>
      <c r="AR25" s="50">
        <f>IF(E25,AP25,0)</f>
        <v>8180</v>
      </c>
      <c r="AS25" s="95"/>
      <c r="AT25" s="50">
        <f>IF(K25,AP25,0)</f>
        <v>8180</v>
      </c>
      <c r="AU25" s="95"/>
      <c r="AV25" s="50">
        <f>IF(Q25,AP25,0)</f>
        <v>8180</v>
      </c>
    </row>
    <row r="26" spans="1:48" ht="11.25" x14ac:dyDescent="0.25">
      <c r="A26" s="83">
        <v>13</v>
      </c>
      <c r="B26" s="95"/>
      <c r="C26" s="83" t="s">
        <v>96</v>
      </c>
      <c r="D26" s="95"/>
      <c r="E26" s="42">
        <v>2907100</v>
      </c>
      <c r="F26" s="95"/>
      <c r="G26" s="39">
        <f>(E26/$AP26)</f>
        <v>103.89178757772854</v>
      </c>
      <c r="H26" s="95"/>
      <c r="I26" s="39">
        <f>IF(G$53&gt;0,G26/G$53*100,0)</f>
        <v>53.819268755132974</v>
      </c>
      <c r="J26" s="95"/>
      <c r="K26" s="42">
        <v>2000</v>
      </c>
      <c r="L26" s="95"/>
      <c r="M26" s="39">
        <f>(K26/$AP26)</f>
        <v>7.1474519333857484E-2</v>
      </c>
      <c r="N26" s="95"/>
      <c r="O26" s="39">
        <f>IF(M$53&gt;0,M26/M$53*100,0)</f>
        <v>2.1689035412860624</v>
      </c>
      <c r="P26" s="95"/>
      <c r="Q26" s="42">
        <v>0</v>
      </c>
      <c r="R26" s="95"/>
      <c r="S26" s="39">
        <f>(Q26/$AP26)</f>
        <v>0</v>
      </c>
      <c r="T26" s="95"/>
      <c r="U26" s="39">
        <f>IF(S$53&gt;0,S26/S$53*100,0)</f>
        <v>0</v>
      </c>
      <c r="V26" s="95"/>
      <c r="W26" s="42">
        <f t="shared" si="0"/>
        <v>2909100</v>
      </c>
      <c r="X26" s="95"/>
      <c r="Y26" s="95"/>
      <c r="Z26" s="42">
        <v>0</v>
      </c>
      <c r="AA26" s="95"/>
      <c r="AB26" s="39">
        <f t="shared" si="1"/>
        <v>0</v>
      </c>
      <c r="AC26" s="95"/>
      <c r="AD26" s="42">
        <v>19870</v>
      </c>
      <c r="AE26" s="95"/>
      <c r="AF26" s="39">
        <f t="shared" si="2"/>
        <v>0.68302911553401402</v>
      </c>
      <c r="AG26" s="95"/>
      <c r="AH26" s="42">
        <v>153160</v>
      </c>
      <c r="AI26" s="95"/>
      <c r="AJ26" s="39">
        <f t="shared" si="3"/>
        <v>5.2648585473170399</v>
      </c>
      <c r="AK26" s="95"/>
      <c r="AL26" s="42">
        <v>138601</v>
      </c>
      <c r="AM26" s="95"/>
      <c r="AN26" s="83">
        <v>13</v>
      </c>
      <c r="AO26" s="95"/>
      <c r="AP26" s="50">
        <v>27982</v>
      </c>
      <c r="AQ26" s="95"/>
      <c r="AR26" s="50">
        <f>IF(E26,AP26,0)</f>
        <v>27982</v>
      </c>
      <c r="AS26" s="95"/>
      <c r="AT26" s="50">
        <f>IF(K26,AP26,0)</f>
        <v>27982</v>
      </c>
      <c r="AU26" s="95"/>
      <c r="AV26" s="50">
        <f>IF(Q26,AP26,0)</f>
        <v>0</v>
      </c>
    </row>
    <row r="27" spans="1:48" ht="11.25" x14ac:dyDescent="0.25">
      <c r="A27" s="83">
        <v>14</v>
      </c>
      <c r="B27" s="95"/>
      <c r="C27" s="83" t="s">
        <v>97</v>
      </c>
      <c r="D27" s="95"/>
      <c r="E27" s="42">
        <v>923083</v>
      </c>
      <c r="F27" s="95"/>
      <c r="G27" s="39">
        <f>(E27/$AP27)</f>
        <v>137.36354166666666</v>
      </c>
      <c r="H27" s="95"/>
      <c r="I27" s="39">
        <f>IF(G$53&gt;0,G27/G$53*100,0)</f>
        <v>71.158707906379774</v>
      </c>
      <c r="J27" s="95"/>
      <c r="K27" s="42">
        <v>52321</v>
      </c>
      <c r="L27" s="95"/>
      <c r="M27" s="39">
        <f>(K27/$AP27)</f>
        <v>7.7858630952380956</v>
      </c>
      <c r="N27" s="95"/>
      <c r="O27" s="39">
        <f>IF(M$53&gt;0,M27/M$53*100,0)</f>
        <v>236.26302347487211</v>
      </c>
      <c r="P27" s="95"/>
      <c r="Q27" s="42">
        <v>0</v>
      </c>
      <c r="R27" s="95"/>
      <c r="S27" s="39">
        <f>(Q27/$AP27)</f>
        <v>0</v>
      </c>
      <c r="T27" s="95"/>
      <c r="U27" s="39">
        <f>IF(S$53&gt;0,S27/S$53*100,0)</f>
        <v>0</v>
      </c>
      <c r="V27" s="95"/>
      <c r="W27" s="42">
        <f t="shared" si="0"/>
        <v>975404</v>
      </c>
      <c r="X27" s="95"/>
      <c r="Y27" s="95"/>
      <c r="Z27" s="42">
        <v>0</v>
      </c>
      <c r="AA27" s="95"/>
      <c r="AB27" s="39">
        <f t="shared" si="1"/>
        <v>0</v>
      </c>
      <c r="AC27" s="95"/>
      <c r="AD27" s="42">
        <v>525650</v>
      </c>
      <c r="AE27" s="95"/>
      <c r="AF27" s="39">
        <f t="shared" si="2"/>
        <v>53.890490504447385</v>
      </c>
      <c r="AG27" s="95"/>
      <c r="AH27" s="42">
        <v>18215</v>
      </c>
      <c r="AI27" s="95"/>
      <c r="AJ27" s="39">
        <f t="shared" si="3"/>
        <v>1.8674313412698738</v>
      </c>
      <c r="AK27" s="95"/>
      <c r="AL27" s="42">
        <v>520327</v>
      </c>
      <c r="AM27" s="95"/>
      <c r="AN27" s="83">
        <v>14</v>
      </c>
      <c r="AO27" s="95"/>
      <c r="AP27" s="50">
        <v>6720</v>
      </c>
      <c r="AQ27" s="95"/>
      <c r="AR27" s="50">
        <f>IF(E27,AP27,0)</f>
        <v>6720</v>
      </c>
      <c r="AS27" s="95"/>
      <c r="AT27" s="50">
        <f>IF(K27,AP27,0)</f>
        <v>6720</v>
      </c>
      <c r="AU27" s="95"/>
      <c r="AV27" s="50">
        <f>IF(Q27,AP27,0)</f>
        <v>0</v>
      </c>
    </row>
    <row r="28" spans="1:48" ht="11.25" x14ac:dyDescent="0.25">
      <c r="A28" s="83">
        <v>15</v>
      </c>
      <c r="B28" s="95"/>
      <c r="C28" s="83" t="s">
        <v>98</v>
      </c>
      <c r="D28" s="95"/>
      <c r="E28" s="42">
        <v>27009978</v>
      </c>
      <c r="F28" s="95"/>
      <c r="G28" s="39">
        <f>(E28/$AP28)</f>
        <v>196.94037098608803</v>
      </c>
      <c r="H28" s="95"/>
      <c r="I28" s="39">
        <f>IF(G$53&gt;0,G28/G$53*100,0)</f>
        <v>102.02141095036883</v>
      </c>
      <c r="J28" s="95"/>
      <c r="K28" s="42">
        <v>151636</v>
      </c>
      <c r="L28" s="95"/>
      <c r="M28" s="39">
        <f>(K28/$AP28)</f>
        <v>1.1056377052527198</v>
      </c>
      <c r="N28" s="95"/>
      <c r="O28" s="39">
        <f>IF(M$53&gt;0,M28/M$53*100,0)</f>
        <v>33.550719286419557</v>
      </c>
      <c r="P28" s="95"/>
      <c r="Q28" s="42">
        <v>340279</v>
      </c>
      <c r="R28" s="95"/>
      <c r="S28" s="39">
        <f>(Q28/$AP28)</f>
        <v>2.4811080001166621</v>
      </c>
      <c r="T28" s="95"/>
      <c r="U28" s="39">
        <f>IF(S$53&gt;0,S28/S$53*100,0)</f>
        <v>271.59942941650968</v>
      </c>
      <c r="V28" s="95"/>
      <c r="W28" s="42">
        <f t="shared" si="0"/>
        <v>27501893</v>
      </c>
      <c r="X28" s="95"/>
      <c r="Y28" s="95"/>
      <c r="Z28" s="42">
        <v>98713</v>
      </c>
      <c r="AA28" s="95"/>
      <c r="AB28" s="39">
        <f t="shared" si="1"/>
        <v>0.35893165608636468</v>
      </c>
      <c r="AC28" s="95"/>
      <c r="AD28" s="42">
        <v>292876</v>
      </c>
      <c r="AE28" s="95"/>
      <c r="AF28" s="39">
        <f t="shared" si="2"/>
        <v>1.0649303304321633</v>
      </c>
      <c r="AG28" s="95"/>
      <c r="AH28" s="42">
        <v>972537</v>
      </c>
      <c r="AI28" s="95"/>
      <c r="AJ28" s="39">
        <f t="shared" si="3"/>
        <v>3.5362547588996875</v>
      </c>
      <c r="AK28" s="95"/>
      <c r="AL28" s="42">
        <v>1413777</v>
      </c>
      <c r="AM28" s="95"/>
      <c r="AN28" s="83">
        <v>15</v>
      </c>
      <c r="AO28" s="95"/>
      <c r="AP28" s="50">
        <v>137148</v>
      </c>
      <c r="AQ28" s="95"/>
      <c r="AR28" s="50">
        <f>IF(E28,AP28,0)</f>
        <v>137148</v>
      </c>
      <c r="AS28" s="95"/>
      <c r="AT28" s="50">
        <f>IF(K28,AP28,0)</f>
        <v>137148</v>
      </c>
      <c r="AU28" s="95"/>
      <c r="AV28" s="50">
        <f>IF(Q28,AP28,0)</f>
        <v>137148</v>
      </c>
    </row>
    <row r="29" spans="1:48" ht="11.25" x14ac:dyDescent="0.25">
      <c r="A29" s="83">
        <v>16</v>
      </c>
      <c r="B29" s="95"/>
      <c r="C29" s="83" t="s">
        <v>99</v>
      </c>
      <c r="D29" s="95"/>
      <c r="E29" s="42">
        <v>4846643</v>
      </c>
      <c r="F29" s="95"/>
      <c r="G29" s="39">
        <f>(E29/$AP29)</f>
        <v>88.426254333150879</v>
      </c>
      <c r="H29" s="95"/>
      <c r="I29" s="39">
        <f>IF(G$53&gt;0,G29/G$53*100,0)</f>
        <v>45.807627897489297</v>
      </c>
      <c r="J29" s="95"/>
      <c r="K29" s="42">
        <v>0</v>
      </c>
      <c r="L29" s="95"/>
      <c r="M29" s="39">
        <f>(K29/$AP29)</f>
        <v>0</v>
      </c>
      <c r="N29" s="95"/>
      <c r="O29" s="39">
        <f>IF(M$53&gt;0,M29/M$53*100,0)</f>
        <v>0</v>
      </c>
      <c r="P29" s="95"/>
      <c r="Q29" s="42">
        <v>0</v>
      </c>
      <c r="R29" s="95"/>
      <c r="S29" s="39">
        <f>(Q29/$AP29)</f>
        <v>0</v>
      </c>
      <c r="T29" s="95"/>
      <c r="U29" s="39">
        <f>IF(S$53&gt;0,S29/S$53*100,0)</f>
        <v>0</v>
      </c>
      <c r="V29" s="95"/>
      <c r="W29" s="42">
        <f t="shared" si="0"/>
        <v>4846643</v>
      </c>
      <c r="X29" s="95"/>
      <c r="Y29" s="95"/>
      <c r="Z29" s="42">
        <v>266287</v>
      </c>
      <c r="AA29" s="95"/>
      <c r="AB29" s="39">
        <f t="shared" si="1"/>
        <v>5.4942565400422518</v>
      </c>
      <c r="AC29" s="95"/>
      <c r="AD29" s="42">
        <v>0</v>
      </c>
      <c r="AE29" s="95"/>
      <c r="AF29" s="39">
        <f t="shared" si="2"/>
        <v>0</v>
      </c>
      <c r="AG29" s="95"/>
      <c r="AH29" s="42">
        <v>622143</v>
      </c>
      <c r="AI29" s="95"/>
      <c r="AJ29" s="39">
        <f t="shared" si="3"/>
        <v>12.836575749441417</v>
      </c>
      <c r="AK29" s="95"/>
      <c r="AL29" s="42">
        <v>0</v>
      </c>
      <c r="AM29" s="95"/>
      <c r="AN29" s="83">
        <v>16</v>
      </c>
      <c r="AO29" s="95"/>
      <c r="AP29" s="50">
        <v>54810</v>
      </c>
      <c r="AQ29" s="95"/>
      <c r="AR29" s="50">
        <f>IF(E29,AP29,0)</f>
        <v>54810</v>
      </c>
      <c r="AS29" s="95"/>
      <c r="AT29" s="50">
        <f>IF(K29,AP29,0)</f>
        <v>0</v>
      </c>
      <c r="AU29" s="95"/>
      <c r="AV29" s="50">
        <f>IF(Q29,AP29,0)</f>
        <v>0</v>
      </c>
    </row>
    <row r="30" spans="1:48" ht="11.25" x14ac:dyDescent="0.25">
      <c r="A30" s="83">
        <v>17</v>
      </c>
      <c r="B30" s="95"/>
      <c r="C30" s="83" t="s">
        <v>100</v>
      </c>
      <c r="D30" s="95"/>
      <c r="E30" s="42">
        <v>0</v>
      </c>
      <c r="F30" s="95"/>
      <c r="G30" s="39">
        <v>0</v>
      </c>
      <c r="H30" s="95"/>
      <c r="I30" s="39">
        <f>IF(G$53&gt;0,G30/G$53*100,0)</f>
        <v>0</v>
      </c>
      <c r="J30" s="95"/>
      <c r="K30" s="42">
        <v>0</v>
      </c>
      <c r="L30" s="95"/>
      <c r="M30" s="39">
        <v>0</v>
      </c>
      <c r="N30" s="95"/>
      <c r="O30" s="39">
        <f>IF(M$53&gt;0,M30/M$53*100,0)</f>
        <v>0</v>
      </c>
      <c r="P30" s="95"/>
      <c r="Q30" s="42">
        <v>0</v>
      </c>
      <c r="R30" s="95"/>
      <c r="S30" s="39">
        <v>0</v>
      </c>
      <c r="T30" s="95"/>
      <c r="U30" s="39">
        <f>IF(S$53&gt;0,S30/S$53*100,0)</f>
        <v>0</v>
      </c>
      <c r="V30" s="95"/>
      <c r="W30" s="42">
        <f t="shared" si="0"/>
        <v>0</v>
      </c>
      <c r="X30" s="95"/>
      <c r="Y30" s="95"/>
      <c r="Z30" s="42">
        <v>0</v>
      </c>
      <c r="AA30" s="95"/>
      <c r="AB30" s="39">
        <f t="shared" si="1"/>
        <v>0</v>
      </c>
      <c r="AC30" s="95"/>
      <c r="AD30" s="42">
        <v>0</v>
      </c>
      <c r="AE30" s="95"/>
      <c r="AF30" s="39">
        <f t="shared" si="2"/>
        <v>0</v>
      </c>
      <c r="AG30" s="95"/>
      <c r="AH30" s="42">
        <v>0</v>
      </c>
      <c r="AI30" s="95"/>
      <c r="AJ30" s="39">
        <f t="shared" si="3"/>
        <v>0</v>
      </c>
      <c r="AK30" s="95"/>
      <c r="AL30" s="42">
        <v>0</v>
      </c>
      <c r="AM30" s="95"/>
      <c r="AN30" s="83">
        <v>17</v>
      </c>
      <c r="AO30" s="95"/>
      <c r="AP30" s="50">
        <v>0</v>
      </c>
      <c r="AQ30" s="95"/>
      <c r="AR30" s="50">
        <f>IF(E30,AP30,0)</f>
        <v>0</v>
      </c>
      <c r="AS30" s="95"/>
      <c r="AT30" s="50">
        <f>IF(K30,AP30,0)</f>
        <v>0</v>
      </c>
      <c r="AU30" s="95"/>
      <c r="AV30" s="50">
        <f>IF(Q30,AP30,0)</f>
        <v>0</v>
      </c>
    </row>
    <row r="31" spans="1:48" ht="11.25" x14ac:dyDescent="0.25">
      <c r="A31" s="83">
        <v>18</v>
      </c>
      <c r="B31" s="95"/>
      <c r="C31" s="83" t="s">
        <v>101</v>
      </c>
      <c r="D31" s="95"/>
      <c r="E31" s="42">
        <v>686191</v>
      </c>
      <c r="F31" s="95"/>
      <c r="G31" s="39">
        <f>(E31/$AP31)</f>
        <v>91.749030619066716</v>
      </c>
      <c r="H31" s="95"/>
      <c r="I31" s="39">
        <f>IF(G$53&gt;0,G31/G$53*100,0)</f>
        <v>47.528932286549811</v>
      </c>
      <c r="J31" s="95"/>
      <c r="K31" s="42">
        <v>62767</v>
      </c>
      <c r="L31" s="95"/>
      <c r="M31" s="39">
        <f>(K31/$AP31)</f>
        <v>8.3924321433346698</v>
      </c>
      <c r="N31" s="95"/>
      <c r="O31" s="39">
        <f>IF(M$53&gt;0,M31/M$53*100,0)</f>
        <v>254.6694397573805</v>
      </c>
      <c r="P31" s="95"/>
      <c r="Q31" s="42">
        <v>0</v>
      </c>
      <c r="R31" s="95"/>
      <c r="S31" s="39">
        <f>(Q31/$AP31)</f>
        <v>0</v>
      </c>
      <c r="T31" s="95"/>
      <c r="U31" s="39">
        <f>IF(S$53&gt;0,S31/S$53*100,0)</f>
        <v>0</v>
      </c>
      <c r="V31" s="95"/>
      <c r="W31" s="42">
        <f t="shared" si="0"/>
        <v>748958</v>
      </c>
      <c r="X31" s="95"/>
      <c r="Y31" s="95"/>
      <c r="Z31" s="42">
        <v>0</v>
      </c>
      <c r="AA31" s="95"/>
      <c r="AB31" s="39">
        <f t="shared" si="1"/>
        <v>0</v>
      </c>
      <c r="AC31" s="95"/>
      <c r="AD31" s="42">
        <v>0</v>
      </c>
      <c r="AE31" s="95"/>
      <c r="AF31" s="39">
        <f t="shared" si="2"/>
        <v>0</v>
      </c>
      <c r="AG31" s="95"/>
      <c r="AH31" s="42">
        <v>0</v>
      </c>
      <c r="AI31" s="95"/>
      <c r="AJ31" s="39">
        <f t="shared" si="3"/>
        <v>0</v>
      </c>
      <c r="AK31" s="95"/>
      <c r="AL31" s="42">
        <v>14077</v>
      </c>
      <c r="AM31" s="95"/>
      <c r="AN31" s="83">
        <v>18</v>
      </c>
      <c r="AO31" s="95"/>
      <c r="AP31" s="50">
        <v>7479</v>
      </c>
      <c r="AQ31" s="95"/>
      <c r="AR31" s="50">
        <f>IF(E31,AP31,0)</f>
        <v>7479</v>
      </c>
      <c r="AS31" s="95"/>
      <c r="AT31" s="50">
        <f>IF(K31,AP31,0)</f>
        <v>7479</v>
      </c>
      <c r="AU31" s="95"/>
      <c r="AV31" s="50">
        <f>IF(Q31,AP31,0)</f>
        <v>0</v>
      </c>
    </row>
    <row r="32" spans="1:48" ht="11.25" x14ac:dyDescent="0.25">
      <c r="A32" s="83">
        <v>19</v>
      </c>
      <c r="B32" s="95"/>
      <c r="C32" s="83" t="s">
        <v>102</v>
      </c>
      <c r="D32" s="95"/>
      <c r="E32" s="42">
        <v>5616648</v>
      </c>
      <c r="F32" s="95"/>
      <c r="G32" s="39">
        <f>(E32/$AP32)</f>
        <v>69.86315069345109</v>
      </c>
      <c r="H32" s="95"/>
      <c r="I32" s="39">
        <f>IF(G$53&gt;0,G32/G$53*100,0)</f>
        <v>36.191346505017044</v>
      </c>
      <c r="J32" s="95"/>
      <c r="K32" s="42">
        <v>0</v>
      </c>
      <c r="L32" s="95"/>
      <c r="M32" s="39">
        <f>(K32/$AP32)</f>
        <v>0</v>
      </c>
      <c r="N32" s="95"/>
      <c r="O32" s="39">
        <f>IF(M$53&gt;0,M32/M$53*100,0)</f>
        <v>0</v>
      </c>
      <c r="P32" s="95"/>
      <c r="Q32" s="42">
        <v>38725</v>
      </c>
      <c r="R32" s="95"/>
      <c r="S32" s="39">
        <f>(Q32/$AP32)</f>
        <v>0.48168418433982213</v>
      </c>
      <c r="T32" s="95"/>
      <c r="U32" s="39">
        <f>IF(S$53&gt;0,S32/S$53*100,0)</f>
        <v>52.72851871804901</v>
      </c>
      <c r="V32" s="95"/>
      <c r="W32" s="42">
        <f t="shared" si="0"/>
        <v>5655373</v>
      </c>
      <c r="X32" s="95"/>
      <c r="Y32" s="95"/>
      <c r="Z32" s="42">
        <v>55</v>
      </c>
      <c r="AA32" s="95"/>
      <c r="AB32" s="39">
        <f t="shared" si="1"/>
        <v>9.7252648056989348E-4</v>
      </c>
      <c r="AC32" s="95"/>
      <c r="AD32" s="42">
        <v>0</v>
      </c>
      <c r="AE32" s="95"/>
      <c r="AF32" s="39">
        <f t="shared" si="2"/>
        <v>0</v>
      </c>
      <c r="AG32" s="95"/>
      <c r="AH32" s="42">
        <v>525752</v>
      </c>
      <c r="AI32" s="95"/>
      <c r="AJ32" s="39">
        <f t="shared" si="3"/>
        <v>9.2965044038651392</v>
      </c>
      <c r="AK32" s="95"/>
      <c r="AL32" s="42">
        <v>346613</v>
      </c>
      <c r="AM32" s="95"/>
      <c r="AN32" s="83">
        <v>19</v>
      </c>
      <c r="AO32" s="95"/>
      <c r="AP32" s="50">
        <v>80395</v>
      </c>
      <c r="AQ32" s="95"/>
      <c r="AR32" s="50">
        <f>IF(E32,AP32,0)</f>
        <v>80395</v>
      </c>
      <c r="AS32" s="95"/>
      <c r="AT32" s="50">
        <f>IF(K32,AP32,0)</f>
        <v>0</v>
      </c>
      <c r="AU32" s="95"/>
      <c r="AV32" s="50">
        <f>IF(Q32,AP32,0)</f>
        <v>80395</v>
      </c>
    </row>
    <row r="33" spans="1:48" ht="11.25" x14ac:dyDescent="0.25">
      <c r="A33" s="83">
        <v>20</v>
      </c>
      <c r="B33" s="95"/>
      <c r="C33" s="83" t="s">
        <v>103</v>
      </c>
      <c r="D33" s="95"/>
      <c r="E33" s="42">
        <v>2520609</v>
      </c>
      <c r="F33" s="95"/>
      <c r="G33" s="39">
        <f>(E33/$AP33)</f>
        <v>58.931286823155332</v>
      </c>
      <c r="H33" s="95"/>
      <c r="I33" s="39">
        <f>IF(G$53&gt;0,G33/G$53*100,0)</f>
        <v>30.528291384420587</v>
      </c>
      <c r="J33" s="95"/>
      <c r="K33" s="42">
        <v>0</v>
      </c>
      <c r="L33" s="95"/>
      <c r="M33" s="39">
        <f>(K33/$AP33)</f>
        <v>0</v>
      </c>
      <c r="N33" s="95"/>
      <c r="O33" s="39">
        <f>IF(M$53&gt;0,M33/M$53*100,0)</f>
        <v>0</v>
      </c>
      <c r="P33" s="95"/>
      <c r="Q33" s="42">
        <v>97986</v>
      </c>
      <c r="R33" s="95"/>
      <c r="S33" s="39">
        <f>(Q33/$AP33)</f>
        <v>2.2908912372580192</v>
      </c>
      <c r="T33" s="95"/>
      <c r="U33" s="39">
        <f>IF(S$53&gt;0,S33/S$53*100,0)</f>
        <v>250.77697257245703</v>
      </c>
      <c r="V33" s="95"/>
      <c r="W33" s="42">
        <f t="shared" si="0"/>
        <v>2618595</v>
      </c>
      <c r="X33" s="95"/>
      <c r="Y33" s="95"/>
      <c r="Z33" s="42">
        <v>4819</v>
      </c>
      <c r="AA33" s="95"/>
      <c r="AB33" s="39">
        <f t="shared" si="1"/>
        <v>0.18402998554568384</v>
      </c>
      <c r="AC33" s="95"/>
      <c r="AD33" s="42">
        <v>0</v>
      </c>
      <c r="AE33" s="95"/>
      <c r="AF33" s="39">
        <f t="shared" si="2"/>
        <v>0</v>
      </c>
      <c r="AG33" s="95"/>
      <c r="AH33" s="42">
        <v>0</v>
      </c>
      <c r="AI33" s="95"/>
      <c r="AJ33" s="39">
        <f t="shared" si="3"/>
        <v>0</v>
      </c>
      <c r="AK33" s="95"/>
      <c r="AL33" s="42">
        <v>13816</v>
      </c>
      <c r="AM33" s="95"/>
      <c r="AN33" s="83">
        <v>20</v>
      </c>
      <c r="AO33" s="95"/>
      <c r="AP33" s="50">
        <v>42772</v>
      </c>
      <c r="AQ33" s="95"/>
      <c r="AR33" s="50">
        <f>IF(E33,AP33,0)</f>
        <v>42772</v>
      </c>
      <c r="AS33" s="95"/>
      <c r="AT33" s="50">
        <f>IF(K33,AP33,0)</f>
        <v>0</v>
      </c>
      <c r="AU33" s="95"/>
      <c r="AV33" s="50">
        <f>IF(Q33,AP33,0)</f>
        <v>42772</v>
      </c>
    </row>
    <row r="34" spans="1:48" ht="11.25" x14ac:dyDescent="0.25">
      <c r="A34" s="83">
        <v>21</v>
      </c>
      <c r="B34" s="95"/>
      <c r="C34" s="83" t="s">
        <v>104</v>
      </c>
      <c r="D34" s="95"/>
      <c r="E34" s="42">
        <v>959759</v>
      </c>
      <c r="F34" s="95"/>
      <c r="G34" s="39">
        <f>(E34/$AP34)</f>
        <v>55.738370404785414</v>
      </c>
      <c r="H34" s="95"/>
      <c r="I34" s="39">
        <f>IF(G$53&gt;0,G34/G$53*100,0)</f>
        <v>28.874258560080534</v>
      </c>
      <c r="J34" s="95"/>
      <c r="K34" s="42">
        <v>0</v>
      </c>
      <c r="L34" s="95"/>
      <c r="M34" s="39">
        <f>(K34/$AP34)</f>
        <v>0</v>
      </c>
      <c r="N34" s="95"/>
      <c r="O34" s="39">
        <f>IF(M$53&gt;0,M34/M$53*100,0)</f>
        <v>0</v>
      </c>
      <c r="P34" s="95"/>
      <c r="Q34" s="42">
        <v>0</v>
      </c>
      <c r="R34" s="95"/>
      <c r="S34" s="39">
        <f>(Q34/$AP34)</f>
        <v>0</v>
      </c>
      <c r="T34" s="95"/>
      <c r="U34" s="39">
        <f>IF(S$53&gt;0,S34/S$53*100,0)</f>
        <v>0</v>
      </c>
      <c r="V34" s="95"/>
      <c r="W34" s="42">
        <f t="shared" si="0"/>
        <v>959759</v>
      </c>
      <c r="X34" s="95"/>
      <c r="Y34" s="95"/>
      <c r="Z34" s="42">
        <v>323941</v>
      </c>
      <c r="AA34" s="95"/>
      <c r="AB34" s="39">
        <f t="shared" si="1"/>
        <v>33.752327407192844</v>
      </c>
      <c r="AC34" s="95"/>
      <c r="AD34" s="42">
        <v>0</v>
      </c>
      <c r="AE34" s="95"/>
      <c r="AF34" s="39">
        <f t="shared" si="2"/>
        <v>0</v>
      </c>
      <c r="AG34" s="95"/>
      <c r="AH34" s="42">
        <v>0</v>
      </c>
      <c r="AI34" s="95"/>
      <c r="AJ34" s="39">
        <f t="shared" si="3"/>
        <v>0</v>
      </c>
      <c r="AK34" s="95"/>
      <c r="AL34" s="42">
        <v>127483</v>
      </c>
      <c r="AM34" s="95"/>
      <c r="AN34" s="83">
        <v>21</v>
      </c>
      <c r="AO34" s="95"/>
      <c r="AP34" s="50">
        <v>17219</v>
      </c>
      <c r="AQ34" s="95"/>
      <c r="AR34" s="50">
        <f>IF(E34,AP34,0)</f>
        <v>17219</v>
      </c>
      <c r="AS34" s="95"/>
      <c r="AT34" s="50">
        <f>IF(K34,AP34,0)</f>
        <v>0</v>
      </c>
      <c r="AU34" s="95"/>
      <c r="AV34" s="50">
        <f>IF(Q34,AP34,0)</f>
        <v>0</v>
      </c>
    </row>
    <row r="35" spans="1:48" ht="11.25" x14ac:dyDescent="0.25">
      <c r="A35" s="83">
        <v>22</v>
      </c>
      <c r="B35" s="95"/>
      <c r="C35" s="83" t="s">
        <v>105</v>
      </c>
      <c r="D35" s="95"/>
      <c r="E35" s="42">
        <v>3378288</v>
      </c>
      <c r="F35" s="95"/>
      <c r="G35" s="39">
        <f>(E35/$AP35)</f>
        <v>250.52191323692992</v>
      </c>
      <c r="H35" s="95"/>
      <c r="I35" s="39">
        <f>IF(G$53&gt;0,G35/G$53*100,0)</f>
        <v>129.7783635444809</v>
      </c>
      <c r="J35" s="95"/>
      <c r="K35" s="42">
        <v>0</v>
      </c>
      <c r="L35" s="95"/>
      <c r="M35" s="39">
        <f>(K35/$AP35)</f>
        <v>0</v>
      </c>
      <c r="N35" s="95"/>
      <c r="O35" s="39">
        <f>IF(M$53&gt;0,M35/M$53*100,0)</f>
        <v>0</v>
      </c>
      <c r="P35" s="95"/>
      <c r="Q35" s="42">
        <v>7756</v>
      </c>
      <c r="R35" s="95"/>
      <c r="S35" s="39">
        <f>(Q35/$AP35)</f>
        <v>0.57515758249907301</v>
      </c>
      <c r="T35" s="95"/>
      <c r="U35" s="39">
        <f>IF(S$53&gt;0,S35/S$53*100,0)</f>
        <v>62.960770439651235</v>
      </c>
      <c r="V35" s="95"/>
      <c r="W35" s="42">
        <f t="shared" si="0"/>
        <v>3386044</v>
      </c>
      <c r="X35" s="95"/>
      <c r="Y35" s="95"/>
      <c r="Z35" s="42">
        <v>0</v>
      </c>
      <c r="AA35" s="95"/>
      <c r="AB35" s="39">
        <f t="shared" si="1"/>
        <v>0</v>
      </c>
      <c r="AC35" s="95"/>
      <c r="AD35" s="42">
        <v>1977686</v>
      </c>
      <c r="AE35" s="95"/>
      <c r="AF35" s="39">
        <f t="shared" si="2"/>
        <v>58.406978763418316</v>
      </c>
      <c r="AG35" s="95"/>
      <c r="AH35" s="42">
        <v>0</v>
      </c>
      <c r="AI35" s="95"/>
      <c r="AJ35" s="39">
        <f t="shared" si="3"/>
        <v>0</v>
      </c>
      <c r="AK35" s="95"/>
      <c r="AL35" s="42">
        <v>1605026</v>
      </c>
      <c r="AM35" s="95"/>
      <c r="AN35" s="83">
        <v>22</v>
      </c>
      <c r="AO35" s="95"/>
      <c r="AP35" s="50">
        <v>13485</v>
      </c>
      <c r="AQ35" s="95"/>
      <c r="AR35" s="50">
        <f>IF(E35,AP35,0)</f>
        <v>13485</v>
      </c>
      <c r="AS35" s="95"/>
      <c r="AT35" s="50">
        <f>IF(K35,AP35,0)</f>
        <v>0</v>
      </c>
      <c r="AU35" s="95"/>
      <c r="AV35" s="50">
        <f>IF(Q35,AP35,0)</f>
        <v>13485</v>
      </c>
    </row>
    <row r="36" spans="1:48" ht="11.25" x14ac:dyDescent="0.25">
      <c r="A36" s="83">
        <v>23</v>
      </c>
      <c r="B36" s="95"/>
      <c r="C36" s="83" t="s">
        <v>106</v>
      </c>
      <c r="D36" s="95"/>
      <c r="E36" s="42">
        <v>30035808</v>
      </c>
      <c r="F36" s="95"/>
      <c r="G36" s="39">
        <f>(E36/$AP36)</f>
        <v>161.26868083781216</v>
      </c>
      <c r="H36" s="95"/>
      <c r="I36" s="39">
        <f>IF(G$53&gt;0,G36/G$53*100,0)</f>
        <v>83.542334559431396</v>
      </c>
      <c r="J36" s="95"/>
      <c r="K36" s="42">
        <v>0</v>
      </c>
      <c r="L36" s="95"/>
      <c r="M36" s="39">
        <f>(K36/$AP36)</f>
        <v>0</v>
      </c>
      <c r="N36" s="95"/>
      <c r="O36" s="39">
        <f>IF(M$53&gt;0,M36/M$53*100,0)</f>
        <v>0</v>
      </c>
      <c r="P36" s="95"/>
      <c r="Q36" s="42">
        <v>130873</v>
      </c>
      <c r="R36" s="95"/>
      <c r="S36" s="39">
        <f>(Q36/$AP36)</f>
        <v>0.70268514392178127</v>
      </c>
      <c r="T36" s="95"/>
      <c r="U36" s="39">
        <f>IF(S$53&gt;0,S36/S$53*100,0)</f>
        <v>76.920828976263849</v>
      </c>
      <c r="V36" s="95"/>
      <c r="W36" s="42">
        <f t="shared" si="0"/>
        <v>30166681</v>
      </c>
      <c r="X36" s="95"/>
      <c r="Y36" s="95"/>
      <c r="Z36" s="42">
        <v>55980</v>
      </c>
      <c r="AA36" s="95"/>
      <c r="AB36" s="39">
        <f t="shared" si="1"/>
        <v>0.18556897260258762</v>
      </c>
      <c r="AC36" s="95"/>
      <c r="AD36" s="42">
        <v>201126</v>
      </c>
      <c r="AE36" s="95"/>
      <c r="AF36" s="39">
        <f t="shared" si="2"/>
        <v>0.66671570531739976</v>
      </c>
      <c r="AG36" s="95"/>
      <c r="AH36" s="42">
        <v>1892678</v>
      </c>
      <c r="AI36" s="95"/>
      <c r="AJ36" s="39">
        <f t="shared" si="3"/>
        <v>6.2740677371832847</v>
      </c>
      <c r="AK36" s="95"/>
      <c r="AL36" s="42">
        <v>124</v>
      </c>
      <c r="AM36" s="95"/>
      <c r="AN36" s="83">
        <v>23</v>
      </c>
      <c r="AO36" s="95"/>
      <c r="AP36" s="50">
        <v>186247</v>
      </c>
      <c r="AQ36" s="95"/>
      <c r="AR36" s="50">
        <f>IF(E36,AP36,0)</f>
        <v>186247</v>
      </c>
      <c r="AS36" s="95"/>
      <c r="AT36" s="50">
        <f>IF(K36,AP36,0)</f>
        <v>0</v>
      </c>
      <c r="AU36" s="95"/>
      <c r="AV36" s="50">
        <f>IF(Q36,AP36,0)</f>
        <v>186247</v>
      </c>
    </row>
    <row r="37" spans="1:48" ht="11.25" x14ac:dyDescent="0.25">
      <c r="A37" s="83">
        <v>24</v>
      </c>
      <c r="B37" s="95"/>
      <c r="C37" s="83" t="s">
        <v>107</v>
      </c>
      <c r="D37" s="95"/>
      <c r="E37" s="42">
        <v>87513328</v>
      </c>
      <c r="F37" s="95"/>
      <c r="G37" s="39">
        <f>(E37/$AP37)</f>
        <v>367.69533413163589</v>
      </c>
      <c r="H37" s="95"/>
      <c r="I37" s="39">
        <f>IF(G$53&gt;0,G37/G$53*100,0)</f>
        <v>190.47794314669349</v>
      </c>
      <c r="J37" s="95"/>
      <c r="K37" s="42">
        <v>0</v>
      </c>
      <c r="L37" s="95"/>
      <c r="M37" s="39">
        <f>(K37/$AP37)</f>
        <v>0</v>
      </c>
      <c r="N37" s="95"/>
      <c r="O37" s="39">
        <f>IF(M$53&gt;0,M37/M$53*100,0)</f>
        <v>0</v>
      </c>
      <c r="P37" s="95"/>
      <c r="Q37" s="42">
        <v>0</v>
      </c>
      <c r="R37" s="95"/>
      <c r="S37" s="39">
        <f>(Q37/$AP37)</f>
        <v>0</v>
      </c>
      <c r="T37" s="95"/>
      <c r="U37" s="39">
        <f>IF(S$53&gt;0,S37/S$53*100,0)</f>
        <v>0</v>
      </c>
      <c r="V37" s="95"/>
      <c r="W37" s="42">
        <f t="shared" si="0"/>
        <v>87513328</v>
      </c>
      <c r="X37" s="95"/>
      <c r="Y37" s="95"/>
      <c r="Z37" s="42">
        <v>4764682</v>
      </c>
      <c r="AA37" s="95"/>
      <c r="AB37" s="39">
        <f t="shared" si="1"/>
        <v>5.4445215476207238</v>
      </c>
      <c r="AC37" s="95"/>
      <c r="AD37" s="42">
        <v>13597991</v>
      </c>
      <c r="AE37" s="95"/>
      <c r="AF37" s="39">
        <f t="shared" si="2"/>
        <v>15.538194365091451</v>
      </c>
      <c r="AG37" s="95"/>
      <c r="AH37" s="42">
        <v>39517232</v>
      </c>
      <c r="AI37" s="95"/>
      <c r="AJ37" s="39">
        <f t="shared" si="3"/>
        <v>45.155672745070333</v>
      </c>
      <c r="AK37" s="95"/>
      <c r="AL37" s="42">
        <v>470476</v>
      </c>
      <c r="AM37" s="95"/>
      <c r="AN37" s="83">
        <v>24</v>
      </c>
      <c r="AO37" s="95"/>
      <c r="AP37" s="50">
        <v>238005</v>
      </c>
      <c r="AQ37" s="95"/>
      <c r="AR37" s="50">
        <f>IF(E37,AP37,0)</f>
        <v>238005</v>
      </c>
      <c r="AS37" s="95"/>
      <c r="AT37" s="50">
        <f>IF(K37,AP37,0)</f>
        <v>0</v>
      </c>
      <c r="AU37" s="95"/>
      <c r="AV37" s="50">
        <f>IF(Q37,AP37,0)</f>
        <v>0</v>
      </c>
    </row>
    <row r="38" spans="1:48" ht="11.25" x14ac:dyDescent="0.25">
      <c r="A38" s="83">
        <v>25</v>
      </c>
      <c r="B38" s="95"/>
      <c r="C38" s="83" t="s">
        <v>108</v>
      </c>
      <c r="D38" s="95"/>
      <c r="E38" s="42">
        <v>0</v>
      </c>
      <c r="F38" s="95"/>
      <c r="G38" s="39">
        <v>0</v>
      </c>
      <c r="H38" s="95"/>
      <c r="I38" s="39">
        <f>IF(G$53&gt;0,G38/G$53*100,0)</f>
        <v>0</v>
      </c>
      <c r="J38" s="95"/>
      <c r="K38" s="42">
        <v>0</v>
      </c>
      <c r="L38" s="95"/>
      <c r="M38" s="39">
        <v>0</v>
      </c>
      <c r="N38" s="95"/>
      <c r="O38" s="39">
        <f>IF(M$53&gt;0,M38/M$53*100,0)</f>
        <v>0</v>
      </c>
      <c r="P38" s="95"/>
      <c r="Q38" s="42">
        <v>0</v>
      </c>
      <c r="R38" s="95"/>
      <c r="S38" s="39">
        <v>0</v>
      </c>
      <c r="T38" s="95"/>
      <c r="U38" s="39">
        <f>IF(S$53&gt;0,S38/S$53*100,0)</f>
        <v>0</v>
      </c>
      <c r="V38" s="95"/>
      <c r="W38" s="42">
        <f t="shared" si="0"/>
        <v>0</v>
      </c>
      <c r="X38" s="95"/>
      <c r="Y38" s="95"/>
      <c r="Z38" s="42">
        <v>0</v>
      </c>
      <c r="AA38" s="95"/>
      <c r="AB38" s="39">
        <f t="shared" si="1"/>
        <v>0</v>
      </c>
      <c r="AC38" s="95"/>
      <c r="AD38" s="42">
        <v>0</v>
      </c>
      <c r="AE38" s="95"/>
      <c r="AF38" s="39">
        <f t="shared" si="2"/>
        <v>0</v>
      </c>
      <c r="AG38" s="95"/>
      <c r="AH38" s="42">
        <v>0</v>
      </c>
      <c r="AI38" s="95"/>
      <c r="AJ38" s="39">
        <f t="shared" si="3"/>
        <v>0</v>
      </c>
      <c r="AK38" s="95"/>
      <c r="AL38" s="42">
        <v>0</v>
      </c>
      <c r="AM38" s="95"/>
      <c r="AN38" s="83">
        <v>25</v>
      </c>
      <c r="AO38" s="95"/>
      <c r="AP38" s="50">
        <v>0</v>
      </c>
      <c r="AQ38" s="95"/>
      <c r="AR38" s="50">
        <f>IF(E38,AP38,0)</f>
        <v>0</v>
      </c>
      <c r="AS38" s="95"/>
      <c r="AT38" s="50">
        <f>IF(K38,AP38,0)</f>
        <v>0</v>
      </c>
      <c r="AU38" s="95"/>
      <c r="AV38" s="50">
        <f>IF(Q38,AP38,0)</f>
        <v>0</v>
      </c>
    </row>
    <row r="39" spans="1:48" ht="11.25" x14ac:dyDescent="0.25">
      <c r="A39" s="83">
        <v>26</v>
      </c>
      <c r="B39" s="95"/>
      <c r="C39" s="83" t="s">
        <v>109</v>
      </c>
      <c r="D39" s="95"/>
      <c r="E39" s="42">
        <v>0</v>
      </c>
      <c r="F39" s="95"/>
      <c r="G39" s="39">
        <v>0</v>
      </c>
      <c r="H39" s="95"/>
      <c r="I39" s="39">
        <f>IF(G$53&gt;0,G39/G$53*100,0)</f>
        <v>0</v>
      </c>
      <c r="J39" s="95"/>
      <c r="K39" s="42">
        <v>0</v>
      </c>
      <c r="L39" s="95"/>
      <c r="M39" s="39">
        <v>0</v>
      </c>
      <c r="N39" s="95"/>
      <c r="O39" s="39">
        <f>IF(M$53&gt;0,M39/M$53*100,0)</f>
        <v>0</v>
      </c>
      <c r="P39" s="95"/>
      <c r="Q39" s="42">
        <v>0</v>
      </c>
      <c r="R39" s="95"/>
      <c r="S39" s="39">
        <v>0</v>
      </c>
      <c r="T39" s="95"/>
      <c r="U39" s="39">
        <f>IF(S$53&gt;0,S39/S$53*100,0)</f>
        <v>0</v>
      </c>
      <c r="V39" s="95"/>
      <c r="W39" s="42">
        <f t="shared" si="0"/>
        <v>0</v>
      </c>
      <c r="X39" s="95"/>
      <c r="Y39" s="95"/>
      <c r="Z39" s="42">
        <v>0</v>
      </c>
      <c r="AA39" s="95"/>
      <c r="AB39" s="39">
        <f t="shared" si="1"/>
        <v>0</v>
      </c>
      <c r="AC39" s="95"/>
      <c r="AD39" s="42">
        <v>0</v>
      </c>
      <c r="AE39" s="95"/>
      <c r="AF39" s="39">
        <f t="shared" si="2"/>
        <v>0</v>
      </c>
      <c r="AG39" s="95"/>
      <c r="AH39" s="42">
        <v>0</v>
      </c>
      <c r="AI39" s="95"/>
      <c r="AJ39" s="39">
        <f t="shared" si="3"/>
        <v>0</v>
      </c>
      <c r="AK39" s="95"/>
      <c r="AL39" s="42">
        <v>0</v>
      </c>
      <c r="AM39" s="95"/>
      <c r="AN39" s="83">
        <v>26</v>
      </c>
      <c r="AO39" s="95"/>
      <c r="AP39" s="50">
        <v>0</v>
      </c>
      <c r="AQ39" s="95"/>
      <c r="AR39" s="50">
        <f>IF(E39,AP39,0)</f>
        <v>0</v>
      </c>
      <c r="AS39" s="95"/>
      <c r="AT39" s="50">
        <f>IF(K39,AP39,0)</f>
        <v>0</v>
      </c>
      <c r="AU39" s="95"/>
      <c r="AV39" s="50">
        <f>IF(Q39,AP39,0)</f>
        <v>0</v>
      </c>
    </row>
    <row r="40" spans="1:48" ht="11.25" x14ac:dyDescent="0.25">
      <c r="A40" s="83">
        <v>27</v>
      </c>
      <c r="B40" s="95"/>
      <c r="C40" s="83" t="s">
        <v>110</v>
      </c>
      <c r="D40" s="95"/>
      <c r="E40" s="42">
        <v>632475</v>
      </c>
      <c r="F40" s="95"/>
      <c r="G40" s="39">
        <f>(E40/$AP40)</f>
        <v>50.760433386837882</v>
      </c>
      <c r="H40" s="95"/>
      <c r="I40" s="39">
        <f>IF(G$53&gt;0,G40/G$53*100,0)</f>
        <v>26.295527974521953</v>
      </c>
      <c r="J40" s="95"/>
      <c r="K40" s="42">
        <v>0</v>
      </c>
      <c r="L40" s="95"/>
      <c r="M40" s="39">
        <f>(K40/$AP40)</f>
        <v>0</v>
      </c>
      <c r="N40" s="95"/>
      <c r="O40" s="39">
        <f>IF(M$53&gt;0,M40/M$53*100,0)</f>
        <v>0</v>
      </c>
      <c r="P40" s="95"/>
      <c r="Q40" s="42">
        <v>0</v>
      </c>
      <c r="R40" s="95"/>
      <c r="S40" s="39">
        <f>(Q40/$AP40)</f>
        <v>0</v>
      </c>
      <c r="T40" s="95"/>
      <c r="U40" s="39">
        <f>IF(S$53&gt;0,S40/S$53*100,0)</f>
        <v>0</v>
      </c>
      <c r="V40" s="95"/>
      <c r="W40" s="42">
        <f t="shared" si="0"/>
        <v>632475</v>
      </c>
      <c r="X40" s="95"/>
      <c r="Y40" s="95"/>
      <c r="Z40" s="42">
        <v>2376</v>
      </c>
      <c r="AA40" s="95"/>
      <c r="AB40" s="39">
        <f t="shared" si="1"/>
        <v>0.37566702241195304</v>
      </c>
      <c r="AC40" s="95"/>
      <c r="AD40" s="42">
        <v>2328</v>
      </c>
      <c r="AE40" s="95"/>
      <c r="AF40" s="39">
        <f t="shared" si="2"/>
        <v>0.368077789635954</v>
      </c>
      <c r="AG40" s="95"/>
      <c r="AH40" s="42">
        <v>0</v>
      </c>
      <c r="AI40" s="95"/>
      <c r="AJ40" s="39">
        <f t="shared" si="3"/>
        <v>0</v>
      </c>
      <c r="AK40" s="95"/>
      <c r="AL40" s="42">
        <v>14309</v>
      </c>
      <c r="AM40" s="95"/>
      <c r="AN40" s="83">
        <v>27</v>
      </c>
      <c r="AO40" s="95"/>
      <c r="AP40" s="50">
        <v>12460</v>
      </c>
      <c r="AQ40" s="95"/>
      <c r="AR40" s="50">
        <f>IF(E40,AP40,0)</f>
        <v>12460</v>
      </c>
      <c r="AS40" s="95"/>
      <c r="AT40" s="50">
        <f>IF(K40,AP40,0)</f>
        <v>0</v>
      </c>
      <c r="AU40" s="95"/>
      <c r="AV40" s="50">
        <f>IF(Q40,AP40,0)</f>
        <v>0</v>
      </c>
    </row>
    <row r="41" spans="1:48" ht="11.25" x14ac:dyDescent="0.25">
      <c r="A41" s="83">
        <v>28</v>
      </c>
      <c r="B41" s="95"/>
      <c r="C41" s="83" t="s">
        <v>111</v>
      </c>
      <c r="D41" s="95"/>
      <c r="E41" s="42">
        <v>5656748</v>
      </c>
      <c r="F41" s="95"/>
      <c r="G41" s="39">
        <f>(E41/$AP41)</f>
        <v>57.77202675790226</v>
      </c>
      <c r="H41" s="95"/>
      <c r="I41" s="39">
        <f>IF(G$53&gt;0,G41/G$53*100,0)</f>
        <v>29.927757593794745</v>
      </c>
      <c r="J41" s="95"/>
      <c r="K41" s="42">
        <v>0</v>
      </c>
      <c r="L41" s="95"/>
      <c r="M41" s="39">
        <f>(K41/$AP41)</f>
        <v>0</v>
      </c>
      <c r="N41" s="95"/>
      <c r="O41" s="39">
        <f>IF(M$53&gt;0,M41/M$53*100,0)</f>
        <v>0</v>
      </c>
      <c r="P41" s="95"/>
      <c r="Q41" s="42">
        <v>0</v>
      </c>
      <c r="R41" s="95"/>
      <c r="S41" s="39">
        <f>(Q41/$AP41)</f>
        <v>0</v>
      </c>
      <c r="T41" s="95"/>
      <c r="U41" s="39">
        <f>IF(S$53&gt;0,S41/S$53*100,0)</f>
        <v>0</v>
      </c>
      <c r="V41" s="95"/>
      <c r="W41" s="42">
        <f t="shared" si="0"/>
        <v>5656748</v>
      </c>
      <c r="X41" s="95"/>
      <c r="Y41" s="95"/>
      <c r="Z41" s="42">
        <v>1356000</v>
      </c>
      <c r="AA41" s="95"/>
      <c r="AB41" s="39">
        <f t="shared" si="1"/>
        <v>23.971370122904538</v>
      </c>
      <c r="AC41" s="95"/>
      <c r="AD41" s="42">
        <v>0</v>
      </c>
      <c r="AE41" s="95"/>
      <c r="AF41" s="39">
        <f t="shared" si="2"/>
        <v>0</v>
      </c>
      <c r="AG41" s="95"/>
      <c r="AH41" s="42">
        <v>811208</v>
      </c>
      <c r="AI41" s="95"/>
      <c r="AJ41" s="39">
        <f t="shared" si="3"/>
        <v>14.340536293997893</v>
      </c>
      <c r="AK41" s="95"/>
      <c r="AL41" s="42">
        <v>0</v>
      </c>
      <c r="AM41" s="95"/>
      <c r="AN41" s="83">
        <v>28</v>
      </c>
      <c r="AO41" s="95"/>
      <c r="AP41" s="50">
        <v>97915</v>
      </c>
      <c r="AQ41" s="95"/>
      <c r="AR41" s="50">
        <f>IF(E41,AP41,0)</f>
        <v>97915</v>
      </c>
      <c r="AS41" s="95"/>
      <c r="AT41" s="50">
        <f>IF(K41,AP41,0)</f>
        <v>0</v>
      </c>
      <c r="AU41" s="95"/>
      <c r="AV41" s="50">
        <f>IF(Q41,AP41,0)</f>
        <v>0</v>
      </c>
    </row>
    <row r="42" spans="1:48" ht="11.25" x14ac:dyDescent="0.25">
      <c r="A42" s="83">
        <v>29</v>
      </c>
      <c r="B42" s="95"/>
      <c r="C42" s="83" t="s">
        <v>112</v>
      </c>
      <c r="D42" s="95"/>
      <c r="E42" s="42">
        <v>715232</v>
      </c>
      <c r="F42" s="95"/>
      <c r="G42" s="39">
        <f>(E42/$AP42)</f>
        <v>40.628947966371278</v>
      </c>
      <c r="H42" s="95"/>
      <c r="I42" s="39">
        <f>IF(G$53&gt;0,G42/G$53*100,0)</f>
        <v>21.047094489585998</v>
      </c>
      <c r="J42" s="95"/>
      <c r="K42" s="42">
        <v>0</v>
      </c>
      <c r="L42" s="95"/>
      <c r="M42" s="39">
        <f>(K42/$AP42)</f>
        <v>0</v>
      </c>
      <c r="N42" s="95"/>
      <c r="O42" s="39">
        <f>IF(M$53&gt;0,M42/M$53*100,0)</f>
        <v>0</v>
      </c>
      <c r="P42" s="95"/>
      <c r="Q42" s="42">
        <v>0</v>
      </c>
      <c r="R42" s="95"/>
      <c r="S42" s="39">
        <f>(Q42/$AP42)</f>
        <v>0</v>
      </c>
      <c r="T42" s="95"/>
      <c r="U42" s="39">
        <f>IF(S$53&gt;0,S42/S$53*100,0)</f>
        <v>0</v>
      </c>
      <c r="V42" s="95"/>
      <c r="W42" s="42">
        <f t="shared" si="0"/>
        <v>715232</v>
      </c>
      <c r="X42" s="95"/>
      <c r="Y42" s="95"/>
      <c r="Z42" s="42">
        <v>2597</v>
      </c>
      <c r="AA42" s="95"/>
      <c r="AB42" s="39">
        <f t="shared" si="1"/>
        <v>0.3630989664891951</v>
      </c>
      <c r="AC42" s="95"/>
      <c r="AD42" s="42">
        <v>0</v>
      </c>
      <c r="AE42" s="95"/>
      <c r="AF42" s="39">
        <f t="shared" si="2"/>
        <v>0</v>
      </c>
      <c r="AG42" s="95"/>
      <c r="AH42" s="42">
        <v>237914</v>
      </c>
      <c r="AI42" s="95"/>
      <c r="AJ42" s="39">
        <f t="shared" si="3"/>
        <v>33.263891995883853</v>
      </c>
      <c r="AK42" s="95"/>
      <c r="AL42" s="42">
        <v>56797</v>
      </c>
      <c r="AM42" s="95"/>
      <c r="AN42" s="83">
        <v>29</v>
      </c>
      <c r="AO42" s="95"/>
      <c r="AP42" s="50">
        <v>17604</v>
      </c>
      <c r="AQ42" s="95"/>
      <c r="AR42" s="50">
        <f>IF(E42,AP42,0)</f>
        <v>17604</v>
      </c>
      <c r="AS42" s="95"/>
      <c r="AT42" s="50">
        <f>IF(K42,AP42,0)</f>
        <v>0</v>
      </c>
      <c r="AU42" s="95"/>
      <c r="AV42" s="50">
        <f>IF(Q42,AP42,0)</f>
        <v>0</v>
      </c>
    </row>
    <row r="43" spans="1:48" ht="11.25" x14ac:dyDescent="0.25">
      <c r="A43" s="83">
        <v>30</v>
      </c>
      <c r="B43" s="95"/>
      <c r="C43" s="83" t="s">
        <v>113</v>
      </c>
      <c r="D43" s="95"/>
      <c r="E43" s="42">
        <v>108578636</v>
      </c>
      <c r="F43" s="95"/>
      <c r="G43" s="39">
        <f>(E43/$AP43)</f>
        <v>479.14317991262521</v>
      </c>
      <c r="H43" s="95"/>
      <c r="I43" s="39">
        <f>IF(G$53&gt;0,G43/G$53*100,0)</f>
        <v>248.2114917178944</v>
      </c>
      <c r="J43" s="95"/>
      <c r="K43" s="42">
        <v>0</v>
      </c>
      <c r="L43" s="95"/>
      <c r="M43" s="39">
        <f>(K43/$AP43)</f>
        <v>0</v>
      </c>
      <c r="N43" s="95"/>
      <c r="O43" s="39">
        <f>IF(M$53&gt;0,M43/M$53*100,0)</f>
        <v>0</v>
      </c>
      <c r="P43" s="95"/>
      <c r="Q43" s="42">
        <v>0</v>
      </c>
      <c r="R43" s="95"/>
      <c r="S43" s="39">
        <f>(Q43/$AP43)</f>
        <v>0</v>
      </c>
      <c r="T43" s="95"/>
      <c r="U43" s="39">
        <f>IF(S$53&gt;0,S43/S$53*100,0)</f>
        <v>0</v>
      </c>
      <c r="V43" s="95"/>
      <c r="W43" s="42">
        <f t="shared" si="0"/>
        <v>108578636</v>
      </c>
      <c r="X43" s="95"/>
      <c r="Y43" s="95"/>
      <c r="Z43" s="42">
        <v>3429596</v>
      </c>
      <c r="AA43" s="95"/>
      <c r="AB43" s="39">
        <f t="shared" si="1"/>
        <v>3.1586287379775153</v>
      </c>
      <c r="AC43" s="95"/>
      <c r="AD43" s="42">
        <v>5095260</v>
      </c>
      <c r="AE43" s="95"/>
      <c r="AF43" s="39">
        <f t="shared" si="2"/>
        <v>4.6926911109843008</v>
      </c>
      <c r="AG43" s="95"/>
      <c r="AH43" s="42">
        <v>69621831</v>
      </c>
      <c r="AI43" s="95"/>
      <c r="AJ43" s="39">
        <f t="shared" si="3"/>
        <v>64.121114028361887</v>
      </c>
      <c r="AK43" s="95"/>
      <c r="AL43" s="42">
        <v>21995991</v>
      </c>
      <c r="AM43" s="95"/>
      <c r="AN43" s="83">
        <v>30</v>
      </c>
      <c r="AO43" s="95"/>
      <c r="AP43" s="50">
        <v>226610</v>
      </c>
      <c r="AQ43" s="95"/>
      <c r="AR43" s="50">
        <f>IF(E43,AP43,0)</f>
        <v>226610</v>
      </c>
      <c r="AS43" s="95"/>
      <c r="AT43" s="50">
        <f>IF(K43,AP43,0)</f>
        <v>0</v>
      </c>
      <c r="AU43" s="95"/>
      <c r="AV43" s="50">
        <f>IF(Q43,AP43,0)</f>
        <v>0</v>
      </c>
    </row>
    <row r="44" spans="1:48" ht="11.25" x14ac:dyDescent="0.25">
      <c r="A44" s="83">
        <v>31</v>
      </c>
      <c r="B44" s="95"/>
      <c r="C44" s="83" t="s">
        <v>114</v>
      </c>
      <c r="D44" s="95"/>
      <c r="E44" s="42">
        <v>15274653</v>
      </c>
      <c r="F44" s="95"/>
      <c r="G44" s="39">
        <f>(E44/$AP44)</f>
        <v>152.72972972972974</v>
      </c>
      <c r="H44" s="95"/>
      <c r="I44" s="39">
        <f>IF(G$53&gt;0,G44/G$53*100,0)</f>
        <v>79.118884782623979</v>
      </c>
      <c r="J44" s="95"/>
      <c r="K44" s="42">
        <v>468877</v>
      </c>
      <c r="L44" s="95"/>
      <c r="M44" s="39">
        <f>(K44/$AP44)</f>
        <v>4.6882542920278771</v>
      </c>
      <c r="N44" s="95"/>
      <c r="O44" s="39">
        <f>IF(M$53&gt;0,M44/M$53*100,0)</f>
        <v>142.26568336797595</v>
      </c>
      <c r="P44" s="95"/>
      <c r="Q44" s="42">
        <v>79610</v>
      </c>
      <c r="R44" s="95"/>
      <c r="S44" s="39">
        <f>(Q44/$AP44)</f>
        <v>0.79601243863175053</v>
      </c>
      <c r="T44" s="95"/>
      <c r="U44" s="39">
        <f>IF(S$53&gt;0,S44/S$53*100,0)</f>
        <v>87.13708719276319</v>
      </c>
      <c r="V44" s="95"/>
      <c r="W44" s="42">
        <f t="shared" si="0"/>
        <v>15823140</v>
      </c>
      <c r="X44" s="95"/>
      <c r="Y44" s="95"/>
      <c r="Z44" s="42">
        <v>50000</v>
      </c>
      <c r="AA44" s="95"/>
      <c r="AB44" s="39">
        <f t="shared" si="1"/>
        <v>0.3159929065912328</v>
      </c>
      <c r="AC44" s="95"/>
      <c r="AD44" s="42">
        <v>0</v>
      </c>
      <c r="AE44" s="95"/>
      <c r="AF44" s="39">
        <f t="shared" si="2"/>
        <v>0</v>
      </c>
      <c r="AG44" s="95"/>
      <c r="AH44" s="42">
        <v>1421228</v>
      </c>
      <c r="AI44" s="95"/>
      <c r="AJ44" s="39">
        <f t="shared" si="3"/>
        <v>8.9819593329768939</v>
      </c>
      <c r="AK44" s="95"/>
      <c r="AL44" s="42">
        <v>0</v>
      </c>
      <c r="AM44" s="95"/>
      <c r="AN44" s="83">
        <v>31</v>
      </c>
      <c r="AO44" s="95"/>
      <c r="AP44" s="50">
        <v>100011</v>
      </c>
      <c r="AQ44" s="95"/>
      <c r="AR44" s="50">
        <f>IF(E44,AP44,0)</f>
        <v>100011</v>
      </c>
      <c r="AS44" s="95"/>
      <c r="AT44" s="50">
        <f>IF(K44,AP44,0)</f>
        <v>100011</v>
      </c>
      <c r="AU44" s="95"/>
      <c r="AV44" s="50">
        <f>IF(Q44,AP44,0)</f>
        <v>100011</v>
      </c>
    </row>
    <row r="45" spans="1:48" ht="11.25" x14ac:dyDescent="0.25">
      <c r="A45" s="83">
        <v>32</v>
      </c>
      <c r="B45" s="95"/>
      <c r="C45" s="83" t="s">
        <v>115</v>
      </c>
      <c r="D45" s="95"/>
      <c r="E45" s="42">
        <v>1619015</v>
      </c>
      <c r="F45" s="95"/>
      <c r="G45" s="39">
        <f>(E45/$AP45)</f>
        <v>63.876548567821352</v>
      </c>
      <c r="H45" s="95"/>
      <c r="I45" s="39">
        <f>IF(G$53&gt;0,G45/G$53*100,0)</f>
        <v>33.090095133360151</v>
      </c>
      <c r="J45" s="95"/>
      <c r="K45" s="42">
        <v>0</v>
      </c>
      <c r="L45" s="95"/>
      <c r="M45" s="39">
        <f>(K45/$AP45)</f>
        <v>0</v>
      </c>
      <c r="N45" s="95"/>
      <c r="O45" s="39">
        <f>IF(M$53&gt;0,M45/M$53*100,0)</f>
        <v>0</v>
      </c>
      <c r="P45" s="95"/>
      <c r="Q45" s="42">
        <v>12965</v>
      </c>
      <c r="R45" s="95"/>
      <c r="S45" s="39">
        <f>(Q45/$AP45)</f>
        <v>0.51152055551171782</v>
      </c>
      <c r="T45" s="95"/>
      <c r="U45" s="39">
        <f>IF(S$53&gt;0,S45/S$53*100,0)</f>
        <v>55.994616520226515</v>
      </c>
      <c r="V45" s="95"/>
      <c r="W45" s="42">
        <f t="shared" si="0"/>
        <v>1631980</v>
      </c>
      <c r="X45" s="95"/>
      <c r="Y45" s="95"/>
      <c r="Z45" s="42">
        <v>0</v>
      </c>
      <c r="AA45" s="95"/>
      <c r="AB45" s="39">
        <f t="shared" si="1"/>
        <v>0</v>
      </c>
      <c r="AC45" s="95"/>
      <c r="AD45" s="42">
        <v>0</v>
      </c>
      <c r="AE45" s="95"/>
      <c r="AF45" s="39">
        <f t="shared" si="2"/>
        <v>0</v>
      </c>
      <c r="AG45" s="95"/>
      <c r="AH45" s="42">
        <v>0</v>
      </c>
      <c r="AI45" s="95"/>
      <c r="AJ45" s="39">
        <f t="shared" si="3"/>
        <v>0</v>
      </c>
      <c r="AK45" s="95"/>
      <c r="AL45" s="42">
        <v>0</v>
      </c>
      <c r="AM45" s="95"/>
      <c r="AN45" s="83">
        <v>32</v>
      </c>
      <c r="AO45" s="95"/>
      <c r="AP45" s="50">
        <v>25346</v>
      </c>
      <c r="AQ45" s="95"/>
      <c r="AR45" s="50">
        <f>IF(E45,AP45,0)</f>
        <v>25346</v>
      </c>
      <c r="AS45" s="95"/>
      <c r="AT45" s="50">
        <f>IF(K45,AP45,0)</f>
        <v>0</v>
      </c>
      <c r="AU45" s="95"/>
      <c r="AV45" s="50">
        <f>IF(Q45,AP45,0)</f>
        <v>25346</v>
      </c>
    </row>
    <row r="46" spans="1:48" ht="11.25" x14ac:dyDescent="0.25">
      <c r="A46" s="83">
        <v>33</v>
      </c>
      <c r="B46" s="95"/>
      <c r="C46" s="83" t="s">
        <v>116</v>
      </c>
      <c r="D46" s="95"/>
      <c r="E46" s="42">
        <v>3463919</v>
      </c>
      <c r="F46" s="95"/>
      <c r="G46" s="39">
        <f>(E46/$AP46)</f>
        <v>134.52112621359223</v>
      </c>
      <c r="H46" s="95"/>
      <c r="I46" s="39">
        <f>IF(G$53&gt;0,G46/G$53*100,0)</f>
        <v>69.686245792198676</v>
      </c>
      <c r="J46" s="95"/>
      <c r="K46" s="42">
        <v>98549</v>
      </c>
      <c r="L46" s="95"/>
      <c r="M46" s="39">
        <f>(K46/$AP46)</f>
        <v>3.8271456310679612</v>
      </c>
      <c r="N46" s="95"/>
      <c r="O46" s="39">
        <f>IF(M$53&gt;0,M46/M$53*100,0)</f>
        <v>116.13522958396081</v>
      </c>
      <c r="P46" s="95"/>
      <c r="Q46" s="42">
        <v>0</v>
      </c>
      <c r="R46" s="95"/>
      <c r="S46" s="39">
        <f>(Q46/$AP46)</f>
        <v>0</v>
      </c>
      <c r="T46" s="95"/>
      <c r="U46" s="39">
        <f>IF(S$53&gt;0,S46/S$53*100,0)</f>
        <v>0</v>
      </c>
      <c r="V46" s="95"/>
      <c r="W46" s="42">
        <f t="shared" si="0"/>
        <v>3562468</v>
      </c>
      <c r="X46" s="95"/>
      <c r="Y46" s="95"/>
      <c r="Z46" s="42">
        <v>0</v>
      </c>
      <c r="AA46" s="95"/>
      <c r="AB46" s="39">
        <f t="shared" si="1"/>
        <v>0</v>
      </c>
      <c r="AC46" s="95"/>
      <c r="AD46" s="42">
        <v>64670</v>
      </c>
      <c r="AE46" s="95"/>
      <c r="AF46" s="39">
        <f t="shared" si="2"/>
        <v>1.8153145515973759</v>
      </c>
      <c r="AG46" s="95"/>
      <c r="AH46" s="42">
        <v>148466</v>
      </c>
      <c r="AI46" s="95"/>
      <c r="AJ46" s="39">
        <f t="shared" si="3"/>
        <v>4.1675041010894702</v>
      </c>
      <c r="AK46" s="95"/>
      <c r="AL46" s="42">
        <v>11388</v>
      </c>
      <c r="AM46" s="95"/>
      <c r="AN46" s="83">
        <v>33</v>
      </c>
      <c r="AO46" s="95"/>
      <c r="AP46" s="50">
        <v>25750</v>
      </c>
      <c r="AQ46" s="95"/>
      <c r="AR46" s="50">
        <f>IF(E46,AP46,0)</f>
        <v>25750</v>
      </c>
      <c r="AS46" s="95"/>
      <c r="AT46" s="50">
        <f>IF(K46,AP46,0)</f>
        <v>25750</v>
      </c>
      <c r="AU46" s="95"/>
      <c r="AV46" s="50">
        <f>IF(Q46,AP46,0)</f>
        <v>0</v>
      </c>
    </row>
    <row r="47" spans="1:48" ht="11.25" x14ac:dyDescent="0.25">
      <c r="A47" s="83">
        <v>34</v>
      </c>
      <c r="B47" s="95"/>
      <c r="C47" s="83" t="s">
        <v>117</v>
      </c>
      <c r="D47" s="95"/>
      <c r="E47" s="42">
        <v>7701973</v>
      </c>
      <c r="F47" s="95"/>
      <c r="G47" s="39">
        <f>(E47/$AP47)</f>
        <v>81.654435774564263</v>
      </c>
      <c r="H47" s="95"/>
      <c r="I47" s="39">
        <f>IF(G$53&gt;0,G47/G$53*100,0)</f>
        <v>42.299609299841265</v>
      </c>
      <c r="J47" s="95"/>
      <c r="K47" s="42">
        <v>4364791</v>
      </c>
      <c r="L47" s="95"/>
      <c r="M47" s="39">
        <f>(K47/$AP47)</f>
        <v>46.274447648530597</v>
      </c>
      <c r="N47" s="95"/>
      <c r="O47" s="39">
        <f>IF(M$53&gt;0,M47/M$53*100,0)</f>
        <v>1404.2041039429796</v>
      </c>
      <c r="P47" s="95"/>
      <c r="Q47" s="42">
        <v>31084</v>
      </c>
      <c r="R47" s="95"/>
      <c r="S47" s="39">
        <f>(Q47/$AP47)</f>
        <v>0.3295449726474704</v>
      </c>
      <c r="T47" s="95"/>
      <c r="U47" s="39">
        <f>IF(S$53&gt;0,S47/S$53*100,0)</f>
        <v>36.074296860081766</v>
      </c>
      <c r="V47" s="95"/>
      <c r="W47" s="42">
        <f t="shared" si="0"/>
        <v>12097848</v>
      </c>
      <c r="X47" s="95"/>
      <c r="Y47" s="95"/>
      <c r="Z47" s="42">
        <v>-84145</v>
      </c>
      <c r="AA47" s="95"/>
      <c r="AB47" s="39">
        <f t="shared" si="1"/>
        <v>-0.69553692524488653</v>
      </c>
      <c r="AC47" s="95"/>
      <c r="AD47" s="42">
        <v>0</v>
      </c>
      <c r="AE47" s="95"/>
      <c r="AF47" s="39">
        <f t="shared" si="2"/>
        <v>0</v>
      </c>
      <c r="AG47" s="95"/>
      <c r="AH47" s="42">
        <v>1026785</v>
      </c>
      <c r="AI47" s="95"/>
      <c r="AJ47" s="39">
        <f t="shared" si="3"/>
        <v>8.4873359294975437</v>
      </c>
      <c r="AK47" s="95"/>
      <c r="AL47" s="42">
        <v>8868561</v>
      </c>
      <c r="AM47" s="95"/>
      <c r="AN47" s="83">
        <v>34</v>
      </c>
      <c r="AO47" s="95"/>
      <c r="AP47" s="50">
        <v>94324</v>
      </c>
      <c r="AQ47" s="95"/>
      <c r="AR47" s="50">
        <f>IF(E47,AP47,0)</f>
        <v>94324</v>
      </c>
      <c r="AS47" s="95"/>
      <c r="AT47" s="50">
        <f>IF(K47,AP47,0)</f>
        <v>94324</v>
      </c>
      <c r="AU47" s="95"/>
      <c r="AV47" s="50">
        <f>IF(Q47,AP47,0)</f>
        <v>94324</v>
      </c>
    </row>
    <row r="48" spans="1:48" ht="11.25" x14ac:dyDescent="0.25">
      <c r="A48" s="83">
        <v>35</v>
      </c>
      <c r="B48" s="95"/>
      <c r="C48" s="83" t="s">
        <v>118</v>
      </c>
      <c r="D48" s="95"/>
      <c r="E48" s="42">
        <v>106815701</v>
      </c>
      <c r="F48" s="95"/>
      <c r="G48" s="39">
        <f>(E48/$AP48)</f>
        <v>232.47589831762684</v>
      </c>
      <c r="H48" s="95"/>
      <c r="I48" s="39">
        <f>IF(G$53&gt;0,G48/G$53*100,0)</f>
        <v>120.4299506473164</v>
      </c>
      <c r="J48" s="95"/>
      <c r="K48" s="42">
        <v>439992</v>
      </c>
      <c r="L48" s="95"/>
      <c r="M48" s="39">
        <f>(K48/$AP48)</f>
        <v>0.9576076784120835</v>
      </c>
      <c r="N48" s="95"/>
      <c r="O48" s="39">
        <f>IF(M$53&gt;0,M48/M$53*100,0)</f>
        <v>29.058728960025864</v>
      </c>
      <c r="P48" s="95"/>
      <c r="Q48" s="42">
        <v>296944</v>
      </c>
      <c r="R48" s="95"/>
      <c r="S48" s="39">
        <f>(Q48/$AP48)</f>
        <v>0.64627505604283197</v>
      </c>
      <c r="T48" s="95"/>
      <c r="U48" s="39">
        <f>IF(S$53&gt;0,S48/S$53*100,0)</f>
        <v>70.745786341869291</v>
      </c>
      <c r="V48" s="95"/>
      <c r="W48" s="42">
        <f t="shared" si="0"/>
        <v>107552637</v>
      </c>
      <c r="X48" s="95"/>
      <c r="Y48" s="95"/>
      <c r="Z48" s="42">
        <v>2654441</v>
      </c>
      <c r="AA48" s="95"/>
      <c r="AB48" s="39">
        <f t="shared" si="1"/>
        <v>2.4680389751857037</v>
      </c>
      <c r="AC48" s="95"/>
      <c r="AD48" s="42">
        <v>0</v>
      </c>
      <c r="AE48" s="95"/>
      <c r="AF48" s="39">
        <f t="shared" si="2"/>
        <v>0</v>
      </c>
      <c r="AG48" s="95"/>
      <c r="AH48" s="42">
        <v>28030451</v>
      </c>
      <c r="AI48" s="95"/>
      <c r="AJ48" s="39">
        <f t="shared" si="3"/>
        <v>26.062076934478139</v>
      </c>
      <c r="AK48" s="95"/>
      <c r="AL48" s="42">
        <v>5820046</v>
      </c>
      <c r="AM48" s="95"/>
      <c r="AN48" s="83">
        <v>35</v>
      </c>
      <c r="AO48" s="95"/>
      <c r="AP48" s="50">
        <v>459470</v>
      </c>
      <c r="AQ48" s="95"/>
      <c r="AR48" s="50">
        <f>IF(E48,AP48,0)</f>
        <v>459470</v>
      </c>
      <c r="AS48" s="95"/>
      <c r="AT48" s="50">
        <f>IF(K48,AP48,0)</f>
        <v>459470</v>
      </c>
      <c r="AU48" s="95"/>
      <c r="AV48" s="50">
        <f>IF(Q48,AP48,0)</f>
        <v>459470</v>
      </c>
    </row>
    <row r="49" spans="1:48" ht="11.25" x14ac:dyDescent="0.25">
      <c r="A49" s="83">
        <v>36</v>
      </c>
      <c r="B49" s="95"/>
      <c r="C49" s="83" t="s">
        <v>119</v>
      </c>
      <c r="D49" s="95"/>
      <c r="E49" s="42">
        <v>1343410</v>
      </c>
      <c r="F49" s="95"/>
      <c r="G49" s="39">
        <f>(E49/$AP49)</f>
        <v>60.52486934582808</v>
      </c>
      <c r="H49" s="95"/>
      <c r="I49" s="39">
        <f>IF(G$53&gt;0,G49/G$53*100,0)</f>
        <v>31.353818099003682</v>
      </c>
      <c r="J49" s="95"/>
      <c r="K49" s="42">
        <v>0</v>
      </c>
      <c r="L49" s="95"/>
      <c r="M49" s="39">
        <f>(K49/$AP49)</f>
        <v>0</v>
      </c>
      <c r="N49" s="95"/>
      <c r="O49" s="39">
        <f>IF(M$53&gt;0,M49/M$53*100,0)</f>
        <v>0</v>
      </c>
      <c r="P49" s="95"/>
      <c r="Q49" s="42">
        <v>0</v>
      </c>
      <c r="R49" s="95"/>
      <c r="S49" s="39">
        <f>(Q49/$AP49)</f>
        <v>0</v>
      </c>
      <c r="T49" s="95"/>
      <c r="U49" s="39">
        <f>IF(S$53&gt;0,S49/S$53*100,0)</f>
        <v>0</v>
      </c>
      <c r="V49" s="95"/>
      <c r="W49" s="42">
        <f t="shared" si="0"/>
        <v>1343410</v>
      </c>
      <c r="X49" s="95"/>
      <c r="Y49" s="95"/>
      <c r="Z49" s="42">
        <v>0</v>
      </c>
      <c r="AA49" s="95"/>
      <c r="AB49" s="39">
        <f t="shared" si="1"/>
        <v>0</v>
      </c>
      <c r="AC49" s="95"/>
      <c r="AD49" s="42">
        <v>0</v>
      </c>
      <c r="AE49" s="95"/>
      <c r="AF49" s="39">
        <f t="shared" si="2"/>
        <v>0</v>
      </c>
      <c r="AG49" s="95"/>
      <c r="AH49" s="42">
        <v>265628</v>
      </c>
      <c r="AI49" s="95"/>
      <c r="AJ49" s="39">
        <f t="shared" si="3"/>
        <v>19.772668061128023</v>
      </c>
      <c r="AK49" s="95"/>
      <c r="AL49" s="42">
        <v>68537</v>
      </c>
      <c r="AM49" s="95"/>
      <c r="AN49" s="83">
        <v>36</v>
      </c>
      <c r="AO49" s="95"/>
      <c r="AP49" s="50">
        <v>22196</v>
      </c>
      <c r="AQ49" s="95"/>
      <c r="AR49" s="50">
        <f>IF(E49,AP49,0)</f>
        <v>22196</v>
      </c>
      <c r="AS49" s="95"/>
      <c r="AT49" s="50">
        <f>IF(K49,AP49,0)</f>
        <v>0</v>
      </c>
      <c r="AU49" s="95"/>
      <c r="AV49" s="50">
        <f>IF(Q49,AP49,0)</f>
        <v>0</v>
      </c>
    </row>
    <row r="50" spans="1:48" ht="11.25" x14ac:dyDescent="0.25">
      <c r="A50" s="83">
        <v>37</v>
      </c>
      <c r="B50" s="95"/>
      <c r="C50" s="83" t="s">
        <v>120</v>
      </c>
      <c r="D50" s="95"/>
      <c r="E50" s="42">
        <v>6191876</v>
      </c>
      <c r="F50" s="95"/>
      <c r="G50" s="39">
        <f>(E50/$AP50)</f>
        <v>386.58150714865457</v>
      </c>
      <c r="H50" s="95"/>
      <c r="I50" s="39">
        <f>IF(G$53&gt;0,G50/G$53*100,0)</f>
        <v>200.26158480940336</v>
      </c>
      <c r="J50" s="95"/>
      <c r="K50" s="42">
        <v>0</v>
      </c>
      <c r="L50" s="95"/>
      <c r="M50" s="39">
        <f>(K50/$AP50)</f>
        <v>0</v>
      </c>
      <c r="N50" s="95"/>
      <c r="O50" s="39">
        <f>IF(M$53&gt;0,M50/M$53*100,0)</f>
        <v>0</v>
      </c>
      <c r="P50" s="95"/>
      <c r="Q50" s="42">
        <v>0</v>
      </c>
      <c r="R50" s="95"/>
      <c r="S50" s="39">
        <f>(Q50/$AP50)</f>
        <v>0</v>
      </c>
      <c r="T50" s="95"/>
      <c r="U50" s="39">
        <f>IF(S$53&gt;0,S50/S$53*100,0)</f>
        <v>0</v>
      </c>
      <c r="V50" s="95"/>
      <c r="W50" s="42">
        <f t="shared" si="0"/>
        <v>6191876</v>
      </c>
      <c r="X50" s="95"/>
      <c r="Y50" s="95"/>
      <c r="Z50" s="42">
        <v>7981</v>
      </c>
      <c r="AA50" s="95"/>
      <c r="AB50" s="39">
        <f t="shared" si="1"/>
        <v>0.12889470008766324</v>
      </c>
      <c r="AC50" s="95"/>
      <c r="AD50" s="42">
        <v>367661</v>
      </c>
      <c r="AE50" s="95"/>
      <c r="AF50" s="39">
        <f t="shared" si="2"/>
        <v>5.9377965579414056</v>
      </c>
      <c r="AG50" s="95"/>
      <c r="AH50" s="42">
        <v>0</v>
      </c>
      <c r="AI50" s="95"/>
      <c r="AJ50" s="39">
        <f t="shared" si="3"/>
        <v>0</v>
      </c>
      <c r="AK50" s="95"/>
      <c r="AL50" s="42">
        <v>0</v>
      </c>
      <c r="AM50" s="95"/>
      <c r="AN50" s="83">
        <v>37</v>
      </c>
      <c r="AO50" s="95"/>
      <c r="AP50" s="50">
        <v>16017</v>
      </c>
      <c r="AQ50" s="95"/>
      <c r="AR50" s="50">
        <f>IF(E50,AP50,0)</f>
        <v>16017</v>
      </c>
      <c r="AS50" s="95"/>
      <c r="AT50" s="50">
        <f>IF(K50,AP50,0)</f>
        <v>0</v>
      </c>
      <c r="AU50" s="95"/>
      <c r="AV50" s="50">
        <f>IF(Q50,AP50,0)</f>
        <v>0</v>
      </c>
    </row>
    <row r="51" spans="1:48" ht="11.25" x14ac:dyDescent="0.25">
      <c r="A51" s="97">
        <v>38</v>
      </c>
      <c r="B51" s="95"/>
      <c r="C51" s="83" t="s">
        <v>121</v>
      </c>
      <c r="D51" s="95"/>
      <c r="E51" s="43">
        <v>2612961</v>
      </c>
      <c r="F51" s="95"/>
      <c r="G51" s="39">
        <f>(E51/$AP51)</f>
        <v>92.921799431009958</v>
      </c>
      <c r="H51" s="95"/>
      <c r="I51" s="39">
        <f>IF(G$53&gt;0,G51/G$53*100,0)</f>
        <v>48.136464040013855</v>
      </c>
      <c r="J51" s="95"/>
      <c r="K51" s="43">
        <v>0</v>
      </c>
      <c r="L51" s="95"/>
      <c r="M51" s="39">
        <f>(K51/$AP51)</f>
        <v>0</v>
      </c>
      <c r="N51" s="95"/>
      <c r="O51" s="39">
        <f>IF(M$53&gt;0,M51/M$53*100,0)</f>
        <v>0</v>
      </c>
      <c r="P51" s="95"/>
      <c r="Q51" s="43">
        <v>0</v>
      </c>
      <c r="R51" s="95"/>
      <c r="S51" s="39">
        <f>(Q51/$AP51)</f>
        <v>0</v>
      </c>
      <c r="T51" s="95"/>
      <c r="U51" s="39">
        <f>IF(S$53&gt;0,S51/S$53*100,0)</f>
        <v>0</v>
      </c>
      <c r="V51" s="95"/>
      <c r="W51" s="43">
        <f t="shared" si="0"/>
        <v>2612961</v>
      </c>
      <c r="X51" s="95"/>
      <c r="Y51" s="95"/>
      <c r="Z51" s="43">
        <v>25750</v>
      </c>
      <c r="AA51" s="95"/>
      <c r="AB51" s="39">
        <f t="shared" si="1"/>
        <v>0.98547203727878063</v>
      </c>
      <c r="AC51" s="95"/>
      <c r="AD51" s="43">
        <v>0</v>
      </c>
      <c r="AE51" s="95"/>
      <c r="AF51" s="39">
        <f t="shared" si="2"/>
        <v>0</v>
      </c>
      <c r="AG51" s="95"/>
      <c r="AH51" s="43">
        <v>487776</v>
      </c>
      <c r="AI51" s="95"/>
      <c r="AJ51" s="39">
        <f t="shared" si="3"/>
        <v>18.667557609929883</v>
      </c>
      <c r="AK51" s="95"/>
      <c r="AL51" s="43">
        <v>0</v>
      </c>
      <c r="AM51" s="95"/>
      <c r="AN51" s="97">
        <v>38</v>
      </c>
      <c r="AO51" s="95"/>
      <c r="AP51" s="53">
        <v>28120</v>
      </c>
      <c r="AQ51" s="95"/>
      <c r="AR51" s="53">
        <f>IF(E51,AP51,0)</f>
        <v>28120</v>
      </c>
      <c r="AS51" s="95"/>
      <c r="AT51" s="53">
        <f>IF(K51,AP51,0)</f>
        <v>0</v>
      </c>
      <c r="AU51" s="95"/>
      <c r="AV51" s="53">
        <f>IF(Q51,AP51,0)</f>
        <v>0</v>
      </c>
    </row>
    <row r="52" spans="1:48" ht="8.85" customHeight="1" x14ac:dyDescent="0.25">
      <c r="A52" s="95"/>
      <c r="B52" s="95"/>
      <c r="D52" s="95"/>
      <c r="E52" s="95"/>
      <c r="F52" s="95"/>
      <c r="G52" s="95"/>
      <c r="H52" s="95"/>
      <c r="I52" s="95"/>
      <c r="J52" s="95"/>
      <c r="K52" s="95"/>
      <c r="L52" s="95"/>
      <c r="M52" s="95"/>
      <c r="N52" s="95"/>
      <c r="O52" s="95"/>
      <c r="P52" s="95"/>
      <c r="Q52" s="95"/>
      <c r="R52" s="95"/>
      <c r="S52" s="95"/>
      <c r="T52" s="95"/>
      <c r="U52" s="95"/>
      <c r="V52" s="95"/>
      <c r="X52" s="95"/>
      <c r="Y52" s="95"/>
      <c r="Z52" s="95"/>
      <c r="AA52" s="95"/>
      <c r="AB52" s="95"/>
      <c r="AC52" s="95"/>
      <c r="AD52" s="95"/>
      <c r="AE52" s="95"/>
      <c r="AF52" s="95"/>
      <c r="AG52" s="95"/>
      <c r="AH52" s="95"/>
      <c r="AI52" s="95"/>
      <c r="AJ52" s="95"/>
      <c r="AK52" s="95"/>
      <c r="AL52" s="95"/>
      <c r="AM52" s="95"/>
      <c r="AO52" s="95"/>
      <c r="AP52" s="95"/>
      <c r="AQ52" s="95"/>
      <c r="AR52" s="95"/>
      <c r="AS52" s="95"/>
      <c r="AT52" s="95"/>
      <c r="AU52" s="95"/>
      <c r="AV52" s="95"/>
    </row>
    <row r="53" spans="1:48" ht="8.85" customHeight="1" x14ac:dyDescent="0.25">
      <c r="A53" s="97">
        <f>A51</f>
        <v>38</v>
      </c>
      <c r="B53" s="95"/>
      <c r="C53" s="91" t="s">
        <v>65</v>
      </c>
      <c r="D53" s="95"/>
      <c r="E53" s="45">
        <f>SUM(E14:E51)</f>
        <v>489422484</v>
      </c>
      <c r="F53" s="95"/>
      <c r="G53" s="46">
        <f>(E53/$AP53)</f>
        <v>193.03827417354108</v>
      </c>
      <c r="H53" s="95"/>
      <c r="I53" s="47">
        <f>IF(G$53&gt;0,G53/G$53*100,0)</f>
        <v>100</v>
      </c>
      <c r="J53" s="95"/>
      <c r="K53" s="45">
        <f>SUM(K14:K51)</f>
        <v>8355097</v>
      </c>
      <c r="L53" s="95"/>
      <c r="M53" s="46">
        <f>(K53/$AP53)</f>
        <v>3.2954217637302716</v>
      </c>
      <c r="N53" s="95"/>
      <c r="O53" s="47">
        <f>IF(M$53&gt;0,M53/M$53*100,0)</f>
        <v>100</v>
      </c>
      <c r="P53" s="95"/>
      <c r="Q53" s="45">
        <f>SUM(Q14:Q51)</f>
        <v>2316100</v>
      </c>
      <c r="R53" s="95"/>
      <c r="S53" s="46">
        <f>(Q53/$AP53)</f>
        <v>0.91351738309868602</v>
      </c>
      <c r="T53" s="95"/>
      <c r="U53" s="47">
        <f>IF(S$53&gt;0,S53/S$53*100,0)</f>
        <v>100</v>
      </c>
      <c r="V53" s="95"/>
      <c r="W53" s="45">
        <f>(E53+K53+Q53)</f>
        <v>500093681</v>
      </c>
      <c r="X53" s="95"/>
      <c r="Y53" s="95"/>
      <c r="Z53" s="45">
        <f>SUM(Z14:Z51)</f>
        <v>24854028</v>
      </c>
      <c r="AA53" s="95"/>
      <c r="AB53" s="47">
        <f>IF($W53&gt;0,Z53/$W53*100,0)</f>
        <v>4.9698744343862247</v>
      </c>
      <c r="AC53" s="95"/>
      <c r="AD53" s="45">
        <f>SUM(AD14:AD51)</f>
        <v>22884308</v>
      </c>
      <c r="AE53" s="95"/>
      <c r="AF53" s="47">
        <f>IF($W53&gt;0,AD53/$W53*100,0)</f>
        <v>4.5760042306953279</v>
      </c>
      <c r="AG53" s="95"/>
      <c r="AH53" s="45">
        <f>SUM(AH14:AH51)</f>
        <v>187308500</v>
      </c>
      <c r="AI53" s="95"/>
      <c r="AJ53" s="47">
        <f>IF($W53&gt;0,AH53/$W53*100,0)</f>
        <v>37.454682415793208</v>
      </c>
      <c r="AK53" s="95"/>
      <c r="AL53" s="45">
        <f>SUM(AL14:AL51)</f>
        <v>46384504</v>
      </c>
      <c r="AM53" s="95"/>
      <c r="AN53" s="97">
        <f>AN51</f>
        <v>38</v>
      </c>
      <c r="AO53" s="95"/>
      <c r="AP53" s="56">
        <f>SUM(AP14:AP51)</f>
        <v>2535365</v>
      </c>
      <c r="AQ53" s="95"/>
      <c r="AR53" s="56">
        <f>SUM(AR14:AR51)</f>
        <v>2535365</v>
      </c>
      <c r="AS53" s="95"/>
      <c r="AT53" s="56">
        <f>SUM(AT14:AT51)</f>
        <v>1115195</v>
      </c>
      <c r="AU53" s="95"/>
      <c r="AV53" s="56">
        <f>SUM(AV14:AV51)</f>
        <v>1453587</v>
      </c>
    </row>
    <row r="54" spans="1:48" ht="8.85" customHeight="1" x14ac:dyDescent="0.25">
      <c r="A54" s="95"/>
      <c r="B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row>
    <row r="55" spans="1:48" ht="8.85" customHeight="1" x14ac:dyDescent="0.25">
      <c r="A55" s="95"/>
      <c r="B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row>
    <row r="56" spans="1:48" ht="8.85" customHeight="1" x14ac:dyDescent="0.25">
      <c r="A56" s="95"/>
      <c r="B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row>
    <row r="57" spans="1:48" ht="8.85" customHeight="1" x14ac:dyDescent="0.25">
      <c r="A57" s="95"/>
      <c r="B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row>
    <row r="58" spans="1:48" ht="8.85" customHeight="1" x14ac:dyDescent="0.25">
      <c r="A58" s="95"/>
      <c r="B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row>
    <row r="59" spans="1:48" ht="8.85" customHeight="1" x14ac:dyDescent="0.25">
      <c r="A59" s="95"/>
      <c r="B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row>
    <row r="60" spans="1:48" ht="8.85" customHeight="1" x14ac:dyDescent="0.25">
      <c r="A60" s="95"/>
      <c r="B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row>
    <row r="61" spans="1:48" ht="8.85" customHeight="1" x14ac:dyDescent="0.25">
      <c r="A61" s="95"/>
      <c r="B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row>
    <row r="62" spans="1:48" ht="8.85" customHeight="1" x14ac:dyDescent="0.25">
      <c r="A62" s="95"/>
      <c r="B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row>
    <row r="63" spans="1:48" ht="8.85" customHeight="1" x14ac:dyDescent="0.25">
      <c r="A63" s="95"/>
      <c r="B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row>
    <row r="64" spans="1:48" ht="8.85" customHeight="1" x14ac:dyDescent="0.25">
      <c r="A64" s="95"/>
      <c r="B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row>
    <row r="65" spans="1:48" ht="8.85" customHeight="1" x14ac:dyDescent="0.25">
      <c r="A65" s="95"/>
      <c r="B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row>
    <row r="66" spans="1:48" ht="8.85" customHeight="1" x14ac:dyDescent="0.25">
      <c r="A66" s="95"/>
      <c r="B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row>
    <row r="67" spans="1:48" ht="8.85" customHeight="1" x14ac:dyDescent="0.25">
      <c r="A67" s="95"/>
      <c r="B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row>
    <row r="68" spans="1:48" s="80" customFormat="1" ht="10.5" customHeight="1" x14ac:dyDescent="0.25">
      <c r="A68" s="247"/>
      <c r="AO68" s="237"/>
    </row>
    <row r="69" spans="1:48" s="80" customFormat="1" ht="10.5" customHeight="1" x14ac:dyDescent="0.25">
      <c r="W69" s="84" t="s">
        <v>42</v>
      </c>
      <c r="Z69" s="102" t="s">
        <v>43</v>
      </c>
      <c r="AN69" s="84" t="s">
        <v>488</v>
      </c>
    </row>
    <row r="70" spans="1:48" s="80" customFormat="1" ht="10.5" customHeight="1" x14ac:dyDescent="0.25">
      <c r="A70" s="85"/>
      <c r="W70" s="84" t="s">
        <v>489</v>
      </c>
      <c r="Z70" s="102" t="s">
        <v>360</v>
      </c>
      <c r="AN70" s="84" t="s">
        <v>122</v>
      </c>
    </row>
    <row r="71" spans="1:48" s="80" customFormat="1" ht="10.5" customHeight="1" x14ac:dyDescent="0.25">
      <c r="A71" s="86"/>
      <c r="W71" s="84" t="s">
        <v>48</v>
      </c>
      <c r="Z71" s="87" t="s">
        <v>49</v>
      </c>
    </row>
    <row r="72" spans="1:48" ht="8.85" customHeight="1" x14ac:dyDescent="0.25">
      <c r="A72" s="95"/>
      <c r="B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row>
    <row r="73" spans="1:48" ht="9.6" customHeight="1" x14ac:dyDescent="0.25">
      <c r="Z73" s="89" t="s">
        <v>440</v>
      </c>
      <c r="AA73" s="89"/>
      <c r="AB73" s="89"/>
      <c r="AC73" s="89"/>
      <c r="AD73" s="89"/>
      <c r="AE73" s="89"/>
      <c r="AF73" s="89"/>
      <c r="AG73" s="89"/>
      <c r="AH73" s="89"/>
      <c r="AI73" s="89"/>
      <c r="AJ73" s="89"/>
      <c r="AK73" s="89"/>
      <c r="AL73" s="89"/>
    </row>
    <row r="74" spans="1:48" ht="8.4499999999999993" customHeight="1" x14ac:dyDescent="0.25"/>
    <row r="75" spans="1:48" ht="9.6" customHeight="1" x14ac:dyDescent="0.25">
      <c r="E75" s="90" t="s">
        <v>490</v>
      </c>
      <c r="F75" s="90"/>
      <c r="G75" s="90"/>
      <c r="H75" s="90"/>
      <c r="I75" s="90"/>
      <c r="AD75" s="89" t="s">
        <v>365</v>
      </c>
      <c r="AE75" s="89"/>
      <c r="AF75" s="89"/>
      <c r="AG75" s="89"/>
      <c r="AH75" s="89"/>
      <c r="AI75" s="89"/>
      <c r="AJ75" s="89"/>
    </row>
    <row r="76" spans="1:48" ht="9.6" customHeight="1" x14ac:dyDescent="0.25">
      <c r="E76" s="89" t="s">
        <v>491</v>
      </c>
      <c r="F76" s="89"/>
      <c r="G76" s="89"/>
      <c r="H76" s="89"/>
      <c r="I76" s="89"/>
      <c r="K76" s="89" t="s">
        <v>492</v>
      </c>
      <c r="L76" s="89"/>
      <c r="M76" s="89"/>
      <c r="N76" s="89"/>
      <c r="O76" s="89"/>
      <c r="Q76" s="89" t="s">
        <v>493</v>
      </c>
      <c r="R76" s="89"/>
      <c r="S76" s="89"/>
      <c r="T76" s="89"/>
      <c r="U76" s="89"/>
    </row>
    <row r="77" spans="1:48" ht="9.6" customHeight="1" x14ac:dyDescent="0.25">
      <c r="I77" s="91"/>
      <c r="Z77" s="89" t="s">
        <v>392</v>
      </c>
      <c r="AA77" s="89"/>
      <c r="AB77" s="244"/>
      <c r="AD77" s="89" t="s">
        <v>59</v>
      </c>
      <c r="AE77" s="89"/>
      <c r="AF77" s="89"/>
      <c r="AH77" s="89" t="s">
        <v>60</v>
      </c>
      <c r="AI77" s="89"/>
      <c r="AJ77" s="89"/>
      <c r="AR77" s="91" t="s">
        <v>490</v>
      </c>
      <c r="AV77" s="91" t="s">
        <v>494</v>
      </c>
    </row>
    <row r="78" spans="1:48" ht="9.6" customHeight="1" x14ac:dyDescent="0.25">
      <c r="I78" s="91" t="s">
        <v>64</v>
      </c>
      <c r="O78" s="91" t="s">
        <v>64</v>
      </c>
      <c r="U78" s="91" t="s">
        <v>64</v>
      </c>
      <c r="AB78" s="245" t="s">
        <v>268</v>
      </c>
      <c r="AF78" s="245" t="s">
        <v>268</v>
      </c>
      <c r="AJ78" s="245" t="s">
        <v>268</v>
      </c>
      <c r="AL78" s="91" t="s">
        <v>377</v>
      </c>
      <c r="AR78" s="91" t="s">
        <v>347</v>
      </c>
      <c r="AT78" s="91" t="s">
        <v>495</v>
      </c>
      <c r="AV78" s="91" t="s">
        <v>496</v>
      </c>
    </row>
    <row r="79" spans="1:48" ht="9.6" customHeight="1" x14ac:dyDescent="0.25">
      <c r="A79" s="92" t="s">
        <v>71</v>
      </c>
      <c r="C79" s="92" t="s">
        <v>72</v>
      </c>
      <c r="E79" s="92" t="s">
        <v>73</v>
      </c>
      <c r="G79" s="92" t="s">
        <v>395</v>
      </c>
      <c r="I79" s="92" t="s">
        <v>79</v>
      </c>
      <c r="K79" s="92" t="s">
        <v>73</v>
      </c>
      <c r="M79" s="92" t="s">
        <v>395</v>
      </c>
      <c r="O79" s="92" t="s">
        <v>79</v>
      </c>
      <c r="Q79" s="92" t="s">
        <v>73</v>
      </c>
      <c r="S79" s="92" t="s">
        <v>395</v>
      </c>
      <c r="U79" s="92" t="s">
        <v>79</v>
      </c>
      <c r="W79" s="92" t="s">
        <v>65</v>
      </c>
      <c r="Z79" s="92" t="s">
        <v>73</v>
      </c>
      <c r="AB79" s="246" t="s">
        <v>349</v>
      </c>
      <c r="AD79" s="92" t="s">
        <v>73</v>
      </c>
      <c r="AF79" s="246" t="s">
        <v>349</v>
      </c>
      <c r="AH79" s="92" t="s">
        <v>73</v>
      </c>
      <c r="AJ79" s="246" t="s">
        <v>349</v>
      </c>
      <c r="AL79" s="92" t="s">
        <v>497</v>
      </c>
      <c r="AN79" s="92" t="s">
        <v>71</v>
      </c>
      <c r="AR79" s="234" t="s">
        <v>356</v>
      </c>
      <c r="AT79" s="234" t="s">
        <v>498</v>
      </c>
      <c r="AV79" s="234" t="s">
        <v>499</v>
      </c>
    </row>
    <row r="80" spans="1:48" ht="8.4499999999999993" customHeight="1" x14ac:dyDescent="0.25"/>
    <row r="81" spans="1:48" ht="8.85" customHeight="1" x14ac:dyDescent="0.25">
      <c r="B81" s="83" t="s">
        <v>279</v>
      </c>
    </row>
    <row r="82" spans="1:48" ht="11.25" x14ac:dyDescent="0.25">
      <c r="A82" s="83">
        <v>1</v>
      </c>
      <c r="B82" s="95"/>
      <c r="C82" s="83" t="s">
        <v>123</v>
      </c>
      <c r="D82" s="95"/>
      <c r="E82" s="40">
        <v>5781412</v>
      </c>
      <c r="F82" s="95"/>
      <c r="G82" s="38">
        <f>(E82/$AP82)</f>
        <v>173.02882111752911</v>
      </c>
      <c r="H82" s="95"/>
      <c r="I82" s="39">
        <f>IF(G$195&gt;0,G82/G$195*100,0)</f>
        <v>92.538731429219595</v>
      </c>
      <c r="J82" s="95"/>
      <c r="K82" s="40">
        <v>539602</v>
      </c>
      <c r="L82" s="95"/>
      <c r="M82" s="39">
        <f>(K82/$AP82)</f>
        <v>16.149462783946369</v>
      </c>
      <c r="N82" s="95"/>
      <c r="O82" s="39">
        <f>IF(M$195&gt;0,M82/M$195*100,0)</f>
        <v>311.57055793409205</v>
      </c>
      <c r="P82" s="95"/>
      <c r="Q82" s="40">
        <v>82890</v>
      </c>
      <c r="R82" s="95"/>
      <c r="S82" s="38">
        <f>(Q82/$AP82)</f>
        <v>2.480770957411786</v>
      </c>
      <c r="T82" s="95"/>
      <c r="U82" s="39">
        <f>IF(S$195&gt;0,S82/S$195*100,0)</f>
        <v>153.0672923592754</v>
      </c>
      <c r="V82" s="95"/>
      <c r="W82" s="40">
        <f t="shared" ref="W82:W131" si="4">(E82+K82+Q82)</f>
        <v>6403904</v>
      </c>
      <c r="X82" s="95"/>
      <c r="Y82" s="95"/>
      <c r="Z82" s="40">
        <v>0</v>
      </c>
      <c r="AA82" s="95"/>
      <c r="AB82" s="39">
        <f t="shared" ref="AB82:AB131" si="5">IF($W82&gt;0,Z82/$W82*100,0)</f>
        <v>0</v>
      </c>
      <c r="AC82" s="95"/>
      <c r="AD82" s="40">
        <v>530272</v>
      </c>
      <c r="AE82" s="95"/>
      <c r="AF82" s="39">
        <f t="shared" ref="AF82:AF131" si="6">IF($W82&gt;0,AD82/$W82*100,0)</f>
        <v>8.2804489261550458</v>
      </c>
      <c r="AG82" s="95"/>
      <c r="AH82" s="40">
        <v>0</v>
      </c>
      <c r="AI82" s="95"/>
      <c r="AJ82" s="39">
        <f t="shared" ref="AJ82:AJ131" si="7">IF($W82&gt;0,AH82/$W82*100,0)</f>
        <v>0</v>
      </c>
      <c r="AK82" s="95"/>
      <c r="AL82" s="40">
        <v>1616751</v>
      </c>
      <c r="AM82" s="95"/>
      <c r="AN82" s="83">
        <v>1</v>
      </c>
      <c r="AO82" s="95"/>
      <c r="AP82" s="50">
        <v>33413</v>
      </c>
      <c r="AQ82" s="95"/>
      <c r="AR82" s="50">
        <f>IF(E82,AP82,0)</f>
        <v>33413</v>
      </c>
      <c r="AS82" s="95"/>
      <c r="AT82" s="50">
        <f>IF(K82,AP82,0)</f>
        <v>33413</v>
      </c>
      <c r="AU82" s="95"/>
      <c r="AV82" s="50">
        <f>IF(Q82,AP82,0)</f>
        <v>33413</v>
      </c>
    </row>
    <row r="83" spans="1:48" ht="11.25" x14ac:dyDescent="0.25">
      <c r="A83" s="83">
        <v>2</v>
      </c>
      <c r="B83" s="95"/>
      <c r="C83" s="83" t="s">
        <v>124</v>
      </c>
      <c r="D83" s="95"/>
      <c r="E83" s="42">
        <v>30602717</v>
      </c>
      <c r="F83" s="95"/>
      <c r="G83" s="39">
        <f>(E83/$AP83)</f>
        <v>272.27827750344767</v>
      </c>
      <c r="H83" s="95"/>
      <c r="I83" s="39">
        <f>IF(G$195&gt;0,G83/G$195*100,0)</f>
        <v>145.61901441140603</v>
      </c>
      <c r="J83" s="95"/>
      <c r="K83" s="42">
        <v>143259</v>
      </c>
      <c r="L83" s="95"/>
      <c r="M83" s="39">
        <f>(K83/$AP83)</f>
        <v>1.2746029627652475</v>
      </c>
      <c r="N83" s="95"/>
      <c r="O83" s="39">
        <f>IF(M$195&gt;0,M83/M$195*100,0)</f>
        <v>24.59083386030569</v>
      </c>
      <c r="P83" s="95"/>
      <c r="Q83" s="42">
        <v>360697</v>
      </c>
      <c r="R83" s="95"/>
      <c r="S83" s="39">
        <f>(Q83/$AP83)</f>
        <v>3.2091908003025047</v>
      </c>
      <c r="T83" s="95"/>
      <c r="U83" s="39">
        <f>IF(S$195&gt;0,S83/S$195*100,0)</f>
        <v>198.01189021460394</v>
      </c>
      <c r="V83" s="95"/>
      <c r="W83" s="42">
        <f t="shared" si="4"/>
        <v>31106673</v>
      </c>
      <c r="X83" s="95"/>
      <c r="Y83" s="95"/>
      <c r="Z83" s="42">
        <v>5614</v>
      </c>
      <c r="AA83" s="95"/>
      <c r="AB83" s="39">
        <f t="shared" si="5"/>
        <v>1.8047574550965319E-2</v>
      </c>
      <c r="AC83" s="95"/>
      <c r="AD83" s="42">
        <v>259859</v>
      </c>
      <c r="AE83" s="95"/>
      <c r="AF83" s="39">
        <f t="shared" si="6"/>
        <v>0.83538024140350842</v>
      </c>
      <c r="AG83" s="95"/>
      <c r="AH83" s="42">
        <v>4220893</v>
      </c>
      <c r="AI83" s="95"/>
      <c r="AJ83" s="39">
        <f t="shared" si="7"/>
        <v>13.569091750827869</v>
      </c>
      <c r="AK83" s="95"/>
      <c r="AL83" s="42">
        <v>31017</v>
      </c>
      <c r="AM83" s="95"/>
      <c r="AN83" s="83">
        <v>2</v>
      </c>
      <c r="AO83" s="95"/>
      <c r="AP83" s="50">
        <v>112395</v>
      </c>
      <c r="AQ83" s="95"/>
      <c r="AR83" s="50">
        <f>IF(E83,AP83,0)</f>
        <v>112395</v>
      </c>
      <c r="AS83" s="95"/>
      <c r="AT83" s="50">
        <f>IF(K83,AP83,0)</f>
        <v>112395</v>
      </c>
      <c r="AU83" s="95"/>
      <c r="AV83" s="50">
        <f>IF(Q83,AP83,0)</f>
        <v>112395</v>
      </c>
    </row>
    <row r="84" spans="1:48" ht="11.25" x14ac:dyDescent="0.25">
      <c r="A84" s="83">
        <v>3</v>
      </c>
      <c r="B84" s="95"/>
      <c r="C84" s="83" t="s">
        <v>125</v>
      </c>
      <c r="D84" s="95"/>
      <c r="E84" s="42">
        <v>1910557</v>
      </c>
      <c r="F84" s="95"/>
      <c r="G84" s="39">
        <f>(E84/$AP84)</f>
        <v>125.50463115023319</v>
      </c>
      <c r="H84" s="95"/>
      <c r="I84" s="39">
        <f>IF(G$195&gt;0,G84/G$195*100,0)</f>
        <v>67.12199320392935</v>
      </c>
      <c r="J84" s="95"/>
      <c r="K84" s="42">
        <v>2500</v>
      </c>
      <c r="L84" s="95"/>
      <c r="M84" s="39">
        <f>(K84/$AP84)</f>
        <v>0.1642251855744597</v>
      </c>
      <c r="N84" s="95"/>
      <c r="O84" s="39">
        <f>IF(M$195&gt;0,M84/M$195*100,0)</f>
        <v>3.1683860559825132</v>
      </c>
      <c r="P84" s="95"/>
      <c r="Q84" s="42">
        <v>32675</v>
      </c>
      <c r="R84" s="95"/>
      <c r="S84" s="39">
        <f>(Q84/$AP84)</f>
        <v>2.1464231754581884</v>
      </c>
      <c r="T84" s="95"/>
      <c r="U84" s="39">
        <f>IF(S$195&gt;0,S84/S$195*100,0)</f>
        <v>132.43753226914566</v>
      </c>
      <c r="V84" s="95"/>
      <c r="W84" s="42">
        <f t="shared" si="4"/>
        <v>1945732</v>
      </c>
      <c r="X84" s="95"/>
      <c r="Y84" s="95"/>
      <c r="Z84" s="42">
        <v>0</v>
      </c>
      <c r="AA84" s="95"/>
      <c r="AB84" s="39">
        <f t="shared" si="5"/>
        <v>0</v>
      </c>
      <c r="AC84" s="95"/>
      <c r="AD84" s="42">
        <v>686455</v>
      </c>
      <c r="AE84" s="95"/>
      <c r="AF84" s="39">
        <f t="shared" si="6"/>
        <v>35.280038566462387</v>
      </c>
      <c r="AG84" s="95"/>
      <c r="AH84" s="42">
        <v>49241</v>
      </c>
      <c r="AI84" s="95"/>
      <c r="AJ84" s="39">
        <f t="shared" si="7"/>
        <v>2.5307185162190891</v>
      </c>
      <c r="AK84" s="95"/>
      <c r="AL84" s="42">
        <v>0</v>
      </c>
      <c r="AM84" s="95"/>
      <c r="AN84" s="83">
        <v>3</v>
      </c>
      <c r="AO84" s="95"/>
      <c r="AP84" s="50">
        <v>15223</v>
      </c>
      <c r="AQ84" s="95"/>
      <c r="AR84" s="50">
        <f>IF(E84,AP84,0)</f>
        <v>15223</v>
      </c>
      <c r="AS84" s="95"/>
      <c r="AT84" s="50">
        <f>IF(K84,AP84,0)</f>
        <v>15223</v>
      </c>
      <c r="AU84" s="95"/>
      <c r="AV84" s="50">
        <f>IF(Q84,AP84,0)</f>
        <v>15223</v>
      </c>
    </row>
    <row r="85" spans="1:48" ht="11.25" x14ac:dyDescent="0.25">
      <c r="A85" s="83">
        <v>4</v>
      </c>
      <c r="B85" s="95"/>
      <c r="C85" s="83" t="s">
        <v>126</v>
      </c>
      <c r="D85" s="95"/>
      <c r="E85" s="42">
        <v>202070</v>
      </c>
      <c r="F85" s="95"/>
      <c r="G85" s="39">
        <f>(E85/$AP85)</f>
        <v>15.233320768940821</v>
      </c>
      <c r="H85" s="95"/>
      <c r="I85" s="39">
        <f>IF(G$195&gt;0,G85/G$195*100,0)</f>
        <v>8.1470368364508108</v>
      </c>
      <c r="J85" s="95"/>
      <c r="K85" s="42">
        <v>177444</v>
      </c>
      <c r="L85" s="95"/>
      <c r="M85" s="39">
        <f>(K85/$AP85)</f>
        <v>13.376856388993593</v>
      </c>
      <c r="N85" s="95"/>
      <c r="O85" s="39">
        <f>IF(M$195&gt;0,M85/M$195*100,0)</f>
        <v>258.07883917142186</v>
      </c>
      <c r="P85" s="95"/>
      <c r="Q85" s="42">
        <v>48150</v>
      </c>
      <c r="R85" s="95"/>
      <c r="S85" s="39">
        <f>(Q85/$AP85)</f>
        <v>3.6298529966076138</v>
      </c>
      <c r="T85" s="95"/>
      <c r="U85" s="39">
        <f>IF(S$195&gt;0,S85/S$195*100,0)</f>
        <v>223.96737925076528</v>
      </c>
      <c r="V85" s="95"/>
      <c r="W85" s="42">
        <f t="shared" si="4"/>
        <v>427664</v>
      </c>
      <c r="X85" s="95"/>
      <c r="Y85" s="95"/>
      <c r="Z85" s="42">
        <v>7981</v>
      </c>
      <c r="AA85" s="95"/>
      <c r="AB85" s="39">
        <f t="shared" si="5"/>
        <v>1.8661846683377603</v>
      </c>
      <c r="AC85" s="95"/>
      <c r="AD85" s="42">
        <v>0</v>
      </c>
      <c r="AE85" s="95"/>
      <c r="AF85" s="39">
        <f t="shared" si="6"/>
        <v>0</v>
      </c>
      <c r="AG85" s="95"/>
      <c r="AH85" s="42">
        <v>0</v>
      </c>
      <c r="AI85" s="95"/>
      <c r="AJ85" s="39">
        <f t="shared" si="7"/>
        <v>0</v>
      </c>
      <c r="AK85" s="95"/>
      <c r="AL85" s="42">
        <v>0</v>
      </c>
      <c r="AM85" s="95"/>
      <c r="AN85" s="83">
        <v>4</v>
      </c>
      <c r="AO85" s="95"/>
      <c r="AP85" s="50">
        <v>13265</v>
      </c>
      <c r="AQ85" s="95"/>
      <c r="AR85" s="50">
        <f>IF(E85,AP85,0)</f>
        <v>13265</v>
      </c>
      <c r="AS85" s="95"/>
      <c r="AT85" s="50">
        <f>IF(K85,AP85,0)</f>
        <v>13265</v>
      </c>
      <c r="AU85" s="95"/>
      <c r="AV85" s="50">
        <f>IF(Q85,AP85,0)</f>
        <v>13265</v>
      </c>
    </row>
    <row r="86" spans="1:48" ht="11.25" x14ac:dyDescent="0.25">
      <c r="A86" s="83">
        <v>5</v>
      </c>
      <c r="B86" s="95"/>
      <c r="C86" s="83" t="s">
        <v>127</v>
      </c>
      <c r="D86" s="95"/>
      <c r="E86" s="42">
        <v>0</v>
      </c>
      <c r="F86" s="95"/>
      <c r="G86" s="39">
        <v>0</v>
      </c>
      <c r="H86" s="95"/>
      <c r="I86" s="39">
        <f>IF(G$195&gt;0,G86/G$195*100,0)</f>
        <v>0</v>
      </c>
      <c r="J86" s="95"/>
      <c r="K86" s="42">
        <v>0</v>
      </c>
      <c r="L86" s="95"/>
      <c r="M86" s="39">
        <v>0</v>
      </c>
      <c r="N86" s="95"/>
      <c r="O86" s="39">
        <f>IF(M$195&gt;0,M86/M$195*100,0)</f>
        <v>0</v>
      </c>
      <c r="P86" s="95"/>
      <c r="Q86" s="42">
        <v>0</v>
      </c>
      <c r="R86" s="95"/>
      <c r="S86" s="39">
        <v>0</v>
      </c>
      <c r="T86" s="95"/>
      <c r="U86" s="39">
        <f>IF(S$195&gt;0,S86/S$195*100,0)</f>
        <v>0</v>
      </c>
      <c r="V86" s="95"/>
      <c r="W86" s="42">
        <f t="shared" si="4"/>
        <v>0</v>
      </c>
      <c r="X86" s="95"/>
      <c r="Y86" s="95"/>
      <c r="Z86" s="42">
        <v>0</v>
      </c>
      <c r="AA86" s="95"/>
      <c r="AB86" s="39">
        <f t="shared" si="5"/>
        <v>0</v>
      </c>
      <c r="AC86" s="95"/>
      <c r="AD86" s="42">
        <v>0</v>
      </c>
      <c r="AE86" s="95"/>
      <c r="AF86" s="39">
        <f t="shared" si="6"/>
        <v>0</v>
      </c>
      <c r="AG86" s="95"/>
      <c r="AH86" s="42">
        <v>0</v>
      </c>
      <c r="AI86" s="95"/>
      <c r="AJ86" s="39">
        <f t="shared" si="7"/>
        <v>0</v>
      </c>
      <c r="AK86" s="95"/>
      <c r="AL86" s="42">
        <v>0</v>
      </c>
      <c r="AM86" s="95"/>
      <c r="AN86" s="83">
        <v>5</v>
      </c>
      <c r="AO86" s="95"/>
      <c r="AP86" s="50">
        <v>0</v>
      </c>
      <c r="AQ86" s="95"/>
      <c r="AR86" s="50">
        <f>IF(E86,AP86,0)</f>
        <v>0</v>
      </c>
      <c r="AS86" s="95"/>
      <c r="AT86" s="50">
        <f>IF(K86,AP86,0)</f>
        <v>0</v>
      </c>
      <c r="AU86" s="95"/>
      <c r="AV86" s="50">
        <f>IF(Q86,AP86,0)</f>
        <v>0</v>
      </c>
    </row>
    <row r="87" spans="1:48" ht="11.25" x14ac:dyDescent="0.25">
      <c r="A87" s="83">
        <v>6</v>
      </c>
      <c r="B87" s="95"/>
      <c r="C87" s="83" t="s">
        <v>128</v>
      </c>
      <c r="D87" s="95"/>
      <c r="E87" s="42">
        <v>998563</v>
      </c>
      <c r="F87" s="95"/>
      <c r="G87" s="39">
        <f>(E87/$AP87)</f>
        <v>61.949438550778581</v>
      </c>
      <c r="H87" s="95"/>
      <c r="I87" s="39">
        <f>IF(G$195&gt;0,G87/G$195*100,0)</f>
        <v>33.131604429920458</v>
      </c>
      <c r="J87" s="95"/>
      <c r="K87" s="42">
        <v>10000</v>
      </c>
      <c r="L87" s="95"/>
      <c r="M87" s="39">
        <f>(K87/$AP87)</f>
        <v>0.62038588001737083</v>
      </c>
      <c r="N87" s="95"/>
      <c r="O87" s="39">
        <f>IF(M$195&gt;0,M87/M$195*100,0)</f>
        <v>11.969065309317402</v>
      </c>
      <c r="P87" s="95"/>
      <c r="Q87" s="42">
        <v>59552</v>
      </c>
      <c r="R87" s="95"/>
      <c r="S87" s="39">
        <f>(Q87/$AP87)</f>
        <v>3.6945219926794466</v>
      </c>
      <c r="T87" s="95"/>
      <c r="U87" s="39">
        <f>IF(S$195&gt;0,S87/S$195*100,0)</f>
        <v>227.9575533934985</v>
      </c>
      <c r="V87" s="95"/>
      <c r="W87" s="42">
        <f t="shared" si="4"/>
        <v>1068115</v>
      </c>
      <c r="X87" s="95"/>
      <c r="Y87" s="95"/>
      <c r="Z87" s="42">
        <v>0</v>
      </c>
      <c r="AA87" s="95"/>
      <c r="AB87" s="39">
        <f t="shared" si="5"/>
        <v>0</v>
      </c>
      <c r="AC87" s="95"/>
      <c r="AD87" s="42">
        <v>0</v>
      </c>
      <c r="AE87" s="95"/>
      <c r="AF87" s="39">
        <f t="shared" si="6"/>
        <v>0</v>
      </c>
      <c r="AG87" s="95"/>
      <c r="AH87" s="42">
        <v>0</v>
      </c>
      <c r="AI87" s="95"/>
      <c r="AJ87" s="39">
        <f t="shared" si="7"/>
        <v>0</v>
      </c>
      <c r="AK87" s="95"/>
      <c r="AL87" s="42">
        <v>11260</v>
      </c>
      <c r="AM87" s="95"/>
      <c r="AN87" s="83">
        <v>6</v>
      </c>
      <c r="AO87" s="95"/>
      <c r="AP87" s="50">
        <v>16119</v>
      </c>
      <c r="AQ87" s="95"/>
      <c r="AR87" s="50">
        <f>IF(E87,AP87,0)</f>
        <v>16119</v>
      </c>
      <c r="AS87" s="95"/>
      <c r="AT87" s="50">
        <f>IF(K87,AP87,0)</f>
        <v>16119</v>
      </c>
      <c r="AU87" s="95"/>
      <c r="AV87" s="50">
        <f>IF(Q87,AP87,0)</f>
        <v>16119</v>
      </c>
    </row>
    <row r="88" spans="1:48" ht="11.25" x14ac:dyDescent="0.25">
      <c r="A88" s="83">
        <v>7</v>
      </c>
      <c r="B88" s="95"/>
      <c r="C88" s="83" t="s">
        <v>129</v>
      </c>
      <c r="D88" s="95"/>
      <c r="E88" s="42">
        <v>209373586</v>
      </c>
      <c r="F88" s="95"/>
      <c r="G88" s="39">
        <f>(E88/$AP88)</f>
        <v>877.35062834443079</v>
      </c>
      <c r="H88" s="95"/>
      <c r="I88" s="39">
        <f>IF(G$195&gt;0,G88/G$195*100,0)</f>
        <v>469.22191136281918</v>
      </c>
      <c r="J88" s="95"/>
      <c r="K88" s="42">
        <v>0</v>
      </c>
      <c r="L88" s="95"/>
      <c r="M88" s="39">
        <f>(K88/$AP88)</f>
        <v>0</v>
      </c>
      <c r="N88" s="95"/>
      <c r="O88" s="39">
        <f>IF(M$195&gt;0,M88/M$195*100,0)</f>
        <v>0</v>
      </c>
      <c r="P88" s="95"/>
      <c r="Q88" s="42">
        <v>0</v>
      </c>
      <c r="R88" s="95"/>
      <c r="S88" s="39">
        <f>(Q88/$AP88)</f>
        <v>0</v>
      </c>
      <c r="T88" s="95"/>
      <c r="U88" s="39">
        <f>IF(S$195&gt;0,S88/S$195*100,0)</f>
        <v>0</v>
      </c>
      <c r="V88" s="95"/>
      <c r="W88" s="42">
        <f t="shared" si="4"/>
        <v>209373586</v>
      </c>
      <c r="X88" s="95"/>
      <c r="Y88" s="95"/>
      <c r="Z88" s="42">
        <v>4500</v>
      </c>
      <c r="AA88" s="95"/>
      <c r="AB88" s="39">
        <f t="shared" si="5"/>
        <v>2.149268246282031E-3</v>
      </c>
      <c r="AC88" s="95"/>
      <c r="AD88" s="42">
        <v>3926847</v>
      </c>
      <c r="AE88" s="95"/>
      <c r="AF88" s="39">
        <f t="shared" si="6"/>
        <v>1.8755216811350788</v>
      </c>
      <c r="AG88" s="95"/>
      <c r="AH88" s="42">
        <v>24476410</v>
      </c>
      <c r="AI88" s="95"/>
      <c r="AJ88" s="39">
        <f t="shared" si="7"/>
        <v>11.690304621328881</v>
      </c>
      <c r="AK88" s="95"/>
      <c r="AL88" s="42">
        <v>47407616</v>
      </c>
      <c r="AM88" s="95"/>
      <c r="AN88" s="83">
        <v>7</v>
      </c>
      <c r="AO88" s="95"/>
      <c r="AP88" s="50">
        <v>238643</v>
      </c>
      <c r="AQ88" s="95"/>
      <c r="AR88" s="50">
        <f>IF(E88,AP88,0)</f>
        <v>238643</v>
      </c>
      <c r="AS88" s="95"/>
      <c r="AT88" s="50">
        <f>IF(K88,AP88,0)</f>
        <v>0</v>
      </c>
      <c r="AU88" s="95"/>
      <c r="AV88" s="50">
        <f>IF(Q88,AP88,0)</f>
        <v>0</v>
      </c>
    </row>
    <row r="89" spans="1:48" ht="11.25" x14ac:dyDescent="0.25">
      <c r="A89" s="83">
        <v>8</v>
      </c>
      <c r="B89" s="95"/>
      <c r="C89" s="83" t="s">
        <v>130</v>
      </c>
      <c r="D89" s="95"/>
      <c r="E89" s="42">
        <v>3269780</v>
      </c>
      <c r="F89" s="95"/>
      <c r="G89" s="39">
        <f>(E89/$AP89)</f>
        <v>42.197788016054304</v>
      </c>
      <c r="H89" s="95"/>
      <c r="I89" s="39">
        <f>IF(G$195&gt;0,G89/G$195*100,0)</f>
        <v>22.568088639246888</v>
      </c>
      <c r="J89" s="95"/>
      <c r="K89" s="42">
        <v>100819</v>
      </c>
      <c r="L89" s="95"/>
      <c r="M89" s="39">
        <f>(K89/$AP89)</f>
        <v>1.3011085730509633</v>
      </c>
      <c r="N89" s="95"/>
      <c r="O89" s="39">
        <f>IF(M$195&gt;0,M89/M$195*100,0)</f>
        <v>25.102204913051384</v>
      </c>
      <c r="P89" s="95"/>
      <c r="Q89" s="42">
        <v>123833</v>
      </c>
      <c r="R89" s="95"/>
      <c r="S89" s="39">
        <f>(Q89/$AP89)</f>
        <v>1.5981132318969633</v>
      </c>
      <c r="T89" s="95"/>
      <c r="U89" s="39">
        <f>IF(S$195&gt;0,S89/S$195*100,0)</f>
        <v>98.605985594579977</v>
      </c>
      <c r="V89" s="95"/>
      <c r="W89" s="42">
        <f t="shared" si="4"/>
        <v>3494432</v>
      </c>
      <c r="X89" s="95"/>
      <c r="Y89" s="95"/>
      <c r="Z89" s="42">
        <v>1602739</v>
      </c>
      <c r="AA89" s="95"/>
      <c r="AB89" s="39">
        <f t="shared" si="5"/>
        <v>45.865508328678303</v>
      </c>
      <c r="AC89" s="95"/>
      <c r="AD89" s="42">
        <v>235176</v>
      </c>
      <c r="AE89" s="95"/>
      <c r="AF89" s="39">
        <f t="shared" si="6"/>
        <v>6.7300207873554267</v>
      </c>
      <c r="AG89" s="95"/>
      <c r="AH89" s="42">
        <v>0</v>
      </c>
      <c r="AI89" s="95"/>
      <c r="AJ89" s="39">
        <f t="shared" si="7"/>
        <v>0</v>
      </c>
      <c r="AK89" s="95"/>
      <c r="AL89" s="42">
        <v>0</v>
      </c>
      <c r="AM89" s="95"/>
      <c r="AN89" s="83">
        <v>8</v>
      </c>
      <c r="AO89" s="95"/>
      <c r="AP89" s="50">
        <v>77487</v>
      </c>
      <c r="AQ89" s="95"/>
      <c r="AR89" s="50">
        <f>IF(E89,AP89,0)</f>
        <v>77487</v>
      </c>
      <c r="AS89" s="95"/>
      <c r="AT89" s="50">
        <f>IF(K89,AP89,0)</f>
        <v>77487</v>
      </c>
      <c r="AU89" s="95"/>
      <c r="AV89" s="50">
        <f>IF(Q89,AP89,0)</f>
        <v>77487</v>
      </c>
    </row>
    <row r="90" spans="1:48" ht="11.25" x14ac:dyDescent="0.25">
      <c r="A90" s="83">
        <v>9</v>
      </c>
      <c r="B90" s="95"/>
      <c r="C90" s="83" t="s">
        <v>131</v>
      </c>
      <c r="D90" s="95"/>
      <c r="E90" s="42">
        <v>312662</v>
      </c>
      <c r="F90" s="95"/>
      <c r="G90" s="39">
        <f>(E90/$AP90)</f>
        <v>74.284153005464475</v>
      </c>
      <c r="H90" s="95"/>
      <c r="I90" s="39">
        <f>IF(G$195&gt;0,G90/G$195*100,0)</f>
        <v>39.72841772845743</v>
      </c>
      <c r="J90" s="95"/>
      <c r="K90" s="42">
        <v>153572</v>
      </c>
      <c r="L90" s="95"/>
      <c r="M90" s="39">
        <f>(K90/$AP90)</f>
        <v>36.48657638393918</v>
      </c>
      <c r="N90" s="95"/>
      <c r="O90" s="39">
        <f>IF(M$195&gt;0,M90/M$195*100,0)</f>
        <v>703.93319661069359</v>
      </c>
      <c r="P90" s="95"/>
      <c r="Q90" s="42">
        <v>55333</v>
      </c>
      <c r="R90" s="95"/>
      <c r="S90" s="39">
        <f>(Q90/$AP90)</f>
        <v>13.146353052981706</v>
      </c>
      <c r="T90" s="95"/>
      <c r="U90" s="39">
        <f>IF(S$195&gt;0,S90/S$195*100,0)</f>
        <v>811.14971948818391</v>
      </c>
      <c r="V90" s="95"/>
      <c r="W90" s="42">
        <f t="shared" si="4"/>
        <v>521567</v>
      </c>
      <c r="X90" s="95"/>
      <c r="Y90" s="95"/>
      <c r="Z90" s="42">
        <v>133601</v>
      </c>
      <c r="AA90" s="95"/>
      <c r="AB90" s="39">
        <f t="shared" si="5"/>
        <v>25.615309250776985</v>
      </c>
      <c r="AC90" s="95"/>
      <c r="AD90" s="42">
        <v>0</v>
      </c>
      <c r="AE90" s="95"/>
      <c r="AF90" s="39">
        <f t="shared" si="6"/>
        <v>0</v>
      </c>
      <c r="AG90" s="95"/>
      <c r="AH90" s="42">
        <v>0</v>
      </c>
      <c r="AI90" s="95"/>
      <c r="AJ90" s="39">
        <f t="shared" si="7"/>
        <v>0</v>
      </c>
      <c r="AK90" s="95"/>
      <c r="AL90" s="42">
        <v>600</v>
      </c>
      <c r="AM90" s="95"/>
      <c r="AN90" s="83">
        <v>9</v>
      </c>
      <c r="AO90" s="95"/>
      <c r="AP90" s="50">
        <v>4209</v>
      </c>
      <c r="AQ90" s="95"/>
      <c r="AR90" s="50">
        <f>IF(E90,AP90,0)</f>
        <v>4209</v>
      </c>
      <c r="AS90" s="95"/>
      <c r="AT90" s="50">
        <f>IF(K90,AP90,0)</f>
        <v>4209</v>
      </c>
      <c r="AU90" s="95"/>
      <c r="AV90" s="50">
        <f>IF(Q90,AP90,0)</f>
        <v>4209</v>
      </c>
    </row>
    <row r="91" spans="1:48" ht="11.25" x14ac:dyDescent="0.25">
      <c r="A91" s="83">
        <v>10</v>
      </c>
      <c r="B91" s="95"/>
      <c r="C91" s="83" t="s">
        <v>132</v>
      </c>
      <c r="D91" s="95"/>
      <c r="E91" s="42">
        <v>0</v>
      </c>
      <c r="F91" s="95"/>
      <c r="G91" s="39">
        <v>0</v>
      </c>
      <c r="H91" s="95"/>
      <c r="I91" s="39">
        <f>IF(G$195&gt;0,G91/G$195*100,0)</f>
        <v>0</v>
      </c>
      <c r="J91" s="95"/>
      <c r="K91" s="42">
        <v>0</v>
      </c>
      <c r="L91" s="95"/>
      <c r="M91" s="39">
        <v>0</v>
      </c>
      <c r="N91" s="95"/>
      <c r="O91" s="39">
        <f>IF(M$195&gt;0,M91/M$195*100,0)</f>
        <v>0</v>
      </c>
      <c r="P91" s="95"/>
      <c r="Q91" s="42">
        <v>0</v>
      </c>
      <c r="R91" s="95"/>
      <c r="S91" s="39">
        <v>0</v>
      </c>
      <c r="T91" s="95"/>
      <c r="U91" s="39">
        <f>IF(S$195&gt;0,S91/S$195*100,0)</f>
        <v>0</v>
      </c>
      <c r="V91" s="95"/>
      <c r="W91" s="42">
        <f t="shared" si="4"/>
        <v>0</v>
      </c>
      <c r="X91" s="95"/>
      <c r="Y91" s="95"/>
      <c r="Z91" s="42">
        <v>0</v>
      </c>
      <c r="AA91" s="95"/>
      <c r="AB91" s="39">
        <f t="shared" si="5"/>
        <v>0</v>
      </c>
      <c r="AC91" s="95"/>
      <c r="AD91" s="42">
        <v>0</v>
      </c>
      <c r="AE91" s="95"/>
      <c r="AF91" s="39">
        <f t="shared" si="6"/>
        <v>0</v>
      </c>
      <c r="AG91" s="95"/>
      <c r="AH91" s="42">
        <v>0</v>
      </c>
      <c r="AI91" s="95"/>
      <c r="AJ91" s="39">
        <f t="shared" si="7"/>
        <v>0</v>
      </c>
      <c r="AK91" s="95"/>
      <c r="AL91" s="42">
        <v>0</v>
      </c>
      <c r="AM91" s="95"/>
      <c r="AN91" s="83">
        <v>10</v>
      </c>
      <c r="AO91" s="95"/>
      <c r="AP91" s="50">
        <v>0</v>
      </c>
      <c r="AQ91" s="95"/>
      <c r="AR91" s="50">
        <f>IF(E91,AP91,0)</f>
        <v>0</v>
      </c>
      <c r="AS91" s="95"/>
      <c r="AT91" s="50">
        <f>IF(K91,AP91,0)</f>
        <v>0</v>
      </c>
      <c r="AU91" s="95"/>
      <c r="AV91" s="50">
        <f>IF(Q91,AP91,0)</f>
        <v>0</v>
      </c>
    </row>
    <row r="92" spans="1:48" ht="11.25" x14ac:dyDescent="0.25">
      <c r="A92" s="83">
        <v>11</v>
      </c>
      <c r="B92" s="95"/>
      <c r="C92" s="83" t="s">
        <v>133</v>
      </c>
      <c r="D92" s="95"/>
      <c r="E92" s="42">
        <v>686083</v>
      </c>
      <c r="F92" s="95"/>
      <c r="G92" s="39">
        <f>(E92/$AP92)</f>
        <v>109.42312599681021</v>
      </c>
      <c r="H92" s="95"/>
      <c r="I92" s="39">
        <f>IF(G$195&gt;0,G92/G$195*100,0)</f>
        <v>58.521333055182282</v>
      </c>
      <c r="J92" s="95"/>
      <c r="K92" s="42">
        <v>176080</v>
      </c>
      <c r="L92" s="95"/>
      <c r="M92" s="39">
        <f>(K92/$AP92)</f>
        <v>28.082934609250398</v>
      </c>
      <c r="N92" s="95"/>
      <c r="O92" s="39">
        <f>IF(M$195&gt;0,M92/M$195*100,0)</f>
        <v>541.80227055779608</v>
      </c>
      <c r="P92" s="95"/>
      <c r="Q92" s="42">
        <v>80842</v>
      </c>
      <c r="R92" s="95"/>
      <c r="S92" s="39">
        <f>(Q92/$AP92)</f>
        <v>12.893460925039873</v>
      </c>
      <c r="T92" s="95"/>
      <c r="U92" s="39">
        <f>IF(S$195&gt;0,S92/S$195*100,0)</f>
        <v>795.54589553685139</v>
      </c>
      <c r="V92" s="95"/>
      <c r="W92" s="42">
        <f t="shared" si="4"/>
        <v>943005</v>
      </c>
      <c r="X92" s="95"/>
      <c r="Y92" s="95"/>
      <c r="Z92" s="42">
        <v>0</v>
      </c>
      <c r="AA92" s="95"/>
      <c r="AB92" s="39">
        <f t="shared" si="5"/>
        <v>0</v>
      </c>
      <c r="AC92" s="95"/>
      <c r="AD92" s="42">
        <v>0</v>
      </c>
      <c r="AE92" s="95"/>
      <c r="AF92" s="39">
        <f t="shared" si="6"/>
        <v>0</v>
      </c>
      <c r="AG92" s="95"/>
      <c r="AH92" s="42">
        <v>0</v>
      </c>
      <c r="AI92" s="95"/>
      <c r="AJ92" s="39">
        <f t="shared" si="7"/>
        <v>0</v>
      </c>
      <c r="AK92" s="95"/>
      <c r="AL92" s="42">
        <v>0</v>
      </c>
      <c r="AM92" s="95"/>
      <c r="AN92" s="83">
        <v>11</v>
      </c>
      <c r="AO92" s="95"/>
      <c r="AP92" s="50">
        <v>6270</v>
      </c>
      <c r="AQ92" s="95"/>
      <c r="AR92" s="50">
        <f>IF(E92,AP92,0)</f>
        <v>6270</v>
      </c>
      <c r="AS92" s="95"/>
      <c r="AT92" s="50">
        <f>IF(K92,AP92,0)</f>
        <v>6270</v>
      </c>
      <c r="AU92" s="95"/>
      <c r="AV92" s="50">
        <f>IF(Q92,AP92,0)</f>
        <v>6270</v>
      </c>
    </row>
    <row r="93" spans="1:48" ht="11.25" x14ac:dyDescent="0.25">
      <c r="A93" s="83">
        <v>12</v>
      </c>
      <c r="B93" s="95"/>
      <c r="C93" s="83" t="s">
        <v>134</v>
      </c>
      <c r="D93" s="95"/>
      <c r="E93" s="42">
        <v>1814843</v>
      </c>
      <c r="F93" s="95"/>
      <c r="G93" s="39">
        <f>(E93/$AP93)</f>
        <v>54.019615430408379</v>
      </c>
      <c r="H93" s="95"/>
      <c r="I93" s="39">
        <f>IF(G$195&gt;0,G93/G$195*100,0)</f>
        <v>28.890601299472539</v>
      </c>
      <c r="J93" s="95"/>
      <c r="K93" s="42">
        <v>20243</v>
      </c>
      <c r="L93" s="95"/>
      <c r="M93" s="39">
        <f>(K93/$AP93)</f>
        <v>0.60254196928205739</v>
      </c>
      <c r="N93" s="95"/>
      <c r="O93" s="39">
        <f>IF(M$195&gt;0,M93/M$195*100,0)</f>
        <v>11.62480387487177</v>
      </c>
      <c r="P93" s="95"/>
      <c r="Q93" s="42">
        <v>45879</v>
      </c>
      <c r="R93" s="95"/>
      <c r="S93" s="39">
        <f>(Q93/$AP93)</f>
        <v>1.365609001071556</v>
      </c>
      <c r="T93" s="95"/>
      <c r="U93" s="39">
        <f>IF(S$195&gt;0,S93/S$195*100,0)</f>
        <v>84.2601255029046</v>
      </c>
      <c r="V93" s="95"/>
      <c r="W93" s="42">
        <f t="shared" si="4"/>
        <v>1880965</v>
      </c>
      <c r="X93" s="95"/>
      <c r="Y93" s="95"/>
      <c r="Z93" s="42">
        <v>0</v>
      </c>
      <c r="AA93" s="95"/>
      <c r="AB93" s="39">
        <f t="shared" si="5"/>
        <v>0</v>
      </c>
      <c r="AC93" s="95"/>
      <c r="AD93" s="42">
        <v>0</v>
      </c>
      <c r="AE93" s="95"/>
      <c r="AF93" s="39">
        <f t="shared" si="6"/>
        <v>0</v>
      </c>
      <c r="AG93" s="95"/>
      <c r="AH93" s="42">
        <v>0</v>
      </c>
      <c r="AI93" s="95"/>
      <c r="AJ93" s="39">
        <f t="shared" si="7"/>
        <v>0</v>
      </c>
      <c r="AK93" s="95"/>
      <c r="AL93" s="42">
        <v>7820</v>
      </c>
      <c r="AM93" s="95"/>
      <c r="AN93" s="83">
        <v>12</v>
      </c>
      <c r="AO93" s="95"/>
      <c r="AP93" s="50">
        <v>33596</v>
      </c>
      <c r="AQ93" s="95"/>
      <c r="AR93" s="50">
        <f>IF(E93,AP93,0)</f>
        <v>33596</v>
      </c>
      <c r="AS93" s="95"/>
      <c r="AT93" s="50">
        <f>IF(K93,AP93,0)</f>
        <v>33596</v>
      </c>
      <c r="AU93" s="95"/>
      <c r="AV93" s="50">
        <f>IF(Q93,AP93,0)</f>
        <v>33596</v>
      </c>
    </row>
    <row r="94" spans="1:48" ht="11.25" x14ac:dyDescent="0.25">
      <c r="A94" s="83">
        <v>13</v>
      </c>
      <c r="B94" s="95"/>
      <c r="C94" s="83" t="s">
        <v>135</v>
      </c>
      <c r="D94" s="95"/>
      <c r="E94" s="42">
        <v>0</v>
      </c>
      <c r="F94" s="95"/>
      <c r="G94" s="39">
        <v>0</v>
      </c>
      <c r="H94" s="95"/>
      <c r="I94" s="39">
        <f>IF(G$195&gt;0,G94/G$195*100,0)</f>
        <v>0</v>
      </c>
      <c r="J94" s="95"/>
      <c r="K94" s="42">
        <v>0</v>
      </c>
      <c r="L94" s="95"/>
      <c r="M94" s="39">
        <v>0</v>
      </c>
      <c r="N94" s="95"/>
      <c r="O94" s="39">
        <f>IF(M$195&gt;0,M94/M$195*100,0)</f>
        <v>0</v>
      </c>
      <c r="P94" s="95"/>
      <c r="Q94" s="42">
        <v>0</v>
      </c>
      <c r="R94" s="95"/>
      <c r="S94" s="39">
        <v>0</v>
      </c>
      <c r="T94" s="95"/>
      <c r="U94" s="39">
        <f>IF(S$195&gt;0,S94/S$195*100,0)</f>
        <v>0</v>
      </c>
      <c r="V94" s="95"/>
      <c r="W94" s="42">
        <f t="shared" si="4"/>
        <v>0</v>
      </c>
      <c r="X94" s="95"/>
      <c r="Y94" s="95"/>
      <c r="Z94" s="42">
        <v>0</v>
      </c>
      <c r="AA94" s="95"/>
      <c r="AB94" s="39">
        <f t="shared" si="5"/>
        <v>0</v>
      </c>
      <c r="AC94" s="95"/>
      <c r="AD94" s="42">
        <v>0</v>
      </c>
      <c r="AE94" s="95"/>
      <c r="AF94" s="39">
        <f t="shared" si="6"/>
        <v>0</v>
      </c>
      <c r="AG94" s="95"/>
      <c r="AH94" s="42">
        <v>0</v>
      </c>
      <c r="AI94" s="95"/>
      <c r="AJ94" s="39">
        <f t="shared" si="7"/>
        <v>0</v>
      </c>
      <c r="AK94" s="95"/>
      <c r="AL94" s="42">
        <v>0</v>
      </c>
      <c r="AM94" s="95"/>
      <c r="AN94" s="83">
        <v>13</v>
      </c>
      <c r="AO94" s="95"/>
      <c r="AP94" s="50">
        <v>0</v>
      </c>
      <c r="AQ94" s="95"/>
      <c r="AR94" s="50">
        <f>IF(E94,AP94,0)</f>
        <v>0</v>
      </c>
      <c r="AS94" s="95"/>
      <c r="AT94" s="50">
        <f>IF(K94,AP94,0)</f>
        <v>0</v>
      </c>
      <c r="AU94" s="95"/>
      <c r="AV94" s="50">
        <f>IF(Q94,AP94,0)</f>
        <v>0</v>
      </c>
    </row>
    <row r="95" spans="1:48" ht="11.25" x14ac:dyDescent="0.25">
      <c r="A95" s="83">
        <v>14</v>
      </c>
      <c r="B95" s="95"/>
      <c r="C95" s="83" t="s">
        <v>136</v>
      </c>
      <c r="D95" s="95"/>
      <c r="E95" s="42">
        <v>0</v>
      </c>
      <c r="F95" s="95"/>
      <c r="G95" s="39">
        <v>0</v>
      </c>
      <c r="H95" s="95"/>
      <c r="I95" s="39">
        <f>IF(G$195&gt;0,G95/G$195*100,0)</f>
        <v>0</v>
      </c>
      <c r="J95" s="95"/>
      <c r="K95" s="42">
        <v>0</v>
      </c>
      <c r="L95" s="95"/>
      <c r="M95" s="39">
        <v>0</v>
      </c>
      <c r="N95" s="95"/>
      <c r="O95" s="39">
        <f>IF(M$195&gt;0,M95/M$195*100,0)</f>
        <v>0</v>
      </c>
      <c r="P95" s="95"/>
      <c r="Q95" s="42">
        <v>0</v>
      </c>
      <c r="R95" s="95"/>
      <c r="S95" s="39">
        <v>0</v>
      </c>
      <c r="T95" s="95"/>
      <c r="U95" s="39">
        <f>IF(S$195&gt;0,S95/S$195*100,0)</f>
        <v>0</v>
      </c>
      <c r="V95" s="95"/>
      <c r="W95" s="42">
        <f t="shared" si="4"/>
        <v>0</v>
      </c>
      <c r="X95" s="95"/>
      <c r="Y95" s="95"/>
      <c r="Z95" s="42">
        <v>0</v>
      </c>
      <c r="AA95" s="95"/>
      <c r="AB95" s="39">
        <f t="shared" si="5"/>
        <v>0</v>
      </c>
      <c r="AC95" s="95"/>
      <c r="AD95" s="42">
        <v>0</v>
      </c>
      <c r="AE95" s="95"/>
      <c r="AF95" s="39">
        <f t="shared" si="6"/>
        <v>0</v>
      </c>
      <c r="AG95" s="95"/>
      <c r="AH95" s="42">
        <v>0</v>
      </c>
      <c r="AI95" s="95"/>
      <c r="AJ95" s="39">
        <f t="shared" si="7"/>
        <v>0</v>
      </c>
      <c r="AK95" s="95"/>
      <c r="AL95" s="42">
        <v>0</v>
      </c>
      <c r="AM95" s="95"/>
      <c r="AN95" s="83">
        <v>14</v>
      </c>
      <c r="AO95" s="95"/>
      <c r="AP95" s="50">
        <v>0</v>
      </c>
      <c r="AQ95" s="95"/>
      <c r="AR95" s="50">
        <f>IF(E95,AP95,0)</f>
        <v>0</v>
      </c>
      <c r="AS95" s="95"/>
      <c r="AT95" s="50">
        <f>IF(K95,AP95,0)</f>
        <v>0</v>
      </c>
      <c r="AU95" s="95"/>
      <c r="AV95" s="50">
        <f>IF(Q95,AP95,0)</f>
        <v>0</v>
      </c>
    </row>
    <row r="96" spans="1:48" ht="11.25" x14ac:dyDescent="0.25">
      <c r="A96" s="83">
        <v>15</v>
      </c>
      <c r="B96" s="95"/>
      <c r="C96" s="83" t="s">
        <v>137</v>
      </c>
      <c r="D96" s="95"/>
      <c r="E96" s="42">
        <v>0</v>
      </c>
      <c r="F96" s="95"/>
      <c r="G96" s="39">
        <v>0</v>
      </c>
      <c r="H96" s="95"/>
      <c r="I96" s="39">
        <f>IF(G$195&gt;0,G96/G$195*100,0)</f>
        <v>0</v>
      </c>
      <c r="J96" s="95"/>
      <c r="K96" s="42">
        <v>0</v>
      </c>
      <c r="L96" s="95"/>
      <c r="M96" s="39">
        <v>0</v>
      </c>
      <c r="N96" s="95"/>
      <c r="O96" s="39">
        <f>IF(M$195&gt;0,M96/M$195*100,0)</f>
        <v>0</v>
      </c>
      <c r="P96" s="95"/>
      <c r="Q96" s="42">
        <v>0</v>
      </c>
      <c r="R96" s="95"/>
      <c r="S96" s="39">
        <v>0</v>
      </c>
      <c r="T96" s="95"/>
      <c r="U96" s="39">
        <f>IF(S$195&gt;0,S96/S$195*100,0)</f>
        <v>0</v>
      </c>
      <c r="V96" s="95"/>
      <c r="W96" s="42">
        <f t="shared" si="4"/>
        <v>0</v>
      </c>
      <c r="X96" s="95"/>
      <c r="Y96" s="95"/>
      <c r="Z96" s="42">
        <v>0</v>
      </c>
      <c r="AA96" s="95"/>
      <c r="AB96" s="39">
        <f t="shared" si="5"/>
        <v>0</v>
      </c>
      <c r="AC96" s="95"/>
      <c r="AD96" s="42">
        <v>0</v>
      </c>
      <c r="AE96" s="95"/>
      <c r="AF96" s="39">
        <f t="shared" si="6"/>
        <v>0</v>
      </c>
      <c r="AG96" s="95"/>
      <c r="AH96" s="42">
        <v>0</v>
      </c>
      <c r="AI96" s="95"/>
      <c r="AJ96" s="39">
        <f t="shared" si="7"/>
        <v>0</v>
      </c>
      <c r="AK96" s="95"/>
      <c r="AL96" s="42">
        <v>0</v>
      </c>
      <c r="AM96" s="95"/>
      <c r="AN96" s="83">
        <v>15</v>
      </c>
      <c r="AO96" s="95"/>
      <c r="AP96" s="50">
        <v>0</v>
      </c>
      <c r="AQ96" s="95"/>
      <c r="AR96" s="50">
        <f>IF(E96,AP96,0)</f>
        <v>0</v>
      </c>
      <c r="AS96" s="95"/>
      <c r="AT96" s="50">
        <f>IF(K96,AP96,0)</f>
        <v>0</v>
      </c>
      <c r="AU96" s="95"/>
      <c r="AV96" s="50">
        <f>IF(Q96,AP96,0)</f>
        <v>0</v>
      </c>
    </row>
    <row r="97" spans="1:48" ht="11.25" x14ac:dyDescent="0.25">
      <c r="A97" s="83">
        <v>16</v>
      </c>
      <c r="B97" s="95"/>
      <c r="C97" s="83" t="s">
        <v>138</v>
      </c>
      <c r="D97" s="95"/>
      <c r="E97" s="42">
        <v>1286721</v>
      </c>
      <c r="F97" s="95"/>
      <c r="G97" s="39">
        <f>(E97/$AP97)</f>
        <v>23.102574691180696</v>
      </c>
      <c r="H97" s="95"/>
      <c r="I97" s="39">
        <f>IF(G$195&gt;0,G97/G$195*100,0)</f>
        <v>12.355646538321546</v>
      </c>
      <c r="J97" s="95"/>
      <c r="K97" s="42">
        <v>134619</v>
      </c>
      <c r="L97" s="95"/>
      <c r="M97" s="39">
        <f>(K97/$AP97)</f>
        <v>2.4170317437517954</v>
      </c>
      <c r="N97" s="95"/>
      <c r="O97" s="39">
        <f>IF(M$195&gt;0,M97/M$195*100,0)</f>
        <v>46.631639641522035</v>
      </c>
      <c r="P97" s="95"/>
      <c r="Q97" s="42">
        <v>73073</v>
      </c>
      <c r="R97" s="95"/>
      <c r="S97" s="39">
        <f>(Q97/$AP97)</f>
        <v>1.311997270899167</v>
      </c>
      <c r="T97" s="95"/>
      <c r="U97" s="39">
        <f>IF(S$195&gt;0,S97/S$195*100,0)</f>
        <v>80.952201266019273</v>
      </c>
      <c r="V97" s="95"/>
      <c r="W97" s="42">
        <f t="shared" si="4"/>
        <v>1494413</v>
      </c>
      <c r="X97" s="95"/>
      <c r="Y97" s="95"/>
      <c r="Z97" s="42">
        <v>50000</v>
      </c>
      <c r="AA97" s="95"/>
      <c r="AB97" s="39">
        <f t="shared" si="5"/>
        <v>3.3457953055815226</v>
      </c>
      <c r="AC97" s="95"/>
      <c r="AD97" s="42">
        <v>0</v>
      </c>
      <c r="AE97" s="95"/>
      <c r="AF97" s="39">
        <f t="shared" si="6"/>
        <v>0</v>
      </c>
      <c r="AG97" s="95"/>
      <c r="AH97" s="42">
        <v>0</v>
      </c>
      <c r="AI97" s="95"/>
      <c r="AJ97" s="39">
        <f t="shared" si="7"/>
        <v>0</v>
      </c>
      <c r="AK97" s="95"/>
      <c r="AL97" s="42">
        <v>2085</v>
      </c>
      <c r="AM97" s="95"/>
      <c r="AN97" s="83">
        <v>16</v>
      </c>
      <c r="AO97" s="95"/>
      <c r="AP97" s="50">
        <v>55696</v>
      </c>
      <c r="AQ97" s="95"/>
      <c r="AR97" s="50">
        <f>IF(E97,AP97,0)</f>
        <v>55696</v>
      </c>
      <c r="AS97" s="95"/>
      <c r="AT97" s="50">
        <f>IF(K97,AP97,0)</f>
        <v>55696</v>
      </c>
      <c r="AU97" s="95"/>
      <c r="AV97" s="50">
        <f>IF(Q97,AP97,0)</f>
        <v>55696</v>
      </c>
    </row>
    <row r="98" spans="1:48" ht="11.25" x14ac:dyDescent="0.25">
      <c r="A98" s="83">
        <v>17</v>
      </c>
      <c r="B98" s="95"/>
      <c r="C98" s="83" t="s">
        <v>139</v>
      </c>
      <c r="D98" s="95"/>
      <c r="E98" s="42">
        <v>1360589</v>
      </c>
      <c r="F98" s="95"/>
      <c r="G98" s="39">
        <f>(E98/$AP98)</f>
        <v>44.050539061741183</v>
      </c>
      <c r="H98" s="95"/>
      <c r="I98" s="39">
        <f>IF(G$195&gt;0,G98/G$195*100,0)</f>
        <v>23.558971142604904</v>
      </c>
      <c r="J98" s="95"/>
      <c r="K98" s="42">
        <v>-427883</v>
      </c>
      <c r="L98" s="95"/>
      <c r="M98" s="39">
        <f>(K98/$AP98)</f>
        <v>-13.853174474698093</v>
      </c>
      <c r="N98" s="95"/>
      <c r="O98" s="39">
        <f>IF(M$195&gt;0,M98/M$195*100,0)</f>
        <v>-267.26841369179391</v>
      </c>
      <c r="P98" s="95"/>
      <c r="Q98" s="42">
        <v>76224</v>
      </c>
      <c r="R98" s="95"/>
      <c r="S98" s="39">
        <f>(Q98/$AP98)</f>
        <v>2.4678343639718974</v>
      </c>
      <c r="T98" s="95"/>
      <c r="U98" s="39">
        <f>IF(S$195&gt;0,S98/S$195*100,0)</f>
        <v>152.26908512281918</v>
      </c>
      <c r="V98" s="95"/>
      <c r="W98" s="42">
        <f t="shared" si="4"/>
        <v>1008930</v>
      </c>
      <c r="X98" s="95"/>
      <c r="Y98" s="95"/>
      <c r="Z98" s="42">
        <v>11378</v>
      </c>
      <c r="AA98" s="95"/>
      <c r="AB98" s="39">
        <f t="shared" si="5"/>
        <v>1.1277293766663694</v>
      </c>
      <c r="AC98" s="95"/>
      <c r="AD98" s="42">
        <v>0</v>
      </c>
      <c r="AE98" s="95"/>
      <c r="AF98" s="39">
        <f t="shared" si="6"/>
        <v>0</v>
      </c>
      <c r="AG98" s="95"/>
      <c r="AH98" s="42">
        <v>0</v>
      </c>
      <c r="AI98" s="95"/>
      <c r="AJ98" s="39">
        <f t="shared" si="7"/>
        <v>0</v>
      </c>
      <c r="AK98" s="95"/>
      <c r="AL98" s="42">
        <v>0</v>
      </c>
      <c r="AM98" s="95"/>
      <c r="AN98" s="83">
        <v>17</v>
      </c>
      <c r="AO98" s="95"/>
      <c r="AP98" s="50">
        <v>30887</v>
      </c>
      <c r="AQ98" s="95"/>
      <c r="AR98" s="50">
        <f>IF(E98,AP98,0)</f>
        <v>30887</v>
      </c>
      <c r="AS98" s="95"/>
      <c r="AT98" s="50">
        <f>IF(K98,AP98,0)</f>
        <v>30887</v>
      </c>
      <c r="AU98" s="95"/>
      <c r="AV98" s="50">
        <f>IF(Q98,AP98,0)</f>
        <v>30887</v>
      </c>
    </row>
    <row r="99" spans="1:48" ht="11.25" x14ac:dyDescent="0.25">
      <c r="A99" s="83">
        <v>18</v>
      </c>
      <c r="B99" s="95"/>
      <c r="C99" s="83" t="s">
        <v>140</v>
      </c>
      <c r="D99" s="95"/>
      <c r="E99" s="42">
        <v>1204266</v>
      </c>
      <c r="F99" s="95"/>
      <c r="G99" s="39">
        <f>(E99/$AP99)</f>
        <v>41.305642256902765</v>
      </c>
      <c r="H99" s="95"/>
      <c r="I99" s="39">
        <f>IF(G$195&gt;0,G99/G$195*100,0)</f>
        <v>22.090954042428681</v>
      </c>
      <c r="J99" s="95"/>
      <c r="K99" s="42">
        <v>3500</v>
      </c>
      <c r="L99" s="95"/>
      <c r="M99" s="39">
        <f>(K99/$AP99)</f>
        <v>0.12004801920768307</v>
      </c>
      <c r="N99" s="95"/>
      <c r="O99" s="39">
        <f>IF(M$195&gt;0,M99/M$195*100,0)</f>
        <v>2.3160787961691138</v>
      </c>
      <c r="P99" s="95"/>
      <c r="Q99" s="42">
        <v>66975</v>
      </c>
      <c r="R99" s="95"/>
      <c r="S99" s="39">
        <f>(Q99/$AP99)</f>
        <v>2.2972045961241641</v>
      </c>
      <c r="T99" s="95"/>
      <c r="U99" s="39">
        <f>IF(S$195&gt;0,S99/S$195*100,0)</f>
        <v>141.74097228664129</v>
      </c>
      <c r="V99" s="95"/>
      <c r="W99" s="42">
        <f t="shared" si="4"/>
        <v>1274741</v>
      </c>
      <c r="X99" s="95"/>
      <c r="Y99" s="95"/>
      <c r="Z99" s="42">
        <v>0</v>
      </c>
      <c r="AA99" s="95"/>
      <c r="AB99" s="39">
        <f t="shared" si="5"/>
        <v>0</v>
      </c>
      <c r="AC99" s="95"/>
      <c r="AD99" s="42">
        <v>0</v>
      </c>
      <c r="AE99" s="95"/>
      <c r="AF99" s="39">
        <f t="shared" si="6"/>
        <v>0</v>
      </c>
      <c r="AG99" s="95"/>
      <c r="AH99" s="42">
        <v>0</v>
      </c>
      <c r="AI99" s="95"/>
      <c r="AJ99" s="39">
        <f t="shared" si="7"/>
        <v>0</v>
      </c>
      <c r="AK99" s="95"/>
      <c r="AL99" s="42">
        <v>225511</v>
      </c>
      <c r="AM99" s="95"/>
      <c r="AN99" s="83">
        <v>18</v>
      </c>
      <c r="AO99" s="95"/>
      <c r="AP99" s="50">
        <v>29155</v>
      </c>
      <c r="AQ99" s="95"/>
      <c r="AR99" s="50">
        <f>IF(E99,AP99,0)</f>
        <v>29155</v>
      </c>
      <c r="AS99" s="95"/>
      <c r="AT99" s="50">
        <f>IF(K99,AP99,0)</f>
        <v>29155</v>
      </c>
      <c r="AU99" s="95"/>
      <c r="AV99" s="50">
        <f>IF(Q99,AP99,0)</f>
        <v>29155</v>
      </c>
    </row>
    <row r="100" spans="1:48" ht="11.25" x14ac:dyDescent="0.25">
      <c r="A100" s="83">
        <v>19</v>
      </c>
      <c r="B100" s="95"/>
      <c r="C100" s="83" t="s">
        <v>141</v>
      </c>
      <c r="D100" s="95"/>
      <c r="E100" s="42">
        <v>4408144</v>
      </c>
      <c r="F100" s="95"/>
      <c r="G100" s="39">
        <f>(E100/$AP100)</f>
        <v>650.84069097888676</v>
      </c>
      <c r="H100" s="95"/>
      <c r="I100" s="39">
        <f>IF(G$195&gt;0,G100/G$195*100,0)</f>
        <v>348.08057707792688</v>
      </c>
      <c r="J100" s="95"/>
      <c r="K100" s="42">
        <v>27806</v>
      </c>
      <c r="L100" s="95"/>
      <c r="M100" s="39">
        <f>(K100/$AP100)</f>
        <v>4.1054185737487083</v>
      </c>
      <c r="N100" s="95"/>
      <c r="O100" s="39">
        <f>IF(M$195&gt;0,M100/M$195*100,0)</f>
        <v>79.205579324125054</v>
      </c>
      <c r="P100" s="95"/>
      <c r="Q100" s="42">
        <v>650</v>
      </c>
      <c r="R100" s="95"/>
      <c r="S100" s="39">
        <f>(Q100/$AP100)</f>
        <v>9.5969289827255277E-2</v>
      </c>
      <c r="T100" s="95"/>
      <c r="U100" s="39">
        <f>IF(S$195&gt;0,S100/S$195*100,0)</f>
        <v>5.9214492573818642</v>
      </c>
      <c r="V100" s="95"/>
      <c r="W100" s="42">
        <f t="shared" si="4"/>
        <v>4436600</v>
      </c>
      <c r="X100" s="95"/>
      <c r="Y100" s="95"/>
      <c r="Z100" s="42">
        <v>2426756</v>
      </c>
      <c r="AA100" s="95"/>
      <c r="AB100" s="39">
        <f t="shared" si="5"/>
        <v>54.698552945949594</v>
      </c>
      <c r="AC100" s="95"/>
      <c r="AD100" s="42">
        <v>0</v>
      </c>
      <c r="AE100" s="95"/>
      <c r="AF100" s="39">
        <f t="shared" si="6"/>
        <v>0</v>
      </c>
      <c r="AG100" s="95"/>
      <c r="AH100" s="42">
        <v>0</v>
      </c>
      <c r="AI100" s="95"/>
      <c r="AJ100" s="39">
        <f t="shared" si="7"/>
        <v>0</v>
      </c>
      <c r="AK100" s="95"/>
      <c r="AL100" s="42">
        <v>897504</v>
      </c>
      <c r="AM100" s="95"/>
      <c r="AN100" s="83">
        <v>19</v>
      </c>
      <c r="AO100" s="95"/>
      <c r="AP100" s="50">
        <v>6773</v>
      </c>
      <c r="AQ100" s="95"/>
      <c r="AR100" s="50">
        <f>IF(E100,AP100,0)</f>
        <v>6773</v>
      </c>
      <c r="AS100" s="95"/>
      <c r="AT100" s="50">
        <f>IF(K100,AP100,0)</f>
        <v>6773</v>
      </c>
      <c r="AU100" s="95"/>
      <c r="AV100" s="50">
        <f>IF(Q100,AP100,0)</f>
        <v>6773</v>
      </c>
    </row>
    <row r="101" spans="1:48" ht="11.25" x14ac:dyDescent="0.25">
      <c r="A101" s="83">
        <v>20</v>
      </c>
      <c r="B101" s="95"/>
      <c r="C101" s="83" t="s">
        <v>142</v>
      </c>
      <c r="D101" s="95"/>
      <c r="E101" s="42">
        <v>261920</v>
      </c>
      <c r="F101" s="95"/>
      <c r="G101" s="39">
        <f>(E101/$AP101)</f>
        <v>22.718362390493539</v>
      </c>
      <c r="H101" s="95"/>
      <c r="I101" s="39">
        <f>IF(G$195&gt;0,G101/G$195*100,0)</f>
        <v>12.150163320696539</v>
      </c>
      <c r="J101" s="95"/>
      <c r="K101" s="42">
        <v>149315</v>
      </c>
      <c r="L101" s="95"/>
      <c r="M101" s="39">
        <f>(K101/$AP101)</f>
        <v>12.951253361089426</v>
      </c>
      <c r="N101" s="95"/>
      <c r="O101" s="39">
        <f>IF(M$195&gt;0,M101/M$195*100,0)</f>
        <v>249.86770703429846</v>
      </c>
      <c r="P101" s="95"/>
      <c r="Q101" s="42">
        <v>61274</v>
      </c>
      <c r="R101" s="95"/>
      <c r="S101" s="39">
        <f>(Q101/$AP101)</f>
        <v>5.3147714459189865</v>
      </c>
      <c r="T101" s="95"/>
      <c r="U101" s="39">
        <f>IF(S$195&gt;0,S101/S$195*100,0)</f>
        <v>327.92937707718158</v>
      </c>
      <c r="V101" s="95"/>
      <c r="W101" s="42">
        <f t="shared" si="4"/>
        <v>472509</v>
      </c>
      <c r="X101" s="95"/>
      <c r="Y101" s="95"/>
      <c r="Z101" s="42">
        <v>0</v>
      </c>
      <c r="AA101" s="95"/>
      <c r="AB101" s="39">
        <f t="shared" si="5"/>
        <v>0</v>
      </c>
      <c r="AC101" s="95"/>
      <c r="AD101" s="42">
        <v>0</v>
      </c>
      <c r="AE101" s="95"/>
      <c r="AF101" s="39">
        <f t="shared" si="6"/>
        <v>0</v>
      </c>
      <c r="AG101" s="95"/>
      <c r="AH101" s="42">
        <v>0</v>
      </c>
      <c r="AI101" s="95"/>
      <c r="AJ101" s="39">
        <f t="shared" si="7"/>
        <v>0</v>
      </c>
      <c r="AK101" s="95"/>
      <c r="AL101" s="42">
        <v>0</v>
      </c>
      <c r="AM101" s="95"/>
      <c r="AN101" s="83">
        <v>20</v>
      </c>
      <c r="AO101" s="95"/>
      <c r="AP101" s="50">
        <v>11529</v>
      </c>
      <c r="AQ101" s="95"/>
      <c r="AR101" s="50">
        <f>IF(E101,AP101,0)</f>
        <v>11529</v>
      </c>
      <c r="AS101" s="95"/>
      <c r="AT101" s="50">
        <f>IF(K101,AP101,0)</f>
        <v>11529</v>
      </c>
      <c r="AU101" s="95"/>
      <c r="AV101" s="50">
        <f>IF(Q101,AP101,0)</f>
        <v>11529</v>
      </c>
    </row>
    <row r="102" spans="1:48" ht="11.25" x14ac:dyDescent="0.25">
      <c r="A102" s="83">
        <v>21</v>
      </c>
      <c r="B102" s="95"/>
      <c r="C102" s="83" t="s">
        <v>143</v>
      </c>
      <c r="D102" s="95"/>
      <c r="E102" s="42">
        <v>33850786</v>
      </c>
      <c r="F102" s="95"/>
      <c r="G102" s="39">
        <f>(E102/$AP102)</f>
        <v>92.85686932859322</v>
      </c>
      <c r="H102" s="95"/>
      <c r="I102" s="39">
        <f>IF(G$195&gt;0,G102/G$195*100,0)</f>
        <v>49.661419621648839</v>
      </c>
      <c r="J102" s="95"/>
      <c r="K102" s="42">
        <v>4469</v>
      </c>
      <c r="L102" s="95"/>
      <c r="M102" s="39">
        <f>(K102/$AP102)</f>
        <v>1.2259016645270307E-2</v>
      </c>
      <c r="N102" s="95"/>
      <c r="O102" s="39">
        <f>IF(M$195&gt;0,M102/M$195*100,0)</f>
        <v>0.23651242812157658</v>
      </c>
      <c r="P102" s="95"/>
      <c r="Q102" s="42">
        <v>454186</v>
      </c>
      <c r="R102" s="95"/>
      <c r="S102" s="39">
        <f>(Q102/$AP102)</f>
        <v>1.2458880586369971</v>
      </c>
      <c r="T102" s="95"/>
      <c r="U102" s="39">
        <f>IF(S$195&gt;0,S102/S$195*100,0)</f>
        <v>76.873163622200522</v>
      </c>
      <c r="V102" s="95"/>
      <c r="W102" s="42">
        <f t="shared" si="4"/>
        <v>34309441</v>
      </c>
      <c r="X102" s="95"/>
      <c r="Y102" s="95"/>
      <c r="Z102" s="42">
        <v>3331125</v>
      </c>
      <c r="AA102" s="95"/>
      <c r="AB102" s="39">
        <f t="shared" si="5"/>
        <v>9.7090622957103836</v>
      </c>
      <c r="AC102" s="95"/>
      <c r="AD102" s="42">
        <v>260000</v>
      </c>
      <c r="AE102" s="95"/>
      <c r="AF102" s="39">
        <f t="shared" si="6"/>
        <v>0.75780890746660667</v>
      </c>
      <c r="AG102" s="95"/>
      <c r="AH102" s="42">
        <v>10894677</v>
      </c>
      <c r="AI102" s="95"/>
      <c r="AJ102" s="39">
        <f t="shared" si="7"/>
        <v>31.754166440659876</v>
      </c>
      <c r="AK102" s="95"/>
      <c r="AL102" s="42">
        <v>1086943</v>
      </c>
      <c r="AM102" s="95"/>
      <c r="AN102" s="83">
        <v>21</v>
      </c>
      <c r="AO102" s="95"/>
      <c r="AP102" s="50">
        <v>364548</v>
      </c>
      <c r="AQ102" s="95"/>
      <c r="AR102" s="50">
        <f>IF(E102,AP102,0)</f>
        <v>364548</v>
      </c>
      <c r="AS102" s="95"/>
      <c r="AT102" s="50">
        <f>IF(K102,AP102,0)</f>
        <v>364548</v>
      </c>
      <c r="AU102" s="95"/>
      <c r="AV102" s="50">
        <f>IF(Q102,AP102,0)</f>
        <v>364548</v>
      </c>
    </row>
    <row r="103" spans="1:48" ht="11.25" x14ac:dyDescent="0.25">
      <c r="A103" s="83">
        <v>22</v>
      </c>
      <c r="B103" s="95"/>
      <c r="C103" s="83" t="s">
        <v>144</v>
      </c>
      <c r="D103" s="95"/>
      <c r="E103" s="42">
        <v>1533041</v>
      </c>
      <c r="F103" s="95"/>
      <c r="G103" s="39">
        <f>(E103/$AP103)</f>
        <v>103.70296962727457</v>
      </c>
      <c r="H103" s="95"/>
      <c r="I103" s="39">
        <f>IF(G$195&gt;0,G103/G$195*100,0)</f>
        <v>55.462096966102933</v>
      </c>
      <c r="J103" s="95"/>
      <c r="K103" s="42">
        <v>39047</v>
      </c>
      <c r="L103" s="95"/>
      <c r="M103" s="39">
        <f>(K103/$AP103)</f>
        <v>2.6413447879320842</v>
      </c>
      <c r="N103" s="95"/>
      <c r="O103" s="39">
        <f>IF(M$195&gt;0,M103/M$195*100,0)</f>
        <v>50.959296930321877</v>
      </c>
      <c r="P103" s="95"/>
      <c r="Q103" s="42">
        <v>44407</v>
      </c>
      <c r="R103" s="95"/>
      <c r="S103" s="39">
        <f>(Q103/$AP103)</f>
        <v>3.0039234255563825</v>
      </c>
      <c r="T103" s="95"/>
      <c r="U103" s="39">
        <f>IF(S$195&gt;0,S103/S$195*100,0)</f>
        <v>185.34658503267528</v>
      </c>
      <c r="V103" s="95"/>
      <c r="W103" s="42">
        <f t="shared" si="4"/>
        <v>1616495</v>
      </c>
      <c r="X103" s="95"/>
      <c r="Y103" s="95"/>
      <c r="Z103" s="42">
        <v>340026</v>
      </c>
      <c r="AA103" s="95"/>
      <c r="AB103" s="39">
        <f t="shared" si="5"/>
        <v>21.034769671418719</v>
      </c>
      <c r="AC103" s="95"/>
      <c r="AD103" s="42">
        <v>0</v>
      </c>
      <c r="AE103" s="95"/>
      <c r="AF103" s="39">
        <f t="shared" si="6"/>
        <v>0</v>
      </c>
      <c r="AG103" s="95"/>
      <c r="AH103" s="42">
        <v>293000</v>
      </c>
      <c r="AI103" s="95"/>
      <c r="AJ103" s="39">
        <f t="shared" si="7"/>
        <v>18.125636021144516</v>
      </c>
      <c r="AK103" s="95"/>
      <c r="AL103" s="42">
        <v>28241</v>
      </c>
      <c r="AM103" s="95"/>
      <c r="AN103" s="83">
        <v>22</v>
      </c>
      <c r="AO103" s="95"/>
      <c r="AP103" s="50">
        <v>14783</v>
      </c>
      <c r="AQ103" s="95"/>
      <c r="AR103" s="50">
        <f>IF(E103,AP103,0)</f>
        <v>14783</v>
      </c>
      <c r="AS103" s="95"/>
      <c r="AT103" s="50">
        <f>IF(K103,AP103,0)</f>
        <v>14783</v>
      </c>
      <c r="AU103" s="95"/>
      <c r="AV103" s="50">
        <f>IF(Q103,AP103,0)</f>
        <v>14783</v>
      </c>
    </row>
    <row r="104" spans="1:48" ht="11.25" x14ac:dyDescent="0.25">
      <c r="A104" s="83">
        <v>23</v>
      </c>
      <c r="B104" s="95"/>
      <c r="C104" s="83" t="s">
        <v>145</v>
      </c>
      <c r="D104" s="95"/>
      <c r="E104" s="42">
        <v>97183</v>
      </c>
      <c r="F104" s="95"/>
      <c r="G104" s="39">
        <f>(E104/$AP104)</f>
        <v>19.865699100572364</v>
      </c>
      <c r="H104" s="95"/>
      <c r="I104" s="39">
        <f>IF(G$195&gt;0,G104/G$195*100,0)</f>
        <v>10.624510886962964</v>
      </c>
      <c r="J104" s="95"/>
      <c r="K104" s="42">
        <v>3002</v>
      </c>
      <c r="L104" s="95"/>
      <c r="M104" s="39">
        <f>(K104/$AP104)</f>
        <v>0.61365494685200328</v>
      </c>
      <c r="N104" s="95"/>
      <c r="O104" s="39">
        <f>IF(M$195&gt;0,M104/M$195*100,0)</f>
        <v>11.839205844033184</v>
      </c>
      <c r="P104" s="95"/>
      <c r="Q104" s="42">
        <v>27362</v>
      </c>
      <c r="R104" s="95"/>
      <c r="S104" s="39">
        <f>(Q104/$AP104)</f>
        <v>5.5932134096484054</v>
      </c>
      <c r="T104" s="95"/>
      <c r="U104" s="39">
        <f>IF(S$195&gt;0,S104/S$195*100,0)</f>
        <v>345.10966425360351</v>
      </c>
      <c r="V104" s="95"/>
      <c r="W104" s="42">
        <f t="shared" si="4"/>
        <v>127547</v>
      </c>
      <c r="X104" s="95"/>
      <c r="Y104" s="95"/>
      <c r="Z104" s="42">
        <v>0</v>
      </c>
      <c r="AA104" s="95"/>
      <c r="AB104" s="39">
        <f t="shared" si="5"/>
        <v>0</v>
      </c>
      <c r="AC104" s="95"/>
      <c r="AD104" s="42">
        <v>0</v>
      </c>
      <c r="AE104" s="95"/>
      <c r="AF104" s="39">
        <f t="shared" si="6"/>
        <v>0</v>
      </c>
      <c r="AG104" s="95"/>
      <c r="AH104" s="42">
        <v>0</v>
      </c>
      <c r="AI104" s="95"/>
      <c r="AJ104" s="39">
        <f t="shared" si="7"/>
        <v>0</v>
      </c>
      <c r="AK104" s="95"/>
      <c r="AL104" s="42">
        <v>0</v>
      </c>
      <c r="AM104" s="95"/>
      <c r="AN104" s="83">
        <v>23</v>
      </c>
      <c r="AO104" s="95"/>
      <c r="AP104" s="50">
        <v>4892</v>
      </c>
      <c r="AQ104" s="95"/>
      <c r="AR104" s="50">
        <f>IF(E104,AP104,0)</f>
        <v>4892</v>
      </c>
      <c r="AS104" s="95"/>
      <c r="AT104" s="50">
        <f>IF(K104,AP104,0)</f>
        <v>4892</v>
      </c>
      <c r="AU104" s="95"/>
      <c r="AV104" s="50">
        <f>IF(Q104,AP104,0)</f>
        <v>4892</v>
      </c>
    </row>
    <row r="105" spans="1:48" ht="11.25" x14ac:dyDescent="0.25">
      <c r="A105" s="83">
        <v>24</v>
      </c>
      <c r="B105" s="95"/>
      <c r="C105" s="83" t="s">
        <v>146</v>
      </c>
      <c r="D105" s="95"/>
      <c r="E105" s="42">
        <v>2286804</v>
      </c>
      <c r="F105" s="95"/>
      <c r="G105" s="39">
        <f>(E105/$AP105)</f>
        <v>43.515070787029991</v>
      </c>
      <c r="H105" s="95"/>
      <c r="I105" s="39">
        <f>IF(G$195&gt;0,G105/G$195*100,0)</f>
        <v>23.272593679345714</v>
      </c>
      <c r="J105" s="95"/>
      <c r="K105" s="42">
        <v>69754</v>
      </c>
      <c r="L105" s="95"/>
      <c r="M105" s="39">
        <f>(K105/$AP105)</f>
        <v>1.327332927386208</v>
      </c>
      <c r="N105" s="95"/>
      <c r="O105" s="39">
        <f>IF(M$195&gt;0,M105/M$195*100,0)</f>
        <v>25.608149712640365</v>
      </c>
      <c r="P105" s="95"/>
      <c r="Q105" s="42">
        <v>192817</v>
      </c>
      <c r="R105" s="95"/>
      <c r="S105" s="39">
        <f>(Q105/$AP105)</f>
        <v>3.6690706347998172</v>
      </c>
      <c r="T105" s="95"/>
      <c r="U105" s="39">
        <f>IF(S$195&gt;0,S105/S$195*100,0)</f>
        <v>226.38716640317097</v>
      </c>
      <c r="V105" s="95"/>
      <c r="W105" s="42">
        <f t="shared" si="4"/>
        <v>2549375</v>
      </c>
      <c r="X105" s="95"/>
      <c r="Y105" s="95"/>
      <c r="Z105" s="42">
        <v>0</v>
      </c>
      <c r="AA105" s="95"/>
      <c r="AB105" s="39">
        <f t="shared" si="5"/>
        <v>0</v>
      </c>
      <c r="AC105" s="95"/>
      <c r="AD105" s="42">
        <v>0</v>
      </c>
      <c r="AE105" s="95"/>
      <c r="AF105" s="39">
        <f t="shared" si="6"/>
        <v>0</v>
      </c>
      <c r="AG105" s="95"/>
      <c r="AH105" s="42">
        <v>0</v>
      </c>
      <c r="AI105" s="95"/>
      <c r="AJ105" s="39">
        <f t="shared" si="7"/>
        <v>0</v>
      </c>
      <c r="AK105" s="95"/>
      <c r="AL105" s="42">
        <v>2051</v>
      </c>
      <c r="AM105" s="95"/>
      <c r="AN105" s="83">
        <v>24</v>
      </c>
      <c r="AO105" s="95"/>
      <c r="AP105" s="50">
        <v>52552</v>
      </c>
      <c r="AQ105" s="95"/>
      <c r="AR105" s="50">
        <f>IF(E105,AP105,0)</f>
        <v>52552</v>
      </c>
      <c r="AS105" s="95"/>
      <c r="AT105" s="50">
        <f>IF(K105,AP105,0)</f>
        <v>52552</v>
      </c>
      <c r="AU105" s="95"/>
      <c r="AV105" s="50">
        <f>IF(Q105,AP105,0)</f>
        <v>52552</v>
      </c>
    </row>
    <row r="106" spans="1:48" ht="11.25" x14ac:dyDescent="0.25">
      <c r="A106" s="83">
        <v>25</v>
      </c>
      <c r="B106" s="95"/>
      <c r="C106" s="83" t="s">
        <v>147</v>
      </c>
      <c r="D106" s="95"/>
      <c r="E106" s="42">
        <v>274992</v>
      </c>
      <c r="F106" s="95"/>
      <c r="G106" s="39">
        <f>(E106/$AP106)</f>
        <v>28.422945736434109</v>
      </c>
      <c r="H106" s="95"/>
      <c r="I106" s="39">
        <f>IF(G$195&gt;0,G106/G$195*100,0)</f>
        <v>15.201070694139387</v>
      </c>
      <c r="J106" s="95"/>
      <c r="K106" s="42">
        <v>75120</v>
      </c>
      <c r="L106" s="95"/>
      <c r="M106" s="39">
        <f>(K106/$AP106)</f>
        <v>7.7643410852713179</v>
      </c>
      <c r="N106" s="95"/>
      <c r="O106" s="39">
        <f>IF(M$195&gt;0,M106/M$195*100,0)</f>
        <v>149.79693852933383</v>
      </c>
      <c r="P106" s="95"/>
      <c r="Q106" s="42">
        <v>46223</v>
      </c>
      <c r="R106" s="95"/>
      <c r="S106" s="39">
        <f>(Q106/$AP106)</f>
        <v>4.7775710594315246</v>
      </c>
      <c r="T106" s="95"/>
      <c r="U106" s="39">
        <f>IF(S$195&gt;0,S106/S$195*100,0)</f>
        <v>294.78330675242205</v>
      </c>
      <c r="V106" s="95"/>
      <c r="W106" s="42">
        <f t="shared" si="4"/>
        <v>396335</v>
      </c>
      <c r="X106" s="95"/>
      <c r="Y106" s="95"/>
      <c r="Z106" s="42">
        <v>0</v>
      </c>
      <c r="AA106" s="95"/>
      <c r="AB106" s="39">
        <f t="shared" si="5"/>
        <v>0</v>
      </c>
      <c r="AC106" s="95"/>
      <c r="AD106" s="42">
        <v>0</v>
      </c>
      <c r="AE106" s="95"/>
      <c r="AF106" s="39">
        <f t="shared" si="6"/>
        <v>0</v>
      </c>
      <c r="AG106" s="95"/>
      <c r="AH106" s="42">
        <v>0</v>
      </c>
      <c r="AI106" s="95"/>
      <c r="AJ106" s="39">
        <f t="shared" si="7"/>
        <v>0</v>
      </c>
      <c r="AK106" s="95"/>
      <c r="AL106" s="42">
        <v>63985</v>
      </c>
      <c r="AM106" s="95"/>
      <c r="AN106" s="83">
        <v>25</v>
      </c>
      <c r="AO106" s="95"/>
      <c r="AP106" s="50">
        <v>9675</v>
      </c>
      <c r="AQ106" s="95"/>
      <c r="AR106" s="50">
        <f>IF(E106,AP106,0)</f>
        <v>9675</v>
      </c>
      <c r="AS106" s="95"/>
      <c r="AT106" s="50">
        <f>IF(K106,AP106,0)</f>
        <v>9675</v>
      </c>
      <c r="AU106" s="95"/>
      <c r="AV106" s="50">
        <f>IF(Q106,AP106,0)</f>
        <v>9675</v>
      </c>
    </row>
    <row r="107" spans="1:48" ht="11.25" x14ac:dyDescent="0.25">
      <c r="A107" s="83">
        <v>26</v>
      </c>
      <c r="B107" s="95"/>
      <c r="C107" s="83" t="s">
        <v>148</v>
      </c>
      <c r="D107" s="95"/>
      <c r="E107" s="42">
        <v>4056920</v>
      </c>
      <c r="F107" s="95"/>
      <c r="G107" s="39">
        <f>(E107/$AP107)</f>
        <v>287.23591050693852</v>
      </c>
      <c r="H107" s="95"/>
      <c r="I107" s="39">
        <f>IF(G$195&gt;0,G107/G$195*100,0)</f>
        <v>153.61860878179527</v>
      </c>
      <c r="J107" s="95"/>
      <c r="K107" s="42">
        <v>0</v>
      </c>
      <c r="L107" s="95"/>
      <c r="M107" s="39">
        <f>(K107/$AP107)</f>
        <v>0</v>
      </c>
      <c r="N107" s="95"/>
      <c r="O107" s="39">
        <f>IF(M$195&gt;0,M107/M$195*100,0)</f>
        <v>0</v>
      </c>
      <c r="P107" s="95"/>
      <c r="Q107" s="42">
        <v>53076</v>
      </c>
      <c r="R107" s="95"/>
      <c r="S107" s="39">
        <f>(Q107/$AP107)</f>
        <v>3.7578589634664401</v>
      </c>
      <c r="T107" s="95"/>
      <c r="U107" s="39">
        <f>IF(S$195&gt;0,S107/S$195*100,0)</f>
        <v>231.86553957643827</v>
      </c>
      <c r="V107" s="95"/>
      <c r="W107" s="42">
        <f t="shared" si="4"/>
        <v>4109996</v>
      </c>
      <c r="X107" s="95"/>
      <c r="Y107" s="95"/>
      <c r="Z107" s="42">
        <v>93575</v>
      </c>
      <c r="AA107" s="95"/>
      <c r="AB107" s="39">
        <f t="shared" si="5"/>
        <v>2.2767662060984977</v>
      </c>
      <c r="AC107" s="95"/>
      <c r="AD107" s="42">
        <v>382539</v>
      </c>
      <c r="AE107" s="95"/>
      <c r="AF107" s="39">
        <f t="shared" si="6"/>
        <v>9.3075273065959188</v>
      </c>
      <c r="AG107" s="95"/>
      <c r="AH107" s="42">
        <v>0</v>
      </c>
      <c r="AI107" s="95"/>
      <c r="AJ107" s="39">
        <f t="shared" si="7"/>
        <v>0</v>
      </c>
      <c r="AK107" s="95"/>
      <c r="AL107" s="42">
        <v>0</v>
      </c>
      <c r="AM107" s="95"/>
      <c r="AN107" s="83">
        <v>26</v>
      </c>
      <c r="AO107" s="95"/>
      <c r="AP107" s="50">
        <v>14124</v>
      </c>
      <c r="AQ107" s="95"/>
      <c r="AR107" s="50">
        <f>IF(E107,AP107,0)</f>
        <v>14124</v>
      </c>
      <c r="AS107" s="95"/>
      <c r="AT107" s="50">
        <f>IF(K107,AP107,0)</f>
        <v>0</v>
      </c>
      <c r="AU107" s="95"/>
      <c r="AV107" s="50">
        <f>IF(Q107,AP107,0)</f>
        <v>14124</v>
      </c>
    </row>
    <row r="108" spans="1:48" ht="11.25" x14ac:dyDescent="0.25">
      <c r="A108" s="83">
        <v>27</v>
      </c>
      <c r="B108" s="95"/>
      <c r="C108" s="83" t="s">
        <v>149</v>
      </c>
      <c r="D108" s="95"/>
      <c r="E108" s="42">
        <v>1182915</v>
      </c>
      <c r="F108" s="95"/>
      <c r="G108" s="39">
        <f>(E108/$AP108)</f>
        <v>42.327083407879201</v>
      </c>
      <c r="H108" s="95"/>
      <c r="I108" s="39">
        <f>IF(G$195&gt;0,G108/G$195*100,0)</f>
        <v>22.637237995185647</v>
      </c>
      <c r="J108" s="95"/>
      <c r="K108" s="42">
        <v>12500</v>
      </c>
      <c r="L108" s="95"/>
      <c r="M108" s="39">
        <f>(K108/$AP108)</f>
        <v>0.44727519948473898</v>
      </c>
      <c r="N108" s="95"/>
      <c r="O108" s="39">
        <f>IF(M$195&gt;0,M108/M$195*100,0)</f>
        <v>8.6292519644723598</v>
      </c>
      <c r="P108" s="95"/>
      <c r="Q108" s="42">
        <v>234138</v>
      </c>
      <c r="R108" s="95"/>
      <c r="S108" s="39">
        <f>(Q108/$AP108)</f>
        <v>8.3779296525566256</v>
      </c>
      <c r="T108" s="95"/>
      <c r="U108" s="39">
        <f>IF(S$195&gt;0,S108/S$195*100,0)</f>
        <v>516.9308370294915</v>
      </c>
      <c r="V108" s="95"/>
      <c r="W108" s="42">
        <f t="shared" si="4"/>
        <v>1429553</v>
      </c>
      <c r="X108" s="95"/>
      <c r="Y108" s="95"/>
      <c r="Z108" s="42">
        <v>0</v>
      </c>
      <c r="AA108" s="95"/>
      <c r="AB108" s="39">
        <f t="shared" si="5"/>
        <v>0</v>
      </c>
      <c r="AC108" s="95"/>
      <c r="AD108" s="42">
        <v>0</v>
      </c>
      <c r="AE108" s="95"/>
      <c r="AF108" s="39">
        <f t="shared" si="6"/>
        <v>0</v>
      </c>
      <c r="AG108" s="95"/>
      <c r="AH108" s="42">
        <v>0</v>
      </c>
      <c r="AI108" s="95"/>
      <c r="AJ108" s="39">
        <f t="shared" si="7"/>
        <v>0</v>
      </c>
      <c r="AK108" s="95"/>
      <c r="AL108" s="42">
        <v>8848</v>
      </c>
      <c r="AM108" s="95"/>
      <c r="AN108" s="83">
        <v>27</v>
      </c>
      <c r="AO108" s="95"/>
      <c r="AP108" s="50">
        <v>27947</v>
      </c>
      <c r="AQ108" s="95"/>
      <c r="AR108" s="50">
        <f>IF(E108,AP108,0)</f>
        <v>27947</v>
      </c>
      <c r="AS108" s="95"/>
      <c r="AT108" s="50">
        <f>IF(K108,AP108,0)</f>
        <v>27947</v>
      </c>
      <c r="AU108" s="95"/>
      <c r="AV108" s="50">
        <f>IF(Q108,AP108,0)</f>
        <v>27947</v>
      </c>
    </row>
    <row r="109" spans="1:48" ht="11.25" x14ac:dyDescent="0.25">
      <c r="A109" s="83">
        <v>28</v>
      </c>
      <c r="B109" s="95"/>
      <c r="C109" s="83" t="s">
        <v>150</v>
      </c>
      <c r="D109" s="95"/>
      <c r="E109" s="42">
        <v>109921</v>
      </c>
      <c r="F109" s="95"/>
      <c r="G109" s="39">
        <f>(E109/$AP109)</f>
        <v>10.370884045664685</v>
      </c>
      <c r="H109" s="95"/>
      <c r="I109" s="39">
        <f>IF(G$195&gt;0,G109/G$195*100,0)</f>
        <v>5.5465236784654772</v>
      </c>
      <c r="J109" s="95"/>
      <c r="K109" s="42">
        <v>16704</v>
      </c>
      <c r="L109" s="95"/>
      <c r="M109" s="39">
        <f>(K109/$AP109)</f>
        <v>1.5759977356354373</v>
      </c>
      <c r="N109" s="95"/>
      <c r="O109" s="39">
        <f>IF(M$195&gt;0,M109/M$195*100,0)</f>
        <v>30.405624036170391</v>
      </c>
      <c r="P109" s="95"/>
      <c r="Q109" s="42">
        <v>28225</v>
      </c>
      <c r="R109" s="95"/>
      <c r="S109" s="39">
        <f>(Q109/$AP109)</f>
        <v>2.6629870742522881</v>
      </c>
      <c r="T109" s="95"/>
      <c r="U109" s="39">
        <f>IF(S$195&gt;0,S109/S$195*100,0)</f>
        <v>164.31030032245161</v>
      </c>
      <c r="V109" s="95"/>
      <c r="W109" s="42">
        <f t="shared" si="4"/>
        <v>154850</v>
      </c>
      <c r="X109" s="95"/>
      <c r="Y109" s="95"/>
      <c r="Z109" s="42">
        <v>0</v>
      </c>
      <c r="AA109" s="95"/>
      <c r="AB109" s="39">
        <f t="shared" si="5"/>
        <v>0</v>
      </c>
      <c r="AC109" s="95"/>
      <c r="AD109" s="42">
        <v>0</v>
      </c>
      <c r="AE109" s="95"/>
      <c r="AF109" s="39">
        <f t="shared" si="6"/>
        <v>0</v>
      </c>
      <c r="AG109" s="95"/>
      <c r="AH109" s="42">
        <v>0</v>
      </c>
      <c r="AI109" s="95"/>
      <c r="AJ109" s="39">
        <f t="shared" si="7"/>
        <v>0</v>
      </c>
      <c r="AK109" s="95"/>
      <c r="AL109" s="42">
        <v>1994</v>
      </c>
      <c r="AM109" s="95"/>
      <c r="AN109" s="83">
        <v>28</v>
      </c>
      <c r="AO109" s="95"/>
      <c r="AP109" s="50">
        <v>10599</v>
      </c>
      <c r="AQ109" s="95"/>
      <c r="AR109" s="50">
        <f>IF(E109,AP109,0)</f>
        <v>10599</v>
      </c>
      <c r="AS109" s="95"/>
      <c r="AT109" s="50">
        <f>IF(K109,AP109,0)</f>
        <v>10599</v>
      </c>
      <c r="AU109" s="95"/>
      <c r="AV109" s="50">
        <f>IF(Q109,AP109,0)</f>
        <v>10599</v>
      </c>
    </row>
    <row r="110" spans="1:48" ht="11.25" x14ac:dyDescent="0.25">
      <c r="A110" s="83">
        <v>29</v>
      </c>
      <c r="B110" s="95"/>
      <c r="C110" s="83" t="s">
        <v>93</v>
      </c>
      <c r="D110" s="95"/>
      <c r="E110" s="42">
        <v>357139453</v>
      </c>
      <c r="F110" s="95"/>
      <c r="G110" s="39">
        <f>(E110/$AP110)</f>
        <v>310.4726234429184</v>
      </c>
      <c r="H110" s="95"/>
      <c r="I110" s="39">
        <f>IF(G$195&gt;0,G110/G$195*100,0)</f>
        <v>166.04599471549434</v>
      </c>
      <c r="J110" s="95"/>
      <c r="K110" s="42">
        <v>11915274</v>
      </c>
      <c r="L110" s="95"/>
      <c r="M110" s="39">
        <f>(K110/$AP110)</f>
        <v>10.358324589306005</v>
      </c>
      <c r="N110" s="95"/>
      <c r="O110" s="39">
        <f>IF(M$195&gt;0,M110/M$195*100,0)</f>
        <v>199.84249722292279</v>
      </c>
      <c r="P110" s="95"/>
      <c r="Q110" s="42">
        <v>0</v>
      </c>
      <c r="R110" s="95"/>
      <c r="S110" s="39">
        <f>(Q110/$AP110)</f>
        <v>0</v>
      </c>
      <c r="T110" s="95"/>
      <c r="U110" s="39">
        <f>IF(S$195&gt;0,S110/S$195*100,0)</f>
        <v>0</v>
      </c>
      <c r="V110" s="95"/>
      <c r="W110" s="42">
        <f t="shared" si="4"/>
        <v>369054727</v>
      </c>
      <c r="X110" s="95"/>
      <c r="Y110" s="95"/>
      <c r="Z110" s="42">
        <v>84577312</v>
      </c>
      <c r="AA110" s="95"/>
      <c r="AB110" s="39">
        <f t="shared" si="5"/>
        <v>22.917281858850163</v>
      </c>
      <c r="AC110" s="95"/>
      <c r="AD110" s="42">
        <v>28281989</v>
      </c>
      <c r="AE110" s="95"/>
      <c r="AF110" s="39">
        <f t="shared" si="6"/>
        <v>7.6633590985003153</v>
      </c>
      <c r="AG110" s="95"/>
      <c r="AH110" s="42">
        <v>87641789</v>
      </c>
      <c r="AI110" s="95"/>
      <c r="AJ110" s="39">
        <f t="shared" si="7"/>
        <v>23.747640278835934</v>
      </c>
      <c r="AK110" s="95"/>
      <c r="AL110" s="42">
        <v>116404825</v>
      </c>
      <c r="AM110" s="95"/>
      <c r="AN110" s="83">
        <v>29</v>
      </c>
      <c r="AO110" s="95"/>
      <c r="AP110" s="50">
        <v>1150309</v>
      </c>
      <c r="AQ110" s="95"/>
      <c r="AR110" s="50">
        <f>IF(E110,AP110,0)</f>
        <v>1150309</v>
      </c>
      <c r="AS110" s="95"/>
      <c r="AT110" s="50">
        <f>IF(K110,AP110,0)</f>
        <v>1150309</v>
      </c>
      <c r="AU110" s="95"/>
      <c r="AV110" s="50">
        <f>IF(Q110,AP110,0)</f>
        <v>0</v>
      </c>
    </row>
    <row r="111" spans="1:48" ht="11.25" x14ac:dyDescent="0.25">
      <c r="A111" s="83">
        <v>30</v>
      </c>
      <c r="B111" s="95"/>
      <c r="C111" s="83" t="s">
        <v>151</v>
      </c>
      <c r="D111" s="95"/>
      <c r="E111" s="42">
        <v>6511846</v>
      </c>
      <c r="F111" s="95"/>
      <c r="G111" s="39">
        <f>(E111/$AP111)</f>
        <v>89.237597982787918</v>
      </c>
      <c r="H111" s="95"/>
      <c r="I111" s="39">
        <f>IF(G$195&gt;0,G111/G$195*100,0)</f>
        <v>47.725772271826969</v>
      </c>
      <c r="J111" s="95"/>
      <c r="K111" s="42">
        <v>192504</v>
      </c>
      <c r="L111" s="95"/>
      <c r="M111" s="39">
        <f>(K111/$AP111)</f>
        <v>2.6380529518171354</v>
      </c>
      <c r="N111" s="95"/>
      <c r="O111" s="39">
        <f>IF(M$195&gt;0,M111/M$195*100,0)</f>
        <v>50.895787745608821</v>
      </c>
      <c r="P111" s="95"/>
      <c r="Q111" s="42">
        <v>210759</v>
      </c>
      <c r="R111" s="95"/>
      <c r="S111" s="39">
        <f>(Q111/$AP111)</f>
        <v>2.8882173984542017</v>
      </c>
      <c r="T111" s="95"/>
      <c r="U111" s="39">
        <f>IF(S$195&gt;0,S111/S$195*100,0)</f>
        <v>178.20734945541844</v>
      </c>
      <c r="V111" s="95"/>
      <c r="W111" s="42">
        <f t="shared" si="4"/>
        <v>6915109</v>
      </c>
      <c r="X111" s="95"/>
      <c r="Y111" s="95"/>
      <c r="Z111" s="42">
        <v>178773</v>
      </c>
      <c r="AA111" s="95"/>
      <c r="AB111" s="39">
        <f t="shared" si="5"/>
        <v>2.585252090747955</v>
      </c>
      <c r="AC111" s="95"/>
      <c r="AD111" s="42">
        <v>0</v>
      </c>
      <c r="AE111" s="95"/>
      <c r="AF111" s="39">
        <f t="shared" si="6"/>
        <v>0</v>
      </c>
      <c r="AG111" s="95"/>
      <c r="AH111" s="42">
        <v>537070</v>
      </c>
      <c r="AI111" s="95"/>
      <c r="AJ111" s="39">
        <f t="shared" si="7"/>
        <v>7.7666165493559109</v>
      </c>
      <c r="AK111" s="95"/>
      <c r="AL111" s="42">
        <v>22026</v>
      </c>
      <c r="AM111" s="95"/>
      <c r="AN111" s="83">
        <v>30</v>
      </c>
      <c r="AO111" s="95"/>
      <c r="AP111" s="50">
        <v>72972</v>
      </c>
      <c r="AQ111" s="95"/>
      <c r="AR111" s="50">
        <f>IF(E111,AP111,0)</f>
        <v>72972</v>
      </c>
      <c r="AS111" s="95"/>
      <c r="AT111" s="50">
        <f>IF(K111,AP111,0)</f>
        <v>72972</v>
      </c>
      <c r="AU111" s="95"/>
      <c r="AV111" s="50">
        <f>IF(Q111,AP111,0)</f>
        <v>72972</v>
      </c>
    </row>
    <row r="112" spans="1:48" ht="11.25" x14ac:dyDescent="0.25">
      <c r="A112" s="83">
        <v>31</v>
      </c>
      <c r="B112" s="95"/>
      <c r="C112" s="83" t="s">
        <v>152</v>
      </c>
      <c r="D112" s="95"/>
      <c r="E112" s="42">
        <v>1043051</v>
      </c>
      <c r="F112" s="95"/>
      <c r="G112" s="39">
        <f>(E112/$AP112)</f>
        <v>67.397971051951416</v>
      </c>
      <c r="H112" s="95"/>
      <c r="I112" s="39">
        <f>IF(G$195&gt;0,G112/G$195*100,0)</f>
        <v>36.045571493632529</v>
      </c>
      <c r="J112" s="95"/>
      <c r="K112" s="42">
        <v>13650</v>
      </c>
      <c r="L112" s="95"/>
      <c r="M112" s="39">
        <f>(K112/$AP112)</f>
        <v>0.88201085551822178</v>
      </c>
      <c r="N112" s="95"/>
      <c r="O112" s="39">
        <f>IF(M$195&gt;0,M112/M$195*100,0)</f>
        <v>17.016579315004591</v>
      </c>
      <c r="P112" s="95"/>
      <c r="Q112" s="42">
        <v>100929</v>
      </c>
      <c r="R112" s="95"/>
      <c r="S112" s="39">
        <f>(Q112/$AP112)</f>
        <v>6.5216464202636342</v>
      </c>
      <c r="T112" s="95"/>
      <c r="U112" s="39">
        <f>IF(S$195&gt;0,S112/S$195*100,0)</f>
        <v>402.39537482968632</v>
      </c>
      <c r="V112" s="95"/>
      <c r="W112" s="42">
        <f t="shared" si="4"/>
        <v>1157630</v>
      </c>
      <c r="X112" s="95"/>
      <c r="Y112" s="95"/>
      <c r="Z112" s="42">
        <v>35873</v>
      </c>
      <c r="AA112" s="95"/>
      <c r="AB112" s="39">
        <f t="shared" si="5"/>
        <v>3.0988312327773122</v>
      </c>
      <c r="AC112" s="95"/>
      <c r="AD112" s="42">
        <v>14393</v>
      </c>
      <c r="AE112" s="95"/>
      <c r="AF112" s="39">
        <f t="shared" si="6"/>
        <v>1.2433160854504461</v>
      </c>
      <c r="AG112" s="95"/>
      <c r="AH112" s="42">
        <v>0</v>
      </c>
      <c r="AI112" s="95"/>
      <c r="AJ112" s="39">
        <f t="shared" si="7"/>
        <v>0</v>
      </c>
      <c r="AK112" s="95"/>
      <c r="AL112" s="42">
        <v>0</v>
      </c>
      <c r="AM112" s="95"/>
      <c r="AN112" s="83">
        <v>31</v>
      </c>
      <c r="AO112" s="95"/>
      <c r="AP112" s="50">
        <v>15476</v>
      </c>
      <c r="AQ112" s="95"/>
      <c r="AR112" s="50">
        <f>IF(E112,AP112,0)</f>
        <v>15476</v>
      </c>
      <c r="AS112" s="95"/>
      <c r="AT112" s="50">
        <f>IF(K112,AP112,0)</f>
        <v>15476</v>
      </c>
      <c r="AU112" s="95"/>
      <c r="AV112" s="50">
        <f>IF(Q112,AP112,0)</f>
        <v>15476</v>
      </c>
    </row>
    <row r="113" spans="1:48" ht="11.25" x14ac:dyDescent="0.25">
      <c r="A113" s="83">
        <v>32</v>
      </c>
      <c r="B113" s="95"/>
      <c r="C113" s="83" t="s">
        <v>153</v>
      </c>
      <c r="D113" s="95"/>
      <c r="E113" s="42">
        <v>2137989</v>
      </c>
      <c r="F113" s="95"/>
      <c r="G113" s="39">
        <f>(E113/$AP113)</f>
        <v>78.46119123637564</v>
      </c>
      <c r="H113" s="95"/>
      <c r="I113" s="39">
        <f>IF(G$195&gt;0,G113/G$195*100,0)</f>
        <v>41.962368214413274</v>
      </c>
      <c r="J113" s="95"/>
      <c r="K113" s="42">
        <v>21630</v>
      </c>
      <c r="L113" s="95"/>
      <c r="M113" s="39">
        <f>(K113/$AP113)</f>
        <v>0.79379059782010353</v>
      </c>
      <c r="N113" s="95"/>
      <c r="O113" s="39">
        <f>IF(M$195&gt;0,M113/M$195*100,0)</f>
        <v>15.314551496505524</v>
      </c>
      <c r="P113" s="95"/>
      <c r="Q113" s="42">
        <v>81940</v>
      </c>
      <c r="R113" s="95"/>
      <c r="S113" s="39">
        <f>(Q113/$AP113)</f>
        <v>3.0070828287276599</v>
      </c>
      <c r="T113" s="95"/>
      <c r="U113" s="39">
        <f>IF(S$195&gt;0,S113/S$195*100,0)</f>
        <v>185.54152495143475</v>
      </c>
      <c r="V113" s="95"/>
      <c r="W113" s="42">
        <f t="shared" si="4"/>
        <v>2241559</v>
      </c>
      <c r="X113" s="95"/>
      <c r="Y113" s="95"/>
      <c r="Z113" s="42">
        <v>0</v>
      </c>
      <c r="AA113" s="95"/>
      <c r="AB113" s="39">
        <f t="shared" si="5"/>
        <v>0</v>
      </c>
      <c r="AC113" s="95"/>
      <c r="AD113" s="42">
        <v>0</v>
      </c>
      <c r="AE113" s="95"/>
      <c r="AF113" s="39">
        <f t="shared" si="6"/>
        <v>0</v>
      </c>
      <c r="AG113" s="95"/>
      <c r="AH113" s="42">
        <v>0</v>
      </c>
      <c r="AI113" s="95"/>
      <c r="AJ113" s="39">
        <f t="shared" si="7"/>
        <v>0</v>
      </c>
      <c r="AK113" s="95"/>
      <c r="AL113" s="42">
        <v>1750</v>
      </c>
      <c r="AM113" s="95"/>
      <c r="AN113" s="83">
        <v>32</v>
      </c>
      <c r="AO113" s="95"/>
      <c r="AP113" s="50">
        <v>27249</v>
      </c>
      <c r="AQ113" s="95"/>
      <c r="AR113" s="50">
        <f>IF(E113,AP113,0)</f>
        <v>27249</v>
      </c>
      <c r="AS113" s="95"/>
      <c r="AT113" s="50">
        <f>IF(K113,AP113,0)</f>
        <v>27249</v>
      </c>
      <c r="AU113" s="95"/>
      <c r="AV113" s="50">
        <f>IF(Q113,AP113,0)</f>
        <v>27249</v>
      </c>
    </row>
    <row r="114" spans="1:48" ht="11.25" x14ac:dyDescent="0.25">
      <c r="A114" s="83">
        <v>33</v>
      </c>
      <c r="B114" s="95"/>
      <c r="C114" s="83" t="s">
        <v>95</v>
      </c>
      <c r="D114" s="95"/>
      <c r="E114" s="42">
        <v>2203590</v>
      </c>
      <c r="F114" s="95"/>
      <c r="G114" s="39">
        <f>(E114/$AP114)</f>
        <v>40.449914642876813</v>
      </c>
      <c r="H114" s="95"/>
      <c r="I114" s="39">
        <f>IF(G$195&gt;0,G114/G$195*100,0)</f>
        <v>21.633296483766092</v>
      </c>
      <c r="J114" s="95"/>
      <c r="K114" s="42">
        <v>18570</v>
      </c>
      <c r="L114" s="95"/>
      <c r="M114" s="39">
        <f>(K114/$AP114)</f>
        <v>0.34087780164105952</v>
      </c>
      <c r="N114" s="95"/>
      <c r="O114" s="39">
        <f>IF(M$195&gt;0,M114/M$195*100,0)</f>
        <v>6.5765337377184414</v>
      </c>
      <c r="P114" s="95"/>
      <c r="Q114" s="42">
        <v>94465</v>
      </c>
      <c r="R114" s="95"/>
      <c r="S114" s="39">
        <f>(Q114/$AP114)</f>
        <v>1.7340345466894285</v>
      </c>
      <c r="T114" s="95"/>
      <c r="U114" s="39">
        <f>IF(S$195&gt;0,S114/S$195*100,0)</f>
        <v>106.99253477076896</v>
      </c>
      <c r="V114" s="95"/>
      <c r="W114" s="42">
        <f t="shared" si="4"/>
        <v>2316625</v>
      </c>
      <c r="X114" s="95"/>
      <c r="Y114" s="95"/>
      <c r="Z114" s="42">
        <v>81950</v>
      </c>
      <c r="AA114" s="95"/>
      <c r="AB114" s="39">
        <f t="shared" si="5"/>
        <v>3.5374736955700641</v>
      </c>
      <c r="AC114" s="95"/>
      <c r="AD114" s="42">
        <v>0</v>
      </c>
      <c r="AE114" s="95"/>
      <c r="AF114" s="39">
        <f t="shared" si="6"/>
        <v>0</v>
      </c>
      <c r="AG114" s="95"/>
      <c r="AH114" s="42">
        <v>0</v>
      </c>
      <c r="AI114" s="95"/>
      <c r="AJ114" s="39">
        <f t="shared" si="7"/>
        <v>0</v>
      </c>
      <c r="AK114" s="95"/>
      <c r="AL114" s="42">
        <v>7805</v>
      </c>
      <c r="AM114" s="95"/>
      <c r="AN114" s="83">
        <v>33</v>
      </c>
      <c r="AO114" s="95"/>
      <c r="AP114" s="50">
        <v>54477</v>
      </c>
      <c r="AQ114" s="95"/>
      <c r="AR114" s="50">
        <f>IF(E114,AP114,0)</f>
        <v>54477</v>
      </c>
      <c r="AS114" s="95"/>
      <c r="AT114" s="50">
        <f>IF(K114,AP114,0)</f>
        <v>54477</v>
      </c>
      <c r="AU114" s="95"/>
      <c r="AV114" s="50">
        <f>IF(Q114,AP114,0)</f>
        <v>54477</v>
      </c>
    </row>
    <row r="115" spans="1:48" ht="11.25" x14ac:dyDescent="0.25">
      <c r="A115" s="83">
        <v>34</v>
      </c>
      <c r="B115" s="95"/>
      <c r="C115" s="83" t="s">
        <v>154</v>
      </c>
      <c r="D115" s="95"/>
      <c r="E115" s="42">
        <v>459266</v>
      </c>
      <c r="F115" s="95"/>
      <c r="G115" s="39">
        <f>(E115/$AP115)</f>
        <v>5.0237477985976655</v>
      </c>
      <c r="H115" s="95"/>
      <c r="I115" s="39">
        <f>IF(G$195&gt;0,G115/G$195*100,0)</f>
        <v>2.686785041359018</v>
      </c>
      <c r="J115" s="95"/>
      <c r="K115" s="42">
        <v>875237</v>
      </c>
      <c r="L115" s="95"/>
      <c r="M115" s="39">
        <f>(K115/$AP115)</f>
        <v>9.5739069558844445</v>
      </c>
      <c r="N115" s="95"/>
      <c r="O115" s="39">
        <f>IF(M$195&gt;0,M115/M$195*100,0)</f>
        <v>184.7087777321762</v>
      </c>
      <c r="P115" s="95"/>
      <c r="Q115" s="42">
        <v>294327</v>
      </c>
      <c r="R115" s="95"/>
      <c r="S115" s="39">
        <f>(Q115/$AP115)</f>
        <v>3.2195386079480195</v>
      </c>
      <c r="T115" s="95"/>
      <c r="U115" s="39">
        <f>IF(S$195&gt;0,S115/S$195*100,0)</f>
        <v>198.65036548110174</v>
      </c>
      <c r="V115" s="95"/>
      <c r="W115" s="42">
        <f t="shared" si="4"/>
        <v>1628830</v>
      </c>
      <c r="X115" s="95"/>
      <c r="Y115" s="95"/>
      <c r="Z115" s="42">
        <v>0</v>
      </c>
      <c r="AA115" s="95"/>
      <c r="AB115" s="39">
        <f t="shared" si="5"/>
        <v>0</v>
      </c>
      <c r="AC115" s="95"/>
      <c r="AD115" s="42">
        <v>0</v>
      </c>
      <c r="AE115" s="95"/>
      <c r="AF115" s="39">
        <f t="shared" si="6"/>
        <v>0</v>
      </c>
      <c r="AG115" s="95"/>
      <c r="AH115" s="42">
        <v>0</v>
      </c>
      <c r="AI115" s="95"/>
      <c r="AJ115" s="39">
        <f t="shared" si="7"/>
        <v>0</v>
      </c>
      <c r="AK115" s="95"/>
      <c r="AL115" s="42">
        <v>187059</v>
      </c>
      <c r="AM115" s="95"/>
      <c r="AN115" s="83">
        <v>34</v>
      </c>
      <c r="AO115" s="95"/>
      <c r="AP115" s="50">
        <v>91419</v>
      </c>
      <c r="AQ115" s="95"/>
      <c r="AR115" s="50">
        <f>IF(E115,AP115,0)</f>
        <v>91419</v>
      </c>
      <c r="AS115" s="95"/>
      <c r="AT115" s="50">
        <f>IF(K115,AP115,0)</f>
        <v>91419</v>
      </c>
      <c r="AU115" s="95"/>
      <c r="AV115" s="50">
        <f>IF(Q115,AP115,0)</f>
        <v>91419</v>
      </c>
    </row>
    <row r="116" spans="1:48" ht="11.25" x14ac:dyDescent="0.25">
      <c r="A116" s="83">
        <v>35</v>
      </c>
      <c r="B116" s="95"/>
      <c r="C116" s="83" t="s">
        <v>155</v>
      </c>
      <c r="D116" s="95"/>
      <c r="E116" s="42">
        <v>2867295</v>
      </c>
      <c r="F116" s="95"/>
      <c r="G116" s="39">
        <f>(E116/$AP116)</f>
        <v>170.8044915708584</v>
      </c>
      <c r="H116" s="95"/>
      <c r="I116" s="39">
        <f>IF(G$195&gt;0,G116/G$195*100,0)</f>
        <v>91.349122477369747</v>
      </c>
      <c r="J116" s="95"/>
      <c r="K116" s="42">
        <v>13000</v>
      </c>
      <c r="L116" s="95"/>
      <c r="M116" s="39">
        <f>(K116/$AP116)</f>
        <v>0.77440876869005781</v>
      </c>
      <c r="N116" s="95"/>
      <c r="O116" s="39">
        <f>IF(M$195&gt;0,M116/M$195*100,0)</f>
        <v>14.940619100324856</v>
      </c>
      <c r="P116" s="95"/>
      <c r="Q116" s="42">
        <v>75558</v>
      </c>
      <c r="R116" s="95"/>
      <c r="S116" s="39">
        <f>(Q116/$AP116)</f>
        <v>4.5009829034371833</v>
      </c>
      <c r="T116" s="95"/>
      <c r="U116" s="39">
        <f>IF(S$195&gt;0,S116/S$195*100,0)</f>
        <v>277.71740229630535</v>
      </c>
      <c r="V116" s="95"/>
      <c r="W116" s="42">
        <f t="shared" si="4"/>
        <v>2955853</v>
      </c>
      <c r="X116" s="95"/>
      <c r="Y116" s="95"/>
      <c r="Z116" s="42">
        <v>282218</v>
      </c>
      <c r="AA116" s="95"/>
      <c r="AB116" s="39">
        <f t="shared" si="5"/>
        <v>9.5477684445065432</v>
      </c>
      <c r="AC116" s="95"/>
      <c r="AD116" s="42">
        <v>1272052</v>
      </c>
      <c r="AE116" s="95"/>
      <c r="AF116" s="39">
        <f t="shared" si="6"/>
        <v>43.035022377635151</v>
      </c>
      <c r="AG116" s="95"/>
      <c r="AH116" s="42">
        <v>0</v>
      </c>
      <c r="AI116" s="95"/>
      <c r="AJ116" s="39">
        <f t="shared" si="7"/>
        <v>0</v>
      </c>
      <c r="AK116" s="95"/>
      <c r="AL116" s="42">
        <v>0</v>
      </c>
      <c r="AM116" s="95"/>
      <c r="AN116" s="83">
        <v>35</v>
      </c>
      <c r="AO116" s="95"/>
      <c r="AP116" s="50">
        <v>16787</v>
      </c>
      <c r="AQ116" s="95"/>
      <c r="AR116" s="50">
        <f>IF(E116,AP116,0)</f>
        <v>16787</v>
      </c>
      <c r="AS116" s="95"/>
      <c r="AT116" s="50">
        <f>IF(K116,AP116,0)</f>
        <v>16787</v>
      </c>
      <c r="AU116" s="95"/>
      <c r="AV116" s="50">
        <f>IF(Q116,AP116,0)</f>
        <v>16787</v>
      </c>
    </row>
    <row r="117" spans="1:48" ht="11.25" x14ac:dyDescent="0.25">
      <c r="A117" s="83">
        <v>36</v>
      </c>
      <c r="B117" s="95"/>
      <c r="C117" s="83" t="s">
        <v>156</v>
      </c>
      <c r="D117" s="95"/>
      <c r="E117" s="42">
        <v>6410274</v>
      </c>
      <c r="F117" s="95"/>
      <c r="G117" s="39">
        <f>(E117/$AP117)</f>
        <v>165.59308723618611</v>
      </c>
      <c r="H117" s="95"/>
      <c r="I117" s="39">
        <f>IF(G$195&gt;0,G117/G$195*100,0)</f>
        <v>88.561975555945949</v>
      </c>
      <c r="J117" s="95"/>
      <c r="K117" s="42">
        <v>18694</v>
      </c>
      <c r="L117" s="95"/>
      <c r="M117" s="39">
        <f>(K117/$AP117)</f>
        <v>0.48291183384567693</v>
      </c>
      <c r="N117" s="95"/>
      <c r="O117" s="39">
        <f>IF(M$195&gt;0,M117/M$195*100,0)</f>
        <v>9.3167872837133245</v>
      </c>
      <c r="P117" s="95"/>
      <c r="Q117" s="42">
        <v>107958</v>
      </c>
      <c r="R117" s="95"/>
      <c r="S117" s="39">
        <f>(Q117/$AP117)</f>
        <v>2.7888197153263929</v>
      </c>
      <c r="T117" s="95"/>
      <c r="U117" s="39">
        <f>IF(S$195&gt;0,S117/S$195*100,0)</f>
        <v>172.07436318447611</v>
      </c>
      <c r="V117" s="95"/>
      <c r="W117" s="42">
        <f t="shared" si="4"/>
        <v>6536926</v>
      </c>
      <c r="X117" s="95"/>
      <c r="Y117" s="95"/>
      <c r="Z117" s="42">
        <v>0</v>
      </c>
      <c r="AA117" s="95"/>
      <c r="AB117" s="39">
        <f t="shared" si="5"/>
        <v>0</v>
      </c>
      <c r="AC117" s="95"/>
      <c r="AD117" s="42">
        <v>2013894</v>
      </c>
      <c r="AE117" s="95"/>
      <c r="AF117" s="39">
        <f t="shared" si="6"/>
        <v>30.807966925126578</v>
      </c>
      <c r="AG117" s="95"/>
      <c r="AH117" s="42">
        <v>0</v>
      </c>
      <c r="AI117" s="95"/>
      <c r="AJ117" s="39">
        <f t="shared" si="7"/>
        <v>0</v>
      </c>
      <c r="AK117" s="95"/>
      <c r="AL117" s="42">
        <v>1504168</v>
      </c>
      <c r="AM117" s="95"/>
      <c r="AN117" s="83">
        <v>36</v>
      </c>
      <c r="AO117" s="95"/>
      <c r="AP117" s="50">
        <v>38711</v>
      </c>
      <c r="AQ117" s="95"/>
      <c r="AR117" s="50">
        <f>IF(E117,AP117,0)</f>
        <v>38711</v>
      </c>
      <c r="AS117" s="95"/>
      <c r="AT117" s="50">
        <f>IF(K117,AP117,0)</f>
        <v>38711</v>
      </c>
      <c r="AU117" s="95"/>
      <c r="AV117" s="50">
        <f>IF(Q117,AP117,0)</f>
        <v>38711</v>
      </c>
    </row>
    <row r="118" spans="1:48" ht="11.25" x14ac:dyDescent="0.25">
      <c r="A118" s="83">
        <v>37</v>
      </c>
      <c r="B118" s="95"/>
      <c r="C118" s="83" t="s">
        <v>157</v>
      </c>
      <c r="D118" s="95"/>
      <c r="E118" s="42">
        <v>2114304</v>
      </c>
      <c r="F118" s="95"/>
      <c r="G118" s="39">
        <f>(E118/$AP118)</f>
        <v>85.505884256076357</v>
      </c>
      <c r="H118" s="95"/>
      <c r="I118" s="39">
        <f>IF(G$195&gt;0,G118/G$195*100,0)</f>
        <v>45.729988840508724</v>
      </c>
      <c r="J118" s="95"/>
      <c r="K118" s="42">
        <v>0</v>
      </c>
      <c r="L118" s="95"/>
      <c r="M118" s="39">
        <f>(K118/$AP118)</f>
        <v>0</v>
      </c>
      <c r="N118" s="95"/>
      <c r="O118" s="39">
        <f>IF(M$195&gt;0,M118/M$195*100,0)</f>
        <v>0</v>
      </c>
      <c r="P118" s="95"/>
      <c r="Q118" s="42">
        <v>65141</v>
      </c>
      <c r="R118" s="95"/>
      <c r="S118" s="39">
        <f>(Q118/$AP118)</f>
        <v>2.6344077324382256</v>
      </c>
      <c r="T118" s="95"/>
      <c r="U118" s="39">
        <f>IF(S$195&gt;0,S118/S$195*100,0)</f>
        <v>162.54691202744641</v>
      </c>
      <c r="V118" s="95"/>
      <c r="W118" s="42">
        <f t="shared" si="4"/>
        <v>2179445</v>
      </c>
      <c r="X118" s="95"/>
      <c r="Y118" s="95"/>
      <c r="Z118" s="42">
        <v>0</v>
      </c>
      <c r="AA118" s="95"/>
      <c r="AB118" s="39">
        <f t="shared" si="5"/>
        <v>0</v>
      </c>
      <c r="AC118" s="95"/>
      <c r="AD118" s="42">
        <v>0</v>
      </c>
      <c r="AE118" s="95"/>
      <c r="AF118" s="39">
        <f t="shared" si="6"/>
        <v>0</v>
      </c>
      <c r="AG118" s="95"/>
      <c r="AH118" s="42">
        <v>0</v>
      </c>
      <c r="AI118" s="95"/>
      <c r="AJ118" s="39">
        <f t="shared" si="7"/>
        <v>0</v>
      </c>
      <c r="AK118" s="95"/>
      <c r="AL118" s="42">
        <v>0</v>
      </c>
      <c r="AM118" s="95"/>
      <c r="AN118" s="83">
        <v>37</v>
      </c>
      <c r="AO118" s="95"/>
      <c r="AP118" s="50">
        <v>24727</v>
      </c>
      <c r="AQ118" s="95"/>
      <c r="AR118" s="50">
        <f>IF(E118,AP118,0)</f>
        <v>24727</v>
      </c>
      <c r="AS118" s="95"/>
      <c r="AT118" s="50">
        <f>IF(K118,AP118,0)</f>
        <v>0</v>
      </c>
      <c r="AU118" s="95"/>
      <c r="AV118" s="50">
        <f>IF(Q118,AP118,0)</f>
        <v>24727</v>
      </c>
    </row>
    <row r="119" spans="1:48" ht="11.25" x14ac:dyDescent="0.25">
      <c r="A119" s="83">
        <v>38</v>
      </c>
      <c r="B119" s="95"/>
      <c r="C119" s="83" t="s">
        <v>158</v>
      </c>
      <c r="D119" s="95"/>
      <c r="E119" s="42">
        <v>936761</v>
      </c>
      <c r="F119" s="95"/>
      <c r="G119" s="39">
        <f>(E119/$AP119)</f>
        <v>61.09443683558338</v>
      </c>
      <c r="H119" s="95"/>
      <c r="I119" s="39">
        <f>IF(G$195&gt;0,G119/G$195*100,0)</f>
        <v>32.67433509419385</v>
      </c>
      <c r="J119" s="95"/>
      <c r="K119" s="42">
        <v>138174</v>
      </c>
      <c r="L119" s="95"/>
      <c r="M119" s="39">
        <f>(K119/$AP119)</f>
        <v>9.011543729211505</v>
      </c>
      <c r="N119" s="95"/>
      <c r="O119" s="39">
        <f>IF(M$195&gt;0,M119/M$195*100,0)</f>
        <v>173.85913978197266</v>
      </c>
      <c r="P119" s="95"/>
      <c r="Q119" s="42">
        <v>132882</v>
      </c>
      <c r="R119" s="95"/>
      <c r="S119" s="39">
        <f>(Q119/$AP119)</f>
        <v>8.6664057914302486</v>
      </c>
      <c r="T119" s="95"/>
      <c r="U119" s="39">
        <f>IF(S$195&gt;0,S119/S$195*100,0)</f>
        <v>534.73024787623581</v>
      </c>
      <c r="V119" s="95"/>
      <c r="W119" s="42">
        <f t="shared" si="4"/>
        <v>1207817</v>
      </c>
      <c r="X119" s="95"/>
      <c r="Y119" s="95"/>
      <c r="Z119" s="42">
        <v>12500</v>
      </c>
      <c r="AA119" s="95"/>
      <c r="AB119" s="39">
        <f t="shared" si="5"/>
        <v>1.0349249927762234</v>
      </c>
      <c r="AC119" s="95"/>
      <c r="AD119" s="42">
        <v>197365</v>
      </c>
      <c r="AE119" s="95"/>
      <c r="AF119" s="39">
        <f t="shared" si="6"/>
        <v>16.340637695942348</v>
      </c>
      <c r="AG119" s="95"/>
      <c r="AH119" s="42">
        <v>0</v>
      </c>
      <c r="AI119" s="95"/>
      <c r="AJ119" s="39">
        <f t="shared" si="7"/>
        <v>0</v>
      </c>
      <c r="AK119" s="95"/>
      <c r="AL119" s="42">
        <v>0</v>
      </c>
      <c r="AM119" s="95"/>
      <c r="AN119" s="83">
        <v>38</v>
      </c>
      <c r="AO119" s="95"/>
      <c r="AP119" s="50">
        <v>15333</v>
      </c>
      <c r="AQ119" s="95"/>
      <c r="AR119" s="50">
        <f>IF(E119,AP119,0)</f>
        <v>15333</v>
      </c>
      <c r="AS119" s="95"/>
      <c r="AT119" s="50">
        <f>IF(K119,AP119,0)</f>
        <v>15333</v>
      </c>
      <c r="AU119" s="95"/>
      <c r="AV119" s="50">
        <f>IF(Q119,AP119,0)</f>
        <v>15333</v>
      </c>
    </row>
    <row r="120" spans="1:48" ht="11.25" x14ac:dyDescent="0.25">
      <c r="A120" s="83">
        <v>39</v>
      </c>
      <c r="B120" s="95"/>
      <c r="C120" s="83" t="s">
        <v>159</v>
      </c>
      <c r="D120" s="95"/>
      <c r="E120" s="42">
        <v>1211657</v>
      </c>
      <c r="F120" s="95"/>
      <c r="G120" s="39">
        <f>(E120/$AP120)</f>
        <v>58.955673413779678</v>
      </c>
      <c r="H120" s="95"/>
      <c r="I120" s="39">
        <f>IF(G$195&gt;0,G120/G$195*100,0)</f>
        <v>31.530488348879114</v>
      </c>
      <c r="J120" s="95"/>
      <c r="K120" s="42">
        <v>103721</v>
      </c>
      <c r="L120" s="95"/>
      <c r="M120" s="39">
        <f>(K120/$AP120)</f>
        <v>5.0467594394706108</v>
      </c>
      <c r="N120" s="95"/>
      <c r="O120" s="39">
        <f>IF(M$195&gt;0,M120/M$195*100,0)</f>
        <v>97.366808750944628</v>
      </c>
      <c r="P120" s="95"/>
      <c r="Q120" s="42">
        <v>58955</v>
      </c>
      <c r="R120" s="95"/>
      <c r="S120" s="39">
        <f>(Q120/$AP120)</f>
        <v>2.8685772674192291</v>
      </c>
      <c r="T120" s="95"/>
      <c r="U120" s="39">
        <f>IF(S$195&gt;0,S120/S$195*100,0)</f>
        <v>176.99552388557979</v>
      </c>
      <c r="V120" s="95"/>
      <c r="W120" s="42">
        <f t="shared" si="4"/>
        <v>1374333</v>
      </c>
      <c r="X120" s="95"/>
      <c r="Y120" s="95"/>
      <c r="Z120" s="42">
        <v>0</v>
      </c>
      <c r="AA120" s="95"/>
      <c r="AB120" s="39">
        <f t="shared" si="5"/>
        <v>0</v>
      </c>
      <c r="AC120" s="95"/>
      <c r="AD120" s="42">
        <v>7781</v>
      </c>
      <c r="AE120" s="95"/>
      <c r="AF120" s="39">
        <f t="shared" si="6"/>
        <v>0.56616555085266818</v>
      </c>
      <c r="AG120" s="95"/>
      <c r="AH120" s="42">
        <v>0</v>
      </c>
      <c r="AI120" s="95"/>
      <c r="AJ120" s="39">
        <f t="shared" si="7"/>
        <v>0</v>
      </c>
      <c r="AK120" s="95"/>
      <c r="AL120" s="42">
        <v>0</v>
      </c>
      <c r="AM120" s="95"/>
      <c r="AN120" s="83">
        <v>39</v>
      </c>
      <c r="AO120" s="95"/>
      <c r="AP120" s="50">
        <v>20552</v>
      </c>
      <c r="AQ120" s="95"/>
      <c r="AR120" s="50">
        <f>IF(E120,AP120,0)</f>
        <v>20552</v>
      </c>
      <c r="AS120" s="95"/>
      <c r="AT120" s="50">
        <f>IF(K120,AP120,0)</f>
        <v>20552</v>
      </c>
      <c r="AU120" s="95"/>
      <c r="AV120" s="50">
        <f>IF(Q120,AP120,0)</f>
        <v>20552</v>
      </c>
    </row>
    <row r="121" spans="1:48" ht="11.25" x14ac:dyDescent="0.25">
      <c r="A121" s="83">
        <v>40</v>
      </c>
      <c r="B121" s="95"/>
      <c r="C121" s="83" t="s">
        <v>160</v>
      </c>
      <c r="D121" s="95"/>
      <c r="E121" s="48">
        <v>0</v>
      </c>
      <c r="F121" s="95"/>
      <c r="G121" s="39">
        <v>0</v>
      </c>
      <c r="H121" s="95"/>
      <c r="I121" s="39">
        <f>IF(G$195&gt;0,G121/G$195*100,0)</f>
        <v>0</v>
      </c>
      <c r="J121" s="95"/>
      <c r="K121" s="48">
        <v>0</v>
      </c>
      <c r="L121" s="95"/>
      <c r="M121" s="39">
        <v>0</v>
      </c>
      <c r="N121" s="95"/>
      <c r="O121" s="39">
        <f>IF(M$195&gt;0,M121/M$195*100,0)</f>
        <v>0</v>
      </c>
      <c r="P121" s="95"/>
      <c r="Q121" s="48">
        <v>0</v>
      </c>
      <c r="R121" s="95"/>
      <c r="S121" s="39">
        <v>0</v>
      </c>
      <c r="T121" s="95"/>
      <c r="U121" s="39">
        <f>IF(S$195&gt;0,S121/S$195*100,0)</f>
        <v>0</v>
      </c>
      <c r="V121" s="95"/>
      <c r="W121" s="48">
        <f t="shared" si="4"/>
        <v>0</v>
      </c>
      <c r="X121" s="95"/>
      <c r="Y121" s="95"/>
      <c r="Z121" s="48">
        <v>0</v>
      </c>
      <c r="AA121" s="95"/>
      <c r="AB121" s="47">
        <f t="shared" si="5"/>
        <v>0</v>
      </c>
      <c r="AC121" s="95"/>
      <c r="AD121" s="48">
        <v>0</v>
      </c>
      <c r="AE121" s="95"/>
      <c r="AF121" s="47">
        <f t="shared" si="6"/>
        <v>0</v>
      </c>
      <c r="AG121" s="95"/>
      <c r="AH121" s="48">
        <v>0</v>
      </c>
      <c r="AI121" s="95"/>
      <c r="AJ121" s="47">
        <f t="shared" si="7"/>
        <v>0</v>
      </c>
      <c r="AK121" s="95"/>
      <c r="AL121" s="48">
        <v>0</v>
      </c>
      <c r="AM121" s="95"/>
      <c r="AN121" s="83">
        <v>40</v>
      </c>
      <c r="AO121" s="95"/>
      <c r="AP121" s="54">
        <v>0</v>
      </c>
      <c r="AQ121" s="95"/>
      <c r="AR121" s="54">
        <f>IF(E121,AP121,0)</f>
        <v>0</v>
      </c>
      <c r="AS121" s="95"/>
      <c r="AT121" s="54">
        <f>IF(K121,AP121,0)</f>
        <v>0</v>
      </c>
      <c r="AU121" s="95"/>
      <c r="AV121" s="54">
        <f>IF(Q121,AP121,0)</f>
        <v>0</v>
      </c>
    </row>
    <row r="122" spans="1:48" ht="11.25" x14ac:dyDescent="0.25">
      <c r="A122" s="83">
        <v>41</v>
      </c>
      <c r="B122" s="95"/>
      <c r="C122" s="83" t="s">
        <v>161</v>
      </c>
      <c r="D122" s="95"/>
      <c r="E122" s="42">
        <v>3671846</v>
      </c>
      <c r="F122" s="95"/>
      <c r="G122" s="39">
        <f>(E122/$AP122)</f>
        <v>107.92563635294809</v>
      </c>
      <c r="H122" s="95"/>
      <c r="I122" s="39">
        <f>IF(G$195&gt;0,G122/G$195*100,0)</f>
        <v>57.720450340520145</v>
      </c>
      <c r="J122" s="95"/>
      <c r="K122" s="42">
        <v>20032</v>
      </c>
      <c r="L122" s="95"/>
      <c r="M122" s="39">
        <f>(K122/$AP122)</f>
        <v>0.58879548527423431</v>
      </c>
      <c r="N122" s="95"/>
      <c r="O122" s="39">
        <f>IF(M$195&gt;0,M122/M$195*100,0)</f>
        <v>11.359593833568905</v>
      </c>
      <c r="P122" s="95"/>
      <c r="Q122" s="42">
        <v>124792</v>
      </c>
      <c r="R122" s="95"/>
      <c r="S122" s="39">
        <f>(Q122/$AP122)</f>
        <v>3.6679795426488742</v>
      </c>
      <c r="T122" s="95"/>
      <c r="U122" s="39">
        <f>IF(S$195&gt;0,S122/S$195*100,0)</f>
        <v>226.31984437944271</v>
      </c>
      <c r="V122" s="95"/>
      <c r="W122" s="42">
        <f t="shared" si="4"/>
        <v>3816670</v>
      </c>
      <c r="X122" s="95"/>
      <c r="Y122" s="95"/>
      <c r="Z122" s="42">
        <v>169082</v>
      </c>
      <c r="AA122" s="95"/>
      <c r="AB122" s="39">
        <f t="shared" si="5"/>
        <v>4.4300922007928376</v>
      </c>
      <c r="AC122" s="95"/>
      <c r="AD122" s="42">
        <v>149988</v>
      </c>
      <c r="AE122" s="95"/>
      <c r="AF122" s="39">
        <f t="shared" si="6"/>
        <v>3.9298131617352303</v>
      </c>
      <c r="AG122" s="95"/>
      <c r="AH122" s="42">
        <v>0</v>
      </c>
      <c r="AI122" s="95"/>
      <c r="AJ122" s="39">
        <f t="shared" si="7"/>
        <v>0</v>
      </c>
      <c r="AK122" s="95"/>
      <c r="AL122" s="42">
        <v>2129219</v>
      </c>
      <c r="AM122" s="95"/>
      <c r="AN122" s="83">
        <v>41</v>
      </c>
      <c r="AO122" s="95"/>
      <c r="AP122" s="50">
        <v>34022</v>
      </c>
      <c r="AQ122" s="95"/>
      <c r="AR122" s="50">
        <f>IF(E122,AP122,0)</f>
        <v>34022</v>
      </c>
      <c r="AS122" s="95"/>
      <c r="AT122" s="50">
        <f>IF(K122,AP122,0)</f>
        <v>34022</v>
      </c>
      <c r="AU122" s="95"/>
      <c r="AV122" s="50">
        <f>IF(Q122,AP122,0)</f>
        <v>34022</v>
      </c>
    </row>
    <row r="123" spans="1:48" ht="11.25" x14ac:dyDescent="0.25">
      <c r="A123" s="83">
        <v>42</v>
      </c>
      <c r="B123" s="95"/>
      <c r="C123" s="83" t="s">
        <v>162</v>
      </c>
      <c r="D123" s="95"/>
      <c r="E123" s="42">
        <v>4995188</v>
      </c>
      <c r="F123" s="95"/>
      <c r="G123" s="39">
        <f>(E123/$AP123)</f>
        <v>45.419470989916256</v>
      </c>
      <c r="H123" s="95"/>
      <c r="I123" s="39">
        <f>IF(G$195&gt;0,G123/G$195*100,0)</f>
        <v>24.291099022966701</v>
      </c>
      <c r="J123" s="95"/>
      <c r="K123" s="42">
        <v>109170</v>
      </c>
      <c r="L123" s="95"/>
      <c r="M123" s="39">
        <f>(K123/$AP123)</f>
        <v>0.9926440502277708</v>
      </c>
      <c r="N123" s="95"/>
      <c r="O123" s="39">
        <f>IF(M$195&gt;0,M123/M$195*100,0)</f>
        <v>19.151018501176821</v>
      </c>
      <c r="P123" s="95"/>
      <c r="Q123" s="42">
        <v>95873</v>
      </c>
      <c r="R123" s="95"/>
      <c r="S123" s="39">
        <f>(Q123/$AP123)</f>
        <v>0.87173915020140214</v>
      </c>
      <c r="T123" s="95"/>
      <c r="U123" s="39">
        <f>IF(S$195&gt;0,S123/S$195*100,0)</f>
        <v>53.787614276216033</v>
      </c>
      <c r="V123" s="95"/>
      <c r="W123" s="42">
        <f t="shared" si="4"/>
        <v>5200231</v>
      </c>
      <c r="X123" s="95"/>
      <c r="Y123" s="95"/>
      <c r="Z123" s="42">
        <v>0</v>
      </c>
      <c r="AA123" s="95"/>
      <c r="AB123" s="39">
        <f t="shared" si="5"/>
        <v>0</v>
      </c>
      <c r="AC123" s="95"/>
      <c r="AD123" s="42">
        <v>0</v>
      </c>
      <c r="AE123" s="95"/>
      <c r="AF123" s="39">
        <f t="shared" si="6"/>
        <v>0</v>
      </c>
      <c r="AG123" s="95"/>
      <c r="AH123" s="42">
        <v>0</v>
      </c>
      <c r="AI123" s="95"/>
      <c r="AJ123" s="39">
        <f t="shared" si="7"/>
        <v>0</v>
      </c>
      <c r="AK123" s="95"/>
      <c r="AL123" s="42">
        <v>0</v>
      </c>
      <c r="AM123" s="95"/>
      <c r="AN123" s="83">
        <v>42</v>
      </c>
      <c r="AO123" s="95"/>
      <c r="AP123" s="50">
        <v>109979</v>
      </c>
      <c r="AQ123" s="95"/>
      <c r="AR123" s="50">
        <f>IF(E123,AP123,0)</f>
        <v>109979</v>
      </c>
      <c r="AS123" s="95"/>
      <c r="AT123" s="50">
        <f>IF(K123,AP123,0)</f>
        <v>109979</v>
      </c>
      <c r="AU123" s="95"/>
      <c r="AV123" s="50">
        <f>IF(Q123,AP123,0)</f>
        <v>109979</v>
      </c>
    </row>
    <row r="124" spans="1:48" ht="11.25" x14ac:dyDescent="0.25">
      <c r="A124" s="83">
        <v>43</v>
      </c>
      <c r="B124" s="95"/>
      <c r="C124" s="83" t="s">
        <v>163</v>
      </c>
      <c r="D124" s="95"/>
      <c r="E124" s="42">
        <v>77344821</v>
      </c>
      <c r="F124" s="95"/>
      <c r="G124" s="39">
        <f>(E124/$AP124)</f>
        <v>231.30192978836027</v>
      </c>
      <c r="H124" s="95"/>
      <c r="I124" s="39">
        <f>IF(G$195&gt;0,G124/G$195*100,0)</f>
        <v>123.70417264304447</v>
      </c>
      <c r="J124" s="95"/>
      <c r="K124" s="42">
        <v>0</v>
      </c>
      <c r="L124" s="95"/>
      <c r="M124" s="39">
        <f>(K124/$AP124)</f>
        <v>0</v>
      </c>
      <c r="N124" s="95"/>
      <c r="O124" s="39">
        <f>IF(M$195&gt;0,M124/M$195*100,0)</f>
        <v>0</v>
      </c>
      <c r="P124" s="95"/>
      <c r="Q124" s="42">
        <v>407363</v>
      </c>
      <c r="R124" s="95"/>
      <c r="S124" s="39">
        <f>(Q124/$AP124)</f>
        <v>1.2182308628573308</v>
      </c>
      <c r="T124" s="95"/>
      <c r="U124" s="39">
        <f>IF(S$195&gt;0,S124/S$195*100,0)</f>
        <v>75.166673121900303</v>
      </c>
      <c r="V124" s="95"/>
      <c r="W124" s="42">
        <f t="shared" si="4"/>
        <v>77752184</v>
      </c>
      <c r="X124" s="95"/>
      <c r="Y124" s="95"/>
      <c r="Z124" s="42">
        <v>0</v>
      </c>
      <c r="AA124" s="95"/>
      <c r="AB124" s="39">
        <f t="shared" si="5"/>
        <v>0</v>
      </c>
      <c r="AC124" s="95"/>
      <c r="AD124" s="42">
        <v>773058</v>
      </c>
      <c r="AE124" s="95"/>
      <c r="AF124" s="39">
        <f t="shared" si="6"/>
        <v>0.99425888795612472</v>
      </c>
      <c r="AG124" s="95"/>
      <c r="AH124" s="42">
        <v>4272648</v>
      </c>
      <c r="AI124" s="95"/>
      <c r="AJ124" s="39">
        <f t="shared" si="7"/>
        <v>5.4952128418669242</v>
      </c>
      <c r="AK124" s="95"/>
      <c r="AL124" s="42">
        <v>0</v>
      </c>
      <c r="AM124" s="95"/>
      <c r="AN124" s="83">
        <v>43</v>
      </c>
      <c r="AO124" s="95"/>
      <c r="AP124" s="50">
        <v>334389</v>
      </c>
      <c r="AQ124" s="95"/>
      <c r="AR124" s="50">
        <f>IF(E124,AP124,0)</f>
        <v>334389</v>
      </c>
      <c r="AS124" s="95"/>
      <c r="AT124" s="50">
        <f>IF(K124,AP124,0)</f>
        <v>0</v>
      </c>
      <c r="AU124" s="95"/>
      <c r="AV124" s="50">
        <f>IF(Q124,AP124,0)</f>
        <v>334389</v>
      </c>
    </row>
    <row r="125" spans="1:48" ht="11.25" x14ac:dyDescent="0.25">
      <c r="A125" s="83">
        <v>44</v>
      </c>
      <c r="B125" s="95"/>
      <c r="C125" s="83" t="s">
        <v>164</v>
      </c>
      <c r="D125" s="95"/>
      <c r="E125" s="42">
        <v>10476449</v>
      </c>
      <c r="F125" s="95"/>
      <c r="G125" s="39">
        <f>(E125/$AP125)</f>
        <v>205.63023082358484</v>
      </c>
      <c r="H125" s="95"/>
      <c r="I125" s="39">
        <f>IF(G$195&gt;0,G125/G$195*100,0)</f>
        <v>109.97451511842033</v>
      </c>
      <c r="J125" s="95"/>
      <c r="K125" s="42">
        <v>0</v>
      </c>
      <c r="L125" s="95"/>
      <c r="M125" s="39">
        <f>(K125/$AP125)</f>
        <v>0</v>
      </c>
      <c r="N125" s="95"/>
      <c r="O125" s="39">
        <f>IF(M$195&gt;0,M125/M$195*100,0)</f>
        <v>0</v>
      </c>
      <c r="P125" s="95"/>
      <c r="Q125" s="42">
        <v>54271</v>
      </c>
      <c r="R125" s="95"/>
      <c r="S125" s="39">
        <f>(Q125/$AP125)</f>
        <v>1.0652233649996075</v>
      </c>
      <c r="T125" s="95"/>
      <c r="U125" s="39">
        <f>IF(S$195&gt;0,S125/S$195*100,0)</f>
        <v>65.725880799748921</v>
      </c>
      <c r="V125" s="95"/>
      <c r="W125" s="42">
        <f t="shared" si="4"/>
        <v>10530720</v>
      </c>
      <c r="X125" s="95"/>
      <c r="Y125" s="95"/>
      <c r="Z125" s="42">
        <v>60088</v>
      </c>
      <c r="AA125" s="95"/>
      <c r="AB125" s="39">
        <f t="shared" si="5"/>
        <v>0.57059726210553507</v>
      </c>
      <c r="AC125" s="95"/>
      <c r="AD125" s="42">
        <v>737932</v>
      </c>
      <c r="AE125" s="95"/>
      <c r="AF125" s="39">
        <f t="shared" si="6"/>
        <v>7.0074220945956212</v>
      </c>
      <c r="AG125" s="95"/>
      <c r="AH125" s="42">
        <v>0</v>
      </c>
      <c r="AI125" s="95"/>
      <c r="AJ125" s="39">
        <f t="shared" si="7"/>
        <v>0</v>
      </c>
      <c r="AK125" s="95"/>
      <c r="AL125" s="42">
        <v>0</v>
      </c>
      <c r="AM125" s="95"/>
      <c r="AN125" s="83">
        <v>44</v>
      </c>
      <c r="AO125" s="95"/>
      <c r="AP125" s="50">
        <v>50948</v>
      </c>
      <c r="AQ125" s="95"/>
      <c r="AR125" s="50">
        <f>IF(E125,AP125,0)</f>
        <v>50948</v>
      </c>
      <c r="AS125" s="95"/>
      <c r="AT125" s="50">
        <f>IF(K125,AP125,0)</f>
        <v>0</v>
      </c>
      <c r="AU125" s="95"/>
      <c r="AV125" s="50">
        <f>IF(Q125,AP125,0)</f>
        <v>50948</v>
      </c>
    </row>
    <row r="126" spans="1:48" ht="11.25" x14ac:dyDescent="0.25">
      <c r="A126" s="83">
        <v>45</v>
      </c>
      <c r="B126" s="95"/>
      <c r="C126" s="83" t="s">
        <v>165</v>
      </c>
      <c r="D126" s="95"/>
      <c r="E126" s="42">
        <v>180400</v>
      </c>
      <c r="F126" s="95"/>
      <c r="G126" s="39">
        <f>(E126/$AP126)</f>
        <v>80.82437275985663</v>
      </c>
      <c r="H126" s="95"/>
      <c r="I126" s="39">
        <f>IF(G$195&gt;0,G126/G$195*100,0)</f>
        <v>43.226237545010861</v>
      </c>
      <c r="J126" s="95"/>
      <c r="K126" s="42">
        <v>0</v>
      </c>
      <c r="L126" s="95"/>
      <c r="M126" s="39">
        <f>(K126/$AP126)</f>
        <v>0</v>
      </c>
      <c r="N126" s="95"/>
      <c r="O126" s="39">
        <f>IF(M$195&gt;0,M126/M$195*100,0)</f>
        <v>0</v>
      </c>
      <c r="P126" s="95"/>
      <c r="Q126" s="42">
        <v>55909</v>
      </c>
      <c r="R126" s="95"/>
      <c r="S126" s="39">
        <f>(Q126/$AP126)</f>
        <v>25.048835125448029</v>
      </c>
      <c r="T126" s="95"/>
      <c r="U126" s="39">
        <f>IF(S$195&gt;0,S126/S$195*100,0)</f>
        <v>1545.5507321024334</v>
      </c>
      <c r="V126" s="95"/>
      <c r="W126" s="42">
        <f t="shared" si="4"/>
        <v>236309</v>
      </c>
      <c r="X126" s="95"/>
      <c r="Y126" s="95"/>
      <c r="Z126" s="42">
        <v>0</v>
      </c>
      <c r="AA126" s="95"/>
      <c r="AB126" s="39">
        <f t="shared" si="5"/>
        <v>0</v>
      </c>
      <c r="AC126" s="95"/>
      <c r="AD126" s="42">
        <v>2500</v>
      </c>
      <c r="AE126" s="95"/>
      <c r="AF126" s="39">
        <f t="shared" si="6"/>
        <v>1.0579368538650664</v>
      </c>
      <c r="AG126" s="95"/>
      <c r="AH126" s="42">
        <v>0</v>
      </c>
      <c r="AI126" s="95"/>
      <c r="AJ126" s="39">
        <f t="shared" si="7"/>
        <v>0</v>
      </c>
      <c r="AK126" s="95"/>
      <c r="AL126" s="42">
        <v>0</v>
      </c>
      <c r="AM126" s="95"/>
      <c r="AN126" s="83">
        <v>45</v>
      </c>
      <c r="AO126" s="95"/>
      <c r="AP126" s="50">
        <v>2232</v>
      </c>
      <c r="AQ126" s="95"/>
      <c r="AR126" s="50">
        <f>IF(E126,AP126,0)</f>
        <v>2232</v>
      </c>
      <c r="AS126" s="95"/>
      <c r="AT126" s="50">
        <f>IF(K126,AP126,0)</f>
        <v>0</v>
      </c>
      <c r="AU126" s="95"/>
      <c r="AV126" s="50">
        <f>IF(Q126,AP126,0)</f>
        <v>2232</v>
      </c>
    </row>
    <row r="127" spans="1:48" ht="11.25" x14ac:dyDescent="0.25">
      <c r="A127" s="83">
        <v>46</v>
      </c>
      <c r="B127" s="95"/>
      <c r="C127" s="83" t="s">
        <v>166</v>
      </c>
      <c r="D127" s="95"/>
      <c r="E127" s="42">
        <v>4291471</v>
      </c>
      <c r="F127" s="95"/>
      <c r="G127" s="39">
        <f>(E127/$AP127)</f>
        <v>111.16072631197223</v>
      </c>
      <c r="H127" s="95"/>
      <c r="I127" s="39">
        <f>IF(G$195&gt;0,G127/G$195*100,0)</f>
        <v>59.450631005995255</v>
      </c>
      <c r="J127" s="95"/>
      <c r="K127" s="42">
        <v>0</v>
      </c>
      <c r="L127" s="95"/>
      <c r="M127" s="39">
        <f>(K127/$AP127)</f>
        <v>0</v>
      </c>
      <c r="N127" s="95"/>
      <c r="O127" s="39">
        <f>IF(M$195&gt;0,M127/M$195*100,0)</f>
        <v>0</v>
      </c>
      <c r="P127" s="95"/>
      <c r="Q127" s="42">
        <v>71904</v>
      </c>
      <c r="R127" s="95"/>
      <c r="S127" s="39">
        <f>(Q127/$AP127)</f>
        <v>1.8625084183805627</v>
      </c>
      <c r="T127" s="95"/>
      <c r="U127" s="39">
        <f>IF(S$195&gt;0,S127/S$195*100,0)</f>
        <v>114.9195655270431</v>
      </c>
      <c r="V127" s="95"/>
      <c r="W127" s="42">
        <f t="shared" si="4"/>
        <v>4363375</v>
      </c>
      <c r="X127" s="95"/>
      <c r="Y127" s="95"/>
      <c r="Z127" s="42">
        <v>0</v>
      </c>
      <c r="AA127" s="95"/>
      <c r="AB127" s="39">
        <f t="shared" si="5"/>
        <v>0</v>
      </c>
      <c r="AC127" s="95"/>
      <c r="AD127" s="42">
        <v>19539</v>
      </c>
      <c r="AE127" s="95"/>
      <c r="AF127" s="39">
        <f t="shared" si="6"/>
        <v>0.44779557108889334</v>
      </c>
      <c r="AG127" s="95"/>
      <c r="AH127" s="42">
        <v>0</v>
      </c>
      <c r="AI127" s="95"/>
      <c r="AJ127" s="39">
        <f t="shared" si="7"/>
        <v>0</v>
      </c>
      <c r="AK127" s="95"/>
      <c r="AL127" s="42">
        <v>49799</v>
      </c>
      <c r="AM127" s="95"/>
      <c r="AN127" s="83">
        <v>46</v>
      </c>
      <c r="AO127" s="95"/>
      <c r="AP127" s="50">
        <v>38606</v>
      </c>
      <c r="AQ127" s="95"/>
      <c r="AR127" s="50">
        <f>IF(E127,AP127,0)</f>
        <v>38606</v>
      </c>
      <c r="AS127" s="95"/>
      <c r="AT127" s="50">
        <f>IF(K127,AP127,0)</f>
        <v>0</v>
      </c>
      <c r="AU127" s="95"/>
      <c r="AV127" s="50">
        <f>IF(Q127,AP127,0)</f>
        <v>38606</v>
      </c>
    </row>
    <row r="128" spans="1:48" ht="11.25" x14ac:dyDescent="0.25">
      <c r="A128" s="83">
        <v>47</v>
      </c>
      <c r="B128" s="95"/>
      <c r="C128" s="83" t="s">
        <v>167</v>
      </c>
      <c r="D128" s="95"/>
      <c r="E128" s="42">
        <v>9356689</v>
      </c>
      <c r="F128" s="95"/>
      <c r="G128" s="39">
        <f>(E128/$AP128)</f>
        <v>119.56818820763156</v>
      </c>
      <c r="H128" s="95"/>
      <c r="I128" s="39">
        <f>IF(G$195&gt;0,G128/G$195*100,0)</f>
        <v>63.947083408195645</v>
      </c>
      <c r="J128" s="95"/>
      <c r="K128" s="42">
        <v>2165000</v>
      </c>
      <c r="L128" s="95"/>
      <c r="M128" s="39">
        <f>(K128/$AP128)</f>
        <v>27.666317376747514</v>
      </c>
      <c r="N128" s="95"/>
      <c r="O128" s="39">
        <f>IF(M$195&gt;0,M128/M$195*100,0)</f>
        <v>533.76450079960227</v>
      </c>
      <c r="P128" s="95"/>
      <c r="Q128" s="42">
        <v>36225</v>
      </c>
      <c r="R128" s="95"/>
      <c r="S128" s="39">
        <f>(Q128/$AP128)</f>
        <v>0.46291563370562527</v>
      </c>
      <c r="T128" s="95"/>
      <c r="U128" s="39">
        <f>IF(S$195&gt;0,S128/S$195*100,0)</f>
        <v>28.562589557249684</v>
      </c>
      <c r="V128" s="95"/>
      <c r="W128" s="42">
        <f t="shared" si="4"/>
        <v>11557914</v>
      </c>
      <c r="X128" s="95"/>
      <c r="Y128" s="95"/>
      <c r="Z128" s="42">
        <v>213580</v>
      </c>
      <c r="AA128" s="95"/>
      <c r="AB128" s="39">
        <f t="shared" si="5"/>
        <v>1.8479113099474525</v>
      </c>
      <c r="AC128" s="95"/>
      <c r="AD128" s="42">
        <v>663529</v>
      </c>
      <c r="AE128" s="95"/>
      <c r="AF128" s="39">
        <f t="shared" si="6"/>
        <v>5.7409061877428744</v>
      </c>
      <c r="AG128" s="95"/>
      <c r="AH128" s="42">
        <v>1922975</v>
      </c>
      <c r="AI128" s="95"/>
      <c r="AJ128" s="39">
        <f t="shared" si="7"/>
        <v>16.637734110151712</v>
      </c>
      <c r="AK128" s="95"/>
      <c r="AL128" s="42">
        <v>0</v>
      </c>
      <c r="AM128" s="95"/>
      <c r="AN128" s="83">
        <v>47</v>
      </c>
      <c r="AO128" s="95"/>
      <c r="AP128" s="50">
        <v>78254</v>
      </c>
      <c r="AQ128" s="95"/>
      <c r="AR128" s="50">
        <f>IF(E128,AP128,0)</f>
        <v>78254</v>
      </c>
      <c r="AS128" s="95"/>
      <c r="AT128" s="50">
        <f>IF(K128,AP128,0)</f>
        <v>78254</v>
      </c>
      <c r="AU128" s="95"/>
      <c r="AV128" s="50">
        <f>IF(Q128,AP128,0)</f>
        <v>78254</v>
      </c>
    </row>
    <row r="129" spans="1:48" ht="11.25" x14ac:dyDescent="0.25">
      <c r="A129" s="83">
        <v>48</v>
      </c>
      <c r="B129" s="95"/>
      <c r="C129" s="83" t="s">
        <v>168</v>
      </c>
      <c r="D129" s="95"/>
      <c r="E129" s="42">
        <v>3252775</v>
      </c>
      <c r="F129" s="95"/>
      <c r="G129" s="39">
        <f>(E129/$AP129)</f>
        <v>492.24803268765135</v>
      </c>
      <c r="H129" s="95"/>
      <c r="I129" s="39">
        <f>IF(G$195&gt;0,G129/G$195*100,0)</f>
        <v>263.2625489744467</v>
      </c>
      <c r="J129" s="95"/>
      <c r="K129" s="42">
        <v>9674</v>
      </c>
      <c r="L129" s="95"/>
      <c r="M129" s="39">
        <f>(K129/$AP129)</f>
        <v>1.4639830508474576</v>
      </c>
      <c r="N129" s="95"/>
      <c r="O129" s="39">
        <f>IF(M$195&gt;0,M129/M$195*100,0)</f>
        <v>28.244531849816322</v>
      </c>
      <c r="P129" s="95"/>
      <c r="Q129" s="42">
        <v>24600</v>
      </c>
      <c r="R129" s="95"/>
      <c r="S129" s="39">
        <f>(Q129/$AP129)</f>
        <v>3.7227602905569008</v>
      </c>
      <c r="T129" s="95"/>
      <c r="U129" s="39">
        <f>IF(S$195&gt;0,S129/S$195*100,0)</f>
        <v>229.69989876561866</v>
      </c>
      <c r="V129" s="95"/>
      <c r="W129" s="42">
        <f t="shared" si="4"/>
        <v>3287049</v>
      </c>
      <c r="X129" s="95"/>
      <c r="Y129" s="95"/>
      <c r="Z129" s="42">
        <v>7064</v>
      </c>
      <c r="AA129" s="95"/>
      <c r="AB129" s="39">
        <f t="shared" si="5"/>
        <v>0.214904006602883</v>
      </c>
      <c r="AC129" s="95"/>
      <c r="AD129" s="42">
        <v>0</v>
      </c>
      <c r="AE129" s="95"/>
      <c r="AF129" s="39">
        <f t="shared" si="6"/>
        <v>0</v>
      </c>
      <c r="AG129" s="95"/>
      <c r="AH129" s="42">
        <v>0</v>
      </c>
      <c r="AI129" s="95"/>
      <c r="AJ129" s="39">
        <f t="shared" si="7"/>
        <v>0</v>
      </c>
      <c r="AK129" s="95"/>
      <c r="AL129" s="42">
        <v>32623</v>
      </c>
      <c r="AM129" s="95"/>
      <c r="AN129" s="83">
        <v>48</v>
      </c>
      <c r="AO129" s="95"/>
      <c r="AP129" s="50">
        <v>6608</v>
      </c>
      <c r="AQ129" s="95"/>
      <c r="AR129" s="50">
        <f>IF(E129,AP129,0)</f>
        <v>6608</v>
      </c>
      <c r="AS129" s="95"/>
      <c r="AT129" s="50">
        <f>IF(K129,AP129,0)</f>
        <v>6608</v>
      </c>
      <c r="AU129" s="95"/>
      <c r="AV129" s="50">
        <f>IF(Q129,AP129,0)</f>
        <v>6608</v>
      </c>
    </row>
    <row r="130" spans="1:48" ht="11.25" x14ac:dyDescent="0.25">
      <c r="A130" s="83">
        <v>49</v>
      </c>
      <c r="B130" s="95"/>
      <c r="C130" s="83" t="s">
        <v>169</v>
      </c>
      <c r="D130" s="95"/>
      <c r="E130" s="42">
        <v>2401191</v>
      </c>
      <c r="F130" s="95"/>
      <c r="G130" s="39">
        <f>(E130/$AP130)</f>
        <v>89.854844141750547</v>
      </c>
      <c r="H130" s="95"/>
      <c r="I130" s="39">
        <f>IF(G$195&gt;0,G130/G$195*100,0)</f>
        <v>48.055885926656543</v>
      </c>
      <c r="J130" s="95"/>
      <c r="K130" s="42">
        <v>59425</v>
      </c>
      <c r="L130" s="95"/>
      <c r="M130" s="39">
        <f>(K130/$AP130)</f>
        <v>2.2237398495677883</v>
      </c>
      <c r="N130" s="95"/>
      <c r="O130" s="39">
        <f>IF(M$195&gt;0,M130/M$195*100,0)</f>
        <v>42.902471425789479</v>
      </c>
      <c r="P130" s="95"/>
      <c r="Q130" s="42">
        <v>115584</v>
      </c>
      <c r="R130" s="95"/>
      <c r="S130" s="39">
        <f>(Q130/$AP130)</f>
        <v>4.3252628821614341</v>
      </c>
      <c r="T130" s="95"/>
      <c r="U130" s="39">
        <f>IF(S$195&gt;0,S130/S$195*100,0)</f>
        <v>266.87521318181524</v>
      </c>
      <c r="V130" s="95"/>
      <c r="W130" s="42">
        <f t="shared" si="4"/>
        <v>2576200</v>
      </c>
      <c r="X130" s="95"/>
      <c r="Y130" s="95"/>
      <c r="Z130" s="42">
        <v>118393</v>
      </c>
      <c r="AA130" s="95"/>
      <c r="AB130" s="39">
        <f t="shared" si="5"/>
        <v>4.5956447480785654</v>
      </c>
      <c r="AC130" s="95"/>
      <c r="AD130" s="42">
        <v>553840</v>
      </c>
      <c r="AE130" s="95"/>
      <c r="AF130" s="39">
        <f t="shared" si="6"/>
        <v>21.498330874932069</v>
      </c>
      <c r="AG130" s="95"/>
      <c r="AH130" s="42">
        <v>0</v>
      </c>
      <c r="AI130" s="95"/>
      <c r="AJ130" s="39">
        <f t="shared" si="7"/>
        <v>0</v>
      </c>
      <c r="AK130" s="95"/>
      <c r="AL130" s="42">
        <v>0</v>
      </c>
      <c r="AM130" s="95"/>
      <c r="AN130" s="83">
        <v>49</v>
      </c>
      <c r="AO130" s="95"/>
      <c r="AP130" s="50">
        <v>26723</v>
      </c>
      <c r="AQ130" s="95"/>
      <c r="AR130" s="50">
        <f>IF(E130,AP130,0)</f>
        <v>26723</v>
      </c>
      <c r="AS130" s="95"/>
      <c r="AT130" s="50">
        <f>IF(K130,AP130,0)</f>
        <v>26723</v>
      </c>
      <c r="AU130" s="95"/>
      <c r="AV130" s="50">
        <f>IF(Q130,AP130,0)</f>
        <v>26723</v>
      </c>
    </row>
    <row r="131" spans="1:48" ht="11.25" x14ac:dyDescent="0.25">
      <c r="A131" s="83">
        <v>50</v>
      </c>
      <c r="B131" s="95"/>
      <c r="C131" s="83" t="s">
        <v>170</v>
      </c>
      <c r="D131" s="95"/>
      <c r="E131" s="48">
        <v>1980322</v>
      </c>
      <c r="F131" s="95"/>
      <c r="G131" s="39">
        <f>(E131/$AP131)</f>
        <v>111.19157776530039</v>
      </c>
      <c r="H131" s="95"/>
      <c r="I131" s="39">
        <f>IF(G$195&gt;0,G131/G$195*100,0)</f>
        <v>59.467130883502925</v>
      </c>
      <c r="J131" s="95"/>
      <c r="K131" s="48">
        <v>5000</v>
      </c>
      <c r="L131" s="95"/>
      <c r="M131" s="39">
        <f>(K131/$AP131)</f>
        <v>0.28074115665356542</v>
      </c>
      <c r="N131" s="95"/>
      <c r="O131" s="39">
        <f>IF(M$195&gt;0,M131/M$195*100,0)</f>
        <v>5.4163212723438292</v>
      </c>
      <c r="P131" s="95"/>
      <c r="Q131" s="48">
        <v>26797</v>
      </c>
      <c r="R131" s="95"/>
      <c r="S131" s="39">
        <f>(Q131/$AP131)</f>
        <v>1.5046041549691185</v>
      </c>
      <c r="T131" s="95"/>
      <c r="U131" s="39">
        <f>IF(S$195&gt;0,S131/S$195*100,0)</f>
        <v>92.836335166515681</v>
      </c>
      <c r="V131" s="95"/>
      <c r="W131" s="48">
        <f t="shared" si="4"/>
        <v>2012119</v>
      </c>
      <c r="X131" s="95"/>
      <c r="Y131" s="95"/>
      <c r="Z131" s="48">
        <v>0</v>
      </c>
      <c r="AA131" s="95"/>
      <c r="AB131" s="47">
        <f t="shared" si="5"/>
        <v>0</v>
      </c>
      <c r="AC131" s="95"/>
      <c r="AD131" s="48">
        <v>0</v>
      </c>
      <c r="AE131" s="95"/>
      <c r="AF131" s="47">
        <f t="shared" si="6"/>
        <v>0</v>
      </c>
      <c r="AG131" s="95"/>
      <c r="AH131" s="48">
        <v>0</v>
      </c>
      <c r="AI131" s="95"/>
      <c r="AJ131" s="47">
        <f t="shared" si="7"/>
        <v>0</v>
      </c>
      <c r="AK131" s="95"/>
      <c r="AL131" s="48">
        <v>85</v>
      </c>
      <c r="AM131" s="95"/>
      <c r="AN131" s="83">
        <v>50</v>
      </c>
      <c r="AO131" s="95"/>
      <c r="AP131" s="50">
        <v>17810</v>
      </c>
      <c r="AQ131" s="95"/>
      <c r="AR131" s="50">
        <f>IF(E131,AP131,0)</f>
        <v>17810</v>
      </c>
      <c r="AS131" s="95"/>
      <c r="AT131" s="50">
        <f>IF(K131,AP131,0)</f>
        <v>17810</v>
      </c>
      <c r="AU131" s="95"/>
      <c r="AV131" s="50">
        <f>IF(Q131,AP131,0)</f>
        <v>17810</v>
      </c>
    </row>
    <row r="132" spans="1:48" ht="10.35" customHeight="1" x14ac:dyDescent="0.25">
      <c r="A132" s="95"/>
      <c r="B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row>
    <row r="133" spans="1:48" ht="12.2" customHeight="1" x14ac:dyDescent="0.25">
      <c r="A133" s="95"/>
      <c r="B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row>
    <row r="134" spans="1:48" ht="0.6" customHeight="1" x14ac:dyDescent="0.25">
      <c r="A134" s="95"/>
      <c r="B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row>
    <row r="135" spans="1:48" s="80" customFormat="1" ht="9.6" customHeight="1" x14ac:dyDescent="0.25">
      <c r="A135" s="247"/>
      <c r="AO135" s="237"/>
    </row>
    <row r="136" spans="1:48" s="80" customFormat="1" ht="10.5" customHeight="1" x14ac:dyDescent="0.25">
      <c r="W136" s="84" t="s">
        <v>42</v>
      </c>
      <c r="Z136" s="102" t="s">
        <v>43</v>
      </c>
      <c r="AN136" s="84" t="s">
        <v>488</v>
      </c>
    </row>
    <row r="137" spans="1:48" s="80" customFormat="1" ht="10.5" customHeight="1" x14ac:dyDescent="0.25">
      <c r="A137" s="85"/>
      <c r="W137" s="84" t="s">
        <v>489</v>
      </c>
      <c r="Z137" s="102" t="s">
        <v>360</v>
      </c>
      <c r="AN137" s="84" t="s">
        <v>171</v>
      </c>
    </row>
    <row r="138" spans="1:48" s="80" customFormat="1" ht="10.5" customHeight="1" x14ac:dyDescent="0.25">
      <c r="A138" s="86"/>
      <c r="W138" s="84" t="s">
        <v>48</v>
      </c>
      <c r="Z138" s="87" t="s">
        <v>49</v>
      </c>
    </row>
    <row r="139" spans="1:48" ht="8.85" customHeight="1" x14ac:dyDescent="0.25">
      <c r="A139" s="95"/>
      <c r="B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row>
    <row r="140" spans="1:48" ht="8.85" customHeight="1" x14ac:dyDescent="0.25">
      <c r="Z140" s="89" t="s">
        <v>440</v>
      </c>
      <c r="AA140" s="89"/>
      <c r="AB140" s="89"/>
      <c r="AC140" s="89"/>
      <c r="AD140" s="89"/>
      <c r="AE140" s="89"/>
      <c r="AF140" s="89"/>
      <c r="AG140" s="89"/>
      <c r="AH140" s="89"/>
      <c r="AI140" s="89"/>
      <c r="AJ140" s="89"/>
      <c r="AK140" s="89"/>
      <c r="AL140" s="89"/>
    </row>
    <row r="141" spans="1:48" ht="8.4499999999999993" customHeight="1" x14ac:dyDescent="0.25"/>
    <row r="142" spans="1:48" ht="9.6" customHeight="1" x14ac:dyDescent="0.25">
      <c r="E142" s="90" t="s">
        <v>490</v>
      </c>
      <c r="F142" s="90"/>
      <c r="G142" s="90"/>
      <c r="H142" s="90"/>
      <c r="I142" s="90"/>
      <c r="AD142" s="89" t="s">
        <v>365</v>
      </c>
      <c r="AE142" s="89"/>
      <c r="AF142" s="89"/>
      <c r="AG142" s="89"/>
      <c r="AH142" s="89"/>
      <c r="AI142" s="89"/>
      <c r="AJ142" s="89"/>
    </row>
    <row r="143" spans="1:48" ht="9.6" customHeight="1" x14ac:dyDescent="0.25">
      <c r="E143" s="89" t="s">
        <v>491</v>
      </c>
      <c r="F143" s="89"/>
      <c r="G143" s="89"/>
      <c r="H143" s="89"/>
      <c r="I143" s="89"/>
      <c r="K143" s="89" t="s">
        <v>492</v>
      </c>
      <c r="L143" s="89"/>
      <c r="M143" s="89"/>
      <c r="N143" s="89"/>
      <c r="O143" s="89"/>
      <c r="Q143" s="89" t="s">
        <v>493</v>
      </c>
      <c r="R143" s="89"/>
      <c r="S143" s="89"/>
      <c r="T143" s="89"/>
      <c r="U143" s="89"/>
    </row>
    <row r="144" spans="1:48" ht="9.6" customHeight="1" x14ac:dyDescent="0.25">
      <c r="I144" s="91"/>
      <c r="Z144" s="89" t="s">
        <v>392</v>
      </c>
      <c r="AA144" s="89"/>
      <c r="AB144" s="244"/>
      <c r="AD144" s="89" t="s">
        <v>59</v>
      </c>
      <c r="AE144" s="89"/>
      <c r="AF144" s="89"/>
      <c r="AH144" s="89" t="s">
        <v>60</v>
      </c>
      <c r="AI144" s="89"/>
      <c r="AJ144" s="89"/>
      <c r="AR144" s="91" t="s">
        <v>490</v>
      </c>
      <c r="AV144" s="91" t="s">
        <v>494</v>
      </c>
    </row>
    <row r="145" spans="1:48" ht="9.6" customHeight="1" x14ac:dyDescent="0.25">
      <c r="I145" s="91" t="s">
        <v>64</v>
      </c>
      <c r="O145" s="91" t="s">
        <v>64</v>
      </c>
      <c r="U145" s="91" t="s">
        <v>64</v>
      </c>
      <c r="AB145" s="245" t="s">
        <v>268</v>
      </c>
      <c r="AF145" s="245" t="s">
        <v>268</v>
      </c>
      <c r="AJ145" s="245" t="s">
        <v>268</v>
      </c>
      <c r="AL145" s="91" t="s">
        <v>377</v>
      </c>
      <c r="AR145" s="91" t="s">
        <v>347</v>
      </c>
      <c r="AT145" s="91" t="s">
        <v>495</v>
      </c>
      <c r="AV145" s="91" t="s">
        <v>496</v>
      </c>
    </row>
    <row r="146" spans="1:48" ht="9.6" customHeight="1" x14ac:dyDescent="0.25">
      <c r="A146" s="92" t="s">
        <v>71</v>
      </c>
      <c r="C146" s="92" t="s">
        <v>72</v>
      </c>
      <c r="E146" s="92" t="s">
        <v>73</v>
      </c>
      <c r="G146" s="92" t="s">
        <v>395</v>
      </c>
      <c r="I146" s="92" t="s">
        <v>79</v>
      </c>
      <c r="K146" s="92" t="s">
        <v>73</v>
      </c>
      <c r="M146" s="92" t="s">
        <v>395</v>
      </c>
      <c r="O146" s="92" t="s">
        <v>79</v>
      </c>
      <c r="Q146" s="92" t="s">
        <v>73</v>
      </c>
      <c r="S146" s="92" t="s">
        <v>395</v>
      </c>
      <c r="U146" s="92" t="s">
        <v>79</v>
      </c>
      <c r="W146" s="92" t="s">
        <v>65</v>
      </c>
      <c r="Z146" s="92" t="s">
        <v>73</v>
      </c>
      <c r="AB146" s="246" t="s">
        <v>349</v>
      </c>
      <c r="AD146" s="92" t="s">
        <v>73</v>
      </c>
      <c r="AF146" s="246" t="s">
        <v>349</v>
      </c>
      <c r="AH146" s="92" t="s">
        <v>73</v>
      </c>
      <c r="AJ146" s="246" t="s">
        <v>349</v>
      </c>
      <c r="AL146" s="92" t="s">
        <v>497</v>
      </c>
      <c r="AN146" s="92" t="s">
        <v>71</v>
      </c>
      <c r="AR146" s="234" t="s">
        <v>356</v>
      </c>
      <c r="AT146" s="234" t="s">
        <v>498</v>
      </c>
      <c r="AV146" s="234" t="s">
        <v>499</v>
      </c>
    </row>
    <row r="147" spans="1:48" ht="8.85" customHeight="1" x14ac:dyDescent="0.25"/>
    <row r="148" spans="1:48" ht="8.85" customHeight="1" x14ac:dyDescent="0.25">
      <c r="B148" s="83" t="s">
        <v>279</v>
      </c>
    </row>
    <row r="149" spans="1:48" ht="11.25" x14ac:dyDescent="0.25">
      <c r="A149" s="83">
        <v>51</v>
      </c>
      <c r="B149" s="95"/>
      <c r="C149" s="83" t="s">
        <v>172</v>
      </c>
      <c r="D149" s="95"/>
      <c r="E149" s="40">
        <v>746388</v>
      </c>
      <c r="F149" s="95"/>
      <c r="G149" s="38">
        <f>(E149/$AP149)</f>
        <v>68.356809231614619</v>
      </c>
      <c r="H149" s="95"/>
      <c r="I149" s="39">
        <f>IF(G$195&gt;0,G149/G$195*100,0)</f>
        <v>36.558374321617272</v>
      </c>
      <c r="J149" s="95"/>
      <c r="K149" s="40">
        <v>22085</v>
      </c>
      <c r="L149" s="95"/>
      <c r="M149" s="38">
        <f>(K149/$AP149)</f>
        <v>2.0226211191501053</v>
      </c>
      <c r="N149" s="95"/>
      <c r="O149" s="39">
        <f>IF(M$195&gt;0,M149/M$195*100,0)</f>
        <v>39.022300556605863</v>
      </c>
      <c r="P149" s="95"/>
      <c r="Q149" s="40">
        <v>61210</v>
      </c>
      <c r="R149" s="95"/>
      <c r="S149" s="38">
        <f>(Q149/$AP149)</f>
        <v>5.605824709222456</v>
      </c>
      <c r="T149" s="95"/>
      <c r="U149" s="39">
        <f>IF(S$195&gt;0,S149/S$195*100,0)</f>
        <v>345.88780037018626</v>
      </c>
      <c r="V149" s="95"/>
      <c r="W149" s="40">
        <f>(E149+K149+Q149)</f>
        <v>829683</v>
      </c>
      <c r="X149" s="95"/>
      <c r="Y149" s="95"/>
      <c r="Z149" s="40">
        <v>0</v>
      </c>
      <c r="AA149" s="95"/>
      <c r="AB149" s="39">
        <f t="shared" ref="AB149:AB188" si="8">IF($W149&gt;0,Z149/$W149*100,0)</f>
        <v>0</v>
      </c>
      <c r="AC149" s="95"/>
      <c r="AD149" s="40">
        <v>0</v>
      </c>
      <c r="AE149" s="95"/>
      <c r="AF149" s="39">
        <f t="shared" ref="AF149:AF188" si="9">IF($W149&gt;0,AD149/$W149*100,0)</f>
        <v>0</v>
      </c>
      <c r="AG149" s="95"/>
      <c r="AH149" s="40">
        <v>0</v>
      </c>
      <c r="AI149" s="95"/>
      <c r="AJ149" s="39">
        <f t="shared" ref="AJ149:AJ188" si="10">IF($W149&gt;0,AH149/$W149*100,0)</f>
        <v>0</v>
      </c>
      <c r="AK149" s="95"/>
      <c r="AL149" s="40">
        <v>43015</v>
      </c>
      <c r="AM149" s="95"/>
      <c r="AN149" s="83">
        <v>51</v>
      </c>
      <c r="AO149" s="95"/>
      <c r="AP149" s="50">
        <v>10919</v>
      </c>
      <c r="AQ149" s="95"/>
      <c r="AR149" s="50">
        <f>IF(E149,AP149,0)</f>
        <v>10919</v>
      </c>
      <c r="AS149" s="95"/>
      <c r="AT149" s="50">
        <f>IF(K149,AP149,0)</f>
        <v>10919</v>
      </c>
      <c r="AU149" s="95"/>
      <c r="AV149" s="50">
        <f>IF(Q149,AP149,0)</f>
        <v>10919</v>
      </c>
    </row>
    <row r="150" spans="1:48" ht="11.25" x14ac:dyDescent="0.25">
      <c r="A150" s="83">
        <v>52</v>
      </c>
      <c r="B150" s="95"/>
      <c r="C150" s="83" t="s">
        <v>173</v>
      </c>
      <c r="D150" s="95"/>
      <c r="E150" s="42">
        <v>0</v>
      </c>
      <c r="F150" s="95"/>
      <c r="G150" s="39">
        <v>0</v>
      </c>
      <c r="H150" s="95"/>
      <c r="I150" s="39">
        <f>IF(G$195&gt;0,G150/G$195*100,0)</f>
        <v>0</v>
      </c>
      <c r="J150" s="95"/>
      <c r="K150" s="42">
        <v>0</v>
      </c>
      <c r="L150" s="95"/>
      <c r="M150" s="39">
        <v>0</v>
      </c>
      <c r="N150" s="95"/>
      <c r="O150" s="39">
        <f>IF(M$195&gt;0,M150/M$195*100,0)</f>
        <v>0</v>
      </c>
      <c r="P150" s="95"/>
      <c r="Q150" s="42">
        <v>0</v>
      </c>
      <c r="R150" s="95"/>
      <c r="S150" s="39">
        <v>0</v>
      </c>
      <c r="T150" s="95"/>
      <c r="U150" s="39">
        <f>IF(S$195&gt;0,S150/S$195*100,0)</f>
        <v>0</v>
      </c>
      <c r="V150" s="95"/>
      <c r="W150" s="42">
        <f>(E150+K150+Q150)</f>
        <v>0</v>
      </c>
      <c r="X150" s="95"/>
      <c r="Y150" s="95"/>
      <c r="Z150" s="42">
        <v>0</v>
      </c>
      <c r="AA150" s="95"/>
      <c r="AB150" s="39">
        <f t="shared" si="8"/>
        <v>0</v>
      </c>
      <c r="AC150" s="95"/>
      <c r="AD150" s="42">
        <v>0</v>
      </c>
      <c r="AE150" s="95"/>
      <c r="AF150" s="39">
        <f t="shared" si="9"/>
        <v>0</v>
      </c>
      <c r="AG150" s="95"/>
      <c r="AH150" s="42">
        <v>0</v>
      </c>
      <c r="AI150" s="95"/>
      <c r="AJ150" s="39">
        <f t="shared" si="10"/>
        <v>0</v>
      </c>
      <c r="AK150" s="95"/>
      <c r="AL150" s="42">
        <v>0</v>
      </c>
      <c r="AM150" s="95"/>
      <c r="AN150" s="83">
        <v>52</v>
      </c>
      <c r="AO150" s="95"/>
      <c r="AP150" s="50">
        <v>0</v>
      </c>
      <c r="AQ150" s="95"/>
      <c r="AR150" s="50">
        <f>IF(E150,AP150,0)</f>
        <v>0</v>
      </c>
      <c r="AS150" s="95"/>
      <c r="AT150" s="50">
        <f>IF(K150,AP150,0)</f>
        <v>0</v>
      </c>
      <c r="AU150" s="95"/>
      <c r="AV150" s="50">
        <f>IF(Q150,AP150,0)</f>
        <v>0</v>
      </c>
    </row>
    <row r="151" spans="1:48" ht="11.25" x14ac:dyDescent="0.25">
      <c r="A151" s="83">
        <v>53</v>
      </c>
      <c r="B151" s="95"/>
      <c r="C151" s="83" t="s">
        <v>174</v>
      </c>
      <c r="D151" s="95"/>
      <c r="E151" s="42">
        <v>61375671</v>
      </c>
      <c r="F151" s="95"/>
      <c r="G151" s="39">
        <f>(E151/$AP151)</f>
        <v>145.79964082012737</v>
      </c>
      <c r="H151" s="95"/>
      <c r="I151" s="39">
        <f>IF(G$195&gt;0,G151/G$195*100,0)</f>
        <v>77.976106623104059</v>
      </c>
      <c r="J151" s="95"/>
      <c r="K151" s="42">
        <v>914762</v>
      </c>
      <c r="L151" s="95"/>
      <c r="M151" s="39">
        <f>(K151/$AP151)</f>
        <v>2.1730429804327738</v>
      </c>
      <c r="N151" s="95"/>
      <c r="O151" s="39">
        <f>IF(M$195&gt;0,M151/M$195*100,0)</f>
        <v>41.924379955303536</v>
      </c>
      <c r="P151" s="95"/>
      <c r="Q151" s="42">
        <v>654717</v>
      </c>
      <c r="R151" s="95"/>
      <c r="S151" s="39">
        <f>(Q151/$AP151)</f>
        <v>1.5552987345560969</v>
      </c>
      <c r="T151" s="95"/>
      <c r="U151" s="39">
        <f>IF(S$195&gt;0,S151/S$195*100,0)</f>
        <v>95.964266832874074</v>
      </c>
      <c r="V151" s="95"/>
      <c r="W151" s="42">
        <f>(E151+K151+Q151)</f>
        <v>62945150</v>
      </c>
      <c r="X151" s="95"/>
      <c r="Y151" s="95"/>
      <c r="Z151" s="42">
        <v>0</v>
      </c>
      <c r="AA151" s="95"/>
      <c r="AB151" s="39">
        <f t="shared" si="8"/>
        <v>0</v>
      </c>
      <c r="AC151" s="95"/>
      <c r="AD151" s="42">
        <v>-17656</v>
      </c>
      <c r="AE151" s="95"/>
      <c r="AF151" s="39">
        <f t="shared" si="9"/>
        <v>-2.8049817976444569E-2</v>
      </c>
      <c r="AG151" s="95"/>
      <c r="AH151" s="42">
        <v>2343637</v>
      </c>
      <c r="AI151" s="95"/>
      <c r="AJ151" s="39">
        <f t="shared" si="10"/>
        <v>3.7233003654769274</v>
      </c>
      <c r="AK151" s="95"/>
      <c r="AL151" s="42">
        <v>19865</v>
      </c>
      <c r="AM151" s="95"/>
      <c r="AN151" s="83">
        <v>53</v>
      </c>
      <c r="AO151" s="95"/>
      <c r="AP151" s="50">
        <v>420959</v>
      </c>
      <c r="AQ151" s="95"/>
      <c r="AR151" s="50">
        <f>IF(E151,AP151,0)</f>
        <v>420959</v>
      </c>
      <c r="AS151" s="95"/>
      <c r="AT151" s="50">
        <f>IF(K151,AP151,0)</f>
        <v>420959</v>
      </c>
      <c r="AU151" s="95"/>
      <c r="AV151" s="50">
        <f>IF(Q151,AP151,0)</f>
        <v>420959</v>
      </c>
    </row>
    <row r="152" spans="1:48" ht="11.25" x14ac:dyDescent="0.25">
      <c r="A152" s="83">
        <v>54</v>
      </c>
      <c r="B152" s="95"/>
      <c r="C152" s="83" t="s">
        <v>175</v>
      </c>
      <c r="D152" s="95"/>
      <c r="E152" s="42">
        <v>2430861</v>
      </c>
      <c r="F152" s="95"/>
      <c r="G152" s="39">
        <f>(E152/$AP152)</f>
        <v>64.657436961378863</v>
      </c>
      <c r="H152" s="95"/>
      <c r="I152" s="39">
        <f>IF(G$195&gt;0,G152/G$195*100,0)</f>
        <v>34.579887646616932</v>
      </c>
      <c r="J152" s="95"/>
      <c r="K152" s="42">
        <v>51170</v>
      </c>
      <c r="L152" s="95"/>
      <c r="M152" s="39">
        <f>(K152/$AP152)</f>
        <v>1.3610490477710395</v>
      </c>
      <c r="N152" s="95"/>
      <c r="O152" s="39">
        <f>IF(M$195&gt;0,M152/M$195*100,0)</f>
        <v>26.258632677938603</v>
      </c>
      <c r="P152" s="95"/>
      <c r="Q152" s="42">
        <v>136956</v>
      </c>
      <c r="R152" s="95"/>
      <c r="S152" s="39">
        <f>(Q152/$AP152)</f>
        <v>3.6428343440791573</v>
      </c>
      <c r="T152" s="95"/>
      <c r="U152" s="39">
        <f>IF(S$195&gt;0,S152/S$195*100,0)</f>
        <v>224.7683478781621</v>
      </c>
      <c r="V152" s="95"/>
      <c r="W152" s="42">
        <f>(E152+K152+Q152)</f>
        <v>2618987</v>
      </c>
      <c r="X152" s="95"/>
      <c r="Y152" s="95"/>
      <c r="Z152" s="42">
        <v>210285</v>
      </c>
      <c r="AA152" s="95"/>
      <c r="AB152" s="39">
        <f t="shared" si="8"/>
        <v>8.0292494769924403</v>
      </c>
      <c r="AC152" s="95"/>
      <c r="AD152" s="42">
        <v>0</v>
      </c>
      <c r="AE152" s="95"/>
      <c r="AF152" s="39">
        <f t="shared" si="9"/>
        <v>0</v>
      </c>
      <c r="AG152" s="95"/>
      <c r="AH152" s="42">
        <v>0</v>
      </c>
      <c r="AI152" s="95"/>
      <c r="AJ152" s="39">
        <f t="shared" si="10"/>
        <v>0</v>
      </c>
      <c r="AK152" s="95"/>
      <c r="AL152" s="42">
        <v>11500</v>
      </c>
      <c r="AM152" s="95"/>
      <c r="AN152" s="83">
        <v>54</v>
      </c>
      <c r="AO152" s="95"/>
      <c r="AP152" s="50">
        <v>37596</v>
      </c>
      <c r="AQ152" s="95"/>
      <c r="AR152" s="50">
        <f>IF(E152,AP152,0)</f>
        <v>37596</v>
      </c>
      <c r="AS152" s="95"/>
      <c r="AT152" s="50">
        <f>IF(K152,AP152,0)</f>
        <v>37596</v>
      </c>
      <c r="AU152" s="95"/>
      <c r="AV152" s="50">
        <f>IF(Q152,AP152,0)</f>
        <v>37596</v>
      </c>
    </row>
    <row r="153" spans="1:48" ht="11.25" x14ac:dyDescent="0.25">
      <c r="A153" s="83">
        <v>55</v>
      </c>
      <c r="B153" s="95"/>
      <c r="C153" s="83" t="s">
        <v>176</v>
      </c>
      <c r="D153" s="95"/>
      <c r="E153" s="42">
        <v>946346</v>
      </c>
      <c r="F153" s="95"/>
      <c r="G153" s="39">
        <f>(E153/$AP153)</f>
        <v>79.285020107238608</v>
      </c>
      <c r="H153" s="95"/>
      <c r="I153" s="39">
        <f>IF(G$195&gt;0,G153/G$195*100,0)</f>
        <v>42.402965787303415</v>
      </c>
      <c r="J153" s="95"/>
      <c r="K153" s="42">
        <v>0</v>
      </c>
      <c r="L153" s="95"/>
      <c r="M153" s="39">
        <f>(K153/$AP153)</f>
        <v>0</v>
      </c>
      <c r="N153" s="95"/>
      <c r="O153" s="39">
        <f>IF(M$195&gt;0,M153/M$195*100,0)</f>
        <v>0</v>
      </c>
      <c r="P153" s="95"/>
      <c r="Q153" s="42">
        <v>30365</v>
      </c>
      <c r="R153" s="95"/>
      <c r="S153" s="39">
        <f>(Q153/$AP153)</f>
        <v>2.5439845844504023</v>
      </c>
      <c r="T153" s="95"/>
      <c r="U153" s="39">
        <f>IF(S$195&gt;0,S153/S$195*100,0)</f>
        <v>156.96766804776905</v>
      </c>
      <c r="V153" s="95"/>
      <c r="W153" s="42">
        <f>(E153+K153+Q153)</f>
        <v>976711</v>
      </c>
      <c r="X153" s="95"/>
      <c r="Y153" s="95"/>
      <c r="Z153" s="42">
        <v>179290</v>
      </c>
      <c r="AA153" s="95"/>
      <c r="AB153" s="39">
        <f t="shared" si="8"/>
        <v>18.356504636478959</v>
      </c>
      <c r="AC153" s="95"/>
      <c r="AD153" s="42">
        <v>0</v>
      </c>
      <c r="AE153" s="95"/>
      <c r="AF153" s="39">
        <f t="shared" si="9"/>
        <v>0</v>
      </c>
      <c r="AG153" s="95"/>
      <c r="AH153" s="42">
        <v>0</v>
      </c>
      <c r="AI153" s="95"/>
      <c r="AJ153" s="39">
        <f t="shared" si="10"/>
        <v>0</v>
      </c>
      <c r="AK153" s="95"/>
      <c r="AL153" s="42">
        <v>0</v>
      </c>
      <c r="AM153" s="95"/>
      <c r="AN153" s="83">
        <v>55</v>
      </c>
      <c r="AO153" s="95"/>
      <c r="AP153" s="50">
        <v>11936</v>
      </c>
      <c r="AQ153" s="95"/>
      <c r="AR153" s="50">
        <f>IF(E153,AP153,0)</f>
        <v>11936</v>
      </c>
      <c r="AS153" s="95"/>
      <c r="AT153" s="50">
        <f>IF(K153,AP153,0)</f>
        <v>0</v>
      </c>
      <c r="AU153" s="95"/>
      <c r="AV153" s="50">
        <f>IF(Q153,AP153,0)</f>
        <v>11936</v>
      </c>
    </row>
    <row r="154" spans="1:48" ht="11.25" x14ac:dyDescent="0.25">
      <c r="A154" s="83">
        <v>56</v>
      </c>
      <c r="B154" s="95"/>
      <c r="C154" s="83" t="s">
        <v>177</v>
      </c>
      <c r="D154" s="95"/>
      <c r="E154" s="42">
        <v>517597</v>
      </c>
      <c r="F154" s="95"/>
      <c r="G154" s="39">
        <f>(E154/$AP154)</f>
        <v>37.406735564067354</v>
      </c>
      <c r="H154" s="95"/>
      <c r="I154" s="39">
        <f>IF(G$195&gt;0,G154/G$195*100,0)</f>
        <v>20.005752993345588</v>
      </c>
      <c r="J154" s="95"/>
      <c r="K154" s="42">
        <v>38275</v>
      </c>
      <c r="L154" s="95"/>
      <c r="M154" s="39">
        <f>(K154/$AP154)</f>
        <v>2.7661342776613429</v>
      </c>
      <c r="N154" s="95"/>
      <c r="O154" s="39">
        <f>IF(M$195&gt;0,M154/M$195*100,0)</f>
        <v>53.366852615573876</v>
      </c>
      <c r="P154" s="95"/>
      <c r="Q154" s="42">
        <v>106395</v>
      </c>
      <c r="R154" s="95"/>
      <c r="S154" s="39">
        <f>(Q154/$AP154)</f>
        <v>7.689166726891667</v>
      </c>
      <c r="T154" s="95"/>
      <c r="U154" s="39">
        <f>IF(S$195&gt;0,S154/S$195*100,0)</f>
        <v>474.43313050241204</v>
      </c>
      <c r="V154" s="95"/>
      <c r="W154" s="42">
        <f>(E154+K154+Q154)</f>
        <v>662267</v>
      </c>
      <c r="X154" s="95"/>
      <c r="Y154" s="95"/>
      <c r="Z154" s="42">
        <v>0</v>
      </c>
      <c r="AA154" s="95"/>
      <c r="AB154" s="39">
        <f t="shared" si="8"/>
        <v>0</v>
      </c>
      <c r="AC154" s="95"/>
      <c r="AD154" s="42">
        <v>9685</v>
      </c>
      <c r="AE154" s="95"/>
      <c r="AF154" s="39">
        <f t="shared" si="9"/>
        <v>1.4624011161661385</v>
      </c>
      <c r="AG154" s="95"/>
      <c r="AH154" s="42">
        <v>0</v>
      </c>
      <c r="AI154" s="95"/>
      <c r="AJ154" s="39">
        <f t="shared" si="10"/>
        <v>0</v>
      </c>
      <c r="AK154" s="95"/>
      <c r="AL154" s="42">
        <v>0</v>
      </c>
      <c r="AM154" s="95"/>
      <c r="AN154" s="83">
        <v>56</v>
      </c>
      <c r="AO154" s="95"/>
      <c r="AP154" s="50">
        <v>13837</v>
      </c>
      <c r="AQ154" s="95"/>
      <c r="AR154" s="50">
        <f>IF(E154,AP154,0)</f>
        <v>13837</v>
      </c>
      <c r="AS154" s="95"/>
      <c r="AT154" s="50">
        <f>IF(K154,AP154,0)</f>
        <v>13837</v>
      </c>
      <c r="AU154" s="95"/>
      <c r="AV154" s="50">
        <f>IF(Q154,AP154,0)</f>
        <v>13837</v>
      </c>
    </row>
    <row r="155" spans="1:48" ht="11.25" x14ac:dyDescent="0.25">
      <c r="A155" s="83">
        <v>57</v>
      </c>
      <c r="B155" s="95"/>
      <c r="C155" s="83" t="s">
        <v>178</v>
      </c>
      <c r="D155" s="95"/>
      <c r="E155" s="42">
        <v>1171704</v>
      </c>
      <c r="F155" s="95"/>
      <c r="G155" s="39">
        <f>(E155/$AP155)</f>
        <v>137.31442634477909</v>
      </c>
      <c r="H155" s="95"/>
      <c r="I155" s="39">
        <f>IF(G$195&gt;0,G155/G$195*100,0)</f>
        <v>73.438070830094588</v>
      </c>
      <c r="J155" s="95"/>
      <c r="K155" s="42">
        <v>13981</v>
      </c>
      <c r="L155" s="95"/>
      <c r="M155" s="39">
        <f>(K155/$AP155)</f>
        <v>1.6384624399390602</v>
      </c>
      <c r="N155" s="95"/>
      <c r="O155" s="39">
        <f>IF(M$195&gt;0,M155/M$195*100,0)</f>
        <v>31.610751601801525</v>
      </c>
      <c r="P155" s="95"/>
      <c r="Q155" s="42">
        <v>35306</v>
      </c>
      <c r="R155" s="95"/>
      <c r="S155" s="39">
        <f>(Q155/$AP155)</f>
        <v>4.1375834993554435</v>
      </c>
      <c r="T155" s="95"/>
      <c r="U155" s="39">
        <f>IF(S$195&gt;0,S155/S$195*100,0)</f>
        <v>255.29511350677524</v>
      </c>
      <c r="V155" s="95"/>
      <c r="W155" s="42">
        <f>(E155+K155+Q155)</f>
        <v>1220991</v>
      </c>
      <c r="X155" s="95"/>
      <c r="Y155" s="95"/>
      <c r="Z155" s="42">
        <v>481611</v>
      </c>
      <c r="AA155" s="95"/>
      <c r="AB155" s="39">
        <f t="shared" si="8"/>
        <v>39.444271087993279</v>
      </c>
      <c r="AC155" s="95"/>
      <c r="AD155" s="42">
        <v>164968</v>
      </c>
      <c r="AE155" s="95"/>
      <c r="AF155" s="39">
        <f t="shared" si="9"/>
        <v>13.510992300516547</v>
      </c>
      <c r="AG155" s="95"/>
      <c r="AH155" s="42">
        <v>0</v>
      </c>
      <c r="AI155" s="95"/>
      <c r="AJ155" s="39">
        <f t="shared" si="10"/>
        <v>0</v>
      </c>
      <c r="AK155" s="95"/>
      <c r="AL155" s="42">
        <v>0</v>
      </c>
      <c r="AM155" s="95"/>
      <c r="AN155" s="83">
        <v>57</v>
      </c>
      <c r="AO155" s="95"/>
      <c r="AP155" s="50">
        <v>8533</v>
      </c>
      <c r="AQ155" s="95"/>
      <c r="AR155" s="50">
        <f>IF(E155,AP155,0)</f>
        <v>8533</v>
      </c>
      <c r="AS155" s="95"/>
      <c r="AT155" s="50">
        <f>IF(K155,AP155,0)</f>
        <v>8533</v>
      </c>
      <c r="AU155" s="95"/>
      <c r="AV155" s="50">
        <f>IF(Q155,AP155,0)</f>
        <v>8533</v>
      </c>
    </row>
    <row r="156" spans="1:48" ht="11.25" x14ac:dyDescent="0.25">
      <c r="A156" s="83">
        <v>58</v>
      </c>
      <c r="B156" s="95"/>
      <c r="C156" s="83" t="s">
        <v>179</v>
      </c>
      <c r="D156" s="95"/>
      <c r="E156" s="42">
        <v>53806109</v>
      </c>
      <c r="F156" s="95"/>
      <c r="G156" s="39">
        <f>(E156/$AP156)</f>
        <v>1774.6663478346911</v>
      </c>
      <c r="H156" s="95"/>
      <c r="I156" s="39">
        <f>IF(G$195&gt;0,G156/G$195*100,0)</f>
        <v>949.12149015451655</v>
      </c>
      <c r="J156" s="95"/>
      <c r="K156" s="42">
        <v>29788</v>
      </c>
      <c r="L156" s="95"/>
      <c r="M156" s="39">
        <f>(K156/$AP156)</f>
        <v>0.98248622975691813</v>
      </c>
      <c r="N156" s="95"/>
      <c r="O156" s="39">
        <f>IF(M$195&gt;0,M156/M$195*100,0)</f>
        <v>18.955044317153561</v>
      </c>
      <c r="P156" s="95"/>
      <c r="Q156" s="42">
        <v>90091</v>
      </c>
      <c r="R156" s="95"/>
      <c r="S156" s="39">
        <f>(Q156/$AP156)</f>
        <v>2.9714370526732412</v>
      </c>
      <c r="T156" s="95"/>
      <c r="U156" s="39">
        <f>IF(S$195&gt;0,S156/S$195*100,0)</f>
        <v>183.34212705523097</v>
      </c>
      <c r="V156" s="95"/>
      <c r="W156" s="42">
        <f>(E156+K156+Q156)</f>
        <v>53925988</v>
      </c>
      <c r="X156" s="95"/>
      <c r="Y156" s="95"/>
      <c r="Z156" s="42">
        <v>97092</v>
      </c>
      <c r="AA156" s="95"/>
      <c r="AB156" s="39">
        <f t="shared" si="8"/>
        <v>0.18004677077033804</v>
      </c>
      <c r="AC156" s="95"/>
      <c r="AD156" s="42">
        <v>210165</v>
      </c>
      <c r="AE156" s="95"/>
      <c r="AF156" s="39">
        <f t="shared" si="9"/>
        <v>0.38972860358163486</v>
      </c>
      <c r="AG156" s="95"/>
      <c r="AH156" s="42">
        <v>0</v>
      </c>
      <c r="AI156" s="95"/>
      <c r="AJ156" s="39">
        <f t="shared" si="10"/>
        <v>0</v>
      </c>
      <c r="AK156" s="95"/>
      <c r="AL156" s="42">
        <v>588</v>
      </c>
      <c r="AM156" s="95"/>
      <c r="AN156" s="83">
        <v>58</v>
      </c>
      <c r="AO156" s="95"/>
      <c r="AP156" s="50">
        <v>30319</v>
      </c>
      <c r="AQ156" s="95"/>
      <c r="AR156" s="50">
        <f>IF(E156,AP156,0)</f>
        <v>30319</v>
      </c>
      <c r="AS156" s="95"/>
      <c r="AT156" s="50">
        <f>IF(K156,AP156,0)</f>
        <v>30319</v>
      </c>
      <c r="AU156" s="95"/>
      <c r="AV156" s="50">
        <f>IF(Q156,AP156,0)</f>
        <v>30319</v>
      </c>
    </row>
    <row r="157" spans="1:48" ht="11.25" x14ac:dyDescent="0.25">
      <c r="A157" s="83">
        <v>59</v>
      </c>
      <c r="B157" s="95"/>
      <c r="C157" s="83" t="s">
        <v>180</v>
      </c>
      <c r="D157" s="95"/>
      <c r="E157" s="42">
        <v>870076</v>
      </c>
      <c r="F157" s="95"/>
      <c r="G157" s="39">
        <f>(E157/$AP157)</f>
        <v>81.889505882352935</v>
      </c>
      <c r="H157" s="95"/>
      <c r="I157" s="39">
        <f>IF(G$195&gt;0,G157/G$195*100,0)</f>
        <v>43.795888700942278</v>
      </c>
      <c r="J157" s="95"/>
      <c r="K157" s="42">
        <v>19985</v>
      </c>
      <c r="L157" s="95"/>
      <c r="M157" s="39">
        <f>(K157/$AP157)</f>
        <v>1.8809411764705883</v>
      </c>
      <c r="N157" s="95"/>
      <c r="O157" s="39">
        <f>IF(M$195&gt;0,M157/M$195*100,0)</f>
        <v>36.288878437288766</v>
      </c>
      <c r="P157" s="95"/>
      <c r="Q157" s="42">
        <v>2464</v>
      </c>
      <c r="R157" s="95"/>
      <c r="S157" s="39">
        <f>(Q157/$AP157)</f>
        <v>0.23190588235294118</v>
      </c>
      <c r="T157" s="95"/>
      <c r="U157" s="39">
        <f>IF(S$195&gt;0,S157/S$195*100,0)</f>
        <v>14.308941092646446</v>
      </c>
      <c r="V157" s="95"/>
      <c r="W157" s="42">
        <f>(E157+K157+Q157)</f>
        <v>892525</v>
      </c>
      <c r="X157" s="95"/>
      <c r="Y157" s="95"/>
      <c r="Z157" s="42">
        <v>88926</v>
      </c>
      <c r="AA157" s="95"/>
      <c r="AB157" s="39">
        <f t="shared" si="8"/>
        <v>9.9634183916416905</v>
      </c>
      <c r="AC157" s="95"/>
      <c r="AD157" s="42">
        <v>287525</v>
      </c>
      <c r="AE157" s="95"/>
      <c r="AF157" s="39">
        <f t="shared" si="9"/>
        <v>32.214783899610651</v>
      </c>
      <c r="AG157" s="95"/>
      <c r="AH157" s="42">
        <v>0</v>
      </c>
      <c r="AI157" s="95"/>
      <c r="AJ157" s="39">
        <f t="shared" si="10"/>
        <v>0</v>
      </c>
      <c r="AK157" s="95"/>
      <c r="AL157" s="42">
        <v>254249</v>
      </c>
      <c r="AM157" s="95"/>
      <c r="AN157" s="83">
        <v>59</v>
      </c>
      <c r="AO157" s="95"/>
      <c r="AP157" s="50">
        <v>10625</v>
      </c>
      <c r="AQ157" s="95"/>
      <c r="AR157" s="50">
        <f>IF(E157,AP157,0)</f>
        <v>10625</v>
      </c>
      <c r="AS157" s="95"/>
      <c r="AT157" s="50">
        <f>IF(K157,AP157,0)</f>
        <v>10625</v>
      </c>
      <c r="AU157" s="95"/>
      <c r="AV157" s="50">
        <f>IF(Q157,AP157,0)</f>
        <v>10625</v>
      </c>
    </row>
    <row r="158" spans="1:48" ht="11.25" x14ac:dyDescent="0.25">
      <c r="A158" s="83">
        <v>60</v>
      </c>
      <c r="B158" s="95"/>
      <c r="C158" s="83" t="s">
        <v>181</v>
      </c>
      <c r="D158" s="95"/>
      <c r="E158" s="42">
        <v>4298993</v>
      </c>
      <c r="F158" s="95"/>
      <c r="G158" s="39">
        <f>(E158/$AP158)</f>
        <v>42.428599626935643</v>
      </c>
      <c r="H158" s="95"/>
      <c r="I158" s="39">
        <f>IF(G$195&gt;0,G158/G$195*100,0)</f>
        <v>22.691530581069898</v>
      </c>
      <c r="J158" s="95"/>
      <c r="K158" s="42">
        <v>0</v>
      </c>
      <c r="L158" s="95"/>
      <c r="M158" s="39">
        <f>(K158/$AP158)</f>
        <v>0</v>
      </c>
      <c r="N158" s="95"/>
      <c r="O158" s="39">
        <f>IF(M$195&gt;0,M158/M$195*100,0)</f>
        <v>0</v>
      </c>
      <c r="P158" s="95"/>
      <c r="Q158" s="42">
        <v>81103</v>
      </c>
      <c r="R158" s="95"/>
      <c r="S158" s="39">
        <f>(Q158/$AP158)</f>
        <v>0.80044017646536325</v>
      </c>
      <c r="T158" s="95"/>
      <c r="U158" s="39">
        <f>IF(S$195&gt;0,S158/S$195*100,0)</f>
        <v>49.388360558268303</v>
      </c>
      <c r="V158" s="95"/>
      <c r="W158" s="42">
        <f>(E158+K158+Q158)</f>
        <v>4380096</v>
      </c>
      <c r="X158" s="95"/>
      <c r="Y158" s="95"/>
      <c r="Z158" s="42">
        <v>4500</v>
      </c>
      <c r="AA158" s="95"/>
      <c r="AB158" s="39">
        <f t="shared" si="8"/>
        <v>0.10273747424713979</v>
      </c>
      <c r="AC158" s="95"/>
      <c r="AD158" s="42">
        <v>0</v>
      </c>
      <c r="AE158" s="95"/>
      <c r="AF158" s="39">
        <f t="shared" si="9"/>
        <v>0</v>
      </c>
      <c r="AG158" s="95"/>
      <c r="AH158" s="42">
        <v>0</v>
      </c>
      <c r="AI158" s="95"/>
      <c r="AJ158" s="39">
        <f t="shared" si="10"/>
        <v>0</v>
      </c>
      <c r="AK158" s="95"/>
      <c r="AL158" s="42">
        <v>119679</v>
      </c>
      <c r="AM158" s="95"/>
      <c r="AN158" s="83">
        <v>60</v>
      </c>
      <c r="AO158" s="95"/>
      <c r="AP158" s="50">
        <v>101323</v>
      </c>
      <c r="AQ158" s="95"/>
      <c r="AR158" s="50">
        <f>IF(E158,AP158,0)</f>
        <v>101323</v>
      </c>
      <c r="AS158" s="95"/>
      <c r="AT158" s="50">
        <f>IF(K158,AP158,0)</f>
        <v>0</v>
      </c>
      <c r="AU158" s="95"/>
      <c r="AV158" s="50">
        <f>IF(Q158,AP158,0)</f>
        <v>101323</v>
      </c>
    </row>
    <row r="159" spans="1:48" ht="11.25" x14ac:dyDescent="0.25">
      <c r="A159" s="83">
        <v>61</v>
      </c>
      <c r="B159" s="95"/>
      <c r="C159" s="83" t="s">
        <v>182</v>
      </c>
      <c r="D159" s="95"/>
      <c r="E159" s="42">
        <v>2079045</v>
      </c>
      <c r="F159" s="95"/>
      <c r="G159" s="39">
        <f>(E159/$AP159)</f>
        <v>140.71370558375634</v>
      </c>
      <c r="H159" s="95"/>
      <c r="I159" s="39">
        <f>IF(G$195&gt;0,G159/G$195*100,0)</f>
        <v>75.256062691317354</v>
      </c>
      <c r="J159" s="95"/>
      <c r="K159" s="42">
        <v>33075</v>
      </c>
      <c r="L159" s="95"/>
      <c r="M159" s="39">
        <f>(K159/$AP159)</f>
        <v>2.2385786802030458</v>
      </c>
      <c r="N159" s="95"/>
      <c r="O159" s="39">
        <f>IF(M$195&gt;0,M159/M$195*100,0)</f>
        <v>43.188756041071706</v>
      </c>
      <c r="P159" s="95"/>
      <c r="Q159" s="42">
        <v>21802</v>
      </c>
      <c r="R159" s="95"/>
      <c r="S159" s="39">
        <f>(Q159/$AP159)</f>
        <v>1.4756006768189509</v>
      </c>
      <c r="T159" s="95"/>
      <c r="U159" s="39">
        <f>IF(S$195&gt;0,S159/S$195*100,0)</f>
        <v>91.046777022833069</v>
      </c>
      <c r="V159" s="95"/>
      <c r="W159" s="42">
        <f>(E159+K159+Q159)</f>
        <v>2133922</v>
      </c>
      <c r="X159" s="95"/>
      <c r="Y159" s="95"/>
      <c r="Z159" s="42">
        <v>0</v>
      </c>
      <c r="AA159" s="95"/>
      <c r="AB159" s="39">
        <f t="shared" si="8"/>
        <v>0</v>
      </c>
      <c r="AC159" s="95"/>
      <c r="AD159" s="42">
        <v>0</v>
      </c>
      <c r="AE159" s="95"/>
      <c r="AF159" s="39">
        <f t="shared" si="9"/>
        <v>0</v>
      </c>
      <c r="AG159" s="95"/>
      <c r="AH159" s="42">
        <v>0</v>
      </c>
      <c r="AI159" s="95"/>
      <c r="AJ159" s="39">
        <f t="shared" si="10"/>
        <v>0</v>
      </c>
      <c r="AK159" s="95"/>
      <c r="AL159" s="42">
        <v>0</v>
      </c>
      <c r="AM159" s="95"/>
      <c r="AN159" s="83">
        <v>61</v>
      </c>
      <c r="AO159" s="95"/>
      <c r="AP159" s="50">
        <v>14775</v>
      </c>
      <c r="AQ159" s="95"/>
      <c r="AR159" s="50">
        <f>IF(E159,AP159,0)</f>
        <v>14775</v>
      </c>
      <c r="AS159" s="95"/>
      <c r="AT159" s="50">
        <f>IF(K159,AP159,0)</f>
        <v>14775</v>
      </c>
      <c r="AU159" s="95"/>
      <c r="AV159" s="50">
        <f>IF(Q159,AP159,0)</f>
        <v>14775</v>
      </c>
    </row>
    <row r="160" spans="1:48" ht="11.25" x14ac:dyDescent="0.25">
      <c r="A160" s="83">
        <v>62</v>
      </c>
      <c r="B160" s="95"/>
      <c r="C160" s="83" t="s">
        <v>183</v>
      </c>
      <c r="D160" s="95"/>
      <c r="E160" s="42">
        <v>2275996</v>
      </c>
      <c r="F160" s="95"/>
      <c r="G160" s="39">
        <f>(E160/$AP160)</f>
        <v>99.19354979298322</v>
      </c>
      <c r="H160" s="95"/>
      <c r="I160" s="39">
        <f>IF(G$195&gt;0,G160/G$195*100,0)</f>
        <v>53.050383193496017</v>
      </c>
      <c r="J160" s="95"/>
      <c r="K160" s="42">
        <v>325213</v>
      </c>
      <c r="L160" s="95"/>
      <c r="M160" s="39">
        <f>(K160/$AP160)</f>
        <v>14.173589017215079</v>
      </c>
      <c r="N160" s="95"/>
      <c r="O160" s="39">
        <f>IF(M$195&gt;0,M160/M$195*100,0)</f>
        <v>273.450151073266</v>
      </c>
      <c r="P160" s="95"/>
      <c r="Q160" s="42">
        <v>37871</v>
      </c>
      <c r="R160" s="95"/>
      <c r="S160" s="39">
        <f>(Q160/$AP160)</f>
        <v>1.6505120941381564</v>
      </c>
      <c r="T160" s="95"/>
      <c r="U160" s="39">
        <f>IF(S$195&gt;0,S160/S$195*100,0)</f>
        <v>101.83907405927808</v>
      </c>
      <c r="V160" s="95"/>
      <c r="W160" s="42">
        <f>(E160+K160+Q160)</f>
        <v>2639080</v>
      </c>
      <c r="X160" s="95"/>
      <c r="Y160" s="95"/>
      <c r="Z160" s="42">
        <v>229782</v>
      </c>
      <c r="AA160" s="95"/>
      <c r="AB160" s="39">
        <f t="shared" si="8"/>
        <v>8.7068978583445737</v>
      </c>
      <c r="AC160" s="95"/>
      <c r="AD160" s="42">
        <v>40000</v>
      </c>
      <c r="AE160" s="95"/>
      <c r="AF160" s="39">
        <f t="shared" si="9"/>
        <v>1.515679706564409</v>
      </c>
      <c r="AG160" s="95"/>
      <c r="AH160" s="42">
        <v>0</v>
      </c>
      <c r="AI160" s="95"/>
      <c r="AJ160" s="39">
        <f t="shared" si="10"/>
        <v>0</v>
      </c>
      <c r="AK160" s="95"/>
      <c r="AL160" s="42">
        <v>0</v>
      </c>
      <c r="AM160" s="95"/>
      <c r="AN160" s="83">
        <v>62</v>
      </c>
      <c r="AO160" s="95"/>
      <c r="AP160" s="50">
        <v>22945</v>
      </c>
      <c r="AQ160" s="95"/>
      <c r="AR160" s="50">
        <f>IF(E160,AP160,0)</f>
        <v>22945</v>
      </c>
      <c r="AS160" s="95"/>
      <c r="AT160" s="50">
        <f>IF(K160,AP160,0)</f>
        <v>22945</v>
      </c>
      <c r="AU160" s="95"/>
      <c r="AV160" s="50">
        <f>IF(Q160,AP160,0)</f>
        <v>22945</v>
      </c>
    </row>
    <row r="161" spans="1:48" ht="11.25" x14ac:dyDescent="0.25">
      <c r="A161" s="83">
        <v>63</v>
      </c>
      <c r="B161" s="95"/>
      <c r="C161" s="83" t="s">
        <v>184</v>
      </c>
      <c r="D161" s="95"/>
      <c r="E161" s="42">
        <v>2498751</v>
      </c>
      <c r="F161" s="95"/>
      <c r="G161" s="39">
        <f>(E161/$AP161)</f>
        <v>203.44821690278457</v>
      </c>
      <c r="H161" s="95"/>
      <c r="I161" s="39">
        <f>IF(G$195&gt;0,G161/G$195*100,0)</f>
        <v>108.80753727688142</v>
      </c>
      <c r="J161" s="95"/>
      <c r="K161" s="42">
        <v>33504</v>
      </c>
      <c r="L161" s="95"/>
      <c r="M161" s="39">
        <f>(K161/$AP161)</f>
        <v>2.7278944797264288</v>
      </c>
      <c r="N161" s="95"/>
      <c r="O161" s="39">
        <f>IF(M$195&gt;0,M161/M$195*100,0)</f>
        <v>52.629094627134052</v>
      </c>
      <c r="P161" s="95"/>
      <c r="Q161" s="42">
        <v>85845</v>
      </c>
      <c r="R161" s="95"/>
      <c r="S161" s="39">
        <f>(Q161/$AP161)</f>
        <v>6.9894968246213969</v>
      </c>
      <c r="T161" s="95"/>
      <c r="U161" s="39">
        <f>IF(S$195&gt;0,S161/S$195*100,0)</f>
        <v>431.26244714455612</v>
      </c>
      <c r="V161" s="95"/>
      <c r="W161" s="42">
        <f>(E161+K161+Q161)</f>
        <v>2618100</v>
      </c>
      <c r="X161" s="95"/>
      <c r="Y161" s="95"/>
      <c r="Z161" s="42">
        <v>32545</v>
      </c>
      <c r="AA161" s="95"/>
      <c r="AB161" s="39">
        <f t="shared" si="8"/>
        <v>1.2430770406019631</v>
      </c>
      <c r="AC161" s="95"/>
      <c r="AD161" s="42">
        <v>115073</v>
      </c>
      <c r="AE161" s="95"/>
      <c r="AF161" s="39">
        <f t="shared" si="9"/>
        <v>4.3952866582636263</v>
      </c>
      <c r="AG161" s="95"/>
      <c r="AH161" s="42">
        <v>53312</v>
      </c>
      <c r="AI161" s="95"/>
      <c r="AJ161" s="39">
        <f t="shared" si="10"/>
        <v>2.0362858561552271</v>
      </c>
      <c r="AK161" s="95"/>
      <c r="AL161" s="42">
        <v>0</v>
      </c>
      <c r="AM161" s="95"/>
      <c r="AN161" s="83">
        <v>63</v>
      </c>
      <c r="AO161" s="95"/>
      <c r="AP161" s="50">
        <v>12282</v>
      </c>
      <c r="AQ161" s="95"/>
      <c r="AR161" s="50">
        <f>IF(E161,AP161,0)</f>
        <v>12282</v>
      </c>
      <c r="AS161" s="95"/>
      <c r="AT161" s="50">
        <f>IF(K161,AP161,0)</f>
        <v>12282</v>
      </c>
      <c r="AU161" s="95"/>
      <c r="AV161" s="50">
        <f>IF(Q161,AP161,0)</f>
        <v>12282</v>
      </c>
    </row>
    <row r="162" spans="1:48" ht="11.25" x14ac:dyDescent="0.25">
      <c r="A162" s="83">
        <v>64</v>
      </c>
      <c r="B162" s="95"/>
      <c r="C162" s="83" t="s">
        <v>185</v>
      </c>
      <c r="D162" s="95"/>
      <c r="E162" s="42">
        <v>480308</v>
      </c>
      <c r="F162" s="95"/>
      <c r="G162" s="39">
        <f>(E162/$AP162)</f>
        <v>40.569980572683505</v>
      </c>
      <c r="H162" s="95"/>
      <c r="I162" s="39">
        <f>IF(G$195&gt;0,G162/G$195*100,0)</f>
        <v>21.697509767775198</v>
      </c>
      <c r="J162" s="95"/>
      <c r="K162" s="42">
        <v>31858</v>
      </c>
      <c r="L162" s="95"/>
      <c r="M162" s="39">
        <f>(K162/$AP162)</f>
        <v>2.6909367345214967</v>
      </c>
      <c r="N162" s="95"/>
      <c r="O162" s="39">
        <f>IF(M$195&gt;0,M162/M$195*100,0)</f>
        <v>51.916071200439426</v>
      </c>
      <c r="P162" s="95"/>
      <c r="Q162" s="42">
        <v>46430</v>
      </c>
      <c r="R162" s="95"/>
      <c r="S162" s="39">
        <f>(Q162/$AP162)</f>
        <v>3.9217839344539236</v>
      </c>
      <c r="T162" s="95"/>
      <c r="U162" s="39">
        <f>IF(S$195&gt;0,S162/S$195*100,0)</f>
        <v>241.97995638068255</v>
      </c>
      <c r="V162" s="95"/>
      <c r="W162" s="42">
        <f>(E162+K162+Q162)</f>
        <v>558596</v>
      </c>
      <c r="X162" s="95"/>
      <c r="Y162" s="95"/>
      <c r="Z162" s="42">
        <v>0</v>
      </c>
      <c r="AA162" s="95"/>
      <c r="AB162" s="39">
        <f t="shared" si="8"/>
        <v>0</v>
      </c>
      <c r="AC162" s="95"/>
      <c r="AD162" s="42">
        <v>191119</v>
      </c>
      <c r="AE162" s="95"/>
      <c r="AF162" s="39">
        <f t="shared" si="9"/>
        <v>34.214172675779992</v>
      </c>
      <c r="AG162" s="95"/>
      <c r="AH162" s="42">
        <v>0</v>
      </c>
      <c r="AI162" s="95"/>
      <c r="AJ162" s="39">
        <f t="shared" si="10"/>
        <v>0</v>
      </c>
      <c r="AK162" s="95"/>
      <c r="AL162" s="42">
        <v>0</v>
      </c>
      <c r="AM162" s="95"/>
      <c r="AN162" s="83">
        <v>64</v>
      </c>
      <c r="AO162" s="95"/>
      <c r="AP162" s="50">
        <v>11839</v>
      </c>
      <c r="AQ162" s="95"/>
      <c r="AR162" s="50">
        <f>IF(E162,AP162,0)</f>
        <v>11839</v>
      </c>
      <c r="AS162" s="95"/>
      <c r="AT162" s="50">
        <f>IF(K162,AP162,0)</f>
        <v>11839</v>
      </c>
      <c r="AU162" s="95"/>
      <c r="AV162" s="50">
        <f>IF(Q162,AP162,0)</f>
        <v>11839</v>
      </c>
    </row>
    <row r="163" spans="1:48" ht="11.25" x14ac:dyDescent="0.25">
      <c r="A163" s="83">
        <v>65</v>
      </c>
      <c r="B163" s="95"/>
      <c r="C163" s="83" t="s">
        <v>186</v>
      </c>
      <c r="D163" s="95"/>
      <c r="E163" s="42">
        <v>1038232</v>
      </c>
      <c r="F163" s="95"/>
      <c r="G163" s="39">
        <f>(E163/$AP163)</f>
        <v>66.374632399948851</v>
      </c>
      <c r="H163" s="95"/>
      <c r="I163" s="39">
        <f>IF(G$195&gt;0,G163/G$195*100,0)</f>
        <v>35.498272725328015</v>
      </c>
      <c r="J163" s="95"/>
      <c r="K163" s="42">
        <v>8500</v>
      </c>
      <c r="L163" s="95"/>
      <c r="M163" s="39">
        <f>(K163/$AP163)</f>
        <v>0.54340877125687248</v>
      </c>
      <c r="N163" s="95"/>
      <c r="O163" s="39">
        <f>IF(M$195&gt;0,M163/M$195*100,0)</f>
        <v>10.483950847893754</v>
      </c>
      <c r="P163" s="95"/>
      <c r="Q163" s="42">
        <v>31370</v>
      </c>
      <c r="R163" s="95"/>
      <c r="S163" s="39">
        <f>(Q163/$AP163)</f>
        <v>2.0054980181562461</v>
      </c>
      <c r="T163" s="95"/>
      <c r="U163" s="39">
        <f>IF(S$195&gt;0,S163/S$195*100,0)</f>
        <v>123.74223849804373</v>
      </c>
      <c r="V163" s="95"/>
      <c r="W163" s="42">
        <f>(E163+K163+Q163)</f>
        <v>1078102</v>
      </c>
      <c r="X163" s="95"/>
      <c r="Y163" s="95"/>
      <c r="Z163" s="42">
        <v>159900</v>
      </c>
      <c r="AA163" s="95"/>
      <c r="AB163" s="39">
        <f t="shared" si="8"/>
        <v>14.831620755735543</v>
      </c>
      <c r="AC163" s="95"/>
      <c r="AD163" s="42">
        <v>0</v>
      </c>
      <c r="AE163" s="95"/>
      <c r="AF163" s="39">
        <f t="shared" si="9"/>
        <v>0</v>
      </c>
      <c r="AG163" s="95"/>
      <c r="AH163" s="42">
        <v>0</v>
      </c>
      <c r="AI163" s="95"/>
      <c r="AJ163" s="39">
        <f t="shared" si="10"/>
        <v>0</v>
      </c>
      <c r="AK163" s="95"/>
      <c r="AL163" s="42">
        <v>16531</v>
      </c>
      <c r="AM163" s="95"/>
      <c r="AN163" s="83">
        <v>65</v>
      </c>
      <c r="AO163" s="95"/>
      <c r="AP163" s="50">
        <v>15642</v>
      </c>
      <c r="AQ163" s="95"/>
      <c r="AR163" s="50">
        <f>IF(E163,AP163,0)</f>
        <v>15642</v>
      </c>
      <c r="AS163" s="95"/>
      <c r="AT163" s="50">
        <f>IF(K163,AP163,0)</f>
        <v>15642</v>
      </c>
      <c r="AU163" s="95"/>
      <c r="AV163" s="50">
        <f>IF(Q163,AP163,0)</f>
        <v>15642</v>
      </c>
    </row>
    <row r="164" spans="1:48" ht="11.25" x14ac:dyDescent="0.25">
      <c r="A164" s="83">
        <v>66</v>
      </c>
      <c r="B164" s="95"/>
      <c r="C164" s="83" t="s">
        <v>187</v>
      </c>
      <c r="D164" s="95"/>
      <c r="E164" s="42">
        <v>3289282</v>
      </c>
      <c r="F164" s="95"/>
      <c r="G164" s="39">
        <f>(E164/$AP164)</f>
        <v>90.728802339052237</v>
      </c>
      <c r="H164" s="95"/>
      <c r="I164" s="39">
        <f>IF(G$195&gt;0,G164/G$195*100,0)</f>
        <v>48.523293508688973</v>
      </c>
      <c r="J164" s="95"/>
      <c r="K164" s="42">
        <v>80313</v>
      </c>
      <c r="L164" s="95"/>
      <c r="M164" s="39">
        <f>(K164/$AP164)</f>
        <v>2.215286589066034</v>
      </c>
      <c r="N164" s="95"/>
      <c r="O164" s="39">
        <f>IF(M$195&gt;0,M164/M$195*100,0)</f>
        <v>42.739383208792447</v>
      </c>
      <c r="P164" s="95"/>
      <c r="Q164" s="42">
        <v>175129</v>
      </c>
      <c r="R164" s="95"/>
      <c r="S164" s="39">
        <f>(Q164/$AP164)</f>
        <v>4.8306117945606006</v>
      </c>
      <c r="T164" s="95"/>
      <c r="U164" s="39">
        <f>IF(S$195&gt;0,S164/S$195*100,0)</f>
        <v>298.05599973792181</v>
      </c>
      <c r="V164" s="95"/>
      <c r="W164" s="42">
        <f>(E164+K164+Q164)</f>
        <v>3544724</v>
      </c>
      <c r="X164" s="95"/>
      <c r="Y164" s="95"/>
      <c r="Z164" s="42">
        <v>0</v>
      </c>
      <c r="AA164" s="95"/>
      <c r="AB164" s="39">
        <f t="shared" si="8"/>
        <v>0</v>
      </c>
      <c r="AC164" s="95"/>
      <c r="AD164" s="42">
        <v>4105535</v>
      </c>
      <c r="AE164" s="95"/>
      <c r="AF164" s="39">
        <f t="shared" si="9"/>
        <v>115.82100609243484</v>
      </c>
      <c r="AG164" s="95"/>
      <c r="AH164" s="42">
        <v>0</v>
      </c>
      <c r="AI164" s="95"/>
      <c r="AJ164" s="39">
        <f t="shared" si="10"/>
        <v>0</v>
      </c>
      <c r="AK164" s="95"/>
      <c r="AL164" s="42">
        <v>2501493</v>
      </c>
      <c r="AM164" s="95"/>
      <c r="AN164" s="83">
        <v>66</v>
      </c>
      <c r="AO164" s="95"/>
      <c r="AP164" s="50">
        <v>36254</v>
      </c>
      <c r="AQ164" s="95"/>
      <c r="AR164" s="50">
        <f>IF(E164,AP164,0)</f>
        <v>36254</v>
      </c>
      <c r="AS164" s="95"/>
      <c r="AT164" s="50">
        <f>IF(K164,AP164,0)</f>
        <v>36254</v>
      </c>
      <c r="AU164" s="95"/>
      <c r="AV164" s="50">
        <f>IF(Q164,AP164,0)</f>
        <v>36254</v>
      </c>
    </row>
    <row r="165" spans="1:48" ht="11.25" x14ac:dyDescent="0.25">
      <c r="A165" s="83">
        <v>67</v>
      </c>
      <c r="B165" s="95"/>
      <c r="C165" s="83" t="s">
        <v>188</v>
      </c>
      <c r="D165" s="95"/>
      <c r="E165" s="42">
        <v>3425274</v>
      </c>
      <c r="F165" s="95"/>
      <c r="G165" s="39">
        <f>(E165/$AP165)</f>
        <v>144.47146653169682</v>
      </c>
      <c r="H165" s="95"/>
      <c r="I165" s="39">
        <f>IF(G$195&gt;0,G165/G$195*100,0)</f>
        <v>77.265776615799751</v>
      </c>
      <c r="J165" s="95"/>
      <c r="K165" s="42">
        <v>91538</v>
      </c>
      <c r="L165" s="95"/>
      <c r="M165" s="39">
        <f>(K165/$AP165)</f>
        <v>3.8608967058922774</v>
      </c>
      <c r="N165" s="95"/>
      <c r="O165" s="39">
        <f>IF(M$195&gt;0,M165/M$195*100,0)</f>
        <v>74.488034485986645</v>
      </c>
      <c r="P165" s="95"/>
      <c r="Q165" s="42">
        <v>750</v>
      </c>
      <c r="R165" s="95"/>
      <c r="S165" s="39">
        <f>(Q165/$AP165)</f>
        <v>3.1633556877135267E-2</v>
      </c>
      <c r="T165" s="95"/>
      <c r="U165" s="39">
        <f>IF(S$195&gt;0,S165/S$195*100,0)</f>
        <v>1.9518379495735489</v>
      </c>
      <c r="V165" s="95"/>
      <c r="W165" s="42">
        <f>(E165+K165+Q165)</f>
        <v>3517562</v>
      </c>
      <c r="X165" s="95"/>
      <c r="Y165" s="95"/>
      <c r="Z165" s="42">
        <v>0</v>
      </c>
      <c r="AA165" s="95"/>
      <c r="AB165" s="39">
        <f t="shared" si="8"/>
        <v>0</v>
      </c>
      <c r="AC165" s="95"/>
      <c r="AD165" s="42">
        <v>1485865</v>
      </c>
      <c r="AE165" s="95"/>
      <c r="AF165" s="39">
        <f t="shared" si="9"/>
        <v>42.241330785356453</v>
      </c>
      <c r="AG165" s="95"/>
      <c r="AH165" s="42">
        <v>0</v>
      </c>
      <c r="AI165" s="95"/>
      <c r="AJ165" s="39">
        <f t="shared" si="10"/>
        <v>0</v>
      </c>
      <c r="AK165" s="95"/>
      <c r="AL165" s="42">
        <v>0</v>
      </c>
      <c r="AM165" s="95"/>
      <c r="AN165" s="83">
        <v>67</v>
      </c>
      <c r="AO165" s="95"/>
      <c r="AP165" s="50">
        <v>23709</v>
      </c>
      <c r="AQ165" s="95"/>
      <c r="AR165" s="50">
        <f>IF(E165,AP165,0)</f>
        <v>23709</v>
      </c>
      <c r="AS165" s="95"/>
      <c r="AT165" s="50">
        <f>IF(K165,AP165,0)</f>
        <v>23709</v>
      </c>
      <c r="AU165" s="95"/>
      <c r="AV165" s="50">
        <f>IF(Q165,AP165,0)</f>
        <v>23709</v>
      </c>
    </row>
    <row r="166" spans="1:48" ht="11.25" x14ac:dyDescent="0.25">
      <c r="A166" s="83">
        <v>68</v>
      </c>
      <c r="B166" s="95"/>
      <c r="C166" s="83" t="s">
        <v>189</v>
      </c>
      <c r="D166" s="95"/>
      <c r="E166" s="42">
        <v>1018810</v>
      </c>
      <c r="F166" s="95"/>
      <c r="G166" s="39">
        <f>(E166/$AP166)</f>
        <v>57.860631531122216</v>
      </c>
      <c r="H166" s="95"/>
      <c r="I166" s="39">
        <f>IF(G$195&gt;0,G166/G$195*100,0)</f>
        <v>30.944841483642971</v>
      </c>
      <c r="J166" s="95"/>
      <c r="K166" s="42">
        <v>20250</v>
      </c>
      <c r="L166" s="95"/>
      <c r="M166" s="39">
        <f>(K166/$AP166)</f>
        <v>1.1500454338936847</v>
      </c>
      <c r="N166" s="95"/>
      <c r="O166" s="39">
        <f>IF(M$195&gt;0,M166/M$195*100,0)</f>
        <v>22.187753381122025</v>
      </c>
      <c r="P166" s="95"/>
      <c r="Q166" s="42">
        <v>109729</v>
      </c>
      <c r="R166" s="95"/>
      <c r="S166" s="39">
        <f>(Q166/$AP166)</f>
        <v>6.231769650159019</v>
      </c>
      <c r="T166" s="95"/>
      <c r="U166" s="39">
        <f>IF(S$195&gt;0,S166/S$195*100,0)</f>
        <v>384.50954293327538</v>
      </c>
      <c r="V166" s="95"/>
      <c r="W166" s="42">
        <f>(E166+K166+Q166)</f>
        <v>1148789</v>
      </c>
      <c r="X166" s="95"/>
      <c r="Y166" s="95"/>
      <c r="Z166" s="42">
        <v>47227</v>
      </c>
      <c r="AA166" s="95"/>
      <c r="AB166" s="39">
        <f t="shared" si="8"/>
        <v>4.1110247399653028</v>
      </c>
      <c r="AC166" s="95"/>
      <c r="AD166" s="42">
        <v>92986</v>
      </c>
      <c r="AE166" s="95"/>
      <c r="AF166" s="39">
        <f t="shared" si="9"/>
        <v>8.0942627410255508</v>
      </c>
      <c r="AG166" s="95"/>
      <c r="AH166" s="42">
        <v>0</v>
      </c>
      <c r="AI166" s="95"/>
      <c r="AJ166" s="39">
        <f t="shared" si="10"/>
        <v>0</v>
      </c>
      <c r="AK166" s="95"/>
      <c r="AL166" s="42">
        <v>0</v>
      </c>
      <c r="AM166" s="95"/>
      <c r="AN166" s="83">
        <v>68</v>
      </c>
      <c r="AO166" s="95"/>
      <c r="AP166" s="50">
        <v>17608</v>
      </c>
      <c r="AQ166" s="95"/>
      <c r="AR166" s="50">
        <f>IF(E166,AP166,0)</f>
        <v>17608</v>
      </c>
      <c r="AS166" s="95"/>
      <c r="AT166" s="50">
        <f>IF(K166,AP166,0)</f>
        <v>17608</v>
      </c>
      <c r="AU166" s="95"/>
      <c r="AV166" s="50">
        <f>IF(Q166,AP166,0)</f>
        <v>17608</v>
      </c>
    </row>
    <row r="167" spans="1:48" ht="11.25" x14ac:dyDescent="0.25">
      <c r="A167" s="83">
        <v>69</v>
      </c>
      <c r="B167" s="95"/>
      <c r="C167" s="83" t="s">
        <v>190</v>
      </c>
      <c r="D167" s="95"/>
      <c r="E167" s="42">
        <v>4592722</v>
      </c>
      <c r="F167" s="95"/>
      <c r="G167" s="39">
        <f>(E167/$AP167)</f>
        <v>75.911505594948849</v>
      </c>
      <c r="H167" s="95"/>
      <c r="I167" s="39">
        <f>IF(G$195&gt;0,G167/G$195*100,0)</f>
        <v>40.598753336400165</v>
      </c>
      <c r="J167" s="95"/>
      <c r="K167" s="42">
        <v>3373</v>
      </c>
      <c r="L167" s="95"/>
      <c r="M167" s="39">
        <f>(K167/$AP167)</f>
        <v>5.5751144609180014E-2</v>
      </c>
      <c r="N167" s="95"/>
      <c r="O167" s="39">
        <f>IF(M$195&gt;0,M167/M$195*100,0)</f>
        <v>1.0756032856160269</v>
      </c>
      <c r="P167" s="95"/>
      <c r="Q167" s="42">
        <v>92700</v>
      </c>
      <c r="R167" s="95"/>
      <c r="S167" s="39">
        <f>(Q167/$AP167)</f>
        <v>1.5322060792383596</v>
      </c>
      <c r="T167" s="95"/>
      <c r="U167" s="39">
        <f>IF(S$195&gt;0,S167/S$195*100,0)</f>
        <v>94.539415331645642</v>
      </c>
      <c r="V167" s="95"/>
      <c r="W167" s="42">
        <f>(E167+K167+Q167)</f>
        <v>4688795</v>
      </c>
      <c r="X167" s="95"/>
      <c r="Y167" s="95"/>
      <c r="Z167" s="42">
        <v>588167</v>
      </c>
      <c r="AA167" s="95"/>
      <c r="AB167" s="39">
        <f t="shared" si="8"/>
        <v>12.544097150760484</v>
      </c>
      <c r="AC167" s="95"/>
      <c r="AD167" s="42">
        <v>180865</v>
      </c>
      <c r="AE167" s="95"/>
      <c r="AF167" s="39">
        <f t="shared" si="9"/>
        <v>3.8573876657008892</v>
      </c>
      <c r="AG167" s="95"/>
      <c r="AH167" s="42">
        <v>11165</v>
      </c>
      <c r="AI167" s="95"/>
      <c r="AJ167" s="39">
        <f t="shared" si="10"/>
        <v>0.23812088180438684</v>
      </c>
      <c r="AK167" s="95"/>
      <c r="AL167" s="42">
        <v>0</v>
      </c>
      <c r="AM167" s="95"/>
      <c r="AN167" s="83">
        <v>69</v>
      </c>
      <c r="AO167" s="95"/>
      <c r="AP167" s="50">
        <v>60501</v>
      </c>
      <c r="AQ167" s="95"/>
      <c r="AR167" s="50">
        <f>IF(E167,AP167,0)</f>
        <v>60501</v>
      </c>
      <c r="AS167" s="95"/>
      <c r="AT167" s="50">
        <f>IF(K167,AP167,0)</f>
        <v>60501</v>
      </c>
      <c r="AU167" s="95"/>
      <c r="AV167" s="50">
        <f>IF(Q167,AP167,0)</f>
        <v>60501</v>
      </c>
    </row>
    <row r="168" spans="1:48" ht="11.25" x14ac:dyDescent="0.25">
      <c r="A168" s="83">
        <v>70</v>
      </c>
      <c r="B168" s="95"/>
      <c r="C168" s="83" t="s">
        <v>191</v>
      </c>
      <c r="D168" s="95"/>
      <c r="E168" s="42">
        <v>1156018</v>
      </c>
      <c r="F168" s="95"/>
      <c r="G168" s="39">
        <f>(E168/$AP168)</f>
        <v>38.110902317607888</v>
      </c>
      <c r="H168" s="95"/>
      <c r="I168" s="39">
        <f>IF(G$195&gt;0,G168/G$195*100,0)</f>
        <v>20.382353247952949</v>
      </c>
      <c r="J168" s="95"/>
      <c r="K168" s="42">
        <v>0</v>
      </c>
      <c r="L168" s="95"/>
      <c r="M168" s="39">
        <f>(K168/$AP168)</f>
        <v>0</v>
      </c>
      <c r="N168" s="95"/>
      <c r="O168" s="39">
        <f>IF(M$195&gt;0,M168/M$195*100,0)</f>
        <v>0</v>
      </c>
      <c r="P168" s="95"/>
      <c r="Q168" s="42">
        <v>93877</v>
      </c>
      <c r="R168" s="95"/>
      <c r="S168" s="39">
        <f>(Q168/$AP168)</f>
        <v>3.0948801635182805</v>
      </c>
      <c r="T168" s="95"/>
      <c r="U168" s="39">
        <f>IF(S$195&gt;0,S168/S$195*100,0)</f>
        <v>190.95875231481136</v>
      </c>
      <c r="V168" s="95"/>
      <c r="W168" s="42">
        <f>(E168+K168+Q168)</f>
        <v>1249895</v>
      </c>
      <c r="X168" s="95"/>
      <c r="Y168" s="95"/>
      <c r="Z168" s="42">
        <v>0</v>
      </c>
      <c r="AA168" s="95"/>
      <c r="AB168" s="39">
        <f t="shared" si="8"/>
        <v>0</v>
      </c>
      <c r="AC168" s="95"/>
      <c r="AD168" s="42">
        <v>0</v>
      </c>
      <c r="AE168" s="95"/>
      <c r="AF168" s="39">
        <f t="shared" si="9"/>
        <v>0</v>
      </c>
      <c r="AG168" s="95"/>
      <c r="AH168" s="42">
        <v>0</v>
      </c>
      <c r="AI168" s="95"/>
      <c r="AJ168" s="39">
        <f t="shared" si="10"/>
        <v>0</v>
      </c>
      <c r="AK168" s="95"/>
      <c r="AL168" s="42">
        <v>42489</v>
      </c>
      <c r="AM168" s="95"/>
      <c r="AN168" s="83">
        <v>70</v>
      </c>
      <c r="AO168" s="95"/>
      <c r="AP168" s="50">
        <v>30333</v>
      </c>
      <c r="AQ168" s="95"/>
      <c r="AR168" s="50">
        <f>IF(E168,AP168,0)</f>
        <v>30333</v>
      </c>
      <c r="AS168" s="95"/>
      <c r="AT168" s="50">
        <f>IF(K168,AP168,0)</f>
        <v>0</v>
      </c>
      <c r="AU168" s="95"/>
      <c r="AV168" s="50">
        <f>IF(Q168,AP168,0)</f>
        <v>30333</v>
      </c>
    </row>
    <row r="169" spans="1:48" ht="11.25" x14ac:dyDescent="0.25">
      <c r="A169" s="83">
        <v>71</v>
      </c>
      <c r="B169" s="95"/>
      <c r="C169" s="83" t="s">
        <v>192</v>
      </c>
      <c r="D169" s="95"/>
      <c r="E169" s="42">
        <v>945333</v>
      </c>
      <c r="F169" s="95"/>
      <c r="G169" s="39">
        <f>(E169/$AP169)</f>
        <v>42.170361779007003</v>
      </c>
      <c r="H169" s="95"/>
      <c r="I169" s="39">
        <f>IF(G$195&gt;0,G169/G$195*100,0)</f>
        <v>22.553420625167831</v>
      </c>
      <c r="J169" s="95"/>
      <c r="K169" s="42">
        <v>14710</v>
      </c>
      <c r="L169" s="95"/>
      <c r="M169" s="39">
        <f>(K169/$AP169)</f>
        <v>0.65619842084132574</v>
      </c>
      <c r="N169" s="95"/>
      <c r="O169" s="39">
        <f>IF(M$195&gt;0,M169/M$195*100,0)</f>
        <v>12.659994380756794</v>
      </c>
      <c r="P169" s="95"/>
      <c r="Q169" s="42">
        <v>128190</v>
      </c>
      <c r="R169" s="95"/>
      <c r="S169" s="39">
        <f>(Q169/$AP169)</f>
        <v>5.7184279787661154</v>
      </c>
      <c r="T169" s="95"/>
      <c r="U169" s="39">
        <f>IF(S$195&gt;0,S169/S$195*100,0)</f>
        <v>352.83559114803052</v>
      </c>
      <c r="V169" s="95"/>
      <c r="W169" s="42">
        <f>(E169+K169+Q169)</f>
        <v>1088233</v>
      </c>
      <c r="X169" s="95"/>
      <c r="Y169" s="95"/>
      <c r="Z169" s="42">
        <v>0</v>
      </c>
      <c r="AA169" s="95"/>
      <c r="AB169" s="39">
        <f t="shared" si="8"/>
        <v>0</v>
      </c>
      <c r="AC169" s="95"/>
      <c r="AD169" s="42">
        <v>0</v>
      </c>
      <c r="AE169" s="95"/>
      <c r="AF169" s="39">
        <f t="shared" si="9"/>
        <v>0</v>
      </c>
      <c r="AG169" s="95"/>
      <c r="AH169" s="42">
        <v>0</v>
      </c>
      <c r="AI169" s="95"/>
      <c r="AJ169" s="39">
        <f t="shared" si="10"/>
        <v>0</v>
      </c>
      <c r="AK169" s="95"/>
      <c r="AL169" s="42">
        <v>20365</v>
      </c>
      <c r="AM169" s="95"/>
      <c r="AN169" s="83">
        <v>71</v>
      </c>
      <c r="AO169" s="95"/>
      <c r="AP169" s="50">
        <v>22417</v>
      </c>
      <c r="AQ169" s="95"/>
      <c r="AR169" s="50">
        <f>IF(E169,AP169,0)</f>
        <v>22417</v>
      </c>
      <c r="AS169" s="95"/>
      <c r="AT169" s="50">
        <f>IF(K169,AP169,0)</f>
        <v>22417</v>
      </c>
      <c r="AU169" s="95"/>
      <c r="AV169" s="50">
        <f>IF(Q169,AP169,0)</f>
        <v>22417</v>
      </c>
    </row>
    <row r="170" spans="1:48" ht="11.25" x14ac:dyDescent="0.25">
      <c r="A170" s="83">
        <v>72</v>
      </c>
      <c r="B170" s="95"/>
      <c r="C170" s="83" t="s">
        <v>193</v>
      </c>
      <c r="D170" s="95"/>
      <c r="E170" s="42">
        <v>1607004</v>
      </c>
      <c r="F170" s="95"/>
      <c r="G170" s="39">
        <f>(E170/$AP170)</f>
        <v>37.363496861195074</v>
      </c>
      <c r="H170" s="95"/>
      <c r="I170" s="39">
        <f>IF(G$195&gt;0,G170/G$195*100,0)</f>
        <v>19.982628205887618</v>
      </c>
      <c r="J170" s="95"/>
      <c r="K170" s="42">
        <v>24000</v>
      </c>
      <c r="L170" s="95"/>
      <c r="M170" s="39">
        <f>(K170/$AP170)</f>
        <v>0.55800976517089051</v>
      </c>
      <c r="N170" s="95"/>
      <c r="O170" s="39">
        <f>IF(M$195&gt;0,M170/M$195*100,0)</f>
        <v>10.765646894446158</v>
      </c>
      <c r="P170" s="95"/>
      <c r="Q170" s="42">
        <v>90354</v>
      </c>
      <c r="R170" s="95"/>
      <c r="S170" s="39">
        <f>(Q170/$AP170)</f>
        <v>2.1007672634271102</v>
      </c>
      <c r="T170" s="95"/>
      <c r="U170" s="39">
        <f>IF(S$195&gt;0,S170/S$195*100,0)</f>
        <v>129.62049395534603</v>
      </c>
      <c r="V170" s="95"/>
      <c r="W170" s="42">
        <f>(E170+K170+Q170)</f>
        <v>1721358</v>
      </c>
      <c r="X170" s="95"/>
      <c r="Y170" s="95"/>
      <c r="Z170" s="42">
        <v>8200</v>
      </c>
      <c r="AA170" s="95"/>
      <c r="AB170" s="39">
        <f t="shared" si="8"/>
        <v>0.47636807683236143</v>
      </c>
      <c r="AC170" s="95"/>
      <c r="AD170" s="42">
        <v>0</v>
      </c>
      <c r="AE170" s="95"/>
      <c r="AF170" s="39">
        <f t="shared" si="9"/>
        <v>0</v>
      </c>
      <c r="AG170" s="95"/>
      <c r="AH170" s="42">
        <v>0</v>
      </c>
      <c r="AI170" s="95"/>
      <c r="AJ170" s="39">
        <f t="shared" si="10"/>
        <v>0</v>
      </c>
      <c r="AK170" s="95"/>
      <c r="AL170" s="42">
        <v>169450</v>
      </c>
      <c r="AM170" s="95"/>
      <c r="AN170" s="83">
        <v>72</v>
      </c>
      <c r="AO170" s="95"/>
      <c r="AP170" s="50">
        <v>43010</v>
      </c>
      <c r="AQ170" s="95"/>
      <c r="AR170" s="50">
        <f>IF(E170,AP170,0)</f>
        <v>43010</v>
      </c>
      <c r="AS170" s="95"/>
      <c r="AT170" s="50">
        <f>IF(K170,AP170,0)</f>
        <v>43010</v>
      </c>
      <c r="AU170" s="95"/>
      <c r="AV170" s="50">
        <f>IF(Q170,AP170,0)</f>
        <v>43010</v>
      </c>
    </row>
    <row r="171" spans="1:48" ht="11.25" x14ac:dyDescent="0.25">
      <c r="A171" s="83">
        <v>73</v>
      </c>
      <c r="B171" s="95"/>
      <c r="C171" s="83" t="s">
        <v>194</v>
      </c>
      <c r="D171" s="95"/>
      <c r="E171" s="42">
        <v>62970000</v>
      </c>
      <c r="F171" s="95"/>
      <c r="G171" s="39">
        <f>(E171/$AP171)</f>
        <v>130.58788396612223</v>
      </c>
      <c r="H171" s="95"/>
      <c r="I171" s="39">
        <f>IF(G$195&gt;0,G171/G$195*100,0)</f>
        <v>69.84060253200694</v>
      </c>
      <c r="J171" s="95"/>
      <c r="K171" s="42">
        <v>6925000</v>
      </c>
      <c r="L171" s="95"/>
      <c r="M171" s="39">
        <f>(K171/$AP171)</f>
        <v>14.361141757430465</v>
      </c>
      <c r="N171" s="95"/>
      <c r="O171" s="39">
        <f>IF(M$195&gt;0,M171/M$195*100,0)</f>
        <v>277.06859415665235</v>
      </c>
      <c r="P171" s="95"/>
      <c r="Q171" s="42">
        <v>903000</v>
      </c>
      <c r="R171" s="95"/>
      <c r="S171" s="39">
        <f>(Q171/$AP171)</f>
        <v>1.8726514089472506</v>
      </c>
      <c r="T171" s="95"/>
      <c r="U171" s="39">
        <f>IF(S$195&gt;0,S171/S$195*100,0)</f>
        <v>115.54540327229323</v>
      </c>
      <c r="V171" s="95"/>
      <c r="W171" s="42">
        <f>(E171+K171+Q171)</f>
        <v>70798000</v>
      </c>
      <c r="X171" s="95"/>
      <c r="Y171" s="95"/>
      <c r="Z171" s="42">
        <v>517000</v>
      </c>
      <c r="AA171" s="95"/>
      <c r="AB171" s="39">
        <f t="shared" si="8"/>
        <v>0.7302466171360773</v>
      </c>
      <c r="AC171" s="95"/>
      <c r="AD171" s="42">
        <v>271000</v>
      </c>
      <c r="AE171" s="95"/>
      <c r="AF171" s="39">
        <f t="shared" si="9"/>
        <v>0.38277917455295352</v>
      </c>
      <c r="AG171" s="95"/>
      <c r="AH171" s="42">
        <v>31243000</v>
      </c>
      <c r="AI171" s="95"/>
      <c r="AJ171" s="39">
        <f t="shared" si="10"/>
        <v>44.129777677335518</v>
      </c>
      <c r="AK171" s="95"/>
      <c r="AL171" s="42">
        <v>10731000</v>
      </c>
      <c r="AM171" s="95"/>
      <c r="AN171" s="83">
        <v>73</v>
      </c>
      <c r="AO171" s="95"/>
      <c r="AP171" s="50">
        <v>482204</v>
      </c>
      <c r="AQ171" s="95"/>
      <c r="AR171" s="50">
        <f>IF(E171,AP171,0)</f>
        <v>482204</v>
      </c>
      <c r="AS171" s="95"/>
      <c r="AT171" s="50">
        <f>IF(K171,AP171,0)</f>
        <v>482204</v>
      </c>
      <c r="AU171" s="95"/>
      <c r="AV171" s="50">
        <f>IF(Q171,AP171,0)</f>
        <v>482204</v>
      </c>
    </row>
    <row r="172" spans="1:48" ht="11.25" x14ac:dyDescent="0.25">
      <c r="A172" s="83">
        <v>74</v>
      </c>
      <c r="B172" s="95"/>
      <c r="C172" s="83" t="s">
        <v>195</v>
      </c>
      <c r="D172" s="95"/>
      <c r="E172" s="42">
        <v>0</v>
      </c>
      <c r="F172" s="95"/>
      <c r="G172" s="39">
        <v>0</v>
      </c>
      <c r="H172" s="95"/>
      <c r="I172" s="39">
        <f>IF(G$195&gt;0,G172/G$195*100,0)</f>
        <v>0</v>
      </c>
      <c r="J172" s="95"/>
      <c r="K172" s="42">
        <v>0</v>
      </c>
      <c r="L172" s="95"/>
      <c r="M172" s="39">
        <v>0</v>
      </c>
      <c r="N172" s="95"/>
      <c r="O172" s="39">
        <f>IF(M$195&gt;0,M172/M$195*100,0)</f>
        <v>0</v>
      </c>
      <c r="P172" s="95"/>
      <c r="Q172" s="42">
        <v>0</v>
      </c>
      <c r="R172" s="95"/>
      <c r="S172" s="39">
        <v>0</v>
      </c>
      <c r="T172" s="95"/>
      <c r="U172" s="39">
        <f>IF(S$195&gt;0,S172/S$195*100,0)</f>
        <v>0</v>
      </c>
      <c r="V172" s="95"/>
      <c r="W172" s="42">
        <f>(E172+K172+Q172)</f>
        <v>0</v>
      </c>
      <c r="X172" s="95"/>
      <c r="Y172" s="95"/>
      <c r="Z172" s="42">
        <v>0</v>
      </c>
      <c r="AA172" s="95"/>
      <c r="AB172" s="39">
        <f t="shared" si="8"/>
        <v>0</v>
      </c>
      <c r="AC172" s="95"/>
      <c r="AD172" s="42">
        <v>0</v>
      </c>
      <c r="AE172" s="95"/>
      <c r="AF172" s="39">
        <f t="shared" si="9"/>
        <v>0</v>
      </c>
      <c r="AG172" s="95"/>
      <c r="AH172" s="42">
        <v>0</v>
      </c>
      <c r="AI172" s="95"/>
      <c r="AJ172" s="39">
        <f t="shared" si="10"/>
        <v>0</v>
      </c>
      <c r="AK172" s="95"/>
      <c r="AL172" s="42">
        <v>0</v>
      </c>
      <c r="AM172" s="95"/>
      <c r="AN172" s="83">
        <v>74</v>
      </c>
      <c r="AO172" s="95"/>
      <c r="AP172" s="50">
        <v>0</v>
      </c>
      <c r="AQ172" s="95"/>
      <c r="AR172" s="50">
        <f>IF(E172,AP172,0)</f>
        <v>0</v>
      </c>
      <c r="AS172" s="95"/>
      <c r="AT172" s="50">
        <f>IF(K172,AP172,0)</f>
        <v>0</v>
      </c>
      <c r="AU172" s="95"/>
      <c r="AV172" s="50">
        <f>IF(Q172,AP172,0)</f>
        <v>0</v>
      </c>
    </row>
    <row r="173" spans="1:48" ht="11.25" x14ac:dyDescent="0.25">
      <c r="A173" s="83">
        <v>75</v>
      </c>
      <c r="B173" s="95"/>
      <c r="C173" s="83" t="s">
        <v>196</v>
      </c>
      <c r="D173" s="95"/>
      <c r="E173" s="42">
        <v>161776</v>
      </c>
      <c r="F173" s="95"/>
      <c r="G173" s="39">
        <f>(E173/$AP173)</f>
        <v>22.016330974414807</v>
      </c>
      <c r="H173" s="95"/>
      <c r="I173" s="39">
        <f>IF(G$195&gt;0,G173/G$195*100,0)</f>
        <v>11.774705080573309</v>
      </c>
      <c r="J173" s="95"/>
      <c r="K173" s="42">
        <v>22374</v>
      </c>
      <c r="L173" s="95"/>
      <c r="M173" s="39">
        <f>(K173/$AP173)</f>
        <v>3.0449101796407185</v>
      </c>
      <c r="N173" s="95"/>
      <c r="O173" s="39">
        <f>IF(M$195&gt;0,M173/M$195*100,0)</f>
        <v>58.745258354533611</v>
      </c>
      <c r="P173" s="95"/>
      <c r="Q173" s="42">
        <v>68277</v>
      </c>
      <c r="R173" s="95"/>
      <c r="S173" s="39">
        <f>(Q173/$AP173)</f>
        <v>9.2919161676646702</v>
      </c>
      <c r="T173" s="95"/>
      <c r="U173" s="39">
        <f>IF(S$195&gt;0,S173/S$195*100,0)</f>
        <v>573.32517714480741</v>
      </c>
      <c r="V173" s="95"/>
      <c r="W173" s="42">
        <f>(E173+K173+Q173)</f>
        <v>252427</v>
      </c>
      <c r="X173" s="95"/>
      <c r="Y173" s="95"/>
      <c r="Z173" s="42">
        <v>0</v>
      </c>
      <c r="AA173" s="95"/>
      <c r="AB173" s="39">
        <f t="shared" si="8"/>
        <v>0</v>
      </c>
      <c r="AC173" s="95"/>
      <c r="AD173" s="42">
        <v>0</v>
      </c>
      <c r="AE173" s="95"/>
      <c r="AF173" s="39">
        <f t="shared" si="9"/>
        <v>0</v>
      </c>
      <c r="AG173" s="95"/>
      <c r="AH173" s="42">
        <v>0</v>
      </c>
      <c r="AI173" s="95"/>
      <c r="AJ173" s="39">
        <f t="shared" si="10"/>
        <v>0</v>
      </c>
      <c r="AK173" s="95"/>
      <c r="AL173" s="42">
        <v>0</v>
      </c>
      <c r="AM173" s="95"/>
      <c r="AN173" s="83">
        <v>75</v>
      </c>
      <c r="AO173" s="95"/>
      <c r="AP173" s="50">
        <v>7348</v>
      </c>
      <c r="AQ173" s="95"/>
      <c r="AR173" s="50">
        <f>IF(E173,AP173,0)</f>
        <v>7348</v>
      </c>
      <c r="AS173" s="95"/>
      <c r="AT173" s="50">
        <f>IF(K173,AP173,0)</f>
        <v>7348</v>
      </c>
      <c r="AU173" s="95"/>
      <c r="AV173" s="50">
        <f>IF(Q173,AP173,0)</f>
        <v>7348</v>
      </c>
    </row>
    <row r="174" spans="1:48" ht="11.25" x14ac:dyDescent="0.25">
      <c r="A174" s="83">
        <v>76</v>
      </c>
      <c r="B174" s="95"/>
      <c r="C174" s="83" t="s">
        <v>113</v>
      </c>
      <c r="D174" s="95"/>
      <c r="E174" s="42">
        <v>1695818</v>
      </c>
      <c r="F174" s="95"/>
      <c r="G174" s="39">
        <f>(E174/$AP174)</f>
        <v>190.05020732937354</v>
      </c>
      <c r="H174" s="95"/>
      <c r="I174" s="39">
        <f>IF(G$195&gt;0,G174/G$195*100,0)</f>
        <v>101.64205581782528</v>
      </c>
      <c r="J174" s="95"/>
      <c r="K174" s="42">
        <v>17622</v>
      </c>
      <c r="L174" s="95"/>
      <c r="M174" s="39">
        <f>(K174/$AP174)</f>
        <v>1.9748963353132354</v>
      </c>
      <c r="N174" s="95"/>
      <c r="O174" s="39">
        <f>IF(M$195&gt;0,M174/M$195*100,0)</f>
        <v>38.101549338669436</v>
      </c>
      <c r="P174" s="95"/>
      <c r="Q174" s="42">
        <v>30771</v>
      </c>
      <c r="R174" s="95"/>
      <c r="S174" s="39">
        <f>(Q174/$AP174)</f>
        <v>3.4485038664126413</v>
      </c>
      <c r="T174" s="95"/>
      <c r="U174" s="39">
        <f>IF(S$195&gt;0,S174/S$195*100,0)</f>
        <v>212.77786566519222</v>
      </c>
      <c r="V174" s="95"/>
      <c r="W174" s="42">
        <f>(E174+K174+Q174)</f>
        <v>1744211</v>
      </c>
      <c r="X174" s="95"/>
      <c r="Y174" s="95"/>
      <c r="Z174" s="42">
        <v>0</v>
      </c>
      <c r="AA174" s="95"/>
      <c r="AB174" s="39">
        <f t="shared" si="8"/>
        <v>0</v>
      </c>
      <c r="AC174" s="95"/>
      <c r="AD174" s="42">
        <v>1453304</v>
      </c>
      <c r="AE174" s="95"/>
      <c r="AF174" s="39">
        <f t="shared" si="9"/>
        <v>83.321570612729772</v>
      </c>
      <c r="AG174" s="95"/>
      <c r="AH174" s="42">
        <v>0</v>
      </c>
      <c r="AI174" s="95"/>
      <c r="AJ174" s="39">
        <f t="shared" si="10"/>
        <v>0</v>
      </c>
      <c r="AK174" s="95"/>
      <c r="AL174" s="42">
        <v>14400</v>
      </c>
      <c r="AM174" s="95"/>
      <c r="AN174" s="83">
        <v>76</v>
      </c>
      <c r="AO174" s="95"/>
      <c r="AP174" s="50">
        <v>8923</v>
      </c>
      <c r="AQ174" s="95"/>
      <c r="AR174" s="50">
        <f>IF(E174,AP174,0)</f>
        <v>8923</v>
      </c>
      <c r="AS174" s="95"/>
      <c r="AT174" s="50">
        <f>IF(K174,AP174,0)</f>
        <v>8923</v>
      </c>
      <c r="AU174" s="95"/>
      <c r="AV174" s="50">
        <f>IF(Q174,AP174,0)</f>
        <v>8923</v>
      </c>
    </row>
    <row r="175" spans="1:48" ht="11.25" x14ac:dyDescent="0.25">
      <c r="A175" s="83">
        <v>77</v>
      </c>
      <c r="B175" s="95"/>
      <c r="C175" s="83" t="s">
        <v>114</v>
      </c>
      <c r="D175" s="95"/>
      <c r="E175" s="42">
        <v>5966546</v>
      </c>
      <c r="F175" s="95"/>
      <c r="G175" s="39">
        <f>(E175/$AP175)</f>
        <v>61.555839841533491</v>
      </c>
      <c r="H175" s="95"/>
      <c r="I175" s="39">
        <f>IF(G$195&gt;0,G175/G$195*100,0)</f>
        <v>32.921101202709671</v>
      </c>
      <c r="J175" s="95"/>
      <c r="K175" s="42">
        <v>0</v>
      </c>
      <c r="L175" s="95"/>
      <c r="M175" s="39">
        <f>(K175/$AP175)</f>
        <v>0</v>
      </c>
      <c r="N175" s="95"/>
      <c r="O175" s="39">
        <f>IF(M$195&gt;0,M175/M$195*100,0)</f>
        <v>0</v>
      </c>
      <c r="P175" s="95"/>
      <c r="Q175" s="42">
        <v>62979</v>
      </c>
      <c r="R175" s="95"/>
      <c r="S175" s="39">
        <f>(Q175/$AP175)</f>
        <v>0.6497436267783635</v>
      </c>
      <c r="T175" s="95"/>
      <c r="U175" s="39">
        <f>IF(S$195&gt;0,S175/S$195*100,0)</f>
        <v>40.090157207589044</v>
      </c>
      <c r="V175" s="95"/>
      <c r="W175" s="42">
        <f>(E175+K175+Q175)</f>
        <v>6029525</v>
      </c>
      <c r="X175" s="95"/>
      <c r="Y175" s="95"/>
      <c r="Z175" s="42">
        <v>219029</v>
      </c>
      <c r="AA175" s="95"/>
      <c r="AB175" s="39">
        <f t="shared" si="8"/>
        <v>3.6326078754130715</v>
      </c>
      <c r="AC175" s="95"/>
      <c r="AD175" s="42">
        <v>1764644</v>
      </c>
      <c r="AE175" s="95"/>
      <c r="AF175" s="39">
        <f t="shared" si="9"/>
        <v>29.266716698247375</v>
      </c>
      <c r="AG175" s="95"/>
      <c r="AH175" s="42">
        <v>119008</v>
      </c>
      <c r="AI175" s="95"/>
      <c r="AJ175" s="39">
        <f t="shared" si="10"/>
        <v>1.9737541514464239</v>
      </c>
      <c r="AK175" s="95"/>
      <c r="AL175" s="42">
        <v>1012376</v>
      </c>
      <c r="AM175" s="95"/>
      <c r="AN175" s="83">
        <v>77</v>
      </c>
      <c r="AO175" s="95"/>
      <c r="AP175" s="50">
        <v>96929</v>
      </c>
      <c r="AQ175" s="95"/>
      <c r="AR175" s="50">
        <f>IF(E175,AP175,0)</f>
        <v>96929</v>
      </c>
      <c r="AS175" s="95"/>
      <c r="AT175" s="50">
        <f>IF(K175,AP175,0)</f>
        <v>0</v>
      </c>
      <c r="AU175" s="95"/>
      <c r="AV175" s="50">
        <f>IF(Q175,AP175,0)</f>
        <v>96929</v>
      </c>
    </row>
    <row r="176" spans="1:48" ht="11.25" x14ac:dyDescent="0.25">
      <c r="A176" s="83">
        <v>78</v>
      </c>
      <c r="B176" s="95"/>
      <c r="C176" s="83" t="s">
        <v>197</v>
      </c>
      <c r="D176" s="95"/>
      <c r="E176" s="42">
        <v>2521913</v>
      </c>
      <c r="F176" s="95"/>
      <c r="G176" s="39">
        <f>(E176/$AP176)</f>
        <v>111.34273730684326</v>
      </c>
      <c r="H176" s="95"/>
      <c r="I176" s="39">
        <f>IF(G$195&gt;0,G176/G$195*100,0)</f>
        <v>59.547973555419986</v>
      </c>
      <c r="J176" s="95"/>
      <c r="K176" s="42">
        <v>285025</v>
      </c>
      <c r="L176" s="95"/>
      <c r="M176" s="39">
        <f>(K176/$AP176)</f>
        <v>12.583885209713024</v>
      </c>
      <c r="N176" s="95"/>
      <c r="O176" s="39">
        <f>IF(M$195&gt;0,M176/M$195*100,0)</f>
        <v>242.7800966646617</v>
      </c>
      <c r="P176" s="95"/>
      <c r="Q176" s="42">
        <v>85980</v>
      </c>
      <c r="R176" s="95"/>
      <c r="S176" s="39">
        <f>(Q176/$AP176)</f>
        <v>3.7960264900662253</v>
      </c>
      <c r="T176" s="95"/>
      <c r="U176" s="39">
        <f>IF(S$195&gt;0,S176/S$195*100,0)</f>
        <v>234.22053326709923</v>
      </c>
      <c r="V176" s="95"/>
      <c r="W176" s="42">
        <f>(E176+K176+Q176)</f>
        <v>2892918</v>
      </c>
      <c r="X176" s="95"/>
      <c r="Y176" s="95"/>
      <c r="Z176" s="42">
        <v>214504</v>
      </c>
      <c r="AA176" s="95"/>
      <c r="AB176" s="39">
        <f t="shared" si="8"/>
        <v>7.4147971010585163</v>
      </c>
      <c r="AC176" s="95"/>
      <c r="AD176" s="42">
        <v>95664</v>
      </c>
      <c r="AE176" s="95"/>
      <c r="AF176" s="39">
        <f t="shared" si="9"/>
        <v>3.3068341377114736</v>
      </c>
      <c r="AG176" s="95"/>
      <c r="AH176" s="42">
        <v>0</v>
      </c>
      <c r="AI176" s="95"/>
      <c r="AJ176" s="39">
        <f t="shared" si="10"/>
        <v>0</v>
      </c>
      <c r="AK176" s="95"/>
      <c r="AL176" s="42">
        <v>50795</v>
      </c>
      <c r="AM176" s="95"/>
      <c r="AN176" s="83">
        <v>78</v>
      </c>
      <c r="AO176" s="95"/>
      <c r="AP176" s="50">
        <v>22650</v>
      </c>
      <c r="AQ176" s="95"/>
      <c r="AR176" s="50">
        <f>IF(E176,AP176,0)</f>
        <v>22650</v>
      </c>
      <c r="AS176" s="95"/>
      <c r="AT176" s="50">
        <f>IF(K176,AP176,0)</f>
        <v>22650</v>
      </c>
      <c r="AU176" s="95"/>
      <c r="AV176" s="50">
        <f>IF(Q176,AP176,0)</f>
        <v>22650</v>
      </c>
    </row>
    <row r="177" spans="1:48" ht="11.25" x14ac:dyDescent="0.25">
      <c r="A177" s="83">
        <v>79</v>
      </c>
      <c r="B177" s="95"/>
      <c r="C177" s="83" t="s">
        <v>198</v>
      </c>
      <c r="D177" s="95"/>
      <c r="E177" s="42">
        <v>4172575</v>
      </c>
      <c r="F177" s="95"/>
      <c r="G177" s="39">
        <f>(E177/$AP177)</f>
        <v>49.817627183399594</v>
      </c>
      <c r="H177" s="95"/>
      <c r="I177" s="39">
        <f>IF(G$195&gt;0,G177/G$195*100,0)</f>
        <v>26.643307124159627</v>
      </c>
      <c r="J177" s="95"/>
      <c r="K177" s="42">
        <v>660778</v>
      </c>
      <c r="L177" s="95"/>
      <c r="M177" s="39">
        <f>(K177/$AP177)</f>
        <v>7.889227169072436</v>
      </c>
      <c r="N177" s="95"/>
      <c r="O177" s="39">
        <f>IF(M$195&gt;0,M177/M$195*100,0)</f>
        <v>152.20635779786812</v>
      </c>
      <c r="P177" s="95"/>
      <c r="Q177" s="42">
        <v>152100</v>
      </c>
      <c r="R177" s="95"/>
      <c r="S177" s="39">
        <f>(Q177/$AP177)</f>
        <v>1.8159676206167843</v>
      </c>
      <c r="T177" s="95"/>
      <c r="U177" s="39">
        <f>IF(S$195&gt;0,S177/S$195*100,0)</f>
        <v>112.04792843509061</v>
      </c>
      <c r="V177" s="95"/>
      <c r="W177" s="42">
        <f>(E177+K177+Q177)</f>
        <v>4985453</v>
      </c>
      <c r="X177" s="95"/>
      <c r="Y177" s="95"/>
      <c r="Z177" s="42">
        <v>0</v>
      </c>
      <c r="AA177" s="95"/>
      <c r="AB177" s="39">
        <f t="shared" si="8"/>
        <v>0</v>
      </c>
      <c r="AC177" s="95"/>
      <c r="AD177" s="42">
        <v>0</v>
      </c>
      <c r="AE177" s="95"/>
      <c r="AF177" s="39">
        <f t="shared" si="9"/>
        <v>0</v>
      </c>
      <c r="AG177" s="95"/>
      <c r="AH177" s="42">
        <v>0</v>
      </c>
      <c r="AI177" s="95"/>
      <c r="AJ177" s="39">
        <f t="shared" si="10"/>
        <v>0</v>
      </c>
      <c r="AK177" s="95"/>
      <c r="AL177" s="42">
        <v>18635</v>
      </c>
      <c r="AM177" s="95"/>
      <c r="AN177" s="83">
        <v>79</v>
      </c>
      <c r="AO177" s="95"/>
      <c r="AP177" s="50">
        <v>83757</v>
      </c>
      <c r="AQ177" s="95"/>
      <c r="AR177" s="50">
        <f>IF(E177,AP177,0)</f>
        <v>83757</v>
      </c>
      <c r="AS177" s="95"/>
      <c r="AT177" s="50">
        <f>IF(K177,AP177,0)</f>
        <v>83757</v>
      </c>
      <c r="AU177" s="95"/>
      <c r="AV177" s="50">
        <f>IF(Q177,AP177,0)</f>
        <v>83757</v>
      </c>
    </row>
    <row r="178" spans="1:48" ht="11.25" x14ac:dyDescent="0.25">
      <c r="A178" s="83">
        <v>80</v>
      </c>
      <c r="B178" s="95"/>
      <c r="C178" s="83" t="s">
        <v>199</v>
      </c>
      <c r="D178" s="95"/>
      <c r="E178" s="42">
        <v>0</v>
      </c>
      <c r="F178" s="95"/>
      <c r="G178" s="39">
        <v>0</v>
      </c>
      <c r="H178" s="95"/>
      <c r="I178" s="39">
        <f>IF(G$195&gt;0,G178/G$195*100,0)</f>
        <v>0</v>
      </c>
      <c r="J178" s="95"/>
      <c r="K178" s="42">
        <v>0</v>
      </c>
      <c r="L178" s="95"/>
      <c r="M178" s="39">
        <v>0</v>
      </c>
      <c r="N178" s="95"/>
      <c r="O178" s="39">
        <f>IF(M$195&gt;0,M178/M$195*100,0)</f>
        <v>0</v>
      </c>
      <c r="P178" s="95"/>
      <c r="Q178" s="42">
        <v>0</v>
      </c>
      <c r="R178" s="95"/>
      <c r="S178" s="39">
        <v>0</v>
      </c>
      <c r="T178" s="95"/>
      <c r="U178" s="39">
        <f>IF(S$195&gt;0,S178/S$195*100,0)</f>
        <v>0</v>
      </c>
      <c r="V178" s="95"/>
      <c r="W178" s="42">
        <f>(E178+K178+Q178)</f>
        <v>0</v>
      </c>
      <c r="X178" s="95"/>
      <c r="Y178" s="95"/>
      <c r="Z178" s="42">
        <v>0</v>
      </c>
      <c r="AA178" s="95"/>
      <c r="AB178" s="39">
        <f t="shared" si="8"/>
        <v>0</v>
      </c>
      <c r="AC178" s="95"/>
      <c r="AD178" s="42">
        <v>0</v>
      </c>
      <c r="AE178" s="95"/>
      <c r="AF178" s="39">
        <f t="shared" si="9"/>
        <v>0</v>
      </c>
      <c r="AG178" s="95"/>
      <c r="AH178" s="42">
        <v>0</v>
      </c>
      <c r="AI178" s="95"/>
      <c r="AJ178" s="39">
        <f t="shared" si="10"/>
        <v>0</v>
      </c>
      <c r="AK178" s="95"/>
      <c r="AL178" s="42">
        <v>0</v>
      </c>
      <c r="AM178" s="95"/>
      <c r="AN178" s="83">
        <v>80</v>
      </c>
      <c r="AO178" s="95"/>
      <c r="AP178" s="50">
        <v>0</v>
      </c>
      <c r="AQ178" s="95"/>
      <c r="AR178" s="50">
        <f>IF(E178,AP178,0)</f>
        <v>0</v>
      </c>
      <c r="AS178" s="95"/>
      <c r="AT178" s="50">
        <f>IF(K178,AP178,0)</f>
        <v>0</v>
      </c>
      <c r="AU178" s="95"/>
      <c r="AV178" s="50">
        <f>IF(Q178,AP178,0)</f>
        <v>0</v>
      </c>
    </row>
    <row r="179" spans="1:48" ht="11.25" x14ac:dyDescent="0.25">
      <c r="A179" s="83">
        <v>81</v>
      </c>
      <c r="B179" s="95"/>
      <c r="C179" s="83" t="s">
        <v>200</v>
      </c>
      <c r="D179" s="95"/>
      <c r="E179" s="42">
        <v>2073925</v>
      </c>
      <c r="F179" s="95"/>
      <c r="G179" s="39">
        <f>(E179/$AP179)</f>
        <v>96.121848350018539</v>
      </c>
      <c r="H179" s="95"/>
      <c r="I179" s="39">
        <f>IF(G$195&gt;0,G179/G$195*100,0)</f>
        <v>51.407585461734449</v>
      </c>
      <c r="J179" s="95"/>
      <c r="K179" s="42">
        <v>40000</v>
      </c>
      <c r="L179" s="95"/>
      <c r="M179" s="39">
        <f>(K179/$AP179)</f>
        <v>1.8539117538005192</v>
      </c>
      <c r="N179" s="95"/>
      <c r="O179" s="39">
        <f>IF(M$195&gt;0,M179/M$195*100,0)</f>
        <v>35.767401505540825</v>
      </c>
      <c r="P179" s="95"/>
      <c r="Q179" s="42">
        <v>71083</v>
      </c>
      <c r="R179" s="95"/>
      <c r="S179" s="39">
        <f>(Q179/$AP179)</f>
        <v>3.2945402298850577</v>
      </c>
      <c r="T179" s="95"/>
      <c r="U179" s="39">
        <f>IF(S$195&gt;0,S179/S$195*100,0)</f>
        <v>203.27807815169589</v>
      </c>
      <c r="V179" s="95"/>
      <c r="W179" s="42">
        <f>(E179+K179+Q179)</f>
        <v>2185008</v>
      </c>
      <c r="X179" s="95"/>
      <c r="Y179" s="95"/>
      <c r="Z179" s="42">
        <v>0</v>
      </c>
      <c r="AA179" s="95"/>
      <c r="AB179" s="39">
        <f t="shared" si="8"/>
        <v>0</v>
      </c>
      <c r="AC179" s="95"/>
      <c r="AD179" s="42">
        <v>301975</v>
      </c>
      <c r="AE179" s="95"/>
      <c r="AF179" s="39">
        <f t="shared" si="9"/>
        <v>13.820315532025512</v>
      </c>
      <c r="AG179" s="95"/>
      <c r="AH179" s="42">
        <v>78080</v>
      </c>
      <c r="AI179" s="95"/>
      <c r="AJ179" s="39">
        <f t="shared" si="10"/>
        <v>3.5734422940327906</v>
      </c>
      <c r="AK179" s="95"/>
      <c r="AL179" s="42">
        <v>353874</v>
      </c>
      <c r="AM179" s="95"/>
      <c r="AN179" s="83">
        <v>81</v>
      </c>
      <c r="AO179" s="95"/>
      <c r="AP179" s="50">
        <v>21576</v>
      </c>
      <c r="AQ179" s="95"/>
      <c r="AR179" s="50">
        <f>IF(E179,AP179,0)</f>
        <v>21576</v>
      </c>
      <c r="AS179" s="95"/>
      <c r="AT179" s="50">
        <f>IF(K179,AP179,0)</f>
        <v>21576</v>
      </c>
      <c r="AU179" s="95"/>
      <c r="AV179" s="50">
        <f>IF(Q179,AP179,0)</f>
        <v>21576</v>
      </c>
    </row>
    <row r="180" spans="1:48" ht="11.25" x14ac:dyDescent="0.25">
      <c r="A180" s="83">
        <v>82</v>
      </c>
      <c r="B180" s="95"/>
      <c r="C180" s="83" t="s">
        <v>201</v>
      </c>
      <c r="D180" s="95"/>
      <c r="E180" s="42">
        <v>1263945</v>
      </c>
      <c r="F180" s="95"/>
      <c r="G180" s="39">
        <f>(E180/$AP180)</f>
        <v>28.605101163264383</v>
      </c>
      <c r="H180" s="95"/>
      <c r="I180" s="39">
        <f>IF(G$195&gt;0,G180/G$195*100,0)</f>
        <v>15.298490488211566</v>
      </c>
      <c r="J180" s="95"/>
      <c r="K180" s="42">
        <v>16421</v>
      </c>
      <c r="L180" s="95"/>
      <c r="M180" s="39">
        <f>(K180/$AP180)</f>
        <v>0.37163354908794644</v>
      </c>
      <c r="N180" s="95"/>
      <c r="O180" s="39">
        <f>IF(M$195&gt;0,M180/M$195*100,0)</f>
        <v>7.1699024162872602</v>
      </c>
      <c r="P180" s="95"/>
      <c r="Q180" s="42">
        <v>156661</v>
      </c>
      <c r="R180" s="95"/>
      <c r="S180" s="39">
        <f>(Q180/$AP180)</f>
        <v>3.5454895215679176</v>
      </c>
      <c r="T180" s="95"/>
      <c r="U180" s="39">
        <f>IF(S$195&gt;0,S180/S$195*100,0)</f>
        <v>218.76202618914357</v>
      </c>
      <c r="V180" s="95"/>
      <c r="W180" s="42">
        <f>(E180+K180+Q180)</f>
        <v>1437027</v>
      </c>
      <c r="X180" s="95"/>
      <c r="Y180" s="95"/>
      <c r="Z180" s="42">
        <v>0</v>
      </c>
      <c r="AA180" s="95"/>
      <c r="AB180" s="39">
        <f t="shared" si="8"/>
        <v>0</v>
      </c>
      <c r="AC180" s="95"/>
      <c r="AD180" s="42">
        <v>124929</v>
      </c>
      <c r="AE180" s="95"/>
      <c r="AF180" s="39">
        <f t="shared" si="9"/>
        <v>8.6935736071764822</v>
      </c>
      <c r="AG180" s="95"/>
      <c r="AH180" s="42">
        <v>0</v>
      </c>
      <c r="AI180" s="95"/>
      <c r="AJ180" s="39">
        <f t="shared" si="10"/>
        <v>0</v>
      </c>
      <c r="AK180" s="95"/>
      <c r="AL180" s="42">
        <v>0</v>
      </c>
      <c r="AM180" s="95"/>
      <c r="AN180" s="83">
        <v>82</v>
      </c>
      <c r="AO180" s="95"/>
      <c r="AP180" s="50">
        <v>44186</v>
      </c>
      <c r="AQ180" s="95"/>
      <c r="AR180" s="50">
        <f>IF(E180,AP180,0)</f>
        <v>44186</v>
      </c>
      <c r="AS180" s="95"/>
      <c r="AT180" s="50">
        <f>IF(K180,AP180,0)</f>
        <v>44186</v>
      </c>
      <c r="AU180" s="95"/>
      <c r="AV180" s="50">
        <f>IF(Q180,AP180,0)</f>
        <v>44186</v>
      </c>
    </row>
    <row r="181" spans="1:48" ht="11.25" x14ac:dyDescent="0.25">
      <c r="A181" s="83">
        <v>83</v>
      </c>
      <c r="B181" s="95"/>
      <c r="C181" s="83" t="s">
        <v>202</v>
      </c>
      <c r="D181" s="95"/>
      <c r="E181" s="42">
        <v>953193</v>
      </c>
      <c r="F181" s="95"/>
      <c r="G181" s="39">
        <f>(E181/$AP181)</f>
        <v>31.986342281879196</v>
      </c>
      <c r="H181" s="95"/>
      <c r="I181" s="39">
        <f>IF(G$195&gt;0,G181/G$195*100,0)</f>
        <v>17.106835258476153</v>
      </c>
      <c r="J181" s="95"/>
      <c r="K181" s="42">
        <v>30000</v>
      </c>
      <c r="L181" s="95"/>
      <c r="M181" s="39">
        <f>(K181/$AP181)</f>
        <v>1.0067114093959733</v>
      </c>
      <c r="N181" s="95"/>
      <c r="O181" s="39">
        <f>IF(M$195&gt;0,M181/M$195*100,0)</f>
        <v>19.422419166532272</v>
      </c>
      <c r="P181" s="95"/>
      <c r="Q181" s="42">
        <v>87920</v>
      </c>
      <c r="R181" s="95"/>
      <c r="S181" s="39">
        <f>(Q181/$AP181)</f>
        <v>2.9503355704697984</v>
      </c>
      <c r="T181" s="95"/>
      <c r="U181" s="39">
        <f>IF(S$195&gt;0,S181/S$195*100,0)</f>
        <v>182.04013392442687</v>
      </c>
      <c r="V181" s="95"/>
      <c r="W181" s="42">
        <f>(E181+K181+Q181)</f>
        <v>1071113</v>
      </c>
      <c r="X181" s="95"/>
      <c r="Y181" s="95"/>
      <c r="Z181" s="42">
        <v>0</v>
      </c>
      <c r="AA181" s="95"/>
      <c r="AB181" s="39">
        <f t="shared" si="8"/>
        <v>0</v>
      </c>
      <c r="AC181" s="95"/>
      <c r="AD181" s="42">
        <v>180931</v>
      </c>
      <c r="AE181" s="95"/>
      <c r="AF181" s="39">
        <f t="shared" si="9"/>
        <v>16.891868551684087</v>
      </c>
      <c r="AG181" s="95"/>
      <c r="AH181" s="42">
        <v>0</v>
      </c>
      <c r="AI181" s="95"/>
      <c r="AJ181" s="39">
        <f t="shared" si="10"/>
        <v>0</v>
      </c>
      <c r="AK181" s="95"/>
      <c r="AL181" s="42">
        <v>0</v>
      </c>
      <c r="AM181" s="95"/>
      <c r="AN181" s="83">
        <v>83</v>
      </c>
      <c r="AO181" s="95"/>
      <c r="AP181" s="50">
        <v>29800</v>
      </c>
      <c r="AQ181" s="95"/>
      <c r="AR181" s="50">
        <f>IF(E181,AP181,0)</f>
        <v>29800</v>
      </c>
      <c r="AS181" s="95"/>
      <c r="AT181" s="50">
        <f>IF(K181,AP181,0)</f>
        <v>29800</v>
      </c>
      <c r="AU181" s="95"/>
      <c r="AV181" s="50">
        <f>IF(Q181,AP181,0)</f>
        <v>29800</v>
      </c>
    </row>
    <row r="182" spans="1:48" ht="11.25" x14ac:dyDescent="0.25">
      <c r="A182" s="83">
        <v>84</v>
      </c>
      <c r="B182" s="95"/>
      <c r="C182" s="83" t="s">
        <v>203</v>
      </c>
      <c r="D182" s="95"/>
      <c r="E182" s="42">
        <v>325195</v>
      </c>
      <c r="F182" s="95"/>
      <c r="G182" s="39">
        <f>(E182/$AP182)</f>
        <v>18.070404534340966</v>
      </c>
      <c r="H182" s="95"/>
      <c r="I182" s="39">
        <f>IF(G$195&gt;0,G182/G$195*100,0)</f>
        <v>9.6643570777430625</v>
      </c>
      <c r="J182" s="95"/>
      <c r="K182" s="42">
        <v>179813</v>
      </c>
      <c r="L182" s="95"/>
      <c r="M182" s="39">
        <f>(K182/$AP182)</f>
        <v>9.991831518115136</v>
      </c>
      <c r="N182" s="95"/>
      <c r="O182" s="39">
        <f>IF(M$195&gt;0,M182/M$195*100,0)</f>
        <v>192.77176971962595</v>
      </c>
      <c r="P182" s="95"/>
      <c r="Q182" s="42">
        <v>59591</v>
      </c>
      <c r="R182" s="95"/>
      <c r="S182" s="39">
        <f>(Q182/$AP182)</f>
        <v>3.3113469659924428</v>
      </c>
      <c r="T182" s="95"/>
      <c r="U182" s="39">
        <f>IF(S$195&gt;0,S182/S$195*100,0)</f>
        <v>204.31507900083449</v>
      </c>
      <c r="V182" s="95"/>
      <c r="W182" s="42">
        <f>(E182+K182+Q182)</f>
        <v>564599</v>
      </c>
      <c r="X182" s="95"/>
      <c r="Y182" s="95"/>
      <c r="Z182" s="42">
        <v>0</v>
      </c>
      <c r="AA182" s="95"/>
      <c r="AB182" s="39">
        <f t="shared" si="8"/>
        <v>0</v>
      </c>
      <c r="AC182" s="95"/>
      <c r="AD182" s="42">
        <v>21500</v>
      </c>
      <c r="AE182" s="95"/>
      <c r="AF182" s="39">
        <f t="shared" si="9"/>
        <v>3.8080124123492958</v>
      </c>
      <c r="AG182" s="95"/>
      <c r="AH182" s="42">
        <v>0</v>
      </c>
      <c r="AI182" s="95"/>
      <c r="AJ182" s="39">
        <f t="shared" si="10"/>
        <v>0</v>
      </c>
      <c r="AK182" s="95"/>
      <c r="AL182" s="42">
        <v>0</v>
      </c>
      <c r="AM182" s="95"/>
      <c r="AN182" s="83">
        <v>84</v>
      </c>
      <c r="AO182" s="95"/>
      <c r="AP182" s="50">
        <v>17996</v>
      </c>
      <c r="AQ182" s="95"/>
      <c r="AR182" s="50">
        <f>IF(E182,AP182,0)</f>
        <v>17996</v>
      </c>
      <c r="AS182" s="95"/>
      <c r="AT182" s="50">
        <f>IF(K182,AP182,0)</f>
        <v>17996</v>
      </c>
      <c r="AU182" s="95"/>
      <c r="AV182" s="50">
        <f>IF(Q182,AP182,0)</f>
        <v>17996</v>
      </c>
    </row>
    <row r="183" spans="1:48" ht="11.25" x14ac:dyDescent="0.25">
      <c r="A183" s="83">
        <v>85</v>
      </c>
      <c r="B183" s="95"/>
      <c r="C183" s="83" t="s">
        <v>204</v>
      </c>
      <c r="D183" s="95"/>
      <c r="E183" s="42">
        <v>11031715</v>
      </c>
      <c r="F183" s="95"/>
      <c r="G183" s="39">
        <f>(E183/$AP183)</f>
        <v>78.779957438299817</v>
      </c>
      <c r="H183" s="95"/>
      <c r="I183" s="39">
        <f>IF(G$195&gt;0,G183/G$195*100,0)</f>
        <v>42.132849754760457</v>
      </c>
      <c r="J183" s="95"/>
      <c r="K183" s="42">
        <v>0</v>
      </c>
      <c r="L183" s="95"/>
      <c r="M183" s="39">
        <f>(K183/$AP183)</f>
        <v>0</v>
      </c>
      <c r="N183" s="95"/>
      <c r="O183" s="39">
        <f>IF(M$195&gt;0,M183/M$195*100,0)</f>
        <v>0</v>
      </c>
      <c r="P183" s="95"/>
      <c r="Q183" s="42">
        <v>159457</v>
      </c>
      <c r="R183" s="95"/>
      <c r="S183" s="39">
        <f>(Q183/$AP183)</f>
        <v>1.1387182929616089</v>
      </c>
      <c r="T183" s="95"/>
      <c r="U183" s="39">
        <f>IF(S$195&gt;0,S183/S$195*100,0)</f>
        <v>70.260628190140991</v>
      </c>
      <c r="V183" s="95"/>
      <c r="W183" s="42">
        <f>(E183+K183+Q183)</f>
        <v>11191172</v>
      </c>
      <c r="X183" s="95"/>
      <c r="Y183" s="95"/>
      <c r="Z183" s="42">
        <v>0</v>
      </c>
      <c r="AA183" s="95"/>
      <c r="AB183" s="39">
        <f t="shared" si="8"/>
        <v>0</v>
      </c>
      <c r="AC183" s="95"/>
      <c r="AD183" s="42">
        <v>0</v>
      </c>
      <c r="AE183" s="95"/>
      <c r="AF183" s="39">
        <f t="shared" si="9"/>
        <v>0</v>
      </c>
      <c r="AG183" s="95"/>
      <c r="AH183" s="42">
        <v>0</v>
      </c>
      <c r="AI183" s="95"/>
      <c r="AJ183" s="39">
        <f t="shared" si="10"/>
        <v>0</v>
      </c>
      <c r="AK183" s="95"/>
      <c r="AL183" s="42">
        <v>735423</v>
      </c>
      <c r="AM183" s="95"/>
      <c r="AN183" s="83">
        <v>85</v>
      </c>
      <c r="AO183" s="95"/>
      <c r="AP183" s="50">
        <v>140032</v>
      </c>
      <c r="AQ183" s="95"/>
      <c r="AR183" s="50">
        <f>IF(E183,AP183,0)</f>
        <v>140032</v>
      </c>
      <c r="AS183" s="95"/>
      <c r="AT183" s="50">
        <f>IF(K183,AP183,0)</f>
        <v>0</v>
      </c>
      <c r="AU183" s="95"/>
      <c r="AV183" s="50">
        <f>IF(Q183,AP183,0)</f>
        <v>140032</v>
      </c>
    </row>
    <row r="184" spans="1:48" ht="11.25" x14ac:dyDescent="0.25">
      <c r="A184" s="83">
        <v>86</v>
      </c>
      <c r="B184" s="95"/>
      <c r="C184" s="83" t="s">
        <v>205</v>
      </c>
      <c r="D184" s="95"/>
      <c r="E184" s="42">
        <v>4941392</v>
      </c>
      <c r="F184" s="95"/>
      <c r="G184" s="39">
        <f>(E184/$AP184)</f>
        <v>31.488475533209709</v>
      </c>
      <c r="H184" s="95"/>
      <c r="I184" s="39">
        <f>IF(G$195&gt;0,G184/G$195*100,0)</f>
        <v>16.840567725442625</v>
      </c>
      <c r="J184" s="95"/>
      <c r="K184" s="42">
        <v>0</v>
      </c>
      <c r="L184" s="95"/>
      <c r="M184" s="39">
        <f>(K184/$AP184)</f>
        <v>0</v>
      </c>
      <c r="N184" s="95"/>
      <c r="O184" s="39">
        <f>IF(M$195&gt;0,M184/M$195*100,0)</f>
        <v>0</v>
      </c>
      <c r="P184" s="95"/>
      <c r="Q184" s="42">
        <v>175604</v>
      </c>
      <c r="R184" s="95"/>
      <c r="S184" s="39">
        <f>(Q184/$AP184)</f>
        <v>1.1190171226111505</v>
      </c>
      <c r="T184" s="95"/>
      <c r="U184" s="39">
        <f>IF(S$195&gt;0,S184/S$195*100,0)</f>
        <v>69.045036402900905</v>
      </c>
      <c r="V184" s="95"/>
      <c r="W184" s="42">
        <f>(E184+K184+Q184)</f>
        <v>5116996</v>
      </c>
      <c r="X184" s="95"/>
      <c r="Y184" s="95"/>
      <c r="Z184" s="42">
        <v>380308</v>
      </c>
      <c r="AA184" s="95"/>
      <c r="AB184" s="39">
        <f t="shared" si="8"/>
        <v>7.4322512661725755</v>
      </c>
      <c r="AC184" s="95"/>
      <c r="AD184" s="42">
        <v>33500</v>
      </c>
      <c r="AE184" s="95"/>
      <c r="AF184" s="39">
        <f t="shared" si="9"/>
        <v>0.65468098861128676</v>
      </c>
      <c r="AG184" s="95"/>
      <c r="AH184" s="42">
        <v>838749</v>
      </c>
      <c r="AI184" s="95"/>
      <c r="AJ184" s="39">
        <f t="shared" si="10"/>
        <v>16.391433567663526</v>
      </c>
      <c r="AK184" s="95"/>
      <c r="AL184" s="42">
        <v>2330519</v>
      </c>
      <c r="AM184" s="95"/>
      <c r="AN184" s="83">
        <v>86</v>
      </c>
      <c r="AO184" s="95"/>
      <c r="AP184" s="50">
        <v>156927</v>
      </c>
      <c r="AQ184" s="95"/>
      <c r="AR184" s="50">
        <f>IF(E184,AP184,0)</f>
        <v>156927</v>
      </c>
      <c r="AS184" s="95"/>
      <c r="AT184" s="50">
        <f>IF(K184,AP184,0)</f>
        <v>0</v>
      </c>
      <c r="AU184" s="95"/>
      <c r="AV184" s="50">
        <f>IF(Q184,AP184,0)</f>
        <v>156927</v>
      </c>
    </row>
    <row r="185" spans="1:48" ht="11.25" x14ac:dyDescent="0.25">
      <c r="A185" s="83">
        <v>87</v>
      </c>
      <c r="B185" s="95"/>
      <c r="C185" s="83" t="s">
        <v>206</v>
      </c>
      <c r="D185" s="95"/>
      <c r="E185" s="42">
        <v>3329809</v>
      </c>
      <c r="F185" s="95"/>
      <c r="G185" s="39">
        <f>(E185/$AP185)</f>
        <v>507.515470202713</v>
      </c>
      <c r="H185" s="95"/>
      <c r="I185" s="39">
        <f>IF(G$195&gt;0,G185/G$195*100,0)</f>
        <v>271.42783202205538</v>
      </c>
      <c r="J185" s="95"/>
      <c r="K185" s="42">
        <v>10000</v>
      </c>
      <c r="L185" s="95"/>
      <c r="M185" s="39">
        <f>(K185/$AP185)</f>
        <v>1.5241579027587258</v>
      </c>
      <c r="N185" s="95"/>
      <c r="O185" s="39">
        <f>IF(M$195&gt;0,M185/M$195*100,0)</f>
        <v>29.405481438940285</v>
      </c>
      <c r="P185" s="95"/>
      <c r="Q185" s="42">
        <v>48066</v>
      </c>
      <c r="R185" s="95"/>
      <c r="S185" s="39">
        <f>(Q185/$AP185)</f>
        <v>7.3260173754000917</v>
      </c>
      <c r="T185" s="95"/>
      <c r="U185" s="39">
        <f>IF(S$195&gt;0,S185/S$195*100,0)</f>
        <v>452.02627033308949</v>
      </c>
      <c r="V185" s="95"/>
      <c r="W185" s="42">
        <f>(E185+K185+Q185)</f>
        <v>3387875</v>
      </c>
      <c r="X185" s="95"/>
      <c r="Y185" s="95"/>
      <c r="Z185" s="42">
        <v>29202</v>
      </c>
      <c r="AA185" s="95"/>
      <c r="AB185" s="39">
        <f t="shared" si="8"/>
        <v>0.86195624100653068</v>
      </c>
      <c r="AC185" s="95"/>
      <c r="AD185" s="42">
        <v>0</v>
      </c>
      <c r="AE185" s="95"/>
      <c r="AF185" s="39">
        <f t="shared" si="9"/>
        <v>0</v>
      </c>
      <c r="AG185" s="95"/>
      <c r="AH185" s="42">
        <v>0</v>
      </c>
      <c r="AI185" s="95"/>
      <c r="AJ185" s="39">
        <f t="shared" si="10"/>
        <v>0</v>
      </c>
      <c r="AK185" s="95"/>
      <c r="AL185" s="42">
        <v>0</v>
      </c>
      <c r="AM185" s="95"/>
      <c r="AN185" s="83">
        <v>87</v>
      </c>
      <c r="AO185" s="95"/>
      <c r="AP185" s="50">
        <v>6561</v>
      </c>
      <c r="AQ185" s="95"/>
      <c r="AR185" s="50">
        <f>IF(E185,AP185,0)</f>
        <v>6561</v>
      </c>
      <c r="AS185" s="95"/>
      <c r="AT185" s="50">
        <f>IF(K185,AP185,0)</f>
        <v>6561</v>
      </c>
      <c r="AU185" s="95"/>
      <c r="AV185" s="50">
        <f>IF(Q185,AP185,0)</f>
        <v>6561</v>
      </c>
    </row>
    <row r="186" spans="1:48" ht="11.25" x14ac:dyDescent="0.25">
      <c r="A186" s="83">
        <v>88</v>
      </c>
      <c r="B186" s="95"/>
      <c r="C186" s="83" t="s">
        <v>207</v>
      </c>
      <c r="D186" s="95"/>
      <c r="E186" s="42">
        <v>598917</v>
      </c>
      <c r="F186" s="95"/>
      <c r="G186" s="39">
        <f>(E186/$AP186)</f>
        <v>55.306768861390708</v>
      </c>
      <c r="H186" s="95"/>
      <c r="I186" s="39">
        <f>IF(G$195&gt;0,G186/G$195*100,0)</f>
        <v>29.578992660452602</v>
      </c>
      <c r="J186" s="95"/>
      <c r="K186" s="42">
        <v>578788</v>
      </c>
      <c r="L186" s="95"/>
      <c r="M186" s="39">
        <f>(K186/$AP186)</f>
        <v>53.447963800904979</v>
      </c>
      <c r="N186" s="95"/>
      <c r="O186" s="39">
        <f>IF(M$195&gt;0,M186/M$195*100,0)</f>
        <v>1031.168164828561</v>
      </c>
      <c r="P186" s="95"/>
      <c r="Q186" s="42">
        <v>45366</v>
      </c>
      <c r="R186" s="95"/>
      <c r="S186" s="39">
        <f>(Q186/$AP186)</f>
        <v>4.1893064918274998</v>
      </c>
      <c r="T186" s="95"/>
      <c r="U186" s="39">
        <f>IF(S$195&gt;0,S186/S$195*100,0)</f>
        <v>258.48649979206004</v>
      </c>
      <c r="V186" s="95"/>
      <c r="W186" s="42">
        <f>(E186+K186+Q186)</f>
        <v>1223071</v>
      </c>
      <c r="X186" s="95"/>
      <c r="Y186" s="95"/>
      <c r="Z186" s="42">
        <v>2500</v>
      </c>
      <c r="AA186" s="95"/>
      <c r="AB186" s="39">
        <f t="shared" si="8"/>
        <v>0.20440350560188247</v>
      </c>
      <c r="AC186" s="95"/>
      <c r="AD186" s="42">
        <v>248899</v>
      </c>
      <c r="AE186" s="95"/>
      <c r="AF186" s="39">
        <f t="shared" si="9"/>
        <v>20.350331256321176</v>
      </c>
      <c r="AG186" s="95"/>
      <c r="AH186" s="42">
        <v>0</v>
      </c>
      <c r="AI186" s="95"/>
      <c r="AJ186" s="39">
        <f t="shared" si="10"/>
        <v>0</v>
      </c>
      <c r="AK186" s="95"/>
      <c r="AL186" s="42">
        <v>17561</v>
      </c>
      <c r="AM186" s="95"/>
      <c r="AN186" s="83">
        <v>88</v>
      </c>
      <c r="AO186" s="95"/>
      <c r="AP186" s="50">
        <v>10829</v>
      </c>
      <c r="AQ186" s="95"/>
      <c r="AR186" s="50">
        <f>IF(E186,AP186,0)</f>
        <v>10829</v>
      </c>
      <c r="AS186" s="95"/>
      <c r="AT186" s="50">
        <f>IF(K186,AP186,0)</f>
        <v>10829</v>
      </c>
      <c r="AU186" s="95"/>
      <c r="AV186" s="50">
        <f>IF(Q186,AP186,0)</f>
        <v>10829</v>
      </c>
    </row>
    <row r="187" spans="1:48" ht="11.25" x14ac:dyDescent="0.25">
      <c r="A187" s="83">
        <v>89</v>
      </c>
      <c r="B187" s="95"/>
      <c r="C187" s="83" t="s">
        <v>208</v>
      </c>
      <c r="D187" s="95"/>
      <c r="E187" s="42">
        <v>1056441</v>
      </c>
      <c r="F187" s="95"/>
      <c r="G187" s="39">
        <f>(E187/$AP187)</f>
        <v>26.130772465309555</v>
      </c>
      <c r="H187" s="95"/>
      <c r="I187" s="39">
        <f>IF(G$195&gt;0,G187/G$195*100,0)</f>
        <v>13.975177774359551</v>
      </c>
      <c r="J187" s="95"/>
      <c r="K187" s="42">
        <v>0</v>
      </c>
      <c r="L187" s="95"/>
      <c r="M187" s="39">
        <f>(K187/$AP187)</f>
        <v>0</v>
      </c>
      <c r="N187" s="95"/>
      <c r="O187" s="39">
        <f>IF(M$195&gt;0,M187/M$195*100,0)</f>
        <v>0</v>
      </c>
      <c r="P187" s="95"/>
      <c r="Q187" s="42">
        <v>84157</v>
      </c>
      <c r="R187" s="95"/>
      <c r="S187" s="39">
        <f>(Q187/$AP187)</f>
        <v>2.0815998416977912</v>
      </c>
      <c r="T187" s="95"/>
      <c r="U187" s="39">
        <f>IF(S$195&gt;0,S187/S$195*100,0)</f>
        <v>128.43783525932673</v>
      </c>
      <c r="V187" s="95"/>
      <c r="W187" s="42">
        <f>(E187+K187+Q187)</f>
        <v>1140598</v>
      </c>
      <c r="X187" s="95"/>
      <c r="Y187" s="95"/>
      <c r="Z187" s="42">
        <v>45070</v>
      </c>
      <c r="AA187" s="95"/>
      <c r="AB187" s="39">
        <f t="shared" si="8"/>
        <v>3.9514360011152041</v>
      </c>
      <c r="AC187" s="95"/>
      <c r="AD187" s="42">
        <v>1384861</v>
      </c>
      <c r="AE187" s="95"/>
      <c r="AF187" s="39">
        <f t="shared" si="9"/>
        <v>121.41534528378972</v>
      </c>
      <c r="AG187" s="95"/>
      <c r="AH187" s="42">
        <v>0</v>
      </c>
      <c r="AI187" s="95"/>
      <c r="AJ187" s="39">
        <f t="shared" si="10"/>
        <v>0</v>
      </c>
      <c r="AK187" s="95"/>
      <c r="AL187" s="42">
        <v>0</v>
      </c>
      <c r="AM187" s="95"/>
      <c r="AN187" s="83">
        <v>89</v>
      </c>
      <c r="AO187" s="95"/>
      <c r="AP187" s="50">
        <v>40429</v>
      </c>
      <c r="AQ187" s="95"/>
      <c r="AR187" s="50">
        <f>IF(E187,AP187,0)</f>
        <v>40429</v>
      </c>
      <c r="AS187" s="95"/>
      <c r="AT187" s="50">
        <f>IF(K187,AP187,0)</f>
        <v>0</v>
      </c>
      <c r="AU187" s="95"/>
      <c r="AV187" s="50">
        <f>IF(Q187,AP187,0)</f>
        <v>40429</v>
      </c>
    </row>
    <row r="188" spans="1:48" ht="11.25" x14ac:dyDescent="0.25">
      <c r="A188" s="83">
        <v>90</v>
      </c>
      <c r="B188" s="95"/>
      <c r="C188" s="83" t="s">
        <v>209</v>
      </c>
      <c r="D188" s="95"/>
      <c r="E188" s="48">
        <v>3546667</v>
      </c>
      <c r="F188" s="95"/>
      <c r="G188" s="39">
        <f>(E188/$AP188)</f>
        <v>87.083924669138412</v>
      </c>
      <c r="H188" s="95"/>
      <c r="I188" s="39">
        <f>IF(G$195&gt;0,G188/G$195*100,0)</f>
        <v>46.573951464918068</v>
      </c>
      <c r="J188" s="95"/>
      <c r="K188" s="48">
        <v>20010</v>
      </c>
      <c r="L188" s="95"/>
      <c r="M188" s="39">
        <f>(K188/$AP188)</f>
        <v>0.4913202543767034</v>
      </c>
      <c r="N188" s="95"/>
      <c r="O188" s="39">
        <f>IF(M$195&gt;0,M188/M$195*100,0)</f>
        <v>9.4790104060081823</v>
      </c>
      <c r="P188" s="95"/>
      <c r="Q188" s="48">
        <v>124487</v>
      </c>
      <c r="R188" s="95"/>
      <c r="S188" s="39">
        <f>(Q188/$AP188)</f>
        <v>3.0566209148721977</v>
      </c>
      <c r="T188" s="95"/>
      <c r="U188" s="39">
        <f>IF(S$195&gt;0,S188/S$195*100,0)</f>
        <v>188.598099236195</v>
      </c>
      <c r="V188" s="95"/>
      <c r="W188" s="42">
        <f>(E188+K188+Q188)</f>
        <v>3691164</v>
      </c>
      <c r="X188" s="95"/>
      <c r="Y188" s="95"/>
      <c r="Z188" s="48">
        <v>4161</v>
      </c>
      <c r="AA188" s="95"/>
      <c r="AB188" s="47">
        <f t="shared" si="8"/>
        <v>0.11272866770482155</v>
      </c>
      <c r="AC188" s="95"/>
      <c r="AD188" s="48">
        <v>0</v>
      </c>
      <c r="AE188" s="95"/>
      <c r="AF188" s="47">
        <f t="shared" si="9"/>
        <v>0</v>
      </c>
      <c r="AG188" s="95"/>
      <c r="AH188" s="48">
        <v>0</v>
      </c>
      <c r="AI188" s="95"/>
      <c r="AJ188" s="47">
        <f t="shared" si="10"/>
        <v>0</v>
      </c>
      <c r="AK188" s="95"/>
      <c r="AL188" s="48">
        <v>0</v>
      </c>
      <c r="AM188" s="95"/>
      <c r="AN188" s="83">
        <v>90</v>
      </c>
      <c r="AO188" s="95"/>
      <c r="AP188" s="50">
        <v>40727</v>
      </c>
      <c r="AQ188" s="95"/>
      <c r="AR188" s="50">
        <f>IF(E188,AP188,0)</f>
        <v>40727</v>
      </c>
      <c r="AS188" s="95"/>
      <c r="AT188" s="50">
        <f>IF(K188,AP188,0)</f>
        <v>40727</v>
      </c>
      <c r="AU188" s="95"/>
      <c r="AV188" s="50">
        <f>IF(Q188,AP188,0)</f>
        <v>40727</v>
      </c>
    </row>
    <row r="189" spans="1:48" ht="11.25" x14ac:dyDescent="0.25">
      <c r="A189" s="83">
        <v>91</v>
      </c>
      <c r="B189" s="95"/>
      <c r="C189" s="83" t="s">
        <v>210</v>
      </c>
      <c r="D189" s="95"/>
      <c r="E189" s="42">
        <v>2043934</v>
      </c>
      <c r="F189" s="95"/>
      <c r="G189" s="39">
        <f>(E189/$AP189)</f>
        <v>37.896245480671176</v>
      </c>
      <c r="H189" s="95"/>
      <c r="I189" s="39">
        <f>IF(G$195&gt;0,G189/G$195*100,0)</f>
        <v>20.267551151663803</v>
      </c>
      <c r="J189" s="95"/>
      <c r="K189" s="42">
        <v>17770</v>
      </c>
      <c r="L189" s="95"/>
      <c r="M189" s="39">
        <f>(K189/$AP189)</f>
        <v>0.32947065912672663</v>
      </c>
      <c r="N189" s="95"/>
      <c r="O189" s="39">
        <f>IF(M$195&gt;0,M189/M$195*100,0)</f>
        <v>6.3564564630020692</v>
      </c>
      <c r="P189" s="95"/>
      <c r="Q189" s="42">
        <v>141502</v>
      </c>
      <c r="R189" s="95"/>
      <c r="S189" s="39">
        <f>(Q189/$AP189)</f>
        <v>2.6235654027996662</v>
      </c>
      <c r="T189" s="95"/>
      <c r="U189" s="39">
        <f>IF(S$195&gt;0,S189/S$195*100,0)</f>
        <v>161.87792401157071</v>
      </c>
      <c r="V189" s="95"/>
      <c r="W189" s="42">
        <f>(E189+K189+Q189)</f>
        <v>2203206</v>
      </c>
      <c r="X189" s="95"/>
      <c r="Y189" s="95"/>
      <c r="Z189" s="42">
        <v>596827</v>
      </c>
      <c r="AA189" s="95"/>
      <c r="AB189" s="39">
        <f>IF($W189&gt;0,Z189/$W189*100,0)</f>
        <v>27.089023904255889</v>
      </c>
      <c r="AC189" s="95"/>
      <c r="AD189" s="42">
        <v>61237</v>
      </c>
      <c r="AE189" s="95"/>
      <c r="AF189" s="39">
        <f>IF($W189&gt;0,AD189/$W189*100,0)</f>
        <v>2.7794495839245172</v>
      </c>
      <c r="AG189" s="95"/>
      <c r="AH189" s="42">
        <v>0</v>
      </c>
      <c r="AI189" s="95"/>
      <c r="AJ189" s="39">
        <f>IF($W189&gt;0,AH189/$W189*100,0)</f>
        <v>0</v>
      </c>
      <c r="AK189" s="95"/>
      <c r="AL189" s="42">
        <v>0</v>
      </c>
      <c r="AM189" s="95"/>
      <c r="AN189" s="83">
        <v>91</v>
      </c>
      <c r="AO189" s="95"/>
      <c r="AP189" s="50">
        <v>53935</v>
      </c>
      <c r="AQ189" s="95"/>
      <c r="AR189" s="50">
        <f>IF(E189,AP189,0)</f>
        <v>53935</v>
      </c>
      <c r="AS189" s="95"/>
      <c r="AT189" s="50">
        <f>IF(K189,AP189,0)</f>
        <v>53935</v>
      </c>
      <c r="AU189" s="95"/>
      <c r="AV189" s="50">
        <f>IF(Q189,AP189,0)</f>
        <v>53935</v>
      </c>
    </row>
    <row r="190" spans="1:48" ht="11.25" x14ac:dyDescent="0.25">
      <c r="A190" s="83">
        <v>92</v>
      </c>
      <c r="B190" s="95"/>
      <c r="C190" s="83" t="s">
        <v>211</v>
      </c>
      <c r="D190" s="95"/>
      <c r="E190" s="42">
        <v>517699</v>
      </c>
      <c r="F190" s="95"/>
      <c r="G190" s="39">
        <f>(E190/$AP190)</f>
        <v>28.018563619635223</v>
      </c>
      <c r="H190" s="95"/>
      <c r="I190" s="39">
        <f>IF(G$195&gt;0,G190/G$195*100,0)</f>
        <v>14.984800318721334</v>
      </c>
      <c r="J190" s="95"/>
      <c r="K190" s="42">
        <v>16000</v>
      </c>
      <c r="L190" s="95"/>
      <c r="M190" s="39">
        <f>(K190/$AP190)</f>
        <v>0.86594144071007195</v>
      </c>
      <c r="N190" s="95"/>
      <c r="O190" s="39">
        <f>IF(M$195&gt;0,M190/M$195*100,0)</f>
        <v>16.706553117574256</v>
      </c>
      <c r="P190" s="95"/>
      <c r="Q190" s="42">
        <v>51205</v>
      </c>
      <c r="R190" s="95"/>
      <c r="S190" s="39">
        <f>(Q190/$AP190)</f>
        <v>2.7712832169724524</v>
      </c>
      <c r="T190" s="95"/>
      <c r="U190" s="39">
        <f>IF(S$195&gt;0,S190/S$195*100,0)</f>
        <v>170.9923349091608</v>
      </c>
      <c r="V190" s="95"/>
      <c r="W190" s="42">
        <f>(E190+K190+Q190)</f>
        <v>584904</v>
      </c>
      <c r="X190" s="95"/>
      <c r="Y190" s="95"/>
      <c r="Z190" s="42">
        <v>23954</v>
      </c>
      <c r="AA190" s="95"/>
      <c r="AB190" s="39">
        <f>IF($W190&gt;0,Z190/$W190*100,0)</f>
        <v>4.0953729158973102</v>
      </c>
      <c r="AC190" s="95"/>
      <c r="AD190" s="42">
        <v>11250</v>
      </c>
      <c r="AE190" s="95"/>
      <c r="AF190" s="39">
        <f>IF($W190&gt;0,AD190/$W190*100,0)</f>
        <v>1.9233925567272578</v>
      </c>
      <c r="AG190" s="95"/>
      <c r="AH190" s="42">
        <v>1444</v>
      </c>
      <c r="AI190" s="95"/>
      <c r="AJ190" s="39">
        <f>IF($W190&gt;0,AH190/$W190*100,0)</f>
        <v>0.24687812017014757</v>
      </c>
      <c r="AK190" s="95"/>
      <c r="AL190" s="42">
        <v>2386</v>
      </c>
      <c r="AM190" s="95"/>
      <c r="AN190" s="83">
        <v>92</v>
      </c>
      <c r="AO190" s="95"/>
      <c r="AP190" s="50">
        <v>18477</v>
      </c>
      <c r="AQ190" s="95"/>
      <c r="AR190" s="50">
        <f>IF(E190,AP190,0)</f>
        <v>18477</v>
      </c>
      <c r="AS190" s="95"/>
      <c r="AT190" s="50">
        <f>IF(K190,AP190,0)</f>
        <v>18477</v>
      </c>
      <c r="AU190" s="95"/>
      <c r="AV190" s="50">
        <f>IF(Q190,AP190,0)</f>
        <v>18477</v>
      </c>
    </row>
    <row r="191" spans="1:48" ht="11.25" x14ac:dyDescent="0.25">
      <c r="A191" s="83">
        <v>93</v>
      </c>
      <c r="B191" s="95"/>
      <c r="C191" s="83" t="s">
        <v>212</v>
      </c>
      <c r="D191" s="95"/>
      <c r="E191" s="42">
        <v>5254285</v>
      </c>
      <c r="F191" s="95"/>
      <c r="G191" s="39">
        <f>(E191/$AP191)</f>
        <v>145.42720730694714</v>
      </c>
      <c r="H191" s="95"/>
      <c r="I191" s="39">
        <f>IF(G$195&gt;0,G191/G$195*100,0)</f>
        <v>77.776922899670978</v>
      </c>
      <c r="J191" s="95"/>
      <c r="K191" s="42">
        <v>0</v>
      </c>
      <c r="L191" s="95"/>
      <c r="M191" s="39">
        <f>(K191/$AP191)</f>
        <v>0</v>
      </c>
      <c r="N191" s="95"/>
      <c r="O191" s="39">
        <f>IF(M$195&gt;0,M191/M$195*100,0)</f>
        <v>0</v>
      </c>
      <c r="P191" s="95"/>
      <c r="Q191" s="42">
        <v>155991</v>
      </c>
      <c r="R191" s="95"/>
      <c r="S191" s="39">
        <f>(Q191/$AP191)</f>
        <v>4.317492388596734</v>
      </c>
      <c r="T191" s="95"/>
      <c r="U191" s="39">
        <f>IF(S$195&gt;0,S191/S$195*100,0)</f>
        <v>266.3957620633272</v>
      </c>
      <c r="V191" s="95"/>
      <c r="W191" s="42">
        <f>(E191+K191+Q191)</f>
        <v>5410276</v>
      </c>
      <c r="X191" s="95"/>
      <c r="Y191" s="95"/>
      <c r="Z191" s="42">
        <v>1541961</v>
      </c>
      <c r="AA191" s="95"/>
      <c r="AB191" s="39">
        <f>IF($W191&gt;0,Z191/$W191*100,0)</f>
        <v>28.500597751390131</v>
      </c>
      <c r="AC191" s="95"/>
      <c r="AD191" s="42">
        <v>451383</v>
      </c>
      <c r="AE191" s="95"/>
      <c r="AF191" s="39">
        <f>IF($W191&gt;0,AD191/$W191*100,0)</f>
        <v>8.3430678952423136</v>
      </c>
      <c r="AG191" s="95"/>
      <c r="AH191" s="42">
        <v>54513</v>
      </c>
      <c r="AI191" s="95"/>
      <c r="AJ191" s="39">
        <f>IF($W191&gt;0,AH191/$W191*100,0)</f>
        <v>1.0075826076155818</v>
      </c>
      <c r="AK191" s="95"/>
      <c r="AL191" s="42">
        <v>1355113</v>
      </c>
      <c r="AM191" s="95"/>
      <c r="AN191" s="83">
        <v>93</v>
      </c>
      <c r="AO191" s="95"/>
      <c r="AP191" s="50">
        <v>36130</v>
      </c>
      <c r="AQ191" s="95"/>
      <c r="AR191" s="50">
        <f>IF(E191,AP191,0)</f>
        <v>36130</v>
      </c>
      <c r="AS191" s="95"/>
      <c r="AT191" s="50">
        <f>IF(K191,AP191,0)</f>
        <v>0</v>
      </c>
      <c r="AU191" s="95"/>
      <c r="AV191" s="50">
        <f>IF(Q191,AP191,0)</f>
        <v>36130</v>
      </c>
    </row>
    <row r="192" spans="1:48" ht="11.25" x14ac:dyDescent="0.25">
      <c r="A192" s="83">
        <v>94</v>
      </c>
      <c r="B192" s="95"/>
      <c r="C192" s="83" t="s">
        <v>213</v>
      </c>
      <c r="D192" s="95"/>
      <c r="E192" s="42">
        <v>1001347</v>
      </c>
      <c r="F192" s="95"/>
      <c r="G192" s="39">
        <f>(E192/$AP192)</f>
        <v>35.395793566631319</v>
      </c>
      <c r="H192" s="95"/>
      <c r="I192" s="39">
        <f>IF(G$195&gt;0,G192/G$195*100,0)</f>
        <v>18.930267301317027</v>
      </c>
      <c r="J192" s="95"/>
      <c r="K192" s="42">
        <v>8000</v>
      </c>
      <c r="L192" s="95"/>
      <c r="M192" s="39">
        <f>(K192/$AP192)</f>
        <v>0.2827854365500177</v>
      </c>
      <c r="N192" s="95"/>
      <c r="O192" s="39">
        <f>IF(M$195&gt;0,M192/M$195*100,0)</f>
        <v>5.4557614343128229</v>
      </c>
      <c r="P192" s="95"/>
      <c r="Q192" s="42">
        <v>65807</v>
      </c>
      <c r="R192" s="95"/>
      <c r="S192" s="39">
        <f>(Q192/$AP192)</f>
        <v>2.3261576528808767</v>
      </c>
      <c r="T192" s="95"/>
      <c r="U192" s="39">
        <f>IF(S$195&gt;0,S192/S$195*100,0)</f>
        <v>143.52741935465204</v>
      </c>
      <c r="V192" s="95"/>
      <c r="W192" s="42">
        <f>(E192+K192+Q192)</f>
        <v>1075154</v>
      </c>
      <c r="X192" s="95"/>
      <c r="Y192" s="95"/>
      <c r="Z192" s="42">
        <v>0</v>
      </c>
      <c r="AA192" s="95"/>
      <c r="AB192" s="39">
        <f>IF($W192&gt;0,Z192/$W192*100,0)</f>
        <v>0</v>
      </c>
      <c r="AC192" s="95"/>
      <c r="AD192" s="42">
        <v>0</v>
      </c>
      <c r="AE192" s="95"/>
      <c r="AF192" s="39">
        <f>IF($W192&gt;0,AD192/$W192*100,0)</f>
        <v>0</v>
      </c>
      <c r="AG192" s="95"/>
      <c r="AH192" s="42">
        <v>0</v>
      </c>
      <c r="AI192" s="95"/>
      <c r="AJ192" s="39">
        <f>IF($W192&gt;0,AH192/$W192*100,0)</f>
        <v>0</v>
      </c>
      <c r="AK192" s="95"/>
      <c r="AL192" s="42">
        <v>73303</v>
      </c>
      <c r="AM192" s="95"/>
      <c r="AN192" s="83">
        <v>94</v>
      </c>
      <c r="AO192" s="95"/>
      <c r="AP192" s="50">
        <v>28290</v>
      </c>
      <c r="AQ192" s="95"/>
      <c r="AR192" s="50">
        <f>IF(E192,AP192,0)</f>
        <v>28290</v>
      </c>
      <c r="AS192" s="95"/>
      <c r="AT192" s="50">
        <f>IF(K192,AP192,0)</f>
        <v>28290</v>
      </c>
      <c r="AU192" s="95"/>
      <c r="AV192" s="50">
        <f>IF(Q192,AP192,0)</f>
        <v>28290</v>
      </c>
    </row>
    <row r="193" spans="1:48" ht="11.25" x14ac:dyDescent="0.25">
      <c r="A193" s="97">
        <v>95</v>
      </c>
      <c r="B193" s="95"/>
      <c r="C193" s="83" t="s">
        <v>214</v>
      </c>
      <c r="D193" s="95"/>
      <c r="E193" s="43">
        <v>8103939</v>
      </c>
      <c r="F193" s="95"/>
      <c r="G193" s="39">
        <f>(E193/$AP193)</f>
        <v>115.69618102648298</v>
      </c>
      <c r="H193" s="95"/>
      <c r="I193" s="39">
        <f>IF(G$195&gt;0,G193/G$195*100,0)</f>
        <v>61.876268671586324</v>
      </c>
      <c r="J193" s="95"/>
      <c r="K193" s="43">
        <v>2298510</v>
      </c>
      <c r="L193" s="95"/>
      <c r="M193" s="39">
        <f>(K193/$AP193)</f>
        <v>32.814761938753655</v>
      </c>
      <c r="N193" s="95"/>
      <c r="O193" s="39">
        <f>IF(M$195&gt;0,M193/M$195*100,0)</f>
        <v>633.09311414961292</v>
      </c>
      <c r="P193" s="95"/>
      <c r="Q193" s="43">
        <v>50806</v>
      </c>
      <c r="R193" s="95"/>
      <c r="S193" s="39">
        <f>(Q193/$AP193)</f>
        <v>0.72533371404097369</v>
      </c>
      <c r="T193" s="95"/>
      <c r="U193" s="39">
        <f>IF(S$195&gt;0,S193/S$195*100,0)</f>
        <v>44.754179072211556</v>
      </c>
      <c r="V193" s="95"/>
      <c r="W193" s="43">
        <f>(E193+K193+Q193)</f>
        <v>10453255</v>
      </c>
      <c r="X193" s="95"/>
      <c r="Y193" s="95"/>
      <c r="Z193" s="43">
        <v>28350</v>
      </c>
      <c r="AA193" s="95"/>
      <c r="AB193" s="39">
        <f>IF($W193&gt;0,Z193/$W193*100,0)</f>
        <v>0.2712073894686392</v>
      </c>
      <c r="AC193" s="95"/>
      <c r="AD193" s="43">
        <v>227384</v>
      </c>
      <c r="AE193" s="95"/>
      <c r="AF193" s="39">
        <f>IF($W193&gt;0,AD193/$W193*100,0)</f>
        <v>2.1752458923081854</v>
      </c>
      <c r="AG193" s="95"/>
      <c r="AH193" s="43">
        <v>-7</v>
      </c>
      <c r="AI193" s="95"/>
      <c r="AJ193" s="39">
        <f>IF($W193&gt;0,AH193/$W193*100,0)</f>
        <v>-6.696478752312079E-5</v>
      </c>
      <c r="AK193" s="95"/>
      <c r="AL193" s="43">
        <v>502458</v>
      </c>
      <c r="AM193" s="95"/>
      <c r="AN193" s="97">
        <v>95</v>
      </c>
      <c r="AO193" s="95"/>
      <c r="AP193" s="53">
        <v>70045</v>
      </c>
      <c r="AQ193" s="95"/>
      <c r="AR193" s="53">
        <f>IF(E193,AP193,0)</f>
        <v>70045</v>
      </c>
      <c r="AS193" s="95"/>
      <c r="AT193" s="53">
        <f>IF(K193,AP193,0)</f>
        <v>70045</v>
      </c>
      <c r="AU193" s="95"/>
      <c r="AV193" s="53">
        <f>IF(Q193,AP193,0)</f>
        <v>70045</v>
      </c>
    </row>
    <row r="194" spans="1:48" ht="8.85" customHeight="1" x14ac:dyDescent="0.25">
      <c r="A194" s="95"/>
      <c r="B194" s="95"/>
      <c r="D194" s="95"/>
      <c r="E194" s="95"/>
      <c r="F194" s="95"/>
      <c r="G194" s="95"/>
      <c r="H194" s="95"/>
      <c r="I194" s="95"/>
      <c r="J194" s="95"/>
      <c r="K194" s="95"/>
      <c r="L194" s="95"/>
      <c r="M194" s="95"/>
      <c r="N194" s="95"/>
      <c r="O194" s="95"/>
      <c r="P194" s="95"/>
      <c r="Q194" s="95"/>
      <c r="R194" s="95"/>
      <c r="S194" s="95"/>
      <c r="T194" s="95"/>
      <c r="U194" s="95"/>
      <c r="V194" s="95"/>
      <c r="X194" s="95"/>
      <c r="Y194" s="95"/>
      <c r="Z194" s="95"/>
      <c r="AA194" s="95"/>
      <c r="AB194" s="95"/>
      <c r="AC194" s="95"/>
      <c r="AD194" s="95"/>
      <c r="AE194" s="95"/>
      <c r="AF194" s="95"/>
      <c r="AG194" s="95"/>
      <c r="AH194" s="95"/>
      <c r="AI194" s="95"/>
      <c r="AJ194" s="95"/>
      <c r="AK194" s="95"/>
      <c r="AL194" s="95"/>
      <c r="AM194" s="95"/>
      <c r="AO194" s="95"/>
      <c r="AP194" s="95"/>
      <c r="AQ194" s="95"/>
      <c r="AR194" s="95"/>
      <c r="AS194" s="95"/>
      <c r="AT194" s="95"/>
      <c r="AU194" s="95"/>
      <c r="AV194" s="95"/>
    </row>
    <row r="195" spans="1:48" ht="8.85" customHeight="1" x14ac:dyDescent="0.25">
      <c r="A195" s="97">
        <f>A193</f>
        <v>95</v>
      </c>
      <c r="B195" s="95"/>
      <c r="C195" s="91" t="s">
        <v>65</v>
      </c>
      <c r="D195" s="95"/>
      <c r="E195" s="45">
        <f>SUM(E82:E193)</f>
        <v>1081954664</v>
      </c>
      <c r="F195" s="95"/>
      <c r="G195" s="46">
        <f>(E195/$AP195)</f>
        <v>186.97989311629394</v>
      </c>
      <c r="H195" s="95"/>
      <c r="I195" s="47">
        <f>IF(G$195&gt;0,G195/G$195*100,0)</f>
        <v>100</v>
      </c>
      <c r="J195" s="95"/>
      <c r="K195" s="45">
        <f>SUM(K82:K193)</f>
        <v>29992718</v>
      </c>
      <c r="L195" s="95"/>
      <c r="M195" s="46">
        <f>(K195/$AP195)</f>
        <v>5.183244171409334</v>
      </c>
      <c r="N195" s="95"/>
      <c r="O195" s="47">
        <f>IF(M$195&gt;0,M195/M$195*100,0)</f>
        <v>100</v>
      </c>
      <c r="P195" s="95"/>
      <c r="Q195" s="45">
        <f>SUM(Q82:Q193)</f>
        <v>9378177</v>
      </c>
      <c r="R195" s="95"/>
      <c r="S195" s="46">
        <f>(Q195/$AP195)</f>
        <v>1.6207061085192438</v>
      </c>
      <c r="T195" s="95"/>
      <c r="U195" s="47">
        <f>IF(S$195&gt;0,S195/S$195*100,0)</f>
        <v>100</v>
      </c>
      <c r="V195" s="95"/>
      <c r="W195" s="45">
        <f>SUM(W82:W193)</f>
        <v>1121325559</v>
      </c>
      <c r="X195" s="95"/>
      <c r="Y195" s="95"/>
      <c r="Z195" s="45">
        <f>SUM(Z82:Z193)</f>
        <v>99474519</v>
      </c>
      <c r="AA195" s="95"/>
      <c r="AB195" s="47">
        <f>IF($W195&gt;0,Z195/$W195*100,0)</f>
        <v>8.8711541622855314</v>
      </c>
      <c r="AC195" s="95"/>
      <c r="AD195" s="45">
        <f>SUM(AD82:AD193)</f>
        <v>54467599</v>
      </c>
      <c r="AE195" s="95"/>
      <c r="AF195" s="47">
        <f>IF($W195&gt;0,AD195/$W195*100,0)</f>
        <v>4.8574295451335558</v>
      </c>
      <c r="AG195" s="95"/>
      <c r="AH195" s="45">
        <f>SUM(AH82:AH193)</f>
        <v>169051604</v>
      </c>
      <c r="AI195" s="95"/>
      <c r="AJ195" s="47">
        <f>IF($W195&gt;0,AH195/$W195*100,0)</f>
        <v>15.076050183923437</v>
      </c>
      <c r="AK195" s="95"/>
      <c r="AL195" s="45">
        <f>SUM(AL82:AL193)</f>
        <v>192128652</v>
      </c>
      <c r="AM195" s="95"/>
      <c r="AN195" s="97">
        <f>AN193</f>
        <v>95</v>
      </c>
      <c r="AO195" s="95"/>
      <c r="AP195" s="56">
        <f>SUM(AP82:AP193)</f>
        <v>5786476</v>
      </c>
      <c r="AQ195" s="95"/>
      <c r="AR195" s="56">
        <f>SUM(AR82:AR193)</f>
        <v>5786476</v>
      </c>
      <c r="AS195" s="95"/>
      <c r="AT195" s="56">
        <f>SUM(AT82:AT193)</f>
        <v>4468768</v>
      </c>
      <c r="AU195" s="95"/>
      <c r="AV195" s="56">
        <f>SUM(AV82:AV193)</f>
        <v>4397524</v>
      </c>
    </row>
    <row r="196" spans="1:48" ht="8.85" customHeight="1" x14ac:dyDescent="0.25">
      <c r="A196" s="95"/>
      <c r="B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row>
    <row r="197" spans="1:48" ht="8.85" customHeight="1" x14ac:dyDescent="0.25">
      <c r="A197" s="95"/>
      <c r="B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row>
    <row r="198" spans="1:48" ht="8.85" customHeight="1" x14ac:dyDescent="0.25">
      <c r="A198" s="95"/>
      <c r="B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row>
    <row r="199" spans="1:48" ht="8.85" customHeight="1" x14ac:dyDescent="0.25">
      <c r="A199" s="95"/>
      <c r="B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row>
    <row r="200" spans="1:48" ht="8.85" customHeight="1" x14ac:dyDescent="0.25">
      <c r="A200" s="95"/>
      <c r="B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row>
    <row r="201" spans="1:48" ht="1.7" customHeight="1" x14ac:dyDescent="0.25">
      <c r="A201" s="95"/>
      <c r="B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row>
    <row r="202" spans="1:48" ht="8.85" customHeight="1" x14ac:dyDescent="0.25">
      <c r="A202" s="95"/>
      <c r="B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row>
    <row r="203" spans="1:48" s="80" customFormat="1" ht="10.5" customHeight="1" x14ac:dyDescent="0.25">
      <c r="A203" s="247"/>
      <c r="AO203" s="237"/>
    </row>
    <row r="204" spans="1:48" s="80" customFormat="1" ht="10.5" customHeight="1" x14ac:dyDescent="0.25">
      <c r="W204" s="84" t="s">
        <v>42</v>
      </c>
      <c r="Z204" s="102" t="s">
        <v>43</v>
      </c>
      <c r="AN204" s="84" t="s">
        <v>488</v>
      </c>
    </row>
    <row r="205" spans="1:48" s="80" customFormat="1" ht="10.5" customHeight="1" x14ac:dyDescent="0.25">
      <c r="A205" s="85"/>
      <c r="W205" s="84" t="s">
        <v>489</v>
      </c>
      <c r="Z205" s="102" t="s">
        <v>360</v>
      </c>
      <c r="AN205" s="84" t="s">
        <v>215</v>
      </c>
    </row>
    <row r="206" spans="1:48" s="80" customFormat="1" ht="10.5" customHeight="1" x14ac:dyDescent="0.25">
      <c r="A206" s="86"/>
      <c r="W206" s="84" t="s">
        <v>48</v>
      </c>
      <c r="Z206" s="87" t="s">
        <v>49</v>
      </c>
    </row>
    <row r="207" spans="1:48" ht="7.5" customHeight="1" x14ac:dyDescent="0.25">
      <c r="A207" s="95"/>
      <c r="B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row>
    <row r="208" spans="1:48" ht="9.6" customHeight="1" x14ac:dyDescent="0.25">
      <c r="Z208" s="89" t="s">
        <v>440</v>
      </c>
      <c r="AA208" s="89"/>
      <c r="AB208" s="89"/>
      <c r="AC208" s="89"/>
      <c r="AD208" s="89"/>
      <c r="AE208" s="89"/>
      <c r="AF208" s="89"/>
      <c r="AG208" s="89"/>
      <c r="AH208" s="89"/>
      <c r="AI208" s="89"/>
      <c r="AJ208" s="89"/>
      <c r="AK208" s="89"/>
      <c r="AL208" s="89"/>
    </row>
    <row r="209" spans="1:48" ht="9.6" customHeight="1" x14ac:dyDescent="0.25"/>
    <row r="210" spans="1:48" ht="9.6" customHeight="1" x14ac:dyDescent="0.25">
      <c r="E210" s="90" t="s">
        <v>490</v>
      </c>
      <c r="F210" s="90"/>
      <c r="G210" s="90"/>
      <c r="H210" s="90"/>
      <c r="I210" s="90"/>
      <c r="AD210" s="89" t="s">
        <v>365</v>
      </c>
      <c r="AE210" s="89"/>
      <c r="AF210" s="89"/>
      <c r="AG210" s="89"/>
      <c r="AH210" s="89"/>
      <c r="AI210" s="89"/>
      <c r="AJ210" s="89"/>
    </row>
    <row r="211" spans="1:48" ht="9.6" customHeight="1" x14ac:dyDescent="0.25">
      <c r="E211" s="89" t="s">
        <v>491</v>
      </c>
      <c r="F211" s="89"/>
      <c r="G211" s="89"/>
      <c r="H211" s="89"/>
      <c r="I211" s="89"/>
      <c r="K211" s="89" t="s">
        <v>492</v>
      </c>
      <c r="L211" s="89"/>
      <c r="M211" s="89"/>
      <c r="N211" s="89"/>
      <c r="O211" s="89"/>
      <c r="Q211" s="89" t="s">
        <v>493</v>
      </c>
      <c r="R211" s="89"/>
      <c r="S211" s="89"/>
      <c r="T211" s="89"/>
      <c r="U211" s="89"/>
    </row>
    <row r="212" spans="1:48" ht="9.6" customHeight="1" x14ac:dyDescent="0.25">
      <c r="I212" s="91"/>
      <c r="Z212" s="89" t="s">
        <v>392</v>
      </c>
      <c r="AA212" s="89"/>
      <c r="AB212" s="244"/>
      <c r="AD212" s="89" t="s">
        <v>59</v>
      </c>
      <c r="AE212" s="89"/>
      <c r="AF212" s="89"/>
      <c r="AH212" s="89" t="s">
        <v>60</v>
      </c>
      <c r="AI212" s="89"/>
      <c r="AJ212" s="89"/>
      <c r="AR212" s="91" t="s">
        <v>490</v>
      </c>
      <c r="AV212" s="91" t="s">
        <v>494</v>
      </c>
    </row>
    <row r="213" spans="1:48" ht="9.6" customHeight="1" x14ac:dyDescent="0.25">
      <c r="I213" s="91" t="s">
        <v>64</v>
      </c>
      <c r="O213" s="91" t="s">
        <v>64</v>
      </c>
      <c r="U213" s="91" t="s">
        <v>64</v>
      </c>
      <c r="AB213" s="245" t="s">
        <v>268</v>
      </c>
      <c r="AF213" s="245" t="s">
        <v>268</v>
      </c>
      <c r="AJ213" s="245" t="s">
        <v>268</v>
      </c>
      <c r="AL213" s="91" t="s">
        <v>377</v>
      </c>
      <c r="AR213" s="91" t="s">
        <v>347</v>
      </c>
      <c r="AT213" s="91" t="s">
        <v>495</v>
      </c>
      <c r="AV213" s="91" t="s">
        <v>496</v>
      </c>
    </row>
    <row r="214" spans="1:48" ht="9.6" customHeight="1" x14ac:dyDescent="0.25">
      <c r="A214" s="92" t="s">
        <v>71</v>
      </c>
      <c r="C214" s="92" t="s">
        <v>72</v>
      </c>
      <c r="E214" s="92" t="s">
        <v>73</v>
      </c>
      <c r="G214" s="92" t="s">
        <v>395</v>
      </c>
      <c r="I214" s="92" t="s">
        <v>79</v>
      </c>
      <c r="K214" s="92" t="s">
        <v>73</v>
      </c>
      <c r="M214" s="92" t="s">
        <v>395</v>
      </c>
      <c r="O214" s="92" t="s">
        <v>79</v>
      </c>
      <c r="Q214" s="92" t="s">
        <v>73</v>
      </c>
      <c r="S214" s="92" t="s">
        <v>395</v>
      </c>
      <c r="U214" s="92" t="s">
        <v>79</v>
      </c>
      <c r="W214" s="92" t="s">
        <v>65</v>
      </c>
      <c r="Z214" s="92" t="s">
        <v>73</v>
      </c>
      <c r="AB214" s="246" t="s">
        <v>349</v>
      </c>
      <c r="AD214" s="92" t="s">
        <v>73</v>
      </c>
      <c r="AF214" s="246" t="s">
        <v>349</v>
      </c>
      <c r="AH214" s="92" t="s">
        <v>73</v>
      </c>
      <c r="AJ214" s="246" t="s">
        <v>349</v>
      </c>
      <c r="AL214" s="92" t="s">
        <v>497</v>
      </c>
      <c r="AN214" s="92" t="s">
        <v>71</v>
      </c>
      <c r="AR214" s="234" t="s">
        <v>356</v>
      </c>
      <c r="AT214" s="234" t="s">
        <v>498</v>
      </c>
      <c r="AV214" s="234" t="s">
        <v>499</v>
      </c>
    </row>
    <row r="215" spans="1:48" ht="8.85" customHeight="1" x14ac:dyDescent="0.25"/>
    <row r="216" spans="1:48" ht="8.85" customHeight="1" x14ac:dyDescent="0.25">
      <c r="B216" s="83" t="s">
        <v>280</v>
      </c>
    </row>
    <row r="217" spans="1:48" ht="11.25" x14ac:dyDescent="0.25">
      <c r="A217" s="83">
        <v>1</v>
      </c>
      <c r="B217" s="91"/>
      <c r="C217" s="83" t="s">
        <v>216</v>
      </c>
      <c r="D217" s="95"/>
      <c r="E217" s="40">
        <v>1109360</v>
      </c>
      <c r="F217" s="95"/>
      <c r="G217" s="38">
        <f>(E217/$AP217)</f>
        <v>132.4450811843362</v>
      </c>
      <c r="H217" s="95"/>
      <c r="I217" s="39">
        <f>IF(G$255&gt;0,G217/G$255*100,0)</f>
        <v>115.76860196593779</v>
      </c>
      <c r="J217" s="95"/>
      <c r="K217" s="40">
        <v>0</v>
      </c>
      <c r="L217" s="95"/>
      <c r="M217" s="38">
        <f>(K217/$AP217)</f>
        <v>0</v>
      </c>
      <c r="N217" s="95"/>
      <c r="O217" s="39">
        <f>IF(M$255&gt;0,M217/M$255*100,0)</f>
        <v>0</v>
      </c>
      <c r="P217" s="95"/>
      <c r="Q217" s="40">
        <v>0</v>
      </c>
      <c r="R217" s="95"/>
      <c r="S217" s="38">
        <f>(Q217/$AP217)</f>
        <v>0</v>
      </c>
      <c r="T217" s="95"/>
      <c r="U217" s="39">
        <f>IF(S$255&gt;0,S217/S$255*100,0)</f>
        <v>0</v>
      </c>
      <c r="V217" s="95"/>
      <c r="W217" s="40">
        <f>(E217+K217+Q217)</f>
        <v>1109360</v>
      </c>
      <c r="X217" s="95"/>
      <c r="Y217" s="95"/>
      <c r="Z217" s="40">
        <v>61483</v>
      </c>
      <c r="AA217" s="95"/>
      <c r="AB217" s="39">
        <f>IF($W217&gt;0,Z217/$W217*100,0)</f>
        <v>5.5422045143145597</v>
      </c>
      <c r="AC217" s="95"/>
      <c r="AD217" s="40">
        <v>256769</v>
      </c>
      <c r="AE217" s="95"/>
      <c r="AF217" s="39">
        <f>IF($W217&gt;0,AD217/$W217*100,0)</f>
        <v>23.145687603663372</v>
      </c>
      <c r="AG217" s="95"/>
      <c r="AH217" s="40">
        <v>0</v>
      </c>
      <c r="AI217" s="95"/>
      <c r="AJ217" s="39">
        <f>IF($W217&gt;0,AH217/$W217*100,0)</f>
        <v>0</v>
      </c>
      <c r="AK217" s="95"/>
      <c r="AL217" s="40">
        <v>7870</v>
      </c>
      <c r="AM217" s="95"/>
      <c r="AN217" s="83">
        <v>1</v>
      </c>
      <c r="AO217" s="95"/>
      <c r="AP217" s="50">
        <v>8376</v>
      </c>
      <c r="AQ217" s="95"/>
      <c r="AR217" s="50">
        <f>IF(E217,AP217,0)</f>
        <v>8376</v>
      </c>
      <c r="AS217" s="95"/>
      <c r="AT217" s="50">
        <f>IF(K217,AP217,0)</f>
        <v>0</v>
      </c>
      <c r="AU217" s="95"/>
      <c r="AV217" s="50">
        <f>IF(Q217,AP217,0)</f>
        <v>0</v>
      </c>
    </row>
    <row r="218" spans="1:48" ht="11.25" x14ac:dyDescent="0.25">
      <c r="A218" s="83">
        <v>2</v>
      </c>
      <c r="B218" s="91"/>
      <c r="C218" s="83" t="s">
        <v>217</v>
      </c>
      <c r="D218" s="95"/>
      <c r="E218" s="42">
        <v>1978061</v>
      </c>
      <c r="F218" s="95"/>
      <c r="G218" s="39">
        <f>(E218/$AP218)</f>
        <v>261.47534699272967</v>
      </c>
      <c r="H218" s="95"/>
      <c r="I218" s="39">
        <f>IF(G$255&gt;0,G218/G$255*100,0)</f>
        <v>228.55235618585422</v>
      </c>
      <c r="J218" s="95"/>
      <c r="K218" s="42">
        <v>0</v>
      </c>
      <c r="L218" s="95"/>
      <c r="M218" s="39">
        <f>(K218/$AP218)</f>
        <v>0</v>
      </c>
      <c r="N218" s="95"/>
      <c r="O218" s="39">
        <f>IF(M$255&gt;0,M218/M$255*100,0)</f>
        <v>0</v>
      </c>
      <c r="P218" s="95"/>
      <c r="Q218" s="42">
        <v>0</v>
      </c>
      <c r="R218" s="95"/>
      <c r="S218" s="39">
        <f>(Q218/$AP218)</f>
        <v>0</v>
      </c>
      <c r="T218" s="95"/>
      <c r="U218" s="39">
        <f>IF(S$255&gt;0,S218/S$255*100,0)</f>
        <v>0</v>
      </c>
      <c r="V218" s="95"/>
      <c r="W218" s="42">
        <f>(E218+K218+Q218)</f>
        <v>1978061</v>
      </c>
      <c r="X218" s="95"/>
      <c r="Y218" s="95"/>
      <c r="Z218" s="42">
        <v>4336</v>
      </c>
      <c r="AA218" s="95"/>
      <c r="AB218" s="39">
        <f>IF($W218&gt;0,Z218/$W218*100,0)</f>
        <v>0.21920456446995318</v>
      </c>
      <c r="AC218" s="95"/>
      <c r="AD218" s="42">
        <v>1030903</v>
      </c>
      <c r="AE218" s="95"/>
      <c r="AF218" s="39">
        <f>IF($W218&gt;0,AD218/$W218*100,0)</f>
        <v>52.11684573933767</v>
      </c>
      <c r="AG218" s="95"/>
      <c r="AH218" s="42">
        <v>0</v>
      </c>
      <c r="AI218" s="95"/>
      <c r="AJ218" s="39">
        <f>IF($W218&gt;0,AH218/$W218*100,0)</f>
        <v>0</v>
      </c>
      <c r="AK218" s="95"/>
      <c r="AL218" s="42">
        <v>0</v>
      </c>
      <c r="AM218" s="95"/>
      <c r="AN218" s="83">
        <v>2</v>
      </c>
      <c r="AO218" s="95"/>
      <c r="AP218" s="50">
        <v>7565</v>
      </c>
      <c r="AQ218" s="95"/>
      <c r="AR218" s="50">
        <f>IF(E218,AP218,0)</f>
        <v>7565</v>
      </c>
      <c r="AS218" s="95"/>
      <c r="AT218" s="50">
        <f>IF(K218,AP218,0)</f>
        <v>0</v>
      </c>
      <c r="AU218" s="95"/>
      <c r="AV218" s="50">
        <f>IF(Q218,AP218,0)</f>
        <v>0</v>
      </c>
    </row>
    <row r="219" spans="1:48" ht="11.25" x14ac:dyDescent="0.25">
      <c r="A219" s="83">
        <v>3</v>
      </c>
      <c r="B219" s="91"/>
      <c r="C219" s="83" t="s">
        <v>132</v>
      </c>
      <c r="D219" s="95"/>
      <c r="E219" s="42">
        <v>2234416</v>
      </c>
      <c r="F219" s="95"/>
      <c r="G219" s="39">
        <f>(E219/$AP219)</f>
        <v>335.64909118221419</v>
      </c>
      <c r="H219" s="95"/>
      <c r="I219" s="39">
        <f>IF(G$255&gt;0,G219/G$255*100,0)</f>
        <v>293.38670556757575</v>
      </c>
      <c r="J219" s="95"/>
      <c r="K219" s="42">
        <v>0</v>
      </c>
      <c r="L219" s="95"/>
      <c r="M219" s="39">
        <f>(K219/$AP219)</f>
        <v>0</v>
      </c>
      <c r="N219" s="95"/>
      <c r="O219" s="39">
        <f>IF(M$255&gt;0,M219/M$255*100,0)</f>
        <v>0</v>
      </c>
      <c r="P219" s="95"/>
      <c r="Q219" s="42">
        <v>0</v>
      </c>
      <c r="R219" s="95"/>
      <c r="S219" s="39">
        <f>(Q219/$AP219)</f>
        <v>0</v>
      </c>
      <c r="T219" s="95"/>
      <c r="U219" s="39">
        <f>IF(S$255&gt;0,S219/S$255*100,0)</f>
        <v>0</v>
      </c>
      <c r="V219" s="95"/>
      <c r="W219" s="42">
        <f>(E219+K219+Q219)</f>
        <v>2234416</v>
      </c>
      <c r="X219" s="95"/>
      <c r="Y219" s="95"/>
      <c r="Z219" s="42">
        <v>776044</v>
      </c>
      <c r="AA219" s="95"/>
      <c r="AB219" s="39">
        <f>IF($W219&gt;0,Z219/$W219*100,0)</f>
        <v>34.731401851759031</v>
      </c>
      <c r="AC219" s="95"/>
      <c r="AD219" s="42">
        <v>0</v>
      </c>
      <c r="AE219" s="95"/>
      <c r="AF219" s="39">
        <f>IF($W219&gt;0,AD219/$W219*100,0)</f>
        <v>0</v>
      </c>
      <c r="AG219" s="95"/>
      <c r="AH219" s="42">
        <v>0</v>
      </c>
      <c r="AI219" s="95"/>
      <c r="AJ219" s="39">
        <f>IF($W219&gt;0,AH219/$W219*100,0)</f>
        <v>0</v>
      </c>
      <c r="AK219" s="95"/>
      <c r="AL219" s="42">
        <v>0</v>
      </c>
      <c r="AM219" s="95"/>
      <c r="AN219" s="83">
        <v>3</v>
      </c>
      <c r="AO219" s="95"/>
      <c r="AP219" s="50">
        <v>6657</v>
      </c>
      <c r="AQ219" s="95"/>
      <c r="AR219" s="50">
        <f>IF(E219,AP219,0)</f>
        <v>6657</v>
      </c>
      <c r="AS219" s="95"/>
      <c r="AT219" s="50">
        <f>IF(K219,AP219,0)</f>
        <v>0</v>
      </c>
      <c r="AU219" s="95"/>
      <c r="AV219" s="50">
        <f>IF(Q219,AP219,0)</f>
        <v>0</v>
      </c>
    </row>
    <row r="220" spans="1:48" ht="11.25" x14ac:dyDescent="0.25">
      <c r="A220" s="83">
        <v>4</v>
      </c>
      <c r="B220" s="91"/>
      <c r="C220" s="83" t="s">
        <v>218</v>
      </c>
      <c r="D220" s="95"/>
      <c r="E220" s="42">
        <v>151233</v>
      </c>
      <c r="F220" s="95"/>
      <c r="G220" s="39">
        <f>(E220/$AP220)</f>
        <v>33.063620463489286</v>
      </c>
      <c r="H220" s="95"/>
      <c r="I220" s="39">
        <f>IF(G$255&gt;0,G220/G$255*100,0)</f>
        <v>28.900500364095201</v>
      </c>
      <c r="J220" s="95"/>
      <c r="K220" s="42">
        <v>0</v>
      </c>
      <c r="L220" s="95"/>
      <c r="M220" s="39">
        <f>(K220/$AP220)</f>
        <v>0</v>
      </c>
      <c r="N220" s="95"/>
      <c r="O220" s="39">
        <f>IF(M$255&gt;0,M220/M$255*100,0)</f>
        <v>0</v>
      </c>
      <c r="P220" s="95"/>
      <c r="Q220" s="42">
        <v>0</v>
      </c>
      <c r="R220" s="95"/>
      <c r="S220" s="39">
        <f>(Q220/$AP220)</f>
        <v>0</v>
      </c>
      <c r="T220" s="95"/>
      <c r="U220" s="39">
        <f>IF(S$255&gt;0,S220/S$255*100,0)</f>
        <v>0</v>
      </c>
      <c r="V220" s="95"/>
      <c r="W220" s="42">
        <f>(E220+K220+Q220)</f>
        <v>151233</v>
      </c>
      <c r="X220" s="95"/>
      <c r="Y220" s="95"/>
      <c r="Z220" s="42">
        <v>0</v>
      </c>
      <c r="AA220" s="95"/>
      <c r="AB220" s="39">
        <f>IF($W220&gt;0,Z220/$W220*100,0)</f>
        <v>0</v>
      </c>
      <c r="AC220" s="95"/>
      <c r="AD220" s="42">
        <v>0</v>
      </c>
      <c r="AE220" s="95"/>
      <c r="AF220" s="39">
        <f>IF($W220&gt;0,AD220/$W220*100,0)</f>
        <v>0</v>
      </c>
      <c r="AG220" s="95"/>
      <c r="AH220" s="42">
        <v>0</v>
      </c>
      <c r="AI220" s="95"/>
      <c r="AJ220" s="39">
        <f>IF($W220&gt;0,AH220/$W220*100,0)</f>
        <v>0</v>
      </c>
      <c r="AK220" s="95"/>
      <c r="AL220" s="42">
        <v>52915</v>
      </c>
      <c r="AM220" s="95"/>
      <c r="AN220" s="83">
        <v>4</v>
      </c>
      <c r="AO220" s="95"/>
      <c r="AP220" s="50">
        <v>4574</v>
      </c>
      <c r="AQ220" s="95"/>
      <c r="AR220" s="50">
        <f>IF(E220,AP220,0)</f>
        <v>4574</v>
      </c>
      <c r="AS220" s="95"/>
      <c r="AT220" s="50">
        <f>IF(K220,AP220,0)</f>
        <v>0</v>
      </c>
      <c r="AU220" s="95"/>
      <c r="AV220" s="50">
        <f>IF(Q220,AP220,0)</f>
        <v>0</v>
      </c>
    </row>
    <row r="221" spans="1:48" ht="11.25" x14ac:dyDescent="0.25">
      <c r="A221" s="83">
        <v>5</v>
      </c>
      <c r="B221" s="91"/>
      <c r="C221" s="83" t="s">
        <v>219</v>
      </c>
      <c r="D221" s="95"/>
      <c r="E221" s="42">
        <v>0</v>
      </c>
      <c r="F221" s="95"/>
      <c r="G221" s="39">
        <v>0</v>
      </c>
      <c r="H221" s="95"/>
      <c r="I221" s="39">
        <f>IF(G$255&gt;0,G221/G$255*100,0)</f>
        <v>0</v>
      </c>
      <c r="J221" s="95"/>
      <c r="K221" s="42">
        <v>0</v>
      </c>
      <c r="L221" s="95"/>
      <c r="M221" s="39">
        <v>0</v>
      </c>
      <c r="N221" s="95"/>
      <c r="O221" s="39">
        <f>IF(M$255&gt;0,M221/M$255*100,0)</f>
        <v>0</v>
      </c>
      <c r="P221" s="95"/>
      <c r="Q221" s="42">
        <v>0</v>
      </c>
      <c r="R221" s="95"/>
      <c r="S221" s="47">
        <v>0</v>
      </c>
      <c r="T221" s="95"/>
      <c r="U221" s="47">
        <f>IF(S$255&gt;0,S221/S$255*100,0)</f>
        <v>0</v>
      </c>
      <c r="V221" s="95"/>
      <c r="W221" s="42">
        <f>(E221+K221+Q221)</f>
        <v>0</v>
      </c>
      <c r="X221" s="95"/>
      <c r="Y221" s="95"/>
      <c r="Z221" s="42">
        <v>0</v>
      </c>
      <c r="AA221" s="95"/>
      <c r="AB221" s="47">
        <f>IF($W221&gt;0,Z221/$W221*100,0)</f>
        <v>0</v>
      </c>
      <c r="AC221" s="95"/>
      <c r="AD221" s="42">
        <v>0</v>
      </c>
      <c r="AE221" s="95"/>
      <c r="AF221" s="47">
        <f>IF($W221&gt;0,AD221/$W221*100,0)</f>
        <v>0</v>
      </c>
      <c r="AG221" s="95"/>
      <c r="AH221" s="42">
        <v>0</v>
      </c>
      <c r="AI221" s="95"/>
      <c r="AJ221" s="47">
        <f>IF($W221&gt;0,AH221/$W221*100,0)</f>
        <v>0</v>
      </c>
      <c r="AK221" s="95"/>
      <c r="AL221" s="42">
        <v>0</v>
      </c>
      <c r="AM221" s="95"/>
      <c r="AN221" s="83">
        <v>5</v>
      </c>
      <c r="AO221" s="95"/>
      <c r="AP221" s="50">
        <v>0</v>
      </c>
      <c r="AQ221" s="95"/>
      <c r="AR221" s="50">
        <f>IF(E221,AP221,0)</f>
        <v>0</v>
      </c>
      <c r="AS221" s="95"/>
      <c r="AT221" s="50">
        <f>IF(K221,AP221,0)</f>
        <v>0</v>
      </c>
      <c r="AU221" s="95"/>
      <c r="AV221" s="50">
        <f>IF(Q221,AP221,0)</f>
        <v>0</v>
      </c>
    </row>
    <row r="222" spans="1:48" ht="11.25" x14ac:dyDescent="0.25">
      <c r="A222" s="83">
        <v>6</v>
      </c>
      <c r="B222" s="91"/>
      <c r="C222" s="83" t="s">
        <v>220</v>
      </c>
      <c r="D222" s="95"/>
      <c r="E222" s="42">
        <v>4966814</v>
      </c>
      <c r="F222" s="95"/>
      <c r="G222" s="39">
        <f>(E222/$AP222)</f>
        <v>110.80207915049301</v>
      </c>
      <c r="H222" s="95"/>
      <c r="I222" s="39">
        <f>IF(G$255&gt;0,G222/G$255*100,0)</f>
        <v>96.850722453925385</v>
      </c>
      <c r="J222" s="95"/>
      <c r="K222" s="42">
        <v>0</v>
      </c>
      <c r="L222" s="95"/>
      <c r="M222" s="39">
        <f>(K222/$AP222)</f>
        <v>0</v>
      </c>
      <c r="N222" s="95"/>
      <c r="O222" s="39">
        <f>IF(M$255&gt;0,M222/M$255*100,0)</f>
        <v>0</v>
      </c>
      <c r="P222" s="95"/>
      <c r="Q222" s="42">
        <v>0</v>
      </c>
      <c r="R222" s="95"/>
      <c r="S222" s="47">
        <f>(Q222/$AP222)</f>
        <v>0</v>
      </c>
      <c r="T222" s="95"/>
      <c r="U222" s="47">
        <f>IF(S$255&gt;0,S222/S$255*100,0)</f>
        <v>0</v>
      </c>
      <c r="V222" s="95"/>
      <c r="W222" s="42">
        <f>(E222+K222+Q222)</f>
        <v>4966814</v>
      </c>
      <c r="X222" s="95"/>
      <c r="Y222" s="95"/>
      <c r="Z222" s="42">
        <v>0</v>
      </c>
      <c r="AA222" s="95"/>
      <c r="AB222" s="47">
        <f>IF($W222&gt;0,Z222/$W222*100,0)</f>
        <v>0</v>
      </c>
      <c r="AC222" s="95"/>
      <c r="AD222" s="42">
        <v>0</v>
      </c>
      <c r="AE222" s="95"/>
      <c r="AF222" s="47">
        <f>IF($W222&gt;0,AD222/$W222*100,0)</f>
        <v>0</v>
      </c>
      <c r="AG222" s="95"/>
      <c r="AH222" s="42">
        <v>1605505</v>
      </c>
      <c r="AI222" s="95"/>
      <c r="AJ222" s="47">
        <f>IF($W222&gt;0,AH222/$W222*100,0)</f>
        <v>32.324645134687948</v>
      </c>
      <c r="AK222" s="95"/>
      <c r="AL222" s="42">
        <v>16765</v>
      </c>
      <c r="AM222" s="95"/>
      <c r="AN222" s="83">
        <v>6</v>
      </c>
      <c r="AO222" s="95"/>
      <c r="AP222" s="50">
        <v>44826</v>
      </c>
      <c r="AQ222" s="95"/>
      <c r="AR222" s="50">
        <f>IF(E222,AP222,0)</f>
        <v>44826</v>
      </c>
      <c r="AS222" s="95"/>
      <c r="AT222" s="50">
        <f>IF(K222,AP222,0)</f>
        <v>0</v>
      </c>
      <c r="AU222" s="95"/>
      <c r="AV222" s="50">
        <f>IF(Q222,AP222,0)</f>
        <v>0</v>
      </c>
    </row>
    <row r="223" spans="1:48" ht="11.25" x14ac:dyDescent="0.25">
      <c r="A223" s="83">
        <v>7</v>
      </c>
      <c r="B223" s="91"/>
      <c r="C223" s="83" t="s">
        <v>221</v>
      </c>
      <c r="D223" s="95"/>
      <c r="E223" s="42">
        <v>377682</v>
      </c>
      <c r="F223" s="95"/>
      <c r="G223" s="39">
        <f>(E223/$AP223)</f>
        <v>74.113422291993714</v>
      </c>
      <c r="H223" s="95"/>
      <c r="I223" s="39">
        <f>IF(G$255&gt;0,G223/G$255*100,0)</f>
        <v>64.781622759652976</v>
      </c>
      <c r="J223" s="95"/>
      <c r="K223" s="42">
        <v>82365</v>
      </c>
      <c r="L223" s="95"/>
      <c r="M223" s="39">
        <f>(K223/$AP223)</f>
        <v>16.16267660910518</v>
      </c>
      <c r="N223" s="95"/>
      <c r="O223" s="39">
        <f>IF(M$255&gt;0,M223/M$255*100,0)</f>
        <v>401.49625680160409</v>
      </c>
      <c r="P223" s="95"/>
      <c r="Q223" s="42">
        <v>0</v>
      </c>
      <c r="R223" s="95"/>
      <c r="S223" s="47">
        <f>(Q223/$AP223)</f>
        <v>0</v>
      </c>
      <c r="T223" s="95"/>
      <c r="U223" s="47">
        <f>IF(S$255&gt;0,S223/S$255*100,0)</f>
        <v>0</v>
      </c>
      <c r="V223" s="95"/>
      <c r="W223" s="42">
        <f>(E223+K223+Q223)</f>
        <v>460047</v>
      </c>
      <c r="X223" s="95"/>
      <c r="Y223" s="95"/>
      <c r="Z223" s="42">
        <v>0</v>
      </c>
      <c r="AA223" s="95"/>
      <c r="AB223" s="47">
        <f>IF($W223&gt;0,Z223/$W223*100,0)</f>
        <v>0</v>
      </c>
      <c r="AC223" s="95"/>
      <c r="AD223" s="42">
        <v>104492</v>
      </c>
      <c r="AE223" s="95"/>
      <c r="AF223" s="47">
        <f>IF($W223&gt;0,AD223/$W223*100,0)</f>
        <v>22.713331463959115</v>
      </c>
      <c r="AG223" s="95"/>
      <c r="AH223" s="42">
        <v>0</v>
      </c>
      <c r="AI223" s="95"/>
      <c r="AJ223" s="47">
        <f>IF($W223&gt;0,AH223/$W223*100,0)</f>
        <v>0</v>
      </c>
      <c r="AK223" s="95"/>
      <c r="AL223" s="42">
        <v>0</v>
      </c>
      <c r="AM223" s="95"/>
      <c r="AN223" s="83">
        <v>8</v>
      </c>
      <c r="AO223" s="95"/>
      <c r="AP223" s="50">
        <v>5096</v>
      </c>
      <c r="AQ223" s="95"/>
      <c r="AR223" s="50">
        <f>IF(E223,AP223,0)</f>
        <v>5096</v>
      </c>
      <c r="AS223" s="95"/>
      <c r="AT223" s="50">
        <f>IF(K223,AP223,0)</f>
        <v>5096</v>
      </c>
      <c r="AU223" s="95"/>
      <c r="AV223" s="50">
        <f>IF(Q223,AP223,0)</f>
        <v>0</v>
      </c>
    </row>
    <row r="224" spans="1:48" ht="11.25" x14ac:dyDescent="0.25">
      <c r="A224" s="83">
        <v>8</v>
      </c>
      <c r="B224" s="91"/>
      <c r="C224" s="83" t="s">
        <v>222</v>
      </c>
      <c r="D224" s="95"/>
      <c r="E224" s="42">
        <v>650885</v>
      </c>
      <c r="F224" s="95"/>
      <c r="G224" s="39">
        <f>(E224/$AP224)</f>
        <v>98.678744693753785</v>
      </c>
      <c r="H224" s="95"/>
      <c r="I224" s="39">
        <f>IF(G$255&gt;0,G224/G$255*100,0)</f>
        <v>86.253866242490858</v>
      </c>
      <c r="J224" s="95"/>
      <c r="K224" s="42">
        <v>0</v>
      </c>
      <c r="L224" s="95"/>
      <c r="M224" s="39">
        <f>(K224/$AP224)</f>
        <v>0</v>
      </c>
      <c r="N224" s="95"/>
      <c r="O224" s="39">
        <f>IF(M$255&gt;0,M224/M$255*100,0)</f>
        <v>0</v>
      </c>
      <c r="P224" s="95"/>
      <c r="Q224" s="42">
        <v>0</v>
      </c>
      <c r="R224" s="95"/>
      <c r="S224" s="47">
        <f>(Q224/$AP224)</f>
        <v>0</v>
      </c>
      <c r="T224" s="95"/>
      <c r="U224" s="47">
        <f>IF(S$255&gt;0,S224/S$255*100,0)</f>
        <v>0</v>
      </c>
      <c r="V224" s="95"/>
      <c r="W224" s="42">
        <f>(E224+K224+Q224)</f>
        <v>650885</v>
      </c>
      <c r="X224" s="95"/>
      <c r="Y224" s="95"/>
      <c r="Z224" s="42">
        <v>0</v>
      </c>
      <c r="AA224" s="95"/>
      <c r="AB224" s="47">
        <f>IF($W224&gt;0,Z224/$W224*100,0)</f>
        <v>0</v>
      </c>
      <c r="AC224" s="95"/>
      <c r="AD224" s="42">
        <v>641010</v>
      </c>
      <c r="AE224" s="95"/>
      <c r="AF224" s="47">
        <f>IF($W224&gt;0,AD224/$W224*100,0)</f>
        <v>98.482834909392594</v>
      </c>
      <c r="AG224" s="95"/>
      <c r="AH224" s="42">
        <v>0</v>
      </c>
      <c r="AI224" s="95"/>
      <c r="AJ224" s="47">
        <f>IF($W224&gt;0,AH224/$W224*100,0)</f>
        <v>0</v>
      </c>
      <c r="AK224" s="95"/>
      <c r="AL224" s="42">
        <v>6000</v>
      </c>
      <c r="AM224" s="95"/>
      <c r="AN224" s="83">
        <v>9</v>
      </c>
      <c r="AO224" s="95"/>
      <c r="AP224" s="50">
        <v>6596</v>
      </c>
      <c r="AQ224" s="95"/>
      <c r="AR224" s="50">
        <f>IF(E224,AP224,0)</f>
        <v>6596</v>
      </c>
      <c r="AS224" s="95"/>
      <c r="AT224" s="50">
        <f>IF(K224,AP224,0)</f>
        <v>0</v>
      </c>
      <c r="AU224" s="95"/>
      <c r="AV224" s="50">
        <f>IF(Q224,AP224,0)</f>
        <v>0</v>
      </c>
    </row>
    <row r="225" spans="1:48" ht="11.25" x14ac:dyDescent="0.25">
      <c r="A225" s="83">
        <v>9</v>
      </c>
      <c r="B225" s="91"/>
      <c r="C225" s="83" t="s">
        <v>223</v>
      </c>
      <c r="D225" s="95"/>
      <c r="E225" s="42">
        <v>871610</v>
      </c>
      <c r="F225" s="95"/>
      <c r="G225" s="39">
        <f>(E225/$AP225)</f>
        <v>209.01918465227817</v>
      </c>
      <c r="H225" s="95"/>
      <c r="I225" s="39">
        <f>IF(G$255&gt;0,G225/G$255*100,0)</f>
        <v>182.70107560714936</v>
      </c>
      <c r="J225" s="95"/>
      <c r="K225" s="42">
        <v>0</v>
      </c>
      <c r="L225" s="95"/>
      <c r="M225" s="39">
        <f>(K225/$AP225)</f>
        <v>0</v>
      </c>
      <c r="N225" s="95"/>
      <c r="O225" s="39">
        <f>IF(M$255&gt;0,M225/M$255*100,0)</f>
        <v>0</v>
      </c>
      <c r="P225" s="95"/>
      <c r="Q225" s="42">
        <v>0</v>
      </c>
      <c r="R225" s="95"/>
      <c r="S225" s="47">
        <f>(Q225/$AP225)</f>
        <v>0</v>
      </c>
      <c r="T225" s="95"/>
      <c r="U225" s="47">
        <f>IF(S$255&gt;0,S225/S$255*100,0)</f>
        <v>0</v>
      </c>
      <c r="V225" s="95"/>
      <c r="W225" s="42">
        <f>(E225+K225+Q225)</f>
        <v>871610</v>
      </c>
      <c r="X225" s="95"/>
      <c r="Y225" s="95"/>
      <c r="Z225" s="42">
        <v>0</v>
      </c>
      <c r="AA225" s="95"/>
      <c r="AB225" s="47">
        <f>IF($W225&gt;0,Z225/$W225*100,0)</f>
        <v>0</v>
      </c>
      <c r="AC225" s="95"/>
      <c r="AD225" s="42">
        <v>807501</v>
      </c>
      <c r="AE225" s="95"/>
      <c r="AF225" s="47">
        <f>IF($W225&gt;0,AD225/$W225*100,0)</f>
        <v>92.644760844873275</v>
      </c>
      <c r="AG225" s="95"/>
      <c r="AH225" s="42">
        <v>0</v>
      </c>
      <c r="AI225" s="95"/>
      <c r="AJ225" s="47">
        <f>IF($W225&gt;0,AH225/$W225*100,0)</f>
        <v>0</v>
      </c>
      <c r="AK225" s="95"/>
      <c r="AL225" s="42">
        <v>0</v>
      </c>
      <c r="AM225" s="95"/>
      <c r="AN225" s="83">
        <v>10</v>
      </c>
      <c r="AO225" s="95"/>
      <c r="AP225" s="50">
        <v>4170</v>
      </c>
      <c r="AQ225" s="95"/>
      <c r="AR225" s="50">
        <f>IF(E225,AP225,0)</f>
        <v>4170</v>
      </c>
      <c r="AS225" s="95"/>
      <c r="AT225" s="50">
        <f>IF(K225,AP225,0)</f>
        <v>0</v>
      </c>
      <c r="AU225" s="95"/>
      <c r="AV225" s="50">
        <f>IF(Q225,AP225,0)</f>
        <v>0</v>
      </c>
    </row>
    <row r="226" spans="1:48" ht="11.25" x14ac:dyDescent="0.25">
      <c r="A226" s="83">
        <v>10</v>
      </c>
      <c r="B226" s="91"/>
      <c r="C226" s="83" t="s">
        <v>224</v>
      </c>
      <c r="D226" s="95"/>
      <c r="E226" s="42">
        <v>1546179</v>
      </c>
      <c r="F226" s="95"/>
      <c r="G226" s="39">
        <f>(E226/$AP226)</f>
        <v>66.223188281651531</v>
      </c>
      <c r="H226" s="95"/>
      <c r="I226" s="39">
        <f>IF(G$255&gt;0,G226/G$255*100,0)</f>
        <v>57.884867120309245</v>
      </c>
      <c r="J226" s="95"/>
      <c r="K226" s="42">
        <v>0</v>
      </c>
      <c r="L226" s="95"/>
      <c r="M226" s="39">
        <f>(K226/$AP226)</f>
        <v>0</v>
      </c>
      <c r="N226" s="95"/>
      <c r="O226" s="39">
        <f>IF(M$255&gt;0,M226/M$255*100,0)</f>
        <v>0</v>
      </c>
      <c r="P226" s="95"/>
      <c r="Q226" s="42">
        <v>0</v>
      </c>
      <c r="R226" s="95"/>
      <c r="S226" s="47">
        <f>(Q226/$AP226)</f>
        <v>0</v>
      </c>
      <c r="T226" s="95"/>
      <c r="U226" s="47">
        <f>IF(S$255&gt;0,S226/S$255*100,0)</f>
        <v>0</v>
      </c>
      <c r="V226" s="95"/>
      <c r="W226" s="42">
        <f>(E226+K226+Q226)</f>
        <v>1546179</v>
      </c>
      <c r="X226" s="95"/>
      <c r="Y226" s="95"/>
      <c r="Z226" s="42">
        <v>0</v>
      </c>
      <c r="AA226" s="95"/>
      <c r="AB226" s="47">
        <f>IF($W226&gt;0,Z226/$W226*100,0)</f>
        <v>0</v>
      </c>
      <c r="AC226" s="95"/>
      <c r="AD226" s="42">
        <v>0</v>
      </c>
      <c r="AE226" s="95"/>
      <c r="AF226" s="47">
        <f>IF($W226&gt;0,AD226/$W226*100,0)</f>
        <v>0</v>
      </c>
      <c r="AG226" s="95"/>
      <c r="AH226" s="42">
        <v>22990</v>
      </c>
      <c r="AI226" s="95"/>
      <c r="AJ226" s="47">
        <f>IF($W226&gt;0,AH226/$W226*100,0)</f>
        <v>1.486891233162525</v>
      </c>
      <c r="AK226" s="95"/>
      <c r="AL226" s="42">
        <v>0</v>
      </c>
      <c r="AM226" s="95"/>
      <c r="AN226" s="83">
        <v>11</v>
      </c>
      <c r="AO226" s="95"/>
      <c r="AP226" s="50">
        <v>23348</v>
      </c>
      <c r="AQ226" s="95"/>
      <c r="AR226" s="50">
        <f>IF(E226,AP226,0)</f>
        <v>23348</v>
      </c>
      <c r="AS226" s="95"/>
      <c r="AT226" s="50">
        <f>IF(K226,AP226,0)</f>
        <v>0</v>
      </c>
      <c r="AU226" s="95"/>
      <c r="AV226" s="50">
        <f>IF(Q226,AP226,0)</f>
        <v>0</v>
      </c>
    </row>
    <row r="227" spans="1:48" ht="11.25" x14ac:dyDescent="0.25">
      <c r="A227" s="83">
        <v>11</v>
      </c>
      <c r="B227" s="91"/>
      <c r="C227" s="83" t="s">
        <v>225</v>
      </c>
      <c r="D227" s="95"/>
      <c r="E227" s="42">
        <v>0</v>
      </c>
      <c r="F227" s="95"/>
      <c r="G227" s="39">
        <v>0</v>
      </c>
      <c r="H227" s="95"/>
      <c r="I227" s="39">
        <f>IF(G$255&gt;0,G227/G$255*100,0)</f>
        <v>0</v>
      </c>
      <c r="J227" s="95"/>
      <c r="K227" s="42">
        <v>0</v>
      </c>
      <c r="L227" s="95"/>
      <c r="M227" s="39">
        <v>0</v>
      </c>
      <c r="N227" s="95"/>
      <c r="O227" s="39">
        <f>IF(M$255&gt;0,M227/M$255*100,0)</f>
        <v>0</v>
      </c>
      <c r="P227" s="95"/>
      <c r="Q227" s="42">
        <v>0</v>
      </c>
      <c r="R227" s="95"/>
      <c r="S227" s="47">
        <v>0</v>
      </c>
      <c r="T227" s="95"/>
      <c r="U227" s="47">
        <f>IF(S$255&gt;0,S227/S$255*100,0)</f>
        <v>0</v>
      </c>
      <c r="V227" s="95"/>
      <c r="W227" s="42">
        <f>(E227+K227+Q227)</f>
        <v>0</v>
      </c>
      <c r="X227" s="95"/>
      <c r="Y227" s="95"/>
      <c r="Z227" s="42">
        <v>0</v>
      </c>
      <c r="AA227" s="95"/>
      <c r="AB227" s="47">
        <f>IF($W227&gt;0,Z227/$W227*100,0)</f>
        <v>0</v>
      </c>
      <c r="AC227" s="95"/>
      <c r="AD227" s="42">
        <v>0</v>
      </c>
      <c r="AE227" s="95"/>
      <c r="AF227" s="47">
        <f>IF($W227&gt;0,AD227/$W227*100,0)</f>
        <v>0</v>
      </c>
      <c r="AG227" s="95"/>
      <c r="AH227" s="42">
        <v>0</v>
      </c>
      <c r="AI227" s="95"/>
      <c r="AJ227" s="47">
        <f>IF($W227&gt;0,AH227/$W227*100,0)</f>
        <v>0</v>
      </c>
      <c r="AK227" s="95"/>
      <c r="AL227" s="42">
        <v>0</v>
      </c>
      <c r="AM227" s="95"/>
      <c r="AN227" s="83">
        <v>12</v>
      </c>
      <c r="AO227" s="95"/>
      <c r="AP227" s="50">
        <v>0</v>
      </c>
      <c r="AQ227" s="95"/>
      <c r="AR227" s="50">
        <f>IF(E227,AP227,0)</f>
        <v>0</v>
      </c>
      <c r="AS227" s="95"/>
      <c r="AT227" s="50">
        <f>IF(K227,AP227,0)</f>
        <v>0</v>
      </c>
      <c r="AU227" s="95"/>
      <c r="AV227" s="50">
        <f>IF(Q227,AP227,0)</f>
        <v>0</v>
      </c>
    </row>
    <row r="228" spans="1:48" ht="11.25" x14ac:dyDescent="0.25">
      <c r="A228" s="83">
        <v>12</v>
      </c>
      <c r="B228" s="91"/>
      <c r="C228" s="83" t="s">
        <v>226</v>
      </c>
      <c r="D228" s="95"/>
      <c r="E228" s="42">
        <v>269112</v>
      </c>
      <c r="F228" s="95"/>
      <c r="G228" s="39">
        <f>(E228/$AP228)</f>
        <v>68.861821903787103</v>
      </c>
      <c r="H228" s="95"/>
      <c r="I228" s="39">
        <f>IF(G$255&gt;0,G228/G$255*100,0)</f>
        <v>60.191264026886714</v>
      </c>
      <c r="J228" s="95"/>
      <c r="K228" s="42">
        <v>1640</v>
      </c>
      <c r="L228" s="95"/>
      <c r="M228" s="39">
        <f>(K228/$AP228)</f>
        <v>0.41965199590583419</v>
      </c>
      <c r="N228" s="95"/>
      <c r="O228" s="39">
        <f>IF(M$255&gt;0,M228/M$255*100,0)</f>
        <v>10.424554644655641</v>
      </c>
      <c r="P228" s="95"/>
      <c r="Q228" s="42">
        <v>0</v>
      </c>
      <c r="R228" s="95"/>
      <c r="S228" s="47">
        <f>(Q228/$AP228)</f>
        <v>0</v>
      </c>
      <c r="T228" s="95"/>
      <c r="U228" s="47">
        <f>IF(S$255&gt;0,S228/S$255*100,0)</f>
        <v>0</v>
      </c>
      <c r="V228" s="95"/>
      <c r="W228" s="42">
        <f>(E228+K228+Q228)</f>
        <v>270752</v>
      </c>
      <c r="X228" s="95"/>
      <c r="Y228" s="95"/>
      <c r="Z228" s="42">
        <v>31696</v>
      </c>
      <c r="AA228" s="95"/>
      <c r="AB228" s="47">
        <f>IF($W228&gt;0,Z228/$W228*100,0)</f>
        <v>11.706654059803807</v>
      </c>
      <c r="AC228" s="95"/>
      <c r="AD228" s="42">
        <v>0</v>
      </c>
      <c r="AE228" s="95"/>
      <c r="AF228" s="47">
        <f>IF($W228&gt;0,AD228/$W228*100,0)</f>
        <v>0</v>
      </c>
      <c r="AG228" s="95"/>
      <c r="AH228" s="42">
        <v>0</v>
      </c>
      <c r="AI228" s="95"/>
      <c r="AJ228" s="47">
        <f>IF($W228&gt;0,AH228/$W228*100,0)</f>
        <v>0</v>
      </c>
      <c r="AK228" s="95"/>
      <c r="AL228" s="42">
        <v>0</v>
      </c>
      <c r="AM228" s="95"/>
      <c r="AN228" s="83">
        <v>13</v>
      </c>
      <c r="AO228" s="95"/>
      <c r="AP228" s="50">
        <v>3908</v>
      </c>
      <c r="AQ228" s="95"/>
      <c r="AR228" s="50">
        <f>IF(E228,AP228,0)</f>
        <v>3908</v>
      </c>
      <c r="AS228" s="95"/>
      <c r="AT228" s="50">
        <f>IF(K228,AP228,0)</f>
        <v>3908</v>
      </c>
      <c r="AU228" s="95"/>
      <c r="AV228" s="50">
        <f>IF(Q228,AP228,0)</f>
        <v>0</v>
      </c>
    </row>
    <row r="229" spans="1:48" ht="11.25" x14ac:dyDescent="0.25">
      <c r="A229" s="83">
        <v>13</v>
      </c>
      <c r="B229" s="91"/>
      <c r="C229" s="83" t="s">
        <v>146</v>
      </c>
      <c r="D229" s="95"/>
      <c r="E229" s="42">
        <v>2552039</v>
      </c>
      <c r="F229" s="95"/>
      <c r="G229" s="39">
        <f>(E229/$AP229)</f>
        <v>127.20760642009769</v>
      </c>
      <c r="H229" s="95"/>
      <c r="I229" s="39">
        <f>IF(G$255&gt;0,G229/G$255*100,0)</f>
        <v>111.19059026579863</v>
      </c>
      <c r="J229" s="95"/>
      <c r="K229" s="42">
        <v>0</v>
      </c>
      <c r="L229" s="95"/>
      <c r="M229" s="39">
        <f>(K229/$AP229)</f>
        <v>0</v>
      </c>
      <c r="N229" s="95"/>
      <c r="O229" s="39">
        <f>IF(M$255&gt;0,M229/M$255*100,0)</f>
        <v>0</v>
      </c>
      <c r="P229" s="95"/>
      <c r="Q229" s="42">
        <v>0</v>
      </c>
      <c r="R229" s="95"/>
      <c r="S229" s="47">
        <f>(Q229/$AP229)</f>
        <v>0</v>
      </c>
      <c r="T229" s="95"/>
      <c r="U229" s="47">
        <f>IF(S$255&gt;0,S229/S$255*100,0)</f>
        <v>0</v>
      </c>
      <c r="V229" s="95"/>
      <c r="W229" s="42">
        <f>(E229+K229+Q229)</f>
        <v>2552039</v>
      </c>
      <c r="X229" s="95"/>
      <c r="Y229" s="95"/>
      <c r="Z229" s="42">
        <v>40772</v>
      </c>
      <c r="AA229" s="95"/>
      <c r="AB229" s="47">
        <f>IF($W229&gt;0,Z229/$W229*100,0)</f>
        <v>1.5976244877135497</v>
      </c>
      <c r="AC229" s="95"/>
      <c r="AD229" s="42">
        <v>1322559</v>
      </c>
      <c r="AE229" s="95"/>
      <c r="AF229" s="47">
        <f>IF($W229&gt;0,AD229/$W229*100,0)</f>
        <v>51.823620250317489</v>
      </c>
      <c r="AG229" s="95"/>
      <c r="AH229" s="42">
        <v>0</v>
      </c>
      <c r="AI229" s="95"/>
      <c r="AJ229" s="47">
        <f>IF($W229&gt;0,AH229/$W229*100,0)</f>
        <v>0</v>
      </c>
      <c r="AK229" s="95"/>
      <c r="AL229" s="42">
        <v>7669</v>
      </c>
      <c r="AM229" s="95"/>
      <c r="AN229" s="83">
        <v>14</v>
      </c>
      <c r="AO229" s="95"/>
      <c r="AP229" s="50">
        <v>20062</v>
      </c>
      <c r="AQ229" s="95"/>
      <c r="AR229" s="50">
        <f>IF(E229,AP229,0)</f>
        <v>20062</v>
      </c>
      <c r="AS229" s="95"/>
      <c r="AT229" s="50">
        <f>IF(K229,AP229,0)</f>
        <v>0</v>
      </c>
      <c r="AU229" s="95"/>
      <c r="AV229" s="50">
        <f>IF(Q229,AP229,0)</f>
        <v>0</v>
      </c>
    </row>
    <row r="230" spans="1:48" ht="11.25" x14ac:dyDescent="0.25">
      <c r="A230" s="83">
        <v>14</v>
      </c>
      <c r="B230" s="91"/>
      <c r="C230" s="83" t="s">
        <v>227</v>
      </c>
      <c r="D230" s="95"/>
      <c r="E230" s="42">
        <v>0</v>
      </c>
      <c r="F230" s="95"/>
      <c r="G230" s="39">
        <v>0</v>
      </c>
      <c r="H230" s="95"/>
      <c r="I230" s="39">
        <f>IF(G$255&gt;0,G230/G$255*100,0)</f>
        <v>0</v>
      </c>
      <c r="J230" s="95"/>
      <c r="K230" s="42">
        <v>0</v>
      </c>
      <c r="L230" s="95"/>
      <c r="M230" s="39">
        <v>0</v>
      </c>
      <c r="N230" s="95"/>
      <c r="O230" s="39">
        <f>IF(M$255&gt;0,M230/M$255*100,0)</f>
        <v>0</v>
      </c>
      <c r="P230" s="95"/>
      <c r="Q230" s="42">
        <v>0</v>
      </c>
      <c r="R230" s="95"/>
      <c r="S230" s="47">
        <v>0</v>
      </c>
      <c r="T230" s="95"/>
      <c r="U230" s="47">
        <f>IF(S$255&gt;0,S230/S$255*100,0)</f>
        <v>0</v>
      </c>
      <c r="V230" s="95"/>
      <c r="W230" s="42">
        <f>(E230+K230+Q230)</f>
        <v>0</v>
      </c>
      <c r="X230" s="95"/>
      <c r="Y230" s="95"/>
      <c r="Z230" s="42">
        <v>0</v>
      </c>
      <c r="AA230" s="95"/>
      <c r="AB230" s="47">
        <f>IF($W230&gt;0,Z230/$W230*100,0)</f>
        <v>0</v>
      </c>
      <c r="AC230" s="95"/>
      <c r="AD230" s="42">
        <v>0</v>
      </c>
      <c r="AE230" s="95"/>
      <c r="AF230" s="47">
        <f>IF($W230&gt;0,AD230/$W230*100,0)</f>
        <v>0</v>
      </c>
      <c r="AG230" s="95"/>
      <c r="AH230" s="42">
        <v>0</v>
      </c>
      <c r="AI230" s="95"/>
      <c r="AJ230" s="47">
        <f>IF($W230&gt;0,AH230/$W230*100,0)</f>
        <v>0</v>
      </c>
      <c r="AK230" s="95"/>
      <c r="AL230" s="42">
        <v>0</v>
      </c>
      <c r="AM230" s="95"/>
      <c r="AN230" s="83">
        <v>15</v>
      </c>
      <c r="AO230" s="95"/>
      <c r="AP230" s="50">
        <v>0</v>
      </c>
      <c r="AQ230" s="95"/>
      <c r="AR230" s="50">
        <f>IF(E230,AP230,0)</f>
        <v>0</v>
      </c>
      <c r="AS230" s="95"/>
      <c r="AT230" s="50">
        <f>IF(K230,AP230,0)</f>
        <v>0</v>
      </c>
      <c r="AU230" s="95"/>
      <c r="AV230" s="50">
        <f>IF(Q230,AP230,0)</f>
        <v>0</v>
      </c>
    </row>
    <row r="231" spans="1:48" ht="11.25" x14ac:dyDescent="0.25">
      <c r="A231" s="83">
        <v>15</v>
      </c>
      <c r="B231" s="91"/>
      <c r="C231" s="83" t="s">
        <v>228</v>
      </c>
      <c r="D231" s="95"/>
      <c r="E231" s="42">
        <v>632320</v>
      </c>
      <c r="F231" s="95"/>
      <c r="G231" s="39">
        <f>(E231/$AP231)</f>
        <v>84.613943530041482</v>
      </c>
      <c r="H231" s="95"/>
      <c r="I231" s="39">
        <f>IF(G$255&gt;0,G231/G$255*100,0)</f>
        <v>73.959998073950402</v>
      </c>
      <c r="J231" s="95"/>
      <c r="K231" s="42">
        <v>0</v>
      </c>
      <c r="L231" s="95"/>
      <c r="M231" s="39">
        <f>(K231/$AP231)</f>
        <v>0</v>
      </c>
      <c r="N231" s="95"/>
      <c r="O231" s="39">
        <f>IF(M$255&gt;0,M231/M$255*100,0)</f>
        <v>0</v>
      </c>
      <c r="P231" s="95"/>
      <c r="Q231" s="42">
        <v>0</v>
      </c>
      <c r="R231" s="95"/>
      <c r="S231" s="47">
        <f>(Q231/$AP231)</f>
        <v>0</v>
      </c>
      <c r="T231" s="95"/>
      <c r="U231" s="47">
        <f>IF(S$255&gt;0,S231/S$255*100,0)</f>
        <v>0</v>
      </c>
      <c r="V231" s="95"/>
      <c r="W231" s="42">
        <f>(E231+K231+Q231)</f>
        <v>632320</v>
      </c>
      <c r="X231" s="95"/>
      <c r="Y231" s="95"/>
      <c r="Z231" s="42">
        <v>2141</v>
      </c>
      <c r="AA231" s="95"/>
      <c r="AB231" s="47">
        <f>IF($W231&gt;0,Z231/$W231*100,0)</f>
        <v>0.33859438259109309</v>
      </c>
      <c r="AC231" s="95"/>
      <c r="AD231" s="42">
        <v>0</v>
      </c>
      <c r="AE231" s="95"/>
      <c r="AF231" s="47">
        <f>IF($W231&gt;0,AD231/$W231*100,0)</f>
        <v>0</v>
      </c>
      <c r="AG231" s="95"/>
      <c r="AH231" s="42">
        <v>0</v>
      </c>
      <c r="AI231" s="95"/>
      <c r="AJ231" s="47">
        <f>IF($W231&gt;0,AH231/$W231*100,0)</f>
        <v>0</v>
      </c>
      <c r="AK231" s="95"/>
      <c r="AL231" s="42">
        <v>255147</v>
      </c>
      <c r="AM231" s="95"/>
      <c r="AN231" s="83">
        <v>16</v>
      </c>
      <c r="AO231" s="95"/>
      <c r="AP231" s="50">
        <v>7473</v>
      </c>
      <c r="AQ231" s="95"/>
      <c r="AR231" s="50">
        <f>IF(E231,AP231,0)</f>
        <v>7473</v>
      </c>
      <c r="AS231" s="95"/>
      <c r="AT231" s="50">
        <f>IF(K231,AP231,0)</f>
        <v>0</v>
      </c>
      <c r="AU231" s="95"/>
      <c r="AV231" s="50">
        <f>IF(Q231,AP231,0)</f>
        <v>0</v>
      </c>
    </row>
    <row r="232" spans="1:48" ht="11.25" x14ac:dyDescent="0.25">
      <c r="A232" s="83">
        <v>16</v>
      </c>
      <c r="B232" s="91"/>
      <c r="C232" s="83" t="s">
        <v>229</v>
      </c>
      <c r="D232" s="95"/>
      <c r="E232" s="42">
        <v>762227</v>
      </c>
      <c r="F232" s="95"/>
      <c r="G232" s="39">
        <f>(E232/$AP232)</f>
        <v>50.777896209446403</v>
      </c>
      <c r="H232" s="95"/>
      <c r="I232" s="39">
        <f>IF(G$255&gt;0,G232/G$255*100,0)</f>
        <v>44.38432897902387</v>
      </c>
      <c r="J232" s="95"/>
      <c r="K232" s="42">
        <v>0</v>
      </c>
      <c r="L232" s="95"/>
      <c r="M232" s="39">
        <f>(K232/$AP232)</f>
        <v>0</v>
      </c>
      <c r="N232" s="95"/>
      <c r="O232" s="39">
        <f>IF(M$255&gt;0,M232/M$255*100,0)</f>
        <v>0</v>
      </c>
      <c r="P232" s="95"/>
      <c r="Q232" s="42">
        <v>0</v>
      </c>
      <c r="R232" s="95"/>
      <c r="S232" s="47">
        <f>(Q232/$AP232)</f>
        <v>0</v>
      </c>
      <c r="T232" s="95"/>
      <c r="U232" s="47">
        <f>IF(S$255&gt;0,S232/S$255*100,0)</f>
        <v>0</v>
      </c>
      <c r="V232" s="95"/>
      <c r="W232" s="42">
        <f>(E232+K232+Q232)</f>
        <v>762227</v>
      </c>
      <c r="X232" s="95"/>
      <c r="Y232" s="95"/>
      <c r="Z232" s="42">
        <v>0</v>
      </c>
      <c r="AA232" s="95"/>
      <c r="AB232" s="47">
        <f>IF($W232&gt;0,Z232/$W232*100,0)</f>
        <v>0</v>
      </c>
      <c r="AC232" s="95"/>
      <c r="AD232" s="42">
        <v>0</v>
      </c>
      <c r="AE232" s="95"/>
      <c r="AF232" s="47">
        <f>IF($W232&gt;0,AD232/$W232*100,0)</f>
        <v>0</v>
      </c>
      <c r="AG232" s="95"/>
      <c r="AH232" s="42">
        <v>0</v>
      </c>
      <c r="AI232" s="95"/>
      <c r="AJ232" s="47">
        <f>IF($W232&gt;0,AH232/$W232*100,0)</f>
        <v>0</v>
      </c>
      <c r="AK232" s="95"/>
      <c r="AL232" s="42">
        <v>-10354</v>
      </c>
      <c r="AM232" s="95"/>
      <c r="AN232" s="83">
        <v>17</v>
      </c>
      <c r="AO232" s="95"/>
      <c r="AP232" s="50">
        <v>15011</v>
      </c>
      <c r="AQ232" s="95"/>
      <c r="AR232" s="50">
        <f>IF(E232,AP232,0)</f>
        <v>15011</v>
      </c>
      <c r="AS232" s="95"/>
      <c r="AT232" s="50">
        <f>IF(K232,AP232,0)</f>
        <v>0</v>
      </c>
      <c r="AU232" s="95"/>
      <c r="AV232" s="50">
        <f>IF(Q232,AP232,0)</f>
        <v>0</v>
      </c>
    </row>
    <row r="233" spans="1:48" ht="11.25" x14ac:dyDescent="0.25">
      <c r="A233" s="83">
        <v>17</v>
      </c>
      <c r="B233" s="91"/>
      <c r="C233" s="83" t="s">
        <v>230</v>
      </c>
      <c r="D233" s="95"/>
      <c r="E233" s="42">
        <v>2117654</v>
      </c>
      <c r="F233" s="95"/>
      <c r="G233" s="39">
        <f>(E233/$AP233)</f>
        <v>85.891462178057196</v>
      </c>
      <c r="H233" s="95"/>
      <c r="I233" s="39">
        <f>IF(G$255&gt;0,G233/G$255*100,0)</f>
        <v>75.076661271584385</v>
      </c>
      <c r="J233" s="95"/>
      <c r="K233" s="42">
        <v>0</v>
      </c>
      <c r="L233" s="95"/>
      <c r="M233" s="39">
        <f>(K233/$AP233)</f>
        <v>0</v>
      </c>
      <c r="N233" s="95"/>
      <c r="O233" s="39">
        <f>IF(M$255&gt;0,M233/M$255*100,0)</f>
        <v>0</v>
      </c>
      <c r="P233" s="95"/>
      <c r="Q233" s="42">
        <v>0</v>
      </c>
      <c r="R233" s="95"/>
      <c r="S233" s="47">
        <f>(Q233/$AP233)</f>
        <v>0</v>
      </c>
      <c r="T233" s="95"/>
      <c r="U233" s="47">
        <f>IF(S$255&gt;0,S233/S$255*100,0)</f>
        <v>0</v>
      </c>
      <c r="V233" s="95"/>
      <c r="W233" s="42">
        <f>(E233+K233+Q233)</f>
        <v>2117654</v>
      </c>
      <c r="X233" s="95"/>
      <c r="Y233" s="95"/>
      <c r="Z233" s="42">
        <v>0</v>
      </c>
      <c r="AA233" s="95"/>
      <c r="AB233" s="47">
        <f>IF($W233&gt;0,Z233/$W233*100,0)</f>
        <v>0</v>
      </c>
      <c r="AC233" s="95"/>
      <c r="AD233" s="42">
        <v>0</v>
      </c>
      <c r="AE233" s="95"/>
      <c r="AF233" s="47">
        <f>IF($W233&gt;0,AD233/$W233*100,0)</f>
        <v>0</v>
      </c>
      <c r="AG233" s="95"/>
      <c r="AH233" s="42">
        <v>0</v>
      </c>
      <c r="AI233" s="95"/>
      <c r="AJ233" s="47">
        <f>IF($W233&gt;0,AH233/$W233*100,0)</f>
        <v>0</v>
      </c>
      <c r="AK233" s="95"/>
      <c r="AL233" s="42">
        <v>0</v>
      </c>
      <c r="AM233" s="95"/>
      <c r="AN233" s="83">
        <v>18</v>
      </c>
      <c r="AO233" s="95"/>
      <c r="AP233" s="50">
        <v>24655</v>
      </c>
      <c r="AQ233" s="95"/>
      <c r="AR233" s="50">
        <f>IF(E233,AP233,0)</f>
        <v>24655</v>
      </c>
      <c r="AS233" s="95"/>
      <c r="AT233" s="50">
        <f>IF(K233,AP233,0)</f>
        <v>0</v>
      </c>
      <c r="AU233" s="95"/>
      <c r="AV233" s="50">
        <f>IF(Q233,AP233,0)</f>
        <v>0</v>
      </c>
    </row>
    <row r="234" spans="1:48" ht="11.25" x14ac:dyDescent="0.25">
      <c r="A234" s="83">
        <v>18</v>
      </c>
      <c r="B234" s="91"/>
      <c r="C234" s="83" t="s">
        <v>231</v>
      </c>
      <c r="D234" s="95"/>
      <c r="E234" s="42">
        <v>4609057</v>
      </c>
      <c r="F234" s="95"/>
      <c r="G234" s="39">
        <f>(E234/$AP234)</f>
        <v>95.524497409326429</v>
      </c>
      <c r="H234" s="95"/>
      <c r="I234" s="39">
        <f>IF(G$255&gt;0,G234/G$255*100,0)</f>
        <v>83.496777831900673</v>
      </c>
      <c r="J234" s="95"/>
      <c r="K234" s="42">
        <v>0</v>
      </c>
      <c r="L234" s="95"/>
      <c r="M234" s="39">
        <f>(K234/$AP234)</f>
        <v>0</v>
      </c>
      <c r="N234" s="95"/>
      <c r="O234" s="39">
        <f>IF(M$255&gt;0,M234/M$255*100,0)</f>
        <v>0</v>
      </c>
      <c r="P234" s="95"/>
      <c r="Q234" s="42">
        <v>0</v>
      </c>
      <c r="R234" s="95"/>
      <c r="S234" s="47">
        <f>(Q234/$AP234)</f>
        <v>0</v>
      </c>
      <c r="T234" s="95"/>
      <c r="U234" s="47">
        <f>IF(S$255&gt;0,S234/S$255*100,0)</f>
        <v>0</v>
      </c>
      <c r="V234" s="95"/>
      <c r="W234" s="42">
        <f>(E234+K234+Q234)</f>
        <v>4609057</v>
      </c>
      <c r="X234" s="95"/>
      <c r="Y234" s="95"/>
      <c r="Z234" s="42">
        <v>56714</v>
      </c>
      <c r="AA234" s="95"/>
      <c r="AB234" s="47">
        <f>IF($W234&gt;0,Z234/$W234*100,0)</f>
        <v>1.2304903150470909</v>
      </c>
      <c r="AC234" s="95"/>
      <c r="AD234" s="42">
        <v>0</v>
      </c>
      <c r="AE234" s="95"/>
      <c r="AF234" s="47">
        <f>IF($W234&gt;0,AD234/$W234*100,0)</f>
        <v>0</v>
      </c>
      <c r="AG234" s="95"/>
      <c r="AH234" s="42">
        <v>0</v>
      </c>
      <c r="AI234" s="95"/>
      <c r="AJ234" s="47">
        <f>IF($W234&gt;0,AH234/$W234*100,0)</f>
        <v>0</v>
      </c>
      <c r="AK234" s="95"/>
      <c r="AL234" s="42">
        <v>53</v>
      </c>
      <c r="AM234" s="95"/>
      <c r="AN234" s="83">
        <v>19</v>
      </c>
      <c r="AO234" s="95"/>
      <c r="AP234" s="50">
        <v>48250</v>
      </c>
      <c r="AQ234" s="95"/>
      <c r="AR234" s="50">
        <f>IF(E234,AP234,0)</f>
        <v>48250</v>
      </c>
      <c r="AS234" s="95"/>
      <c r="AT234" s="50">
        <f>IF(K234,AP234,0)</f>
        <v>0</v>
      </c>
      <c r="AU234" s="95"/>
      <c r="AV234" s="50">
        <f>IF(Q234,AP234,0)</f>
        <v>0</v>
      </c>
    </row>
    <row r="235" spans="1:48" ht="11.25" x14ac:dyDescent="0.25">
      <c r="A235" s="83">
        <v>19</v>
      </c>
      <c r="B235" s="91"/>
      <c r="C235" s="83" t="s">
        <v>232</v>
      </c>
      <c r="D235" s="95"/>
      <c r="E235" s="42">
        <v>9772</v>
      </c>
      <c r="F235" s="95"/>
      <c r="G235" s="39">
        <f>(E235/$AP235)</f>
        <v>2.0227696129165804</v>
      </c>
      <c r="H235" s="95"/>
      <c r="I235" s="39">
        <f>IF(G$255&gt;0,G235/G$255*100,0)</f>
        <v>1.7680778183118246</v>
      </c>
      <c r="J235" s="95"/>
      <c r="K235" s="42">
        <v>0</v>
      </c>
      <c r="L235" s="95"/>
      <c r="M235" s="39">
        <f>(K235/$AP235)</f>
        <v>0</v>
      </c>
      <c r="N235" s="95"/>
      <c r="O235" s="39">
        <f>IF(M$255&gt;0,M235/M$255*100,0)</f>
        <v>0</v>
      </c>
      <c r="P235" s="95"/>
      <c r="Q235" s="42">
        <v>0</v>
      </c>
      <c r="R235" s="95"/>
      <c r="S235" s="47">
        <f>(Q235/$AP235)</f>
        <v>0</v>
      </c>
      <c r="T235" s="95"/>
      <c r="U235" s="47">
        <f>IF(S$255&gt;0,S235/S$255*100,0)</f>
        <v>0</v>
      </c>
      <c r="V235" s="95"/>
      <c r="W235" s="42">
        <f>(E235+K235+Q235)</f>
        <v>9772</v>
      </c>
      <c r="X235" s="95"/>
      <c r="Y235" s="95"/>
      <c r="Z235" s="42">
        <v>0</v>
      </c>
      <c r="AA235" s="95"/>
      <c r="AB235" s="47">
        <f>IF($W235&gt;0,Z235/$W235*100,0)</f>
        <v>0</v>
      </c>
      <c r="AC235" s="95"/>
      <c r="AD235" s="42">
        <v>0</v>
      </c>
      <c r="AE235" s="95"/>
      <c r="AF235" s="47">
        <f>IF($W235&gt;0,AD235/$W235*100,0)</f>
        <v>0</v>
      </c>
      <c r="AG235" s="95"/>
      <c r="AH235" s="42">
        <v>0</v>
      </c>
      <c r="AI235" s="95"/>
      <c r="AJ235" s="47">
        <f>IF($W235&gt;0,AH235/$W235*100,0)</f>
        <v>0</v>
      </c>
      <c r="AK235" s="95"/>
      <c r="AL235" s="42">
        <v>0</v>
      </c>
      <c r="AM235" s="95"/>
      <c r="AN235" s="83">
        <v>20</v>
      </c>
      <c r="AO235" s="95"/>
      <c r="AP235" s="50">
        <v>4831</v>
      </c>
      <c r="AQ235" s="95"/>
      <c r="AR235" s="50">
        <f>IF(E235,AP235,0)</f>
        <v>4831</v>
      </c>
      <c r="AS235" s="95"/>
      <c r="AT235" s="50">
        <f>IF(K235,AP235,0)</f>
        <v>0</v>
      </c>
      <c r="AU235" s="95"/>
      <c r="AV235" s="50">
        <f>IF(Q235,AP235,0)</f>
        <v>0</v>
      </c>
    </row>
    <row r="236" spans="1:48" ht="11.25" x14ac:dyDescent="0.25">
      <c r="A236" s="83">
        <v>20</v>
      </c>
      <c r="B236" s="91"/>
      <c r="C236" s="83" t="s">
        <v>233</v>
      </c>
      <c r="D236" s="95"/>
      <c r="E236" s="42">
        <v>960617</v>
      </c>
      <c r="F236" s="95"/>
      <c r="G236" s="39">
        <f>(E236/$AP236)</f>
        <v>167.03477656059815</v>
      </c>
      <c r="H236" s="95"/>
      <c r="I236" s="39">
        <f>IF(G$255&gt;0,G236/G$255*100,0)</f>
        <v>146.0030254743821</v>
      </c>
      <c r="J236" s="95"/>
      <c r="K236" s="42">
        <v>0</v>
      </c>
      <c r="L236" s="95"/>
      <c r="M236" s="39">
        <f>(K236/$AP236)</f>
        <v>0</v>
      </c>
      <c r="N236" s="95"/>
      <c r="O236" s="39">
        <f>IF(M$255&gt;0,M236/M$255*100,0)</f>
        <v>0</v>
      </c>
      <c r="P236" s="95"/>
      <c r="Q236" s="42">
        <v>0</v>
      </c>
      <c r="R236" s="95"/>
      <c r="S236" s="47">
        <f>(Q236/$AP236)</f>
        <v>0</v>
      </c>
      <c r="T236" s="95"/>
      <c r="U236" s="47">
        <f>IF(S$255&gt;0,S236/S$255*100,0)</f>
        <v>0</v>
      </c>
      <c r="V236" s="95"/>
      <c r="W236" s="42">
        <f>(E236+K236+Q236)</f>
        <v>960617</v>
      </c>
      <c r="X236" s="95"/>
      <c r="Y236" s="95"/>
      <c r="Z236" s="42">
        <v>0</v>
      </c>
      <c r="AA236" s="95"/>
      <c r="AB236" s="47">
        <f>IF($W236&gt;0,Z236/$W236*100,0)</f>
        <v>0</v>
      </c>
      <c r="AC236" s="95"/>
      <c r="AD236" s="42">
        <v>0</v>
      </c>
      <c r="AE236" s="95"/>
      <c r="AF236" s="47">
        <f>IF($W236&gt;0,AD236/$W236*100,0)</f>
        <v>0</v>
      </c>
      <c r="AG236" s="95"/>
      <c r="AH236" s="42">
        <v>90000</v>
      </c>
      <c r="AI236" s="95"/>
      <c r="AJ236" s="47">
        <f>IF($W236&gt;0,AH236/$W236*100,0)</f>
        <v>9.3689784794564321</v>
      </c>
      <c r="AK236" s="95"/>
      <c r="AL236" s="42">
        <v>0</v>
      </c>
      <c r="AM236" s="95"/>
      <c r="AN236" s="83">
        <v>21</v>
      </c>
      <c r="AO236" s="95"/>
      <c r="AP236" s="50">
        <v>5751</v>
      </c>
      <c r="AQ236" s="95"/>
      <c r="AR236" s="50">
        <f>IF(E236,AP236,0)</f>
        <v>5751</v>
      </c>
      <c r="AS236" s="95"/>
      <c r="AT236" s="50">
        <f>IF(K236,AP236,0)</f>
        <v>0</v>
      </c>
      <c r="AU236" s="95"/>
      <c r="AV236" s="50">
        <f>IF(Q236,AP236,0)</f>
        <v>0</v>
      </c>
    </row>
    <row r="237" spans="1:48" ht="11.25" x14ac:dyDescent="0.25">
      <c r="A237" s="83">
        <v>21</v>
      </c>
      <c r="B237" s="91"/>
      <c r="C237" s="83" t="s">
        <v>187</v>
      </c>
      <c r="D237" s="95"/>
      <c r="E237" s="42">
        <v>147684</v>
      </c>
      <c r="F237" s="95"/>
      <c r="G237" s="39">
        <f>(E237/$AP237)</f>
        <v>30.26311475409836</v>
      </c>
      <c r="H237" s="95"/>
      <c r="I237" s="39">
        <f>IF(G$255&gt;0,G237/G$255*100,0)</f>
        <v>26.452613074701791</v>
      </c>
      <c r="J237" s="95"/>
      <c r="K237" s="42">
        <v>0</v>
      </c>
      <c r="L237" s="95"/>
      <c r="M237" s="39">
        <f>(K237/$AP237)</f>
        <v>0</v>
      </c>
      <c r="N237" s="95"/>
      <c r="O237" s="39">
        <f>IF(M$255&gt;0,M237/M$255*100,0)</f>
        <v>0</v>
      </c>
      <c r="P237" s="95"/>
      <c r="Q237" s="42">
        <v>0</v>
      </c>
      <c r="R237" s="95"/>
      <c r="S237" s="47">
        <f>(Q237/$AP237)</f>
        <v>0</v>
      </c>
      <c r="T237" s="95"/>
      <c r="U237" s="47">
        <f>IF(S$255&gt;0,S237/S$255*100,0)</f>
        <v>0</v>
      </c>
      <c r="V237" s="95"/>
      <c r="W237" s="42">
        <f>(E237+K237+Q237)</f>
        <v>147684</v>
      </c>
      <c r="X237" s="95"/>
      <c r="Y237" s="95"/>
      <c r="Z237" s="42">
        <v>0</v>
      </c>
      <c r="AA237" s="95"/>
      <c r="AB237" s="47">
        <f>IF($W237&gt;0,Z237/$W237*100,0)</f>
        <v>0</v>
      </c>
      <c r="AC237" s="95"/>
      <c r="AD237" s="42">
        <v>0</v>
      </c>
      <c r="AE237" s="95"/>
      <c r="AF237" s="47">
        <f>IF($W237&gt;0,AD237/$W237*100,0)</f>
        <v>0</v>
      </c>
      <c r="AG237" s="95"/>
      <c r="AH237" s="42">
        <v>0</v>
      </c>
      <c r="AI237" s="95"/>
      <c r="AJ237" s="47">
        <f>IF($W237&gt;0,AH237/$W237*100,0)</f>
        <v>0</v>
      </c>
      <c r="AK237" s="95"/>
      <c r="AL237" s="42">
        <v>0</v>
      </c>
      <c r="AM237" s="95"/>
      <c r="AN237" s="83">
        <v>22</v>
      </c>
      <c r="AO237" s="95"/>
      <c r="AP237" s="50">
        <v>4880</v>
      </c>
      <c r="AQ237" s="95"/>
      <c r="AR237" s="50">
        <f>IF(E237,AP237,0)</f>
        <v>4880</v>
      </c>
      <c r="AS237" s="95"/>
      <c r="AT237" s="50">
        <f>IF(K237,AP237,0)</f>
        <v>0</v>
      </c>
      <c r="AU237" s="95"/>
      <c r="AV237" s="50">
        <f>IF(Q237,AP237,0)</f>
        <v>0</v>
      </c>
    </row>
    <row r="238" spans="1:48" ht="11.25" x14ac:dyDescent="0.25">
      <c r="A238" s="83">
        <v>22</v>
      </c>
      <c r="B238" s="91"/>
      <c r="C238" s="83" t="s">
        <v>195</v>
      </c>
      <c r="D238" s="95"/>
      <c r="E238" s="42">
        <v>1406715</v>
      </c>
      <c r="F238" s="95"/>
      <c r="G238" s="39">
        <f>(E238/$AP238)</f>
        <v>156.56260434056762</v>
      </c>
      <c r="H238" s="95"/>
      <c r="I238" s="39">
        <f>IF(G$255&gt;0,G238/G$255*100,0)</f>
        <v>136.84942968495349</v>
      </c>
      <c r="J238" s="95"/>
      <c r="K238" s="42">
        <v>0</v>
      </c>
      <c r="L238" s="95"/>
      <c r="M238" s="39">
        <f>(K238/$AP238)</f>
        <v>0</v>
      </c>
      <c r="N238" s="95"/>
      <c r="O238" s="39">
        <f>IF(M$255&gt;0,M238/M$255*100,0)</f>
        <v>0</v>
      </c>
      <c r="P238" s="95"/>
      <c r="Q238" s="42">
        <v>0</v>
      </c>
      <c r="R238" s="95"/>
      <c r="S238" s="47">
        <f>(Q238/$AP238)</f>
        <v>0</v>
      </c>
      <c r="T238" s="95"/>
      <c r="U238" s="47">
        <f>IF(S$255&gt;0,S238/S$255*100,0)</f>
        <v>0</v>
      </c>
      <c r="V238" s="95"/>
      <c r="W238" s="42">
        <f>(E238+K238+Q238)</f>
        <v>1406715</v>
      </c>
      <c r="X238" s="95"/>
      <c r="Y238" s="95"/>
      <c r="Z238" s="42">
        <v>309475</v>
      </c>
      <c r="AA238" s="95"/>
      <c r="AB238" s="47">
        <f>IF($W238&gt;0,Z238/$W238*100,0)</f>
        <v>21.999836498508937</v>
      </c>
      <c r="AC238" s="95"/>
      <c r="AD238" s="42">
        <v>65557</v>
      </c>
      <c r="AE238" s="95"/>
      <c r="AF238" s="47">
        <f>IF($W238&gt;0,AD238/$W238*100,0)</f>
        <v>4.6602901085152286</v>
      </c>
      <c r="AG238" s="95"/>
      <c r="AH238" s="42">
        <v>141806</v>
      </c>
      <c r="AI238" s="95"/>
      <c r="AJ238" s="47">
        <f>IF($W238&gt;0,AH238/$W238*100,0)</f>
        <v>10.080648887656704</v>
      </c>
      <c r="AK238" s="95"/>
      <c r="AL238" s="42">
        <v>0</v>
      </c>
      <c r="AM238" s="95"/>
      <c r="AN238" s="83">
        <v>23</v>
      </c>
      <c r="AO238" s="95"/>
      <c r="AP238" s="50">
        <v>8985</v>
      </c>
      <c r="AQ238" s="95"/>
      <c r="AR238" s="50">
        <f>IF(E238,AP238,0)</f>
        <v>8985</v>
      </c>
      <c r="AS238" s="95"/>
      <c r="AT238" s="50">
        <f>IF(K238,AP238,0)</f>
        <v>0</v>
      </c>
      <c r="AU238" s="95"/>
      <c r="AV238" s="50">
        <f>IF(Q238,AP238,0)</f>
        <v>0</v>
      </c>
    </row>
    <row r="239" spans="1:48" ht="11.25" x14ac:dyDescent="0.25">
      <c r="A239" s="83">
        <v>23</v>
      </c>
      <c r="B239" s="91"/>
      <c r="C239" s="106" t="s">
        <v>234</v>
      </c>
      <c r="D239" s="95"/>
      <c r="E239" s="42">
        <v>1633871</v>
      </c>
      <c r="F239" s="95"/>
      <c r="G239" s="39">
        <f>(E239/$AP239)</f>
        <v>182.9847687311009</v>
      </c>
      <c r="H239" s="95"/>
      <c r="I239" s="39">
        <f>IF(G$255&gt;0,G239/G$255*100,0)</f>
        <v>159.94471570881819</v>
      </c>
      <c r="J239" s="95"/>
      <c r="K239" s="42">
        <v>4344</v>
      </c>
      <c r="L239" s="95"/>
      <c r="M239" s="39">
        <f>(K239/$AP239)</f>
        <v>0.48650464777690672</v>
      </c>
      <c r="N239" s="95"/>
      <c r="O239" s="39">
        <f>IF(M$255&gt;0,M239/M$255*100,0)</f>
        <v>12.085238090389844</v>
      </c>
      <c r="P239" s="95"/>
      <c r="Q239" s="42">
        <v>0</v>
      </c>
      <c r="R239" s="95"/>
      <c r="S239" s="47">
        <f>(Q239/$AP239)</f>
        <v>0</v>
      </c>
      <c r="T239" s="95"/>
      <c r="U239" s="47">
        <f>IF(S$255&gt;0,S239/S$255*100,0)</f>
        <v>0</v>
      </c>
      <c r="V239" s="95"/>
      <c r="W239" s="42">
        <f>(E239+K239+Q239)</f>
        <v>1638215</v>
      </c>
      <c r="X239" s="95"/>
      <c r="Y239" s="95"/>
      <c r="Z239" s="42">
        <v>0</v>
      </c>
      <c r="AA239" s="95"/>
      <c r="AB239" s="47">
        <f>IF($W239&gt;0,Z239/$W239*100,0)</f>
        <v>0</v>
      </c>
      <c r="AC239" s="95"/>
      <c r="AD239" s="42">
        <v>0</v>
      </c>
      <c r="AE239" s="95"/>
      <c r="AF239" s="47">
        <f>IF($W239&gt;0,AD239/$W239*100,0)</f>
        <v>0</v>
      </c>
      <c r="AG239" s="95"/>
      <c r="AH239" s="42">
        <v>0</v>
      </c>
      <c r="AI239" s="95"/>
      <c r="AJ239" s="47">
        <f>IF($W239&gt;0,AH239/$W239*100,0)</f>
        <v>0</v>
      </c>
      <c r="AK239" s="95"/>
      <c r="AL239" s="42">
        <v>0</v>
      </c>
      <c r="AM239" s="95"/>
      <c r="AN239" s="83">
        <v>24</v>
      </c>
      <c r="AO239" s="95"/>
      <c r="AP239" s="50">
        <v>8929</v>
      </c>
      <c r="AQ239" s="95"/>
      <c r="AR239" s="50">
        <f>IF(E239,AP239,0)</f>
        <v>8929</v>
      </c>
      <c r="AS239" s="95"/>
      <c r="AT239" s="50">
        <f>IF(K239,AP239,0)</f>
        <v>8929</v>
      </c>
      <c r="AU239" s="95"/>
      <c r="AV239" s="50">
        <f>IF(Q239,AP239,0)</f>
        <v>0</v>
      </c>
    </row>
    <row r="240" spans="1:48" ht="11.25" x14ac:dyDescent="0.25">
      <c r="A240" s="83">
        <v>24</v>
      </c>
      <c r="B240" s="91"/>
      <c r="C240" s="83" t="s">
        <v>235</v>
      </c>
      <c r="D240" s="95"/>
      <c r="E240" s="42">
        <v>0</v>
      </c>
      <c r="F240" s="95"/>
      <c r="G240" s="39">
        <v>0</v>
      </c>
      <c r="H240" s="95"/>
      <c r="I240" s="39">
        <f>IF(G$255&gt;0,G240/G$255*100,0)</f>
        <v>0</v>
      </c>
      <c r="J240" s="95"/>
      <c r="K240" s="42">
        <v>0</v>
      </c>
      <c r="L240" s="95"/>
      <c r="M240" s="39">
        <v>0</v>
      </c>
      <c r="N240" s="95"/>
      <c r="O240" s="39">
        <f>IF(M$255&gt;0,M240/M$255*100,0)</f>
        <v>0</v>
      </c>
      <c r="P240" s="95"/>
      <c r="Q240" s="42">
        <v>0</v>
      </c>
      <c r="R240" s="95"/>
      <c r="S240" s="47">
        <v>0</v>
      </c>
      <c r="T240" s="95"/>
      <c r="U240" s="47">
        <f>IF(S$255&gt;0,S240/S$255*100,0)</f>
        <v>0</v>
      </c>
      <c r="V240" s="95"/>
      <c r="W240" s="42">
        <f>(E240+K240+Q240)</f>
        <v>0</v>
      </c>
      <c r="X240" s="95"/>
      <c r="Y240" s="95"/>
      <c r="Z240" s="42">
        <v>0</v>
      </c>
      <c r="AA240" s="95"/>
      <c r="AB240" s="47">
        <f>IF($W240&gt;0,Z240/$W240*100,0)</f>
        <v>0</v>
      </c>
      <c r="AC240" s="95"/>
      <c r="AD240" s="42">
        <v>0</v>
      </c>
      <c r="AE240" s="95"/>
      <c r="AF240" s="47">
        <f>IF($W240&gt;0,AD240/$W240*100,0)</f>
        <v>0</v>
      </c>
      <c r="AG240" s="95"/>
      <c r="AH240" s="42">
        <v>0</v>
      </c>
      <c r="AI240" s="95"/>
      <c r="AJ240" s="47">
        <f>IF($W240&gt;0,AH240/$W240*100,0)</f>
        <v>0</v>
      </c>
      <c r="AK240" s="95"/>
      <c r="AL240" s="42">
        <v>0</v>
      </c>
      <c r="AM240" s="95"/>
      <c r="AN240" s="83">
        <v>25</v>
      </c>
      <c r="AO240" s="95"/>
      <c r="AP240" s="50">
        <v>0</v>
      </c>
      <c r="AQ240" s="95"/>
      <c r="AR240" s="50">
        <f>IF(E240,AP240,0)</f>
        <v>0</v>
      </c>
      <c r="AS240" s="95"/>
      <c r="AT240" s="50">
        <f>IF(K240,AP240,0)</f>
        <v>0</v>
      </c>
      <c r="AU240" s="95"/>
      <c r="AV240" s="50">
        <f>IF(Q240,AP240,0)</f>
        <v>0</v>
      </c>
    </row>
    <row r="241" spans="1:48" ht="11.25" x14ac:dyDescent="0.25">
      <c r="A241" s="83">
        <v>25</v>
      </c>
      <c r="B241" s="91"/>
      <c r="C241" s="83" t="s">
        <v>236</v>
      </c>
      <c r="D241" s="95"/>
      <c r="E241" s="42">
        <v>2390496</v>
      </c>
      <c r="F241" s="95"/>
      <c r="G241" s="39">
        <f>(E241/$AP241)</f>
        <v>487.55782174179075</v>
      </c>
      <c r="H241" s="95"/>
      <c r="I241" s="39">
        <f>IF(G$255&gt;0,G241/G$255*100,0)</f>
        <v>426.16824193000264</v>
      </c>
      <c r="J241" s="95"/>
      <c r="K241" s="42">
        <v>0</v>
      </c>
      <c r="L241" s="95"/>
      <c r="M241" s="39">
        <f>(K241/$AP241)</f>
        <v>0</v>
      </c>
      <c r="N241" s="95"/>
      <c r="O241" s="39">
        <f>IF(M$255&gt;0,M241/M$255*100,0)</f>
        <v>0</v>
      </c>
      <c r="P241" s="95"/>
      <c r="Q241" s="42">
        <v>0</v>
      </c>
      <c r="R241" s="95"/>
      <c r="S241" s="47">
        <f>(Q241/$AP241)</f>
        <v>0</v>
      </c>
      <c r="T241" s="95"/>
      <c r="U241" s="47">
        <f>IF(S$255&gt;0,S241/S$255*100,0)</f>
        <v>0</v>
      </c>
      <c r="V241" s="95"/>
      <c r="W241" s="42">
        <f>(E241+K241+Q241)</f>
        <v>2390496</v>
      </c>
      <c r="X241" s="95"/>
      <c r="Y241" s="95"/>
      <c r="Z241" s="42">
        <v>0</v>
      </c>
      <c r="AA241" s="95"/>
      <c r="AB241" s="47">
        <f>IF($W241&gt;0,Z241/$W241*100,0)</f>
        <v>0</v>
      </c>
      <c r="AC241" s="95"/>
      <c r="AD241" s="42">
        <v>0</v>
      </c>
      <c r="AE241" s="95"/>
      <c r="AF241" s="47">
        <f>IF($W241&gt;0,AD241/$W241*100,0)</f>
        <v>0</v>
      </c>
      <c r="AG241" s="95"/>
      <c r="AH241" s="42">
        <v>28031</v>
      </c>
      <c r="AI241" s="95"/>
      <c r="AJ241" s="47">
        <f>IF($W241&gt;0,AH241/$W241*100,0)</f>
        <v>1.1726018366062942</v>
      </c>
      <c r="AK241" s="95"/>
      <c r="AL241" s="42">
        <v>0</v>
      </c>
      <c r="AM241" s="95"/>
      <c r="AN241" s="83">
        <v>26</v>
      </c>
      <c r="AO241" s="95"/>
      <c r="AP241" s="50">
        <v>4903</v>
      </c>
      <c r="AQ241" s="95"/>
      <c r="AR241" s="50">
        <f>IF(E241,AP241,0)</f>
        <v>4903</v>
      </c>
      <c r="AS241" s="95"/>
      <c r="AT241" s="50">
        <f>IF(K241,AP241,0)</f>
        <v>0</v>
      </c>
      <c r="AU241" s="95"/>
      <c r="AV241" s="50">
        <f>IF(Q241,AP241,0)</f>
        <v>0</v>
      </c>
    </row>
    <row r="242" spans="1:48" ht="11.25" x14ac:dyDescent="0.25">
      <c r="A242" s="83">
        <v>26</v>
      </c>
      <c r="B242" s="91"/>
      <c r="C242" s="83" t="s">
        <v>237</v>
      </c>
      <c r="D242" s="95"/>
      <c r="E242" s="42">
        <v>713385</v>
      </c>
      <c r="F242" s="95"/>
      <c r="G242" s="39">
        <f>(E242/$AP242)</f>
        <v>83.60307043243877</v>
      </c>
      <c r="H242" s="95"/>
      <c r="I242" s="39">
        <f>IF(G$255&gt;0,G242/G$255*100,0)</f>
        <v>73.076406443155406</v>
      </c>
      <c r="J242" s="95"/>
      <c r="K242" s="42">
        <v>0</v>
      </c>
      <c r="L242" s="95"/>
      <c r="M242" s="39">
        <f>(K242/$AP242)</f>
        <v>0</v>
      </c>
      <c r="N242" s="95"/>
      <c r="O242" s="39">
        <f>IF(M$255&gt;0,M242/M$255*100,0)</f>
        <v>0</v>
      </c>
      <c r="P242" s="95"/>
      <c r="Q242" s="42">
        <v>0</v>
      </c>
      <c r="R242" s="95"/>
      <c r="S242" s="47">
        <f>(Q242/$AP242)</f>
        <v>0</v>
      </c>
      <c r="T242" s="95"/>
      <c r="U242" s="47">
        <f>IF(S$255&gt;0,S242/S$255*100,0)</f>
        <v>0</v>
      </c>
      <c r="V242" s="95"/>
      <c r="W242" s="42">
        <f>(E242+K242+Q242)</f>
        <v>713385</v>
      </c>
      <c r="X242" s="95"/>
      <c r="Y242" s="95"/>
      <c r="Z242" s="42">
        <v>0</v>
      </c>
      <c r="AA242" s="95"/>
      <c r="AB242" s="47">
        <f>IF($W242&gt;0,Z242/$W242*100,0)</f>
        <v>0</v>
      </c>
      <c r="AC242" s="95"/>
      <c r="AD242" s="42">
        <v>137358</v>
      </c>
      <c r="AE242" s="95"/>
      <c r="AF242" s="47">
        <f>IF($W242&gt;0,AD242/$W242*100,0)</f>
        <v>19.25439979814546</v>
      </c>
      <c r="AG242" s="95"/>
      <c r="AH242" s="42">
        <v>0</v>
      </c>
      <c r="AI242" s="95"/>
      <c r="AJ242" s="47">
        <f>IF($W242&gt;0,AH242/$W242*100,0)</f>
        <v>0</v>
      </c>
      <c r="AK242" s="95"/>
      <c r="AL242" s="42">
        <v>0</v>
      </c>
      <c r="AM242" s="95"/>
      <c r="AN242" s="83">
        <v>27</v>
      </c>
      <c r="AO242" s="95"/>
      <c r="AP242" s="50">
        <v>8533</v>
      </c>
      <c r="AQ242" s="95"/>
      <c r="AR242" s="50">
        <f>IF(E242,AP242,0)</f>
        <v>8533</v>
      </c>
      <c r="AS242" s="95"/>
      <c r="AT242" s="50">
        <f>IF(K242,AP242,0)</f>
        <v>0</v>
      </c>
      <c r="AU242" s="95"/>
      <c r="AV242" s="50">
        <f>IF(Q242,AP242,0)</f>
        <v>0</v>
      </c>
    </row>
    <row r="243" spans="1:48" ht="11.25" x14ac:dyDescent="0.25">
      <c r="A243" s="83">
        <v>27</v>
      </c>
      <c r="B243" s="91"/>
      <c r="C243" s="83" t="s">
        <v>238</v>
      </c>
      <c r="D243" s="95"/>
      <c r="E243" s="42">
        <v>1004078</v>
      </c>
      <c r="F243" s="95"/>
      <c r="G243" s="39">
        <f>(E243/$AP243)</f>
        <v>126.0454431333166</v>
      </c>
      <c r="H243" s="95"/>
      <c r="I243" s="39">
        <f>IF(G$255&gt;0,G243/G$255*100,0)</f>
        <v>110.17475775798711</v>
      </c>
      <c r="J243" s="95"/>
      <c r="K243" s="42">
        <v>0</v>
      </c>
      <c r="L243" s="95"/>
      <c r="M243" s="39">
        <f>(K243/$AP243)</f>
        <v>0</v>
      </c>
      <c r="N243" s="95"/>
      <c r="O243" s="39">
        <f>IF(M$255&gt;0,M243/M$255*100,0)</f>
        <v>0</v>
      </c>
      <c r="P243" s="95"/>
      <c r="Q243" s="42">
        <v>0</v>
      </c>
      <c r="R243" s="95"/>
      <c r="S243" s="47">
        <f>(Q243/$AP243)</f>
        <v>0</v>
      </c>
      <c r="T243" s="95"/>
      <c r="U243" s="47">
        <f>IF(S$255&gt;0,S243/S$255*100,0)</f>
        <v>0</v>
      </c>
      <c r="V243" s="95"/>
      <c r="W243" s="42">
        <f>(E243+K243+Q243)</f>
        <v>1004078</v>
      </c>
      <c r="X243" s="95"/>
      <c r="Y243" s="95"/>
      <c r="Z243" s="42">
        <v>20665</v>
      </c>
      <c r="AA243" s="95"/>
      <c r="AB243" s="47">
        <f>IF($W243&gt;0,Z243/$W243*100,0)</f>
        <v>2.0581070394929477</v>
      </c>
      <c r="AC243" s="95"/>
      <c r="AD243" s="42">
        <v>550865</v>
      </c>
      <c r="AE243" s="95"/>
      <c r="AF243" s="47">
        <f>IF($W243&gt;0,AD243/$W243*100,0)</f>
        <v>54.862769625467344</v>
      </c>
      <c r="AG243" s="95"/>
      <c r="AH243" s="42">
        <v>0</v>
      </c>
      <c r="AI243" s="95"/>
      <c r="AJ243" s="47">
        <f>IF($W243&gt;0,AH243/$W243*100,0)</f>
        <v>0</v>
      </c>
      <c r="AK243" s="95"/>
      <c r="AL243" s="42">
        <v>0</v>
      </c>
      <c r="AM243" s="95"/>
      <c r="AN243" s="83">
        <v>28</v>
      </c>
      <c r="AO243" s="95"/>
      <c r="AP243" s="50">
        <v>7966</v>
      </c>
      <c r="AQ243" s="95"/>
      <c r="AR243" s="50">
        <f>IF(E243,AP243,0)</f>
        <v>7966</v>
      </c>
      <c r="AS243" s="95"/>
      <c r="AT243" s="50">
        <f>IF(K243,AP243,0)</f>
        <v>0</v>
      </c>
      <c r="AU243" s="95"/>
      <c r="AV243" s="50">
        <f>IF(Q243,AP243,0)</f>
        <v>0</v>
      </c>
    </row>
    <row r="244" spans="1:48" ht="11.25" x14ac:dyDescent="0.25">
      <c r="A244" s="83">
        <v>28</v>
      </c>
      <c r="B244" s="91"/>
      <c r="C244" s="83" t="s">
        <v>239</v>
      </c>
      <c r="D244" s="95"/>
      <c r="E244" s="42">
        <v>644462</v>
      </c>
      <c r="F244" s="95"/>
      <c r="G244" s="39">
        <f>(E244/$AP244)</f>
        <v>137.41194029850746</v>
      </c>
      <c r="H244" s="95"/>
      <c r="I244" s="39">
        <f>IF(G$255&gt;0,G244/G$255*100,0)</f>
        <v>120.11007188439473</v>
      </c>
      <c r="J244" s="95"/>
      <c r="K244" s="42">
        <v>0</v>
      </c>
      <c r="L244" s="95"/>
      <c r="M244" s="39">
        <f>(K244/$AP244)</f>
        <v>0</v>
      </c>
      <c r="N244" s="95"/>
      <c r="O244" s="39">
        <f>IF(M$255&gt;0,M244/M$255*100,0)</f>
        <v>0</v>
      </c>
      <c r="P244" s="95"/>
      <c r="Q244" s="42">
        <v>0</v>
      </c>
      <c r="R244" s="95"/>
      <c r="S244" s="47">
        <f>(Q244/$AP244)</f>
        <v>0</v>
      </c>
      <c r="T244" s="95"/>
      <c r="U244" s="47">
        <f>IF(S$255&gt;0,S244/S$255*100,0)</f>
        <v>0</v>
      </c>
      <c r="V244" s="95"/>
      <c r="W244" s="42">
        <f>(E244+K244+Q244)</f>
        <v>644462</v>
      </c>
      <c r="X244" s="95"/>
      <c r="Y244" s="95"/>
      <c r="Z244" s="42">
        <v>0</v>
      </c>
      <c r="AA244" s="95"/>
      <c r="AB244" s="47">
        <f>IF($W244&gt;0,Z244/$W244*100,0)</f>
        <v>0</v>
      </c>
      <c r="AC244" s="95"/>
      <c r="AD244" s="42">
        <v>0</v>
      </c>
      <c r="AE244" s="95"/>
      <c r="AF244" s="47">
        <f>IF($W244&gt;0,AD244/$W244*100,0)</f>
        <v>0</v>
      </c>
      <c r="AG244" s="95"/>
      <c r="AH244" s="42">
        <v>0</v>
      </c>
      <c r="AI244" s="95"/>
      <c r="AJ244" s="47">
        <f>IF($W244&gt;0,AH244/$W244*100,0)</f>
        <v>0</v>
      </c>
      <c r="AK244" s="95"/>
      <c r="AL244" s="42">
        <v>0</v>
      </c>
      <c r="AM244" s="95"/>
      <c r="AN244" s="83">
        <v>29</v>
      </c>
      <c r="AO244" s="95"/>
      <c r="AP244" s="50">
        <v>4690</v>
      </c>
      <c r="AQ244" s="95"/>
      <c r="AR244" s="50">
        <f>IF(E244,AP244,0)</f>
        <v>4690</v>
      </c>
      <c r="AS244" s="95"/>
      <c r="AT244" s="50">
        <f>IF(K244,AP244,0)</f>
        <v>0</v>
      </c>
      <c r="AU244" s="95"/>
      <c r="AV244" s="50">
        <f>IF(Q244,AP244,0)</f>
        <v>0</v>
      </c>
    </row>
    <row r="245" spans="1:48" ht="11.25" x14ac:dyDescent="0.25">
      <c r="A245" s="83">
        <v>29</v>
      </c>
      <c r="B245" s="91"/>
      <c r="C245" s="83" t="s">
        <v>240</v>
      </c>
      <c r="D245" s="95"/>
      <c r="E245" s="42">
        <v>222065</v>
      </c>
      <c r="F245" s="95"/>
      <c r="G245" s="39">
        <f>(E245/$AP245)</f>
        <v>31.351828321332768</v>
      </c>
      <c r="H245" s="95"/>
      <c r="I245" s="39">
        <f>IF(G$255&gt;0,G245/G$255*100,0)</f>
        <v>27.404244094087531</v>
      </c>
      <c r="J245" s="95"/>
      <c r="K245" s="42">
        <v>0</v>
      </c>
      <c r="L245" s="95"/>
      <c r="M245" s="39">
        <f>(K245/$AP245)</f>
        <v>0</v>
      </c>
      <c r="N245" s="95"/>
      <c r="O245" s="39">
        <f>IF(M$255&gt;0,M245/M$255*100,0)</f>
        <v>0</v>
      </c>
      <c r="P245" s="95"/>
      <c r="Q245" s="42">
        <v>0</v>
      </c>
      <c r="R245" s="95"/>
      <c r="S245" s="47">
        <f>(Q245/$AP245)</f>
        <v>0</v>
      </c>
      <c r="T245" s="95"/>
      <c r="U245" s="47">
        <f>IF(S$255&gt;0,S245/S$255*100,0)</f>
        <v>0</v>
      </c>
      <c r="V245" s="95"/>
      <c r="W245" s="42">
        <f>(E245+K245+Q245)</f>
        <v>222065</v>
      </c>
      <c r="X245" s="95"/>
      <c r="Y245" s="95"/>
      <c r="Z245" s="42">
        <v>0</v>
      </c>
      <c r="AA245" s="95"/>
      <c r="AB245" s="47">
        <f>IF($W245&gt;0,Z245/$W245*100,0)</f>
        <v>0</v>
      </c>
      <c r="AC245" s="95"/>
      <c r="AD245" s="42">
        <v>3600</v>
      </c>
      <c r="AE245" s="95"/>
      <c r="AF245" s="47">
        <f>IF($W245&gt;0,AD245/$W245*100,0)</f>
        <v>1.6211469614752436</v>
      </c>
      <c r="AG245" s="95"/>
      <c r="AH245" s="42">
        <v>0</v>
      </c>
      <c r="AI245" s="95"/>
      <c r="AJ245" s="47">
        <f>IF($W245&gt;0,AH245/$W245*100,0)</f>
        <v>0</v>
      </c>
      <c r="AK245" s="95"/>
      <c r="AL245" s="42">
        <v>30163</v>
      </c>
      <c r="AM245" s="95"/>
      <c r="AN245" s="83">
        <v>30</v>
      </c>
      <c r="AO245" s="95"/>
      <c r="AP245" s="50">
        <v>7083</v>
      </c>
      <c r="AQ245" s="95"/>
      <c r="AR245" s="50">
        <f>IF(E245,AP245,0)</f>
        <v>7083</v>
      </c>
      <c r="AS245" s="95"/>
      <c r="AT245" s="50">
        <f>IF(K245,AP245,0)</f>
        <v>0</v>
      </c>
      <c r="AU245" s="95"/>
      <c r="AV245" s="50">
        <f>IF(Q245,AP245,0)</f>
        <v>0</v>
      </c>
    </row>
    <row r="246" spans="1:48" ht="11.25" x14ac:dyDescent="0.25">
      <c r="A246" s="83">
        <v>30</v>
      </c>
      <c r="B246" s="91"/>
      <c r="C246" s="83" t="s">
        <v>208</v>
      </c>
      <c r="D246" s="95"/>
      <c r="E246" s="42">
        <v>615033</v>
      </c>
      <c r="F246" s="95"/>
      <c r="G246" s="39">
        <f>(E246/$AP246)</f>
        <v>137.10053499777084</v>
      </c>
      <c r="H246" s="95"/>
      <c r="I246" s="39">
        <f>IF(G$255&gt;0,G246/G$255*100,0)</f>
        <v>119.83787637521696</v>
      </c>
      <c r="J246" s="95"/>
      <c r="K246" s="42">
        <v>0</v>
      </c>
      <c r="L246" s="95"/>
      <c r="M246" s="39">
        <f>(K246/$AP246)</f>
        <v>0</v>
      </c>
      <c r="N246" s="95"/>
      <c r="O246" s="39">
        <f>IF(M$255&gt;0,M246/M$255*100,0)</f>
        <v>0</v>
      </c>
      <c r="P246" s="95"/>
      <c r="Q246" s="42">
        <v>0</v>
      </c>
      <c r="R246" s="95"/>
      <c r="S246" s="47">
        <f t="shared" ref="S246:S253" si="11">(Q246/$AP246)</f>
        <v>0</v>
      </c>
      <c r="T246" s="95"/>
      <c r="U246" s="47">
        <f>IF(S$255&gt;0,S246/S$255*100,0)</f>
        <v>0</v>
      </c>
      <c r="V246" s="95"/>
      <c r="W246" s="42">
        <f t="shared" ref="W246:W253" si="12">(E246+K246+Q246)</f>
        <v>615033</v>
      </c>
      <c r="X246" s="95"/>
      <c r="Y246" s="95"/>
      <c r="Z246" s="42">
        <v>0</v>
      </c>
      <c r="AA246" s="95"/>
      <c r="AB246" s="47">
        <f t="shared" ref="AB246:AB253" si="13">IF($W246&gt;0,Z246/$W246*100,0)</f>
        <v>0</v>
      </c>
      <c r="AC246" s="95"/>
      <c r="AD246" s="42">
        <v>0</v>
      </c>
      <c r="AE246" s="95"/>
      <c r="AF246" s="47">
        <f t="shared" ref="AF246:AF253" si="14">IF($W246&gt;0,AD246/$W246*100,0)</f>
        <v>0</v>
      </c>
      <c r="AG246" s="95"/>
      <c r="AH246" s="42">
        <v>0</v>
      </c>
      <c r="AI246" s="95"/>
      <c r="AJ246" s="47">
        <f t="shared" ref="AJ246:AJ253" si="15">IF($W246&gt;0,AH246/$W246*100,0)</f>
        <v>0</v>
      </c>
      <c r="AK246" s="95"/>
      <c r="AL246" s="42">
        <v>0</v>
      </c>
      <c r="AM246" s="95"/>
      <c r="AN246" s="83">
        <v>31</v>
      </c>
      <c r="AO246" s="95"/>
      <c r="AP246" s="50">
        <v>4486</v>
      </c>
      <c r="AQ246" s="95"/>
      <c r="AR246" s="50">
        <f t="shared" ref="AR246:AR253" si="16">IF(E246,AP246,0)</f>
        <v>4486</v>
      </c>
      <c r="AS246" s="95"/>
      <c r="AT246" s="50">
        <f t="shared" ref="AT246:AT253" si="17">IF(K246,AP246,0)</f>
        <v>0</v>
      </c>
      <c r="AU246" s="95"/>
      <c r="AV246" s="50">
        <f t="shared" ref="AV246:AV253" si="18">IF(Q246,AP246,0)</f>
        <v>0</v>
      </c>
    </row>
    <row r="247" spans="1:48" ht="11.25" x14ac:dyDescent="0.25">
      <c r="A247" s="83">
        <v>31</v>
      </c>
      <c r="B247" s="91"/>
      <c r="C247" s="83" t="s">
        <v>241</v>
      </c>
      <c r="D247" s="95"/>
      <c r="E247" s="42">
        <v>1504302</v>
      </c>
      <c r="F247" s="95"/>
      <c r="G247" s="39">
        <f>(E247/$AP247)</f>
        <v>91.319249681296668</v>
      </c>
      <c r="H247" s="95"/>
      <c r="I247" s="39">
        <f>IF(G$255&gt;0,G247/G$255*100,0)</f>
        <v>79.821022975313227</v>
      </c>
      <c r="J247" s="95"/>
      <c r="K247" s="42">
        <v>0</v>
      </c>
      <c r="L247" s="95"/>
      <c r="M247" s="39">
        <f>(K247/$AP247)</f>
        <v>0</v>
      </c>
      <c r="N247" s="95"/>
      <c r="O247" s="39">
        <f>IF(M$255&gt;0,M247/M$255*100,0)</f>
        <v>0</v>
      </c>
      <c r="P247" s="95"/>
      <c r="Q247" s="42">
        <v>0</v>
      </c>
      <c r="R247" s="95"/>
      <c r="S247" s="47">
        <f t="shared" si="11"/>
        <v>0</v>
      </c>
      <c r="T247" s="95"/>
      <c r="U247" s="47">
        <f>IF(S$255&gt;0,S247/S$255*100,0)</f>
        <v>0</v>
      </c>
      <c r="V247" s="95"/>
      <c r="W247" s="42">
        <f t="shared" si="12"/>
        <v>1504302</v>
      </c>
      <c r="X247" s="95"/>
      <c r="Y247" s="95"/>
      <c r="Z247" s="42">
        <v>0</v>
      </c>
      <c r="AA247" s="95"/>
      <c r="AB247" s="47">
        <f t="shared" si="13"/>
        <v>0</v>
      </c>
      <c r="AC247" s="95"/>
      <c r="AD247" s="42">
        <v>0</v>
      </c>
      <c r="AE247" s="95"/>
      <c r="AF247" s="47">
        <f t="shared" si="14"/>
        <v>0</v>
      </c>
      <c r="AG247" s="95"/>
      <c r="AH247" s="42">
        <v>0</v>
      </c>
      <c r="AI247" s="95"/>
      <c r="AJ247" s="47">
        <f t="shared" si="15"/>
        <v>0</v>
      </c>
      <c r="AK247" s="95"/>
      <c r="AL247" s="42">
        <v>0</v>
      </c>
      <c r="AM247" s="95"/>
      <c r="AN247" s="83">
        <v>32</v>
      </c>
      <c r="AO247" s="95"/>
      <c r="AP247" s="50">
        <v>16473</v>
      </c>
      <c r="AQ247" s="95"/>
      <c r="AR247" s="50">
        <f t="shared" si="16"/>
        <v>16473</v>
      </c>
      <c r="AS247" s="95"/>
      <c r="AT247" s="50">
        <f t="shared" si="17"/>
        <v>0</v>
      </c>
      <c r="AU247" s="95"/>
      <c r="AV247" s="50">
        <f t="shared" si="18"/>
        <v>0</v>
      </c>
    </row>
    <row r="248" spans="1:48" ht="11.25" x14ac:dyDescent="0.25">
      <c r="A248" s="83">
        <v>32</v>
      </c>
      <c r="B248" s="91"/>
      <c r="C248" s="83" t="s">
        <v>242</v>
      </c>
      <c r="D248" s="95"/>
      <c r="E248" s="42">
        <v>0</v>
      </c>
      <c r="F248" s="95"/>
      <c r="G248" s="39">
        <v>0</v>
      </c>
      <c r="H248" s="95"/>
      <c r="I248" s="39">
        <f>IF(G$255&gt;0,G248/G$255*100,0)</f>
        <v>0</v>
      </c>
      <c r="J248" s="95"/>
      <c r="K248" s="42">
        <v>0</v>
      </c>
      <c r="L248" s="95"/>
      <c r="M248" s="39">
        <v>0</v>
      </c>
      <c r="N248" s="95"/>
      <c r="O248" s="39">
        <f>IF(M$255&gt;0,M248/M$255*100,0)</f>
        <v>0</v>
      </c>
      <c r="P248" s="95"/>
      <c r="Q248" s="42">
        <v>0</v>
      </c>
      <c r="R248" s="95"/>
      <c r="S248" s="47">
        <v>0</v>
      </c>
      <c r="T248" s="95"/>
      <c r="U248" s="47">
        <f>IF(S$255&gt;0,S248/S$255*100,0)</f>
        <v>0</v>
      </c>
      <c r="V248" s="95"/>
      <c r="W248" s="42">
        <f t="shared" si="12"/>
        <v>0</v>
      </c>
      <c r="X248" s="95"/>
      <c r="Y248" s="95"/>
      <c r="Z248" s="42">
        <v>0</v>
      </c>
      <c r="AA248" s="95"/>
      <c r="AB248" s="47">
        <f t="shared" si="13"/>
        <v>0</v>
      </c>
      <c r="AC248" s="95"/>
      <c r="AD248" s="42">
        <v>0</v>
      </c>
      <c r="AE248" s="95"/>
      <c r="AF248" s="47">
        <f t="shared" si="14"/>
        <v>0</v>
      </c>
      <c r="AG248" s="95"/>
      <c r="AH248" s="42">
        <v>0</v>
      </c>
      <c r="AI248" s="95"/>
      <c r="AJ248" s="47">
        <f t="shared" si="15"/>
        <v>0</v>
      </c>
      <c r="AK248" s="95"/>
      <c r="AL248" s="42">
        <v>0</v>
      </c>
      <c r="AM248" s="95"/>
      <c r="AN248" s="83">
        <v>33</v>
      </c>
      <c r="AO248" s="95"/>
      <c r="AP248" s="50">
        <v>0</v>
      </c>
      <c r="AQ248" s="95"/>
      <c r="AR248" s="50">
        <f t="shared" si="16"/>
        <v>0</v>
      </c>
      <c r="AS248" s="95"/>
      <c r="AT248" s="50">
        <f t="shared" si="17"/>
        <v>0</v>
      </c>
      <c r="AU248" s="95"/>
      <c r="AV248" s="50">
        <f t="shared" si="18"/>
        <v>0</v>
      </c>
    </row>
    <row r="249" spans="1:48" ht="11.25" x14ac:dyDescent="0.25">
      <c r="A249" s="83">
        <v>33</v>
      </c>
      <c r="B249" s="91"/>
      <c r="C249" s="83" t="s">
        <v>243</v>
      </c>
      <c r="D249" s="95"/>
      <c r="E249" s="42">
        <v>713449</v>
      </c>
      <c r="F249" s="95"/>
      <c r="G249" s="39">
        <f>(E249/$AP249)</f>
        <v>70.940538928109774</v>
      </c>
      <c r="H249" s="95"/>
      <c r="I249" s="39">
        <f>IF(G$255&gt;0,G249/G$255*100,0)</f>
        <v>62.008244783262967</v>
      </c>
      <c r="J249" s="95"/>
      <c r="K249" s="42">
        <v>0</v>
      </c>
      <c r="L249" s="95"/>
      <c r="M249" s="39">
        <f>(K249/$AP249)</f>
        <v>0</v>
      </c>
      <c r="N249" s="95"/>
      <c r="O249" s="39">
        <f>IF(M$255&gt;0,M249/M$255*100,0)</f>
        <v>0</v>
      </c>
      <c r="P249" s="95"/>
      <c r="Q249" s="42">
        <v>0</v>
      </c>
      <c r="R249" s="95"/>
      <c r="S249" s="47">
        <f t="shared" si="11"/>
        <v>0</v>
      </c>
      <c r="T249" s="95"/>
      <c r="U249" s="47">
        <f>IF(S$255&gt;0,S249/S$255*100,0)</f>
        <v>0</v>
      </c>
      <c r="V249" s="95"/>
      <c r="W249" s="42">
        <f t="shared" si="12"/>
        <v>713449</v>
      </c>
      <c r="X249" s="95"/>
      <c r="Y249" s="95"/>
      <c r="Z249" s="42">
        <v>0</v>
      </c>
      <c r="AA249" s="95"/>
      <c r="AB249" s="47">
        <f t="shared" si="13"/>
        <v>0</v>
      </c>
      <c r="AC249" s="95"/>
      <c r="AD249" s="42">
        <v>0</v>
      </c>
      <c r="AE249" s="95"/>
      <c r="AF249" s="47">
        <f t="shared" si="14"/>
        <v>0</v>
      </c>
      <c r="AG249" s="95"/>
      <c r="AH249" s="42">
        <v>0</v>
      </c>
      <c r="AI249" s="95"/>
      <c r="AJ249" s="47">
        <f t="shared" si="15"/>
        <v>0</v>
      </c>
      <c r="AK249" s="95"/>
      <c r="AL249" s="42">
        <v>0</v>
      </c>
      <c r="AM249" s="95"/>
      <c r="AN249" s="83">
        <v>34</v>
      </c>
      <c r="AO249" s="95"/>
      <c r="AP249" s="50">
        <v>10057</v>
      </c>
      <c r="AQ249" s="95"/>
      <c r="AR249" s="50">
        <f t="shared" si="16"/>
        <v>10057</v>
      </c>
      <c r="AS249" s="95"/>
      <c r="AT249" s="50">
        <f t="shared" si="17"/>
        <v>0</v>
      </c>
      <c r="AU249" s="95"/>
      <c r="AV249" s="50">
        <f t="shared" si="18"/>
        <v>0</v>
      </c>
    </row>
    <row r="250" spans="1:48" ht="11.25" x14ac:dyDescent="0.25">
      <c r="A250" s="83">
        <v>34</v>
      </c>
      <c r="B250" s="91"/>
      <c r="C250" s="83" t="s">
        <v>244</v>
      </c>
      <c r="D250" s="95"/>
      <c r="E250" s="42">
        <v>898859</v>
      </c>
      <c r="F250" s="95"/>
      <c r="G250" s="39">
        <f>(E250/$AP250)</f>
        <v>263.28617457527827</v>
      </c>
      <c r="H250" s="95"/>
      <c r="I250" s="39">
        <f>IF(G$255&gt;0,G250/G$255*100,0)</f>
        <v>230.13517810538809</v>
      </c>
      <c r="J250" s="95"/>
      <c r="K250" s="42">
        <v>0</v>
      </c>
      <c r="L250" s="95"/>
      <c r="M250" s="39">
        <f>(K250/$AP250)</f>
        <v>0</v>
      </c>
      <c r="N250" s="95"/>
      <c r="O250" s="39">
        <f>IF(M$255&gt;0,M250/M$255*100,0)</f>
        <v>0</v>
      </c>
      <c r="P250" s="95"/>
      <c r="Q250" s="42">
        <v>0</v>
      </c>
      <c r="R250" s="95"/>
      <c r="S250" s="47">
        <f t="shared" si="11"/>
        <v>0</v>
      </c>
      <c r="T250" s="95"/>
      <c r="U250" s="47">
        <f>IF(S$255&gt;0,S250/S$255*100,0)</f>
        <v>0</v>
      </c>
      <c r="V250" s="95"/>
      <c r="W250" s="42">
        <f t="shared" si="12"/>
        <v>898859</v>
      </c>
      <c r="X250" s="95"/>
      <c r="Y250" s="95"/>
      <c r="Z250" s="42">
        <v>0</v>
      </c>
      <c r="AA250" s="95"/>
      <c r="AB250" s="47">
        <f t="shared" si="13"/>
        <v>0</v>
      </c>
      <c r="AC250" s="95"/>
      <c r="AD250" s="42">
        <v>0</v>
      </c>
      <c r="AE250" s="95"/>
      <c r="AF250" s="47">
        <f t="shared" si="14"/>
        <v>0</v>
      </c>
      <c r="AG250" s="95"/>
      <c r="AH250" s="42">
        <v>0</v>
      </c>
      <c r="AI250" s="95"/>
      <c r="AJ250" s="47">
        <f t="shared" si="15"/>
        <v>0</v>
      </c>
      <c r="AK250" s="95"/>
      <c r="AL250" s="42">
        <v>0</v>
      </c>
      <c r="AM250" s="95"/>
      <c r="AN250" s="83">
        <v>35</v>
      </c>
      <c r="AO250" s="95"/>
      <c r="AP250" s="50">
        <v>3414</v>
      </c>
      <c r="AQ250" s="95"/>
      <c r="AR250" s="50">
        <f t="shared" si="16"/>
        <v>3414</v>
      </c>
      <c r="AS250" s="95"/>
      <c r="AT250" s="50">
        <f t="shared" si="17"/>
        <v>0</v>
      </c>
      <c r="AU250" s="95"/>
      <c r="AV250" s="50">
        <f t="shared" si="18"/>
        <v>0</v>
      </c>
    </row>
    <row r="251" spans="1:48" ht="11.25" x14ac:dyDescent="0.25">
      <c r="A251" s="83">
        <v>35</v>
      </c>
      <c r="B251" s="91"/>
      <c r="C251" s="83" t="s">
        <v>212</v>
      </c>
      <c r="D251" s="95"/>
      <c r="E251" s="42">
        <v>124223</v>
      </c>
      <c r="F251" s="95"/>
      <c r="G251" s="39">
        <f>(E251/$AP251)</f>
        <v>41.811847862672501</v>
      </c>
      <c r="H251" s="95"/>
      <c r="I251" s="39">
        <f>IF(G$255&gt;0,G251/G$255*100,0)</f>
        <v>36.547217377873807</v>
      </c>
      <c r="J251" s="95"/>
      <c r="K251" s="42">
        <v>0</v>
      </c>
      <c r="L251" s="95"/>
      <c r="M251" s="39">
        <f>(K251/$AP251)</f>
        <v>0</v>
      </c>
      <c r="N251" s="95"/>
      <c r="O251" s="39">
        <f>IF(M$255&gt;0,M251/M$255*100,0)</f>
        <v>0</v>
      </c>
      <c r="P251" s="95"/>
      <c r="Q251" s="42">
        <v>0</v>
      </c>
      <c r="R251" s="95"/>
      <c r="S251" s="47">
        <f>(Q251/$AP251)</f>
        <v>0</v>
      </c>
      <c r="T251" s="95"/>
      <c r="U251" s="47">
        <f>IF(S$255&gt;0,S251/S$255*100,0)</f>
        <v>0</v>
      </c>
      <c r="V251" s="95"/>
      <c r="W251" s="42">
        <f>(E251+K251+Q251)</f>
        <v>124223</v>
      </c>
      <c r="X251" s="95"/>
      <c r="Y251" s="95"/>
      <c r="Z251" s="42">
        <v>0</v>
      </c>
      <c r="AA251" s="95"/>
      <c r="AB251" s="47">
        <f>IF($W251&gt;0,Z251/$W251*100,0)</f>
        <v>0</v>
      </c>
      <c r="AC251" s="95"/>
      <c r="AD251" s="42">
        <v>341938</v>
      </c>
      <c r="AE251" s="95"/>
      <c r="AF251" s="47">
        <f>IF($W251&gt;0,AD251/$W251*100,0)</f>
        <v>275.26142501791134</v>
      </c>
      <c r="AG251" s="95"/>
      <c r="AH251" s="42">
        <v>0</v>
      </c>
      <c r="AI251" s="95"/>
      <c r="AJ251" s="47">
        <f>IF($W251&gt;0,AH251/$W251*100,0)</f>
        <v>0</v>
      </c>
      <c r="AK251" s="95"/>
      <c r="AL251" s="42">
        <v>0</v>
      </c>
      <c r="AM251" s="95"/>
      <c r="AN251" s="83">
        <v>36</v>
      </c>
      <c r="AO251" s="95"/>
      <c r="AP251" s="50">
        <v>2971</v>
      </c>
      <c r="AQ251" s="95"/>
      <c r="AR251" s="50">
        <f>IF(E251,AP251,0)</f>
        <v>2971</v>
      </c>
      <c r="AS251" s="95"/>
      <c r="AT251" s="50">
        <f>IF(K251,AP251,0)</f>
        <v>0</v>
      </c>
      <c r="AU251" s="95"/>
      <c r="AV251" s="50">
        <f>IF(Q251,AP251,0)</f>
        <v>0</v>
      </c>
    </row>
    <row r="252" spans="1:48" ht="11.25" x14ac:dyDescent="0.25">
      <c r="A252" s="83">
        <v>36</v>
      </c>
      <c r="B252" s="91"/>
      <c r="C252" s="83" t="s">
        <v>245</v>
      </c>
      <c r="D252" s="95"/>
      <c r="E252" s="42">
        <v>415901</v>
      </c>
      <c r="F252" s="95"/>
      <c r="G252" s="39">
        <f>(E252/$AP252)</f>
        <v>71.620630273807478</v>
      </c>
      <c r="H252" s="95"/>
      <c r="I252" s="39">
        <f>IF(G$255&gt;0,G252/G$255*100,0)</f>
        <v>62.602704189354284</v>
      </c>
      <c r="J252" s="95"/>
      <c r="K252" s="42">
        <v>7219</v>
      </c>
      <c r="L252" s="95"/>
      <c r="M252" s="39">
        <f>(K252/$AP252)</f>
        <v>1.2431548131565353</v>
      </c>
      <c r="N252" s="95"/>
      <c r="O252" s="39">
        <f>IF(M$255&gt;0,M252/M$255*100,0)</f>
        <v>30.881147731809968</v>
      </c>
      <c r="P252" s="95"/>
      <c r="Q252" s="42">
        <v>0</v>
      </c>
      <c r="R252" s="95"/>
      <c r="S252" s="47">
        <f>(Q252/$AP252)</f>
        <v>0</v>
      </c>
      <c r="T252" s="95"/>
      <c r="U252" s="47">
        <f>IF(S$255&gt;0,S252/S$255*100,0)</f>
        <v>0</v>
      </c>
      <c r="V252" s="95"/>
      <c r="W252" s="42">
        <f>(E252+K252+Q252)</f>
        <v>423120</v>
      </c>
      <c r="X252" s="95"/>
      <c r="Y252" s="95"/>
      <c r="Z252" s="42">
        <v>0</v>
      </c>
      <c r="AA252" s="95"/>
      <c r="AB252" s="47">
        <f>IF($W252&gt;0,Z252/$W252*100,0)</f>
        <v>0</v>
      </c>
      <c r="AC252" s="95"/>
      <c r="AD252" s="42">
        <v>0</v>
      </c>
      <c r="AE252" s="95"/>
      <c r="AF252" s="47">
        <f>IF($W252&gt;0,AD252/$W252*100,0)</f>
        <v>0</v>
      </c>
      <c r="AG252" s="95"/>
      <c r="AH252" s="42">
        <v>0</v>
      </c>
      <c r="AI252" s="95"/>
      <c r="AJ252" s="47">
        <f>IF($W252&gt;0,AH252/$W252*100,0)</f>
        <v>0</v>
      </c>
      <c r="AK252" s="95"/>
      <c r="AL252" s="42">
        <v>38563</v>
      </c>
      <c r="AM252" s="95"/>
      <c r="AN252" s="83">
        <v>37</v>
      </c>
      <c r="AO252" s="95"/>
      <c r="AP252" s="50">
        <v>5807</v>
      </c>
      <c r="AQ252" s="95"/>
      <c r="AR252" s="50">
        <f>IF(E252,AP252,0)</f>
        <v>5807</v>
      </c>
      <c r="AS252" s="95"/>
      <c r="AT252" s="50">
        <f>IF(K252,AP252,0)</f>
        <v>5807</v>
      </c>
      <c r="AU252" s="95"/>
      <c r="AV252" s="50">
        <f>IF(Q252,AP252,0)</f>
        <v>0</v>
      </c>
    </row>
    <row r="253" spans="1:48" ht="11.25" x14ac:dyDescent="0.25">
      <c r="A253" s="97">
        <v>37</v>
      </c>
      <c r="B253" s="91"/>
      <c r="C253" s="83" t="s">
        <v>246</v>
      </c>
      <c r="D253" s="95"/>
      <c r="E253" s="43">
        <v>1646996</v>
      </c>
      <c r="F253" s="95"/>
      <c r="G253" s="39">
        <f>(E253/$AP253)</f>
        <v>199.27356321839079</v>
      </c>
      <c r="H253" s="95"/>
      <c r="I253" s="39">
        <f>IF(G$255&gt;0,G253/G$255*100,0)</f>
        <v>174.18254884419508</v>
      </c>
      <c r="J253" s="95"/>
      <c r="K253" s="43">
        <v>0</v>
      </c>
      <c r="L253" s="95"/>
      <c r="M253" s="39">
        <f>(K253/$AP253)</f>
        <v>0</v>
      </c>
      <c r="N253" s="95"/>
      <c r="O253" s="39">
        <f>IF(M$255&gt;0,M253/M$255*100,0)</f>
        <v>0</v>
      </c>
      <c r="P253" s="95"/>
      <c r="Q253" s="43">
        <v>0</v>
      </c>
      <c r="R253" s="95"/>
      <c r="S253" s="47">
        <f t="shared" si="11"/>
        <v>0</v>
      </c>
      <c r="T253" s="95"/>
      <c r="U253" s="47">
        <f>IF(S$255&gt;0,S253/S$255*100,0)</f>
        <v>0</v>
      </c>
      <c r="V253" s="95"/>
      <c r="W253" s="43">
        <f t="shared" si="12"/>
        <v>1646996</v>
      </c>
      <c r="X253" s="95"/>
      <c r="Y253" s="95"/>
      <c r="Z253" s="43">
        <v>2319</v>
      </c>
      <c r="AA253" s="95"/>
      <c r="AB253" s="47">
        <f t="shared" si="13"/>
        <v>0.14080179915433919</v>
      </c>
      <c r="AC253" s="95"/>
      <c r="AD253" s="43">
        <v>0</v>
      </c>
      <c r="AE253" s="95"/>
      <c r="AF253" s="47">
        <f t="shared" si="14"/>
        <v>0</v>
      </c>
      <c r="AG253" s="95"/>
      <c r="AH253" s="43">
        <v>770043</v>
      </c>
      <c r="AI253" s="95"/>
      <c r="AJ253" s="47">
        <f t="shared" si="15"/>
        <v>46.754394060459163</v>
      </c>
      <c r="AK253" s="95"/>
      <c r="AL253" s="43">
        <v>30184</v>
      </c>
      <c r="AM253" s="95"/>
      <c r="AN253" s="97">
        <v>38</v>
      </c>
      <c r="AO253" s="95"/>
      <c r="AP253" s="53">
        <v>8265</v>
      </c>
      <c r="AQ253" s="95"/>
      <c r="AR253" s="53">
        <f t="shared" si="16"/>
        <v>8265</v>
      </c>
      <c r="AS253" s="95"/>
      <c r="AT253" s="53">
        <f t="shared" si="17"/>
        <v>0</v>
      </c>
      <c r="AU253" s="95"/>
      <c r="AV253" s="53">
        <f t="shared" si="18"/>
        <v>0</v>
      </c>
    </row>
    <row r="254" spans="1:48" ht="8.85" customHeight="1" x14ac:dyDescent="0.25">
      <c r="A254" s="95"/>
      <c r="B254" s="95"/>
      <c r="D254" s="95"/>
      <c r="E254" s="95"/>
      <c r="F254" s="95"/>
      <c r="G254" s="95"/>
      <c r="H254" s="95"/>
      <c r="I254" s="95"/>
      <c r="J254" s="95"/>
      <c r="K254" s="95"/>
      <c r="L254" s="95"/>
      <c r="M254" s="95"/>
      <c r="N254" s="95"/>
      <c r="O254" s="95"/>
      <c r="P254" s="95"/>
      <c r="Q254" s="95"/>
      <c r="R254" s="95"/>
      <c r="S254" s="95"/>
      <c r="T254" s="95"/>
      <c r="U254" s="95"/>
      <c r="V254" s="95"/>
      <c r="X254" s="95"/>
      <c r="Y254" s="95"/>
      <c r="Z254" s="95"/>
      <c r="AA254" s="95"/>
      <c r="AB254" s="95"/>
      <c r="AC254" s="95"/>
      <c r="AD254" s="95"/>
      <c r="AE254" s="95"/>
      <c r="AF254" s="95"/>
      <c r="AG254" s="95"/>
      <c r="AH254" s="95"/>
      <c r="AI254" s="95"/>
      <c r="AJ254" s="95"/>
      <c r="AK254" s="95"/>
      <c r="AL254" s="95"/>
      <c r="AM254" s="95"/>
      <c r="AO254" s="95"/>
      <c r="AP254" s="95"/>
      <c r="AQ254" s="95"/>
      <c r="AR254" s="95"/>
      <c r="AS254" s="95"/>
      <c r="AT254" s="95"/>
      <c r="AU254" s="95"/>
      <c r="AV254" s="95"/>
    </row>
    <row r="255" spans="1:48" ht="8.85" customHeight="1" x14ac:dyDescent="0.25">
      <c r="A255" s="97">
        <f>A253</f>
        <v>37</v>
      </c>
      <c r="B255" s="95"/>
      <c r="C255" s="91" t="s">
        <v>65</v>
      </c>
      <c r="D255" s="95"/>
      <c r="E255" s="45">
        <f>SUM(E217:E253)</f>
        <v>39880557</v>
      </c>
      <c r="F255" s="95"/>
      <c r="G255" s="46">
        <f>IF(ISNONTEXT(H$255),E255/$AP255,E255/AR255)</f>
        <v>114.40501045638011</v>
      </c>
      <c r="H255" s="95"/>
      <c r="I255" s="47">
        <f>IF(G$255&gt;0,G255/G$255*100,0)</f>
        <v>100</v>
      </c>
      <c r="J255" s="95"/>
      <c r="K255" s="45">
        <f>SUM(K217:K253)</f>
        <v>95568</v>
      </c>
      <c r="L255" s="95"/>
      <c r="M255" s="46">
        <f>(K255/$AT255)</f>
        <v>4.0256107834877843</v>
      </c>
      <c r="N255" s="248" t="s">
        <v>357</v>
      </c>
      <c r="O255" s="47">
        <f>IF(M$255&gt;0,M255/M$255*100,0)</f>
        <v>100</v>
      </c>
      <c r="P255" s="95"/>
      <c r="Q255" s="45">
        <f>SUM(Q217:Q253)</f>
        <v>0</v>
      </c>
      <c r="R255" s="95"/>
      <c r="S255" s="46">
        <f>IF(ISNONTEXT(T$255),Q255/$AP255,Q255/AV255)</f>
        <v>0</v>
      </c>
      <c r="T255" s="95"/>
      <c r="U255" s="47">
        <f>IF(S$255&gt;0,S255/S$255*100,0)</f>
        <v>0</v>
      </c>
      <c r="V255" s="95"/>
      <c r="W255" s="45">
        <f>SUM(W217:W253)</f>
        <v>39976125</v>
      </c>
      <c r="X255" s="95"/>
      <c r="Y255" s="95"/>
      <c r="Z255" s="45">
        <f>SUM(Z217:Z253)</f>
        <v>1305645</v>
      </c>
      <c r="AA255" s="95"/>
      <c r="AB255" s="47">
        <f>IF($W255&gt;0,Z255/$W255*100,0)</f>
        <v>3.2660619307148955</v>
      </c>
      <c r="AC255" s="95"/>
      <c r="AD255" s="45">
        <f>SUM(AD217:AD253)</f>
        <v>5262552</v>
      </c>
      <c r="AE255" s="95"/>
      <c r="AF255" s="47">
        <f>IF($W255&gt;0,AD255/$W255*100,0)</f>
        <v>13.164237404200632</v>
      </c>
      <c r="AG255" s="95"/>
      <c r="AH255" s="45">
        <f>SUM(AH217:AH253)</f>
        <v>2658375</v>
      </c>
      <c r="AI255" s="95"/>
      <c r="AJ255" s="47">
        <f>IF($W255&gt;0,AH255/$W255*100,0)</f>
        <v>6.6499066630395021</v>
      </c>
      <c r="AK255" s="95"/>
      <c r="AL255" s="45">
        <f>SUM(AL217:AL253)</f>
        <v>434975</v>
      </c>
      <c r="AM255" s="95"/>
      <c r="AN255" s="97">
        <f>AN253</f>
        <v>38</v>
      </c>
      <c r="AO255" s="95"/>
      <c r="AP255" s="56">
        <f>SUM(AP217:AP253)</f>
        <v>348591</v>
      </c>
      <c r="AQ255" s="95"/>
      <c r="AR255" s="56">
        <f>SUM(AR217:AR253)</f>
        <v>348591</v>
      </c>
      <c r="AS255" s="54"/>
      <c r="AT255" s="56">
        <f>SUM(AT217:AT253)</f>
        <v>23740</v>
      </c>
      <c r="AU255" s="54"/>
      <c r="AV255" s="56">
        <f>SUM(AV217:AV253)</f>
        <v>0</v>
      </c>
    </row>
    <row r="256" spans="1:48" ht="8.85" customHeight="1" x14ac:dyDescent="0.25">
      <c r="A256" s="95"/>
      <c r="B256" s="95"/>
      <c r="D256" s="95"/>
      <c r="E256" s="95"/>
      <c r="F256" s="95"/>
      <c r="G256" s="95"/>
      <c r="H256" s="95"/>
      <c r="I256" s="95"/>
      <c r="J256" s="95"/>
      <c r="K256" s="95"/>
      <c r="L256" s="95"/>
      <c r="M256" s="95"/>
      <c r="N256" s="95"/>
      <c r="O256" s="95"/>
      <c r="P256" s="95"/>
      <c r="Q256" s="95"/>
      <c r="R256" s="95"/>
      <c r="S256" s="95"/>
      <c r="T256" s="95"/>
      <c r="U256" s="95"/>
      <c r="V256" s="95"/>
      <c r="X256" s="95"/>
      <c r="Y256" s="95"/>
      <c r="Z256" s="95"/>
      <c r="AA256" s="95"/>
      <c r="AB256" s="107"/>
      <c r="AC256" s="95"/>
      <c r="AD256" s="95"/>
      <c r="AE256" s="95"/>
      <c r="AF256" s="107"/>
      <c r="AG256" s="95"/>
      <c r="AH256" s="95"/>
      <c r="AI256" s="95"/>
      <c r="AJ256" s="107"/>
      <c r="AK256" s="95"/>
      <c r="AL256" s="95"/>
      <c r="AM256" s="95"/>
      <c r="AO256" s="95"/>
      <c r="AP256" s="95"/>
      <c r="AQ256" s="95"/>
      <c r="AR256" s="95"/>
      <c r="AS256" s="95"/>
      <c r="AT256" s="95"/>
      <c r="AU256" s="95"/>
      <c r="AV256" s="95"/>
    </row>
    <row r="257" spans="1:48" ht="12" thickBot="1" x14ac:dyDescent="0.3">
      <c r="A257" s="108">
        <f>(A53+A195+A255)</f>
        <v>170</v>
      </c>
      <c r="B257" s="95"/>
      <c r="C257" s="91" t="s">
        <v>247</v>
      </c>
      <c r="D257" s="95"/>
      <c r="E257" s="51">
        <f>(E53+E195+E255)</f>
        <v>1611257705</v>
      </c>
      <c r="F257" s="95"/>
      <c r="G257" s="46">
        <f>(E257/$AP257)</f>
        <v>185.83361301951274</v>
      </c>
      <c r="H257" s="95"/>
      <c r="I257" s="47"/>
      <c r="J257" s="95"/>
      <c r="K257" s="51">
        <f>(K53+K195+K255)</f>
        <v>38443383</v>
      </c>
      <c r="L257" s="95"/>
      <c r="M257" s="46">
        <f>(K257/$AP257)</f>
        <v>4.4338486248436064</v>
      </c>
      <c r="N257" s="95"/>
      <c r="O257" s="47"/>
      <c r="P257" s="95"/>
      <c r="Q257" s="51">
        <f>(Q53+Q195+Q255)</f>
        <v>11694277</v>
      </c>
      <c r="R257" s="95"/>
      <c r="S257" s="46">
        <f>(Q257/$AP257)</f>
        <v>1.3487536722507021</v>
      </c>
      <c r="T257" s="95"/>
      <c r="U257" s="47"/>
      <c r="V257" s="95"/>
      <c r="W257" s="51">
        <f>(W53+W195+W255)</f>
        <v>1661395365</v>
      </c>
      <c r="X257" s="95"/>
      <c r="Y257" s="95"/>
      <c r="Z257" s="51">
        <f>(Z53+Z195+Z255)</f>
        <v>125634192</v>
      </c>
      <c r="AA257" s="95"/>
      <c r="AB257" s="47">
        <f>IF($W257&gt;0,Z257/$W257*100,0)</f>
        <v>7.5619683698828668</v>
      </c>
      <c r="AC257" s="95"/>
      <c r="AD257" s="51">
        <f>(AD53+AD195+AD255)</f>
        <v>82614459</v>
      </c>
      <c r="AE257" s="95"/>
      <c r="AF257" s="47">
        <f>IF($W257&gt;0,AD257/$W257*100,0)</f>
        <v>4.9725947682537326</v>
      </c>
      <c r="AG257" s="95"/>
      <c r="AH257" s="51">
        <f>(AH53+AH195+AH255)</f>
        <v>359018479</v>
      </c>
      <c r="AI257" s="95"/>
      <c r="AJ257" s="47">
        <f>IF($W257&gt;0,AH257/$W257*100,0)</f>
        <v>21.609454712785961</v>
      </c>
      <c r="AK257" s="95"/>
      <c r="AL257" s="51">
        <f>(AL53+AL195+AL255)</f>
        <v>238948131</v>
      </c>
      <c r="AM257" s="95"/>
      <c r="AN257" s="108">
        <f>(AN53+AN195+AN255)</f>
        <v>171</v>
      </c>
      <c r="AO257" s="95"/>
      <c r="AP257" s="55">
        <f>(AP53+AP195+AP255)</f>
        <v>8670432</v>
      </c>
      <c r="AQ257" s="95"/>
      <c r="AR257" s="55">
        <f>(AR53+AR195+AR255)</f>
        <v>8670432</v>
      </c>
      <c r="AS257" s="54"/>
      <c r="AT257" s="55">
        <f>(AT53+AT195+AT255)</f>
        <v>5607703</v>
      </c>
      <c r="AU257" s="54"/>
      <c r="AV257" s="55">
        <f>(AV53+AV195+AV255)</f>
        <v>5851111</v>
      </c>
    </row>
    <row r="258" spans="1:48" ht="8.85" customHeight="1" thickTop="1" x14ac:dyDescent="0.25">
      <c r="B258" s="95"/>
      <c r="C258" s="91"/>
      <c r="D258" s="95"/>
      <c r="E258" s="96"/>
      <c r="F258" s="95"/>
      <c r="G258" s="107"/>
      <c r="H258" s="95"/>
      <c r="I258" s="95"/>
      <c r="J258" s="95"/>
      <c r="K258" s="96"/>
      <c r="L258" s="95"/>
      <c r="M258" s="107"/>
      <c r="N258" s="95"/>
      <c r="O258" s="95"/>
      <c r="P258" s="95"/>
      <c r="Q258" s="96"/>
      <c r="R258" s="95"/>
      <c r="S258" s="107"/>
      <c r="T258" s="95"/>
      <c r="U258" s="95"/>
      <c r="V258" s="95"/>
      <c r="W258" s="96"/>
      <c r="X258" s="95"/>
      <c r="Y258" s="95"/>
      <c r="Z258" s="96"/>
      <c r="AA258" s="95"/>
      <c r="AB258" s="107"/>
      <c r="AC258" s="95"/>
      <c r="AD258" s="96"/>
      <c r="AE258" s="95"/>
      <c r="AF258" s="107"/>
      <c r="AG258" s="95"/>
      <c r="AH258" s="96"/>
      <c r="AI258" s="95"/>
      <c r="AJ258" s="107"/>
      <c r="AK258" s="95"/>
      <c r="AL258" s="96"/>
      <c r="AM258" s="95"/>
      <c r="AN258" s="95"/>
      <c r="AO258" s="95"/>
      <c r="AP258" s="96"/>
      <c r="AQ258" s="95"/>
      <c r="AR258" s="96"/>
      <c r="AS258" s="96"/>
      <c r="AT258" s="96"/>
      <c r="AU258" s="96"/>
      <c r="AV258" s="96"/>
    </row>
    <row r="259" spans="1:48" ht="8.85" customHeight="1" x14ac:dyDescent="0.25">
      <c r="B259" s="95"/>
      <c r="C259" s="91"/>
      <c r="D259" s="95"/>
      <c r="E259" s="96"/>
      <c r="F259" s="95"/>
      <c r="G259" s="107"/>
      <c r="H259" s="95"/>
      <c r="I259" s="95"/>
      <c r="J259" s="95"/>
      <c r="K259" s="96"/>
      <c r="L259" s="95"/>
      <c r="M259" s="107"/>
      <c r="N259" s="95"/>
      <c r="O259" s="95"/>
      <c r="P259" s="95"/>
      <c r="Q259" s="96"/>
      <c r="R259" s="95"/>
      <c r="S259" s="107"/>
      <c r="T259" s="95"/>
      <c r="U259" s="95"/>
      <c r="V259" s="95"/>
      <c r="W259" s="96"/>
      <c r="X259" s="95"/>
      <c r="Y259" s="95"/>
      <c r="Z259" s="96"/>
      <c r="AA259" s="95"/>
      <c r="AB259" s="107"/>
      <c r="AC259" s="95"/>
      <c r="AD259" s="96"/>
      <c r="AE259" s="95"/>
      <c r="AF259" s="107"/>
      <c r="AG259" s="95"/>
      <c r="AH259" s="96"/>
      <c r="AI259" s="95"/>
      <c r="AJ259" s="107"/>
      <c r="AK259" s="95"/>
      <c r="AL259" s="96"/>
      <c r="AM259" s="95"/>
      <c r="AN259" s="95"/>
      <c r="AO259" s="95"/>
      <c r="AP259" s="96"/>
      <c r="AQ259" s="95"/>
      <c r="AR259" s="96"/>
      <c r="AS259" s="96"/>
      <c r="AT259" s="96"/>
      <c r="AU259" s="96"/>
      <c r="AV259" s="96"/>
    </row>
    <row r="260" spans="1:48" ht="12.2" customHeight="1" x14ac:dyDescent="0.25">
      <c r="B260" s="95"/>
      <c r="C260" s="83" t="s">
        <v>248</v>
      </c>
      <c r="D260" s="95"/>
      <c r="E260" s="96"/>
      <c r="F260" s="95"/>
      <c r="G260" s="107"/>
      <c r="H260" s="95"/>
      <c r="I260" s="95"/>
      <c r="J260" s="95"/>
      <c r="K260" s="96"/>
      <c r="L260" s="95"/>
      <c r="M260" s="107"/>
      <c r="N260" s="95"/>
      <c r="O260" s="95"/>
      <c r="P260" s="95"/>
      <c r="Q260" s="96"/>
      <c r="R260" s="95"/>
      <c r="S260" s="107"/>
      <c r="T260" s="95"/>
      <c r="U260" s="95"/>
      <c r="V260" s="95"/>
      <c r="W260" s="96"/>
      <c r="X260" s="95"/>
      <c r="Y260" s="95"/>
      <c r="Z260" s="96"/>
      <c r="AA260" s="95"/>
      <c r="AB260" s="107"/>
      <c r="AC260" s="95"/>
      <c r="AD260" s="96"/>
      <c r="AE260" s="95"/>
      <c r="AF260" s="107"/>
      <c r="AG260" s="95"/>
      <c r="AH260" s="96"/>
      <c r="AI260" s="95"/>
      <c r="AJ260" s="107"/>
      <c r="AK260" s="95"/>
      <c r="AL260" s="96"/>
      <c r="AM260" s="95"/>
      <c r="AN260" s="95"/>
      <c r="AO260" s="95"/>
      <c r="AP260" s="96"/>
      <c r="AQ260" s="95"/>
      <c r="AR260" s="96"/>
      <c r="AS260" s="96"/>
      <c r="AT260" s="96"/>
      <c r="AU260" s="96"/>
      <c r="AV260" s="96"/>
    </row>
    <row r="261" spans="1:48" ht="3.95" customHeight="1" x14ac:dyDescent="0.25">
      <c r="B261" s="95"/>
      <c r="C261" s="91"/>
      <c r="D261" s="95"/>
      <c r="E261" s="96"/>
      <c r="F261" s="95"/>
      <c r="G261" s="107"/>
      <c r="H261" s="95"/>
      <c r="I261" s="95"/>
      <c r="J261" s="95"/>
      <c r="K261" s="96"/>
      <c r="L261" s="95"/>
      <c r="M261" s="107"/>
      <c r="N261" s="95"/>
      <c r="O261" s="95"/>
      <c r="P261" s="95"/>
      <c r="Q261" s="96"/>
      <c r="R261" s="95"/>
      <c r="S261" s="107"/>
      <c r="T261" s="95"/>
      <c r="U261" s="95"/>
      <c r="V261" s="95"/>
      <c r="W261" s="96"/>
      <c r="X261" s="95"/>
      <c r="Y261" s="95"/>
      <c r="Z261" s="96"/>
      <c r="AA261" s="95"/>
      <c r="AB261" s="107"/>
      <c r="AC261" s="95"/>
      <c r="AD261" s="96"/>
      <c r="AE261" s="95"/>
      <c r="AF261" s="107"/>
      <c r="AG261" s="95"/>
      <c r="AH261" s="96"/>
      <c r="AI261" s="95"/>
      <c r="AJ261" s="107"/>
      <c r="AK261" s="95"/>
      <c r="AL261" s="96"/>
      <c r="AM261" s="95"/>
      <c r="AN261" s="95"/>
      <c r="AO261" s="95"/>
      <c r="AP261" s="96"/>
      <c r="AQ261" s="95"/>
      <c r="AR261" s="96"/>
      <c r="AS261" s="96"/>
      <c r="AT261" s="96"/>
      <c r="AU261" s="96"/>
      <c r="AV261" s="96"/>
    </row>
    <row r="262" spans="1:48" ht="8.85" customHeight="1" x14ac:dyDescent="0.25">
      <c r="B262" s="95"/>
      <c r="C262" s="91"/>
      <c r="D262" s="95"/>
      <c r="E262" s="96"/>
      <c r="F262" s="95"/>
      <c r="G262" s="107"/>
      <c r="H262" s="95"/>
      <c r="I262" s="95"/>
      <c r="J262" s="95"/>
      <c r="K262" s="96"/>
      <c r="L262" s="95"/>
      <c r="M262" s="107"/>
      <c r="N262" s="95"/>
      <c r="O262" s="95"/>
      <c r="P262" s="95"/>
      <c r="Q262" s="96"/>
      <c r="R262" s="95"/>
      <c r="S262" s="107"/>
      <c r="T262" s="95"/>
      <c r="U262" s="95"/>
      <c r="V262" s="95"/>
      <c r="W262" s="96"/>
      <c r="X262" s="95"/>
      <c r="Y262" s="95"/>
      <c r="Z262" s="96"/>
      <c r="AA262" s="95"/>
      <c r="AB262" s="107"/>
      <c r="AC262" s="95"/>
      <c r="AD262" s="96"/>
      <c r="AE262" s="95"/>
      <c r="AF262" s="107"/>
      <c r="AG262" s="95"/>
      <c r="AH262" s="96"/>
      <c r="AI262" s="95"/>
      <c r="AJ262" s="107"/>
      <c r="AK262" s="95"/>
      <c r="AL262" s="96"/>
      <c r="AM262" s="95"/>
      <c r="AN262" s="95"/>
      <c r="AO262" s="95"/>
      <c r="AP262" s="96"/>
      <c r="AQ262" s="95"/>
      <c r="AR262" s="96"/>
      <c r="AS262" s="96"/>
      <c r="AT262" s="96"/>
      <c r="AU262" s="96"/>
      <c r="AV262" s="96"/>
    </row>
    <row r="263" spans="1:48" ht="8.85" customHeight="1" x14ac:dyDescent="0.25">
      <c r="B263" s="95"/>
      <c r="C263" s="91"/>
      <c r="D263" s="95"/>
      <c r="E263" s="96"/>
      <c r="F263" s="95"/>
      <c r="G263" s="107"/>
      <c r="H263" s="95"/>
      <c r="I263" s="95"/>
      <c r="J263" s="95"/>
      <c r="K263" s="96"/>
      <c r="L263" s="95"/>
      <c r="M263" s="107"/>
      <c r="N263" s="95"/>
      <c r="O263" s="95"/>
      <c r="P263" s="95"/>
      <c r="Q263" s="96"/>
      <c r="R263" s="95"/>
      <c r="S263" s="107"/>
      <c r="T263" s="95"/>
      <c r="U263" s="95"/>
      <c r="V263" s="95"/>
      <c r="W263" s="96"/>
      <c r="X263" s="95"/>
      <c r="Y263" s="95"/>
      <c r="Z263" s="96"/>
      <c r="AA263" s="95"/>
      <c r="AB263" s="107"/>
      <c r="AC263" s="95"/>
      <c r="AD263" s="96"/>
      <c r="AE263" s="95"/>
      <c r="AF263" s="107"/>
      <c r="AG263" s="95"/>
      <c r="AH263" s="96"/>
      <c r="AI263" s="95"/>
      <c r="AJ263" s="107"/>
      <c r="AK263" s="95"/>
      <c r="AL263" s="96"/>
      <c r="AM263" s="95"/>
      <c r="AN263" s="95"/>
      <c r="AO263" s="95"/>
      <c r="AP263" s="96"/>
      <c r="AQ263" s="95"/>
      <c r="AR263" s="96"/>
      <c r="AS263" s="96"/>
      <c r="AT263" s="96"/>
      <c r="AU263" s="96"/>
      <c r="AV263" s="96"/>
    </row>
    <row r="264" spans="1:48" ht="8.85" customHeight="1" x14ac:dyDescent="0.25">
      <c r="B264" s="95"/>
      <c r="C264" s="91"/>
      <c r="D264" s="95"/>
      <c r="E264" s="96"/>
      <c r="F264" s="95"/>
      <c r="G264" s="107"/>
      <c r="H264" s="95"/>
      <c r="I264" s="95"/>
      <c r="J264" s="95"/>
      <c r="K264" s="96"/>
      <c r="L264" s="95"/>
      <c r="M264" s="107"/>
      <c r="N264" s="95"/>
      <c r="O264" s="95"/>
      <c r="P264" s="95"/>
      <c r="Q264" s="96"/>
      <c r="R264" s="95"/>
      <c r="S264" s="107"/>
      <c r="T264" s="95"/>
      <c r="U264" s="95"/>
      <c r="V264" s="95"/>
      <c r="W264" s="96"/>
      <c r="X264" s="95"/>
      <c r="Y264" s="95"/>
      <c r="Z264" s="96"/>
      <c r="AA264" s="95"/>
      <c r="AB264" s="107"/>
      <c r="AC264" s="95"/>
      <c r="AD264" s="96"/>
      <c r="AE264" s="95"/>
      <c r="AF264" s="107"/>
      <c r="AG264" s="95"/>
      <c r="AH264" s="96"/>
      <c r="AI264" s="95"/>
      <c r="AJ264" s="107"/>
      <c r="AK264" s="95"/>
      <c r="AL264" s="96"/>
      <c r="AM264" s="95"/>
      <c r="AN264" s="95"/>
      <c r="AO264" s="95"/>
      <c r="AP264" s="96"/>
      <c r="AQ264" s="95"/>
      <c r="AR264" s="96"/>
      <c r="AS264" s="96"/>
      <c r="AT264" s="96"/>
      <c r="AU264" s="96"/>
      <c r="AV264" s="96"/>
    </row>
    <row r="265" spans="1:48" ht="8.85" customHeight="1" x14ac:dyDescent="0.25">
      <c r="B265" s="95"/>
      <c r="C265" s="91"/>
      <c r="D265" s="95"/>
      <c r="E265" s="96"/>
      <c r="F265" s="95"/>
      <c r="G265" s="107"/>
      <c r="H265" s="95"/>
      <c r="I265" s="95"/>
      <c r="J265" s="95"/>
      <c r="K265" s="96"/>
      <c r="L265" s="95"/>
      <c r="M265" s="107"/>
      <c r="N265" s="95"/>
      <c r="O265" s="95"/>
      <c r="P265" s="95"/>
      <c r="Q265" s="96"/>
      <c r="R265" s="95"/>
      <c r="S265" s="107"/>
      <c r="T265" s="95"/>
      <c r="U265" s="95"/>
      <c r="V265" s="95"/>
      <c r="W265" s="96"/>
      <c r="X265" s="95"/>
      <c r="Y265" s="95"/>
      <c r="Z265" s="96"/>
      <c r="AA265" s="95"/>
      <c r="AB265" s="107"/>
      <c r="AC265" s="95"/>
      <c r="AD265" s="96"/>
      <c r="AE265" s="95"/>
      <c r="AF265" s="107"/>
      <c r="AG265" s="95"/>
      <c r="AH265" s="96"/>
      <c r="AI265" s="95"/>
      <c r="AJ265" s="107"/>
      <c r="AK265" s="95"/>
      <c r="AL265" s="96"/>
      <c r="AM265" s="95"/>
      <c r="AN265" s="95"/>
      <c r="AO265" s="95"/>
      <c r="AP265" s="96"/>
      <c r="AQ265" s="95"/>
      <c r="AR265" s="96"/>
      <c r="AS265" s="96"/>
      <c r="AT265" s="96"/>
      <c r="AU265" s="96"/>
      <c r="AV265" s="96"/>
    </row>
    <row r="266" spans="1:48" ht="8.85" customHeight="1" x14ac:dyDescent="0.25">
      <c r="B266" s="95"/>
      <c r="C266" s="91"/>
      <c r="D266" s="95"/>
      <c r="E266" s="96"/>
      <c r="F266" s="95"/>
      <c r="G266" s="107"/>
      <c r="H266" s="95"/>
      <c r="I266" s="95"/>
      <c r="J266" s="95"/>
      <c r="K266" s="96"/>
      <c r="L266" s="95"/>
      <c r="M266" s="107"/>
      <c r="N266" s="95"/>
      <c r="O266" s="95"/>
      <c r="P266" s="95"/>
      <c r="Q266" s="96"/>
      <c r="R266" s="95"/>
      <c r="S266" s="107"/>
      <c r="T266" s="95"/>
      <c r="U266" s="95"/>
      <c r="V266" s="95"/>
      <c r="W266" s="96"/>
      <c r="X266" s="95"/>
      <c r="Y266" s="95"/>
      <c r="Z266" s="96"/>
      <c r="AA266" s="95"/>
      <c r="AB266" s="107"/>
      <c r="AC266" s="95"/>
      <c r="AD266" s="96"/>
      <c r="AE266" s="95"/>
      <c r="AF266" s="107"/>
      <c r="AG266" s="95"/>
      <c r="AH266" s="96"/>
      <c r="AI266" s="95"/>
      <c r="AJ266" s="107"/>
      <c r="AK266" s="95"/>
      <c r="AL266" s="96"/>
      <c r="AM266" s="95"/>
      <c r="AN266" s="95"/>
      <c r="AO266" s="95"/>
      <c r="AP266" s="96"/>
      <c r="AQ266" s="95"/>
      <c r="AR266" s="96"/>
      <c r="AS266" s="96"/>
      <c r="AT266" s="96"/>
      <c r="AU266" s="96"/>
      <c r="AV266" s="96"/>
    </row>
    <row r="267" spans="1:48" ht="8.85" customHeight="1" x14ac:dyDescent="0.25">
      <c r="B267" s="95"/>
      <c r="C267" s="91"/>
      <c r="D267" s="95"/>
      <c r="E267" s="96"/>
      <c r="F267" s="95"/>
      <c r="G267" s="107"/>
      <c r="H267" s="95"/>
      <c r="I267" s="95"/>
      <c r="J267" s="95"/>
      <c r="K267" s="96"/>
      <c r="L267" s="95"/>
      <c r="M267" s="107"/>
      <c r="N267" s="95"/>
      <c r="O267" s="95"/>
      <c r="P267" s="95"/>
      <c r="Q267" s="96"/>
      <c r="R267" s="95"/>
      <c r="S267" s="107"/>
      <c r="T267" s="95"/>
      <c r="U267" s="95"/>
      <c r="V267" s="95"/>
      <c r="W267" s="96"/>
      <c r="X267" s="95"/>
      <c r="Y267" s="95"/>
      <c r="Z267" s="96"/>
      <c r="AA267" s="95"/>
      <c r="AB267" s="107"/>
      <c r="AC267" s="95"/>
      <c r="AD267" s="96"/>
      <c r="AE267" s="95"/>
      <c r="AF267" s="107"/>
      <c r="AG267" s="95"/>
      <c r="AH267" s="96"/>
      <c r="AI267" s="95"/>
      <c r="AJ267" s="107"/>
      <c r="AK267" s="95"/>
      <c r="AL267" s="96"/>
      <c r="AM267" s="95"/>
      <c r="AN267" s="95"/>
      <c r="AO267" s="95"/>
      <c r="AP267" s="96"/>
      <c r="AQ267" s="95"/>
      <c r="AR267" s="96"/>
      <c r="AS267" s="96"/>
      <c r="AT267" s="96"/>
      <c r="AU267" s="96"/>
      <c r="AV267" s="96"/>
    </row>
    <row r="268" spans="1:48" ht="8.85" customHeight="1" x14ac:dyDescent="0.25">
      <c r="B268" s="95"/>
      <c r="C268" s="91"/>
      <c r="D268" s="95"/>
      <c r="E268" s="96"/>
      <c r="F268" s="95"/>
      <c r="G268" s="107"/>
      <c r="H268" s="95"/>
      <c r="I268" s="95"/>
      <c r="J268" s="95"/>
      <c r="K268" s="96"/>
      <c r="L268" s="95"/>
      <c r="M268" s="107"/>
      <c r="N268" s="95"/>
      <c r="O268" s="95"/>
      <c r="P268" s="95"/>
      <c r="Q268" s="96"/>
      <c r="R268" s="95"/>
      <c r="S268" s="107"/>
      <c r="T268" s="95"/>
      <c r="U268" s="95"/>
      <c r="V268" s="95"/>
      <c r="W268" s="96"/>
      <c r="X268" s="95"/>
      <c r="Y268" s="95"/>
      <c r="Z268" s="96"/>
      <c r="AA268" s="95"/>
      <c r="AB268" s="107"/>
      <c r="AC268" s="95"/>
      <c r="AD268" s="96"/>
      <c r="AE268" s="95"/>
      <c r="AF268" s="107"/>
      <c r="AG268" s="95"/>
      <c r="AH268" s="96"/>
      <c r="AI268" s="95"/>
      <c r="AJ268" s="107"/>
      <c r="AK268" s="95"/>
      <c r="AL268" s="96"/>
      <c r="AM268" s="95"/>
      <c r="AN268" s="95"/>
      <c r="AO268" s="95"/>
      <c r="AP268" s="96"/>
      <c r="AQ268" s="95"/>
      <c r="AR268" s="96"/>
      <c r="AS268" s="96"/>
      <c r="AT268" s="96"/>
      <c r="AU268" s="96"/>
      <c r="AV268" s="96"/>
    </row>
    <row r="269" spans="1:48" ht="8.85" hidden="1" customHeight="1" x14ac:dyDescent="0.25">
      <c r="B269" s="95"/>
      <c r="C269" s="91"/>
      <c r="D269" s="95"/>
      <c r="E269" s="96"/>
      <c r="F269" s="95"/>
      <c r="G269" s="107"/>
      <c r="H269" s="95"/>
      <c r="I269" s="95"/>
      <c r="J269" s="95"/>
      <c r="K269" s="96"/>
      <c r="L269" s="95"/>
      <c r="M269" s="107"/>
      <c r="N269" s="95"/>
      <c r="O269" s="95"/>
      <c r="P269" s="95"/>
      <c r="Q269" s="96"/>
      <c r="R269" s="95"/>
      <c r="S269" s="107"/>
      <c r="T269" s="95"/>
      <c r="U269" s="95"/>
      <c r="V269" s="95"/>
      <c r="W269" s="96"/>
      <c r="X269" s="95"/>
      <c r="Y269" s="95"/>
      <c r="Z269" s="96"/>
      <c r="AA269" s="95"/>
      <c r="AB269" s="107"/>
      <c r="AC269" s="95"/>
      <c r="AD269" s="96"/>
      <c r="AE269" s="95"/>
      <c r="AF269" s="107"/>
      <c r="AG269" s="95"/>
      <c r="AH269" s="96"/>
      <c r="AI269" s="95"/>
      <c r="AJ269" s="107"/>
      <c r="AK269" s="95"/>
      <c r="AL269" s="96"/>
      <c r="AM269" s="95"/>
      <c r="AN269" s="95"/>
      <c r="AO269" s="95"/>
      <c r="AP269" s="96"/>
      <c r="AQ269" s="95"/>
      <c r="AR269" s="96"/>
      <c r="AS269" s="96"/>
      <c r="AT269" s="96"/>
      <c r="AU269" s="96"/>
      <c r="AV269" s="96"/>
    </row>
    <row r="270" spans="1:48" ht="8.85" hidden="1" customHeight="1" x14ac:dyDescent="0.25">
      <c r="B270" s="95"/>
      <c r="C270" s="91"/>
      <c r="D270" s="95"/>
      <c r="E270" s="96"/>
      <c r="F270" s="95"/>
      <c r="G270" s="107"/>
      <c r="H270" s="95"/>
      <c r="I270" s="95"/>
      <c r="J270" s="95"/>
      <c r="K270" s="96"/>
      <c r="L270" s="95"/>
      <c r="M270" s="107"/>
      <c r="N270" s="95"/>
      <c r="O270" s="95"/>
      <c r="P270" s="95"/>
      <c r="Q270" s="96"/>
      <c r="R270" s="95"/>
      <c r="S270" s="107"/>
      <c r="T270" s="95"/>
      <c r="U270" s="95"/>
      <c r="V270" s="95"/>
      <c r="W270" s="96"/>
      <c r="X270" s="95"/>
      <c r="Y270" s="95"/>
      <c r="Z270" s="96"/>
      <c r="AA270" s="95"/>
      <c r="AB270" s="107"/>
      <c r="AC270" s="95"/>
      <c r="AD270" s="96"/>
      <c r="AE270" s="95"/>
      <c r="AF270" s="107"/>
      <c r="AG270" s="95"/>
      <c r="AH270" s="96"/>
      <c r="AI270" s="95"/>
      <c r="AJ270" s="107"/>
      <c r="AK270" s="95"/>
      <c r="AL270" s="96"/>
      <c r="AM270" s="95"/>
      <c r="AN270" s="95"/>
      <c r="AO270" s="95"/>
      <c r="AP270" s="96"/>
      <c r="AQ270" s="95"/>
      <c r="AR270" s="96"/>
      <c r="AS270" s="96"/>
      <c r="AT270" s="96"/>
      <c r="AU270" s="96"/>
      <c r="AV270" s="96"/>
    </row>
    <row r="271" spans="1:48" ht="8.85" customHeight="1" x14ac:dyDescent="0.25">
      <c r="B271" s="95"/>
      <c r="C271" s="91"/>
      <c r="D271" s="95"/>
      <c r="E271" s="96"/>
      <c r="F271" s="95"/>
      <c r="G271" s="107"/>
      <c r="H271" s="95"/>
      <c r="I271" s="95"/>
      <c r="J271" s="95"/>
      <c r="K271" s="96"/>
      <c r="L271" s="95"/>
      <c r="M271" s="107"/>
      <c r="N271" s="95"/>
      <c r="O271" s="95"/>
      <c r="P271" s="95"/>
      <c r="Q271" s="96"/>
      <c r="R271" s="95"/>
      <c r="S271" s="107"/>
      <c r="T271" s="95"/>
      <c r="U271" s="95"/>
      <c r="V271" s="95"/>
      <c r="W271" s="96"/>
      <c r="X271" s="95"/>
      <c r="Y271" s="95"/>
      <c r="Z271" s="96"/>
      <c r="AA271" s="95"/>
      <c r="AB271" s="107"/>
      <c r="AC271" s="95"/>
      <c r="AD271" s="96"/>
      <c r="AE271" s="95"/>
      <c r="AF271" s="107"/>
      <c r="AG271" s="95"/>
      <c r="AH271" s="96"/>
      <c r="AI271" s="95"/>
      <c r="AJ271" s="107"/>
      <c r="AK271" s="95"/>
      <c r="AL271" s="96"/>
      <c r="AM271" s="95"/>
      <c r="AN271" s="95"/>
      <c r="AO271" s="95"/>
      <c r="AP271" s="96"/>
      <c r="AQ271" s="95"/>
      <c r="AR271" s="96"/>
      <c r="AS271" s="96"/>
      <c r="AT271" s="96"/>
      <c r="AU271" s="96"/>
      <c r="AV271" s="96"/>
    </row>
    <row r="272" spans="1:48" s="80" customFormat="1" ht="10.5" customHeight="1" x14ac:dyDescent="0.25">
      <c r="A272" s="247"/>
      <c r="C272" s="232"/>
      <c r="E272" s="85"/>
      <c r="G272" s="249"/>
      <c r="K272" s="85"/>
      <c r="M272" s="249"/>
      <c r="Q272" s="85"/>
      <c r="S272" s="249"/>
      <c r="W272" s="85"/>
      <c r="Z272" s="85"/>
      <c r="AB272" s="249"/>
      <c r="AD272" s="85"/>
      <c r="AF272" s="249"/>
      <c r="AH272" s="85"/>
      <c r="AJ272" s="249"/>
      <c r="AL272" s="85"/>
      <c r="AO272" s="237"/>
      <c r="AP272" s="85"/>
      <c r="AR272" s="85"/>
      <c r="AS272" s="85"/>
      <c r="AT272" s="85"/>
      <c r="AU272" s="85"/>
      <c r="AV272" s="85"/>
    </row>
    <row r="273" spans="40:40" ht="9.75" customHeight="1" x14ac:dyDescent="0.25">
      <c r="AN273" s="95"/>
    </row>
    <row r="274" spans="40:40" ht="9.75" customHeight="1" x14ac:dyDescent="0.25">
      <c r="AN274" s="95"/>
    </row>
    <row r="275" spans="40:40" ht="9.75" customHeight="1" x14ac:dyDescent="0.25">
      <c r="AN275" s="95"/>
    </row>
    <row r="276" spans="40:40" ht="9.75" customHeight="1" x14ac:dyDescent="0.25">
      <c r="AN276" s="95"/>
    </row>
    <row r="277" spans="40:40" ht="9.75" customHeight="1" x14ac:dyDescent="0.25">
      <c r="AN277" s="95"/>
    </row>
    <row r="278" spans="40:40" ht="9.75" customHeight="1" x14ac:dyDescent="0.25">
      <c r="AN278" s="95"/>
    </row>
    <row r="279" spans="40:40" ht="9.75" customHeight="1" x14ac:dyDescent="0.25">
      <c r="AN279" s="95"/>
    </row>
    <row r="280" spans="40:40" ht="9.75" customHeight="1" x14ac:dyDescent="0.25">
      <c r="AN280" s="95"/>
    </row>
    <row r="281" spans="40:40" ht="9.75" customHeight="1" x14ac:dyDescent="0.25">
      <c r="AN281" s="95"/>
    </row>
    <row r="282" spans="40:40" ht="9.75" customHeight="1" x14ac:dyDescent="0.25">
      <c r="AN282" s="95"/>
    </row>
    <row r="283" spans="40:40" ht="9.75" customHeight="1" x14ac:dyDescent="0.25">
      <c r="AN283" s="95"/>
    </row>
    <row r="284" spans="40:40" ht="9.75" customHeight="1" x14ac:dyDescent="0.25">
      <c r="AN284" s="95"/>
    </row>
    <row r="285" spans="40:40" ht="9.75" customHeight="1" x14ac:dyDescent="0.25">
      <c r="AN285" s="95"/>
    </row>
    <row r="286" spans="40:40" ht="9.75" customHeight="1" x14ac:dyDescent="0.25">
      <c r="AN286" s="95"/>
    </row>
    <row r="287" spans="40:40" ht="9.75" customHeight="1" x14ac:dyDescent="0.25">
      <c r="AN287" s="95"/>
    </row>
    <row r="288" spans="40:40" ht="9.75" customHeight="1" x14ac:dyDescent="0.25">
      <c r="AN288" s="95"/>
    </row>
    <row r="289" spans="40:40" ht="9.75" customHeight="1" x14ac:dyDescent="0.25">
      <c r="AN289" s="95"/>
    </row>
    <row r="290" spans="40:40" ht="9.75" customHeight="1" x14ac:dyDescent="0.25">
      <c r="AN290" s="95"/>
    </row>
    <row r="291" spans="40:40" ht="9.75" customHeight="1" x14ac:dyDescent="0.25">
      <c r="AN291" s="95"/>
    </row>
    <row r="292" spans="40:40" ht="9.75" customHeight="1" x14ac:dyDescent="0.25">
      <c r="AN292" s="95"/>
    </row>
    <row r="293" spans="40:40" ht="9.75" customHeight="1" x14ac:dyDescent="0.25">
      <c r="AN293" s="95"/>
    </row>
    <row r="294" spans="40:40" ht="9.75" customHeight="1" x14ac:dyDescent="0.25">
      <c r="AN294" s="95"/>
    </row>
    <row r="295" spans="40:40" ht="9.75" customHeight="1" x14ac:dyDescent="0.25">
      <c r="AN295" s="95"/>
    </row>
    <row r="296" spans="40:40" ht="9.75" customHeight="1" x14ac:dyDescent="0.25">
      <c r="AN296" s="95"/>
    </row>
    <row r="297" spans="40:40" ht="9.75" customHeight="1" x14ac:dyDescent="0.25">
      <c r="AN297" s="95"/>
    </row>
    <row r="298" spans="40:40" ht="9.75" customHeight="1" x14ac:dyDescent="0.25">
      <c r="AN298" s="95"/>
    </row>
    <row r="299" spans="40:40" ht="9.75" customHeight="1" x14ac:dyDescent="0.25">
      <c r="AN299" s="95"/>
    </row>
    <row r="300" spans="40:40" ht="9.75" customHeight="1" x14ac:dyDescent="0.25">
      <c r="AN300" s="95"/>
    </row>
    <row r="301" spans="40:40" ht="9.75" customHeight="1" x14ac:dyDescent="0.25">
      <c r="AN301" s="95"/>
    </row>
    <row r="302" spans="40:40" ht="9.75" customHeight="1" x14ac:dyDescent="0.25">
      <c r="AN302" s="95"/>
    </row>
    <row r="303" spans="40:40" ht="9.75" customHeight="1" x14ac:dyDescent="0.25">
      <c r="AN303" s="95"/>
    </row>
    <row r="304" spans="40:40" ht="9.75" customHeight="1" x14ac:dyDescent="0.25">
      <c r="AN304" s="95"/>
    </row>
    <row r="305" spans="40:40" ht="9.75" customHeight="1" x14ac:dyDescent="0.25">
      <c r="AN305" s="95"/>
    </row>
    <row r="306" spans="40:40" ht="9.75" customHeight="1" x14ac:dyDescent="0.25">
      <c r="AN306" s="95"/>
    </row>
    <row r="307" spans="40:40" ht="9.75" customHeight="1" x14ac:dyDescent="0.25">
      <c r="AN307" s="95"/>
    </row>
    <row r="308" spans="40:40" ht="9.75" customHeight="1" x14ac:dyDescent="0.25">
      <c r="AN308" s="95"/>
    </row>
    <row r="309" spans="40:40" ht="9.75" customHeight="1" x14ac:dyDescent="0.25">
      <c r="AN309" s="95"/>
    </row>
    <row r="310" spans="40:40" ht="9.75" customHeight="1" x14ac:dyDescent="0.25">
      <c r="AN310" s="95"/>
    </row>
    <row r="311" spans="40:40" ht="9.75" customHeight="1" x14ac:dyDescent="0.25">
      <c r="AN311" s="95"/>
    </row>
    <row r="312" spans="40:40" ht="9.75" customHeight="1" x14ac:dyDescent="0.25">
      <c r="AN312" s="95"/>
    </row>
    <row r="313" spans="40:40" ht="9.75" customHeight="1" x14ac:dyDescent="0.25">
      <c r="AN313" s="95"/>
    </row>
    <row r="314" spans="40:40" ht="9.75" customHeight="1" x14ac:dyDescent="0.25">
      <c r="AN314" s="95"/>
    </row>
    <row r="315" spans="40:40" ht="9.75" customHeight="1" x14ac:dyDescent="0.25">
      <c r="AN315" s="95"/>
    </row>
    <row r="316" spans="40:40" ht="9.75" customHeight="1" x14ac:dyDescent="0.25">
      <c r="AN316" s="95"/>
    </row>
    <row r="317" spans="40:40" ht="9.75" customHeight="1" x14ac:dyDescent="0.25">
      <c r="AN317" s="95"/>
    </row>
    <row r="318" spans="40:40" ht="9.75" customHeight="1" x14ac:dyDescent="0.25">
      <c r="AN318" s="95"/>
    </row>
    <row r="319" spans="40:40" ht="9.75" customHeight="1" x14ac:dyDescent="0.25">
      <c r="AN319" s="95"/>
    </row>
    <row r="320" spans="40:40" ht="9.75" customHeight="1" x14ac:dyDescent="0.25">
      <c r="AN320" s="95"/>
    </row>
    <row r="321" spans="40:40" ht="9.75" customHeight="1" x14ac:dyDescent="0.25">
      <c r="AN321" s="95"/>
    </row>
    <row r="322" spans="40:40" ht="9.75" customHeight="1" x14ac:dyDescent="0.25">
      <c r="AN322" s="95"/>
    </row>
    <row r="323" spans="40:40" ht="9.75" customHeight="1" x14ac:dyDescent="0.25">
      <c r="AN323" s="95"/>
    </row>
    <row r="324" spans="40:40" ht="9.75" customHeight="1" x14ac:dyDescent="0.25">
      <c r="AN324" s="95"/>
    </row>
    <row r="325" spans="40:40" ht="9.75" customHeight="1" x14ac:dyDescent="0.25">
      <c r="AN325" s="95"/>
    </row>
    <row r="326" spans="40:40" ht="9.75" customHeight="1" x14ac:dyDescent="0.25">
      <c r="AN326" s="95"/>
    </row>
    <row r="327" spans="40:40" ht="9.75" customHeight="1" x14ac:dyDescent="0.25">
      <c r="AN327" s="95"/>
    </row>
    <row r="328" spans="40:40" ht="9.75" customHeight="1" x14ac:dyDescent="0.25">
      <c r="AN328" s="95"/>
    </row>
    <row r="329" spans="40:40" ht="9.75" customHeight="1" x14ac:dyDescent="0.25">
      <c r="AN329" s="95"/>
    </row>
    <row r="330" spans="40:40" ht="9.75" customHeight="1" x14ac:dyDescent="0.25">
      <c r="AN330" s="95"/>
    </row>
    <row r="331" spans="40:40" ht="9.75" customHeight="1" x14ac:dyDescent="0.25">
      <c r="AN331" s="95"/>
    </row>
    <row r="332" spans="40:40" ht="9.75" customHeight="1" x14ac:dyDescent="0.25">
      <c r="AN332" s="95"/>
    </row>
    <row r="333" spans="40:40" ht="9.75" customHeight="1" x14ac:dyDescent="0.25">
      <c r="AN333" s="95"/>
    </row>
    <row r="334" spans="40:40" ht="9.75" customHeight="1" x14ac:dyDescent="0.25">
      <c r="AN334" s="95"/>
    </row>
    <row r="335" spans="40:40" ht="9.75" customHeight="1" x14ac:dyDescent="0.25">
      <c r="AN335" s="95"/>
    </row>
    <row r="336" spans="40:40" ht="9.75" customHeight="1" x14ac:dyDescent="0.25">
      <c r="AN336" s="95"/>
    </row>
    <row r="337" spans="40:40" ht="9.75" customHeight="1" x14ac:dyDescent="0.25">
      <c r="AN337" s="95"/>
    </row>
    <row r="338" spans="40:40" ht="9.75" customHeight="1" x14ac:dyDescent="0.25">
      <c r="AN338" s="95"/>
    </row>
    <row r="339" spans="40:40" ht="9.75" customHeight="1" x14ac:dyDescent="0.25">
      <c r="AN339" s="95"/>
    </row>
    <row r="340" spans="40:40" ht="9.75" customHeight="1" x14ac:dyDescent="0.25">
      <c r="AN340" s="95"/>
    </row>
    <row r="341" spans="40:40" ht="9.75" customHeight="1" x14ac:dyDescent="0.25">
      <c r="AN341" s="95"/>
    </row>
    <row r="342" spans="40:40" ht="9.75" customHeight="1" x14ac:dyDescent="0.25">
      <c r="AN342" s="95"/>
    </row>
    <row r="343" spans="40:40" ht="9.75" customHeight="1" x14ac:dyDescent="0.25">
      <c r="AN343" s="95"/>
    </row>
    <row r="344" spans="40:40" ht="9.75" customHeight="1" x14ac:dyDescent="0.25">
      <c r="AN344" s="95"/>
    </row>
    <row r="345" spans="40:40" ht="9.75" customHeight="1" x14ac:dyDescent="0.25">
      <c r="AN345" s="95"/>
    </row>
    <row r="346" spans="40:40" ht="9.75" customHeight="1" x14ac:dyDescent="0.25">
      <c r="AN346" s="95"/>
    </row>
    <row r="347" spans="40:40" ht="9.75" customHeight="1" x14ac:dyDescent="0.25">
      <c r="AN347" s="95"/>
    </row>
    <row r="348" spans="40:40" ht="9.75" customHeight="1" x14ac:dyDescent="0.25">
      <c r="AN348" s="95"/>
    </row>
    <row r="349" spans="40:40" ht="9.75" customHeight="1" x14ac:dyDescent="0.25">
      <c r="AN349" s="95"/>
    </row>
    <row r="350" spans="40:40" ht="9.75" customHeight="1" x14ac:dyDescent="0.25">
      <c r="AN350" s="95"/>
    </row>
    <row r="351" spans="40:40" ht="9.75" customHeight="1" x14ac:dyDescent="0.25">
      <c r="AN351" s="95"/>
    </row>
    <row r="352" spans="40:40" ht="9.75" customHeight="1" x14ac:dyDescent="0.25">
      <c r="AN352" s="95"/>
    </row>
    <row r="353" spans="40:40" ht="9.75" customHeight="1" x14ac:dyDescent="0.25">
      <c r="AN353" s="95"/>
    </row>
    <row r="354" spans="40:40" ht="9.75" customHeight="1" x14ac:dyDescent="0.25">
      <c r="AN354" s="95"/>
    </row>
    <row r="355" spans="40:40" ht="9.75" customHeight="1" x14ac:dyDescent="0.25">
      <c r="AN355" s="95"/>
    </row>
    <row r="356" spans="40:40" ht="9.75" customHeight="1" x14ac:dyDescent="0.25">
      <c r="AN356" s="95"/>
    </row>
    <row r="357" spans="40:40" ht="9.75" customHeight="1" x14ac:dyDescent="0.25">
      <c r="AN357" s="95"/>
    </row>
    <row r="358" spans="40:40" ht="9.75" customHeight="1" x14ac:dyDescent="0.25">
      <c r="AN358" s="95"/>
    </row>
    <row r="359" spans="40:40" ht="9.75" customHeight="1" x14ac:dyDescent="0.25">
      <c r="AN359" s="95"/>
    </row>
    <row r="360" spans="40:40" ht="9.75" customHeight="1" x14ac:dyDescent="0.25">
      <c r="AN360" s="95"/>
    </row>
    <row r="361" spans="40:40" ht="9.75" customHeight="1" x14ac:dyDescent="0.25">
      <c r="AN361" s="95"/>
    </row>
    <row r="362" spans="40:40" ht="9.75" customHeight="1" x14ac:dyDescent="0.25">
      <c r="AN362" s="95"/>
    </row>
    <row r="363" spans="40:40" ht="9.75" customHeight="1" x14ac:dyDescent="0.25">
      <c r="AN363" s="95"/>
    </row>
    <row r="364" spans="40:40" ht="9.75" customHeight="1" x14ac:dyDescent="0.25">
      <c r="AN364" s="95"/>
    </row>
    <row r="365" spans="40:40" ht="9.75" customHeight="1" x14ac:dyDescent="0.25">
      <c r="AN365" s="95"/>
    </row>
    <row r="366" spans="40:40" ht="9.75" customHeight="1" x14ac:dyDescent="0.25">
      <c r="AN366" s="95"/>
    </row>
    <row r="367" spans="40:40" ht="9.75" customHeight="1" x14ac:dyDescent="0.25">
      <c r="AN367" s="95"/>
    </row>
    <row r="368" spans="40:40" ht="9.75" customHeight="1" x14ac:dyDescent="0.25">
      <c r="AN368" s="95"/>
    </row>
    <row r="369" spans="40:40" ht="9.75" customHeight="1" x14ac:dyDescent="0.25">
      <c r="AN369" s="95"/>
    </row>
    <row r="370" spans="40:40" ht="9.75" customHeight="1" x14ac:dyDescent="0.25">
      <c r="AN370" s="95"/>
    </row>
    <row r="371" spans="40:40" ht="9.75" customHeight="1" x14ac:dyDescent="0.25">
      <c r="AN371" s="95"/>
    </row>
    <row r="372" spans="40:40" ht="9.75" customHeight="1" x14ac:dyDescent="0.25">
      <c r="AN372" s="95"/>
    </row>
    <row r="373" spans="40:40" ht="9.75" customHeight="1" x14ac:dyDescent="0.25">
      <c r="AN373" s="95"/>
    </row>
    <row r="374" spans="40:40" ht="9.75" customHeight="1" x14ac:dyDescent="0.25">
      <c r="AN374" s="95"/>
    </row>
    <row r="375" spans="40:40" ht="9.75" customHeight="1" x14ac:dyDescent="0.25">
      <c r="AN375" s="95"/>
    </row>
    <row r="376" spans="40:40" ht="9.75" customHeight="1" x14ac:dyDescent="0.25">
      <c r="AN376" s="95"/>
    </row>
    <row r="377" spans="40:40" ht="9.75" customHeight="1" x14ac:dyDescent="0.25">
      <c r="AN377" s="95"/>
    </row>
    <row r="378" spans="40:40" ht="9.75" customHeight="1" x14ac:dyDescent="0.25">
      <c r="AN378" s="95"/>
    </row>
    <row r="379" spans="40:40" ht="9.75" customHeight="1" x14ac:dyDescent="0.25">
      <c r="AN379" s="95"/>
    </row>
    <row r="380" spans="40:40" ht="9.75" customHeight="1" x14ac:dyDescent="0.25">
      <c r="AN380" s="95"/>
    </row>
    <row r="381" spans="40:40" ht="9.75" customHeight="1" x14ac:dyDescent="0.25">
      <c r="AN381" s="95"/>
    </row>
    <row r="382" spans="40:40" ht="9.75" customHeight="1" x14ac:dyDescent="0.25">
      <c r="AN382" s="95"/>
    </row>
    <row r="383" spans="40:40" ht="9.75" customHeight="1" x14ac:dyDescent="0.25">
      <c r="AN383" s="95"/>
    </row>
    <row r="384" spans="40:40" ht="9.75" customHeight="1" x14ac:dyDescent="0.25">
      <c r="AN384" s="95"/>
    </row>
    <row r="385" spans="40:40" ht="9.75" customHeight="1" x14ac:dyDescent="0.25">
      <c r="AN385" s="95"/>
    </row>
    <row r="386" spans="40:40" ht="9.75" customHeight="1" x14ac:dyDescent="0.25">
      <c r="AN386" s="95"/>
    </row>
    <row r="387" spans="40:40" ht="9.75" customHeight="1" x14ac:dyDescent="0.25">
      <c r="AN387" s="95"/>
    </row>
    <row r="388" spans="40:40" ht="9.75" customHeight="1" x14ac:dyDescent="0.25">
      <c r="AN388" s="95"/>
    </row>
    <row r="389" spans="40:40" ht="9.75" customHeight="1" x14ac:dyDescent="0.25">
      <c r="AN389" s="95"/>
    </row>
    <row r="390" spans="40:40" ht="9.75" customHeight="1" x14ac:dyDescent="0.25">
      <c r="AN390" s="95"/>
    </row>
    <row r="391" spans="40:40" ht="9.75" customHeight="1" x14ac:dyDescent="0.25">
      <c r="AN391" s="95"/>
    </row>
    <row r="392" spans="40:40" ht="9.75" customHeight="1" x14ac:dyDescent="0.25">
      <c r="AN392" s="95"/>
    </row>
    <row r="393" spans="40:40" ht="9.75" customHeight="1" x14ac:dyDescent="0.25">
      <c r="AN393" s="95"/>
    </row>
    <row r="394" spans="40:40" ht="9.75" customHeight="1" x14ac:dyDescent="0.25">
      <c r="AN394" s="95"/>
    </row>
    <row r="395" spans="40:40" ht="9.75" customHeight="1" x14ac:dyDescent="0.25">
      <c r="AN395" s="95"/>
    </row>
    <row r="396" spans="40:40" ht="9.75" customHeight="1" x14ac:dyDescent="0.25">
      <c r="AN396" s="95"/>
    </row>
    <row r="397" spans="40:40" ht="9.75" customHeight="1" x14ac:dyDescent="0.25">
      <c r="AN397" s="95"/>
    </row>
    <row r="398" spans="40:40" ht="9.75" customHeight="1" x14ac:dyDescent="0.25">
      <c r="AN398" s="95"/>
    </row>
    <row r="399" spans="40:40" ht="9.75" customHeight="1" x14ac:dyDescent="0.25">
      <c r="AN399" s="95"/>
    </row>
    <row r="400" spans="40:40" ht="9.75" customHeight="1" x14ac:dyDescent="0.25">
      <c r="AN400" s="95"/>
    </row>
    <row r="401" spans="40:40" ht="9.75" customHeight="1" x14ac:dyDescent="0.25">
      <c r="AN401" s="95"/>
    </row>
    <row r="402" spans="40:40" ht="9.75" customHeight="1" x14ac:dyDescent="0.25">
      <c r="AN402" s="95"/>
    </row>
    <row r="403" spans="40:40" ht="9.75" customHeight="1" x14ac:dyDescent="0.25">
      <c r="AN403" s="95"/>
    </row>
    <row r="404" spans="40:40" ht="9.75" customHeight="1" x14ac:dyDescent="0.25">
      <c r="AN404" s="95"/>
    </row>
    <row r="405" spans="40:40" ht="9.75" customHeight="1" x14ac:dyDescent="0.25">
      <c r="AN405" s="95"/>
    </row>
    <row r="406" spans="40:40" ht="9.75" customHeight="1" x14ac:dyDescent="0.25">
      <c r="AN406" s="95"/>
    </row>
    <row r="407" spans="40:40" ht="9.75" customHeight="1" x14ac:dyDescent="0.25">
      <c r="AN407" s="95"/>
    </row>
    <row r="408" spans="40:40" ht="9.75" customHeight="1" x14ac:dyDescent="0.25">
      <c r="AN408" s="95"/>
    </row>
    <row r="409" spans="40:40" ht="9.75" customHeight="1" x14ac:dyDescent="0.25">
      <c r="AN409" s="95"/>
    </row>
    <row r="410" spans="40:40" ht="9.75" customHeight="1" x14ac:dyDescent="0.25">
      <c r="AN410" s="95"/>
    </row>
    <row r="411" spans="40:40" ht="9.75" customHeight="1" x14ac:dyDescent="0.25">
      <c r="AN411" s="95"/>
    </row>
    <row r="412" spans="40:40" ht="9.75" customHeight="1" x14ac:dyDescent="0.25">
      <c r="AN412" s="95"/>
    </row>
    <row r="413" spans="40:40" ht="9.75" customHeight="1" x14ac:dyDescent="0.25">
      <c r="AN413" s="95"/>
    </row>
    <row r="414" spans="40:40" ht="9.75" customHeight="1" x14ac:dyDescent="0.25">
      <c r="AN414" s="95"/>
    </row>
    <row r="415" spans="40:40" ht="9.75" customHeight="1" x14ac:dyDescent="0.25">
      <c r="AN415" s="95"/>
    </row>
    <row r="416" spans="40:40" ht="9.75" customHeight="1" x14ac:dyDescent="0.25">
      <c r="AN416" s="95"/>
    </row>
    <row r="417" spans="40:40" ht="9.75" customHeight="1" x14ac:dyDescent="0.25">
      <c r="AN417" s="95"/>
    </row>
    <row r="418" spans="40:40" ht="9.75" customHeight="1" x14ac:dyDescent="0.25">
      <c r="AN418" s="95"/>
    </row>
    <row r="419" spans="40:40" ht="9.75" customHeight="1" x14ac:dyDescent="0.25">
      <c r="AN419" s="95"/>
    </row>
    <row r="420" spans="40:40" ht="9.75" customHeight="1" x14ac:dyDescent="0.25">
      <c r="AN420" s="95"/>
    </row>
    <row r="421" spans="40:40" ht="9.75" customHeight="1" x14ac:dyDescent="0.25">
      <c r="AN421" s="95"/>
    </row>
    <row r="422" spans="40:40" ht="9.75" customHeight="1" x14ac:dyDescent="0.25">
      <c r="AN422" s="95"/>
    </row>
    <row r="423" spans="40:40" ht="9.75" customHeight="1" x14ac:dyDescent="0.25">
      <c r="AN423" s="95"/>
    </row>
    <row r="424" spans="40:40" ht="9.75" customHeight="1" x14ac:dyDescent="0.25">
      <c r="AN424" s="95"/>
    </row>
    <row r="425" spans="40:40" ht="9.75" customHeight="1" x14ac:dyDescent="0.25">
      <c r="AN425" s="95"/>
    </row>
    <row r="426" spans="40:40" ht="9.75" customHeight="1" x14ac:dyDescent="0.25">
      <c r="AN426" s="95"/>
    </row>
    <row r="427" spans="40:40" ht="9.75" customHeight="1" x14ac:dyDescent="0.25">
      <c r="AN427" s="95"/>
    </row>
    <row r="428" spans="40:40" ht="9.75" customHeight="1" x14ac:dyDescent="0.25">
      <c r="AN428" s="95"/>
    </row>
    <row r="429" spans="40:40" ht="9.75" customHeight="1" x14ac:dyDescent="0.25">
      <c r="AN429" s="95"/>
    </row>
    <row r="430" spans="40:40" ht="9.75" customHeight="1" x14ac:dyDescent="0.25">
      <c r="AN430" s="95"/>
    </row>
    <row r="431" spans="40:40" ht="9.75" customHeight="1" x14ac:dyDescent="0.25">
      <c r="AN431" s="95"/>
    </row>
    <row r="432" spans="40:40" ht="9.75" customHeight="1" x14ac:dyDescent="0.25">
      <c r="AN432" s="95"/>
    </row>
    <row r="433" spans="40:40" ht="9.75" customHeight="1" x14ac:dyDescent="0.25">
      <c r="AN433" s="95"/>
    </row>
    <row r="434" spans="40:40" ht="9.75" customHeight="1" x14ac:dyDescent="0.25">
      <c r="AN434" s="95"/>
    </row>
    <row r="435" spans="40:40" ht="9.75" customHeight="1" x14ac:dyDescent="0.25">
      <c r="AN435" s="95"/>
    </row>
    <row r="436" spans="40:40" ht="9.75" customHeight="1" x14ac:dyDescent="0.25">
      <c r="AN436" s="95"/>
    </row>
    <row r="437" spans="40:40" ht="9.75" customHeight="1" x14ac:dyDescent="0.25">
      <c r="AN437" s="95"/>
    </row>
    <row r="438" spans="40:40" ht="9.75" customHeight="1" x14ac:dyDescent="0.25">
      <c r="AN438" s="95"/>
    </row>
    <row r="439" spans="40:40" ht="9.75" customHeight="1" x14ac:dyDescent="0.25">
      <c r="AN439" s="95"/>
    </row>
    <row r="440" spans="40:40" ht="9.75" customHeight="1" x14ac:dyDescent="0.25">
      <c r="AN440" s="95"/>
    </row>
    <row r="441" spans="40:40" ht="9.75" customHeight="1" x14ac:dyDescent="0.25">
      <c r="AN441" s="95"/>
    </row>
    <row r="442" spans="40:40" ht="9.75" customHeight="1" x14ac:dyDescent="0.25">
      <c r="AN442" s="95"/>
    </row>
    <row r="443" spans="40:40" ht="9.75" customHeight="1" x14ac:dyDescent="0.25">
      <c r="AN443" s="95"/>
    </row>
    <row r="444" spans="40:40" ht="9.75" customHeight="1" x14ac:dyDescent="0.25">
      <c r="AN444" s="95"/>
    </row>
    <row r="445" spans="40:40" ht="9.75" customHeight="1" x14ac:dyDescent="0.25">
      <c r="AN445" s="95"/>
    </row>
    <row r="446" spans="40:40" ht="9.75" customHeight="1" x14ac:dyDescent="0.25">
      <c r="AN446" s="95"/>
    </row>
    <row r="447" spans="40:40" ht="9.75" customHeight="1" x14ac:dyDescent="0.25">
      <c r="AN447" s="95"/>
    </row>
    <row r="448" spans="40:40" ht="9.75" customHeight="1" x14ac:dyDescent="0.25">
      <c r="AN448" s="95"/>
    </row>
    <row r="449" spans="40:40" ht="9.75" customHeight="1" x14ac:dyDescent="0.25">
      <c r="AN449" s="95"/>
    </row>
    <row r="450" spans="40:40" ht="9.75" customHeight="1" x14ac:dyDescent="0.25">
      <c r="AN450" s="95"/>
    </row>
    <row r="451" spans="40:40" ht="9.75" customHeight="1" x14ac:dyDescent="0.25">
      <c r="AN451" s="95"/>
    </row>
    <row r="452" spans="40:40" ht="9.75" customHeight="1" x14ac:dyDescent="0.25">
      <c r="AN452" s="95"/>
    </row>
    <row r="453" spans="40:40" ht="9.75" customHeight="1" x14ac:dyDescent="0.25">
      <c r="AN453" s="95"/>
    </row>
    <row r="454" spans="40:40" ht="9.75" customHeight="1" x14ac:dyDescent="0.25">
      <c r="AN454" s="95"/>
    </row>
    <row r="455" spans="40:40" ht="9.75" customHeight="1" x14ac:dyDescent="0.25">
      <c r="AN455" s="95"/>
    </row>
    <row r="456" spans="40:40" ht="9.75" customHeight="1" x14ac:dyDescent="0.25">
      <c r="AN456" s="95"/>
    </row>
    <row r="457" spans="40:40" ht="9.75" customHeight="1" x14ac:dyDescent="0.25">
      <c r="AN457" s="95"/>
    </row>
    <row r="458" spans="40:40" ht="9.75" customHeight="1" x14ac:dyDescent="0.25">
      <c r="AN458" s="95"/>
    </row>
    <row r="459" spans="40:40" ht="9.75" customHeight="1" x14ac:dyDescent="0.25">
      <c r="AN459" s="95"/>
    </row>
    <row r="460" spans="40:40" ht="9.75" customHeight="1" x14ac:dyDescent="0.25">
      <c r="AN460" s="95"/>
    </row>
    <row r="461" spans="40:40" ht="9.75" customHeight="1" x14ac:dyDescent="0.25">
      <c r="AN461" s="95"/>
    </row>
    <row r="462" spans="40:40" ht="9.75" customHeight="1" x14ac:dyDescent="0.25">
      <c r="AN462" s="95"/>
    </row>
    <row r="463" spans="40:40" ht="9.75" customHeight="1" x14ac:dyDescent="0.25">
      <c r="AN463" s="95"/>
    </row>
    <row r="464" spans="40:40" ht="9.75" customHeight="1" x14ac:dyDescent="0.25">
      <c r="AN464" s="95"/>
    </row>
    <row r="465" spans="40:40" ht="9.75" customHeight="1" x14ac:dyDescent="0.25">
      <c r="AN465" s="95"/>
    </row>
    <row r="466" spans="40:40" ht="9.75" customHeight="1" x14ac:dyDescent="0.25">
      <c r="AN466" s="95"/>
    </row>
    <row r="467" spans="40:40" ht="9.75" customHeight="1" x14ac:dyDescent="0.25">
      <c r="AN467" s="95"/>
    </row>
    <row r="468" spans="40:40" ht="9.75" customHeight="1" x14ac:dyDescent="0.25">
      <c r="AN468" s="95"/>
    </row>
    <row r="469" spans="40:40" ht="9.75" customHeight="1" x14ac:dyDescent="0.25">
      <c r="AN469" s="95"/>
    </row>
    <row r="470" spans="40:40" ht="9.75" customHeight="1" x14ac:dyDescent="0.25">
      <c r="AN470" s="95"/>
    </row>
    <row r="471" spans="40:40" ht="9.75" customHeight="1" x14ac:dyDescent="0.25">
      <c r="AN471" s="95"/>
    </row>
    <row r="472" spans="40:40" ht="9.75" customHeight="1" x14ac:dyDescent="0.25">
      <c r="AN472" s="95"/>
    </row>
    <row r="473" spans="40:40" ht="9.75" customHeight="1" x14ac:dyDescent="0.25">
      <c r="AN473" s="95"/>
    </row>
    <row r="474" spans="40:40" ht="9.75" customHeight="1" x14ac:dyDescent="0.25">
      <c r="AN474" s="95"/>
    </row>
    <row r="475" spans="40:40" ht="9.75" customHeight="1" x14ac:dyDescent="0.25">
      <c r="AN475" s="95"/>
    </row>
    <row r="476" spans="40:40" ht="9.75" customHeight="1" x14ac:dyDescent="0.25">
      <c r="AN476" s="95"/>
    </row>
    <row r="477" spans="40:40" ht="9.75" customHeight="1" x14ac:dyDescent="0.25">
      <c r="AN477" s="95"/>
    </row>
    <row r="478" spans="40:40" ht="9.75" customHeight="1" x14ac:dyDescent="0.25">
      <c r="AN478" s="95"/>
    </row>
    <row r="479" spans="40:40" ht="9.75" customHeight="1" x14ac:dyDescent="0.25">
      <c r="AN479" s="95"/>
    </row>
    <row r="480" spans="40:40" ht="9.75" customHeight="1" x14ac:dyDescent="0.25">
      <c r="AN480" s="95"/>
    </row>
    <row r="481" spans="40:40" ht="9.75" customHeight="1" x14ac:dyDescent="0.25">
      <c r="AN481" s="95"/>
    </row>
    <row r="482" spans="40:40" ht="9.75" customHeight="1" x14ac:dyDescent="0.25">
      <c r="AN482" s="95"/>
    </row>
    <row r="483" spans="40:40" ht="9.75" customHeight="1" x14ac:dyDescent="0.25">
      <c r="AN483" s="95"/>
    </row>
    <row r="484" spans="40:40" ht="9.75" customHeight="1" x14ac:dyDescent="0.25">
      <c r="AN484" s="95"/>
    </row>
    <row r="485" spans="40:40" ht="9.75" customHeight="1" x14ac:dyDescent="0.25">
      <c r="AN485" s="95"/>
    </row>
    <row r="486" spans="40:40" ht="9.75" customHeight="1" x14ac:dyDescent="0.25">
      <c r="AN486" s="95"/>
    </row>
    <row r="487" spans="40:40" ht="9.75" customHeight="1" x14ac:dyDescent="0.25">
      <c r="AN487" s="95"/>
    </row>
    <row r="488" spans="40:40" ht="9.75" customHeight="1" x14ac:dyDescent="0.25">
      <c r="AN488" s="95"/>
    </row>
    <row r="489" spans="40:40" ht="9.75" customHeight="1" x14ac:dyDescent="0.25">
      <c r="AN489" s="95"/>
    </row>
    <row r="490" spans="40:40" ht="9.75" customHeight="1" x14ac:dyDescent="0.25">
      <c r="AN490" s="95"/>
    </row>
    <row r="491" spans="40:40" ht="9.75" customHeight="1" x14ac:dyDescent="0.25">
      <c r="AN491" s="95"/>
    </row>
    <row r="492" spans="40:40" ht="9.75" customHeight="1" x14ac:dyDescent="0.25">
      <c r="AN492" s="95"/>
    </row>
    <row r="493" spans="40:40" ht="9.75" customHeight="1" x14ac:dyDescent="0.25">
      <c r="AN493" s="95"/>
    </row>
    <row r="494" spans="40:40" ht="9.75" customHeight="1" x14ac:dyDescent="0.25">
      <c r="AN494" s="95"/>
    </row>
    <row r="495" spans="40:40" ht="9.75" customHeight="1" x14ac:dyDescent="0.25">
      <c r="AN495" s="95"/>
    </row>
    <row r="496" spans="40:40" ht="9.75" customHeight="1" x14ac:dyDescent="0.25">
      <c r="AN496" s="95"/>
    </row>
    <row r="497" spans="40:40" ht="9.75" customHeight="1" x14ac:dyDescent="0.25">
      <c r="AN497" s="95"/>
    </row>
    <row r="498" spans="40:40" ht="9.75" customHeight="1" x14ac:dyDescent="0.25">
      <c r="AN498" s="95"/>
    </row>
    <row r="499" spans="40:40" ht="9.75" customHeight="1" x14ac:dyDescent="0.25">
      <c r="AN499" s="95"/>
    </row>
    <row r="500" spans="40:40" ht="9.75" customHeight="1" x14ac:dyDescent="0.25">
      <c r="AN500" s="95"/>
    </row>
    <row r="501" spans="40:40" ht="9.75" customHeight="1" x14ac:dyDescent="0.25">
      <c r="AN501" s="95"/>
    </row>
    <row r="502" spans="40:40" ht="9.75" customHeight="1" x14ac:dyDescent="0.25">
      <c r="AN502" s="95"/>
    </row>
    <row r="503" spans="40:40" ht="9.75" customHeight="1" x14ac:dyDescent="0.25">
      <c r="AN503" s="95"/>
    </row>
    <row r="504" spans="40:40" ht="9.75" customHeight="1" x14ac:dyDescent="0.25">
      <c r="AN504" s="95"/>
    </row>
    <row r="505" spans="40:40" ht="9.75" customHeight="1" x14ac:dyDescent="0.25">
      <c r="AN505" s="95"/>
    </row>
    <row r="506" spans="40:40" ht="9.75" customHeight="1" x14ac:dyDescent="0.25">
      <c r="AN506" s="95"/>
    </row>
    <row r="507" spans="40:40" ht="9.75" customHeight="1" x14ac:dyDescent="0.25">
      <c r="AN507" s="95"/>
    </row>
    <row r="508" spans="40:40" ht="9.75" customHeight="1" x14ac:dyDescent="0.25">
      <c r="AN508" s="95"/>
    </row>
    <row r="509" spans="40:40" ht="9.75" customHeight="1" x14ac:dyDescent="0.25">
      <c r="AN509" s="95"/>
    </row>
    <row r="510" spans="40:40" ht="9.75" customHeight="1" x14ac:dyDescent="0.25">
      <c r="AN510" s="95"/>
    </row>
    <row r="511" spans="40:40" ht="9.75" customHeight="1" x14ac:dyDescent="0.25">
      <c r="AN511" s="95"/>
    </row>
    <row r="512" spans="40:40" ht="9.75" customHeight="1" x14ac:dyDescent="0.25">
      <c r="AN512" s="95"/>
    </row>
    <row r="513" spans="40:40" ht="9.75" customHeight="1" x14ac:dyDescent="0.25">
      <c r="AN513" s="95"/>
    </row>
    <row r="514" spans="40:40" ht="9.75" customHeight="1" x14ac:dyDescent="0.25">
      <c r="AN514" s="95"/>
    </row>
    <row r="515" spans="40:40" ht="9.75" customHeight="1" x14ac:dyDescent="0.25">
      <c r="AN515" s="95"/>
    </row>
    <row r="516" spans="40:40" ht="9.75" customHeight="1" x14ac:dyDescent="0.25">
      <c r="AN516" s="95"/>
    </row>
    <row r="517" spans="40:40" ht="9.75" customHeight="1" x14ac:dyDescent="0.25">
      <c r="AN517" s="95"/>
    </row>
    <row r="518" spans="40:40" ht="9.75" customHeight="1" x14ac:dyDescent="0.25">
      <c r="AN518" s="95"/>
    </row>
    <row r="519" spans="40:40" ht="9.75" customHeight="1" x14ac:dyDescent="0.25">
      <c r="AN519" s="95"/>
    </row>
    <row r="520" spans="40:40" ht="9.75" customHeight="1" x14ac:dyDescent="0.25">
      <c r="AN520" s="95"/>
    </row>
    <row r="521" spans="40:40" ht="9.75" customHeight="1" x14ac:dyDescent="0.25">
      <c r="AN521" s="95"/>
    </row>
    <row r="522" spans="40:40" ht="9.75" customHeight="1" x14ac:dyDescent="0.25">
      <c r="AN522" s="95"/>
    </row>
    <row r="523" spans="40:40" ht="9.75" customHeight="1" x14ac:dyDescent="0.25">
      <c r="AN523" s="95"/>
    </row>
  </sheetData>
  <printOptions gridLinesSet="0"/>
  <pageMargins left="3.75" right="0.25" top="0.5" bottom="0.25" header="0" footer="0"/>
  <pageSetup paperSize="17" pageOrder="overThenDown" orientation="landscape" r:id="rId1"/>
  <headerFooter alignWithMargins="0"/>
  <rowBreaks count="3" manualBreakCount="3">
    <brk id="68" max="40" man="1"/>
    <brk id="135" max="40" man="1"/>
    <brk id="203" max="40" man="1"/>
  </rowBreaks>
  <colBreaks count="1" manualBreakCount="1">
    <brk id="24" max="30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A868C-2482-454B-BE47-CE1A2E534273}">
  <sheetPr transitionEvaluation="1"/>
  <dimension ref="A1:AU272"/>
  <sheetViews>
    <sheetView showGridLines="0" zoomScale="120" zoomScaleNormal="120" workbookViewId="0">
      <pane xSplit="3" ySplit="13" topLeftCell="D14" activePane="bottomRight" state="frozen"/>
      <selection pane="topRight"/>
      <selection pane="bottomLeft"/>
      <selection pane="bottomRight"/>
    </sheetView>
  </sheetViews>
  <sheetFormatPr defaultColWidth="12.7109375" defaultRowHeight="9.75" customHeight="1" x14ac:dyDescent="0.25"/>
  <cols>
    <col min="1" max="1" width="5" style="83" customWidth="1"/>
    <col min="2" max="2" width="1.5703125" style="83" customWidth="1"/>
    <col min="3" max="3" width="11.7109375" style="83" customWidth="1"/>
    <col min="4" max="4" width="1.5703125" style="83" customWidth="1"/>
    <col min="5" max="5" width="1.5703125" style="83" hidden="1" customWidth="1"/>
    <col min="6" max="6" width="1.5703125" style="83" customWidth="1"/>
    <col min="7" max="7" width="13.5703125" style="83" customWidth="1"/>
    <col min="8" max="8" width="1.5703125" style="83" customWidth="1"/>
    <col min="9" max="9" width="13.5703125" style="83" customWidth="1"/>
    <col min="10" max="10" width="1.5703125" style="83" customWidth="1"/>
    <col min="11" max="11" width="13.5703125" style="83" customWidth="1"/>
    <col min="12" max="12" width="1.5703125" style="83" customWidth="1"/>
    <col min="13" max="13" width="13.5703125" style="83" customWidth="1"/>
    <col min="14" max="14" width="1.5703125" style="83" customWidth="1"/>
    <col min="15" max="15" width="13.5703125" style="83" customWidth="1"/>
    <col min="16" max="16" width="1.5703125" style="83" customWidth="1"/>
    <col min="17" max="17" width="13.5703125" style="83" customWidth="1"/>
    <col min="18" max="18" width="1.5703125" style="83" customWidth="1"/>
    <col min="19" max="19" width="13.5703125" style="83" customWidth="1"/>
    <col min="20" max="20" width="1.5703125" style="83" customWidth="1"/>
    <col min="21" max="21" width="13.5703125" style="83" customWidth="1"/>
    <col min="22" max="22" width="1.5703125" style="83" customWidth="1"/>
    <col min="23" max="23" width="14.5703125" style="83" customWidth="1"/>
    <col min="24" max="24" width="1.28515625" style="83" customWidth="1"/>
    <col min="25" max="25" width="1.5703125" style="83" customWidth="1"/>
    <col min="26" max="26" width="13.5703125" style="83" customWidth="1"/>
    <col min="27" max="27" width="1.5703125" style="83" customWidth="1"/>
    <col min="28" max="28" width="13.5703125" style="83" customWidth="1"/>
    <col min="29" max="29" width="1.5703125" style="83" customWidth="1"/>
    <col min="30" max="30" width="13.5703125" style="83" customWidth="1"/>
    <col min="31" max="31" width="1.5703125" style="83" customWidth="1"/>
    <col min="32" max="32" width="17.85546875" style="83" hidden="1" customWidth="1"/>
    <col min="33" max="33" width="1.5703125" style="83" hidden="1" customWidth="1"/>
    <col min="34" max="34" width="13.5703125" style="83" customWidth="1"/>
    <col min="35" max="35" width="1.5703125" style="83" customWidth="1"/>
    <col min="36" max="36" width="13.5703125" style="83" customWidth="1"/>
    <col min="37" max="37" width="1.5703125" style="83" customWidth="1"/>
    <col min="38" max="38" width="15.28515625" style="83" customWidth="1"/>
    <col min="39" max="39" width="1.5703125" style="83" customWidth="1"/>
    <col min="40" max="40" width="1.5703125" style="83" hidden="1" customWidth="1"/>
    <col min="41" max="41" width="1.5703125" style="83" customWidth="1"/>
    <col min="42" max="42" width="22.140625" style="83" customWidth="1"/>
    <col min="43" max="43" width="1.5703125" style="83" customWidth="1"/>
    <col min="44" max="44" width="7.5703125" style="83" customWidth="1"/>
    <col min="45" max="45" width="8.42578125" style="83" customWidth="1"/>
    <col min="46" max="46" width="1.5703125" style="83" customWidth="1"/>
    <col min="47" max="47" width="38.85546875" style="83" customWidth="1"/>
    <col min="48" max="256" width="12.7109375" style="83"/>
    <col min="257" max="257" width="5" style="83" customWidth="1"/>
    <col min="258" max="258" width="1.5703125" style="83" customWidth="1"/>
    <col min="259" max="259" width="19.5703125" style="83" customWidth="1"/>
    <col min="260" max="260" width="1.5703125" style="83" customWidth="1"/>
    <col min="261" max="261" width="0" style="83" hidden="1" customWidth="1"/>
    <col min="262" max="262" width="1.5703125" style="83" customWidth="1"/>
    <col min="263" max="263" width="13.5703125" style="83" customWidth="1"/>
    <col min="264" max="264" width="1.5703125" style="83" customWidth="1"/>
    <col min="265" max="265" width="13.5703125" style="83" customWidth="1"/>
    <col min="266" max="266" width="1.5703125" style="83" customWidth="1"/>
    <col min="267" max="267" width="13.5703125" style="83" customWidth="1"/>
    <col min="268" max="268" width="1.5703125" style="83" customWidth="1"/>
    <col min="269" max="269" width="13.5703125" style="83" customWidth="1"/>
    <col min="270" max="270" width="1.5703125" style="83" customWidth="1"/>
    <col min="271" max="271" width="13.5703125" style="83" customWidth="1"/>
    <col min="272" max="272" width="1.5703125" style="83" customWidth="1"/>
    <col min="273" max="273" width="13.5703125" style="83" customWidth="1"/>
    <col min="274" max="274" width="1.5703125" style="83" customWidth="1"/>
    <col min="275" max="275" width="13.5703125" style="83" customWidth="1"/>
    <col min="276" max="276" width="1.5703125" style="83" customWidth="1"/>
    <col min="277" max="277" width="13.5703125" style="83" customWidth="1"/>
    <col min="278" max="278" width="1.5703125" style="83" customWidth="1"/>
    <col min="279" max="279" width="14.5703125" style="83" customWidth="1"/>
    <col min="280" max="280" width="1.28515625" style="83" customWidth="1"/>
    <col min="281" max="281" width="1.5703125" style="83" customWidth="1"/>
    <col min="282" max="282" width="13.5703125" style="83" customWidth="1"/>
    <col min="283" max="283" width="1.5703125" style="83" customWidth="1"/>
    <col min="284" max="284" width="13.5703125" style="83" customWidth="1"/>
    <col min="285" max="285" width="1.5703125" style="83" customWidth="1"/>
    <col min="286" max="286" width="13.5703125" style="83" customWidth="1"/>
    <col min="287" max="287" width="1.5703125" style="83" customWidth="1"/>
    <col min="288" max="289" width="0" style="83" hidden="1" customWidth="1"/>
    <col min="290" max="290" width="13.5703125" style="83" customWidth="1"/>
    <col min="291" max="291" width="1.5703125" style="83" customWidth="1"/>
    <col min="292" max="292" width="13.5703125" style="83" customWidth="1"/>
    <col min="293" max="293" width="1.5703125" style="83" customWidth="1"/>
    <col min="294" max="294" width="15.28515625" style="83" customWidth="1"/>
    <col min="295" max="295" width="1.5703125" style="83" customWidth="1"/>
    <col min="296" max="296" width="0" style="83" hidden="1" customWidth="1"/>
    <col min="297" max="297" width="1.5703125" style="83" customWidth="1"/>
    <col min="298" max="298" width="22.140625" style="83" customWidth="1"/>
    <col min="299" max="299" width="1.5703125" style="83" customWidth="1"/>
    <col min="300" max="300" width="7.5703125" style="83" customWidth="1"/>
    <col min="301" max="301" width="8.42578125" style="83" customWidth="1"/>
    <col min="302" max="302" width="1.5703125" style="83" customWidth="1"/>
    <col min="303" max="303" width="38.85546875" style="83" customWidth="1"/>
    <col min="304" max="512" width="12.7109375" style="83"/>
    <col min="513" max="513" width="5" style="83" customWidth="1"/>
    <col min="514" max="514" width="1.5703125" style="83" customWidth="1"/>
    <col min="515" max="515" width="19.5703125" style="83" customWidth="1"/>
    <col min="516" max="516" width="1.5703125" style="83" customWidth="1"/>
    <col min="517" max="517" width="0" style="83" hidden="1" customWidth="1"/>
    <col min="518" max="518" width="1.5703125" style="83" customWidth="1"/>
    <col min="519" max="519" width="13.5703125" style="83" customWidth="1"/>
    <col min="520" max="520" width="1.5703125" style="83" customWidth="1"/>
    <col min="521" max="521" width="13.5703125" style="83" customWidth="1"/>
    <col min="522" max="522" width="1.5703125" style="83" customWidth="1"/>
    <col min="523" max="523" width="13.5703125" style="83" customWidth="1"/>
    <col min="524" max="524" width="1.5703125" style="83" customWidth="1"/>
    <col min="525" max="525" width="13.5703125" style="83" customWidth="1"/>
    <col min="526" max="526" width="1.5703125" style="83" customWidth="1"/>
    <col min="527" max="527" width="13.5703125" style="83" customWidth="1"/>
    <col min="528" max="528" width="1.5703125" style="83" customWidth="1"/>
    <col min="529" max="529" width="13.5703125" style="83" customWidth="1"/>
    <col min="530" max="530" width="1.5703125" style="83" customWidth="1"/>
    <col min="531" max="531" width="13.5703125" style="83" customWidth="1"/>
    <col min="532" max="532" width="1.5703125" style="83" customWidth="1"/>
    <col min="533" max="533" width="13.5703125" style="83" customWidth="1"/>
    <col min="534" max="534" width="1.5703125" style="83" customWidth="1"/>
    <col min="535" max="535" width="14.5703125" style="83" customWidth="1"/>
    <col min="536" max="536" width="1.28515625" style="83" customWidth="1"/>
    <col min="537" max="537" width="1.5703125" style="83" customWidth="1"/>
    <col min="538" max="538" width="13.5703125" style="83" customWidth="1"/>
    <col min="539" max="539" width="1.5703125" style="83" customWidth="1"/>
    <col min="540" max="540" width="13.5703125" style="83" customWidth="1"/>
    <col min="541" max="541" width="1.5703125" style="83" customWidth="1"/>
    <col min="542" max="542" width="13.5703125" style="83" customWidth="1"/>
    <col min="543" max="543" width="1.5703125" style="83" customWidth="1"/>
    <col min="544" max="545" width="0" style="83" hidden="1" customWidth="1"/>
    <col min="546" max="546" width="13.5703125" style="83" customWidth="1"/>
    <col min="547" max="547" width="1.5703125" style="83" customWidth="1"/>
    <col min="548" max="548" width="13.5703125" style="83" customWidth="1"/>
    <col min="549" max="549" width="1.5703125" style="83" customWidth="1"/>
    <col min="550" max="550" width="15.28515625" style="83" customWidth="1"/>
    <col min="551" max="551" width="1.5703125" style="83" customWidth="1"/>
    <col min="552" max="552" width="0" style="83" hidden="1" customWidth="1"/>
    <col min="553" max="553" width="1.5703125" style="83" customWidth="1"/>
    <col min="554" max="554" width="22.140625" style="83" customWidth="1"/>
    <col min="555" max="555" width="1.5703125" style="83" customWidth="1"/>
    <col min="556" max="556" width="7.5703125" style="83" customWidth="1"/>
    <col min="557" max="557" width="8.42578125" style="83" customWidth="1"/>
    <col min="558" max="558" width="1.5703125" style="83" customWidth="1"/>
    <col min="559" max="559" width="38.85546875" style="83" customWidth="1"/>
    <col min="560" max="768" width="12.7109375" style="83"/>
    <col min="769" max="769" width="5" style="83" customWidth="1"/>
    <col min="770" max="770" width="1.5703125" style="83" customWidth="1"/>
    <col min="771" max="771" width="19.5703125" style="83" customWidth="1"/>
    <col min="772" max="772" width="1.5703125" style="83" customWidth="1"/>
    <col min="773" max="773" width="0" style="83" hidden="1" customWidth="1"/>
    <col min="774" max="774" width="1.5703125" style="83" customWidth="1"/>
    <col min="775" max="775" width="13.5703125" style="83" customWidth="1"/>
    <col min="776" max="776" width="1.5703125" style="83" customWidth="1"/>
    <col min="777" max="777" width="13.5703125" style="83" customWidth="1"/>
    <col min="778" max="778" width="1.5703125" style="83" customWidth="1"/>
    <col min="779" max="779" width="13.5703125" style="83" customWidth="1"/>
    <col min="780" max="780" width="1.5703125" style="83" customWidth="1"/>
    <col min="781" max="781" width="13.5703125" style="83" customWidth="1"/>
    <col min="782" max="782" width="1.5703125" style="83" customWidth="1"/>
    <col min="783" max="783" width="13.5703125" style="83" customWidth="1"/>
    <col min="784" max="784" width="1.5703125" style="83" customWidth="1"/>
    <col min="785" max="785" width="13.5703125" style="83" customWidth="1"/>
    <col min="786" max="786" width="1.5703125" style="83" customWidth="1"/>
    <col min="787" max="787" width="13.5703125" style="83" customWidth="1"/>
    <col min="788" max="788" width="1.5703125" style="83" customWidth="1"/>
    <col min="789" max="789" width="13.5703125" style="83" customWidth="1"/>
    <col min="790" max="790" width="1.5703125" style="83" customWidth="1"/>
    <col min="791" max="791" width="14.5703125" style="83" customWidth="1"/>
    <col min="792" max="792" width="1.28515625" style="83" customWidth="1"/>
    <col min="793" max="793" width="1.5703125" style="83" customWidth="1"/>
    <col min="794" max="794" width="13.5703125" style="83" customWidth="1"/>
    <col min="795" max="795" width="1.5703125" style="83" customWidth="1"/>
    <col min="796" max="796" width="13.5703125" style="83" customWidth="1"/>
    <col min="797" max="797" width="1.5703125" style="83" customWidth="1"/>
    <col min="798" max="798" width="13.5703125" style="83" customWidth="1"/>
    <col min="799" max="799" width="1.5703125" style="83" customWidth="1"/>
    <col min="800" max="801" width="0" style="83" hidden="1" customWidth="1"/>
    <col min="802" max="802" width="13.5703125" style="83" customWidth="1"/>
    <col min="803" max="803" width="1.5703125" style="83" customWidth="1"/>
    <col min="804" max="804" width="13.5703125" style="83" customWidth="1"/>
    <col min="805" max="805" width="1.5703125" style="83" customWidth="1"/>
    <col min="806" max="806" width="15.28515625" style="83" customWidth="1"/>
    <col min="807" max="807" width="1.5703125" style="83" customWidth="1"/>
    <col min="808" max="808" width="0" style="83" hidden="1" customWidth="1"/>
    <col min="809" max="809" width="1.5703125" style="83" customWidth="1"/>
    <col min="810" max="810" width="22.140625" style="83" customWidth="1"/>
    <col min="811" max="811" width="1.5703125" style="83" customWidth="1"/>
    <col min="812" max="812" width="7.5703125" style="83" customWidth="1"/>
    <col min="813" max="813" width="8.42578125" style="83" customWidth="1"/>
    <col min="814" max="814" width="1.5703125" style="83" customWidth="1"/>
    <col min="815" max="815" width="38.85546875" style="83" customWidth="1"/>
    <col min="816" max="1024" width="12.7109375" style="83"/>
    <col min="1025" max="1025" width="5" style="83" customWidth="1"/>
    <col min="1026" max="1026" width="1.5703125" style="83" customWidth="1"/>
    <col min="1027" max="1027" width="19.5703125" style="83" customWidth="1"/>
    <col min="1028" max="1028" width="1.5703125" style="83" customWidth="1"/>
    <col min="1029" max="1029" width="0" style="83" hidden="1" customWidth="1"/>
    <col min="1030" max="1030" width="1.5703125" style="83" customWidth="1"/>
    <col min="1031" max="1031" width="13.5703125" style="83" customWidth="1"/>
    <col min="1032" max="1032" width="1.5703125" style="83" customWidth="1"/>
    <col min="1033" max="1033" width="13.5703125" style="83" customWidth="1"/>
    <col min="1034" max="1034" width="1.5703125" style="83" customWidth="1"/>
    <col min="1035" max="1035" width="13.5703125" style="83" customWidth="1"/>
    <col min="1036" max="1036" width="1.5703125" style="83" customWidth="1"/>
    <col min="1037" max="1037" width="13.5703125" style="83" customWidth="1"/>
    <col min="1038" max="1038" width="1.5703125" style="83" customWidth="1"/>
    <col min="1039" max="1039" width="13.5703125" style="83" customWidth="1"/>
    <col min="1040" max="1040" width="1.5703125" style="83" customWidth="1"/>
    <col min="1041" max="1041" width="13.5703125" style="83" customWidth="1"/>
    <col min="1042" max="1042" width="1.5703125" style="83" customWidth="1"/>
    <col min="1043" max="1043" width="13.5703125" style="83" customWidth="1"/>
    <col min="1044" max="1044" width="1.5703125" style="83" customWidth="1"/>
    <col min="1045" max="1045" width="13.5703125" style="83" customWidth="1"/>
    <col min="1046" max="1046" width="1.5703125" style="83" customWidth="1"/>
    <col min="1047" max="1047" width="14.5703125" style="83" customWidth="1"/>
    <col min="1048" max="1048" width="1.28515625" style="83" customWidth="1"/>
    <col min="1049" max="1049" width="1.5703125" style="83" customWidth="1"/>
    <col min="1050" max="1050" width="13.5703125" style="83" customWidth="1"/>
    <col min="1051" max="1051" width="1.5703125" style="83" customWidth="1"/>
    <col min="1052" max="1052" width="13.5703125" style="83" customWidth="1"/>
    <col min="1053" max="1053" width="1.5703125" style="83" customWidth="1"/>
    <col min="1054" max="1054" width="13.5703125" style="83" customWidth="1"/>
    <col min="1055" max="1055" width="1.5703125" style="83" customWidth="1"/>
    <col min="1056" max="1057" width="0" style="83" hidden="1" customWidth="1"/>
    <col min="1058" max="1058" width="13.5703125" style="83" customWidth="1"/>
    <col min="1059" max="1059" width="1.5703125" style="83" customWidth="1"/>
    <col min="1060" max="1060" width="13.5703125" style="83" customWidth="1"/>
    <col min="1061" max="1061" width="1.5703125" style="83" customWidth="1"/>
    <col min="1062" max="1062" width="15.28515625" style="83" customWidth="1"/>
    <col min="1063" max="1063" width="1.5703125" style="83" customWidth="1"/>
    <col min="1064" max="1064" width="0" style="83" hidden="1" customWidth="1"/>
    <col min="1065" max="1065" width="1.5703125" style="83" customWidth="1"/>
    <col min="1066" max="1066" width="22.140625" style="83" customWidth="1"/>
    <col min="1067" max="1067" width="1.5703125" style="83" customWidth="1"/>
    <col min="1068" max="1068" width="7.5703125" style="83" customWidth="1"/>
    <col min="1069" max="1069" width="8.42578125" style="83" customWidth="1"/>
    <col min="1070" max="1070" width="1.5703125" style="83" customWidth="1"/>
    <col min="1071" max="1071" width="38.85546875" style="83" customWidth="1"/>
    <col min="1072" max="1280" width="12.7109375" style="83"/>
    <col min="1281" max="1281" width="5" style="83" customWidth="1"/>
    <col min="1282" max="1282" width="1.5703125" style="83" customWidth="1"/>
    <col min="1283" max="1283" width="19.5703125" style="83" customWidth="1"/>
    <col min="1284" max="1284" width="1.5703125" style="83" customWidth="1"/>
    <col min="1285" max="1285" width="0" style="83" hidden="1" customWidth="1"/>
    <col min="1286" max="1286" width="1.5703125" style="83" customWidth="1"/>
    <col min="1287" max="1287" width="13.5703125" style="83" customWidth="1"/>
    <col min="1288" max="1288" width="1.5703125" style="83" customWidth="1"/>
    <col min="1289" max="1289" width="13.5703125" style="83" customWidth="1"/>
    <col min="1290" max="1290" width="1.5703125" style="83" customWidth="1"/>
    <col min="1291" max="1291" width="13.5703125" style="83" customWidth="1"/>
    <col min="1292" max="1292" width="1.5703125" style="83" customWidth="1"/>
    <col min="1293" max="1293" width="13.5703125" style="83" customWidth="1"/>
    <col min="1294" max="1294" width="1.5703125" style="83" customWidth="1"/>
    <col min="1295" max="1295" width="13.5703125" style="83" customWidth="1"/>
    <col min="1296" max="1296" width="1.5703125" style="83" customWidth="1"/>
    <col min="1297" max="1297" width="13.5703125" style="83" customWidth="1"/>
    <col min="1298" max="1298" width="1.5703125" style="83" customWidth="1"/>
    <col min="1299" max="1299" width="13.5703125" style="83" customWidth="1"/>
    <col min="1300" max="1300" width="1.5703125" style="83" customWidth="1"/>
    <col min="1301" max="1301" width="13.5703125" style="83" customWidth="1"/>
    <col min="1302" max="1302" width="1.5703125" style="83" customWidth="1"/>
    <col min="1303" max="1303" width="14.5703125" style="83" customWidth="1"/>
    <col min="1304" max="1304" width="1.28515625" style="83" customWidth="1"/>
    <col min="1305" max="1305" width="1.5703125" style="83" customWidth="1"/>
    <col min="1306" max="1306" width="13.5703125" style="83" customWidth="1"/>
    <col min="1307" max="1307" width="1.5703125" style="83" customWidth="1"/>
    <col min="1308" max="1308" width="13.5703125" style="83" customWidth="1"/>
    <col min="1309" max="1309" width="1.5703125" style="83" customWidth="1"/>
    <col min="1310" max="1310" width="13.5703125" style="83" customWidth="1"/>
    <col min="1311" max="1311" width="1.5703125" style="83" customWidth="1"/>
    <col min="1312" max="1313" width="0" style="83" hidden="1" customWidth="1"/>
    <col min="1314" max="1314" width="13.5703125" style="83" customWidth="1"/>
    <col min="1315" max="1315" width="1.5703125" style="83" customWidth="1"/>
    <col min="1316" max="1316" width="13.5703125" style="83" customWidth="1"/>
    <col min="1317" max="1317" width="1.5703125" style="83" customWidth="1"/>
    <col min="1318" max="1318" width="15.28515625" style="83" customWidth="1"/>
    <col min="1319" max="1319" width="1.5703125" style="83" customWidth="1"/>
    <col min="1320" max="1320" width="0" style="83" hidden="1" customWidth="1"/>
    <col min="1321" max="1321" width="1.5703125" style="83" customWidth="1"/>
    <col min="1322" max="1322" width="22.140625" style="83" customWidth="1"/>
    <col min="1323" max="1323" width="1.5703125" style="83" customWidth="1"/>
    <col min="1324" max="1324" width="7.5703125" style="83" customWidth="1"/>
    <col min="1325" max="1325" width="8.42578125" style="83" customWidth="1"/>
    <col min="1326" max="1326" width="1.5703125" style="83" customWidth="1"/>
    <col min="1327" max="1327" width="38.85546875" style="83" customWidth="1"/>
    <col min="1328" max="1536" width="12.7109375" style="83"/>
    <col min="1537" max="1537" width="5" style="83" customWidth="1"/>
    <col min="1538" max="1538" width="1.5703125" style="83" customWidth="1"/>
    <col min="1539" max="1539" width="19.5703125" style="83" customWidth="1"/>
    <col min="1540" max="1540" width="1.5703125" style="83" customWidth="1"/>
    <col min="1541" max="1541" width="0" style="83" hidden="1" customWidth="1"/>
    <col min="1542" max="1542" width="1.5703125" style="83" customWidth="1"/>
    <col min="1543" max="1543" width="13.5703125" style="83" customWidth="1"/>
    <col min="1544" max="1544" width="1.5703125" style="83" customWidth="1"/>
    <col min="1545" max="1545" width="13.5703125" style="83" customWidth="1"/>
    <col min="1546" max="1546" width="1.5703125" style="83" customWidth="1"/>
    <col min="1547" max="1547" width="13.5703125" style="83" customWidth="1"/>
    <col min="1548" max="1548" width="1.5703125" style="83" customWidth="1"/>
    <col min="1549" max="1549" width="13.5703125" style="83" customWidth="1"/>
    <col min="1550" max="1550" width="1.5703125" style="83" customWidth="1"/>
    <col min="1551" max="1551" width="13.5703125" style="83" customWidth="1"/>
    <col min="1552" max="1552" width="1.5703125" style="83" customWidth="1"/>
    <col min="1553" max="1553" width="13.5703125" style="83" customWidth="1"/>
    <col min="1554" max="1554" width="1.5703125" style="83" customWidth="1"/>
    <col min="1555" max="1555" width="13.5703125" style="83" customWidth="1"/>
    <col min="1556" max="1556" width="1.5703125" style="83" customWidth="1"/>
    <col min="1557" max="1557" width="13.5703125" style="83" customWidth="1"/>
    <col min="1558" max="1558" width="1.5703125" style="83" customWidth="1"/>
    <col min="1559" max="1559" width="14.5703125" style="83" customWidth="1"/>
    <col min="1560" max="1560" width="1.28515625" style="83" customWidth="1"/>
    <col min="1561" max="1561" width="1.5703125" style="83" customWidth="1"/>
    <col min="1562" max="1562" width="13.5703125" style="83" customWidth="1"/>
    <col min="1563" max="1563" width="1.5703125" style="83" customWidth="1"/>
    <col min="1564" max="1564" width="13.5703125" style="83" customWidth="1"/>
    <col min="1565" max="1565" width="1.5703125" style="83" customWidth="1"/>
    <col min="1566" max="1566" width="13.5703125" style="83" customWidth="1"/>
    <col min="1567" max="1567" width="1.5703125" style="83" customWidth="1"/>
    <col min="1568" max="1569" width="0" style="83" hidden="1" customWidth="1"/>
    <col min="1570" max="1570" width="13.5703125" style="83" customWidth="1"/>
    <col min="1571" max="1571" width="1.5703125" style="83" customWidth="1"/>
    <col min="1572" max="1572" width="13.5703125" style="83" customWidth="1"/>
    <col min="1573" max="1573" width="1.5703125" style="83" customWidth="1"/>
    <col min="1574" max="1574" width="15.28515625" style="83" customWidth="1"/>
    <col min="1575" max="1575" width="1.5703125" style="83" customWidth="1"/>
    <col min="1576" max="1576" width="0" style="83" hidden="1" customWidth="1"/>
    <col min="1577" max="1577" width="1.5703125" style="83" customWidth="1"/>
    <col min="1578" max="1578" width="22.140625" style="83" customWidth="1"/>
    <col min="1579" max="1579" width="1.5703125" style="83" customWidth="1"/>
    <col min="1580" max="1580" width="7.5703125" style="83" customWidth="1"/>
    <col min="1581" max="1581" width="8.42578125" style="83" customWidth="1"/>
    <col min="1582" max="1582" width="1.5703125" style="83" customWidth="1"/>
    <col min="1583" max="1583" width="38.85546875" style="83" customWidth="1"/>
    <col min="1584" max="1792" width="12.7109375" style="83"/>
    <col min="1793" max="1793" width="5" style="83" customWidth="1"/>
    <col min="1794" max="1794" width="1.5703125" style="83" customWidth="1"/>
    <col min="1795" max="1795" width="19.5703125" style="83" customWidth="1"/>
    <col min="1796" max="1796" width="1.5703125" style="83" customWidth="1"/>
    <col min="1797" max="1797" width="0" style="83" hidden="1" customWidth="1"/>
    <col min="1798" max="1798" width="1.5703125" style="83" customWidth="1"/>
    <col min="1799" max="1799" width="13.5703125" style="83" customWidth="1"/>
    <col min="1800" max="1800" width="1.5703125" style="83" customWidth="1"/>
    <col min="1801" max="1801" width="13.5703125" style="83" customWidth="1"/>
    <col min="1802" max="1802" width="1.5703125" style="83" customWidth="1"/>
    <col min="1803" max="1803" width="13.5703125" style="83" customWidth="1"/>
    <col min="1804" max="1804" width="1.5703125" style="83" customWidth="1"/>
    <col min="1805" max="1805" width="13.5703125" style="83" customWidth="1"/>
    <col min="1806" max="1806" width="1.5703125" style="83" customWidth="1"/>
    <col min="1807" max="1807" width="13.5703125" style="83" customWidth="1"/>
    <col min="1808" max="1808" width="1.5703125" style="83" customWidth="1"/>
    <col min="1809" max="1809" width="13.5703125" style="83" customWidth="1"/>
    <col min="1810" max="1810" width="1.5703125" style="83" customWidth="1"/>
    <col min="1811" max="1811" width="13.5703125" style="83" customWidth="1"/>
    <col min="1812" max="1812" width="1.5703125" style="83" customWidth="1"/>
    <col min="1813" max="1813" width="13.5703125" style="83" customWidth="1"/>
    <col min="1814" max="1814" width="1.5703125" style="83" customWidth="1"/>
    <col min="1815" max="1815" width="14.5703125" style="83" customWidth="1"/>
    <col min="1816" max="1816" width="1.28515625" style="83" customWidth="1"/>
    <col min="1817" max="1817" width="1.5703125" style="83" customWidth="1"/>
    <col min="1818" max="1818" width="13.5703125" style="83" customWidth="1"/>
    <col min="1819" max="1819" width="1.5703125" style="83" customWidth="1"/>
    <col min="1820" max="1820" width="13.5703125" style="83" customWidth="1"/>
    <col min="1821" max="1821" width="1.5703125" style="83" customWidth="1"/>
    <col min="1822" max="1822" width="13.5703125" style="83" customWidth="1"/>
    <col min="1823" max="1823" width="1.5703125" style="83" customWidth="1"/>
    <col min="1824" max="1825" width="0" style="83" hidden="1" customWidth="1"/>
    <col min="1826" max="1826" width="13.5703125" style="83" customWidth="1"/>
    <col min="1827" max="1827" width="1.5703125" style="83" customWidth="1"/>
    <col min="1828" max="1828" width="13.5703125" style="83" customWidth="1"/>
    <col min="1829" max="1829" width="1.5703125" style="83" customWidth="1"/>
    <col min="1830" max="1830" width="15.28515625" style="83" customWidth="1"/>
    <col min="1831" max="1831" width="1.5703125" style="83" customWidth="1"/>
    <col min="1832" max="1832" width="0" style="83" hidden="1" customWidth="1"/>
    <col min="1833" max="1833" width="1.5703125" style="83" customWidth="1"/>
    <col min="1834" max="1834" width="22.140625" style="83" customWidth="1"/>
    <col min="1835" max="1835" width="1.5703125" style="83" customWidth="1"/>
    <col min="1836" max="1836" width="7.5703125" style="83" customWidth="1"/>
    <col min="1837" max="1837" width="8.42578125" style="83" customWidth="1"/>
    <col min="1838" max="1838" width="1.5703125" style="83" customWidth="1"/>
    <col min="1839" max="1839" width="38.85546875" style="83" customWidth="1"/>
    <col min="1840" max="2048" width="12.7109375" style="83"/>
    <col min="2049" max="2049" width="5" style="83" customWidth="1"/>
    <col min="2050" max="2050" width="1.5703125" style="83" customWidth="1"/>
    <col min="2051" max="2051" width="19.5703125" style="83" customWidth="1"/>
    <col min="2052" max="2052" width="1.5703125" style="83" customWidth="1"/>
    <col min="2053" max="2053" width="0" style="83" hidden="1" customWidth="1"/>
    <col min="2054" max="2054" width="1.5703125" style="83" customWidth="1"/>
    <col min="2055" max="2055" width="13.5703125" style="83" customWidth="1"/>
    <col min="2056" max="2056" width="1.5703125" style="83" customWidth="1"/>
    <col min="2057" max="2057" width="13.5703125" style="83" customWidth="1"/>
    <col min="2058" max="2058" width="1.5703125" style="83" customWidth="1"/>
    <col min="2059" max="2059" width="13.5703125" style="83" customWidth="1"/>
    <col min="2060" max="2060" width="1.5703125" style="83" customWidth="1"/>
    <col min="2061" max="2061" width="13.5703125" style="83" customWidth="1"/>
    <col min="2062" max="2062" width="1.5703125" style="83" customWidth="1"/>
    <col min="2063" max="2063" width="13.5703125" style="83" customWidth="1"/>
    <col min="2064" max="2064" width="1.5703125" style="83" customWidth="1"/>
    <col min="2065" max="2065" width="13.5703125" style="83" customWidth="1"/>
    <col min="2066" max="2066" width="1.5703125" style="83" customWidth="1"/>
    <col min="2067" max="2067" width="13.5703125" style="83" customWidth="1"/>
    <col min="2068" max="2068" width="1.5703125" style="83" customWidth="1"/>
    <col min="2069" max="2069" width="13.5703125" style="83" customWidth="1"/>
    <col min="2070" max="2070" width="1.5703125" style="83" customWidth="1"/>
    <col min="2071" max="2071" width="14.5703125" style="83" customWidth="1"/>
    <col min="2072" max="2072" width="1.28515625" style="83" customWidth="1"/>
    <col min="2073" max="2073" width="1.5703125" style="83" customWidth="1"/>
    <col min="2074" max="2074" width="13.5703125" style="83" customWidth="1"/>
    <col min="2075" max="2075" width="1.5703125" style="83" customWidth="1"/>
    <col min="2076" max="2076" width="13.5703125" style="83" customWidth="1"/>
    <col min="2077" max="2077" width="1.5703125" style="83" customWidth="1"/>
    <col min="2078" max="2078" width="13.5703125" style="83" customWidth="1"/>
    <col min="2079" max="2079" width="1.5703125" style="83" customWidth="1"/>
    <col min="2080" max="2081" width="0" style="83" hidden="1" customWidth="1"/>
    <col min="2082" max="2082" width="13.5703125" style="83" customWidth="1"/>
    <col min="2083" max="2083" width="1.5703125" style="83" customWidth="1"/>
    <col min="2084" max="2084" width="13.5703125" style="83" customWidth="1"/>
    <col min="2085" max="2085" width="1.5703125" style="83" customWidth="1"/>
    <col min="2086" max="2086" width="15.28515625" style="83" customWidth="1"/>
    <col min="2087" max="2087" width="1.5703125" style="83" customWidth="1"/>
    <col min="2088" max="2088" width="0" style="83" hidden="1" customWidth="1"/>
    <col min="2089" max="2089" width="1.5703125" style="83" customWidth="1"/>
    <col min="2090" max="2090" width="22.140625" style="83" customWidth="1"/>
    <col min="2091" max="2091" width="1.5703125" style="83" customWidth="1"/>
    <col min="2092" max="2092" width="7.5703125" style="83" customWidth="1"/>
    <col min="2093" max="2093" width="8.42578125" style="83" customWidth="1"/>
    <col min="2094" max="2094" width="1.5703125" style="83" customWidth="1"/>
    <col min="2095" max="2095" width="38.85546875" style="83" customWidth="1"/>
    <col min="2096" max="2304" width="12.7109375" style="83"/>
    <col min="2305" max="2305" width="5" style="83" customWidth="1"/>
    <col min="2306" max="2306" width="1.5703125" style="83" customWidth="1"/>
    <col min="2307" max="2307" width="19.5703125" style="83" customWidth="1"/>
    <col min="2308" max="2308" width="1.5703125" style="83" customWidth="1"/>
    <col min="2309" max="2309" width="0" style="83" hidden="1" customWidth="1"/>
    <col min="2310" max="2310" width="1.5703125" style="83" customWidth="1"/>
    <col min="2311" max="2311" width="13.5703125" style="83" customWidth="1"/>
    <col min="2312" max="2312" width="1.5703125" style="83" customWidth="1"/>
    <col min="2313" max="2313" width="13.5703125" style="83" customWidth="1"/>
    <col min="2314" max="2314" width="1.5703125" style="83" customWidth="1"/>
    <col min="2315" max="2315" width="13.5703125" style="83" customWidth="1"/>
    <col min="2316" max="2316" width="1.5703125" style="83" customWidth="1"/>
    <col min="2317" max="2317" width="13.5703125" style="83" customWidth="1"/>
    <col min="2318" max="2318" width="1.5703125" style="83" customWidth="1"/>
    <col min="2319" max="2319" width="13.5703125" style="83" customWidth="1"/>
    <col min="2320" max="2320" width="1.5703125" style="83" customWidth="1"/>
    <col min="2321" max="2321" width="13.5703125" style="83" customWidth="1"/>
    <col min="2322" max="2322" width="1.5703125" style="83" customWidth="1"/>
    <col min="2323" max="2323" width="13.5703125" style="83" customWidth="1"/>
    <col min="2324" max="2324" width="1.5703125" style="83" customWidth="1"/>
    <col min="2325" max="2325" width="13.5703125" style="83" customWidth="1"/>
    <col min="2326" max="2326" width="1.5703125" style="83" customWidth="1"/>
    <col min="2327" max="2327" width="14.5703125" style="83" customWidth="1"/>
    <col min="2328" max="2328" width="1.28515625" style="83" customWidth="1"/>
    <col min="2329" max="2329" width="1.5703125" style="83" customWidth="1"/>
    <col min="2330" max="2330" width="13.5703125" style="83" customWidth="1"/>
    <col min="2331" max="2331" width="1.5703125" style="83" customWidth="1"/>
    <col min="2332" max="2332" width="13.5703125" style="83" customWidth="1"/>
    <col min="2333" max="2333" width="1.5703125" style="83" customWidth="1"/>
    <col min="2334" max="2334" width="13.5703125" style="83" customWidth="1"/>
    <col min="2335" max="2335" width="1.5703125" style="83" customWidth="1"/>
    <col min="2336" max="2337" width="0" style="83" hidden="1" customWidth="1"/>
    <col min="2338" max="2338" width="13.5703125" style="83" customWidth="1"/>
    <col min="2339" max="2339" width="1.5703125" style="83" customWidth="1"/>
    <col min="2340" max="2340" width="13.5703125" style="83" customWidth="1"/>
    <col min="2341" max="2341" width="1.5703125" style="83" customWidth="1"/>
    <col min="2342" max="2342" width="15.28515625" style="83" customWidth="1"/>
    <col min="2343" max="2343" width="1.5703125" style="83" customWidth="1"/>
    <col min="2344" max="2344" width="0" style="83" hidden="1" customWidth="1"/>
    <col min="2345" max="2345" width="1.5703125" style="83" customWidth="1"/>
    <col min="2346" max="2346" width="22.140625" style="83" customWidth="1"/>
    <col min="2347" max="2347" width="1.5703125" style="83" customWidth="1"/>
    <col min="2348" max="2348" width="7.5703125" style="83" customWidth="1"/>
    <col min="2349" max="2349" width="8.42578125" style="83" customWidth="1"/>
    <col min="2350" max="2350" width="1.5703125" style="83" customWidth="1"/>
    <col min="2351" max="2351" width="38.85546875" style="83" customWidth="1"/>
    <col min="2352" max="2560" width="12.7109375" style="83"/>
    <col min="2561" max="2561" width="5" style="83" customWidth="1"/>
    <col min="2562" max="2562" width="1.5703125" style="83" customWidth="1"/>
    <col min="2563" max="2563" width="19.5703125" style="83" customWidth="1"/>
    <col min="2564" max="2564" width="1.5703125" style="83" customWidth="1"/>
    <col min="2565" max="2565" width="0" style="83" hidden="1" customWidth="1"/>
    <col min="2566" max="2566" width="1.5703125" style="83" customWidth="1"/>
    <col min="2567" max="2567" width="13.5703125" style="83" customWidth="1"/>
    <col min="2568" max="2568" width="1.5703125" style="83" customWidth="1"/>
    <col min="2569" max="2569" width="13.5703125" style="83" customWidth="1"/>
    <col min="2570" max="2570" width="1.5703125" style="83" customWidth="1"/>
    <col min="2571" max="2571" width="13.5703125" style="83" customWidth="1"/>
    <col min="2572" max="2572" width="1.5703125" style="83" customWidth="1"/>
    <col min="2573" max="2573" width="13.5703125" style="83" customWidth="1"/>
    <col min="2574" max="2574" width="1.5703125" style="83" customWidth="1"/>
    <col min="2575" max="2575" width="13.5703125" style="83" customWidth="1"/>
    <col min="2576" max="2576" width="1.5703125" style="83" customWidth="1"/>
    <col min="2577" max="2577" width="13.5703125" style="83" customWidth="1"/>
    <col min="2578" max="2578" width="1.5703125" style="83" customWidth="1"/>
    <col min="2579" max="2579" width="13.5703125" style="83" customWidth="1"/>
    <col min="2580" max="2580" width="1.5703125" style="83" customWidth="1"/>
    <col min="2581" max="2581" width="13.5703125" style="83" customWidth="1"/>
    <col min="2582" max="2582" width="1.5703125" style="83" customWidth="1"/>
    <col min="2583" max="2583" width="14.5703125" style="83" customWidth="1"/>
    <col min="2584" max="2584" width="1.28515625" style="83" customWidth="1"/>
    <col min="2585" max="2585" width="1.5703125" style="83" customWidth="1"/>
    <col min="2586" max="2586" width="13.5703125" style="83" customWidth="1"/>
    <col min="2587" max="2587" width="1.5703125" style="83" customWidth="1"/>
    <col min="2588" max="2588" width="13.5703125" style="83" customWidth="1"/>
    <col min="2589" max="2589" width="1.5703125" style="83" customWidth="1"/>
    <col min="2590" max="2590" width="13.5703125" style="83" customWidth="1"/>
    <col min="2591" max="2591" width="1.5703125" style="83" customWidth="1"/>
    <col min="2592" max="2593" width="0" style="83" hidden="1" customWidth="1"/>
    <col min="2594" max="2594" width="13.5703125" style="83" customWidth="1"/>
    <col min="2595" max="2595" width="1.5703125" style="83" customWidth="1"/>
    <col min="2596" max="2596" width="13.5703125" style="83" customWidth="1"/>
    <col min="2597" max="2597" width="1.5703125" style="83" customWidth="1"/>
    <col min="2598" max="2598" width="15.28515625" style="83" customWidth="1"/>
    <col min="2599" max="2599" width="1.5703125" style="83" customWidth="1"/>
    <col min="2600" max="2600" width="0" style="83" hidden="1" customWidth="1"/>
    <col min="2601" max="2601" width="1.5703125" style="83" customWidth="1"/>
    <col min="2602" max="2602" width="22.140625" style="83" customWidth="1"/>
    <col min="2603" max="2603" width="1.5703125" style="83" customWidth="1"/>
    <col min="2604" max="2604" width="7.5703125" style="83" customWidth="1"/>
    <col min="2605" max="2605" width="8.42578125" style="83" customWidth="1"/>
    <col min="2606" max="2606" width="1.5703125" style="83" customWidth="1"/>
    <col min="2607" max="2607" width="38.85546875" style="83" customWidth="1"/>
    <col min="2608" max="2816" width="12.7109375" style="83"/>
    <col min="2817" max="2817" width="5" style="83" customWidth="1"/>
    <col min="2818" max="2818" width="1.5703125" style="83" customWidth="1"/>
    <col min="2819" max="2819" width="19.5703125" style="83" customWidth="1"/>
    <col min="2820" max="2820" width="1.5703125" style="83" customWidth="1"/>
    <col min="2821" max="2821" width="0" style="83" hidden="1" customWidth="1"/>
    <col min="2822" max="2822" width="1.5703125" style="83" customWidth="1"/>
    <col min="2823" max="2823" width="13.5703125" style="83" customWidth="1"/>
    <col min="2824" max="2824" width="1.5703125" style="83" customWidth="1"/>
    <col min="2825" max="2825" width="13.5703125" style="83" customWidth="1"/>
    <col min="2826" max="2826" width="1.5703125" style="83" customWidth="1"/>
    <col min="2827" max="2827" width="13.5703125" style="83" customWidth="1"/>
    <col min="2828" max="2828" width="1.5703125" style="83" customWidth="1"/>
    <col min="2829" max="2829" width="13.5703125" style="83" customWidth="1"/>
    <col min="2830" max="2830" width="1.5703125" style="83" customWidth="1"/>
    <col min="2831" max="2831" width="13.5703125" style="83" customWidth="1"/>
    <col min="2832" max="2832" width="1.5703125" style="83" customWidth="1"/>
    <col min="2833" max="2833" width="13.5703125" style="83" customWidth="1"/>
    <col min="2834" max="2834" width="1.5703125" style="83" customWidth="1"/>
    <col min="2835" max="2835" width="13.5703125" style="83" customWidth="1"/>
    <col min="2836" max="2836" width="1.5703125" style="83" customWidth="1"/>
    <col min="2837" max="2837" width="13.5703125" style="83" customWidth="1"/>
    <col min="2838" max="2838" width="1.5703125" style="83" customWidth="1"/>
    <col min="2839" max="2839" width="14.5703125" style="83" customWidth="1"/>
    <col min="2840" max="2840" width="1.28515625" style="83" customWidth="1"/>
    <col min="2841" max="2841" width="1.5703125" style="83" customWidth="1"/>
    <col min="2842" max="2842" width="13.5703125" style="83" customWidth="1"/>
    <col min="2843" max="2843" width="1.5703125" style="83" customWidth="1"/>
    <col min="2844" max="2844" width="13.5703125" style="83" customWidth="1"/>
    <col min="2845" max="2845" width="1.5703125" style="83" customWidth="1"/>
    <col min="2846" max="2846" width="13.5703125" style="83" customWidth="1"/>
    <col min="2847" max="2847" width="1.5703125" style="83" customWidth="1"/>
    <col min="2848" max="2849" width="0" style="83" hidden="1" customWidth="1"/>
    <col min="2850" max="2850" width="13.5703125" style="83" customWidth="1"/>
    <col min="2851" max="2851" width="1.5703125" style="83" customWidth="1"/>
    <col min="2852" max="2852" width="13.5703125" style="83" customWidth="1"/>
    <col min="2853" max="2853" width="1.5703125" style="83" customWidth="1"/>
    <col min="2854" max="2854" width="15.28515625" style="83" customWidth="1"/>
    <col min="2855" max="2855" width="1.5703125" style="83" customWidth="1"/>
    <col min="2856" max="2856" width="0" style="83" hidden="1" customWidth="1"/>
    <col min="2857" max="2857" width="1.5703125" style="83" customWidth="1"/>
    <col min="2858" max="2858" width="22.140625" style="83" customWidth="1"/>
    <col min="2859" max="2859" width="1.5703125" style="83" customWidth="1"/>
    <col min="2860" max="2860" width="7.5703125" style="83" customWidth="1"/>
    <col min="2861" max="2861" width="8.42578125" style="83" customWidth="1"/>
    <col min="2862" max="2862" width="1.5703125" style="83" customWidth="1"/>
    <col min="2863" max="2863" width="38.85546875" style="83" customWidth="1"/>
    <col min="2864" max="3072" width="12.7109375" style="83"/>
    <col min="3073" max="3073" width="5" style="83" customWidth="1"/>
    <col min="3074" max="3074" width="1.5703125" style="83" customWidth="1"/>
    <col min="3075" max="3075" width="19.5703125" style="83" customWidth="1"/>
    <col min="3076" max="3076" width="1.5703125" style="83" customWidth="1"/>
    <col min="3077" max="3077" width="0" style="83" hidden="1" customWidth="1"/>
    <col min="3078" max="3078" width="1.5703125" style="83" customWidth="1"/>
    <col min="3079" max="3079" width="13.5703125" style="83" customWidth="1"/>
    <col min="3080" max="3080" width="1.5703125" style="83" customWidth="1"/>
    <col min="3081" max="3081" width="13.5703125" style="83" customWidth="1"/>
    <col min="3082" max="3082" width="1.5703125" style="83" customWidth="1"/>
    <col min="3083" max="3083" width="13.5703125" style="83" customWidth="1"/>
    <col min="3084" max="3084" width="1.5703125" style="83" customWidth="1"/>
    <col min="3085" max="3085" width="13.5703125" style="83" customWidth="1"/>
    <col min="3086" max="3086" width="1.5703125" style="83" customWidth="1"/>
    <col min="3087" max="3087" width="13.5703125" style="83" customWidth="1"/>
    <col min="3088" max="3088" width="1.5703125" style="83" customWidth="1"/>
    <col min="3089" max="3089" width="13.5703125" style="83" customWidth="1"/>
    <col min="3090" max="3090" width="1.5703125" style="83" customWidth="1"/>
    <col min="3091" max="3091" width="13.5703125" style="83" customWidth="1"/>
    <col min="3092" max="3092" width="1.5703125" style="83" customWidth="1"/>
    <col min="3093" max="3093" width="13.5703125" style="83" customWidth="1"/>
    <col min="3094" max="3094" width="1.5703125" style="83" customWidth="1"/>
    <col min="3095" max="3095" width="14.5703125" style="83" customWidth="1"/>
    <col min="3096" max="3096" width="1.28515625" style="83" customWidth="1"/>
    <col min="3097" max="3097" width="1.5703125" style="83" customWidth="1"/>
    <col min="3098" max="3098" width="13.5703125" style="83" customWidth="1"/>
    <col min="3099" max="3099" width="1.5703125" style="83" customWidth="1"/>
    <col min="3100" max="3100" width="13.5703125" style="83" customWidth="1"/>
    <col min="3101" max="3101" width="1.5703125" style="83" customWidth="1"/>
    <col min="3102" max="3102" width="13.5703125" style="83" customWidth="1"/>
    <col min="3103" max="3103" width="1.5703125" style="83" customWidth="1"/>
    <col min="3104" max="3105" width="0" style="83" hidden="1" customWidth="1"/>
    <col min="3106" max="3106" width="13.5703125" style="83" customWidth="1"/>
    <col min="3107" max="3107" width="1.5703125" style="83" customWidth="1"/>
    <col min="3108" max="3108" width="13.5703125" style="83" customWidth="1"/>
    <col min="3109" max="3109" width="1.5703125" style="83" customWidth="1"/>
    <col min="3110" max="3110" width="15.28515625" style="83" customWidth="1"/>
    <col min="3111" max="3111" width="1.5703125" style="83" customWidth="1"/>
    <col min="3112" max="3112" width="0" style="83" hidden="1" customWidth="1"/>
    <col min="3113" max="3113" width="1.5703125" style="83" customWidth="1"/>
    <col min="3114" max="3114" width="22.140625" style="83" customWidth="1"/>
    <col min="3115" max="3115" width="1.5703125" style="83" customWidth="1"/>
    <col min="3116" max="3116" width="7.5703125" style="83" customWidth="1"/>
    <col min="3117" max="3117" width="8.42578125" style="83" customWidth="1"/>
    <col min="3118" max="3118" width="1.5703125" style="83" customWidth="1"/>
    <col min="3119" max="3119" width="38.85546875" style="83" customWidth="1"/>
    <col min="3120" max="3328" width="12.7109375" style="83"/>
    <col min="3329" max="3329" width="5" style="83" customWidth="1"/>
    <col min="3330" max="3330" width="1.5703125" style="83" customWidth="1"/>
    <col min="3331" max="3331" width="19.5703125" style="83" customWidth="1"/>
    <col min="3332" max="3332" width="1.5703125" style="83" customWidth="1"/>
    <col min="3333" max="3333" width="0" style="83" hidden="1" customWidth="1"/>
    <col min="3334" max="3334" width="1.5703125" style="83" customWidth="1"/>
    <col min="3335" max="3335" width="13.5703125" style="83" customWidth="1"/>
    <col min="3336" max="3336" width="1.5703125" style="83" customWidth="1"/>
    <col min="3337" max="3337" width="13.5703125" style="83" customWidth="1"/>
    <col min="3338" max="3338" width="1.5703125" style="83" customWidth="1"/>
    <col min="3339" max="3339" width="13.5703125" style="83" customWidth="1"/>
    <col min="3340" max="3340" width="1.5703125" style="83" customWidth="1"/>
    <col min="3341" max="3341" width="13.5703125" style="83" customWidth="1"/>
    <col min="3342" max="3342" width="1.5703125" style="83" customWidth="1"/>
    <col min="3343" max="3343" width="13.5703125" style="83" customWidth="1"/>
    <col min="3344" max="3344" width="1.5703125" style="83" customWidth="1"/>
    <col min="3345" max="3345" width="13.5703125" style="83" customWidth="1"/>
    <col min="3346" max="3346" width="1.5703125" style="83" customWidth="1"/>
    <col min="3347" max="3347" width="13.5703125" style="83" customWidth="1"/>
    <col min="3348" max="3348" width="1.5703125" style="83" customWidth="1"/>
    <col min="3349" max="3349" width="13.5703125" style="83" customWidth="1"/>
    <col min="3350" max="3350" width="1.5703125" style="83" customWidth="1"/>
    <col min="3351" max="3351" width="14.5703125" style="83" customWidth="1"/>
    <col min="3352" max="3352" width="1.28515625" style="83" customWidth="1"/>
    <col min="3353" max="3353" width="1.5703125" style="83" customWidth="1"/>
    <col min="3354" max="3354" width="13.5703125" style="83" customWidth="1"/>
    <col min="3355" max="3355" width="1.5703125" style="83" customWidth="1"/>
    <col min="3356" max="3356" width="13.5703125" style="83" customWidth="1"/>
    <col min="3357" max="3357" width="1.5703125" style="83" customWidth="1"/>
    <col min="3358" max="3358" width="13.5703125" style="83" customWidth="1"/>
    <col min="3359" max="3359" width="1.5703125" style="83" customWidth="1"/>
    <col min="3360" max="3361" width="0" style="83" hidden="1" customWidth="1"/>
    <col min="3362" max="3362" width="13.5703125" style="83" customWidth="1"/>
    <col min="3363" max="3363" width="1.5703125" style="83" customWidth="1"/>
    <col min="3364" max="3364" width="13.5703125" style="83" customWidth="1"/>
    <col min="3365" max="3365" width="1.5703125" style="83" customWidth="1"/>
    <col min="3366" max="3366" width="15.28515625" style="83" customWidth="1"/>
    <col min="3367" max="3367" width="1.5703125" style="83" customWidth="1"/>
    <col min="3368" max="3368" width="0" style="83" hidden="1" customWidth="1"/>
    <col min="3369" max="3369" width="1.5703125" style="83" customWidth="1"/>
    <col min="3370" max="3370" width="22.140625" style="83" customWidth="1"/>
    <col min="3371" max="3371" width="1.5703125" style="83" customWidth="1"/>
    <col min="3372" max="3372" width="7.5703125" style="83" customWidth="1"/>
    <col min="3373" max="3373" width="8.42578125" style="83" customWidth="1"/>
    <col min="3374" max="3374" width="1.5703125" style="83" customWidth="1"/>
    <col min="3375" max="3375" width="38.85546875" style="83" customWidth="1"/>
    <col min="3376" max="3584" width="12.7109375" style="83"/>
    <col min="3585" max="3585" width="5" style="83" customWidth="1"/>
    <col min="3586" max="3586" width="1.5703125" style="83" customWidth="1"/>
    <col min="3587" max="3587" width="19.5703125" style="83" customWidth="1"/>
    <col min="3588" max="3588" width="1.5703125" style="83" customWidth="1"/>
    <col min="3589" max="3589" width="0" style="83" hidden="1" customWidth="1"/>
    <col min="3590" max="3590" width="1.5703125" style="83" customWidth="1"/>
    <col min="3591" max="3591" width="13.5703125" style="83" customWidth="1"/>
    <col min="3592" max="3592" width="1.5703125" style="83" customWidth="1"/>
    <col min="3593" max="3593" width="13.5703125" style="83" customWidth="1"/>
    <col min="3594" max="3594" width="1.5703125" style="83" customWidth="1"/>
    <col min="3595" max="3595" width="13.5703125" style="83" customWidth="1"/>
    <col min="3596" max="3596" width="1.5703125" style="83" customWidth="1"/>
    <col min="3597" max="3597" width="13.5703125" style="83" customWidth="1"/>
    <col min="3598" max="3598" width="1.5703125" style="83" customWidth="1"/>
    <col min="3599" max="3599" width="13.5703125" style="83" customWidth="1"/>
    <col min="3600" max="3600" width="1.5703125" style="83" customWidth="1"/>
    <col min="3601" max="3601" width="13.5703125" style="83" customWidth="1"/>
    <col min="3602" max="3602" width="1.5703125" style="83" customWidth="1"/>
    <col min="3603" max="3603" width="13.5703125" style="83" customWidth="1"/>
    <col min="3604" max="3604" width="1.5703125" style="83" customWidth="1"/>
    <col min="3605" max="3605" width="13.5703125" style="83" customWidth="1"/>
    <col min="3606" max="3606" width="1.5703125" style="83" customWidth="1"/>
    <col min="3607" max="3607" width="14.5703125" style="83" customWidth="1"/>
    <col min="3608" max="3608" width="1.28515625" style="83" customWidth="1"/>
    <col min="3609" max="3609" width="1.5703125" style="83" customWidth="1"/>
    <col min="3610" max="3610" width="13.5703125" style="83" customWidth="1"/>
    <col min="3611" max="3611" width="1.5703125" style="83" customWidth="1"/>
    <col min="3612" max="3612" width="13.5703125" style="83" customWidth="1"/>
    <col min="3613" max="3613" width="1.5703125" style="83" customWidth="1"/>
    <col min="3614" max="3614" width="13.5703125" style="83" customWidth="1"/>
    <col min="3615" max="3615" width="1.5703125" style="83" customWidth="1"/>
    <col min="3616" max="3617" width="0" style="83" hidden="1" customWidth="1"/>
    <col min="3618" max="3618" width="13.5703125" style="83" customWidth="1"/>
    <col min="3619" max="3619" width="1.5703125" style="83" customWidth="1"/>
    <col min="3620" max="3620" width="13.5703125" style="83" customWidth="1"/>
    <col min="3621" max="3621" width="1.5703125" style="83" customWidth="1"/>
    <col min="3622" max="3622" width="15.28515625" style="83" customWidth="1"/>
    <col min="3623" max="3623" width="1.5703125" style="83" customWidth="1"/>
    <col min="3624" max="3624" width="0" style="83" hidden="1" customWidth="1"/>
    <col min="3625" max="3625" width="1.5703125" style="83" customWidth="1"/>
    <col min="3626" max="3626" width="22.140625" style="83" customWidth="1"/>
    <col min="3627" max="3627" width="1.5703125" style="83" customWidth="1"/>
    <col min="3628" max="3628" width="7.5703125" style="83" customWidth="1"/>
    <col min="3629" max="3629" width="8.42578125" style="83" customWidth="1"/>
    <col min="3630" max="3630" width="1.5703125" style="83" customWidth="1"/>
    <col min="3631" max="3631" width="38.85546875" style="83" customWidth="1"/>
    <col min="3632" max="3840" width="12.7109375" style="83"/>
    <col min="3841" max="3841" width="5" style="83" customWidth="1"/>
    <col min="3842" max="3842" width="1.5703125" style="83" customWidth="1"/>
    <col min="3843" max="3843" width="19.5703125" style="83" customWidth="1"/>
    <col min="3844" max="3844" width="1.5703125" style="83" customWidth="1"/>
    <col min="3845" max="3845" width="0" style="83" hidden="1" customWidth="1"/>
    <col min="3846" max="3846" width="1.5703125" style="83" customWidth="1"/>
    <col min="3847" max="3847" width="13.5703125" style="83" customWidth="1"/>
    <col min="3848" max="3848" width="1.5703125" style="83" customWidth="1"/>
    <col min="3849" max="3849" width="13.5703125" style="83" customWidth="1"/>
    <col min="3850" max="3850" width="1.5703125" style="83" customWidth="1"/>
    <col min="3851" max="3851" width="13.5703125" style="83" customWidth="1"/>
    <col min="3852" max="3852" width="1.5703125" style="83" customWidth="1"/>
    <col min="3853" max="3853" width="13.5703125" style="83" customWidth="1"/>
    <col min="3854" max="3854" width="1.5703125" style="83" customWidth="1"/>
    <col min="3855" max="3855" width="13.5703125" style="83" customWidth="1"/>
    <col min="3856" max="3856" width="1.5703125" style="83" customWidth="1"/>
    <col min="3857" max="3857" width="13.5703125" style="83" customWidth="1"/>
    <col min="3858" max="3858" width="1.5703125" style="83" customWidth="1"/>
    <col min="3859" max="3859" width="13.5703125" style="83" customWidth="1"/>
    <col min="3860" max="3860" width="1.5703125" style="83" customWidth="1"/>
    <col min="3861" max="3861" width="13.5703125" style="83" customWidth="1"/>
    <col min="3862" max="3862" width="1.5703125" style="83" customWidth="1"/>
    <col min="3863" max="3863" width="14.5703125" style="83" customWidth="1"/>
    <col min="3864" max="3864" width="1.28515625" style="83" customWidth="1"/>
    <col min="3865" max="3865" width="1.5703125" style="83" customWidth="1"/>
    <col min="3866" max="3866" width="13.5703125" style="83" customWidth="1"/>
    <col min="3867" max="3867" width="1.5703125" style="83" customWidth="1"/>
    <col min="3868" max="3868" width="13.5703125" style="83" customWidth="1"/>
    <col min="3869" max="3869" width="1.5703125" style="83" customWidth="1"/>
    <col min="3870" max="3870" width="13.5703125" style="83" customWidth="1"/>
    <col min="3871" max="3871" width="1.5703125" style="83" customWidth="1"/>
    <col min="3872" max="3873" width="0" style="83" hidden="1" customWidth="1"/>
    <col min="3874" max="3874" width="13.5703125" style="83" customWidth="1"/>
    <col min="3875" max="3875" width="1.5703125" style="83" customWidth="1"/>
    <col min="3876" max="3876" width="13.5703125" style="83" customWidth="1"/>
    <col min="3877" max="3877" width="1.5703125" style="83" customWidth="1"/>
    <col min="3878" max="3878" width="15.28515625" style="83" customWidth="1"/>
    <col min="3879" max="3879" width="1.5703125" style="83" customWidth="1"/>
    <col min="3880" max="3880" width="0" style="83" hidden="1" customWidth="1"/>
    <col min="3881" max="3881" width="1.5703125" style="83" customWidth="1"/>
    <col min="3882" max="3882" width="22.140625" style="83" customWidth="1"/>
    <col min="3883" max="3883" width="1.5703125" style="83" customWidth="1"/>
    <col min="3884" max="3884" width="7.5703125" style="83" customWidth="1"/>
    <col min="3885" max="3885" width="8.42578125" style="83" customWidth="1"/>
    <col min="3886" max="3886" width="1.5703125" style="83" customWidth="1"/>
    <col min="3887" max="3887" width="38.85546875" style="83" customWidth="1"/>
    <col min="3888" max="4096" width="12.7109375" style="83"/>
    <col min="4097" max="4097" width="5" style="83" customWidth="1"/>
    <col min="4098" max="4098" width="1.5703125" style="83" customWidth="1"/>
    <col min="4099" max="4099" width="19.5703125" style="83" customWidth="1"/>
    <col min="4100" max="4100" width="1.5703125" style="83" customWidth="1"/>
    <col min="4101" max="4101" width="0" style="83" hidden="1" customWidth="1"/>
    <col min="4102" max="4102" width="1.5703125" style="83" customWidth="1"/>
    <col min="4103" max="4103" width="13.5703125" style="83" customWidth="1"/>
    <col min="4104" max="4104" width="1.5703125" style="83" customWidth="1"/>
    <col min="4105" max="4105" width="13.5703125" style="83" customWidth="1"/>
    <col min="4106" max="4106" width="1.5703125" style="83" customWidth="1"/>
    <col min="4107" max="4107" width="13.5703125" style="83" customWidth="1"/>
    <col min="4108" max="4108" width="1.5703125" style="83" customWidth="1"/>
    <col min="4109" max="4109" width="13.5703125" style="83" customWidth="1"/>
    <col min="4110" max="4110" width="1.5703125" style="83" customWidth="1"/>
    <col min="4111" max="4111" width="13.5703125" style="83" customWidth="1"/>
    <col min="4112" max="4112" width="1.5703125" style="83" customWidth="1"/>
    <col min="4113" max="4113" width="13.5703125" style="83" customWidth="1"/>
    <col min="4114" max="4114" width="1.5703125" style="83" customWidth="1"/>
    <col min="4115" max="4115" width="13.5703125" style="83" customWidth="1"/>
    <col min="4116" max="4116" width="1.5703125" style="83" customWidth="1"/>
    <col min="4117" max="4117" width="13.5703125" style="83" customWidth="1"/>
    <col min="4118" max="4118" width="1.5703125" style="83" customWidth="1"/>
    <col min="4119" max="4119" width="14.5703125" style="83" customWidth="1"/>
    <col min="4120" max="4120" width="1.28515625" style="83" customWidth="1"/>
    <col min="4121" max="4121" width="1.5703125" style="83" customWidth="1"/>
    <col min="4122" max="4122" width="13.5703125" style="83" customWidth="1"/>
    <col min="4123" max="4123" width="1.5703125" style="83" customWidth="1"/>
    <col min="4124" max="4124" width="13.5703125" style="83" customWidth="1"/>
    <col min="4125" max="4125" width="1.5703125" style="83" customWidth="1"/>
    <col min="4126" max="4126" width="13.5703125" style="83" customWidth="1"/>
    <col min="4127" max="4127" width="1.5703125" style="83" customWidth="1"/>
    <col min="4128" max="4129" width="0" style="83" hidden="1" customWidth="1"/>
    <col min="4130" max="4130" width="13.5703125" style="83" customWidth="1"/>
    <col min="4131" max="4131" width="1.5703125" style="83" customWidth="1"/>
    <col min="4132" max="4132" width="13.5703125" style="83" customWidth="1"/>
    <col min="4133" max="4133" width="1.5703125" style="83" customWidth="1"/>
    <col min="4134" max="4134" width="15.28515625" style="83" customWidth="1"/>
    <col min="4135" max="4135" width="1.5703125" style="83" customWidth="1"/>
    <col min="4136" max="4136" width="0" style="83" hidden="1" customWidth="1"/>
    <col min="4137" max="4137" width="1.5703125" style="83" customWidth="1"/>
    <col min="4138" max="4138" width="22.140625" style="83" customWidth="1"/>
    <col min="4139" max="4139" width="1.5703125" style="83" customWidth="1"/>
    <col min="4140" max="4140" width="7.5703125" style="83" customWidth="1"/>
    <col min="4141" max="4141" width="8.42578125" style="83" customWidth="1"/>
    <col min="4142" max="4142" width="1.5703125" style="83" customWidth="1"/>
    <col min="4143" max="4143" width="38.85546875" style="83" customWidth="1"/>
    <col min="4144" max="4352" width="12.7109375" style="83"/>
    <col min="4353" max="4353" width="5" style="83" customWidth="1"/>
    <col min="4354" max="4354" width="1.5703125" style="83" customWidth="1"/>
    <col min="4355" max="4355" width="19.5703125" style="83" customWidth="1"/>
    <col min="4356" max="4356" width="1.5703125" style="83" customWidth="1"/>
    <col min="4357" max="4357" width="0" style="83" hidden="1" customWidth="1"/>
    <col min="4358" max="4358" width="1.5703125" style="83" customWidth="1"/>
    <col min="4359" max="4359" width="13.5703125" style="83" customWidth="1"/>
    <col min="4360" max="4360" width="1.5703125" style="83" customWidth="1"/>
    <col min="4361" max="4361" width="13.5703125" style="83" customWidth="1"/>
    <col min="4362" max="4362" width="1.5703125" style="83" customWidth="1"/>
    <col min="4363" max="4363" width="13.5703125" style="83" customWidth="1"/>
    <col min="4364" max="4364" width="1.5703125" style="83" customWidth="1"/>
    <col min="4365" max="4365" width="13.5703125" style="83" customWidth="1"/>
    <col min="4366" max="4366" width="1.5703125" style="83" customWidth="1"/>
    <col min="4367" max="4367" width="13.5703125" style="83" customWidth="1"/>
    <col min="4368" max="4368" width="1.5703125" style="83" customWidth="1"/>
    <col min="4369" max="4369" width="13.5703125" style="83" customWidth="1"/>
    <col min="4370" max="4370" width="1.5703125" style="83" customWidth="1"/>
    <col min="4371" max="4371" width="13.5703125" style="83" customWidth="1"/>
    <col min="4372" max="4372" width="1.5703125" style="83" customWidth="1"/>
    <col min="4373" max="4373" width="13.5703125" style="83" customWidth="1"/>
    <col min="4374" max="4374" width="1.5703125" style="83" customWidth="1"/>
    <col min="4375" max="4375" width="14.5703125" style="83" customWidth="1"/>
    <col min="4376" max="4376" width="1.28515625" style="83" customWidth="1"/>
    <col min="4377" max="4377" width="1.5703125" style="83" customWidth="1"/>
    <col min="4378" max="4378" width="13.5703125" style="83" customWidth="1"/>
    <col min="4379" max="4379" width="1.5703125" style="83" customWidth="1"/>
    <col min="4380" max="4380" width="13.5703125" style="83" customWidth="1"/>
    <col min="4381" max="4381" width="1.5703125" style="83" customWidth="1"/>
    <col min="4382" max="4382" width="13.5703125" style="83" customWidth="1"/>
    <col min="4383" max="4383" width="1.5703125" style="83" customWidth="1"/>
    <col min="4384" max="4385" width="0" style="83" hidden="1" customWidth="1"/>
    <col min="4386" max="4386" width="13.5703125" style="83" customWidth="1"/>
    <col min="4387" max="4387" width="1.5703125" style="83" customWidth="1"/>
    <col min="4388" max="4388" width="13.5703125" style="83" customWidth="1"/>
    <col min="4389" max="4389" width="1.5703125" style="83" customWidth="1"/>
    <col min="4390" max="4390" width="15.28515625" style="83" customWidth="1"/>
    <col min="4391" max="4391" width="1.5703125" style="83" customWidth="1"/>
    <col min="4392" max="4392" width="0" style="83" hidden="1" customWidth="1"/>
    <col min="4393" max="4393" width="1.5703125" style="83" customWidth="1"/>
    <col min="4394" max="4394" width="22.140625" style="83" customWidth="1"/>
    <col min="4395" max="4395" width="1.5703125" style="83" customWidth="1"/>
    <col min="4396" max="4396" width="7.5703125" style="83" customWidth="1"/>
    <col min="4397" max="4397" width="8.42578125" style="83" customWidth="1"/>
    <col min="4398" max="4398" width="1.5703125" style="83" customWidth="1"/>
    <col min="4399" max="4399" width="38.85546875" style="83" customWidth="1"/>
    <col min="4400" max="4608" width="12.7109375" style="83"/>
    <col min="4609" max="4609" width="5" style="83" customWidth="1"/>
    <col min="4610" max="4610" width="1.5703125" style="83" customWidth="1"/>
    <col min="4611" max="4611" width="19.5703125" style="83" customWidth="1"/>
    <col min="4612" max="4612" width="1.5703125" style="83" customWidth="1"/>
    <col min="4613" max="4613" width="0" style="83" hidden="1" customWidth="1"/>
    <col min="4614" max="4614" width="1.5703125" style="83" customWidth="1"/>
    <col min="4615" max="4615" width="13.5703125" style="83" customWidth="1"/>
    <col min="4616" max="4616" width="1.5703125" style="83" customWidth="1"/>
    <col min="4617" max="4617" width="13.5703125" style="83" customWidth="1"/>
    <col min="4618" max="4618" width="1.5703125" style="83" customWidth="1"/>
    <col min="4619" max="4619" width="13.5703125" style="83" customWidth="1"/>
    <col min="4620" max="4620" width="1.5703125" style="83" customWidth="1"/>
    <col min="4621" max="4621" width="13.5703125" style="83" customWidth="1"/>
    <col min="4622" max="4622" width="1.5703125" style="83" customWidth="1"/>
    <col min="4623" max="4623" width="13.5703125" style="83" customWidth="1"/>
    <col min="4624" max="4624" width="1.5703125" style="83" customWidth="1"/>
    <col min="4625" max="4625" width="13.5703125" style="83" customWidth="1"/>
    <col min="4626" max="4626" width="1.5703125" style="83" customWidth="1"/>
    <col min="4627" max="4627" width="13.5703125" style="83" customWidth="1"/>
    <col min="4628" max="4628" width="1.5703125" style="83" customWidth="1"/>
    <col min="4629" max="4629" width="13.5703125" style="83" customWidth="1"/>
    <col min="4630" max="4630" width="1.5703125" style="83" customWidth="1"/>
    <col min="4631" max="4631" width="14.5703125" style="83" customWidth="1"/>
    <col min="4632" max="4632" width="1.28515625" style="83" customWidth="1"/>
    <col min="4633" max="4633" width="1.5703125" style="83" customWidth="1"/>
    <col min="4634" max="4634" width="13.5703125" style="83" customWidth="1"/>
    <col min="4635" max="4635" width="1.5703125" style="83" customWidth="1"/>
    <col min="4636" max="4636" width="13.5703125" style="83" customWidth="1"/>
    <col min="4637" max="4637" width="1.5703125" style="83" customWidth="1"/>
    <col min="4638" max="4638" width="13.5703125" style="83" customWidth="1"/>
    <col min="4639" max="4639" width="1.5703125" style="83" customWidth="1"/>
    <col min="4640" max="4641" width="0" style="83" hidden="1" customWidth="1"/>
    <col min="4642" max="4642" width="13.5703125" style="83" customWidth="1"/>
    <col min="4643" max="4643" width="1.5703125" style="83" customWidth="1"/>
    <col min="4644" max="4644" width="13.5703125" style="83" customWidth="1"/>
    <col min="4645" max="4645" width="1.5703125" style="83" customWidth="1"/>
    <col min="4646" max="4646" width="15.28515625" style="83" customWidth="1"/>
    <col min="4647" max="4647" width="1.5703125" style="83" customWidth="1"/>
    <col min="4648" max="4648" width="0" style="83" hidden="1" customWidth="1"/>
    <col min="4649" max="4649" width="1.5703125" style="83" customWidth="1"/>
    <col min="4650" max="4650" width="22.140625" style="83" customWidth="1"/>
    <col min="4651" max="4651" width="1.5703125" style="83" customWidth="1"/>
    <col min="4652" max="4652" width="7.5703125" style="83" customWidth="1"/>
    <col min="4653" max="4653" width="8.42578125" style="83" customWidth="1"/>
    <col min="4654" max="4654" width="1.5703125" style="83" customWidth="1"/>
    <col min="4655" max="4655" width="38.85546875" style="83" customWidth="1"/>
    <col min="4656" max="4864" width="12.7109375" style="83"/>
    <col min="4865" max="4865" width="5" style="83" customWidth="1"/>
    <col min="4866" max="4866" width="1.5703125" style="83" customWidth="1"/>
    <col min="4867" max="4867" width="19.5703125" style="83" customWidth="1"/>
    <col min="4868" max="4868" width="1.5703125" style="83" customWidth="1"/>
    <col min="4869" max="4869" width="0" style="83" hidden="1" customWidth="1"/>
    <col min="4870" max="4870" width="1.5703125" style="83" customWidth="1"/>
    <col min="4871" max="4871" width="13.5703125" style="83" customWidth="1"/>
    <col min="4872" max="4872" width="1.5703125" style="83" customWidth="1"/>
    <col min="4873" max="4873" width="13.5703125" style="83" customWidth="1"/>
    <col min="4874" max="4874" width="1.5703125" style="83" customWidth="1"/>
    <col min="4875" max="4875" width="13.5703125" style="83" customWidth="1"/>
    <col min="4876" max="4876" width="1.5703125" style="83" customWidth="1"/>
    <col min="4877" max="4877" width="13.5703125" style="83" customWidth="1"/>
    <col min="4878" max="4878" width="1.5703125" style="83" customWidth="1"/>
    <col min="4879" max="4879" width="13.5703125" style="83" customWidth="1"/>
    <col min="4880" max="4880" width="1.5703125" style="83" customWidth="1"/>
    <col min="4881" max="4881" width="13.5703125" style="83" customWidth="1"/>
    <col min="4882" max="4882" width="1.5703125" style="83" customWidth="1"/>
    <col min="4883" max="4883" width="13.5703125" style="83" customWidth="1"/>
    <col min="4884" max="4884" width="1.5703125" style="83" customWidth="1"/>
    <col min="4885" max="4885" width="13.5703125" style="83" customWidth="1"/>
    <col min="4886" max="4886" width="1.5703125" style="83" customWidth="1"/>
    <col min="4887" max="4887" width="14.5703125" style="83" customWidth="1"/>
    <col min="4888" max="4888" width="1.28515625" style="83" customWidth="1"/>
    <col min="4889" max="4889" width="1.5703125" style="83" customWidth="1"/>
    <col min="4890" max="4890" width="13.5703125" style="83" customWidth="1"/>
    <col min="4891" max="4891" width="1.5703125" style="83" customWidth="1"/>
    <col min="4892" max="4892" width="13.5703125" style="83" customWidth="1"/>
    <col min="4893" max="4893" width="1.5703125" style="83" customWidth="1"/>
    <col min="4894" max="4894" width="13.5703125" style="83" customWidth="1"/>
    <col min="4895" max="4895" width="1.5703125" style="83" customWidth="1"/>
    <col min="4896" max="4897" width="0" style="83" hidden="1" customWidth="1"/>
    <col min="4898" max="4898" width="13.5703125" style="83" customWidth="1"/>
    <col min="4899" max="4899" width="1.5703125" style="83" customWidth="1"/>
    <col min="4900" max="4900" width="13.5703125" style="83" customWidth="1"/>
    <col min="4901" max="4901" width="1.5703125" style="83" customWidth="1"/>
    <col min="4902" max="4902" width="15.28515625" style="83" customWidth="1"/>
    <col min="4903" max="4903" width="1.5703125" style="83" customWidth="1"/>
    <col min="4904" max="4904" width="0" style="83" hidden="1" customWidth="1"/>
    <col min="4905" max="4905" width="1.5703125" style="83" customWidth="1"/>
    <col min="4906" max="4906" width="22.140625" style="83" customWidth="1"/>
    <col min="4907" max="4907" width="1.5703125" style="83" customWidth="1"/>
    <col min="4908" max="4908" width="7.5703125" style="83" customWidth="1"/>
    <col min="4909" max="4909" width="8.42578125" style="83" customWidth="1"/>
    <col min="4910" max="4910" width="1.5703125" style="83" customWidth="1"/>
    <col min="4911" max="4911" width="38.85546875" style="83" customWidth="1"/>
    <col min="4912" max="5120" width="12.7109375" style="83"/>
    <col min="5121" max="5121" width="5" style="83" customWidth="1"/>
    <col min="5122" max="5122" width="1.5703125" style="83" customWidth="1"/>
    <col min="5123" max="5123" width="19.5703125" style="83" customWidth="1"/>
    <col min="5124" max="5124" width="1.5703125" style="83" customWidth="1"/>
    <col min="5125" max="5125" width="0" style="83" hidden="1" customWidth="1"/>
    <col min="5126" max="5126" width="1.5703125" style="83" customWidth="1"/>
    <col min="5127" max="5127" width="13.5703125" style="83" customWidth="1"/>
    <col min="5128" max="5128" width="1.5703125" style="83" customWidth="1"/>
    <col min="5129" max="5129" width="13.5703125" style="83" customWidth="1"/>
    <col min="5130" max="5130" width="1.5703125" style="83" customWidth="1"/>
    <col min="5131" max="5131" width="13.5703125" style="83" customWidth="1"/>
    <col min="5132" max="5132" width="1.5703125" style="83" customWidth="1"/>
    <col min="5133" max="5133" width="13.5703125" style="83" customWidth="1"/>
    <col min="5134" max="5134" width="1.5703125" style="83" customWidth="1"/>
    <col min="5135" max="5135" width="13.5703125" style="83" customWidth="1"/>
    <col min="5136" max="5136" width="1.5703125" style="83" customWidth="1"/>
    <col min="5137" max="5137" width="13.5703125" style="83" customWidth="1"/>
    <col min="5138" max="5138" width="1.5703125" style="83" customWidth="1"/>
    <col min="5139" max="5139" width="13.5703125" style="83" customWidth="1"/>
    <col min="5140" max="5140" width="1.5703125" style="83" customWidth="1"/>
    <col min="5141" max="5141" width="13.5703125" style="83" customWidth="1"/>
    <col min="5142" max="5142" width="1.5703125" style="83" customWidth="1"/>
    <col min="5143" max="5143" width="14.5703125" style="83" customWidth="1"/>
    <col min="5144" max="5144" width="1.28515625" style="83" customWidth="1"/>
    <col min="5145" max="5145" width="1.5703125" style="83" customWidth="1"/>
    <col min="5146" max="5146" width="13.5703125" style="83" customWidth="1"/>
    <col min="5147" max="5147" width="1.5703125" style="83" customWidth="1"/>
    <col min="5148" max="5148" width="13.5703125" style="83" customWidth="1"/>
    <col min="5149" max="5149" width="1.5703125" style="83" customWidth="1"/>
    <col min="5150" max="5150" width="13.5703125" style="83" customWidth="1"/>
    <col min="5151" max="5151" width="1.5703125" style="83" customWidth="1"/>
    <col min="5152" max="5153" width="0" style="83" hidden="1" customWidth="1"/>
    <col min="5154" max="5154" width="13.5703125" style="83" customWidth="1"/>
    <col min="5155" max="5155" width="1.5703125" style="83" customWidth="1"/>
    <col min="5156" max="5156" width="13.5703125" style="83" customWidth="1"/>
    <col min="5157" max="5157" width="1.5703125" style="83" customWidth="1"/>
    <col min="5158" max="5158" width="15.28515625" style="83" customWidth="1"/>
    <col min="5159" max="5159" width="1.5703125" style="83" customWidth="1"/>
    <col min="5160" max="5160" width="0" style="83" hidden="1" customWidth="1"/>
    <col min="5161" max="5161" width="1.5703125" style="83" customWidth="1"/>
    <col min="5162" max="5162" width="22.140625" style="83" customWidth="1"/>
    <col min="5163" max="5163" width="1.5703125" style="83" customWidth="1"/>
    <col min="5164" max="5164" width="7.5703125" style="83" customWidth="1"/>
    <col min="5165" max="5165" width="8.42578125" style="83" customWidth="1"/>
    <col min="5166" max="5166" width="1.5703125" style="83" customWidth="1"/>
    <col min="5167" max="5167" width="38.85546875" style="83" customWidth="1"/>
    <col min="5168" max="5376" width="12.7109375" style="83"/>
    <col min="5377" max="5377" width="5" style="83" customWidth="1"/>
    <col min="5378" max="5378" width="1.5703125" style="83" customWidth="1"/>
    <col min="5379" max="5379" width="19.5703125" style="83" customWidth="1"/>
    <col min="5380" max="5380" width="1.5703125" style="83" customWidth="1"/>
    <col min="5381" max="5381" width="0" style="83" hidden="1" customWidth="1"/>
    <col min="5382" max="5382" width="1.5703125" style="83" customWidth="1"/>
    <col min="5383" max="5383" width="13.5703125" style="83" customWidth="1"/>
    <col min="5384" max="5384" width="1.5703125" style="83" customWidth="1"/>
    <col min="5385" max="5385" width="13.5703125" style="83" customWidth="1"/>
    <col min="5386" max="5386" width="1.5703125" style="83" customWidth="1"/>
    <col min="5387" max="5387" width="13.5703125" style="83" customWidth="1"/>
    <col min="5388" max="5388" width="1.5703125" style="83" customWidth="1"/>
    <col min="5389" max="5389" width="13.5703125" style="83" customWidth="1"/>
    <col min="5390" max="5390" width="1.5703125" style="83" customWidth="1"/>
    <col min="5391" max="5391" width="13.5703125" style="83" customWidth="1"/>
    <col min="5392" max="5392" width="1.5703125" style="83" customWidth="1"/>
    <col min="5393" max="5393" width="13.5703125" style="83" customWidth="1"/>
    <col min="5394" max="5394" width="1.5703125" style="83" customWidth="1"/>
    <col min="5395" max="5395" width="13.5703125" style="83" customWidth="1"/>
    <col min="5396" max="5396" width="1.5703125" style="83" customWidth="1"/>
    <col min="5397" max="5397" width="13.5703125" style="83" customWidth="1"/>
    <col min="5398" max="5398" width="1.5703125" style="83" customWidth="1"/>
    <col min="5399" max="5399" width="14.5703125" style="83" customWidth="1"/>
    <col min="5400" max="5400" width="1.28515625" style="83" customWidth="1"/>
    <col min="5401" max="5401" width="1.5703125" style="83" customWidth="1"/>
    <col min="5402" max="5402" width="13.5703125" style="83" customWidth="1"/>
    <col min="5403" max="5403" width="1.5703125" style="83" customWidth="1"/>
    <col min="5404" max="5404" width="13.5703125" style="83" customWidth="1"/>
    <col min="5405" max="5405" width="1.5703125" style="83" customWidth="1"/>
    <col min="5406" max="5406" width="13.5703125" style="83" customWidth="1"/>
    <col min="5407" max="5407" width="1.5703125" style="83" customWidth="1"/>
    <col min="5408" max="5409" width="0" style="83" hidden="1" customWidth="1"/>
    <col min="5410" max="5410" width="13.5703125" style="83" customWidth="1"/>
    <col min="5411" max="5411" width="1.5703125" style="83" customWidth="1"/>
    <col min="5412" max="5412" width="13.5703125" style="83" customWidth="1"/>
    <col min="5413" max="5413" width="1.5703125" style="83" customWidth="1"/>
    <col min="5414" max="5414" width="15.28515625" style="83" customWidth="1"/>
    <col min="5415" max="5415" width="1.5703125" style="83" customWidth="1"/>
    <col min="5416" max="5416" width="0" style="83" hidden="1" customWidth="1"/>
    <col min="5417" max="5417" width="1.5703125" style="83" customWidth="1"/>
    <col min="5418" max="5418" width="22.140625" style="83" customWidth="1"/>
    <col min="5419" max="5419" width="1.5703125" style="83" customWidth="1"/>
    <col min="5420" max="5420" width="7.5703125" style="83" customWidth="1"/>
    <col min="5421" max="5421" width="8.42578125" style="83" customWidth="1"/>
    <col min="5422" max="5422" width="1.5703125" style="83" customWidth="1"/>
    <col min="5423" max="5423" width="38.85546875" style="83" customWidth="1"/>
    <col min="5424" max="5632" width="12.7109375" style="83"/>
    <col min="5633" max="5633" width="5" style="83" customWidth="1"/>
    <col min="5634" max="5634" width="1.5703125" style="83" customWidth="1"/>
    <col min="5635" max="5635" width="19.5703125" style="83" customWidth="1"/>
    <col min="5636" max="5636" width="1.5703125" style="83" customWidth="1"/>
    <col min="5637" max="5637" width="0" style="83" hidden="1" customWidth="1"/>
    <col min="5638" max="5638" width="1.5703125" style="83" customWidth="1"/>
    <col min="5639" max="5639" width="13.5703125" style="83" customWidth="1"/>
    <col min="5640" max="5640" width="1.5703125" style="83" customWidth="1"/>
    <col min="5641" max="5641" width="13.5703125" style="83" customWidth="1"/>
    <col min="5642" max="5642" width="1.5703125" style="83" customWidth="1"/>
    <col min="5643" max="5643" width="13.5703125" style="83" customWidth="1"/>
    <col min="5644" max="5644" width="1.5703125" style="83" customWidth="1"/>
    <col min="5645" max="5645" width="13.5703125" style="83" customWidth="1"/>
    <col min="5646" max="5646" width="1.5703125" style="83" customWidth="1"/>
    <col min="5647" max="5647" width="13.5703125" style="83" customWidth="1"/>
    <col min="5648" max="5648" width="1.5703125" style="83" customWidth="1"/>
    <col min="5649" max="5649" width="13.5703125" style="83" customWidth="1"/>
    <col min="5650" max="5650" width="1.5703125" style="83" customWidth="1"/>
    <col min="5651" max="5651" width="13.5703125" style="83" customWidth="1"/>
    <col min="5652" max="5652" width="1.5703125" style="83" customWidth="1"/>
    <col min="5653" max="5653" width="13.5703125" style="83" customWidth="1"/>
    <col min="5654" max="5654" width="1.5703125" style="83" customWidth="1"/>
    <col min="5655" max="5655" width="14.5703125" style="83" customWidth="1"/>
    <col min="5656" max="5656" width="1.28515625" style="83" customWidth="1"/>
    <col min="5657" max="5657" width="1.5703125" style="83" customWidth="1"/>
    <col min="5658" max="5658" width="13.5703125" style="83" customWidth="1"/>
    <col min="5659" max="5659" width="1.5703125" style="83" customWidth="1"/>
    <col min="5660" max="5660" width="13.5703125" style="83" customWidth="1"/>
    <col min="5661" max="5661" width="1.5703125" style="83" customWidth="1"/>
    <col min="5662" max="5662" width="13.5703125" style="83" customWidth="1"/>
    <col min="5663" max="5663" width="1.5703125" style="83" customWidth="1"/>
    <col min="5664" max="5665" width="0" style="83" hidden="1" customWidth="1"/>
    <col min="5666" max="5666" width="13.5703125" style="83" customWidth="1"/>
    <col min="5667" max="5667" width="1.5703125" style="83" customWidth="1"/>
    <col min="5668" max="5668" width="13.5703125" style="83" customWidth="1"/>
    <col min="5669" max="5669" width="1.5703125" style="83" customWidth="1"/>
    <col min="5670" max="5670" width="15.28515625" style="83" customWidth="1"/>
    <col min="5671" max="5671" width="1.5703125" style="83" customWidth="1"/>
    <col min="5672" max="5672" width="0" style="83" hidden="1" customWidth="1"/>
    <col min="5673" max="5673" width="1.5703125" style="83" customWidth="1"/>
    <col min="5674" max="5674" width="22.140625" style="83" customWidth="1"/>
    <col min="5675" max="5675" width="1.5703125" style="83" customWidth="1"/>
    <col min="5676" max="5676" width="7.5703125" style="83" customWidth="1"/>
    <col min="5677" max="5677" width="8.42578125" style="83" customWidth="1"/>
    <col min="5678" max="5678" width="1.5703125" style="83" customWidth="1"/>
    <col min="5679" max="5679" width="38.85546875" style="83" customWidth="1"/>
    <col min="5680" max="5888" width="12.7109375" style="83"/>
    <col min="5889" max="5889" width="5" style="83" customWidth="1"/>
    <col min="5890" max="5890" width="1.5703125" style="83" customWidth="1"/>
    <col min="5891" max="5891" width="19.5703125" style="83" customWidth="1"/>
    <col min="5892" max="5892" width="1.5703125" style="83" customWidth="1"/>
    <col min="5893" max="5893" width="0" style="83" hidden="1" customWidth="1"/>
    <col min="5894" max="5894" width="1.5703125" style="83" customWidth="1"/>
    <col min="5895" max="5895" width="13.5703125" style="83" customWidth="1"/>
    <col min="5896" max="5896" width="1.5703125" style="83" customWidth="1"/>
    <col min="5897" max="5897" width="13.5703125" style="83" customWidth="1"/>
    <col min="5898" max="5898" width="1.5703125" style="83" customWidth="1"/>
    <col min="5899" max="5899" width="13.5703125" style="83" customWidth="1"/>
    <col min="5900" max="5900" width="1.5703125" style="83" customWidth="1"/>
    <col min="5901" max="5901" width="13.5703125" style="83" customWidth="1"/>
    <col min="5902" max="5902" width="1.5703125" style="83" customWidth="1"/>
    <col min="5903" max="5903" width="13.5703125" style="83" customWidth="1"/>
    <col min="5904" max="5904" width="1.5703125" style="83" customWidth="1"/>
    <col min="5905" max="5905" width="13.5703125" style="83" customWidth="1"/>
    <col min="5906" max="5906" width="1.5703125" style="83" customWidth="1"/>
    <col min="5907" max="5907" width="13.5703125" style="83" customWidth="1"/>
    <col min="5908" max="5908" width="1.5703125" style="83" customWidth="1"/>
    <col min="5909" max="5909" width="13.5703125" style="83" customWidth="1"/>
    <col min="5910" max="5910" width="1.5703125" style="83" customWidth="1"/>
    <col min="5911" max="5911" width="14.5703125" style="83" customWidth="1"/>
    <col min="5912" max="5912" width="1.28515625" style="83" customWidth="1"/>
    <col min="5913" max="5913" width="1.5703125" style="83" customWidth="1"/>
    <col min="5914" max="5914" width="13.5703125" style="83" customWidth="1"/>
    <col min="5915" max="5915" width="1.5703125" style="83" customWidth="1"/>
    <col min="5916" max="5916" width="13.5703125" style="83" customWidth="1"/>
    <col min="5917" max="5917" width="1.5703125" style="83" customWidth="1"/>
    <col min="5918" max="5918" width="13.5703125" style="83" customWidth="1"/>
    <col min="5919" max="5919" width="1.5703125" style="83" customWidth="1"/>
    <col min="5920" max="5921" width="0" style="83" hidden="1" customWidth="1"/>
    <col min="5922" max="5922" width="13.5703125" style="83" customWidth="1"/>
    <col min="5923" max="5923" width="1.5703125" style="83" customWidth="1"/>
    <col min="5924" max="5924" width="13.5703125" style="83" customWidth="1"/>
    <col min="5925" max="5925" width="1.5703125" style="83" customWidth="1"/>
    <col min="5926" max="5926" width="15.28515625" style="83" customWidth="1"/>
    <col min="5927" max="5927" width="1.5703125" style="83" customWidth="1"/>
    <col min="5928" max="5928" width="0" style="83" hidden="1" customWidth="1"/>
    <col min="5929" max="5929" width="1.5703125" style="83" customWidth="1"/>
    <col min="5930" max="5930" width="22.140625" style="83" customWidth="1"/>
    <col min="5931" max="5931" width="1.5703125" style="83" customWidth="1"/>
    <col min="5932" max="5932" width="7.5703125" style="83" customWidth="1"/>
    <col min="5933" max="5933" width="8.42578125" style="83" customWidth="1"/>
    <col min="5934" max="5934" width="1.5703125" style="83" customWidth="1"/>
    <col min="5935" max="5935" width="38.85546875" style="83" customWidth="1"/>
    <col min="5936" max="6144" width="12.7109375" style="83"/>
    <col min="6145" max="6145" width="5" style="83" customWidth="1"/>
    <col min="6146" max="6146" width="1.5703125" style="83" customWidth="1"/>
    <col min="6147" max="6147" width="19.5703125" style="83" customWidth="1"/>
    <col min="6148" max="6148" width="1.5703125" style="83" customWidth="1"/>
    <col min="6149" max="6149" width="0" style="83" hidden="1" customWidth="1"/>
    <col min="6150" max="6150" width="1.5703125" style="83" customWidth="1"/>
    <col min="6151" max="6151" width="13.5703125" style="83" customWidth="1"/>
    <col min="6152" max="6152" width="1.5703125" style="83" customWidth="1"/>
    <col min="6153" max="6153" width="13.5703125" style="83" customWidth="1"/>
    <col min="6154" max="6154" width="1.5703125" style="83" customWidth="1"/>
    <col min="6155" max="6155" width="13.5703125" style="83" customWidth="1"/>
    <col min="6156" max="6156" width="1.5703125" style="83" customWidth="1"/>
    <col min="6157" max="6157" width="13.5703125" style="83" customWidth="1"/>
    <col min="6158" max="6158" width="1.5703125" style="83" customWidth="1"/>
    <col min="6159" max="6159" width="13.5703125" style="83" customWidth="1"/>
    <col min="6160" max="6160" width="1.5703125" style="83" customWidth="1"/>
    <col min="6161" max="6161" width="13.5703125" style="83" customWidth="1"/>
    <col min="6162" max="6162" width="1.5703125" style="83" customWidth="1"/>
    <col min="6163" max="6163" width="13.5703125" style="83" customWidth="1"/>
    <col min="6164" max="6164" width="1.5703125" style="83" customWidth="1"/>
    <col min="6165" max="6165" width="13.5703125" style="83" customWidth="1"/>
    <col min="6166" max="6166" width="1.5703125" style="83" customWidth="1"/>
    <col min="6167" max="6167" width="14.5703125" style="83" customWidth="1"/>
    <col min="6168" max="6168" width="1.28515625" style="83" customWidth="1"/>
    <col min="6169" max="6169" width="1.5703125" style="83" customWidth="1"/>
    <col min="6170" max="6170" width="13.5703125" style="83" customWidth="1"/>
    <col min="6171" max="6171" width="1.5703125" style="83" customWidth="1"/>
    <col min="6172" max="6172" width="13.5703125" style="83" customWidth="1"/>
    <col min="6173" max="6173" width="1.5703125" style="83" customWidth="1"/>
    <col min="6174" max="6174" width="13.5703125" style="83" customWidth="1"/>
    <col min="6175" max="6175" width="1.5703125" style="83" customWidth="1"/>
    <col min="6176" max="6177" width="0" style="83" hidden="1" customWidth="1"/>
    <col min="6178" max="6178" width="13.5703125" style="83" customWidth="1"/>
    <col min="6179" max="6179" width="1.5703125" style="83" customWidth="1"/>
    <col min="6180" max="6180" width="13.5703125" style="83" customWidth="1"/>
    <col min="6181" max="6181" width="1.5703125" style="83" customWidth="1"/>
    <col min="6182" max="6182" width="15.28515625" style="83" customWidth="1"/>
    <col min="6183" max="6183" width="1.5703125" style="83" customWidth="1"/>
    <col min="6184" max="6184" width="0" style="83" hidden="1" customWidth="1"/>
    <col min="6185" max="6185" width="1.5703125" style="83" customWidth="1"/>
    <col min="6186" max="6186" width="22.140625" style="83" customWidth="1"/>
    <col min="6187" max="6187" width="1.5703125" style="83" customWidth="1"/>
    <col min="6188" max="6188" width="7.5703125" style="83" customWidth="1"/>
    <col min="6189" max="6189" width="8.42578125" style="83" customWidth="1"/>
    <col min="6190" max="6190" width="1.5703125" style="83" customWidth="1"/>
    <col min="6191" max="6191" width="38.85546875" style="83" customWidth="1"/>
    <col min="6192" max="6400" width="12.7109375" style="83"/>
    <col min="6401" max="6401" width="5" style="83" customWidth="1"/>
    <col min="6402" max="6402" width="1.5703125" style="83" customWidth="1"/>
    <col min="6403" max="6403" width="19.5703125" style="83" customWidth="1"/>
    <col min="6404" max="6404" width="1.5703125" style="83" customWidth="1"/>
    <col min="6405" max="6405" width="0" style="83" hidden="1" customWidth="1"/>
    <col min="6406" max="6406" width="1.5703125" style="83" customWidth="1"/>
    <col min="6407" max="6407" width="13.5703125" style="83" customWidth="1"/>
    <col min="6408" max="6408" width="1.5703125" style="83" customWidth="1"/>
    <col min="6409" max="6409" width="13.5703125" style="83" customWidth="1"/>
    <col min="6410" max="6410" width="1.5703125" style="83" customWidth="1"/>
    <col min="6411" max="6411" width="13.5703125" style="83" customWidth="1"/>
    <col min="6412" max="6412" width="1.5703125" style="83" customWidth="1"/>
    <col min="6413" max="6413" width="13.5703125" style="83" customWidth="1"/>
    <col min="6414" max="6414" width="1.5703125" style="83" customWidth="1"/>
    <col min="6415" max="6415" width="13.5703125" style="83" customWidth="1"/>
    <col min="6416" max="6416" width="1.5703125" style="83" customWidth="1"/>
    <col min="6417" max="6417" width="13.5703125" style="83" customWidth="1"/>
    <col min="6418" max="6418" width="1.5703125" style="83" customWidth="1"/>
    <col min="6419" max="6419" width="13.5703125" style="83" customWidth="1"/>
    <col min="6420" max="6420" width="1.5703125" style="83" customWidth="1"/>
    <col min="6421" max="6421" width="13.5703125" style="83" customWidth="1"/>
    <col min="6422" max="6422" width="1.5703125" style="83" customWidth="1"/>
    <col min="6423" max="6423" width="14.5703125" style="83" customWidth="1"/>
    <col min="6424" max="6424" width="1.28515625" style="83" customWidth="1"/>
    <col min="6425" max="6425" width="1.5703125" style="83" customWidth="1"/>
    <col min="6426" max="6426" width="13.5703125" style="83" customWidth="1"/>
    <col min="6427" max="6427" width="1.5703125" style="83" customWidth="1"/>
    <col min="6428" max="6428" width="13.5703125" style="83" customWidth="1"/>
    <col min="6429" max="6429" width="1.5703125" style="83" customWidth="1"/>
    <col min="6430" max="6430" width="13.5703125" style="83" customWidth="1"/>
    <col min="6431" max="6431" width="1.5703125" style="83" customWidth="1"/>
    <col min="6432" max="6433" width="0" style="83" hidden="1" customWidth="1"/>
    <col min="6434" max="6434" width="13.5703125" style="83" customWidth="1"/>
    <col min="6435" max="6435" width="1.5703125" style="83" customWidth="1"/>
    <col min="6436" max="6436" width="13.5703125" style="83" customWidth="1"/>
    <col min="6437" max="6437" width="1.5703125" style="83" customWidth="1"/>
    <col min="6438" max="6438" width="15.28515625" style="83" customWidth="1"/>
    <col min="6439" max="6439" width="1.5703125" style="83" customWidth="1"/>
    <col min="6440" max="6440" width="0" style="83" hidden="1" customWidth="1"/>
    <col min="6441" max="6441" width="1.5703125" style="83" customWidth="1"/>
    <col min="6442" max="6442" width="22.140625" style="83" customWidth="1"/>
    <col min="6443" max="6443" width="1.5703125" style="83" customWidth="1"/>
    <col min="6444" max="6444" width="7.5703125" style="83" customWidth="1"/>
    <col min="6445" max="6445" width="8.42578125" style="83" customWidth="1"/>
    <col min="6446" max="6446" width="1.5703125" style="83" customWidth="1"/>
    <col min="6447" max="6447" width="38.85546875" style="83" customWidth="1"/>
    <col min="6448" max="6656" width="12.7109375" style="83"/>
    <col min="6657" max="6657" width="5" style="83" customWidth="1"/>
    <col min="6658" max="6658" width="1.5703125" style="83" customWidth="1"/>
    <col min="6659" max="6659" width="19.5703125" style="83" customWidth="1"/>
    <col min="6660" max="6660" width="1.5703125" style="83" customWidth="1"/>
    <col min="6661" max="6661" width="0" style="83" hidden="1" customWidth="1"/>
    <col min="6662" max="6662" width="1.5703125" style="83" customWidth="1"/>
    <col min="6663" max="6663" width="13.5703125" style="83" customWidth="1"/>
    <col min="6664" max="6664" width="1.5703125" style="83" customWidth="1"/>
    <col min="6665" max="6665" width="13.5703125" style="83" customWidth="1"/>
    <col min="6666" max="6666" width="1.5703125" style="83" customWidth="1"/>
    <col min="6667" max="6667" width="13.5703125" style="83" customWidth="1"/>
    <col min="6668" max="6668" width="1.5703125" style="83" customWidth="1"/>
    <col min="6669" max="6669" width="13.5703125" style="83" customWidth="1"/>
    <col min="6670" max="6670" width="1.5703125" style="83" customWidth="1"/>
    <col min="6671" max="6671" width="13.5703125" style="83" customWidth="1"/>
    <col min="6672" max="6672" width="1.5703125" style="83" customWidth="1"/>
    <col min="6673" max="6673" width="13.5703125" style="83" customWidth="1"/>
    <col min="6674" max="6674" width="1.5703125" style="83" customWidth="1"/>
    <col min="6675" max="6675" width="13.5703125" style="83" customWidth="1"/>
    <col min="6676" max="6676" width="1.5703125" style="83" customWidth="1"/>
    <col min="6677" max="6677" width="13.5703125" style="83" customWidth="1"/>
    <col min="6678" max="6678" width="1.5703125" style="83" customWidth="1"/>
    <col min="6679" max="6679" width="14.5703125" style="83" customWidth="1"/>
    <col min="6680" max="6680" width="1.28515625" style="83" customWidth="1"/>
    <col min="6681" max="6681" width="1.5703125" style="83" customWidth="1"/>
    <col min="6682" max="6682" width="13.5703125" style="83" customWidth="1"/>
    <col min="6683" max="6683" width="1.5703125" style="83" customWidth="1"/>
    <col min="6684" max="6684" width="13.5703125" style="83" customWidth="1"/>
    <col min="6685" max="6685" width="1.5703125" style="83" customWidth="1"/>
    <col min="6686" max="6686" width="13.5703125" style="83" customWidth="1"/>
    <col min="6687" max="6687" width="1.5703125" style="83" customWidth="1"/>
    <col min="6688" max="6689" width="0" style="83" hidden="1" customWidth="1"/>
    <col min="6690" max="6690" width="13.5703125" style="83" customWidth="1"/>
    <col min="6691" max="6691" width="1.5703125" style="83" customWidth="1"/>
    <col min="6692" max="6692" width="13.5703125" style="83" customWidth="1"/>
    <col min="6693" max="6693" width="1.5703125" style="83" customWidth="1"/>
    <col min="6694" max="6694" width="15.28515625" style="83" customWidth="1"/>
    <col min="6695" max="6695" width="1.5703125" style="83" customWidth="1"/>
    <col min="6696" max="6696" width="0" style="83" hidden="1" customWidth="1"/>
    <col min="6697" max="6697" width="1.5703125" style="83" customWidth="1"/>
    <col min="6698" max="6698" width="22.140625" style="83" customWidth="1"/>
    <col min="6699" max="6699" width="1.5703125" style="83" customWidth="1"/>
    <col min="6700" max="6700" width="7.5703125" style="83" customWidth="1"/>
    <col min="6701" max="6701" width="8.42578125" style="83" customWidth="1"/>
    <col min="6702" max="6702" width="1.5703125" style="83" customWidth="1"/>
    <col min="6703" max="6703" width="38.85546875" style="83" customWidth="1"/>
    <col min="6704" max="6912" width="12.7109375" style="83"/>
    <col min="6913" max="6913" width="5" style="83" customWidth="1"/>
    <col min="6914" max="6914" width="1.5703125" style="83" customWidth="1"/>
    <col min="6915" max="6915" width="19.5703125" style="83" customWidth="1"/>
    <col min="6916" max="6916" width="1.5703125" style="83" customWidth="1"/>
    <col min="6917" max="6917" width="0" style="83" hidden="1" customWidth="1"/>
    <col min="6918" max="6918" width="1.5703125" style="83" customWidth="1"/>
    <col min="6919" max="6919" width="13.5703125" style="83" customWidth="1"/>
    <col min="6920" max="6920" width="1.5703125" style="83" customWidth="1"/>
    <col min="6921" max="6921" width="13.5703125" style="83" customWidth="1"/>
    <col min="6922" max="6922" width="1.5703125" style="83" customWidth="1"/>
    <col min="6923" max="6923" width="13.5703125" style="83" customWidth="1"/>
    <col min="6924" max="6924" width="1.5703125" style="83" customWidth="1"/>
    <col min="6925" max="6925" width="13.5703125" style="83" customWidth="1"/>
    <col min="6926" max="6926" width="1.5703125" style="83" customWidth="1"/>
    <col min="6927" max="6927" width="13.5703125" style="83" customWidth="1"/>
    <col min="6928" max="6928" width="1.5703125" style="83" customWidth="1"/>
    <col min="6929" max="6929" width="13.5703125" style="83" customWidth="1"/>
    <col min="6930" max="6930" width="1.5703125" style="83" customWidth="1"/>
    <col min="6931" max="6931" width="13.5703125" style="83" customWidth="1"/>
    <col min="6932" max="6932" width="1.5703125" style="83" customWidth="1"/>
    <col min="6933" max="6933" width="13.5703125" style="83" customWidth="1"/>
    <col min="6934" max="6934" width="1.5703125" style="83" customWidth="1"/>
    <col min="6935" max="6935" width="14.5703125" style="83" customWidth="1"/>
    <col min="6936" max="6936" width="1.28515625" style="83" customWidth="1"/>
    <col min="6937" max="6937" width="1.5703125" style="83" customWidth="1"/>
    <col min="6938" max="6938" width="13.5703125" style="83" customWidth="1"/>
    <col min="6939" max="6939" width="1.5703125" style="83" customWidth="1"/>
    <col min="6940" max="6940" width="13.5703125" style="83" customWidth="1"/>
    <col min="6941" max="6941" width="1.5703125" style="83" customWidth="1"/>
    <col min="6942" max="6942" width="13.5703125" style="83" customWidth="1"/>
    <col min="6943" max="6943" width="1.5703125" style="83" customWidth="1"/>
    <col min="6944" max="6945" width="0" style="83" hidden="1" customWidth="1"/>
    <col min="6946" max="6946" width="13.5703125" style="83" customWidth="1"/>
    <col min="6947" max="6947" width="1.5703125" style="83" customWidth="1"/>
    <col min="6948" max="6948" width="13.5703125" style="83" customWidth="1"/>
    <col min="6949" max="6949" width="1.5703125" style="83" customWidth="1"/>
    <col min="6950" max="6950" width="15.28515625" style="83" customWidth="1"/>
    <col min="6951" max="6951" width="1.5703125" style="83" customWidth="1"/>
    <col min="6952" max="6952" width="0" style="83" hidden="1" customWidth="1"/>
    <col min="6953" max="6953" width="1.5703125" style="83" customWidth="1"/>
    <col min="6954" max="6954" width="22.140625" style="83" customWidth="1"/>
    <col min="6955" max="6955" width="1.5703125" style="83" customWidth="1"/>
    <col min="6956" max="6956" width="7.5703125" style="83" customWidth="1"/>
    <col min="6957" max="6957" width="8.42578125" style="83" customWidth="1"/>
    <col min="6958" max="6958" width="1.5703125" style="83" customWidth="1"/>
    <col min="6959" max="6959" width="38.85546875" style="83" customWidth="1"/>
    <col min="6960" max="7168" width="12.7109375" style="83"/>
    <col min="7169" max="7169" width="5" style="83" customWidth="1"/>
    <col min="7170" max="7170" width="1.5703125" style="83" customWidth="1"/>
    <col min="7171" max="7171" width="19.5703125" style="83" customWidth="1"/>
    <col min="7172" max="7172" width="1.5703125" style="83" customWidth="1"/>
    <col min="7173" max="7173" width="0" style="83" hidden="1" customWidth="1"/>
    <col min="7174" max="7174" width="1.5703125" style="83" customWidth="1"/>
    <col min="7175" max="7175" width="13.5703125" style="83" customWidth="1"/>
    <col min="7176" max="7176" width="1.5703125" style="83" customWidth="1"/>
    <col min="7177" max="7177" width="13.5703125" style="83" customWidth="1"/>
    <col min="7178" max="7178" width="1.5703125" style="83" customWidth="1"/>
    <col min="7179" max="7179" width="13.5703125" style="83" customWidth="1"/>
    <col min="7180" max="7180" width="1.5703125" style="83" customWidth="1"/>
    <col min="7181" max="7181" width="13.5703125" style="83" customWidth="1"/>
    <col min="7182" max="7182" width="1.5703125" style="83" customWidth="1"/>
    <col min="7183" max="7183" width="13.5703125" style="83" customWidth="1"/>
    <col min="7184" max="7184" width="1.5703125" style="83" customWidth="1"/>
    <col min="7185" max="7185" width="13.5703125" style="83" customWidth="1"/>
    <col min="7186" max="7186" width="1.5703125" style="83" customWidth="1"/>
    <col min="7187" max="7187" width="13.5703125" style="83" customWidth="1"/>
    <col min="7188" max="7188" width="1.5703125" style="83" customWidth="1"/>
    <col min="7189" max="7189" width="13.5703125" style="83" customWidth="1"/>
    <col min="7190" max="7190" width="1.5703125" style="83" customWidth="1"/>
    <col min="7191" max="7191" width="14.5703125" style="83" customWidth="1"/>
    <col min="7192" max="7192" width="1.28515625" style="83" customWidth="1"/>
    <col min="7193" max="7193" width="1.5703125" style="83" customWidth="1"/>
    <col min="7194" max="7194" width="13.5703125" style="83" customWidth="1"/>
    <col min="7195" max="7195" width="1.5703125" style="83" customWidth="1"/>
    <col min="7196" max="7196" width="13.5703125" style="83" customWidth="1"/>
    <col min="7197" max="7197" width="1.5703125" style="83" customWidth="1"/>
    <col min="7198" max="7198" width="13.5703125" style="83" customWidth="1"/>
    <col min="7199" max="7199" width="1.5703125" style="83" customWidth="1"/>
    <col min="7200" max="7201" width="0" style="83" hidden="1" customWidth="1"/>
    <col min="7202" max="7202" width="13.5703125" style="83" customWidth="1"/>
    <col min="7203" max="7203" width="1.5703125" style="83" customWidth="1"/>
    <col min="7204" max="7204" width="13.5703125" style="83" customWidth="1"/>
    <col min="7205" max="7205" width="1.5703125" style="83" customWidth="1"/>
    <col min="7206" max="7206" width="15.28515625" style="83" customWidth="1"/>
    <col min="7207" max="7207" width="1.5703125" style="83" customWidth="1"/>
    <col min="7208" max="7208" width="0" style="83" hidden="1" customWidth="1"/>
    <col min="7209" max="7209" width="1.5703125" style="83" customWidth="1"/>
    <col min="7210" max="7210" width="22.140625" style="83" customWidth="1"/>
    <col min="7211" max="7211" width="1.5703125" style="83" customWidth="1"/>
    <col min="7212" max="7212" width="7.5703125" style="83" customWidth="1"/>
    <col min="7213" max="7213" width="8.42578125" style="83" customWidth="1"/>
    <col min="7214" max="7214" width="1.5703125" style="83" customWidth="1"/>
    <col min="7215" max="7215" width="38.85546875" style="83" customWidth="1"/>
    <col min="7216" max="7424" width="12.7109375" style="83"/>
    <col min="7425" max="7425" width="5" style="83" customWidth="1"/>
    <col min="7426" max="7426" width="1.5703125" style="83" customWidth="1"/>
    <col min="7427" max="7427" width="19.5703125" style="83" customWidth="1"/>
    <col min="7428" max="7428" width="1.5703125" style="83" customWidth="1"/>
    <col min="7429" max="7429" width="0" style="83" hidden="1" customWidth="1"/>
    <col min="7430" max="7430" width="1.5703125" style="83" customWidth="1"/>
    <col min="7431" max="7431" width="13.5703125" style="83" customWidth="1"/>
    <col min="7432" max="7432" width="1.5703125" style="83" customWidth="1"/>
    <col min="7433" max="7433" width="13.5703125" style="83" customWidth="1"/>
    <col min="7434" max="7434" width="1.5703125" style="83" customWidth="1"/>
    <col min="7435" max="7435" width="13.5703125" style="83" customWidth="1"/>
    <col min="7436" max="7436" width="1.5703125" style="83" customWidth="1"/>
    <col min="7437" max="7437" width="13.5703125" style="83" customWidth="1"/>
    <col min="7438" max="7438" width="1.5703125" style="83" customWidth="1"/>
    <col min="7439" max="7439" width="13.5703125" style="83" customWidth="1"/>
    <col min="7440" max="7440" width="1.5703125" style="83" customWidth="1"/>
    <col min="7441" max="7441" width="13.5703125" style="83" customWidth="1"/>
    <col min="7442" max="7442" width="1.5703125" style="83" customWidth="1"/>
    <col min="7443" max="7443" width="13.5703125" style="83" customWidth="1"/>
    <col min="7444" max="7444" width="1.5703125" style="83" customWidth="1"/>
    <col min="7445" max="7445" width="13.5703125" style="83" customWidth="1"/>
    <col min="7446" max="7446" width="1.5703125" style="83" customWidth="1"/>
    <col min="7447" max="7447" width="14.5703125" style="83" customWidth="1"/>
    <col min="7448" max="7448" width="1.28515625" style="83" customWidth="1"/>
    <col min="7449" max="7449" width="1.5703125" style="83" customWidth="1"/>
    <col min="7450" max="7450" width="13.5703125" style="83" customWidth="1"/>
    <col min="7451" max="7451" width="1.5703125" style="83" customWidth="1"/>
    <col min="7452" max="7452" width="13.5703125" style="83" customWidth="1"/>
    <col min="7453" max="7453" width="1.5703125" style="83" customWidth="1"/>
    <col min="7454" max="7454" width="13.5703125" style="83" customWidth="1"/>
    <col min="7455" max="7455" width="1.5703125" style="83" customWidth="1"/>
    <col min="7456" max="7457" width="0" style="83" hidden="1" customWidth="1"/>
    <col min="7458" max="7458" width="13.5703125" style="83" customWidth="1"/>
    <col min="7459" max="7459" width="1.5703125" style="83" customWidth="1"/>
    <col min="7460" max="7460" width="13.5703125" style="83" customWidth="1"/>
    <col min="7461" max="7461" width="1.5703125" style="83" customWidth="1"/>
    <col min="7462" max="7462" width="15.28515625" style="83" customWidth="1"/>
    <col min="7463" max="7463" width="1.5703125" style="83" customWidth="1"/>
    <col min="7464" max="7464" width="0" style="83" hidden="1" customWidth="1"/>
    <col min="7465" max="7465" width="1.5703125" style="83" customWidth="1"/>
    <col min="7466" max="7466" width="22.140625" style="83" customWidth="1"/>
    <col min="7467" max="7467" width="1.5703125" style="83" customWidth="1"/>
    <col min="7468" max="7468" width="7.5703125" style="83" customWidth="1"/>
    <col min="7469" max="7469" width="8.42578125" style="83" customWidth="1"/>
    <col min="7470" max="7470" width="1.5703125" style="83" customWidth="1"/>
    <col min="7471" max="7471" width="38.85546875" style="83" customWidth="1"/>
    <col min="7472" max="7680" width="12.7109375" style="83"/>
    <col min="7681" max="7681" width="5" style="83" customWidth="1"/>
    <col min="7682" max="7682" width="1.5703125" style="83" customWidth="1"/>
    <col min="7683" max="7683" width="19.5703125" style="83" customWidth="1"/>
    <col min="7684" max="7684" width="1.5703125" style="83" customWidth="1"/>
    <col min="7685" max="7685" width="0" style="83" hidden="1" customWidth="1"/>
    <col min="7686" max="7686" width="1.5703125" style="83" customWidth="1"/>
    <col min="7687" max="7687" width="13.5703125" style="83" customWidth="1"/>
    <col min="7688" max="7688" width="1.5703125" style="83" customWidth="1"/>
    <col min="7689" max="7689" width="13.5703125" style="83" customWidth="1"/>
    <col min="7690" max="7690" width="1.5703125" style="83" customWidth="1"/>
    <col min="7691" max="7691" width="13.5703125" style="83" customWidth="1"/>
    <col min="7692" max="7692" width="1.5703125" style="83" customWidth="1"/>
    <col min="7693" max="7693" width="13.5703125" style="83" customWidth="1"/>
    <col min="7694" max="7694" width="1.5703125" style="83" customWidth="1"/>
    <col min="7695" max="7695" width="13.5703125" style="83" customWidth="1"/>
    <col min="7696" max="7696" width="1.5703125" style="83" customWidth="1"/>
    <col min="7697" max="7697" width="13.5703125" style="83" customWidth="1"/>
    <col min="7698" max="7698" width="1.5703125" style="83" customWidth="1"/>
    <col min="7699" max="7699" width="13.5703125" style="83" customWidth="1"/>
    <col min="7700" max="7700" width="1.5703125" style="83" customWidth="1"/>
    <col min="7701" max="7701" width="13.5703125" style="83" customWidth="1"/>
    <col min="7702" max="7702" width="1.5703125" style="83" customWidth="1"/>
    <col min="7703" max="7703" width="14.5703125" style="83" customWidth="1"/>
    <col min="7704" max="7704" width="1.28515625" style="83" customWidth="1"/>
    <col min="7705" max="7705" width="1.5703125" style="83" customWidth="1"/>
    <col min="7706" max="7706" width="13.5703125" style="83" customWidth="1"/>
    <col min="7707" max="7707" width="1.5703125" style="83" customWidth="1"/>
    <col min="7708" max="7708" width="13.5703125" style="83" customWidth="1"/>
    <col min="7709" max="7709" width="1.5703125" style="83" customWidth="1"/>
    <col min="7710" max="7710" width="13.5703125" style="83" customWidth="1"/>
    <col min="7711" max="7711" width="1.5703125" style="83" customWidth="1"/>
    <col min="7712" max="7713" width="0" style="83" hidden="1" customWidth="1"/>
    <col min="7714" max="7714" width="13.5703125" style="83" customWidth="1"/>
    <col min="7715" max="7715" width="1.5703125" style="83" customWidth="1"/>
    <col min="7716" max="7716" width="13.5703125" style="83" customWidth="1"/>
    <col min="7717" max="7717" width="1.5703125" style="83" customWidth="1"/>
    <col min="7718" max="7718" width="15.28515625" style="83" customWidth="1"/>
    <col min="7719" max="7719" width="1.5703125" style="83" customWidth="1"/>
    <col min="7720" max="7720" width="0" style="83" hidden="1" customWidth="1"/>
    <col min="7721" max="7721" width="1.5703125" style="83" customWidth="1"/>
    <col min="7722" max="7722" width="22.140625" style="83" customWidth="1"/>
    <col min="7723" max="7723" width="1.5703125" style="83" customWidth="1"/>
    <col min="7724" max="7724" width="7.5703125" style="83" customWidth="1"/>
    <col min="7725" max="7725" width="8.42578125" style="83" customWidth="1"/>
    <col min="7726" max="7726" width="1.5703125" style="83" customWidth="1"/>
    <col min="7727" max="7727" width="38.85546875" style="83" customWidth="1"/>
    <col min="7728" max="7936" width="12.7109375" style="83"/>
    <col min="7937" max="7937" width="5" style="83" customWidth="1"/>
    <col min="7938" max="7938" width="1.5703125" style="83" customWidth="1"/>
    <col min="7939" max="7939" width="19.5703125" style="83" customWidth="1"/>
    <col min="7940" max="7940" width="1.5703125" style="83" customWidth="1"/>
    <col min="7941" max="7941" width="0" style="83" hidden="1" customWidth="1"/>
    <col min="7942" max="7942" width="1.5703125" style="83" customWidth="1"/>
    <col min="7943" max="7943" width="13.5703125" style="83" customWidth="1"/>
    <col min="7944" max="7944" width="1.5703125" style="83" customWidth="1"/>
    <col min="7945" max="7945" width="13.5703125" style="83" customWidth="1"/>
    <col min="7946" max="7946" width="1.5703125" style="83" customWidth="1"/>
    <col min="7947" max="7947" width="13.5703125" style="83" customWidth="1"/>
    <col min="7948" max="7948" width="1.5703125" style="83" customWidth="1"/>
    <col min="7949" max="7949" width="13.5703125" style="83" customWidth="1"/>
    <col min="7950" max="7950" width="1.5703125" style="83" customWidth="1"/>
    <col min="7951" max="7951" width="13.5703125" style="83" customWidth="1"/>
    <col min="7952" max="7952" width="1.5703125" style="83" customWidth="1"/>
    <col min="7953" max="7953" width="13.5703125" style="83" customWidth="1"/>
    <col min="7954" max="7954" width="1.5703125" style="83" customWidth="1"/>
    <col min="7955" max="7955" width="13.5703125" style="83" customWidth="1"/>
    <col min="7956" max="7956" width="1.5703125" style="83" customWidth="1"/>
    <col min="7957" max="7957" width="13.5703125" style="83" customWidth="1"/>
    <col min="7958" max="7958" width="1.5703125" style="83" customWidth="1"/>
    <col min="7959" max="7959" width="14.5703125" style="83" customWidth="1"/>
    <col min="7960" max="7960" width="1.28515625" style="83" customWidth="1"/>
    <col min="7961" max="7961" width="1.5703125" style="83" customWidth="1"/>
    <col min="7962" max="7962" width="13.5703125" style="83" customWidth="1"/>
    <col min="7963" max="7963" width="1.5703125" style="83" customWidth="1"/>
    <col min="7964" max="7964" width="13.5703125" style="83" customWidth="1"/>
    <col min="7965" max="7965" width="1.5703125" style="83" customWidth="1"/>
    <col min="7966" max="7966" width="13.5703125" style="83" customWidth="1"/>
    <col min="7967" max="7967" width="1.5703125" style="83" customWidth="1"/>
    <col min="7968" max="7969" width="0" style="83" hidden="1" customWidth="1"/>
    <col min="7970" max="7970" width="13.5703125" style="83" customWidth="1"/>
    <col min="7971" max="7971" width="1.5703125" style="83" customWidth="1"/>
    <col min="7972" max="7972" width="13.5703125" style="83" customWidth="1"/>
    <col min="7973" max="7973" width="1.5703125" style="83" customWidth="1"/>
    <col min="7974" max="7974" width="15.28515625" style="83" customWidth="1"/>
    <col min="7975" max="7975" width="1.5703125" style="83" customWidth="1"/>
    <col min="7976" max="7976" width="0" style="83" hidden="1" customWidth="1"/>
    <col min="7977" max="7977" width="1.5703125" style="83" customWidth="1"/>
    <col min="7978" max="7978" width="22.140625" style="83" customWidth="1"/>
    <col min="7979" max="7979" width="1.5703125" style="83" customWidth="1"/>
    <col min="7980" max="7980" width="7.5703125" style="83" customWidth="1"/>
    <col min="7981" max="7981" width="8.42578125" style="83" customWidth="1"/>
    <col min="7982" max="7982" width="1.5703125" style="83" customWidth="1"/>
    <col min="7983" max="7983" width="38.85546875" style="83" customWidth="1"/>
    <col min="7984" max="8192" width="12.7109375" style="83"/>
    <col min="8193" max="8193" width="5" style="83" customWidth="1"/>
    <col min="8194" max="8194" width="1.5703125" style="83" customWidth="1"/>
    <col min="8195" max="8195" width="19.5703125" style="83" customWidth="1"/>
    <col min="8196" max="8196" width="1.5703125" style="83" customWidth="1"/>
    <col min="8197" max="8197" width="0" style="83" hidden="1" customWidth="1"/>
    <col min="8198" max="8198" width="1.5703125" style="83" customWidth="1"/>
    <col min="8199" max="8199" width="13.5703125" style="83" customWidth="1"/>
    <col min="8200" max="8200" width="1.5703125" style="83" customWidth="1"/>
    <col min="8201" max="8201" width="13.5703125" style="83" customWidth="1"/>
    <col min="8202" max="8202" width="1.5703125" style="83" customWidth="1"/>
    <col min="8203" max="8203" width="13.5703125" style="83" customWidth="1"/>
    <col min="8204" max="8204" width="1.5703125" style="83" customWidth="1"/>
    <col min="8205" max="8205" width="13.5703125" style="83" customWidth="1"/>
    <col min="8206" max="8206" width="1.5703125" style="83" customWidth="1"/>
    <col min="8207" max="8207" width="13.5703125" style="83" customWidth="1"/>
    <col min="8208" max="8208" width="1.5703125" style="83" customWidth="1"/>
    <col min="8209" max="8209" width="13.5703125" style="83" customWidth="1"/>
    <col min="8210" max="8210" width="1.5703125" style="83" customWidth="1"/>
    <col min="8211" max="8211" width="13.5703125" style="83" customWidth="1"/>
    <col min="8212" max="8212" width="1.5703125" style="83" customWidth="1"/>
    <col min="8213" max="8213" width="13.5703125" style="83" customWidth="1"/>
    <col min="8214" max="8214" width="1.5703125" style="83" customWidth="1"/>
    <col min="8215" max="8215" width="14.5703125" style="83" customWidth="1"/>
    <col min="8216" max="8216" width="1.28515625" style="83" customWidth="1"/>
    <col min="8217" max="8217" width="1.5703125" style="83" customWidth="1"/>
    <col min="8218" max="8218" width="13.5703125" style="83" customWidth="1"/>
    <col min="8219" max="8219" width="1.5703125" style="83" customWidth="1"/>
    <col min="8220" max="8220" width="13.5703125" style="83" customWidth="1"/>
    <col min="8221" max="8221" width="1.5703125" style="83" customWidth="1"/>
    <col min="8222" max="8222" width="13.5703125" style="83" customWidth="1"/>
    <col min="8223" max="8223" width="1.5703125" style="83" customWidth="1"/>
    <col min="8224" max="8225" width="0" style="83" hidden="1" customWidth="1"/>
    <col min="8226" max="8226" width="13.5703125" style="83" customWidth="1"/>
    <col min="8227" max="8227" width="1.5703125" style="83" customWidth="1"/>
    <col min="8228" max="8228" width="13.5703125" style="83" customWidth="1"/>
    <col min="8229" max="8229" width="1.5703125" style="83" customWidth="1"/>
    <col min="8230" max="8230" width="15.28515625" style="83" customWidth="1"/>
    <col min="8231" max="8231" width="1.5703125" style="83" customWidth="1"/>
    <col min="8232" max="8232" width="0" style="83" hidden="1" customWidth="1"/>
    <col min="8233" max="8233" width="1.5703125" style="83" customWidth="1"/>
    <col min="8234" max="8234" width="22.140625" style="83" customWidth="1"/>
    <col min="8235" max="8235" width="1.5703125" style="83" customWidth="1"/>
    <col min="8236" max="8236" width="7.5703125" style="83" customWidth="1"/>
    <col min="8237" max="8237" width="8.42578125" style="83" customWidth="1"/>
    <col min="8238" max="8238" width="1.5703125" style="83" customWidth="1"/>
    <col min="8239" max="8239" width="38.85546875" style="83" customWidth="1"/>
    <col min="8240" max="8448" width="12.7109375" style="83"/>
    <col min="8449" max="8449" width="5" style="83" customWidth="1"/>
    <col min="8450" max="8450" width="1.5703125" style="83" customWidth="1"/>
    <col min="8451" max="8451" width="19.5703125" style="83" customWidth="1"/>
    <col min="8452" max="8452" width="1.5703125" style="83" customWidth="1"/>
    <col min="8453" max="8453" width="0" style="83" hidden="1" customWidth="1"/>
    <col min="8454" max="8454" width="1.5703125" style="83" customWidth="1"/>
    <col min="8455" max="8455" width="13.5703125" style="83" customWidth="1"/>
    <col min="8456" max="8456" width="1.5703125" style="83" customWidth="1"/>
    <col min="8457" max="8457" width="13.5703125" style="83" customWidth="1"/>
    <col min="8458" max="8458" width="1.5703125" style="83" customWidth="1"/>
    <col min="8459" max="8459" width="13.5703125" style="83" customWidth="1"/>
    <col min="8460" max="8460" width="1.5703125" style="83" customWidth="1"/>
    <col min="8461" max="8461" width="13.5703125" style="83" customWidth="1"/>
    <col min="8462" max="8462" width="1.5703125" style="83" customWidth="1"/>
    <col min="8463" max="8463" width="13.5703125" style="83" customWidth="1"/>
    <col min="8464" max="8464" width="1.5703125" style="83" customWidth="1"/>
    <col min="8465" max="8465" width="13.5703125" style="83" customWidth="1"/>
    <col min="8466" max="8466" width="1.5703125" style="83" customWidth="1"/>
    <col min="8467" max="8467" width="13.5703125" style="83" customWidth="1"/>
    <col min="8468" max="8468" width="1.5703125" style="83" customWidth="1"/>
    <col min="8469" max="8469" width="13.5703125" style="83" customWidth="1"/>
    <col min="8470" max="8470" width="1.5703125" style="83" customWidth="1"/>
    <col min="8471" max="8471" width="14.5703125" style="83" customWidth="1"/>
    <col min="8472" max="8472" width="1.28515625" style="83" customWidth="1"/>
    <col min="8473" max="8473" width="1.5703125" style="83" customWidth="1"/>
    <col min="8474" max="8474" width="13.5703125" style="83" customWidth="1"/>
    <col min="8475" max="8475" width="1.5703125" style="83" customWidth="1"/>
    <col min="8476" max="8476" width="13.5703125" style="83" customWidth="1"/>
    <col min="8477" max="8477" width="1.5703125" style="83" customWidth="1"/>
    <col min="8478" max="8478" width="13.5703125" style="83" customWidth="1"/>
    <col min="8479" max="8479" width="1.5703125" style="83" customWidth="1"/>
    <col min="8480" max="8481" width="0" style="83" hidden="1" customWidth="1"/>
    <col min="8482" max="8482" width="13.5703125" style="83" customWidth="1"/>
    <col min="8483" max="8483" width="1.5703125" style="83" customWidth="1"/>
    <col min="8484" max="8484" width="13.5703125" style="83" customWidth="1"/>
    <col min="8485" max="8485" width="1.5703125" style="83" customWidth="1"/>
    <col min="8486" max="8486" width="15.28515625" style="83" customWidth="1"/>
    <col min="8487" max="8487" width="1.5703125" style="83" customWidth="1"/>
    <col min="8488" max="8488" width="0" style="83" hidden="1" customWidth="1"/>
    <col min="8489" max="8489" width="1.5703125" style="83" customWidth="1"/>
    <col min="8490" max="8490" width="22.140625" style="83" customWidth="1"/>
    <col min="8491" max="8491" width="1.5703125" style="83" customWidth="1"/>
    <col min="8492" max="8492" width="7.5703125" style="83" customWidth="1"/>
    <col min="8493" max="8493" width="8.42578125" style="83" customWidth="1"/>
    <col min="8494" max="8494" width="1.5703125" style="83" customWidth="1"/>
    <col min="8495" max="8495" width="38.85546875" style="83" customWidth="1"/>
    <col min="8496" max="8704" width="12.7109375" style="83"/>
    <col min="8705" max="8705" width="5" style="83" customWidth="1"/>
    <col min="8706" max="8706" width="1.5703125" style="83" customWidth="1"/>
    <col min="8707" max="8707" width="19.5703125" style="83" customWidth="1"/>
    <col min="8708" max="8708" width="1.5703125" style="83" customWidth="1"/>
    <col min="8709" max="8709" width="0" style="83" hidden="1" customWidth="1"/>
    <col min="8710" max="8710" width="1.5703125" style="83" customWidth="1"/>
    <col min="8711" max="8711" width="13.5703125" style="83" customWidth="1"/>
    <col min="8712" max="8712" width="1.5703125" style="83" customWidth="1"/>
    <col min="8713" max="8713" width="13.5703125" style="83" customWidth="1"/>
    <col min="8714" max="8714" width="1.5703125" style="83" customWidth="1"/>
    <col min="8715" max="8715" width="13.5703125" style="83" customWidth="1"/>
    <col min="8716" max="8716" width="1.5703125" style="83" customWidth="1"/>
    <col min="8717" max="8717" width="13.5703125" style="83" customWidth="1"/>
    <col min="8718" max="8718" width="1.5703125" style="83" customWidth="1"/>
    <col min="8719" max="8719" width="13.5703125" style="83" customWidth="1"/>
    <col min="8720" max="8720" width="1.5703125" style="83" customWidth="1"/>
    <col min="8721" max="8721" width="13.5703125" style="83" customWidth="1"/>
    <col min="8722" max="8722" width="1.5703125" style="83" customWidth="1"/>
    <col min="8723" max="8723" width="13.5703125" style="83" customWidth="1"/>
    <col min="8724" max="8724" width="1.5703125" style="83" customWidth="1"/>
    <col min="8725" max="8725" width="13.5703125" style="83" customWidth="1"/>
    <col min="8726" max="8726" width="1.5703125" style="83" customWidth="1"/>
    <col min="8727" max="8727" width="14.5703125" style="83" customWidth="1"/>
    <col min="8728" max="8728" width="1.28515625" style="83" customWidth="1"/>
    <col min="8729" max="8729" width="1.5703125" style="83" customWidth="1"/>
    <col min="8730" max="8730" width="13.5703125" style="83" customWidth="1"/>
    <col min="8731" max="8731" width="1.5703125" style="83" customWidth="1"/>
    <col min="8732" max="8732" width="13.5703125" style="83" customWidth="1"/>
    <col min="8733" max="8733" width="1.5703125" style="83" customWidth="1"/>
    <col min="8734" max="8734" width="13.5703125" style="83" customWidth="1"/>
    <col min="8735" max="8735" width="1.5703125" style="83" customWidth="1"/>
    <col min="8736" max="8737" width="0" style="83" hidden="1" customWidth="1"/>
    <col min="8738" max="8738" width="13.5703125" style="83" customWidth="1"/>
    <col min="8739" max="8739" width="1.5703125" style="83" customWidth="1"/>
    <col min="8740" max="8740" width="13.5703125" style="83" customWidth="1"/>
    <col min="8741" max="8741" width="1.5703125" style="83" customWidth="1"/>
    <col min="8742" max="8742" width="15.28515625" style="83" customWidth="1"/>
    <col min="8743" max="8743" width="1.5703125" style="83" customWidth="1"/>
    <col min="8744" max="8744" width="0" style="83" hidden="1" customWidth="1"/>
    <col min="8745" max="8745" width="1.5703125" style="83" customWidth="1"/>
    <col min="8746" max="8746" width="22.140625" style="83" customWidth="1"/>
    <col min="8747" max="8747" width="1.5703125" style="83" customWidth="1"/>
    <col min="8748" max="8748" width="7.5703125" style="83" customWidth="1"/>
    <col min="8749" max="8749" width="8.42578125" style="83" customWidth="1"/>
    <col min="8750" max="8750" width="1.5703125" style="83" customWidth="1"/>
    <col min="8751" max="8751" width="38.85546875" style="83" customWidth="1"/>
    <col min="8752" max="8960" width="12.7109375" style="83"/>
    <col min="8961" max="8961" width="5" style="83" customWidth="1"/>
    <col min="8962" max="8962" width="1.5703125" style="83" customWidth="1"/>
    <col min="8963" max="8963" width="19.5703125" style="83" customWidth="1"/>
    <col min="8964" max="8964" width="1.5703125" style="83" customWidth="1"/>
    <col min="8965" max="8965" width="0" style="83" hidden="1" customWidth="1"/>
    <col min="8966" max="8966" width="1.5703125" style="83" customWidth="1"/>
    <col min="8967" max="8967" width="13.5703125" style="83" customWidth="1"/>
    <col min="8968" max="8968" width="1.5703125" style="83" customWidth="1"/>
    <col min="8969" max="8969" width="13.5703125" style="83" customWidth="1"/>
    <col min="8970" max="8970" width="1.5703125" style="83" customWidth="1"/>
    <col min="8971" max="8971" width="13.5703125" style="83" customWidth="1"/>
    <col min="8972" max="8972" width="1.5703125" style="83" customWidth="1"/>
    <col min="8973" max="8973" width="13.5703125" style="83" customWidth="1"/>
    <col min="8974" max="8974" width="1.5703125" style="83" customWidth="1"/>
    <col min="8975" max="8975" width="13.5703125" style="83" customWidth="1"/>
    <col min="8976" max="8976" width="1.5703125" style="83" customWidth="1"/>
    <col min="8977" max="8977" width="13.5703125" style="83" customWidth="1"/>
    <col min="8978" max="8978" width="1.5703125" style="83" customWidth="1"/>
    <col min="8979" max="8979" width="13.5703125" style="83" customWidth="1"/>
    <col min="8980" max="8980" width="1.5703125" style="83" customWidth="1"/>
    <col min="8981" max="8981" width="13.5703125" style="83" customWidth="1"/>
    <col min="8982" max="8982" width="1.5703125" style="83" customWidth="1"/>
    <col min="8983" max="8983" width="14.5703125" style="83" customWidth="1"/>
    <col min="8984" max="8984" width="1.28515625" style="83" customWidth="1"/>
    <col min="8985" max="8985" width="1.5703125" style="83" customWidth="1"/>
    <col min="8986" max="8986" width="13.5703125" style="83" customWidth="1"/>
    <col min="8987" max="8987" width="1.5703125" style="83" customWidth="1"/>
    <col min="8988" max="8988" width="13.5703125" style="83" customWidth="1"/>
    <col min="8989" max="8989" width="1.5703125" style="83" customWidth="1"/>
    <col min="8990" max="8990" width="13.5703125" style="83" customWidth="1"/>
    <col min="8991" max="8991" width="1.5703125" style="83" customWidth="1"/>
    <col min="8992" max="8993" width="0" style="83" hidden="1" customWidth="1"/>
    <col min="8994" max="8994" width="13.5703125" style="83" customWidth="1"/>
    <col min="8995" max="8995" width="1.5703125" style="83" customWidth="1"/>
    <col min="8996" max="8996" width="13.5703125" style="83" customWidth="1"/>
    <col min="8997" max="8997" width="1.5703125" style="83" customWidth="1"/>
    <col min="8998" max="8998" width="15.28515625" style="83" customWidth="1"/>
    <col min="8999" max="8999" width="1.5703125" style="83" customWidth="1"/>
    <col min="9000" max="9000" width="0" style="83" hidden="1" customWidth="1"/>
    <col min="9001" max="9001" width="1.5703125" style="83" customWidth="1"/>
    <col min="9002" max="9002" width="22.140625" style="83" customWidth="1"/>
    <col min="9003" max="9003" width="1.5703125" style="83" customWidth="1"/>
    <col min="9004" max="9004" width="7.5703125" style="83" customWidth="1"/>
    <col min="9005" max="9005" width="8.42578125" style="83" customWidth="1"/>
    <col min="9006" max="9006" width="1.5703125" style="83" customWidth="1"/>
    <col min="9007" max="9007" width="38.85546875" style="83" customWidth="1"/>
    <col min="9008" max="9216" width="12.7109375" style="83"/>
    <col min="9217" max="9217" width="5" style="83" customWidth="1"/>
    <col min="9218" max="9218" width="1.5703125" style="83" customWidth="1"/>
    <col min="9219" max="9219" width="19.5703125" style="83" customWidth="1"/>
    <col min="9220" max="9220" width="1.5703125" style="83" customWidth="1"/>
    <col min="9221" max="9221" width="0" style="83" hidden="1" customWidth="1"/>
    <col min="9222" max="9222" width="1.5703125" style="83" customWidth="1"/>
    <col min="9223" max="9223" width="13.5703125" style="83" customWidth="1"/>
    <col min="9224" max="9224" width="1.5703125" style="83" customWidth="1"/>
    <col min="9225" max="9225" width="13.5703125" style="83" customWidth="1"/>
    <col min="9226" max="9226" width="1.5703125" style="83" customWidth="1"/>
    <col min="9227" max="9227" width="13.5703125" style="83" customWidth="1"/>
    <col min="9228" max="9228" width="1.5703125" style="83" customWidth="1"/>
    <col min="9229" max="9229" width="13.5703125" style="83" customWidth="1"/>
    <col min="9230" max="9230" width="1.5703125" style="83" customWidth="1"/>
    <col min="9231" max="9231" width="13.5703125" style="83" customWidth="1"/>
    <col min="9232" max="9232" width="1.5703125" style="83" customWidth="1"/>
    <col min="9233" max="9233" width="13.5703125" style="83" customWidth="1"/>
    <col min="9234" max="9234" width="1.5703125" style="83" customWidth="1"/>
    <col min="9235" max="9235" width="13.5703125" style="83" customWidth="1"/>
    <col min="9236" max="9236" width="1.5703125" style="83" customWidth="1"/>
    <col min="9237" max="9237" width="13.5703125" style="83" customWidth="1"/>
    <col min="9238" max="9238" width="1.5703125" style="83" customWidth="1"/>
    <col min="9239" max="9239" width="14.5703125" style="83" customWidth="1"/>
    <col min="9240" max="9240" width="1.28515625" style="83" customWidth="1"/>
    <col min="9241" max="9241" width="1.5703125" style="83" customWidth="1"/>
    <col min="9242" max="9242" width="13.5703125" style="83" customWidth="1"/>
    <col min="9243" max="9243" width="1.5703125" style="83" customWidth="1"/>
    <col min="9244" max="9244" width="13.5703125" style="83" customWidth="1"/>
    <col min="9245" max="9245" width="1.5703125" style="83" customWidth="1"/>
    <col min="9246" max="9246" width="13.5703125" style="83" customWidth="1"/>
    <col min="9247" max="9247" width="1.5703125" style="83" customWidth="1"/>
    <col min="9248" max="9249" width="0" style="83" hidden="1" customWidth="1"/>
    <col min="9250" max="9250" width="13.5703125" style="83" customWidth="1"/>
    <col min="9251" max="9251" width="1.5703125" style="83" customWidth="1"/>
    <col min="9252" max="9252" width="13.5703125" style="83" customWidth="1"/>
    <col min="9253" max="9253" width="1.5703125" style="83" customWidth="1"/>
    <col min="9254" max="9254" width="15.28515625" style="83" customWidth="1"/>
    <col min="9255" max="9255" width="1.5703125" style="83" customWidth="1"/>
    <col min="9256" max="9256" width="0" style="83" hidden="1" customWidth="1"/>
    <col min="9257" max="9257" width="1.5703125" style="83" customWidth="1"/>
    <col min="9258" max="9258" width="22.140625" style="83" customWidth="1"/>
    <col min="9259" max="9259" width="1.5703125" style="83" customWidth="1"/>
    <col min="9260" max="9260" width="7.5703125" style="83" customWidth="1"/>
    <col min="9261" max="9261" width="8.42578125" style="83" customWidth="1"/>
    <col min="9262" max="9262" width="1.5703125" style="83" customWidth="1"/>
    <col min="9263" max="9263" width="38.85546875" style="83" customWidth="1"/>
    <col min="9264" max="9472" width="12.7109375" style="83"/>
    <col min="9473" max="9473" width="5" style="83" customWidth="1"/>
    <col min="9474" max="9474" width="1.5703125" style="83" customWidth="1"/>
    <col min="9475" max="9475" width="19.5703125" style="83" customWidth="1"/>
    <col min="9476" max="9476" width="1.5703125" style="83" customWidth="1"/>
    <col min="9477" max="9477" width="0" style="83" hidden="1" customWidth="1"/>
    <col min="9478" max="9478" width="1.5703125" style="83" customWidth="1"/>
    <col min="9479" max="9479" width="13.5703125" style="83" customWidth="1"/>
    <col min="9480" max="9480" width="1.5703125" style="83" customWidth="1"/>
    <col min="9481" max="9481" width="13.5703125" style="83" customWidth="1"/>
    <col min="9482" max="9482" width="1.5703125" style="83" customWidth="1"/>
    <col min="9483" max="9483" width="13.5703125" style="83" customWidth="1"/>
    <col min="9484" max="9484" width="1.5703125" style="83" customWidth="1"/>
    <col min="9485" max="9485" width="13.5703125" style="83" customWidth="1"/>
    <col min="9486" max="9486" width="1.5703125" style="83" customWidth="1"/>
    <col min="9487" max="9487" width="13.5703125" style="83" customWidth="1"/>
    <col min="9488" max="9488" width="1.5703125" style="83" customWidth="1"/>
    <col min="9489" max="9489" width="13.5703125" style="83" customWidth="1"/>
    <col min="9490" max="9490" width="1.5703125" style="83" customWidth="1"/>
    <col min="9491" max="9491" width="13.5703125" style="83" customWidth="1"/>
    <col min="9492" max="9492" width="1.5703125" style="83" customWidth="1"/>
    <col min="9493" max="9493" width="13.5703125" style="83" customWidth="1"/>
    <col min="9494" max="9494" width="1.5703125" style="83" customWidth="1"/>
    <col min="9495" max="9495" width="14.5703125" style="83" customWidth="1"/>
    <col min="9496" max="9496" width="1.28515625" style="83" customWidth="1"/>
    <col min="9497" max="9497" width="1.5703125" style="83" customWidth="1"/>
    <col min="9498" max="9498" width="13.5703125" style="83" customWidth="1"/>
    <col min="9499" max="9499" width="1.5703125" style="83" customWidth="1"/>
    <col min="9500" max="9500" width="13.5703125" style="83" customWidth="1"/>
    <col min="9501" max="9501" width="1.5703125" style="83" customWidth="1"/>
    <col min="9502" max="9502" width="13.5703125" style="83" customWidth="1"/>
    <col min="9503" max="9503" width="1.5703125" style="83" customWidth="1"/>
    <col min="9504" max="9505" width="0" style="83" hidden="1" customWidth="1"/>
    <col min="9506" max="9506" width="13.5703125" style="83" customWidth="1"/>
    <col min="9507" max="9507" width="1.5703125" style="83" customWidth="1"/>
    <col min="9508" max="9508" width="13.5703125" style="83" customWidth="1"/>
    <col min="9509" max="9509" width="1.5703125" style="83" customWidth="1"/>
    <col min="9510" max="9510" width="15.28515625" style="83" customWidth="1"/>
    <col min="9511" max="9511" width="1.5703125" style="83" customWidth="1"/>
    <col min="9512" max="9512" width="0" style="83" hidden="1" customWidth="1"/>
    <col min="9513" max="9513" width="1.5703125" style="83" customWidth="1"/>
    <col min="9514" max="9514" width="22.140625" style="83" customWidth="1"/>
    <col min="9515" max="9515" width="1.5703125" style="83" customWidth="1"/>
    <col min="9516" max="9516" width="7.5703125" style="83" customWidth="1"/>
    <col min="9517" max="9517" width="8.42578125" style="83" customWidth="1"/>
    <col min="9518" max="9518" width="1.5703125" style="83" customWidth="1"/>
    <col min="9519" max="9519" width="38.85546875" style="83" customWidth="1"/>
    <col min="9520" max="9728" width="12.7109375" style="83"/>
    <col min="9729" max="9729" width="5" style="83" customWidth="1"/>
    <col min="9730" max="9730" width="1.5703125" style="83" customWidth="1"/>
    <col min="9731" max="9731" width="19.5703125" style="83" customWidth="1"/>
    <col min="9732" max="9732" width="1.5703125" style="83" customWidth="1"/>
    <col min="9733" max="9733" width="0" style="83" hidden="1" customWidth="1"/>
    <col min="9734" max="9734" width="1.5703125" style="83" customWidth="1"/>
    <col min="9735" max="9735" width="13.5703125" style="83" customWidth="1"/>
    <col min="9736" max="9736" width="1.5703125" style="83" customWidth="1"/>
    <col min="9737" max="9737" width="13.5703125" style="83" customWidth="1"/>
    <col min="9738" max="9738" width="1.5703125" style="83" customWidth="1"/>
    <col min="9739" max="9739" width="13.5703125" style="83" customWidth="1"/>
    <col min="9740" max="9740" width="1.5703125" style="83" customWidth="1"/>
    <col min="9741" max="9741" width="13.5703125" style="83" customWidth="1"/>
    <col min="9742" max="9742" width="1.5703125" style="83" customWidth="1"/>
    <col min="9743" max="9743" width="13.5703125" style="83" customWidth="1"/>
    <col min="9744" max="9744" width="1.5703125" style="83" customWidth="1"/>
    <col min="9745" max="9745" width="13.5703125" style="83" customWidth="1"/>
    <col min="9746" max="9746" width="1.5703125" style="83" customWidth="1"/>
    <col min="9747" max="9747" width="13.5703125" style="83" customWidth="1"/>
    <col min="9748" max="9748" width="1.5703125" style="83" customWidth="1"/>
    <col min="9749" max="9749" width="13.5703125" style="83" customWidth="1"/>
    <col min="9750" max="9750" width="1.5703125" style="83" customWidth="1"/>
    <col min="9751" max="9751" width="14.5703125" style="83" customWidth="1"/>
    <col min="9752" max="9752" width="1.28515625" style="83" customWidth="1"/>
    <col min="9753" max="9753" width="1.5703125" style="83" customWidth="1"/>
    <col min="9754" max="9754" width="13.5703125" style="83" customWidth="1"/>
    <col min="9755" max="9755" width="1.5703125" style="83" customWidth="1"/>
    <col min="9756" max="9756" width="13.5703125" style="83" customWidth="1"/>
    <col min="9757" max="9757" width="1.5703125" style="83" customWidth="1"/>
    <col min="9758" max="9758" width="13.5703125" style="83" customWidth="1"/>
    <col min="9759" max="9759" width="1.5703125" style="83" customWidth="1"/>
    <col min="9760" max="9761" width="0" style="83" hidden="1" customWidth="1"/>
    <col min="9762" max="9762" width="13.5703125" style="83" customWidth="1"/>
    <col min="9763" max="9763" width="1.5703125" style="83" customWidth="1"/>
    <col min="9764" max="9764" width="13.5703125" style="83" customWidth="1"/>
    <col min="9765" max="9765" width="1.5703125" style="83" customWidth="1"/>
    <col min="9766" max="9766" width="15.28515625" style="83" customWidth="1"/>
    <col min="9767" max="9767" width="1.5703125" style="83" customWidth="1"/>
    <col min="9768" max="9768" width="0" style="83" hidden="1" customWidth="1"/>
    <col min="9769" max="9769" width="1.5703125" style="83" customWidth="1"/>
    <col min="9770" max="9770" width="22.140625" style="83" customWidth="1"/>
    <col min="9771" max="9771" width="1.5703125" style="83" customWidth="1"/>
    <col min="9772" max="9772" width="7.5703125" style="83" customWidth="1"/>
    <col min="9773" max="9773" width="8.42578125" style="83" customWidth="1"/>
    <col min="9774" max="9774" width="1.5703125" style="83" customWidth="1"/>
    <col min="9775" max="9775" width="38.85546875" style="83" customWidth="1"/>
    <col min="9776" max="9984" width="12.7109375" style="83"/>
    <col min="9985" max="9985" width="5" style="83" customWidth="1"/>
    <col min="9986" max="9986" width="1.5703125" style="83" customWidth="1"/>
    <col min="9987" max="9987" width="19.5703125" style="83" customWidth="1"/>
    <col min="9988" max="9988" width="1.5703125" style="83" customWidth="1"/>
    <col min="9989" max="9989" width="0" style="83" hidden="1" customWidth="1"/>
    <col min="9990" max="9990" width="1.5703125" style="83" customWidth="1"/>
    <col min="9991" max="9991" width="13.5703125" style="83" customWidth="1"/>
    <col min="9992" max="9992" width="1.5703125" style="83" customWidth="1"/>
    <col min="9993" max="9993" width="13.5703125" style="83" customWidth="1"/>
    <col min="9994" max="9994" width="1.5703125" style="83" customWidth="1"/>
    <col min="9995" max="9995" width="13.5703125" style="83" customWidth="1"/>
    <col min="9996" max="9996" width="1.5703125" style="83" customWidth="1"/>
    <col min="9997" max="9997" width="13.5703125" style="83" customWidth="1"/>
    <col min="9998" max="9998" width="1.5703125" style="83" customWidth="1"/>
    <col min="9999" max="9999" width="13.5703125" style="83" customWidth="1"/>
    <col min="10000" max="10000" width="1.5703125" style="83" customWidth="1"/>
    <col min="10001" max="10001" width="13.5703125" style="83" customWidth="1"/>
    <col min="10002" max="10002" width="1.5703125" style="83" customWidth="1"/>
    <col min="10003" max="10003" width="13.5703125" style="83" customWidth="1"/>
    <col min="10004" max="10004" width="1.5703125" style="83" customWidth="1"/>
    <col min="10005" max="10005" width="13.5703125" style="83" customWidth="1"/>
    <col min="10006" max="10006" width="1.5703125" style="83" customWidth="1"/>
    <col min="10007" max="10007" width="14.5703125" style="83" customWidth="1"/>
    <col min="10008" max="10008" width="1.28515625" style="83" customWidth="1"/>
    <col min="10009" max="10009" width="1.5703125" style="83" customWidth="1"/>
    <col min="10010" max="10010" width="13.5703125" style="83" customWidth="1"/>
    <col min="10011" max="10011" width="1.5703125" style="83" customWidth="1"/>
    <col min="10012" max="10012" width="13.5703125" style="83" customWidth="1"/>
    <col min="10013" max="10013" width="1.5703125" style="83" customWidth="1"/>
    <col min="10014" max="10014" width="13.5703125" style="83" customWidth="1"/>
    <col min="10015" max="10015" width="1.5703125" style="83" customWidth="1"/>
    <col min="10016" max="10017" width="0" style="83" hidden="1" customWidth="1"/>
    <col min="10018" max="10018" width="13.5703125" style="83" customWidth="1"/>
    <col min="10019" max="10019" width="1.5703125" style="83" customWidth="1"/>
    <col min="10020" max="10020" width="13.5703125" style="83" customWidth="1"/>
    <col min="10021" max="10021" width="1.5703125" style="83" customWidth="1"/>
    <col min="10022" max="10022" width="15.28515625" style="83" customWidth="1"/>
    <col min="10023" max="10023" width="1.5703125" style="83" customWidth="1"/>
    <col min="10024" max="10024" width="0" style="83" hidden="1" customWidth="1"/>
    <col min="10025" max="10025" width="1.5703125" style="83" customWidth="1"/>
    <col min="10026" max="10026" width="22.140625" style="83" customWidth="1"/>
    <col min="10027" max="10027" width="1.5703125" style="83" customWidth="1"/>
    <col min="10028" max="10028" width="7.5703125" style="83" customWidth="1"/>
    <col min="10029" max="10029" width="8.42578125" style="83" customWidth="1"/>
    <col min="10030" max="10030" width="1.5703125" style="83" customWidth="1"/>
    <col min="10031" max="10031" width="38.85546875" style="83" customWidth="1"/>
    <col min="10032" max="10240" width="12.7109375" style="83"/>
    <col min="10241" max="10241" width="5" style="83" customWidth="1"/>
    <col min="10242" max="10242" width="1.5703125" style="83" customWidth="1"/>
    <col min="10243" max="10243" width="19.5703125" style="83" customWidth="1"/>
    <col min="10244" max="10244" width="1.5703125" style="83" customWidth="1"/>
    <col min="10245" max="10245" width="0" style="83" hidden="1" customWidth="1"/>
    <col min="10246" max="10246" width="1.5703125" style="83" customWidth="1"/>
    <col min="10247" max="10247" width="13.5703125" style="83" customWidth="1"/>
    <col min="10248" max="10248" width="1.5703125" style="83" customWidth="1"/>
    <col min="10249" max="10249" width="13.5703125" style="83" customWidth="1"/>
    <col min="10250" max="10250" width="1.5703125" style="83" customWidth="1"/>
    <col min="10251" max="10251" width="13.5703125" style="83" customWidth="1"/>
    <col min="10252" max="10252" width="1.5703125" style="83" customWidth="1"/>
    <col min="10253" max="10253" width="13.5703125" style="83" customWidth="1"/>
    <col min="10254" max="10254" width="1.5703125" style="83" customWidth="1"/>
    <col min="10255" max="10255" width="13.5703125" style="83" customWidth="1"/>
    <col min="10256" max="10256" width="1.5703125" style="83" customWidth="1"/>
    <col min="10257" max="10257" width="13.5703125" style="83" customWidth="1"/>
    <col min="10258" max="10258" width="1.5703125" style="83" customWidth="1"/>
    <col min="10259" max="10259" width="13.5703125" style="83" customWidth="1"/>
    <col min="10260" max="10260" width="1.5703125" style="83" customWidth="1"/>
    <col min="10261" max="10261" width="13.5703125" style="83" customWidth="1"/>
    <col min="10262" max="10262" width="1.5703125" style="83" customWidth="1"/>
    <col min="10263" max="10263" width="14.5703125" style="83" customWidth="1"/>
    <col min="10264" max="10264" width="1.28515625" style="83" customWidth="1"/>
    <col min="10265" max="10265" width="1.5703125" style="83" customWidth="1"/>
    <col min="10266" max="10266" width="13.5703125" style="83" customWidth="1"/>
    <col min="10267" max="10267" width="1.5703125" style="83" customWidth="1"/>
    <col min="10268" max="10268" width="13.5703125" style="83" customWidth="1"/>
    <col min="10269" max="10269" width="1.5703125" style="83" customWidth="1"/>
    <col min="10270" max="10270" width="13.5703125" style="83" customWidth="1"/>
    <col min="10271" max="10271" width="1.5703125" style="83" customWidth="1"/>
    <col min="10272" max="10273" width="0" style="83" hidden="1" customWidth="1"/>
    <col min="10274" max="10274" width="13.5703125" style="83" customWidth="1"/>
    <col min="10275" max="10275" width="1.5703125" style="83" customWidth="1"/>
    <col min="10276" max="10276" width="13.5703125" style="83" customWidth="1"/>
    <col min="10277" max="10277" width="1.5703125" style="83" customWidth="1"/>
    <col min="10278" max="10278" width="15.28515625" style="83" customWidth="1"/>
    <col min="10279" max="10279" width="1.5703125" style="83" customWidth="1"/>
    <col min="10280" max="10280" width="0" style="83" hidden="1" customWidth="1"/>
    <col min="10281" max="10281" width="1.5703125" style="83" customWidth="1"/>
    <col min="10282" max="10282" width="22.140625" style="83" customWidth="1"/>
    <col min="10283" max="10283" width="1.5703125" style="83" customWidth="1"/>
    <col min="10284" max="10284" width="7.5703125" style="83" customWidth="1"/>
    <col min="10285" max="10285" width="8.42578125" style="83" customWidth="1"/>
    <col min="10286" max="10286" width="1.5703125" style="83" customWidth="1"/>
    <col min="10287" max="10287" width="38.85546875" style="83" customWidth="1"/>
    <col min="10288" max="10496" width="12.7109375" style="83"/>
    <col min="10497" max="10497" width="5" style="83" customWidth="1"/>
    <col min="10498" max="10498" width="1.5703125" style="83" customWidth="1"/>
    <col min="10499" max="10499" width="19.5703125" style="83" customWidth="1"/>
    <col min="10500" max="10500" width="1.5703125" style="83" customWidth="1"/>
    <col min="10501" max="10501" width="0" style="83" hidden="1" customWidth="1"/>
    <col min="10502" max="10502" width="1.5703125" style="83" customWidth="1"/>
    <col min="10503" max="10503" width="13.5703125" style="83" customWidth="1"/>
    <col min="10504" max="10504" width="1.5703125" style="83" customWidth="1"/>
    <col min="10505" max="10505" width="13.5703125" style="83" customWidth="1"/>
    <col min="10506" max="10506" width="1.5703125" style="83" customWidth="1"/>
    <col min="10507" max="10507" width="13.5703125" style="83" customWidth="1"/>
    <col min="10508" max="10508" width="1.5703125" style="83" customWidth="1"/>
    <col min="10509" max="10509" width="13.5703125" style="83" customWidth="1"/>
    <col min="10510" max="10510" width="1.5703125" style="83" customWidth="1"/>
    <col min="10511" max="10511" width="13.5703125" style="83" customWidth="1"/>
    <col min="10512" max="10512" width="1.5703125" style="83" customWidth="1"/>
    <col min="10513" max="10513" width="13.5703125" style="83" customWidth="1"/>
    <col min="10514" max="10514" width="1.5703125" style="83" customWidth="1"/>
    <col min="10515" max="10515" width="13.5703125" style="83" customWidth="1"/>
    <col min="10516" max="10516" width="1.5703125" style="83" customWidth="1"/>
    <col min="10517" max="10517" width="13.5703125" style="83" customWidth="1"/>
    <col min="10518" max="10518" width="1.5703125" style="83" customWidth="1"/>
    <col min="10519" max="10519" width="14.5703125" style="83" customWidth="1"/>
    <col min="10520" max="10520" width="1.28515625" style="83" customWidth="1"/>
    <col min="10521" max="10521" width="1.5703125" style="83" customWidth="1"/>
    <col min="10522" max="10522" width="13.5703125" style="83" customWidth="1"/>
    <col min="10523" max="10523" width="1.5703125" style="83" customWidth="1"/>
    <col min="10524" max="10524" width="13.5703125" style="83" customWidth="1"/>
    <col min="10525" max="10525" width="1.5703125" style="83" customWidth="1"/>
    <col min="10526" max="10526" width="13.5703125" style="83" customWidth="1"/>
    <col min="10527" max="10527" width="1.5703125" style="83" customWidth="1"/>
    <col min="10528" max="10529" width="0" style="83" hidden="1" customWidth="1"/>
    <col min="10530" max="10530" width="13.5703125" style="83" customWidth="1"/>
    <col min="10531" max="10531" width="1.5703125" style="83" customWidth="1"/>
    <col min="10532" max="10532" width="13.5703125" style="83" customWidth="1"/>
    <col min="10533" max="10533" width="1.5703125" style="83" customWidth="1"/>
    <col min="10534" max="10534" width="15.28515625" style="83" customWidth="1"/>
    <col min="10535" max="10535" width="1.5703125" style="83" customWidth="1"/>
    <col min="10536" max="10536" width="0" style="83" hidden="1" customWidth="1"/>
    <col min="10537" max="10537" width="1.5703125" style="83" customWidth="1"/>
    <col min="10538" max="10538" width="22.140625" style="83" customWidth="1"/>
    <col min="10539" max="10539" width="1.5703125" style="83" customWidth="1"/>
    <col min="10540" max="10540" width="7.5703125" style="83" customWidth="1"/>
    <col min="10541" max="10541" width="8.42578125" style="83" customWidth="1"/>
    <col min="10542" max="10542" width="1.5703125" style="83" customWidth="1"/>
    <col min="10543" max="10543" width="38.85546875" style="83" customWidth="1"/>
    <col min="10544" max="10752" width="12.7109375" style="83"/>
    <col min="10753" max="10753" width="5" style="83" customWidth="1"/>
    <col min="10754" max="10754" width="1.5703125" style="83" customWidth="1"/>
    <col min="10755" max="10755" width="19.5703125" style="83" customWidth="1"/>
    <col min="10756" max="10756" width="1.5703125" style="83" customWidth="1"/>
    <col min="10757" max="10757" width="0" style="83" hidden="1" customWidth="1"/>
    <col min="10758" max="10758" width="1.5703125" style="83" customWidth="1"/>
    <col min="10759" max="10759" width="13.5703125" style="83" customWidth="1"/>
    <col min="10760" max="10760" width="1.5703125" style="83" customWidth="1"/>
    <col min="10761" max="10761" width="13.5703125" style="83" customWidth="1"/>
    <col min="10762" max="10762" width="1.5703125" style="83" customWidth="1"/>
    <col min="10763" max="10763" width="13.5703125" style="83" customWidth="1"/>
    <col min="10764" max="10764" width="1.5703125" style="83" customWidth="1"/>
    <col min="10765" max="10765" width="13.5703125" style="83" customWidth="1"/>
    <col min="10766" max="10766" width="1.5703125" style="83" customWidth="1"/>
    <col min="10767" max="10767" width="13.5703125" style="83" customWidth="1"/>
    <col min="10768" max="10768" width="1.5703125" style="83" customWidth="1"/>
    <col min="10769" max="10769" width="13.5703125" style="83" customWidth="1"/>
    <col min="10770" max="10770" width="1.5703125" style="83" customWidth="1"/>
    <col min="10771" max="10771" width="13.5703125" style="83" customWidth="1"/>
    <col min="10772" max="10772" width="1.5703125" style="83" customWidth="1"/>
    <col min="10773" max="10773" width="13.5703125" style="83" customWidth="1"/>
    <col min="10774" max="10774" width="1.5703125" style="83" customWidth="1"/>
    <col min="10775" max="10775" width="14.5703125" style="83" customWidth="1"/>
    <col min="10776" max="10776" width="1.28515625" style="83" customWidth="1"/>
    <col min="10777" max="10777" width="1.5703125" style="83" customWidth="1"/>
    <col min="10778" max="10778" width="13.5703125" style="83" customWidth="1"/>
    <col min="10779" max="10779" width="1.5703125" style="83" customWidth="1"/>
    <col min="10780" max="10780" width="13.5703125" style="83" customWidth="1"/>
    <col min="10781" max="10781" width="1.5703125" style="83" customWidth="1"/>
    <col min="10782" max="10782" width="13.5703125" style="83" customWidth="1"/>
    <col min="10783" max="10783" width="1.5703125" style="83" customWidth="1"/>
    <col min="10784" max="10785" width="0" style="83" hidden="1" customWidth="1"/>
    <col min="10786" max="10786" width="13.5703125" style="83" customWidth="1"/>
    <col min="10787" max="10787" width="1.5703125" style="83" customWidth="1"/>
    <col min="10788" max="10788" width="13.5703125" style="83" customWidth="1"/>
    <col min="10789" max="10789" width="1.5703125" style="83" customWidth="1"/>
    <col min="10790" max="10790" width="15.28515625" style="83" customWidth="1"/>
    <col min="10791" max="10791" width="1.5703125" style="83" customWidth="1"/>
    <col min="10792" max="10792" width="0" style="83" hidden="1" customWidth="1"/>
    <col min="10793" max="10793" width="1.5703125" style="83" customWidth="1"/>
    <col min="10794" max="10794" width="22.140625" style="83" customWidth="1"/>
    <col min="10795" max="10795" width="1.5703125" style="83" customWidth="1"/>
    <col min="10796" max="10796" width="7.5703125" style="83" customWidth="1"/>
    <col min="10797" max="10797" width="8.42578125" style="83" customWidth="1"/>
    <col min="10798" max="10798" width="1.5703125" style="83" customWidth="1"/>
    <col min="10799" max="10799" width="38.85546875" style="83" customWidth="1"/>
    <col min="10800" max="11008" width="12.7109375" style="83"/>
    <col min="11009" max="11009" width="5" style="83" customWidth="1"/>
    <col min="11010" max="11010" width="1.5703125" style="83" customWidth="1"/>
    <col min="11011" max="11011" width="19.5703125" style="83" customWidth="1"/>
    <col min="11012" max="11012" width="1.5703125" style="83" customWidth="1"/>
    <col min="11013" max="11013" width="0" style="83" hidden="1" customWidth="1"/>
    <col min="11014" max="11014" width="1.5703125" style="83" customWidth="1"/>
    <col min="11015" max="11015" width="13.5703125" style="83" customWidth="1"/>
    <col min="11016" max="11016" width="1.5703125" style="83" customWidth="1"/>
    <col min="11017" max="11017" width="13.5703125" style="83" customWidth="1"/>
    <col min="11018" max="11018" width="1.5703125" style="83" customWidth="1"/>
    <col min="11019" max="11019" width="13.5703125" style="83" customWidth="1"/>
    <col min="11020" max="11020" width="1.5703125" style="83" customWidth="1"/>
    <col min="11021" max="11021" width="13.5703125" style="83" customWidth="1"/>
    <col min="11022" max="11022" width="1.5703125" style="83" customWidth="1"/>
    <col min="11023" max="11023" width="13.5703125" style="83" customWidth="1"/>
    <col min="11024" max="11024" width="1.5703125" style="83" customWidth="1"/>
    <col min="11025" max="11025" width="13.5703125" style="83" customWidth="1"/>
    <col min="11026" max="11026" width="1.5703125" style="83" customWidth="1"/>
    <col min="11027" max="11027" width="13.5703125" style="83" customWidth="1"/>
    <col min="11028" max="11028" width="1.5703125" style="83" customWidth="1"/>
    <col min="11029" max="11029" width="13.5703125" style="83" customWidth="1"/>
    <col min="11030" max="11030" width="1.5703125" style="83" customWidth="1"/>
    <col min="11031" max="11031" width="14.5703125" style="83" customWidth="1"/>
    <col min="11032" max="11032" width="1.28515625" style="83" customWidth="1"/>
    <col min="11033" max="11033" width="1.5703125" style="83" customWidth="1"/>
    <col min="11034" max="11034" width="13.5703125" style="83" customWidth="1"/>
    <col min="11035" max="11035" width="1.5703125" style="83" customWidth="1"/>
    <col min="11036" max="11036" width="13.5703125" style="83" customWidth="1"/>
    <col min="11037" max="11037" width="1.5703125" style="83" customWidth="1"/>
    <col min="11038" max="11038" width="13.5703125" style="83" customWidth="1"/>
    <col min="11039" max="11039" width="1.5703125" style="83" customWidth="1"/>
    <col min="11040" max="11041" width="0" style="83" hidden="1" customWidth="1"/>
    <col min="11042" max="11042" width="13.5703125" style="83" customWidth="1"/>
    <col min="11043" max="11043" width="1.5703125" style="83" customWidth="1"/>
    <col min="11044" max="11044" width="13.5703125" style="83" customWidth="1"/>
    <col min="11045" max="11045" width="1.5703125" style="83" customWidth="1"/>
    <col min="11046" max="11046" width="15.28515625" style="83" customWidth="1"/>
    <col min="11047" max="11047" width="1.5703125" style="83" customWidth="1"/>
    <col min="11048" max="11048" width="0" style="83" hidden="1" customWidth="1"/>
    <col min="11049" max="11049" width="1.5703125" style="83" customWidth="1"/>
    <col min="11050" max="11050" width="22.140625" style="83" customWidth="1"/>
    <col min="11051" max="11051" width="1.5703125" style="83" customWidth="1"/>
    <col min="11052" max="11052" width="7.5703125" style="83" customWidth="1"/>
    <col min="11053" max="11053" width="8.42578125" style="83" customWidth="1"/>
    <col min="11054" max="11054" width="1.5703125" style="83" customWidth="1"/>
    <col min="11055" max="11055" width="38.85546875" style="83" customWidth="1"/>
    <col min="11056" max="11264" width="12.7109375" style="83"/>
    <col min="11265" max="11265" width="5" style="83" customWidth="1"/>
    <col min="11266" max="11266" width="1.5703125" style="83" customWidth="1"/>
    <col min="11267" max="11267" width="19.5703125" style="83" customWidth="1"/>
    <col min="11268" max="11268" width="1.5703125" style="83" customWidth="1"/>
    <col min="11269" max="11269" width="0" style="83" hidden="1" customWidth="1"/>
    <col min="11270" max="11270" width="1.5703125" style="83" customWidth="1"/>
    <col min="11271" max="11271" width="13.5703125" style="83" customWidth="1"/>
    <col min="11272" max="11272" width="1.5703125" style="83" customWidth="1"/>
    <col min="11273" max="11273" width="13.5703125" style="83" customWidth="1"/>
    <col min="11274" max="11274" width="1.5703125" style="83" customWidth="1"/>
    <col min="11275" max="11275" width="13.5703125" style="83" customWidth="1"/>
    <col min="11276" max="11276" width="1.5703125" style="83" customWidth="1"/>
    <col min="11277" max="11277" width="13.5703125" style="83" customWidth="1"/>
    <col min="11278" max="11278" width="1.5703125" style="83" customWidth="1"/>
    <col min="11279" max="11279" width="13.5703125" style="83" customWidth="1"/>
    <col min="11280" max="11280" width="1.5703125" style="83" customWidth="1"/>
    <col min="11281" max="11281" width="13.5703125" style="83" customWidth="1"/>
    <col min="11282" max="11282" width="1.5703125" style="83" customWidth="1"/>
    <col min="11283" max="11283" width="13.5703125" style="83" customWidth="1"/>
    <col min="11284" max="11284" width="1.5703125" style="83" customWidth="1"/>
    <col min="11285" max="11285" width="13.5703125" style="83" customWidth="1"/>
    <col min="11286" max="11286" width="1.5703125" style="83" customWidth="1"/>
    <col min="11287" max="11287" width="14.5703125" style="83" customWidth="1"/>
    <col min="11288" max="11288" width="1.28515625" style="83" customWidth="1"/>
    <col min="11289" max="11289" width="1.5703125" style="83" customWidth="1"/>
    <col min="11290" max="11290" width="13.5703125" style="83" customWidth="1"/>
    <col min="11291" max="11291" width="1.5703125" style="83" customWidth="1"/>
    <col min="11292" max="11292" width="13.5703125" style="83" customWidth="1"/>
    <col min="11293" max="11293" width="1.5703125" style="83" customWidth="1"/>
    <col min="11294" max="11294" width="13.5703125" style="83" customWidth="1"/>
    <col min="11295" max="11295" width="1.5703125" style="83" customWidth="1"/>
    <col min="11296" max="11297" width="0" style="83" hidden="1" customWidth="1"/>
    <col min="11298" max="11298" width="13.5703125" style="83" customWidth="1"/>
    <col min="11299" max="11299" width="1.5703125" style="83" customWidth="1"/>
    <col min="11300" max="11300" width="13.5703125" style="83" customWidth="1"/>
    <col min="11301" max="11301" width="1.5703125" style="83" customWidth="1"/>
    <col min="11302" max="11302" width="15.28515625" style="83" customWidth="1"/>
    <col min="11303" max="11303" width="1.5703125" style="83" customWidth="1"/>
    <col min="11304" max="11304" width="0" style="83" hidden="1" customWidth="1"/>
    <col min="11305" max="11305" width="1.5703125" style="83" customWidth="1"/>
    <col min="11306" max="11306" width="22.140625" style="83" customWidth="1"/>
    <col min="11307" max="11307" width="1.5703125" style="83" customWidth="1"/>
    <col min="11308" max="11308" width="7.5703125" style="83" customWidth="1"/>
    <col min="11309" max="11309" width="8.42578125" style="83" customWidth="1"/>
    <col min="11310" max="11310" width="1.5703125" style="83" customWidth="1"/>
    <col min="11311" max="11311" width="38.85546875" style="83" customWidth="1"/>
    <col min="11312" max="11520" width="12.7109375" style="83"/>
    <col min="11521" max="11521" width="5" style="83" customWidth="1"/>
    <col min="11522" max="11522" width="1.5703125" style="83" customWidth="1"/>
    <col min="11523" max="11523" width="19.5703125" style="83" customWidth="1"/>
    <col min="11524" max="11524" width="1.5703125" style="83" customWidth="1"/>
    <col min="11525" max="11525" width="0" style="83" hidden="1" customWidth="1"/>
    <col min="11526" max="11526" width="1.5703125" style="83" customWidth="1"/>
    <col min="11527" max="11527" width="13.5703125" style="83" customWidth="1"/>
    <col min="11528" max="11528" width="1.5703125" style="83" customWidth="1"/>
    <col min="11529" max="11529" width="13.5703125" style="83" customWidth="1"/>
    <col min="11530" max="11530" width="1.5703125" style="83" customWidth="1"/>
    <col min="11531" max="11531" width="13.5703125" style="83" customWidth="1"/>
    <col min="11532" max="11532" width="1.5703125" style="83" customWidth="1"/>
    <col min="11533" max="11533" width="13.5703125" style="83" customWidth="1"/>
    <col min="11534" max="11534" width="1.5703125" style="83" customWidth="1"/>
    <col min="11535" max="11535" width="13.5703125" style="83" customWidth="1"/>
    <col min="11536" max="11536" width="1.5703125" style="83" customWidth="1"/>
    <col min="11537" max="11537" width="13.5703125" style="83" customWidth="1"/>
    <col min="11538" max="11538" width="1.5703125" style="83" customWidth="1"/>
    <col min="11539" max="11539" width="13.5703125" style="83" customWidth="1"/>
    <col min="11540" max="11540" width="1.5703125" style="83" customWidth="1"/>
    <col min="11541" max="11541" width="13.5703125" style="83" customWidth="1"/>
    <col min="11542" max="11542" width="1.5703125" style="83" customWidth="1"/>
    <col min="11543" max="11543" width="14.5703125" style="83" customWidth="1"/>
    <col min="11544" max="11544" width="1.28515625" style="83" customWidth="1"/>
    <col min="11545" max="11545" width="1.5703125" style="83" customWidth="1"/>
    <col min="11546" max="11546" width="13.5703125" style="83" customWidth="1"/>
    <col min="11547" max="11547" width="1.5703125" style="83" customWidth="1"/>
    <col min="11548" max="11548" width="13.5703125" style="83" customWidth="1"/>
    <col min="11549" max="11549" width="1.5703125" style="83" customWidth="1"/>
    <col min="11550" max="11550" width="13.5703125" style="83" customWidth="1"/>
    <col min="11551" max="11551" width="1.5703125" style="83" customWidth="1"/>
    <col min="11552" max="11553" width="0" style="83" hidden="1" customWidth="1"/>
    <col min="11554" max="11554" width="13.5703125" style="83" customWidth="1"/>
    <col min="11555" max="11555" width="1.5703125" style="83" customWidth="1"/>
    <col min="11556" max="11556" width="13.5703125" style="83" customWidth="1"/>
    <col min="11557" max="11557" width="1.5703125" style="83" customWidth="1"/>
    <col min="11558" max="11558" width="15.28515625" style="83" customWidth="1"/>
    <col min="11559" max="11559" width="1.5703125" style="83" customWidth="1"/>
    <col min="11560" max="11560" width="0" style="83" hidden="1" customWidth="1"/>
    <col min="11561" max="11561" width="1.5703125" style="83" customWidth="1"/>
    <col min="11562" max="11562" width="22.140625" style="83" customWidth="1"/>
    <col min="11563" max="11563" width="1.5703125" style="83" customWidth="1"/>
    <col min="11564" max="11564" width="7.5703125" style="83" customWidth="1"/>
    <col min="11565" max="11565" width="8.42578125" style="83" customWidth="1"/>
    <col min="11566" max="11566" width="1.5703125" style="83" customWidth="1"/>
    <col min="11567" max="11567" width="38.85546875" style="83" customWidth="1"/>
    <col min="11568" max="11776" width="12.7109375" style="83"/>
    <col min="11777" max="11777" width="5" style="83" customWidth="1"/>
    <col min="11778" max="11778" width="1.5703125" style="83" customWidth="1"/>
    <col min="11779" max="11779" width="19.5703125" style="83" customWidth="1"/>
    <col min="11780" max="11780" width="1.5703125" style="83" customWidth="1"/>
    <col min="11781" max="11781" width="0" style="83" hidden="1" customWidth="1"/>
    <col min="11782" max="11782" width="1.5703125" style="83" customWidth="1"/>
    <col min="11783" max="11783" width="13.5703125" style="83" customWidth="1"/>
    <col min="11784" max="11784" width="1.5703125" style="83" customWidth="1"/>
    <col min="11785" max="11785" width="13.5703125" style="83" customWidth="1"/>
    <col min="11786" max="11786" width="1.5703125" style="83" customWidth="1"/>
    <col min="11787" max="11787" width="13.5703125" style="83" customWidth="1"/>
    <col min="11788" max="11788" width="1.5703125" style="83" customWidth="1"/>
    <col min="11789" max="11789" width="13.5703125" style="83" customWidth="1"/>
    <col min="11790" max="11790" width="1.5703125" style="83" customWidth="1"/>
    <col min="11791" max="11791" width="13.5703125" style="83" customWidth="1"/>
    <col min="11792" max="11792" width="1.5703125" style="83" customWidth="1"/>
    <col min="11793" max="11793" width="13.5703125" style="83" customWidth="1"/>
    <col min="11794" max="11794" width="1.5703125" style="83" customWidth="1"/>
    <col min="11795" max="11795" width="13.5703125" style="83" customWidth="1"/>
    <col min="11796" max="11796" width="1.5703125" style="83" customWidth="1"/>
    <col min="11797" max="11797" width="13.5703125" style="83" customWidth="1"/>
    <col min="11798" max="11798" width="1.5703125" style="83" customWidth="1"/>
    <col min="11799" max="11799" width="14.5703125" style="83" customWidth="1"/>
    <col min="11800" max="11800" width="1.28515625" style="83" customWidth="1"/>
    <col min="11801" max="11801" width="1.5703125" style="83" customWidth="1"/>
    <col min="11802" max="11802" width="13.5703125" style="83" customWidth="1"/>
    <col min="11803" max="11803" width="1.5703125" style="83" customWidth="1"/>
    <col min="11804" max="11804" width="13.5703125" style="83" customWidth="1"/>
    <col min="11805" max="11805" width="1.5703125" style="83" customWidth="1"/>
    <col min="11806" max="11806" width="13.5703125" style="83" customWidth="1"/>
    <col min="11807" max="11807" width="1.5703125" style="83" customWidth="1"/>
    <col min="11808" max="11809" width="0" style="83" hidden="1" customWidth="1"/>
    <col min="11810" max="11810" width="13.5703125" style="83" customWidth="1"/>
    <col min="11811" max="11811" width="1.5703125" style="83" customWidth="1"/>
    <col min="11812" max="11812" width="13.5703125" style="83" customWidth="1"/>
    <col min="11813" max="11813" width="1.5703125" style="83" customWidth="1"/>
    <col min="11814" max="11814" width="15.28515625" style="83" customWidth="1"/>
    <col min="11815" max="11815" width="1.5703125" style="83" customWidth="1"/>
    <col min="11816" max="11816" width="0" style="83" hidden="1" customWidth="1"/>
    <col min="11817" max="11817" width="1.5703125" style="83" customWidth="1"/>
    <col min="11818" max="11818" width="22.140625" style="83" customWidth="1"/>
    <col min="11819" max="11819" width="1.5703125" style="83" customWidth="1"/>
    <col min="11820" max="11820" width="7.5703125" style="83" customWidth="1"/>
    <col min="11821" max="11821" width="8.42578125" style="83" customWidth="1"/>
    <col min="11822" max="11822" width="1.5703125" style="83" customWidth="1"/>
    <col min="11823" max="11823" width="38.85546875" style="83" customWidth="1"/>
    <col min="11824" max="12032" width="12.7109375" style="83"/>
    <col min="12033" max="12033" width="5" style="83" customWidth="1"/>
    <col min="12034" max="12034" width="1.5703125" style="83" customWidth="1"/>
    <col min="12035" max="12035" width="19.5703125" style="83" customWidth="1"/>
    <col min="12036" max="12036" width="1.5703125" style="83" customWidth="1"/>
    <col min="12037" max="12037" width="0" style="83" hidden="1" customWidth="1"/>
    <col min="12038" max="12038" width="1.5703125" style="83" customWidth="1"/>
    <col min="12039" max="12039" width="13.5703125" style="83" customWidth="1"/>
    <col min="12040" max="12040" width="1.5703125" style="83" customWidth="1"/>
    <col min="12041" max="12041" width="13.5703125" style="83" customWidth="1"/>
    <col min="12042" max="12042" width="1.5703125" style="83" customWidth="1"/>
    <col min="12043" max="12043" width="13.5703125" style="83" customWidth="1"/>
    <col min="12044" max="12044" width="1.5703125" style="83" customWidth="1"/>
    <col min="12045" max="12045" width="13.5703125" style="83" customWidth="1"/>
    <col min="12046" max="12046" width="1.5703125" style="83" customWidth="1"/>
    <col min="12047" max="12047" width="13.5703125" style="83" customWidth="1"/>
    <col min="12048" max="12048" width="1.5703125" style="83" customWidth="1"/>
    <col min="12049" max="12049" width="13.5703125" style="83" customWidth="1"/>
    <col min="12050" max="12050" width="1.5703125" style="83" customWidth="1"/>
    <col min="12051" max="12051" width="13.5703125" style="83" customWidth="1"/>
    <col min="12052" max="12052" width="1.5703125" style="83" customWidth="1"/>
    <col min="12053" max="12053" width="13.5703125" style="83" customWidth="1"/>
    <col min="12054" max="12054" width="1.5703125" style="83" customWidth="1"/>
    <col min="12055" max="12055" width="14.5703125" style="83" customWidth="1"/>
    <col min="12056" max="12056" width="1.28515625" style="83" customWidth="1"/>
    <col min="12057" max="12057" width="1.5703125" style="83" customWidth="1"/>
    <col min="12058" max="12058" width="13.5703125" style="83" customWidth="1"/>
    <col min="12059" max="12059" width="1.5703125" style="83" customWidth="1"/>
    <col min="12060" max="12060" width="13.5703125" style="83" customWidth="1"/>
    <col min="12061" max="12061" width="1.5703125" style="83" customWidth="1"/>
    <col min="12062" max="12062" width="13.5703125" style="83" customWidth="1"/>
    <col min="12063" max="12063" width="1.5703125" style="83" customWidth="1"/>
    <col min="12064" max="12065" width="0" style="83" hidden="1" customWidth="1"/>
    <col min="12066" max="12066" width="13.5703125" style="83" customWidth="1"/>
    <col min="12067" max="12067" width="1.5703125" style="83" customWidth="1"/>
    <col min="12068" max="12068" width="13.5703125" style="83" customWidth="1"/>
    <col min="12069" max="12069" width="1.5703125" style="83" customWidth="1"/>
    <col min="12070" max="12070" width="15.28515625" style="83" customWidth="1"/>
    <col min="12071" max="12071" width="1.5703125" style="83" customWidth="1"/>
    <col min="12072" max="12072" width="0" style="83" hidden="1" customWidth="1"/>
    <col min="12073" max="12073" width="1.5703125" style="83" customWidth="1"/>
    <col min="12074" max="12074" width="22.140625" style="83" customWidth="1"/>
    <col min="12075" max="12075" width="1.5703125" style="83" customWidth="1"/>
    <col min="12076" max="12076" width="7.5703125" style="83" customWidth="1"/>
    <col min="12077" max="12077" width="8.42578125" style="83" customWidth="1"/>
    <col min="12078" max="12078" width="1.5703125" style="83" customWidth="1"/>
    <col min="12079" max="12079" width="38.85546875" style="83" customWidth="1"/>
    <col min="12080" max="12288" width="12.7109375" style="83"/>
    <col min="12289" max="12289" width="5" style="83" customWidth="1"/>
    <col min="12290" max="12290" width="1.5703125" style="83" customWidth="1"/>
    <col min="12291" max="12291" width="19.5703125" style="83" customWidth="1"/>
    <col min="12292" max="12292" width="1.5703125" style="83" customWidth="1"/>
    <col min="12293" max="12293" width="0" style="83" hidden="1" customWidth="1"/>
    <col min="12294" max="12294" width="1.5703125" style="83" customWidth="1"/>
    <col min="12295" max="12295" width="13.5703125" style="83" customWidth="1"/>
    <col min="12296" max="12296" width="1.5703125" style="83" customWidth="1"/>
    <col min="12297" max="12297" width="13.5703125" style="83" customWidth="1"/>
    <col min="12298" max="12298" width="1.5703125" style="83" customWidth="1"/>
    <col min="12299" max="12299" width="13.5703125" style="83" customWidth="1"/>
    <col min="12300" max="12300" width="1.5703125" style="83" customWidth="1"/>
    <col min="12301" max="12301" width="13.5703125" style="83" customWidth="1"/>
    <col min="12302" max="12302" width="1.5703125" style="83" customWidth="1"/>
    <col min="12303" max="12303" width="13.5703125" style="83" customWidth="1"/>
    <col min="12304" max="12304" width="1.5703125" style="83" customWidth="1"/>
    <col min="12305" max="12305" width="13.5703125" style="83" customWidth="1"/>
    <col min="12306" max="12306" width="1.5703125" style="83" customWidth="1"/>
    <col min="12307" max="12307" width="13.5703125" style="83" customWidth="1"/>
    <col min="12308" max="12308" width="1.5703125" style="83" customWidth="1"/>
    <col min="12309" max="12309" width="13.5703125" style="83" customWidth="1"/>
    <col min="12310" max="12310" width="1.5703125" style="83" customWidth="1"/>
    <col min="12311" max="12311" width="14.5703125" style="83" customWidth="1"/>
    <col min="12312" max="12312" width="1.28515625" style="83" customWidth="1"/>
    <col min="12313" max="12313" width="1.5703125" style="83" customWidth="1"/>
    <col min="12314" max="12314" width="13.5703125" style="83" customWidth="1"/>
    <col min="12315" max="12315" width="1.5703125" style="83" customWidth="1"/>
    <col min="12316" max="12316" width="13.5703125" style="83" customWidth="1"/>
    <col min="12317" max="12317" width="1.5703125" style="83" customWidth="1"/>
    <col min="12318" max="12318" width="13.5703125" style="83" customWidth="1"/>
    <col min="12319" max="12319" width="1.5703125" style="83" customWidth="1"/>
    <col min="12320" max="12321" width="0" style="83" hidden="1" customWidth="1"/>
    <col min="12322" max="12322" width="13.5703125" style="83" customWidth="1"/>
    <col min="12323" max="12323" width="1.5703125" style="83" customWidth="1"/>
    <col min="12324" max="12324" width="13.5703125" style="83" customWidth="1"/>
    <col min="12325" max="12325" width="1.5703125" style="83" customWidth="1"/>
    <col min="12326" max="12326" width="15.28515625" style="83" customWidth="1"/>
    <col min="12327" max="12327" width="1.5703125" style="83" customWidth="1"/>
    <col min="12328" max="12328" width="0" style="83" hidden="1" customWidth="1"/>
    <col min="12329" max="12329" width="1.5703125" style="83" customWidth="1"/>
    <col min="12330" max="12330" width="22.140625" style="83" customWidth="1"/>
    <col min="12331" max="12331" width="1.5703125" style="83" customWidth="1"/>
    <col min="12332" max="12332" width="7.5703125" style="83" customWidth="1"/>
    <col min="12333" max="12333" width="8.42578125" style="83" customWidth="1"/>
    <col min="12334" max="12334" width="1.5703125" style="83" customWidth="1"/>
    <col min="12335" max="12335" width="38.85546875" style="83" customWidth="1"/>
    <col min="12336" max="12544" width="12.7109375" style="83"/>
    <col min="12545" max="12545" width="5" style="83" customWidth="1"/>
    <col min="12546" max="12546" width="1.5703125" style="83" customWidth="1"/>
    <col min="12547" max="12547" width="19.5703125" style="83" customWidth="1"/>
    <col min="12548" max="12548" width="1.5703125" style="83" customWidth="1"/>
    <col min="12549" max="12549" width="0" style="83" hidden="1" customWidth="1"/>
    <col min="12550" max="12550" width="1.5703125" style="83" customWidth="1"/>
    <col min="12551" max="12551" width="13.5703125" style="83" customWidth="1"/>
    <col min="12552" max="12552" width="1.5703125" style="83" customWidth="1"/>
    <col min="12553" max="12553" width="13.5703125" style="83" customWidth="1"/>
    <col min="12554" max="12554" width="1.5703125" style="83" customWidth="1"/>
    <col min="12555" max="12555" width="13.5703125" style="83" customWidth="1"/>
    <col min="12556" max="12556" width="1.5703125" style="83" customWidth="1"/>
    <col min="12557" max="12557" width="13.5703125" style="83" customWidth="1"/>
    <col min="12558" max="12558" width="1.5703125" style="83" customWidth="1"/>
    <col min="12559" max="12559" width="13.5703125" style="83" customWidth="1"/>
    <col min="12560" max="12560" width="1.5703125" style="83" customWidth="1"/>
    <col min="12561" max="12561" width="13.5703125" style="83" customWidth="1"/>
    <col min="12562" max="12562" width="1.5703125" style="83" customWidth="1"/>
    <col min="12563" max="12563" width="13.5703125" style="83" customWidth="1"/>
    <col min="12564" max="12564" width="1.5703125" style="83" customWidth="1"/>
    <col min="12565" max="12565" width="13.5703125" style="83" customWidth="1"/>
    <col min="12566" max="12566" width="1.5703125" style="83" customWidth="1"/>
    <col min="12567" max="12567" width="14.5703125" style="83" customWidth="1"/>
    <col min="12568" max="12568" width="1.28515625" style="83" customWidth="1"/>
    <col min="12569" max="12569" width="1.5703125" style="83" customWidth="1"/>
    <col min="12570" max="12570" width="13.5703125" style="83" customWidth="1"/>
    <col min="12571" max="12571" width="1.5703125" style="83" customWidth="1"/>
    <col min="12572" max="12572" width="13.5703125" style="83" customWidth="1"/>
    <col min="12573" max="12573" width="1.5703125" style="83" customWidth="1"/>
    <col min="12574" max="12574" width="13.5703125" style="83" customWidth="1"/>
    <col min="12575" max="12575" width="1.5703125" style="83" customWidth="1"/>
    <col min="12576" max="12577" width="0" style="83" hidden="1" customWidth="1"/>
    <col min="12578" max="12578" width="13.5703125" style="83" customWidth="1"/>
    <col min="12579" max="12579" width="1.5703125" style="83" customWidth="1"/>
    <col min="12580" max="12580" width="13.5703125" style="83" customWidth="1"/>
    <col min="12581" max="12581" width="1.5703125" style="83" customWidth="1"/>
    <col min="12582" max="12582" width="15.28515625" style="83" customWidth="1"/>
    <col min="12583" max="12583" width="1.5703125" style="83" customWidth="1"/>
    <col min="12584" max="12584" width="0" style="83" hidden="1" customWidth="1"/>
    <col min="12585" max="12585" width="1.5703125" style="83" customWidth="1"/>
    <col min="12586" max="12586" width="22.140625" style="83" customWidth="1"/>
    <col min="12587" max="12587" width="1.5703125" style="83" customWidth="1"/>
    <col min="12588" max="12588" width="7.5703125" style="83" customWidth="1"/>
    <col min="12589" max="12589" width="8.42578125" style="83" customWidth="1"/>
    <col min="12590" max="12590" width="1.5703125" style="83" customWidth="1"/>
    <col min="12591" max="12591" width="38.85546875" style="83" customWidth="1"/>
    <col min="12592" max="12800" width="12.7109375" style="83"/>
    <col min="12801" max="12801" width="5" style="83" customWidth="1"/>
    <col min="12802" max="12802" width="1.5703125" style="83" customWidth="1"/>
    <col min="12803" max="12803" width="19.5703125" style="83" customWidth="1"/>
    <col min="12804" max="12804" width="1.5703125" style="83" customWidth="1"/>
    <col min="12805" max="12805" width="0" style="83" hidden="1" customWidth="1"/>
    <col min="12806" max="12806" width="1.5703125" style="83" customWidth="1"/>
    <col min="12807" max="12807" width="13.5703125" style="83" customWidth="1"/>
    <col min="12808" max="12808" width="1.5703125" style="83" customWidth="1"/>
    <col min="12809" max="12809" width="13.5703125" style="83" customWidth="1"/>
    <col min="12810" max="12810" width="1.5703125" style="83" customWidth="1"/>
    <col min="12811" max="12811" width="13.5703125" style="83" customWidth="1"/>
    <col min="12812" max="12812" width="1.5703125" style="83" customWidth="1"/>
    <col min="12813" max="12813" width="13.5703125" style="83" customWidth="1"/>
    <col min="12814" max="12814" width="1.5703125" style="83" customWidth="1"/>
    <col min="12815" max="12815" width="13.5703125" style="83" customWidth="1"/>
    <col min="12816" max="12816" width="1.5703125" style="83" customWidth="1"/>
    <col min="12817" max="12817" width="13.5703125" style="83" customWidth="1"/>
    <col min="12818" max="12818" width="1.5703125" style="83" customWidth="1"/>
    <col min="12819" max="12819" width="13.5703125" style="83" customWidth="1"/>
    <col min="12820" max="12820" width="1.5703125" style="83" customWidth="1"/>
    <col min="12821" max="12821" width="13.5703125" style="83" customWidth="1"/>
    <col min="12822" max="12822" width="1.5703125" style="83" customWidth="1"/>
    <col min="12823" max="12823" width="14.5703125" style="83" customWidth="1"/>
    <col min="12824" max="12824" width="1.28515625" style="83" customWidth="1"/>
    <col min="12825" max="12825" width="1.5703125" style="83" customWidth="1"/>
    <col min="12826" max="12826" width="13.5703125" style="83" customWidth="1"/>
    <col min="12827" max="12827" width="1.5703125" style="83" customWidth="1"/>
    <col min="12828" max="12828" width="13.5703125" style="83" customWidth="1"/>
    <col min="12829" max="12829" width="1.5703125" style="83" customWidth="1"/>
    <col min="12830" max="12830" width="13.5703125" style="83" customWidth="1"/>
    <col min="12831" max="12831" width="1.5703125" style="83" customWidth="1"/>
    <col min="12832" max="12833" width="0" style="83" hidden="1" customWidth="1"/>
    <col min="12834" max="12834" width="13.5703125" style="83" customWidth="1"/>
    <col min="12835" max="12835" width="1.5703125" style="83" customWidth="1"/>
    <col min="12836" max="12836" width="13.5703125" style="83" customWidth="1"/>
    <col min="12837" max="12837" width="1.5703125" style="83" customWidth="1"/>
    <col min="12838" max="12838" width="15.28515625" style="83" customWidth="1"/>
    <col min="12839" max="12839" width="1.5703125" style="83" customWidth="1"/>
    <col min="12840" max="12840" width="0" style="83" hidden="1" customWidth="1"/>
    <col min="12841" max="12841" width="1.5703125" style="83" customWidth="1"/>
    <col min="12842" max="12842" width="22.140625" style="83" customWidth="1"/>
    <col min="12843" max="12843" width="1.5703125" style="83" customWidth="1"/>
    <col min="12844" max="12844" width="7.5703125" style="83" customWidth="1"/>
    <col min="12845" max="12845" width="8.42578125" style="83" customWidth="1"/>
    <col min="12846" max="12846" width="1.5703125" style="83" customWidth="1"/>
    <col min="12847" max="12847" width="38.85546875" style="83" customWidth="1"/>
    <col min="12848" max="13056" width="12.7109375" style="83"/>
    <col min="13057" max="13057" width="5" style="83" customWidth="1"/>
    <col min="13058" max="13058" width="1.5703125" style="83" customWidth="1"/>
    <col min="13059" max="13059" width="19.5703125" style="83" customWidth="1"/>
    <col min="13060" max="13060" width="1.5703125" style="83" customWidth="1"/>
    <col min="13061" max="13061" width="0" style="83" hidden="1" customWidth="1"/>
    <col min="13062" max="13062" width="1.5703125" style="83" customWidth="1"/>
    <col min="13063" max="13063" width="13.5703125" style="83" customWidth="1"/>
    <col min="13064" max="13064" width="1.5703125" style="83" customWidth="1"/>
    <col min="13065" max="13065" width="13.5703125" style="83" customWidth="1"/>
    <col min="13066" max="13066" width="1.5703125" style="83" customWidth="1"/>
    <col min="13067" max="13067" width="13.5703125" style="83" customWidth="1"/>
    <col min="13068" max="13068" width="1.5703125" style="83" customWidth="1"/>
    <col min="13069" max="13069" width="13.5703125" style="83" customWidth="1"/>
    <col min="13070" max="13070" width="1.5703125" style="83" customWidth="1"/>
    <col min="13071" max="13071" width="13.5703125" style="83" customWidth="1"/>
    <col min="13072" max="13072" width="1.5703125" style="83" customWidth="1"/>
    <col min="13073" max="13073" width="13.5703125" style="83" customWidth="1"/>
    <col min="13074" max="13074" width="1.5703125" style="83" customWidth="1"/>
    <col min="13075" max="13075" width="13.5703125" style="83" customWidth="1"/>
    <col min="13076" max="13076" width="1.5703125" style="83" customWidth="1"/>
    <col min="13077" max="13077" width="13.5703125" style="83" customWidth="1"/>
    <col min="13078" max="13078" width="1.5703125" style="83" customWidth="1"/>
    <col min="13079" max="13079" width="14.5703125" style="83" customWidth="1"/>
    <col min="13080" max="13080" width="1.28515625" style="83" customWidth="1"/>
    <col min="13081" max="13081" width="1.5703125" style="83" customWidth="1"/>
    <col min="13082" max="13082" width="13.5703125" style="83" customWidth="1"/>
    <col min="13083" max="13083" width="1.5703125" style="83" customWidth="1"/>
    <col min="13084" max="13084" width="13.5703125" style="83" customWidth="1"/>
    <col min="13085" max="13085" width="1.5703125" style="83" customWidth="1"/>
    <col min="13086" max="13086" width="13.5703125" style="83" customWidth="1"/>
    <col min="13087" max="13087" width="1.5703125" style="83" customWidth="1"/>
    <col min="13088" max="13089" width="0" style="83" hidden="1" customWidth="1"/>
    <col min="13090" max="13090" width="13.5703125" style="83" customWidth="1"/>
    <col min="13091" max="13091" width="1.5703125" style="83" customWidth="1"/>
    <col min="13092" max="13092" width="13.5703125" style="83" customWidth="1"/>
    <col min="13093" max="13093" width="1.5703125" style="83" customWidth="1"/>
    <col min="13094" max="13094" width="15.28515625" style="83" customWidth="1"/>
    <col min="13095" max="13095" width="1.5703125" style="83" customWidth="1"/>
    <col min="13096" max="13096" width="0" style="83" hidden="1" customWidth="1"/>
    <col min="13097" max="13097" width="1.5703125" style="83" customWidth="1"/>
    <col min="13098" max="13098" width="22.140625" style="83" customWidth="1"/>
    <col min="13099" max="13099" width="1.5703125" style="83" customWidth="1"/>
    <col min="13100" max="13100" width="7.5703125" style="83" customWidth="1"/>
    <col min="13101" max="13101" width="8.42578125" style="83" customWidth="1"/>
    <col min="13102" max="13102" width="1.5703125" style="83" customWidth="1"/>
    <col min="13103" max="13103" width="38.85546875" style="83" customWidth="1"/>
    <col min="13104" max="13312" width="12.7109375" style="83"/>
    <col min="13313" max="13313" width="5" style="83" customWidth="1"/>
    <col min="13314" max="13314" width="1.5703125" style="83" customWidth="1"/>
    <col min="13315" max="13315" width="19.5703125" style="83" customWidth="1"/>
    <col min="13316" max="13316" width="1.5703125" style="83" customWidth="1"/>
    <col min="13317" max="13317" width="0" style="83" hidden="1" customWidth="1"/>
    <col min="13318" max="13318" width="1.5703125" style="83" customWidth="1"/>
    <col min="13319" max="13319" width="13.5703125" style="83" customWidth="1"/>
    <col min="13320" max="13320" width="1.5703125" style="83" customWidth="1"/>
    <col min="13321" max="13321" width="13.5703125" style="83" customWidth="1"/>
    <col min="13322" max="13322" width="1.5703125" style="83" customWidth="1"/>
    <col min="13323" max="13323" width="13.5703125" style="83" customWidth="1"/>
    <col min="13324" max="13324" width="1.5703125" style="83" customWidth="1"/>
    <col min="13325" max="13325" width="13.5703125" style="83" customWidth="1"/>
    <col min="13326" max="13326" width="1.5703125" style="83" customWidth="1"/>
    <col min="13327" max="13327" width="13.5703125" style="83" customWidth="1"/>
    <col min="13328" max="13328" width="1.5703125" style="83" customWidth="1"/>
    <col min="13329" max="13329" width="13.5703125" style="83" customWidth="1"/>
    <col min="13330" max="13330" width="1.5703125" style="83" customWidth="1"/>
    <col min="13331" max="13331" width="13.5703125" style="83" customWidth="1"/>
    <col min="13332" max="13332" width="1.5703125" style="83" customWidth="1"/>
    <col min="13333" max="13333" width="13.5703125" style="83" customWidth="1"/>
    <col min="13334" max="13334" width="1.5703125" style="83" customWidth="1"/>
    <col min="13335" max="13335" width="14.5703125" style="83" customWidth="1"/>
    <col min="13336" max="13336" width="1.28515625" style="83" customWidth="1"/>
    <col min="13337" max="13337" width="1.5703125" style="83" customWidth="1"/>
    <col min="13338" max="13338" width="13.5703125" style="83" customWidth="1"/>
    <col min="13339" max="13339" width="1.5703125" style="83" customWidth="1"/>
    <col min="13340" max="13340" width="13.5703125" style="83" customWidth="1"/>
    <col min="13341" max="13341" width="1.5703125" style="83" customWidth="1"/>
    <col min="13342" max="13342" width="13.5703125" style="83" customWidth="1"/>
    <col min="13343" max="13343" width="1.5703125" style="83" customWidth="1"/>
    <col min="13344" max="13345" width="0" style="83" hidden="1" customWidth="1"/>
    <col min="13346" max="13346" width="13.5703125" style="83" customWidth="1"/>
    <col min="13347" max="13347" width="1.5703125" style="83" customWidth="1"/>
    <col min="13348" max="13348" width="13.5703125" style="83" customWidth="1"/>
    <col min="13349" max="13349" width="1.5703125" style="83" customWidth="1"/>
    <col min="13350" max="13350" width="15.28515625" style="83" customWidth="1"/>
    <col min="13351" max="13351" width="1.5703125" style="83" customWidth="1"/>
    <col min="13352" max="13352" width="0" style="83" hidden="1" customWidth="1"/>
    <col min="13353" max="13353" width="1.5703125" style="83" customWidth="1"/>
    <col min="13354" max="13354" width="22.140625" style="83" customWidth="1"/>
    <col min="13355" max="13355" width="1.5703125" style="83" customWidth="1"/>
    <col min="13356" max="13356" width="7.5703125" style="83" customWidth="1"/>
    <col min="13357" max="13357" width="8.42578125" style="83" customWidth="1"/>
    <col min="13358" max="13358" width="1.5703125" style="83" customWidth="1"/>
    <col min="13359" max="13359" width="38.85546875" style="83" customWidth="1"/>
    <col min="13360" max="13568" width="12.7109375" style="83"/>
    <col min="13569" max="13569" width="5" style="83" customWidth="1"/>
    <col min="13570" max="13570" width="1.5703125" style="83" customWidth="1"/>
    <col min="13571" max="13571" width="19.5703125" style="83" customWidth="1"/>
    <col min="13572" max="13572" width="1.5703125" style="83" customWidth="1"/>
    <col min="13573" max="13573" width="0" style="83" hidden="1" customWidth="1"/>
    <col min="13574" max="13574" width="1.5703125" style="83" customWidth="1"/>
    <col min="13575" max="13575" width="13.5703125" style="83" customWidth="1"/>
    <col min="13576" max="13576" width="1.5703125" style="83" customWidth="1"/>
    <col min="13577" max="13577" width="13.5703125" style="83" customWidth="1"/>
    <col min="13578" max="13578" width="1.5703125" style="83" customWidth="1"/>
    <col min="13579" max="13579" width="13.5703125" style="83" customWidth="1"/>
    <col min="13580" max="13580" width="1.5703125" style="83" customWidth="1"/>
    <col min="13581" max="13581" width="13.5703125" style="83" customWidth="1"/>
    <col min="13582" max="13582" width="1.5703125" style="83" customWidth="1"/>
    <col min="13583" max="13583" width="13.5703125" style="83" customWidth="1"/>
    <col min="13584" max="13584" width="1.5703125" style="83" customWidth="1"/>
    <col min="13585" max="13585" width="13.5703125" style="83" customWidth="1"/>
    <col min="13586" max="13586" width="1.5703125" style="83" customWidth="1"/>
    <col min="13587" max="13587" width="13.5703125" style="83" customWidth="1"/>
    <col min="13588" max="13588" width="1.5703125" style="83" customWidth="1"/>
    <col min="13589" max="13589" width="13.5703125" style="83" customWidth="1"/>
    <col min="13590" max="13590" width="1.5703125" style="83" customWidth="1"/>
    <col min="13591" max="13591" width="14.5703125" style="83" customWidth="1"/>
    <col min="13592" max="13592" width="1.28515625" style="83" customWidth="1"/>
    <col min="13593" max="13593" width="1.5703125" style="83" customWidth="1"/>
    <col min="13594" max="13594" width="13.5703125" style="83" customWidth="1"/>
    <col min="13595" max="13595" width="1.5703125" style="83" customWidth="1"/>
    <col min="13596" max="13596" width="13.5703125" style="83" customWidth="1"/>
    <col min="13597" max="13597" width="1.5703125" style="83" customWidth="1"/>
    <col min="13598" max="13598" width="13.5703125" style="83" customWidth="1"/>
    <col min="13599" max="13599" width="1.5703125" style="83" customWidth="1"/>
    <col min="13600" max="13601" width="0" style="83" hidden="1" customWidth="1"/>
    <col min="13602" max="13602" width="13.5703125" style="83" customWidth="1"/>
    <col min="13603" max="13603" width="1.5703125" style="83" customWidth="1"/>
    <col min="13604" max="13604" width="13.5703125" style="83" customWidth="1"/>
    <col min="13605" max="13605" width="1.5703125" style="83" customWidth="1"/>
    <col min="13606" max="13606" width="15.28515625" style="83" customWidth="1"/>
    <col min="13607" max="13607" width="1.5703125" style="83" customWidth="1"/>
    <col min="13608" max="13608" width="0" style="83" hidden="1" customWidth="1"/>
    <col min="13609" max="13609" width="1.5703125" style="83" customWidth="1"/>
    <col min="13610" max="13610" width="22.140625" style="83" customWidth="1"/>
    <col min="13611" max="13611" width="1.5703125" style="83" customWidth="1"/>
    <col min="13612" max="13612" width="7.5703125" style="83" customWidth="1"/>
    <col min="13613" max="13613" width="8.42578125" style="83" customWidth="1"/>
    <col min="13614" max="13614" width="1.5703125" style="83" customWidth="1"/>
    <col min="13615" max="13615" width="38.85546875" style="83" customWidth="1"/>
    <col min="13616" max="13824" width="12.7109375" style="83"/>
    <col min="13825" max="13825" width="5" style="83" customWidth="1"/>
    <col min="13826" max="13826" width="1.5703125" style="83" customWidth="1"/>
    <col min="13827" max="13827" width="19.5703125" style="83" customWidth="1"/>
    <col min="13828" max="13828" width="1.5703125" style="83" customWidth="1"/>
    <col min="13829" max="13829" width="0" style="83" hidden="1" customWidth="1"/>
    <col min="13830" max="13830" width="1.5703125" style="83" customWidth="1"/>
    <col min="13831" max="13831" width="13.5703125" style="83" customWidth="1"/>
    <col min="13832" max="13832" width="1.5703125" style="83" customWidth="1"/>
    <col min="13833" max="13833" width="13.5703125" style="83" customWidth="1"/>
    <col min="13834" max="13834" width="1.5703125" style="83" customWidth="1"/>
    <col min="13835" max="13835" width="13.5703125" style="83" customWidth="1"/>
    <col min="13836" max="13836" width="1.5703125" style="83" customWidth="1"/>
    <col min="13837" max="13837" width="13.5703125" style="83" customWidth="1"/>
    <col min="13838" max="13838" width="1.5703125" style="83" customWidth="1"/>
    <col min="13839" max="13839" width="13.5703125" style="83" customWidth="1"/>
    <col min="13840" max="13840" width="1.5703125" style="83" customWidth="1"/>
    <col min="13841" max="13841" width="13.5703125" style="83" customWidth="1"/>
    <col min="13842" max="13842" width="1.5703125" style="83" customWidth="1"/>
    <col min="13843" max="13843" width="13.5703125" style="83" customWidth="1"/>
    <col min="13844" max="13844" width="1.5703125" style="83" customWidth="1"/>
    <col min="13845" max="13845" width="13.5703125" style="83" customWidth="1"/>
    <col min="13846" max="13846" width="1.5703125" style="83" customWidth="1"/>
    <col min="13847" max="13847" width="14.5703125" style="83" customWidth="1"/>
    <col min="13848" max="13848" width="1.28515625" style="83" customWidth="1"/>
    <col min="13849" max="13849" width="1.5703125" style="83" customWidth="1"/>
    <col min="13850" max="13850" width="13.5703125" style="83" customWidth="1"/>
    <col min="13851" max="13851" width="1.5703125" style="83" customWidth="1"/>
    <col min="13852" max="13852" width="13.5703125" style="83" customWidth="1"/>
    <col min="13853" max="13853" width="1.5703125" style="83" customWidth="1"/>
    <col min="13854" max="13854" width="13.5703125" style="83" customWidth="1"/>
    <col min="13855" max="13855" width="1.5703125" style="83" customWidth="1"/>
    <col min="13856" max="13857" width="0" style="83" hidden="1" customWidth="1"/>
    <col min="13858" max="13858" width="13.5703125" style="83" customWidth="1"/>
    <col min="13859" max="13859" width="1.5703125" style="83" customWidth="1"/>
    <col min="13860" max="13860" width="13.5703125" style="83" customWidth="1"/>
    <col min="13861" max="13861" width="1.5703125" style="83" customWidth="1"/>
    <col min="13862" max="13862" width="15.28515625" style="83" customWidth="1"/>
    <col min="13863" max="13863" width="1.5703125" style="83" customWidth="1"/>
    <col min="13864" max="13864" width="0" style="83" hidden="1" customWidth="1"/>
    <col min="13865" max="13865" width="1.5703125" style="83" customWidth="1"/>
    <col min="13866" max="13866" width="22.140625" style="83" customWidth="1"/>
    <col min="13867" max="13867" width="1.5703125" style="83" customWidth="1"/>
    <col min="13868" max="13868" width="7.5703125" style="83" customWidth="1"/>
    <col min="13869" max="13869" width="8.42578125" style="83" customWidth="1"/>
    <col min="13870" max="13870" width="1.5703125" style="83" customWidth="1"/>
    <col min="13871" max="13871" width="38.85546875" style="83" customWidth="1"/>
    <col min="13872" max="14080" width="12.7109375" style="83"/>
    <col min="14081" max="14081" width="5" style="83" customWidth="1"/>
    <col min="14082" max="14082" width="1.5703125" style="83" customWidth="1"/>
    <col min="14083" max="14083" width="19.5703125" style="83" customWidth="1"/>
    <col min="14084" max="14084" width="1.5703125" style="83" customWidth="1"/>
    <col min="14085" max="14085" width="0" style="83" hidden="1" customWidth="1"/>
    <col min="14086" max="14086" width="1.5703125" style="83" customWidth="1"/>
    <col min="14087" max="14087" width="13.5703125" style="83" customWidth="1"/>
    <col min="14088" max="14088" width="1.5703125" style="83" customWidth="1"/>
    <col min="14089" max="14089" width="13.5703125" style="83" customWidth="1"/>
    <col min="14090" max="14090" width="1.5703125" style="83" customWidth="1"/>
    <col min="14091" max="14091" width="13.5703125" style="83" customWidth="1"/>
    <col min="14092" max="14092" width="1.5703125" style="83" customWidth="1"/>
    <col min="14093" max="14093" width="13.5703125" style="83" customWidth="1"/>
    <col min="14094" max="14094" width="1.5703125" style="83" customWidth="1"/>
    <col min="14095" max="14095" width="13.5703125" style="83" customWidth="1"/>
    <col min="14096" max="14096" width="1.5703125" style="83" customWidth="1"/>
    <col min="14097" max="14097" width="13.5703125" style="83" customWidth="1"/>
    <col min="14098" max="14098" width="1.5703125" style="83" customWidth="1"/>
    <col min="14099" max="14099" width="13.5703125" style="83" customWidth="1"/>
    <col min="14100" max="14100" width="1.5703125" style="83" customWidth="1"/>
    <col min="14101" max="14101" width="13.5703125" style="83" customWidth="1"/>
    <col min="14102" max="14102" width="1.5703125" style="83" customWidth="1"/>
    <col min="14103" max="14103" width="14.5703125" style="83" customWidth="1"/>
    <col min="14104" max="14104" width="1.28515625" style="83" customWidth="1"/>
    <col min="14105" max="14105" width="1.5703125" style="83" customWidth="1"/>
    <col min="14106" max="14106" width="13.5703125" style="83" customWidth="1"/>
    <col min="14107" max="14107" width="1.5703125" style="83" customWidth="1"/>
    <col min="14108" max="14108" width="13.5703125" style="83" customWidth="1"/>
    <col min="14109" max="14109" width="1.5703125" style="83" customWidth="1"/>
    <col min="14110" max="14110" width="13.5703125" style="83" customWidth="1"/>
    <col min="14111" max="14111" width="1.5703125" style="83" customWidth="1"/>
    <col min="14112" max="14113" width="0" style="83" hidden="1" customWidth="1"/>
    <col min="14114" max="14114" width="13.5703125" style="83" customWidth="1"/>
    <col min="14115" max="14115" width="1.5703125" style="83" customWidth="1"/>
    <col min="14116" max="14116" width="13.5703125" style="83" customWidth="1"/>
    <col min="14117" max="14117" width="1.5703125" style="83" customWidth="1"/>
    <col min="14118" max="14118" width="15.28515625" style="83" customWidth="1"/>
    <col min="14119" max="14119" width="1.5703125" style="83" customWidth="1"/>
    <col min="14120" max="14120" width="0" style="83" hidden="1" customWidth="1"/>
    <col min="14121" max="14121" width="1.5703125" style="83" customWidth="1"/>
    <col min="14122" max="14122" width="22.140625" style="83" customWidth="1"/>
    <col min="14123" max="14123" width="1.5703125" style="83" customWidth="1"/>
    <col min="14124" max="14124" width="7.5703125" style="83" customWidth="1"/>
    <col min="14125" max="14125" width="8.42578125" style="83" customWidth="1"/>
    <col min="14126" max="14126" width="1.5703125" style="83" customWidth="1"/>
    <col min="14127" max="14127" width="38.85546875" style="83" customWidth="1"/>
    <col min="14128" max="14336" width="12.7109375" style="83"/>
    <col min="14337" max="14337" width="5" style="83" customWidth="1"/>
    <col min="14338" max="14338" width="1.5703125" style="83" customWidth="1"/>
    <col min="14339" max="14339" width="19.5703125" style="83" customWidth="1"/>
    <col min="14340" max="14340" width="1.5703125" style="83" customWidth="1"/>
    <col min="14341" max="14341" width="0" style="83" hidden="1" customWidth="1"/>
    <col min="14342" max="14342" width="1.5703125" style="83" customWidth="1"/>
    <col min="14343" max="14343" width="13.5703125" style="83" customWidth="1"/>
    <col min="14344" max="14344" width="1.5703125" style="83" customWidth="1"/>
    <col min="14345" max="14345" width="13.5703125" style="83" customWidth="1"/>
    <col min="14346" max="14346" width="1.5703125" style="83" customWidth="1"/>
    <col min="14347" max="14347" width="13.5703125" style="83" customWidth="1"/>
    <col min="14348" max="14348" width="1.5703125" style="83" customWidth="1"/>
    <col min="14349" max="14349" width="13.5703125" style="83" customWidth="1"/>
    <col min="14350" max="14350" width="1.5703125" style="83" customWidth="1"/>
    <col min="14351" max="14351" width="13.5703125" style="83" customWidth="1"/>
    <col min="14352" max="14352" width="1.5703125" style="83" customWidth="1"/>
    <col min="14353" max="14353" width="13.5703125" style="83" customWidth="1"/>
    <col min="14354" max="14354" width="1.5703125" style="83" customWidth="1"/>
    <col min="14355" max="14355" width="13.5703125" style="83" customWidth="1"/>
    <col min="14356" max="14356" width="1.5703125" style="83" customWidth="1"/>
    <col min="14357" max="14357" width="13.5703125" style="83" customWidth="1"/>
    <col min="14358" max="14358" width="1.5703125" style="83" customWidth="1"/>
    <col min="14359" max="14359" width="14.5703125" style="83" customWidth="1"/>
    <col min="14360" max="14360" width="1.28515625" style="83" customWidth="1"/>
    <col min="14361" max="14361" width="1.5703125" style="83" customWidth="1"/>
    <col min="14362" max="14362" width="13.5703125" style="83" customWidth="1"/>
    <col min="14363" max="14363" width="1.5703125" style="83" customWidth="1"/>
    <col min="14364" max="14364" width="13.5703125" style="83" customWidth="1"/>
    <col min="14365" max="14365" width="1.5703125" style="83" customWidth="1"/>
    <col min="14366" max="14366" width="13.5703125" style="83" customWidth="1"/>
    <col min="14367" max="14367" width="1.5703125" style="83" customWidth="1"/>
    <col min="14368" max="14369" width="0" style="83" hidden="1" customWidth="1"/>
    <col min="14370" max="14370" width="13.5703125" style="83" customWidth="1"/>
    <col min="14371" max="14371" width="1.5703125" style="83" customWidth="1"/>
    <col min="14372" max="14372" width="13.5703125" style="83" customWidth="1"/>
    <col min="14373" max="14373" width="1.5703125" style="83" customWidth="1"/>
    <col min="14374" max="14374" width="15.28515625" style="83" customWidth="1"/>
    <col min="14375" max="14375" width="1.5703125" style="83" customWidth="1"/>
    <col min="14376" max="14376" width="0" style="83" hidden="1" customWidth="1"/>
    <col min="14377" max="14377" width="1.5703125" style="83" customWidth="1"/>
    <col min="14378" max="14378" width="22.140625" style="83" customWidth="1"/>
    <col min="14379" max="14379" width="1.5703125" style="83" customWidth="1"/>
    <col min="14380" max="14380" width="7.5703125" style="83" customWidth="1"/>
    <col min="14381" max="14381" width="8.42578125" style="83" customWidth="1"/>
    <col min="14382" max="14382" width="1.5703125" style="83" customWidth="1"/>
    <col min="14383" max="14383" width="38.85546875" style="83" customWidth="1"/>
    <col min="14384" max="14592" width="12.7109375" style="83"/>
    <col min="14593" max="14593" width="5" style="83" customWidth="1"/>
    <col min="14594" max="14594" width="1.5703125" style="83" customWidth="1"/>
    <col min="14595" max="14595" width="19.5703125" style="83" customWidth="1"/>
    <col min="14596" max="14596" width="1.5703125" style="83" customWidth="1"/>
    <col min="14597" max="14597" width="0" style="83" hidden="1" customWidth="1"/>
    <col min="14598" max="14598" width="1.5703125" style="83" customWidth="1"/>
    <col min="14599" max="14599" width="13.5703125" style="83" customWidth="1"/>
    <col min="14600" max="14600" width="1.5703125" style="83" customWidth="1"/>
    <col min="14601" max="14601" width="13.5703125" style="83" customWidth="1"/>
    <col min="14602" max="14602" width="1.5703125" style="83" customWidth="1"/>
    <col min="14603" max="14603" width="13.5703125" style="83" customWidth="1"/>
    <col min="14604" max="14604" width="1.5703125" style="83" customWidth="1"/>
    <col min="14605" max="14605" width="13.5703125" style="83" customWidth="1"/>
    <col min="14606" max="14606" width="1.5703125" style="83" customWidth="1"/>
    <col min="14607" max="14607" width="13.5703125" style="83" customWidth="1"/>
    <col min="14608" max="14608" width="1.5703125" style="83" customWidth="1"/>
    <col min="14609" max="14609" width="13.5703125" style="83" customWidth="1"/>
    <col min="14610" max="14610" width="1.5703125" style="83" customWidth="1"/>
    <col min="14611" max="14611" width="13.5703125" style="83" customWidth="1"/>
    <col min="14612" max="14612" width="1.5703125" style="83" customWidth="1"/>
    <col min="14613" max="14613" width="13.5703125" style="83" customWidth="1"/>
    <col min="14614" max="14614" width="1.5703125" style="83" customWidth="1"/>
    <col min="14615" max="14615" width="14.5703125" style="83" customWidth="1"/>
    <col min="14616" max="14616" width="1.28515625" style="83" customWidth="1"/>
    <col min="14617" max="14617" width="1.5703125" style="83" customWidth="1"/>
    <col min="14618" max="14618" width="13.5703125" style="83" customWidth="1"/>
    <col min="14619" max="14619" width="1.5703125" style="83" customWidth="1"/>
    <col min="14620" max="14620" width="13.5703125" style="83" customWidth="1"/>
    <col min="14621" max="14621" width="1.5703125" style="83" customWidth="1"/>
    <col min="14622" max="14622" width="13.5703125" style="83" customWidth="1"/>
    <col min="14623" max="14623" width="1.5703125" style="83" customWidth="1"/>
    <col min="14624" max="14625" width="0" style="83" hidden="1" customWidth="1"/>
    <col min="14626" max="14626" width="13.5703125" style="83" customWidth="1"/>
    <col min="14627" max="14627" width="1.5703125" style="83" customWidth="1"/>
    <col min="14628" max="14628" width="13.5703125" style="83" customWidth="1"/>
    <col min="14629" max="14629" width="1.5703125" style="83" customWidth="1"/>
    <col min="14630" max="14630" width="15.28515625" style="83" customWidth="1"/>
    <col min="14631" max="14631" width="1.5703125" style="83" customWidth="1"/>
    <col min="14632" max="14632" width="0" style="83" hidden="1" customWidth="1"/>
    <col min="14633" max="14633" width="1.5703125" style="83" customWidth="1"/>
    <col min="14634" max="14634" width="22.140625" style="83" customWidth="1"/>
    <col min="14635" max="14635" width="1.5703125" style="83" customWidth="1"/>
    <col min="14636" max="14636" width="7.5703125" style="83" customWidth="1"/>
    <col min="14637" max="14637" width="8.42578125" style="83" customWidth="1"/>
    <col min="14638" max="14638" width="1.5703125" style="83" customWidth="1"/>
    <col min="14639" max="14639" width="38.85546875" style="83" customWidth="1"/>
    <col min="14640" max="14848" width="12.7109375" style="83"/>
    <col min="14849" max="14849" width="5" style="83" customWidth="1"/>
    <col min="14850" max="14850" width="1.5703125" style="83" customWidth="1"/>
    <col min="14851" max="14851" width="19.5703125" style="83" customWidth="1"/>
    <col min="14852" max="14852" width="1.5703125" style="83" customWidth="1"/>
    <col min="14853" max="14853" width="0" style="83" hidden="1" customWidth="1"/>
    <col min="14854" max="14854" width="1.5703125" style="83" customWidth="1"/>
    <col min="14855" max="14855" width="13.5703125" style="83" customWidth="1"/>
    <col min="14856" max="14856" width="1.5703125" style="83" customWidth="1"/>
    <col min="14857" max="14857" width="13.5703125" style="83" customWidth="1"/>
    <col min="14858" max="14858" width="1.5703125" style="83" customWidth="1"/>
    <col min="14859" max="14859" width="13.5703125" style="83" customWidth="1"/>
    <col min="14860" max="14860" width="1.5703125" style="83" customWidth="1"/>
    <col min="14861" max="14861" width="13.5703125" style="83" customWidth="1"/>
    <col min="14862" max="14862" width="1.5703125" style="83" customWidth="1"/>
    <col min="14863" max="14863" width="13.5703125" style="83" customWidth="1"/>
    <col min="14864" max="14864" width="1.5703125" style="83" customWidth="1"/>
    <col min="14865" max="14865" width="13.5703125" style="83" customWidth="1"/>
    <col min="14866" max="14866" width="1.5703125" style="83" customWidth="1"/>
    <col min="14867" max="14867" width="13.5703125" style="83" customWidth="1"/>
    <col min="14868" max="14868" width="1.5703125" style="83" customWidth="1"/>
    <col min="14869" max="14869" width="13.5703125" style="83" customWidth="1"/>
    <col min="14870" max="14870" width="1.5703125" style="83" customWidth="1"/>
    <col min="14871" max="14871" width="14.5703125" style="83" customWidth="1"/>
    <col min="14872" max="14872" width="1.28515625" style="83" customWidth="1"/>
    <col min="14873" max="14873" width="1.5703125" style="83" customWidth="1"/>
    <col min="14874" max="14874" width="13.5703125" style="83" customWidth="1"/>
    <col min="14875" max="14875" width="1.5703125" style="83" customWidth="1"/>
    <col min="14876" max="14876" width="13.5703125" style="83" customWidth="1"/>
    <col min="14877" max="14877" width="1.5703125" style="83" customWidth="1"/>
    <col min="14878" max="14878" width="13.5703125" style="83" customWidth="1"/>
    <col min="14879" max="14879" width="1.5703125" style="83" customWidth="1"/>
    <col min="14880" max="14881" width="0" style="83" hidden="1" customWidth="1"/>
    <col min="14882" max="14882" width="13.5703125" style="83" customWidth="1"/>
    <col min="14883" max="14883" width="1.5703125" style="83" customWidth="1"/>
    <col min="14884" max="14884" width="13.5703125" style="83" customWidth="1"/>
    <col min="14885" max="14885" width="1.5703125" style="83" customWidth="1"/>
    <col min="14886" max="14886" width="15.28515625" style="83" customWidth="1"/>
    <col min="14887" max="14887" width="1.5703125" style="83" customWidth="1"/>
    <col min="14888" max="14888" width="0" style="83" hidden="1" customWidth="1"/>
    <col min="14889" max="14889" width="1.5703125" style="83" customWidth="1"/>
    <col min="14890" max="14890" width="22.140625" style="83" customWidth="1"/>
    <col min="14891" max="14891" width="1.5703125" style="83" customWidth="1"/>
    <col min="14892" max="14892" width="7.5703125" style="83" customWidth="1"/>
    <col min="14893" max="14893" width="8.42578125" style="83" customWidth="1"/>
    <col min="14894" max="14894" width="1.5703125" style="83" customWidth="1"/>
    <col min="14895" max="14895" width="38.85546875" style="83" customWidth="1"/>
    <col min="14896" max="15104" width="12.7109375" style="83"/>
    <col min="15105" max="15105" width="5" style="83" customWidth="1"/>
    <col min="15106" max="15106" width="1.5703125" style="83" customWidth="1"/>
    <col min="15107" max="15107" width="19.5703125" style="83" customWidth="1"/>
    <col min="15108" max="15108" width="1.5703125" style="83" customWidth="1"/>
    <col min="15109" max="15109" width="0" style="83" hidden="1" customWidth="1"/>
    <col min="15110" max="15110" width="1.5703125" style="83" customWidth="1"/>
    <col min="15111" max="15111" width="13.5703125" style="83" customWidth="1"/>
    <col min="15112" max="15112" width="1.5703125" style="83" customWidth="1"/>
    <col min="15113" max="15113" width="13.5703125" style="83" customWidth="1"/>
    <col min="15114" max="15114" width="1.5703125" style="83" customWidth="1"/>
    <col min="15115" max="15115" width="13.5703125" style="83" customWidth="1"/>
    <col min="15116" max="15116" width="1.5703125" style="83" customWidth="1"/>
    <col min="15117" max="15117" width="13.5703125" style="83" customWidth="1"/>
    <col min="15118" max="15118" width="1.5703125" style="83" customWidth="1"/>
    <col min="15119" max="15119" width="13.5703125" style="83" customWidth="1"/>
    <col min="15120" max="15120" width="1.5703125" style="83" customWidth="1"/>
    <col min="15121" max="15121" width="13.5703125" style="83" customWidth="1"/>
    <col min="15122" max="15122" width="1.5703125" style="83" customWidth="1"/>
    <col min="15123" max="15123" width="13.5703125" style="83" customWidth="1"/>
    <col min="15124" max="15124" width="1.5703125" style="83" customWidth="1"/>
    <col min="15125" max="15125" width="13.5703125" style="83" customWidth="1"/>
    <col min="15126" max="15126" width="1.5703125" style="83" customWidth="1"/>
    <col min="15127" max="15127" width="14.5703125" style="83" customWidth="1"/>
    <col min="15128" max="15128" width="1.28515625" style="83" customWidth="1"/>
    <col min="15129" max="15129" width="1.5703125" style="83" customWidth="1"/>
    <col min="15130" max="15130" width="13.5703125" style="83" customWidth="1"/>
    <col min="15131" max="15131" width="1.5703125" style="83" customWidth="1"/>
    <col min="15132" max="15132" width="13.5703125" style="83" customWidth="1"/>
    <col min="15133" max="15133" width="1.5703125" style="83" customWidth="1"/>
    <col min="15134" max="15134" width="13.5703125" style="83" customWidth="1"/>
    <col min="15135" max="15135" width="1.5703125" style="83" customWidth="1"/>
    <col min="15136" max="15137" width="0" style="83" hidden="1" customWidth="1"/>
    <col min="15138" max="15138" width="13.5703125" style="83" customWidth="1"/>
    <col min="15139" max="15139" width="1.5703125" style="83" customWidth="1"/>
    <col min="15140" max="15140" width="13.5703125" style="83" customWidth="1"/>
    <col min="15141" max="15141" width="1.5703125" style="83" customWidth="1"/>
    <col min="15142" max="15142" width="15.28515625" style="83" customWidth="1"/>
    <col min="15143" max="15143" width="1.5703125" style="83" customWidth="1"/>
    <col min="15144" max="15144" width="0" style="83" hidden="1" customWidth="1"/>
    <col min="15145" max="15145" width="1.5703125" style="83" customWidth="1"/>
    <col min="15146" max="15146" width="22.140625" style="83" customWidth="1"/>
    <col min="15147" max="15147" width="1.5703125" style="83" customWidth="1"/>
    <col min="15148" max="15148" width="7.5703125" style="83" customWidth="1"/>
    <col min="15149" max="15149" width="8.42578125" style="83" customWidth="1"/>
    <col min="15150" max="15150" width="1.5703125" style="83" customWidth="1"/>
    <col min="15151" max="15151" width="38.85546875" style="83" customWidth="1"/>
    <col min="15152" max="15360" width="12.7109375" style="83"/>
    <col min="15361" max="15361" width="5" style="83" customWidth="1"/>
    <col min="15362" max="15362" width="1.5703125" style="83" customWidth="1"/>
    <col min="15363" max="15363" width="19.5703125" style="83" customWidth="1"/>
    <col min="15364" max="15364" width="1.5703125" style="83" customWidth="1"/>
    <col min="15365" max="15365" width="0" style="83" hidden="1" customWidth="1"/>
    <col min="15366" max="15366" width="1.5703125" style="83" customWidth="1"/>
    <col min="15367" max="15367" width="13.5703125" style="83" customWidth="1"/>
    <col min="15368" max="15368" width="1.5703125" style="83" customWidth="1"/>
    <col min="15369" max="15369" width="13.5703125" style="83" customWidth="1"/>
    <col min="15370" max="15370" width="1.5703125" style="83" customWidth="1"/>
    <col min="15371" max="15371" width="13.5703125" style="83" customWidth="1"/>
    <col min="15372" max="15372" width="1.5703125" style="83" customWidth="1"/>
    <col min="15373" max="15373" width="13.5703125" style="83" customWidth="1"/>
    <col min="15374" max="15374" width="1.5703125" style="83" customWidth="1"/>
    <col min="15375" max="15375" width="13.5703125" style="83" customWidth="1"/>
    <col min="15376" max="15376" width="1.5703125" style="83" customWidth="1"/>
    <col min="15377" max="15377" width="13.5703125" style="83" customWidth="1"/>
    <col min="15378" max="15378" width="1.5703125" style="83" customWidth="1"/>
    <col min="15379" max="15379" width="13.5703125" style="83" customWidth="1"/>
    <col min="15380" max="15380" width="1.5703125" style="83" customWidth="1"/>
    <col min="15381" max="15381" width="13.5703125" style="83" customWidth="1"/>
    <col min="15382" max="15382" width="1.5703125" style="83" customWidth="1"/>
    <col min="15383" max="15383" width="14.5703125" style="83" customWidth="1"/>
    <col min="15384" max="15384" width="1.28515625" style="83" customWidth="1"/>
    <col min="15385" max="15385" width="1.5703125" style="83" customWidth="1"/>
    <col min="15386" max="15386" width="13.5703125" style="83" customWidth="1"/>
    <col min="15387" max="15387" width="1.5703125" style="83" customWidth="1"/>
    <col min="15388" max="15388" width="13.5703125" style="83" customWidth="1"/>
    <col min="15389" max="15389" width="1.5703125" style="83" customWidth="1"/>
    <col min="15390" max="15390" width="13.5703125" style="83" customWidth="1"/>
    <col min="15391" max="15391" width="1.5703125" style="83" customWidth="1"/>
    <col min="15392" max="15393" width="0" style="83" hidden="1" customWidth="1"/>
    <col min="15394" max="15394" width="13.5703125" style="83" customWidth="1"/>
    <col min="15395" max="15395" width="1.5703125" style="83" customWidth="1"/>
    <col min="15396" max="15396" width="13.5703125" style="83" customWidth="1"/>
    <col min="15397" max="15397" width="1.5703125" style="83" customWidth="1"/>
    <col min="15398" max="15398" width="15.28515625" style="83" customWidth="1"/>
    <col min="15399" max="15399" width="1.5703125" style="83" customWidth="1"/>
    <col min="15400" max="15400" width="0" style="83" hidden="1" customWidth="1"/>
    <col min="15401" max="15401" width="1.5703125" style="83" customWidth="1"/>
    <col min="15402" max="15402" width="22.140625" style="83" customWidth="1"/>
    <col min="15403" max="15403" width="1.5703125" style="83" customWidth="1"/>
    <col min="15404" max="15404" width="7.5703125" style="83" customWidth="1"/>
    <col min="15405" max="15405" width="8.42578125" style="83" customWidth="1"/>
    <col min="15406" max="15406" width="1.5703125" style="83" customWidth="1"/>
    <col min="15407" max="15407" width="38.85546875" style="83" customWidth="1"/>
    <col min="15408" max="15616" width="12.7109375" style="83"/>
    <col min="15617" max="15617" width="5" style="83" customWidth="1"/>
    <col min="15618" max="15618" width="1.5703125" style="83" customWidth="1"/>
    <col min="15619" max="15619" width="19.5703125" style="83" customWidth="1"/>
    <col min="15620" max="15620" width="1.5703125" style="83" customWidth="1"/>
    <col min="15621" max="15621" width="0" style="83" hidden="1" customWidth="1"/>
    <col min="15622" max="15622" width="1.5703125" style="83" customWidth="1"/>
    <col min="15623" max="15623" width="13.5703125" style="83" customWidth="1"/>
    <col min="15624" max="15624" width="1.5703125" style="83" customWidth="1"/>
    <col min="15625" max="15625" width="13.5703125" style="83" customWidth="1"/>
    <col min="15626" max="15626" width="1.5703125" style="83" customWidth="1"/>
    <col min="15627" max="15627" width="13.5703125" style="83" customWidth="1"/>
    <col min="15628" max="15628" width="1.5703125" style="83" customWidth="1"/>
    <col min="15629" max="15629" width="13.5703125" style="83" customWidth="1"/>
    <col min="15630" max="15630" width="1.5703125" style="83" customWidth="1"/>
    <col min="15631" max="15631" width="13.5703125" style="83" customWidth="1"/>
    <col min="15632" max="15632" width="1.5703125" style="83" customWidth="1"/>
    <col min="15633" max="15633" width="13.5703125" style="83" customWidth="1"/>
    <col min="15634" max="15634" width="1.5703125" style="83" customWidth="1"/>
    <col min="15635" max="15635" width="13.5703125" style="83" customWidth="1"/>
    <col min="15636" max="15636" width="1.5703125" style="83" customWidth="1"/>
    <col min="15637" max="15637" width="13.5703125" style="83" customWidth="1"/>
    <col min="15638" max="15638" width="1.5703125" style="83" customWidth="1"/>
    <col min="15639" max="15639" width="14.5703125" style="83" customWidth="1"/>
    <col min="15640" max="15640" width="1.28515625" style="83" customWidth="1"/>
    <col min="15641" max="15641" width="1.5703125" style="83" customWidth="1"/>
    <col min="15642" max="15642" width="13.5703125" style="83" customWidth="1"/>
    <col min="15643" max="15643" width="1.5703125" style="83" customWidth="1"/>
    <col min="15644" max="15644" width="13.5703125" style="83" customWidth="1"/>
    <col min="15645" max="15645" width="1.5703125" style="83" customWidth="1"/>
    <col min="15646" max="15646" width="13.5703125" style="83" customWidth="1"/>
    <col min="15647" max="15647" width="1.5703125" style="83" customWidth="1"/>
    <col min="15648" max="15649" width="0" style="83" hidden="1" customWidth="1"/>
    <col min="15650" max="15650" width="13.5703125" style="83" customWidth="1"/>
    <col min="15651" max="15651" width="1.5703125" style="83" customWidth="1"/>
    <col min="15652" max="15652" width="13.5703125" style="83" customWidth="1"/>
    <col min="15653" max="15653" width="1.5703125" style="83" customWidth="1"/>
    <col min="15654" max="15654" width="15.28515625" style="83" customWidth="1"/>
    <col min="15655" max="15655" width="1.5703125" style="83" customWidth="1"/>
    <col min="15656" max="15656" width="0" style="83" hidden="1" customWidth="1"/>
    <col min="15657" max="15657" width="1.5703125" style="83" customWidth="1"/>
    <col min="15658" max="15658" width="22.140625" style="83" customWidth="1"/>
    <col min="15659" max="15659" width="1.5703125" style="83" customWidth="1"/>
    <col min="15660" max="15660" width="7.5703125" style="83" customWidth="1"/>
    <col min="15661" max="15661" width="8.42578125" style="83" customWidth="1"/>
    <col min="15662" max="15662" width="1.5703125" style="83" customWidth="1"/>
    <col min="15663" max="15663" width="38.85546875" style="83" customWidth="1"/>
    <col min="15664" max="15872" width="12.7109375" style="83"/>
    <col min="15873" max="15873" width="5" style="83" customWidth="1"/>
    <col min="15874" max="15874" width="1.5703125" style="83" customWidth="1"/>
    <col min="15875" max="15875" width="19.5703125" style="83" customWidth="1"/>
    <col min="15876" max="15876" width="1.5703125" style="83" customWidth="1"/>
    <col min="15877" max="15877" width="0" style="83" hidden="1" customWidth="1"/>
    <col min="15878" max="15878" width="1.5703125" style="83" customWidth="1"/>
    <col min="15879" max="15879" width="13.5703125" style="83" customWidth="1"/>
    <col min="15880" max="15880" width="1.5703125" style="83" customWidth="1"/>
    <col min="15881" max="15881" width="13.5703125" style="83" customWidth="1"/>
    <col min="15882" max="15882" width="1.5703125" style="83" customWidth="1"/>
    <col min="15883" max="15883" width="13.5703125" style="83" customWidth="1"/>
    <col min="15884" max="15884" width="1.5703125" style="83" customWidth="1"/>
    <col min="15885" max="15885" width="13.5703125" style="83" customWidth="1"/>
    <col min="15886" max="15886" width="1.5703125" style="83" customWidth="1"/>
    <col min="15887" max="15887" width="13.5703125" style="83" customWidth="1"/>
    <col min="15888" max="15888" width="1.5703125" style="83" customWidth="1"/>
    <col min="15889" max="15889" width="13.5703125" style="83" customWidth="1"/>
    <col min="15890" max="15890" width="1.5703125" style="83" customWidth="1"/>
    <col min="15891" max="15891" width="13.5703125" style="83" customWidth="1"/>
    <col min="15892" max="15892" width="1.5703125" style="83" customWidth="1"/>
    <col min="15893" max="15893" width="13.5703125" style="83" customWidth="1"/>
    <col min="15894" max="15894" width="1.5703125" style="83" customWidth="1"/>
    <col min="15895" max="15895" width="14.5703125" style="83" customWidth="1"/>
    <col min="15896" max="15896" width="1.28515625" style="83" customWidth="1"/>
    <col min="15897" max="15897" width="1.5703125" style="83" customWidth="1"/>
    <col min="15898" max="15898" width="13.5703125" style="83" customWidth="1"/>
    <col min="15899" max="15899" width="1.5703125" style="83" customWidth="1"/>
    <col min="15900" max="15900" width="13.5703125" style="83" customWidth="1"/>
    <col min="15901" max="15901" width="1.5703125" style="83" customWidth="1"/>
    <col min="15902" max="15902" width="13.5703125" style="83" customWidth="1"/>
    <col min="15903" max="15903" width="1.5703125" style="83" customWidth="1"/>
    <col min="15904" max="15905" width="0" style="83" hidden="1" customWidth="1"/>
    <col min="15906" max="15906" width="13.5703125" style="83" customWidth="1"/>
    <col min="15907" max="15907" width="1.5703125" style="83" customWidth="1"/>
    <col min="15908" max="15908" width="13.5703125" style="83" customWidth="1"/>
    <col min="15909" max="15909" width="1.5703125" style="83" customWidth="1"/>
    <col min="15910" max="15910" width="15.28515625" style="83" customWidth="1"/>
    <col min="15911" max="15911" width="1.5703125" style="83" customWidth="1"/>
    <col min="15912" max="15912" width="0" style="83" hidden="1" customWidth="1"/>
    <col min="15913" max="15913" width="1.5703125" style="83" customWidth="1"/>
    <col min="15914" max="15914" width="22.140625" style="83" customWidth="1"/>
    <col min="15915" max="15915" width="1.5703125" style="83" customWidth="1"/>
    <col min="15916" max="15916" width="7.5703125" style="83" customWidth="1"/>
    <col min="15917" max="15917" width="8.42578125" style="83" customWidth="1"/>
    <col min="15918" max="15918" width="1.5703125" style="83" customWidth="1"/>
    <col min="15919" max="15919" width="38.85546875" style="83" customWidth="1"/>
    <col min="15920" max="16128" width="12.7109375" style="83"/>
    <col min="16129" max="16129" width="5" style="83" customWidth="1"/>
    <col min="16130" max="16130" width="1.5703125" style="83" customWidth="1"/>
    <col min="16131" max="16131" width="19.5703125" style="83" customWidth="1"/>
    <col min="16132" max="16132" width="1.5703125" style="83" customWidth="1"/>
    <col min="16133" max="16133" width="0" style="83" hidden="1" customWidth="1"/>
    <col min="16134" max="16134" width="1.5703125" style="83" customWidth="1"/>
    <col min="16135" max="16135" width="13.5703125" style="83" customWidth="1"/>
    <col min="16136" max="16136" width="1.5703125" style="83" customWidth="1"/>
    <col min="16137" max="16137" width="13.5703125" style="83" customWidth="1"/>
    <col min="16138" max="16138" width="1.5703125" style="83" customWidth="1"/>
    <col min="16139" max="16139" width="13.5703125" style="83" customWidth="1"/>
    <col min="16140" max="16140" width="1.5703125" style="83" customWidth="1"/>
    <col min="16141" max="16141" width="13.5703125" style="83" customWidth="1"/>
    <col min="16142" max="16142" width="1.5703125" style="83" customWidth="1"/>
    <col min="16143" max="16143" width="13.5703125" style="83" customWidth="1"/>
    <col min="16144" max="16144" width="1.5703125" style="83" customWidth="1"/>
    <col min="16145" max="16145" width="13.5703125" style="83" customWidth="1"/>
    <col min="16146" max="16146" width="1.5703125" style="83" customWidth="1"/>
    <col min="16147" max="16147" width="13.5703125" style="83" customWidth="1"/>
    <col min="16148" max="16148" width="1.5703125" style="83" customWidth="1"/>
    <col min="16149" max="16149" width="13.5703125" style="83" customWidth="1"/>
    <col min="16150" max="16150" width="1.5703125" style="83" customWidth="1"/>
    <col min="16151" max="16151" width="14.5703125" style="83" customWidth="1"/>
    <col min="16152" max="16152" width="1.28515625" style="83" customWidth="1"/>
    <col min="16153" max="16153" width="1.5703125" style="83" customWidth="1"/>
    <col min="16154" max="16154" width="13.5703125" style="83" customWidth="1"/>
    <col min="16155" max="16155" width="1.5703125" style="83" customWidth="1"/>
    <col min="16156" max="16156" width="13.5703125" style="83" customWidth="1"/>
    <col min="16157" max="16157" width="1.5703125" style="83" customWidth="1"/>
    <col min="16158" max="16158" width="13.5703125" style="83" customWidth="1"/>
    <col min="16159" max="16159" width="1.5703125" style="83" customWidth="1"/>
    <col min="16160" max="16161" width="0" style="83" hidden="1" customWidth="1"/>
    <col min="16162" max="16162" width="13.5703125" style="83" customWidth="1"/>
    <col min="16163" max="16163" width="1.5703125" style="83" customWidth="1"/>
    <col min="16164" max="16164" width="13.5703125" style="83" customWidth="1"/>
    <col min="16165" max="16165" width="1.5703125" style="83" customWidth="1"/>
    <col min="16166" max="16166" width="15.28515625" style="83" customWidth="1"/>
    <col min="16167" max="16167" width="1.5703125" style="83" customWidth="1"/>
    <col min="16168" max="16168" width="0" style="83" hidden="1" customWidth="1"/>
    <col min="16169" max="16169" width="1.5703125" style="83" customWidth="1"/>
    <col min="16170" max="16170" width="22.140625" style="83" customWidth="1"/>
    <col min="16171" max="16171" width="1.5703125" style="83" customWidth="1"/>
    <col min="16172" max="16172" width="7.5703125" style="83" customWidth="1"/>
    <col min="16173" max="16173" width="8.42578125" style="83" customWidth="1"/>
    <col min="16174" max="16174" width="1.5703125" style="83" customWidth="1"/>
    <col min="16175" max="16175" width="38.85546875" style="83" customWidth="1"/>
    <col min="16176" max="16384" width="12.7109375" style="83"/>
  </cols>
  <sheetData>
    <row r="1" spans="1:44" s="80" customFormat="1" ht="10.5" customHeight="1" x14ac:dyDescent="0.25">
      <c r="A1" s="237"/>
      <c r="C1" s="83"/>
      <c r="W1" s="237" t="s">
        <v>42</v>
      </c>
      <c r="Z1" s="102" t="s">
        <v>43</v>
      </c>
      <c r="AR1" s="237" t="s">
        <v>500</v>
      </c>
    </row>
    <row r="2" spans="1:44" s="80" customFormat="1" ht="10.5" customHeight="1" x14ac:dyDescent="0.25">
      <c r="A2" s="85"/>
      <c r="C2" s="83"/>
      <c r="W2" s="84" t="s">
        <v>501</v>
      </c>
      <c r="Z2" s="102" t="s">
        <v>502</v>
      </c>
      <c r="AR2" s="84" t="s">
        <v>47</v>
      </c>
    </row>
    <row r="3" spans="1:44" s="80" customFormat="1" ht="10.5" customHeight="1" x14ac:dyDescent="0.25">
      <c r="A3" s="86"/>
      <c r="C3" s="83"/>
      <c r="W3" s="84" t="s">
        <v>48</v>
      </c>
      <c r="Z3" s="87" t="s">
        <v>49</v>
      </c>
    </row>
    <row r="4" spans="1:44" ht="9.75" customHeight="1" x14ac:dyDescent="0.25">
      <c r="A4" s="95"/>
      <c r="B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row>
    <row r="5" spans="1:44" ht="9.6" customHeight="1" x14ac:dyDescent="0.25">
      <c r="A5" s="95"/>
      <c r="B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row>
    <row r="6" spans="1:44" ht="9.75" customHeight="1" x14ac:dyDescent="0.25">
      <c r="A6" s="95"/>
      <c r="B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row>
    <row r="7" spans="1:44" ht="10.5" customHeight="1" x14ac:dyDescent="0.25">
      <c r="G7" s="89" t="s">
        <v>503</v>
      </c>
      <c r="H7" s="89"/>
      <c r="I7" s="89"/>
      <c r="J7" s="89"/>
      <c r="K7" s="89"/>
      <c r="L7" s="89"/>
      <c r="M7" s="89"/>
      <c r="N7" s="89"/>
      <c r="O7" s="89"/>
      <c r="P7" s="89"/>
      <c r="Q7" s="89"/>
      <c r="R7" s="89"/>
      <c r="S7" s="89"/>
      <c r="T7" s="89"/>
      <c r="U7" s="89"/>
      <c r="V7" s="89"/>
      <c r="W7" s="89"/>
      <c r="Z7" s="89" t="s">
        <v>504</v>
      </c>
      <c r="AA7" s="89"/>
      <c r="AB7" s="89"/>
      <c r="AC7" s="89"/>
      <c r="AD7" s="89"/>
      <c r="AE7" s="89"/>
      <c r="AF7" s="89"/>
      <c r="AG7" s="89"/>
      <c r="AH7" s="89"/>
      <c r="AI7" s="89"/>
      <c r="AJ7" s="89"/>
      <c r="AK7" s="89"/>
      <c r="AL7" s="89"/>
      <c r="AM7" s="89"/>
      <c r="AP7" s="92" t="s">
        <v>285</v>
      </c>
    </row>
    <row r="8" spans="1:44" ht="10.5" customHeight="1" x14ac:dyDescent="0.25">
      <c r="AP8" s="239" t="s">
        <v>505</v>
      </c>
    </row>
    <row r="9" spans="1:44" ht="10.5" customHeight="1" x14ac:dyDescent="0.25">
      <c r="Q9" s="91" t="s">
        <v>506</v>
      </c>
      <c r="S9" s="91" t="s">
        <v>288</v>
      </c>
      <c r="AJ9" s="91" t="s">
        <v>288</v>
      </c>
      <c r="AP9" s="234" t="s">
        <v>287</v>
      </c>
    </row>
    <row r="10" spans="1:44" ht="10.5" customHeight="1" x14ac:dyDescent="0.25">
      <c r="Q10" s="91" t="s">
        <v>507</v>
      </c>
      <c r="S10" s="91" t="s">
        <v>508</v>
      </c>
      <c r="U10" s="91" t="s">
        <v>312</v>
      </c>
      <c r="W10" s="91" t="s">
        <v>65</v>
      </c>
      <c r="AB10" s="91" t="s">
        <v>509</v>
      </c>
      <c r="AD10" s="91" t="s">
        <v>510</v>
      </c>
      <c r="AH10" s="91" t="s">
        <v>511</v>
      </c>
      <c r="AJ10" s="91" t="s">
        <v>512</v>
      </c>
      <c r="AL10" s="91" t="s">
        <v>65</v>
      </c>
    </row>
    <row r="11" spans="1:44" ht="10.5" customHeight="1" x14ac:dyDescent="0.25">
      <c r="A11" s="92" t="s">
        <v>71</v>
      </c>
      <c r="C11" s="92" t="s">
        <v>72</v>
      </c>
      <c r="G11" s="92" t="s">
        <v>513</v>
      </c>
      <c r="I11" s="92" t="s">
        <v>514</v>
      </c>
      <c r="K11" s="92" t="s">
        <v>515</v>
      </c>
      <c r="M11" s="92" t="s">
        <v>516</v>
      </c>
      <c r="O11" s="92" t="s">
        <v>517</v>
      </c>
      <c r="Q11" s="92" t="s">
        <v>69</v>
      </c>
      <c r="S11" s="92" t="s">
        <v>518</v>
      </c>
      <c r="U11" s="92" t="s">
        <v>519</v>
      </c>
      <c r="W11" s="92" t="s">
        <v>519</v>
      </c>
      <c r="Z11" s="92" t="s">
        <v>354</v>
      </c>
      <c r="AB11" s="92" t="s">
        <v>520</v>
      </c>
      <c r="AD11" s="235" t="s">
        <v>69</v>
      </c>
      <c r="AF11" s="92" t="s">
        <v>521</v>
      </c>
      <c r="AH11" s="92" t="s">
        <v>77</v>
      </c>
      <c r="AJ11" s="92" t="s">
        <v>518</v>
      </c>
      <c r="AL11" s="92" t="s">
        <v>522</v>
      </c>
      <c r="AP11" s="92" t="s">
        <v>523</v>
      </c>
      <c r="AR11" s="92" t="s">
        <v>71</v>
      </c>
    </row>
    <row r="12" spans="1:44" ht="8.85" customHeight="1" x14ac:dyDescent="0.25"/>
    <row r="13" spans="1:44" ht="8.85" customHeight="1" x14ac:dyDescent="0.25">
      <c r="B13" s="83" t="s">
        <v>278</v>
      </c>
    </row>
    <row r="14" spans="1:44" ht="11.25" x14ac:dyDescent="0.25">
      <c r="A14" s="83">
        <v>1</v>
      </c>
      <c r="B14" s="95"/>
      <c r="C14" s="83" t="s">
        <v>83</v>
      </c>
      <c r="D14" s="95"/>
      <c r="E14" s="95"/>
      <c r="F14" s="95"/>
      <c r="G14" s="57">
        <v>3343876</v>
      </c>
      <c r="H14" s="95"/>
      <c r="I14" s="57">
        <v>12746369</v>
      </c>
      <c r="J14" s="95"/>
      <c r="K14" s="57">
        <v>215211821</v>
      </c>
      <c r="L14" s="95"/>
      <c r="M14" s="57">
        <v>1155920</v>
      </c>
      <c r="N14" s="95"/>
      <c r="O14" s="57">
        <v>0</v>
      </c>
      <c r="P14" s="95"/>
      <c r="Q14" s="57">
        <v>116706237</v>
      </c>
      <c r="R14" s="95"/>
      <c r="S14" s="57">
        <v>293456</v>
      </c>
      <c r="T14" s="95"/>
      <c r="U14" s="57">
        <v>3581703</v>
      </c>
      <c r="V14" s="95"/>
      <c r="W14" s="57">
        <f t="shared" ref="W14:W33" si="0">SUM(G14:U14)</f>
        <v>353039382</v>
      </c>
      <c r="X14" s="96"/>
      <c r="Y14" s="95"/>
      <c r="Z14" s="57">
        <v>58332411</v>
      </c>
      <c r="AA14" s="95"/>
      <c r="AB14" s="57">
        <v>13128898</v>
      </c>
      <c r="AC14" s="95"/>
      <c r="AD14" s="57">
        <v>175397282</v>
      </c>
      <c r="AE14" s="95"/>
      <c r="AF14" s="57">
        <v>0</v>
      </c>
      <c r="AG14" s="95"/>
      <c r="AH14" s="57">
        <v>0</v>
      </c>
      <c r="AI14" s="95"/>
      <c r="AJ14" s="57">
        <v>0</v>
      </c>
      <c r="AK14" s="95"/>
      <c r="AL14" s="57">
        <f>SUM(Z14:AJ14)</f>
        <v>246858591</v>
      </c>
      <c r="AM14" s="95"/>
      <c r="AN14" s="95"/>
      <c r="AO14" s="95"/>
      <c r="AP14" s="57">
        <v>4306119.8</v>
      </c>
      <c r="AQ14" s="95"/>
      <c r="AR14" s="83">
        <v>1</v>
      </c>
    </row>
    <row r="15" spans="1:44" ht="11.25" x14ac:dyDescent="0.25">
      <c r="A15" s="83">
        <v>2</v>
      </c>
      <c r="B15" s="95"/>
      <c r="C15" s="83" t="s">
        <v>84</v>
      </c>
      <c r="D15" s="95"/>
      <c r="E15" s="95"/>
      <c r="F15" s="95"/>
      <c r="G15" s="58">
        <v>0</v>
      </c>
      <c r="H15" s="95"/>
      <c r="I15" s="58">
        <v>289320</v>
      </c>
      <c r="J15" s="95"/>
      <c r="K15" s="58">
        <v>1956961</v>
      </c>
      <c r="L15" s="95"/>
      <c r="M15" s="58">
        <v>25658</v>
      </c>
      <c r="N15" s="95"/>
      <c r="O15" s="58">
        <v>0</v>
      </c>
      <c r="P15" s="95"/>
      <c r="Q15" s="58">
        <v>0</v>
      </c>
      <c r="R15" s="95"/>
      <c r="S15" s="58">
        <v>0</v>
      </c>
      <c r="T15" s="95"/>
      <c r="U15" s="58">
        <v>25016838</v>
      </c>
      <c r="V15" s="95"/>
      <c r="W15" s="58">
        <f t="shared" si="0"/>
        <v>27288777</v>
      </c>
      <c r="X15" s="96"/>
      <c r="Y15" s="59"/>
      <c r="Z15" s="58">
        <v>293352</v>
      </c>
      <c r="AA15" s="95"/>
      <c r="AB15" s="58">
        <v>0</v>
      </c>
      <c r="AC15" s="95"/>
      <c r="AD15" s="58">
        <v>289320</v>
      </c>
      <c r="AE15" s="95"/>
      <c r="AF15" s="58">
        <v>0</v>
      </c>
      <c r="AG15" s="95"/>
      <c r="AH15" s="62">
        <v>418999</v>
      </c>
      <c r="AI15" s="95"/>
      <c r="AJ15" s="58">
        <v>0</v>
      </c>
      <c r="AK15" s="95"/>
      <c r="AL15" s="58">
        <f t="shared" ref="AL15:AL33" si="1">SUM(Z15:AJ15)</f>
        <v>1001671</v>
      </c>
      <c r="AM15" s="95"/>
      <c r="AN15" s="95"/>
      <c r="AO15" s="95"/>
      <c r="AP15" s="58">
        <v>213909.75</v>
      </c>
      <c r="AQ15" s="95"/>
      <c r="AR15" s="83">
        <v>2</v>
      </c>
    </row>
    <row r="16" spans="1:44" ht="11.25" x14ac:dyDescent="0.25">
      <c r="A16" s="83">
        <v>3</v>
      </c>
      <c r="B16" s="95"/>
      <c r="C16" s="83" t="s">
        <v>85</v>
      </c>
      <c r="D16" s="95"/>
      <c r="E16" s="95"/>
      <c r="F16" s="95"/>
      <c r="G16" s="58">
        <v>0</v>
      </c>
      <c r="H16" s="95"/>
      <c r="I16" s="58">
        <v>0</v>
      </c>
      <c r="J16" s="95"/>
      <c r="K16" s="58">
        <v>0</v>
      </c>
      <c r="L16" s="95"/>
      <c r="M16" s="58">
        <v>18581</v>
      </c>
      <c r="N16" s="95"/>
      <c r="O16" s="58">
        <v>0</v>
      </c>
      <c r="P16" s="95"/>
      <c r="Q16" s="58">
        <v>519549</v>
      </c>
      <c r="R16" s="95"/>
      <c r="S16" s="58">
        <v>0</v>
      </c>
      <c r="T16" s="95"/>
      <c r="U16" s="58">
        <v>0</v>
      </c>
      <c r="V16" s="95"/>
      <c r="W16" s="58">
        <f t="shared" si="0"/>
        <v>538130</v>
      </c>
      <c r="X16" s="96"/>
      <c r="Y16" s="59"/>
      <c r="Z16" s="58">
        <v>0</v>
      </c>
      <c r="AA16" s="95"/>
      <c r="AB16" s="58">
        <v>0</v>
      </c>
      <c r="AC16" s="95"/>
      <c r="AD16" s="58">
        <v>0</v>
      </c>
      <c r="AE16" s="95"/>
      <c r="AF16" s="58">
        <v>0</v>
      </c>
      <c r="AG16" s="95"/>
      <c r="AH16" s="62">
        <v>538057</v>
      </c>
      <c r="AI16" s="95"/>
      <c r="AJ16" s="58">
        <v>0</v>
      </c>
      <c r="AK16" s="95"/>
      <c r="AL16" s="58">
        <f t="shared" si="1"/>
        <v>538057</v>
      </c>
      <c r="AM16" s="95"/>
      <c r="AN16" s="95"/>
      <c r="AO16" s="95"/>
      <c r="AP16" s="58">
        <v>280121.26</v>
      </c>
      <c r="AQ16" s="95"/>
      <c r="AR16" s="83">
        <v>3</v>
      </c>
    </row>
    <row r="17" spans="1:44" ht="11.25" x14ac:dyDescent="0.25">
      <c r="A17" s="83">
        <v>4</v>
      </c>
      <c r="B17" s="95"/>
      <c r="C17" s="83" t="s">
        <v>86</v>
      </c>
      <c r="D17" s="95"/>
      <c r="E17" s="95"/>
      <c r="F17" s="95"/>
      <c r="G17" s="58">
        <v>8222277</v>
      </c>
      <c r="H17" s="95"/>
      <c r="I17" s="58">
        <v>334808</v>
      </c>
      <c r="J17" s="95"/>
      <c r="K17" s="58">
        <v>20598607</v>
      </c>
      <c r="L17" s="95"/>
      <c r="M17" s="58">
        <v>0</v>
      </c>
      <c r="N17" s="95"/>
      <c r="O17" s="58">
        <v>0</v>
      </c>
      <c r="P17" s="95"/>
      <c r="Q17" s="58">
        <v>13823812</v>
      </c>
      <c r="R17" s="95"/>
      <c r="S17" s="58">
        <v>1320093</v>
      </c>
      <c r="T17" s="95"/>
      <c r="U17" s="58">
        <v>544981</v>
      </c>
      <c r="V17" s="95"/>
      <c r="W17" s="58">
        <f t="shared" si="0"/>
        <v>44844578</v>
      </c>
      <c r="X17" s="96"/>
      <c r="Y17" s="59"/>
      <c r="Z17" s="58">
        <v>0</v>
      </c>
      <c r="AA17" s="95"/>
      <c r="AB17" s="58">
        <v>10772619</v>
      </c>
      <c r="AC17" s="95"/>
      <c r="AD17" s="58">
        <v>1011020</v>
      </c>
      <c r="AE17" s="95"/>
      <c r="AF17" s="58">
        <v>0</v>
      </c>
      <c r="AG17" s="95"/>
      <c r="AH17" s="62">
        <v>82106</v>
      </c>
      <c r="AI17" s="95"/>
      <c r="AJ17" s="58">
        <v>0</v>
      </c>
      <c r="AK17" s="95"/>
      <c r="AL17" s="58">
        <f t="shared" si="1"/>
        <v>11865745</v>
      </c>
      <c r="AM17" s="95"/>
      <c r="AN17" s="95"/>
      <c r="AO17" s="95"/>
      <c r="AP17" s="58">
        <v>7055404.2699999996</v>
      </c>
      <c r="AQ17" s="95"/>
      <c r="AR17" s="83">
        <v>4</v>
      </c>
    </row>
    <row r="18" spans="1:44" ht="11.25" x14ac:dyDescent="0.25">
      <c r="A18" s="83">
        <v>5</v>
      </c>
      <c r="B18" s="95"/>
      <c r="C18" s="83" t="s">
        <v>87</v>
      </c>
      <c r="D18" s="95"/>
      <c r="E18" s="95"/>
      <c r="F18" s="95"/>
      <c r="G18" s="58">
        <v>1437589</v>
      </c>
      <c r="H18" s="95"/>
      <c r="I18" s="58">
        <v>1251562</v>
      </c>
      <c r="J18" s="95"/>
      <c r="K18" s="58">
        <v>0</v>
      </c>
      <c r="L18" s="95"/>
      <c r="M18" s="58">
        <v>339707</v>
      </c>
      <c r="N18" s="95"/>
      <c r="O18" s="58">
        <v>0</v>
      </c>
      <c r="P18" s="95"/>
      <c r="Q18" s="58">
        <v>143528859</v>
      </c>
      <c r="R18" s="95"/>
      <c r="S18" s="58">
        <v>0</v>
      </c>
      <c r="T18" s="95"/>
      <c r="U18" s="58">
        <v>825354</v>
      </c>
      <c r="V18" s="95"/>
      <c r="W18" s="58">
        <f t="shared" si="0"/>
        <v>147383071</v>
      </c>
      <c r="X18" s="96"/>
      <c r="Y18" s="59"/>
      <c r="Z18" s="58">
        <v>34740724</v>
      </c>
      <c r="AA18" s="95"/>
      <c r="AB18" s="58">
        <v>5985880</v>
      </c>
      <c r="AC18" s="95"/>
      <c r="AD18" s="58">
        <v>30124994</v>
      </c>
      <c r="AE18" s="95"/>
      <c r="AF18" s="58">
        <v>0</v>
      </c>
      <c r="AG18" s="95"/>
      <c r="AH18" s="62">
        <v>5543057</v>
      </c>
      <c r="AI18" s="95"/>
      <c r="AJ18" s="58">
        <v>0</v>
      </c>
      <c r="AK18" s="95"/>
      <c r="AL18" s="58">
        <f t="shared" si="1"/>
        <v>76394655</v>
      </c>
      <c r="AM18" s="95"/>
      <c r="AN18" s="95"/>
      <c r="AO18" s="95"/>
      <c r="AP18" s="58">
        <v>3494159.0100000002</v>
      </c>
      <c r="AQ18" s="95"/>
      <c r="AR18" s="83">
        <v>5</v>
      </c>
    </row>
    <row r="19" spans="1:44" ht="11.25" x14ac:dyDescent="0.25">
      <c r="A19" s="83">
        <v>6</v>
      </c>
      <c r="B19" s="95"/>
      <c r="C19" s="83" t="s">
        <v>88</v>
      </c>
      <c r="D19" s="95"/>
      <c r="E19" s="95"/>
      <c r="F19" s="95"/>
      <c r="G19" s="58">
        <v>163162</v>
      </c>
      <c r="H19" s="95"/>
      <c r="I19" s="58">
        <v>1462957</v>
      </c>
      <c r="J19" s="95"/>
      <c r="K19" s="58">
        <v>6222804</v>
      </c>
      <c r="L19" s="95"/>
      <c r="M19" s="58">
        <v>24602</v>
      </c>
      <c r="N19" s="95"/>
      <c r="O19" s="58">
        <v>0</v>
      </c>
      <c r="P19" s="95"/>
      <c r="Q19" s="58">
        <v>1585655</v>
      </c>
      <c r="R19" s="95"/>
      <c r="S19" s="58">
        <v>0</v>
      </c>
      <c r="T19" s="95"/>
      <c r="U19" s="58">
        <v>0</v>
      </c>
      <c r="V19" s="95"/>
      <c r="W19" s="58">
        <f t="shared" si="0"/>
        <v>9459180</v>
      </c>
      <c r="X19" s="96"/>
      <c r="Y19" s="59"/>
      <c r="Z19" s="58">
        <v>513901</v>
      </c>
      <c r="AA19" s="95"/>
      <c r="AB19" s="58">
        <v>1168965</v>
      </c>
      <c r="AC19" s="95"/>
      <c r="AD19" s="58">
        <v>1417925</v>
      </c>
      <c r="AE19" s="95"/>
      <c r="AF19" s="58">
        <v>0</v>
      </c>
      <c r="AG19" s="95"/>
      <c r="AH19" s="62">
        <v>0</v>
      </c>
      <c r="AI19" s="95"/>
      <c r="AJ19" s="58">
        <v>0</v>
      </c>
      <c r="AK19" s="95"/>
      <c r="AL19" s="58">
        <f t="shared" si="1"/>
        <v>3100791</v>
      </c>
      <c r="AM19" s="95"/>
      <c r="AN19" s="95"/>
      <c r="AO19" s="95"/>
      <c r="AP19" s="58">
        <v>685851.42999999993</v>
      </c>
      <c r="AQ19" s="95"/>
      <c r="AR19" s="83">
        <v>6</v>
      </c>
    </row>
    <row r="20" spans="1:44" ht="11.25" x14ac:dyDescent="0.25">
      <c r="A20" s="83">
        <v>7</v>
      </c>
      <c r="B20" s="95"/>
      <c r="C20" s="83" t="s">
        <v>89</v>
      </c>
      <c r="D20" s="95"/>
      <c r="E20" s="95"/>
      <c r="F20" s="95"/>
      <c r="G20" s="58">
        <v>0</v>
      </c>
      <c r="H20" s="95"/>
      <c r="I20" s="58">
        <v>0</v>
      </c>
      <c r="J20" s="95"/>
      <c r="K20" s="58">
        <v>0</v>
      </c>
      <c r="L20" s="95"/>
      <c r="M20" s="58">
        <v>0</v>
      </c>
      <c r="N20" s="95"/>
      <c r="O20" s="58">
        <v>0</v>
      </c>
      <c r="P20" s="95"/>
      <c r="Q20" s="58">
        <v>0</v>
      </c>
      <c r="R20" s="95"/>
      <c r="S20" s="58">
        <v>0</v>
      </c>
      <c r="T20" s="95"/>
      <c r="U20" s="58">
        <v>0</v>
      </c>
      <c r="V20" s="95"/>
      <c r="W20" s="58">
        <f t="shared" si="0"/>
        <v>0</v>
      </c>
      <c r="X20" s="96"/>
      <c r="Y20" s="59"/>
      <c r="Z20" s="58">
        <v>0</v>
      </c>
      <c r="AA20" s="95"/>
      <c r="AB20" s="58">
        <v>0</v>
      </c>
      <c r="AC20" s="95"/>
      <c r="AD20" s="58">
        <v>0</v>
      </c>
      <c r="AE20" s="95"/>
      <c r="AF20" s="58">
        <v>0</v>
      </c>
      <c r="AG20" s="95"/>
      <c r="AH20" s="62">
        <v>0</v>
      </c>
      <c r="AI20" s="95"/>
      <c r="AJ20" s="58">
        <v>0</v>
      </c>
      <c r="AK20" s="95"/>
      <c r="AL20" s="58">
        <f t="shared" si="1"/>
        <v>0</v>
      </c>
      <c r="AM20" s="95"/>
      <c r="AN20" s="95"/>
      <c r="AO20" s="95"/>
      <c r="AP20" s="58">
        <v>151703.01</v>
      </c>
      <c r="AQ20" s="95"/>
      <c r="AR20" s="83">
        <v>7</v>
      </c>
    </row>
    <row r="21" spans="1:44" ht="11.25" x14ac:dyDescent="0.25">
      <c r="A21" s="83">
        <v>8</v>
      </c>
      <c r="B21" s="95"/>
      <c r="C21" s="83" t="s">
        <v>90</v>
      </c>
      <c r="D21" s="95"/>
      <c r="E21" s="95"/>
      <c r="F21" s="95"/>
      <c r="G21" s="58">
        <v>1215543</v>
      </c>
      <c r="H21" s="95"/>
      <c r="I21" s="58">
        <v>0</v>
      </c>
      <c r="J21" s="95"/>
      <c r="K21" s="58">
        <v>148822062</v>
      </c>
      <c r="L21" s="95"/>
      <c r="M21" s="58">
        <v>0</v>
      </c>
      <c r="N21" s="95"/>
      <c r="O21" s="58">
        <v>249294</v>
      </c>
      <c r="P21" s="95"/>
      <c r="Q21" s="58">
        <v>4422857</v>
      </c>
      <c r="R21" s="95"/>
      <c r="S21" s="58">
        <v>0</v>
      </c>
      <c r="T21" s="95"/>
      <c r="U21" s="58">
        <v>2626670</v>
      </c>
      <c r="V21" s="95"/>
      <c r="W21" s="58">
        <f t="shared" si="0"/>
        <v>157336426</v>
      </c>
      <c r="X21" s="96"/>
      <c r="Y21" s="59"/>
      <c r="Z21" s="58">
        <v>1703371</v>
      </c>
      <c r="AA21" s="95"/>
      <c r="AB21" s="58">
        <v>2812981</v>
      </c>
      <c r="AC21" s="95"/>
      <c r="AD21" s="58">
        <v>7838317</v>
      </c>
      <c r="AE21" s="95"/>
      <c r="AF21" s="58">
        <v>0</v>
      </c>
      <c r="AG21" s="95"/>
      <c r="AH21" s="62">
        <v>0</v>
      </c>
      <c r="AI21" s="95"/>
      <c r="AJ21" s="58">
        <v>0</v>
      </c>
      <c r="AK21" s="95"/>
      <c r="AL21" s="58">
        <f t="shared" si="1"/>
        <v>12354669</v>
      </c>
      <c r="AM21" s="95"/>
      <c r="AN21" s="95"/>
      <c r="AO21" s="95"/>
      <c r="AP21" s="58">
        <v>979948.41999999993</v>
      </c>
      <c r="AQ21" s="95"/>
      <c r="AR21" s="83">
        <v>8</v>
      </c>
    </row>
    <row r="22" spans="1:44" ht="11.25" x14ac:dyDescent="0.25">
      <c r="A22" s="83">
        <v>9</v>
      </c>
      <c r="B22" s="95"/>
      <c r="C22" s="83" t="s">
        <v>92</v>
      </c>
      <c r="D22" s="95"/>
      <c r="E22" s="95"/>
      <c r="F22" s="95"/>
      <c r="G22" s="58">
        <v>0</v>
      </c>
      <c r="H22" s="95"/>
      <c r="I22" s="58">
        <v>0</v>
      </c>
      <c r="J22" s="95"/>
      <c r="K22" s="58">
        <v>0</v>
      </c>
      <c r="L22" s="95"/>
      <c r="M22" s="58">
        <v>0</v>
      </c>
      <c r="N22" s="95"/>
      <c r="O22" s="58">
        <v>0</v>
      </c>
      <c r="P22" s="95"/>
      <c r="Q22" s="58">
        <v>0</v>
      </c>
      <c r="R22" s="95"/>
      <c r="S22" s="58">
        <v>0</v>
      </c>
      <c r="T22" s="95"/>
      <c r="U22" s="58">
        <v>0</v>
      </c>
      <c r="V22" s="95"/>
      <c r="W22" s="58">
        <f t="shared" si="0"/>
        <v>0</v>
      </c>
      <c r="X22" s="96"/>
      <c r="Y22" s="59"/>
      <c r="Z22" s="58">
        <v>0</v>
      </c>
      <c r="AA22" s="95"/>
      <c r="AB22" s="58">
        <v>0</v>
      </c>
      <c r="AC22" s="95"/>
      <c r="AD22" s="58">
        <v>0</v>
      </c>
      <c r="AE22" s="95"/>
      <c r="AF22" s="58">
        <v>0</v>
      </c>
      <c r="AG22" s="95"/>
      <c r="AH22" s="62">
        <v>0</v>
      </c>
      <c r="AI22" s="95"/>
      <c r="AJ22" s="58">
        <v>0</v>
      </c>
      <c r="AK22" s="95"/>
      <c r="AL22" s="58">
        <f t="shared" si="1"/>
        <v>0</v>
      </c>
      <c r="AM22" s="95"/>
      <c r="AN22" s="95"/>
      <c r="AO22" s="95"/>
      <c r="AP22" s="58">
        <v>0</v>
      </c>
      <c r="AQ22" s="95"/>
      <c r="AR22" s="83">
        <v>9</v>
      </c>
    </row>
    <row r="23" spans="1:44" ht="11.25" x14ac:dyDescent="0.25">
      <c r="A23" s="83">
        <v>10</v>
      </c>
      <c r="B23" s="95"/>
      <c r="C23" s="83" t="s">
        <v>93</v>
      </c>
      <c r="D23" s="95"/>
      <c r="E23" s="95"/>
      <c r="F23" s="95"/>
      <c r="G23" s="58">
        <v>5918320</v>
      </c>
      <c r="H23" s="95"/>
      <c r="I23" s="58">
        <v>1822268</v>
      </c>
      <c r="J23" s="95"/>
      <c r="K23" s="58">
        <v>0</v>
      </c>
      <c r="L23" s="95"/>
      <c r="M23" s="58">
        <v>0</v>
      </c>
      <c r="N23" s="95"/>
      <c r="O23" s="58">
        <v>0</v>
      </c>
      <c r="P23" s="95"/>
      <c r="Q23" s="58">
        <v>21468979</v>
      </c>
      <c r="R23" s="95"/>
      <c r="S23" s="58">
        <v>0</v>
      </c>
      <c r="T23" s="95"/>
      <c r="U23" s="58">
        <v>0</v>
      </c>
      <c r="V23" s="95"/>
      <c r="W23" s="58">
        <f t="shared" si="0"/>
        <v>29209567</v>
      </c>
      <c r="X23" s="96"/>
      <c r="Y23" s="59"/>
      <c r="Z23" s="58">
        <v>782967</v>
      </c>
      <c r="AA23" s="95"/>
      <c r="AB23" s="58">
        <v>0</v>
      </c>
      <c r="AC23" s="95"/>
      <c r="AD23" s="58">
        <v>5761461</v>
      </c>
      <c r="AE23" s="95"/>
      <c r="AF23" s="58">
        <v>0</v>
      </c>
      <c r="AG23" s="95"/>
      <c r="AH23" s="62">
        <v>20631503</v>
      </c>
      <c r="AI23" s="95"/>
      <c r="AJ23" s="58">
        <v>0</v>
      </c>
      <c r="AK23" s="95"/>
      <c r="AL23" s="58">
        <f t="shared" si="1"/>
        <v>27175931</v>
      </c>
      <c r="AM23" s="95"/>
      <c r="AN23" s="95"/>
      <c r="AO23" s="95"/>
      <c r="AP23" s="58">
        <v>13859093.83</v>
      </c>
      <c r="AQ23" s="95"/>
      <c r="AR23" s="83">
        <v>10</v>
      </c>
    </row>
    <row r="24" spans="1:44" ht="11.25" x14ac:dyDescent="0.25">
      <c r="A24" s="83">
        <v>11</v>
      </c>
      <c r="B24" s="95"/>
      <c r="C24" s="83" t="s">
        <v>94</v>
      </c>
      <c r="D24" s="95"/>
      <c r="E24" s="95"/>
      <c r="F24" s="95"/>
      <c r="G24" s="58">
        <v>644124</v>
      </c>
      <c r="H24" s="95"/>
      <c r="I24" s="58">
        <v>4746022</v>
      </c>
      <c r="J24" s="95"/>
      <c r="K24" s="58">
        <v>59072</v>
      </c>
      <c r="L24" s="95"/>
      <c r="M24" s="58">
        <v>268</v>
      </c>
      <c r="N24" s="95"/>
      <c r="O24" s="58">
        <v>0</v>
      </c>
      <c r="P24" s="95"/>
      <c r="Q24" s="58">
        <v>2117015</v>
      </c>
      <c r="R24" s="95"/>
      <c r="S24" s="58">
        <v>4352682</v>
      </c>
      <c r="T24" s="95"/>
      <c r="U24" s="58">
        <v>403283</v>
      </c>
      <c r="V24" s="95"/>
      <c r="W24" s="58">
        <f t="shared" si="0"/>
        <v>12322466</v>
      </c>
      <c r="X24" s="96"/>
      <c r="Y24" s="59"/>
      <c r="Z24" s="58">
        <v>6651017</v>
      </c>
      <c r="AA24" s="95"/>
      <c r="AB24" s="58">
        <v>9849086</v>
      </c>
      <c r="AC24" s="95"/>
      <c r="AD24" s="58">
        <v>5015140</v>
      </c>
      <c r="AE24" s="95"/>
      <c r="AF24" s="58">
        <v>0</v>
      </c>
      <c r="AG24" s="95"/>
      <c r="AH24" s="62">
        <v>1539800</v>
      </c>
      <c r="AI24" s="95"/>
      <c r="AJ24" s="58">
        <v>0</v>
      </c>
      <c r="AK24" s="95"/>
      <c r="AL24" s="58">
        <f t="shared" si="1"/>
        <v>23055043</v>
      </c>
      <c r="AM24" s="95"/>
      <c r="AN24" s="95"/>
      <c r="AO24" s="95"/>
      <c r="AP24" s="58">
        <v>3134268.04</v>
      </c>
      <c r="AQ24" s="95"/>
      <c r="AR24" s="83">
        <v>11</v>
      </c>
    </row>
    <row r="25" spans="1:44" ht="11.25" x14ac:dyDescent="0.25">
      <c r="A25" s="83">
        <v>12</v>
      </c>
      <c r="B25" s="95"/>
      <c r="C25" s="83" t="s">
        <v>95</v>
      </c>
      <c r="D25" s="95"/>
      <c r="E25" s="95"/>
      <c r="F25" s="95"/>
      <c r="G25" s="58">
        <v>0</v>
      </c>
      <c r="H25" s="95"/>
      <c r="I25" s="58">
        <v>0</v>
      </c>
      <c r="J25" s="95"/>
      <c r="K25" s="58">
        <v>0</v>
      </c>
      <c r="L25" s="95"/>
      <c r="M25" s="58">
        <v>0</v>
      </c>
      <c r="N25" s="95"/>
      <c r="O25" s="58">
        <v>0</v>
      </c>
      <c r="P25" s="95"/>
      <c r="Q25" s="58">
        <v>1881021</v>
      </c>
      <c r="R25" s="95"/>
      <c r="S25" s="58">
        <v>0</v>
      </c>
      <c r="T25" s="95"/>
      <c r="U25" s="58">
        <v>0</v>
      </c>
      <c r="V25" s="95"/>
      <c r="W25" s="58">
        <f t="shared" si="0"/>
        <v>1881021</v>
      </c>
      <c r="X25" s="96"/>
      <c r="Y25" s="59"/>
      <c r="Z25" s="58">
        <v>0</v>
      </c>
      <c r="AA25" s="95"/>
      <c r="AB25" s="58">
        <v>0</v>
      </c>
      <c r="AC25" s="95"/>
      <c r="AD25" s="58">
        <v>1881021</v>
      </c>
      <c r="AE25" s="95"/>
      <c r="AF25" s="58">
        <v>0</v>
      </c>
      <c r="AG25" s="95"/>
      <c r="AH25" s="62">
        <v>0</v>
      </c>
      <c r="AI25" s="95"/>
      <c r="AJ25" s="58">
        <v>0</v>
      </c>
      <c r="AK25" s="95"/>
      <c r="AL25" s="58">
        <f t="shared" si="1"/>
        <v>1881021</v>
      </c>
      <c r="AM25" s="95"/>
      <c r="AN25" s="95"/>
      <c r="AO25" s="95"/>
      <c r="AP25" s="58">
        <v>0</v>
      </c>
      <c r="AQ25" s="95"/>
      <c r="AR25" s="83">
        <v>12</v>
      </c>
    </row>
    <row r="26" spans="1:44" ht="11.25" x14ac:dyDescent="0.25">
      <c r="A26" s="83">
        <v>13</v>
      </c>
      <c r="B26" s="95"/>
      <c r="C26" s="83" t="s">
        <v>96</v>
      </c>
      <c r="D26" s="95"/>
      <c r="E26" s="95"/>
      <c r="F26" s="95"/>
      <c r="G26" s="58">
        <v>281864</v>
      </c>
      <c r="H26" s="95"/>
      <c r="I26" s="58">
        <v>0</v>
      </c>
      <c r="J26" s="95"/>
      <c r="K26" s="58">
        <v>0</v>
      </c>
      <c r="L26" s="95"/>
      <c r="M26" s="58">
        <v>-511611</v>
      </c>
      <c r="N26" s="95"/>
      <c r="O26" s="58">
        <v>0</v>
      </c>
      <c r="P26" s="95"/>
      <c r="Q26" s="58">
        <v>1191105</v>
      </c>
      <c r="R26" s="95"/>
      <c r="S26" s="58">
        <v>0</v>
      </c>
      <c r="T26" s="95"/>
      <c r="U26" s="58">
        <v>235994</v>
      </c>
      <c r="V26" s="95"/>
      <c r="W26" s="58">
        <f t="shared" si="0"/>
        <v>1197352</v>
      </c>
      <c r="X26" s="96"/>
      <c r="Y26" s="59"/>
      <c r="Z26" s="58">
        <v>1646502</v>
      </c>
      <c r="AA26" s="95"/>
      <c r="AB26" s="58">
        <v>0</v>
      </c>
      <c r="AC26" s="95"/>
      <c r="AD26" s="58">
        <v>1663978</v>
      </c>
      <c r="AE26" s="95"/>
      <c r="AF26" s="58">
        <v>0</v>
      </c>
      <c r="AG26" s="95"/>
      <c r="AH26" s="62">
        <v>0</v>
      </c>
      <c r="AI26" s="95"/>
      <c r="AJ26" s="58">
        <v>0</v>
      </c>
      <c r="AK26" s="95"/>
      <c r="AL26" s="58">
        <f t="shared" si="1"/>
        <v>3310480</v>
      </c>
      <c r="AM26" s="95"/>
      <c r="AN26" s="95"/>
      <c r="AO26" s="95"/>
      <c r="AP26" s="58">
        <v>239902.68</v>
      </c>
      <c r="AQ26" s="95"/>
      <c r="AR26" s="83">
        <v>13</v>
      </c>
    </row>
    <row r="27" spans="1:44" ht="11.25" x14ac:dyDescent="0.25">
      <c r="A27" s="83">
        <v>14</v>
      </c>
      <c r="B27" s="95"/>
      <c r="C27" s="83" t="s">
        <v>97</v>
      </c>
      <c r="D27" s="95"/>
      <c r="E27" s="95"/>
      <c r="F27" s="95"/>
      <c r="G27" s="58">
        <v>0</v>
      </c>
      <c r="H27" s="95"/>
      <c r="I27" s="58">
        <v>2019078</v>
      </c>
      <c r="J27" s="95"/>
      <c r="K27" s="58">
        <v>0</v>
      </c>
      <c r="L27" s="95"/>
      <c r="M27" s="58">
        <v>0</v>
      </c>
      <c r="N27" s="95"/>
      <c r="O27" s="58">
        <v>0</v>
      </c>
      <c r="P27" s="95"/>
      <c r="Q27" s="58">
        <v>1176183</v>
      </c>
      <c r="R27" s="95"/>
      <c r="S27" s="58">
        <v>0</v>
      </c>
      <c r="T27" s="95"/>
      <c r="U27" s="58">
        <v>0</v>
      </c>
      <c r="V27" s="95"/>
      <c r="W27" s="58">
        <f t="shared" si="0"/>
        <v>3195261</v>
      </c>
      <c r="X27" s="96"/>
      <c r="Y27" s="59"/>
      <c r="Z27" s="58">
        <v>2460544</v>
      </c>
      <c r="AA27" s="95"/>
      <c r="AB27" s="58">
        <v>0</v>
      </c>
      <c r="AC27" s="95"/>
      <c r="AD27" s="58">
        <v>454454</v>
      </c>
      <c r="AE27" s="95"/>
      <c r="AF27" s="58">
        <v>0</v>
      </c>
      <c r="AG27" s="95"/>
      <c r="AH27" s="62">
        <v>280263</v>
      </c>
      <c r="AI27" s="95"/>
      <c r="AJ27" s="58">
        <v>0</v>
      </c>
      <c r="AK27" s="95"/>
      <c r="AL27" s="58">
        <f t="shared" si="1"/>
        <v>3195261</v>
      </c>
      <c r="AM27" s="95"/>
      <c r="AN27" s="95"/>
      <c r="AO27" s="95"/>
      <c r="AP27" s="58">
        <v>583346.21000000008</v>
      </c>
      <c r="AQ27" s="95"/>
      <c r="AR27" s="83">
        <v>14</v>
      </c>
    </row>
    <row r="28" spans="1:44" ht="11.25" x14ac:dyDescent="0.25">
      <c r="A28" s="83">
        <v>15</v>
      </c>
      <c r="B28" s="95"/>
      <c r="C28" s="83" t="s">
        <v>98</v>
      </c>
      <c r="D28" s="95"/>
      <c r="E28" s="95"/>
      <c r="F28" s="95"/>
      <c r="G28" s="58">
        <v>1203788</v>
      </c>
      <c r="H28" s="95"/>
      <c r="I28" s="58">
        <v>3365156</v>
      </c>
      <c r="J28" s="95"/>
      <c r="K28" s="58">
        <v>0</v>
      </c>
      <c r="L28" s="95"/>
      <c r="M28" s="58">
        <v>499004</v>
      </c>
      <c r="N28" s="95"/>
      <c r="O28" s="58">
        <v>0</v>
      </c>
      <c r="P28" s="95"/>
      <c r="Q28" s="58">
        <v>25582435</v>
      </c>
      <c r="R28" s="95"/>
      <c r="S28" s="58">
        <v>0</v>
      </c>
      <c r="T28" s="95"/>
      <c r="U28" s="58">
        <v>131988533</v>
      </c>
      <c r="V28" s="95"/>
      <c r="W28" s="58">
        <f t="shared" si="0"/>
        <v>162638916</v>
      </c>
      <c r="X28" s="96"/>
      <c r="Y28" s="59"/>
      <c r="Z28" s="58">
        <v>0</v>
      </c>
      <c r="AA28" s="95"/>
      <c r="AB28" s="58">
        <v>4207164</v>
      </c>
      <c r="AC28" s="95"/>
      <c r="AD28" s="58">
        <v>32883113</v>
      </c>
      <c r="AE28" s="95"/>
      <c r="AF28" s="58">
        <v>0</v>
      </c>
      <c r="AG28" s="95"/>
      <c r="AH28" s="62">
        <v>62649874</v>
      </c>
      <c r="AI28" s="95"/>
      <c r="AJ28" s="58">
        <v>0</v>
      </c>
      <c r="AK28" s="95"/>
      <c r="AL28" s="58">
        <f t="shared" si="1"/>
        <v>99740151</v>
      </c>
      <c r="AM28" s="95"/>
      <c r="AN28" s="95"/>
      <c r="AO28" s="95"/>
      <c r="AP28" s="58">
        <v>3663268.8</v>
      </c>
      <c r="AQ28" s="95"/>
      <c r="AR28" s="83">
        <v>15</v>
      </c>
    </row>
    <row r="29" spans="1:44" ht="11.25" x14ac:dyDescent="0.25">
      <c r="A29" s="83">
        <v>16</v>
      </c>
      <c r="B29" s="95"/>
      <c r="C29" s="83" t="s">
        <v>99</v>
      </c>
      <c r="D29" s="95"/>
      <c r="E29" s="95"/>
      <c r="F29" s="95"/>
      <c r="G29" s="58">
        <v>1686567</v>
      </c>
      <c r="H29" s="95"/>
      <c r="I29" s="58">
        <v>250348</v>
      </c>
      <c r="J29" s="95"/>
      <c r="K29" s="58">
        <v>93337021</v>
      </c>
      <c r="L29" s="95"/>
      <c r="M29" s="58">
        <v>164332</v>
      </c>
      <c r="N29" s="95"/>
      <c r="O29" s="58">
        <v>0</v>
      </c>
      <c r="P29" s="95"/>
      <c r="Q29" s="58">
        <v>5825000</v>
      </c>
      <c r="R29" s="95"/>
      <c r="S29" s="58">
        <v>0</v>
      </c>
      <c r="T29" s="95"/>
      <c r="U29" s="58">
        <v>0</v>
      </c>
      <c r="V29" s="95"/>
      <c r="W29" s="58">
        <f t="shared" si="0"/>
        <v>101263268</v>
      </c>
      <c r="X29" s="96"/>
      <c r="Y29" s="59"/>
      <c r="Z29" s="58">
        <v>49004275</v>
      </c>
      <c r="AA29" s="95"/>
      <c r="AB29" s="58">
        <v>0</v>
      </c>
      <c r="AC29" s="95"/>
      <c r="AD29" s="58">
        <v>2350789</v>
      </c>
      <c r="AE29" s="95"/>
      <c r="AF29" s="58">
        <v>0</v>
      </c>
      <c r="AG29" s="95"/>
      <c r="AH29" s="62">
        <v>0</v>
      </c>
      <c r="AI29" s="95"/>
      <c r="AJ29" s="58">
        <v>0</v>
      </c>
      <c r="AK29" s="95"/>
      <c r="AL29" s="58">
        <f t="shared" si="1"/>
        <v>51355064</v>
      </c>
      <c r="AM29" s="95"/>
      <c r="AN29" s="95"/>
      <c r="AO29" s="95"/>
      <c r="AP29" s="58">
        <v>2111792.5</v>
      </c>
      <c r="AQ29" s="95"/>
      <c r="AR29" s="83">
        <v>16</v>
      </c>
    </row>
    <row r="30" spans="1:44" ht="11.25" x14ac:dyDescent="0.25">
      <c r="A30" s="83">
        <v>17</v>
      </c>
      <c r="B30" s="95"/>
      <c r="C30" s="83" t="s">
        <v>100</v>
      </c>
      <c r="D30" s="95"/>
      <c r="E30" s="95"/>
      <c r="F30" s="95"/>
      <c r="G30" s="58">
        <v>0</v>
      </c>
      <c r="H30" s="95"/>
      <c r="I30" s="58">
        <v>0</v>
      </c>
      <c r="J30" s="95"/>
      <c r="K30" s="58">
        <v>0</v>
      </c>
      <c r="L30" s="95"/>
      <c r="M30" s="58">
        <v>0</v>
      </c>
      <c r="N30" s="95"/>
      <c r="O30" s="58">
        <v>0</v>
      </c>
      <c r="P30" s="95"/>
      <c r="Q30" s="58">
        <v>0</v>
      </c>
      <c r="R30" s="95"/>
      <c r="S30" s="58">
        <v>0</v>
      </c>
      <c r="T30" s="95"/>
      <c r="U30" s="58">
        <v>0</v>
      </c>
      <c r="V30" s="95"/>
      <c r="W30" s="58">
        <f t="shared" si="0"/>
        <v>0</v>
      </c>
      <c r="X30" s="96"/>
      <c r="Y30" s="59"/>
      <c r="Z30" s="58">
        <v>0</v>
      </c>
      <c r="AA30" s="95"/>
      <c r="AB30" s="58">
        <v>0</v>
      </c>
      <c r="AC30" s="95"/>
      <c r="AD30" s="58">
        <v>0</v>
      </c>
      <c r="AE30" s="95"/>
      <c r="AF30" s="58">
        <v>0</v>
      </c>
      <c r="AG30" s="95"/>
      <c r="AH30" s="62">
        <v>0</v>
      </c>
      <c r="AI30" s="95"/>
      <c r="AJ30" s="58">
        <v>0</v>
      </c>
      <c r="AK30" s="95"/>
      <c r="AL30" s="58">
        <f t="shared" si="1"/>
        <v>0</v>
      </c>
      <c r="AM30" s="95"/>
      <c r="AN30" s="95"/>
      <c r="AO30" s="95"/>
      <c r="AP30" s="58">
        <v>0</v>
      </c>
      <c r="AQ30" s="95"/>
      <c r="AR30" s="83">
        <v>17</v>
      </c>
    </row>
    <row r="31" spans="1:44" ht="11.25" x14ac:dyDescent="0.25">
      <c r="A31" s="83">
        <v>18</v>
      </c>
      <c r="B31" s="95"/>
      <c r="C31" s="83" t="s">
        <v>101</v>
      </c>
      <c r="D31" s="95"/>
      <c r="E31" s="95"/>
      <c r="F31" s="95"/>
      <c r="G31" s="58">
        <v>0</v>
      </c>
      <c r="H31" s="95"/>
      <c r="I31" s="58">
        <v>0</v>
      </c>
      <c r="J31" s="95"/>
      <c r="K31" s="58">
        <v>0</v>
      </c>
      <c r="L31" s="95"/>
      <c r="M31" s="58">
        <v>0</v>
      </c>
      <c r="N31" s="95"/>
      <c r="O31" s="58">
        <v>0</v>
      </c>
      <c r="P31" s="95"/>
      <c r="Q31" s="58">
        <v>659000</v>
      </c>
      <c r="R31" s="95"/>
      <c r="S31" s="58">
        <v>0</v>
      </c>
      <c r="T31" s="95"/>
      <c r="U31" s="58">
        <v>0</v>
      </c>
      <c r="V31" s="95"/>
      <c r="W31" s="58">
        <f t="shared" si="0"/>
        <v>659000</v>
      </c>
      <c r="X31" s="96"/>
      <c r="Y31" s="59"/>
      <c r="Z31" s="58">
        <v>0</v>
      </c>
      <c r="AA31" s="95"/>
      <c r="AB31" s="58">
        <v>0</v>
      </c>
      <c r="AC31" s="95"/>
      <c r="AD31" s="58">
        <v>659000</v>
      </c>
      <c r="AE31" s="95"/>
      <c r="AF31" s="58">
        <v>0</v>
      </c>
      <c r="AG31" s="95"/>
      <c r="AH31" s="62">
        <v>0</v>
      </c>
      <c r="AI31" s="95"/>
      <c r="AJ31" s="58">
        <v>0</v>
      </c>
      <c r="AK31" s="95"/>
      <c r="AL31" s="58">
        <f t="shared" si="1"/>
        <v>659000</v>
      </c>
      <c r="AM31" s="95"/>
      <c r="AN31" s="95"/>
      <c r="AO31" s="95"/>
      <c r="AP31" s="58">
        <v>84363.46</v>
      </c>
      <c r="AQ31" s="95"/>
      <c r="AR31" s="83">
        <v>18</v>
      </c>
    </row>
    <row r="32" spans="1:44" ht="11.25" x14ac:dyDescent="0.25">
      <c r="A32" s="83">
        <v>19</v>
      </c>
      <c r="B32" s="95"/>
      <c r="C32" s="83" t="s">
        <v>102</v>
      </c>
      <c r="D32" s="95"/>
      <c r="E32" s="95"/>
      <c r="F32" s="95"/>
      <c r="G32" s="58">
        <v>1382300</v>
      </c>
      <c r="H32" s="95"/>
      <c r="I32" s="58">
        <v>770747</v>
      </c>
      <c r="J32" s="95"/>
      <c r="K32" s="58">
        <v>7136760</v>
      </c>
      <c r="L32" s="95"/>
      <c r="M32" s="58">
        <v>33453</v>
      </c>
      <c r="N32" s="95"/>
      <c r="O32" s="58">
        <v>0</v>
      </c>
      <c r="P32" s="95"/>
      <c r="Q32" s="58">
        <v>6979349</v>
      </c>
      <c r="R32" s="95"/>
      <c r="S32" s="58">
        <v>0</v>
      </c>
      <c r="T32" s="95"/>
      <c r="U32" s="58">
        <v>257887</v>
      </c>
      <c r="V32" s="95"/>
      <c r="W32" s="58">
        <f t="shared" si="0"/>
        <v>16560496</v>
      </c>
      <c r="X32" s="96"/>
      <c r="Y32" s="59"/>
      <c r="Z32" s="58">
        <v>3074309</v>
      </c>
      <c r="AA32" s="95"/>
      <c r="AB32" s="58">
        <v>14040808</v>
      </c>
      <c r="AC32" s="95"/>
      <c r="AD32" s="58">
        <v>8299522</v>
      </c>
      <c r="AE32" s="95"/>
      <c r="AF32" s="58">
        <v>0</v>
      </c>
      <c r="AG32" s="95"/>
      <c r="AH32" s="62">
        <v>0</v>
      </c>
      <c r="AI32" s="95"/>
      <c r="AJ32" s="58">
        <v>0</v>
      </c>
      <c r="AK32" s="95"/>
      <c r="AL32" s="58">
        <f t="shared" si="1"/>
        <v>25414639</v>
      </c>
      <c r="AM32" s="95"/>
      <c r="AN32" s="95"/>
      <c r="AO32" s="95"/>
      <c r="AP32" s="58">
        <v>2809160.57</v>
      </c>
      <c r="AQ32" s="95"/>
      <c r="AR32" s="83">
        <v>19</v>
      </c>
    </row>
    <row r="33" spans="1:44" ht="11.25" x14ac:dyDescent="0.25">
      <c r="A33" s="83">
        <v>20</v>
      </c>
      <c r="B33" s="95"/>
      <c r="C33" s="83" t="s">
        <v>103</v>
      </c>
      <c r="D33" s="95"/>
      <c r="E33" s="95"/>
      <c r="F33" s="95"/>
      <c r="G33" s="58">
        <v>1534715</v>
      </c>
      <c r="H33" s="95"/>
      <c r="I33" s="58">
        <v>5202668</v>
      </c>
      <c r="J33" s="95"/>
      <c r="K33" s="58">
        <v>30392569</v>
      </c>
      <c r="L33" s="95"/>
      <c r="M33" s="58">
        <v>115</v>
      </c>
      <c r="N33" s="95"/>
      <c r="O33" s="58">
        <v>204759</v>
      </c>
      <c r="P33" s="95"/>
      <c r="Q33" s="58">
        <v>11553000</v>
      </c>
      <c r="R33" s="95"/>
      <c r="S33" s="58">
        <v>0</v>
      </c>
      <c r="T33" s="95"/>
      <c r="U33" s="58">
        <v>4193831</v>
      </c>
      <c r="V33" s="95"/>
      <c r="W33" s="58">
        <f t="shared" si="0"/>
        <v>53081657</v>
      </c>
      <c r="X33" s="96"/>
      <c r="Y33" s="59"/>
      <c r="Z33" s="58">
        <v>0</v>
      </c>
      <c r="AA33" s="95"/>
      <c r="AB33" s="58">
        <v>8698843</v>
      </c>
      <c r="AC33" s="95"/>
      <c r="AD33" s="58">
        <v>20247599</v>
      </c>
      <c r="AE33" s="95"/>
      <c r="AF33" s="58">
        <v>0</v>
      </c>
      <c r="AG33" s="95"/>
      <c r="AH33" s="62">
        <v>9186362</v>
      </c>
      <c r="AI33" s="95"/>
      <c r="AJ33" s="58">
        <v>0</v>
      </c>
      <c r="AK33" s="95"/>
      <c r="AL33" s="58">
        <f t="shared" si="1"/>
        <v>38132804</v>
      </c>
      <c r="AM33" s="95"/>
      <c r="AN33" s="95"/>
      <c r="AO33" s="95"/>
      <c r="AP33" s="58">
        <v>4065579.4899999998</v>
      </c>
      <c r="AQ33" s="95"/>
      <c r="AR33" s="83">
        <v>20</v>
      </c>
    </row>
    <row r="34" spans="1:44" ht="11.25" x14ac:dyDescent="0.25">
      <c r="A34" s="83">
        <v>21</v>
      </c>
      <c r="B34" s="95"/>
      <c r="C34" s="83" t="s">
        <v>104</v>
      </c>
      <c r="D34" s="95"/>
      <c r="E34" s="95"/>
      <c r="F34" s="95"/>
      <c r="G34" s="58">
        <v>160155</v>
      </c>
      <c r="H34" s="95"/>
      <c r="I34" s="58">
        <v>1454308</v>
      </c>
      <c r="J34" s="95"/>
      <c r="K34" s="58">
        <v>0</v>
      </c>
      <c r="L34" s="95"/>
      <c r="M34" s="58">
        <v>0</v>
      </c>
      <c r="N34" s="95"/>
      <c r="O34" s="58">
        <v>105000</v>
      </c>
      <c r="P34" s="95"/>
      <c r="Q34" s="58">
        <v>5333911</v>
      </c>
      <c r="R34" s="95"/>
      <c r="S34" s="58">
        <v>0</v>
      </c>
      <c r="T34" s="95"/>
      <c r="U34" s="58">
        <v>317234</v>
      </c>
      <c r="V34" s="95"/>
      <c r="W34" s="58">
        <f t="shared" ref="W34:W47" si="2">SUM(G34:U34)</f>
        <v>7370608</v>
      </c>
      <c r="X34" s="96"/>
      <c r="Y34" s="59"/>
      <c r="Z34" s="58">
        <v>0</v>
      </c>
      <c r="AA34" s="95"/>
      <c r="AB34" s="58">
        <v>671867</v>
      </c>
      <c r="AC34" s="95"/>
      <c r="AD34" s="58">
        <v>22155904</v>
      </c>
      <c r="AE34" s="95"/>
      <c r="AF34" s="58">
        <v>0</v>
      </c>
      <c r="AG34" s="95"/>
      <c r="AH34" s="62">
        <v>8070511</v>
      </c>
      <c r="AI34" s="95"/>
      <c r="AJ34" s="58">
        <v>0</v>
      </c>
      <c r="AK34" s="95"/>
      <c r="AL34" s="58">
        <f t="shared" ref="AL34:AL47" si="3">SUM(Z34:AJ34)</f>
        <v>30898282</v>
      </c>
      <c r="AM34" s="95"/>
      <c r="AN34" s="95"/>
      <c r="AO34" s="95"/>
      <c r="AP34" s="58">
        <v>176344.98</v>
      </c>
      <c r="AQ34" s="95"/>
      <c r="AR34" s="83">
        <v>21</v>
      </c>
    </row>
    <row r="35" spans="1:44" ht="11.25" x14ac:dyDescent="0.25">
      <c r="A35" s="83">
        <v>22</v>
      </c>
      <c r="B35" s="95"/>
      <c r="C35" s="83" t="s">
        <v>105</v>
      </c>
      <c r="D35" s="95"/>
      <c r="E35" s="95"/>
      <c r="F35" s="95"/>
      <c r="G35" s="58">
        <v>0</v>
      </c>
      <c r="H35" s="95"/>
      <c r="I35" s="58">
        <v>21100</v>
      </c>
      <c r="J35" s="95"/>
      <c r="K35" s="58">
        <v>0</v>
      </c>
      <c r="L35" s="95"/>
      <c r="M35" s="58">
        <v>0</v>
      </c>
      <c r="N35" s="95"/>
      <c r="O35" s="58">
        <v>0</v>
      </c>
      <c r="P35" s="95"/>
      <c r="Q35" s="58">
        <v>0</v>
      </c>
      <c r="R35" s="95"/>
      <c r="S35" s="58">
        <v>0</v>
      </c>
      <c r="T35" s="95"/>
      <c r="U35" s="58">
        <v>0</v>
      </c>
      <c r="V35" s="95"/>
      <c r="W35" s="58">
        <f t="shared" si="2"/>
        <v>21100</v>
      </c>
      <c r="X35" s="96"/>
      <c r="Y35" s="59"/>
      <c r="Z35" s="58">
        <v>0</v>
      </c>
      <c r="AA35" s="95"/>
      <c r="AB35" s="58">
        <v>0</v>
      </c>
      <c r="AC35" s="95"/>
      <c r="AD35" s="58">
        <v>39775</v>
      </c>
      <c r="AE35" s="95"/>
      <c r="AF35" s="58">
        <v>0</v>
      </c>
      <c r="AG35" s="95"/>
      <c r="AH35" s="62">
        <v>0</v>
      </c>
      <c r="AI35" s="95"/>
      <c r="AJ35" s="58">
        <v>0</v>
      </c>
      <c r="AK35" s="95"/>
      <c r="AL35" s="58">
        <f t="shared" si="3"/>
        <v>39775</v>
      </c>
      <c r="AM35" s="95"/>
      <c r="AN35" s="95"/>
      <c r="AO35" s="95"/>
      <c r="AP35" s="58">
        <v>6086.67</v>
      </c>
      <c r="AQ35" s="95"/>
      <c r="AR35" s="83">
        <v>22</v>
      </c>
    </row>
    <row r="36" spans="1:44" ht="11.25" x14ac:dyDescent="0.25">
      <c r="A36" s="83">
        <v>23</v>
      </c>
      <c r="B36" s="95"/>
      <c r="C36" s="83" t="s">
        <v>106</v>
      </c>
      <c r="D36" s="95"/>
      <c r="E36" s="95"/>
      <c r="F36" s="95"/>
      <c r="G36" s="58">
        <v>21317483</v>
      </c>
      <c r="H36" s="95"/>
      <c r="I36" s="58">
        <v>6609666</v>
      </c>
      <c r="J36" s="95"/>
      <c r="K36" s="58">
        <v>12906945</v>
      </c>
      <c r="L36" s="95"/>
      <c r="M36" s="58">
        <v>1068749</v>
      </c>
      <c r="N36" s="95"/>
      <c r="O36" s="58">
        <v>1780730</v>
      </c>
      <c r="P36" s="95"/>
      <c r="Q36" s="58">
        <v>81154515</v>
      </c>
      <c r="R36" s="95"/>
      <c r="S36" s="58">
        <v>0</v>
      </c>
      <c r="T36" s="95"/>
      <c r="U36" s="58">
        <v>190474</v>
      </c>
      <c r="V36" s="95"/>
      <c r="W36" s="58">
        <f t="shared" si="2"/>
        <v>125028562</v>
      </c>
      <c r="X36" s="96"/>
      <c r="Y36" s="59"/>
      <c r="Z36" s="58">
        <v>18500546</v>
      </c>
      <c r="AA36" s="95"/>
      <c r="AB36" s="58">
        <v>38090271</v>
      </c>
      <c r="AC36" s="95"/>
      <c r="AD36" s="58">
        <v>38129574</v>
      </c>
      <c r="AE36" s="95"/>
      <c r="AF36" s="58">
        <v>0</v>
      </c>
      <c r="AG36" s="95"/>
      <c r="AH36" s="62">
        <v>6605047</v>
      </c>
      <c r="AI36" s="95"/>
      <c r="AJ36" s="58">
        <v>871572</v>
      </c>
      <c r="AK36" s="95"/>
      <c r="AL36" s="58">
        <f t="shared" si="3"/>
        <v>102197010</v>
      </c>
      <c r="AM36" s="95"/>
      <c r="AN36" s="95"/>
      <c r="AO36" s="95"/>
      <c r="AP36" s="58">
        <v>16855396.949999999</v>
      </c>
      <c r="AQ36" s="95"/>
      <c r="AR36" s="83">
        <v>23</v>
      </c>
    </row>
    <row r="37" spans="1:44" ht="11.25" x14ac:dyDescent="0.25">
      <c r="A37" s="83">
        <v>24</v>
      </c>
      <c r="B37" s="95"/>
      <c r="C37" s="83" t="s">
        <v>107</v>
      </c>
      <c r="D37" s="95"/>
      <c r="E37" s="95"/>
      <c r="F37" s="95"/>
      <c r="G37" s="58">
        <v>0</v>
      </c>
      <c r="H37" s="95"/>
      <c r="I37" s="58">
        <v>0</v>
      </c>
      <c r="J37" s="95"/>
      <c r="K37" s="58">
        <v>90520066</v>
      </c>
      <c r="L37" s="95"/>
      <c r="M37" s="58">
        <v>0</v>
      </c>
      <c r="N37" s="95"/>
      <c r="O37" s="58">
        <v>0</v>
      </c>
      <c r="P37" s="95"/>
      <c r="Q37" s="58">
        <v>0</v>
      </c>
      <c r="R37" s="95"/>
      <c r="S37" s="58">
        <v>0</v>
      </c>
      <c r="T37" s="95"/>
      <c r="U37" s="58">
        <v>0</v>
      </c>
      <c r="V37" s="95"/>
      <c r="W37" s="58">
        <f t="shared" si="2"/>
        <v>90520066</v>
      </c>
      <c r="X37" s="96"/>
      <c r="Y37" s="59"/>
      <c r="Z37" s="58">
        <v>4631637</v>
      </c>
      <c r="AA37" s="95"/>
      <c r="AB37" s="58">
        <v>0</v>
      </c>
      <c r="AC37" s="95"/>
      <c r="AD37" s="58">
        <v>24848062</v>
      </c>
      <c r="AE37" s="95"/>
      <c r="AF37" s="58">
        <v>0</v>
      </c>
      <c r="AG37" s="95"/>
      <c r="AH37" s="62">
        <v>0</v>
      </c>
      <c r="AI37" s="95"/>
      <c r="AJ37" s="58">
        <v>41320</v>
      </c>
      <c r="AK37" s="95"/>
      <c r="AL37" s="58">
        <f t="shared" si="3"/>
        <v>29521019</v>
      </c>
      <c r="AM37" s="95"/>
      <c r="AN37" s="95"/>
      <c r="AO37" s="95"/>
      <c r="AP37" s="58">
        <v>6359717.5</v>
      </c>
      <c r="AQ37" s="95"/>
      <c r="AR37" s="83">
        <v>24</v>
      </c>
    </row>
    <row r="38" spans="1:44" ht="11.25" x14ac:dyDescent="0.25">
      <c r="A38" s="83">
        <v>25</v>
      </c>
      <c r="B38" s="95"/>
      <c r="C38" s="83" t="s">
        <v>108</v>
      </c>
      <c r="D38" s="95"/>
      <c r="E38" s="95"/>
      <c r="F38" s="95"/>
      <c r="G38" s="58">
        <v>0</v>
      </c>
      <c r="H38" s="95"/>
      <c r="I38" s="58">
        <v>0</v>
      </c>
      <c r="J38" s="95"/>
      <c r="K38" s="58">
        <v>0</v>
      </c>
      <c r="L38" s="95"/>
      <c r="M38" s="58">
        <v>0</v>
      </c>
      <c r="N38" s="95"/>
      <c r="O38" s="58">
        <v>0</v>
      </c>
      <c r="P38" s="95"/>
      <c r="Q38" s="58">
        <v>0</v>
      </c>
      <c r="R38" s="95"/>
      <c r="S38" s="58">
        <v>0</v>
      </c>
      <c r="T38" s="95"/>
      <c r="U38" s="58">
        <v>0</v>
      </c>
      <c r="V38" s="95"/>
      <c r="W38" s="58">
        <f t="shared" si="2"/>
        <v>0</v>
      </c>
      <c r="X38" s="96"/>
      <c r="Y38" s="59"/>
      <c r="Z38" s="58">
        <v>0</v>
      </c>
      <c r="AA38" s="95"/>
      <c r="AB38" s="58">
        <v>0</v>
      </c>
      <c r="AC38" s="95"/>
      <c r="AD38" s="58">
        <v>0</v>
      </c>
      <c r="AE38" s="95"/>
      <c r="AF38" s="58">
        <v>0</v>
      </c>
      <c r="AG38" s="95"/>
      <c r="AH38" s="62">
        <v>0</v>
      </c>
      <c r="AI38" s="95"/>
      <c r="AJ38" s="58">
        <v>0</v>
      </c>
      <c r="AK38" s="95"/>
      <c r="AL38" s="58">
        <f t="shared" si="3"/>
        <v>0</v>
      </c>
      <c r="AM38" s="95"/>
      <c r="AN38" s="95"/>
      <c r="AO38" s="95"/>
      <c r="AP38" s="58">
        <v>0</v>
      </c>
      <c r="AQ38" s="95"/>
      <c r="AR38" s="83">
        <v>25</v>
      </c>
    </row>
    <row r="39" spans="1:44" ht="11.25" x14ac:dyDescent="0.25">
      <c r="A39" s="83">
        <v>26</v>
      </c>
      <c r="B39" s="95"/>
      <c r="C39" s="83" t="s">
        <v>109</v>
      </c>
      <c r="D39" s="95"/>
      <c r="E39" s="95"/>
      <c r="F39" s="95"/>
      <c r="G39" s="58">
        <v>0</v>
      </c>
      <c r="H39" s="95"/>
      <c r="I39" s="58">
        <v>0</v>
      </c>
      <c r="J39" s="95"/>
      <c r="K39" s="58">
        <v>0</v>
      </c>
      <c r="L39" s="95"/>
      <c r="M39" s="58">
        <v>0</v>
      </c>
      <c r="N39" s="95"/>
      <c r="O39" s="58">
        <v>0</v>
      </c>
      <c r="P39" s="95"/>
      <c r="Q39" s="58">
        <v>0</v>
      </c>
      <c r="R39" s="95"/>
      <c r="S39" s="58">
        <v>0</v>
      </c>
      <c r="T39" s="95"/>
      <c r="U39" s="58">
        <v>0</v>
      </c>
      <c r="V39" s="95"/>
      <c r="W39" s="58">
        <f t="shared" si="2"/>
        <v>0</v>
      </c>
      <c r="X39" s="96"/>
      <c r="Y39" s="59"/>
      <c r="Z39" s="58">
        <v>0</v>
      </c>
      <c r="AA39" s="95"/>
      <c r="AB39" s="58">
        <v>0</v>
      </c>
      <c r="AC39" s="95"/>
      <c r="AD39" s="58">
        <v>0</v>
      </c>
      <c r="AE39" s="95"/>
      <c r="AF39" s="58">
        <v>0</v>
      </c>
      <c r="AG39" s="95"/>
      <c r="AH39" s="62">
        <v>0</v>
      </c>
      <c r="AI39" s="95"/>
      <c r="AJ39" s="58">
        <v>0</v>
      </c>
      <c r="AK39" s="95"/>
      <c r="AL39" s="58">
        <f t="shared" si="3"/>
        <v>0</v>
      </c>
      <c r="AM39" s="95"/>
      <c r="AN39" s="95"/>
      <c r="AO39" s="95"/>
      <c r="AP39" s="58">
        <v>0</v>
      </c>
      <c r="AQ39" s="95"/>
      <c r="AR39" s="83">
        <v>26</v>
      </c>
    </row>
    <row r="40" spans="1:44" ht="11.25" x14ac:dyDescent="0.25">
      <c r="A40" s="83">
        <v>27</v>
      </c>
      <c r="B40" s="95"/>
      <c r="C40" s="83" t="s">
        <v>110</v>
      </c>
      <c r="D40" s="95"/>
      <c r="E40" s="95"/>
      <c r="F40" s="95"/>
      <c r="G40" s="58">
        <v>0</v>
      </c>
      <c r="H40" s="95"/>
      <c r="I40" s="58">
        <v>0</v>
      </c>
      <c r="J40" s="95"/>
      <c r="K40" s="58">
        <v>0</v>
      </c>
      <c r="L40" s="95"/>
      <c r="M40" s="58">
        <v>16217</v>
      </c>
      <c r="N40" s="95"/>
      <c r="O40" s="58">
        <v>0</v>
      </c>
      <c r="P40" s="95"/>
      <c r="Q40" s="58">
        <v>2922167</v>
      </c>
      <c r="R40" s="95"/>
      <c r="S40" s="58">
        <v>0</v>
      </c>
      <c r="T40" s="95"/>
      <c r="U40" s="58">
        <v>74888</v>
      </c>
      <c r="V40" s="95"/>
      <c r="W40" s="58">
        <f t="shared" si="2"/>
        <v>3013272</v>
      </c>
      <c r="X40" s="96"/>
      <c r="Y40" s="59"/>
      <c r="Z40" s="58">
        <v>9933279</v>
      </c>
      <c r="AA40" s="95"/>
      <c r="AB40" s="58">
        <v>0</v>
      </c>
      <c r="AC40" s="95"/>
      <c r="AD40" s="58">
        <v>0</v>
      </c>
      <c r="AE40" s="95"/>
      <c r="AF40" s="58">
        <v>0</v>
      </c>
      <c r="AG40" s="95"/>
      <c r="AH40" s="62">
        <v>50000</v>
      </c>
      <c r="AI40" s="95"/>
      <c r="AJ40" s="58">
        <v>0</v>
      </c>
      <c r="AK40" s="95"/>
      <c r="AL40" s="58">
        <f t="shared" si="3"/>
        <v>9983279</v>
      </c>
      <c r="AM40" s="95"/>
      <c r="AN40" s="95"/>
      <c r="AO40" s="95"/>
      <c r="AP40" s="58">
        <v>809627.9</v>
      </c>
      <c r="AQ40" s="95"/>
      <c r="AR40" s="83">
        <v>27</v>
      </c>
    </row>
    <row r="41" spans="1:44" ht="11.25" x14ac:dyDescent="0.25">
      <c r="A41" s="83">
        <v>28</v>
      </c>
      <c r="B41" s="95"/>
      <c r="C41" s="83" t="s">
        <v>111</v>
      </c>
      <c r="D41" s="95"/>
      <c r="E41" s="95"/>
      <c r="F41" s="95"/>
      <c r="G41" s="58">
        <v>6631938</v>
      </c>
      <c r="H41" s="95"/>
      <c r="I41" s="58">
        <v>5000000</v>
      </c>
      <c r="J41" s="95"/>
      <c r="K41" s="58">
        <v>0</v>
      </c>
      <c r="L41" s="95"/>
      <c r="M41" s="58">
        <v>14326</v>
      </c>
      <c r="N41" s="95"/>
      <c r="O41" s="58">
        <v>0</v>
      </c>
      <c r="P41" s="95"/>
      <c r="Q41" s="58">
        <v>0</v>
      </c>
      <c r="R41" s="95"/>
      <c r="S41" s="58">
        <v>0</v>
      </c>
      <c r="T41" s="95"/>
      <c r="U41" s="58">
        <v>0</v>
      </c>
      <c r="V41" s="95"/>
      <c r="W41" s="58">
        <f t="shared" si="2"/>
        <v>11646264</v>
      </c>
      <c r="X41" s="96"/>
      <c r="Y41" s="59"/>
      <c r="Z41" s="58">
        <v>1821605</v>
      </c>
      <c r="AA41" s="95"/>
      <c r="AB41" s="58">
        <v>11280759</v>
      </c>
      <c r="AC41" s="95"/>
      <c r="AD41" s="58">
        <v>18002622</v>
      </c>
      <c r="AE41" s="95"/>
      <c r="AF41" s="58">
        <v>0</v>
      </c>
      <c r="AG41" s="95"/>
      <c r="AH41" s="62">
        <v>0</v>
      </c>
      <c r="AI41" s="95"/>
      <c r="AJ41" s="58">
        <v>0</v>
      </c>
      <c r="AK41" s="95"/>
      <c r="AL41" s="58">
        <f t="shared" si="3"/>
        <v>31104986</v>
      </c>
      <c r="AM41" s="95"/>
      <c r="AN41" s="95"/>
      <c r="AO41" s="95"/>
      <c r="AP41" s="58">
        <v>6635846.2100000009</v>
      </c>
      <c r="AQ41" s="95"/>
      <c r="AR41" s="83">
        <v>28</v>
      </c>
    </row>
    <row r="42" spans="1:44" ht="11.25" x14ac:dyDescent="0.25">
      <c r="A42" s="83">
        <v>29</v>
      </c>
      <c r="B42" s="95"/>
      <c r="C42" s="83" t="s">
        <v>112</v>
      </c>
      <c r="D42" s="95"/>
      <c r="E42" s="95"/>
      <c r="F42" s="95"/>
      <c r="G42" s="58">
        <v>0</v>
      </c>
      <c r="H42" s="95"/>
      <c r="I42" s="58">
        <v>0</v>
      </c>
      <c r="J42" s="95"/>
      <c r="K42" s="58">
        <v>0</v>
      </c>
      <c r="L42" s="95"/>
      <c r="M42" s="58">
        <v>0</v>
      </c>
      <c r="N42" s="95"/>
      <c r="O42" s="58">
        <v>9</v>
      </c>
      <c r="P42" s="95"/>
      <c r="Q42" s="58">
        <v>7932691</v>
      </c>
      <c r="R42" s="95"/>
      <c r="S42" s="58">
        <v>0</v>
      </c>
      <c r="T42" s="95"/>
      <c r="U42" s="58">
        <v>0</v>
      </c>
      <c r="V42" s="95"/>
      <c r="W42" s="58">
        <f t="shared" si="2"/>
        <v>7932700</v>
      </c>
      <c r="X42" s="96"/>
      <c r="Y42" s="59"/>
      <c r="Z42" s="58">
        <v>7701201</v>
      </c>
      <c r="AA42" s="95"/>
      <c r="AB42" s="58">
        <v>120237</v>
      </c>
      <c r="AC42" s="95"/>
      <c r="AD42" s="58">
        <v>111262</v>
      </c>
      <c r="AE42" s="95"/>
      <c r="AF42" s="58">
        <v>0</v>
      </c>
      <c r="AG42" s="95"/>
      <c r="AH42" s="62">
        <v>0</v>
      </c>
      <c r="AI42" s="95"/>
      <c r="AJ42" s="58">
        <v>0</v>
      </c>
      <c r="AK42" s="95"/>
      <c r="AL42" s="58">
        <f t="shared" si="3"/>
        <v>7932700</v>
      </c>
      <c r="AM42" s="95"/>
      <c r="AN42" s="95"/>
      <c r="AO42" s="95"/>
      <c r="AP42" s="58">
        <v>22996.23</v>
      </c>
      <c r="AQ42" s="95"/>
      <c r="AR42" s="83">
        <v>29</v>
      </c>
    </row>
    <row r="43" spans="1:44" ht="11.25" x14ac:dyDescent="0.25">
      <c r="A43" s="83">
        <v>30</v>
      </c>
      <c r="B43" s="95"/>
      <c r="C43" s="83" t="s">
        <v>113</v>
      </c>
      <c r="D43" s="95"/>
      <c r="E43" s="95"/>
      <c r="F43" s="95"/>
      <c r="G43" s="58">
        <v>2157370</v>
      </c>
      <c r="H43" s="95"/>
      <c r="I43" s="58">
        <v>5842623</v>
      </c>
      <c r="J43" s="95"/>
      <c r="K43" s="58">
        <v>28651791</v>
      </c>
      <c r="L43" s="95"/>
      <c r="M43" s="58">
        <v>46676</v>
      </c>
      <c r="N43" s="95"/>
      <c r="O43" s="58">
        <v>3532118</v>
      </c>
      <c r="P43" s="95"/>
      <c r="Q43" s="58">
        <v>2200000</v>
      </c>
      <c r="R43" s="95"/>
      <c r="S43" s="58">
        <v>0</v>
      </c>
      <c r="T43" s="95"/>
      <c r="U43" s="58">
        <v>0</v>
      </c>
      <c r="V43" s="95"/>
      <c r="W43" s="58">
        <f t="shared" si="2"/>
        <v>42430578</v>
      </c>
      <c r="X43" s="96"/>
      <c r="Y43" s="59"/>
      <c r="Z43" s="58">
        <v>11912874</v>
      </c>
      <c r="AA43" s="95"/>
      <c r="AB43" s="58">
        <v>0</v>
      </c>
      <c r="AC43" s="95"/>
      <c r="AD43" s="58">
        <v>14429234</v>
      </c>
      <c r="AE43" s="95"/>
      <c r="AF43" s="58">
        <v>0</v>
      </c>
      <c r="AG43" s="95"/>
      <c r="AH43" s="62">
        <v>0</v>
      </c>
      <c r="AI43" s="95"/>
      <c r="AJ43" s="58">
        <v>0</v>
      </c>
      <c r="AK43" s="95"/>
      <c r="AL43" s="58">
        <f t="shared" si="3"/>
        <v>26342108</v>
      </c>
      <c r="AM43" s="95"/>
      <c r="AN43" s="95"/>
      <c r="AO43" s="95"/>
      <c r="AP43" s="58">
        <v>8685874.5500000007</v>
      </c>
      <c r="AQ43" s="95"/>
      <c r="AR43" s="83">
        <v>30</v>
      </c>
    </row>
    <row r="44" spans="1:44" ht="11.25" x14ac:dyDescent="0.25">
      <c r="A44" s="83">
        <v>31</v>
      </c>
      <c r="B44" s="95"/>
      <c r="C44" s="83" t="s">
        <v>114</v>
      </c>
      <c r="D44" s="95"/>
      <c r="E44" s="95"/>
      <c r="F44" s="95"/>
      <c r="G44" s="58">
        <v>1504090</v>
      </c>
      <c r="H44" s="95"/>
      <c r="I44" s="58">
        <v>6090516</v>
      </c>
      <c r="J44" s="95"/>
      <c r="K44" s="58">
        <v>27975331</v>
      </c>
      <c r="L44" s="95"/>
      <c r="M44" s="58">
        <v>74740</v>
      </c>
      <c r="N44" s="95"/>
      <c r="O44" s="58">
        <v>0</v>
      </c>
      <c r="P44" s="95"/>
      <c r="Q44" s="58">
        <v>15368549</v>
      </c>
      <c r="R44" s="95"/>
      <c r="S44" s="58">
        <v>0</v>
      </c>
      <c r="T44" s="95"/>
      <c r="U44" s="58">
        <v>25674</v>
      </c>
      <c r="V44" s="95"/>
      <c r="W44" s="58">
        <f t="shared" si="2"/>
        <v>51038900</v>
      </c>
      <c r="X44" s="96"/>
      <c r="Y44" s="59"/>
      <c r="Z44" s="58">
        <v>2225118.29</v>
      </c>
      <c r="AA44" s="95"/>
      <c r="AB44" s="58">
        <v>4529268.55</v>
      </c>
      <c r="AC44" s="95"/>
      <c r="AD44" s="58">
        <v>26183871</v>
      </c>
      <c r="AE44" s="95"/>
      <c r="AF44" s="58">
        <v>0</v>
      </c>
      <c r="AG44" s="95"/>
      <c r="AH44" s="62">
        <v>0</v>
      </c>
      <c r="AI44" s="95"/>
      <c r="AJ44" s="58">
        <v>0</v>
      </c>
      <c r="AK44" s="95"/>
      <c r="AL44" s="58">
        <f t="shared" si="3"/>
        <v>32938257.84</v>
      </c>
      <c r="AM44" s="95"/>
      <c r="AN44" s="95"/>
      <c r="AO44" s="95"/>
      <c r="AP44" s="58">
        <v>2305361.98</v>
      </c>
      <c r="AQ44" s="95"/>
      <c r="AR44" s="83">
        <v>31</v>
      </c>
    </row>
    <row r="45" spans="1:44" ht="11.25" x14ac:dyDescent="0.25">
      <c r="A45" s="83">
        <v>32</v>
      </c>
      <c r="B45" s="95"/>
      <c r="C45" s="83" t="s">
        <v>115</v>
      </c>
      <c r="D45" s="95"/>
      <c r="E45" s="95"/>
      <c r="F45" s="95"/>
      <c r="G45" s="58">
        <v>475171</v>
      </c>
      <c r="H45" s="95"/>
      <c r="I45" s="58">
        <v>291983</v>
      </c>
      <c r="J45" s="95"/>
      <c r="K45" s="58">
        <v>15080000</v>
      </c>
      <c r="L45" s="95"/>
      <c r="M45" s="58">
        <v>35444</v>
      </c>
      <c r="N45" s="95"/>
      <c r="O45" s="58">
        <v>0</v>
      </c>
      <c r="P45" s="95"/>
      <c r="Q45" s="58">
        <v>6091474</v>
      </c>
      <c r="R45" s="95"/>
      <c r="S45" s="58">
        <v>0</v>
      </c>
      <c r="T45" s="95"/>
      <c r="U45" s="58">
        <v>0</v>
      </c>
      <c r="V45" s="95"/>
      <c r="W45" s="58">
        <f t="shared" si="2"/>
        <v>21974072</v>
      </c>
      <c r="X45" s="96"/>
      <c r="Y45" s="59"/>
      <c r="Z45" s="58">
        <v>9857321</v>
      </c>
      <c r="AA45" s="95"/>
      <c r="AB45" s="58">
        <v>580381</v>
      </c>
      <c r="AC45" s="95"/>
      <c r="AD45" s="58">
        <v>1361913</v>
      </c>
      <c r="AE45" s="95"/>
      <c r="AF45" s="58">
        <v>0</v>
      </c>
      <c r="AG45" s="95"/>
      <c r="AH45" s="62">
        <v>0</v>
      </c>
      <c r="AI45" s="95"/>
      <c r="AJ45" s="58">
        <v>0</v>
      </c>
      <c r="AK45" s="95"/>
      <c r="AL45" s="58">
        <f t="shared" si="3"/>
        <v>11799615</v>
      </c>
      <c r="AM45" s="95"/>
      <c r="AN45" s="95"/>
      <c r="AO45" s="95"/>
      <c r="AP45" s="58">
        <v>1122577.2999999998</v>
      </c>
      <c r="AQ45" s="95"/>
      <c r="AR45" s="83">
        <v>32</v>
      </c>
    </row>
    <row r="46" spans="1:44" ht="11.25" x14ac:dyDescent="0.25">
      <c r="A46" s="83">
        <v>33</v>
      </c>
      <c r="B46" s="95"/>
      <c r="C46" s="83" t="s">
        <v>116</v>
      </c>
      <c r="D46" s="95"/>
      <c r="E46" s="95"/>
      <c r="F46" s="95"/>
      <c r="G46" s="58">
        <v>298822</v>
      </c>
      <c r="H46" s="95"/>
      <c r="I46" s="58">
        <v>1895909</v>
      </c>
      <c r="J46" s="95"/>
      <c r="K46" s="58">
        <v>0</v>
      </c>
      <c r="L46" s="95"/>
      <c r="M46" s="58">
        <v>2555</v>
      </c>
      <c r="N46" s="95"/>
      <c r="O46" s="58">
        <v>0</v>
      </c>
      <c r="P46" s="95"/>
      <c r="Q46" s="58">
        <v>7734862</v>
      </c>
      <c r="R46" s="95"/>
      <c r="S46" s="58">
        <v>0</v>
      </c>
      <c r="T46" s="95"/>
      <c r="U46" s="58">
        <v>0</v>
      </c>
      <c r="V46" s="95"/>
      <c r="W46" s="58">
        <f t="shared" si="2"/>
        <v>9932148</v>
      </c>
      <c r="X46" s="96"/>
      <c r="Y46" s="59"/>
      <c r="Z46" s="58">
        <v>5666</v>
      </c>
      <c r="AA46" s="95"/>
      <c r="AB46" s="58">
        <v>1261897</v>
      </c>
      <c r="AC46" s="95"/>
      <c r="AD46" s="58">
        <v>0</v>
      </c>
      <c r="AE46" s="95"/>
      <c r="AF46" s="58">
        <v>0</v>
      </c>
      <c r="AG46" s="95"/>
      <c r="AH46" s="62">
        <v>4016922</v>
      </c>
      <c r="AI46" s="95"/>
      <c r="AJ46" s="58">
        <v>0</v>
      </c>
      <c r="AK46" s="95"/>
      <c r="AL46" s="58">
        <f t="shared" si="3"/>
        <v>5284485</v>
      </c>
      <c r="AM46" s="95"/>
      <c r="AN46" s="95"/>
      <c r="AO46" s="95"/>
      <c r="AP46" s="58">
        <v>0</v>
      </c>
      <c r="AQ46" s="95"/>
      <c r="AR46" s="83">
        <v>33</v>
      </c>
    </row>
    <row r="47" spans="1:44" ht="11.25" x14ac:dyDescent="0.25">
      <c r="A47" s="83">
        <v>34</v>
      </c>
      <c r="B47" s="95"/>
      <c r="C47" s="83" t="s">
        <v>117</v>
      </c>
      <c r="D47" s="95"/>
      <c r="E47" s="95"/>
      <c r="F47" s="95"/>
      <c r="G47" s="58">
        <v>24728332</v>
      </c>
      <c r="H47" s="95"/>
      <c r="I47" s="58">
        <v>5551367</v>
      </c>
      <c r="J47" s="95"/>
      <c r="K47" s="58">
        <v>21375613</v>
      </c>
      <c r="L47" s="95"/>
      <c r="M47" s="58">
        <v>0</v>
      </c>
      <c r="N47" s="95"/>
      <c r="O47" s="58">
        <v>0</v>
      </c>
      <c r="P47" s="95"/>
      <c r="Q47" s="58">
        <v>5841198</v>
      </c>
      <c r="R47" s="95"/>
      <c r="S47" s="58">
        <v>0</v>
      </c>
      <c r="T47" s="95"/>
      <c r="U47" s="58">
        <v>0</v>
      </c>
      <c r="V47" s="95"/>
      <c r="W47" s="58">
        <f t="shared" si="2"/>
        <v>57496510</v>
      </c>
      <c r="X47" s="96"/>
      <c r="Y47" s="59"/>
      <c r="Z47" s="58">
        <v>84820</v>
      </c>
      <c r="AA47" s="95"/>
      <c r="AB47" s="58">
        <v>28329684</v>
      </c>
      <c r="AC47" s="95"/>
      <c r="AD47" s="58">
        <v>22451768</v>
      </c>
      <c r="AE47" s="95"/>
      <c r="AF47" s="58">
        <v>0</v>
      </c>
      <c r="AG47" s="95"/>
      <c r="AH47" s="62">
        <v>415142</v>
      </c>
      <c r="AI47" s="95"/>
      <c r="AJ47" s="58">
        <v>0</v>
      </c>
      <c r="AK47" s="95"/>
      <c r="AL47" s="58">
        <f t="shared" si="3"/>
        <v>51281414</v>
      </c>
      <c r="AM47" s="95"/>
      <c r="AN47" s="95"/>
      <c r="AO47" s="95"/>
      <c r="AP47" s="58">
        <v>24394935.82</v>
      </c>
      <c r="AQ47" s="95"/>
      <c r="AR47" s="83">
        <v>34</v>
      </c>
    </row>
    <row r="48" spans="1:44" ht="11.25" x14ac:dyDescent="0.25">
      <c r="A48" s="83">
        <v>35</v>
      </c>
      <c r="B48" s="95"/>
      <c r="C48" s="83" t="s">
        <v>118</v>
      </c>
      <c r="D48" s="95"/>
      <c r="E48" s="95"/>
      <c r="F48" s="95"/>
      <c r="G48" s="58">
        <v>8608410</v>
      </c>
      <c r="H48" s="95"/>
      <c r="I48" s="58">
        <v>10345934</v>
      </c>
      <c r="J48" s="95"/>
      <c r="K48" s="58">
        <v>110066561</v>
      </c>
      <c r="L48" s="95"/>
      <c r="M48" s="58">
        <v>120757</v>
      </c>
      <c r="N48" s="95"/>
      <c r="O48" s="58">
        <v>3104838</v>
      </c>
      <c r="P48" s="95"/>
      <c r="Q48" s="58">
        <v>240455298</v>
      </c>
      <c r="R48" s="95"/>
      <c r="S48" s="58">
        <v>0</v>
      </c>
      <c r="T48" s="95"/>
      <c r="U48" s="58">
        <v>828887</v>
      </c>
      <c r="V48" s="95"/>
      <c r="W48" s="58">
        <f>SUM(G48:U48)</f>
        <v>373530685</v>
      </c>
      <c r="X48" s="96"/>
      <c r="Y48" s="59"/>
      <c r="Z48" s="58">
        <v>27036690</v>
      </c>
      <c r="AA48" s="95"/>
      <c r="AB48" s="58">
        <v>10514234</v>
      </c>
      <c r="AC48" s="95"/>
      <c r="AD48" s="58">
        <v>118096223</v>
      </c>
      <c r="AE48" s="95"/>
      <c r="AF48" s="58">
        <v>0</v>
      </c>
      <c r="AG48" s="95"/>
      <c r="AH48" s="62">
        <v>0</v>
      </c>
      <c r="AI48" s="95"/>
      <c r="AJ48" s="58">
        <v>0</v>
      </c>
      <c r="AK48" s="95"/>
      <c r="AL48" s="58">
        <f>SUM(Z48:AJ48)</f>
        <v>155647147</v>
      </c>
      <c r="AM48" s="95"/>
      <c r="AN48" s="95"/>
      <c r="AO48" s="95"/>
      <c r="AP48" s="58">
        <v>15871868.469999999</v>
      </c>
      <c r="AQ48" s="95"/>
      <c r="AR48" s="83">
        <v>35</v>
      </c>
    </row>
    <row r="49" spans="1:44" ht="11.25" x14ac:dyDescent="0.25">
      <c r="A49" s="83">
        <v>36</v>
      </c>
      <c r="B49" s="95"/>
      <c r="C49" s="83" t="s">
        <v>119</v>
      </c>
      <c r="D49" s="95"/>
      <c r="E49" s="95"/>
      <c r="F49" s="95"/>
      <c r="G49" s="58">
        <v>0</v>
      </c>
      <c r="H49" s="95"/>
      <c r="I49" s="58">
        <v>0</v>
      </c>
      <c r="J49" s="95"/>
      <c r="K49" s="58">
        <v>0</v>
      </c>
      <c r="L49" s="95"/>
      <c r="M49" s="58">
        <v>1732</v>
      </c>
      <c r="N49" s="95"/>
      <c r="O49" s="58">
        <v>0</v>
      </c>
      <c r="P49" s="95"/>
      <c r="Q49" s="58">
        <v>0</v>
      </c>
      <c r="R49" s="95"/>
      <c r="S49" s="58">
        <v>0</v>
      </c>
      <c r="T49" s="95"/>
      <c r="U49" s="58">
        <v>0</v>
      </c>
      <c r="V49" s="95"/>
      <c r="W49" s="58">
        <f>SUM(G49:U49)</f>
        <v>1732</v>
      </c>
      <c r="X49" s="96"/>
      <c r="Y49" s="59"/>
      <c r="Z49" s="58">
        <v>211198</v>
      </c>
      <c r="AA49" s="95"/>
      <c r="AB49" s="58">
        <v>114812</v>
      </c>
      <c r="AC49" s="95"/>
      <c r="AD49" s="58">
        <v>0</v>
      </c>
      <c r="AE49" s="95"/>
      <c r="AF49" s="58">
        <v>0</v>
      </c>
      <c r="AG49" s="95"/>
      <c r="AH49" s="62">
        <v>0</v>
      </c>
      <c r="AI49" s="95"/>
      <c r="AJ49" s="58">
        <v>0</v>
      </c>
      <c r="AK49" s="95"/>
      <c r="AL49" s="58">
        <f>SUM(Z49:AJ49)</f>
        <v>326010</v>
      </c>
      <c r="AM49" s="95"/>
      <c r="AN49" s="95"/>
      <c r="AO49" s="95"/>
      <c r="AP49" s="58">
        <v>166149.28</v>
      </c>
      <c r="AQ49" s="95"/>
      <c r="AR49" s="83">
        <v>36</v>
      </c>
    </row>
    <row r="50" spans="1:44" ht="11.25" x14ac:dyDescent="0.25">
      <c r="A50" s="83">
        <v>37</v>
      </c>
      <c r="B50" s="95"/>
      <c r="C50" s="83" t="s">
        <v>120</v>
      </c>
      <c r="D50" s="95"/>
      <c r="E50" s="95"/>
      <c r="F50" s="95"/>
      <c r="G50" s="58">
        <v>254818</v>
      </c>
      <c r="H50" s="95"/>
      <c r="I50" s="58">
        <v>424169</v>
      </c>
      <c r="J50" s="95"/>
      <c r="K50" s="58">
        <v>20748</v>
      </c>
      <c r="L50" s="95"/>
      <c r="M50" s="58">
        <v>95152</v>
      </c>
      <c r="N50" s="95"/>
      <c r="O50" s="58">
        <v>0</v>
      </c>
      <c r="P50" s="95"/>
      <c r="Q50" s="58">
        <v>10538661</v>
      </c>
      <c r="R50" s="95"/>
      <c r="S50" s="58">
        <v>0</v>
      </c>
      <c r="T50" s="95"/>
      <c r="U50" s="58">
        <v>493159</v>
      </c>
      <c r="V50" s="95"/>
      <c r="W50" s="58">
        <f>SUM(G50:U50)</f>
        <v>11826707</v>
      </c>
      <c r="X50" s="96"/>
      <c r="Y50" s="59"/>
      <c r="Z50" s="58">
        <v>291908</v>
      </c>
      <c r="AA50" s="95"/>
      <c r="AB50" s="58">
        <v>1301201</v>
      </c>
      <c r="AC50" s="95"/>
      <c r="AD50" s="58">
        <v>3766511</v>
      </c>
      <c r="AE50" s="95"/>
      <c r="AF50" s="58">
        <v>0</v>
      </c>
      <c r="AG50" s="95"/>
      <c r="AH50" s="62">
        <v>0</v>
      </c>
      <c r="AI50" s="95"/>
      <c r="AJ50" s="58">
        <v>0</v>
      </c>
      <c r="AK50" s="95"/>
      <c r="AL50" s="58">
        <f>SUM(Z50:AJ50)</f>
        <v>5359620</v>
      </c>
      <c r="AM50" s="95"/>
      <c r="AN50" s="95"/>
      <c r="AO50" s="95"/>
      <c r="AP50" s="58">
        <v>458549.29</v>
      </c>
      <c r="AQ50" s="95"/>
      <c r="AR50" s="83">
        <v>37</v>
      </c>
    </row>
    <row r="51" spans="1:44" ht="11.25" x14ac:dyDescent="0.25">
      <c r="A51" s="97">
        <v>38</v>
      </c>
      <c r="B51" s="95"/>
      <c r="C51" s="83" t="s">
        <v>121</v>
      </c>
      <c r="D51" s="95"/>
      <c r="E51" s="95"/>
      <c r="F51" s="95"/>
      <c r="G51" s="60">
        <v>4963917</v>
      </c>
      <c r="H51" s="95"/>
      <c r="I51" s="60">
        <v>111857</v>
      </c>
      <c r="J51" s="95"/>
      <c r="K51" s="60">
        <v>13043235</v>
      </c>
      <c r="L51" s="95"/>
      <c r="M51" s="60">
        <v>36219</v>
      </c>
      <c r="N51" s="95"/>
      <c r="O51" s="60">
        <v>0</v>
      </c>
      <c r="P51" s="95"/>
      <c r="Q51" s="60">
        <v>2404101</v>
      </c>
      <c r="R51" s="95"/>
      <c r="S51" s="60">
        <v>0</v>
      </c>
      <c r="T51" s="95"/>
      <c r="U51" s="60">
        <v>640078</v>
      </c>
      <c r="V51" s="95"/>
      <c r="W51" s="60">
        <f>SUM(G51:U51)</f>
        <v>21199407</v>
      </c>
      <c r="X51" s="96"/>
      <c r="Y51" s="59"/>
      <c r="Z51" s="60">
        <v>6315071</v>
      </c>
      <c r="AA51" s="95"/>
      <c r="AB51" s="60">
        <v>10431709</v>
      </c>
      <c r="AC51" s="95"/>
      <c r="AD51" s="60">
        <v>5944046</v>
      </c>
      <c r="AE51" s="95"/>
      <c r="AF51" s="60">
        <v>0</v>
      </c>
      <c r="AG51" s="95"/>
      <c r="AH51" s="60">
        <v>0</v>
      </c>
      <c r="AI51" s="95"/>
      <c r="AJ51" s="60">
        <v>232681</v>
      </c>
      <c r="AK51" s="95"/>
      <c r="AL51" s="60">
        <f>SUM(Z51:AJ51)</f>
        <v>22923507</v>
      </c>
      <c r="AM51" s="95"/>
      <c r="AN51" s="95"/>
      <c r="AO51" s="95"/>
      <c r="AP51" s="60">
        <v>2259871.4700000002</v>
      </c>
      <c r="AQ51" s="95"/>
      <c r="AR51" s="97">
        <v>38</v>
      </c>
    </row>
    <row r="52" spans="1:44" ht="8.85" customHeight="1" x14ac:dyDescent="0.25">
      <c r="A52" s="95"/>
      <c r="B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row>
    <row r="53" spans="1:44" ht="8.85" customHeight="1" x14ac:dyDescent="0.25">
      <c r="A53" s="97">
        <f>A51</f>
        <v>38</v>
      </c>
      <c r="B53" s="95"/>
      <c r="C53" s="91" t="s">
        <v>65</v>
      </c>
      <c r="D53" s="95"/>
      <c r="E53" s="95"/>
      <c r="F53" s="95"/>
      <c r="G53" s="61">
        <f>SUM(G14:G51)</f>
        <v>98134631</v>
      </c>
      <c r="H53" s="95"/>
      <c r="I53" s="61">
        <f>SUM(I14:I51)</f>
        <v>77900735</v>
      </c>
      <c r="J53" s="95"/>
      <c r="K53" s="61">
        <f>SUM(K14:K51)</f>
        <v>843377967</v>
      </c>
      <c r="L53" s="95"/>
      <c r="M53" s="61">
        <f>SUM(M14:M51)</f>
        <v>3262596</v>
      </c>
      <c r="N53" s="95"/>
      <c r="O53" s="61">
        <f>SUM(O14:O51)</f>
        <v>8976748</v>
      </c>
      <c r="P53" s="95"/>
      <c r="Q53" s="61">
        <f>SUM(Q14:Q51)</f>
        <v>746997483</v>
      </c>
      <c r="R53" s="95"/>
      <c r="S53" s="61">
        <f>SUM(S14:S51)</f>
        <v>5966231</v>
      </c>
      <c r="T53" s="95"/>
      <c r="U53" s="61">
        <f>SUM(U14:U51)</f>
        <v>172245468</v>
      </c>
      <c r="V53" s="95"/>
      <c r="W53" s="61">
        <f>SUM(W14:W51)</f>
        <v>1956861859</v>
      </c>
      <c r="X53" s="96"/>
      <c r="Y53" s="95"/>
      <c r="Z53" s="61">
        <f>SUM(Z14:Z51)</f>
        <v>259732307.28999999</v>
      </c>
      <c r="AA53" s="95"/>
      <c r="AB53" s="61">
        <f>SUM(AB14:AB51)</f>
        <v>177891564.55000001</v>
      </c>
      <c r="AC53" s="95"/>
      <c r="AD53" s="61">
        <f>SUM(AD14:AD51)</f>
        <v>590815700</v>
      </c>
      <c r="AE53" s="95"/>
      <c r="AF53" s="61">
        <f>SUM(AF14:AF51)</f>
        <v>0</v>
      </c>
      <c r="AG53" s="95"/>
      <c r="AH53" s="61">
        <f>SUM(AH14:AH51)</f>
        <v>120027643</v>
      </c>
      <c r="AI53" s="95"/>
      <c r="AJ53" s="61">
        <f>SUM(AJ14:AJ51)</f>
        <v>1145573</v>
      </c>
      <c r="AK53" s="95"/>
      <c r="AL53" s="61">
        <f>SUM(AL14:AL51)</f>
        <v>1149612787.8400002</v>
      </c>
      <c r="AM53" s="95"/>
      <c r="AN53" s="95"/>
      <c r="AO53" s="95"/>
      <c r="AP53" s="61">
        <f>SUM(AP14:AP51)</f>
        <v>133849197.13000001</v>
      </c>
      <c r="AQ53" s="95"/>
      <c r="AR53" s="97">
        <f>AR51</f>
        <v>38</v>
      </c>
    </row>
    <row r="54" spans="1:44" ht="8.85" customHeight="1" x14ac:dyDescent="0.25">
      <c r="A54" s="95"/>
      <c r="B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row>
    <row r="55" spans="1:44" ht="8.85" customHeight="1" x14ac:dyDescent="0.25">
      <c r="A55" s="95"/>
      <c r="B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row>
    <row r="56" spans="1:44" ht="8.85" customHeight="1" x14ac:dyDescent="0.25">
      <c r="A56" s="95"/>
      <c r="B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row>
    <row r="57" spans="1:44" ht="8.85" customHeight="1" x14ac:dyDescent="0.25">
      <c r="A57" s="95"/>
      <c r="B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row>
    <row r="58" spans="1:44" ht="8.85" customHeight="1" x14ac:dyDescent="0.25">
      <c r="A58" s="95"/>
      <c r="B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row>
    <row r="59" spans="1:44" ht="8.85" customHeight="1" x14ac:dyDescent="0.25">
      <c r="A59" s="95"/>
      <c r="B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row>
    <row r="60" spans="1:44" ht="8.85" customHeight="1" x14ac:dyDescent="0.25">
      <c r="A60" s="95"/>
      <c r="B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row>
    <row r="61" spans="1:44" ht="8.85" customHeight="1" x14ac:dyDescent="0.25">
      <c r="A61" s="95"/>
      <c r="B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row>
    <row r="62" spans="1:44" ht="8.85" customHeight="1" x14ac:dyDescent="0.25">
      <c r="A62" s="95"/>
      <c r="B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row>
    <row r="63" spans="1:44" ht="8.85" customHeight="1" x14ac:dyDescent="0.25">
      <c r="A63" s="95"/>
      <c r="B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row>
    <row r="64" spans="1:44" ht="8.85" customHeight="1" x14ac:dyDescent="0.25">
      <c r="A64" s="95"/>
      <c r="B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row>
    <row r="65" spans="1:47" ht="8.85" customHeight="1" x14ac:dyDescent="0.25">
      <c r="A65" s="95"/>
      <c r="B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row>
    <row r="66" spans="1:47" ht="2.25" customHeight="1" x14ac:dyDescent="0.25">
      <c r="A66" s="95"/>
      <c r="B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row>
    <row r="67" spans="1:47" ht="8.85" customHeight="1" x14ac:dyDescent="0.25">
      <c r="A67" s="95"/>
      <c r="B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row>
    <row r="68" spans="1:47" s="80" customFormat="1" ht="10.5" customHeight="1" x14ac:dyDescent="0.25">
      <c r="A68" s="87"/>
      <c r="AU68" s="237"/>
    </row>
    <row r="69" spans="1:47" s="80" customFormat="1" ht="10.5" customHeight="1" x14ac:dyDescent="0.25">
      <c r="W69" s="237" t="s">
        <v>42</v>
      </c>
      <c r="Z69" s="102" t="s">
        <v>43</v>
      </c>
      <c r="AR69" s="237" t="s">
        <v>500</v>
      </c>
    </row>
    <row r="70" spans="1:47" s="80" customFormat="1" ht="10.5" customHeight="1" x14ac:dyDescent="0.25">
      <c r="A70" s="85"/>
      <c r="W70" s="84" t="s">
        <v>501</v>
      </c>
      <c r="Z70" s="102" t="s">
        <v>502</v>
      </c>
      <c r="AR70" s="237" t="s">
        <v>122</v>
      </c>
    </row>
    <row r="71" spans="1:47" s="80" customFormat="1" ht="10.5" customHeight="1" x14ac:dyDescent="0.25">
      <c r="A71" s="86"/>
      <c r="W71" s="84" t="s">
        <v>48</v>
      </c>
      <c r="Z71" s="87" t="s">
        <v>49</v>
      </c>
    </row>
    <row r="72" spans="1:47" ht="9.75" customHeight="1" x14ac:dyDescent="0.25">
      <c r="A72" s="95"/>
      <c r="B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row>
    <row r="73" spans="1:47" ht="9.75" customHeight="1" x14ac:dyDescent="0.25">
      <c r="A73" s="95"/>
      <c r="B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row>
    <row r="74" spans="1:47" ht="7.5" customHeight="1" x14ac:dyDescent="0.25">
      <c r="A74" s="95"/>
      <c r="B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row>
    <row r="75" spans="1:47" ht="10.5" customHeight="1" x14ac:dyDescent="0.25">
      <c r="G75" s="89" t="s">
        <v>503</v>
      </c>
      <c r="H75" s="89"/>
      <c r="I75" s="89"/>
      <c r="J75" s="89"/>
      <c r="K75" s="89"/>
      <c r="L75" s="89"/>
      <c r="M75" s="89"/>
      <c r="N75" s="89"/>
      <c r="O75" s="89"/>
      <c r="P75" s="89"/>
      <c r="Q75" s="89"/>
      <c r="R75" s="89"/>
      <c r="S75" s="89"/>
      <c r="T75" s="89"/>
      <c r="U75" s="89"/>
      <c r="V75" s="89"/>
      <c r="W75" s="89"/>
      <c r="Z75" s="89" t="s">
        <v>504</v>
      </c>
      <c r="AA75" s="89"/>
      <c r="AB75" s="89"/>
      <c r="AC75" s="89"/>
      <c r="AD75" s="89"/>
      <c r="AE75" s="89"/>
      <c r="AF75" s="89"/>
      <c r="AG75" s="89"/>
      <c r="AH75" s="89"/>
      <c r="AI75" s="89"/>
      <c r="AJ75" s="89"/>
      <c r="AK75" s="89"/>
      <c r="AL75" s="89"/>
      <c r="AM75" s="89"/>
      <c r="AP75" s="92" t="s">
        <v>524</v>
      </c>
    </row>
    <row r="76" spans="1:47" ht="10.5" customHeight="1" x14ac:dyDescent="0.25">
      <c r="AP76" s="239" t="s">
        <v>505</v>
      </c>
    </row>
    <row r="77" spans="1:47" ht="10.5" customHeight="1" x14ac:dyDescent="0.25">
      <c r="Q77" s="91" t="s">
        <v>506</v>
      </c>
      <c r="S77" s="91" t="s">
        <v>288</v>
      </c>
      <c r="AJ77" s="91" t="s">
        <v>288</v>
      </c>
      <c r="AP77" s="234" t="s">
        <v>287</v>
      </c>
    </row>
    <row r="78" spans="1:47" ht="10.5" customHeight="1" x14ac:dyDescent="0.25">
      <c r="Q78" s="91" t="s">
        <v>507</v>
      </c>
      <c r="S78" s="91" t="s">
        <v>508</v>
      </c>
      <c r="U78" s="91" t="s">
        <v>312</v>
      </c>
      <c r="W78" s="91" t="s">
        <v>65</v>
      </c>
      <c r="AB78" s="91" t="s">
        <v>509</v>
      </c>
      <c r="AD78" s="91" t="s">
        <v>510</v>
      </c>
      <c r="AH78" s="91" t="s">
        <v>511</v>
      </c>
      <c r="AJ78" s="91" t="s">
        <v>512</v>
      </c>
      <c r="AL78" s="91" t="s">
        <v>65</v>
      </c>
    </row>
    <row r="79" spans="1:47" ht="10.5" customHeight="1" x14ac:dyDescent="0.25">
      <c r="A79" s="92" t="s">
        <v>71</v>
      </c>
      <c r="C79" s="92" t="s">
        <v>72</v>
      </c>
      <c r="G79" s="92" t="s">
        <v>513</v>
      </c>
      <c r="I79" s="92" t="s">
        <v>514</v>
      </c>
      <c r="K79" s="92" t="s">
        <v>515</v>
      </c>
      <c r="M79" s="92" t="s">
        <v>516</v>
      </c>
      <c r="O79" s="92" t="s">
        <v>517</v>
      </c>
      <c r="Q79" s="92" t="s">
        <v>69</v>
      </c>
      <c r="S79" s="92" t="s">
        <v>518</v>
      </c>
      <c r="U79" s="92" t="s">
        <v>519</v>
      </c>
      <c r="W79" s="92" t="s">
        <v>519</v>
      </c>
      <c r="Z79" s="92" t="s">
        <v>354</v>
      </c>
      <c r="AB79" s="92" t="s">
        <v>520</v>
      </c>
      <c r="AD79" s="235" t="s">
        <v>69</v>
      </c>
      <c r="AF79" s="92" t="s">
        <v>521</v>
      </c>
      <c r="AH79" s="92" t="s">
        <v>77</v>
      </c>
      <c r="AJ79" s="92" t="s">
        <v>518</v>
      </c>
      <c r="AL79" s="92" t="s">
        <v>522</v>
      </c>
      <c r="AP79" s="92" t="s">
        <v>523</v>
      </c>
      <c r="AR79" s="92" t="s">
        <v>71</v>
      </c>
    </row>
    <row r="80" spans="1:47" ht="8.85" customHeight="1" x14ac:dyDescent="0.25"/>
    <row r="81" spans="1:44" ht="8.85" customHeight="1" x14ac:dyDescent="0.25">
      <c r="B81" s="83" t="s">
        <v>279</v>
      </c>
    </row>
    <row r="82" spans="1:44" ht="11.25" x14ac:dyDescent="0.25">
      <c r="A82" s="83">
        <v>1</v>
      </c>
      <c r="B82" s="95"/>
      <c r="C82" s="83" t="s">
        <v>123</v>
      </c>
      <c r="D82" s="95"/>
      <c r="E82" s="95"/>
      <c r="F82" s="95"/>
      <c r="G82" s="57">
        <v>321993</v>
      </c>
      <c r="H82" s="95"/>
      <c r="I82" s="57">
        <v>170354</v>
      </c>
      <c r="J82" s="95"/>
      <c r="K82" s="57">
        <v>0</v>
      </c>
      <c r="L82" s="95"/>
      <c r="M82" s="57">
        <v>140</v>
      </c>
      <c r="N82" s="95"/>
      <c r="O82" s="57">
        <v>0</v>
      </c>
      <c r="P82" s="95"/>
      <c r="Q82" s="57">
        <v>951686</v>
      </c>
      <c r="R82" s="95"/>
      <c r="S82" s="57">
        <v>0</v>
      </c>
      <c r="T82" s="95"/>
      <c r="U82" s="57">
        <v>0</v>
      </c>
      <c r="V82" s="95"/>
      <c r="W82" s="57">
        <f t="shared" ref="W82:W101" si="4">SUM(G82:U82)</f>
        <v>1444173</v>
      </c>
      <c r="X82" s="96"/>
      <c r="Y82" s="95"/>
      <c r="Z82" s="57">
        <v>0</v>
      </c>
      <c r="AA82" s="95"/>
      <c r="AB82" s="57">
        <v>0</v>
      </c>
      <c r="AC82" s="95"/>
      <c r="AD82" s="57">
        <v>894064</v>
      </c>
      <c r="AE82" s="95"/>
      <c r="AF82" s="57">
        <v>0</v>
      </c>
      <c r="AG82" s="95"/>
      <c r="AH82" s="57">
        <v>1078535</v>
      </c>
      <c r="AI82" s="95"/>
      <c r="AJ82" s="57">
        <v>0</v>
      </c>
      <c r="AK82" s="95"/>
      <c r="AL82" s="57">
        <f t="shared" ref="AL82:AL101" si="5">SUM(Z82:AJ82)</f>
        <v>1972599</v>
      </c>
      <c r="AM82" s="95"/>
      <c r="AN82" s="95"/>
      <c r="AO82" s="95"/>
      <c r="AP82" s="57">
        <v>25280.85</v>
      </c>
      <c r="AQ82" s="95"/>
      <c r="AR82" s="83">
        <v>1</v>
      </c>
    </row>
    <row r="83" spans="1:44" ht="11.25" x14ac:dyDescent="0.25">
      <c r="A83" s="83">
        <v>2</v>
      </c>
      <c r="B83" s="95"/>
      <c r="C83" s="83" t="s">
        <v>124</v>
      </c>
      <c r="D83" s="95"/>
      <c r="E83" s="95"/>
      <c r="F83" s="95"/>
      <c r="G83" s="58">
        <v>2322036</v>
      </c>
      <c r="H83" s="95"/>
      <c r="I83" s="58">
        <v>1299477</v>
      </c>
      <c r="J83" s="95"/>
      <c r="K83" s="58">
        <v>0</v>
      </c>
      <c r="L83" s="95"/>
      <c r="M83" s="58">
        <v>62591</v>
      </c>
      <c r="N83" s="95"/>
      <c r="O83" s="58">
        <v>0</v>
      </c>
      <c r="P83" s="95"/>
      <c r="Q83" s="58">
        <v>24979740</v>
      </c>
      <c r="R83" s="95"/>
      <c r="S83" s="58">
        <v>0</v>
      </c>
      <c r="T83" s="95"/>
      <c r="U83" s="58">
        <v>3289292</v>
      </c>
      <c r="V83" s="95"/>
      <c r="W83" s="58">
        <f t="shared" si="4"/>
        <v>31953136</v>
      </c>
      <c r="X83" s="96"/>
      <c r="Y83" s="59"/>
      <c r="Z83" s="58">
        <v>34047737</v>
      </c>
      <c r="AA83" s="95"/>
      <c r="AB83" s="58">
        <v>0</v>
      </c>
      <c r="AC83" s="95"/>
      <c r="AD83" s="58">
        <v>11691381</v>
      </c>
      <c r="AE83" s="95"/>
      <c r="AF83" s="58">
        <v>0</v>
      </c>
      <c r="AG83" s="95"/>
      <c r="AH83" s="62">
        <v>950359</v>
      </c>
      <c r="AI83" s="95"/>
      <c r="AJ83" s="58">
        <v>0</v>
      </c>
      <c r="AK83" s="95"/>
      <c r="AL83" s="58">
        <f t="shared" si="5"/>
        <v>46689477</v>
      </c>
      <c r="AM83" s="95"/>
      <c r="AN83" s="95"/>
      <c r="AO83" s="95"/>
      <c r="AP83" s="58">
        <v>1765810.51</v>
      </c>
      <c r="AQ83" s="95"/>
      <c r="AR83" s="83">
        <v>2</v>
      </c>
    </row>
    <row r="84" spans="1:44" ht="11.25" x14ac:dyDescent="0.25">
      <c r="A84" s="83">
        <v>3</v>
      </c>
      <c r="B84" s="95"/>
      <c r="C84" s="83" t="s">
        <v>125</v>
      </c>
      <c r="D84" s="95"/>
      <c r="E84" s="95"/>
      <c r="F84" s="95"/>
      <c r="G84" s="58">
        <v>0</v>
      </c>
      <c r="H84" s="95"/>
      <c r="I84" s="58">
        <v>0</v>
      </c>
      <c r="J84" s="95"/>
      <c r="K84" s="58">
        <v>0</v>
      </c>
      <c r="L84" s="95"/>
      <c r="M84" s="58">
        <v>0</v>
      </c>
      <c r="N84" s="95"/>
      <c r="O84" s="58">
        <v>0</v>
      </c>
      <c r="P84" s="95"/>
      <c r="Q84" s="58">
        <v>1036868</v>
      </c>
      <c r="R84" s="95"/>
      <c r="S84" s="58">
        <v>0</v>
      </c>
      <c r="T84" s="95"/>
      <c r="U84" s="58">
        <v>0</v>
      </c>
      <c r="V84" s="95"/>
      <c r="W84" s="58">
        <f t="shared" si="4"/>
        <v>1036868</v>
      </c>
      <c r="X84" s="96"/>
      <c r="Y84" s="59"/>
      <c r="Z84" s="58">
        <v>117131</v>
      </c>
      <c r="AA84" s="95"/>
      <c r="AB84" s="58">
        <v>0</v>
      </c>
      <c r="AC84" s="95"/>
      <c r="AD84" s="58">
        <v>799437</v>
      </c>
      <c r="AE84" s="95"/>
      <c r="AF84" s="58">
        <v>0</v>
      </c>
      <c r="AG84" s="95"/>
      <c r="AH84" s="62">
        <v>0</v>
      </c>
      <c r="AI84" s="95"/>
      <c r="AJ84" s="58">
        <v>0</v>
      </c>
      <c r="AK84" s="95"/>
      <c r="AL84" s="58">
        <f t="shared" si="5"/>
        <v>916568</v>
      </c>
      <c r="AM84" s="95"/>
      <c r="AN84" s="95"/>
      <c r="AO84" s="95"/>
      <c r="AP84" s="58">
        <v>50972.66</v>
      </c>
      <c r="AQ84" s="95"/>
      <c r="AR84" s="83">
        <v>3</v>
      </c>
    </row>
    <row r="85" spans="1:44" ht="11.25" x14ac:dyDescent="0.25">
      <c r="A85" s="83">
        <v>4</v>
      </c>
      <c r="B85" s="95"/>
      <c r="C85" s="83" t="s">
        <v>126</v>
      </c>
      <c r="D85" s="95"/>
      <c r="E85" s="95"/>
      <c r="F85" s="95"/>
      <c r="G85" s="58">
        <v>0</v>
      </c>
      <c r="H85" s="95"/>
      <c r="I85" s="58">
        <v>0</v>
      </c>
      <c r="J85" s="95"/>
      <c r="K85" s="58">
        <v>0</v>
      </c>
      <c r="L85" s="95"/>
      <c r="M85" s="58">
        <v>2477</v>
      </c>
      <c r="N85" s="95"/>
      <c r="O85" s="58">
        <v>0</v>
      </c>
      <c r="P85" s="95"/>
      <c r="Q85" s="58">
        <v>0</v>
      </c>
      <c r="R85" s="95"/>
      <c r="S85" s="58">
        <v>0</v>
      </c>
      <c r="T85" s="95"/>
      <c r="U85" s="58">
        <v>0</v>
      </c>
      <c r="V85" s="95"/>
      <c r="W85" s="58">
        <f t="shared" si="4"/>
        <v>2477</v>
      </c>
      <c r="X85" s="96"/>
      <c r="Y85" s="59"/>
      <c r="Z85" s="58">
        <v>0</v>
      </c>
      <c r="AA85" s="95"/>
      <c r="AB85" s="58">
        <v>0</v>
      </c>
      <c r="AC85" s="95"/>
      <c r="AD85" s="58">
        <v>0</v>
      </c>
      <c r="AE85" s="95"/>
      <c r="AF85" s="58">
        <v>0</v>
      </c>
      <c r="AG85" s="95"/>
      <c r="AH85" s="62">
        <v>2477</v>
      </c>
      <c r="AI85" s="95"/>
      <c r="AJ85" s="58">
        <v>0</v>
      </c>
      <c r="AK85" s="95"/>
      <c r="AL85" s="58">
        <f t="shared" si="5"/>
        <v>2477</v>
      </c>
      <c r="AM85" s="95"/>
      <c r="AN85" s="95"/>
      <c r="AO85" s="95"/>
      <c r="AP85" s="58">
        <v>70750.78</v>
      </c>
      <c r="AQ85" s="95"/>
      <c r="AR85" s="83">
        <v>4</v>
      </c>
    </row>
    <row r="86" spans="1:44" ht="11.25" x14ac:dyDescent="0.25">
      <c r="A86" s="83">
        <v>5</v>
      </c>
      <c r="B86" s="95"/>
      <c r="C86" s="83" t="s">
        <v>127</v>
      </c>
      <c r="D86" s="95"/>
      <c r="E86" s="95"/>
      <c r="F86" s="95"/>
      <c r="G86" s="58">
        <v>0</v>
      </c>
      <c r="H86" s="95"/>
      <c r="I86" s="58">
        <v>0</v>
      </c>
      <c r="J86" s="95"/>
      <c r="K86" s="58">
        <v>0</v>
      </c>
      <c r="L86" s="95"/>
      <c r="M86" s="58">
        <v>0</v>
      </c>
      <c r="N86" s="95"/>
      <c r="O86" s="58">
        <v>0</v>
      </c>
      <c r="P86" s="95"/>
      <c r="Q86" s="58">
        <v>0</v>
      </c>
      <c r="R86" s="95"/>
      <c r="S86" s="58">
        <v>0</v>
      </c>
      <c r="T86" s="95"/>
      <c r="U86" s="58">
        <v>0</v>
      </c>
      <c r="V86" s="95"/>
      <c r="W86" s="58">
        <f t="shared" si="4"/>
        <v>0</v>
      </c>
      <c r="X86" s="96"/>
      <c r="Y86" s="59"/>
      <c r="Z86" s="58">
        <v>0</v>
      </c>
      <c r="AA86" s="95"/>
      <c r="AB86" s="58">
        <v>0</v>
      </c>
      <c r="AC86" s="95"/>
      <c r="AD86" s="58">
        <v>0</v>
      </c>
      <c r="AE86" s="95"/>
      <c r="AF86" s="58">
        <v>0</v>
      </c>
      <c r="AG86" s="95"/>
      <c r="AH86" s="62">
        <v>0</v>
      </c>
      <c r="AI86" s="95"/>
      <c r="AJ86" s="58">
        <v>0</v>
      </c>
      <c r="AK86" s="95"/>
      <c r="AL86" s="58">
        <f t="shared" si="5"/>
        <v>0</v>
      </c>
      <c r="AM86" s="95"/>
      <c r="AN86" s="95"/>
      <c r="AO86" s="95"/>
      <c r="AP86" s="58">
        <v>0</v>
      </c>
      <c r="AQ86" s="95"/>
      <c r="AR86" s="83">
        <v>5</v>
      </c>
    </row>
    <row r="87" spans="1:44" ht="11.25" x14ac:dyDescent="0.25">
      <c r="A87" s="83">
        <v>6</v>
      </c>
      <c r="B87" s="95"/>
      <c r="C87" s="83" t="s">
        <v>128</v>
      </c>
      <c r="D87" s="95"/>
      <c r="E87" s="95"/>
      <c r="F87" s="95"/>
      <c r="G87" s="58">
        <v>0</v>
      </c>
      <c r="H87" s="95"/>
      <c r="I87" s="58">
        <v>0</v>
      </c>
      <c r="J87" s="95"/>
      <c r="K87" s="58">
        <v>0</v>
      </c>
      <c r="L87" s="95"/>
      <c r="M87" s="58">
        <v>0</v>
      </c>
      <c r="N87" s="95"/>
      <c r="O87" s="58">
        <v>0</v>
      </c>
      <c r="P87" s="95"/>
      <c r="Q87" s="58">
        <v>17618</v>
      </c>
      <c r="R87" s="95"/>
      <c r="S87" s="58">
        <v>0</v>
      </c>
      <c r="T87" s="95"/>
      <c r="U87" s="58">
        <v>0</v>
      </c>
      <c r="V87" s="95"/>
      <c r="W87" s="58">
        <f t="shared" si="4"/>
        <v>17618</v>
      </c>
      <c r="X87" s="96"/>
      <c r="Y87" s="59"/>
      <c r="Z87" s="58">
        <v>0</v>
      </c>
      <c r="AA87" s="95"/>
      <c r="AB87" s="58">
        <v>0</v>
      </c>
      <c r="AC87" s="95"/>
      <c r="AD87" s="58">
        <v>0</v>
      </c>
      <c r="AE87" s="95"/>
      <c r="AF87" s="58">
        <v>0</v>
      </c>
      <c r="AG87" s="95"/>
      <c r="AH87" s="62">
        <v>0</v>
      </c>
      <c r="AI87" s="95"/>
      <c r="AJ87" s="58">
        <v>0</v>
      </c>
      <c r="AK87" s="95"/>
      <c r="AL87" s="58">
        <f t="shared" si="5"/>
        <v>0</v>
      </c>
      <c r="AM87" s="95"/>
      <c r="AN87" s="95"/>
      <c r="AO87" s="95"/>
      <c r="AP87" s="58">
        <v>16817.18</v>
      </c>
      <c r="AQ87" s="95"/>
      <c r="AR87" s="83">
        <v>6</v>
      </c>
    </row>
    <row r="88" spans="1:44" ht="11.25" x14ac:dyDescent="0.25">
      <c r="A88" s="83">
        <v>7</v>
      </c>
      <c r="B88" s="95"/>
      <c r="C88" s="83" t="s">
        <v>129</v>
      </c>
      <c r="D88" s="95"/>
      <c r="E88" s="95"/>
      <c r="F88" s="95"/>
      <c r="G88" s="58">
        <v>6930749</v>
      </c>
      <c r="H88" s="95"/>
      <c r="I88" s="58">
        <v>8446373</v>
      </c>
      <c r="J88" s="95"/>
      <c r="K88" s="58">
        <v>6235380</v>
      </c>
      <c r="L88" s="95"/>
      <c r="M88" s="58">
        <v>968291</v>
      </c>
      <c r="N88" s="95"/>
      <c r="O88" s="58">
        <v>0</v>
      </c>
      <c r="P88" s="95"/>
      <c r="Q88" s="58">
        <v>641703</v>
      </c>
      <c r="R88" s="95"/>
      <c r="S88" s="58">
        <v>0</v>
      </c>
      <c r="T88" s="95"/>
      <c r="U88" s="58">
        <v>27151766</v>
      </c>
      <c r="V88" s="95"/>
      <c r="W88" s="58">
        <f t="shared" si="4"/>
        <v>50374262</v>
      </c>
      <c r="X88" s="96"/>
      <c r="Y88" s="59"/>
      <c r="Z88" s="58">
        <v>39733304</v>
      </c>
      <c r="AA88" s="95"/>
      <c r="AB88" s="58">
        <v>16156194</v>
      </c>
      <c r="AC88" s="95"/>
      <c r="AD88" s="58">
        <v>175202641</v>
      </c>
      <c r="AE88" s="95"/>
      <c r="AF88" s="58">
        <v>0</v>
      </c>
      <c r="AG88" s="95"/>
      <c r="AH88" s="62">
        <v>-180717877</v>
      </c>
      <c r="AI88" s="95"/>
      <c r="AJ88" s="58">
        <v>0</v>
      </c>
      <c r="AK88" s="95"/>
      <c r="AL88" s="58">
        <f t="shared" si="5"/>
        <v>50374262</v>
      </c>
      <c r="AM88" s="95"/>
      <c r="AN88" s="95"/>
      <c r="AO88" s="95"/>
      <c r="AP88" s="58">
        <v>4212984.3499999996</v>
      </c>
      <c r="AQ88" s="95"/>
      <c r="AR88" s="83">
        <v>7</v>
      </c>
    </row>
    <row r="89" spans="1:44" ht="11.25" x14ac:dyDescent="0.25">
      <c r="A89" s="83">
        <v>8</v>
      </c>
      <c r="B89" s="95"/>
      <c r="C89" s="83" t="s">
        <v>130</v>
      </c>
      <c r="D89" s="95"/>
      <c r="E89" s="95"/>
      <c r="F89" s="95"/>
      <c r="G89" s="58">
        <v>475612</v>
      </c>
      <c r="H89" s="95"/>
      <c r="I89" s="58">
        <v>0</v>
      </c>
      <c r="J89" s="95"/>
      <c r="K89" s="58">
        <v>0</v>
      </c>
      <c r="L89" s="95"/>
      <c r="M89" s="58">
        <v>23237</v>
      </c>
      <c r="N89" s="95"/>
      <c r="O89" s="58">
        <v>0</v>
      </c>
      <c r="P89" s="95"/>
      <c r="Q89" s="58">
        <v>12367013</v>
      </c>
      <c r="R89" s="95"/>
      <c r="S89" s="58">
        <v>0</v>
      </c>
      <c r="T89" s="95"/>
      <c r="U89" s="58">
        <v>1673290</v>
      </c>
      <c r="V89" s="95"/>
      <c r="W89" s="58">
        <f t="shared" si="4"/>
        <v>14539152</v>
      </c>
      <c r="X89" s="96"/>
      <c r="Y89" s="59"/>
      <c r="Z89" s="58">
        <v>2806423</v>
      </c>
      <c r="AA89" s="95"/>
      <c r="AB89" s="58">
        <v>0</v>
      </c>
      <c r="AC89" s="95"/>
      <c r="AD89" s="58">
        <v>1989467</v>
      </c>
      <c r="AE89" s="95"/>
      <c r="AF89" s="58">
        <v>0</v>
      </c>
      <c r="AG89" s="95"/>
      <c r="AH89" s="62">
        <v>662347</v>
      </c>
      <c r="AI89" s="95"/>
      <c r="AJ89" s="58">
        <v>0</v>
      </c>
      <c r="AK89" s="95"/>
      <c r="AL89" s="58">
        <f t="shared" si="5"/>
        <v>5458237</v>
      </c>
      <c r="AM89" s="95"/>
      <c r="AN89" s="95"/>
      <c r="AO89" s="95"/>
      <c r="AP89" s="58">
        <v>2389687.85</v>
      </c>
      <c r="AQ89" s="95"/>
      <c r="AR89" s="83">
        <v>8</v>
      </c>
    </row>
    <row r="90" spans="1:44" ht="11.25" x14ac:dyDescent="0.25">
      <c r="A90" s="83">
        <v>9</v>
      </c>
      <c r="B90" s="95"/>
      <c r="C90" s="83" t="s">
        <v>131</v>
      </c>
      <c r="D90" s="95"/>
      <c r="E90" s="95"/>
      <c r="F90" s="95"/>
      <c r="G90" s="58">
        <v>0</v>
      </c>
      <c r="H90" s="95"/>
      <c r="I90" s="58">
        <v>0</v>
      </c>
      <c r="J90" s="95"/>
      <c r="K90" s="58">
        <v>0</v>
      </c>
      <c r="L90" s="95"/>
      <c r="M90" s="58">
        <v>0</v>
      </c>
      <c r="N90" s="95"/>
      <c r="O90" s="58">
        <v>0</v>
      </c>
      <c r="P90" s="95"/>
      <c r="Q90" s="58">
        <v>1421374</v>
      </c>
      <c r="R90" s="95"/>
      <c r="S90" s="58">
        <v>0</v>
      </c>
      <c r="T90" s="95"/>
      <c r="U90" s="58">
        <v>0</v>
      </c>
      <c r="V90" s="95"/>
      <c r="W90" s="58">
        <f t="shared" si="4"/>
        <v>1421374</v>
      </c>
      <c r="X90" s="96"/>
      <c r="Y90" s="59"/>
      <c r="Z90" s="58">
        <v>831678</v>
      </c>
      <c r="AA90" s="95"/>
      <c r="AB90" s="58">
        <v>0</v>
      </c>
      <c r="AC90" s="95"/>
      <c r="AD90" s="58">
        <v>589696</v>
      </c>
      <c r="AE90" s="95"/>
      <c r="AF90" s="58">
        <v>0</v>
      </c>
      <c r="AG90" s="95"/>
      <c r="AH90" s="62">
        <v>0</v>
      </c>
      <c r="AI90" s="95"/>
      <c r="AJ90" s="58">
        <v>0</v>
      </c>
      <c r="AK90" s="95"/>
      <c r="AL90" s="58">
        <f t="shared" si="5"/>
        <v>1421374</v>
      </c>
      <c r="AM90" s="95"/>
      <c r="AN90" s="95"/>
      <c r="AO90" s="95"/>
      <c r="AP90" s="58">
        <v>1286.9000000000001</v>
      </c>
      <c r="AQ90" s="95"/>
      <c r="AR90" s="83">
        <v>9</v>
      </c>
    </row>
    <row r="91" spans="1:44" ht="11.25" x14ac:dyDescent="0.25">
      <c r="A91" s="83">
        <v>10</v>
      </c>
      <c r="B91" s="95"/>
      <c r="C91" s="83" t="s">
        <v>132</v>
      </c>
      <c r="D91" s="95"/>
      <c r="E91" s="95"/>
      <c r="F91" s="95"/>
      <c r="G91" s="58">
        <v>0</v>
      </c>
      <c r="H91" s="95"/>
      <c r="I91" s="58">
        <v>0</v>
      </c>
      <c r="J91" s="95"/>
      <c r="K91" s="58">
        <v>0</v>
      </c>
      <c r="L91" s="95"/>
      <c r="M91" s="58">
        <v>0</v>
      </c>
      <c r="N91" s="95"/>
      <c r="O91" s="58">
        <v>0</v>
      </c>
      <c r="P91" s="95"/>
      <c r="Q91" s="58">
        <v>0</v>
      </c>
      <c r="R91" s="95"/>
      <c r="S91" s="58">
        <v>0</v>
      </c>
      <c r="T91" s="95"/>
      <c r="U91" s="58">
        <v>0</v>
      </c>
      <c r="V91" s="95"/>
      <c r="W91" s="58">
        <f t="shared" si="4"/>
        <v>0</v>
      </c>
      <c r="X91" s="96"/>
      <c r="Y91" s="59"/>
      <c r="Z91" s="58">
        <v>0</v>
      </c>
      <c r="AA91" s="95"/>
      <c r="AB91" s="58">
        <v>0</v>
      </c>
      <c r="AC91" s="95"/>
      <c r="AD91" s="58">
        <v>0</v>
      </c>
      <c r="AE91" s="95"/>
      <c r="AF91" s="58">
        <v>0</v>
      </c>
      <c r="AG91" s="95"/>
      <c r="AH91" s="62">
        <v>0</v>
      </c>
      <c r="AI91" s="95"/>
      <c r="AJ91" s="58">
        <v>0</v>
      </c>
      <c r="AK91" s="95"/>
      <c r="AL91" s="58">
        <f t="shared" si="5"/>
        <v>0</v>
      </c>
      <c r="AM91" s="95"/>
      <c r="AN91" s="95"/>
      <c r="AO91" s="95"/>
      <c r="AP91" s="58">
        <v>0</v>
      </c>
      <c r="AQ91" s="95"/>
      <c r="AR91" s="83">
        <v>10</v>
      </c>
    </row>
    <row r="92" spans="1:44" ht="11.25" x14ac:dyDescent="0.25">
      <c r="A92" s="83">
        <v>11</v>
      </c>
      <c r="B92" s="95"/>
      <c r="C92" s="83" t="s">
        <v>133</v>
      </c>
      <c r="D92" s="95"/>
      <c r="E92" s="95"/>
      <c r="F92" s="95"/>
      <c r="G92" s="58">
        <v>0</v>
      </c>
      <c r="H92" s="95"/>
      <c r="I92" s="58">
        <v>0</v>
      </c>
      <c r="J92" s="95"/>
      <c r="K92" s="58">
        <v>0</v>
      </c>
      <c r="L92" s="95"/>
      <c r="M92" s="58">
        <v>1</v>
      </c>
      <c r="N92" s="95"/>
      <c r="O92" s="58">
        <v>0</v>
      </c>
      <c r="P92" s="95"/>
      <c r="Q92" s="58">
        <v>68800</v>
      </c>
      <c r="R92" s="95"/>
      <c r="S92" s="58">
        <v>0</v>
      </c>
      <c r="T92" s="95"/>
      <c r="U92" s="58">
        <v>0</v>
      </c>
      <c r="V92" s="95"/>
      <c r="W92" s="58">
        <f t="shared" si="4"/>
        <v>68801</v>
      </c>
      <c r="X92" s="96"/>
      <c r="Y92" s="59"/>
      <c r="Z92" s="58">
        <v>0</v>
      </c>
      <c r="AA92" s="95"/>
      <c r="AB92" s="58">
        <v>0</v>
      </c>
      <c r="AC92" s="95"/>
      <c r="AD92" s="58">
        <v>80313</v>
      </c>
      <c r="AE92" s="95"/>
      <c r="AF92" s="58">
        <v>0</v>
      </c>
      <c r="AG92" s="95"/>
      <c r="AH92" s="62">
        <v>0</v>
      </c>
      <c r="AI92" s="95"/>
      <c r="AJ92" s="58">
        <v>0</v>
      </c>
      <c r="AK92" s="95"/>
      <c r="AL92" s="58">
        <f t="shared" si="5"/>
        <v>80313</v>
      </c>
      <c r="AM92" s="95"/>
      <c r="AN92" s="95"/>
      <c r="AO92" s="95"/>
      <c r="AP92" s="58">
        <v>355940.86</v>
      </c>
      <c r="AQ92" s="95"/>
      <c r="AR92" s="83">
        <v>11</v>
      </c>
    </row>
    <row r="93" spans="1:44" ht="11.25" x14ac:dyDescent="0.25">
      <c r="A93" s="83">
        <v>12</v>
      </c>
      <c r="B93" s="95"/>
      <c r="C93" s="83" t="s">
        <v>134</v>
      </c>
      <c r="D93" s="95"/>
      <c r="E93" s="95"/>
      <c r="F93" s="95"/>
      <c r="G93" s="58">
        <v>0</v>
      </c>
      <c r="H93" s="95"/>
      <c r="I93" s="58">
        <v>0</v>
      </c>
      <c r="J93" s="95"/>
      <c r="K93" s="58">
        <v>0</v>
      </c>
      <c r="L93" s="95"/>
      <c r="M93" s="58">
        <v>0</v>
      </c>
      <c r="N93" s="95"/>
      <c r="O93" s="58">
        <v>0</v>
      </c>
      <c r="P93" s="95"/>
      <c r="Q93" s="58">
        <v>1812697</v>
      </c>
      <c r="R93" s="95"/>
      <c r="S93" s="58">
        <v>0</v>
      </c>
      <c r="T93" s="95"/>
      <c r="U93" s="58">
        <v>0</v>
      </c>
      <c r="V93" s="95"/>
      <c r="W93" s="58">
        <f t="shared" si="4"/>
        <v>1812697</v>
      </c>
      <c r="X93" s="96"/>
      <c r="Y93" s="59"/>
      <c r="Z93" s="58">
        <v>27376</v>
      </c>
      <c r="AA93" s="95"/>
      <c r="AB93" s="58">
        <v>0</v>
      </c>
      <c r="AC93" s="95"/>
      <c r="AD93" s="58">
        <v>1785321</v>
      </c>
      <c r="AE93" s="95"/>
      <c r="AF93" s="58">
        <v>0</v>
      </c>
      <c r="AG93" s="95"/>
      <c r="AH93" s="62">
        <v>0</v>
      </c>
      <c r="AI93" s="95"/>
      <c r="AJ93" s="58">
        <v>0</v>
      </c>
      <c r="AK93" s="95"/>
      <c r="AL93" s="58">
        <f t="shared" si="5"/>
        <v>1812697</v>
      </c>
      <c r="AM93" s="95"/>
      <c r="AN93" s="95"/>
      <c r="AO93" s="95"/>
      <c r="AP93" s="58">
        <v>474682.91999999993</v>
      </c>
      <c r="AQ93" s="95"/>
      <c r="AR93" s="83">
        <v>12</v>
      </c>
    </row>
    <row r="94" spans="1:44" ht="11.25" x14ac:dyDescent="0.25">
      <c r="A94" s="83">
        <v>13</v>
      </c>
      <c r="B94" s="95"/>
      <c r="C94" s="83" t="s">
        <v>135</v>
      </c>
      <c r="D94" s="95"/>
      <c r="E94" s="95"/>
      <c r="F94" s="95"/>
      <c r="G94" s="58">
        <v>0</v>
      </c>
      <c r="H94" s="95"/>
      <c r="I94" s="58">
        <v>0</v>
      </c>
      <c r="J94" s="95"/>
      <c r="K94" s="58">
        <v>0</v>
      </c>
      <c r="L94" s="95"/>
      <c r="M94" s="58">
        <v>0</v>
      </c>
      <c r="N94" s="95"/>
      <c r="O94" s="58">
        <v>0</v>
      </c>
      <c r="P94" s="95"/>
      <c r="Q94" s="58">
        <v>0</v>
      </c>
      <c r="R94" s="95"/>
      <c r="S94" s="58">
        <v>0</v>
      </c>
      <c r="T94" s="95"/>
      <c r="U94" s="58">
        <v>0</v>
      </c>
      <c r="V94" s="95"/>
      <c r="W94" s="58">
        <f t="shared" si="4"/>
        <v>0</v>
      </c>
      <c r="X94" s="96"/>
      <c r="Y94" s="59"/>
      <c r="Z94" s="58">
        <v>0</v>
      </c>
      <c r="AA94" s="95"/>
      <c r="AB94" s="58">
        <v>0</v>
      </c>
      <c r="AC94" s="95"/>
      <c r="AD94" s="58">
        <v>0</v>
      </c>
      <c r="AE94" s="95"/>
      <c r="AF94" s="58">
        <v>0</v>
      </c>
      <c r="AG94" s="95"/>
      <c r="AH94" s="62">
        <v>0</v>
      </c>
      <c r="AI94" s="95"/>
      <c r="AJ94" s="58">
        <v>0</v>
      </c>
      <c r="AK94" s="95"/>
      <c r="AL94" s="58">
        <f t="shared" si="5"/>
        <v>0</v>
      </c>
      <c r="AM94" s="95"/>
      <c r="AN94" s="95"/>
      <c r="AO94" s="95"/>
      <c r="AP94" s="58">
        <v>0</v>
      </c>
      <c r="AQ94" s="95"/>
      <c r="AR94" s="83">
        <v>13</v>
      </c>
    </row>
    <row r="95" spans="1:44" ht="11.25" x14ac:dyDescent="0.25">
      <c r="A95" s="83">
        <v>14</v>
      </c>
      <c r="B95" s="95"/>
      <c r="C95" s="83" t="s">
        <v>136</v>
      </c>
      <c r="D95" s="95"/>
      <c r="E95" s="95"/>
      <c r="F95" s="95"/>
      <c r="G95" s="58">
        <v>0</v>
      </c>
      <c r="H95" s="95"/>
      <c r="I95" s="58">
        <v>0</v>
      </c>
      <c r="J95" s="95"/>
      <c r="K95" s="58">
        <v>0</v>
      </c>
      <c r="L95" s="95"/>
      <c r="M95" s="58">
        <v>0</v>
      </c>
      <c r="N95" s="95"/>
      <c r="O95" s="58">
        <v>0</v>
      </c>
      <c r="P95" s="95"/>
      <c r="Q95" s="58">
        <v>0</v>
      </c>
      <c r="R95" s="95"/>
      <c r="S95" s="58">
        <v>0</v>
      </c>
      <c r="T95" s="95"/>
      <c r="U95" s="58">
        <v>0</v>
      </c>
      <c r="V95" s="95"/>
      <c r="W95" s="58">
        <f t="shared" si="4"/>
        <v>0</v>
      </c>
      <c r="X95" s="96"/>
      <c r="Y95" s="59"/>
      <c r="Z95" s="58">
        <v>0</v>
      </c>
      <c r="AA95" s="95"/>
      <c r="AB95" s="58">
        <v>0</v>
      </c>
      <c r="AC95" s="95"/>
      <c r="AD95" s="58">
        <v>0</v>
      </c>
      <c r="AE95" s="95"/>
      <c r="AF95" s="58">
        <v>0</v>
      </c>
      <c r="AG95" s="95"/>
      <c r="AH95" s="62">
        <v>0</v>
      </c>
      <c r="AI95" s="95"/>
      <c r="AJ95" s="58">
        <v>0</v>
      </c>
      <c r="AK95" s="95"/>
      <c r="AL95" s="58">
        <f t="shared" si="5"/>
        <v>0</v>
      </c>
      <c r="AM95" s="95"/>
      <c r="AN95" s="95"/>
      <c r="AO95" s="95"/>
      <c r="AP95" s="58">
        <v>0</v>
      </c>
      <c r="AQ95" s="95"/>
      <c r="AR95" s="83">
        <v>14</v>
      </c>
    </row>
    <row r="96" spans="1:44" ht="11.25" x14ac:dyDescent="0.25">
      <c r="A96" s="83">
        <v>15</v>
      </c>
      <c r="B96" s="95"/>
      <c r="C96" s="83" t="s">
        <v>137</v>
      </c>
      <c r="D96" s="95"/>
      <c r="E96" s="95"/>
      <c r="F96" s="95"/>
      <c r="G96" s="58">
        <v>0</v>
      </c>
      <c r="H96" s="95"/>
      <c r="I96" s="58">
        <v>0</v>
      </c>
      <c r="J96" s="95"/>
      <c r="K96" s="58">
        <v>0</v>
      </c>
      <c r="L96" s="95"/>
      <c r="M96" s="58">
        <v>0</v>
      </c>
      <c r="N96" s="95"/>
      <c r="O96" s="58">
        <v>0</v>
      </c>
      <c r="P96" s="95"/>
      <c r="Q96" s="58">
        <v>0</v>
      </c>
      <c r="R96" s="95"/>
      <c r="S96" s="58">
        <v>0</v>
      </c>
      <c r="T96" s="95"/>
      <c r="U96" s="58">
        <v>0</v>
      </c>
      <c r="V96" s="95"/>
      <c r="W96" s="58">
        <f t="shared" si="4"/>
        <v>0</v>
      </c>
      <c r="X96" s="96"/>
      <c r="Y96" s="59"/>
      <c r="Z96" s="58">
        <v>0</v>
      </c>
      <c r="AA96" s="95"/>
      <c r="AB96" s="58">
        <v>0</v>
      </c>
      <c r="AC96" s="95"/>
      <c r="AD96" s="58">
        <v>0</v>
      </c>
      <c r="AE96" s="95"/>
      <c r="AF96" s="58">
        <v>0</v>
      </c>
      <c r="AG96" s="95"/>
      <c r="AH96" s="62">
        <v>0</v>
      </c>
      <c r="AI96" s="95"/>
      <c r="AJ96" s="58">
        <v>0</v>
      </c>
      <c r="AK96" s="95"/>
      <c r="AL96" s="58">
        <f t="shared" si="5"/>
        <v>0</v>
      </c>
      <c r="AM96" s="95"/>
      <c r="AN96" s="95"/>
      <c r="AO96" s="95"/>
      <c r="AP96" s="58">
        <v>0</v>
      </c>
      <c r="AQ96" s="95"/>
      <c r="AR96" s="83">
        <v>15</v>
      </c>
    </row>
    <row r="97" spans="1:44" ht="11.25" x14ac:dyDescent="0.25">
      <c r="A97" s="83">
        <v>16</v>
      </c>
      <c r="B97" s="95"/>
      <c r="C97" s="83" t="s">
        <v>138</v>
      </c>
      <c r="D97" s="95"/>
      <c r="E97" s="95"/>
      <c r="F97" s="95"/>
      <c r="G97" s="58">
        <v>4190</v>
      </c>
      <c r="H97" s="95"/>
      <c r="I97" s="58">
        <v>0</v>
      </c>
      <c r="J97" s="95"/>
      <c r="K97" s="58">
        <v>0</v>
      </c>
      <c r="L97" s="95"/>
      <c r="M97" s="58">
        <v>102884</v>
      </c>
      <c r="N97" s="95"/>
      <c r="O97" s="58">
        <v>0</v>
      </c>
      <c r="P97" s="95"/>
      <c r="Q97" s="58">
        <v>2789984</v>
      </c>
      <c r="R97" s="95"/>
      <c r="S97" s="58">
        <v>0</v>
      </c>
      <c r="T97" s="95"/>
      <c r="U97" s="58">
        <v>25128</v>
      </c>
      <c r="V97" s="95"/>
      <c r="W97" s="58">
        <f t="shared" si="4"/>
        <v>2922186</v>
      </c>
      <c r="X97" s="96"/>
      <c r="Y97" s="59"/>
      <c r="Z97" s="58">
        <v>26712428</v>
      </c>
      <c r="AA97" s="95"/>
      <c r="AB97" s="58">
        <v>45583</v>
      </c>
      <c r="AC97" s="95"/>
      <c r="AD97" s="58">
        <v>2770607</v>
      </c>
      <c r="AE97" s="95"/>
      <c r="AF97" s="58">
        <v>0</v>
      </c>
      <c r="AG97" s="95"/>
      <c r="AH97" s="62">
        <v>292216</v>
      </c>
      <c r="AI97" s="95"/>
      <c r="AJ97" s="58">
        <v>0</v>
      </c>
      <c r="AK97" s="95"/>
      <c r="AL97" s="58">
        <f t="shared" si="5"/>
        <v>29820834</v>
      </c>
      <c r="AM97" s="95"/>
      <c r="AN97" s="95"/>
      <c r="AO97" s="95"/>
      <c r="AP97" s="58">
        <v>418778.0400000001</v>
      </c>
      <c r="AQ97" s="95"/>
      <c r="AR97" s="83">
        <v>16</v>
      </c>
    </row>
    <row r="98" spans="1:44" ht="11.25" x14ac:dyDescent="0.25">
      <c r="A98" s="83">
        <v>17</v>
      </c>
      <c r="B98" s="95"/>
      <c r="C98" s="83" t="s">
        <v>139</v>
      </c>
      <c r="D98" s="95"/>
      <c r="E98" s="95"/>
      <c r="F98" s="95"/>
      <c r="G98" s="58">
        <v>0</v>
      </c>
      <c r="H98" s="95"/>
      <c r="I98" s="58">
        <v>0</v>
      </c>
      <c r="J98" s="95"/>
      <c r="K98" s="58">
        <v>0</v>
      </c>
      <c r="L98" s="95"/>
      <c r="M98" s="58">
        <v>8327</v>
      </c>
      <c r="N98" s="95"/>
      <c r="O98" s="58">
        <v>0</v>
      </c>
      <c r="P98" s="95"/>
      <c r="Q98" s="58">
        <v>0</v>
      </c>
      <c r="R98" s="95"/>
      <c r="S98" s="58">
        <v>0</v>
      </c>
      <c r="T98" s="95"/>
      <c r="U98" s="58">
        <v>20968</v>
      </c>
      <c r="V98" s="95"/>
      <c r="W98" s="58">
        <f t="shared" si="4"/>
        <v>29295</v>
      </c>
      <c r="X98" s="96"/>
      <c r="Y98" s="59"/>
      <c r="Z98" s="58">
        <v>424783</v>
      </c>
      <c r="AA98" s="95"/>
      <c r="AB98" s="58">
        <v>0</v>
      </c>
      <c r="AC98" s="95"/>
      <c r="AD98" s="58">
        <v>225723</v>
      </c>
      <c r="AE98" s="95"/>
      <c r="AF98" s="58">
        <v>0</v>
      </c>
      <c r="AG98" s="95"/>
      <c r="AH98" s="62">
        <v>0</v>
      </c>
      <c r="AI98" s="95"/>
      <c r="AJ98" s="58">
        <v>0</v>
      </c>
      <c r="AK98" s="95"/>
      <c r="AL98" s="58">
        <f t="shared" si="5"/>
        <v>650506</v>
      </c>
      <c r="AM98" s="95"/>
      <c r="AN98" s="95"/>
      <c r="AO98" s="95"/>
      <c r="AP98" s="58">
        <v>147032.56999999998</v>
      </c>
      <c r="AQ98" s="95"/>
      <c r="AR98" s="83">
        <v>17</v>
      </c>
    </row>
    <row r="99" spans="1:44" ht="11.25" x14ac:dyDescent="0.25">
      <c r="A99" s="83">
        <v>18</v>
      </c>
      <c r="B99" s="95"/>
      <c r="C99" s="83" t="s">
        <v>140</v>
      </c>
      <c r="D99" s="95"/>
      <c r="E99" s="95"/>
      <c r="F99" s="95"/>
      <c r="G99" s="58">
        <v>0</v>
      </c>
      <c r="H99" s="95"/>
      <c r="I99" s="58">
        <v>0</v>
      </c>
      <c r="J99" s="95"/>
      <c r="K99" s="58">
        <v>0</v>
      </c>
      <c r="L99" s="95"/>
      <c r="M99" s="58">
        <v>18</v>
      </c>
      <c r="N99" s="95"/>
      <c r="O99" s="58">
        <v>0</v>
      </c>
      <c r="P99" s="95"/>
      <c r="Q99" s="58">
        <v>0</v>
      </c>
      <c r="R99" s="95"/>
      <c r="S99" s="58">
        <v>0</v>
      </c>
      <c r="T99" s="95"/>
      <c r="U99" s="58">
        <v>0</v>
      </c>
      <c r="V99" s="95"/>
      <c r="W99" s="58">
        <f t="shared" si="4"/>
        <v>18</v>
      </c>
      <c r="X99" s="96"/>
      <c r="Y99" s="59"/>
      <c r="Z99" s="58">
        <v>0</v>
      </c>
      <c r="AA99" s="95"/>
      <c r="AB99" s="58">
        <v>0</v>
      </c>
      <c r="AC99" s="95"/>
      <c r="AD99" s="58">
        <v>219672</v>
      </c>
      <c r="AE99" s="95"/>
      <c r="AF99" s="58">
        <v>0</v>
      </c>
      <c r="AG99" s="95"/>
      <c r="AH99" s="62">
        <v>0</v>
      </c>
      <c r="AI99" s="95"/>
      <c r="AJ99" s="58">
        <v>0</v>
      </c>
      <c r="AK99" s="95"/>
      <c r="AL99" s="58">
        <f t="shared" si="5"/>
        <v>219672</v>
      </c>
      <c r="AM99" s="95"/>
      <c r="AN99" s="95"/>
      <c r="AO99" s="95"/>
      <c r="AP99" s="58">
        <v>811333.82</v>
      </c>
      <c r="AQ99" s="95"/>
      <c r="AR99" s="83">
        <v>18</v>
      </c>
    </row>
    <row r="100" spans="1:44" ht="11.25" x14ac:dyDescent="0.25">
      <c r="A100" s="83">
        <v>19</v>
      </c>
      <c r="B100" s="95"/>
      <c r="C100" s="83" t="s">
        <v>141</v>
      </c>
      <c r="D100" s="95"/>
      <c r="E100" s="95"/>
      <c r="F100" s="95"/>
      <c r="G100" s="58">
        <v>0</v>
      </c>
      <c r="H100" s="95"/>
      <c r="I100" s="58">
        <v>0</v>
      </c>
      <c r="J100" s="95"/>
      <c r="K100" s="58">
        <v>5000000</v>
      </c>
      <c r="L100" s="95"/>
      <c r="M100" s="58">
        <v>0</v>
      </c>
      <c r="N100" s="95"/>
      <c r="O100" s="58">
        <v>0</v>
      </c>
      <c r="P100" s="95"/>
      <c r="Q100" s="58">
        <v>184641</v>
      </c>
      <c r="R100" s="95"/>
      <c r="S100" s="58">
        <v>0</v>
      </c>
      <c r="T100" s="95"/>
      <c r="U100" s="58">
        <v>0</v>
      </c>
      <c r="V100" s="95"/>
      <c r="W100" s="58">
        <f t="shared" si="4"/>
        <v>5184641</v>
      </c>
      <c r="X100" s="96"/>
      <c r="Y100" s="59"/>
      <c r="Z100" s="58">
        <v>0</v>
      </c>
      <c r="AA100" s="95"/>
      <c r="AB100" s="58">
        <v>0</v>
      </c>
      <c r="AC100" s="95"/>
      <c r="AD100" s="58">
        <v>866890</v>
      </c>
      <c r="AE100" s="95"/>
      <c r="AF100" s="58">
        <v>0</v>
      </c>
      <c r="AG100" s="95"/>
      <c r="AH100" s="62">
        <v>0</v>
      </c>
      <c r="AI100" s="95"/>
      <c r="AJ100" s="58">
        <v>0</v>
      </c>
      <c r="AK100" s="95"/>
      <c r="AL100" s="58">
        <f t="shared" si="5"/>
        <v>866890</v>
      </c>
      <c r="AM100" s="95"/>
      <c r="AN100" s="95"/>
      <c r="AO100" s="95"/>
      <c r="AP100" s="58">
        <v>280105.77</v>
      </c>
      <c r="AQ100" s="95"/>
      <c r="AR100" s="83">
        <v>19</v>
      </c>
    </row>
    <row r="101" spans="1:44" ht="11.25" x14ac:dyDescent="0.25">
      <c r="A101" s="83">
        <v>20</v>
      </c>
      <c r="B101" s="95"/>
      <c r="C101" s="83" t="s">
        <v>142</v>
      </c>
      <c r="D101" s="95"/>
      <c r="E101" s="95"/>
      <c r="F101" s="95"/>
      <c r="G101" s="58">
        <v>0</v>
      </c>
      <c r="H101" s="95"/>
      <c r="I101" s="58">
        <v>0</v>
      </c>
      <c r="J101" s="95"/>
      <c r="K101" s="58">
        <v>0</v>
      </c>
      <c r="L101" s="95"/>
      <c r="M101" s="58">
        <v>2268</v>
      </c>
      <c r="N101" s="95"/>
      <c r="O101" s="58">
        <v>0</v>
      </c>
      <c r="P101" s="95"/>
      <c r="Q101" s="58">
        <v>0</v>
      </c>
      <c r="R101" s="95"/>
      <c r="S101" s="58">
        <v>0</v>
      </c>
      <c r="T101" s="95"/>
      <c r="U101" s="58">
        <v>0</v>
      </c>
      <c r="V101" s="95"/>
      <c r="W101" s="58">
        <f t="shared" si="4"/>
        <v>2268</v>
      </c>
      <c r="X101" s="96"/>
      <c r="Y101" s="59"/>
      <c r="Z101" s="58">
        <v>0</v>
      </c>
      <c r="AA101" s="95"/>
      <c r="AB101" s="58">
        <v>0</v>
      </c>
      <c r="AC101" s="95"/>
      <c r="AD101" s="58">
        <v>3424163</v>
      </c>
      <c r="AE101" s="95"/>
      <c r="AF101" s="58">
        <v>0</v>
      </c>
      <c r="AG101" s="95"/>
      <c r="AH101" s="62">
        <v>0</v>
      </c>
      <c r="AI101" s="95"/>
      <c r="AJ101" s="58">
        <v>0</v>
      </c>
      <c r="AK101" s="95"/>
      <c r="AL101" s="58">
        <f t="shared" si="5"/>
        <v>3424163</v>
      </c>
      <c r="AM101" s="95"/>
      <c r="AN101" s="95"/>
      <c r="AO101" s="95"/>
      <c r="AP101" s="58">
        <v>538346.63</v>
      </c>
      <c r="AQ101" s="95"/>
      <c r="AR101" s="83">
        <v>20</v>
      </c>
    </row>
    <row r="102" spans="1:44" ht="11.25" x14ac:dyDescent="0.25">
      <c r="A102" s="83">
        <v>21</v>
      </c>
      <c r="B102" s="95"/>
      <c r="C102" s="83" t="s">
        <v>143</v>
      </c>
      <c r="D102" s="95"/>
      <c r="E102" s="95"/>
      <c r="F102" s="95"/>
      <c r="G102" s="58">
        <v>7406120</v>
      </c>
      <c r="H102" s="95"/>
      <c r="I102" s="58">
        <v>28994049</v>
      </c>
      <c r="J102" s="95"/>
      <c r="K102" s="58">
        <v>141540488</v>
      </c>
      <c r="L102" s="95"/>
      <c r="M102" s="58">
        <v>890056</v>
      </c>
      <c r="N102" s="95"/>
      <c r="O102" s="58">
        <v>0</v>
      </c>
      <c r="P102" s="95"/>
      <c r="Q102" s="58">
        <v>23968264</v>
      </c>
      <c r="R102" s="95"/>
      <c r="S102" s="58">
        <v>0</v>
      </c>
      <c r="T102" s="95"/>
      <c r="U102" s="58">
        <v>6554832</v>
      </c>
      <c r="V102" s="95"/>
      <c r="W102" s="58">
        <f t="shared" ref="W102:W121" si="6">SUM(G102:U102)</f>
        <v>209353809</v>
      </c>
      <c r="X102" s="96"/>
      <c r="Y102" s="59"/>
      <c r="Z102" s="58">
        <v>53446680</v>
      </c>
      <c r="AA102" s="95"/>
      <c r="AB102" s="58">
        <v>54071539</v>
      </c>
      <c r="AC102" s="95"/>
      <c r="AD102" s="58">
        <v>43985245</v>
      </c>
      <c r="AE102" s="95"/>
      <c r="AF102" s="58">
        <v>0</v>
      </c>
      <c r="AG102" s="95"/>
      <c r="AH102" s="62">
        <v>18210</v>
      </c>
      <c r="AI102" s="95"/>
      <c r="AJ102" s="58">
        <v>0</v>
      </c>
      <c r="AK102" s="95"/>
      <c r="AL102" s="58">
        <f t="shared" ref="AL102:AL121" si="7">SUM(Z102:AJ102)</f>
        <v>151521674</v>
      </c>
      <c r="AM102" s="95"/>
      <c r="AN102" s="95"/>
      <c r="AO102" s="95"/>
      <c r="AP102" s="58">
        <v>41161575.960000008</v>
      </c>
      <c r="AQ102" s="95"/>
      <c r="AR102" s="83">
        <v>21</v>
      </c>
    </row>
    <row r="103" spans="1:44" ht="11.25" x14ac:dyDescent="0.25">
      <c r="A103" s="83">
        <v>22</v>
      </c>
      <c r="B103" s="95"/>
      <c r="C103" s="83" t="s">
        <v>144</v>
      </c>
      <c r="D103" s="95"/>
      <c r="E103" s="95"/>
      <c r="F103" s="95"/>
      <c r="G103" s="58">
        <v>0</v>
      </c>
      <c r="H103" s="95"/>
      <c r="I103" s="58">
        <v>0</v>
      </c>
      <c r="J103" s="95"/>
      <c r="K103" s="58">
        <v>0</v>
      </c>
      <c r="L103" s="95"/>
      <c r="M103" s="58">
        <v>0</v>
      </c>
      <c r="N103" s="95"/>
      <c r="O103" s="58">
        <v>0</v>
      </c>
      <c r="P103" s="95"/>
      <c r="Q103" s="58">
        <v>35400</v>
      </c>
      <c r="R103" s="95"/>
      <c r="S103" s="58">
        <v>0</v>
      </c>
      <c r="T103" s="95"/>
      <c r="U103" s="58">
        <v>0</v>
      </c>
      <c r="V103" s="95"/>
      <c r="W103" s="58">
        <f t="shared" si="6"/>
        <v>35400</v>
      </c>
      <c r="X103" s="96"/>
      <c r="Y103" s="59"/>
      <c r="Z103" s="58">
        <v>0</v>
      </c>
      <c r="AA103" s="95"/>
      <c r="AB103" s="58">
        <v>23180</v>
      </c>
      <c r="AC103" s="95"/>
      <c r="AD103" s="58">
        <v>12220</v>
      </c>
      <c r="AE103" s="95"/>
      <c r="AF103" s="58">
        <v>0</v>
      </c>
      <c r="AG103" s="95"/>
      <c r="AH103" s="62">
        <v>0</v>
      </c>
      <c r="AI103" s="95"/>
      <c r="AJ103" s="58">
        <v>0</v>
      </c>
      <c r="AK103" s="95"/>
      <c r="AL103" s="58">
        <f t="shared" si="7"/>
        <v>35400</v>
      </c>
      <c r="AM103" s="95"/>
      <c r="AN103" s="95"/>
      <c r="AO103" s="95"/>
      <c r="AP103" s="58">
        <v>1066.51</v>
      </c>
      <c r="AQ103" s="95"/>
      <c r="AR103" s="83">
        <v>22</v>
      </c>
    </row>
    <row r="104" spans="1:44" ht="11.25" x14ac:dyDescent="0.25">
      <c r="A104" s="83">
        <v>23</v>
      </c>
      <c r="B104" s="95"/>
      <c r="C104" s="83" t="s">
        <v>145</v>
      </c>
      <c r="D104" s="95"/>
      <c r="E104" s="95"/>
      <c r="F104" s="95"/>
      <c r="G104" s="58">
        <v>0</v>
      </c>
      <c r="H104" s="95"/>
      <c r="I104" s="58">
        <v>0</v>
      </c>
      <c r="J104" s="95"/>
      <c r="K104" s="58">
        <v>0</v>
      </c>
      <c r="L104" s="95"/>
      <c r="M104" s="58">
        <v>0</v>
      </c>
      <c r="N104" s="95"/>
      <c r="O104" s="58">
        <v>0</v>
      </c>
      <c r="P104" s="95"/>
      <c r="Q104" s="58">
        <v>136154</v>
      </c>
      <c r="R104" s="95"/>
      <c r="S104" s="58">
        <v>0</v>
      </c>
      <c r="T104" s="95"/>
      <c r="U104" s="58">
        <v>0</v>
      </c>
      <c r="V104" s="95"/>
      <c r="W104" s="58">
        <f t="shared" si="6"/>
        <v>136154</v>
      </c>
      <c r="X104" s="96"/>
      <c r="Y104" s="59"/>
      <c r="Z104" s="58">
        <v>74958</v>
      </c>
      <c r="AA104" s="95"/>
      <c r="AB104" s="58">
        <v>0</v>
      </c>
      <c r="AC104" s="95"/>
      <c r="AD104" s="58">
        <v>61196</v>
      </c>
      <c r="AE104" s="95"/>
      <c r="AF104" s="58">
        <v>0</v>
      </c>
      <c r="AG104" s="95"/>
      <c r="AH104" s="62">
        <v>0</v>
      </c>
      <c r="AI104" s="95"/>
      <c r="AJ104" s="58">
        <v>0</v>
      </c>
      <c r="AK104" s="95"/>
      <c r="AL104" s="58">
        <f t="shared" si="7"/>
        <v>136154</v>
      </c>
      <c r="AM104" s="95"/>
      <c r="AN104" s="95"/>
      <c r="AO104" s="95"/>
      <c r="AP104" s="58">
        <v>56781.07</v>
      </c>
      <c r="AQ104" s="95"/>
      <c r="AR104" s="83">
        <v>23</v>
      </c>
    </row>
    <row r="105" spans="1:44" ht="11.25" x14ac:dyDescent="0.25">
      <c r="A105" s="83">
        <v>24</v>
      </c>
      <c r="B105" s="95"/>
      <c r="C105" s="83" t="s">
        <v>146</v>
      </c>
      <c r="D105" s="95"/>
      <c r="E105" s="95"/>
      <c r="F105" s="95"/>
      <c r="G105" s="58">
        <v>22752</v>
      </c>
      <c r="H105" s="95"/>
      <c r="I105" s="58">
        <v>1460769</v>
      </c>
      <c r="J105" s="95"/>
      <c r="K105" s="58">
        <v>0</v>
      </c>
      <c r="L105" s="95"/>
      <c r="M105" s="58">
        <v>16503</v>
      </c>
      <c r="N105" s="95"/>
      <c r="O105" s="58">
        <v>0</v>
      </c>
      <c r="P105" s="95"/>
      <c r="Q105" s="58">
        <v>11641048</v>
      </c>
      <c r="R105" s="95"/>
      <c r="S105" s="58">
        <v>0</v>
      </c>
      <c r="T105" s="95"/>
      <c r="U105" s="58">
        <v>67846</v>
      </c>
      <c r="V105" s="95"/>
      <c r="W105" s="58">
        <f t="shared" si="6"/>
        <v>13208918</v>
      </c>
      <c r="X105" s="96"/>
      <c r="Y105" s="59"/>
      <c r="Z105" s="58">
        <v>4452677</v>
      </c>
      <c r="AA105" s="95"/>
      <c r="AB105" s="58">
        <v>0</v>
      </c>
      <c r="AC105" s="95"/>
      <c r="AD105" s="58">
        <v>6465869</v>
      </c>
      <c r="AE105" s="95"/>
      <c r="AF105" s="58">
        <v>0</v>
      </c>
      <c r="AG105" s="95"/>
      <c r="AH105" s="62">
        <v>0</v>
      </c>
      <c r="AI105" s="95"/>
      <c r="AJ105" s="58">
        <v>0</v>
      </c>
      <c r="AK105" s="95"/>
      <c r="AL105" s="58">
        <f t="shared" si="7"/>
        <v>10918546</v>
      </c>
      <c r="AM105" s="95"/>
      <c r="AN105" s="95"/>
      <c r="AO105" s="95"/>
      <c r="AP105" s="58">
        <v>1014730.4700000001</v>
      </c>
      <c r="AQ105" s="95"/>
      <c r="AR105" s="83">
        <v>24</v>
      </c>
    </row>
    <row r="106" spans="1:44" ht="11.25" x14ac:dyDescent="0.25">
      <c r="A106" s="83">
        <v>25</v>
      </c>
      <c r="B106" s="95"/>
      <c r="C106" s="83" t="s">
        <v>147</v>
      </c>
      <c r="D106" s="95"/>
      <c r="E106" s="95"/>
      <c r="F106" s="95"/>
      <c r="G106" s="58">
        <v>0</v>
      </c>
      <c r="H106" s="95"/>
      <c r="I106" s="58">
        <v>0</v>
      </c>
      <c r="J106" s="95"/>
      <c r="K106" s="58">
        <v>0</v>
      </c>
      <c r="L106" s="95"/>
      <c r="M106" s="58">
        <v>385</v>
      </c>
      <c r="N106" s="95"/>
      <c r="O106" s="58">
        <v>0</v>
      </c>
      <c r="P106" s="95"/>
      <c r="Q106" s="58">
        <v>316100</v>
      </c>
      <c r="R106" s="95"/>
      <c r="S106" s="58">
        <v>0</v>
      </c>
      <c r="T106" s="95"/>
      <c r="U106" s="58">
        <v>0</v>
      </c>
      <c r="V106" s="95"/>
      <c r="W106" s="58">
        <f t="shared" si="6"/>
        <v>316485</v>
      </c>
      <c r="X106" s="96"/>
      <c r="Y106" s="59"/>
      <c r="Z106" s="58">
        <v>0</v>
      </c>
      <c r="AA106" s="95"/>
      <c r="AB106" s="58">
        <v>0</v>
      </c>
      <c r="AC106" s="95"/>
      <c r="AD106" s="58">
        <v>181505</v>
      </c>
      <c r="AE106" s="95"/>
      <c r="AF106" s="58">
        <v>0</v>
      </c>
      <c r="AG106" s="95"/>
      <c r="AH106" s="62">
        <v>30100</v>
      </c>
      <c r="AI106" s="95"/>
      <c r="AJ106" s="58">
        <v>0</v>
      </c>
      <c r="AK106" s="95"/>
      <c r="AL106" s="58">
        <f t="shared" si="7"/>
        <v>211605</v>
      </c>
      <c r="AM106" s="95"/>
      <c r="AN106" s="95"/>
      <c r="AO106" s="95"/>
      <c r="AP106" s="58">
        <v>384298.72000000003</v>
      </c>
      <c r="AQ106" s="95"/>
      <c r="AR106" s="83">
        <v>25</v>
      </c>
    </row>
    <row r="107" spans="1:44" ht="11.25" x14ac:dyDescent="0.25">
      <c r="A107" s="83">
        <v>26</v>
      </c>
      <c r="B107" s="95"/>
      <c r="C107" s="83" t="s">
        <v>148</v>
      </c>
      <c r="D107" s="95"/>
      <c r="E107" s="95"/>
      <c r="F107" s="95"/>
      <c r="G107" s="58">
        <v>0</v>
      </c>
      <c r="H107" s="95"/>
      <c r="I107" s="58">
        <v>15228407</v>
      </c>
      <c r="J107" s="95"/>
      <c r="K107" s="58">
        <v>0</v>
      </c>
      <c r="L107" s="95"/>
      <c r="M107" s="58">
        <v>0</v>
      </c>
      <c r="N107" s="95"/>
      <c r="O107" s="58">
        <v>0</v>
      </c>
      <c r="P107" s="95"/>
      <c r="Q107" s="58">
        <v>0</v>
      </c>
      <c r="R107" s="95"/>
      <c r="S107" s="58">
        <v>0</v>
      </c>
      <c r="T107" s="95"/>
      <c r="U107" s="58">
        <v>0</v>
      </c>
      <c r="V107" s="95"/>
      <c r="W107" s="58">
        <f t="shared" si="6"/>
        <v>15228407</v>
      </c>
      <c r="X107" s="96"/>
      <c r="Y107" s="59"/>
      <c r="Z107" s="58">
        <v>13788633</v>
      </c>
      <c r="AA107" s="95"/>
      <c r="AB107" s="58">
        <v>0</v>
      </c>
      <c r="AC107" s="95"/>
      <c r="AD107" s="58">
        <v>0</v>
      </c>
      <c r="AE107" s="95"/>
      <c r="AF107" s="58">
        <v>0</v>
      </c>
      <c r="AG107" s="95"/>
      <c r="AH107" s="62">
        <v>0</v>
      </c>
      <c r="AI107" s="95"/>
      <c r="AJ107" s="58">
        <v>0</v>
      </c>
      <c r="AK107" s="95"/>
      <c r="AL107" s="58">
        <f t="shared" si="7"/>
        <v>13788633</v>
      </c>
      <c r="AM107" s="95"/>
      <c r="AN107" s="95"/>
      <c r="AO107" s="95"/>
      <c r="AP107" s="58">
        <v>478307.91</v>
      </c>
      <c r="AQ107" s="95"/>
      <c r="AR107" s="83">
        <v>26</v>
      </c>
    </row>
    <row r="108" spans="1:44" ht="11.25" x14ac:dyDescent="0.25">
      <c r="A108" s="83">
        <v>27</v>
      </c>
      <c r="B108" s="95"/>
      <c r="C108" s="83" t="s">
        <v>149</v>
      </c>
      <c r="D108" s="95"/>
      <c r="E108" s="95"/>
      <c r="F108" s="95"/>
      <c r="G108" s="58">
        <v>69591</v>
      </c>
      <c r="H108" s="95"/>
      <c r="I108" s="58">
        <v>0</v>
      </c>
      <c r="J108" s="95"/>
      <c r="K108" s="58">
        <v>0</v>
      </c>
      <c r="L108" s="95"/>
      <c r="M108" s="58">
        <v>13786</v>
      </c>
      <c r="N108" s="95"/>
      <c r="O108" s="58">
        <v>0</v>
      </c>
      <c r="P108" s="95"/>
      <c r="Q108" s="58">
        <v>2840125</v>
      </c>
      <c r="R108" s="95"/>
      <c r="S108" s="58">
        <v>0</v>
      </c>
      <c r="T108" s="95"/>
      <c r="U108" s="58">
        <v>44761</v>
      </c>
      <c r="V108" s="95"/>
      <c r="W108" s="58">
        <f t="shared" si="6"/>
        <v>2968263</v>
      </c>
      <c r="X108" s="96"/>
      <c r="Y108" s="59"/>
      <c r="Z108" s="58">
        <v>0</v>
      </c>
      <c r="AA108" s="95"/>
      <c r="AB108" s="58">
        <v>0</v>
      </c>
      <c r="AC108" s="95"/>
      <c r="AD108" s="58">
        <v>2343363</v>
      </c>
      <c r="AE108" s="95"/>
      <c r="AF108" s="58">
        <v>0</v>
      </c>
      <c r="AG108" s="95"/>
      <c r="AH108" s="62">
        <v>0</v>
      </c>
      <c r="AI108" s="95"/>
      <c r="AJ108" s="58">
        <v>0</v>
      </c>
      <c r="AK108" s="95"/>
      <c r="AL108" s="58">
        <f t="shared" si="7"/>
        <v>2343363</v>
      </c>
      <c r="AM108" s="95"/>
      <c r="AN108" s="95"/>
      <c r="AO108" s="95"/>
      <c r="AP108" s="58">
        <v>321199.56</v>
      </c>
      <c r="AQ108" s="95"/>
      <c r="AR108" s="83">
        <v>27</v>
      </c>
    </row>
    <row r="109" spans="1:44" ht="11.25" x14ac:dyDescent="0.25">
      <c r="A109" s="83">
        <v>28</v>
      </c>
      <c r="B109" s="95"/>
      <c r="C109" s="83" t="s">
        <v>150</v>
      </c>
      <c r="D109" s="95"/>
      <c r="E109" s="95"/>
      <c r="F109" s="95"/>
      <c r="G109" s="58">
        <v>0</v>
      </c>
      <c r="H109" s="95"/>
      <c r="I109" s="58">
        <v>174479</v>
      </c>
      <c r="J109" s="95"/>
      <c r="K109" s="58">
        <v>0</v>
      </c>
      <c r="L109" s="95"/>
      <c r="M109" s="58">
        <v>144</v>
      </c>
      <c r="N109" s="95"/>
      <c r="O109" s="58">
        <v>0</v>
      </c>
      <c r="P109" s="95"/>
      <c r="Q109" s="58">
        <v>398087</v>
      </c>
      <c r="R109" s="95"/>
      <c r="S109" s="58">
        <v>0</v>
      </c>
      <c r="T109" s="95"/>
      <c r="U109" s="58">
        <v>0</v>
      </c>
      <c r="V109" s="95"/>
      <c r="W109" s="58">
        <f t="shared" si="6"/>
        <v>572710</v>
      </c>
      <c r="X109" s="96"/>
      <c r="Y109" s="59"/>
      <c r="Z109" s="58">
        <v>0</v>
      </c>
      <c r="AA109" s="95"/>
      <c r="AB109" s="58">
        <v>0</v>
      </c>
      <c r="AC109" s="95"/>
      <c r="AD109" s="58">
        <v>0</v>
      </c>
      <c r="AE109" s="95"/>
      <c r="AF109" s="58">
        <v>0</v>
      </c>
      <c r="AG109" s="95"/>
      <c r="AH109" s="62">
        <v>0</v>
      </c>
      <c r="AI109" s="95"/>
      <c r="AJ109" s="58">
        <v>0</v>
      </c>
      <c r="AK109" s="95"/>
      <c r="AL109" s="58">
        <f t="shared" si="7"/>
        <v>0</v>
      </c>
      <c r="AM109" s="95"/>
      <c r="AN109" s="95"/>
      <c r="AO109" s="95"/>
      <c r="AP109" s="58">
        <v>94481.16</v>
      </c>
      <c r="AQ109" s="95"/>
      <c r="AR109" s="83">
        <v>28</v>
      </c>
    </row>
    <row r="110" spans="1:44" ht="11.25" x14ac:dyDescent="0.25">
      <c r="A110" s="83">
        <v>29</v>
      </c>
      <c r="B110" s="95"/>
      <c r="C110" s="83" t="s">
        <v>93</v>
      </c>
      <c r="D110" s="95"/>
      <c r="E110" s="95"/>
      <c r="F110" s="95"/>
      <c r="G110" s="58">
        <v>1051060</v>
      </c>
      <c r="H110" s="95"/>
      <c r="I110" s="58">
        <v>7853367</v>
      </c>
      <c r="J110" s="95"/>
      <c r="K110" s="58">
        <v>265331267</v>
      </c>
      <c r="L110" s="95"/>
      <c r="M110" s="58">
        <v>472981</v>
      </c>
      <c r="N110" s="95"/>
      <c r="O110" s="58">
        <v>0</v>
      </c>
      <c r="P110" s="95"/>
      <c r="Q110" s="58">
        <v>172000897</v>
      </c>
      <c r="R110" s="95"/>
      <c r="S110" s="58">
        <v>4745675</v>
      </c>
      <c r="T110" s="95"/>
      <c r="U110" s="58">
        <v>41218454</v>
      </c>
      <c r="V110" s="95"/>
      <c r="W110" s="58">
        <f t="shared" si="6"/>
        <v>492673701</v>
      </c>
      <c r="X110" s="96"/>
      <c r="Y110" s="59"/>
      <c r="Z110" s="58">
        <v>215938153</v>
      </c>
      <c r="AA110" s="95"/>
      <c r="AB110" s="58">
        <v>16071269</v>
      </c>
      <c r="AC110" s="95"/>
      <c r="AD110" s="58">
        <v>167514269</v>
      </c>
      <c r="AE110" s="95"/>
      <c r="AF110" s="58">
        <v>0</v>
      </c>
      <c r="AG110" s="95"/>
      <c r="AH110" s="62">
        <v>26290588</v>
      </c>
      <c r="AI110" s="95"/>
      <c r="AJ110" s="58">
        <v>0</v>
      </c>
      <c r="AK110" s="95"/>
      <c r="AL110" s="58">
        <f t="shared" si="7"/>
        <v>425814279</v>
      </c>
      <c r="AM110" s="95"/>
      <c r="AN110" s="95"/>
      <c r="AO110" s="95"/>
      <c r="AP110" s="58">
        <v>25344051.729999993</v>
      </c>
      <c r="AQ110" s="95"/>
      <c r="AR110" s="83">
        <v>29</v>
      </c>
    </row>
    <row r="111" spans="1:44" ht="11.25" x14ac:dyDescent="0.25">
      <c r="A111" s="83">
        <v>30</v>
      </c>
      <c r="B111" s="95"/>
      <c r="C111" s="83" t="s">
        <v>151</v>
      </c>
      <c r="D111" s="95"/>
      <c r="E111" s="95"/>
      <c r="F111" s="95"/>
      <c r="G111" s="58">
        <v>60281</v>
      </c>
      <c r="H111" s="95"/>
      <c r="I111" s="58">
        <v>2156674</v>
      </c>
      <c r="J111" s="95"/>
      <c r="K111" s="58">
        <v>32025235</v>
      </c>
      <c r="L111" s="95"/>
      <c r="M111" s="58">
        <v>122086</v>
      </c>
      <c r="N111" s="95"/>
      <c r="O111" s="58">
        <v>0</v>
      </c>
      <c r="P111" s="95"/>
      <c r="Q111" s="58">
        <v>217484</v>
      </c>
      <c r="R111" s="95"/>
      <c r="S111" s="58">
        <v>0</v>
      </c>
      <c r="T111" s="95"/>
      <c r="U111" s="58">
        <v>1917457</v>
      </c>
      <c r="V111" s="95"/>
      <c r="W111" s="58">
        <f t="shared" si="6"/>
        <v>36499217</v>
      </c>
      <c r="X111" s="96"/>
      <c r="Y111" s="59"/>
      <c r="Z111" s="58">
        <v>7618313</v>
      </c>
      <c r="AA111" s="95"/>
      <c r="AB111" s="58">
        <v>79704</v>
      </c>
      <c r="AC111" s="95"/>
      <c r="AD111" s="58">
        <v>15124786</v>
      </c>
      <c r="AE111" s="95"/>
      <c r="AF111" s="58">
        <v>0</v>
      </c>
      <c r="AG111" s="95"/>
      <c r="AH111" s="62">
        <v>217484</v>
      </c>
      <c r="AI111" s="95"/>
      <c r="AJ111" s="58">
        <v>0</v>
      </c>
      <c r="AK111" s="95"/>
      <c r="AL111" s="58">
        <f t="shared" si="7"/>
        <v>23040287</v>
      </c>
      <c r="AM111" s="95"/>
      <c r="AN111" s="95"/>
      <c r="AO111" s="95"/>
      <c r="AP111" s="58">
        <v>3441397.7700000005</v>
      </c>
      <c r="AQ111" s="95"/>
      <c r="AR111" s="83">
        <v>30</v>
      </c>
    </row>
    <row r="112" spans="1:44" ht="11.25" x14ac:dyDescent="0.25">
      <c r="A112" s="83">
        <v>31</v>
      </c>
      <c r="B112" s="95"/>
      <c r="C112" s="83" t="s">
        <v>152</v>
      </c>
      <c r="D112" s="95"/>
      <c r="E112" s="95"/>
      <c r="F112" s="95"/>
      <c r="G112" s="58">
        <v>481690</v>
      </c>
      <c r="H112" s="95"/>
      <c r="I112" s="58">
        <v>1542008</v>
      </c>
      <c r="J112" s="95"/>
      <c r="K112" s="58">
        <v>0</v>
      </c>
      <c r="L112" s="95"/>
      <c r="M112" s="58">
        <v>0</v>
      </c>
      <c r="N112" s="95"/>
      <c r="O112" s="58">
        <v>0</v>
      </c>
      <c r="P112" s="95"/>
      <c r="Q112" s="58">
        <v>9831617</v>
      </c>
      <c r="R112" s="95"/>
      <c r="S112" s="58">
        <v>0</v>
      </c>
      <c r="T112" s="95"/>
      <c r="U112" s="58">
        <v>0</v>
      </c>
      <c r="V112" s="95"/>
      <c r="W112" s="58">
        <f t="shared" si="6"/>
        <v>11855315</v>
      </c>
      <c r="X112" s="96"/>
      <c r="Y112" s="59"/>
      <c r="Z112" s="58">
        <v>6708350</v>
      </c>
      <c r="AA112" s="95"/>
      <c r="AB112" s="58">
        <v>0</v>
      </c>
      <c r="AC112" s="95"/>
      <c r="AD112" s="58">
        <v>4665275</v>
      </c>
      <c r="AE112" s="95"/>
      <c r="AF112" s="58">
        <v>0</v>
      </c>
      <c r="AG112" s="95"/>
      <c r="AH112" s="62">
        <v>0</v>
      </c>
      <c r="AI112" s="95"/>
      <c r="AJ112" s="58">
        <v>0</v>
      </c>
      <c r="AK112" s="95"/>
      <c r="AL112" s="58">
        <f t="shared" si="7"/>
        <v>11373625</v>
      </c>
      <c r="AM112" s="95"/>
      <c r="AN112" s="95"/>
      <c r="AO112" s="95"/>
      <c r="AP112" s="58">
        <v>195266.79</v>
      </c>
      <c r="AQ112" s="95"/>
      <c r="AR112" s="83">
        <v>31</v>
      </c>
    </row>
    <row r="113" spans="1:44" ht="11.25" x14ac:dyDescent="0.25">
      <c r="A113" s="83">
        <v>32</v>
      </c>
      <c r="B113" s="95"/>
      <c r="C113" s="83" t="s">
        <v>153</v>
      </c>
      <c r="D113" s="95"/>
      <c r="E113" s="95"/>
      <c r="F113" s="95"/>
      <c r="G113" s="58">
        <v>0</v>
      </c>
      <c r="H113" s="95"/>
      <c r="I113" s="58">
        <v>0</v>
      </c>
      <c r="J113" s="95"/>
      <c r="K113" s="58">
        <v>8996454</v>
      </c>
      <c r="L113" s="95"/>
      <c r="M113" s="58">
        <v>0</v>
      </c>
      <c r="N113" s="95"/>
      <c r="O113" s="58">
        <v>0</v>
      </c>
      <c r="P113" s="95"/>
      <c r="Q113" s="58">
        <v>0</v>
      </c>
      <c r="R113" s="95"/>
      <c r="S113" s="58">
        <v>0</v>
      </c>
      <c r="T113" s="95"/>
      <c r="U113" s="58">
        <v>0</v>
      </c>
      <c r="V113" s="95"/>
      <c r="W113" s="58">
        <f t="shared" si="6"/>
        <v>8996454</v>
      </c>
      <c r="X113" s="96"/>
      <c r="Y113" s="59"/>
      <c r="Z113" s="58">
        <v>0</v>
      </c>
      <c r="AA113" s="95"/>
      <c r="AB113" s="58">
        <v>0</v>
      </c>
      <c r="AC113" s="95"/>
      <c r="AD113" s="58">
        <v>0</v>
      </c>
      <c r="AE113" s="95"/>
      <c r="AF113" s="58">
        <v>0</v>
      </c>
      <c r="AG113" s="95"/>
      <c r="AH113" s="62">
        <v>0</v>
      </c>
      <c r="AI113" s="95"/>
      <c r="AJ113" s="58">
        <v>0</v>
      </c>
      <c r="AK113" s="95"/>
      <c r="AL113" s="58">
        <f t="shared" si="7"/>
        <v>0</v>
      </c>
      <c r="AM113" s="95"/>
      <c r="AN113" s="95"/>
      <c r="AO113" s="95"/>
      <c r="AP113" s="58">
        <v>11062.369999999999</v>
      </c>
      <c r="AQ113" s="95"/>
      <c r="AR113" s="83">
        <v>32</v>
      </c>
    </row>
    <row r="114" spans="1:44" ht="11.25" x14ac:dyDescent="0.25">
      <c r="A114" s="83">
        <v>33</v>
      </c>
      <c r="B114" s="95"/>
      <c r="C114" s="83" t="s">
        <v>95</v>
      </c>
      <c r="D114" s="95"/>
      <c r="E114" s="95"/>
      <c r="F114" s="95"/>
      <c r="G114" s="58">
        <v>2628774</v>
      </c>
      <c r="H114" s="95"/>
      <c r="I114" s="58">
        <v>0</v>
      </c>
      <c r="J114" s="95"/>
      <c r="K114" s="58">
        <v>0</v>
      </c>
      <c r="L114" s="95"/>
      <c r="M114" s="58">
        <v>28472</v>
      </c>
      <c r="N114" s="95"/>
      <c r="O114" s="58">
        <v>0</v>
      </c>
      <c r="P114" s="95"/>
      <c r="Q114" s="58">
        <v>5481236</v>
      </c>
      <c r="R114" s="95"/>
      <c r="S114" s="58">
        <v>0</v>
      </c>
      <c r="T114" s="95"/>
      <c r="U114" s="58">
        <v>0</v>
      </c>
      <c r="V114" s="95"/>
      <c r="W114" s="58">
        <f t="shared" si="6"/>
        <v>8138482</v>
      </c>
      <c r="X114" s="96"/>
      <c r="Y114" s="59"/>
      <c r="Z114" s="58">
        <v>2444550</v>
      </c>
      <c r="AA114" s="95"/>
      <c r="AB114" s="58">
        <v>128394</v>
      </c>
      <c r="AC114" s="95"/>
      <c r="AD114" s="58">
        <v>5565538</v>
      </c>
      <c r="AE114" s="95"/>
      <c r="AF114" s="58">
        <v>0</v>
      </c>
      <c r="AG114" s="95"/>
      <c r="AH114" s="62">
        <v>0</v>
      </c>
      <c r="AI114" s="95"/>
      <c r="AJ114" s="58">
        <v>0</v>
      </c>
      <c r="AK114" s="95"/>
      <c r="AL114" s="58">
        <f t="shared" si="7"/>
        <v>8138482</v>
      </c>
      <c r="AM114" s="95"/>
      <c r="AN114" s="95"/>
      <c r="AO114" s="95"/>
      <c r="AP114" s="58">
        <v>830008.80999999994</v>
      </c>
      <c r="AQ114" s="95"/>
      <c r="AR114" s="83">
        <v>33</v>
      </c>
    </row>
    <row r="115" spans="1:44" ht="11.25" x14ac:dyDescent="0.25">
      <c r="A115" s="83">
        <v>34</v>
      </c>
      <c r="B115" s="95"/>
      <c r="C115" s="83" t="s">
        <v>154</v>
      </c>
      <c r="D115" s="95"/>
      <c r="E115" s="95"/>
      <c r="F115" s="95"/>
      <c r="G115" s="58">
        <v>482567</v>
      </c>
      <c r="H115" s="95"/>
      <c r="I115" s="58">
        <v>0</v>
      </c>
      <c r="J115" s="95"/>
      <c r="K115" s="58">
        <v>8616484</v>
      </c>
      <c r="L115" s="95"/>
      <c r="M115" s="58">
        <v>94784</v>
      </c>
      <c r="N115" s="95"/>
      <c r="O115" s="58">
        <v>0</v>
      </c>
      <c r="P115" s="95"/>
      <c r="Q115" s="58">
        <v>0</v>
      </c>
      <c r="R115" s="95"/>
      <c r="S115" s="58">
        <v>0</v>
      </c>
      <c r="T115" s="95"/>
      <c r="U115" s="58">
        <v>0</v>
      </c>
      <c r="V115" s="95"/>
      <c r="W115" s="58">
        <f t="shared" si="6"/>
        <v>9193835</v>
      </c>
      <c r="X115" s="96"/>
      <c r="Y115" s="59"/>
      <c r="Z115" s="58">
        <v>9125211</v>
      </c>
      <c r="AA115" s="95"/>
      <c r="AB115" s="58">
        <v>0</v>
      </c>
      <c r="AC115" s="95"/>
      <c r="AD115" s="58">
        <v>2054185</v>
      </c>
      <c r="AE115" s="95"/>
      <c r="AF115" s="58">
        <v>0</v>
      </c>
      <c r="AG115" s="95"/>
      <c r="AH115" s="62">
        <v>14691</v>
      </c>
      <c r="AI115" s="95"/>
      <c r="AJ115" s="58">
        <v>0</v>
      </c>
      <c r="AK115" s="95"/>
      <c r="AL115" s="58">
        <f t="shared" si="7"/>
        <v>11194087</v>
      </c>
      <c r="AM115" s="95"/>
      <c r="AN115" s="95"/>
      <c r="AO115" s="95"/>
      <c r="AP115" s="58">
        <v>1336713.97</v>
      </c>
      <c r="AQ115" s="95"/>
      <c r="AR115" s="83">
        <v>34</v>
      </c>
    </row>
    <row r="116" spans="1:44" ht="11.25" x14ac:dyDescent="0.25">
      <c r="A116" s="83">
        <v>35</v>
      </c>
      <c r="B116" s="95"/>
      <c r="C116" s="83" t="s">
        <v>155</v>
      </c>
      <c r="D116" s="95"/>
      <c r="E116" s="95"/>
      <c r="F116" s="95"/>
      <c r="G116" s="58">
        <v>0</v>
      </c>
      <c r="H116" s="95"/>
      <c r="I116" s="58">
        <v>0</v>
      </c>
      <c r="J116" s="95"/>
      <c r="K116" s="58">
        <v>0</v>
      </c>
      <c r="L116" s="95"/>
      <c r="M116" s="58">
        <v>8</v>
      </c>
      <c r="N116" s="95"/>
      <c r="O116" s="58">
        <v>0</v>
      </c>
      <c r="P116" s="95"/>
      <c r="Q116" s="58">
        <v>119988</v>
      </c>
      <c r="R116" s="95"/>
      <c r="S116" s="58">
        <v>0</v>
      </c>
      <c r="T116" s="95"/>
      <c r="U116" s="58">
        <v>0</v>
      </c>
      <c r="V116" s="95"/>
      <c r="W116" s="58">
        <f t="shared" si="6"/>
        <v>119996</v>
      </c>
      <c r="X116" s="96"/>
      <c r="Y116" s="59"/>
      <c r="Z116" s="58">
        <v>0</v>
      </c>
      <c r="AA116" s="95"/>
      <c r="AB116" s="58">
        <v>0</v>
      </c>
      <c r="AC116" s="95"/>
      <c r="AD116" s="58">
        <v>210873</v>
      </c>
      <c r="AE116" s="95"/>
      <c r="AF116" s="58">
        <v>0</v>
      </c>
      <c r="AG116" s="95"/>
      <c r="AH116" s="62">
        <v>0</v>
      </c>
      <c r="AI116" s="95"/>
      <c r="AJ116" s="58">
        <v>0</v>
      </c>
      <c r="AK116" s="95"/>
      <c r="AL116" s="58">
        <f t="shared" si="7"/>
        <v>210873</v>
      </c>
      <c r="AM116" s="95"/>
      <c r="AN116" s="95"/>
      <c r="AO116" s="95"/>
      <c r="AP116" s="58">
        <v>44836.71</v>
      </c>
      <c r="AQ116" s="95"/>
      <c r="AR116" s="83">
        <v>35</v>
      </c>
    </row>
    <row r="117" spans="1:44" ht="11.25" x14ac:dyDescent="0.25">
      <c r="A117" s="83">
        <v>36</v>
      </c>
      <c r="B117" s="95"/>
      <c r="C117" s="83" t="s">
        <v>156</v>
      </c>
      <c r="D117" s="95"/>
      <c r="E117" s="95"/>
      <c r="F117" s="95"/>
      <c r="G117" s="58">
        <v>102313</v>
      </c>
      <c r="H117" s="95"/>
      <c r="I117" s="58">
        <v>36766</v>
      </c>
      <c r="J117" s="95"/>
      <c r="K117" s="58">
        <v>35149064</v>
      </c>
      <c r="L117" s="95"/>
      <c r="M117" s="58">
        <v>57991</v>
      </c>
      <c r="N117" s="95"/>
      <c r="O117" s="58">
        <v>0</v>
      </c>
      <c r="P117" s="95"/>
      <c r="Q117" s="58">
        <v>3634315</v>
      </c>
      <c r="R117" s="95"/>
      <c r="S117" s="58">
        <v>0</v>
      </c>
      <c r="T117" s="95"/>
      <c r="U117" s="58">
        <v>267649</v>
      </c>
      <c r="V117" s="95"/>
      <c r="W117" s="58">
        <f t="shared" si="6"/>
        <v>39248098</v>
      </c>
      <c r="X117" s="96"/>
      <c r="Y117" s="59"/>
      <c r="Z117" s="58">
        <v>7218606</v>
      </c>
      <c r="AA117" s="95"/>
      <c r="AB117" s="58">
        <v>0</v>
      </c>
      <c r="AC117" s="95"/>
      <c r="AD117" s="58">
        <v>255934</v>
      </c>
      <c r="AE117" s="95"/>
      <c r="AF117" s="58">
        <v>0</v>
      </c>
      <c r="AG117" s="95"/>
      <c r="AH117" s="62">
        <v>0</v>
      </c>
      <c r="AI117" s="95"/>
      <c r="AJ117" s="58">
        <v>0</v>
      </c>
      <c r="AK117" s="95"/>
      <c r="AL117" s="58">
        <f t="shared" si="7"/>
        <v>7474540</v>
      </c>
      <c r="AM117" s="95"/>
      <c r="AN117" s="95"/>
      <c r="AO117" s="95"/>
      <c r="AP117" s="58">
        <v>226464.2</v>
      </c>
      <c r="AQ117" s="95"/>
      <c r="AR117" s="83">
        <v>36</v>
      </c>
    </row>
    <row r="118" spans="1:44" ht="11.25" x14ac:dyDescent="0.25">
      <c r="A118" s="83">
        <v>37</v>
      </c>
      <c r="B118" s="95"/>
      <c r="C118" s="83" t="s">
        <v>157</v>
      </c>
      <c r="D118" s="95"/>
      <c r="E118" s="95"/>
      <c r="F118" s="95"/>
      <c r="G118" s="58">
        <v>416293</v>
      </c>
      <c r="H118" s="95"/>
      <c r="I118" s="58">
        <v>0</v>
      </c>
      <c r="J118" s="95"/>
      <c r="K118" s="58">
        <v>59965941</v>
      </c>
      <c r="L118" s="95"/>
      <c r="M118" s="58">
        <v>147266</v>
      </c>
      <c r="N118" s="95"/>
      <c r="O118" s="58">
        <v>0</v>
      </c>
      <c r="P118" s="95"/>
      <c r="Q118" s="58">
        <v>6636737</v>
      </c>
      <c r="R118" s="95"/>
      <c r="S118" s="58">
        <v>0</v>
      </c>
      <c r="T118" s="95"/>
      <c r="U118" s="58">
        <v>2226120</v>
      </c>
      <c r="V118" s="95"/>
      <c r="W118" s="58">
        <f t="shared" si="6"/>
        <v>69392357</v>
      </c>
      <c r="X118" s="96"/>
      <c r="Y118" s="59"/>
      <c r="Z118" s="58">
        <v>3233917</v>
      </c>
      <c r="AA118" s="95"/>
      <c r="AB118" s="58">
        <v>0</v>
      </c>
      <c r="AC118" s="95"/>
      <c r="AD118" s="58">
        <v>4419776</v>
      </c>
      <c r="AE118" s="95"/>
      <c r="AF118" s="58">
        <v>0</v>
      </c>
      <c r="AG118" s="95"/>
      <c r="AH118" s="62">
        <v>0</v>
      </c>
      <c r="AI118" s="95"/>
      <c r="AJ118" s="58">
        <v>0</v>
      </c>
      <c r="AK118" s="95"/>
      <c r="AL118" s="58">
        <f t="shared" si="7"/>
        <v>7653693</v>
      </c>
      <c r="AM118" s="95"/>
      <c r="AN118" s="95"/>
      <c r="AO118" s="95"/>
      <c r="AP118" s="58">
        <v>189056.03</v>
      </c>
      <c r="AQ118" s="95"/>
      <c r="AR118" s="83">
        <v>37</v>
      </c>
    </row>
    <row r="119" spans="1:44" ht="11.25" x14ac:dyDescent="0.25">
      <c r="A119" s="83">
        <v>38</v>
      </c>
      <c r="B119" s="95"/>
      <c r="C119" s="83" t="s">
        <v>158</v>
      </c>
      <c r="D119" s="95"/>
      <c r="E119" s="95"/>
      <c r="F119" s="95"/>
      <c r="G119" s="58">
        <v>698123</v>
      </c>
      <c r="H119" s="95"/>
      <c r="I119" s="58">
        <v>0</v>
      </c>
      <c r="J119" s="95"/>
      <c r="K119" s="58">
        <v>0</v>
      </c>
      <c r="L119" s="95"/>
      <c r="M119" s="58">
        <v>0</v>
      </c>
      <c r="N119" s="95"/>
      <c r="O119" s="58">
        <v>0</v>
      </c>
      <c r="P119" s="95"/>
      <c r="Q119" s="58">
        <v>0</v>
      </c>
      <c r="R119" s="95"/>
      <c r="S119" s="58">
        <v>0</v>
      </c>
      <c r="T119" s="95"/>
      <c r="U119" s="58">
        <v>0</v>
      </c>
      <c r="V119" s="95"/>
      <c r="W119" s="58">
        <f t="shared" si="6"/>
        <v>698123</v>
      </c>
      <c r="X119" s="96"/>
      <c r="Y119" s="59"/>
      <c r="Z119" s="58">
        <v>0</v>
      </c>
      <c r="AA119" s="95"/>
      <c r="AB119" s="58">
        <v>0</v>
      </c>
      <c r="AC119" s="95"/>
      <c r="AD119" s="58">
        <v>1884671</v>
      </c>
      <c r="AE119" s="95"/>
      <c r="AF119" s="58">
        <v>0</v>
      </c>
      <c r="AG119" s="95"/>
      <c r="AH119" s="62">
        <v>-1186548</v>
      </c>
      <c r="AI119" s="95"/>
      <c r="AJ119" s="58">
        <v>0</v>
      </c>
      <c r="AK119" s="95"/>
      <c r="AL119" s="58">
        <f t="shared" si="7"/>
        <v>698123</v>
      </c>
      <c r="AM119" s="95"/>
      <c r="AN119" s="95"/>
      <c r="AO119" s="95"/>
      <c r="AP119" s="58">
        <v>183464.91</v>
      </c>
      <c r="AQ119" s="95"/>
      <c r="AR119" s="83">
        <v>38</v>
      </c>
    </row>
    <row r="120" spans="1:44" ht="11.25" x14ac:dyDescent="0.25">
      <c r="A120" s="83">
        <v>39</v>
      </c>
      <c r="B120" s="95"/>
      <c r="C120" s="83" t="s">
        <v>159</v>
      </c>
      <c r="D120" s="95"/>
      <c r="E120" s="95"/>
      <c r="F120" s="95"/>
      <c r="G120" s="58">
        <v>0</v>
      </c>
      <c r="H120" s="95"/>
      <c r="I120" s="58">
        <v>0</v>
      </c>
      <c r="J120" s="95"/>
      <c r="K120" s="58">
        <v>0</v>
      </c>
      <c r="L120" s="95"/>
      <c r="M120" s="58">
        <v>1046</v>
      </c>
      <c r="N120" s="95"/>
      <c r="O120" s="58">
        <v>0</v>
      </c>
      <c r="P120" s="95"/>
      <c r="Q120" s="58">
        <v>0</v>
      </c>
      <c r="R120" s="95"/>
      <c r="S120" s="58">
        <v>0</v>
      </c>
      <c r="T120" s="95"/>
      <c r="U120" s="58">
        <v>0</v>
      </c>
      <c r="V120" s="95"/>
      <c r="W120" s="58">
        <f t="shared" si="6"/>
        <v>1046</v>
      </c>
      <c r="X120" s="96"/>
      <c r="Y120" s="59"/>
      <c r="Z120" s="58">
        <v>211637</v>
      </c>
      <c r="AA120" s="95"/>
      <c r="AB120" s="58">
        <v>0</v>
      </c>
      <c r="AC120" s="95"/>
      <c r="AD120" s="58">
        <v>0</v>
      </c>
      <c r="AE120" s="95"/>
      <c r="AF120" s="58">
        <v>0</v>
      </c>
      <c r="AG120" s="95"/>
      <c r="AH120" s="62">
        <v>0</v>
      </c>
      <c r="AI120" s="95"/>
      <c r="AJ120" s="58">
        <v>0</v>
      </c>
      <c r="AK120" s="95"/>
      <c r="AL120" s="58">
        <f t="shared" si="7"/>
        <v>211637</v>
      </c>
      <c r="AM120" s="95"/>
      <c r="AN120" s="95"/>
      <c r="AO120" s="95"/>
      <c r="AP120" s="58">
        <v>105708.11</v>
      </c>
      <c r="AQ120" s="95"/>
      <c r="AR120" s="83">
        <v>39</v>
      </c>
    </row>
    <row r="121" spans="1:44" ht="11.25" x14ac:dyDescent="0.25">
      <c r="A121" s="83">
        <v>40</v>
      </c>
      <c r="B121" s="95"/>
      <c r="C121" s="83" t="s">
        <v>160</v>
      </c>
      <c r="D121" s="95"/>
      <c r="E121" s="95"/>
      <c r="F121" s="95"/>
      <c r="G121" s="62">
        <v>0</v>
      </c>
      <c r="H121" s="95"/>
      <c r="I121" s="62">
        <v>0</v>
      </c>
      <c r="J121" s="95"/>
      <c r="K121" s="62">
        <v>0</v>
      </c>
      <c r="L121" s="95"/>
      <c r="M121" s="62">
        <v>0</v>
      </c>
      <c r="N121" s="95"/>
      <c r="O121" s="62">
        <v>0</v>
      </c>
      <c r="P121" s="95"/>
      <c r="Q121" s="62">
        <v>0</v>
      </c>
      <c r="R121" s="95"/>
      <c r="S121" s="62">
        <v>0</v>
      </c>
      <c r="T121" s="95"/>
      <c r="U121" s="62">
        <v>0</v>
      </c>
      <c r="V121" s="95"/>
      <c r="W121" s="62">
        <f t="shared" si="6"/>
        <v>0</v>
      </c>
      <c r="X121" s="96"/>
      <c r="Y121" s="63"/>
      <c r="Z121" s="62">
        <v>0</v>
      </c>
      <c r="AA121" s="95"/>
      <c r="AB121" s="62">
        <v>0</v>
      </c>
      <c r="AC121" s="95"/>
      <c r="AD121" s="62">
        <v>0</v>
      </c>
      <c r="AE121" s="95"/>
      <c r="AF121" s="62">
        <v>0</v>
      </c>
      <c r="AG121" s="95"/>
      <c r="AH121" s="62">
        <v>0</v>
      </c>
      <c r="AI121" s="95"/>
      <c r="AJ121" s="62">
        <v>0</v>
      </c>
      <c r="AK121" s="95"/>
      <c r="AL121" s="62">
        <f t="shared" si="7"/>
        <v>0</v>
      </c>
      <c r="AM121" s="95"/>
      <c r="AN121" s="95"/>
      <c r="AO121" s="95"/>
      <c r="AP121" s="58">
        <v>0</v>
      </c>
      <c r="AQ121" s="95"/>
      <c r="AR121" s="83">
        <v>40</v>
      </c>
    </row>
    <row r="122" spans="1:44" ht="11.25" x14ac:dyDescent="0.25">
      <c r="A122" s="83">
        <v>41</v>
      </c>
      <c r="B122" s="95"/>
      <c r="C122" s="83" t="s">
        <v>161</v>
      </c>
      <c r="D122" s="95"/>
      <c r="E122" s="95"/>
      <c r="F122" s="95"/>
      <c r="G122" s="58">
        <v>0</v>
      </c>
      <c r="H122" s="95"/>
      <c r="I122" s="58">
        <v>18058</v>
      </c>
      <c r="J122" s="95"/>
      <c r="K122" s="58">
        <v>105409380</v>
      </c>
      <c r="L122" s="95"/>
      <c r="M122" s="58">
        <v>147662</v>
      </c>
      <c r="N122" s="95"/>
      <c r="O122" s="58">
        <v>0</v>
      </c>
      <c r="P122" s="95"/>
      <c r="Q122" s="58">
        <v>600000</v>
      </c>
      <c r="R122" s="95"/>
      <c r="S122" s="58">
        <v>0</v>
      </c>
      <c r="T122" s="95"/>
      <c r="U122" s="58">
        <v>1000000</v>
      </c>
      <c r="V122" s="95"/>
      <c r="W122" s="58">
        <f t="shared" ref="W122:W131" si="8">SUM(G122:U122)</f>
        <v>107175100</v>
      </c>
      <c r="X122" s="96"/>
      <c r="Y122" s="59"/>
      <c r="Z122" s="58">
        <v>950776</v>
      </c>
      <c r="AA122" s="95"/>
      <c r="AB122" s="58">
        <v>0</v>
      </c>
      <c r="AC122" s="95"/>
      <c r="AD122" s="58">
        <v>206454</v>
      </c>
      <c r="AE122" s="95"/>
      <c r="AF122" s="58">
        <v>0</v>
      </c>
      <c r="AG122" s="95"/>
      <c r="AH122" s="62">
        <v>0</v>
      </c>
      <c r="AI122" s="95"/>
      <c r="AJ122" s="58">
        <v>0</v>
      </c>
      <c r="AK122" s="95"/>
      <c r="AL122" s="58">
        <f t="shared" ref="AL122:AL131" si="9">SUM(Z122:AJ122)</f>
        <v>1157230</v>
      </c>
      <c r="AM122" s="95"/>
      <c r="AN122" s="95"/>
      <c r="AO122" s="95"/>
      <c r="AP122" s="58">
        <v>456247.35000000003</v>
      </c>
      <c r="AQ122" s="95"/>
      <c r="AR122" s="83">
        <v>41</v>
      </c>
    </row>
    <row r="123" spans="1:44" ht="11.25" x14ac:dyDescent="0.25">
      <c r="A123" s="83">
        <v>42</v>
      </c>
      <c r="B123" s="95"/>
      <c r="C123" s="83" t="s">
        <v>162</v>
      </c>
      <c r="D123" s="95"/>
      <c r="E123" s="95"/>
      <c r="F123" s="95"/>
      <c r="G123" s="58">
        <v>274813</v>
      </c>
      <c r="H123" s="95"/>
      <c r="I123" s="58">
        <v>0</v>
      </c>
      <c r="J123" s="95"/>
      <c r="K123" s="58">
        <v>0</v>
      </c>
      <c r="L123" s="95"/>
      <c r="M123" s="58">
        <v>0</v>
      </c>
      <c r="N123" s="95"/>
      <c r="O123" s="58">
        <v>0</v>
      </c>
      <c r="P123" s="95"/>
      <c r="Q123" s="58">
        <v>9005000</v>
      </c>
      <c r="R123" s="95"/>
      <c r="S123" s="58">
        <v>0</v>
      </c>
      <c r="T123" s="95"/>
      <c r="U123" s="58">
        <v>0</v>
      </c>
      <c r="V123" s="95"/>
      <c r="W123" s="58">
        <f t="shared" si="8"/>
        <v>9279813</v>
      </c>
      <c r="X123" s="96"/>
      <c r="Y123" s="59"/>
      <c r="Z123" s="58">
        <v>1781818</v>
      </c>
      <c r="AA123" s="95"/>
      <c r="AB123" s="58">
        <v>0</v>
      </c>
      <c r="AC123" s="95"/>
      <c r="AD123" s="58">
        <v>5418375</v>
      </c>
      <c r="AE123" s="95"/>
      <c r="AF123" s="58">
        <v>0</v>
      </c>
      <c r="AG123" s="95"/>
      <c r="AH123" s="62">
        <v>0</v>
      </c>
      <c r="AI123" s="95"/>
      <c r="AJ123" s="58">
        <v>0</v>
      </c>
      <c r="AK123" s="95"/>
      <c r="AL123" s="58">
        <f t="shared" si="9"/>
        <v>7200193</v>
      </c>
      <c r="AM123" s="95"/>
      <c r="AN123" s="95"/>
      <c r="AO123" s="95"/>
      <c r="AP123" s="58">
        <v>3015109.79</v>
      </c>
      <c r="AQ123" s="95"/>
      <c r="AR123" s="83">
        <v>42</v>
      </c>
    </row>
    <row r="124" spans="1:44" ht="11.25" x14ac:dyDescent="0.25">
      <c r="A124" s="83">
        <v>43</v>
      </c>
      <c r="B124" s="95"/>
      <c r="C124" s="83" t="s">
        <v>163</v>
      </c>
      <c r="D124" s="95"/>
      <c r="E124" s="95"/>
      <c r="F124" s="95"/>
      <c r="G124" s="58">
        <v>33678024</v>
      </c>
      <c r="H124" s="95"/>
      <c r="I124" s="58">
        <v>12384131</v>
      </c>
      <c r="J124" s="95"/>
      <c r="K124" s="58">
        <v>48115000</v>
      </c>
      <c r="L124" s="95"/>
      <c r="M124" s="58">
        <v>542928</v>
      </c>
      <c r="N124" s="95"/>
      <c r="O124" s="58">
        <v>0</v>
      </c>
      <c r="P124" s="95"/>
      <c r="Q124" s="58">
        <v>53704083</v>
      </c>
      <c r="R124" s="95"/>
      <c r="S124" s="58">
        <v>0</v>
      </c>
      <c r="T124" s="95"/>
      <c r="U124" s="58">
        <v>15627117</v>
      </c>
      <c r="V124" s="95"/>
      <c r="W124" s="58">
        <f t="shared" si="8"/>
        <v>164051283</v>
      </c>
      <c r="X124" s="96"/>
      <c r="Y124" s="59"/>
      <c r="Z124" s="58">
        <v>8931795</v>
      </c>
      <c r="AA124" s="95"/>
      <c r="AB124" s="58">
        <v>33525212</v>
      </c>
      <c r="AC124" s="95"/>
      <c r="AD124" s="58">
        <v>103774720</v>
      </c>
      <c r="AE124" s="95"/>
      <c r="AF124" s="58">
        <v>0</v>
      </c>
      <c r="AG124" s="95"/>
      <c r="AH124" s="62">
        <v>0</v>
      </c>
      <c r="AI124" s="95"/>
      <c r="AJ124" s="58">
        <v>0</v>
      </c>
      <c r="AK124" s="95"/>
      <c r="AL124" s="58">
        <f t="shared" si="9"/>
        <v>146231727</v>
      </c>
      <c r="AM124" s="95"/>
      <c r="AN124" s="95"/>
      <c r="AO124" s="95"/>
      <c r="AP124" s="58">
        <v>13872140.790000003</v>
      </c>
      <c r="AQ124" s="95"/>
      <c r="AR124" s="83">
        <v>43</v>
      </c>
    </row>
    <row r="125" spans="1:44" ht="11.25" x14ac:dyDescent="0.25">
      <c r="A125" s="83">
        <v>44</v>
      </c>
      <c r="B125" s="95"/>
      <c r="C125" s="83" t="s">
        <v>164</v>
      </c>
      <c r="D125" s="95"/>
      <c r="E125" s="95"/>
      <c r="F125" s="95"/>
      <c r="G125" s="58">
        <v>0</v>
      </c>
      <c r="H125" s="95"/>
      <c r="I125" s="58">
        <v>73380</v>
      </c>
      <c r="J125" s="95"/>
      <c r="K125" s="58">
        <v>0</v>
      </c>
      <c r="L125" s="95"/>
      <c r="M125" s="58">
        <v>0</v>
      </c>
      <c r="N125" s="95"/>
      <c r="O125" s="58">
        <v>0</v>
      </c>
      <c r="P125" s="95"/>
      <c r="Q125" s="58">
        <v>0</v>
      </c>
      <c r="R125" s="95"/>
      <c r="S125" s="58">
        <v>0</v>
      </c>
      <c r="T125" s="95"/>
      <c r="U125" s="58">
        <v>30495</v>
      </c>
      <c r="V125" s="95"/>
      <c r="W125" s="58">
        <f t="shared" si="8"/>
        <v>103875</v>
      </c>
      <c r="X125" s="96"/>
      <c r="Y125" s="59"/>
      <c r="Z125" s="58">
        <v>0</v>
      </c>
      <c r="AA125" s="95"/>
      <c r="AB125" s="58">
        <v>0</v>
      </c>
      <c r="AC125" s="95"/>
      <c r="AD125" s="58">
        <v>16132125</v>
      </c>
      <c r="AE125" s="95"/>
      <c r="AF125" s="58">
        <v>0</v>
      </c>
      <c r="AG125" s="95"/>
      <c r="AH125" s="62">
        <v>0</v>
      </c>
      <c r="AI125" s="95"/>
      <c r="AJ125" s="58">
        <v>0</v>
      </c>
      <c r="AK125" s="95"/>
      <c r="AL125" s="58">
        <f t="shared" si="9"/>
        <v>16132125</v>
      </c>
      <c r="AM125" s="95"/>
      <c r="AN125" s="95"/>
      <c r="AO125" s="95"/>
      <c r="AP125" s="58">
        <v>291070.53000000003</v>
      </c>
      <c r="AQ125" s="95"/>
      <c r="AR125" s="83">
        <v>44</v>
      </c>
    </row>
    <row r="126" spans="1:44" ht="11.25" x14ac:dyDescent="0.25">
      <c r="A126" s="83">
        <v>45</v>
      </c>
      <c r="B126" s="95"/>
      <c r="C126" s="83" t="s">
        <v>165</v>
      </c>
      <c r="D126" s="95"/>
      <c r="E126" s="95"/>
      <c r="F126" s="95"/>
      <c r="G126" s="58">
        <v>0</v>
      </c>
      <c r="H126" s="95"/>
      <c r="I126" s="58">
        <v>0</v>
      </c>
      <c r="J126" s="95"/>
      <c r="K126" s="58">
        <v>0</v>
      </c>
      <c r="L126" s="95"/>
      <c r="M126" s="58">
        <v>0</v>
      </c>
      <c r="N126" s="95"/>
      <c r="O126" s="58">
        <v>0</v>
      </c>
      <c r="P126" s="95"/>
      <c r="Q126" s="58">
        <v>0</v>
      </c>
      <c r="R126" s="95"/>
      <c r="S126" s="58">
        <v>0</v>
      </c>
      <c r="T126" s="95"/>
      <c r="U126" s="58">
        <v>0</v>
      </c>
      <c r="V126" s="95"/>
      <c r="W126" s="58">
        <f t="shared" si="8"/>
        <v>0</v>
      </c>
      <c r="X126" s="96"/>
      <c r="Y126" s="59"/>
      <c r="Z126" s="58">
        <v>0</v>
      </c>
      <c r="AA126" s="95"/>
      <c r="AB126" s="58">
        <v>0</v>
      </c>
      <c r="AC126" s="95"/>
      <c r="AD126" s="58">
        <v>0</v>
      </c>
      <c r="AE126" s="95"/>
      <c r="AF126" s="58">
        <v>0</v>
      </c>
      <c r="AG126" s="95"/>
      <c r="AH126" s="62">
        <v>0</v>
      </c>
      <c r="AI126" s="95"/>
      <c r="AJ126" s="58">
        <v>0</v>
      </c>
      <c r="AK126" s="95"/>
      <c r="AL126" s="58">
        <f t="shared" si="9"/>
        <v>0</v>
      </c>
      <c r="AM126" s="95"/>
      <c r="AN126" s="95"/>
      <c r="AO126" s="95"/>
      <c r="AP126" s="58">
        <v>188118.33000000002</v>
      </c>
      <c r="AQ126" s="95"/>
      <c r="AR126" s="83">
        <v>45</v>
      </c>
    </row>
    <row r="127" spans="1:44" ht="11.25" x14ac:dyDescent="0.25">
      <c r="A127" s="83">
        <v>46</v>
      </c>
      <c r="B127" s="95"/>
      <c r="C127" s="83" t="s">
        <v>166</v>
      </c>
      <c r="D127" s="95"/>
      <c r="E127" s="95"/>
      <c r="F127" s="95"/>
      <c r="G127" s="58">
        <v>126502</v>
      </c>
      <c r="H127" s="95"/>
      <c r="I127" s="58">
        <v>35830</v>
      </c>
      <c r="J127" s="95"/>
      <c r="K127" s="58">
        <v>18844277</v>
      </c>
      <c r="L127" s="95"/>
      <c r="M127" s="58">
        <v>129474</v>
      </c>
      <c r="N127" s="95"/>
      <c r="O127" s="58">
        <v>0</v>
      </c>
      <c r="P127" s="95"/>
      <c r="Q127" s="58">
        <v>3398521</v>
      </c>
      <c r="R127" s="95"/>
      <c r="S127" s="58">
        <v>0</v>
      </c>
      <c r="T127" s="95"/>
      <c r="U127" s="58">
        <v>0</v>
      </c>
      <c r="V127" s="95"/>
      <c r="W127" s="58">
        <f t="shared" si="8"/>
        <v>22534604</v>
      </c>
      <c r="X127" s="96"/>
      <c r="Y127" s="59"/>
      <c r="Z127" s="58">
        <v>11276502</v>
      </c>
      <c r="AA127" s="95"/>
      <c r="AB127" s="58">
        <v>0</v>
      </c>
      <c r="AC127" s="95"/>
      <c r="AD127" s="58">
        <v>744873</v>
      </c>
      <c r="AE127" s="95"/>
      <c r="AF127" s="58">
        <v>0</v>
      </c>
      <c r="AG127" s="95"/>
      <c r="AH127" s="62">
        <v>0</v>
      </c>
      <c r="AI127" s="95"/>
      <c r="AJ127" s="58">
        <v>0</v>
      </c>
      <c r="AK127" s="95"/>
      <c r="AL127" s="58">
        <f t="shared" si="9"/>
        <v>12021375</v>
      </c>
      <c r="AM127" s="95"/>
      <c r="AN127" s="95"/>
      <c r="AO127" s="95"/>
      <c r="AP127" s="58">
        <v>347031.45000000007</v>
      </c>
      <c r="AQ127" s="95"/>
      <c r="AR127" s="83">
        <v>46</v>
      </c>
    </row>
    <row r="128" spans="1:44" ht="11.25" x14ac:dyDescent="0.25">
      <c r="A128" s="83">
        <v>47</v>
      </c>
      <c r="B128" s="95"/>
      <c r="C128" s="83" t="s">
        <v>167</v>
      </c>
      <c r="D128" s="95"/>
      <c r="E128" s="95"/>
      <c r="F128" s="95"/>
      <c r="G128" s="58">
        <v>169569</v>
      </c>
      <c r="H128" s="95"/>
      <c r="I128" s="58">
        <v>823475</v>
      </c>
      <c r="J128" s="95"/>
      <c r="K128" s="58">
        <v>62244</v>
      </c>
      <c r="L128" s="95"/>
      <c r="M128" s="58">
        <v>-419022</v>
      </c>
      <c r="N128" s="95"/>
      <c r="O128" s="58">
        <v>0</v>
      </c>
      <c r="P128" s="95"/>
      <c r="Q128" s="58">
        <v>29704598</v>
      </c>
      <c r="R128" s="95"/>
      <c r="S128" s="58">
        <v>0</v>
      </c>
      <c r="T128" s="95"/>
      <c r="U128" s="58">
        <v>682547</v>
      </c>
      <c r="V128" s="95"/>
      <c r="W128" s="58">
        <f t="shared" si="8"/>
        <v>31023411</v>
      </c>
      <c r="X128" s="96"/>
      <c r="Y128" s="59"/>
      <c r="Z128" s="58">
        <v>1844738</v>
      </c>
      <c r="AA128" s="95"/>
      <c r="AB128" s="58">
        <v>0</v>
      </c>
      <c r="AC128" s="95"/>
      <c r="AD128" s="58">
        <v>13451039</v>
      </c>
      <c r="AE128" s="95"/>
      <c r="AF128" s="58">
        <v>0</v>
      </c>
      <c r="AG128" s="95"/>
      <c r="AH128" s="62">
        <v>0</v>
      </c>
      <c r="AI128" s="95"/>
      <c r="AJ128" s="58">
        <v>0</v>
      </c>
      <c r="AK128" s="95"/>
      <c r="AL128" s="58">
        <f t="shared" si="9"/>
        <v>15295777</v>
      </c>
      <c r="AM128" s="95"/>
      <c r="AN128" s="95"/>
      <c r="AO128" s="95"/>
      <c r="AP128" s="58">
        <v>2130694.09</v>
      </c>
      <c r="AQ128" s="95"/>
      <c r="AR128" s="83">
        <v>47</v>
      </c>
    </row>
    <row r="129" spans="1:47" ht="11.25" x14ac:dyDescent="0.25">
      <c r="A129" s="83">
        <v>48</v>
      </c>
      <c r="B129" s="95"/>
      <c r="C129" s="83" t="s">
        <v>168</v>
      </c>
      <c r="D129" s="95"/>
      <c r="E129" s="95"/>
      <c r="F129" s="95"/>
      <c r="G129" s="58">
        <v>1782811</v>
      </c>
      <c r="H129" s="95"/>
      <c r="I129" s="58">
        <v>0</v>
      </c>
      <c r="J129" s="95"/>
      <c r="K129" s="58">
        <v>20000000</v>
      </c>
      <c r="L129" s="95"/>
      <c r="M129" s="58">
        <v>51739</v>
      </c>
      <c r="N129" s="95"/>
      <c r="O129" s="58">
        <v>0</v>
      </c>
      <c r="P129" s="95"/>
      <c r="Q129" s="58">
        <v>6842986</v>
      </c>
      <c r="R129" s="95"/>
      <c r="S129" s="58">
        <v>0</v>
      </c>
      <c r="T129" s="95"/>
      <c r="U129" s="58">
        <v>0</v>
      </c>
      <c r="V129" s="95"/>
      <c r="W129" s="58">
        <f t="shared" si="8"/>
        <v>28677536</v>
      </c>
      <c r="X129" s="96"/>
      <c r="Y129" s="59"/>
      <c r="Z129" s="58">
        <v>194548</v>
      </c>
      <c r="AA129" s="95"/>
      <c r="AB129" s="58">
        <v>0</v>
      </c>
      <c r="AC129" s="95"/>
      <c r="AD129" s="58">
        <v>0</v>
      </c>
      <c r="AE129" s="95"/>
      <c r="AF129" s="58">
        <v>0</v>
      </c>
      <c r="AG129" s="95"/>
      <c r="AH129" s="62">
        <v>31604</v>
      </c>
      <c r="AI129" s="95"/>
      <c r="AJ129" s="58">
        <v>0</v>
      </c>
      <c r="AK129" s="95"/>
      <c r="AL129" s="58">
        <f t="shared" si="9"/>
        <v>226152</v>
      </c>
      <c r="AM129" s="95"/>
      <c r="AN129" s="95"/>
      <c r="AO129" s="95"/>
      <c r="AP129" s="58">
        <v>194526.49</v>
      </c>
      <c r="AQ129" s="95"/>
      <c r="AR129" s="83">
        <v>48</v>
      </c>
    </row>
    <row r="130" spans="1:47" ht="11.25" x14ac:dyDescent="0.25">
      <c r="A130" s="83">
        <v>49</v>
      </c>
      <c r="B130" s="95"/>
      <c r="C130" s="83" t="s">
        <v>169</v>
      </c>
      <c r="D130" s="95"/>
      <c r="E130" s="95"/>
      <c r="F130" s="95"/>
      <c r="G130" s="58">
        <v>265103</v>
      </c>
      <c r="H130" s="95"/>
      <c r="I130" s="58">
        <v>859135</v>
      </c>
      <c r="J130" s="95"/>
      <c r="K130" s="58">
        <v>0</v>
      </c>
      <c r="L130" s="95"/>
      <c r="M130" s="58">
        <v>-437839</v>
      </c>
      <c r="N130" s="95"/>
      <c r="O130" s="58">
        <v>0</v>
      </c>
      <c r="P130" s="95"/>
      <c r="Q130" s="58">
        <v>2955693</v>
      </c>
      <c r="R130" s="95"/>
      <c r="S130" s="58">
        <v>0</v>
      </c>
      <c r="T130" s="95"/>
      <c r="U130" s="58">
        <v>62558</v>
      </c>
      <c r="V130" s="95"/>
      <c r="W130" s="58">
        <f t="shared" si="8"/>
        <v>3704650</v>
      </c>
      <c r="X130" s="96"/>
      <c r="Y130" s="59"/>
      <c r="Z130" s="58">
        <v>792455</v>
      </c>
      <c r="AA130" s="95"/>
      <c r="AB130" s="58">
        <v>0</v>
      </c>
      <c r="AC130" s="95"/>
      <c r="AD130" s="58">
        <v>715846</v>
      </c>
      <c r="AE130" s="95"/>
      <c r="AF130" s="58">
        <v>0</v>
      </c>
      <c r="AG130" s="95"/>
      <c r="AH130" s="62">
        <v>0</v>
      </c>
      <c r="AI130" s="95"/>
      <c r="AJ130" s="58">
        <v>0</v>
      </c>
      <c r="AK130" s="95"/>
      <c r="AL130" s="58">
        <f t="shared" si="9"/>
        <v>1508301</v>
      </c>
      <c r="AM130" s="95"/>
      <c r="AN130" s="95"/>
      <c r="AO130" s="95"/>
      <c r="AP130" s="58">
        <v>2908958.3199999994</v>
      </c>
      <c r="AQ130" s="95"/>
      <c r="AR130" s="83">
        <v>49</v>
      </c>
    </row>
    <row r="131" spans="1:47" ht="11.25" x14ac:dyDescent="0.25">
      <c r="A131" s="83">
        <v>50</v>
      </c>
      <c r="B131" s="95"/>
      <c r="C131" s="83" t="s">
        <v>170</v>
      </c>
      <c r="D131" s="95"/>
      <c r="E131" s="95"/>
      <c r="F131" s="95"/>
      <c r="G131" s="62">
        <v>96367</v>
      </c>
      <c r="H131" s="95"/>
      <c r="I131" s="62">
        <v>490519</v>
      </c>
      <c r="J131" s="95"/>
      <c r="K131" s="62">
        <v>6674509</v>
      </c>
      <c r="L131" s="95"/>
      <c r="M131" s="62">
        <v>9250</v>
      </c>
      <c r="N131" s="95"/>
      <c r="O131" s="62">
        <v>0</v>
      </c>
      <c r="P131" s="95"/>
      <c r="Q131" s="62">
        <v>228675</v>
      </c>
      <c r="R131" s="95"/>
      <c r="S131" s="62">
        <v>0</v>
      </c>
      <c r="T131" s="95"/>
      <c r="U131" s="62">
        <v>390985</v>
      </c>
      <c r="V131" s="95"/>
      <c r="W131" s="62">
        <f t="shared" si="8"/>
        <v>7890305</v>
      </c>
      <c r="X131" s="96"/>
      <c r="Y131" s="63"/>
      <c r="Z131" s="62">
        <v>0</v>
      </c>
      <c r="AA131" s="95"/>
      <c r="AB131" s="62">
        <v>0</v>
      </c>
      <c r="AC131" s="95"/>
      <c r="AD131" s="62">
        <v>0</v>
      </c>
      <c r="AE131" s="95"/>
      <c r="AF131" s="62">
        <v>0</v>
      </c>
      <c r="AG131" s="95"/>
      <c r="AH131" s="62">
        <v>224582</v>
      </c>
      <c r="AI131" s="95"/>
      <c r="AJ131" s="62">
        <v>0</v>
      </c>
      <c r="AK131" s="95"/>
      <c r="AL131" s="62">
        <f t="shared" si="9"/>
        <v>224582</v>
      </c>
      <c r="AM131" s="95"/>
      <c r="AN131" s="95"/>
      <c r="AO131" s="95"/>
      <c r="AP131" s="58">
        <v>164098.72</v>
      </c>
      <c r="AQ131" s="95"/>
      <c r="AR131" s="83">
        <v>50</v>
      </c>
    </row>
    <row r="132" spans="1:47" ht="8.85" customHeight="1" x14ac:dyDescent="0.25">
      <c r="A132" s="95"/>
      <c r="B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row>
    <row r="133" spans="1:47" ht="8.85" customHeight="1" x14ac:dyDescent="0.25">
      <c r="A133" s="95"/>
      <c r="B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row>
    <row r="134" spans="1:47" ht="0.6" customHeight="1" x14ac:dyDescent="0.25">
      <c r="A134" s="95"/>
      <c r="B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row>
    <row r="135" spans="1:47" s="80" customFormat="1" ht="10.5" customHeight="1" x14ac:dyDescent="0.25">
      <c r="A135" s="87"/>
      <c r="AU135" s="237"/>
    </row>
    <row r="136" spans="1:47" s="80" customFormat="1" ht="10.5" customHeight="1" x14ac:dyDescent="0.25">
      <c r="W136" s="237" t="s">
        <v>42</v>
      </c>
      <c r="Z136" s="102" t="s">
        <v>43</v>
      </c>
      <c r="AR136" s="237" t="s">
        <v>500</v>
      </c>
    </row>
    <row r="137" spans="1:47" s="80" customFormat="1" ht="10.5" customHeight="1" x14ac:dyDescent="0.25">
      <c r="A137" s="85"/>
      <c r="W137" s="84" t="s">
        <v>501</v>
      </c>
      <c r="Z137" s="102" t="s">
        <v>502</v>
      </c>
      <c r="AR137" s="237" t="s">
        <v>171</v>
      </c>
    </row>
    <row r="138" spans="1:47" s="80" customFormat="1" ht="10.5" customHeight="1" x14ac:dyDescent="0.25">
      <c r="A138" s="86"/>
      <c r="W138" s="84" t="s">
        <v>48</v>
      </c>
      <c r="Z138" s="87" t="s">
        <v>49</v>
      </c>
    </row>
    <row r="139" spans="1:47" ht="9.6" customHeight="1" x14ac:dyDescent="0.25">
      <c r="A139" s="95"/>
      <c r="B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row>
    <row r="140" spans="1:47" ht="9.6" customHeight="1" x14ac:dyDescent="0.25">
      <c r="A140" s="95"/>
      <c r="B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row>
    <row r="141" spans="1:47" ht="9.6" customHeight="1" x14ac:dyDescent="0.25">
      <c r="A141" s="95"/>
      <c r="B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row>
    <row r="142" spans="1:47" ht="9.6" customHeight="1" x14ac:dyDescent="0.25">
      <c r="G142" s="89" t="s">
        <v>503</v>
      </c>
      <c r="H142" s="89"/>
      <c r="I142" s="89"/>
      <c r="J142" s="89"/>
      <c r="K142" s="89"/>
      <c r="L142" s="89"/>
      <c r="M142" s="89"/>
      <c r="N142" s="89"/>
      <c r="O142" s="89"/>
      <c r="P142" s="89"/>
      <c r="Q142" s="89"/>
      <c r="R142" s="89"/>
      <c r="S142" s="89"/>
      <c r="T142" s="89"/>
      <c r="U142" s="89"/>
      <c r="V142" s="89"/>
      <c r="W142" s="89"/>
      <c r="Z142" s="89" t="s">
        <v>504</v>
      </c>
      <c r="AA142" s="89"/>
      <c r="AB142" s="89"/>
      <c r="AC142" s="89"/>
      <c r="AD142" s="89"/>
      <c r="AE142" s="89"/>
      <c r="AF142" s="89"/>
      <c r="AG142" s="89"/>
      <c r="AH142" s="89"/>
      <c r="AI142" s="89"/>
      <c r="AJ142" s="89"/>
      <c r="AK142" s="89"/>
      <c r="AL142" s="89"/>
      <c r="AM142" s="89"/>
      <c r="AP142" s="92" t="s">
        <v>524</v>
      </c>
    </row>
    <row r="143" spans="1:47" ht="9.6" customHeight="1" x14ac:dyDescent="0.25">
      <c r="AP143" s="239" t="s">
        <v>505</v>
      </c>
    </row>
    <row r="144" spans="1:47" ht="9.6" customHeight="1" x14ac:dyDescent="0.25">
      <c r="Q144" s="91" t="s">
        <v>506</v>
      </c>
      <c r="S144" s="91" t="s">
        <v>288</v>
      </c>
      <c r="AJ144" s="91" t="s">
        <v>288</v>
      </c>
      <c r="AP144" s="234" t="s">
        <v>287</v>
      </c>
    </row>
    <row r="145" spans="1:44" ht="9.6" customHeight="1" x14ac:dyDescent="0.25">
      <c r="Q145" s="91" t="s">
        <v>507</v>
      </c>
      <c r="S145" s="91" t="s">
        <v>508</v>
      </c>
      <c r="U145" s="91" t="s">
        <v>312</v>
      </c>
      <c r="W145" s="91" t="s">
        <v>65</v>
      </c>
      <c r="AB145" s="91" t="s">
        <v>509</v>
      </c>
      <c r="AD145" s="91" t="s">
        <v>510</v>
      </c>
      <c r="AH145" s="91" t="s">
        <v>511</v>
      </c>
      <c r="AJ145" s="91" t="s">
        <v>512</v>
      </c>
      <c r="AL145" s="91" t="s">
        <v>65</v>
      </c>
    </row>
    <row r="146" spans="1:44" ht="9.6" customHeight="1" x14ac:dyDescent="0.25">
      <c r="A146" s="92" t="s">
        <v>71</v>
      </c>
      <c r="C146" s="92" t="s">
        <v>72</v>
      </c>
      <c r="G146" s="92" t="s">
        <v>513</v>
      </c>
      <c r="I146" s="92" t="s">
        <v>514</v>
      </c>
      <c r="K146" s="92" t="s">
        <v>515</v>
      </c>
      <c r="M146" s="92" t="s">
        <v>516</v>
      </c>
      <c r="O146" s="92" t="s">
        <v>517</v>
      </c>
      <c r="Q146" s="92" t="s">
        <v>69</v>
      </c>
      <c r="S146" s="92" t="s">
        <v>518</v>
      </c>
      <c r="U146" s="92" t="s">
        <v>519</v>
      </c>
      <c r="W146" s="92" t="s">
        <v>519</v>
      </c>
      <c r="Z146" s="92" t="s">
        <v>354</v>
      </c>
      <c r="AB146" s="92" t="s">
        <v>520</v>
      </c>
      <c r="AD146" s="235" t="s">
        <v>69</v>
      </c>
      <c r="AF146" s="92" t="s">
        <v>521</v>
      </c>
      <c r="AH146" s="92" t="s">
        <v>77</v>
      </c>
      <c r="AJ146" s="92" t="s">
        <v>518</v>
      </c>
      <c r="AL146" s="92" t="s">
        <v>522</v>
      </c>
      <c r="AP146" s="92" t="s">
        <v>523</v>
      </c>
      <c r="AR146" s="92" t="s">
        <v>71</v>
      </c>
    </row>
    <row r="147" spans="1:44" ht="8.4499999999999993" customHeight="1" x14ac:dyDescent="0.25"/>
    <row r="148" spans="1:44" ht="8.85" customHeight="1" x14ac:dyDescent="0.25">
      <c r="B148" s="83" t="s">
        <v>279</v>
      </c>
    </row>
    <row r="149" spans="1:44" ht="11.25" x14ac:dyDescent="0.25">
      <c r="A149" s="83">
        <v>51</v>
      </c>
      <c r="B149" s="95"/>
      <c r="C149" s="83" t="s">
        <v>172</v>
      </c>
      <c r="D149" s="95"/>
      <c r="E149" s="95"/>
      <c r="F149" s="95"/>
      <c r="G149" s="57">
        <v>0</v>
      </c>
      <c r="H149" s="95"/>
      <c r="I149" s="57">
        <v>0</v>
      </c>
      <c r="J149" s="95"/>
      <c r="K149" s="57">
        <v>0</v>
      </c>
      <c r="L149" s="95"/>
      <c r="M149" s="57">
        <v>31616</v>
      </c>
      <c r="N149" s="95"/>
      <c r="O149" s="57">
        <v>0</v>
      </c>
      <c r="P149" s="95"/>
      <c r="Q149" s="57">
        <v>0</v>
      </c>
      <c r="R149" s="95"/>
      <c r="S149" s="57">
        <v>0</v>
      </c>
      <c r="T149" s="95"/>
      <c r="U149" s="57">
        <v>0</v>
      </c>
      <c r="V149" s="95"/>
      <c r="W149" s="57">
        <f t="shared" ref="W149:W168" si="10">SUM(G149:U149)</f>
        <v>31616</v>
      </c>
      <c r="X149" s="96"/>
      <c r="Y149" s="95"/>
      <c r="Z149" s="57">
        <v>2871514</v>
      </c>
      <c r="AA149" s="95"/>
      <c r="AB149" s="57">
        <v>0</v>
      </c>
      <c r="AC149" s="95"/>
      <c r="AD149" s="57">
        <v>579331</v>
      </c>
      <c r="AE149" s="95"/>
      <c r="AF149" s="57">
        <v>0</v>
      </c>
      <c r="AG149" s="95"/>
      <c r="AH149" s="57">
        <v>1976427</v>
      </c>
      <c r="AI149" s="95"/>
      <c r="AJ149" s="57">
        <v>0</v>
      </c>
      <c r="AK149" s="95"/>
      <c r="AL149" s="57">
        <f t="shared" ref="AL149:AL168" si="11">SUM(Z149:AJ149)</f>
        <v>5427272</v>
      </c>
      <c r="AM149" s="95"/>
      <c r="AN149" s="95"/>
      <c r="AO149" s="95"/>
      <c r="AP149" s="57">
        <v>86319.209999999992</v>
      </c>
      <c r="AQ149" s="95"/>
      <c r="AR149" s="83">
        <v>51</v>
      </c>
    </row>
    <row r="150" spans="1:44" ht="11.25" x14ac:dyDescent="0.25">
      <c r="A150" s="83">
        <v>52</v>
      </c>
      <c r="B150" s="95"/>
      <c r="C150" s="83" t="s">
        <v>173</v>
      </c>
      <c r="D150" s="95"/>
      <c r="E150" s="95"/>
      <c r="F150" s="95"/>
      <c r="G150" s="58">
        <v>0</v>
      </c>
      <c r="H150" s="95"/>
      <c r="I150" s="58">
        <v>0</v>
      </c>
      <c r="J150" s="95"/>
      <c r="K150" s="58">
        <v>0</v>
      </c>
      <c r="L150" s="95"/>
      <c r="M150" s="58">
        <v>0</v>
      </c>
      <c r="N150" s="95"/>
      <c r="O150" s="58">
        <v>0</v>
      </c>
      <c r="P150" s="95"/>
      <c r="Q150" s="58">
        <v>0</v>
      </c>
      <c r="R150" s="95"/>
      <c r="S150" s="58">
        <v>0</v>
      </c>
      <c r="T150" s="95"/>
      <c r="U150" s="58">
        <v>0</v>
      </c>
      <c r="V150" s="95"/>
      <c r="W150" s="58">
        <f t="shared" si="10"/>
        <v>0</v>
      </c>
      <c r="X150" s="96"/>
      <c r="Y150" s="59"/>
      <c r="Z150" s="58">
        <v>0</v>
      </c>
      <c r="AA150" s="95"/>
      <c r="AB150" s="58">
        <v>0</v>
      </c>
      <c r="AC150" s="95"/>
      <c r="AD150" s="58">
        <v>0</v>
      </c>
      <c r="AE150" s="95"/>
      <c r="AF150" s="58">
        <v>0</v>
      </c>
      <c r="AG150" s="95"/>
      <c r="AH150" s="62">
        <v>0</v>
      </c>
      <c r="AI150" s="95"/>
      <c r="AJ150" s="58">
        <v>0</v>
      </c>
      <c r="AK150" s="95"/>
      <c r="AL150" s="58">
        <f t="shared" si="11"/>
        <v>0</v>
      </c>
      <c r="AM150" s="95"/>
      <c r="AN150" s="95"/>
      <c r="AO150" s="95"/>
      <c r="AP150" s="58"/>
      <c r="AQ150" s="95"/>
      <c r="AR150" s="83">
        <v>52</v>
      </c>
    </row>
    <row r="151" spans="1:44" ht="11.25" x14ac:dyDescent="0.25">
      <c r="A151" s="83">
        <v>53</v>
      </c>
      <c r="B151" s="95"/>
      <c r="C151" s="83" t="s">
        <v>174</v>
      </c>
      <c r="D151" s="95"/>
      <c r="E151" s="95"/>
      <c r="F151" s="95"/>
      <c r="G151" s="58">
        <v>237925</v>
      </c>
      <c r="H151" s="95"/>
      <c r="I151" s="58">
        <v>202501</v>
      </c>
      <c r="J151" s="95"/>
      <c r="K151" s="58">
        <v>235339620</v>
      </c>
      <c r="L151" s="95"/>
      <c r="M151" s="58">
        <v>5504</v>
      </c>
      <c r="N151" s="95"/>
      <c r="O151" s="58">
        <v>6740</v>
      </c>
      <c r="P151" s="95"/>
      <c r="Q151" s="58">
        <v>284531108</v>
      </c>
      <c r="R151" s="95"/>
      <c r="S151" s="58">
        <v>0</v>
      </c>
      <c r="T151" s="95"/>
      <c r="U151" s="58">
        <v>22940441</v>
      </c>
      <c r="V151" s="95"/>
      <c r="W151" s="58">
        <f t="shared" si="10"/>
        <v>543263839</v>
      </c>
      <c r="X151" s="96"/>
      <c r="Y151" s="59"/>
      <c r="Z151" s="58">
        <v>136039634</v>
      </c>
      <c r="AA151" s="95"/>
      <c r="AB151" s="58">
        <v>6387134</v>
      </c>
      <c r="AC151" s="95"/>
      <c r="AD151" s="58">
        <v>203327085</v>
      </c>
      <c r="AE151" s="95"/>
      <c r="AF151" s="58">
        <v>0</v>
      </c>
      <c r="AG151" s="95"/>
      <c r="AH151" s="62">
        <v>6812648</v>
      </c>
      <c r="AI151" s="95"/>
      <c r="AJ151" s="58">
        <v>-8412277</v>
      </c>
      <c r="AK151" s="95"/>
      <c r="AL151" s="58">
        <f t="shared" si="11"/>
        <v>344154224</v>
      </c>
      <c r="AM151" s="95"/>
      <c r="AN151" s="95"/>
      <c r="AO151" s="95"/>
      <c r="AP151" s="58">
        <v>11703167.599999998</v>
      </c>
      <c r="AQ151" s="95"/>
      <c r="AR151" s="83">
        <v>53</v>
      </c>
    </row>
    <row r="152" spans="1:44" ht="11.25" x14ac:dyDescent="0.25">
      <c r="A152" s="83">
        <v>54</v>
      </c>
      <c r="B152" s="95"/>
      <c r="C152" s="83" t="s">
        <v>175</v>
      </c>
      <c r="D152" s="95"/>
      <c r="E152" s="95"/>
      <c r="F152" s="95"/>
      <c r="G152" s="58">
        <v>0</v>
      </c>
      <c r="H152" s="95"/>
      <c r="I152" s="58">
        <v>0</v>
      </c>
      <c r="J152" s="95"/>
      <c r="K152" s="58">
        <v>0</v>
      </c>
      <c r="L152" s="95"/>
      <c r="M152" s="58">
        <v>95903</v>
      </c>
      <c r="N152" s="95"/>
      <c r="O152" s="58">
        <v>0</v>
      </c>
      <c r="P152" s="95"/>
      <c r="Q152" s="58">
        <v>8149806</v>
      </c>
      <c r="R152" s="95"/>
      <c r="S152" s="58">
        <v>0</v>
      </c>
      <c r="T152" s="95"/>
      <c r="U152" s="58">
        <v>0</v>
      </c>
      <c r="V152" s="95"/>
      <c r="W152" s="58">
        <f t="shared" si="10"/>
        <v>8245709</v>
      </c>
      <c r="X152" s="96"/>
      <c r="Y152" s="59"/>
      <c r="Z152" s="58">
        <v>6995081</v>
      </c>
      <c r="AA152" s="95"/>
      <c r="AB152" s="58">
        <v>0</v>
      </c>
      <c r="AC152" s="95"/>
      <c r="AD152" s="58">
        <v>1250628</v>
      </c>
      <c r="AE152" s="95"/>
      <c r="AF152" s="58">
        <v>0</v>
      </c>
      <c r="AG152" s="95"/>
      <c r="AH152" s="62">
        <v>0</v>
      </c>
      <c r="AI152" s="95"/>
      <c r="AJ152" s="58">
        <v>0</v>
      </c>
      <c r="AK152" s="95"/>
      <c r="AL152" s="58">
        <f t="shared" si="11"/>
        <v>8245709</v>
      </c>
      <c r="AM152" s="95"/>
      <c r="AN152" s="95"/>
      <c r="AO152" s="95"/>
      <c r="AP152" s="58">
        <v>421561.06999999995</v>
      </c>
      <c r="AQ152" s="95"/>
      <c r="AR152" s="83">
        <v>54</v>
      </c>
    </row>
    <row r="153" spans="1:44" ht="11.25" x14ac:dyDescent="0.25">
      <c r="A153" s="83">
        <v>55</v>
      </c>
      <c r="B153" s="95"/>
      <c r="C153" s="83" t="s">
        <v>176</v>
      </c>
      <c r="D153" s="95"/>
      <c r="E153" s="95"/>
      <c r="F153" s="95"/>
      <c r="G153" s="58">
        <v>0</v>
      </c>
      <c r="H153" s="95"/>
      <c r="I153" s="58">
        <v>0</v>
      </c>
      <c r="J153" s="95"/>
      <c r="K153" s="58">
        <v>0</v>
      </c>
      <c r="L153" s="95"/>
      <c r="M153" s="58">
        <v>5796</v>
      </c>
      <c r="N153" s="95"/>
      <c r="O153" s="58">
        <v>0</v>
      </c>
      <c r="P153" s="95"/>
      <c r="Q153" s="58">
        <v>0</v>
      </c>
      <c r="R153" s="95"/>
      <c r="S153" s="58">
        <v>0</v>
      </c>
      <c r="T153" s="95"/>
      <c r="U153" s="58">
        <v>0</v>
      </c>
      <c r="V153" s="95"/>
      <c r="W153" s="58">
        <f t="shared" si="10"/>
        <v>5796</v>
      </c>
      <c r="X153" s="96"/>
      <c r="Y153" s="59"/>
      <c r="Z153" s="58">
        <v>0</v>
      </c>
      <c r="AA153" s="95"/>
      <c r="AB153" s="58">
        <v>0</v>
      </c>
      <c r="AC153" s="95"/>
      <c r="AD153" s="58">
        <v>0</v>
      </c>
      <c r="AE153" s="95"/>
      <c r="AF153" s="58">
        <v>0</v>
      </c>
      <c r="AG153" s="95"/>
      <c r="AH153" s="62">
        <v>0</v>
      </c>
      <c r="AI153" s="95"/>
      <c r="AJ153" s="58">
        <v>0</v>
      </c>
      <c r="AK153" s="95"/>
      <c r="AL153" s="58">
        <f t="shared" si="11"/>
        <v>0</v>
      </c>
      <c r="AM153" s="95"/>
      <c r="AN153" s="95"/>
      <c r="AO153" s="95"/>
      <c r="AP153" s="58">
        <v>351103.37</v>
      </c>
      <c r="AQ153" s="95"/>
      <c r="AR153" s="83">
        <v>55</v>
      </c>
    </row>
    <row r="154" spans="1:44" ht="11.25" x14ac:dyDescent="0.25">
      <c r="A154" s="83">
        <v>56</v>
      </c>
      <c r="B154" s="95"/>
      <c r="C154" s="83" t="s">
        <v>177</v>
      </c>
      <c r="D154" s="95"/>
      <c r="E154" s="95"/>
      <c r="F154" s="95"/>
      <c r="G154" s="58">
        <v>0</v>
      </c>
      <c r="H154" s="95"/>
      <c r="I154" s="58">
        <v>0</v>
      </c>
      <c r="J154" s="95"/>
      <c r="K154" s="58">
        <v>0</v>
      </c>
      <c r="L154" s="95"/>
      <c r="M154" s="58">
        <v>0</v>
      </c>
      <c r="N154" s="95"/>
      <c r="O154" s="58">
        <v>0</v>
      </c>
      <c r="P154" s="95"/>
      <c r="Q154" s="58">
        <v>1766303</v>
      </c>
      <c r="R154" s="95"/>
      <c r="S154" s="58">
        <v>0</v>
      </c>
      <c r="T154" s="95"/>
      <c r="U154" s="58">
        <v>0</v>
      </c>
      <c r="V154" s="95"/>
      <c r="W154" s="58">
        <f t="shared" si="10"/>
        <v>1766303</v>
      </c>
      <c r="X154" s="96"/>
      <c r="Y154" s="59"/>
      <c r="Z154" s="58">
        <v>249809</v>
      </c>
      <c r="AA154" s="95"/>
      <c r="AB154" s="58">
        <v>0</v>
      </c>
      <c r="AC154" s="95"/>
      <c r="AD154" s="58">
        <v>246471</v>
      </c>
      <c r="AE154" s="95"/>
      <c r="AF154" s="58">
        <v>0</v>
      </c>
      <c r="AG154" s="95"/>
      <c r="AH154" s="62">
        <v>0</v>
      </c>
      <c r="AI154" s="95"/>
      <c r="AJ154" s="58">
        <v>0</v>
      </c>
      <c r="AK154" s="95"/>
      <c r="AL154" s="58">
        <f t="shared" si="11"/>
        <v>496280</v>
      </c>
      <c r="AM154" s="95"/>
      <c r="AN154" s="95"/>
      <c r="AO154" s="95"/>
      <c r="AP154" s="58">
        <v>150632.38</v>
      </c>
      <c r="AQ154" s="95"/>
      <c r="AR154" s="83">
        <v>56</v>
      </c>
    </row>
    <row r="155" spans="1:44" ht="11.25" x14ac:dyDescent="0.25">
      <c r="A155" s="83">
        <v>57</v>
      </c>
      <c r="B155" s="95"/>
      <c r="C155" s="83" t="s">
        <v>178</v>
      </c>
      <c r="D155" s="95"/>
      <c r="E155" s="95"/>
      <c r="F155" s="95"/>
      <c r="G155" s="58">
        <v>0</v>
      </c>
      <c r="H155" s="95"/>
      <c r="I155" s="58">
        <v>0</v>
      </c>
      <c r="J155" s="95"/>
      <c r="K155" s="58">
        <v>0</v>
      </c>
      <c r="L155" s="95"/>
      <c r="M155" s="58">
        <v>0</v>
      </c>
      <c r="N155" s="95"/>
      <c r="O155" s="58">
        <v>0</v>
      </c>
      <c r="P155" s="95"/>
      <c r="Q155" s="58">
        <v>0</v>
      </c>
      <c r="R155" s="95"/>
      <c r="S155" s="58">
        <v>0</v>
      </c>
      <c r="T155" s="95"/>
      <c r="U155" s="58">
        <v>0</v>
      </c>
      <c r="V155" s="95"/>
      <c r="W155" s="58">
        <f t="shared" si="10"/>
        <v>0</v>
      </c>
      <c r="X155" s="96"/>
      <c r="Y155" s="59"/>
      <c r="Z155" s="58">
        <v>0</v>
      </c>
      <c r="AA155" s="95"/>
      <c r="AB155" s="58">
        <v>0</v>
      </c>
      <c r="AC155" s="95"/>
      <c r="AD155" s="58">
        <v>0</v>
      </c>
      <c r="AE155" s="95"/>
      <c r="AF155" s="58">
        <v>0</v>
      </c>
      <c r="AG155" s="95"/>
      <c r="AH155" s="62">
        <v>0</v>
      </c>
      <c r="AI155" s="95"/>
      <c r="AJ155" s="58">
        <v>0</v>
      </c>
      <c r="AK155" s="95"/>
      <c r="AL155" s="58">
        <f t="shared" si="11"/>
        <v>0</v>
      </c>
      <c r="AM155" s="95"/>
      <c r="AN155" s="95"/>
      <c r="AO155" s="95"/>
      <c r="AP155" s="58">
        <v>216059.05000000002</v>
      </c>
      <c r="AQ155" s="95"/>
      <c r="AR155" s="83">
        <v>57</v>
      </c>
    </row>
    <row r="156" spans="1:44" ht="11.25" x14ac:dyDescent="0.25">
      <c r="A156" s="83">
        <v>58</v>
      </c>
      <c r="B156" s="95"/>
      <c r="C156" s="83" t="s">
        <v>179</v>
      </c>
      <c r="D156" s="95"/>
      <c r="E156" s="95"/>
      <c r="F156" s="95"/>
      <c r="G156" s="58">
        <v>26225</v>
      </c>
      <c r="H156" s="95"/>
      <c r="I156" s="58">
        <v>114157</v>
      </c>
      <c r="J156" s="95"/>
      <c r="K156" s="58">
        <v>0</v>
      </c>
      <c r="L156" s="95"/>
      <c r="M156" s="58">
        <v>6927</v>
      </c>
      <c r="N156" s="95"/>
      <c r="O156" s="58">
        <v>0</v>
      </c>
      <c r="P156" s="95"/>
      <c r="Q156" s="58">
        <v>48557519</v>
      </c>
      <c r="R156" s="95"/>
      <c r="S156" s="58">
        <v>0</v>
      </c>
      <c r="T156" s="95"/>
      <c r="U156" s="58">
        <v>14847616</v>
      </c>
      <c r="V156" s="95"/>
      <c r="W156" s="58">
        <f t="shared" si="10"/>
        <v>63552444</v>
      </c>
      <c r="X156" s="96"/>
      <c r="Y156" s="59"/>
      <c r="Z156" s="58">
        <v>56483141</v>
      </c>
      <c r="AA156" s="95"/>
      <c r="AB156" s="58">
        <v>0</v>
      </c>
      <c r="AC156" s="95"/>
      <c r="AD156" s="58">
        <v>15088760</v>
      </c>
      <c r="AE156" s="95"/>
      <c r="AF156" s="58">
        <v>0</v>
      </c>
      <c r="AG156" s="95"/>
      <c r="AH156" s="62">
        <v>0</v>
      </c>
      <c r="AI156" s="95"/>
      <c r="AJ156" s="58">
        <v>0</v>
      </c>
      <c r="AK156" s="95"/>
      <c r="AL156" s="58">
        <f t="shared" si="11"/>
        <v>71571901</v>
      </c>
      <c r="AM156" s="95"/>
      <c r="AN156" s="95"/>
      <c r="AO156" s="95"/>
      <c r="AP156" s="58">
        <v>400531.18999999994</v>
      </c>
      <c r="AQ156" s="95"/>
      <c r="AR156" s="83">
        <v>58</v>
      </c>
    </row>
    <row r="157" spans="1:44" ht="11.25" x14ac:dyDescent="0.25">
      <c r="A157" s="83">
        <v>59</v>
      </c>
      <c r="B157" s="95"/>
      <c r="C157" s="83" t="s">
        <v>180</v>
      </c>
      <c r="D157" s="95"/>
      <c r="E157" s="95"/>
      <c r="F157" s="95"/>
      <c r="G157" s="58">
        <v>0</v>
      </c>
      <c r="H157" s="95"/>
      <c r="I157" s="58">
        <v>216371</v>
      </c>
      <c r="J157" s="95"/>
      <c r="K157" s="58">
        <v>0</v>
      </c>
      <c r="L157" s="95"/>
      <c r="M157" s="58">
        <v>-5521</v>
      </c>
      <c r="N157" s="95"/>
      <c r="O157" s="58">
        <v>0</v>
      </c>
      <c r="P157" s="95"/>
      <c r="Q157" s="58">
        <v>0</v>
      </c>
      <c r="R157" s="95"/>
      <c r="S157" s="58">
        <v>21522</v>
      </c>
      <c r="T157" s="95"/>
      <c r="U157" s="58">
        <v>0</v>
      </c>
      <c r="V157" s="95"/>
      <c r="W157" s="58">
        <f t="shared" si="10"/>
        <v>232372</v>
      </c>
      <c r="X157" s="96"/>
      <c r="Y157" s="59"/>
      <c r="Z157" s="58">
        <v>0</v>
      </c>
      <c r="AA157" s="95"/>
      <c r="AB157" s="58">
        <v>0</v>
      </c>
      <c r="AC157" s="95"/>
      <c r="AD157" s="58">
        <v>858491</v>
      </c>
      <c r="AE157" s="95"/>
      <c r="AF157" s="58">
        <v>0</v>
      </c>
      <c r="AG157" s="95"/>
      <c r="AH157" s="62">
        <v>613236</v>
      </c>
      <c r="AI157" s="95"/>
      <c r="AJ157" s="58">
        <v>0</v>
      </c>
      <c r="AK157" s="95"/>
      <c r="AL157" s="58">
        <f t="shared" si="11"/>
        <v>1471727</v>
      </c>
      <c r="AM157" s="95"/>
      <c r="AN157" s="95"/>
      <c r="AO157" s="95"/>
      <c r="AP157" s="58">
        <v>39454.18</v>
      </c>
      <c r="AQ157" s="95"/>
      <c r="AR157" s="83">
        <v>59</v>
      </c>
    </row>
    <row r="158" spans="1:44" ht="11.25" x14ac:dyDescent="0.25">
      <c r="A158" s="83">
        <v>60</v>
      </c>
      <c r="B158" s="95"/>
      <c r="C158" s="83" t="s">
        <v>181</v>
      </c>
      <c r="D158" s="95"/>
      <c r="E158" s="95"/>
      <c r="F158" s="95"/>
      <c r="G158" s="58">
        <v>0</v>
      </c>
      <c r="H158" s="95"/>
      <c r="I158" s="58">
        <v>408720</v>
      </c>
      <c r="J158" s="95"/>
      <c r="K158" s="58">
        <v>100953389</v>
      </c>
      <c r="L158" s="95"/>
      <c r="M158" s="58">
        <v>208499</v>
      </c>
      <c r="N158" s="95"/>
      <c r="O158" s="58">
        <v>756546</v>
      </c>
      <c r="P158" s="95"/>
      <c r="Q158" s="58">
        <v>0</v>
      </c>
      <c r="R158" s="95"/>
      <c r="S158" s="58">
        <v>0</v>
      </c>
      <c r="T158" s="95"/>
      <c r="U158" s="58">
        <v>0</v>
      </c>
      <c r="V158" s="95"/>
      <c r="W158" s="58">
        <f t="shared" si="10"/>
        <v>102327154</v>
      </c>
      <c r="X158" s="96"/>
      <c r="Y158" s="59"/>
      <c r="Z158" s="58">
        <v>24501866</v>
      </c>
      <c r="AA158" s="95"/>
      <c r="AB158" s="58">
        <v>0</v>
      </c>
      <c r="AC158" s="95"/>
      <c r="AD158" s="58">
        <v>3752016</v>
      </c>
      <c r="AE158" s="95"/>
      <c r="AF158" s="58">
        <v>0</v>
      </c>
      <c r="AG158" s="95"/>
      <c r="AH158" s="62">
        <v>0</v>
      </c>
      <c r="AI158" s="95"/>
      <c r="AJ158" s="58">
        <v>0</v>
      </c>
      <c r="AK158" s="95"/>
      <c r="AL158" s="58">
        <f t="shared" si="11"/>
        <v>28253882</v>
      </c>
      <c r="AM158" s="95"/>
      <c r="AN158" s="95"/>
      <c r="AO158" s="95"/>
      <c r="AP158" s="58">
        <v>6987536.2000000002</v>
      </c>
      <c r="AQ158" s="95"/>
      <c r="AR158" s="83">
        <v>60</v>
      </c>
    </row>
    <row r="159" spans="1:44" ht="11.25" x14ac:dyDescent="0.25">
      <c r="A159" s="83">
        <v>61</v>
      </c>
      <c r="B159" s="95"/>
      <c r="C159" s="83" t="s">
        <v>182</v>
      </c>
      <c r="D159" s="95"/>
      <c r="E159" s="95"/>
      <c r="F159" s="95"/>
      <c r="G159" s="58">
        <v>0</v>
      </c>
      <c r="H159" s="95"/>
      <c r="I159" s="58">
        <v>0</v>
      </c>
      <c r="J159" s="95"/>
      <c r="K159" s="58">
        <v>0</v>
      </c>
      <c r="L159" s="95"/>
      <c r="M159" s="58">
        <v>0</v>
      </c>
      <c r="N159" s="95"/>
      <c r="O159" s="58">
        <v>0</v>
      </c>
      <c r="P159" s="95"/>
      <c r="Q159" s="58">
        <v>0</v>
      </c>
      <c r="R159" s="95"/>
      <c r="S159" s="58">
        <v>0</v>
      </c>
      <c r="T159" s="95"/>
      <c r="U159" s="58">
        <v>0</v>
      </c>
      <c r="V159" s="95"/>
      <c r="W159" s="58">
        <f t="shared" si="10"/>
        <v>0</v>
      </c>
      <c r="X159" s="96"/>
      <c r="Y159" s="59"/>
      <c r="Z159" s="58">
        <v>0</v>
      </c>
      <c r="AA159" s="95"/>
      <c r="AB159" s="58">
        <v>0</v>
      </c>
      <c r="AC159" s="95"/>
      <c r="AD159" s="58">
        <v>878309</v>
      </c>
      <c r="AE159" s="95"/>
      <c r="AF159" s="58">
        <v>0</v>
      </c>
      <c r="AG159" s="95"/>
      <c r="AH159" s="62">
        <v>0</v>
      </c>
      <c r="AI159" s="95"/>
      <c r="AJ159" s="58">
        <v>0</v>
      </c>
      <c r="AK159" s="95"/>
      <c r="AL159" s="58">
        <f t="shared" si="11"/>
        <v>878309</v>
      </c>
      <c r="AM159" s="95"/>
      <c r="AN159" s="95"/>
      <c r="AO159" s="95"/>
      <c r="AP159" s="58">
        <v>587208.29</v>
      </c>
      <c r="AQ159" s="95"/>
      <c r="AR159" s="83">
        <v>61</v>
      </c>
    </row>
    <row r="160" spans="1:44" ht="11.25" x14ac:dyDescent="0.25">
      <c r="A160" s="83">
        <v>62</v>
      </c>
      <c r="B160" s="95"/>
      <c r="C160" s="83" t="s">
        <v>183</v>
      </c>
      <c r="D160" s="95"/>
      <c r="E160" s="95"/>
      <c r="F160" s="95"/>
      <c r="G160" s="58">
        <v>62405</v>
      </c>
      <c r="H160" s="95"/>
      <c r="I160" s="58">
        <v>0</v>
      </c>
      <c r="J160" s="95"/>
      <c r="K160" s="58">
        <v>16070000</v>
      </c>
      <c r="L160" s="95"/>
      <c r="M160" s="58">
        <v>35271</v>
      </c>
      <c r="N160" s="95"/>
      <c r="O160" s="58">
        <v>0</v>
      </c>
      <c r="P160" s="95"/>
      <c r="Q160" s="58">
        <v>0</v>
      </c>
      <c r="R160" s="95"/>
      <c r="S160" s="58">
        <v>0</v>
      </c>
      <c r="T160" s="95"/>
      <c r="U160" s="58">
        <v>954557</v>
      </c>
      <c r="V160" s="95"/>
      <c r="W160" s="58">
        <f t="shared" si="10"/>
        <v>17122233</v>
      </c>
      <c r="X160" s="96"/>
      <c r="Y160" s="59"/>
      <c r="Z160" s="58">
        <v>19916552</v>
      </c>
      <c r="AA160" s="95"/>
      <c r="AB160" s="58">
        <v>0</v>
      </c>
      <c r="AC160" s="95"/>
      <c r="AD160" s="58">
        <v>1376352</v>
      </c>
      <c r="AE160" s="95"/>
      <c r="AF160" s="58">
        <v>0</v>
      </c>
      <c r="AG160" s="95"/>
      <c r="AH160" s="62">
        <v>0</v>
      </c>
      <c r="AI160" s="95"/>
      <c r="AJ160" s="58">
        <v>0</v>
      </c>
      <c r="AK160" s="95"/>
      <c r="AL160" s="58">
        <f t="shared" si="11"/>
        <v>21292904</v>
      </c>
      <c r="AM160" s="95"/>
      <c r="AN160" s="95"/>
      <c r="AO160" s="95"/>
      <c r="AP160" s="58">
        <v>72607.63</v>
      </c>
      <c r="AQ160" s="95"/>
      <c r="AR160" s="83">
        <v>62</v>
      </c>
    </row>
    <row r="161" spans="1:44" ht="11.25" x14ac:dyDescent="0.25">
      <c r="A161" s="83">
        <v>63</v>
      </c>
      <c r="B161" s="95"/>
      <c r="C161" s="83" t="s">
        <v>184</v>
      </c>
      <c r="D161" s="95"/>
      <c r="E161" s="95"/>
      <c r="F161" s="95"/>
      <c r="G161" s="58">
        <v>0</v>
      </c>
      <c r="H161" s="95"/>
      <c r="I161" s="58">
        <v>0</v>
      </c>
      <c r="J161" s="95"/>
      <c r="K161" s="58">
        <v>42094705</v>
      </c>
      <c r="L161" s="95"/>
      <c r="M161" s="58">
        <v>154328</v>
      </c>
      <c r="N161" s="95"/>
      <c r="O161" s="58">
        <v>0</v>
      </c>
      <c r="P161" s="95"/>
      <c r="Q161" s="58">
        <v>3417503</v>
      </c>
      <c r="R161" s="95"/>
      <c r="S161" s="58">
        <v>0</v>
      </c>
      <c r="T161" s="95"/>
      <c r="U161" s="58">
        <v>0</v>
      </c>
      <c r="V161" s="95"/>
      <c r="W161" s="58">
        <f t="shared" si="10"/>
        <v>45666536</v>
      </c>
      <c r="X161" s="96"/>
      <c r="Y161" s="59"/>
      <c r="Z161" s="58">
        <v>12602387</v>
      </c>
      <c r="AA161" s="95"/>
      <c r="AB161" s="58">
        <v>0</v>
      </c>
      <c r="AC161" s="95"/>
      <c r="AD161" s="58">
        <v>0</v>
      </c>
      <c r="AE161" s="95"/>
      <c r="AF161" s="58">
        <v>0</v>
      </c>
      <c r="AG161" s="95"/>
      <c r="AH161" s="62">
        <v>0</v>
      </c>
      <c r="AI161" s="95"/>
      <c r="AJ161" s="58">
        <v>0</v>
      </c>
      <c r="AK161" s="95"/>
      <c r="AL161" s="58">
        <f t="shared" si="11"/>
        <v>12602387</v>
      </c>
      <c r="AM161" s="95"/>
      <c r="AN161" s="95"/>
      <c r="AO161" s="95"/>
      <c r="AP161" s="58">
        <v>276.66000000000003</v>
      </c>
      <c r="AQ161" s="95"/>
      <c r="AR161" s="83">
        <v>63</v>
      </c>
    </row>
    <row r="162" spans="1:44" ht="11.25" x14ac:dyDescent="0.25">
      <c r="A162" s="83">
        <v>64</v>
      </c>
      <c r="B162" s="95"/>
      <c r="C162" s="83" t="s">
        <v>185</v>
      </c>
      <c r="D162" s="95"/>
      <c r="E162" s="95"/>
      <c r="F162" s="95"/>
      <c r="G162" s="58">
        <v>0</v>
      </c>
      <c r="H162" s="95"/>
      <c r="I162" s="58">
        <v>0</v>
      </c>
      <c r="J162" s="95"/>
      <c r="K162" s="58">
        <v>0</v>
      </c>
      <c r="L162" s="95"/>
      <c r="M162" s="58">
        <v>0</v>
      </c>
      <c r="N162" s="95"/>
      <c r="O162" s="58">
        <v>0</v>
      </c>
      <c r="P162" s="95"/>
      <c r="Q162" s="58">
        <v>0</v>
      </c>
      <c r="R162" s="95"/>
      <c r="S162" s="58">
        <v>0</v>
      </c>
      <c r="T162" s="95"/>
      <c r="U162" s="58">
        <v>10099</v>
      </c>
      <c r="V162" s="95"/>
      <c r="W162" s="58">
        <f t="shared" si="10"/>
        <v>10099</v>
      </c>
      <c r="X162" s="96"/>
      <c r="Y162" s="59"/>
      <c r="Z162" s="58">
        <v>0</v>
      </c>
      <c r="AA162" s="95"/>
      <c r="AB162" s="58">
        <v>0</v>
      </c>
      <c r="AC162" s="95"/>
      <c r="AD162" s="58">
        <v>0</v>
      </c>
      <c r="AE162" s="95"/>
      <c r="AF162" s="58">
        <v>0</v>
      </c>
      <c r="AG162" s="95"/>
      <c r="AH162" s="62">
        <v>0</v>
      </c>
      <c r="AI162" s="95"/>
      <c r="AJ162" s="58">
        <v>0</v>
      </c>
      <c r="AK162" s="95"/>
      <c r="AL162" s="58">
        <f t="shared" si="11"/>
        <v>0</v>
      </c>
      <c r="AM162" s="95"/>
      <c r="AN162" s="95"/>
      <c r="AO162" s="95"/>
      <c r="AP162" s="58">
        <v>104654.64000000001</v>
      </c>
      <c r="AQ162" s="95"/>
      <c r="AR162" s="83">
        <v>64</v>
      </c>
    </row>
    <row r="163" spans="1:44" ht="11.25" x14ac:dyDescent="0.25">
      <c r="A163" s="83">
        <v>65</v>
      </c>
      <c r="B163" s="95"/>
      <c r="C163" s="83" t="s">
        <v>186</v>
      </c>
      <c r="D163" s="95"/>
      <c r="E163" s="95"/>
      <c r="F163" s="95"/>
      <c r="G163" s="58">
        <v>0</v>
      </c>
      <c r="H163" s="95"/>
      <c r="I163" s="58">
        <v>0</v>
      </c>
      <c r="J163" s="95"/>
      <c r="K163" s="58">
        <v>0</v>
      </c>
      <c r="L163" s="95"/>
      <c r="M163" s="58">
        <v>0</v>
      </c>
      <c r="N163" s="95"/>
      <c r="O163" s="58">
        <v>0</v>
      </c>
      <c r="P163" s="95"/>
      <c r="Q163" s="58">
        <v>0</v>
      </c>
      <c r="R163" s="95"/>
      <c r="S163" s="58">
        <v>0</v>
      </c>
      <c r="T163" s="95"/>
      <c r="U163" s="58">
        <v>0</v>
      </c>
      <c r="V163" s="95"/>
      <c r="W163" s="58">
        <f t="shared" si="10"/>
        <v>0</v>
      </c>
      <c r="X163" s="96"/>
      <c r="Y163" s="59"/>
      <c r="Z163" s="58">
        <v>0</v>
      </c>
      <c r="AA163" s="95"/>
      <c r="AB163" s="58">
        <v>0</v>
      </c>
      <c r="AC163" s="95"/>
      <c r="AD163" s="58">
        <v>0</v>
      </c>
      <c r="AE163" s="95"/>
      <c r="AF163" s="58">
        <v>0</v>
      </c>
      <c r="AG163" s="95"/>
      <c r="AH163" s="62">
        <v>0</v>
      </c>
      <c r="AI163" s="95"/>
      <c r="AJ163" s="58">
        <v>0</v>
      </c>
      <c r="AK163" s="95"/>
      <c r="AL163" s="58">
        <f t="shared" si="11"/>
        <v>0</v>
      </c>
      <c r="AM163" s="95"/>
      <c r="AN163" s="95"/>
      <c r="AO163" s="95"/>
      <c r="AP163" s="58">
        <v>104279.26</v>
      </c>
      <c r="AQ163" s="95"/>
      <c r="AR163" s="83">
        <v>65</v>
      </c>
    </row>
    <row r="164" spans="1:44" ht="11.25" x14ac:dyDescent="0.25">
      <c r="A164" s="83">
        <v>66</v>
      </c>
      <c r="B164" s="95"/>
      <c r="C164" s="83" t="s">
        <v>187</v>
      </c>
      <c r="D164" s="95"/>
      <c r="E164" s="95"/>
      <c r="F164" s="95"/>
      <c r="G164" s="58">
        <v>0</v>
      </c>
      <c r="H164" s="95"/>
      <c r="I164" s="58">
        <v>0</v>
      </c>
      <c r="J164" s="95"/>
      <c r="K164" s="58">
        <v>0</v>
      </c>
      <c r="L164" s="95"/>
      <c r="M164" s="58">
        <v>38010</v>
      </c>
      <c r="N164" s="95"/>
      <c r="O164" s="58">
        <v>0</v>
      </c>
      <c r="P164" s="95"/>
      <c r="Q164" s="58">
        <v>3543307</v>
      </c>
      <c r="R164" s="95"/>
      <c r="S164" s="58">
        <v>0</v>
      </c>
      <c r="T164" s="95"/>
      <c r="U164" s="58">
        <v>25439</v>
      </c>
      <c r="V164" s="95"/>
      <c r="W164" s="58">
        <f t="shared" si="10"/>
        <v>3606756</v>
      </c>
      <c r="X164" s="96"/>
      <c r="Y164" s="59"/>
      <c r="Z164" s="58">
        <v>9090</v>
      </c>
      <c r="AA164" s="95"/>
      <c r="AB164" s="58">
        <v>0</v>
      </c>
      <c r="AC164" s="95"/>
      <c r="AD164" s="58">
        <v>131294</v>
      </c>
      <c r="AE164" s="95"/>
      <c r="AF164" s="58">
        <v>0</v>
      </c>
      <c r="AG164" s="95"/>
      <c r="AH164" s="62">
        <v>154315</v>
      </c>
      <c r="AI164" s="95"/>
      <c r="AJ164" s="58">
        <v>0</v>
      </c>
      <c r="AK164" s="95"/>
      <c r="AL164" s="58">
        <f t="shared" si="11"/>
        <v>294699</v>
      </c>
      <c r="AM164" s="95"/>
      <c r="AN164" s="95"/>
      <c r="AO164" s="95"/>
      <c r="AP164" s="58">
        <v>323420.01999999996</v>
      </c>
      <c r="AQ164" s="95"/>
      <c r="AR164" s="83">
        <v>66</v>
      </c>
    </row>
    <row r="165" spans="1:44" ht="11.25" x14ac:dyDescent="0.25">
      <c r="A165" s="83">
        <v>67</v>
      </c>
      <c r="B165" s="95"/>
      <c r="C165" s="83" t="s">
        <v>188</v>
      </c>
      <c r="D165" s="95"/>
      <c r="E165" s="95"/>
      <c r="F165" s="95"/>
      <c r="G165" s="58">
        <v>189949</v>
      </c>
      <c r="H165" s="95"/>
      <c r="I165" s="58">
        <v>526212</v>
      </c>
      <c r="J165" s="95"/>
      <c r="K165" s="58">
        <v>0</v>
      </c>
      <c r="L165" s="95"/>
      <c r="M165" s="58">
        <v>3173</v>
      </c>
      <c r="N165" s="95"/>
      <c r="O165" s="58">
        <v>0</v>
      </c>
      <c r="P165" s="95"/>
      <c r="Q165" s="58">
        <v>2222374</v>
      </c>
      <c r="R165" s="95"/>
      <c r="S165" s="58">
        <v>0</v>
      </c>
      <c r="T165" s="95"/>
      <c r="U165" s="58">
        <v>37000</v>
      </c>
      <c r="V165" s="95"/>
      <c r="W165" s="58">
        <f t="shared" si="10"/>
        <v>2978708</v>
      </c>
      <c r="X165" s="96"/>
      <c r="Y165" s="59"/>
      <c r="Z165" s="58">
        <v>0</v>
      </c>
      <c r="AA165" s="95"/>
      <c r="AB165" s="58">
        <v>0</v>
      </c>
      <c r="AC165" s="95"/>
      <c r="AD165" s="58">
        <v>382292</v>
      </c>
      <c r="AE165" s="95"/>
      <c r="AF165" s="58">
        <v>0</v>
      </c>
      <c r="AG165" s="95"/>
      <c r="AH165" s="62">
        <v>4242305</v>
      </c>
      <c r="AI165" s="95"/>
      <c r="AJ165" s="58">
        <v>0</v>
      </c>
      <c r="AK165" s="95"/>
      <c r="AL165" s="58">
        <f t="shared" si="11"/>
        <v>4624597</v>
      </c>
      <c r="AM165" s="95"/>
      <c r="AN165" s="95"/>
      <c r="AO165" s="95"/>
      <c r="AP165" s="58">
        <v>486093.9</v>
      </c>
      <c r="AQ165" s="95"/>
      <c r="AR165" s="83">
        <v>67</v>
      </c>
    </row>
    <row r="166" spans="1:44" ht="11.25" x14ac:dyDescent="0.25">
      <c r="A166" s="83">
        <v>68</v>
      </c>
      <c r="B166" s="95"/>
      <c r="C166" s="83" t="s">
        <v>189</v>
      </c>
      <c r="D166" s="95"/>
      <c r="E166" s="95"/>
      <c r="F166" s="95"/>
      <c r="G166" s="58">
        <v>0</v>
      </c>
      <c r="H166" s="95"/>
      <c r="I166" s="58">
        <v>0</v>
      </c>
      <c r="J166" s="95"/>
      <c r="K166" s="58">
        <v>0</v>
      </c>
      <c r="L166" s="95"/>
      <c r="M166" s="58">
        <v>0</v>
      </c>
      <c r="N166" s="95"/>
      <c r="O166" s="58">
        <v>0</v>
      </c>
      <c r="P166" s="95"/>
      <c r="Q166" s="58">
        <v>378662</v>
      </c>
      <c r="R166" s="95"/>
      <c r="S166" s="58">
        <v>0</v>
      </c>
      <c r="T166" s="95"/>
      <c r="U166" s="58">
        <v>0</v>
      </c>
      <c r="V166" s="95"/>
      <c r="W166" s="58">
        <f t="shared" si="10"/>
        <v>378662</v>
      </c>
      <c r="X166" s="96"/>
      <c r="Y166" s="59"/>
      <c r="Z166" s="58">
        <v>378662</v>
      </c>
      <c r="AA166" s="95"/>
      <c r="AB166" s="58">
        <v>0</v>
      </c>
      <c r="AC166" s="95"/>
      <c r="AD166" s="58">
        <v>0</v>
      </c>
      <c r="AE166" s="95"/>
      <c r="AF166" s="58">
        <v>0</v>
      </c>
      <c r="AG166" s="95"/>
      <c r="AH166" s="62">
        <v>0</v>
      </c>
      <c r="AI166" s="95"/>
      <c r="AJ166" s="58">
        <v>0</v>
      </c>
      <c r="AK166" s="95"/>
      <c r="AL166" s="58">
        <f t="shared" si="11"/>
        <v>378662</v>
      </c>
      <c r="AM166" s="95"/>
      <c r="AN166" s="95"/>
      <c r="AO166" s="95"/>
      <c r="AP166" s="58">
        <v>1189625.46</v>
      </c>
      <c r="AQ166" s="95"/>
      <c r="AR166" s="83">
        <v>68</v>
      </c>
    </row>
    <row r="167" spans="1:44" ht="11.25" x14ac:dyDescent="0.25">
      <c r="A167" s="83">
        <v>69</v>
      </c>
      <c r="B167" s="95"/>
      <c r="C167" s="83" t="s">
        <v>190</v>
      </c>
      <c r="D167" s="95"/>
      <c r="E167" s="95"/>
      <c r="F167" s="95"/>
      <c r="G167" s="58">
        <v>0</v>
      </c>
      <c r="H167" s="95"/>
      <c r="I167" s="58">
        <v>0</v>
      </c>
      <c r="J167" s="95"/>
      <c r="K167" s="58">
        <v>0</v>
      </c>
      <c r="L167" s="95"/>
      <c r="M167" s="58">
        <v>0</v>
      </c>
      <c r="N167" s="95"/>
      <c r="O167" s="58">
        <v>0</v>
      </c>
      <c r="P167" s="95"/>
      <c r="Q167" s="58">
        <v>4377326</v>
      </c>
      <c r="R167" s="95"/>
      <c r="S167" s="58">
        <v>0</v>
      </c>
      <c r="T167" s="95"/>
      <c r="U167" s="58">
        <v>0</v>
      </c>
      <c r="V167" s="95"/>
      <c r="W167" s="58">
        <f t="shared" si="10"/>
        <v>4377326</v>
      </c>
      <c r="X167" s="96"/>
      <c r="Y167" s="59"/>
      <c r="Z167" s="58">
        <v>3002600</v>
      </c>
      <c r="AA167" s="95"/>
      <c r="AB167" s="58">
        <v>0</v>
      </c>
      <c r="AC167" s="95"/>
      <c r="AD167" s="58">
        <v>1374726</v>
      </c>
      <c r="AE167" s="95"/>
      <c r="AF167" s="58">
        <v>0</v>
      </c>
      <c r="AG167" s="95"/>
      <c r="AH167" s="62">
        <v>0</v>
      </c>
      <c r="AI167" s="95"/>
      <c r="AJ167" s="58">
        <v>0</v>
      </c>
      <c r="AK167" s="95"/>
      <c r="AL167" s="58">
        <f t="shared" si="11"/>
        <v>4377326</v>
      </c>
      <c r="AM167" s="95"/>
      <c r="AN167" s="95"/>
      <c r="AO167" s="95"/>
      <c r="AP167" s="58">
        <v>2492789.62</v>
      </c>
      <c r="AQ167" s="95"/>
      <c r="AR167" s="83">
        <v>69</v>
      </c>
    </row>
    <row r="168" spans="1:44" ht="11.25" x14ac:dyDescent="0.25">
      <c r="A168" s="83">
        <v>70</v>
      </c>
      <c r="B168" s="95"/>
      <c r="C168" s="83" t="s">
        <v>191</v>
      </c>
      <c r="D168" s="95"/>
      <c r="E168" s="95"/>
      <c r="F168" s="95"/>
      <c r="G168" s="58">
        <v>137727</v>
      </c>
      <c r="H168" s="95"/>
      <c r="I168" s="58">
        <v>0</v>
      </c>
      <c r="J168" s="95"/>
      <c r="K168" s="58">
        <v>0</v>
      </c>
      <c r="L168" s="95"/>
      <c r="M168" s="58">
        <v>7420</v>
      </c>
      <c r="N168" s="95"/>
      <c r="O168" s="58">
        <v>0</v>
      </c>
      <c r="P168" s="95"/>
      <c r="Q168" s="58">
        <v>0</v>
      </c>
      <c r="R168" s="95"/>
      <c r="S168" s="58">
        <v>0</v>
      </c>
      <c r="T168" s="95"/>
      <c r="U168" s="58">
        <v>20568</v>
      </c>
      <c r="V168" s="95"/>
      <c r="W168" s="58">
        <f t="shared" si="10"/>
        <v>165715</v>
      </c>
      <c r="X168" s="96"/>
      <c r="Y168" s="59"/>
      <c r="Z168" s="58">
        <v>18674</v>
      </c>
      <c r="AA168" s="95"/>
      <c r="AB168" s="58">
        <v>0</v>
      </c>
      <c r="AC168" s="95"/>
      <c r="AD168" s="58">
        <v>1155364</v>
      </c>
      <c r="AE168" s="95"/>
      <c r="AF168" s="58">
        <v>0</v>
      </c>
      <c r="AG168" s="95"/>
      <c r="AH168" s="62">
        <v>0</v>
      </c>
      <c r="AI168" s="95"/>
      <c r="AJ168" s="58">
        <v>0</v>
      </c>
      <c r="AK168" s="95"/>
      <c r="AL168" s="58">
        <f t="shared" si="11"/>
        <v>1174038</v>
      </c>
      <c r="AM168" s="95"/>
      <c r="AN168" s="95"/>
      <c r="AO168" s="95"/>
      <c r="AP168" s="58">
        <v>498241.57</v>
      </c>
      <c r="AQ168" s="95"/>
      <c r="AR168" s="83">
        <v>70</v>
      </c>
    </row>
    <row r="169" spans="1:44" ht="11.25" x14ac:dyDescent="0.25">
      <c r="A169" s="83">
        <v>71</v>
      </c>
      <c r="B169" s="95"/>
      <c r="C169" s="83" t="s">
        <v>192</v>
      </c>
      <c r="D169" s="95"/>
      <c r="E169" s="95"/>
      <c r="F169" s="95"/>
      <c r="G169" s="58">
        <v>0</v>
      </c>
      <c r="H169" s="95"/>
      <c r="I169" s="58">
        <v>0</v>
      </c>
      <c r="J169" s="95"/>
      <c r="K169" s="58">
        <v>0</v>
      </c>
      <c r="L169" s="95"/>
      <c r="M169" s="58">
        <v>4438</v>
      </c>
      <c r="N169" s="95"/>
      <c r="O169" s="58">
        <v>0</v>
      </c>
      <c r="P169" s="95"/>
      <c r="Q169" s="58">
        <v>0</v>
      </c>
      <c r="R169" s="95"/>
      <c r="S169" s="58">
        <v>0</v>
      </c>
      <c r="T169" s="95"/>
      <c r="U169" s="58">
        <v>421853</v>
      </c>
      <c r="V169" s="95"/>
      <c r="W169" s="58">
        <f t="shared" ref="W169:W188" si="12">SUM(G169:U169)</f>
        <v>426291</v>
      </c>
      <c r="X169" s="96"/>
      <c r="Y169" s="59"/>
      <c r="Z169" s="58">
        <v>0</v>
      </c>
      <c r="AA169" s="95"/>
      <c r="AB169" s="58">
        <v>0</v>
      </c>
      <c r="AC169" s="95"/>
      <c r="AD169" s="58">
        <v>1676929</v>
      </c>
      <c r="AE169" s="95"/>
      <c r="AF169" s="58">
        <v>0</v>
      </c>
      <c r="AG169" s="95"/>
      <c r="AH169" s="62">
        <v>0</v>
      </c>
      <c r="AI169" s="95"/>
      <c r="AJ169" s="58">
        <v>0</v>
      </c>
      <c r="AK169" s="95"/>
      <c r="AL169" s="58">
        <f t="shared" ref="AL169:AL188" si="13">SUM(Z169:AJ169)</f>
        <v>1676929</v>
      </c>
      <c r="AM169" s="95"/>
      <c r="AN169" s="95"/>
      <c r="AO169" s="95"/>
      <c r="AP169" s="58">
        <v>621901.15</v>
      </c>
      <c r="AQ169" s="95"/>
      <c r="AR169" s="83">
        <v>71</v>
      </c>
    </row>
    <row r="170" spans="1:44" ht="11.25" x14ac:dyDescent="0.25">
      <c r="A170" s="83">
        <v>72</v>
      </c>
      <c r="B170" s="95"/>
      <c r="C170" s="83" t="s">
        <v>193</v>
      </c>
      <c r="D170" s="95"/>
      <c r="E170" s="95"/>
      <c r="F170" s="95"/>
      <c r="G170" s="58">
        <v>75480</v>
      </c>
      <c r="H170" s="95"/>
      <c r="I170" s="58">
        <v>0</v>
      </c>
      <c r="J170" s="95"/>
      <c r="K170" s="58">
        <v>4695000</v>
      </c>
      <c r="L170" s="95"/>
      <c r="M170" s="58">
        <v>100229</v>
      </c>
      <c r="N170" s="95"/>
      <c r="O170" s="58">
        <v>0</v>
      </c>
      <c r="P170" s="95"/>
      <c r="Q170" s="58">
        <v>3814211</v>
      </c>
      <c r="R170" s="95"/>
      <c r="S170" s="58">
        <v>0</v>
      </c>
      <c r="T170" s="95"/>
      <c r="U170" s="58">
        <v>63583</v>
      </c>
      <c r="V170" s="95"/>
      <c r="W170" s="58">
        <f t="shared" si="12"/>
        <v>8748503</v>
      </c>
      <c r="X170" s="96"/>
      <c r="Y170" s="59"/>
      <c r="Z170" s="58">
        <v>22652780</v>
      </c>
      <c r="AA170" s="95"/>
      <c r="AB170" s="58">
        <v>0</v>
      </c>
      <c r="AC170" s="95"/>
      <c r="AD170" s="58">
        <v>9997359</v>
      </c>
      <c r="AE170" s="95"/>
      <c r="AF170" s="58">
        <v>0</v>
      </c>
      <c r="AG170" s="95"/>
      <c r="AH170" s="62">
        <v>0</v>
      </c>
      <c r="AI170" s="95"/>
      <c r="AJ170" s="58">
        <v>0</v>
      </c>
      <c r="AK170" s="95"/>
      <c r="AL170" s="58">
        <f t="shared" si="13"/>
        <v>32650139</v>
      </c>
      <c r="AM170" s="95"/>
      <c r="AN170" s="95"/>
      <c r="AO170" s="95"/>
      <c r="AP170" s="58">
        <v>307789.06</v>
      </c>
      <c r="AQ170" s="95"/>
      <c r="AR170" s="83">
        <v>72</v>
      </c>
    </row>
    <row r="171" spans="1:44" ht="11.25" x14ac:dyDescent="0.25">
      <c r="A171" s="83">
        <v>73</v>
      </c>
      <c r="B171" s="95"/>
      <c r="C171" s="83" t="s">
        <v>194</v>
      </c>
      <c r="D171" s="95"/>
      <c r="E171" s="95"/>
      <c r="F171" s="95"/>
      <c r="G171" s="58">
        <v>51466000</v>
      </c>
      <c r="H171" s="95"/>
      <c r="I171" s="58">
        <v>11885000</v>
      </c>
      <c r="J171" s="95"/>
      <c r="K171" s="58">
        <v>0</v>
      </c>
      <c r="L171" s="95"/>
      <c r="M171" s="58">
        <v>-9063000</v>
      </c>
      <c r="N171" s="95"/>
      <c r="O171" s="58">
        <v>847000</v>
      </c>
      <c r="P171" s="95"/>
      <c r="Q171" s="58">
        <v>133180000</v>
      </c>
      <c r="R171" s="95"/>
      <c r="S171" s="58">
        <v>36553000</v>
      </c>
      <c r="T171" s="95"/>
      <c r="U171" s="58">
        <v>69922000</v>
      </c>
      <c r="V171" s="95"/>
      <c r="W171" s="58">
        <f t="shared" si="12"/>
        <v>294790000</v>
      </c>
      <c r="X171" s="96"/>
      <c r="Y171" s="59"/>
      <c r="Z171" s="58">
        <v>123559000</v>
      </c>
      <c r="AA171" s="95"/>
      <c r="AB171" s="58">
        <v>83303000</v>
      </c>
      <c r="AC171" s="95"/>
      <c r="AD171" s="58">
        <v>38385000</v>
      </c>
      <c r="AE171" s="95"/>
      <c r="AF171" s="58">
        <v>0</v>
      </c>
      <c r="AG171" s="95"/>
      <c r="AH171" s="62">
        <v>80387000</v>
      </c>
      <c r="AI171" s="95"/>
      <c r="AJ171" s="58">
        <v>0</v>
      </c>
      <c r="AK171" s="95"/>
      <c r="AL171" s="58">
        <f t="shared" si="13"/>
        <v>325634000</v>
      </c>
      <c r="AM171" s="95"/>
      <c r="AN171" s="95"/>
      <c r="AO171" s="95"/>
      <c r="AP171" s="58">
        <v>44998187.400000006</v>
      </c>
      <c r="AQ171" s="95"/>
      <c r="AR171" s="83">
        <v>73</v>
      </c>
    </row>
    <row r="172" spans="1:44" ht="11.25" x14ac:dyDescent="0.25">
      <c r="A172" s="83">
        <v>74</v>
      </c>
      <c r="B172" s="95"/>
      <c r="C172" s="83" t="s">
        <v>195</v>
      </c>
      <c r="D172" s="95"/>
      <c r="E172" s="95"/>
      <c r="F172" s="95"/>
      <c r="G172" s="58">
        <v>0</v>
      </c>
      <c r="H172" s="95"/>
      <c r="I172" s="58">
        <v>0</v>
      </c>
      <c r="J172" s="95"/>
      <c r="K172" s="58">
        <v>0</v>
      </c>
      <c r="L172" s="95"/>
      <c r="M172" s="58">
        <v>0</v>
      </c>
      <c r="N172" s="95"/>
      <c r="O172" s="58">
        <v>0</v>
      </c>
      <c r="P172" s="95"/>
      <c r="Q172" s="58">
        <v>0</v>
      </c>
      <c r="R172" s="95"/>
      <c r="S172" s="58">
        <v>0</v>
      </c>
      <c r="T172" s="95"/>
      <c r="U172" s="58">
        <v>0</v>
      </c>
      <c r="V172" s="95"/>
      <c r="W172" s="58">
        <f t="shared" si="12"/>
        <v>0</v>
      </c>
      <c r="X172" s="96"/>
      <c r="Y172" s="59"/>
      <c r="Z172" s="58">
        <v>0</v>
      </c>
      <c r="AA172" s="95"/>
      <c r="AB172" s="58">
        <v>0</v>
      </c>
      <c r="AC172" s="95"/>
      <c r="AD172" s="58">
        <v>0</v>
      </c>
      <c r="AE172" s="95"/>
      <c r="AF172" s="58">
        <v>0</v>
      </c>
      <c r="AG172" s="95"/>
      <c r="AH172" s="62">
        <v>0</v>
      </c>
      <c r="AI172" s="95"/>
      <c r="AJ172" s="58">
        <v>0</v>
      </c>
      <c r="AK172" s="95"/>
      <c r="AL172" s="58">
        <f t="shared" si="13"/>
        <v>0</v>
      </c>
      <c r="AM172" s="95"/>
      <c r="AN172" s="95"/>
      <c r="AO172" s="95"/>
      <c r="AP172" s="58">
        <v>0</v>
      </c>
      <c r="AQ172" s="95"/>
      <c r="AR172" s="83">
        <v>74</v>
      </c>
    </row>
    <row r="173" spans="1:44" ht="11.25" x14ac:dyDescent="0.25">
      <c r="A173" s="83">
        <v>75</v>
      </c>
      <c r="B173" s="95"/>
      <c r="C173" s="83" t="s">
        <v>196</v>
      </c>
      <c r="D173" s="95"/>
      <c r="E173" s="95"/>
      <c r="F173" s="95"/>
      <c r="G173" s="58">
        <v>0</v>
      </c>
      <c r="H173" s="95"/>
      <c r="I173" s="58">
        <v>0</v>
      </c>
      <c r="J173" s="95"/>
      <c r="K173" s="58">
        <v>0</v>
      </c>
      <c r="L173" s="95"/>
      <c r="M173" s="58">
        <v>0</v>
      </c>
      <c r="N173" s="95"/>
      <c r="O173" s="58">
        <v>0</v>
      </c>
      <c r="P173" s="95"/>
      <c r="Q173" s="58">
        <v>643972</v>
      </c>
      <c r="R173" s="95"/>
      <c r="S173" s="58">
        <v>0</v>
      </c>
      <c r="T173" s="95"/>
      <c r="U173" s="58">
        <v>0</v>
      </c>
      <c r="V173" s="95"/>
      <c r="W173" s="58">
        <f t="shared" si="12"/>
        <v>643972</v>
      </c>
      <c r="X173" s="96"/>
      <c r="Y173" s="59"/>
      <c r="Z173" s="58">
        <v>0</v>
      </c>
      <c r="AA173" s="95"/>
      <c r="AB173" s="58">
        <v>0</v>
      </c>
      <c r="AC173" s="95"/>
      <c r="AD173" s="58">
        <v>573972</v>
      </c>
      <c r="AE173" s="95"/>
      <c r="AF173" s="58">
        <v>0</v>
      </c>
      <c r="AG173" s="95"/>
      <c r="AH173" s="62">
        <v>0</v>
      </c>
      <c r="AI173" s="95"/>
      <c r="AJ173" s="58">
        <v>0</v>
      </c>
      <c r="AK173" s="95"/>
      <c r="AL173" s="58">
        <f t="shared" si="13"/>
        <v>573972</v>
      </c>
      <c r="AM173" s="95"/>
      <c r="AN173" s="95"/>
      <c r="AO173" s="95"/>
      <c r="AP173" s="58">
        <v>80720.28</v>
      </c>
      <c r="AQ173" s="95"/>
      <c r="AR173" s="83">
        <v>75</v>
      </c>
    </row>
    <row r="174" spans="1:44" ht="11.25" x14ac:dyDescent="0.25">
      <c r="A174" s="83">
        <v>76</v>
      </c>
      <c r="B174" s="95"/>
      <c r="C174" s="83" t="s">
        <v>113</v>
      </c>
      <c r="D174" s="95"/>
      <c r="E174" s="95"/>
      <c r="F174" s="95"/>
      <c r="G174" s="58">
        <v>0</v>
      </c>
      <c r="H174" s="95"/>
      <c r="I174" s="58">
        <v>0</v>
      </c>
      <c r="J174" s="95"/>
      <c r="K174" s="58">
        <v>0</v>
      </c>
      <c r="L174" s="95"/>
      <c r="M174" s="58">
        <v>0</v>
      </c>
      <c r="N174" s="95"/>
      <c r="O174" s="58">
        <v>0</v>
      </c>
      <c r="P174" s="95"/>
      <c r="Q174" s="58">
        <v>0</v>
      </c>
      <c r="R174" s="95"/>
      <c r="S174" s="58">
        <v>0</v>
      </c>
      <c r="T174" s="95"/>
      <c r="U174" s="58">
        <v>0</v>
      </c>
      <c r="V174" s="95"/>
      <c r="W174" s="58">
        <f t="shared" si="12"/>
        <v>0</v>
      </c>
      <c r="X174" s="96"/>
      <c r="Y174" s="59"/>
      <c r="Z174" s="58">
        <v>0</v>
      </c>
      <c r="AA174" s="95"/>
      <c r="AB174" s="58">
        <v>0</v>
      </c>
      <c r="AC174" s="95"/>
      <c r="AD174" s="58">
        <v>582348</v>
      </c>
      <c r="AE174" s="95"/>
      <c r="AF174" s="58">
        <v>0</v>
      </c>
      <c r="AG174" s="95"/>
      <c r="AH174" s="62">
        <v>0</v>
      </c>
      <c r="AI174" s="95"/>
      <c r="AJ174" s="58">
        <v>0</v>
      </c>
      <c r="AK174" s="95"/>
      <c r="AL174" s="58">
        <f t="shared" si="13"/>
        <v>582348</v>
      </c>
      <c r="AM174" s="95"/>
      <c r="AN174" s="95"/>
      <c r="AO174" s="95"/>
      <c r="AP174" s="58">
        <v>17782.579999999998</v>
      </c>
      <c r="AQ174" s="95"/>
      <c r="AR174" s="83">
        <v>76</v>
      </c>
    </row>
    <row r="175" spans="1:44" ht="11.25" x14ac:dyDescent="0.25">
      <c r="A175" s="83">
        <v>77</v>
      </c>
      <c r="B175" s="95"/>
      <c r="C175" s="83" t="s">
        <v>114</v>
      </c>
      <c r="D175" s="95"/>
      <c r="E175" s="95"/>
      <c r="F175" s="95"/>
      <c r="G175" s="58">
        <v>1918989</v>
      </c>
      <c r="H175" s="95"/>
      <c r="I175" s="58">
        <v>0</v>
      </c>
      <c r="J175" s="95"/>
      <c r="K175" s="58">
        <v>22453232</v>
      </c>
      <c r="L175" s="95"/>
      <c r="M175" s="58">
        <v>43964</v>
      </c>
      <c r="N175" s="95"/>
      <c r="O175" s="58">
        <v>146767</v>
      </c>
      <c r="P175" s="95"/>
      <c r="Q175" s="58">
        <v>22413185</v>
      </c>
      <c r="R175" s="95"/>
      <c r="S175" s="58">
        <v>0</v>
      </c>
      <c r="T175" s="95"/>
      <c r="U175" s="58">
        <v>2566577</v>
      </c>
      <c r="V175" s="95"/>
      <c r="W175" s="58">
        <f t="shared" si="12"/>
        <v>49542714</v>
      </c>
      <c r="X175" s="96"/>
      <c r="Y175" s="59"/>
      <c r="Z175" s="58">
        <v>4915956</v>
      </c>
      <c r="AA175" s="95"/>
      <c r="AB175" s="58">
        <v>0</v>
      </c>
      <c r="AC175" s="95"/>
      <c r="AD175" s="58">
        <v>27315355</v>
      </c>
      <c r="AE175" s="95"/>
      <c r="AF175" s="58">
        <v>0</v>
      </c>
      <c r="AG175" s="95"/>
      <c r="AH175" s="62">
        <v>3998282</v>
      </c>
      <c r="AI175" s="95"/>
      <c r="AJ175" s="58">
        <v>0</v>
      </c>
      <c r="AK175" s="95"/>
      <c r="AL175" s="58">
        <f t="shared" si="13"/>
        <v>36229593</v>
      </c>
      <c r="AM175" s="95"/>
      <c r="AN175" s="95"/>
      <c r="AO175" s="95"/>
      <c r="AP175" s="58">
        <v>6589566.4400000004</v>
      </c>
      <c r="AQ175" s="95"/>
      <c r="AR175" s="83">
        <v>77</v>
      </c>
    </row>
    <row r="176" spans="1:44" ht="11.25" x14ac:dyDescent="0.25">
      <c r="A176" s="83">
        <v>78</v>
      </c>
      <c r="B176" s="95"/>
      <c r="C176" s="83" t="s">
        <v>197</v>
      </c>
      <c r="D176" s="95"/>
      <c r="E176" s="95"/>
      <c r="F176" s="95"/>
      <c r="G176" s="58">
        <v>0</v>
      </c>
      <c r="H176" s="95"/>
      <c r="I176" s="58">
        <v>300000</v>
      </c>
      <c r="J176" s="95"/>
      <c r="K176" s="58">
        <v>0</v>
      </c>
      <c r="L176" s="95"/>
      <c r="M176" s="58">
        <v>407</v>
      </c>
      <c r="N176" s="95"/>
      <c r="O176" s="58">
        <v>0</v>
      </c>
      <c r="P176" s="95"/>
      <c r="Q176" s="58">
        <v>446067</v>
      </c>
      <c r="R176" s="95"/>
      <c r="S176" s="58">
        <v>0</v>
      </c>
      <c r="T176" s="95"/>
      <c r="U176" s="58">
        <v>0</v>
      </c>
      <c r="V176" s="95"/>
      <c r="W176" s="58">
        <f t="shared" si="12"/>
        <v>746474</v>
      </c>
      <c r="X176" s="96"/>
      <c r="Y176" s="59"/>
      <c r="Z176" s="58">
        <v>1833572</v>
      </c>
      <c r="AA176" s="95"/>
      <c r="AB176" s="58">
        <v>0</v>
      </c>
      <c r="AC176" s="95"/>
      <c r="AD176" s="58">
        <v>259797</v>
      </c>
      <c r="AE176" s="95"/>
      <c r="AF176" s="58">
        <v>0</v>
      </c>
      <c r="AG176" s="95"/>
      <c r="AH176" s="62">
        <v>434893</v>
      </c>
      <c r="AI176" s="95"/>
      <c r="AJ176" s="58">
        <v>0</v>
      </c>
      <c r="AK176" s="95"/>
      <c r="AL176" s="58">
        <f t="shared" si="13"/>
        <v>2528262</v>
      </c>
      <c r="AM176" s="95"/>
      <c r="AN176" s="95"/>
      <c r="AO176" s="95"/>
      <c r="AP176" s="58">
        <v>241610.2</v>
      </c>
      <c r="AQ176" s="95"/>
      <c r="AR176" s="83">
        <v>78</v>
      </c>
    </row>
    <row r="177" spans="1:44" ht="11.25" x14ac:dyDescent="0.25">
      <c r="A177" s="83">
        <v>79</v>
      </c>
      <c r="B177" s="95"/>
      <c r="C177" s="83" t="s">
        <v>198</v>
      </c>
      <c r="D177" s="95"/>
      <c r="E177" s="95"/>
      <c r="F177" s="95"/>
      <c r="G177" s="58">
        <v>1150000</v>
      </c>
      <c r="H177" s="95"/>
      <c r="I177" s="58">
        <v>0</v>
      </c>
      <c r="J177" s="95"/>
      <c r="K177" s="58">
        <v>0</v>
      </c>
      <c r="L177" s="95"/>
      <c r="M177" s="58">
        <v>31903</v>
      </c>
      <c r="N177" s="95"/>
      <c r="O177" s="58">
        <v>0</v>
      </c>
      <c r="P177" s="95"/>
      <c r="Q177" s="58">
        <v>6039500</v>
      </c>
      <c r="R177" s="95"/>
      <c r="S177" s="58">
        <v>0</v>
      </c>
      <c r="T177" s="95"/>
      <c r="U177" s="58">
        <v>40372</v>
      </c>
      <c r="V177" s="95"/>
      <c r="W177" s="58">
        <f t="shared" si="12"/>
        <v>7261775</v>
      </c>
      <c r="X177" s="96"/>
      <c r="Y177" s="59"/>
      <c r="Z177" s="58">
        <v>0</v>
      </c>
      <c r="AA177" s="95"/>
      <c r="AB177" s="58">
        <v>0</v>
      </c>
      <c r="AC177" s="95"/>
      <c r="AD177" s="58">
        <v>6605873</v>
      </c>
      <c r="AE177" s="95"/>
      <c r="AF177" s="58">
        <v>0</v>
      </c>
      <c r="AG177" s="95"/>
      <c r="AH177" s="62">
        <v>0</v>
      </c>
      <c r="AI177" s="95"/>
      <c r="AJ177" s="58">
        <v>0</v>
      </c>
      <c r="AK177" s="95"/>
      <c r="AL177" s="58">
        <f t="shared" si="13"/>
        <v>6605873</v>
      </c>
      <c r="AM177" s="95"/>
      <c r="AN177" s="95"/>
      <c r="AO177" s="95"/>
      <c r="AP177" s="58">
        <v>1419202.89</v>
      </c>
      <c r="AQ177" s="95"/>
      <c r="AR177" s="83">
        <v>79</v>
      </c>
    </row>
    <row r="178" spans="1:44" ht="11.25" x14ac:dyDescent="0.25">
      <c r="A178" s="83">
        <v>80</v>
      </c>
      <c r="B178" s="95"/>
      <c r="C178" s="83" t="s">
        <v>199</v>
      </c>
      <c r="D178" s="95"/>
      <c r="E178" s="95"/>
      <c r="F178" s="95"/>
      <c r="G178" s="58">
        <v>0</v>
      </c>
      <c r="H178" s="95"/>
      <c r="I178" s="58">
        <v>0</v>
      </c>
      <c r="J178" s="95"/>
      <c r="K178" s="58">
        <v>0</v>
      </c>
      <c r="L178" s="95"/>
      <c r="M178" s="58">
        <v>0</v>
      </c>
      <c r="N178" s="95"/>
      <c r="O178" s="58">
        <v>0</v>
      </c>
      <c r="P178" s="95"/>
      <c r="Q178" s="58">
        <v>0</v>
      </c>
      <c r="R178" s="95"/>
      <c r="S178" s="58">
        <v>0</v>
      </c>
      <c r="T178" s="95"/>
      <c r="U178" s="58">
        <v>0</v>
      </c>
      <c r="V178" s="95"/>
      <c r="W178" s="58">
        <f t="shared" si="12"/>
        <v>0</v>
      </c>
      <c r="X178" s="96"/>
      <c r="Y178" s="59"/>
      <c r="Z178" s="58">
        <v>0</v>
      </c>
      <c r="AA178" s="95"/>
      <c r="AB178" s="58">
        <v>0</v>
      </c>
      <c r="AC178" s="95"/>
      <c r="AD178" s="58">
        <v>0</v>
      </c>
      <c r="AE178" s="95"/>
      <c r="AF178" s="58">
        <v>0</v>
      </c>
      <c r="AG178" s="95"/>
      <c r="AH178" s="62">
        <v>0</v>
      </c>
      <c r="AI178" s="95"/>
      <c r="AJ178" s="58">
        <v>0</v>
      </c>
      <c r="AK178" s="95"/>
      <c r="AL178" s="58">
        <f t="shared" si="13"/>
        <v>0</v>
      </c>
      <c r="AM178" s="95"/>
      <c r="AN178" s="95"/>
      <c r="AO178" s="95"/>
      <c r="AP178" s="58">
        <v>0</v>
      </c>
      <c r="AQ178" s="95"/>
      <c r="AR178" s="83">
        <v>80</v>
      </c>
    </row>
    <row r="179" spans="1:44" ht="11.25" x14ac:dyDescent="0.25">
      <c r="A179" s="83">
        <v>81</v>
      </c>
      <c r="B179" s="95"/>
      <c r="C179" s="83" t="s">
        <v>200</v>
      </c>
      <c r="D179" s="95"/>
      <c r="E179" s="95"/>
      <c r="F179" s="95"/>
      <c r="G179" s="58">
        <v>0</v>
      </c>
      <c r="H179" s="95"/>
      <c r="I179" s="58">
        <v>0</v>
      </c>
      <c r="J179" s="95"/>
      <c r="K179" s="58">
        <v>4027273</v>
      </c>
      <c r="L179" s="95"/>
      <c r="M179" s="58">
        <v>0</v>
      </c>
      <c r="N179" s="95"/>
      <c r="O179" s="58">
        <v>0</v>
      </c>
      <c r="P179" s="95"/>
      <c r="Q179" s="58">
        <v>0</v>
      </c>
      <c r="R179" s="95"/>
      <c r="S179" s="58">
        <v>0</v>
      </c>
      <c r="T179" s="95"/>
      <c r="U179" s="58">
        <v>0</v>
      </c>
      <c r="V179" s="95"/>
      <c r="W179" s="58">
        <f t="shared" si="12"/>
        <v>4027273</v>
      </c>
      <c r="X179" s="96"/>
      <c r="Y179" s="59"/>
      <c r="Z179" s="58">
        <v>2724475</v>
      </c>
      <c r="AA179" s="95"/>
      <c r="AB179" s="58">
        <v>2246</v>
      </c>
      <c r="AC179" s="95"/>
      <c r="AD179" s="58">
        <v>1055658</v>
      </c>
      <c r="AE179" s="95"/>
      <c r="AF179" s="58">
        <v>0</v>
      </c>
      <c r="AG179" s="95"/>
      <c r="AH179" s="62">
        <v>0</v>
      </c>
      <c r="AI179" s="95"/>
      <c r="AJ179" s="58">
        <v>0</v>
      </c>
      <c r="AK179" s="95"/>
      <c r="AL179" s="58">
        <f t="shared" si="13"/>
        <v>3782379</v>
      </c>
      <c r="AM179" s="95"/>
      <c r="AN179" s="95"/>
      <c r="AO179" s="95"/>
      <c r="AP179" s="58">
        <v>649574.62999999989</v>
      </c>
      <c r="AQ179" s="95"/>
      <c r="AR179" s="83">
        <v>81</v>
      </c>
    </row>
    <row r="180" spans="1:44" ht="11.25" x14ac:dyDescent="0.25">
      <c r="A180" s="83">
        <v>82</v>
      </c>
      <c r="B180" s="95"/>
      <c r="C180" s="83" t="s">
        <v>201</v>
      </c>
      <c r="D180" s="95"/>
      <c r="E180" s="95"/>
      <c r="F180" s="95"/>
      <c r="G180" s="58">
        <v>0</v>
      </c>
      <c r="H180" s="95"/>
      <c r="I180" s="58">
        <v>0</v>
      </c>
      <c r="J180" s="95"/>
      <c r="K180" s="58">
        <v>0</v>
      </c>
      <c r="L180" s="95"/>
      <c r="M180" s="58">
        <v>16039</v>
      </c>
      <c r="N180" s="95"/>
      <c r="O180" s="58">
        <v>0</v>
      </c>
      <c r="P180" s="95"/>
      <c r="Q180" s="58">
        <v>0</v>
      </c>
      <c r="R180" s="95"/>
      <c r="S180" s="58">
        <v>0</v>
      </c>
      <c r="T180" s="95"/>
      <c r="U180" s="58">
        <v>0</v>
      </c>
      <c r="V180" s="95"/>
      <c r="W180" s="58">
        <f t="shared" si="12"/>
        <v>16039</v>
      </c>
      <c r="X180" s="96"/>
      <c r="Y180" s="59"/>
      <c r="Z180" s="58">
        <v>0</v>
      </c>
      <c r="AA180" s="95"/>
      <c r="AB180" s="58">
        <v>0</v>
      </c>
      <c r="AC180" s="95"/>
      <c r="AD180" s="58">
        <v>92621</v>
      </c>
      <c r="AE180" s="95"/>
      <c r="AF180" s="58">
        <v>0</v>
      </c>
      <c r="AG180" s="95"/>
      <c r="AH180" s="62">
        <v>1172480</v>
      </c>
      <c r="AI180" s="95"/>
      <c r="AJ180" s="58">
        <v>0</v>
      </c>
      <c r="AK180" s="95"/>
      <c r="AL180" s="58">
        <f t="shared" si="13"/>
        <v>1265101</v>
      </c>
      <c r="AM180" s="95"/>
      <c r="AN180" s="95"/>
      <c r="AO180" s="95"/>
      <c r="AP180" s="58">
        <v>1064772.31</v>
      </c>
      <c r="AQ180" s="95"/>
      <c r="AR180" s="83">
        <v>82</v>
      </c>
    </row>
    <row r="181" spans="1:44" ht="11.25" x14ac:dyDescent="0.25">
      <c r="A181" s="83">
        <v>83</v>
      </c>
      <c r="B181" s="95"/>
      <c r="C181" s="83" t="s">
        <v>202</v>
      </c>
      <c r="D181" s="95"/>
      <c r="E181" s="95"/>
      <c r="F181" s="95"/>
      <c r="G181" s="58">
        <v>0</v>
      </c>
      <c r="H181" s="95"/>
      <c r="I181" s="58">
        <v>0</v>
      </c>
      <c r="J181" s="95"/>
      <c r="K181" s="58">
        <v>1960000</v>
      </c>
      <c r="L181" s="95"/>
      <c r="M181" s="58">
        <v>0</v>
      </c>
      <c r="N181" s="95"/>
      <c r="O181" s="58">
        <v>0</v>
      </c>
      <c r="P181" s="95"/>
      <c r="Q181" s="58">
        <v>0</v>
      </c>
      <c r="R181" s="95"/>
      <c r="S181" s="58">
        <v>0</v>
      </c>
      <c r="T181" s="95"/>
      <c r="U181" s="58">
        <v>0</v>
      </c>
      <c r="V181" s="95"/>
      <c r="W181" s="58">
        <f t="shared" si="12"/>
        <v>1960000</v>
      </c>
      <c r="X181" s="96"/>
      <c r="Y181" s="59"/>
      <c r="Z181" s="58">
        <v>0</v>
      </c>
      <c r="AA181" s="95"/>
      <c r="AB181" s="58">
        <v>0</v>
      </c>
      <c r="AC181" s="95"/>
      <c r="AD181" s="58">
        <v>0</v>
      </c>
      <c r="AE181" s="95"/>
      <c r="AF181" s="58">
        <v>0</v>
      </c>
      <c r="AG181" s="95"/>
      <c r="AH181" s="62">
        <v>1960000</v>
      </c>
      <c r="AI181" s="95"/>
      <c r="AJ181" s="58">
        <v>0</v>
      </c>
      <c r="AK181" s="95"/>
      <c r="AL181" s="58">
        <f t="shared" si="13"/>
        <v>1960000</v>
      </c>
      <c r="AM181" s="95"/>
      <c r="AN181" s="95"/>
      <c r="AO181" s="95"/>
      <c r="AP181" s="58">
        <v>251680.86</v>
      </c>
      <c r="AQ181" s="95"/>
      <c r="AR181" s="83">
        <v>83</v>
      </c>
    </row>
    <row r="182" spans="1:44" ht="11.25" x14ac:dyDescent="0.25">
      <c r="A182" s="83">
        <v>84</v>
      </c>
      <c r="B182" s="95"/>
      <c r="C182" s="83" t="s">
        <v>203</v>
      </c>
      <c r="D182" s="95"/>
      <c r="E182" s="95"/>
      <c r="F182" s="95"/>
      <c r="G182" s="58">
        <v>0</v>
      </c>
      <c r="H182" s="95"/>
      <c r="I182" s="58">
        <v>0</v>
      </c>
      <c r="J182" s="95"/>
      <c r="K182" s="58">
        <v>0</v>
      </c>
      <c r="L182" s="95"/>
      <c r="M182" s="58">
        <v>56595</v>
      </c>
      <c r="N182" s="95"/>
      <c r="O182" s="58">
        <v>0</v>
      </c>
      <c r="P182" s="95"/>
      <c r="Q182" s="58">
        <v>0</v>
      </c>
      <c r="R182" s="95"/>
      <c r="S182" s="58">
        <v>1297280</v>
      </c>
      <c r="T182" s="95"/>
      <c r="U182" s="58">
        <v>143</v>
      </c>
      <c r="V182" s="95"/>
      <c r="W182" s="58">
        <f t="shared" si="12"/>
        <v>1354018</v>
      </c>
      <c r="X182" s="96"/>
      <c r="Y182" s="59"/>
      <c r="Z182" s="58">
        <v>0</v>
      </c>
      <c r="AA182" s="95"/>
      <c r="AB182" s="58">
        <v>0</v>
      </c>
      <c r="AC182" s="95"/>
      <c r="AD182" s="58">
        <v>6642716</v>
      </c>
      <c r="AE182" s="95"/>
      <c r="AF182" s="58">
        <v>0</v>
      </c>
      <c r="AG182" s="95"/>
      <c r="AH182" s="62">
        <v>0</v>
      </c>
      <c r="AI182" s="95"/>
      <c r="AJ182" s="58">
        <v>0</v>
      </c>
      <c r="AK182" s="95"/>
      <c r="AL182" s="58">
        <f t="shared" si="13"/>
        <v>6642716</v>
      </c>
      <c r="AM182" s="95"/>
      <c r="AN182" s="95"/>
      <c r="AO182" s="95"/>
      <c r="AP182" s="58">
        <v>716473.4</v>
      </c>
      <c r="AQ182" s="95"/>
      <c r="AR182" s="83">
        <v>84</v>
      </c>
    </row>
    <row r="183" spans="1:44" ht="11.25" x14ac:dyDescent="0.25">
      <c r="A183" s="83">
        <v>85</v>
      </c>
      <c r="B183" s="95"/>
      <c r="C183" s="83" t="s">
        <v>204</v>
      </c>
      <c r="D183" s="95"/>
      <c r="E183" s="95"/>
      <c r="F183" s="95"/>
      <c r="G183" s="58">
        <v>0</v>
      </c>
      <c r="H183" s="95"/>
      <c r="I183" s="58">
        <v>52131</v>
      </c>
      <c r="J183" s="95"/>
      <c r="K183" s="58">
        <v>32884668</v>
      </c>
      <c r="L183" s="95"/>
      <c r="M183" s="58">
        <v>196412</v>
      </c>
      <c r="N183" s="95"/>
      <c r="O183" s="58">
        <v>0</v>
      </c>
      <c r="P183" s="95"/>
      <c r="Q183" s="58">
        <v>11773408</v>
      </c>
      <c r="R183" s="95"/>
      <c r="S183" s="58">
        <v>0</v>
      </c>
      <c r="T183" s="95"/>
      <c r="U183" s="58">
        <v>1140584</v>
      </c>
      <c r="V183" s="95"/>
      <c r="W183" s="58">
        <f t="shared" si="12"/>
        <v>46047203</v>
      </c>
      <c r="X183" s="96"/>
      <c r="Y183" s="59"/>
      <c r="Z183" s="58">
        <v>15433126</v>
      </c>
      <c r="AA183" s="95"/>
      <c r="AB183" s="58">
        <v>0</v>
      </c>
      <c r="AC183" s="95"/>
      <c r="AD183" s="58">
        <v>8232016</v>
      </c>
      <c r="AE183" s="95"/>
      <c r="AF183" s="58">
        <v>0</v>
      </c>
      <c r="AG183" s="95"/>
      <c r="AH183" s="62">
        <v>11938168</v>
      </c>
      <c r="AI183" s="95"/>
      <c r="AJ183" s="58">
        <v>0</v>
      </c>
      <c r="AK183" s="95"/>
      <c r="AL183" s="58">
        <f t="shared" si="13"/>
        <v>35603310</v>
      </c>
      <c r="AM183" s="95"/>
      <c r="AN183" s="95"/>
      <c r="AO183" s="95"/>
      <c r="AP183" s="58">
        <v>1127313.3600000001</v>
      </c>
      <c r="AQ183" s="95"/>
      <c r="AR183" s="83">
        <v>85</v>
      </c>
    </row>
    <row r="184" spans="1:44" ht="11.25" x14ac:dyDescent="0.25">
      <c r="A184" s="83">
        <v>86</v>
      </c>
      <c r="B184" s="95"/>
      <c r="C184" s="83" t="s">
        <v>205</v>
      </c>
      <c r="D184" s="95"/>
      <c r="E184" s="95"/>
      <c r="F184" s="95"/>
      <c r="G184" s="58">
        <v>0</v>
      </c>
      <c r="H184" s="95"/>
      <c r="I184" s="58">
        <v>0</v>
      </c>
      <c r="J184" s="95"/>
      <c r="K184" s="58">
        <v>12372342</v>
      </c>
      <c r="L184" s="95"/>
      <c r="M184" s="58">
        <v>62726</v>
      </c>
      <c r="N184" s="95"/>
      <c r="O184" s="58">
        <v>0</v>
      </c>
      <c r="P184" s="95"/>
      <c r="Q184" s="58">
        <v>48442321</v>
      </c>
      <c r="R184" s="95"/>
      <c r="S184" s="58">
        <v>0</v>
      </c>
      <c r="T184" s="95"/>
      <c r="U184" s="58">
        <v>0</v>
      </c>
      <c r="V184" s="95"/>
      <c r="W184" s="58">
        <f t="shared" si="12"/>
        <v>60877389</v>
      </c>
      <c r="X184" s="96"/>
      <c r="Y184" s="59"/>
      <c r="Z184" s="58">
        <v>12058209</v>
      </c>
      <c r="AA184" s="95"/>
      <c r="AB184" s="58">
        <v>0</v>
      </c>
      <c r="AC184" s="95"/>
      <c r="AD184" s="58">
        <v>2826241</v>
      </c>
      <c r="AE184" s="95"/>
      <c r="AF184" s="58">
        <v>0</v>
      </c>
      <c r="AG184" s="95"/>
      <c r="AH184" s="62">
        <v>0</v>
      </c>
      <c r="AI184" s="95"/>
      <c r="AJ184" s="58">
        <v>0</v>
      </c>
      <c r="AK184" s="95"/>
      <c r="AL184" s="58">
        <f t="shared" si="13"/>
        <v>14884450</v>
      </c>
      <c r="AM184" s="95"/>
      <c r="AN184" s="95"/>
      <c r="AO184" s="95"/>
      <c r="AP184" s="58">
        <v>5124389.3399999989</v>
      </c>
      <c r="AQ184" s="95"/>
      <c r="AR184" s="83">
        <v>86</v>
      </c>
    </row>
    <row r="185" spans="1:44" ht="11.25" x14ac:dyDescent="0.25">
      <c r="A185" s="83">
        <v>87</v>
      </c>
      <c r="B185" s="95"/>
      <c r="C185" s="83" t="s">
        <v>206</v>
      </c>
      <c r="D185" s="95"/>
      <c r="E185" s="95"/>
      <c r="F185" s="95"/>
      <c r="G185" s="58">
        <v>1535956</v>
      </c>
      <c r="H185" s="95"/>
      <c r="I185" s="58">
        <v>0</v>
      </c>
      <c r="J185" s="95"/>
      <c r="K185" s="58">
        <v>0</v>
      </c>
      <c r="L185" s="95"/>
      <c r="M185" s="58">
        <v>26191</v>
      </c>
      <c r="N185" s="95"/>
      <c r="O185" s="58">
        <v>0</v>
      </c>
      <c r="P185" s="95"/>
      <c r="Q185" s="58">
        <v>1424367</v>
      </c>
      <c r="R185" s="95"/>
      <c r="S185" s="58">
        <v>0</v>
      </c>
      <c r="T185" s="95"/>
      <c r="U185" s="58">
        <v>0</v>
      </c>
      <c r="V185" s="95"/>
      <c r="W185" s="58">
        <f t="shared" si="12"/>
        <v>2986514</v>
      </c>
      <c r="X185" s="96"/>
      <c r="Y185" s="59"/>
      <c r="Z185" s="58">
        <v>0</v>
      </c>
      <c r="AA185" s="95"/>
      <c r="AB185" s="58">
        <v>0</v>
      </c>
      <c r="AC185" s="95"/>
      <c r="AD185" s="58">
        <v>31868</v>
      </c>
      <c r="AE185" s="95"/>
      <c r="AF185" s="58">
        <v>0</v>
      </c>
      <c r="AG185" s="95"/>
      <c r="AH185" s="62">
        <v>0</v>
      </c>
      <c r="AI185" s="95"/>
      <c r="AJ185" s="58">
        <v>0</v>
      </c>
      <c r="AK185" s="95"/>
      <c r="AL185" s="58">
        <f t="shared" si="13"/>
        <v>31868</v>
      </c>
      <c r="AM185" s="95"/>
      <c r="AN185" s="95"/>
      <c r="AO185" s="95"/>
      <c r="AP185" s="58">
        <v>76596.039999999994</v>
      </c>
      <c r="AQ185" s="95"/>
      <c r="AR185" s="83">
        <v>87</v>
      </c>
    </row>
    <row r="186" spans="1:44" ht="11.25" x14ac:dyDescent="0.25">
      <c r="A186" s="83">
        <v>88</v>
      </c>
      <c r="B186" s="95"/>
      <c r="C186" s="83" t="s">
        <v>207</v>
      </c>
      <c r="D186" s="95"/>
      <c r="E186" s="95"/>
      <c r="F186" s="95"/>
      <c r="G186" s="58">
        <v>0</v>
      </c>
      <c r="H186" s="95"/>
      <c r="I186" s="58">
        <v>0</v>
      </c>
      <c r="J186" s="95"/>
      <c r="K186" s="58">
        <v>0</v>
      </c>
      <c r="L186" s="95"/>
      <c r="M186" s="58">
        <v>55988</v>
      </c>
      <c r="N186" s="95"/>
      <c r="O186" s="58">
        <v>0</v>
      </c>
      <c r="P186" s="95"/>
      <c r="Q186" s="58">
        <v>0</v>
      </c>
      <c r="R186" s="95"/>
      <c r="S186" s="58">
        <v>0</v>
      </c>
      <c r="T186" s="95"/>
      <c r="U186" s="58">
        <v>0</v>
      </c>
      <c r="V186" s="95"/>
      <c r="W186" s="58">
        <f t="shared" si="12"/>
        <v>55988</v>
      </c>
      <c r="X186" s="96"/>
      <c r="Y186" s="59"/>
      <c r="Z186" s="58">
        <v>0</v>
      </c>
      <c r="AA186" s="95"/>
      <c r="AB186" s="58">
        <v>0</v>
      </c>
      <c r="AC186" s="95"/>
      <c r="AD186" s="58">
        <v>0</v>
      </c>
      <c r="AE186" s="95"/>
      <c r="AF186" s="58">
        <v>0</v>
      </c>
      <c r="AG186" s="95"/>
      <c r="AH186" s="62">
        <v>687842</v>
      </c>
      <c r="AI186" s="95"/>
      <c r="AJ186" s="58">
        <v>0</v>
      </c>
      <c r="AK186" s="95"/>
      <c r="AL186" s="58">
        <f t="shared" si="13"/>
        <v>687842</v>
      </c>
      <c r="AM186" s="95"/>
      <c r="AN186" s="95"/>
      <c r="AO186" s="95"/>
      <c r="AP186" s="58">
        <v>0</v>
      </c>
      <c r="AQ186" s="95"/>
      <c r="AR186" s="83">
        <v>88</v>
      </c>
    </row>
    <row r="187" spans="1:44" ht="11.25" x14ac:dyDescent="0.25">
      <c r="A187" s="83">
        <v>89</v>
      </c>
      <c r="B187" s="95"/>
      <c r="C187" s="83" t="s">
        <v>208</v>
      </c>
      <c r="D187" s="95"/>
      <c r="E187" s="95"/>
      <c r="F187" s="95"/>
      <c r="G187" s="58">
        <v>0</v>
      </c>
      <c r="H187" s="95"/>
      <c r="I187" s="58">
        <v>0</v>
      </c>
      <c r="J187" s="95"/>
      <c r="K187" s="58">
        <v>0</v>
      </c>
      <c r="L187" s="95"/>
      <c r="M187" s="58">
        <v>0</v>
      </c>
      <c r="N187" s="95"/>
      <c r="O187" s="58">
        <v>0</v>
      </c>
      <c r="P187" s="95"/>
      <c r="Q187" s="58">
        <v>0</v>
      </c>
      <c r="R187" s="95"/>
      <c r="S187" s="58">
        <v>0</v>
      </c>
      <c r="T187" s="95"/>
      <c r="U187" s="58">
        <v>0</v>
      </c>
      <c r="V187" s="95"/>
      <c r="W187" s="58">
        <f t="shared" si="12"/>
        <v>0</v>
      </c>
      <c r="X187" s="96"/>
      <c r="Y187" s="59"/>
      <c r="Z187" s="58">
        <v>0</v>
      </c>
      <c r="AA187" s="95"/>
      <c r="AB187" s="58">
        <v>0</v>
      </c>
      <c r="AC187" s="95"/>
      <c r="AD187" s="58">
        <v>0</v>
      </c>
      <c r="AE187" s="95"/>
      <c r="AF187" s="58">
        <v>0</v>
      </c>
      <c r="AG187" s="95"/>
      <c r="AH187" s="62">
        <v>0</v>
      </c>
      <c r="AI187" s="95"/>
      <c r="AJ187" s="58">
        <v>0</v>
      </c>
      <c r="AK187" s="95"/>
      <c r="AL187" s="58">
        <f t="shared" si="13"/>
        <v>0</v>
      </c>
      <c r="AM187" s="95"/>
      <c r="AN187" s="95"/>
      <c r="AO187" s="95"/>
      <c r="AP187" s="58">
        <v>343378.6</v>
      </c>
      <c r="AQ187" s="95"/>
      <c r="AR187" s="83">
        <v>89</v>
      </c>
    </row>
    <row r="188" spans="1:44" ht="11.25" x14ac:dyDescent="0.25">
      <c r="A188" s="83">
        <v>90</v>
      </c>
      <c r="B188" s="95"/>
      <c r="C188" s="83" t="s">
        <v>209</v>
      </c>
      <c r="D188" s="95"/>
      <c r="E188" s="95"/>
      <c r="F188" s="95"/>
      <c r="G188" s="62">
        <v>0</v>
      </c>
      <c r="H188" s="95"/>
      <c r="I188" s="62">
        <v>0</v>
      </c>
      <c r="J188" s="95"/>
      <c r="K188" s="62">
        <v>0</v>
      </c>
      <c r="L188" s="95"/>
      <c r="M188" s="62">
        <v>0</v>
      </c>
      <c r="N188" s="95"/>
      <c r="O188" s="62">
        <v>0</v>
      </c>
      <c r="P188" s="95"/>
      <c r="Q188" s="62">
        <v>0</v>
      </c>
      <c r="R188" s="95"/>
      <c r="S188" s="62">
        <v>0</v>
      </c>
      <c r="T188" s="95"/>
      <c r="U188" s="62">
        <v>0</v>
      </c>
      <c r="V188" s="95"/>
      <c r="W188" s="62">
        <f t="shared" si="12"/>
        <v>0</v>
      </c>
      <c r="X188" s="96"/>
      <c r="Y188" s="63"/>
      <c r="Z188" s="62">
        <v>77281</v>
      </c>
      <c r="AA188" s="95"/>
      <c r="AB188" s="62">
        <v>39058</v>
      </c>
      <c r="AC188" s="95"/>
      <c r="AD188" s="62">
        <v>116438</v>
      </c>
      <c r="AE188" s="95"/>
      <c r="AF188" s="62">
        <v>0</v>
      </c>
      <c r="AG188" s="95"/>
      <c r="AH188" s="62">
        <v>0</v>
      </c>
      <c r="AI188" s="95"/>
      <c r="AJ188" s="62">
        <v>0</v>
      </c>
      <c r="AK188" s="95"/>
      <c r="AL188" s="62">
        <f t="shared" si="13"/>
        <v>232777</v>
      </c>
      <c r="AM188" s="95"/>
      <c r="AN188" s="95"/>
      <c r="AO188" s="95"/>
      <c r="AP188" s="58">
        <v>-332866.13</v>
      </c>
      <c r="AQ188" s="95"/>
      <c r="AR188" s="83">
        <v>90</v>
      </c>
    </row>
    <row r="189" spans="1:44" ht="11.25" x14ac:dyDescent="0.25">
      <c r="A189" s="83">
        <v>91</v>
      </c>
      <c r="B189" s="95"/>
      <c r="C189" s="83" t="s">
        <v>210</v>
      </c>
      <c r="D189" s="95"/>
      <c r="E189" s="95"/>
      <c r="F189" s="95"/>
      <c r="G189" s="58">
        <v>247500</v>
      </c>
      <c r="H189" s="95"/>
      <c r="I189" s="58">
        <v>0</v>
      </c>
      <c r="J189" s="95"/>
      <c r="K189" s="58">
        <v>64820</v>
      </c>
      <c r="L189" s="95"/>
      <c r="M189" s="58">
        <v>52410</v>
      </c>
      <c r="N189" s="95"/>
      <c r="O189" s="58">
        <v>0</v>
      </c>
      <c r="P189" s="95"/>
      <c r="Q189" s="58">
        <v>1051036</v>
      </c>
      <c r="R189" s="95"/>
      <c r="S189" s="58">
        <v>0</v>
      </c>
      <c r="T189" s="95"/>
      <c r="U189" s="58">
        <v>0</v>
      </c>
      <c r="V189" s="95"/>
      <c r="W189" s="58">
        <f>SUM(G189:U189)</f>
        <v>1415766</v>
      </c>
      <c r="X189" s="96"/>
      <c r="Y189" s="59"/>
      <c r="Z189" s="58">
        <v>365443</v>
      </c>
      <c r="AA189" s="95"/>
      <c r="AB189" s="58">
        <v>0</v>
      </c>
      <c r="AC189" s="95"/>
      <c r="AD189" s="58">
        <v>2127494</v>
      </c>
      <c r="AE189" s="95"/>
      <c r="AF189" s="58">
        <v>0</v>
      </c>
      <c r="AG189" s="95"/>
      <c r="AH189" s="62">
        <v>0</v>
      </c>
      <c r="AI189" s="95"/>
      <c r="AJ189" s="58">
        <v>0</v>
      </c>
      <c r="AK189" s="95"/>
      <c r="AL189" s="58">
        <f>SUM(Z189:AJ189)</f>
        <v>2492937</v>
      </c>
      <c r="AM189" s="95"/>
      <c r="AN189" s="95"/>
      <c r="AO189" s="95"/>
      <c r="AP189" s="58">
        <v>136515.24</v>
      </c>
      <c r="AQ189" s="95"/>
      <c r="AR189" s="83">
        <v>91</v>
      </c>
    </row>
    <row r="190" spans="1:44" ht="11.25" x14ac:dyDescent="0.25">
      <c r="A190" s="83">
        <v>92</v>
      </c>
      <c r="B190" s="95"/>
      <c r="C190" s="83" t="s">
        <v>211</v>
      </c>
      <c r="D190" s="95"/>
      <c r="E190" s="95"/>
      <c r="F190" s="95"/>
      <c r="G190" s="58">
        <v>56000</v>
      </c>
      <c r="H190" s="95"/>
      <c r="I190" s="58">
        <v>0</v>
      </c>
      <c r="J190" s="95"/>
      <c r="K190" s="58">
        <v>0</v>
      </c>
      <c r="L190" s="95"/>
      <c r="M190" s="58">
        <v>-11</v>
      </c>
      <c r="N190" s="95"/>
      <c r="O190" s="58">
        <v>0</v>
      </c>
      <c r="P190" s="95"/>
      <c r="Q190" s="58">
        <v>2748978</v>
      </c>
      <c r="R190" s="95"/>
      <c r="S190" s="58">
        <v>0</v>
      </c>
      <c r="T190" s="95"/>
      <c r="U190" s="58">
        <v>28650</v>
      </c>
      <c r="V190" s="95"/>
      <c r="W190" s="58">
        <f>SUM(G190:U190)</f>
        <v>2833617</v>
      </c>
      <c r="X190" s="96"/>
      <c r="Y190" s="59"/>
      <c r="Z190" s="58">
        <v>18335456</v>
      </c>
      <c r="AA190" s="95"/>
      <c r="AB190" s="58">
        <v>13790</v>
      </c>
      <c r="AC190" s="95"/>
      <c r="AD190" s="58">
        <v>2158213</v>
      </c>
      <c r="AE190" s="95"/>
      <c r="AF190" s="58">
        <v>0</v>
      </c>
      <c r="AG190" s="95"/>
      <c r="AH190" s="62">
        <v>0</v>
      </c>
      <c r="AI190" s="95"/>
      <c r="AJ190" s="58">
        <v>0</v>
      </c>
      <c r="AK190" s="95"/>
      <c r="AL190" s="58">
        <f>SUM(Z190:AJ190)</f>
        <v>20507459</v>
      </c>
      <c r="AM190" s="95"/>
      <c r="AN190" s="95"/>
      <c r="AO190" s="95"/>
      <c r="AP190" s="58">
        <v>132776.58000000002</v>
      </c>
      <c r="AQ190" s="95"/>
      <c r="AR190" s="83">
        <v>92</v>
      </c>
    </row>
    <row r="191" spans="1:44" ht="11.25" x14ac:dyDescent="0.25">
      <c r="A191" s="83">
        <v>93</v>
      </c>
      <c r="B191" s="95"/>
      <c r="C191" s="83" t="s">
        <v>212</v>
      </c>
      <c r="D191" s="95"/>
      <c r="E191" s="95"/>
      <c r="F191" s="95"/>
      <c r="G191" s="58">
        <v>0</v>
      </c>
      <c r="H191" s="95"/>
      <c r="I191" s="58">
        <v>0</v>
      </c>
      <c r="J191" s="95"/>
      <c r="K191" s="58">
        <v>0</v>
      </c>
      <c r="L191" s="95"/>
      <c r="M191" s="58">
        <v>0</v>
      </c>
      <c r="N191" s="95"/>
      <c r="O191" s="58">
        <v>0</v>
      </c>
      <c r="P191" s="95"/>
      <c r="Q191" s="58">
        <v>0</v>
      </c>
      <c r="R191" s="95"/>
      <c r="S191" s="58">
        <v>0</v>
      </c>
      <c r="T191" s="95"/>
      <c r="U191" s="58">
        <v>0</v>
      </c>
      <c r="V191" s="95"/>
      <c r="W191" s="58">
        <f>SUM(G191:U191)</f>
        <v>0</v>
      </c>
      <c r="X191" s="96"/>
      <c r="Y191" s="59"/>
      <c r="Z191" s="58">
        <v>0</v>
      </c>
      <c r="AA191" s="95"/>
      <c r="AB191" s="58">
        <v>0</v>
      </c>
      <c r="AC191" s="95"/>
      <c r="AD191" s="58">
        <v>0</v>
      </c>
      <c r="AE191" s="95"/>
      <c r="AF191" s="58">
        <v>0</v>
      </c>
      <c r="AG191" s="95"/>
      <c r="AH191" s="62">
        <v>0</v>
      </c>
      <c r="AI191" s="95"/>
      <c r="AJ191" s="58">
        <v>0</v>
      </c>
      <c r="AK191" s="95"/>
      <c r="AL191" s="58">
        <f>SUM(Z191:AJ191)</f>
        <v>0</v>
      </c>
      <c r="AM191" s="95"/>
      <c r="AN191" s="95"/>
      <c r="AO191" s="95"/>
      <c r="AP191" s="58">
        <v>286308.27999999997</v>
      </c>
      <c r="AQ191" s="95"/>
      <c r="AR191" s="83">
        <v>93</v>
      </c>
    </row>
    <row r="192" spans="1:44" ht="11.25" x14ac:dyDescent="0.25">
      <c r="A192" s="83">
        <v>94</v>
      </c>
      <c r="B192" s="95"/>
      <c r="C192" s="83" t="s">
        <v>213</v>
      </c>
      <c r="D192" s="95"/>
      <c r="E192" s="95"/>
      <c r="F192" s="95"/>
      <c r="G192" s="58">
        <v>0</v>
      </c>
      <c r="H192" s="95"/>
      <c r="I192" s="58">
        <v>0</v>
      </c>
      <c r="J192" s="95"/>
      <c r="K192" s="58">
        <v>0</v>
      </c>
      <c r="L192" s="95"/>
      <c r="M192" s="58">
        <v>57665</v>
      </c>
      <c r="N192" s="95"/>
      <c r="O192" s="58">
        <v>0</v>
      </c>
      <c r="P192" s="95"/>
      <c r="Q192" s="58">
        <v>1323947</v>
      </c>
      <c r="R192" s="95"/>
      <c r="S192" s="58">
        <v>0</v>
      </c>
      <c r="T192" s="95"/>
      <c r="U192" s="58">
        <v>12915000</v>
      </c>
      <c r="V192" s="95"/>
      <c r="W192" s="58">
        <f>SUM(G192:U192)</f>
        <v>14296612</v>
      </c>
      <c r="X192" s="96"/>
      <c r="Y192" s="59"/>
      <c r="Z192" s="58">
        <v>0</v>
      </c>
      <c r="AA192" s="95"/>
      <c r="AB192" s="58">
        <v>0</v>
      </c>
      <c r="AC192" s="95"/>
      <c r="AD192" s="58">
        <v>1381612</v>
      </c>
      <c r="AE192" s="95"/>
      <c r="AF192" s="58">
        <v>0</v>
      </c>
      <c r="AG192" s="95"/>
      <c r="AH192" s="62">
        <v>12915000</v>
      </c>
      <c r="AI192" s="95"/>
      <c r="AJ192" s="58">
        <v>0</v>
      </c>
      <c r="AK192" s="95"/>
      <c r="AL192" s="58">
        <f>SUM(Z192:AJ192)</f>
        <v>14296612</v>
      </c>
      <c r="AM192" s="95"/>
      <c r="AN192" s="95"/>
      <c r="AO192" s="95"/>
      <c r="AP192" s="58">
        <v>853137.14000000013</v>
      </c>
      <c r="AQ192" s="95"/>
      <c r="AR192" s="83">
        <v>94</v>
      </c>
    </row>
    <row r="193" spans="1:47" ht="11.25" x14ac:dyDescent="0.25">
      <c r="A193" s="97">
        <v>95</v>
      </c>
      <c r="B193" s="95"/>
      <c r="C193" s="83" t="s">
        <v>214</v>
      </c>
      <c r="D193" s="95"/>
      <c r="E193" s="95"/>
      <c r="F193" s="95"/>
      <c r="G193" s="60">
        <v>141660</v>
      </c>
      <c r="H193" s="95"/>
      <c r="I193" s="60">
        <v>696723</v>
      </c>
      <c r="J193" s="95"/>
      <c r="K193" s="60">
        <v>42663277</v>
      </c>
      <c r="L193" s="95"/>
      <c r="M193" s="60">
        <v>71699</v>
      </c>
      <c r="N193" s="95"/>
      <c r="O193" s="60">
        <v>0</v>
      </c>
      <c r="P193" s="95"/>
      <c r="Q193" s="60">
        <v>19301533</v>
      </c>
      <c r="R193" s="95"/>
      <c r="S193" s="60">
        <v>547985</v>
      </c>
      <c r="T193" s="95"/>
      <c r="U193" s="60">
        <v>1458200</v>
      </c>
      <c r="V193" s="95"/>
      <c r="W193" s="60">
        <f>SUM(G193:U193)</f>
        <v>64881077</v>
      </c>
      <c r="X193" s="96"/>
      <c r="Y193" s="59"/>
      <c r="Z193" s="60">
        <v>8736776</v>
      </c>
      <c r="AA193" s="95"/>
      <c r="AB193" s="60">
        <v>0</v>
      </c>
      <c r="AC193" s="95"/>
      <c r="AD193" s="60">
        <v>30291852</v>
      </c>
      <c r="AE193" s="95"/>
      <c r="AF193" s="60">
        <v>0</v>
      </c>
      <c r="AG193" s="95"/>
      <c r="AH193" s="60">
        <v>0</v>
      </c>
      <c r="AI193" s="95"/>
      <c r="AJ193" s="60">
        <v>0</v>
      </c>
      <c r="AK193" s="95"/>
      <c r="AL193" s="60">
        <f>SUM(Z193:AJ193)</f>
        <v>39028628</v>
      </c>
      <c r="AM193" s="95"/>
      <c r="AN193" s="95"/>
      <c r="AO193" s="95"/>
      <c r="AP193" s="60">
        <v>185451.37</v>
      </c>
      <c r="AQ193" s="95"/>
      <c r="AR193" s="97">
        <v>95</v>
      </c>
    </row>
    <row r="194" spans="1:47" ht="8.85" customHeight="1" x14ac:dyDescent="0.25">
      <c r="A194" s="95"/>
      <c r="B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row>
    <row r="195" spans="1:47" ht="8.85" customHeight="1" x14ac:dyDescent="0.25">
      <c r="A195" s="97">
        <f>A193</f>
        <v>95</v>
      </c>
      <c r="B195" s="95"/>
      <c r="C195" s="91" t="s">
        <v>65</v>
      </c>
      <c r="D195" s="95"/>
      <c r="E195" s="95"/>
      <c r="F195" s="95"/>
      <c r="G195" s="61">
        <f>SUM(G82:G193)</f>
        <v>117113149</v>
      </c>
      <c r="H195" s="95"/>
      <c r="I195" s="61">
        <f>SUM(I82:I193)</f>
        <v>96449066</v>
      </c>
      <c r="J195" s="95"/>
      <c r="K195" s="61">
        <f>SUM(K82:K193)</f>
        <v>1277544049</v>
      </c>
      <c r="L195" s="95"/>
      <c r="M195" s="61">
        <f>SUM(M82:M193)</f>
        <v>-4659485</v>
      </c>
      <c r="N195" s="95"/>
      <c r="O195" s="61">
        <f>SUM(O82:O193)</f>
        <v>1757053</v>
      </c>
      <c r="P195" s="95"/>
      <c r="Q195" s="61">
        <f>SUM(Q82:Q193)</f>
        <v>999515565</v>
      </c>
      <c r="R195" s="95"/>
      <c r="S195" s="61">
        <f>SUM(S82:S193)</f>
        <v>43165462</v>
      </c>
      <c r="T195" s="95"/>
      <c r="U195" s="61">
        <f>SUM(U82:U193)</f>
        <v>229643947</v>
      </c>
      <c r="V195" s="95"/>
      <c r="W195" s="61">
        <f>SUM(W82:W193)</f>
        <v>2760528806</v>
      </c>
      <c r="X195" s="96"/>
      <c r="Y195" s="95"/>
      <c r="Z195" s="61">
        <f>SUM(Z82:Z193)</f>
        <v>928496261</v>
      </c>
      <c r="AA195" s="95"/>
      <c r="AB195" s="61">
        <f>SUM(AB82:AB193)</f>
        <v>209846303</v>
      </c>
      <c r="AC195" s="95"/>
      <c r="AD195" s="61">
        <f>SUM(AD82:AD193)</f>
        <v>966481993</v>
      </c>
      <c r="AE195" s="95"/>
      <c r="AF195" s="61">
        <f>SUM(AF82:AF193)</f>
        <v>0</v>
      </c>
      <c r="AG195" s="95"/>
      <c r="AH195" s="61">
        <f>SUM(AH82:AH193)</f>
        <v>-24798636</v>
      </c>
      <c r="AI195" s="95"/>
      <c r="AJ195" s="61">
        <f>SUM(AJ82:AJ193)</f>
        <v>-8412277</v>
      </c>
      <c r="AK195" s="95"/>
      <c r="AL195" s="61">
        <f>SUM(AL82:AL193)</f>
        <v>2071613644</v>
      </c>
      <c r="AM195" s="95"/>
      <c r="AN195" s="95"/>
      <c r="AO195" s="95"/>
      <c r="AP195" s="61">
        <f>SUM(AP82:AP193)</f>
        <v>201656102.63</v>
      </c>
      <c r="AQ195" s="95"/>
      <c r="AR195" s="97">
        <f>AR193</f>
        <v>95</v>
      </c>
    </row>
    <row r="196" spans="1:47" ht="8.85" customHeight="1" x14ac:dyDescent="0.25">
      <c r="A196" s="95"/>
      <c r="B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row>
    <row r="197" spans="1:47" ht="8.85" customHeight="1" x14ac:dyDescent="0.25">
      <c r="A197" s="95"/>
      <c r="B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row>
    <row r="198" spans="1:47" ht="8.85" customHeight="1" x14ac:dyDescent="0.25">
      <c r="A198" s="95"/>
      <c r="B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row>
    <row r="199" spans="1:47" ht="8.85" customHeight="1" x14ac:dyDescent="0.25">
      <c r="A199" s="95"/>
      <c r="B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row>
    <row r="200" spans="1:47" ht="8.85" customHeight="1" x14ac:dyDescent="0.25">
      <c r="A200" s="95"/>
      <c r="B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row>
    <row r="201" spans="1:47" ht="8.85" customHeight="1" x14ac:dyDescent="0.25">
      <c r="A201" s="95"/>
      <c r="B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row>
    <row r="202" spans="1:47" ht="0.6" customHeight="1" x14ac:dyDescent="0.25">
      <c r="A202" s="95"/>
      <c r="B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row>
    <row r="203" spans="1:47" s="80" customFormat="1" ht="10.7" customHeight="1" x14ac:dyDescent="0.25">
      <c r="A203" s="87"/>
      <c r="AU203" s="237"/>
    </row>
    <row r="204" spans="1:47" s="80" customFormat="1" ht="10.7" customHeight="1" x14ac:dyDescent="0.25">
      <c r="W204" s="237" t="s">
        <v>42</v>
      </c>
      <c r="Z204" s="102" t="s">
        <v>43</v>
      </c>
      <c r="AR204" s="237" t="s">
        <v>500</v>
      </c>
    </row>
    <row r="205" spans="1:47" s="80" customFormat="1" ht="10.7" customHeight="1" x14ac:dyDescent="0.25">
      <c r="A205" s="85"/>
      <c r="W205" s="84" t="s">
        <v>501</v>
      </c>
      <c r="Z205" s="102" t="s">
        <v>502</v>
      </c>
      <c r="AR205" s="237" t="s">
        <v>215</v>
      </c>
    </row>
    <row r="206" spans="1:47" s="80" customFormat="1" ht="10.7" customHeight="1" x14ac:dyDescent="0.25">
      <c r="A206" s="86"/>
      <c r="W206" s="84" t="s">
        <v>48</v>
      </c>
      <c r="Z206" s="87" t="s">
        <v>49</v>
      </c>
    </row>
    <row r="207" spans="1:47" ht="9.6" customHeight="1" x14ac:dyDescent="0.25">
      <c r="A207" s="95"/>
      <c r="B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row>
    <row r="208" spans="1:47" ht="9.6" customHeight="1" x14ac:dyDescent="0.25">
      <c r="A208" s="95"/>
      <c r="B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row>
    <row r="209" spans="1:44" ht="9.6" customHeight="1" x14ac:dyDescent="0.25">
      <c r="A209" s="95"/>
      <c r="B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row>
    <row r="210" spans="1:44" ht="9.6" customHeight="1" x14ac:dyDescent="0.25">
      <c r="G210" s="89" t="s">
        <v>503</v>
      </c>
      <c r="H210" s="89"/>
      <c r="I210" s="89"/>
      <c r="J210" s="89"/>
      <c r="K210" s="89"/>
      <c r="L210" s="89"/>
      <c r="M210" s="89"/>
      <c r="N210" s="89"/>
      <c r="O210" s="89"/>
      <c r="P210" s="89"/>
      <c r="Q210" s="89"/>
      <c r="R210" s="89"/>
      <c r="S210" s="89"/>
      <c r="T210" s="89"/>
      <c r="U210" s="89"/>
      <c r="V210" s="89"/>
      <c r="W210" s="89"/>
      <c r="Z210" s="89" t="s">
        <v>504</v>
      </c>
      <c r="AA210" s="89"/>
      <c r="AB210" s="89"/>
      <c r="AC210" s="89"/>
      <c r="AD210" s="89"/>
      <c r="AE210" s="89"/>
      <c r="AF210" s="89"/>
      <c r="AG210" s="89"/>
      <c r="AH210" s="89"/>
      <c r="AI210" s="89"/>
      <c r="AJ210" s="89"/>
      <c r="AK210" s="89"/>
      <c r="AL210" s="89"/>
      <c r="AM210" s="89"/>
      <c r="AP210" s="92" t="s">
        <v>524</v>
      </c>
    </row>
    <row r="211" spans="1:44" ht="9.6" customHeight="1" x14ac:dyDescent="0.25">
      <c r="AP211" s="239" t="s">
        <v>505</v>
      </c>
    </row>
    <row r="212" spans="1:44" ht="9.6" customHeight="1" x14ac:dyDescent="0.25">
      <c r="Q212" s="91" t="s">
        <v>506</v>
      </c>
      <c r="S212" s="91" t="s">
        <v>288</v>
      </c>
      <c r="AJ212" s="91" t="s">
        <v>288</v>
      </c>
      <c r="AP212" s="234" t="s">
        <v>287</v>
      </c>
    </row>
    <row r="213" spans="1:44" ht="9.6" customHeight="1" x14ac:dyDescent="0.25">
      <c r="Q213" s="91" t="s">
        <v>507</v>
      </c>
      <c r="S213" s="91" t="s">
        <v>508</v>
      </c>
      <c r="U213" s="91" t="s">
        <v>312</v>
      </c>
      <c r="W213" s="91" t="s">
        <v>65</v>
      </c>
      <c r="AB213" s="91" t="s">
        <v>509</v>
      </c>
      <c r="AD213" s="91" t="s">
        <v>510</v>
      </c>
      <c r="AH213" s="91" t="s">
        <v>511</v>
      </c>
      <c r="AJ213" s="91" t="s">
        <v>512</v>
      </c>
      <c r="AL213" s="91" t="s">
        <v>65</v>
      </c>
    </row>
    <row r="214" spans="1:44" ht="9.6" customHeight="1" x14ac:dyDescent="0.25">
      <c r="A214" s="92" t="s">
        <v>71</v>
      </c>
      <c r="C214" s="92" t="s">
        <v>72</v>
      </c>
      <c r="G214" s="92" t="s">
        <v>513</v>
      </c>
      <c r="I214" s="92" t="s">
        <v>514</v>
      </c>
      <c r="K214" s="92" t="s">
        <v>515</v>
      </c>
      <c r="M214" s="92" t="s">
        <v>516</v>
      </c>
      <c r="O214" s="92" t="s">
        <v>517</v>
      </c>
      <c r="Q214" s="92" t="s">
        <v>69</v>
      </c>
      <c r="S214" s="92" t="s">
        <v>518</v>
      </c>
      <c r="U214" s="92" t="s">
        <v>519</v>
      </c>
      <c r="W214" s="92" t="s">
        <v>519</v>
      </c>
      <c r="Z214" s="92" t="s">
        <v>354</v>
      </c>
      <c r="AB214" s="92" t="s">
        <v>520</v>
      </c>
      <c r="AD214" s="235" t="s">
        <v>69</v>
      </c>
      <c r="AF214" s="92" t="s">
        <v>521</v>
      </c>
      <c r="AH214" s="92" t="s">
        <v>77</v>
      </c>
      <c r="AJ214" s="92" t="s">
        <v>518</v>
      </c>
      <c r="AL214" s="92" t="s">
        <v>522</v>
      </c>
      <c r="AP214" s="92" t="s">
        <v>523</v>
      </c>
      <c r="AR214" s="92" t="s">
        <v>71</v>
      </c>
    </row>
    <row r="215" spans="1:44" ht="8.85" customHeight="1" x14ac:dyDescent="0.25"/>
    <row r="216" spans="1:44" ht="8.85" customHeight="1" x14ac:dyDescent="0.25">
      <c r="B216" s="83" t="s">
        <v>280</v>
      </c>
    </row>
    <row r="217" spans="1:44" ht="11.25" x14ac:dyDescent="0.25">
      <c r="A217" s="83">
        <v>1</v>
      </c>
      <c r="B217" s="91"/>
      <c r="C217" s="83" t="s">
        <v>216</v>
      </c>
      <c r="D217" s="95"/>
      <c r="E217" s="95"/>
      <c r="F217" s="95"/>
      <c r="G217" s="57">
        <v>43204</v>
      </c>
      <c r="H217" s="95"/>
      <c r="I217" s="57">
        <v>0</v>
      </c>
      <c r="J217" s="95"/>
      <c r="K217" s="57">
        <v>0</v>
      </c>
      <c r="L217" s="95"/>
      <c r="M217" s="57">
        <v>0</v>
      </c>
      <c r="N217" s="95"/>
      <c r="O217" s="57">
        <v>0</v>
      </c>
      <c r="P217" s="95"/>
      <c r="Q217" s="57">
        <v>0</v>
      </c>
      <c r="R217" s="95"/>
      <c r="S217" s="57">
        <v>0</v>
      </c>
      <c r="T217" s="95"/>
      <c r="U217" s="57">
        <v>0</v>
      </c>
      <c r="V217" s="95"/>
      <c r="W217" s="57">
        <f t="shared" ref="W217:W235" si="14">SUM(G217:U217)</f>
        <v>43204</v>
      </c>
      <c r="X217" s="96"/>
      <c r="Y217" s="95"/>
      <c r="Z217" s="57">
        <v>0</v>
      </c>
      <c r="AA217" s="95"/>
      <c r="AB217" s="57">
        <v>0</v>
      </c>
      <c r="AC217" s="95"/>
      <c r="AD217" s="57">
        <v>7535613</v>
      </c>
      <c r="AE217" s="95"/>
      <c r="AF217" s="57">
        <v>0</v>
      </c>
      <c r="AG217" s="95"/>
      <c r="AH217" s="57">
        <v>0</v>
      </c>
      <c r="AI217" s="95"/>
      <c r="AJ217" s="57">
        <v>0</v>
      </c>
      <c r="AK217" s="95"/>
      <c r="AL217" s="57">
        <f t="shared" ref="AL217:AL235" si="15">SUM(Z217:AJ217)</f>
        <v>7535613</v>
      </c>
      <c r="AM217" s="95"/>
      <c r="AN217" s="95"/>
      <c r="AO217" s="95"/>
      <c r="AP217" s="57">
        <v>52853.420000000006</v>
      </c>
      <c r="AQ217" s="95"/>
      <c r="AR217" s="83">
        <v>1</v>
      </c>
    </row>
    <row r="218" spans="1:44" ht="11.25" x14ac:dyDescent="0.25">
      <c r="A218" s="83">
        <v>2</v>
      </c>
      <c r="B218" s="91"/>
      <c r="C218" s="83" t="s">
        <v>217</v>
      </c>
      <c r="D218" s="95"/>
      <c r="E218" s="95"/>
      <c r="F218" s="95"/>
      <c r="G218" s="58">
        <v>4252</v>
      </c>
      <c r="H218" s="95"/>
      <c r="I218" s="58">
        <v>16575</v>
      </c>
      <c r="J218" s="95"/>
      <c r="K218" s="58">
        <v>0</v>
      </c>
      <c r="L218" s="95"/>
      <c r="M218" s="58">
        <v>4243</v>
      </c>
      <c r="N218" s="95"/>
      <c r="O218" s="58">
        <v>0</v>
      </c>
      <c r="P218" s="95"/>
      <c r="Q218" s="58">
        <v>0</v>
      </c>
      <c r="R218" s="95"/>
      <c r="S218" s="58">
        <v>0</v>
      </c>
      <c r="T218" s="95"/>
      <c r="U218" s="58">
        <v>81045</v>
      </c>
      <c r="V218" s="95"/>
      <c r="W218" s="58">
        <f t="shared" si="14"/>
        <v>106115</v>
      </c>
      <c r="X218" s="96"/>
      <c r="Y218" s="59"/>
      <c r="Z218" s="58">
        <v>0</v>
      </c>
      <c r="AA218" s="95"/>
      <c r="AB218" s="58">
        <v>197742</v>
      </c>
      <c r="AC218" s="95"/>
      <c r="AD218" s="58">
        <v>210860</v>
      </c>
      <c r="AE218" s="95"/>
      <c r="AF218" s="58">
        <v>0</v>
      </c>
      <c r="AG218" s="95"/>
      <c r="AH218" s="62">
        <v>0</v>
      </c>
      <c r="AI218" s="95"/>
      <c r="AJ218" s="58">
        <v>0</v>
      </c>
      <c r="AK218" s="95"/>
      <c r="AL218" s="58">
        <f t="shared" si="15"/>
        <v>408602</v>
      </c>
      <c r="AM218" s="95"/>
      <c r="AN218" s="95"/>
      <c r="AO218" s="95"/>
      <c r="AP218" s="58">
        <v>0</v>
      </c>
      <c r="AQ218" s="95"/>
      <c r="AR218" s="83">
        <v>2</v>
      </c>
    </row>
    <row r="219" spans="1:44" ht="11.25" x14ac:dyDescent="0.25">
      <c r="A219" s="83">
        <v>3</v>
      </c>
      <c r="B219" s="91"/>
      <c r="C219" s="83" t="s">
        <v>132</v>
      </c>
      <c r="D219" s="95"/>
      <c r="E219" s="95"/>
      <c r="F219" s="95"/>
      <c r="G219" s="58">
        <v>0</v>
      </c>
      <c r="H219" s="95"/>
      <c r="I219" s="58">
        <v>0</v>
      </c>
      <c r="J219" s="95"/>
      <c r="K219" s="58">
        <v>0</v>
      </c>
      <c r="L219" s="95"/>
      <c r="M219" s="58">
        <v>0</v>
      </c>
      <c r="N219" s="95"/>
      <c r="O219" s="58">
        <v>0</v>
      </c>
      <c r="P219" s="95"/>
      <c r="Q219" s="58">
        <v>0</v>
      </c>
      <c r="R219" s="95"/>
      <c r="S219" s="58">
        <v>0</v>
      </c>
      <c r="T219" s="95"/>
      <c r="U219" s="58">
        <v>0</v>
      </c>
      <c r="V219" s="95"/>
      <c r="W219" s="58">
        <f t="shared" si="14"/>
        <v>0</v>
      </c>
      <c r="X219" s="96"/>
      <c r="Y219" s="59"/>
      <c r="Z219" s="58">
        <v>0</v>
      </c>
      <c r="AA219" s="95"/>
      <c r="AB219" s="58">
        <v>0</v>
      </c>
      <c r="AC219" s="95"/>
      <c r="AD219" s="58">
        <v>0</v>
      </c>
      <c r="AE219" s="95"/>
      <c r="AF219" s="58">
        <v>0</v>
      </c>
      <c r="AG219" s="95"/>
      <c r="AH219" s="62">
        <v>0</v>
      </c>
      <c r="AI219" s="95"/>
      <c r="AJ219" s="58">
        <v>0</v>
      </c>
      <c r="AK219" s="95"/>
      <c r="AL219" s="58">
        <f t="shared" si="15"/>
        <v>0</v>
      </c>
      <c r="AM219" s="95"/>
      <c r="AN219" s="95"/>
      <c r="AO219" s="95"/>
      <c r="AP219" s="58">
        <v>0</v>
      </c>
      <c r="AQ219" s="95"/>
      <c r="AR219" s="83">
        <v>3</v>
      </c>
    </row>
    <row r="220" spans="1:44" ht="11.25" x14ac:dyDescent="0.25">
      <c r="A220" s="83">
        <v>4</v>
      </c>
      <c r="B220" s="91"/>
      <c r="C220" s="83" t="s">
        <v>218</v>
      </c>
      <c r="D220" s="95"/>
      <c r="E220" s="95"/>
      <c r="F220" s="95"/>
      <c r="G220" s="58">
        <v>0</v>
      </c>
      <c r="H220" s="95"/>
      <c r="I220" s="58">
        <v>0</v>
      </c>
      <c r="J220" s="95"/>
      <c r="K220" s="58">
        <v>0</v>
      </c>
      <c r="L220" s="95"/>
      <c r="M220" s="58">
        <v>0</v>
      </c>
      <c r="N220" s="95"/>
      <c r="O220" s="58">
        <v>0</v>
      </c>
      <c r="P220" s="95"/>
      <c r="Q220" s="58">
        <v>0</v>
      </c>
      <c r="R220" s="95"/>
      <c r="S220" s="58">
        <v>0</v>
      </c>
      <c r="T220" s="95"/>
      <c r="U220" s="58">
        <v>0</v>
      </c>
      <c r="V220" s="95"/>
      <c r="W220" s="58">
        <f t="shared" si="14"/>
        <v>0</v>
      </c>
      <c r="X220" s="96"/>
      <c r="Y220" s="59"/>
      <c r="Z220" s="58">
        <v>0</v>
      </c>
      <c r="AA220" s="95"/>
      <c r="AB220" s="58">
        <v>0</v>
      </c>
      <c r="AC220" s="95"/>
      <c r="AD220" s="58">
        <v>0</v>
      </c>
      <c r="AE220" s="95"/>
      <c r="AF220" s="58">
        <v>0</v>
      </c>
      <c r="AG220" s="95"/>
      <c r="AH220" s="62">
        <v>0</v>
      </c>
      <c r="AI220" s="95"/>
      <c r="AJ220" s="58">
        <v>0</v>
      </c>
      <c r="AK220" s="95"/>
      <c r="AL220" s="58">
        <f t="shared" si="15"/>
        <v>0</v>
      </c>
      <c r="AM220" s="95"/>
      <c r="AN220" s="95"/>
      <c r="AO220" s="95"/>
      <c r="AP220" s="58">
        <v>176.11</v>
      </c>
      <c r="AQ220" s="95"/>
      <c r="AR220" s="83">
        <v>4</v>
      </c>
    </row>
    <row r="221" spans="1:44" ht="11.25" x14ac:dyDescent="0.25">
      <c r="A221" s="83">
        <v>5</v>
      </c>
      <c r="B221" s="91"/>
      <c r="C221" s="83" t="s">
        <v>219</v>
      </c>
      <c r="D221" s="95"/>
      <c r="E221" s="95"/>
      <c r="F221" s="95"/>
      <c r="G221" s="58">
        <v>0</v>
      </c>
      <c r="H221" s="95"/>
      <c r="I221" s="58">
        <v>0</v>
      </c>
      <c r="J221" s="95"/>
      <c r="K221" s="58">
        <v>0</v>
      </c>
      <c r="L221" s="95"/>
      <c r="M221" s="58">
        <v>0</v>
      </c>
      <c r="N221" s="95"/>
      <c r="O221" s="58">
        <v>0</v>
      </c>
      <c r="P221" s="95"/>
      <c r="Q221" s="58">
        <v>0</v>
      </c>
      <c r="R221" s="95"/>
      <c r="S221" s="58">
        <v>0</v>
      </c>
      <c r="T221" s="95"/>
      <c r="U221" s="58">
        <v>0</v>
      </c>
      <c r="V221" s="95"/>
      <c r="W221" s="58">
        <f t="shared" si="14"/>
        <v>0</v>
      </c>
      <c r="X221" s="96"/>
      <c r="Y221" s="59"/>
      <c r="Z221" s="58">
        <v>0</v>
      </c>
      <c r="AA221" s="95"/>
      <c r="AB221" s="58">
        <v>0</v>
      </c>
      <c r="AC221" s="95"/>
      <c r="AD221" s="58">
        <v>0</v>
      </c>
      <c r="AE221" s="95"/>
      <c r="AF221" s="58">
        <v>0</v>
      </c>
      <c r="AG221" s="95"/>
      <c r="AH221" s="62">
        <v>0</v>
      </c>
      <c r="AI221" s="95"/>
      <c r="AJ221" s="58">
        <v>0</v>
      </c>
      <c r="AK221" s="95"/>
      <c r="AL221" s="58">
        <f t="shared" si="15"/>
        <v>0</v>
      </c>
      <c r="AM221" s="95"/>
      <c r="AN221" s="95"/>
      <c r="AO221" s="95"/>
      <c r="AP221" s="58">
        <v>0</v>
      </c>
      <c r="AQ221" s="95"/>
      <c r="AR221" s="83">
        <v>5</v>
      </c>
    </row>
    <row r="222" spans="1:44" ht="11.25" x14ac:dyDescent="0.25">
      <c r="A222" s="83">
        <v>6</v>
      </c>
      <c r="B222" s="91"/>
      <c r="C222" s="83" t="s">
        <v>220</v>
      </c>
      <c r="D222" s="95"/>
      <c r="E222" s="95"/>
      <c r="F222" s="95"/>
      <c r="G222" s="58">
        <v>760859</v>
      </c>
      <c r="H222" s="95"/>
      <c r="I222" s="58">
        <v>60552</v>
      </c>
      <c r="J222" s="95"/>
      <c r="K222" s="58">
        <v>0</v>
      </c>
      <c r="L222" s="95"/>
      <c r="M222" s="58">
        <v>-9017</v>
      </c>
      <c r="N222" s="95"/>
      <c r="O222" s="58">
        <v>0</v>
      </c>
      <c r="P222" s="95"/>
      <c r="Q222" s="58">
        <v>0</v>
      </c>
      <c r="R222" s="95"/>
      <c r="S222" s="58">
        <v>0</v>
      </c>
      <c r="T222" s="95"/>
      <c r="U222" s="58">
        <v>5011</v>
      </c>
      <c r="V222" s="95"/>
      <c r="W222" s="58">
        <f t="shared" si="14"/>
        <v>817405</v>
      </c>
      <c r="X222" s="96"/>
      <c r="Y222" s="59"/>
      <c r="Z222" s="58">
        <v>0</v>
      </c>
      <c r="AA222" s="95"/>
      <c r="AB222" s="58">
        <v>1762555</v>
      </c>
      <c r="AC222" s="95"/>
      <c r="AD222" s="58">
        <v>15921174</v>
      </c>
      <c r="AE222" s="95"/>
      <c r="AF222" s="58">
        <v>0</v>
      </c>
      <c r="AG222" s="95"/>
      <c r="AH222" s="62">
        <v>0</v>
      </c>
      <c r="AI222" s="95"/>
      <c r="AJ222" s="58">
        <v>0</v>
      </c>
      <c r="AK222" s="95"/>
      <c r="AL222" s="58">
        <f t="shared" si="15"/>
        <v>17683729</v>
      </c>
      <c r="AM222" s="95"/>
      <c r="AN222" s="95"/>
      <c r="AO222" s="95"/>
      <c r="AP222" s="58">
        <v>751179.45</v>
      </c>
      <c r="AQ222" s="95"/>
      <c r="AR222" s="83">
        <v>6</v>
      </c>
    </row>
    <row r="223" spans="1:44" ht="11.25" x14ac:dyDescent="0.25">
      <c r="A223" s="83">
        <v>7</v>
      </c>
      <c r="B223" s="91"/>
      <c r="C223" s="83" t="s">
        <v>221</v>
      </c>
      <c r="D223" s="95"/>
      <c r="E223" s="95"/>
      <c r="F223" s="95"/>
      <c r="G223" s="58">
        <v>0</v>
      </c>
      <c r="H223" s="95"/>
      <c r="I223" s="58">
        <v>0</v>
      </c>
      <c r="J223" s="95"/>
      <c r="K223" s="58">
        <v>0</v>
      </c>
      <c r="L223" s="95"/>
      <c r="M223" s="58">
        <v>0</v>
      </c>
      <c r="N223" s="95"/>
      <c r="O223" s="58">
        <v>0</v>
      </c>
      <c r="P223" s="95"/>
      <c r="Q223" s="58">
        <v>512329</v>
      </c>
      <c r="R223" s="95"/>
      <c r="S223" s="58">
        <v>0</v>
      </c>
      <c r="T223" s="95"/>
      <c r="U223" s="58">
        <v>200000</v>
      </c>
      <c r="V223" s="95"/>
      <c r="W223" s="58">
        <f t="shared" si="14"/>
        <v>712329</v>
      </c>
      <c r="X223" s="96"/>
      <c r="Y223" s="59"/>
      <c r="Z223" s="58">
        <v>0</v>
      </c>
      <c r="AA223" s="95"/>
      <c r="AB223" s="58">
        <v>378342</v>
      </c>
      <c r="AC223" s="95"/>
      <c r="AD223" s="58">
        <v>333987</v>
      </c>
      <c r="AE223" s="95"/>
      <c r="AF223" s="58">
        <v>0</v>
      </c>
      <c r="AG223" s="95"/>
      <c r="AH223" s="62">
        <v>0</v>
      </c>
      <c r="AI223" s="95"/>
      <c r="AJ223" s="58">
        <v>0</v>
      </c>
      <c r="AK223" s="95"/>
      <c r="AL223" s="58">
        <f t="shared" si="15"/>
        <v>712329</v>
      </c>
      <c r="AM223" s="95"/>
      <c r="AN223" s="95"/>
      <c r="AO223" s="95"/>
      <c r="AP223" s="58">
        <v>-205107.02000000002</v>
      </c>
      <c r="AQ223" s="95"/>
      <c r="AR223" s="83">
        <v>8</v>
      </c>
    </row>
    <row r="224" spans="1:44" ht="11.25" x14ac:dyDescent="0.25">
      <c r="A224" s="83">
        <v>8</v>
      </c>
      <c r="B224" s="91"/>
      <c r="C224" s="83" t="s">
        <v>222</v>
      </c>
      <c r="D224" s="95"/>
      <c r="E224" s="95"/>
      <c r="F224" s="95"/>
      <c r="G224" s="58">
        <v>0</v>
      </c>
      <c r="H224" s="95"/>
      <c r="I224" s="58">
        <v>0</v>
      </c>
      <c r="J224" s="95"/>
      <c r="K224" s="58">
        <v>0</v>
      </c>
      <c r="L224" s="95"/>
      <c r="M224" s="58">
        <v>0</v>
      </c>
      <c r="N224" s="95"/>
      <c r="O224" s="58">
        <v>0</v>
      </c>
      <c r="P224" s="95"/>
      <c r="Q224" s="58">
        <v>0</v>
      </c>
      <c r="R224" s="95"/>
      <c r="S224" s="58">
        <v>0</v>
      </c>
      <c r="T224" s="95"/>
      <c r="U224" s="58">
        <v>0</v>
      </c>
      <c r="V224" s="95"/>
      <c r="W224" s="58">
        <f t="shared" si="14"/>
        <v>0</v>
      </c>
      <c r="X224" s="96"/>
      <c r="Y224" s="59"/>
      <c r="Z224" s="58">
        <v>0</v>
      </c>
      <c r="AA224" s="95"/>
      <c r="AB224" s="58">
        <v>41146</v>
      </c>
      <c r="AC224" s="95"/>
      <c r="AD224" s="58">
        <v>1372577</v>
      </c>
      <c r="AE224" s="95"/>
      <c r="AF224" s="58">
        <v>0</v>
      </c>
      <c r="AG224" s="95"/>
      <c r="AH224" s="62">
        <v>0</v>
      </c>
      <c r="AI224" s="95"/>
      <c r="AJ224" s="58">
        <v>0</v>
      </c>
      <c r="AK224" s="95"/>
      <c r="AL224" s="58">
        <f t="shared" si="15"/>
        <v>1413723</v>
      </c>
      <c r="AM224" s="95"/>
      <c r="AN224" s="95"/>
      <c r="AO224" s="95"/>
      <c r="AP224" s="58">
        <v>526311.48</v>
      </c>
      <c r="AQ224" s="95"/>
      <c r="AR224" s="83">
        <v>9</v>
      </c>
    </row>
    <row r="225" spans="1:44" ht="11.25" x14ac:dyDescent="0.25">
      <c r="A225" s="83">
        <v>9</v>
      </c>
      <c r="B225" s="91"/>
      <c r="C225" s="83" t="s">
        <v>223</v>
      </c>
      <c r="D225" s="95"/>
      <c r="E225" s="95"/>
      <c r="F225" s="95"/>
      <c r="G225" s="58">
        <v>0</v>
      </c>
      <c r="H225" s="95"/>
      <c r="I225" s="58">
        <v>0</v>
      </c>
      <c r="J225" s="95"/>
      <c r="K225" s="58">
        <v>0</v>
      </c>
      <c r="L225" s="95"/>
      <c r="M225" s="58">
        <v>0</v>
      </c>
      <c r="N225" s="95"/>
      <c r="O225" s="58">
        <v>0</v>
      </c>
      <c r="P225" s="95"/>
      <c r="Q225" s="58">
        <v>1102163</v>
      </c>
      <c r="R225" s="95"/>
      <c r="S225" s="58">
        <v>0</v>
      </c>
      <c r="T225" s="95"/>
      <c r="U225" s="58">
        <v>0</v>
      </c>
      <c r="V225" s="95"/>
      <c r="W225" s="58">
        <f t="shared" si="14"/>
        <v>1102163</v>
      </c>
      <c r="X225" s="96"/>
      <c r="Y225" s="59"/>
      <c r="Z225" s="58">
        <v>0</v>
      </c>
      <c r="AA225" s="95"/>
      <c r="AB225" s="58">
        <v>0</v>
      </c>
      <c r="AC225" s="95"/>
      <c r="AD225" s="58">
        <v>1102163</v>
      </c>
      <c r="AE225" s="95"/>
      <c r="AF225" s="58">
        <v>0</v>
      </c>
      <c r="AG225" s="95"/>
      <c r="AH225" s="62">
        <v>0</v>
      </c>
      <c r="AI225" s="95"/>
      <c r="AJ225" s="58">
        <v>0</v>
      </c>
      <c r="AK225" s="95"/>
      <c r="AL225" s="58">
        <f t="shared" si="15"/>
        <v>1102163</v>
      </c>
      <c r="AM225" s="95"/>
      <c r="AN225" s="95"/>
      <c r="AO225" s="95"/>
      <c r="AP225" s="58">
        <v>164.36</v>
      </c>
      <c r="AQ225" s="95"/>
      <c r="AR225" s="83">
        <v>10</v>
      </c>
    </row>
    <row r="226" spans="1:44" ht="11.25" x14ac:dyDescent="0.25">
      <c r="A226" s="83">
        <v>10</v>
      </c>
      <c r="B226" s="91"/>
      <c r="C226" s="83" t="s">
        <v>224</v>
      </c>
      <c r="D226" s="95"/>
      <c r="E226" s="95"/>
      <c r="F226" s="95"/>
      <c r="G226" s="58">
        <v>1594365</v>
      </c>
      <c r="H226" s="95"/>
      <c r="I226" s="58">
        <v>617605</v>
      </c>
      <c r="J226" s="95"/>
      <c r="K226" s="58">
        <v>9300000</v>
      </c>
      <c r="L226" s="95"/>
      <c r="M226" s="58">
        <v>17576</v>
      </c>
      <c r="N226" s="95"/>
      <c r="O226" s="58">
        <v>0</v>
      </c>
      <c r="P226" s="95"/>
      <c r="Q226" s="58">
        <v>4153710</v>
      </c>
      <c r="R226" s="95"/>
      <c r="S226" s="58">
        <v>0</v>
      </c>
      <c r="T226" s="95"/>
      <c r="U226" s="58">
        <v>1123360</v>
      </c>
      <c r="V226" s="95"/>
      <c r="W226" s="58">
        <f t="shared" si="14"/>
        <v>16806616</v>
      </c>
      <c r="X226" s="96"/>
      <c r="Y226" s="59"/>
      <c r="Z226" s="58">
        <v>0</v>
      </c>
      <c r="AA226" s="95"/>
      <c r="AB226" s="58">
        <v>3767534</v>
      </c>
      <c r="AC226" s="95"/>
      <c r="AD226" s="58">
        <v>8384082</v>
      </c>
      <c r="AE226" s="95"/>
      <c r="AF226" s="58">
        <v>0</v>
      </c>
      <c r="AG226" s="95"/>
      <c r="AH226" s="62">
        <v>0</v>
      </c>
      <c r="AI226" s="95"/>
      <c r="AJ226" s="58">
        <v>0</v>
      </c>
      <c r="AK226" s="95"/>
      <c r="AL226" s="58">
        <f t="shared" si="15"/>
        <v>12151616</v>
      </c>
      <c r="AM226" s="95"/>
      <c r="AN226" s="95"/>
      <c r="AO226" s="95"/>
      <c r="AP226" s="58">
        <v>723335.64</v>
      </c>
      <c r="AQ226" s="95"/>
      <c r="AR226" s="83">
        <v>11</v>
      </c>
    </row>
    <row r="227" spans="1:44" ht="11.25" x14ac:dyDescent="0.25">
      <c r="A227" s="83">
        <v>11</v>
      </c>
      <c r="B227" s="91"/>
      <c r="C227" s="83" t="s">
        <v>225</v>
      </c>
      <c r="D227" s="95"/>
      <c r="E227" s="95"/>
      <c r="F227" s="95"/>
      <c r="G227" s="58">
        <v>0</v>
      </c>
      <c r="H227" s="95"/>
      <c r="I227" s="58">
        <v>0</v>
      </c>
      <c r="J227" s="95"/>
      <c r="K227" s="58">
        <v>0</v>
      </c>
      <c r="L227" s="95"/>
      <c r="M227" s="58">
        <v>0</v>
      </c>
      <c r="N227" s="95"/>
      <c r="O227" s="58">
        <v>0</v>
      </c>
      <c r="P227" s="95"/>
      <c r="Q227" s="58">
        <v>0</v>
      </c>
      <c r="R227" s="95"/>
      <c r="S227" s="58">
        <v>0</v>
      </c>
      <c r="T227" s="95"/>
      <c r="U227" s="58">
        <v>0</v>
      </c>
      <c r="V227" s="95"/>
      <c r="W227" s="58">
        <f t="shared" si="14"/>
        <v>0</v>
      </c>
      <c r="X227" s="96"/>
      <c r="Y227" s="59"/>
      <c r="Z227" s="58">
        <v>0</v>
      </c>
      <c r="AA227" s="95"/>
      <c r="AB227" s="58">
        <v>0</v>
      </c>
      <c r="AC227" s="95"/>
      <c r="AD227" s="58">
        <v>0</v>
      </c>
      <c r="AE227" s="95"/>
      <c r="AF227" s="58">
        <v>0</v>
      </c>
      <c r="AG227" s="95"/>
      <c r="AH227" s="62">
        <v>0</v>
      </c>
      <c r="AI227" s="95"/>
      <c r="AJ227" s="58">
        <v>0</v>
      </c>
      <c r="AK227" s="95"/>
      <c r="AL227" s="58">
        <f t="shared" si="15"/>
        <v>0</v>
      </c>
      <c r="AM227" s="95"/>
      <c r="AN227" s="95"/>
      <c r="AO227" s="95"/>
      <c r="AP227" s="58">
        <v>0</v>
      </c>
      <c r="AQ227" s="95"/>
      <c r="AR227" s="83">
        <v>12</v>
      </c>
    </row>
    <row r="228" spans="1:44" ht="11.25" x14ac:dyDescent="0.25">
      <c r="A228" s="83">
        <v>12</v>
      </c>
      <c r="B228" s="91"/>
      <c r="C228" s="83" t="s">
        <v>226</v>
      </c>
      <c r="D228" s="95"/>
      <c r="E228" s="95"/>
      <c r="F228" s="95"/>
      <c r="G228" s="58">
        <v>0</v>
      </c>
      <c r="H228" s="95"/>
      <c r="I228" s="58">
        <v>0</v>
      </c>
      <c r="J228" s="95"/>
      <c r="K228" s="58">
        <v>0</v>
      </c>
      <c r="L228" s="95"/>
      <c r="M228" s="58">
        <v>0</v>
      </c>
      <c r="N228" s="95"/>
      <c r="O228" s="58">
        <v>575809</v>
      </c>
      <c r="P228" s="95"/>
      <c r="Q228" s="58">
        <v>0</v>
      </c>
      <c r="R228" s="95"/>
      <c r="S228" s="58">
        <v>0</v>
      </c>
      <c r="T228" s="95"/>
      <c r="U228" s="58">
        <v>0</v>
      </c>
      <c r="V228" s="95"/>
      <c r="W228" s="58">
        <f t="shared" si="14"/>
        <v>575809</v>
      </c>
      <c r="X228" s="96"/>
      <c r="Y228" s="59"/>
      <c r="Z228" s="58">
        <v>0</v>
      </c>
      <c r="AA228" s="95"/>
      <c r="AB228" s="58">
        <v>0</v>
      </c>
      <c r="AC228" s="95"/>
      <c r="AD228" s="58">
        <v>0</v>
      </c>
      <c r="AE228" s="95"/>
      <c r="AF228" s="58">
        <v>0</v>
      </c>
      <c r="AG228" s="95"/>
      <c r="AH228" s="62">
        <v>421000</v>
      </c>
      <c r="AI228" s="95"/>
      <c r="AJ228" s="58">
        <v>0</v>
      </c>
      <c r="AK228" s="95"/>
      <c r="AL228" s="58">
        <f t="shared" si="15"/>
        <v>421000</v>
      </c>
      <c r="AM228" s="95"/>
      <c r="AN228" s="95"/>
      <c r="AO228" s="95"/>
      <c r="AP228" s="58">
        <v>0</v>
      </c>
      <c r="AQ228" s="95"/>
      <c r="AR228" s="83">
        <v>13</v>
      </c>
    </row>
    <row r="229" spans="1:44" ht="11.25" x14ac:dyDescent="0.25">
      <c r="A229" s="83">
        <v>13</v>
      </c>
      <c r="B229" s="91"/>
      <c r="C229" s="83" t="s">
        <v>146</v>
      </c>
      <c r="D229" s="95"/>
      <c r="E229" s="95"/>
      <c r="F229" s="95"/>
      <c r="G229" s="58">
        <v>0</v>
      </c>
      <c r="H229" s="95"/>
      <c r="I229" s="58">
        <v>14566</v>
      </c>
      <c r="J229" s="95"/>
      <c r="K229" s="58">
        <v>0</v>
      </c>
      <c r="L229" s="95"/>
      <c r="M229" s="58">
        <v>0</v>
      </c>
      <c r="N229" s="95"/>
      <c r="O229" s="58">
        <v>0</v>
      </c>
      <c r="P229" s="95"/>
      <c r="Q229" s="58">
        <v>489407</v>
      </c>
      <c r="R229" s="95"/>
      <c r="S229" s="58">
        <v>0</v>
      </c>
      <c r="T229" s="95"/>
      <c r="U229" s="58">
        <v>0</v>
      </c>
      <c r="V229" s="95"/>
      <c r="W229" s="58">
        <f t="shared" si="14"/>
        <v>503973</v>
      </c>
      <c r="X229" s="96"/>
      <c r="Y229" s="59"/>
      <c r="Z229" s="58">
        <v>0</v>
      </c>
      <c r="AA229" s="95"/>
      <c r="AB229" s="58">
        <v>311692</v>
      </c>
      <c r="AC229" s="95"/>
      <c r="AD229" s="58">
        <v>177715</v>
      </c>
      <c r="AE229" s="95"/>
      <c r="AF229" s="58">
        <v>0</v>
      </c>
      <c r="AG229" s="95"/>
      <c r="AH229" s="62">
        <v>0</v>
      </c>
      <c r="AI229" s="95"/>
      <c r="AJ229" s="58">
        <v>0</v>
      </c>
      <c r="AK229" s="95"/>
      <c r="AL229" s="58">
        <f t="shared" si="15"/>
        <v>489407</v>
      </c>
      <c r="AM229" s="95"/>
      <c r="AN229" s="95"/>
      <c r="AO229" s="95"/>
      <c r="AP229" s="58">
        <v>0</v>
      </c>
      <c r="AQ229" s="95"/>
      <c r="AR229" s="83">
        <v>14</v>
      </c>
    </row>
    <row r="230" spans="1:44" ht="11.25" x14ac:dyDescent="0.25">
      <c r="A230" s="83">
        <v>14</v>
      </c>
      <c r="B230" s="91"/>
      <c r="C230" s="83" t="s">
        <v>227</v>
      </c>
      <c r="D230" s="95"/>
      <c r="E230" s="95"/>
      <c r="F230" s="95"/>
      <c r="G230" s="58">
        <v>0</v>
      </c>
      <c r="H230" s="95"/>
      <c r="I230" s="58">
        <v>0</v>
      </c>
      <c r="J230" s="95"/>
      <c r="K230" s="58">
        <v>0</v>
      </c>
      <c r="L230" s="95"/>
      <c r="M230" s="58">
        <v>0</v>
      </c>
      <c r="N230" s="95"/>
      <c r="O230" s="58">
        <v>0</v>
      </c>
      <c r="P230" s="95"/>
      <c r="Q230" s="58">
        <v>0</v>
      </c>
      <c r="R230" s="95"/>
      <c r="S230" s="58">
        <v>0</v>
      </c>
      <c r="T230" s="95"/>
      <c r="U230" s="58">
        <v>0</v>
      </c>
      <c r="V230" s="95"/>
      <c r="W230" s="58">
        <f t="shared" si="14"/>
        <v>0</v>
      </c>
      <c r="X230" s="96"/>
      <c r="Y230" s="59"/>
      <c r="Z230" s="58">
        <v>0</v>
      </c>
      <c r="AA230" s="95"/>
      <c r="AB230" s="58">
        <v>0</v>
      </c>
      <c r="AC230" s="95"/>
      <c r="AD230" s="58">
        <v>0</v>
      </c>
      <c r="AE230" s="95"/>
      <c r="AF230" s="58">
        <v>0</v>
      </c>
      <c r="AG230" s="95"/>
      <c r="AH230" s="62">
        <v>0</v>
      </c>
      <c r="AI230" s="95"/>
      <c r="AJ230" s="58">
        <v>0</v>
      </c>
      <c r="AK230" s="95"/>
      <c r="AL230" s="58">
        <f t="shared" si="15"/>
        <v>0</v>
      </c>
      <c r="AM230" s="95"/>
      <c r="AN230" s="95"/>
      <c r="AO230" s="95"/>
      <c r="AP230" s="58">
        <v>0</v>
      </c>
      <c r="AQ230" s="95"/>
      <c r="AR230" s="83">
        <v>15</v>
      </c>
    </row>
    <row r="231" spans="1:44" ht="11.25" x14ac:dyDescent="0.25">
      <c r="A231" s="83">
        <v>15</v>
      </c>
      <c r="B231" s="91"/>
      <c r="C231" s="83" t="s">
        <v>228</v>
      </c>
      <c r="D231" s="95"/>
      <c r="E231" s="95"/>
      <c r="F231" s="95"/>
      <c r="G231" s="58">
        <v>0</v>
      </c>
      <c r="H231" s="95"/>
      <c r="I231" s="58">
        <v>0</v>
      </c>
      <c r="J231" s="95"/>
      <c r="K231" s="58">
        <v>0</v>
      </c>
      <c r="L231" s="95"/>
      <c r="M231" s="58">
        <v>0</v>
      </c>
      <c r="N231" s="95"/>
      <c r="O231" s="58">
        <v>0</v>
      </c>
      <c r="P231" s="95"/>
      <c r="Q231" s="58">
        <v>0</v>
      </c>
      <c r="R231" s="95"/>
      <c r="S231" s="58">
        <v>0</v>
      </c>
      <c r="T231" s="95"/>
      <c r="U231" s="58">
        <v>0</v>
      </c>
      <c r="V231" s="95"/>
      <c r="W231" s="58">
        <f t="shared" si="14"/>
        <v>0</v>
      </c>
      <c r="X231" s="96"/>
      <c r="Y231" s="59"/>
      <c r="Z231" s="58">
        <v>0</v>
      </c>
      <c r="AA231" s="95"/>
      <c r="AB231" s="58">
        <v>0</v>
      </c>
      <c r="AC231" s="95"/>
      <c r="AD231" s="58">
        <v>0</v>
      </c>
      <c r="AE231" s="95"/>
      <c r="AF231" s="58">
        <v>0</v>
      </c>
      <c r="AG231" s="95"/>
      <c r="AH231" s="62">
        <v>0</v>
      </c>
      <c r="AI231" s="95"/>
      <c r="AJ231" s="58">
        <v>0</v>
      </c>
      <c r="AK231" s="95"/>
      <c r="AL231" s="58">
        <f t="shared" si="15"/>
        <v>0</v>
      </c>
      <c r="AM231" s="95"/>
      <c r="AN231" s="95"/>
      <c r="AO231" s="95"/>
      <c r="AP231" s="58">
        <v>0</v>
      </c>
      <c r="AQ231" s="95"/>
      <c r="AR231" s="83">
        <v>16</v>
      </c>
    </row>
    <row r="232" spans="1:44" ht="11.25" x14ac:dyDescent="0.25">
      <c r="A232" s="83">
        <v>16</v>
      </c>
      <c r="B232" s="91"/>
      <c r="C232" s="83" t="s">
        <v>229</v>
      </c>
      <c r="D232" s="95"/>
      <c r="E232" s="95"/>
      <c r="F232" s="95"/>
      <c r="G232" s="58">
        <v>0</v>
      </c>
      <c r="H232" s="95"/>
      <c r="I232" s="58">
        <v>0</v>
      </c>
      <c r="J232" s="95"/>
      <c r="K232" s="58">
        <v>0</v>
      </c>
      <c r="L232" s="95"/>
      <c r="M232" s="58">
        <v>0</v>
      </c>
      <c r="N232" s="95"/>
      <c r="O232" s="58">
        <v>0</v>
      </c>
      <c r="P232" s="95"/>
      <c r="Q232" s="58">
        <v>0</v>
      </c>
      <c r="R232" s="95"/>
      <c r="S232" s="58">
        <v>0</v>
      </c>
      <c r="T232" s="95"/>
      <c r="U232" s="58">
        <v>0</v>
      </c>
      <c r="V232" s="95"/>
      <c r="W232" s="58">
        <f t="shared" si="14"/>
        <v>0</v>
      </c>
      <c r="X232" s="96"/>
      <c r="Y232" s="59"/>
      <c r="Z232" s="58">
        <v>0</v>
      </c>
      <c r="AA232" s="95"/>
      <c r="AB232" s="58">
        <v>0</v>
      </c>
      <c r="AC232" s="95"/>
      <c r="AD232" s="58">
        <v>0</v>
      </c>
      <c r="AE232" s="95"/>
      <c r="AF232" s="58">
        <v>0</v>
      </c>
      <c r="AG232" s="95"/>
      <c r="AH232" s="62">
        <v>0</v>
      </c>
      <c r="AI232" s="95"/>
      <c r="AJ232" s="58">
        <v>0</v>
      </c>
      <c r="AK232" s="95"/>
      <c r="AL232" s="58">
        <f t="shared" si="15"/>
        <v>0</v>
      </c>
      <c r="AM232" s="95"/>
      <c r="AN232" s="95"/>
      <c r="AO232" s="95"/>
      <c r="AP232" s="58">
        <v>0</v>
      </c>
      <c r="AQ232" s="95"/>
      <c r="AR232" s="83">
        <v>17</v>
      </c>
    </row>
    <row r="233" spans="1:44" ht="11.25" x14ac:dyDescent="0.25">
      <c r="A233" s="83">
        <v>17</v>
      </c>
      <c r="B233" s="91"/>
      <c r="C233" s="83" t="s">
        <v>230</v>
      </c>
      <c r="D233" s="95"/>
      <c r="E233" s="95"/>
      <c r="F233" s="95"/>
      <c r="G233" s="58">
        <v>7390871</v>
      </c>
      <c r="H233" s="95"/>
      <c r="I233" s="58">
        <v>115175</v>
      </c>
      <c r="J233" s="95"/>
      <c r="K233" s="58">
        <v>0</v>
      </c>
      <c r="L233" s="95"/>
      <c r="M233" s="58">
        <v>0</v>
      </c>
      <c r="N233" s="95"/>
      <c r="O233" s="58">
        <v>0</v>
      </c>
      <c r="P233" s="95"/>
      <c r="Q233" s="58">
        <v>0</v>
      </c>
      <c r="R233" s="95"/>
      <c r="S233" s="58">
        <v>0</v>
      </c>
      <c r="T233" s="95"/>
      <c r="U233" s="58">
        <v>34360</v>
      </c>
      <c r="V233" s="95"/>
      <c r="W233" s="58">
        <f t="shared" si="14"/>
        <v>7540406</v>
      </c>
      <c r="X233" s="96"/>
      <c r="Y233" s="59"/>
      <c r="Z233" s="58">
        <v>0</v>
      </c>
      <c r="AA233" s="95"/>
      <c r="AB233" s="58">
        <v>9741761</v>
      </c>
      <c r="AC233" s="95"/>
      <c r="AD233" s="58">
        <v>138251</v>
      </c>
      <c r="AE233" s="95"/>
      <c r="AF233" s="58">
        <v>0</v>
      </c>
      <c r="AG233" s="95"/>
      <c r="AH233" s="62">
        <v>0</v>
      </c>
      <c r="AI233" s="95"/>
      <c r="AJ233" s="58">
        <v>0</v>
      </c>
      <c r="AK233" s="95"/>
      <c r="AL233" s="58">
        <f t="shared" si="15"/>
        <v>9880012</v>
      </c>
      <c r="AM233" s="95"/>
      <c r="AN233" s="95"/>
      <c r="AO233" s="95"/>
      <c r="AP233" s="58">
        <v>3477704.16</v>
      </c>
      <c r="AQ233" s="95"/>
      <c r="AR233" s="83">
        <v>18</v>
      </c>
    </row>
    <row r="234" spans="1:44" ht="11.25" x14ac:dyDescent="0.25">
      <c r="A234" s="83">
        <v>18</v>
      </c>
      <c r="B234" s="91"/>
      <c r="C234" s="83" t="s">
        <v>231</v>
      </c>
      <c r="D234" s="95"/>
      <c r="E234" s="95"/>
      <c r="F234" s="95"/>
      <c r="G234" s="58">
        <v>595303</v>
      </c>
      <c r="H234" s="95"/>
      <c r="I234" s="58">
        <v>332425</v>
      </c>
      <c r="J234" s="95"/>
      <c r="K234" s="58">
        <v>0</v>
      </c>
      <c r="L234" s="95"/>
      <c r="M234" s="58">
        <v>11419</v>
      </c>
      <c r="N234" s="95"/>
      <c r="O234" s="58">
        <v>0</v>
      </c>
      <c r="P234" s="95"/>
      <c r="Q234" s="58">
        <v>2622692</v>
      </c>
      <c r="R234" s="95"/>
      <c r="S234" s="58">
        <v>58669686</v>
      </c>
      <c r="T234" s="95"/>
      <c r="U234" s="58">
        <v>1651093</v>
      </c>
      <c r="V234" s="95"/>
      <c r="W234" s="58">
        <f t="shared" si="14"/>
        <v>63882618</v>
      </c>
      <c r="X234" s="96"/>
      <c r="Y234" s="59"/>
      <c r="Z234" s="58">
        <v>0</v>
      </c>
      <c r="AA234" s="95"/>
      <c r="AB234" s="58">
        <v>69570454</v>
      </c>
      <c r="AC234" s="95"/>
      <c r="AD234" s="58">
        <v>186445</v>
      </c>
      <c r="AE234" s="95"/>
      <c r="AF234" s="58">
        <v>0</v>
      </c>
      <c r="AG234" s="95"/>
      <c r="AH234" s="62">
        <v>2362022</v>
      </c>
      <c r="AI234" s="95"/>
      <c r="AJ234" s="58">
        <v>0</v>
      </c>
      <c r="AK234" s="95"/>
      <c r="AL234" s="58">
        <f t="shared" si="15"/>
        <v>72118921</v>
      </c>
      <c r="AM234" s="95"/>
      <c r="AN234" s="95"/>
      <c r="AO234" s="95"/>
      <c r="AP234" s="58">
        <v>788429.02</v>
      </c>
      <c r="AQ234" s="95"/>
      <c r="AR234" s="83">
        <v>19</v>
      </c>
    </row>
    <row r="235" spans="1:44" ht="11.25" x14ac:dyDescent="0.25">
      <c r="A235" s="83">
        <v>19</v>
      </c>
      <c r="B235" s="91"/>
      <c r="C235" s="83" t="s">
        <v>232</v>
      </c>
      <c r="D235" s="95"/>
      <c r="E235" s="95"/>
      <c r="F235" s="95"/>
      <c r="G235" s="58">
        <v>0</v>
      </c>
      <c r="H235" s="95"/>
      <c r="I235" s="58">
        <v>427035</v>
      </c>
      <c r="J235" s="95"/>
      <c r="K235" s="58">
        <v>0</v>
      </c>
      <c r="L235" s="95"/>
      <c r="M235" s="58">
        <v>0</v>
      </c>
      <c r="N235" s="95"/>
      <c r="O235" s="58">
        <v>0</v>
      </c>
      <c r="P235" s="95"/>
      <c r="Q235" s="58">
        <v>0</v>
      </c>
      <c r="R235" s="95"/>
      <c r="S235" s="58">
        <v>0</v>
      </c>
      <c r="T235" s="95"/>
      <c r="U235" s="58">
        <v>0</v>
      </c>
      <c r="V235" s="95"/>
      <c r="W235" s="58">
        <f t="shared" si="14"/>
        <v>427035</v>
      </c>
      <c r="X235" s="96"/>
      <c r="Y235" s="59"/>
      <c r="Z235" s="58">
        <v>0</v>
      </c>
      <c r="AA235" s="95"/>
      <c r="AB235" s="58">
        <v>0</v>
      </c>
      <c r="AC235" s="95"/>
      <c r="AD235" s="58">
        <v>427035</v>
      </c>
      <c r="AE235" s="95"/>
      <c r="AF235" s="58">
        <v>0</v>
      </c>
      <c r="AG235" s="95"/>
      <c r="AH235" s="62">
        <v>0</v>
      </c>
      <c r="AI235" s="95"/>
      <c r="AJ235" s="58">
        <v>0</v>
      </c>
      <c r="AK235" s="95"/>
      <c r="AL235" s="58">
        <f t="shared" si="15"/>
        <v>427035</v>
      </c>
      <c r="AM235" s="95"/>
      <c r="AN235" s="95"/>
      <c r="AO235" s="95"/>
      <c r="AP235" s="58">
        <v>23692.25</v>
      </c>
      <c r="AQ235" s="95"/>
      <c r="AR235" s="83">
        <v>20</v>
      </c>
    </row>
    <row r="236" spans="1:44" ht="11.25" x14ac:dyDescent="0.25">
      <c r="A236" s="83">
        <v>20</v>
      </c>
      <c r="B236" s="91"/>
      <c r="C236" s="83" t="s">
        <v>233</v>
      </c>
      <c r="D236" s="95"/>
      <c r="E236" s="95"/>
      <c r="F236" s="95"/>
      <c r="G236" s="58">
        <v>0</v>
      </c>
      <c r="H236" s="95"/>
      <c r="I236" s="58">
        <v>622125</v>
      </c>
      <c r="J236" s="95"/>
      <c r="K236" s="58">
        <v>0</v>
      </c>
      <c r="L236" s="95"/>
      <c r="M236" s="58">
        <v>0</v>
      </c>
      <c r="N236" s="95"/>
      <c r="O236" s="58">
        <v>0</v>
      </c>
      <c r="P236" s="95"/>
      <c r="Q236" s="58">
        <v>3402</v>
      </c>
      <c r="R236" s="95"/>
      <c r="S236" s="58">
        <v>0</v>
      </c>
      <c r="T236" s="95"/>
      <c r="U236" s="58">
        <v>0</v>
      </c>
      <c r="V236" s="95"/>
      <c r="W236" s="58">
        <f t="shared" ref="W236:W253" si="16">SUM(G236:U236)</f>
        <v>625527</v>
      </c>
      <c r="X236" s="96"/>
      <c r="Y236" s="59"/>
      <c r="Z236" s="58">
        <v>0</v>
      </c>
      <c r="AA236" s="95"/>
      <c r="AB236" s="58">
        <v>0</v>
      </c>
      <c r="AC236" s="95"/>
      <c r="AD236" s="58">
        <v>625527</v>
      </c>
      <c r="AE236" s="95"/>
      <c r="AF236" s="58">
        <v>0</v>
      </c>
      <c r="AG236" s="95"/>
      <c r="AH236" s="62">
        <v>0</v>
      </c>
      <c r="AI236" s="95"/>
      <c r="AJ236" s="58">
        <v>0</v>
      </c>
      <c r="AK236" s="95"/>
      <c r="AL236" s="58">
        <f t="shared" ref="AL236:AL253" si="17">SUM(Z236:AJ236)</f>
        <v>625527</v>
      </c>
      <c r="AM236" s="95"/>
      <c r="AN236" s="95"/>
      <c r="AO236" s="95"/>
      <c r="AP236" s="58">
        <v>-189030.17</v>
      </c>
      <c r="AQ236" s="95"/>
      <c r="AR236" s="83">
        <v>21</v>
      </c>
    </row>
    <row r="237" spans="1:44" ht="11.25" x14ac:dyDescent="0.25">
      <c r="A237" s="83">
        <v>21</v>
      </c>
      <c r="B237" s="91"/>
      <c r="C237" s="83" t="s">
        <v>187</v>
      </c>
      <c r="D237" s="95"/>
      <c r="E237" s="95"/>
      <c r="F237" s="95"/>
      <c r="G237" s="58">
        <v>0</v>
      </c>
      <c r="H237" s="95"/>
      <c r="I237" s="58">
        <v>0</v>
      </c>
      <c r="J237" s="95"/>
      <c r="K237" s="58">
        <v>0</v>
      </c>
      <c r="L237" s="95"/>
      <c r="M237" s="58">
        <v>0</v>
      </c>
      <c r="N237" s="95"/>
      <c r="O237" s="58">
        <v>0</v>
      </c>
      <c r="P237" s="95"/>
      <c r="Q237" s="58">
        <v>41921</v>
      </c>
      <c r="R237" s="95"/>
      <c r="S237" s="58">
        <v>0</v>
      </c>
      <c r="T237" s="95"/>
      <c r="U237" s="58">
        <v>0</v>
      </c>
      <c r="V237" s="95"/>
      <c r="W237" s="58">
        <f t="shared" si="16"/>
        <v>41921</v>
      </c>
      <c r="X237" s="96"/>
      <c r="Y237" s="59"/>
      <c r="Z237" s="58">
        <v>0</v>
      </c>
      <c r="AA237" s="95"/>
      <c r="AB237" s="58">
        <v>206714</v>
      </c>
      <c r="AC237" s="95"/>
      <c r="AD237" s="58">
        <v>0</v>
      </c>
      <c r="AE237" s="95"/>
      <c r="AF237" s="58">
        <v>0</v>
      </c>
      <c r="AG237" s="95"/>
      <c r="AH237" s="62">
        <v>0</v>
      </c>
      <c r="AI237" s="95"/>
      <c r="AJ237" s="58">
        <v>0</v>
      </c>
      <c r="AK237" s="95"/>
      <c r="AL237" s="58">
        <f t="shared" si="17"/>
        <v>206714</v>
      </c>
      <c r="AM237" s="95"/>
      <c r="AN237" s="95"/>
      <c r="AO237" s="95"/>
      <c r="AP237" s="58">
        <v>311741.90999999997</v>
      </c>
      <c r="AQ237" s="95"/>
      <c r="AR237" s="83">
        <v>22</v>
      </c>
    </row>
    <row r="238" spans="1:44" ht="11.25" x14ac:dyDescent="0.25">
      <c r="A238" s="83">
        <v>22</v>
      </c>
      <c r="B238" s="91"/>
      <c r="C238" s="83" t="s">
        <v>195</v>
      </c>
      <c r="D238" s="95"/>
      <c r="E238" s="95"/>
      <c r="F238" s="95"/>
      <c r="G238" s="58">
        <v>0</v>
      </c>
      <c r="H238" s="95"/>
      <c r="I238" s="58">
        <v>0</v>
      </c>
      <c r="J238" s="95"/>
      <c r="K238" s="58">
        <v>0</v>
      </c>
      <c r="L238" s="95"/>
      <c r="M238" s="58">
        <v>0</v>
      </c>
      <c r="N238" s="95"/>
      <c r="O238" s="58">
        <v>0</v>
      </c>
      <c r="P238" s="95"/>
      <c r="Q238" s="58">
        <v>0</v>
      </c>
      <c r="R238" s="95"/>
      <c r="S238" s="58">
        <v>0</v>
      </c>
      <c r="T238" s="95"/>
      <c r="U238" s="58">
        <v>0</v>
      </c>
      <c r="V238" s="95"/>
      <c r="W238" s="58">
        <f t="shared" si="16"/>
        <v>0</v>
      </c>
      <c r="X238" s="96"/>
      <c r="Y238" s="59"/>
      <c r="Z238" s="58">
        <v>0</v>
      </c>
      <c r="AA238" s="95"/>
      <c r="AB238" s="58">
        <v>0</v>
      </c>
      <c r="AC238" s="95"/>
      <c r="AD238" s="58">
        <v>0</v>
      </c>
      <c r="AE238" s="95"/>
      <c r="AF238" s="58">
        <v>0</v>
      </c>
      <c r="AG238" s="95"/>
      <c r="AH238" s="62">
        <v>0</v>
      </c>
      <c r="AI238" s="95"/>
      <c r="AJ238" s="58">
        <v>0</v>
      </c>
      <c r="AK238" s="95"/>
      <c r="AL238" s="58">
        <f t="shared" si="17"/>
        <v>0</v>
      </c>
      <c r="AM238" s="95"/>
      <c r="AN238" s="95"/>
      <c r="AO238" s="95"/>
      <c r="AP238" s="58">
        <v>30070.61</v>
      </c>
      <c r="AQ238" s="95"/>
      <c r="AR238" s="83">
        <v>23</v>
      </c>
    </row>
    <row r="239" spans="1:44" ht="11.25" x14ac:dyDescent="0.25">
      <c r="A239" s="83">
        <v>23</v>
      </c>
      <c r="B239" s="91"/>
      <c r="C239" s="106" t="s">
        <v>234</v>
      </c>
      <c r="D239" s="95"/>
      <c r="E239" s="95"/>
      <c r="F239" s="95"/>
      <c r="G239" s="58">
        <v>584141</v>
      </c>
      <c r="H239" s="95"/>
      <c r="I239" s="58">
        <v>223995</v>
      </c>
      <c r="J239" s="95"/>
      <c r="K239" s="58">
        <v>0</v>
      </c>
      <c r="L239" s="95"/>
      <c r="M239" s="58">
        <v>3913</v>
      </c>
      <c r="N239" s="95"/>
      <c r="O239" s="58">
        <v>0</v>
      </c>
      <c r="P239" s="95"/>
      <c r="Q239" s="58">
        <v>95200</v>
      </c>
      <c r="R239" s="95"/>
      <c r="S239" s="58">
        <v>581225</v>
      </c>
      <c r="T239" s="95"/>
      <c r="U239" s="58">
        <v>115000</v>
      </c>
      <c r="V239" s="95"/>
      <c r="W239" s="58">
        <f t="shared" si="16"/>
        <v>1603474</v>
      </c>
      <c r="X239" s="96"/>
      <c r="Y239" s="59"/>
      <c r="Z239" s="58">
        <v>0</v>
      </c>
      <c r="AA239" s="95"/>
      <c r="AB239" s="58">
        <v>1352583</v>
      </c>
      <c r="AC239" s="95"/>
      <c r="AD239" s="58">
        <v>98976</v>
      </c>
      <c r="AE239" s="95"/>
      <c r="AF239" s="58">
        <v>0</v>
      </c>
      <c r="AG239" s="95"/>
      <c r="AH239" s="62">
        <v>0</v>
      </c>
      <c r="AI239" s="95"/>
      <c r="AJ239" s="58">
        <v>0</v>
      </c>
      <c r="AK239" s="95"/>
      <c r="AL239" s="58">
        <f t="shared" si="17"/>
        <v>1451559</v>
      </c>
      <c r="AM239" s="95"/>
      <c r="AN239" s="95"/>
      <c r="AO239" s="95"/>
      <c r="AP239" s="58">
        <v>659588.18999999994</v>
      </c>
      <c r="AQ239" s="95"/>
      <c r="AR239" s="83">
        <v>24</v>
      </c>
    </row>
    <row r="240" spans="1:44" ht="11.25" x14ac:dyDescent="0.25">
      <c r="A240" s="83">
        <v>24</v>
      </c>
      <c r="B240" s="91"/>
      <c r="C240" s="83" t="s">
        <v>235</v>
      </c>
      <c r="D240" s="95"/>
      <c r="E240" s="95"/>
      <c r="F240" s="95"/>
      <c r="G240" s="58">
        <v>0</v>
      </c>
      <c r="H240" s="95"/>
      <c r="I240" s="58">
        <v>0</v>
      </c>
      <c r="J240" s="95"/>
      <c r="K240" s="58">
        <v>0</v>
      </c>
      <c r="L240" s="95"/>
      <c r="M240" s="58">
        <v>0</v>
      </c>
      <c r="N240" s="95"/>
      <c r="O240" s="58">
        <v>0</v>
      </c>
      <c r="P240" s="95"/>
      <c r="Q240" s="58">
        <v>0</v>
      </c>
      <c r="R240" s="95"/>
      <c r="S240" s="58">
        <v>0</v>
      </c>
      <c r="T240" s="95"/>
      <c r="U240" s="58">
        <v>0</v>
      </c>
      <c r="V240" s="95"/>
      <c r="W240" s="58">
        <f t="shared" si="16"/>
        <v>0</v>
      </c>
      <c r="X240" s="96"/>
      <c r="Y240" s="59"/>
      <c r="Z240" s="58">
        <v>0</v>
      </c>
      <c r="AA240" s="95"/>
      <c r="AB240" s="58">
        <v>0</v>
      </c>
      <c r="AC240" s="95"/>
      <c r="AD240" s="58">
        <v>0</v>
      </c>
      <c r="AE240" s="95"/>
      <c r="AF240" s="58">
        <v>0</v>
      </c>
      <c r="AG240" s="95"/>
      <c r="AH240" s="62">
        <v>0</v>
      </c>
      <c r="AI240" s="95"/>
      <c r="AJ240" s="58">
        <v>0</v>
      </c>
      <c r="AK240" s="95"/>
      <c r="AL240" s="58">
        <f t="shared" si="17"/>
        <v>0</v>
      </c>
      <c r="AM240" s="95"/>
      <c r="AN240" s="95"/>
      <c r="AO240" s="95"/>
      <c r="AP240" s="58">
        <v>0</v>
      </c>
      <c r="AQ240" s="95"/>
      <c r="AR240" s="83">
        <v>25</v>
      </c>
    </row>
    <row r="241" spans="1:44" ht="11.25" x14ac:dyDescent="0.25">
      <c r="A241" s="83">
        <v>25</v>
      </c>
      <c r="B241" s="91"/>
      <c r="C241" s="83" t="s">
        <v>236</v>
      </c>
      <c r="D241" s="95"/>
      <c r="E241" s="95"/>
      <c r="F241" s="95"/>
      <c r="G241" s="58">
        <v>0</v>
      </c>
      <c r="H241" s="95"/>
      <c r="I241" s="58">
        <v>0</v>
      </c>
      <c r="J241" s="95"/>
      <c r="K241" s="58">
        <v>0</v>
      </c>
      <c r="L241" s="95"/>
      <c r="M241" s="58">
        <v>0</v>
      </c>
      <c r="N241" s="95"/>
      <c r="O241" s="58">
        <v>0</v>
      </c>
      <c r="P241" s="95"/>
      <c r="Q241" s="58">
        <v>0</v>
      </c>
      <c r="R241" s="95"/>
      <c r="S241" s="58">
        <v>0</v>
      </c>
      <c r="T241" s="95"/>
      <c r="U241" s="58">
        <v>0</v>
      </c>
      <c r="V241" s="95"/>
      <c r="W241" s="58">
        <f t="shared" si="16"/>
        <v>0</v>
      </c>
      <c r="X241" s="96"/>
      <c r="Y241" s="59"/>
      <c r="Z241" s="58">
        <v>0</v>
      </c>
      <c r="AA241" s="95"/>
      <c r="AB241" s="58">
        <v>0</v>
      </c>
      <c r="AC241" s="95"/>
      <c r="AD241" s="58">
        <v>0</v>
      </c>
      <c r="AE241" s="95"/>
      <c r="AF241" s="58">
        <v>0</v>
      </c>
      <c r="AG241" s="95"/>
      <c r="AH241" s="62">
        <v>0</v>
      </c>
      <c r="AI241" s="95"/>
      <c r="AJ241" s="58">
        <v>0</v>
      </c>
      <c r="AK241" s="95"/>
      <c r="AL241" s="58">
        <f t="shared" si="17"/>
        <v>0</v>
      </c>
      <c r="AM241" s="95"/>
      <c r="AN241" s="95"/>
      <c r="AO241" s="95"/>
      <c r="AP241" s="58">
        <v>0</v>
      </c>
      <c r="AQ241" s="95"/>
      <c r="AR241" s="83">
        <v>26</v>
      </c>
    </row>
    <row r="242" spans="1:44" ht="11.25" x14ac:dyDescent="0.25">
      <c r="A242" s="83">
        <v>26</v>
      </c>
      <c r="B242" s="91"/>
      <c r="C242" s="83" t="s">
        <v>237</v>
      </c>
      <c r="D242" s="95"/>
      <c r="E242" s="95"/>
      <c r="F242" s="95"/>
      <c r="G242" s="58">
        <v>392492</v>
      </c>
      <c r="H242" s="95"/>
      <c r="I242" s="58">
        <v>373194</v>
      </c>
      <c r="J242" s="95"/>
      <c r="K242" s="58">
        <v>0</v>
      </c>
      <c r="L242" s="95"/>
      <c r="M242" s="58">
        <v>0</v>
      </c>
      <c r="N242" s="95"/>
      <c r="O242" s="58">
        <v>0</v>
      </c>
      <c r="P242" s="95"/>
      <c r="Q242" s="58">
        <v>0</v>
      </c>
      <c r="R242" s="95"/>
      <c r="S242" s="58">
        <v>0</v>
      </c>
      <c r="T242" s="95"/>
      <c r="U242" s="58">
        <v>0</v>
      </c>
      <c r="V242" s="95"/>
      <c r="W242" s="58">
        <f t="shared" si="16"/>
        <v>765686</v>
      </c>
      <c r="X242" s="96"/>
      <c r="Y242" s="59"/>
      <c r="Z242" s="58">
        <v>0</v>
      </c>
      <c r="AA242" s="95"/>
      <c r="AB242" s="58">
        <v>778740</v>
      </c>
      <c r="AC242" s="95"/>
      <c r="AD242" s="58">
        <v>741433</v>
      </c>
      <c r="AE242" s="95"/>
      <c r="AF242" s="58">
        <v>0</v>
      </c>
      <c r="AG242" s="95"/>
      <c r="AH242" s="62">
        <v>0</v>
      </c>
      <c r="AI242" s="95"/>
      <c r="AJ242" s="58">
        <v>0</v>
      </c>
      <c r="AK242" s="95"/>
      <c r="AL242" s="58">
        <f t="shared" si="17"/>
        <v>1520173</v>
      </c>
      <c r="AM242" s="95"/>
      <c r="AN242" s="95"/>
      <c r="AO242" s="95"/>
      <c r="AP242" s="58">
        <v>111547.53</v>
      </c>
      <c r="AQ242" s="95"/>
      <c r="AR242" s="83">
        <v>27</v>
      </c>
    </row>
    <row r="243" spans="1:44" ht="11.25" x14ac:dyDescent="0.25">
      <c r="A243" s="83">
        <v>27</v>
      </c>
      <c r="B243" s="91"/>
      <c r="C243" s="83" t="s">
        <v>238</v>
      </c>
      <c r="D243" s="95"/>
      <c r="E243" s="95"/>
      <c r="F243" s="95"/>
      <c r="G243" s="58">
        <v>0</v>
      </c>
      <c r="H243" s="95"/>
      <c r="I243" s="58">
        <v>0</v>
      </c>
      <c r="J243" s="95"/>
      <c r="K243" s="58">
        <v>0</v>
      </c>
      <c r="L243" s="95"/>
      <c r="M243" s="58">
        <v>0</v>
      </c>
      <c r="N243" s="95"/>
      <c r="O243" s="58">
        <v>0</v>
      </c>
      <c r="P243" s="95"/>
      <c r="Q243" s="58">
        <v>0</v>
      </c>
      <c r="R243" s="95"/>
      <c r="S243" s="58">
        <v>0</v>
      </c>
      <c r="T243" s="95"/>
      <c r="U243" s="58">
        <v>0</v>
      </c>
      <c r="V243" s="95"/>
      <c r="W243" s="58">
        <f t="shared" si="16"/>
        <v>0</v>
      </c>
      <c r="X243" s="96"/>
      <c r="Y243" s="59"/>
      <c r="Z243" s="58">
        <v>0</v>
      </c>
      <c r="AA243" s="95"/>
      <c r="AB243" s="58">
        <v>0</v>
      </c>
      <c r="AC243" s="95"/>
      <c r="AD243" s="58">
        <v>0</v>
      </c>
      <c r="AE243" s="95"/>
      <c r="AF243" s="58">
        <v>0</v>
      </c>
      <c r="AG243" s="95"/>
      <c r="AH243" s="62">
        <v>0</v>
      </c>
      <c r="AI243" s="95"/>
      <c r="AJ243" s="58">
        <v>0</v>
      </c>
      <c r="AK243" s="95"/>
      <c r="AL243" s="58">
        <f t="shared" si="17"/>
        <v>0</v>
      </c>
      <c r="AM243" s="95"/>
      <c r="AN243" s="95"/>
      <c r="AO243" s="95"/>
      <c r="AP243" s="58">
        <v>0</v>
      </c>
      <c r="AQ243" s="95"/>
      <c r="AR243" s="83">
        <v>28</v>
      </c>
    </row>
    <row r="244" spans="1:44" ht="11.25" x14ac:dyDescent="0.25">
      <c r="A244" s="83">
        <v>28</v>
      </c>
      <c r="B244" s="91"/>
      <c r="C244" s="83" t="s">
        <v>239</v>
      </c>
      <c r="D244" s="95"/>
      <c r="E244" s="95"/>
      <c r="F244" s="95"/>
      <c r="G244" s="58">
        <v>0</v>
      </c>
      <c r="H244" s="95"/>
      <c r="I244" s="58">
        <v>0</v>
      </c>
      <c r="J244" s="95"/>
      <c r="K244" s="58">
        <v>0</v>
      </c>
      <c r="L244" s="95"/>
      <c r="M244" s="58">
        <v>0</v>
      </c>
      <c r="N244" s="95"/>
      <c r="O244" s="58">
        <v>0</v>
      </c>
      <c r="P244" s="95"/>
      <c r="Q244" s="58">
        <v>0</v>
      </c>
      <c r="R244" s="95"/>
      <c r="S244" s="58">
        <v>0</v>
      </c>
      <c r="T244" s="95"/>
      <c r="U244" s="58">
        <v>0</v>
      </c>
      <c r="V244" s="95"/>
      <c r="W244" s="58">
        <f t="shared" si="16"/>
        <v>0</v>
      </c>
      <c r="X244" s="96"/>
      <c r="Y244" s="59"/>
      <c r="Z244" s="58">
        <v>0</v>
      </c>
      <c r="AA244" s="95"/>
      <c r="AB244" s="58">
        <v>0</v>
      </c>
      <c r="AC244" s="95"/>
      <c r="AD244" s="58">
        <v>0</v>
      </c>
      <c r="AE244" s="95"/>
      <c r="AF244" s="58">
        <v>0</v>
      </c>
      <c r="AG244" s="95"/>
      <c r="AH244" s="62">
        <v>0</v>
      </c>
      <c r="AI244" s="95"/>
      <c r="AJ244" s="58">
        <v>0</v>
      </c>
      <c r="AK244" s="95"/>
      <c r="AL244" s="58">
        <f t="shared" si="17"/>
        <v>0</v>
      </c>
      <c r="AM244" s="95"/>
      <c r="AN244" s="95"/>
      <c r="AO244" s="95"/>
      <c r="AP244" s="58">
        <v>0</v>
      </c>
      <c r="AQ244" s="95"/>
      <c r="AR244" s="83">
        <v>29</v>
      </c>
    </row>
    <row r="245" spans="1:44" ht="11.25" x14ac:dyDescent="0.25">
      <c r="A245" s="83">
        <v>29</v>
      </c>
      <c r="B245" s="91"/>
      <c r="C245" s="83" t="s">
        <v>240</v>
      </c>
      <c r="D245" s="95"/>
      <c r="E245" s="95"/>
      <c r="F245" s="95"/>
      <c r="G245" s="58">
        <v>0</v>
      </c>
      <c r="H245" s="95"/>
      <c r="I245" s="58">
        <v>0</v>
      </c>
      <c r="J245" s="95"/>
      <c r="K245" s="58">
        <v>0</v>
      </c>
      <c r="L245" s="95"/>
      <c r="M245" s="58">
        <v>0</v>
      </c>
      <c r="N245" s="95"/>
      <c r="O245" s="58">
        <v>0</v>
      </c>
      <c r="P245" s="95"/>
      <c r="Q245" s="58">
        <v>768129</v>
      </c>
      <c r="R245" s="95"/>
      <c r="S245" s="58">
        <v>0</v>
      </c>
      <c r="T245" s="95"/>
      <c r="U245" s="58">
        <v>0</v>
      </c>
      <c r="V245" s="95"/>
      <c r="W245" s="58">
        <f t="shared" si="16"/>
        <v>768129</v>
      </c>
      <c r="X245" s="96"/>
      <c r="Y245" s="59"/>
      <c r="Z245" s="58">
        <v>0</v>
      </c>
      <c r="AA245" s="95"/>
      <c r="AB245" s="58">
        <v>0</v>
      </c>
      <c r="AC245" s="95"/>
      <c r="AD245" s="58">
        <v>768129</v>
      </c>
      <c r="AE245" s="95"/>
      <c r="AF245" s="58">
        <v>0</v>
      </c>
      <c r="AG245" s="95"/>
      <c r="AH245" s="62">
        <v>0</v>
      </c>
      <c r="AI245" s="95"/>
      <c r="AJ245" s="58">
        <v>0</v>
      </c>
      <c r="AK245" s="95"/>
      <c r="AL245" s="58">
        <f t="shared" si="17"/>
        <v>768129</v>
      </c>
      <c r="AM245" s="95"/>
      <c r="AN245" s="95"/>
      <c r="AO245" s="95"/>
      <c r="AP245" s="58">
        <v>398149.14</v>
      </c>
      <c r="AQ245" s="95"/>
      <c r="AR245" s="83">
        <v>30</v>
      </c>
    </row>
    <row r="246" spans="1:44" ht="11.25" x14ac:dyDescent="0.25">
      <c r="A246" s="83">
        <v>30</v>
      </c>
      <c r="B246" s="91"/>
      <c r="C246" s="83" t="s">
        <v>208</v>
      </c>
      <c r="D246" s="95"/>
      <c r="E246" s="95"/>
      <c r="F246" s="95"/>
      <c r="G246" s="58">
        <v>0</v>
      </c>
      <c r="H246" s="95"/>
      <c r="I246" s="58">
        <v>0</v>
      </c>
      <c r="J246" s="95"/>
      <c r="K246" s="58">
        <v>0</v>
      </c>
      <c r="L246" s="95"/>
      <c r="M246" s="58">
        <v>0</v>
      </c>
      <c r="N246" s="95"/>
      <c r="O246" s="58">
        <v>0</v>
      </c>
      <c r="P246" s="95"/>
      <c r="Q246" s="58">
        <v>86634</v>
      </c>
      <c r="R246" s="95"/>
      <c r="S246" s="58">
        <v>0</v>
      </c>
      <c r="T246" s="95"/>
      <c r="U246" s="58">
        <v>0</v>
      </c>
      <c r="V246" s="95"/>
      <c r="W246" s="58">
        <f t="shared" si="16"/>
        <v>86634</v>
      </c>
      <c r="X246" s="96"/>
      <c r="Y246" s="59"/>
      <c r="Z246" s="58">
        <v>0</v>
      </c>
      <c r="AA246" s="95"/>
      <c r="AB246" s="58">
        <v>0</v>
      </c>
      <c r="AC246" s="95"/>
      <c r="AD246" s="58">
        <v>86634</v>
      </c>
      <c r="AE246" s="95"/>
      <c r="AF246" s="58">
        <v>0</v>
      </c>
      <c r="AG246" s="95"/>
      <c r="AH246" s="62">
        <v>0</v>
      </c>
      <c r="AI246" s="95"/>
      <c r="AJ246" s="58">
        <v>0</v>
      </c>
      <c r="AK246" s="95"/>
      <c r="AL246" s="58">
        <f t="shared" si="17"/>
        <v>86634</v>
      </c>
      <c r="AM246" s="95"/>
      <c r="AN246" s="95"/>
      <c r="AO246" s="95"/>
      <c r="AP246" s="58">
        <v>167.71</v>
      </c>
      <c r="AQ246" s="95"/>
      <c r="AR246" s="83">
        <v>31</v>
      </c>
    </row>
    <row r="247" spans="1:44" ht="11.25" x14ac:dyDescent="0.25">
      <c r="A247" s="83">
        <v>31</v>
      </c>
      <c r="B247" s="91"/>
      <c r="C247" s="83" t="s">
        <v>241</v>
      </c>
      <c r="D247" s="95"/>
      <c r="E247" s="95"/>
      <c r="F247" s="95"/>
      <c r="G247" s="58">
        <v>0</v>
      </c>
      <c r="H247" s="95"/>
      <c r="I247" s="58">
        <v>0</v>
      </c>
      <c r="J247" s="95"/>
      <c r="K247" s="58">
        <v>12680071</v>
      </c>
      <c r="L247" s="95"/>
      <c r="M247" s="58">
        <v>75068</v>
      </c>
      <c r="N247" s="95"/>
      <c r="O247" s="58">
        <v>0</v>
      </c>
      <c r="P247" s="95"/>
      <c r="Q247" s="58">
        <v>0</v>
      </c>
      <c r="R247" s="95"/>
      <c r="S247" s="58">
        <v>0</v>
      </c>
      <c r="T247" s="95"/>
      <c r="U247" s="58">
        <v>1979155</v>
      </c>
      <c r="V247" s="95"/>
      <c r="W247" s="58">
        <f>SUM(G247:U247)</f>
        <v>14734294</v>
      </c>
      <c r="X247" s="96"/>
      <c r="Y247" s="59"/>
      <c r="Z247" s="58">
        <v>0</v>
      </c>
      <c r="AA247" s="95"/>
      <c r="AB247" s="58">
        <v>0</v>
      </c>
      <c r="AC247" s="95"/>
      <c r="AD247" s="58">
        <v>12723337</v>
      </c>
      <c r="AE247" s="95"/>
      <c r="AF247" s="58">
        <v>0</v>
      </c>
      <c r="AG247" s="95"/>
      <c r="AH247" s="62">
        <v>8827149</v>
      </c>
      <c r="AI247" s="95"/>
      <c r="AJ247" s="58">
        <v>0</v>
      </c>
      <c r="AK247" s="95"/>
      <c r="AL247" s="58">
        <f>SUM(Z247:AJ247)</f>
        <v>21550486</v>
      </c>
      <c r="AM247" s="95"/>
      <c r="AN247" s="95"/>
      <c r="AO247" s="95"/>
      <c r="AP247" s="58">
        <v>98360.87999999999</v>
      </c>
      <c r="AQ247" s="95"/>
      <c r="AR247" s="83">
        <v>32</v>
      </c>
    </row>
    <row r="248" spans="1:44" ht="11.25" x14ac:dyDescent="0.25">
      <c r="A248" s="83">
        <v>32</v>
      </c>
      <c r="B248" s="91"/>
      <c r="C248" s="83" t="s">
        <v>242</v>
      </c>
      <c r="D248" s="95"/>
      <c r="E248" s="95"/>
      <c r="F248" s="95"/>
      <c r="G248" s="58">
        <v>0</v>
      </c>
      <c r="H248" s="95"/>
      <c r="I248" s="58">
        <v>0</v>
      </c>
      <c r="J248" s="95"/>
      <c r="K248" s="58">
        <v>0</v>
      </c>
      <c r="L248" s="95"/>
      <c r="M248" s="58">
        <v>0</v>
      </c>
      <c r="N248" s="95"/>
      <c r="O248" s="58">
        <v>0</v>
      </c>
      <c r="P248" s="95"/>
      <c r="Q248" s="58">
        <v>0</v>
      </c>
      <c r="R248" s="95"/>
      <c r="S248" s="58">
        <v>0</v>
      </c>
      <c r="T248" s="95"/>
      <c r="U248" s="58">
        <v>0</v>
      </c>
      <c r="V248" s="95"/>
      <c r="W248" s="58">
        <f>SUM(G248:U248)</f>
        <v>0</v>
      </c>
      <c r="X248" s="96"/>
      <c r="Y248" s="59"/>
      <c r="Z248" s="58">
        <v>0</v>
      </c>
      <c r="AA248" s="95"/>
      <c r="AB248" s="58">
        <v>0</v>
      </c>
      <c r="AC248" s="95"/>
      <c r="AD248" s="58">
        <v>0</v>
      </c>
      <c r="AE248" s="95"/>
      <c r="AF248" s="58">
        <v>0</v>
      </c>
      <c r="AG248" s="95"/>
      <c r="AH248" s="62">
        <v>0</v>
      </c>
      <c r="AI248" s="95"/>
      <c r="AJ248" s="58">
        <v>0</v>
      </c>
      <c r="AK248" s="95"/>
      <c r="AL248" s="58">
        <f>SUM(Z248:AJ248)</f>
        <v>0</v>
      </c>
      <c r="AM248" s="95"/>
      <c r="AN248" s="95"/>
      <c r="AO248" s="95"/>
      <c r="AP248" s="58">
        <v>0</v>
      </c>
      <c r="AQ248" s="95"/>
      <c r="AR248" s="83">
        <v>33</v>
      </c>
    </row>
    <row r="249" spans="1:44" ht="11.25" x14ac:dyDescent="0.25">
      <c r="A249" s="83">
        <v>33</v>
      </c>
      <c r="B249" s="91"/>
      <c r="C249" s="83" t="s">
        <v>243</v>
      </c>
      <c r="D249" s="95"/>
      <c r="E249" s="95"/>
      <c r="F249" s="95"/>
      <c r="G249" s="58">
        <v>0</v>
      </c>
      <c r="H249" s="95"/>
      <c r="I249" s="58">
        <v>0</v>
      </c>
      <c r="J249" s="95"/>
      <c r="K249" s="58">
        <v>0</v>
      </c>
      <c r="L249" s="95"/>
      <c r="M249" s="58">
        <v>0</v>
      </c>
      <c r="N249" s="95"/>
      <c r="O249" s="58">
        <v>0</v>
      </c>
      <c r="P249" s="95"/>
      <c r="Q249" s="58">
        <v>0</v>
      </c>
      <c r="R249" s="95"/>
      <c r="S249" s="58">
        <v>0</v>
      </c>
      <c r="T249" s="95"/>
      <c r="U249" s="58">
        <v>0</v>
      </c>
      <c r="V249" s="95"/>
      <c r="W249" s="58">
        <f>SUM(G249:U249)</f>
        <v>0</v>
      </c>
      <c r="X249" s="96"/>
      <c r="Y249" s="59"/>
      <c r="Z249" s="58">
        <v>0</v>
      </c>
      <c r="AA249" s="95"/>
      <c r="AB249" s="58">
        <v>0</v>
      </c>
      <c r="AC249" s="95"/>
      <c r="AD249" s="58">
        <v>579613</v>
      </c>
      <c r="AE249" s="95"/>
      <c r="AF249" s="58">
        <v>0</v>
      </c>
      <c r="AG249" s="95"/>
      <c r="AH249" s="62">
        <v>0</v>
      </c>
      <c r="AI249" s="95"/>
      <c r="AJ249" s="58">
        <v>0</v>
      </c>
      <c r="AK249" s="95"/>
      <c r="AL249" s="58">
        <f>SUM(Z249:AJ249)</f>
        <v>579613</v>
      </c>
      <c r="AM249" s="95"/>
      <c r="AN249" s="95"/>
      <c r="AO249" s="95"/>
      <c r="AP249" s="58">
        <v>9124.75</v>
      </c>
      <c r="AQ249" s="95"/>
      <c r="AR249" s="83">
        <v>34</v>
      </c>
    </row>
    <row r="250" spans="1:44" ht="11.25" x14ac:dyDescent="0.25">
      <c r="A250" s="83">
        <v>34</v>
      </c>
      <c r="B250" s="91"/>
      <c r="C250" s="83" t="s">
        <v>244</v>
      </c>
      <c r="D250" s="95"/>
      <c r="E250" s="95"/>
      <c r="F250" s="95"/>
      <c r="G250" s="58">
        <v>0</v>
      </c>
      <c r="H250" s="95"/>
      <c r="I250" s="58">
        <v>0</v>
      </c>
      <c r="J250" s="95"/>
      <c r="K250" s="58">
        <v>0</v>
      </c>
      <c r="L250" s="95"/>
      <c r="M250" s="58">
        <v>0</v>
      </c>
      <c r="N250" s="95"/>
      <c r="O250" s="58">
        <v>0</v>
      </c>
      <c r="P250" s="95"/>
      <c r="Q250" s="58">
        <v>11793</v>
      </c>
      <c r="R250" s="95"/>
      <c r="S250" s="58">
        <v>0</v>
      </c>
      <c r="T250" s="95"/>
      <c r="U250" s="58">
        <v>0</v>
      </c>
      <c r="V250" s="95"/>
      <c r="W250" s="58">
        <f>SUM(G250:U250)</f>
        <v>11793</v>
      </c>
      <c r="X250" s="96"/>
      <c r="Y250" s="59"/>
      <c r="Z250" s="58">
        <v>0</v>
      </c>
      <c r="AA250" s="95"/>
      <c r="AB250" s="58">
        <v>0</v>
      </c>
      <c r="AC250" s="95"/>
      <c r="AD250" s="58">
        <v>11793</v>
      </c>
      <c r="AE250" s="95"/>
      <c r="AF250" s="58">
        <v>0</v>
      </c>
      <c r="AG250" s="95"/>
      <c r="AH250" s="62">
        <v>0</v>
      </c>
      <c r="AI250" s="95"/>
      <c r="AJ250" s="58">
        <v>0</v>
      </c>
      <c r="AK250" s="95"/>
      <c r="AL250" s="58">
        <f>SUM(Z250:AJ250)</f>
        <v>11793</v>
      </c>
      <c r="AM250" s="95"/>
      <c r="AN250" s="95"/>
      <c r="AO250" s="95"/>
      <c r="AP250" s="58">
        <v>0</v>
      </c>
      <c r="AQ250" s="95"/>
      <c r="AR250" s="83">
        <v>35</v>
      </c>
    </row>
    <row r="251" spans="1:44" ht="11.25" x14ac:dyDescent="0.25">
      <c r="A251" s="83">
        <v>35</v>
      </c>
      <c r="B251" s="91"/>
      <c r="C251" s="83" t="s">
        <v>212</v>
      </c>
      <c r="D251" s="95"/>
      <c r="E251" s="95"/>
      <c r="F251" s="95"/>
      <c r="G251" s="58">
        <v>0</v>
      </c>
      <c r="H251" s="95"/>
      <c r="I251" s="58">
        <v>0</v>
      </c>
      <c r="J251" s="95"/>
      <c r="K251" s="58">
        <v>0</v>
      </c>
      <c r="L251" s="95"/>
      <c r="M251" s="58">
        <v>0</v>
      </c>
      <c r="N251" s="95"/>
      <c r="O251" s="58">
        <v>0</v>
      </c>
      <c r="P251" s="95"/>
      <c r="Q251" s="58">
        <v>2635895</v>
      </c>
      <c r="R251" s="95"/>
      <c r="S251" s="58">
        <v>0</v>
      </c>
      <c r="T251" s="95"/>
      <c r="U251" s="58">
        <v>0</v>
      </c>
      <c r="V251" s="95"/>
      <c r="W251" s="58">
        <f>SUM(G251:U251)</f>
        <v>2635895</v>
      </c>
      <c r="X251" s="96"/>
      <c r="Y251" s="59"/>
      <c r="Z251" s="58">
        <v>0</v>
      </c>
      <c r="AA251" s="95"/>
      <c r="AB251" s="58">
        <v>2301563</v>
      </c>
      <c r="AC251" s="95"/>
      <c r="AD251" s="58">
        <v>334332</v>
      </c>
      <c r="AE251" s="95"/>
      <c r="AF251" s="58">
        <v>0</v>
      </c>
      <c r="AG251" s="95"/>
      <c r="AH251" s="62">
        <v>0</v>
      </c>
      <c r="AI251" s="95"/>
      <c r="AJ251" s="58">
        <v>0</v>
      </c>
      <c r="AK251" s="95"/>
      <c r="AL251" s="58">
        <f>SUM(Z251:AJ251)</f>
        <v>2635895</v>
      </c>
      <c r="AM251" s="95"/>
      <c r="AN251" s="95"/>
      <c r="AO251" s="95"/>
      <c r="AP251" s="58">
        <v>48754.879999999997</v>
      </c>
      <c r="AQ251" s="95"/>
      <c r="AR251" s="83">
        <v>36</v>
      </c>
    </row>
    <row r="252" spans="1:44" ht="11.25" x14ac:dyDescent="0.25">
      <c r="A252" s="83">
        <v>36</v>
      </c>
      <c r="B252" s="91"/>
      <c r="C252" s="83" t="s">
        <v>245</v>
      </c>
      <c r="D252" s="95"/>
      <c r="E252" s="95"/>
      <c r="F252" s="95"/>
      <c r="G252" s="58">
        <v>0</v>
      </c>
      <c r="H252" s="95"/>
      <c r="I252" s="58">
        <v>0</v>
      </c>
      <c r="J252" s="95"/>
      <c r="K252" s="58">
        <v>0</v>
      </c>
      <c r="L252" s="95"/>
      <c r="M252" s="58">
        <v>0</v>
      </c>
      <c r="N252" s="95"/>
      <c r="O252" s="58">
        <v>0</v>
      </c>
      <c r="P252" s="95"/>
      <c r="Q252" s="58">
        <v>357872</v>
      </c>
      <c r="R252" s="95"/>
      <c r="S252" s="58">
        <v>0</v>
      </c>
      <c r="T252" s="95"/>
      <c r="U252" s="58">
        <v>0</v>
      </c>
      <c r="V252" s="95"/>
      <c r="W252" s="58">
        <f>SUM(G252:U252)</f>
        <v>357872</v>
      </c>
      <c r="X252" s="96"/>
      <c r="Y252" s="59"/>
      <c r="Z252" s="58">
        <v>0</v>
      </c>
      <c r="AA252" s="95"/>
      <c r="AB252" s="58">
        <v>0</v>
      </c>
      <c r="AC252" s="95"/>
      <c r="AD252" s="58">
        <v>357872</v>
      </c>
      <c r="AE252" s="95"/>
      <c r="AF252" s="58">
        <v>0</v>
      </c>
      <c r="AG252" s="95"/>
      <c r="AH252" s="62">
        <v>0</v>
      </c>
      <c r="AI252" s="95"/>
      <c r="AJ252" s="58">
        <v>0</v>
      </c>
      <c r="AK252" s="95"/>
      <c r="AL252" s="58">
        <f>SUM(Z252:AJ252)</f>
        <v>357872</v>
      </c>
      <c r="AM252" s="95"/>
      <c r="AN252" s="95"/>
      <c r="AO252" s="95"/>
      <c r="AP252" s="58">
        <v>0</v>
      </c>
      <c r="AQ252" s="95"/>
      <c r="AR252" s="83">
        <v>37</v>
      </c>
    </row>
    <row r="253" spans="1:44" ht="11.25" x14ac:dyDescent="0.25">
      <c r="A253" s="97">
        <v>37</v>
      </c>
      <c r="B253" s="91"/>
      <c r="C253" s="83" t="s">
        <v>246</v>
      </c>
      <c r="D253" s="95"/>
      <c r="E253" s="95"/>
      <c r="F253" s="95"/>
      <c r="G253" s="60">
        <v>0</v>
      </c>
      <c r="H253" s="95"/>
      <c r="I253" s="60">
        <v>0</v>
      </c>
      <c r="J253" s="95"/>
      <c r="K253" s="60">
        <v>0</v>
      </c>
      <c r="L253" s="95"/>
      <c r="M253" s="60">
        <v>0</v>
      </c>
      <c r="N253" s="95"/>
      <c r="O253" s="60">
        <v>0</v>
      </c>
      <c r="P253" s="95"/>
      <c r="Q253" s="60">
        <v>0</v>
      </c>
      <c r="R253" s="95"/>
      <c r="S253" s="60">
        <v>0</v>
      </c>
      <c r="T253" s="95"/>
      <c r="U253" s="60">
        <v>0</v>
      </c>
      <c r="V253" s="95"/>
      <c r="W253" s="60">
        <f t="shared" si="16"/>
        <v>0</v>
      </c>
      <c r="X253" s="96"/>
      <c r="Y253" s="59"/>
      <c r="Z253" s="60">
        <v>0</v>
      </c>
      <c r="AA253" s="95"/>
      <c r="AB253" s="60">
        <v>0</v>
      </c>
      <c r="AC253" s="95"/>
      <c r="AD253" s="60">
        <v>0</v>
      </c>
      <c r="AE253" s="95"/>
      <c r="AF253" s="60">
        <v>0</v>
      </c>
      <c r="AG253" s="95"/>
      <c r="AH253" s="60">
        <v>0</v>
      </c>
      <c r="AI253" s="95"/>
      <c r="AJ253" s="60">
        <v>0</v>
      </c>
      <c r="AK253" s="95"/>
      <c r="AL253" s="60">
        <f t="shared" si="17"/>
        <v>0</v>
      </c>
      <c r="AM253" s="95"/>
      <c r="AN253" s="95"/>
      <c r="AO253" s="95"/>
      <c r="AP253" s="60">
        <v>1462.54</v>
      </c>
      <c r="AQ253" s="95"/>
      <c r="AR253" s="97">
        <v>38</v>
      </c>
    </row>
    <row r="254" spans="1:44" ht="8.85" customHeight="1" x14ac:dyDescent="0.25">
      <c r="A254" s="95"/>
      <c r="B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row>
    <row r="255" spans="1:44" ht="8.85" customHeight="1" x14ac:dyDescent="0.25">
      <c r="A255" s="97">
        <f>A253</f>
        <v>37</v>
      </c>
      <c r="B255" s="95"/>
      <c r="C255" s="91" t="s">
        <v>65</v>
      </c>
      <c r="D255" s="95"/>
      <c r="E255" s="95"/>
      <c r="F255" s="95"/>
      <c r="G255" s="61">
        <f>SUM(G217:G253)</f>
        <v>11365487</v>
      </c>
      <c r="H255" s="95"/>
      <c r="I255" s="61">
        <f>SUM(I217:I253)</f>
        <v>2803247</v>
      </c>
      <c r="J255" s="95"/>
      <c r="K255" s="61">
        <f>SUM(K217:K253)</f>
        <v>21980071</v>
      </c>
      <c r="L255" s="95"/>
      <c r="M255" s="61">
        <f>SUM(M217:M253)</f>
        <v>103202</v>
      </c>
      <c r="N255" s="95"/>
      <c r="O255" s="61">
        <f>SUM(O217:O253)</f>
        <v>575809</v>
      </c>
      <c r="P255" s="95"/>
      <c r="Q255" s="61">
        <f>SUM(Q217:Q253)</f>
        <v>12881147</v>
      </c>
      <c r="R255" s="95"/>
      <c r="S255" s="61">
        <f>SUM(S217:S253)</f>
        <v>59250911</v>
      </c>
      <c r="T255" s="95"/>
      <c r="U255" s="61">
        <f>SUM(U217:U253)</f>
        <v>5189024</v>
      </c>
      <c r="V255" s="95"/>
      <c r="W255" s="61">
        <f>SUM(W217:W253)</f>
        <v>114148898</v>
      </c>
      <c r="X255" s="96"/>
      <c r="Y255" s="95"/>
      <c r="Z255" s="61">
        <f>SUM(Z217:Z253)</f>
        <v>0</v>
      </c>
      <c r="AA255" s="95"/>
      <c r="AB255" s="61">
        <f>SUM(AB217:AB253)</f>
        <v>90410826</v>
      </c>
      <c r="AC255" s="95"/>
      <c r="AD255" s="61">
        <f>SUM(AD217:AD253)</f>
        <v>52117548</v>
      </c>
      <c r="AE255" s="95"/>
      <c r="AF255" s="61">
        <f>SUM(AF217:AF253)</f>
        <v>0</v>
      </c>
      <c r="AG255" s="95"/>
      <c r="AH255" s="61">
        <f>SUM(AH217:AH253)</f>
        <v>11610171</v>
      </c>
      <c r="AI255" s="95"/>
      <c r="AJ255" s="61">
        <f>SUM(AJ217:AJ253)</f>
        <v>0</v>
      </c>
      <c r="AK255" s="95"/>
      <c r="AL255" s="61">
        <f>SUM(AL217:AL253)</f>
        <v>154138545</v>
      </c>
      <c r="AM255" s="95"/>
      <c r="AN255" s="95"/>
      <c r="AO255" s="95"/>
      <c r="AP255" s="61">
        <f>SUM(AP217:AP253)</f>
        <v>7618676.8399999999</v>
      </c>
      <c r="AQ255" s="95"/>
      <c r="AR255" s="97">
        <f>AR253</f>
        <v>38</v>
      </c>
    </row>
    <row r="256" spans="1:44" ht="8.85" customHeight="1" x14ac:dyDescent="0.25">
      <c r="A256" s="243"/>
      <c r="B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row>
    <row r="257" spans="1:47" ht="12" thickBot="1" x14ac:dyDescent="0.3">
      <c r="A257" s="108">
        <f>(A53+A195+A255)</f>
        <v>170</v>
      </c>
      <c r="B257" s="95"/>
      <c r="C257" s="91" t="s">
        <v>247</v>
      </c>
      <c r="D257" s="95"/>
      <c r="E257" s="95"/>
      <c r="F257" s="95"/>
      <c r="G257" s="64">
        <f>(G53+G195+G255)</f>
        <v>226613267</v>
      </c>
      <c r="H257" s="95"/>
      <c r="I257" s="64">
        <f>(I53+I195+I255)</f>
        <v>177153048</v>
      </c>
      <c r="J257" s="95"/>
      <c r="K257" s="64">
        <f>(K53+K195+K255)</f>
        <v>2142902087</v>
      </c>
      <c r="L257" s="95"/>
      <c r="M257" s="64">
        <f>(M53+M195+M255)</f>
        <v>-1293687</v>
      </c>
      <c r="N257" s="95"/>
      <c r="O257" s="64">
        <f>(O53+O195+O255)</f>
        <v>11309610</v>
      </c>
      <c r="P257" s="95"/>
      <c r="Q257" s="64">
        <f>(Q53+Q195+Q255)</f>
        <v>1759394195</v>
      </c>
      <c r="R257" s="95"/>
      <c r="S257" s="64">
        <f>(S53+S195+S255)</f>
        <v>108382604</v>
      </c>
      <c r="T257" s="95"/>
      <c r="U257" s="64">
        <f>(U53+U195+U255)</f>
        <v>407078439</v>
      </c>
      <c r="V257" s="95"/>
      <c r="W257" s="64">
        <f>(W53+W195+W255)</f>
        <v>4831539563</v>
      </c>
      <c r="X257" s="96"/>
      <c r="Y257" s="95"/>
      <c r="Z257" s="64">
        <f>(Z53+Z195+Z255)</f>
        <v>1188228568.29</v>
      </c>
      <c r="AA257" s="95"/>
      <c r="AB257" s="64">
        <f>(AB53+AB195+AB255)</f>
        <v>478148693.55000001</v>
      </c>
      <c r="AC257" s="95"/>
      <c r="AD257" s="64">
        <f>(AD53+AD195+AD255)</f>
        <v>1609415241</v>
      </c>
      <c r="AE257" s="95"/>
      <c r="AF257" s="64">
        <f>(AF53+AF195+AF255)</f>
        <v>0</v>
      </c>
      <c r="AG257" s="95"/>
      <c r="AH257" s="64">
        <f>(AH53+AH195+AH255)</f>
        <v>106839178</v>
      </c>
      <c r="AI257" s="95"/>
      <c r="AJ257" s="64">
        <f>(AJ53+AJ195+AJ255)</f>
        <v>-7266704</v>
      </c>
      <c r="AK257" s="95"/>
      <c r="AL257" s="64">
        <f>(AL53+AL195+AL255)</f>
        <v>3375364976.8400002</v>
      </c>
      <c r="AM257" s="95"/>
      <c r="AN257" s="95"/>
      <c r="AO257" s="95"/>
      <c r="AP257" s="64">
        <f>(AP53+AP195+AP255)</f>
        <v>343123976.59999996</v>
      </c>
      <c r="AQ257" s="95"/>
      <c r="AR257" s="108">
        <f>(AR53+AR195+AR255)</f>
        <v>171</v>
      </c>
    </row>
    <row r="258" spans="1:47" ht="8.85" customHeight="1" thickTop="1" x14ac:dyDescent="0.25">
      <c r="A258" s="95"/>
      <c r="B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row>
    <row r="259" spans="1:47" ht="8.85" customHeight="1" x14ac:dyDescent="0.25">
      <c r="A259" s="95"/>
      <c r="B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row>
    <row r="260" spans="1:47" ht="11.1" customHeight="1" x14ac:dyDescent="0.25">
      <c r="A260" s="95"/>
      <c r="B260" s="95"/>
      <c r="C260" s="83" t="s">
        <v>248</v>
      </c>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row>
    <row r="261" spans="1:47" ht="3.4" customHeight="1" x14ac:dyDescent="0.25">
      <c r="A261" s="95"/>
      <c r="B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row>
    <row r="262" spans="1:47" ht="8.85" customHeight="1" x14ac:dyDescent="0.25">
      <c r="A262" s="95"/>
      <c r="B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row>
    <row r="263" spans="1:47" ht="8.85" customHeight="1" x14ac:dyDescent="0.25">
      <c r="A263" s="95"/>
      <c r="B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row>
    <row r="264" spans="1:47" ht="8.85" customHeight="1" x14ac:dyDescent="0.25">
      <c r="A264" s="95"/>
      <c r="B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row>
    <row r="265" spans="1:47" ht="8.85" customHeight="1" x14ac:dyDescent="0.25">
      <c r="A265" s="95"/>
      <c r="B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row>
    <row r="266" spans="1:47" ht="8.85" customHeight="1" x14ac:dyDescent="0.25">
      <c r="A266" s="95"/>
      <c r="B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row>
    <row r="267" spans="1:47" ht="10.9" customHeight="1" x14ac:dyDescent="0.25">
      <c r="A267" s="95"/>
      <c r="B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row>
    <row r="268" spans="1:47" ht="7.15" customHeight="1" x14ac:dyDescent="0.25">
      <c r="A268" s="95"/>
      <c r="B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row>
    <row r="269" spans="1:47" ht="8.85" hidden="1" customHeight="1" x14ac:dyDescent="0.25">
      <c r="A269" s="95"/>
      <c r="B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row>
    <row r="270" spans="1:47" ht="10.5" hidden="1" customHeight="1" x14ac:dyDescent="0.25">
      <c r="A270" s="95"/>
      <c r="B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row>
    <row r="271" spans="1:47" ht="8.85" customHeight="1" x14ac:dyDescent="0.25">
      <c r="A271" s="95"/>
      <c r="B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row>
    <row r="272" spans="1:47" s="80" customFormat="1" ht="9.75" customHeight="1" x14ac:dyDescent="0.25">
      <c r="A272" s="87"/>
      <c r="AU272" s="237"/>
    </row>
  </sheetData>
  <printOptions gridLinesSet="0"/>
  <pageMargins left="3.75" right="0.25" top="0.5" bottom="0.25" header="0" footer="0"/>
  <pageSetup paperSize="17" pageOrder="overThenDown" orientation="landscape" r:id="rId1"/>
  <headerFooter alignWithMargins="0"/>
  <rowBreaks count="3" manualBreakCount="3">
    <brk id="68" max="16383" man="1"/>
    <brk id="135" max="16383" man="1"/>
    <brk id="203" max="16383" man="1"/>
  </rowBreaks>
  <colBreaks count="1" manualBreakCount="1">
    <brk id="2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73209-735E-4DA1-BCE3-45A178AB9D78}">
  <sheetPr transitionEvaluation="1"/>
  <dimension ref="A1:AP273"/>
  <sheetViews>
    <sheetView showGridLines="0" zoomScale="120" zoomScaleNormal="120" workbookViewId="0">
      <pane xSplit="3" ySplit="13" topLeftCell="D14" activePane="bottomRight" state="frozen"/>
      <selection pane="topRight"/>
      <selection pane="bottomLeft"/>
      <selection pane="bottomRight"/>
    </sheetView>
  </sheetViews>
  <sheetFormatPr defaultColWidth="12.7109375" defaultRowHeight="9.75" customHeight="1" x14ac:dyDescent="0.25"/>
  <cols>
    <col min="1" max="1" width="5.85546875" style="83" customWidth="1"/>
    <col min="2" max="2" width="3.28515625" style="83" customWidth="1"/>
    <col min="3" max="3" width="11.7109375" style="83" customWidth="1"/>
    <col min="4" max="4" width="2.42578125" style="83" customWidth="1"/>
    <col min="5" max="5" width="2.42578125" style="83" hidden="1" customWidth="1"/>
    <col min="6" max="6" width="3.28515625" style="83" customWidth="1"/>
    <col min="7" max="7" width="13.5703125" style="83" customWidth="1"/>
    <col min="8" max="8" width="1.5703125" style="83" customWidth="1"/>
    <col min="9" max="9" width="13.5703125" style="83" customWidth="1"/>
    <col min="10" max="10" width="1.5703125" style="83" customWidth="1"/>
    <col min="11" max="11" width="13.5703125" style="83" customWidth="1"/>
    <col min="12" max="12" width="1.5703125" style="83" customWidth="1"/>
    <col min="13" max="13" width="16.140625" style="83" customWidth="1"/>
    <col min="14" max="14" width="1.5703125" style="83" customWidth="1"/>
    <col min="15" max="15" width="13.5703125" style="83" customWidth="1"/>
    <col min="16" max="16" width="1.5703125" style="83" customWidth="1"/>
    <col min="17" max="17" width="13.5703125" style="83" customWidth="1"/>
    <col min="18" max="18" width="1.5703125" style="83" customWidth="1"/>
    <col min="19" max="19" width="13.5703125" style="83" customWidth="1"/>
    <col min="20" max="20" width="2.42578125" style="83" customWidth="1"/>
    <col min="21" max="21" width="17.85546875" style="83" customWidth="1"/>
    <col min="22" max="22" width="1.28515625" style="83" customWidth="1"/>
    <col min="23" max="23" width="1.5703125" style="83" customWidth="1"/>
    <col min="24" max="24" width="14.42578125" style="83" customWidth="1"/>
    <col min="25" max="25" width="1.5703125" style="83" customWidth="1"/>
    <col min="26" max="26" width="14.42578125" style="83" customWidth="1"/>
    <col min="27" max="27" width="1.5703125" style="83" customWidth="1"/>
    <col min="28" max="28" width="14.42578125" style="83" customWidth="1"/>
    <col min="29" max="29" width="2.42578125" style="83" customWidth="1"/>
    <col min="30" max="30" width="17.85546875" style="83" customWidth="1"/>
    <col min="31" max="31" width="2.42578125" style="83" customWidth="1"/>
    <col min="32" max="32" width="14.42578125" style="83" customWidth="1"/>
    <col min="33" max="33" width="1.5703125" style="83" customWidth="1"/>
    <col min="34" max="34" width="14.42578125" style="83" customWidth="1"/>
    <col min="35" max="35" width="1.5703125" style="83" customWidth="1"/>
    <col min="36" max="36" width="14.42578125" style="83" customWidth="1"/>
    <col min="37" max="37" width="2.42578125" style="83" customWidth="1"/>
    <col min="38" max="38" width="17.85546875" style="83" customWidth="1"/>
    <col min="39" max="39" width="3.28515625" style="83" customWidth="1"/>
    <col min="40" max="40" width="9.28515625" style="83" customWidth="1"/>
    <col min="41" max="41" width="1.5703125" style="83" customWidth="1"/>
    <col min="42" max="42" width="24.5703125" style="83" customWidth="1"/>
    <col min="43" max="256" width="12.7109375" style="83"/>
    <col min="257" max="257" width="5.85546875" style="83" customWidth="1"/>
    <col min="258" max="258" width="3.28515625" style="83" customWidth="1"/>
    <col min="259" max="259" width="22.140625" style="83" customWidth="1"/>
    <col min="260" max="260" width="2.42578125" style="83" customWidth="1"/>
    <col min="261" max="261" width="0" style="83" hidden="1" customWidth="1"/>
    <col min="262" max="262" width="3.28515625" style="83" customWidth="1"/>
    <col min="263" max="263" width="13.5703125" style="83" customWidth="1"/>
    <col min="264" max="264" width="1.5703125" style="83" customWidth="1"/>
    <col min="265" max="265" width="13.5703125" style="83" customWidth="1"/>
    <col min="266" max="266" width="1.5703125" style="83" customWidth="1"/>
    <col min="267" max="267" width="13.5703125" style="83" customWidth="1"/>
    <col min="268" max="268" width="1.5703125" style="83" customWidth="1"/>
    <col min="269" max="269" width="16.140625" style="83" customWidth="1"/>
    <col min="270" max="270" width="1.5703125" style="83" customWidth="1"/>
    <col min="271" max="271" width="13.5703125" style="83" customWidth="1"/>
    <col min="272" max="272" width="1.5703125" style="83" customWidth="1"/>
    <col min="273" max="273" width="13.5703125" style="83" customWidth="1"/>
    <col min="274" max="274" width="1.5703125" style="83" customWidth="1"/>
    <col min="275" max="275" width="13.5703125" style="83" customWidth="1"/>
    <col min="276" max="276" width="2.42578125" style="83" customWidth="1"/>
    <col min="277" max="277" width="17.85546875" style="83" customWidth="1"/>
    <col min="278" max="278" width="1.28515625" style="83" customWidth="1"/>
    <col min="279" max="279" width="1.5703125" style="83" customWidth="1"/>
    <col min="280" max="280" width="14.42578125" style="83" customWidth="1"/>
    <col min="281" max="281" width="1.5703125" style="83" customWidth="1"/>
    <col min="282" max="282" width="14.42578125" style="83" customWidth="1"/>
    <col min="283" max="283" width="1.5703125" style="83" customWidth="1"/>
    <col min="284" max="284" width="14.42578125" style="83" customWidth="1"/>
    <col min="285" max="285" width="2.42578125" style="83" customWidth="1"/>
    <col min="286" max="286" width="17.85546875" style="83" customWidth="1"/>
    <col min="287" max="287" width="2.42578125" style="83" customWidth="1"/>
    <col min="288" max="288" width="14.42578125" style="83" customWidth="1"/>
    <col min="289" max="289" width="1.5703125" style="83" customWidth="1"/>
    <col min="290" max="290" width="14.42578125" style="83" customWidth="1"/>
    <col min="291" max="291" width="1.5703125" style="83" customWidth="1"/>
    <col min="292" max="292" width="14.42578125" style="83" customWidth="1"/>
    <col min="293" max="293" width="2.42578125" style="83" customWidth="1"/>
    <col min="294" max="294" width="17.85546875" style="83" customWidth="1"/>
    <col min="295" max="295" width="3.28515625" style="83" customWidth="1"/>
    <col min="296" max="296" width="9.28515625" style="83" customWidth="1"/>
    <col min="297" max="297" width="1.5703125" style="83" customWidth="1"/>
    <col min="298" max="298" width="24.5703125" style="83" customWidth="1"/>
    <col min="299" max="512" width="12.7109375" style="83"/>
    <col min="513" max="513" width="5.85546875" style="83" customWidth="1"/>
    <col min="514" max="514" width="3.28515625" style="83" customWidth="1"/>
    <col min="515" max="515" width="22.140625" style="83" customWidth="1"/>
    <col min="516" max="516" width="2.42578125" style="83" customWidth="1"/>
    <col min="517" max="517" width="0" style="83" hidden="1" customWidth="1"/>
    <col min="518" max="518" width="3.28515625" style="83" customWidth="1"/>
    <col min="519" max="519" width="13.5703125" style="83" customWidth="1"/>
    <col min="520" max="520" width="1.5703125" style="83" customWidth="1"/>
    <col min="521" max="521" width="13.5703125" style="83" customWidth="1"/>
    <col min="522" max="522" width="1.5703125" style="83" customWidth="1"/>
    <col min="523" max="523" width="13.5703125" style="83" customWidth="1"/>
    <col min="524" max="524" width="1.5703125" style="83" customWidth="1"/>
    <col min="525" max="525" width="16.140625" style="83" customWidth="1"/>
    <col min="526" max="526" width="1.5703125" style="83" customWidth="1"/>
    <col min="527" max="527" width="13.5703125" style="83" customWidth="1"/>
    <col min="528" max="528" width="1.5703125" style="83" customWidth="1"/>
    <col min="529" max="529" width="13.5703125" style="83" customWidth="1"/>
    <col min="530" max="530" width="1.5703125" style="83" customWidth="1"/>
    <col min="531" max="531" width="13.5703125" style="83" customWidth="1"/>
    <col min="532" max="532" width="2.42578125" style="83" customWidth="1"/>
    <col min="533" max="533" width="17.85546875" style="83" customWidth="1"/>
    <col min="534" max="534" width="1.28515625" style="83" customWidth="1"/>
    <col min="535" max="535" width="1.5703125" style="83" customWidth="1"/>
    <col min="536" max="536" width="14.42578125" style="83" customWidth="1"/>
    <col min="537" max="537" width="1.5703125" style="83" customWidth="1"/>
    <col min="538" max="538" width="14.42578125" style="83" customWidth="1"/>
    <col min="539" max="539" width="1.5703125" style="83" customWidth="1"/>
    <col min="540" max="540" width="14.42578125" style="83" customWidth="1"/>
    <col min="541" max="541" width="2.42578125" style="83" customWidth="1"/>
    <col min="542" max="542" width="17.85546875" style="83" customWidth="1"/>
    <col min="543" max="543" width="2.42578125" style="83" customWidth="1"/>
    <col min="544" max="544" width="14.42578125" style="83" customWidth="1"/>
    <col min="545" max="545" width="1.5703125" style="83" customWidth="1"/>
    <col min="546" max="546" width="14.42578125" style="83" customWidth="1"/>
    <col min="547" max="547" width="1.5703125" style="83" customWidth="1"/>
    <col min="548" max="548" width="14.42578125" style="83" customWidth="1"/>
    <col min="549" max="549" width="2.42578125" style="83" customWidth="1"/>
    <col min="550" max="550" width="17.85546875" style="83" customWidth="1"/>
    <col min="551" max="551" width="3.28515625" style="83" customWidth="1"/>
    <col min="552" max="552" width="9.28515625" style="83" customWidth="1"/>
    <col min="553" max="553" width="1.5703125" style="83" customWidth="1"/>
    <col min="554" max="554" width="24.5703125" style="83" customWidth="1"/>
    <col min="555" max="768" width="12.7109375" style="83"/>
    <col min="769" max="769" width="5.85546875" style="83" customWidth="1"/>
    <col min="770" max="770" width="3.28515625" style="83" customWidth="1"/>
    <col min="771" max="771" width="22.140625" style="83" customWidth="1"/>
    <col min="772" max="772" width="2.42578125" style="83" customWidth="1"/>
    <col min="773" max="773" width="0" style="83" hidden="1" customWidth="1"/>
    <col min="774" max="774" width="3.28515625" style="83" customWidth="1"/>
    <col min="775" max="775" width="13.5703125" style="83" customWidth="1"/>
    <col min="776" max="776" width="1.5703125" style="83" customWidth="1"/>
    <col min="777" max="777" width="13.5703125" style="83" customWidth="1"/>
    <col min="778" max="778" width="1.5703125" style="83" customWidth="1"/>
    <col min="779" max="779" width="13.5703125" style="83" customWidth="1"/>
    <col min="780" max="780" width="1.5703125" style="83" customWidth="1"/>
    <col min="781" max="781" width="16.140625" style="83" customWidth="1"/>
    <col min="782" max="782" width="1.5703125" style="83" customWidth="1"/>
    <col min="783" max="783" width="13.5703125" style="83" customWidth="1"/>
    <col min="784" max="784" width="1.5703125" style="83" customWidth="1"/>
    <col min="785" max="785" width="13.5703125" style="83" customWidth="1"/>
    <col min="786" max="786" width="1.5703125" style="83" customWidth="1"/>
    <col min="787" max="787" width="13.5703125" style="83" customWidth="1"/>
    <col min="788" max="788" width="2.42578125" style="83" customWidth="1"/>
    <col min="789" max="789" width="17.85546875" style="83" customWidth="1"/>
    <col min="790" max="790" width="1.28515625" style="83" customWidth="1"/>
    <col min="791" max="791" width="1.5703125" style="83" customWidth="1"/>
    <col min="792" max="792" width="14.42578125" style="83" customWidth="1"/>
    <col min="793" max="793" width="1.5703125" style="83" customWidth="1"/>
    <col min="794" max="794" width="14.42578125" style="83" customWidth="1"/>
    <col min="795" max="795" width="1.5703125" style="83" customWidth="1"/>
    <col min="796" max="796" width="14.42578125" style="83" customWidth="1"/>
    <col min="797" max="797" width="2.42578125" style="83" customWidth="1"/>
    <col min="798" max="798" width="17.85546875" style="83" customWidth="1"/>
    <col min="799" max="799" width="2.42578125" style="83" customWidth="1"/>
    <col min="800" max="800" width="14.42578125" style="83" customWidth="1"/>
    <col min="801" max="801" width="1.5703125" style="83" customWidth="1"/>
    <col min="802" max="802" width="14.42578125" style="83" customWidth="1"/>
    <col min="803" max="803" width="1.5703125" style="83" customWidth="1"/>
    <col min="804" max="804" width="14.42578125" style="83" customWidth="1"/>
    <col min="805" max="805" width="2.42578125" style="83" customWidth="1"/>
    <col min="806" max="806" width="17.85546875" style="83" customWidth="1"/>
    <col min="807" max="807" width="3.28515625" style="83" customWidth="1"/>
    <col min="808" max="808" width="9.28515625" style="83" customWidth="1"/>
    <col min="809" max="809" width="1.5703125" style="83" customWidth="1"/>
    <col min="810" max="810" width="24.5703125" style="83" customWidth="1"/>
    <col min="811" max="1024" width="12.7109375" style="83"/>
    <col min="1025" max="1025" width="5.85546875" style="83" customWidth="1"/>
    <col min="1026" max="1026" width="3.28515625" style="83" customWidth="1"/>
    <col min="1027" max="1027" width="22.140625" style="83" customWidth="1"/>
    <col min="1028" max="1028" width="2.42578125" style="83" customWidth="1"/>
    <col min="1029" max="1029" width="0" style="83" hidden="1" customWidth="1"/>
    <col min="1030" max="1030" width="3.28515625" style="83" customWidth="1"/>
    <col min="1031" max="1031" width="13.5703125" style="83" customWidth="1"/>
    <col min="1032" max="1032" width="1.5703125" style="83" customWidth="1"/>
    <col min="1033" max="1033" width="13.5703125" style="83" customWidth="1"/>
    <col min="1034" max="1034" width="1.5703125" style="83" customWidth="1"/>
    <col min="1035" max="1035" width="13.5703125" style="83" customWidth="1"/>
    <col min="1036" max="1036" width="1.5703125" style="83" customWidth="1"/>
    <col min="1037" max="1037" width="16.140625" style="83" customWidth="1"/>
    <col min="1038" max="1038" width="1.5703125" style="83" customWidth="1"/>
    <col min="1039" max="1039" width="13.5703125" style="83" customWidth="1"/>
    <col min="1040" max="1040" width="1.5703125" style="83" customWidth="1"/>
    <col min="1041" max="1041" width="13.5703125" style="83" customWidth="1"/>
    <col min="1042" max="1042" width="1.5703125" style="83" customWidth="1"/>
    <col min="1043" max="1043" width="13.5703125" style="83" customWidth="1"/>
    <col min="1044" max="1044" width="2.42578125" style="83" customWidth="1"/>
    <col min="1045" max="1045" width="17.85546875" style="83" customWidth="1"/>
    <col min="1046" max="1046" width="1.28515625" style="83" customWidth="1"/>
    <col min="1047" max="1047" width="1.5703125" style="83" customWidth="1"/>
    <col min="1048" max="1048" width="14.42578125" style="83" customWidth="1"/>
    <col min="1049" max="1049" width="1.5703125" style="83" customWidth="1"/>
    <col min="1050" max="1050" width="14.42578125" style="83" customWidth="1"/>
    <col min="1051" max="1051" width="1.5703125" style="83" customWidth="1"/>
    <col min="1052" max="1052" width="14.42578125" style="83" customWidth="1"/>
    <col min="1053" max="1053" width="2.42578125" style="83" customWidth="1"/>
    <col min="1054" max="1054" width="17.85546875" style="83" customWidth="1"/>
    <col min="1055" max="1055" width="2.42578125" style="83" customWidth="1"/>
    <col min="1056" max="1056" width="14.42578125" style="83" customWidth="1"/>
    <col min="1057" max="1057" width="1.5703125" style="83" customWidth="1"/>
    <col min="1058" max="1058" width="14.42578125" style="83" customWidth="1"/>
    <col min="1059" max="1059" width="1.5703125" style="83" customWidth="1"/>
    <col min="1060" max="1060" width="14.42578125" style="83" customWidth="1"/>
    <col min="1061" max="1061" width="2.42578125" style="83" customWidth="1"/>
    <col min="1062" max="1062" width="17.85546875" style="83" customWidth="1"/>
    <col min="1063" max="1063" width="3.28515625" style="83" customWidth="1"/>
    <col min="1064" max="1064" width="9.28515625" style="83" customWidth="1"/>
    <col min="1065" max="1065" width="1.5703125" style="83" customWidth="1"/>
    <col min="1066" max="1066" width="24.5703125" style="83" customWidth="1"/>
    <col min="1067" max="1280" width="12.7109375" style="83"/>
    <col min="1281" max="1281" width="5.85546875" style="83" customWidth="1"/>
    <col min="1282" max="1282" width="3.28515625" style="83" customWidth="1"/>
    <col min="1283" max="1283" width="22.140625" style="83" customWidth="1"/>
    <col min="1284" max="1284" width="2.42578125" style="83" customWidth="1"/>
    <col min="1285" max="1285" width="0" style="83" hidden="1" customWidth="1"/>
    <col min="1286" max="1286" width="3.28515625" style="83" customWidth="1"/>
    <col min="1287" max="1287" width="13.5703125" style="83" customWidth="1"/>
    <col min="1288" max="1288" width="1.5703125" style="83" customWidth="1"/>
    <col min="1289" max="1289" width="13.5703125" style="83" customWidth="1"/>
    <col min="1290" max="1290" width="1.5703125" style="83" customWidth="1"/>
    <col min="1291" max="1291" width="13.5703125" style="83" customWidth="1"/>
    <col min="1292" max="1292" width="1.5703125" style="83" customWidth="1"/>
    <col min="1293" max="1293" width="16.140625" style="83" customWidth="1"/>
    <col min="1294" max="1294" width="1.5703125" style="83" customWidth="1"/>
    <col min="1295" max="1295" width="13.5703125" style="83" customWidth="1"/>
    <col min="1296" max="1296" width="1.5703125" style="83" customWidth="1"/>
    <col min="1297" max="1297" width="13.5703125" style="83" customWidth="1"/>
    <col min="1298" max="1298" width="1.5703125" style="83" customWidth="1"/>
    <col min="1299" max="1299" width="13.5703125" style="83" customWidth="1"/>
    <col min="1300" max="1300" width="2.42578125" style="83" customWidth="1"/>
    <col min="1301" max="1301" width="17.85546875" style="83" customWidth="1"/>
    <col min="1302" max="1302" width="1.28515625" style="83" customWidth="1"/>
    <col min="1303" max="1303" width="1.5703125" style="83" customWidth="1"/>
    <col min="1304" max="1304" width="14.42578125" style="83" customWidth="1"/>
    <col min="1305" max="1305" width="1.5703125" style="83" customWidth="1"/>
    <col min="1306" max="1306" width="14.42578125" style="83" customWidth="1"/>
    <col min="1307" max="1307" width="1.5703125" style="83" customWidth="1"/>
    <col min="1308" max="1308" width="14.42578125" style="83" customWidth="1"/>
    <col min="1309" max="1309" width="2.42578125" style="83" customWidth="1"/>
    <col min="1310" max="1310" width="17.85546875" style="83" customWidth="1"/>
    <col min="1311" max="1311" width="2.42578125" style="83" customWidth="1"/>
    <col min="1312" max="1312" width="14.42578125" style="83" customWidth="1"/>
    <col min="1313" max="1313" width="1.5703125" style="83" customWidth="1"/>
    <col min="1314" max="1314" width="14.42578125" style="83" customWidth="1"/>
    <col min="1315" max="1315" width="1.5703125" style="83" customWidth="1"/>
    <col min="1316" max="1316" width="14.42578125" style="83" customWidth="1"/>
    <col min="1317" max="1317" width="2.42578125" style="83" customWidth="1"/>
    <col min="1318" max="1318" width="17.85546875" style="83" customWidth="1"/>
    <col min="1319" max="1319" width="3.28515625" style="83" customWidth="1"/>
    <col min="1320" max="1320" width="9.28515625" style="83" customWidth="1"/>
    <col min="1321" max="1321" width="1.5703125" style="83" customWidth="1"/>
    <col min="1322" max="1322" width="24.5703125" style="83" customWidth="1"/>
    <col min="1323" max="1536" width="12.7109375" style="83"/>
    <col min="1537" max="1537" width="5.85546875" style="83" customWidth="1"/>
    <col min="1538" max="1538" width="3.28515625" style="83" customWidth="1"/>
    <col min="1539" max="1539" width="22.140625" style="83" customWidth="1"/>
    <col min="1540" max="1540" width="2.42578125" style="83" customWidth="1"/>
    <col min="1541" max="1541" width="0" style="83" hidden="1" customWidth="1"/>
    <col min="1542" max="1542" width="3.28515625" style="83" customWidth="1"/>
    <col min="1543" max="1543" width="13.5703125" style="83" customWidth="1"/>
    <col min="1544" max="1544" width="1.5703125" style="83" customWidth="1"/>
    <col min="1545" max="1545" width="13.5703125" style="83" customWidth="1"/>
    <col min="1546" max="1546" width="1.5703125" style="83" customWidth="1"/>
    <col min="1547" max="1547" width="13.5703125" style="83" customWidth="1"/>
    <col min="1548" max="1548" width="1.5703125" style="83" customWidth="1"/>
    <col min="1549" max="1549" width="16.140625" style="83" customWidth="1"/>
    <col min="1550" max="1550" width="1.5703125" style="83" customWidth="1"/>
    <col min="1551" max="1551" width="13.5703125" style="83" customWidth="1"/>
    <col min="1552" max="1552" width="1.5703125" style="83" customWidth="1"/>
    <col min="1553" max="1553" width="13.5703125" style="83" customWidth="1"/>
    <col min="1554" max="1554" width="1.5703125" style="83" customWidth="1"/>
    <col min="1555" max="1555" width="13.5703125" style="83" customWidth="1"/>
    <col min="1556" max="1556" width="2.42578125" style="83" customWidth="1"/>
    <col min="1557" max="1557" width="17.85546875" style="83" customWidth="1"/>
    <col min="1558" max="1558" width="1.28515625" style="83" customWidth="1"/>
    <col min="1559" max="1559" width="1.5703125" style="83" customWidth="1"/>
    <col min="1560" max="1560" width="14.42578125" style="83" customWidth="1"/>
    <col min="1561" max="1561" width="1.5703125" style="83" customWidth="1"/>
    <col min="1562" max="1562" width="14.42578125" style="83" customWidth="1"/>
    <col min="1563" max="1563" width="1.5703125" style="83" customWidth="1"/>
    <col min="1564" max="1564" width="14.42578125" style="83" customWidth="1"/>
    <col min="1565" max="1565" width="2.42578125" style="83" customWidth="1"/>
    <col min="1566" max="1566" width="17.85546875" style="83" customWidth="1"/>
    <col min="1567" max="1567" width="2.42578125" style="83" customWidth="1"/>
    <col min="1568" max="1568" width="14.42578125" style="83" customWidth="1"/>
    <col min="1569" max="1569" width="1.5703125" style="83" customWidth="1"/>
    <col min="1570" max="1570" width="14.42578125" style="83" customWidth="1"/>
    <col min="1571" max="1571" width="1.5703125" style="83" customWidth="1"/>
    <col min="1572" max="1572" width="14.42578125" style="83" customWidth="1"/>
    <col min="1573" max="1573" width="2.42578125" style="83" customWidth="1"/>
    <col min="1574" max="1574" width="17.85546875" style="83" customWidth="1"/>
    <col min="1575" max="1575" width="3.28515625" style="83" customWidth="1"/>
    <col min="1576" max="1576" width="9.28515625" style="83" customWidth="1"/>
    <col min="1577" max="1577" width="1.5703125" style="83" customWidth="1"/>
    <col min="1578" max="1578" width="24.5703125" style="83" customWidth="1"/>
    <col min="1579" max="1792" width="12.7109375" style="83"/>
    <col min="1793" max="1793" width="5.85546875" style="83" customWidth="1"/>
    <col min="1794" max="1794" width="3.28515625" style="83" customWidth="1"/>
    <col min="1795" max="1795" width="22.140625" style="83" customWidth="1"/>
    <col min="1796" max="1796" width="2.42578125" style="83" customWidth="1"/>
    <col min="1797" max="1797" width="0" style="83" hidden="1" customWidth="1"/>
    <col min="1798" max="1798" width="3.28515625" style="83" customWidth="1"/>
    <col min="1799" max="1799" width="13.5703125" style="83" customWidth="1"/>
    <col min="1800" max="1800" width="1.5703125" style="83" customWidth="1"/>
    <col min="1801" max="1801" width="13.5703125" style="83" customWidth="1"/>
    <col min="1802" max="1802" width="1.5703125" style="83" customWidth="1"/>
    <col min="1803" max="1803" width="13.5703125" style="83" customWidth="1"/>
    <col min="1804" max="1804" width="1.5703125" style="83" customWidth="1"/>
    <col min="1805" max="1805" width="16.140625" style="83" customWidth="1"/>
    <col min="1806" max="1806" width="1.5703125" style="83" customWidth="1"/>
    <col min="1807" max="1807" width="13.5703125" style="83" customWidth="1"/>
    <col min="1808" max="1808" width="1.5703125" style="83" customWidth="1"/>
    <col min="1809" max="1809" width="13.5703125" style="83" customWidth="1"/>
    <col min="1810" max="1810" width="1.5703125" style="83" customWidth="1"/>
    <col min="1811" max="1811" width="13.5703125" style="83" customWidth="1"/>
    <col min="1812" max="1812" width="2.42578125" style="83" customWidth="1"/>
    <col min="1813" max="1813" width="17.85546875" style="83" customWidth="1"/>
    <col min="1814" max="1814" width="1.28515625" style="83" customWidth="1"/>
    <col min="1815" max="1815" width="1.5703125" style="83" customWidth="1"/>
    <col min="1816" max="1816" width="14.42578125" style="83" customWidth="1"/>
    <col min="1817" max="1817" width="1.5703125" style="83" customWidth="1"/>
    <col min="1818" max="1818" width="14.42578125" style="83" customWidth="1"/>
    <col min="1819" max="1819" width="1.5703125" style="83" customWidth="1"/>
    <col min="1820" max="1820" width="14.42578125" style="83" customWidth="1"/>
    <col min="1821" max="1821" width="2.42578125" style="83" customWidth="1"/>
    <col min="1822" max="1822" width="17.85546875" style="83" customWidth="1"/>
    <col min="1823" max="1823" width="2.42578125" style="83" customWidth="1"/>
    <col min="1824" max="1824" width="14.42578125" style="83" customWidth="1"/>
    <col min="1825" max="1825" width="1.5703125" style="83" customWidth="1"/>
    <col min="1826" max="1826" width="14.42578125" style="83" customWidth="1"/>
    <col min="1827" max="1827" width="1.5703125" style="83" customWidth="1"/>
    <col min="1828" max="1828" width="14.42578125" style="83" customWidth="1"/>
    <col min="1829" max="1829" width="2.42578125" style="83" customWidth="1"/>
    <col min="1830" max="1830" width="17.85546875" style="83" customWidth="1"/>
    <col min="1831" max="1831" width="3.28515625" style="83" customWidth="1"/>
    <col min="1832" max="1832" width="9.28515625" style="83" customWidth="1"/>
    <col min="1833" max="1833" width="1.5703125" style="83" customWidth="1"/>
    <col min="1834" max="1834" width="24.5703125" style="83" customWidth="1"/>
    <col min="1835" max="2048" width="12.7109375" style="83"/>
    <col min="2049" max="2049" width="5.85546875" style="83" customWidth="1"/>
    <col min="2050" max="2050" width="3.28515625" style="83" customWidth="1"/>
    <col min="2051" max="2051" width="22.140625" style="83" customWidth="1"/>
    <col min="2052" max="2052" width="2.42578125" style="83" customWidth="1"/>
    <col min="2053" max="2053" width="0" style="83" hidden="1" customWidth="1"/>
    <col min="2054" max="2054" width="3.28515625" style="83" customWidth="1"/>
    <col min="2055" max="2055" width="13.5703125" style="83" customWidth="1"/>
    <col min="2056" max="2056" width="1.5703125" style="83" customWidth="1"/>
    <col min="2057" max="2057" width="13.5703125" style="83" customWidth="1"/>
    <col min="2058" max="2058" width="1.5703125" style="83" customWidth="1"/>
    <col min="2059" max="2059" width="13.5703125" style="83" customWidth="1"/>
    <col min="2060" max="2060" width="1.5703125" style="83" customWidth="1"/>
    <col min="2061" max="2061" width="16.140625" style="83" customWidth="1"/>
    <col min="2062" max="2062" width="1.5703125" style="83" customWidth="1"/>
    <col min="2063" max="2063" width="13.5703125" style="83" customWidth="1"/>
    <col min="2064" max="2064" width="1.5703125" style="83" customWidth="1"/>
    <col min="2065" max="2065" width="13.5703125" style="83" customWidth="1"/>
    <col min="2066" max="2066" width="1.5703125" style="83" customWidth="1"/>
    <col min="2067" max="2067" width="13.5703125" style="83" customWidth="1"/>
    <col min="2068" max="2068" width="2.42578125" style="83" customWidth="1"/>
    <col min="2069" max="2069" width="17.85546875" style="83" customWidth="1"/>
    <col min="2070" max="2070" width="1.28515625" style="83" customWidth="1"/>
    <col min="2071" max="2071" width="1.5703125" style="83" customWidth="1"/>
    <col min="2072" max="2072" width="14.42578125" style="83" customWidth="1"/>
    <col min="2073" max="2073" width="1.5703125" style="83" customWidth="1"/>
    <col min="2074" max="2074" width="14.42578125" style="83" customWidth="1"/>
    <col min="2075" max="2075" width="1.5703125" style="83" customWidth="1"/>
    <col min="2076" max="2076" width="14.42578125" style="83" customWidth="1"/>
    <col min="2077" max="2077" width="2.42578125" style="83" customWidth="1"/>
    <col min="2078" max="2078" width="17.85546875" style="83" customWidth="1"/>
    <col min="2079" max="2079" width="2.42578125" style="83" customWidth="1"/>
    <col min="2080" max="2080" width="14.42578125" style="83" customWidth="1"/>
    <col min="2081" max="2081" width="1.5703125" style="83" customWidth="1"/>
    <col min="2082" max="2082" width="14.42578125" style="83" customWidth="1"/>
    <col min="2083" max="2083" width="1.5703125" style="83" customWidth="1"/>
    <col min="2084" max="2084" width="14.42578125" style="83" customWidth="1"/>
    <col min="2085" max="2085" width="2.42578125" style="83" customWidth="1"/>
    <col min="2086" max="2086" width="17.85546875" style="83" customWidth="1"/>
    <col min="2087" max="2087" width="3.28515625" style="83" customWidth="1"/>
    <col min="2088" max="2088" width="9.28515625" style="83" customWidth="1"/>
    <col min="2089" max="2089" width="1.5703125" style="83" customWidth="1"/>
    <col min="2090" max="2090" width="24.5703125" style="83" customWidth="1"/>
    <col min="2091" max="2304" width="12.7109375" style="83"/>
    <col min="2305" max="2305" width="5.85546875" style="83" customWidth="1"/>
    <col min="2306" max="2306" width="3.28515625" style="83" customWidth="1"/>
    <col min="2307" max="2307" width="22.140625" style="83" customWidth="1"/>
    <col min="2308" max="2308" width="2.42578125" style="83" customWidth="1"/>
    <col min="2309" max="2309" width="0" style="83" hidden="1" customWidth="1"/>
    <col min="2310" max="2310" width="3.28515625" style="83" customWidth="1"/>
    <col min="2311" max="2311" width="13.5703125" style="83" customWidth="1"/>
    <col min="2312" max="2312" width="1.5703125" style="83" customWidth="1"/>
    <col min="2313" max="2313" width="13.5703125" style="83" customWidth="1"/>
    <col min="2314" max="2314" width="1.5703125" style="83" customWidth="1"/>
    <col min="2315" max="2315" width="13.5703125" style="83" customWidth="1"/>
    <col min="2316" max="2316" width="1.5703125" style="83" customWidth="1"/>
    <col min="2317" max="2317" width="16.140625" style="83" customWidth="1"/>
    <col min="2318" max="2318" width="1.5703125" style="83" customWidth="1"/>
    <col min="2319" max="2319" width="13.5703125" style="83" customWidth="1"/>
    <col min="2320" max="2320" width="1.5703125" style="83" customWidth="1"/>
    <col min="2321" max="2321" width="13.5703125" style="83" customWidth="1"/>
    <col min="2322" max="2322" width="1.5703125" style="83" customWidth="1"/>
    <col min="2323" max="2323" width="13.5703125" style="83" customWidth="1"/>
    <col min="2324" max="2324" width="2.42578125" style="83" customWidth="1"/>
    <col min="2325" max="2325" width="17.85546875" style="83" customWidth="1"/>
    <col min="2326" max="2326" width="1.28515625" style="83" customWidth="1"/>
    <col min="2327" max="2327" width="1.5703125" style="83" customWidth="1"/>
    <col min="2328" max="2328" width="14.42578125" style="83" customWidth="1"/>
    <col min="2329" max="2329" width="1.5703125" style="83" customWidth="1"/>
    <col min="2330" max="2330" width="14.42578125" style="83" customWidth="1"/>
    <col min="2331" max="2331" width="1.5703125" style="83" customWidth="1"/>
    <col min="2332" max="2332" width="14.42578125" style="83" customWidth="1"/>
    <col min="2333" max="2333" width="2.42578125" style="83" customWidth="1"/>
    <col min="2334" max="2334" width="17.85546875" style="83" customWidth="1"/>
    <col min="2335" max="2335" width="2.42578125" style="83" customWidth="1"/>
    <col min="2336" max="2336" width="14.42578125" style="83" customWidth="1"/>
    <col min="2337" max="2337" width="1.5703125" style="83" customWidth="1"/>
    <col min="2338" max="2338" width="14.42578125" style="83" customWidth="1"/>
    <col min="2339" max="2339" width="1.5703125" style="83" customWidth="1"/>
    <col min="2340" max="2340" width="14.42578125" style="83" customWidth="1"/>
    <col min="2341" max="2341" width="2.42578125" style="83" customWidth="1"/>
    <col min="2342" max="2342" width="17.85546875" style="83" customWidth="1"/>
    <col min="2343" max="2343" width="3.28515625" style="83" customWidth="1"/>
    <col min="2344" max="2344" width="9.28515625" style="83" customWidth="1"/>
    <col min="2345" max="2345" width="1.5703125" style="83" customWidth="1"/>
    <col min="2346" max="2346" width="24.5703125" style="83" customWidth="1"/>
    <col min="2347" max="2560" width="12.7109375" style="83"/>
    <col min="2561" max="2561" width="5.85546875" style="83" customWidth="1"/>
    <col min="2562" max="2562" width="3.28515625" style="83" customWidth="1"/>
    <col min="2563" max="2563" width="22.140625" style="83" customWidth="1"/>
    <col min="2564" max="2564" width="2.42578125" style="83" customWidth="1"/>
    <col min="2565" max="2565" width="0" style="83" hidden="1" customWidth="1"/>
    <col min="2566" max="2566" width="3.28515625" style="83" customWidth="1"/>
    <col min="2567" max="2567" width="13.5703125" style="83" customWidth="1"/>
    <col min="2568" max="2568" width="1.5703125" style="83" customWidth="1"/>
    <col min="2569" max="2569" width="13.5703125" style="83" customWidth="1"/>
    <col min="2570" max="2570" width="1.5703125" style="83" customWidth="1"/>
    <col min="2571" max="2571" width="13.5703125" style="83" customWidth="1"/>
    <col min="2572" max="2572" width="1.5703125" style="83" customWidth="1"/>
    <col min="2573" max="2573" width="16.140625" style="83" customWidth="1"/>
    <col min="2574" max="2574" width="1.5703125" style="83" customWidth="1"/>
    <col min="2575" max="2575" width="13.5703125" style="83" customWidth="1"/>
    <col min="2576" max="2576" width="1.5703125" style="83" customWidth="1"/>
    <col min="2577" max="2577" width="13.5703125" style="83" customWidth="1"/>
    <col min="2578" max="2578" width="1.5703125" style="83" customWidth="1"/>
    <col min="2579" max="2579" width="13.5703125" style="83" customWidth="1"/>
    <col min="2580" max="2580" width="2.42578125" style="83" customWidth="1"/>
    <col min="2581" max="2581" width="17.85546875" style="83" customWidth="1"/>
    <col min="2582" max="2582" width="1.28515625" style="83" customWidth="1"/>
    <col min="2583" max="2583" width="1.5703125" style="83" customWidth="1"/>
    <col min="2584" max="2584" width="14.42578125" style="83" customWidth="1"/>
    <col min="2585" max="2585" width="1.5703125" style="83" customWidth="1"/>
    <col min="2586" max="2586" width="14.42578125" style="83" customWidth="1"/>
    <col min="2587" max="2587" width="1.5703125" style="83" customWidth="1"/>
    <col min="2588" max="2588" width="14.42578125" style="83" customWidth="1"/>
    <col min="2589" max="2589" width="2.42578125" style="83" customWidth="1"/>
    <col min="2590" max="2590" width="17.85546875" style="83" customWidth="1"/>
    <col min="2591" max="2591" width="2.42578125" style="83" customWidth="1"/>
    <col min="2592" max="2592" width="14.42578125" style="83" customWidth="1"/>
    <col min="2593" max="2593" width="1.5703125" style="83" customWidth="1"/>
    <col min="2594" max="2594" width="14.42578125" style="83" customWidth="1"/>
    <col min="2595" max="2595" width="1.5703125" style="83" customWidth="1"/>
    <col min="2596" max="2596" width="14.42578125" style="83" customWidth="1"/>
    <col min="2597" max="2597" width="2.42578125" style="83" customWidth="1"/>
    <col min="2598" max="2598" width="17.85546875" style="83" customWidth="1"/>
    <col min="2599" max="2599" width="3.28515625" style="83" customWidth="1"/>
    <col min="2600" max="2600" width="9.28515625" style="83" customWidth="1"/>
    <col min="2601" max="2601" width="1.5703125" style="83" customWidth="1"/>
    <col min="2602" max="2602" width="24.5703125" style="83" customWidth="1"/>
    <col min="2603" max="2816" width="12.7109375" style="83"/>
    <col min="2817" max="2817" width="5.85546875" style="83" customWidth="1"/>
    <col min="2818" max="2818" width="3.28515625" style="83" customWidth="1"/>
    <col min="2819" max="2819" width="22.140625" style="83" customWidth="1"/>
    <col min="2820" max="2820" width="2.42578125" style="83" customWidth="1"/>
    <col min="2821" max="2821" width="0" style="83" hidden="1" customWidth="1"/>
    <col min="2822" max="2822" width="3.28515625" style="83" customWidth="1"/>
    <col min="2823" max="2823" width="13.5703125" style="83" customWidth="1"/>
    <col min="2824" max="2824" width="1.5703125" style="83" customWidth="1"/>
    <col min="2825" max="2825" width="13.5703125" style="83" customWidth="1"/>
    <col min="2826" max="2826" width="1.5703125" style="83" customWidth="1"/>
    <col min="2827" max="2827" width="13.5703125" style="83" customWidth="1"/>
    <col min="2828" max="2828" width="1.5703125" style="83" customWidth="1"/>
    <col min="2829" max="2829" width="16.140625" style="83" customWidth="1"/>
    <col min="2830" max="2830" width="1.5703125" style="83" customWidth="1"/>
    <col min="2831" max="2831" width="13.5703125" style="83" customWidth="1"/>
    <col min="2832" max="2832" width="1.5703125" style="83" customWidth="1"/>
    <col min="2833" max="2833" width="13.5703125" style="83" customWidth="1"/>
    <col min="2834" max="2834" width="1.5703125" style="83" customWidth="1"/>
    <col min="2835" max="2835" width="13.5703125" style="83" customWidth="1"/>
    <col min="2836" max="2836" width="2.42578125" style="83" customWidth="1"/>
    <col min="2837" max="2837" width="17.85546875" style="83" customWidth="1"/>
    <col min="2838" max="2838" width="1.28515625" style="83" customWidth="1"/>
    <col min="2839" max="2839" width="1.5703125" style="83" customWidth="1"/>
    <col min="2840" max="2840" width="14.42578125" style="83" customWidth="1"/>
    <col min="2841" max="2841" width="1.5703125" style="83" customWidth="1"/>
    <col min="2842" max="2842" width="14.42578125" style="83" customWidth="1"/>
    <col min="2843" max="2843" width="1.5703125" style="83" customWidth="1"/>
    <col min="2844" max="2844" width="14.42578125" style="83" customWidth="1"/>
    <col min="2845" max="2845" width="2.42578125" style="83" customWidth="1"/>
    <col min="2846" max="2846" width="17.85546875" style="83" customWidth="1"/>
    <col min="2847" max="2847" width="2.42578125" style="83" customWidth="1"/>
    <col min="2848" max="2848" width="14.42578125" style="83" customWidth="1"/>
    <col min="2849" max="2849" width="1.5703125" style="83" customWidth="1"/>
    <col min="2850" max="2850" width="14.42578125" style="83" customWidth="1"/>
    <col min="2851" max="2851" width="1.5703125" style="83" customWidth="1"/>
    <col min="2852" max="2852" width="14.42578125" style="83" customWidth="1"/>
    <col min="2853" max="2853" width="2.42578125" style="83" customWidth="1"/>
    <col min="2854" max="2854" width="17.85546875" style="83" customWidth="1"/>
    <col min="2855" max="2855" width="3.28515625" style="83" customWidth="1"/>
    <col min="2856" max="2856" width="9.28515625" style="83" customWidth="1"/>
    <col min="2857" max="2857" width="1.5703125" style="83" customWidth="1"/>
    <col min="2858" max="2858" width="24.5703125" style="83" customWidth="1"/>
    <col min="2859" max="3072" width="12.7109375" style="83"/>
    <col min="3073" max="3073" width="5.85546875" style="83" customWidth="1"/>
    <col min="3074" max="3074" width="3.28515625" style="83" customWidth="1"/>
    <col min="3075" max="3075" width="22.140625" style="83" customWidth="1"/>
    <col min="3076" max="3076" width="2.42578125" style="83" customWidth="1"/>
    <col min="3077" max="3077" width="0" style="83" hidden="1" customWidth="1"/>
    <col min="3078" max="3078" width="3.28515625" style="83" customWidth="1"/>
    <col min="3079" max="3079" width="13.5703125" style="83" customWidth="1"/>
    <col min="3080" max="3080" width="1.5703125" style="83" customWidth="1"/>
    <col min="3081" max="3081" width="13.5703125" style="83" customWidth="1"/>
    <col min="3082" max="3082" width="1.5703125" style="83" customWidth="1"/>
    <col min="3083" max="3083" width="13.5703125" style="83" customWidth="1"/>
    <col min="3084" max="3084" width="1.5703125" style="83" customWidth="1"/>
    <col min="3085" max="3085" width="16.140625" style="83" customWidth="1"/>
    <col min="3086" max="3086" width="1.5703125" style="83" customWidth="1"/>
    <col min="3087" max="3087" width="13.5703125" style="83" customWidth="1"/>
    <col min="3088" max="3088" width="1.5703125" style="83" customWidth="1"/>
    <col min="3089" max="3089" width="13.5703125" style="83" customWidth="1"/>
    <col min="3090" max="3090" width="1.5703125" style="83" customWidth="1"/>
    <col min="3091" max="3091" width="13.5703125" style="83" customWidth="1"/>
    <col min="3092" max="3092" width="2.42578125" style="83" customWidth="1"/>
    <col min="3093" max="3093" width="17.85546875" style="83" customWidth="1"/>
    <col min="3094" max="3094" width="1.28515625" style="83" customWidth="1"/>
    <col min="3095" max="3095" width="1.5703125" style="83" customWidth="1"/>
    <col min="3096" max="3096" width="14.42578125" style="83" customWidth="1"/>
    <col min="3097" max="3097" width="1.5703125" style="83" customWidth="1"/>
    <col min="3098" max="3098" width="14.42578125" style="83" customWidth="1"/>
    <col min="3099" max="3099" width="1.5703125" style="83" customWidth="1"/>
    <col min="3100" max="3100" width="14.42578125" style="83" customWidth="1"/>
    <col min="3101" max="3101" width="2.42578125" style="83" customWidth="1"/>
    <col min="3102" max="3102" width="17.85546875" style="83" customWidth="1"/>
    <col min="3103" max="3103" width="2.42578125" style="83" customWidth="1"/>
    <col min="3104" max="3104" width="14.42578125" style="83" customWidth="1"/>
    <col min="3105" max="3105" width="1.5703125" style="83" customWidth="1"/>
    <col min="3106" max="3106" width="14.42578125" style="83" customWidth="1"/>
    <col min="3107" max="3107" width="1.5703125" style="83" customWidth="1"/>
    <col min="3108" max="3108" width="14.42578125" style="83" customWidth="1"/>
    <col min="3109" max="3109" width="2.42578125" style="83" customWidth="1"/>
    <col min="3110" max="3110" width="17.85546875" style="83" customWidth="1"/>
    <col min="3111" max="3111" width="3.28515625" style="83" customWidth="1"/>
    <col min="3112" max="3112" width="9.28515625" style="83" customWidth="1"/>
    <col min="3113" max="3113" width="1.5703125" style="83" customWidth="1"/>
    <col min="3114" max="3114" width="24.5703125" style="83" customWidth="1"/>
    <col min="3115" max="3328" width="12.7109375" style="83"/>
    <col min="3329" max="3329" width="5.85546875" style="83" customWidth="1"/>
    <col min="3330" max="3330" width="3.28515625" style="83" customWidth="1"/>
    <col min="3331" max="3331" width="22.140625" style="83" customWidth="1"/>
    <col min="3332" max="3332" width="2.42578125" style="83" customWidth="1"/>
    <col min="3333" max="3333" width="0" style="83" hidden="1" customWidth="1"/>
    <col min="3334" max="3334" width="3.28515625" style="83" customWidth="1"/>
    <col min="3335" max="3335" width="13.5703125" style="83" customWidth="1"/>
    <col min="3336" max="3336" width="1.5703125" style="83" customWidth="1"/>
    <col min="3337" max="3337" width="13.5703125" style="83" customWidth="1"/>
    <col min="3338" max="3338" width="1.5703125" style="83" customWidth="1"/>
    <col min="3339" max="3339" width="13.5703125" style="83" customWidth="1"/>
    <col min="3340" max="3340" width="1.5703125" style="83" customWidth="1"/>
    <col min="3341" max="3341" width="16.140625" style="83" customWidth="1"/>
    <col min="3342" max="3342" width="1.5703125" style="83" customWidth="1"/>
    <col min="3343" max="3343" width="13.5703125" style="83" customWidth="1"/>
    <col min="3344" max="3344" width="1.5703125" style="83" customWidth="1"/>
    <col min="3345" max="3345" width="13.5703125" style="83" customWidth="1"/>
    <col min="3346" max="3346" width="1.5703125" style="83" customWidth="1"/>
    <col min="3347" max="3347" width="13.5703125" style="83" customWidth="1"/>
    <col min="3348" max="3348" width="2.42578125" style="83" customWidth="1"/>
    <col min="3349" max="3349" width="17.85546875" style="83" customWidth="1"/>
    <col min="3350" max="3350" width="1.28515625" style="83" customWidth="1"/>
    <col min="3351" max="3351" width="1.5703125" style="83" customWidth="1"/>
    <col min="3352" max="3352" width="14.42578125" style="83" customWidth="1"/>
    <col min="3353" max="3353" width="1.5703125" style="83" customWidth="1"/>
    <col min="3354" max="3354" width="14.42578125" style="83" customWidth="1"/>
    <col min="3355" max="3355" width="1.5703125" style="83" customWidth="1"/>
    <col min="3356" max="3356" width="14.42578125" style="83" customWidth="1"/>
    <col min="3357" max="3357" width="2.42578125" style="83" customWidth="1"/>
    <col min="3358" max="3358" width="17.85546875" style="83" customWidth="1"/>
    <col min="3359" max="3359" width="2.42578125" style="83" customWidth="1"/>
    <col min="3360" max="3360" width="14.42578125" style="83" customWidth="1"/>
    <col min="3361" max="3361" width="1.5703125" style="83" customWidth="1"/>
    <col min="3362" max="3362" width="14.42578125" style="83" customWidth="1"/>
    <col min="3363" max="3363" width="1.5703125" style="83" customWidth="1"/>
    <col min="3364" max="3364" width="14.42578125" style="83" customWidth="1"/>
    <col min="3365" max="3365" width="2.42578125" style="83" customWidth="1"/>
    <col min="3366" max="3366" width="17.85546875" style="83" customWidth="1"/>
    <col min="3367" max="3367" width="3.28515625" style="83" customWidth="1"/>
    <col min="3368" max="3368" width="9.28515625" style="83" customWidth="1"/>
    <col min="3369" max="3369" width="1.5703125" style="83" customWidth="1"/>
    <col min="3370" max="3370" width="24.5703125" style="83" customWidth="1"/>
    <col min="3371" max="3584" width="12.7109375" style="83"/>
    <col min="3585" max="3585" width="5.85546875" style="83" customWidth="1"/>
    <col min="3586" max="3586" width="3.28515625" style="83" customWidth="1"/>
    <col min="3587" max="3587" width="22.140625" style="83" customWidth="1"/>
    <col min="3588" max="3588" width="2.42578125" style="83" customWidth="1"/>
    <col min="3589" max="3589" width="0" style="83" hidden="1" customWidth="1"/>
    <col min="3590" max="3590" width="3.28515625" style="83" customWidth="1"/>
    <col min="3591" max="3591" width="13.5703125" style="83" customWidth="1"/>
    <col min="3592" max="3592" width="1.5703125" style="83" customWidth="1"/>
    <col min="3593" max="3593" width="13.5703125" style="83" customWidth="1"/>
    <col min="3594" max="3594" width="1.5703125" style="83" customWidth="1"/>
    <col min="3595" max="3595" width="13.5703125" style="83" customWidth="1"/>
    <col min="3596" max="3596" width="1.5703125" style="83" customWidth="1"/>
    <col min="3597" max="3597" width="16.140625" style="83" customWidth="1"/>
    <col min="3598" max="3598" width="1.5703125" style="83" customWidth="1"/>
    <col min="3599" max="3599" width="13.5703125" style="83" customWidth="1"/>
    <col min="3600" max="3600" width="1.5703125" style="83" customWidth="1"/>
    <col min="3601" max="3601" width="13.5703125" style="83" customWidth="1"/>
    <col min="3602" max="3602" width="1.5703125" style="83" customWidth="1"/>
    <col min="3603" max="3603" width="13.5703125" style="83" customWidth="1"/>
    <col min="3604" max="3604" width="2.42578125" style="83" customWidth="1"/>
    <col min="3605" max="3605" width="17.85546875" style="83" customWidth="1"/>
    <col min="3606" max="3606" width="1.28515625" style="83" customWidth="1"/>
    <col min="3607" max="3607" width="1.5703125" style="83" customWidth="1"/>
    <col min="3608" max="3608" width="14.42578125" style="83" customWidth="1"/>
    <col min="3609" max="3609" width="1.5703125" style="83" customWidth="1"/>
    <col min="3610" max="3610" width="14.42578125" style="83" customWidth="1"/>
    <col min="3611" max="3611" width="1.5703125" style="83" customWidth="1"/>
    <col min="3612" max="3612" width="14.42578125" style="83" customWidth="1"/>
    <col min="3613" max="3613" width="2.42578125" style="83" customWidth="1"/>
    <col min="3614" max="3614" width="17.85546875" style="83" customWidth="1"/>
    <col min="3615" max="3615" width="2.42578125" style="83" customWidth="1"/>
    <col min="3616" max="3616" width="14.42578125" style="83" customWidth="1"/>
    <col min="3617" max="3617" width="1.5703125" style="83" customWidth="1"/>
    <col min="3618" max="3618" width="14.42578125" style="83" customWidth="1"/>
    <col min="3619" max="3619" width="1.5703125" style="83" customWidth="1"/>
    <col min="3620" max="3620" width="14.42578125" style="83" customWidth="1"/>
    <col min="3621" max="3621" width="2.42578125" style="83" customWidth="1"/>
    <col min="3622" max="3622" width="17.85546875" style="83" customWidth="1"/>
    <col min="3623" max="3623" width="3.28515625" style="83" customWidth="1"/>
    <col min="3624" max="3624" width="9.28515625" style="83" customWidth="1"/>
    <col min="3625" max="3625" width="1.5703125" style="83" customWidth="1"/>
    <col min="3626" max="3626" width="24.5703125" style="83" customWidth="1"/>
    <col min="3627" max="3840" width="12.7109375" style="83"/>
    <col min="3841" max="3841" width="5.85546875" style="83" customWidth="1"/>
    <col min="3842" max="3842" width="3.28515625" style="83" customWidth="1"/>
    <col min="3843" max="3843" width="22.140625" style="83" customWidth="1"/>
    <col min="3844" max="3844" width="2.42578125" style="83" customWidth="1"/>
    <col min="3845" max="3845" width="0" style="83" hidden="1" customWidth="1"/>
    <col min="3846" max="3846" width="3.28515625" style="83" customWidth="1"/>
    <col min="3847" max="3847" width="13.5703125" style="83" customWidth="1"/>
    <col min="3848" max="3848" width="1.5703125" style="83" customWidth="1"/>
    <col min="3849" max="3849" width="13.5703125" style="83" customWidth="1"/>
    <col min="3850" max="3850" width="1.5703125" style="83" customWidth="1"/>
    <col min="3851" max="3851" width="13.5703125" style="83" customWidth="1"/>
    <col min="3852" max="3852" width="1.5703125" style="83" customWidth="1"/>
    <col min="3853" max="3853" width="16.140625" style="83" customWidth="1"/>
    <col min="3854" max="3854" width="1.5703125" style="83" customWidth="1"/>
    <col min="3855" max="3855" width="13.5703125" style="83" customWidth="1"/>
    <col min="3856" max="3856" width="1.5703125" style="83" customWidth="1"/>
    <col min="3857" max="3857" width="13.5703125" style="83" customWidth="1"/>
    <col min="3858" max="3858" width="1.5703125" style="83" customWidth="1"/>
    <col min="3859" max="3859" width="13.5703125" style="83" customWidth="1"/>
    <col min="3860" max="3860" width="2.42578125" style="83" customWidth="1"/>
    <col min="3861" max="3861" width="17.85546875" style="83" customWidth="1"/>
    <col min="3862" max="3862" width="1.28515625" style="83" customWidth="1"/>
    <col min="3863" max="3863" width="1.5703125" style="83" customWidth="1"/>
    <col min="3864" max="3864" width="14.42578125" style="83" customWidth="1"/>
    <col min="3865" max="3865" width="1.5703125" style="83" customWidth="1"/>
    <col min="3866" max="3866" width="14.42578125" style="83" customWidth="1"/>
    <col min="3867" max="3867" width="1.5703125" style="83" customWidth="1"/>
    <col min="3868" max="3868" width="14.42578125" style="83" customWidth="1"/>
    <col min="3869" max="3869" width="2.42578125" style="83" customWidth="1"/>
    <col min="3870" max="3870" width="17.85546875" style="83" customWidth="1"/>
    <col min="3871" max="3871" width="2.42578125" style="83" customWidth="1"/>
    <col min="3872" max="3872" width="14.42578125" style="83" customWidth="1"/>
    <col min="3873" max="3873" width="1.5703125" style="83" customWidth="1"/>
    <col min="3874" max="3874" width="14.42578125" style="83" customWidth="1"/>
    <col min="3875" max="3875" width="1.5703125" style="83" customWidth="1"/>
    <col min="3876" max="3876" width="14.42578125" style="83" customWidth="1"/>
    <col min="3877" max="3877" width="2.42578125" style="83" customWidth="1"/>
    <col min="3878" max="3878" width="17.85546875" style="83" customWidth="1"/>
    <col min="3879" max="3879" width="3.28515625" style="83" customWidth="1"/>
    <col min="3880" max="3880" width="9.28515625" style="83" customWidth="1"/>
    <col min="3881" max="3881" width="1.5703125" style="83" customWidth="1"/>
    <col min="3882" max="3882" width="24.5703125" style="83" customWidth="1"/>
    <col min="3883" max="4096" width="12.7109375" style="83"/>
    <col min="4097" max="4097" width="5.85546875" style="83" customWidth="1"/>
    <col min="4098" max="4098" width="3.28515625" style="83" customWidth="1"/>
    <col min="4099" max="4099" width="22.140625" style="83" customWidth="1"/>
    <col min="4100" max="4100" width="2.42578125" style="83" customWidth="1"/>
    <col min="4101" max="4101" width="0" style="83" hidden="1" customWidth="1"/>
    <col min="4102" max="4102" width="3.28515625" style="83" customWidth="1"/>
    <col min="4103" max="4103" width="13.5703125" style="83" customWidth="1"/>
    <col min="4104" max="4104" width="1.5703125" style="83" customWidth="1"/>
    <col min="4105" max="4105" width="13.5703125" style="83" customWidth="1"/>
    <col min="4106" max="4106" width="1.5703125" style="83" customWidth="1"/>
    <col min="4107" max="4107" width="13.5703125" style="83" customWidth="1"/>
    <col min="4108" max="4108" width="1.5703125" style="83" customWidth="1"/>
    <col min="4109" max="4109" width="16.140625" style="83" customWidth="1"/>
    <col min="4110" max="4110" width="1.5703125" style="83" customWidth="1"/>
    <col min="4111" max="4111" width="13.5703125" style="83" customWidth="1"/>
    <col min="4112" max="4112" width="1.5703125" style="83" customWidth="1"/>
    <col min="4113" max="4113" width="13.5703125" style="83" customWidth="1"/>
    <col min="4114" max="4114" width="1.5703125" style="83" customWidth="1"/>
    <col min="4115" max="4115" width="13.5703125" style="83" customWidth="1"/>
    <col min="4116" max="4116" width="2.42578125" style="83" customWidth="1"/>
    <col min="4117" max="4117" width="17.85546875" style="83" customWidth="1"/>
    <col min="4118" max="4118" width="1.28515625" style="83" customWidth="1"/>
    <col min="4119" max="4119" width="1.5703125" style="83" customWidth="1"/>
    <col min="4120" max="4120" width="14.42578125" style="83" customWidth="1"/>
    <col min="4121" max="4121" width="1.5703125" style="83" customWidth="1"/>
    <col min="4122" max="4122" width="14.42578125" style="83" customWidth="1"/>
    <col min="4123" max="4123" width="1.5703125" style="83" customWidth="1"/>
    <col min="4124" max="4124" width="14.42578125" style="83" customWidth="1"/>
    <col min="4125" max="4125" width="2.42578125" style="83" customWidth="1"/>
    <col min="4126" max="4126" width="17.85546875" style="83" customWidth="1"/>
    <col min="4127" max="4127" width="2.42578125" style="83" customWidth="1"/>
    <col min="4128" max="4128" width="14.42578125" style="83" customWidth="1"/>
    <col min="4129" max="4129" width="1.5703125" style="83" customWidth="1"/>
    <col min="4130" max="4130" width="14.42578125" style="83" customWidth="1"/>
    <col min="4131" max="4131" width="1.5703125" style="83" customWidth="1"/>
    <col min="4132" max="4132" width="14.42578125" style="83" customWidth="1"/>
    <col min="4133" max="4133" width="2.42578125" style="83" customWidth="1"/>
    <col min="4134" max="4134" width="17.85546875" style="83" customWidth="1"/>
    <col min="4135" max="4135" width="3.28515625" style="83" customWidth="1"/>
    <col min="4136" max="4136" width="9.28515625" style="83" customWidth="1"/>
    <col min="4137" max="4137" width="1.5703125" style="83" customWidth="1"/>
    <col min="4138" max="4138" width="24.5703125" style="83" customWidth="1"/>
    <col min="4139" max="4352" width="12.7109375" style="83"/>
    <col min="4353" max="4353" width="5.85546875" style="83" customWidth="1"/>
    <col min="4354" max="4354" width="3.28515625" style="83" customWidth="1"/>
    <col min="4355" max="4355" width="22.140625" style="83" customWidth="1"/>
    <col min="4356" max="4356" width="2.42578125" style="83" customWidth="1"/>
    <col min="4357" max="4357" width="0" style="83" hidden="1" customWidth="1"/>
    <col min="4358" max="4358" width="3.28515625" style="83" customWidth="1"/>
    <col min="4359" max="4359" width="13.5703125" style="83" customWidth="1"/>
    <col min="4360" max="4360" width="1.5703125" style="83" customWidth="1"/>
    <col min="4361" max="4361" width="13.5703125" style="83" customWidth="1"/>
    <col min="4362" max="4362" width="1.5703125" style="83" customWidth="1"/>
    <col min="4363" max="4363" width="13.5703125" style="83" customWidth="1"/>
    <col min="4364" max="4364" width="1.5703125" style="83" customWidth="1"/>
    <col min="4365" max="4365" width="16.140625" style="83" customWidth="1"/>
    <col min="4366" max="4366" width="1.5703125" style="83" customWidth="1"/>
    <col min="4367" max="4367" width="13.5703125" style="83" customWidth="1"/>
    <col min="4368" max="4368" width="1.5703125" style="83" customWidth="1"/>
    <col min="4369" max="4369" width="13.5703125" style="83" customWidth="1"/>
    <col min="4370" max="4370" width="1.5703125" style="83" customWidth="1"/>
    <col min="4371" max="4371" width="13.5703125" style="83" customWidth="1"/>
    <col min="4372" max="4372" width="2.42578125" style="83" customWidth="1"/>
    <col min="4373" max="4373" width="17.85546875" style="83" customWidth="1"/>
    <col min="4374" max="4374" width="1.28515625" style="83" customWidth="1"/>
    <col min="4375" max="4375" width="1.5703125" style="83" customWidth="1"/>
    <col min="4376" max="4376" width="14.42578125" style="83" customWidth="1"/>
    <col min="4377" max="4377" width="1.5703125" style="83" customWidth="1"/>
    <col min="4378" max="4378" width="14.42578125" style="83" customWidth="1"/>
    <col min="4379" max="4379" width="1.5703125" style="83" customWidth="1"/>
    <col min="4380" max="4380" width="14.42578125" style="83" customWidth="1"/>
    <col min="4381" max="4381" width="2.42578125" style="83" customWidth="1"/>
    <col min="4382" max="4382" width="17.85546875" style="83" customWidth="1"/>
    <col min="4383" max="4383" width="2.42578125" style="83" customWidth="1"/>
    <col min="4384" max="4384" width="14.42578125" style="83" customWidth="1"/>
    <col min="4385" max="4385" width="1.5703125" style="83" customWidth="1"/>
    <col min="4386" max="4386" width="14.42578125" style="83" customWidth="1"/>
    <col min="4387" max="4387" width="1.5703125" style="83" customWidth="1"/>
    <col min="4388" max="4388" width="14.42578125" style="83" customWidth="1"/>
    <col min="4389" max="4389" width="2.42578125" style="83" customWidth="1"/>
    <col min="4390" max="4390" width="17.85546875" style="83" customWidth="1"/>
    <col min="4391" max="4391" width="3.28515625" style="83" customWidth="1"/>
    <col min="4392" max="4392" width="9.28515625" style="83" customWidth="1"/>
    <col min="4393" max="4393" width="1.5703125" style="83" customWidth="1"/>
    <col min="4394" max="4394" width="24.5703125" style="83" customWidth="1"/>
    <col min="4395" max="4608" width="12.7109375" style="83"/>
    <col min="4609" max="4609" width="5.85546875" style="83" customWidth="1"/>
    <col min="4610" max="4610" width="3.28515625" style="83" customWidth="1"/>
    <col min="4611" max="4611" width="22.140625" style="83" customWidth="1"/>
    <col min="4612" max="4612" width="2.42578125" style="83" customWidth="1"/>
    <col min="4613" max="4613" width="0" style="83" hidden="1" customWidth="1"/>
    <col min="4614" max="4614" width="3.28515625" style="83" customWidth="1"/>
    <col min="4615" max="4615" width="13.5703125" style="83" customWidth="1"/>
    <col min="4616" max="4616" width="1.5703125" style="83" customWidth="1"/>
    <col min="4617" max="4617" width="13.5703125" style="83" customWidth="1"/>
    <col min="4618" max="4618" width="1.5703125" style="83" customWidth="1"/>
    <col min="4619" max="4619" width="13.5703125" style="83" customWidth="1"/>
    <col min="4620" max="4620" width="1.5703125" style="83" customWidth="1"/>
    <col min="4621" max="4621" width="16.140625" style="83" customWidth="1"/>
    <col min="4622" max="4622" width="1.5703125" style="83" customWidth="1"/>
    <col min="4623" max="4623" width="13.5703125" style="83" customWidth="1"/>
    <col min="4624" max="4624" width="1.5703125" style="83" customWidth="1"/>
    <col min="4625" max="4625" width="13.5703125" style="83" customWidth="1"/>
    <col min="4626" max="4626" width="1.5703125" style="83" customWidth="1"/>
    <col min="4627" max="4627" width="13.5703125" style="83" customWidth="1"/>
    <col min="4628" max="4628" width="2.42578125" style="83" customWidth="1"/>
    <col min="4629" max="4629" width="17.85546875" style="83" customWidth="1"/>
    <col min="4630" max="4630" width="1.28515625" style="83" customWidth="1"/>
    <col min="4631" max="4631" width="1.5703125" style="83" customWidth="1"/>
    <col min="4632" max="4632" width="14.42578125" style="83" customWidth="1"/>
    <col min="4633" max="4633" width="1.5703125" style="83" customWidth="1"/>
    <col min="4634" max="4634" width="14.42578125" style="83" customWidth="1"/>
    <col min="4635" max="4635" width="1.5703125" style="83" customWidth="1"/>
    <col min="4636" max="4636" width="14.42578125" style="83" customWidth="1"/>
    <col min="4637" max="4637" width="2.42578125" style="83" customWidth="1"/>
    <col min="4638" max="4638" width="17.85546875" style="83" customWidth="1"/>
    <col min="4639" max="4639" width="2.42578125" style="83" customWidth="1"/>
    <col min="4640" max="4640" width="14.42578125" style="83" customWidth="1"/>
    <col min="4641" max="4641" width="1.5703125" style="83" customWidth="1"/>
    <col min="4642" max="4642" width="14.42578125" style="83" customWidth="1"/>
    <col min="4643" max="4643" width="1.5703125" style="83" customWidth="1"/>
    <col min="4644" max="4644" width="14.42578125" style="83" customWidth="1"/>
    <col min="4645" max="4645" width="2.42578125" style="83" customWidth="1"/>
    <col min="4646" max="4646" width="17.85546875" style="83" customWidth="1"/>
    <col min="4647" max="4647" width="3.28515625" style="83" customWidth="1"/>
    <col min="4648" max="4648" width="9.28515625" style="83" customWidth="1"/>
    <col min="4649" max="4649" width="1.5703125" style="83" customWidth="1"/>
    <col min="4650" max="4650" width="24.5703125" style="83" customWidth="1"/>
    <col min="4651" max="4864" width="12.7109375" style="83"/>
    <col min="4865" max="4865" width="5.85546875" style="83" customWidth="1"/>
    <col min="4866" max="4866" width="3.28515625" style="83" customWidth="1"/>
    <col min="4867" max="4867" width="22.140625" style="83" customWidth="1"/>
    <col min="4868" max="4868" width="2.42578125" style="83" customWidth="1"/>
    <col min="4869" max="4869" width="0" style="83" hidden="1" customWidth="1"/>
    <col min="4870" max="4870" width="3.28515625" style="83" customWidth="1"/>
    <col min="4871" max="4871" width="13.5703125" style="83" customWidth="1"/>
    <col min="4872" max="4872" width="1.5703125" style="83" customWidth="1"/>
    <col min="4873" max="4873" width="13.5703125" style="83" customWidth="1"/>
    <col min="4874" max="4874" width="1.5703125" style="83" customWidth="1"/>
    <col min="4875" max="4875" width="13.5703125" style="83" customWidth="1"/>
    <col min="4876" max="4876" width="1.5703125" style="83" customWidth="1"/>
    <col min="4877" max="4877" width="16.140625" style="83" customWidth="1"/>
    <col min="4878" max="4878" width="1.5703125" style="83" customWidth="1"/>
    <col min="4879" max="4879" width="13.5703125" style="83" customWidth="1"/>
    <col min="4880" max="4880" width="1.5703125" style="83" customWidth="1"/>
    <col min="4881" max="4881" width="13.5703125" style="83" customWidth="1"/>
    <col min="4882" max="4882" width="1.5703125" style="83" customWidth="1"/>
    <col min="4883" max="4883" width="13.5703125" style="83" customWidth="1"/>
    <col min="4884" max="4884" width="2.42578125" style="83" customWidth="1"/>
    <col min="4885" max="4885" width="17.85546875" style="83" customWidth="1"/>
    <col min="4886" max="4886" width="1.28515625" style="83" customWidth="1"/>
    <col min="4887" max="4887" width="1.5703125" style="83" customWidth="1"/>
    <col min="4888" max="4888" width="14.42578125" style="83" customWidth="1"/>
    <col min="4889" max="4889" width="1.5703125" style="83" customWidth="1"/>
    <col min="4890" max="4890" width="14.42578125" style="83" customWidth="1"/>
    <col min="4891" max="4891" width="1.5703125" style="83" customWidth="1"/>
    <col min="4892" max="4892" width="14.42578125" style="83" customWidth="1"/>
    <col min="4893" max="4893" width="2.42578125" style="83" customWidth="1"/>
    <col min="4894" max="4894" width="17.85546875" style="83" customWidth="1"/>
    <col min="4895" max="4895" width="2.42578125" style="83" customWidth="1"/>
    <col min="4896" max="4896" width="14.42578125" style="83" customWidth="1"/>
    <col min="4897" max="4897" width="1.5703125" style="83" customWidth="1"/>
    <col min="4898" max="4898" width="14.42578125" style="83" customWidth="1"/>
    <col min="4899" max="4899" width="1.5703125" style="83" customWidth="1"/>
    <col min="4900" max="4900" width="14.42578125" style="83" customWidth="1"/>
    <col min="4901" max="4901" width="2.42578125" style="83" customWidth="1"/>
    <col min="4902" max="4902" width="17.85546875" style="83" customWidth="1"/>
    <col min="4903" max="4903" width="3.28515625" style="83" customWidth="1"/>
    <col min="4904" max="4904" width="9.28515625" style="83" customWidth="1"/>
    <col min="4905" max="4905" width="1.5703125" style="83" customWidth="1"/>
    <col min="4906" max="4906" width="24.5703125" style="83" customWidth="1"/>
    <col min="4907" max="5120" width="12.7109375" style="83"/>
    <col min="5121" max="5121" width="5.85546875" style="83" customWidth="1"/>
    <col min="5122" max="5122" width="3.28515625" style="83" customWidth="1"/>
    <col min="5123" max="5123" width="22.140625" style="83" customWidth="1"/>
    <col min="5124" max="5124" width="2.42578125" style="83" customWidth="1"/>
    <col min="5125" max="5125" width="0" style="83" hidden="1" customWidth="1"/>
    <col min="5126" max="5126" width="3.28515625" style="83" customWidth="1"/>
    <col min="5127" max="5127" width="13.5703125" style="83" customWidth="1"/>
    <col min="5128" max="5128" width="1.5703125" style="83" customWidth="1"/>
    <col min="5129" max="5129" width="13.5703125" style="83" customWidth="1"/>
    <col min="5130" max="5130" width="1.5703125" style="83" customWidth="1"/>
    <col min="5131" max="5131" width="13.5703125" style="83" customWidth="1"/>
    <col min="5132" max="5132" width="1.5703125" style="83" customWidth="1"/>
    <col min="5133" max="5133" width="16.140625" style="83" customWidth="1"/>
    <col min="5134" max="5134" width="1.5703125" style="83" customWidth="1"/>
    <col min="5135" max="5135" width="13.5703125" style="83" customWidth="1"/>
    <col min="5136" max="5136" width="1.5703125" style="83" customWidth="1"/>
    <col min="5137" max="5137" width="13.5703125" style="83" customWidth="1"/>
    <col min="5138" max="5138" width="1.5703125" style="83" customWidth="1"/>
    <col min="5139" max="5139" width="13.5703125" style="83" customWidth="1"/>
    <col min="5140" max="5140" width="2.42578125" style="83" customWidth="1"/>
    <col min="5141" max="5141" width="17.85546875" style="83" customWidth="1"/>
    <col min="5142" max="5142" width="1.28515625" style="83" customWidth="1"/>
    <col min="5143" max="5143" width="1.5703125" style="83" customWidth="1"/>
    <col min="5144" max="5144" width="14.42578125" style="83" customWidth="1"/>
    <col min="5145" max="5145" width="1.5703125" style="83" customWidth="1"/>
    <col min="5146" max="5146" width="14.42578125" style="83" customWidth="1"/>
    <col min="5147" max="5147" width="1.5703125" style="83" customWidth="1"/>
    <col min="5148" max="5148" width="14.42578125" style="83" customWidth="1"/>
    <col min="5149" max="5149" width="2.42578125" style="83" customWidth="1"/>
    <col min="5150" max="5150" width="17.85546875" style="83" customWidth="1"/>
    <col min="5151" max="5151" width="2.42578125" style="83" customWidth="1"/>
    <col min="5152" max="5152" width="14.42578125" style="83" customWidth="1"/>
    <col min="5153" max="5153" width="1.5703125" style="83" customWidth="1"/>
    <col min="5154" max="5154" width="14.42578125" style="83" customWidth="1"/>
    <col min="5155" max="5155" width="1.5703125" style="83" customWidth="1"/>
    <col min="5156" max="5156" width="14.42578125" style="83" customWidth="1"/>
    <col min="5157" max="5157" width="2.42578125" style="83" customWidth="1"/>
    <col min="5158" max="5158" width="17.85546875" style="83" customWidth="1"/>
    <col min="5159" max="5159" width="3.28515625" style="83" customWidth="1"/>
    <col min="5160" max="5160" width="9.28515625" style="83" customWidth="1"/>
    <col min="5161" max="5161" width="1.5703125" style="83" customWidth="1"/>
    <col min="5162" max="5162" width="24.5703125" style="83" customWidth="1"/>
    <col min="5163" max="5376" width="12.7109375" style="83"/>
    <col min="5377" max="5377" width="5.85546875" style="83" customWidth="1"/>
    <col min="5378" max="5378" width="3.28515625" style="83" customWidth="1"/>
    <col min="5379" max="5379" width="22.140625" style="83" customWidth="1"/>
    <col min="5380" max="5380" width="2.42578125" style="83" customWidth="1"/>
    <col min="5381" max="5381" width="0" style="83" hidden="1" customWidth="1"/>
    <col min="5382" max="5382" width="3.28515625" style="83" customWidth="1"/>
    <col min="5383" max="5383" width="13.5703125" style="83" customWidth="1"/>
    <col min="5384" max="5384" width="1.5703125" style="83" customWidth="1"/>
    <col min="5385" max="5385" width="13.5703125" style="83" customWidth="1"/>
    <col min="5386" max="5386" width="1.5703125" style="83" customWidth="1"/>
    <col min="5387" max="5387" width="13.5703125" style="83" customWidth="1"/>
    <col min="5388" max="5388" width="1.5703125" style="83" customWidth="1"/>
    <col min="5389" max="5389" width="16.140625" style="83" customWidth="1"/>
    <col min="5390" max="5390" width="1.5703125" style="83" customWidth="1"/>
    <col min="5391" max="5391" width="13.5703125" style="83" customWidth="1"/>
    <col min="5392" max="5392" width="1.5703125" style="83" customWidth="1"/>
    <col min="5393" max="5393" width="13.5703125" style="83" customWidth="1"/>
    <col min="5394" max="5394" width="1.5703125" style="83" customWidth="1"/>
    <col min="5395" max="5395" width="13.5703125" style="83" customWidth="1"/>
    <col min="5396" max="5396" width="2.42578125" style="83" customWidth="1"/>
    <col min="5397" max="5397" width="17.85546875" style="83" customWidth="1"/>
    <col min="5398" max="5398" width="1.28515625" style="83" customWidth="1"/>
    <col min="5399" max="5399" width="1.5703125" style="83" customWidth="1"/>
    <col min="5400" max="5400" width="14.42578125" style="83" customWidth="1"/>
    <col min="5401" max="5401" width="1.5703125" style="83" customWidth="1"/>
    <col min="5402" max="5402" width="14.42578125" style="83" customWidth="1"/>
    <col min="5403" max="5403" width="1.5703125" style="83" customWidth="1"/>
    <col min="5404" max="5404" width="14.42578125" style="83" customWidth="1"/>
    <col min="5405" max="5405" width="2.42578125" style="83" customWidth="1"/>
    <col min="5406" max="5406" width="17.85546875" style="83" customWidth="1"/>
    <col min="5407" max="5407" width="2.42578125" style="83" customWidth="1"/>
    <col min="5408" max="5408" width="14.42578125" style="83" customWidth="1"/>
    <col min="5409" max="5409" width="1.5703125" style="83" customWidth="1"/>
    <col min="5410" max="5410" width="14.42578125" style="83" customWidth="1"/>
    <col min="5411" max="5411" width="1.5703125" style="83" customWidth="1"/>
    <col min="5412" max="5412" width="14.42578125" style="83" customWidth="1"/>
    <col min="5413" max="5413" width="2.42578125" style="83" customWidth="1"/>
    <col min="5414" max="5414" width="17.85546875" style="83" customWidth="1"/>
    <col min="5415" max="5415" width="3.28515625" style="83" customWidth="1"/>
    <col min="5416" max="5416" width="9.28515625" style="83" customWidth="1"/>
    <col min="5417" max="5417" width="1.5703125" style="83" customWidth="1"/>
    <col min="5418" max="5418" width="24.5703125" style="83" customWidth="1"/>
    <col min="5419" max="5632" width="12.7109375" style="83"/>
    <col min="5633" max="5633" width="5.85546875" style="83" customWidth="1"/>
    <col min="5634" max="5634" width="3.28515625" style="83" customWidth="1"/>
    <col min="5635" max="5635" width="22.140625" style="83" customWidth="1"/>
    <col min="5636" max="5636" width="2.42578125" style="83" customWidth="1"/>
    <col min="5637" max="5637" width="0" style="83" hidden="1" customWidth="1"/>
    <col min="5638" max="5638" width="3.28515625" style="83" customWidth="1"/>
    <col min="5639" max="5639" width="13.5703125" style="83" customWidth="1"/>
    <col min="5640" max="5640" width="1.5703125" style="83" customWidth="1"/>
    <col min="5641" max="5641" width="13.5703125" style="83" customWidth="1"/>
    <col min="5642" max="5642" width="1.5703125" style="83" customWidth="1"/>
    <col min="5643" max="5643" width="13.5703125" style="83" customWidth="1"/>
    <col min="5644" max="5644" width="1.5703125" style="83" customWidth="1"/>
    <col min="5645" max="5645" width="16.140625" style="83" customWidth="1"/>
    <col min="5646" max="5646" width="1.5703125" style="83" customWidth="1"/>
    <col min="5647" max="5647" width="13.5703125" style="83" customWidth="1"/>
    <col min="5648" max="5648" width="1.5703125" style="83" customWidth="1"/>
    <col min="5649" max="5649" width="13.5703125" style="83" customWidth="1"/>
    <col min="5650" max="5650" width="1.5703125" style="83" customWidth="1"/>
    <col min="5651" max="5651" width="13.5703125" style="83" customWidth="1"/>
    <col min="5652" max="5652" width="2.42578125" style="83" customWidth="1"/>
    <col min="5653" max="5653" width="17.85546875" style="83" customWidth="1"/>
    <col min="5654" max="5654" width="1.28515625" style="83" customWidth="1"/>
    <col min="5655" max="5655" width="1.5703125" style="83" customWidth="1"/>
    <col min="5656" max="5656" width="14.42578125" style="83" customWidth="1"/>
    <col min="5657" max="5657" width="1.5703125" style="83" customWidth="1"/>
    <col min="5658" max="5658" width="14.42578125" style="83" customWidth="1"/>
    <col min="5659" max="5659" width="1.5703125" style="83" customWidth="1"/>
    <col min="5660" max="5660" width="14.42578125" style="83" customWidth="1"/>
    <col min="5661" max="5661" width="2.42578125" style="83" customWidth="1"/>
    <col min="5662" max="5662" width="17.85546875" style="83" customWidth="1"/>
    <col min="5663" max="5663" width="2.42578125" style="83" customWidth="1"/>
    <col min="5664" max="5664" width="14.42578125" style="83" customWidth="1"/>
    <col min="5665" max="5665" width="1.5703125" style="83" customWidth="1"/>
    <col min="5666" max="5666" width="14.42578125" style="83" customWidth="1"/>
    <col min="5667" max="5667" width="1.5703125" style="83" customWidth="1"/>
    <col min="5668" max="5668" width="14.42578125" style="83" customWidth="1"/>
    <col min="5669" max="5669" width="2.42578125" style="83" customWidth="1"/>
    <col min="5670" max="5670" width="17.85546875" style="83" customWidth="1"/>
    <col min="5671" max="5671" width="3.28515625" style="83" customWidth="1"/>
    <col min="5672" max="5672" width="9.28515625" style="83" customWidth="1"/>
    <col min="5673" max="5673" width="1.5703125" style="83" customWidth="1"/>
    <col min="5674" max="5674" width="24.5703125" style="83" customWidth="1"/>
    <col min="5675" max="5888" width="12.7109375" style="83"/>
    <col min="5889" max="5889" width="5.85546875" style="83" customWidth="1"/>
    <col min="5890" max="5890" width="3.28515625" style="83" customWidth="1"/>
    <col min="5891" max="5891" width="22.140625" style="83" customWidth="1"/>
    <col min="5892" max="5892" width="2.42578125" style="83" customWidth="1"/>
    <col min="5893" max="5893" width="0" style="83" hidden="1" customWidth="1"/>
    <col min="5894" max="5894" width="3.28515625" style="83" customWidth="1"/>
    <col min="5895" max="5895" width="13.5703125" style="83" customWidth="1"/>
    <col min="5896" max="5896" width="1.5703125" style="83" customWidth="1"/>
    <col min="5897" max="5897" width="13.5703125" style="83" customWidth="1"/>
    <col min="5898" max="5898" width="1.5703125" style="83" customWidth="1"/>
    <col min="5899" max="5899" width="13.5703125" style="83" customWidth="1"/>
    <col min="5900" max="5900" width="1.5703125" style="83" customWidth="1"/>
    <col min="5901" max="5901" width="16.140625" style="83" customWidth="1"/>
    <col min="5902" max="5902" width="1.5703125" style="83" customWidth="1"/>
    <col min="5903" max="5903" width="13.5703125" style="83" customWidth="1"/>
    <col min="5904" max="5904" width="1.5703125" style="83" customWidth="1"/>
    <col min="5905" max="5905" width="13.5703125" style="83" customWidth="1"/>
    <col min="5906" max="5906" width="1.5703125" style="83" customWidth="1"/>
    <col min="5907" max="5907" width="13.5703125" style="83" customWidth="1"/>
    <col min="5908" max="5908" width="2.42578125" style="83" customWidth="1"/>
    <col min="5909" max="5909" width="17.85546875" style="83" customWidth="1"/>
    <col min="5910" max="5910" width="1.28515625" style="83" customWidth="1"/>
    <col min="5911" max="5911" width="1.5703125" style="83" customWidth="1"/>
    <col min="5912" max="5912" width="14.42578125" style="83" customWidth="1"/>
    <col min="5913" max="5913" width="1.5703125" style="83" customWidth="1"/>
    <col min="5914" max="5914" width="14.42578125" style="83" customWidth="1"/>
    <col min="5915" max="5915" width="1.5703125" style="83" customWidth="1"/>
    <col min="5916" max="5916" width="14.42578125" style="83" customWidth="1"/>
    <col min="5917" max="5917" width="2.42578125" style="83" customWidth="1"/>
    <col min="5918" max="5918" width="17.85546875" style="83" customWidth="1"/>
    <col min="5919" max="5919" width="2.42578125" style="83" customWidth="1"/>
    <col min="5920" max="5920" width="14.42578125" style="83" customWidth="1"/>
    <col min="5921" max="5921" width="1.5703125" style="83" customWidth="1"/>
    <col min="5922" max="5922" width="14.42578125" style="83" customWidth="1"/>
    <col min="5923" max="5923" width="1.5703125" style="83" customWidth="1"/>
    <col min="5924" max="5924" width="14.42578125" style="83" customWidth="1"/>
    <col min="5925" max="5925" width="2.42578125" style="83" customWidth="1"/>
    <col min="5926" max="5926" width="17.85546875" style="83" customWidth="1"/>
    <col min="5927" max="5927" width="3.28515625" style="83" customWidth="1"/>
    <col min="5928" max="5928" width="9.28515625" style="83" customWidth="1"/>
    <col min="5929" max="5929" width="1.5703125" style="83" customWidth="1"/>
    <col min="5930" max="5930" width="24.5703125" style="83" customWidth="1"/>
    <col min="5931" max="6144" width="12.7109375" style="83"/>
    <col min="6145" max="6145" width="5.85546875" style="83" customWidth="1"/>
    <col min="6146" max="6146" width="3.28515625" style="83" customWidth="1"/>
    <col min="6147" max="6147" width="22.140625" style="83" customWidth="1"/>
    <col min="6148" max="6148" width="2.42578125" style="83" customWidth="1"/>
    <col min="6149" max="6149" width="0" style="83" hidden="1" customWidth="1"/>
    <col min="6150" max="6150" width="3.28515625" style="83" customWidth="1"/>
    <col min="6151" max="6151" width="13.5703125" style="83" customWidth="1"/>
    <col min="6152" max="6152" width="1.5703125" style="83" customWidth="1"/>
    <col min="6153" max="6153" width="13.5703125" style="83" customWidth="1"/>
    <col min="6154" max="6154" width="1.5703125" style="83" customWidth="1"/>
    <col min="6155" max="6155" width="13.5703125" style="83" customWidth="1"/>
    <col min="6156" max="6156" width="1.5703125" style="83" customWidth="1"/>
    <col min="6157" max="6157" width="16.140625" style="83" customWidth="1"/>
    <col min="6158" max="6158" width="1.5703125" style="83" customWidth="1"/>
    <col min="6159" max="6159" width="13.5703125" style="83" customWidth="1"/>
    <col min="6160" max="6160" width="1.5703125" style="83" customWidth="1"/>
    <col min="6161" max="6161" width="13.5703125" style="83" customWidth="1"/>
    <col min="6162" max="6162" width="1.5703125" style="83" customWidth="1"/>
    <col min="6163" max="6163" width="13.5703125" style="83" customWidth="1"/>
    <col min="6164" max="6164" width="2.42578125" style="83" customWidth="1"/>
    <col min="6165" max="6165" width="17.85546875" style="83" customWidth="1"/>
    <col min="6166" max="6166" width="1.28515625" style="83" customWidth="1"/>
    <col min="6167" max="6167" width="1.5703125" style="83" customWidth="1"/>
    <col min="6168" max="6168" width="14.42578125" style="83" customWidth="1"/>
    <col min="6169" max="6169" width="1.5703125" style="83" customWidth="1"/>
    <col min="6170" max="6170" width="14.42578125" style="83" customWidth="1"/>
    <col min="6171" max="6171" width="1.5703125" style="83" customWidth="1"/>
    <col min="6172" max="6172" width="14.42578125" style="83" customWidth="1"/>
    <col min="6173" max="6173" width="2.42578125" style="83" customWidth="1"/>
    <col min="6174" max="6174" width="17.85546875" style="83" customWidth="1"/>
    <col min="6175" max="6175" width="2.42578125" style="83" customWidth="1"/>
    <col min="6176" max="6176" width="14.42578125" style="83" customWidth="1"/>
    <col min="6177" max="6177" width="1.5703125" style="83" customWidth="1"/>
    <col min="6178" max="6178" width="14.42578125" style="83" customWidth="1"/>
    <col min="6179" max="6179" width="1.5703125" style="83" customWidth="1"/>
    <col min="6180" max="6180" width="14.42578125" style="83" customWidth="1"/>
    <col min="6181" max="6181" width="2.42578125" style="83" customWidth="1"/>
    <col min="6182" max="6182" width="17.85546875" style="83" customWidth="1"/>
    <col min="6183" max="6183" width="3.28515625" style="83" customWidth="1"/>
    <col min="6184" max="6184" width="9.28515625" style="83" customWidth="1"/>
    <col min="6185" max="6185" width="1.5703125" style="83" customWidth="1"/>
    <col min="6186" max="6186" width="24.5703125" style="83" customWidth="1"/>
    <col min="6187" max="6400" width="12.7109375" style="83"/>
    <col min="6401" max="6401" width="5.85546875" style="83" customWidth="1"/>
    <col min="6402" max="6402" width="3.28515625" style="83" customWidth="1"/>
    <col min="6403" max="6403" width="22.140625" style="83" customWidth="1"/>
    <col min="6404" max="6404" width="2.42578125" style="83" customWidth="1"/>
    <col min="6405" max="6405" width="0" style="83" hidden="1" customWidth="1"/>
    <col min="6406" max="6406" width="3.28515625" style="83" customWidth="1"/>
    <col min="6407" max="6407" width="13.5703125" style="83" customWidth="1"/>
    <col min="6408" max="6408" width="1.5703125" style="83" customWidth="1"/>
    <col min="6409" max="6409" width="13.5703125" style="83" customWidth="1"/>
    <col min="6410" max="6410" width="1.5703125" style="83" customWidth="1"/>
    <col min="6411" max="6411" width="13.5703125" style="83" customWidth="1"/>
    <col min="6412" max="6412" width="1.5703125" style="83" customWidth="1"/>
    <col min="6413" max="6413" width="16.140625" style="83" customWidth="1"/>
    <col min="6414" max="6414" width="1.5703125" style="83" customWidth="1"/>
    <col min="6415" max="6415" width="13.5703125" style="83" customWidth="1"/>
    <col min="6416" max="6416" width="1.5703125" style="83" customWidth="1"/>
    <col min="6417" max="6417" width="13.5703125" style="83" customWidth="1"/>
    <col min="6418" max="6418" width="1.5703125" style="83" customWidth="1"/>
    <col min="6419" max="6419" width="13.5703125" style="83" customWidth="1"/>
    <col min="6420" max="6420" width="2.42578125" style="83" customWidth="1"/>
    <col min="6421" max="6421" width="17.85546875" style="83" customWidth="1"/>
    <col min="6422" max="6422" width="1.28515625" style="83" customWidth="1"/>
    <col min="6423" max="6423" width="1.5703125" style="83" customWidth="1"/>
    <col min="6424" max="6424" width="14.42578125" style="83" customWidth="1"/>
    <col min="6425" max="6425" width="1.5703125" style="83" customWidth="1"/>
    <col min="6426" max="6426" width="14.42578125" style="83" customWidth="1"/>
    <col min="6427" max="6427" width="1.5703125" style="83" customWidth="1"/>
    <col min="6428" max="6428" width="14.42578125" style="83" customWidth="1"/>
    <col min="6429" max="6429" width="2.42578125" style="83" customWidth="1"/>
    <col min="6430" max="6430" width="17.85546875" style="83" customWidth="1"/>
    <col min="6431" max="6431" width="2.42578125" style="83" customWidth="1"/>
    <col min="6432" max="6432" width="14.42578125" style="83" customWidth="1"/>
    <col min="6433" max="6433" width="1.5703125" style="83" customWidth="1"/>
    <col min="6434" max="6434" width="14.42578125" style="83" customWidth="1"/>
    <col min="6435" max="6435" width="1.5703125" style="83" customWidth="1"/>
    <col min="6436" max="6436" width="14.42578125" style="83" customWidth="1"/>
    <col min="6437" max="6437" width="2.42578125" style="83" customWidth="1"/>
    <col min="6438" max="6438" width="17.85546875" style="83" customWidth="1"/>
    <col min="6439" max="6439" width="3.28515625" style="83" customWidth="1"/>
    <col min="6440" max="6440" width="9.28515625" style="83" customWidth="1"/>
    <col min="6441" max="6441" width="1.5703125" style="83" customWidth="1"/>
    <col min="6442" max="6442" width="24.5703125" style="83" customWidth="1"/>
    <col min="6443" max="6656" width="12.7109375" style="83"/>
    <col min="6657" max="6657" width="5.85546875" style="83" customWidth="1"/>
    <col min="6658" max="6658" width="3.28515625" style="83" customWidth="1"/>
    <col min="6659" max="6659" width="22.140625" style="83" customWidth="1"/>
    <col min="6660" max="6660" width="2.42578125" style="83" customWidth="1"/>
    <col min="6661" max="6661" width="0" style="83" hidden="1" customWidth="1"/>
    <col min="6662" max="6662" width="3.28515625" style="83" customWidth="1"/>
    <col min="6663" max="6663" width="13.5703125" style="83" customWidth="1"/>
    <col min="6664" max="6664" width="1.5703125" style="83" customWidth="1"/>
    <col min="6665" max="6665" width="13.5703125" style="83" customWidth="1"/>
    <col min="6666" max="6666" width="1.5703125" style="83" customWidth="1"/>
    <col min="6667" max="6667" width="13.5703125" style="83" customWidth="1"/>
    <col min="6668" max="6668" width="1.5703125" style="83" customWidth="1"/>
    <col min="6669" max="6669" width="16.140625" style="83" customWidth="1"/>
    <col min="6670" max="6670" width="1.5703125" style="83" customWidth="1"/>
    <col min="6671" max="6671" width="13.5703125" style="83" customWidth="1"/>
    <col min="6672" max="6672" width="1.5703125" style="83" customWidth="1"/>
    <col min="6673" max="6673" width="13.5703125" style="83" customWidth="1"/>
    <col min="6674" max="6674" width="1.5703125" style="83" customWidth="1"/>
    <col min="6675" max="6675" width="13.5703125" style="83" customWidth="1"/>
    <col min="6676" max="6676" width="2.42578125" style="83" customWidth="1"/>
    <col min="6677" max="6677" width="17.85546875" style="83" customWidth="1"/>
    <col min="6678" max="6678" width="1.28515625" style="83" customWidth="1"/>
    <col min="6679" max="6679" width="1.5703125" style="83" customWidth="1"/>
    <col min="6680" max="6680" width="14.42578125" style="83" customWidth="1"/>
    <col min="6681" max="6681" width="1.5703125" style="83" customWidth="1"/>
    <col min="6682" max="6682" width="14.42578125" style="83" customWidth="1"/>
    <col min="6683" max="6683" width="1.5703125" style="83" customWidth="1"/>
    <col min="6684" max="6684" width="14.42578125" style="83" customWidth="1"/>
    <col min="6685" max="6685" width="2.42578125" style="83" customWidth="1"/>
    <col min="6686" max="6686" width="17.85546875" style="83" customWidth="1"/>
    <col min="6687" max="6687" width="2.42578125" style="83" customWidth="1"/>
    <col min="6688" max="6688" width="14.42578125" style="83" customWidth="1"/>
    <col min="6689" max="6689" width="1.5703125" style="83" customWidth="1"/>
    <col min="6690" max="6690" width="14.42578125" style="83" customWidth="1"/>
    <col min="6691" max="6691" width="1.5703125" style="83" customWidth="1"/>
    <col min="6692" max="6692" width="14.42578125" style="83" customWidth="1"/>
    <col min="6693" max="6693" width="2.42578125" style="83" customWidth="1"/>
    <col min="6694" max="6694" width="17.85546875" style="83" customWidth="1"/>
    <col min="6695" max="6695" width="3.28515625" style="83" customWidth="1"/>
    <col min="6696" max="6696" width="9.28515625" style="83" customWidth="1"/>
    <col min="6697" max="6697" width="1.5703125" style="83" customWidth="1"/>
    <col min="6698" max="6698" width="24.5703125" style="83" customWidth="1"/>
    <col min="6699" max="6912" width="12.7109375" style="83"/>
    <col min="6913" max="6913" width="5.85546875" style="83" customWidth="1"/>
    <col min="6914" max="6914" width="3.28515625" style="83" customWidth="1"/>
    <col min="6915" max="6915" width="22.140625" style="83" customWidth="1"/>
    <col min="6916" max="6916" width="2.42578125" style="83" customWidth="1"/>
    <col min="6917" max="6917" width="0" style="83" hidden="1" customWidth="1"/>
    <col min="6918" max="6918" width="3.28515625" style="83" customWidth="1"/>
    <col min="6919" max="6919" width="13.5703125" style="83" customWidth="1"/>
    <col min="6920" max="6920" width="1.5703125" style="83" customWidth="1"/>
    <col min="6921" max="6921" width="13.5703125" style="83" customWidth="1"/>
    <col min="6922" max="6922" width="1.5703125" style="83" customWidth="1"/>
    <col min="6923" max="6923" width="13.5703125" style="83" customWidth="1"/>
    <col min="6924" max="6924" width="1.5703125" style="83" customWidth="1"/>
    <col min="6925" max="6925" width="16.140625" style="83" customWidth="1"/>
    <col min="6926" max="6926" width="1.5703125" style="83" customWidth="1"/>
    <col min="6927" max="6927" width="13.5703125" style="83" customWidth="1"/>
    <col min="6928" max="6928" width="1.5703125" style="83" customWidth="1"/>
    <col min="6929" max="6929" width="13.5703125" style="83" customWidth="1"/>
    <col min="6930" max="6930" width="1.5703125" style="83" customWidth="1"/>
    <col min="6931" max="6931" width="13.5703125" style="83" customWidth="1"/>
    <col min="6932" max="6932" width="2.42578125" style="83" customWidth="1"/>
    <col min="6933" max="6933" width="17.85546875" style="83" customWidth="1"/>
    <col min="6934" max="6934" width="1.28515625" style="83" customWidth="1"/>
    <col min="6935" max="6935" width="1.5703125" style="83" customWidth="1"/>
    <col min="6936" max="6936" width="14.42578125" style="83" customWidth="1"/>
    <col min="6937" max="6937" width="1.5703125" style="83" customWidth="1"/>
    <col min="6938" max="6938" width="14.42578125" style="83" customWidth="1"/>
    <col min="6939" max="6939" width="1.5703125" style="83" customWidth="1"/>
    <col min="6940" max="6940" width="14.42578125" style="83" customWidth="1"/>
    <col min="6941" max="6941" width="2.42578125" style="83" customWidth="1"/>
    <col min="6942" max="6942" width="17.85546875" style="83" customWidth="1"/>
    <col min="6943" max="6943" width="2.42578125" style="83" customWidth="1"/>
    <col min="6944" max="6944" width="14.42578125" style="83" customWidth="1"/>
    <col min="6945" max="6945" width="1.5703125" style="83" customWidth="1"/>
    <col min="6946" max="6946" width="14.42578125" style="83" customWidth="1"/>
    <col min="6947" max="6947" width="1.5703125" style="83" customWidth="1"/>
    <col min="6948" max="6948" width="14.42578125" style="83" customWidth="1"/>
    <col min="6949" max="6949" width="2.42578125" style="83" customWidth="1"/>
    <col min="6950" max="6950" width="17.85546875" style="83" customWidth="1"/>
    <col min="6951" max="6951" width="3.28515625" style="83" customWidth="1"/>
    <col min="6952" max="6952" width="9.28515625" style="83" customWidth="1"/>
    <col min="6953" max="6953" width="1.5703125" style="83" customWidth="1"/>
    <col min="6954" max="6954" width="24.5703125" style="83" customWidth="1"/>
    <col min="6955" max="7168" width="12.7109375" style="83"/>
    <col min="7169" max="7169" width="5.85546875" style="83" customWidth="1"/>
    <col min="7170" max="7170" width="3.28515625" style="83" customWidth="1"/>
    <col min="7171" max="7171" width="22.140625" style="83" customWidth="1"/>
    <col min="7172" max="7172" width="2.42578125" style="83" customWidth="1"/>
    <col min="7173" max="7173" width="0" style="83" hidden="1" customWidth="1"/>
    <col min="7174" max="7174" width="3.28515625" style="83" customWidth="1"/>
    <col min="7175" max="7175" width="13.5703125" style="83" customWidth="1"/>
    <col min="7176" max="7176" width="1.5703125" style="83" customWidth="1"/>
    <col min="7177" max="7177" width="13.5703125" style="83" customWidth="1"/>
    <col min="7178" max="7178" width="1.5703125" style="83" customWidth="1"/>
    <col min="7179" max="7179" width="13.5703125" style="83" customWidth="1"/>
    <col min="7180" max="7180" width="1.5703125" style="83" customWidth="1"/>
    <col min="7181" max="7181" width="16.140625" style="83" customWidth="1"/>
    <col min="7182" max="7182" width="1.5703125" style="83" customWidth="1"/>
    <col min="7183" max="7183" width="13.5703125" style="83" customWidth="1"/>
    <col min="7184" max="7184" width="1.5703125" style="83" customWidth="1"/>
    <col min="7185" max="7185" width="13.5703125" style="83" customWidth="1"/>
    <col min="7186" max="7186" width="1.5703125" style="83" customWidth="1"/>
    <col min="7187" max="7187" width="13.5703125" style="83" customWidth="1"/>
    <col min="7188" max="7188" width="2.42578125" style="83" customWidth="1"/>
    <col min="7189" max="7189" width="17.85546875" style="83" customWidth="1"/>
    <col min="7190" max="7190" width="1.28515625" style="83" customWidth="1"/>
    <col min="7191" max="7191" width="1.5703125" style="83" customWidth="1"/>
    <col min="7192" max="7192" width="14.42578125" style="83" customWidth="1"/>
    <col min="7193" max="7193" width="1.5703125" style="83" customWidth="1"/>
    <col min="7194" max="7194" width="14.42578125" style="83" customWidth="1"/>
    <col min="7195" max="7195" width="1.5703125" style="83" customWidth="1"/>
    <col min="7196" max="7196" width="14.42578125" style="83" customWidth="1"/>
    <col min="7197" max="7197" width="2.42578125" style="83" customWidth="1"/>
    <col min="7198" max="7198" width="17.85546875" style="83" customWidth="1"/>
    <col min="7199" max="7199" width="2.42578125" style="83" customWidth="1"/>
    <col min="7200" max="7200" width="14.42578125" style="83" customWidth="1"/>
    <col min="7201" max="7201" width="1.5703125" style="83" customWidth="1"/>
    <col min="7202" max="7202" width="14.42578125" style="83" customWidth="1"/>
    <col min="7203" max="7203" width="1.5703125" style="83" customWidth="1"/>
    <col min="7204" max="7204" width="14.42578125" style="83" customWidth="1"/>
    <col min="7205" max="7205" width="2.42578125" style="83" customWidth="1"/>
    <col min="7206" max="7206" width="17.85546875" style="83" customWidth="1"/>
    <col min="7207" max="7207" width="3.28515625" style="83" customWidth="1"/>
    <col min="7208" max="7208" width="9.28515625" style="83" customWidth="1"/>
    <col min="7209" max="7209" width="1.5703125" style="83" customWidth="1"/>
    <col min="7210" max="7210" width="24.5703125" style="83" customWidth="1"/>
    <col min="7211" max="7424" width="12.7109375" style="83"/>
    <col min="7425" max="7425" width="5.85546875" style="83" customWidth="1"/>
    <col min="7426" max="7426" width="3.28515625" style="83" customWidth="1"/>
    <col min="7427" max="7427" width="22.140625" style="83" customWidth="1"/>
    <col min="7428" max="7428" width="2.42578125" style="83" customWidth="1"/>
    <col min="7429" max="7429" width="0" style="83" hidden="1" customWidth="1"/>
    <col min="7430" max="7430" width="3.28515625" style="83" customWidth="1"/>
    <col min="7431" max="7431" width="13.5703125" style="83" customWidth="1"/>
    <col min="7432" max="7432" width="1.5703125" style="83" customWidth="1"/>
    <col min="7433" max="7433" width="13.5703125" style="83" customWidth="1"/>
    <col min="7434" max="7434" width="1.5703125" style="83" customWidth="1"/>
    <col min="7435" max="7435" width="13.5703125" style="83" customWidth="1"/>
    <col min="7436" max="7436" width="1.5703125" style="83" customWidth="1"/>
    <col min="7437" max="7437" width="16.140625" style="83" customWidth="1"/>
    <col min="7438" max="7438" width="1.5703125" style="83" customWidth="1"/>
    <col min="7439" max="7439" width="13.5703125" style="83" customWidth="1"/>
    <col min="7440" max="7440" width="1.5703125" style="83" customWidth="1"/>
    <col min="7441" max="7441" width="13.5703125" style="83" customWidth="1"/>
    <col min="7442" max="7442" width="1.5703125" style="83" customWidth="1"/>
    <col min="7443" max="7443" width="13.5703125" style="83" customWidth="1"/>
    <col min="7444" max="7444" width="2.42578125" style="83" customWidth="1"/>
    <col min="7445" max="7445" width="17.85546875" style="83" customWidth="1"/>
    <col min="7446" max="7446" width="1.28515625" style="83" customWidth="1"/>
    <col min="7447" max="7447" width="1.5703125" style="83" customWidth="1"/>
    <col min="7448" max="7448" width="14.42578125" style="83" customWidth="1"/>
    <col min="7449" max="7449" width="1.5703125" style="83" customWidth="1"/>
    <col min="7450" max="7450" width="14.42578125" style="83" customWidth="1"/>
    <col min="7451" max="7451" width="1.5703125" style="83" customWidth="1"/>
    <col min="7452" max="7452" width="14.42578125" style="83" customWidth="1"/>
    <col min="7453" max="7453" width="2.42578125" style="83" customWidth="1"/>
    <col min="7454" max="7454" width="17.85546875" style="83" customWidth="1"/>
    <col min="7455" max="7455" width="2.42578125" style="83" customWidth="1"/>
    <col min="7456" max="7456" width="14.42578125" style="83" customWidth="1"/>
    <col min="7457" max="7457" width="1.5703125" style="83" customWidth="1"/>
    <col min="7458" max="7458" width="14.42578125" style="83" customWidth="1"/>
    <col min="7459" max="7459" width="1.5703125" style="83" customWidth="1"/>
    <col min="7460" max="7460" width="14.42578125" style="83" customWidth="1"/>
    <col min="7461" max="7461" width="2.42578125" style="83" customWidth="1"/>
    <col min="7462" max="7462" width="17.85546875" style="83" customWidth="1"/>
    <col min="7463" max="7463" width="3.28515625" style="83" customWidth="1"/>
    <col min="7464" max="7464" width="9.28515625" style="83" customWidth="1"/>
    <col min="7465" max="7465" width="1.5703125" style="83" customWidth="1"/>
    <col min="7466" max="7466" width="24.5703125" style="83" customWidth="1"/>
    <col min="7467" max="7680" width="12.7109375" style="83"/>
    <col min="7681" max="7681" width="5.85546875" style="83" customWidth="1"/>
    <col min="7682" max="7682" width="3.28515625" style="83" customWidth="1"/>
    <col min="7683" max="7683" width="22.140625" style="83" customWidth="1"/>
    <col min="7684" max="7684" width="2.42578125" style="83" customWidth="1"/>
    <col min="7685" max="7685" width="0" style="83" hidden="1" customWidth="1"/>
    <col min="7686" max="7686" width="3.28515625" style="83" customWidth="1"/>
    <col min="7687" max="7687" width="13.5703125" style="83" customWidth="1"/>
    <col min="7688" max="7688" width="1.5703125" style="83" customWidth="1"/>
    <col min="7689" max="7689" width="13.5703125" style="83" customWidth="1"/>
    <col min="7690" max="7690" width="1.5703125" style="83" customWidth="1"/>
    <col min="7691" max="7691" width="13.5703125" style="83" customWidth="1"/>
    <col min="7692" max="7692" width="1.5703125" style="83" customWidth="1"/>
    <col min="7693" max="7693" width="16.140625" style="83" customWidth="1"/>
    <col min="7694" max="7694" width="1.5703125" style="83" customWidth="1"/>
    <col min="7695" max="7695" width="13.5703125" style="83" customWidth="1"/>
    <col min="7696" max="7696" width="1.5703125" style="83" customWidth="1"/>
    <col min="7697" max="7697" width="13.5703125" style="83" customWidth="1"/>
    <col min="7698" max="7698" width="1.5703125" style="83" customWidth="1"/>
    <col min="7699" max="7699" width="13.5703125" style="83" customWidth="1"/>
    <col min="7700" max="7700" width="2.42578125" style="83" customWidth="1"/>
    <col min="7701" max="7701" width="17.85546875" style="83" customWidth="1"/>
    <col min="7702" max="7702" width="1.28515625" style="83" customWidth="1"/>
    <col min="7703" max="7703" width="1.5703125" style="83" customWidth="1"/>
    <col min="7704" max="7704" width="14.42578125" style="83" customWidth="1"/>
    <col min="7705" max="7705" width="1.5703125" style="83" customWidth="1"/>
    <col min="7706" max="7706" width="14.42578125" style="83" customWidth="1"/>
    <col min="7707" max="7707" width="1.5703125" style="83" customWidth="1"/>
    <col min="7708" max="7708" width="14.42578125" style="83" customWidth="1"/>
    <col min="7709" max="7709" width="2.42578125" style="83" customWidth="1"/>
    <col min="7710" max="7710" width="17.85546875" style="83" customWidth="1"/>
    <col min="7711" max="7711" width="2.42578125" style="83" customWidth="1"/>
    <col min="7712" max="7712" width="14.42578125" style="83" customWidth="1"/>
    <col min="7713" max="7713" width="1.5703125" style="83" customWidth="1"/>
    <col min="7714" max="7714" width="14.42578125" style="83" customWidth="1"/>
    <col min="7715" max="7715" width="1.5703125" style="83" customWidth="1"/>
    <col min="7716" max="7716" width="14.42578125" style="83" customWidth="1"/>
    <col min="7717" max="7717" width="2.42578125" style="83" customWidth="1"/>
    <col min="7718" max="7718" width="17.85546875" style="83" customWidth="1"/>
    <col min="7719" max="7719" width="3.28515625" style="83" customWidth="1"/>
    <col min="7720" max="7720" width="9.28515625" style="83" customWidth="1"/>
    <col min="7721" max="7721" width="1.5703125" style="83" customWidth="1"/>
    <col min="7722" max="7722" width="24.5703125" style="83" customWidth="1"/>
    <col min="7723" max="7936" width="12.7109375" style="83"/>
    <col min="7937" max="7937" width="5.85546875" style="83" customWidth="1"/>
    <col min="7938" max="7938" width="3.28515625" style="83" customWidth="1"/>
    <col min="7939" max="7939" width="22.140625" style="83" customWidth="1"/>
    <col min="7940" max="7940" width="2.42578125" style="83" customWidth="1"/>
    <col min="7941" max="7941" width="0" style="83" hidden="1" customWidth="1"/>
    <col min="7942" max="7942" width="3.28515625" style="83" customWidth="1"/>
    <col min="7943" max="7943" width="13.5703125" style="83" customWidth="1"/>
    <col min="7944" max="7944" width="1.5703125" style="83" customWidth="1"/>
    <col min="7945" max="7945" width="13.5703125" style="83" customWidth="1"/>
    <col min="7946" max="7946" width="1.5703125" style="83" customWidth="1"/>
    <col min="7947" max="7947" width="13.5703125" style="83" customWidth="1"/>
    <col min="7948" max="7948" width="1.5703125" style="83" customWidth="1"/>
    <col min="7949" max="7949" width="16.140625" style="83" customWidth="1"/>
    <col min="7950" max="7950" width="1.5703125" style="83" customWidth="1"/>
    <col min="7951" max="7951" width="13.5703125" style="83" customWidth="1"/>
    <col min="7952" max="7952" width="1.5703125" style="83" customWidth="1"/>
    <col min="7953" max="7953" width="13.5703125" style="83" customWidth="1"/>
    <col min="7954" max="7954" width="1.5703125" style="83" customWidth="1"/>
    <col min="7955" max="7955" width="13.5703125" style="83" customWidth="1"/>
    <col min="7956" max="7956" width="2.42578125" style="83" customWidth="1"/>
    <col min="7957" max="7957" width="17.85546875" style="83" customWidth="1"/>
    <col min="7958" max="7958" width="1.28515625" style="83" customWidth="1"/>
    <col min="7959" max="7959" width="1.5703125" style="83" customWidth="1"/>
    <col min="7960" max="7960" width="14.42578125" style="83" customWidth="1"/>
    <col min="7961" max="7961" width="1.5703125" style="83" customWidth="1"/>
    <col min="7962" max="7962" width="14.42578125" style="83" customWidth="1"/>
    <col min="7963" max="7963" width="1.5703125" style="83" customWidth="1"/>
    <col min="7964" max="7964" width="14.42578125" style="83" customWidth="1"/>
    <col min="7965" max="7965" width="2.42578125" style="83" customWidth="1"/>
    <col min="7966" max="7966" width="17.85546875" style="83" customWidth="1"/>
    <col min="7967" max="7967" width="2.42578125" style="83" customWidth="1"/>
    <col min="7968" max="7968" width="14.42578125" style="83" customWidth="1"/>
    <col min="7969" max="7969" width="1.5703125" style="83" customWidth="1"/>
    <col min="7970" max="7970" width="14.42578125" style="83" customWidth="1"/>
    <col min="7971" max="7971" width="1.5703125" style="83" customWidth="1"/>
    <col min="7972" max="7972" width="14.42578125" style="83" customWidth="1"/>
    <col min="7973" max="7973" width="2.42578125" style="83" customWidth="1"/>
    <col min="7974" max="7974" width="17.85546875" style="83" customWidth="1"/>
    <col min="7975" max="7975" width="3.28515625" style="83" customWidth="1"/>
    <col min="7976" max="7976" width="9.28515625" style="83" customWidth="1"/>
    <col min="7977" max="7977" width="1.5703125" style="83" customWidth="1"/>
    <col min="7978" max="7978" width="24.5703125" style="83" customWidth="1"/>
    <col min="7979" max="8192" width="12.7109375" style="83"/>
    <col min="8193" max="8193" width="5.85546875" style="83" customWidth="1"/>
    <col min="8194" max="8194" width="3.28515625" style="83" customWidth="1"/>
    <col min="8195" max="8195" width="22.140625" style="83" customWidth="1"/>
    <col min="8196" max="8196" width="2.42578125" style="83" customWidth="1"/>
    <col min="8197" max="8197" width="0" style="83" hidden="1" customWidth="1"/>
    <col min="8198" max="8198" width="3.28515625" style="83" customWidth="1"/>
    <col min="8199" max="8199" width="13.5703125" style="83" customWidth="1"/>
    <col min="8200" max="8200" width="1.5703125" style="83" customWidth="1"/>
    <col min="8201" max="8201" width="13.5703125" style="83" customWidth="1"/>
    <col min="8202" max="8202" width="1.5703125" style="83" customWidth="1"/>
    <col min="8203" max="8203" width="13.5703125" style="83" customWidth="1"/>
    <col min="8204" max="8204" width="1.5703125" style="83" customWidth="1"/>
    <col min="8205" max="8205" width="16.140625" style="83" customWidth="1"/>
    <col min="8206" max="8206" width="1.5703125" style="83" customWidth="1"/>
    <col min="8207" max="8207" width="13.5703125" style="83" customWidth="1"/>
    <col min="8208" max="8208" width="1.5703125" style="83" customWidth="1"/>
    <col min="8209" max="8209" width="13.5703125" style="83" customWidth="1"/>
    <col min="8210" max="8210" width="1.5703125" style="83" customWidth="1"/>
    <col min="8211" max="8211" width="13.5703125" style="83" customWidth="1"/>
    <col min="8212" max="8212" width="2.42578125" style="83" customWidth="1"/>
    <col min="8213" max="8213" width="17.85546875" style="83" customWidth="1"/>
    <col min="8214" max="8214" width="1.28515625" style="83" customWidth="1"/>
    <col min="8215" max="8215" width="1.5703125" style="83" customWidth="1"/>
    <col min="8216" max="8216" width="14.42578125" style="83" customWidth="1"/>
    <col min="8217" max="8217" width="1.5703125" style="83" customWidth="1"/>
    <col min="8218" max="8218" width="14.42578125" style="83" customWidth="1"/>
    <col min="8219" max="8219" width="1.5703125" style="83" customWidth="1"/>
    <col min="8220" max="8220" width="14.42578125" style="83" customWidth="1"/>
    <col min="8221" max="8221" width="2.42578125" style="83" customWidth="1"/>
    <col min="8222" max="8222" width="17.85546875" style="83" customWidth="1"/>
    <col min="8223" max="8223" width="2.42578125" style="83" customWidth="1"/>
    <col min="8224" max="8224" width="14.42578125" style="83" customWidth="1"/>
    <col min="8225" max="8225" width="1.5703125" style="83" customWidth="1"/>
    <col min="8226" max="8226" width="14.42578125" style="83" customWidth="1"/>
    <col min="8227" max="8227" width="1.5703125" style="83" customWidth="1"/>
    <col min="8228" max="8228" width="14.42578125" style="83" customWidth="1"/>
    <col min="8229" max="8229" width="2.42578125" style="83" customWidth="1"/>
    <col min="8230" max="8230" width="17.85546875" style="83" customWidth="1"/>
    <col min="8231" max="8231" width="3.28515625" style="83" customWidth="1"/>
    <col min="8232" max="8232" width="9.28515625" style="83" customWidth="1"/>
    <col min="8233" max="8233" width="1.5703125" style="83" customWidth="1"/>
    <col min="8234" max="8234" width="24.5703125" style="83" customWidth="1"/>
    <col min="8235" max="8448" width="12.7109375" style="83"/>
    <col min="8449" max="8449" width="5.85546875" style="83" customWidth="1"/>
    <col min="8450" max="8450" width="3.28515625" style="83" customWidth="1"/>
    <col min="8451" max="8451" width="22.140625" style="83" customWidth="1"/>
    <col min="8452" max="8452" width="2.42578125" style="83" customWidth="1"/>
    <col min="8453" max="8453" width="0" style="83" hidden="1" customWidth="1"/>
    <col min="8454" max="8454" width="3.28515625" style="83" customWidth="1"/>
    <col min="8455" max="8455" width="13.5703125" style="83" customWidth="1"/>
    <col min="8456" max="8456" width="1.5703125" style="83" customWidth="1"/>
    <col min="8457" max="8457" width="13.5703125" style="83" customWidth="1"/>
    <col min="8458" max="8458" width="1.5703125" style="83" customWidth="1"/>
    <col min="8459" max="8459" width="13.5703125" style="83" customWidth="1"/>
    <col min="8460" max="8460" width="1.5703125" style="83" customWidth="1"/>
    <col min="8461" max="8461" width="16.140625" style="83" customWidth="1"/>
    <col min="8462" max="8462" width="1.5703125" style="83" customWidth="1"/>
    <col min="8463" max="8463" width="13.5703125" style="83" customWidth="1"/>
    <col min="8464" max="8464" width="1.5703125" style="83" customWidth="1"/>
    <col min="8465" max="8465" width="13.5703125" style="83" customWidth="1"/>
    <col min="8466" max="8466" width="1.5703125" style="83" customWidth="1"/>
    <col min="8467" max="8467" width="13.5703125" style="83" customWidth="1"/>
    <col min="8468" max="8468" width="2.42578125" style="83" customWidth="1"/>
    <col min="8469" max="8469" width="17.85546875" style="83" customWidth="1"/>
    <col min="8470" max="8470" width="1.28515625" style="83" customWidth="1"/>
    <col min="8471" max="8471" width="1.5703125" style="83" customWidth="1"/>
    <col min="8472" max="8472" width="14.42578125" style="83" customWidth="1"/>
    <col min="8473" max="8473" width="1.5703125" style="83" customWidth="1"/>
    <col min="8474" max="8474" width="14.42578125" style="83" customWidth="1"/>
    <col min="8475" max="8475" width="1.5703125" style="83" customWidth="1"/>
    <col min="8476" max="8476" width="14.42578125" style="83" customWidth="1"/>
    <col min="8477" max="8477" width="2.42578125" style="83" customWidth="1"/>
    <col min="8478" max="8478" width="17.85546875" style="83" customWidth="1"/>
    <col min="8479" max="8479" width="2.42578125" style="83" customWidth="1"/>
    <col min="8480" max="8480" width="14.42578125" style="83" customWidth="1"/>
    <col min="8481" max="8481" width="1.5703125" style="83" customWidth="1"/>
    <col min="8482" max="8482" width="14.42578125" style="83" customWidth="1"/>
    <col min="8483" max="8483" width="1.5703125" style="83" customWidth="1"/>
    <col min="8484" max="8484" width="14.42578125" style="83" customWidth="1"/>
    <col min="8485" max="8485" width="2.42578125" style="83" customWidth="1"/>
    <col min="8486" max="8486" width="17.85546875" style="83" customWidth="1"/>
    <col min="8487" max="8487" width="3.28515625" style="83" customWidth="1"/>
    <col min="8488" max="8488" width="9.28515625" style="83" customWidth="1"/>
    <col min="8489" max="8489" width="1.5703125" style="83" customWidth="1"/>
    <col min="8490" max="8490" width="24.5703125" style="83" customWidth="1"/>
    <col min="8491" max="8704" width="12.7109375" style="83"/>
    <col min="8705" max="8705" width="5.85546875" style="83" customWidth="1"/>
    <col min="8706" max="8706" width="3.28515625" style="83" customWidth="1"/>
    <col min="8707" max="8707" width="22.140625" style="83" customWidth="1"/>
    <col min="8708" max="8708" width="2.42578125" style="83" customWidth="1"/>
    <col min="8709" max="8709" width="0" style="83" hidden="1" customWidth="1"/>
    <col min="8710" max="8710" width="3.28515625" style="83" customWidth="1"/>
    <col min="8711" max="8711" width="13.5703125" style="83" customWidth="1"/>
    <col min="8712" max="8712" width="1.5703125" style="83" customWidth="1"/>
    <col min="8713" max="8713" width="13.5703125" style="83" customWidth="1"/>
    <col min="8714" max="8714" width="1.5703125" style="83" customWidth="1"/>
    <col min="8715" max="8715" width="13.5703125" style="83" customWidth="1"/>
    <col min="8716" max="8716" width="1.5703125" style="83" customWidth="1"/>
    <col min="8717" max="8717" width="16.140625" style="83" customWidth="1"/>
    <col min="8718" max="8718" width="1.5703125" style="83" customWidth="1"/>
    <col min="8719" max="8719" width="13.5703125" style="83" customWidth="1"/>
    <col min="8720" max="8720" width="1.5703125" style="83" customWidth="1"/>
    <col min="8721" max="8721" width="13.5703125" style="83" customWidth="1"/>
    <col min="8722" max="8722" width="1.5703125" style="83" customWidth="1"/>
    <col min="8723" max="8723" width="13.5703125" style="83" customWidth="1"/>
    <col min="8724" max="8724" width="2.42578125" style="83" customWidth="1"/>
    <col min="8725" max="8725" width="17.85546875" style="83" customWidth="1"/>
    <col min="8726" max="8726" width="1.28515625" style="83" customWidth="1"/>
    <col min="8727" max="8727" width="1.5703125" style="83" customWidth="1"/>
    <col min="8728" max="8728" width="14.42578125" style="83" customWidth="1"/>
    <col min="8729" max="8729" width="1.5703125" style="83" customWidth="1"/>
    <col min="8730" max="8730" width="14.42578125" style="83" customWidth="1"/>
    <col min="8731" max="8731" width="1.5703125" style="83" customWidth="1"/>
    <col min="8732" max="8732" width="14.42578125" style="83" customWidth="1"/>
    <col min="8733" max="8733" width="2.42578125" style="83" customWidth="1"/>
    <col min="8734" max="8734" width="17.85546875" style="83" customWidth="1"/>
    <col min="8735" max="8735" width="2.42578125" style="83" customWidth="1"/>
    <col min="8736" max="8736" width="14.42578125" style="83" customWidth="1"/>
    <col min="8737" max="8737" width="1.5703125" style="83" customWidth="1"/>
    <col min="8738" max="8738" width="14.42578125" style="83" customWidth="1"/>
    <col min="8739" max="8739" width="1.5703125" style="83" customWidth="1"/>
    <col min="8740" max="8740" width="14.42578125" style="83" customWidth="1"/>
    <col min="8741" max="8741" width="2.42578125" style="83" customWidth="1"/>
    <col min="8742" max="8742" width="17.85546875" style="83" customWidth="1"/>
    <col min="8743" max="8743" width="3.28515625" style="83" customWidth="1"/>
    <col min="8744" max="8744" width="9.28515625" style="83" customWidth="1"/>
    <col min="8745" max="8745" width="1.5703125" style="83" customWidth="1"/>
    <col min="8746" max="8746" width="24.5703125" style="83" customWidth="1"/>
    <col min="8747" max="8960" width="12.7109375" style="83"/>
    <col min="8961" max="8961" width="5.85546875" style="83" customWidth="1"/>
    <col min="8962" max="8962" width="3.28515625" style="83" customWidth="1"/>
    <col min="8963" max="8963" width="22.140625" style="83" customWidth="1"/>
    <col min="8964" max="8964" width="2.42578125" style="83" customWidth="1"/>
    <col min="8965" max="8965" width="0" style="83" hidden="1" customWidth="1"/>
    <col min="8966" max="8966" width="3.28515625" style="83" customWidth="1"/>
    <col min="8967" max="8967" width="13.5703125" style="83" customWidth="1"/>
    <col min="8968" max="8968" width="1.5703125" style="83" customWidth="1"/>
    <col min="8969" max="8969" width="13.5703125" style="83" customWidth="1"/>
    <col min="8970" max="8970" width="1.5703125" style="83" customWidth="1"/>
    <col min="8971" max="8971" width="13.5703125" style="83" customWidth="1"/>
    <col min="8972" max="8972" width="1.5703125" style="83" customWidth="1"/>
    <col min="8973" max="8973" width="16.140625" style="83" customWidth="1"/>
    <col min="8974" max="8974" width="1.5703125" style="83" customWidth="1"/>
    <col min="8975" max="8975" width="13.5703125" style="83" customWidth="1"/>
    <col min="8976" max="8976" width="1.5703125" style="83" customWidth="1"/>
    <col min="8977" max="8977" width="13.5703125" style="83" customWidth="1"/>
    <col min="8978" max="8978" width="1.5703125" style="83" customWidth="1"/>
    <col min="8979" max="8979" width="13.5703125" style="83" customWidth="1"/>
    <col min="8980" max="8980" width="2.42578125" style="83" customWidth="1"/>
    <col min="8981" max="8981" width="17.85546875" style="83" customWidth="1"/>
    <col min="8982" max="8982" width="1.28515625" style="83" customWidth="1"/>
    <col min="8983" max="8983" width="1.5703125" style="83" customWidth="1"/>
    <col min="8984" max="8984" width="14.42578125" style="83" customWidth="1"/>
    <col min="8985" max="8985" width="1.5703125" style="83" customWidth="1"/>
    <col min="8986" max="8986" width="14.42578125" style="83" customWidth="1"/>
    <col min="8987" max="8987" width="1.5703125" style="83" customWidth="1"/>
    <col min="8988" max="8988" width="14.42578125" style="83" customWidth="1"/>
    <col min="8989" max="8989" width="2.42578125" style="83" customWidth="1"/>
    <col min="8990" max="8990" width="17.85546875" style="83" customWidth="1"/>
    <col min="8991" max="8991" width="2.42578125" style="83" customWidth="1"/>
    <col min="8992" max="8992" width="14.42578125" style="83" customWidth="1"/>
    <col min="8993" max="8993" width="1.5703125" style="83" customWidth="1"/>
    <col min="8994" max="8994" width="14.42578125" style="83" customWidth="1"/>
    <col min="8995" max="8995" width="1.5703125" style="83" customWidth="1"/>
    <col min="8996" max="8996" width="14.42578125" style="83" customWidth="1"/>
    <col min="8997" max="8997" width="2.42578125" style="83" customWidth="1"/>
    <col min="8998" max="8998" width="17.85546875" style="83" customWidth="1"/>
    <col min="8999" max="8999" width="3.28515625" style="83" customWidth="1"/>
    <col min="9000" max="9000" width="9.28515625" style="83" customWidth="1"/>
    <col min="9001" max="9001" width="1.5703125" style="83" customWidth="1"/>
    <col min="9002" max="9002" width="24.5703125" style="83" customWidth="1"/>
    <col min="9003" max="9216" width="12.7109375" style="83"/>
    <col min="9217" max="9217" width="5.85546875" style="83" customWidth="1"/>
    <col min="9218" max="9218" width="3.28515625" style="83" customWidth="1"/>
    <col min="9219" max="9219" width="22.140625" style="83" customWidth="1"/>
    <col min="9220" max="9220" width="2.42578125" style="83" customWidth="1"/>
    <col min="9221" max="9221" width="0" style="83" hidden="1" customWidth="1"/>
    <col min="9222" max="9222" width="3.28515625" style="83" customWidth="1"/>
    <col min="9223" max="9223" width="13.5703125" style="83" customWidth="1"/>
    <col min="9224" max="9224" width="1.5703125" style="83" customWidth="1"/>
    <col min="9225" max="9225" width="13.5703125" style="83" customWidth="1"/>
    <col min="9226" max="9226" width="1.5703125" style="83" customWidth="1"/>
    <col min="9227" max="9227" width="13.5703125" style="83" customWidth="1"/>
    <col min="9228" max="9228" width="1.5703125" style="83" customWidth="1"/>
    <col min="9229" max="9229" width="16.140625" style="83" customWidth="1"/>
    <col min="9230" max="9230" width="1.5703125" style="83" customWidth="1"/>
    <col min="9231" max="9231" width="13.5703125" style="83" customWidth="1"/>
    <col min="9232" max="9232" width="1.5703125" style="83" customWidth="1"/>
    <col min="9233" max="9233" width="13.5703125" style="83" customWidth="1"/>
    <col min="9234" max="9234" width="1.5703125" style="83" customWidth="1"/>
    <col min="9235" max="9235" width="13.5703125" style="83" customWidth="1"/>
    <col min="9236" max="9236" width="2.42578125" style="83" customWidth="1"/>
    <col min="9237" max="9237" width="17.85546875" style="83" customWidth="1"/>
    <col min="9238" max="9238" width="1.28515625" style="83" customWidth="1"/>
    <col min="9239" max="9239" width="1.5703125" style="83" customWidth="1"/>
    <col min="9240" max="9240" width="14.42578125" style="83" customWidth="1"/>
    <col min="9241" max="9241" width="1.5703125" style="83" customWidth="1"/>
    <col min="9242" max="9242" width="14.42578125" style="83" customWidth="1"/>
    <col min="9243" max="9243" width="1.5703125" style="83" customWidth="1"/>
    <col min="9244" max="9244" width="14.42578125" style="83" customWidth="1"/>
    <col min="9245" max="9245" width="2.42578125" style="83" customWidth="1"/>
    <col min="9246" max="9246" width="17.85546875" style="83" customWidth="1"/>
    <col min="9247" max="9247" width="2.42578125" style="83" customWidth="1"/>
    <col min="9248" max="9248" width="14.42578125" style="83" customWidth="1"/>
    <col min="9249" max="9249" width="1.5703125" style="83" customWidth="1"/>
    <col min="9250" max="9250" width="14.42578125" style="83" customWidth="1"/>
    <col min="9251" max="9251" width="1.5703125" style="83" customWidth="1"/>
    <col min="9252" max="9252" width="14.42578125" style="83" customWidth="1"/>
    <col min="9253" max="9253" width="2.42578125" style="83" customWidth="1"/>
    <col min="9254" max="9254" width="17.85546875" style="83" customWidth="1"/>
    <col min="9255" max="9255" width="3.28515625" style="83" customWidth="1"/>
    <col min="9256" max="9256" width="9.28515625" style="83" customWidth="1"/>
    <col min="9257" max="9257" width="1.5703125" style="83" customWidth="1"/>
    <col min="9258" max="9258" width="24.5703125" style="83" customWidth="1"/>
    <col min="9259" max="9472" width="12.7109375" style="83"/>
    <col min="9473" max="9473" width="5.85546875" style="83" customWidth="1"/>
    <col min="9474" max="9474" width="3.28515625" style="83" customWidth="1"/>
    <col min="9475" max="9475" width="22.140625" style="83" customWidth="1"/>
    <col min="9476" max="9476" width="2.42578125" style="83" customWidth="1"/>
    <col min="9477" max="9477" width="0" style="83" hidden="1" customWidth="1"/>
    <col min="9478" max="9478" width="3.28515625" style="83" customWidth="1"/>
    <col min="9479" max="9479" width="13.5703125" style="83" customWidth="1"/>
    <col min="9480" max="9480" width="1.5703125" style="83" customWidth="1"/>
    <col min="9481" max="9481" width="13.5703125" style="83" customWidth="1"/>
    <col min="9482" max="9482" width="1.5703125" style="83" customWidth="1"/>
    <col min="9483" max="9483" width="13.5703125" style="83" customWidth="1"/>
    <col min="9484" max="9484" width="1.5703125" style="83" customWidth="1"/>
    <col min="9485" max="9485" width="16.140625" style="83" customWidth="1"/>
    <col min="9486" max="9486" width="1.5703125" style="83" customWidth="1"/>
    <col min="9487" max="9487" width="13.5703125" style="83" customWidth="1"/>
    <col min="9488" max="9488" width="1.5703125" style="83" customWidth="1"/>
    <col min="9489" max="9489" width="13.5703125" style="83" customWidth="1"/>
    <col min="9490" max="9490" width="1.5703125" style="83" customWidth="1"/>
    <col min="9491" max="9491" width="13.5703125" style="83" customWidth="1"/>
    <col min="9492" max="9492" width="2.42578125" style="83" customWidth="1"/>
    <col min="9493" max="9493" width="17.85546875" style="83" customWidth="1"/>
    <col min="9494" max="9494" width="1.28515625" style="83" customWidth="1"/>
    <col min="9495" max="9495" width="1.5703125" style="83" customWidth="1"/>
    <col min="9496" max="9496" width="14.42578125" style="83" customWidth="1"/>
    <col min="9497" max="9497" width="1.5703125" style="83" customWidth="1"/>
    <col min="9498" max="9498" width="14.42578125" style="83" customWidth="1"/>
    <col min="9499" max="9499" width="1.5703125" style="83" customWidth="1"/>
    <col min="9500" max="9500" width="14.42578125" style="83" customWidth="1"/>
    <col min="9501" max="9501" width="2.42578125" style="83" customWidth="1"/>
    <col min="9502" max="9502" width="17.85546875" style="83" customWidth="1"/>
    <col min="9503" max="9503" width="2.42578125" style="83" customWidth="1"/>
    <col min="9504" max="9504" width="14.42578125" style="83" customWidth="1"/>
    <col min="9505" max="9505" width="1.5703125" style="83" customWidth="1"/>
    <col min="9506" max="9506" width="14.42578125" style="83" customWidth="1"/>
    <col min="9507" max="9507" width="1.5703125" style="83" customWidth="1"/>
    <col min="9508" max="9508" width="14.42578125" style="83" customWidth="1"/>
    <col min="9509" max="9509" width="2.42578125" style="83" customWidth="1"/>
    <col min="9510" max="9510" width="17.85546875" style="83" customWidth="1"/>
    <col min="9511" max="9511" width="3.28515625" style="83" customWidth="1"/>
    <col min="9512" max="9512" width="9.28515625" style="83" customWidth="1"/>
    <col min="9513" max="9513" width="1.5703125" style="83" customWidth="1"/>
    <col min="9514" max="9514" width="24.5703125" style="83" customWidth="1"/>
    <col min="9515" max="9728" width="12.7109375" style="83"/>
    <col min="9729" max="9729" width="5.85546875" style="83" customWidth="1"/>
    <col min="9730" max="9730" width="3.28515625" style="83" customWidth="1"/>
    <col min="9731" max="9731" width="22.140625" style="83" customWidth="1"/>
    <col min="9732" max="9732" width="2.42578125" style="83" customWidth="1"/>
    <col min="9733" max="9733" width="0" style="83" hidden="1" customWidth="1"/>
    <col min="9734" max="9734" width="3.28515625" style="83" customWidth="1"/>
    <col min="9735" max="9735" width="13.5703125" style="83" customWidth="1"/>
    <col min="9736" max="9736" width="1.5703125" style="83" customWidth="1"/>
    <col min="9737" max="9737" width="13.5703125" style="83" customWidth="1"/>
    <col min="9738" max="9738" width="1.5703125" style="83" customWidth="1"/>
    <col min="9739" max="9739" width="13.5703125" style="83" customWidth="1"/>
    <col min="9740" max="9740" width="1.5703125" style="83" customWidth="1"/>
    <col min="9741" max="9741" width="16.140625" style="83" customWidth="1"/>
    <col min="9742" max="9742" width="1.5703125" style="83" customWidth="1"/>
    <col min="9743" max="9743" width="13.5703125" style="83" customWidth="1"/>
    <col min="9744" max="9744" width="1.5703125" style="83" customWidth="1"/>
    <col min="9745" max="9745" width="13.5703125" style="83" customWidth="1"/>
    <col min="9746" max="9746" width="1.5703125" style="83" customWidth="1"/>
    <col min="9747" max="9747" width="13.5703125" style="83" customWidth="1"/>
    <col min="9748" max="9748" width="2.42578125" style="83" customWidth="1"/>
    <col min="9749" max="9749" width="17.85546875" style="83" customWidth="1"/>
    <col min="9750" max="9750" width="1.28515625" style="83" customWidth="1"/>
    <col min="9751" max="9751" width="1.5703125" style="83" customWidth="1"/>
    <col min="9752" max="9752" width="14.42578125" style="83" customWidth="1"/>
    <col min="9753" max="9753" width="1.5703125" style="83" customWidth="1"/>
    <col min="9754" max="9754" width="14.42578125" style="83" customWidth="1"/>
    <col min="9755" max="9755" width="1.5703125" style="83" customWidth="1"/>
    <col min="9756" max="9756" width="14.42578125" style="83" customWidth="1"/>
    <col min="9757" max="9757" width="2.42578125" style="83" customWidth="1"/>
    <col min="9758" max="9758" width="17.85546875" style="83" customWidth="1"/>
    <col min="9759" max="9759" width="2.42578125" style="83" customWidth="1"/>
    <col min="9760" max="9760" width="14.42578125" style="83" customWidth="1"/>
    <col min="9761" max="9761" width="1.5703125" style="83" customWidth="1"/>
    <col min="9762" max="9762" width="14.42578125" style="83" customWidth="1"/>
    <col min="9763" max="9763" width="1.5703125" style="83" customWidth="1"/>
    <col min="9764" max="9764" width="14.42578125" style="83" customWidth="1"/>
    <col min="9765" max="9765" width="2.42578125" style="83" customWidth="1"/>
    <col min="9766" max="9766" width="17.85546875" style="83" customWidth="1"/>
    <col min="9767" max="9767" width="3.28515625" style="83" customWidth="1"/>
    <col min="9768" max="9768" width="9.28515625" style="83" customWidth="1"/>
    <col min="9769" max="9769" width="1.5703125" style="83" customWidth="1"/>
    <col min="9770" max="9770" width="24.5703125" style="83" customWidth="1"/>
    <col min="9771" max="9984" width="12.7109375" style="83"/>
    <col min="9985" max="9985" width="5.85546875" style="83" customWidth="1"/>
    <col min="9986" max="9986" width="3.28515625" style="83" customWidth="1"/>
    <col min="9987" max="9987" width="22.140625" style="83" customWidth="1"/>
    <col min="9988" max="9988" width="2.42578125" style="83" customWidth="1"/>
    <col min="9989" max="9989" width="0" style="83" hidden="1" customWidth="1"/>
    <col min="9990" max="9990" width="3.28515625" style="83" customWidth="1"/>
    <col min="9991" max="9991" width="13.5703125" style="83" customWidth="1"/>
    <col min="9992" max="9992" width="1.5703125" style="83" customWidth="1"/>
    <col min="9993" max="9993" width="13.5703125" style="83" customWidth="1"/>
    <col min="9994" max="9994" width="1.5703125" style="83" customWidth="1"/>
    <col min="9995" max="9995" width="13.5703125" style="83" customWidth="1"/>
    <col min="9996" max="9996" width="1.5703125" style="83" customWidth="1"/>
    <col min="9997" max="9997" width="16.140625" style="83" customWidth="1"/>
    <col min="9998" max="9998" width="1.5703125" style="83" customWidth="1"/>
    <col min="9999" max="9999" width="13.5703125" style="83" customWidth="1"/>
    <col min="10000" max="10000" width="1.5703125" style="83" customWidth="1"/>
    <col min="10001" max="10001" width="13.5703125" style="83" customWidth="1"/>
    <col min="10002" max="10002" width="1.5703125" style="83" customWidth="1"/>
    <col min="10003" max="10003" width="13.5703125" style="83" customWidth="1"/>
    <col min="10004" max="10004" width="2.42578125" style="83" customWidth="1"/>
    <col min="10005" max="10005" width="17.85546875" style="83" customWidth="1"/>
    <col min="10006" max="10006" width="1.28515625" style="83" customWidth="1"/>
    <col min="10007" max="10007" width="1.5703125" style="83" customWidth="1"/>
    <col min="10008" max="10008" width="14.42578125" style="83" customWidth="1"/>
    <col min="10009" max="10009" width="1.5703125" style="83" customWidth="1"/>
    <col min="10010" max="10010" width="14.42578125" style="83" customWidth="1"/>
    <col min="10011" max="10011" width="1.5703125" style="83" customWidth="1"/>
    <col min="10012" max="10012" width="14.42578125" style="83" customWidth="1"/>
    <col min="10013" max="10013" width="2.42578125" style="83" customWidth="1"/>
    <col min="10014" max="10014" width="17.85546875" style="83" customWidth="1"/>
    <col min="10015" max="10015" width="2.42578125" style="83" customWidth="1"/>
    <col min="10016" max="10016" width="14.42578125" style="83" customWidth="1"/>
    <col min="10017" max="10017" width="1.5703125" style="83" customWidth="1"/>
    <col min="10018" max="10018" width="14.42578125" style="83" customWidth="1"/>
    <col min="10019" max="10019" width="1.5703125" style="83" customWidth="1"/>
    <col min="10020" max="10020" width="14.42578125" style="83" customWidth="1"/>
    <col min="10021" max="10021" width="2.42578125" style="83" customWidth="1"/>
    <col min="10022" max="10022" width="17.85546875" style="83" customWidth="1"/>
    <col min="10023" max="10023" width="3.28515625" style="83" customWidth="1"/>
    <col min="10024" max="10024" width="9.28515625" style="83" customWidth="1"/>
    <col min="10025" max="10025" width="1.5703125" style="83" customWidth="1"/>
    <col min="10026" max="10026" width="24.5703125" style="83" customWidth="1"/>
    <col min="10027" max="10240" width="12.7109375" style="83"/>
    <col min="10241" max="10241" width="5.85546875" style="83" customWidth="1"/>
    <col min="10242" max="10242" width="3.28515625" style="83" customWidth="1"/>
    <col min="10243" max="10243" width="22.140625" style="83" customWidth="1"/>
    <col min="10244" max="10244" width="2.42578125" style="83" customWidth="1"/>
    <col min="10245" max="10245" width="0" style="83" hidden="1" customWidth="1"/>
    <col min="10246" max="10246" width="3.28515625" style="83" customWidth="1"/>
    <col min="10247" max="10247" width="13.5703125" style="83" customWidth="1"/>
    <col min="10248" max="10248" width="1.5703125" style="83" customWidth="1"/>
    <col min="10249" max="10249" width="13.5703125" style="83" customWidth="1"/>
    <col min="10250" max="10250" width="1.5703125" style="83" customWidth="1"/>
    <col min="10251" max="10251" width="13.5703125" style="83" customWidth="1"/>
    <col min="10252" max="10252" width="1.5703125" style="83" customWidth="1"/>
    <col min="10253" max="10253" width="16.140625" style="83" customWidth="1"/>
    <col min="10254" max="10254" width="1.5703125" style="83" customWidth="1"/>
    <col min="10255" max="10255" width="13.5703125" style="83" customWidth="1"/>
    <col min="10256" max="10256" width="1.5703125" style="83" customWidth="1"/>
    <col min="10257" max="10257" width="13.5703125" style="83" customWidth="1"/>
    <col min="10258" max="10258" width="1.5703125" style="83" customWidth="1"/>
    <col min="10259" max="10259" width="13.5703125" style="83" customWidth="1"/>
    <col min="10260" max="10260" width="2.42578125" style="83" customWidth="1"/>
    <col min="10261" max="10261" width="17.85546875" style="83" customWidth="1"/>
    <col min="10262" max="10262" width="1.28515625" style="83" customWidth="1"/>
    <col min="10263" max="10263" width="1.5703125" style="83" customWidth="1"/>
    <col min="10264" max="10264" width="14.42578125" style="83" customWidth="1"/>
    <col min="10265" max="10265" width="1.5703125" style="83" customWidth="1"/>
    <col min="10266" max="10266" width="14.42578125" style="83" customWidth="1"/>
    <col min="10267" max="10267" width="1.5703125" style="83" customWidth="1"/>
    <col min="10268" max="10268" width="14.42578125" style="83" customWidth="1"/>
    <col min="10269" max="10269" width="2.42578125" style="83" customWidth="1"/>
    <col min="10270" max="10270" width="17.85546875" style="83" customWidth="1"/>
    <col min="10271" max="10271" width="2.42578125" style="83" customWidth="1"/>
    <col min="10272" max="10272" width="14.42578125" style="83" customWidth="1"/>
    <col min="10273" max="10273" width="1.5703125" style="83" customWidth="1"/>
    <col min="10274" max="10274" width="14.42578125" style="83" customWidth="1"/>
    <col min="10275" max="10275" width="1.5703125" style="83" customWidth="1"/>
    <col min="10276" max="10276" width="14.42578125" style="83" customWidth="1"/>
    <col min="10277" max="10277" width="2.42578125" style="83" customWidth="1"/>
    <col min="10278" max="10278" width="17.85546875" style="83" customWidth="1"/>
    <col min="10279" max="10279" width="3.28515625" style="83" customWidth="1"/>
    <col min="10280" max="10280" width="9.28515625" style="83" customWidth="1"/>
    <col min="10281" max="10281" width="1.5703125" style="83" customWidth="1"/>
    <col min="10282" max="10282" width="24.5703125" style="83" customWidth="1"/>
    <col min="10283" max="10496" width="12.7109375" style="83"/>
    <col min="10497" max="10497" width="5.85546875" style="83" customWidth="1"/>
    <col min="10498" max="10498" width="3.28515625" style="83" customWidth="1"/>
    <col min="10499" max="10499" width="22.140625" style="83" customWidth="1"/>
    <col min="10500" max="10500" width="2.42578125" style="83" customWidth="1"/>
    <col min="10501" max="10501" width="0" style="83" hidden="1" customWidth="1"/>
    <col min="10502" max="10502" width="3.28515625" style="83" customWidth="1"/>
    <col min="10503" max="10503" width="13.5703125" style="83" customWidth="1"/>
    <col min="10504" max="10504" width="1.5703125" style="83" customWidth="1"/>
    <col min="10505" max="10505" width="13.5703125" style="83" customWidth="1"/>
    <col min="10506" max="10506" width="1.5703125" style="83" customWidth="1"/>
    <col min="10507" max="10507" width="13.5703125" style="83" customWidth="1"/>
    <col min="10508" max="10508" width="1.5703125" style="83" customWidth="1"/>
    <col min="10509" max="10509" width="16.140625" style="83" customWidth="1"/>
    <col min="10510" max="10510" width="1.5703125" style="83" customWidth="1"/>
    <col min="10511" max="10511" width="13.5703125" style="83" customWidth="1"/>
    <col min="10512" max="10512" width="1.5703125" style="83" customWidth="1"/>
    <col min="10513" max="10513" width="13.5703125" style="83" customWidth="1"/>
    <col min="10514" max="10514" width="1.5703125" style="83" customWidth="1"/>
    <col min="10515" max="10515" width="13.5703125" style="83" customWidth="1"/>
    <col min="10516" max="10516" width="2.42578125" style="83" customWidth="1"/>
    <col min="10517" max="10517" width="17.85546875" style="83" customWidth="1"/>
    <col min="10518" max="10518" width="1.28515625" style="83" customWidth="1"/>
    <col min="10519" max="10519" width="1.5703125" style="83" customWidth="1"/>
    <col min="10520" max="10520" width="14.42578125" style="83" customWidth="1"/>
    <col min="10521" max="10521" width="1.5703125" style="83" customWidth="1"/>
    <col min="10522" max="10522" width="14.42578125" style="83" customWidth="1"/>
    <col min="10523" max="10523" width="1.5703125" style="83" customWidth="1"/>
    <col min="10524" max="10524" width="14.42578125" style="83" customWidth="1"/>
    <col min="10525" max="10525" width="2.42578125" style="83" customWidth="1"/>
    <col min="10526" max="10526" width="17.85546875" style="83" customWidth="1"/>
    <col min="10527" max="10527" width="2.42578125" style="83" customWidth="1"/>
    <col min="10528" max="10528" width="14.42578125" style="83" customWidth="1"/>
    <col min="10529" max="10529" width="1.5703125" style="83" customWidth="1"/>
    <col min="10530" max="10530" width="14.42578125" style="83" customWidth="1"/>
    <col min="10531" max="10531" width="1.5703125" style="83" customWidth="1"/>
    <col min="10532" max="10532" width="14.42578125" style="83" customWidth="1"/>
    <col min="10533" max="10533" width="2.42578125" style="83" customWidth="1"/>
    <col min="10534" max="10534" width="17.85546875" style="83" customWidth="1"/>
    <col min="10535" max="10535" width="3.28515625" style="83" customWidth="1"/>
    <col min="10536" max="10536" width="9.28515625" style="83" customWidth="1"/>
    <col min="10537" max="10537" width="1.5703125" style="83" customWidth="1"/>
    <col min="10538" max="10538" width="24.5703125" style="83" customWidth="1"/>
    <col min="10539" max="10752" width="12.7109375" style="83"/>
    <col min="10753" max="10753" width="5.85546875" style="83" customWidth="1"/>
    <col min="10754" max="10754" width="3.28515625" style="83" customWidth="1"/>
    <col min="10755" max="10755" width="22.140625" style="83" customWidth="1"/>
    <col min="10756" max="10756" width="2.42578125" style="83" customWidth="1"/>
    <col min="10757" max="10757" width="0" style="83" hidden="1" customWidth="1"/>
    <col min="10758" max="10758" width="3.28515625" style="83" customWidth="1"/>
    <col min="10759" max="10759" width="13.5703125" style="83" customWidth="1"/>
    <col min="10760" max="10760" width="1.5703125" style="83" customWidth="1"/>
    <col min="10761" max="10761" width="13.5703125" style="83" customWidth="1"/>
    <col min="10762" max="10762" width="1.5703125" style="83" customWidth="1"/>
    <col min="10763" max="10763" width="13.5703125" style="83" customWidth="1"/>
    <col min="10764" max="10764" width="1.5703125" style="83" customWidth="1"/>
    <col min="10765" max="10765" width="16.140625" style="83" customWidth="1"/>
    <col min="10766" max="10766" width="1.5703125" style="83" customWidth="1"/>
    <col min="10767" max="10767" width="13.5703125" style="83" customWidth="1"/>
    <col min="10768" max="10768" width="1.5703125" style="83" customWidth="1"/>
    <col min="10769" max="10769" width="13.5703125" style="83" customWidth="1"/>
    <col min="10770" max="10770" width="1.5703125" style="83" customWidth="1"/>
    <col min="10771" max="10771" width="13.5703125" style="83" customWidth="1"/>
    <col min="10772" max="10772" width="2.42578125" style="83" customWidth="1"/>
    <col min="10773" max="10773" width="17.85546875" style="83" customWidth="1"/>
    <col min="10774" max="10774" width="1.28515625" style="83" customWidth="1"/>
    <col min="10775" max="10775" width="1.5703125" style="83" customWidth="1"/>
    <col min="10776" max="10776" width="14.42578125" style="83" customWidth="1"/>
    <col min="10777" max="10777" width="1.5703125" style="83" customWidth="1"/>
    <col min="10778" max="10778" width="14.42578125" style="83" customWidth="1"/>
    <col min="10779" max="10779" width="1.5703125" style="83" customWidth="1"/>
    <col min="10780" max="10780" width="14.42578125" style="83" customWidth="1"/>
    <col min="10781" max="10781" width="2.42578125" style="83" customWidth="1"/>
    <col min="10782" max="10782" width="17.85546875" style="83" customWidth="1"/>
    <col min="10783" max="10783" width="2.42578125" style="83" customWidth="1"/>
    <col min="10784" max="10784" width="14.42578125" style="83" customWidth="1"/>
    <col min="10785" max="10785" width="1.5703125" style="83" customWidth="1"/>
    <col min="10786" max="10786" width="14.42578125" style="83" customWidth="1"/>
    <col min="10787" max="10787" width="1.5703125" style="83" customWidth="1"/>
    <col min="10788" max="10788" width="14.42578125" style="83" customWidth="1"/>
    <col min="10789" max="10789" width="2.42578125" style="83" customWidth="1"/>
    <col min="10790" max="10790" width="17.85546875" style="83" customWidth="1"/>
    <col min="10791" max="10791" width="3.28515625" style="83" customWidth="1"/>
    <col min="10792" max="10792" width="9.28515625" style="83" customWidth="1"/>
    <col min="10793" max="10793" width="1.5703125" style="83" customWidth="1"/>
    <col min="10794" max="10794" width="24.5703125" style="83" customWidth="1"/>
    <col min="10795" max="11008" width="12.7109375" style="83"/>
    <col min="11009" max="11009" width="5.85546875" style="83" customWidth="1"/>
    <col min="11010" max="11010" width="3.28515625" style="83" customWidth="1"/>
    <col min="11011" max="11011" width="22.140625" style="83" customWidth="1"/>
    <col min="11012" max="11012" width="2.42578125" style="83" customWidth="1"/>
    <col min="11013" max="11013" width="0" style="83" hidden="1" customWidth="1"/>
    <col min="11014" max="11014" width="3.28515625" style="83" customWidth="1"/>
    <col min="11015" max="11015" width="13.5703125" style="83" customWidth="1"/>
    <col min="11016" max="11016" width="1.5703125" style="83" customWidth="1"/>
    <col min="11017" max="11017" width="13.5703125" style="83" customWidth="1"/>
    <col min="11018" max="11018" width="1.5703125" style="83" customWidth="1"/>
    <col min="11019" max="11019" width="13.5703125" style="83" customWidth="1"/>
    <col min="11020" max="11020" width="1.5703125" style="83" customWidth="1"/>
    <col min="11021" max="11021" width="16.140625" style="83" customWidth="1"/>
    <col min="11022" max="11022" width="1.5703125" style="83" customWidth="1"/>
    <col min="11023" max="11023" width="13.5703125" style="83" customWidth="1"/>
    <col min="11024" max="11024" width="1.5703125" style="83" customWidth="1"/>
    <col min="11025" max="11025" width="13.5703125" style="83" customWidth="1"/>
    <col min="11026" max="11026" width="1.5703125" style="83" customWidth="1"/>
    <col min="11027" max="11027" width="13.5703125" style="83" customWidth="1"/>
    <col min="11028" max="11028" width="2.42578125" style="83" customWidth="1"/>
    <col min="11029" max="11029" width="17.85546875" style="83" customWidth="1"/>
    <col min="11030" max="11030" width="1.28515625" style="83" customWidth="1"/>
    <col min="11031" max="11031" width="1.5703125" style="83" customWidth="1"/>
    <col min="11032" max="11032" width="14.42578125" style="83" customWidth="1"/>
    <col min="11033" max="11033" width="1.5703125" style="83" customWidth="1"/>
    <col min="11034" max="11034" width="14.42578125" style="83" customWidth="1"/>
    <col min="11035" max="11035" width="1.5703125" style="83" customWidth="1"/>
    <col min="11036" max="11036" width="14.42578125" style="83" customWidth="1"/>
    <col min="11037" max="11037" width="2.42578125" style="83" customWidth="1"/>
    <col min="11038" max="11038" width="17.85546875" style="83" customWidth="1"/>
    <col min="11039" max="11039" width="2.42578125" style="83" customWidth="1"/>
    <col min="11040" max="11040" width="14.42578125" style="83" customWidth="1"/>
    <col min="11041" max="11041" width="1.5703125" style="83" customWidth="1"/>
    <col min="11042" max="11042" width="14.42578125" style="83" customWidth="1"/>
    <col min="11043" max="11043" width="1.5703125" style="83" customWidth="1"/>
    <col min="11044" max="11044" width="14.42578125" style="83" customWidth="1"/>
    <col min="11045" max="11045" width="2.42578125" style="83" customWidth="1"/>
    <col min="11046" max="11046" width="17.85546875" style="83" customWidth="1"/>
    <col min="11047" max="11047" width="3.28515625" style="83" customWidth="1"/>
    <col min="11048" max="11048" width="9.28515625" style="83" customWidth="1"/>
    <col min="11049" max="11049" width="1.5703125" style="83" customWidth="1"/>
    <col min="11050" max="11050" width="24.5703125" style="83" customWidth="1"/>
    <col min="11051" max="11264" width="12.7109375" style="83"/>
    <col min="11265" max="11265" width="5.85546875" style="83" customWidth="1"/>
    <col min="11266" max="11266" width="3.28515625" style="83" customWidth="1"/>
    <col min="11267" max="11267" width="22.140625" style="83" customWidth="1"/>
    <col min="11268" max="11268" width="2.42578125" style="83" customWidth="1"/>
    <col min="11269" max="11269" width="0" style="83" hidden="1" customWidth="1"/>
    <col min="11270" max="11270" width="3.28515625" style="83" customWidth="1"/>
    <col min="11271" max="11271" width="13.5703125" style="83" customWidth="1"/>
    <col min="11272" max="11272" width="1.5703125" style="83" customWidth="1"/>
    <col min="11273" max="11273" width="13.5703125" style="83" customWidth="1"/>
    <col min="11274" max="11274" width="1.5703125" style="83" customWidth="1"/>
    <col min="11275" max="11275" width="13.5703125" style="83" customWidth="1"/>
    <col min="11276" max="11276" width="1.5703125" style="83" customWidth="1"/>
    <col min="11277" max="11277" width="16.140625" style="83" customWidth="1"/>
    <col min="11278" max="11278" width="1.5703125" style="83" customWidth="1"/>
    <col min="11279" max="11279" width="13.5703125" style="83" customWidth="1"/>
    <col min="11280" max="11280" width="1.5703125" style="83" customWidth="1"/>
    <col min="11281" max="11281" width="13.5703125" style="83" customWidth="1"/>
    <col min="11282" max="11282" width="1.5703125" style="83" customWidth="1"/>
    <col min="11283" max="11283" width="13.5703125" style="83" customWidth="1"/>
    <col min="11284" max="11284" width="2.42578125" style="83" customWidth="1"/>
    <col min="11285" max="11285" width="17.85546875" style="83" customWidth="1"/>
    <col min="11286" max="11286" width="1.28515625" style="83" customWidth="1"/>
    <col min="11287" max="11287" width="1.5703125" style="83" customWidth="1"/>
    <col min="11288" max="11288" width="14.42578125" style="83" customWidth="1"/>
    <col min="11289" max="11289" width="1.5703125" style="83" customWidth="1"/>
    <col min="11290" max="11290" width="14.42578125" style="83" customWidth="1"/>
    <col min="11291" max="11291" width="1.5703125" style="83" customWidth="1"/>
    <col min="11292" max="11292" width="14.42578125" style="83" customWidth="1"/>
    <col min="11293" max="11293" width="2.42578125" style="83" customWidth="1"/>
    <col min="11294" max="11294" width="17.85546875" style="83" customWidth="1"/>
    <col min="11295" max="11295" width="2.42578125" style="83" customWidth="1"/>
    <col min="11296" max="11296" width="14.42578125" style="83" customWidth="1"/>
    <col min="11297" max="11297" width="1.5703125" style="83" customWidth="1"/>
    <col min="11298" max="11298" width="14.42578125" style="83" customWidth="1"/>
    <col min="11299" max="11299" width="1.5703125" style="83" customWidth="1"/>
    <col min="11300" max="11300" width="14.42578125" style="83" customWidth="1"/>
    <col min="11301" max="11301" width="2.42578125" style="83" customWidth="1"/>
    <col min="11302" max="11302" width="17.85546875" style="83" customWidth="1"/>
    <col min="11303" max="11303" width="3.28515625" style="83" customWidth="1"/>
    <col min="11304" max="11304" width="9.28515625" style="83" customWidth="1"/>
    <col min="11305" max="11305" width="1.5703125" style="83" customWidth="1"/>
    <col min="11306" max="11306" width="24.5703125" style="83" customWidth="1"/>
    <col min="11307" max="11520" width="12.7109375" style="83"/>
    <col min="11521" max="11521" width="5.85546875" style="83" customWidth="1"/>
    <col min="11522" max="11522" width="3.28515625" style="83" customWidth="1"/>
    <col min="11523" max="11523" width="22.140625" style="83" customWidth="1"/>
    <col min="11524" max="11524" width="2.42578125" style="83" customWidth="1"/>
    <col min="11525" max="11525" width="0" style="83" hidden="1" customWidth="1"/>
    <col min="11526" max="11526" width="3.28515625" style="83" customWidth="1"/>
    <col min="11527" max="11527" width="13.5703125" style="83" customWidth="1"/>
    <col min="11528" max="11528" width="1.5703125" style="83" customWidth="1"/>
    <col min="11529" max="11529" width="13.5703125" style="83" customWidth="1"/>
    <col min="11530" max="11530" width="1.5703125" style="83" customWidth="1"/>
    <col min="11531" max="11531" width="13.5703125" style="83" customWidth="1"/>
    <col min="11532" max="11532" width="1.5703125" style="83" customWidth="1"/>
    <col min="11533" max="11533" width="16.140625" style="83" customWidth="1"/>
    <col min="11534" max="11534" width="1.5703125" style="83" customWidth="1"/>
    <col min="11535" max="11535" width="13.5703125" style="83" customWidth="1"/>
    <col min="11536" max="11536" width="1.5703125" style="83" customWidth="1"/>
    <col min="11537" max="11537" width="13.5703125" style="83" customWidth="1"/>
    <col min="11538" max="11538" width="1.5703125" style="83" customWidth="1"/>
    <col min="11539" max="11539" width="13.5703125" style="83" customWidth="1"/>
    <col min="11540" max="11540" width="2.42578125" style="83" customWidth="1"/>
    <col min="11541" max="11541" width="17.85546875" style="83" customWidth="1"/>
    <col min="11542" max="11542" width="1.28515625" style="83" customWidth="1"/>
    <col min="11543" max="11543" width="1.5703125" style="83" customWidth="1"/>
    <col min="11544" max="11544" width="14.42578125" style="83" customWidth="1"/>
    <col min="11545" max="11545" width="1.5703125" style="83" customWidth="1"/>
    <col min="11546" max="11546" width="14.42578125" style="83" customWidth="1"/>
    <col min="11547" max="11547" width="1.5703125" style="83" customWidth="1"/>
    <col min="11548" max="11548" width="14.42578125" style="83" customWidth="1"/>
    <col min="11549" max="11549" width="2.42578125" style="83" customWidth="1"/>
    <col min="11550" max="11550" width="17.85546875" style="83" customWidth="1"/>
    <col min="11551" max="11551" width="2.42578125" style="83" customWidth="1"/>
    <col min="11552" max="11552" width="14.42578125" style="83" customWidth="1"/>
    <col min="11553" max="11553" width="1.5703125" style="83" customWidth="1"/>
    <col min="11554" max="11554" width="14.42578125" style="83" customWidth="1"/>
    <col min="11555" max="11555" width="1.5703125" style="83" customWidth="1"/>
    <col min="11556" max="11556" width="14.42578125" style="83" customWidth="1"/>
    <col min="11557" max="11557" width="2.42578125" style="83" customWidth="1"/>
    <col min="11558" max="11558" width="17.85546875" style="83" customWidth="1"/>
    <col min="11559" max="11559" width="3.28515625" style="83" customWidth="1"/>
    <col min="11560" max="11560" width="9.28515625" style="83" customWidth="1"/>
    <col min="11561" max="11561" width="1.5703125" style="83" customWidth="1"/>
    <col min="11562" max="11562" width="24.5703125" style="83" customWidth="1"/>
    <col min="11563" max="11776" width="12.7109375" style="83"/>
    <col min="11777" max="11777" width="5.85546875" style="83" customWidth="1"/>
    <col min="11778" max="11778" width="3.28515625" style="83" customWidth="1"/>
    <col min="11779" max="11779" width="22.140625" style="83" customWidth="1"/>
    <col min="11780" max="11780" width="2.42578125" style="83" customWidth="1"/>
    <col min="11781" max="11781" width="0" style="83" hidden="1" customWidth="1"/>
    <col min="11782" max="11782" width="3.28515625" style="83" customWidth="1"/>
    <col min="11783" max="11783" width="13.5703125" style="83" customWidth="1"/>
    <col min="11784" max="11784" width="1.5703125" style="83" customWidth="1"/>
    <col min="11785" max="11785" width="13.5703125" style="83" customWidth="1"/>
    <col min="11786" max="11786" width="1.5703125" style="83" customWidth="1"/>
    <col min="11787" max="11787" width="13.5703125" style="83" customWidth="1"/>
    <col min="11788" max="11788" width="1.5703125" style="83" customWidth="1"/>
    <col min="11789" max="11789" width="16.140625" style="83" customWidth="1"/>
    <col min="11790" max="11790" width="1.5703125" style="83" customWidth="1"/>
    <col min="11791" max="11791" width="13.5703125" style="83" customWidth="1"/>
    <col min="11792" max="11792" width="1.5703125" style="83" customWidth="1"/>
    <col min="11793" max="11793" width="13.5703125" style="83" customWidth="1"/>
    <col min="11794" max="11794" width="1.5703125" style="83" customWidth="1"/>
    <col min="11795" max="11795" width="13.5703125" style="83" customWidth="1"/>
    <col min="11796" max="11796" width="2.42578125" style="83" customWidth="1"/>
    <col min="11797" max="11797" width="17.85546875" style="83" customWidth="1"/>
    <col min="11798" max="11798" width="1.28515625" style="83" customWidth="1"/>
    <col min="11799" max="11799" width="1.5703125" style="83" customWidth="1"/>
    <col min="11800" max="11800" width="14.42578125" style="83" customWidth="1"/>
    <col min="11801" max="11801" width="1.5703125" style="83" customWidth="1"/>
    <col min="11802" max="11802" width="14.42578125" style="83" customWidth="1"/>
    <col min="11803" max="11803" width="1.5703125" style="83" customWidth="1"/>
    <col min="11804" max="11804" width="14.42578125" style="83" customWidth="1"/>
    <col min="11805" max="11805" width="2.42578125" style="83" customWidth="1"/>
    <col min="11806" max="11806" width="17.85546875" style="83" customWidth="1"/>
    <col min="11807" max="11807" width="2.42578125" style="83" customWidth="1"/>
    <col min="11808" max="11808" width="14.42578125" style="83" customWidth="1"/>
    <col min="11809" max="11809" width="1.5703125" style="83" customWidth="1"/>
    <col min="11810" max="11810" width="14.42578125" style="83" customWidth="1"/>
    <col min="11811" max="11811" width="1.5703125" style="83" customWidth="1"/>
    <col min="11812" max="11812" width="14.42578125" style="83" customWidth="1"/>
    <col min="11813" max="11813" width="2.42578125" style="83" customWidth="1"/>
    <col min="11814" max="11814" width="17.85546875" style="83" customWidth="1"/>
    <col min="11815" max="11815" width="3.28515625" style="83" customWidth="1"/>
    <col min="11816" max="11816" width="9.28515625" style="83" customWidth="1"/>
    <col min="11817" max="11817" width="1.5703125" style="83" customWidth="1"/>
    <col min="11818" max="11818" width="24.5703125" style="83" customWidth="1"/>
    <col min="11819" max="12032" width="12.7109375" style="83"/>
    <col min="12033" max="12033" width="5.85546875" style="83" customWidth="1"/>
    <col min="12034" max="12034" width="3.28515625" style="83" customWidth="1"/>
    <col min="12035" max="12035" width="22.140625" style="83" customWidth="1"/>
    <col min="12036" max="12036" width="2.42578125" style="83" customWidth="1"/>
    <col min="12037" max="12037" width="0" style="83" hidden="1" customWidth="1"/>
    <col min="12038" max="12038" width="3.28515625" style="83" customWidth="1"/>
    <col min="12039" max="12039" width="13.5703125" style="83" customWidth="1"/>
    <col min="12040" max="12040" width="1.5703125" style="83" customWidth="1"/>
    <col min="12041" max="12041" width="13.5703125" style="83" customWidth="1"/>
    <col min="12042" max="12042" width="1.5703125" style="83" customWidth="1"/>
    <col min="12043" max="12043" width="13.5703125" style="83" customWidth="1"/>
    <col min="12044" max="12044" width="1.5703125" style="83" customWidth="1"/>
    <col min="12045" max="12045" width="16.140625" style="83" customWidth="1"/>
    <col min="12046" max="12046" width="1.5703125" style="83" customWidth="1"/>
    <col min="12047" max="12047" width="13.5703125" style="83" customWidth="1"/>
    <col min="12048" max="12048" width="1.5703125" style="83" customWidth="1"/>
    <col min="12049" max="12049" width="13.5703125" style="83" customWidth="1"/>
    <col min="12050" max="12050" width="1.5703125" style="83" customWidth="1"/>
    <col min="12051" max="12051" width="13.5703125" style="83" customWidth="1"/>
    <col min="12052" max="12052" width="2.42578125" style="83" customWidth="1"/>
    <col min="12053" max="12053" width="17.85546875" style="83" customWidth="1"/>
    <col min="12054" max="12054" width="1.28515625" style="83" customWidth="1"/>
    <col min="12055" max="12055" width="1.5703125" style="83" customWidth="1"/>
    <col min="12056" max="12056" width="14.42578125" style="83" customWidth="1"/>
    <col min="12057" max="12057" width="1.5703125" style="83" customWidth="1"/>
    <col min="12058" max="12058" width="14.42578125" style="83" customWidth="1"/>
    <col min="12059" max="12059" width="1.5703125" style="83" customWidth="1"/>
    <col min="12060" max="12060" width="14.42578125" style="83" customWidth="1"/>
    <col min="12061" max="12061" width="2.42578125" style="83" customWidth="1"/>
    <col min="12062" max="12062" width="17.85546875" style="83" customWidth="1"/>
    <col min="12063" max="12063" width="2.42578125" style="83" customWidth="1"/>
    <col min="12064" max="12064" width="14.42578125" style="83" customWidth="1"/>
    <col min="12065" max="12065" width="1.5703125" style="83" customWidth="1"/>
    <col min="12066" max="12066" width="14.42578125" style="83" customWidth="1"/>
    <col min="12067" max="12067" width="1.5703125" style="83" customWidth="1"/>
    <col min="12068" max="12068" width="14.42578125" style="83" customWidth="1"/>
    <col min="12069" max="12069" width="2.42578125" style="83" customWidth="1"/>
    <col min="12070" max="12070" width="17.85546875" style="83" customWidth="1"/>
    <col min="12071" max="12071" width="3.28515625" style="83" customWidth="1"/>
    <col min="12072" max="12072" width="9.28515625" style="83" customWidth="1"/>
    <col min="12073" max="12073" width="1.5703125" style="83" customWidth="1"/>
    <col min="12074" max="12074" width="24.5703125" style="83" customWidth="1"/>
    <col min="12075" max="12288" width="12.7109375" style="83"/>
    <col min="12289" max="12289" width="5.85546875" style="83" customWidth="1"/>
    <col min="12290" max="12290" width="3.28515625" style="83" customWidth="1"/>
    <col min="12291" max="12291" width="22.140625" style="83" customWidth="1"/>
    <col min="12292" max="12292" width="2.42578125" style="83" customWidth="1"/>
    <col min="12293" max="12293" width="0" style="83" hidden="1" customWidth="1"/>
    <col min="12294" max="12294" width="3.28515625" style="83" customWidth="1"/>
    <col min="12295" max="12295" width="13.5703125" style="83" customWidth="1"/>
    <col min="12296" max="12296" width="1.5703125" style="83" customWidth="1"/>
    <col min="12297" max="12297" width="13.5703125" style="83" customWidth="1"/>
    <col min="12298" max="12298" width="1.5703125" style="83" customWidth="1"/>
    <col min="12299" max="12299" width="13.5703125" style="83" customWidth="1"/>
    <col min="12300" max="12300" width="1.5703125" style="83" customWidth="1"/>
    <col min="12301" max="12301" width="16.140625" style="83" customWidth="1"/>
    <col min="12302" max="12302" width="1.5703125" style="83" customWidth="1"/>
    <col min="12303" max="12303" width="13.5703125" style="83" customWidth="1"/>
    <col min="12304" max="12304" width="1.5703125" style="83" customWidth="1"/>
    <col min="12305" max="12305" width="13.5703125" style="83" customWidth="1"/>
    <col min="12306" max="12306" width="1.5703125" style="83" customWidth="1"/>
    <col min="12307" max="12307" width="13.5703125" style="83" customWidth="1"/>
    <col min="12308" max="12308" width="2.42578125" style="83" customWidth="1"/>
    <col min="12309" max="12309" width="17.85546875" style="83" customWidth="1"/>
    <col min="12310" max="12310" width="1.28515625" style="83" customWidth="1"/>
    <col min="12311" max="12311" width="1.5703125" style="83" customWidth="1"/>
    <col min="12312" max="12312" width="14.42578125" style="83" customWidth="1"/>
    <col min="12313" max="12313" width="1.5703125" style="83" customWidth="1"/>
    <col min="12314" max="12314" width="14.42578125" style="83" customWidth="1"/>
    <col min="12315" max="12315" width="1.5703125" style="83" customWidth="1"/>
    <col min="12316" max="12316" width="14.42578125" style="83" customWidth="1"/>
    <col min="12317" max="12317" width="2.42578125" style="83" customWidth="1"/>
    <col min="12318" max="12318" width="17.85546875" style="83" customWidth="1"/>
    <col min="12319" max="12319" width="2.42578125" style="83" customWidth="1"/>
    <col min="12320" max="12320" width="14.42578125" style="83" customWidth="1"/>
    <col min="12321" max="12321" width="1.5703125" style="83" customWidth="1"/>
    <col min="12322" max="12322" width="14.42578125" style="83" customWidth="1"/>
    <col min="12323" max="12323" width="1.5703125" style="83" customWidth="1"/>
    <col min="12324" max="12324" width="14.42578125" style="83" customWidth="1"/>
    <col min="12325" max="12325" width="2.42578125" style="83" customWidth="1"/>
    <col min="12326" max="12326" width="17.85546875" style="83" customWidth="1"/>
    <col min="12327" max="12327" width="3.28515625" style="83" customWidth="1"/>
    <col min="12328" max="12328" width="9.28515625" style="83" customWidth="1"/>
    <col min="12329" max="12329" width="1.5703125" style="83" customWidth="1"/>
    <col min="12330" max="12330" width="24.5703125" style="83" customWidth="1"/>
    <col min="12331" max="12544" width="12.7109375" style="83"/>
    <col min="12545" max="12545" width="5.85546875" style="83" customWidth="1"/>
    <col min="12546" max="12546" width="3.28515625" style="83" customWidth="1"/>
    <col min="12547" max="12547" width="22.140625" style="83" customWidth="1"/>
    <col min="12548" max="12548" width="2.42578125" style="83" customWidth="1"/>
    <col min="12549" max="12549" width="0" style="83" hidden="1" customWidth="1"/>
    <col min="12550" max="12550" width="3.28515625" style="83" customWidth="1"/>
    <col min="12551" max="12551" width="13.5703125" style="83" customWidth="1"/>
    <col min="12552" max="12552" width="1.5703125" style="83" customWidth="1"/>
    <col min="12553" max="12553" width="13.5703125" style="83" customWidth="1"/>
    <col min="12554" max="12554" width="1.5703125" style="83" customWidth="1"/>
    <col min="12555" max="12555" width="13.5703125" style="83" customWidth="1"/>
    <col min="12556" max="12556" width="1.5703125" style="83" customWidth="1"/>
    <col min="12557" max="12557" width="16.140625" style="83" customWidth="1"/>
    <col min="12558" max="12558" width="1.5703125" style="83" customWidth="1"/>
    <col min="12559" max="12559" width="13.5703125" style="83" customWidth="1"/>
    <col min="12560" max="12560" width="1.5703125" style="83" customWidth="1"/>
    <col min="12561" max="12561" width="13.5703125" style="83" customWidth="1"/>
    <col min="12562" max="12562" width="1.5703125" style="83" customWidth="1"/>
    <col min="12563" max="12563" width="13.5703125" style="83" customWidth="1"/>
    <col min="12564" max="12564" width="2.42578125" style="83" customWidth="1"/>
    <col min="12565" max="12565" width="17.85546875" style="83" customWidth="1"/>
    <col min="12566" max="12566" width="1.28515625" style="83" customWidth="1"/>
    <col min="12567" max="12567" width="1.5703125" style="83" customWidth="1"/>
    <col min="12568" max="12568" width="14.42578125" style="83" customWidth="1"/>
    <col min="12569" max="12569" width="1.5703125" style="83" customWidth="1"/>
    <col min="12570" max="12570" width="14.42578125" style="83" customWidth="1"/>
    <col min="12571" max="12571" width="1.5703125" style="83" customWidth="1"/>
    <col min="12572" max="12572" width="14.42578125" style="83" customWidth="1"/>
    <col min="12573" max="12573" width="2.42578125" style="83" customWidth="1"/>
    <col min="12574" max="12574" width="17.85546875" style="83" customWidth="1"/>
    <col min="12575" max="12575" width="2.42578125" style="83" customWidth="1"/>
    <col min="12576" max="12576" width="14.42578125" style="83" customWidth="1"/>
    <col min="12577" max="12577" width="1.5703125" style="83" customWidth="1"/>
    <col min="12578" max="12578" width="14.42578125" style="83" customWidth="1"/>
    <col min="12579" max="12579" width="1.5703125" style="83" customWidth="1"/>
    <col min="12580" max="12580" width="14.42578125" style="83" customWidth="1"/>
    <col min="12581" max="12581" width="2.42578125" style="83" customWidth="1"/>
    <col min="12582" max="12582" width="17.85546875" style="83" customWidth="1"/>
    <col min="12583" max="12583" width="3.28515625" style="83" customWidth="1"/>
    <col min="12584" max="12584" width="9.28515625" style="83" customWidth="1"/>
    <col min="12585" max="12585" width="1.5703125" style="83" customWidth="1"/>
    <col min="12586" max="12586" width="24.5703125" style="83" customWidth="1"/>
    <col min="12587" max="12800" width="12.7109375" style="83"/>
    <col min="12801" max="12801" width="5.85546875" style="83" customWidth="1"/>
    <col min="12802" max="12802" width="3.28515625" style="83" customWidth="1"/>
    <col min="12803" max="12803" width="22.140625" style="83" customWidth="1"/>
    <col min="12804" max="12804" width="2.42578125" style="83" customWidth="1"/>
    <col min="12805" max="12805" width="0" style="83" hidden="1" customWidth="1"/>
    <col min="12806" max="12806" width="3.28515625" style="83" customWidth="1"/>
    <col min="12807" max="12807" width="13.5703125" style="83" customWidth="1"/>
    <col min="12808" max="12808" width="1.5703125" style="83" customWidth="1"/>
    <col min="12809" max="12809" width="13.5703125" style="83" customWidth="1"/>
    <col min="12810" max="12810" width="1.5703125" style="83" customWidth="1"/>
    <col min="12811" max="12811" width="13.5703125" style="83" customWidth="1"/>
    <col min="12812" max="12812" width="1.5703125" style="83" customWidth="1"/>
    <col min="12813" max="12813" width="16.140625" style="83" customWidth="1"/>
    <col min="12814" max="12814" width="1.5703125" style="83" customWidth="1"/>
    <col min="12815" max="12815" width="13.5703125" style="83" customWidth="1"/>
    <col min="12816" max="12816" width="1.5703125" style="83" customWidth="1"/>
    <col min="12817" max="12817" width="13.5703125" style="83" customWidth="1"/>
    <col min="12818" max="12818" width="1.5703125" style="83" customWidth="1"/>
    <col min="12819" max="12819" width="13.5703125" style="83" customWidth="1"/>
    <col min="12820" max="12820" width="2.42578125" style="83" customWidth="1"/>
    <col min="12821" max="12821" width="17.85546875" style="83" customWidth="1"/>
    <col min="12822" max="12822" width="1.28515625" style="83" customWidth="1"/>
    <col min="12823" max="12823" width="1.5703125" style="83" customWidth="1"/>
    <col min="12824" max="12824" width="14.42578125" style="83" customWidth="1"/>
    <col min="12825" max="12825" width="1.5703125" style="83" customWidth="1"/>
    <col min="12826" max="12826" width="14.42578125" style="83" customWidth="1"/>
    <col min="12827" max="12827" width="1.5703125" style="83" customWidth="1"/>
    <col min="12828" max="12828" width="14.42578125" style="83" customWidth="1"/>
    <col min="12829" max="12829" width="2.42578125" style="83" customWidth="1"/>
    <col min="12830" max="12830" width="17.85546875" style="83" customWidth="1"/>
    <col min="12831" max="12831" width="2.42578125" style="83" customWidth="1"/>
    <col min="12832" max="12832" width="14.42578125" style="83" customWidth="1"/>
    <col min="12833" max="12833" width="1.5703125" style="83" customWidth="1"/>
    <col min="12834" max="12834" width="14.42578125" style="83" customWidth="1"/>
    <col min="12835" max="12835" width="1.5703125" style="83" customWidth="1"/>
    <col min="12836" max="12836" width="14.42578125" style="83" customWidth="1"/>
    <col min="12837" max="12837" width="2.42578125" style="83" customWidth="1"/>
    <col min="12838" max="12838" width="17.85546875" style="83" customWidth="1"/>
    <col min="12839" max="12839" width="3.28515625" style="83" customWidth="1"/>
    <col min="12840" max="12840" width="9.28515625" style="83" customWidth="1"/>
    <col min="12841" max="12841" width="1.5703125" style="83" customWidth="1"/>
    <col min="12842" max="12842" width="24.5703125" style="83" customWidth="1"/>
    <col min="12843" max="13056" width="12.7109375" style="83"/>
    <col min="13057" max="13057" width="5.85546875" style="83" customWidth="1"/>
    <col min="13058" max="13058" width="3.28515625" style="83" customWidth="1"/>
    <col min="13059" max="13059" width="22.140625" style="83" customWidth="1"/>
    <col min="13060" max="13060" width="2.42578125" style="83" customWidth="1"/>
    <col min="13061" max="13061" width="0" style="83" hidden="1" customWidth="1"/>
    <col min="13062" max="13062" width="3.28515625" style="83" customWidth="1"/>
    <col min="13063" max="13063" width="13.5703125" style="83" customWidth="1"/>
    <col min="13064" max="13064" width="1.5703125" style="83" customWidth="1"/>
    <col min="13065" max="13065" width="13.5703125" style="83" customWidth="1"/>
    <col min="13066" max="13066" width="1.5703125" style="83" customWidth="1"/>
    <col min="13067" max="13067" width="13.5703125" style="83" customWidth="1"/>
    <col min="13068" max="13068" width="1.5703125" style="83" customWidth="1"/>
    <col min="13069" max="13069" width="16.140625" style="83" customWidth="1"/>
    <col min="13070" max="13070" width="1.5703125" style="83" customWidth="1"/>
    <col min="13071" max="13071" width="13.5703125" style="83" customWidth="1"/>
    <col min="13072" max="13072" width="1.5703125" style="83" customWidth="1"/>
    <col min="13073" max="13073" width="13.5703125" style="83" customWidth="1"/>
    <col min="13074" max="13074" width="1.5703125" style="83" customWidth="1"/>
    <col min="13075" max="13075" width="13.5703125" style="83" customWidth="1"/>
    <col min="13076" max="13076" width="2.42578125" style="83" customWidth="1"/>
    <col min="13077" max="13077" width="17.85546875" style="83" customWidth="1"/>
    <col min="13078" max="13078" width="1.28515625" style="83" customWidth="1"/>
    <col min="13079" max="13079" width="1.5703125" style="83" customWidth="1"/>
    <col min="13080" max="13080" width="14.42578125" style="83" customWidth="1"/>
    <col min="13081" max="13081" width="1.5703125" style="83" customWidth="1"/>
    <col min="13082" max="13082" width="14.42578125" style="83" customWidth="1"/>
    <col min="13083" max="13083" width="1.5703125" style="83" customWidth="1"/>
    <col min="13084" max="13084" width="14.42578125" style="83" customWidth="1"/>
    <col min="13085" max="13085" width="2.42578125" style="83" customWidth="1"/>
    <col min="13086" max="13086" width="17.85546875" style="83" customWidth="1"/>
    <col min="13087" max="13087" width="2.42578125" style="83" customWidth="1"/>
    <col min="13088" max="13088" width="14.42578125" style="83" customWidth="1"/>
    <col min="13089" max="13089" width="1.5703125" style="83" customWidth="1"/>
    <col min="13090" max="13090" width="14.42578125" style="83" customWidth="1"/>
    <col min="13091" max="13091" width="1.5703125" style="83" customWidth="1"/>
    <col min="13092" max="13092" width="14.42578125" style="83" customWidth="1"/>
    <col min="13093" max="13093" width="2.42578125" style="83" customWidth="1"/>
    <col min="13094" max="13094" width="17.85546875" style="83" customWidth="1"/>
    <col min="13095" max="13095" width="3.28515625" style="83" customWidth="1"/>
    <col min="13096" max="13096" width="9.28515625" style="83" customWidth="1"/>
    <col min="13097" max="13097" width="1.5703125" style="83" customWidth="1"/>
    <col min="13098" max="13098" width="24.5703125" style="83" customWidth="1"/>
    <col min="13099" max="13312" width="12.7109375" style="83"/>
    <col min="13313" max="13313" width="5.85546875" style="83" customWidth="1"/>
    <col min="13314" max="13314" width="3.28515625" style="83" customWidth="1"/>
    <col min="13315" max="13315" width="22.140625" style="83" customWidth="1"/>
    <col min="13316" max="13316" width="2.42578125" style="83" customWidth="1"/>
    <col min="13317" max="13317" width="0" style="83" hidden="1" customWidth="1"/>
    <col min="13318" max="13318" width="3.28515625" style="83" customWidth="1"/>
    <col min="13319" max="13319" width="13.5703125" style="83" customWidth="1"/>
    <col min="13320" max="13320" width="1.5703125" style="83" customWidth="1"/>
    <col min="13321" max="13321" width="13.5703125" style="83" customWidth="1"/>
    <col min="13322" max="13322" width="1.5703125" style="83" customWidth="1"/>
    <col min="13323" max="13323" width="13.5703125" style="83" customWidth="1"/>
    <col min="13324" max="13324" width="1.5703125" style="83" customWidth="1"/>
    <col min="13325" max="13325" width="16.140625" style="83" customWidth="1"/>
    <col min="13326" max="13326" width="1.5703125" style="83" customWidth="1"/>
    <col min="13327" max="13327" width="13.5703125" style="83" customWidth="1"/>
    <col min="13328" max="13328" width="1.5703125" style="83" customWidth="1"/>
    <col min="13329" max="13329" width="13.5703125" style="83" customWidth="1"/>
    <col min="13330" max="13330" width="1.5703125" style="83" customWidth="1"/>
    <col min="13331" max="13331" width="13.5703125" style="83" customWidth="1"/>
    <col min="13332" max="13332" width="2.42578125" style="83" customWidth="1"/>
    <col min="13333" max="13333" width="17.85546875" style="83" customWidth="1"/>
    <col min="13334" max="13334" width="1.28515625" style="83" customWidth="1"/>
    <col min="13335" max="13335" width="1.5703125" style="83" customWidth="1"/>
    <col min="13336" max="13336" width="14.42578125" style="83" customWidth="1"/>
    <col min="13337" max="13337" width="1.5703125" style="83" customWidth="1"/>
    <col min="13338" max="13338" width="14.42578125" style="83" customWidth="1"/>
    <col min="13339" max="13339" width="1.5703125" style="83" customWidth="1"/>
    <col min="13340" max="13340" width="14.42578125" style="83" customWidth="1"/>
    <col min="13341" max="13341" width="2.42578125" style="83" customWidth="1"/>
    <col min="13342" max="13342" width="17.85546875" style="83" customWidth="1"/>
    <col min="13343" max="13343" width="2.42578125" style="83" customWidth="1"/>
    <col min="13344" max="13344" width="14.42578125" style="83" customWidth="1"/>
    <col min="13345" max="13345" width="1.5703125" style="83" customWidth="1"/>
    <col min="13346" max="13346" width="14.42578125" style="83" customWidth="1"/>
    <col min="13347" max="13347" width="1.5703125" style="83" customWidth="1"/>
    <col min="13348" max="13348" width="14.42578125" style="83" customWidth="1"/>
    <col min="13349" max="13349" width="2.42578125" style="83" customWidth="1"/>
    <col min="13350" max="13350" width="17.85546875" style="83" customWidth="1"/>
    <col min="13351" max="13351" width="3.28515625" style="83" customWidth="1"/>
    <col min="13352" max="13352" width="9.28515625" style="83" customWidth="1"/>
    <col min="13353" max="13353" width="1.5703125" style="83" customWidth="1"/>
    <col min="13354" max="13354" width="24.5703125" style="83" customWidth="1"/>
    <col min="13355" max="13568" width="12.7109375" style="83"/>
    <col min="13569" max="13569" width="5.85546875" style="83" customWidth="1"/>
    <col min="13570" max="13570" width="3.28515625" style="83" customWidth="1"/>
    <col min="13571" max="13571" width="22.140625" style="83" customWidth="1"/>
    <col min="13572" max="13572" width="2.42578125" style="83" customWidth="1"/>
    <col min="13573" max="13573" width="0" style="83" hidden="1" customWidth="1"/>
    <col min="13574" max="13574" width="3.28515625" style="83" customWidth="1"/>
    <col min="13575" max="13575" width="13.5703125" style="83" customWidth="1"/>
    <col min="13576" max="13576" width="1.5703125" style="83" customWidth="1"/>
    <col min="13577" max="13577" width="13.5703125" style="83" customWidth="1"/>
    <col min="13578" max="13578" width="1.5703125" style="83" customWidth="1"/>
    <col min="13579" max="13579" width="13.5703125" style="83" customWidth="1"/>
    <col min="13580" max="13580" width="1.5703125" style="83" customWidth="1"/>
    <col min="13581" max="13581" width="16.140625" style="83" customWidth="1"/>
    <col min="13582" max="13582" width="1.5703125" style="83" customWidth="1"/>
    <col min="13583" max="13583" width="13.5703125" style="83" customWidth="1"/>
    <col min="13584" max="13584" width="1.5703125" style="83" customWidth="1"/>
    <col min="13585" max="13585" width="13.5703125" style="83" customWidth="1"/>
    <col min="13586" max="13586" width="1.5703125" style="83" customWidth="1"/>
    <col min="13587" max="13587" width="13.5703125" style="83" customWidth="1"/>
    <col min="13588" max="13588" width="2.42578125" style="83" customWidth="1"/>
    <col min="13589" max="13589" width="17.85546875" style="83" customWidth="1"/>
    <col min="13590" max="13590" width="1.28515625" style="83" customWidth="1"/>
    <col min="13591" max="13591" width="1.5703125" style="83" customWidth="1"/>
    <col min="13592" max="13592" width="14.42578125" style="83" customWidth="1"/>
    <col min="13593" max="13593" width="1.5703125" style="83" customWidth="1"/>
    <col min="13594" max="13594" width="14.42578125" style="83" customWidth="1"/>
    <col min="13595" max="13595" width="1.5703125" style="83" customWidth="1"/>
    <col min="13596" max="13596" width="14.42578125" style="83" customWidth="1"/>
    <col min="13597" max="13597" width="2.42578125" style="83" customWidth="1"/>
    <col min="13598" max="13598" width="17.85546875" style="83" customWidth="1"/>
    <col min="13599" max="13599" width="2.42578125" style="83" customWidth="1"/>
    <col min="13600" max="13600" width="14.42578125" style="83" customWidth="1"/>
    <col min="13601" max="13601" width="1.5703125" style="83" customWidth="1"/>
    <col min="13602" max="13602" width="14.42578125" style="83" customWidth="1"/>
    <col min="13603" max="13603" width="1.5703125" style="83" customWidth="1"/>
    <col min="13604" max="13604" width="14.42578125" style="83" customWidth="1"/>
    <col min="13605" max="13605" width="2.42578125" style="83" customWidth="1"/>
    <col min="13606" max="13606" width="17.85546875" style="83" customWidth="1"/>
    <col min="13607" max="13607" width="3.28515625" style="83" customWidth="1"/>
    <col min="13608" max="13608" width="9.28515625" style="83" customWidth="1"/>
    <col min="13609" max="13609" width="1.5703125" style="83" customWidth="1"/>
    <col min="13610" max="13610" width="24.5703125" style="83" customWidth="1"/>
    <col min="13611" max="13824" width="12.7109375" style="83"/>
    <col min="13825" max="13825" width="5.85546875" style="83" customWidth="1"/>
    <col min="13826" max="13826" width="3.28515625" style="83" customWidth="1"/>
    <col min="13827" max="13827" width="22.140625" style="83" customWidth="1"/>
    <col min="13828" max="13828" width="2.42578125" style="83" customWidth="1"/>
    <col min="13829" max="13829" width="0" style="83" hidden="1" customWidth="1"/>
    <col min="13830" max="13830" width="3.28515625" style="83" customWidth="1"/>
    <col min="13831" max="13831" width="13.5703125" style="83" customWidth="1"/>
    <col min="13832" max="13832" width="1.5703125" style="83" customWidth="1"/>
    <col min="13833" max="13833" width="13.5703125" style="83" customWidth="1"/>
    <col min="13834" max="13834" width="1.5703125" style="83" customWidth="1"/>
    <col min="13835" max="13835" width="13.5703125" style="83" customWidth="1"/>
    <col min="13836" max="13836" width="1.5703125" style="83" customWidth="1"/>
    <col min="13837" max="13837" width="16.140625" style="83" customWidth="1"/>
    <col min="13838" max="13838" width="1.5703125" style="83" customWidth="1"/>
    <col min="13839" max="13839" width="13.5703125" style="83" customWidth="1"/>
    <col min="13840" max="13840" width="1.5703125" style="83" customWidth="1"/>
    <col min="13841" max="13841" width="13.5703125" style="83" customWidth="1"/>
    <col min="13842" max="13842" width="1.5703125" style="83" customWidth="1"/>
    <col min="13843" max="13843" width="13.5703125" style="83" customWidth="1"/>
    <col min="13844" max="13844" width="2.42578125" style="83" customWidth="1"/>
    <col min="13845" max="13845" width="17.85546875" style="83" customWidth="1"/>
    <col min="13846" max="13846" width="1.28515625" style="83" customWidth="1"/>
    <col min="13847" max="13847" width="1.5703125" style="83" customWidth="1"/>
    <col min="13848" max="13848" width="14.42578125" style="83" customWidth="1"/>
    <col min="13849" max="13849" width="1.5703125" style="83" customWidth="1"/>
    <col min="13850" max="13850" width="14.42578125" style="83" customWidth="1"/>
    <col min="13851" max="13851" width="1.5703125" style="83" customWidth="1"/>
    <col min="13852" max="13852" width="14.42578125" style="83" customWidth="1"/>
    <col min="13853" max="13853" width="2.42578125" style="83" customWidth="1"/>
    <col min="13854" max="13854" width="17.85546875" style="83" customWidth="1"/>
    <col min="13855" max="13855" width="2.42578125" style="83" customWidth="1"/>
    <col min="13856" max="13856" width="14.42578125" style="83" customWidth="1"/>
    <col min="13857" max="13857" width="1.5703125" style="83" customWidth="1"/>
    <col min="13858" max="13858" width="14.42578125" style="83" customWidth="1"/>
    <col min="13859" max="13859" width="1.5703125" style="83" customWidth="1"/>
    <col min="13860" max="13860" width="14.42578125" style="83" customWidth="1"/>
    <col min="13861" max="13861" width="2.42578125" style="83" customWidth="1"/>
    <col min="13862" max="13862" width="17.85546875" style="83" customWidth="1"/>
    <col min="13863" max="13863" width="3.28515625" style="83" customWidth="1"/>
    <col min="13864" max="13864" width="9.28515625" style="83" customWidth="1"/>
    <col min="13865" max="13865" width="1.5703125" style="83" customWidth="1"/>
    <col min="13866" max="13866" width="24.5703125" style="83" customWidth="1"/>
    <col min="13867" max="14080" width="12.7109375" style="83"/>
    <col min="14081" max="14081" width="5.85546875" style="83" customWidth="1"/>
    <col min="14082" max="14082" width="3.28515625" style="83" customWidth="1"/>
    <col min="14083" max="14083" width="22.140625" style="83" customWidth="1"/>
    <col min="14084" max="14084" width="2.42578125" style="83" customWidth="1"/>
    <col min="14085" max="14085" width="0" style="83" hidden="1" customWidth="1"/>
    <col min="14086" max="14086" width="3.28515625" style="83" customWidth="1"/>
    <col min="14087" max="14087" width="13.5703125" style="83" customWidth="1"/>
    <col min="14088" max="14088" width="1.5703125" style="83" customWidth="1"/>
    <col min="14089" max="14089" width="13.5703125" style="83" customWidth="1"/>
    <col min="14090" max="14090" width="1.5703125" style="83" customWidth="1"/>
    <col min="14091" max="14091" width="13.5703125" style="83" customWidth="1"/>
    <col min="14092" max="14092" width="1.5703125" style="83" customWidth="1"/>
    <col min="14093" max="14093" width="16.140625" style="83" customWidth="1"/>
    <col min="14094" max="14094" width="1.5703125" style="83" customWidth="1"/>
    <col min="14095" max="14095" width="13.5703125" style="83" customWidth="1"/>
    <col min="14096" max="14096" width="1.5703125" style="83" customWidth="1"/>
    <col min="14097" max="14097" width="13.5703125" style="83" customWidth="1"/>
    <col min="14098" max="14098" width="1.5703125" style="83" customWidth="1"/>
    <col min="14099" max="14099" width="13.5703125" style="83" customWidth="1"/>
    <col min="14100" max="14100" width="2.42578125" style="83" customWidth="1"/>
    <col min="14101" max="14101" width="17.85546875" style="83" customWidth="1"/>
    <col min="14102" max="14102" width="1.28515625" style="83" customWidth="1"/>
    <col min="14103" max="14103" width="1.5703125" style="83" customWidth="1"/>
    <col min="14104" max="14104" width="14.42578125" style="83" customWidth="1"/>
    <col min="14105" max="14105" width="1.5703125" style="83" customWidth="1"/>
    <col min="14106" max="14106" width="14.42578125" style="83" customWidth="1"/>
    <col min="14107" max="14107" width="1.5703125" style="83" customWidth="1"/>
    <col min="14108" max="14108" width="14.42578125" style="83" customWidth="1"/>
    <col min="14109" max="14109" width="2.42578125" style="83" customWidth="1"/>
    <col min="14110" max="14110" width="17.85546875" style="83" customWidth="1"/>
    <col min="14111" max="14111" width="2.42578125" style="83" customWidth="1"/>
    <col min="14112" max="14112" width="14.42578125" style="83" customWidth="1"/>
    <col min="14113" max="14113" width="1.5703125" style="83" customWidth="1"/>
    <col min="14114" max="14114" width="14.42578125" style="83" customWidth="1"/>
    <col min="14115" max="14115" width="1.5703125" style="83" customWidth="1"/>
    <col min="14116" max="14116" width="14.42578125" style="83" customWidth="1"/>
    <col min="14117" max="14117" width="2.42578125" style="83" customWidth="1"/>
    <col min="14118" max="14118" width="17.85546875" style="83" customWidth="1"/>
    <col min="14119" max="14119" width="3.28515625" style="83" customWidth="1"/>
    <col min="14120" max="14120" width="9.28515625" style="83" customWidth="1"/>
    <col min="14121" max="14121" width="1.5703125" style="83" customWidth="1"/>
    <col min="14122" max="14122" width="24.5703125" style="83" customWidth="1"/>
    <col min="14123" max="14336" width="12.7109375" style="83"/>
    <col min="14337" max="14337" width="5.85546875" style="83" customWidth="1"/>
    <col min="14338" max="14338" width="3.28515625" style="83" customWidth="1"/>
    <col min="14339" max="14339" width="22.140625" style="83" customWidth="1"/>
    <col min="14340" max="14340" width="2.42578125" style="83" customWidth="1"/>
    <col min="14341" max="14341" width="0" style="83" hidden="1" customWidth="1"/>
    <col min="14342" max="14342" width="3.28515625" style="83" customWidth="1"/>
    <col min="14343" max="14343" width="13.5703125" style="83" customWidth="1"/>
    <col min="14344" max="14344" width="1.5703125" style="83" customWidth="1"/>
    <col min="14345" max="14345" width="13.5703125" style="83" customWidth="1"/>
    <col min="14346" max="14346" width="1.5703125" style="83" customWidth="1"/>
    <col min="14347" max="14347" width="13.5703125" style="83" customWidth="1"/>
    <col min="14348" max="14348" width="1.5703125" style="83" customWidth="1"/>
    <col min="14349" max="14349" width="16.140625" style="83" customWidth="1"/>
    <col min="14350" max="14350" width="1.5703125" style="83" customWidth="1"/>
    <col min="14351" max="14351" width="13.5703125" style="83" customWidth="1"/>
    <col min="14352" max="14352" width="1.5703125" style="83" customWidth="1"/>
    <col min="14353" max="14353" width="13.5703125" style="83" customWidth="1"/>
    <col min="14354" max="14354" width="1.5703125" style="83" customWidth="1"/>
    <col min="14355" max="14355" width="13.5703125" style="83" customWidth="1"/>
    <col min="14356" max="14356" width="2.42578125" style="83" customWidth="1"/>
    <col min="14357" max="14357" width="17.85546875" style="83" customWidth="1"/>
    <col min="14358" max="14358" width="1.28515625" style="83" customWidth="1"/>
    <col min="14359" max="14359" width="1.5703125" style="83" customWidth="1"/>
    <col min="14360" max="14360" width="14.42578125" style="83" customWidth="1"/>
    <col min="14361" max="14361" width="1.5703125" style="83" customWidth="1"/>
    <col min="14362" max="14362" width="14.42578125" style="83" customWidth="1"/>
    <col min="14363" max="14363" width="1.5703125" style="83" customWidth="1"/>
    <col min="14364" max="14364" width="14.42578125" style="83" customWidth="1"/>
    <col min="14365" max="14365" width="2.42578125" style="83" customWidth="1"/>
    <col min="14366" max="14366" width="17.85546875" style="83" customWidth="1"/>
    <col min="14367" max="14367" width="2.42578125" style="83" customWidth="1"/>
    <col min="14368" max="14368" width="14.42578125" style="83" customWidth="1"/>
    <col min="14369" max="14369" width="1.5703125" style="83" customWidth="1"/>
    <col min="14370" max="14370" width="14.42578125" style="83" customWidth="1"/>
    <col min="14371" max="14371" width="1.5703125" style="83" customWidth="1"/>
    <col min="14372" max="14372" width="14.42578125" style="83" customWidth="1"/>
    <col min="14373" max="14373" width="2.42578125" style="83" customWidth="1"/>
    <col min="14374" max="14374" width="17.85546875" style="83" customWidth="1"/>
    <col min="14375" max="14375" width="3.28515625" style="83" customWidth="1"/>
    <col min="14376" max="14376" width="9.28515625" style="83" customWidth="1"/>
    <col min="14377" max="14377" width="1.5703125" style="83" customWidth="1"/>
    <col min="14378" max="14378" width="24.5703125" style="83" customWidth="1"/>
    <col min="14379" max="14592" width="12.7109375" style="83"/>
    <col min="14593" max="14593" width="5.85546875" style="83" customWidth="1"/>
    <col min="14594" max="14594" width="3.28515625" style="83" customWidth="1"/>
    <col min="14595" max="14595" width="22.140625" style="83" customWidth="1"/>
    <col min="14596" max="14596" width="2.42578125" style="83" customWidth="1"/>
    <col min="14597" max="14597" width="0" style="83" hidden="1" customWidth="1"/>
    <col min="14598" max="14598" width="3.28515625" style="83" customWidth="1"/>
    <col min="14599" max="14599" width="13.5703125" style="83" customWidth="1"/>
    <col min="14600" max="14600" width="1.5703125" style="83" customWidth="1"/>
    <col min="14601" max="14601" width="13.5703125" style="83" customWidth="1"/>
    <col min="14602" max="14602" width="1.5703125" style="83" customWidth="1"/>
    <col min="14603" max="14603" width="13.5703125" style="83" customWidth="1"/>
    <col min="14604" max="14604" width="1.5703125" style="83" customWidth="1"/>
    <col min="14605" max="14605" width="16.140625" style="83" customWidth="1"/>
    <col min="14606" max="14606" width="1.5703125" style="83" customWidth="1"/>
    <col min="14607" max="14607" width="13.5703125" style="83" customWidth="1"/>
    <col min="14608" max="14608" width="1.5703125" style="83" customWidth="1"/>
    <col min="14609" max="14609" width="13.5703125" style="83" customWidth="1"/>
    <col min="14610" max="14610" width="1.5703125" style="83" customWidth="1"/>
    <col min="14611" max="14611" width="13.5703125" style="83" customWidth="1"/>
    <col min="14612" max="14612" width="2.42578125" style="83" customWidth="1"/>
    <col min="14613" max="14613" width="17.85546875" style="83" customWidth="1"/>
    <col min="14614" max="14614" width="1.28515625" style="83" customWidth="1"/>
    <col min="14615" max="14615" width="1.5703125" style="83" customWidth="1"/>
    <col min="14616" max="14616" width="14.42578125" style="83" customWidth="1"/>
    <col min="14617" max="14617" width="1.5703125" style="83" customWidth="1"/>
    <col min="14618" max="14618" width="14.42578125" style="83" customWidth="1"/>
    <col min="14619" max="14619" width="1.5703125" style="83" customWidth="1"/>
    <col min="14620" max="14620" width="14.42578125" style="83" customWidth="1"/>
    <col min="14621" max="14621" width="2.42578125" style="83" customWidth="1"/>
    <col min="14622" max="14622" width="17.85546875" style="83" customWidth="1"/>
    <col min="14623" max="14623" width="2.42578125" style="83" customWidth="1"/>
    <col min="14624" max="14624" width="14.42578125" style="83" customWidth="1"/>
    <col min="14625" max="14625" width="1.5703125" style="83" customWidth="1"/>
    <col min="14626" max="14626" width="14.42578125" style="83" customWidth="1"/>
    <col min="14627" max="14627" width="1.5703125" style="83" customWidth="1"/>
    <col min="14628" max="14628" width="14.42578125" style="83" customWidth="1"/>
    <col min="14629" max="14629" width="2.42578125" style="83" customWidth="1"/>
    <col min="14630" max="14630" width="17.85546875" style="83" customWidth="1"/>
    <col min="14631" max="14631" width="3.28515625" style="83" customWidth="1"/>
    <col min="14632" max="14632" width="9.28515625" style="83" customWidth="1"/>
    <col min="14633" max="14633" width="1.5703125" style="83" customWidth="1"/>
    <col min="14634" max="14634" width="24.5703125" style="83" customWidth="1"/>
    <col min="14635" max="14848" width="12.7109375" style="83"/>
    <col min="14849" max="14849" width="5.85546875" style="83" customWidth="1"/>
    <col min="14850" max="14850" width="3.28515625" style="83" customWidth="1"/>
    <col min="14851" max="14851" width="22.140625" style="83" customWidth="1"/>
    <col min="14852" max="14852" width="2.42578125" style="83" customWidth="1"/>
    <col min="14853" max="14853" width="0" style="83" hidden="1" customWidth="1"/>
    <col min="14854" max="14854" width="3.28515625" style="83" customWidth="1"/>
    <col min="14855" max="14855" width="13.5703125" style="83" customWidth="1"/>
    <col min="14856" max="14856" width="1.5703125" style="83" customWidth="1"/>
    <col min="14857" max="14857" width="13.5703125" style="83" customWidth="1"/>
    <col min="14858" max="14858" width="1.5703125" style="83" customWidth="1"/>
    <col min="14859" max="14859" width="13.5703125" style="83" customWidth="1"/>
    <col min="14860" max="14860" width="1.5703125" style="83" customWidth="1"/>
    <col min="14861" max="14861" width="16.140625" style="83" customWidth="1"/>
    <col min="14862" max="14862" width="1.5703125" style="83" customWidth="1"/>
    <col min="14863" max="14863" width="13.5703125" style="83" customWidth="1"/>
    <col min="14864" max="14864" width="1.5703125" style="83" customWidth="1"/>
    <col min="14865" max="14865" width="13.5703125" style="83" customWidth="1"/>
    <col min="14866" max="14866" width="1.5703125" style="83" customWidth="1"/>
    <col min="14867" max="14867" width="13.5703125" style="83" customWidth="1"/>
    <col min="14868" max="14868" width="2.42578125" style="83" customWidth="1"/>
    <col min="14869" max="14869" width="17.85546875" style="83" customWidth="1"/>
    <col min="14870" max="14870" width="1.28515625" style="83" customWidth="1"/>
    <col min="14871" max="14871" width="1.5703125" style="83" customWidth="1"/>
    <col min="14872" max="14872" width="14.42578125" style="83" customWidth="1"/>
    <col min="14873" max="14873" width="1.5703125" style="83" customWidth="1"/>
    <col min="14874" max="14874" width="14.42578125" style="83" customWidth="1"/>
    <col min="14875" max="14875" width="1.5703125" style="83" customWidth="1"/>
    <col min="14876" max="14876" width="14.42578125" style="83" customWidth="1"/>
    <col min="14877" max="14877" width="2.42578125" style="83" customWidth="1"/>
    <col min="14878" max="14878" width="17.85546875" style="83" customWidth="1"/>
    <col min="14879" max="14879" width="2.42578125" style="83" customWidth="1"/>
    <col min="14880" max="14880" width="14.42578125" style="83" customWidth="1"/>
    <col min="14881" max="14881" width="1.5703125" style="83" customWidth="1"/>
    <col min="14882" max="14882" width="14.42578125" style="83" customWidth="1"/>
    <col min="14883" max="14883" width="1.5703125" style="83" customWidth="1"/>
    <col min="14884" max="14884" width="14.42578125" style="83" customWidth="1"/>
    <col min="14885" max="14885" width="2.42578125" style="83" customWidth="1"/>
    <col min="14886" max="14886" width="17.85546875" style="83" customWidth="1"/>
    <col min="14887" max="14887" width="3.28515625" style="83" customWidth="1"/>
    <col min="14888" max="14888" width="9.28515625" style="83" customWidth="1"/>
    <col min="14889" max="14889" width="1.5703125" style="83" customWidth="1"/>
    <col min="14890" max="14890" width="24.5703125" style="83" customWidth="1"/>
    <col min="14891" max="15104" width="12.7109375" style="83"/>
    <col min="15105" max="15105" width="5.85546875" style="83" customWidth="1"/>
    <col min="15106" max="15106" width="3.28515625" style="83" customWidth="1"/>
    <col min="15107" max="15107" width="22.140625" style="83" customWidth="1"/>
    <col min="15108" max="15108" width="2.42578125" style="83" customWidth="1"/>
    <col min="15109" max="15109" width="0" style="83" hidden="1" customWidth="1"/>
    <col min="15110" max="15110" width="3.28515625" style="83" customWidth="1"/>
    <col min="15111" max="15111" width="13.5703125" style="83" customWidth="1"/>
    <col min="15112" max="15112" width="1.5703125" style="83" customWidth="1"/>
    <col min="15113" max="15113" width="13.5703125" style="83" customWidth="1"/>
    <col min="15114" max="15114" width="1.5703125" style="83" customWidth="1"/>
    <col min="15115" max="15115" width="13.5703125" style="83" customWidth="1"/>
    <col min="15116" max="15116" width="1.5703125" style="83" customWidth="1"/>
    <col min="15117" max="15117" width="16.140625" style="83" customWidth="1"/>
    <col min="15118" max="15118" width="1.5703125" style="83" customWidth="1"/>
    <col min="15119" max="15119" width="13.5703125" style="83" customWidth="1"/>
    <col min="15120" max="15120" width="1.5703125" style="83" customWidth="1"/>
    <col min="15121" max="15121" width="13.5703125" style="83" customWidth="1"/>
    <col min="15122" max="15122" width="1.5703125" style="83" customWidth="1"/>
    <col min="15123" max="15123" width="13.5703125" style="83" customWidth="1"/>
    <col min="15124" max="15124" width="2.42578125" style="83" customWidth="1"/>
    <col min="15125" max="15125" width="17.85546875" style="83" customWidth="1"/>
    <col min="15126" max="15126" width="1.28515625" style="83" customWidth="1"/>
    <col min="15127" max="15127" width="1.5703125" style="83" customWidth="1"/>
    <col min="15128" max="15128" width="14.42578125" style="83" customWidth="1"/>
    <col min="15129" max="15129" width="1.5703125" style="83" customWidth="1"/>
    <col min="15130" max="15130" width="14.42578125" style="83" customWidth="1"/>
    <col min="15131" max="15131" width="1.5703125" style="83" customWidth="1"/>
    <col min="15132" max="15132" width="14.42578125" style="83" customWidth="1"/>
    <col min="15133" max="15133" width="2.42578125" style="83" customWidth="1"/>
    <col min="15134" max="15134" width="17.85546875" style="83" customWidth="1"/>
    <col min="15135" max="15135" width="2.42578125" style="83" customWidth="1"/>
    <col min="15136" max="15136" width="14.42578125" style="83" customWidth="1"/>
    <col min="15137" max="15137" width="1.5703125" style="83" customWidth="1"/>
    <col min="15138" max="15138" width="14.42578125" style="83" customWidth="1"/>
    <col min="15139" max="15139" width="1.5703125" style="83" customWidth="1"/>
    <col min="15140" max="15140" width="14.42578125" style="83" customWidth="1"/>
    <col min="15141" max="15141" width="2.42578125" style="83" customWidth="1"/>
    <col min="15142" max="15142" width="17.85546875" style="83" customWidth="1"/>
    <col min="15143" max="15143" width="3.28515625" style="83" customWidth="1"/>
    <col min="15144" max="15144" width="9.28515625" style="83" customWidth="1"/>
    <col min="15145" max="15145" width="1.5703125" style="83" customWidth="1"/>
    <col min="15146" max="15146" width="24.5703125" style="83" customWidth="1"/>
    <col min="15147" max="15360" width="12.7109375" style="83"/>
    <col min="15361" max="15361" width="5.85546875" style="83" customWidth="1"/>
    <col min="15362" max="15362" width="3.28515625" style="83" customWidth="1"/>
    <col min="15363" max="15363" width="22.140625" style="83" customWidth="1"/>
    <col min="15364" max="15364" width="2.42578125" style="83" customWidth="1"/>
    <col min="15365" max="15365" width="0" style="83" hidden="1" customWidth="1"/>
    <col min="15366" max="15366" width="3.28515625" style="83" customWidth="1"/>
    <col min="15367" max="15367" width="13.5703125" style="83" customWidth="1"/>
    <col min="15368" max="15368" width="1.5703125" style="83" customWidth="1"/>
    <col min="15369" max="15369" width="13.5703125" style="83" customWidth="1"/>
    <col min="15370" max="15370" width="1.5703125" style="83" customWidth="1"/>
    <col min="15371" max="15371" width="13.5703125" style="83" customWidth="1"/>
    <col min="15372" max="15372" width="1.5703125" style="83" customWidth="1"/>
    <col min="15373" max="15373" width="16.140625" style="83" customWidth="1"/>
    <col min="15374" max="15374" width="1.5703125" style="83" customWidth="1"/>
    <col min="15375" max="15375" width="13.5703125" style="83" customWidth="1"/>
    <col min="15376" max="15376" width="1.5703125" style="83" customWidth="1"/>
    <col min="15377" max="15377" width="13.5703125" style="83" customWidth="1"/>
    <col min="15378" max="15378" width="1.5703125" style="83" customWidth="1"/>
    <col min="15379" max="15379" width="13.5703125" style="83" customWidth="1"/>
    <col min="15380" max="15380" width="2.42578125" style="83" customWidth="1"/>
    <col min="15381" max="15381" width="17.85546875" style="83" customWidth="1"/>
    <col min="15382" max="15382" width="1.28515625" style="83" customWidth="1"/>
    <col min="15383" max="15383" width="1.5703125" style="83" customWidth="1"/>
    <col min="15384" max="15384" width="14.42578125" style="83" customWidth="1"/>
    <col min="15385" max="15385" width="1.5703125" style="83" customWidth="1"/>
    <col min="15386" max="15386" width="14.42578125" style="83" customWidth="1"/>
    <col min="15387" max="15387" width="1.5703125" style="83" customWidth="1"/>
    <col min="15388" max="15388" width="14.42578125" style="83" customWidth="1"/>
    <col min="15389" max="15389" width="2.42578125" style="83" customWidth="1"/>
    <col min="15390" max="15390" width="17.85546875" style="83" customWidth="1"/>
    <col min="15391" max="15391" width="2.42578125" style="83" customWidth="1"/>
    <col min="15392" max="15392" width="14.42578125" style="83" customWidth="1"/>
    <col min="15393" max="15393" width="1.5703125" style="83" customWidth="1"/>
    <col min="15394" max="15394" width="14.42578125" style="83" customWidth="1"/>
    <col min="15395" max="15395" width="1.5703125" style="83" customWidth="1"/>
    <col min="15396" max="15396" width="14.42578125" style="83" customWidth="1"/>
    <col min="15397" max="15397" width="2.42578125" style="83" customWidth="1"/>
    <col min="15398" max="15398" width="17.85546875" style="83" customWidth="1"/>
    <col min="15399" max="15399" width="3.28515625" style="83" customWidth="1"/>
    <col min="15400" max="15400" width="9.28515625" style="83" customWidth="1"/>
    <col min="15401" max="15401" width="1.5703125" style="83" customWidth="1"/>
    <col min="15402" max="15402" width="24.5703125" style="83" customWidth="1"/>
    <col min="15403" max="15616" width="12.7109375" style="83"/>
    <col min="15617" max="15617" width="5.85546875" style="83" customWidth="1"/>
    <col min="15618" max="15618" width="3.28515625" style="83" customWidth="1"/>
    <col min="15619" max="15619" width="22.140625" style="83" customWidth="1"/>
    <col min="15620" max="15620" width="2.42578125" style="83" customWidth="1"/>
    <col min="15621" max="15621" width="0" style="83" hidden="1" customWidth="1"/>
    <col min="15622" max="15622" width="3.28515625" style="83" customWidth="1"/>
    <col min="15623" max="15623" width="13.5703125" style="83" customWidth="1"/>
    <col min="15624" max="15624" width="1.5703125" style="83" customWidth="1"/>
    <col min="15625" max="15625" width="13.5703125" style="83" customWidth="1"/>
    <col min="15626" max="15626" width="1.5703125" style="83" customWidth="1"/>
    <col min="15627" max="15627" width="13.5703125" style="83" customWidth="1"/>
    <col min="15628" max="15628" width="1.5703125" style="83" customWidth="1"/>
    <col min="15629" max="15629" width="16.140625" style="83" customWidth="1"/>
    <col min="15630" max="15630" width="1.5703125" style="83" customWidth="1"/>
    <col min="15631" max="15631" width="13.5703125" style="83" customWidth="1"/>
    <col min="15632" max="15632" width="1.5703125" style="83" customWidth="1"/>
    <col min="15633" max="15633" width="13.5703125" style="83" customWidth="1"/>
    <col min="15634" max="15634" width="1.5703125" style="83" customWidth="1"/>
    <col min="15635" max="15635" width="13.5703125" style="83" customWidth="1"/>
    <col min="15636" max="15636" width="2.42578125" style="83" customWidth="1"/>
    <col min="15637" max="15637" width="17.85546875" style="83" customWidth="1"/>
    <col min="15638" max="15638" width="1.28515625" style="83" customWidth="1"/>
    <col min="15639" max="15639" width="1.5703125" style="83" customWidth="1"/>
    <col min="15640" max="15640" width="14.42578125" style="83" customWidth="1"/>
    <col min="15641" max="15641" width="1.5703125" style="83" customWidth="1"/>
    <col min="15642" max="15642" width="14.42578125" style="83" customWidth="1"/>
    <col min="15643" max="15643" width="1.5703125" style="83" customWidth="1"/>
    <col min="15644" max="15644" width="14.42578125" style="83" customWidth="1"/>
    <col min="15645" max="15645" width="2.42578125" style="83" customWidth="1"/>
    <col min="15646" max="15646" width="17.85546875" style="83" customWidth="1"/>
    <col min="15647" max="15647" width="2.42578125" style="83" customWidth="1"/>
    <col min="15648" max="15648" width="14.42578125" style="83" customWidth="1"/>
    <col min="15649" max="15649" width="1.5703125" style="83" customWidth="1"/>
    <col min="15650" max="15650" width="14.42578125" style="83" customWidth="1"/>
    <col min="15651" max="15651" width="1.5703125" style="83" customWidth="1"/>
    <col min="15652" max="15652" width="14.42578125" style="83" customWidth="1"/>
    <col min="15653" max="15653" width="2.42578125" style="83" customWidth="1"/>
    <col min="15654" max="15654" width="17.85546875" style="83" customWidth="1"/>
    <col min="15655" max="15655" width="3.28515625" style="83" customWidth="1"/>
    <col min="15656" max="15656" width="9.28515625" style="83" customWidth="1"/>
    <col min="15657" max="15657" width="1.5703125" style="83" customWidth="1"/>
    <col min="15658" max="15658" width="24.5703125" style="83" customWidth="1"/>
    <col min="15659" max="15872" width="12.7109375" style="83"/>
    <col min="15873" max="15873" width="5.85546875" style="83" customWidth="1"/>
    <col min="15874" max="15874" width="3.28515625" style="83" customWidth="1"/>
    <col min="15875" max="15875" width="22.140625" style="83" customWidth="1"/>
    <col min="15876" max="15876" width="2.42578125" style="83" customWidth="1"/>
    <col min="15877" max="15877" width="0" style="83" hidden="1" customWidth="1"/>
    <col min="15878" max="15878" width="3.28515625" style="83" customWidth="1"/>
    <col min="15879" max="15879" width="13.5703125" style="83" customWidth="1"/>
    <col min="15880" max="15880" width="1.5703125" style="83" customWidth="1"/>
    <col min="15881" max="15881" width="13.5703125" style="83" customWidth="1"/>
    <col min="15882" max="15882" width="1.5703125" style="83" customWidth="1"/>
    <col min="15883" max="15883" width="13.5703125" style="83" customWidth="1"/>
    <col min="15884" max="15884" width="1.5703125" style="83" customWidth="1"/>
    <col min="15885" max="15885" width="16.140625" style="83" customWidth="1"/>
    <col min="15886" max="15886" width="1.5703125" style="83" customWidth="1"/>
    <col min="15887" max="15887" width="13.5703125" style="83" customWidth="1"/>
    <col min="15888" max="15888" width="1.5703125" style="83" customWidth="1"/>
    <col min="15889" max="15889" width="13.5703125" style="83" customWidth="1"/>
    <col min="15890" max="15890" width="1.5703125" style="83" customWidth="1"/>
    <col min="15891" max="15891" width="13.5703125" style="83" customWidth="1"/>
    <col min="15892" max="15892" width="2.42578125" style="83" customWidth="1"/>
    <col min="15893" max="15893" width="17.85546875" style="83" customWidth="1"/>
    <col min="15894" max="15894" width="1.28515625" style="83" customWidth="1"/>
    <col min="15895" max="15895" width="1.5703125" style="83" customWidth="1"/>
    <col min="15896" max="15896" width="14.42578125" style="83" customWidth="1"/>
    <col min="15897" max="15897" width="1.5703125" style="83" customWidth="1"/>
    <col min="15898" max="15898" width="14.42578125" style="83" customWidth="1"/>
    <col min="15899" max="15899" width="1.5703125" style="83" customWidth="1"/>
    <col min="15900" max="15900" width="14.42578125" style="83" customWidth="1"/>
    <col min="15901" max="15901" width="2.42578125" style="83" customWidth="1"/>
    <col min="15902" max="15902" width="17.85546875" style="83" customWidth="1"/>
    <col min="15903" max="15903" width="2.42578125" style="83" customWidth="1"/>
    <col min="15904" max="15904" width="14.42578125" style="83" customWidth="1"/>
    <col min="15905" max="15905" width="1.5703125" style="83" customWidth="1"/>
    <col min="15906" max="15906" width="14.42578125" style="83" customWidth="1"/>
    <col min="15907" max="15907" width="1.5703125" style="83" customWidth="1"/>
    <col min="15908" max="15908" width="14.42578125" style="83" customWidth="1"/>
    <col min="15909" max="15909" width="2.42578125" style="83" customWidth="1"/>
    <col min="15910" max="15910" width="17.85546875" style="83" customWidth="1"/>
    <col min="15911" max="15911" width="3.28515625" style="83" customWidth="1"/>
    <col min="15912" max="15912" width="9.28515625" style="83" customWidth="1"/>
    <col min="15913" max="15913" width="1.5703125" style="83" customWidth="1"/>
    <col min="15914" max="15914" width="24.5703125" style="83" customWidth="1"/>
    <col min="15915" max="16128" width="12.7109375" style="83"/>
    <col min="16129" max="16129" width="5.85546875" style="83" customWidth="1"/>
    <col min="16130" max="16130" width="3.28515625" style="83" customWidth="1"/>
    <col min="16131" max="16131" width="22.140625" style="83" customWidth="1"/>
    <col min="16132" max="16132" width="2.42578125" style="83" customWidth="1"/>
    <col min="16133" max="16133" width="0" style="83" hidden="1" customWidth="1"/>
    <col min="16134" max="16134" width="3.28515625" style="83" customWidth="1"/>
    <col min="16135" max="16135" width="13.5703125" style="83" customWidth="1"/>
    <col min="16136" max="16136" width="1.5703125" style="83" customWidth="1"/>
    <col min="16137" max="16137" width="13.5703125" style="83" customWidth="1"/>
    <col min="16138" max="16138" width="1.5703125" style="83" customWidth="1"/>
    <col min="16139" max="16139" width="13.5703125" style="83" customWidth="1"/>
    <col min="16140" max="16140" width="1.5703125" style="83" customWidth="1"/>
    <col min="16141" max="16141" width="16.140625" style="83" customWidth="1"/>
    <col min="16142" max="16142" width="1.5703125" style="83" customWidth="1"/>
    <col min="16143" max="16143" width="13.5703125" style="83" customWidth="1"/>
    <col min="16144" max="16144" width="1.5703125" style="83" customWidth="1"/>
    <col min="16145" max="16145" width="13.5703125" style="83" customWidth="1"/>
    <col min="16146" max="16146" width="1.5703125" style="83" customWidth="1"/>
    <col min="16147" max="16147" width="13.5703125" style="83" customWidth="1"/>
    <col min="16148" max="16148" width="2.42578125" style="83" customWidth="1"/>
    <col min="16149" max="16149" width="17.85546875" style="83" customWidth="1"/>
    <col min="16150" max="16150" width="1.28515625" style="83" customWidth="1"/>
    <col min="16151" max="16151" width="1.5703125" style="83" customWidth="1"/>
    <col min="16152" max="16152" width="14.42578125" style="83" customWidth="1"/>
    <col min="16153" max="16153" width="1.5703125" style="83" customWidth="1"/>
    <col min="16154" max="16154" width="14.42578125" style="83" customWidth="1"/>
    <col min="16155" max="16155" width="1.5703125" style="83" customWidth="1"/>
    <col min="16156" max="16156" width="14.42578125" style="83" customWidth="1"/>
    <col min="16157" max="16157" width="2.42578125" style="83" customWidth="1"/>
    <col min="16158" max="16158" width="17.85546875" style="83" customWidth="1"/>
    <col min="16159" max="16159" width="2.42578125" style="83" customWidth="1"/>
    <col min="16160" max="16160" width="14.42578125" style="83" customWidth="1"/>
    <col min="16161" max="16161" width="1.5703125" style="83" customWidth="1"/>
    <col min="16162" max="16162" width="14.42578125" style="83" customWidth="1"/>
    <col min="16163" max="16163" width="1.5703125" style="83" customWidth="1"/>
    <col min="16164" max="16164" width="14.42578125" style="83" customWidth="1"/>
    <col min="16165" max="16165" width="2.42578125" style="83" customWidth="1"/>
    <col min="16166" max="16166" width="17.85546875" style="83" customWidth="1"/>
    <col min="16167" max="16167" width="3.28515625" style="83" customWidth="1"/>
    <col min="16168" max="16168" width="9.28515625" style="83" customWidth="1"/>
    <col min="16169" max="16169" width="1.5703125" style="83" customWidth="1"/>
    <col min="16170" max="16170" width="24.5703125" style="83" customWidth="1"/>
    <col min="16171" max="16384" width="12.7109375" style="83"/>
  </cols>
  <sheetData>
    <row r="1" spans="1:40" s="80" customFormat="1" ht="10.5" customHeight="1" x14ac:dyDescent="0.25">
      <c r="C1" s="83"/>
      <c r="U1" s="84" t="s">
        <v>42</v>
      </c>
      <c r="X1" s="102" t="s">
        <v>43</v>
      </c>
      <c r="AN1" s="237" t="s">
        <v>525</v>
      </c>
    </row>
    <row r="2" spans="1:40" s="80" customFormat="1" ht="10.5" customHeight="1" x14ac:dyDescent="0.25">
      <c r="A2" s="85"/>
      <c r="C2" s="83"/>
      <c r="U2" s="84" t="s">
        <v>526</v>
      </c>
      <c r="X2" s="102" t="s">
        <v>502</v>
      </c>
      <c r="AN2" s="84" t="s">
        <v>527</v>
      </c>
    </row>
    <row r="3" spans="1:40" s="80" customFormat="1" ht="10.5" customHeight="1" x14ac:dyDescent="0.25">
      <c r="A3" s="86"/>
      <c r="C3" s="83"/>
      <c r="U3" s="84" t="s">
        <v>48</v>
      </c>
      <c r="X3" s="87" t="s">
        <v>49</v>
      </c>
    </row>
    <row r="4" spans="1:40" ht="9.6" customHeight="1" x14ac:dyDescent="0.25">
      <c r="A4" s="96"/>
      <c r="B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row>
    <row r="5" spans="1:40" ht="9.6" customHeight="1" x14ac:dyDescent="0.25">
      <c r="A5" s="95"/>
      <c r="B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row>
    <row r="6" spans="1:40" ht="9.6" customHeight="1" x14ac:dyDescent="0.25">
      <c r="O6" s="89" t="s">
        <v>528</v>
      </c>
      <c r="P6" s="89"/>
      <c r="Q6" s="89"/>
      <c r="R6" s="89"/>
      <c r="S6" s="89"/>
      <c r="T6" s="89"/>
      <c r="U6" s="89"/>
      <c r="X6" s="89" t="s">
        <v>528</v>
      </c>
      <c r="Y6" s="89"/>
      <c r="Z6" s="89"/>
      <c r="AA6" s="89"/>
      <c r="AB6" s="89"/>
      <c r="AC6" s="89"/>
      <c r="AD6" s="89"/>
      <c r="AE6" s="89"/>
      <c r="AF6" s="89"/>
      <c r="AG6" s="89"/>
      <c r="AH6" s="89"/>
      <c r="AI6" s="89"/>
      <c r="AJ6" s="89"/>
      <c r="AK6" s="89"/>
      <c r="AL6" s="89"/>
    </row>
    <row r="7" spans="1:40" ht="9.6" customHeight="1" x14ac:dyDescent="0.25"/>
    <row r="8" spans="1:40" ht="9.6" customHeight="1" x14ac:dyDescent="0.25">
      <c r="G8" s="89" t="s">
        <v>529</v>
      </c>
      <c r="H8" s="89"/>
      <c r="I8" s="89"/>
      <c r="J8" s="89"/>
      <c r="K8" s="89"/>
      <c r="L8" s="89"/>
      <c r="M8" s="89"/>
      <c r="O8" s="89" t="s">
        <v>530</v>
      </c>
      <c r="P8" s="89"/>
      <c r="Q8" s="89"/>
      <c r="R8" s="89"/>
      <c r="S8" s="89"/>
      <c r="T8" s="89"/>
      <c r="U8" s="89"/>
      <c r="X8" s="89" t="s">
        <v>531</v>
      </c>
      <c r="Y8" s="89"/>
      <c r="Z8" s="89"/>
      <c r="AA8" s="89"/>
      <c r="AB8" s="89"/>
      <c r="AC8" s="89"/>
      <c r="AD8" s="89"/>
    </row>
    <row r="9" spans="1:40" ht="9.6" customHeight="1" x14ac:dyDescent="0.25">
      <c r="K9" s="91" t="s">
        <v>288</v>
      </c>
      <c r="AF9" s="91" t="s">
        <v>288</v>
      </c>
      <c r="AH9" s="91" t="s">
        <v>511</v>
      </c>
    </row>
    <row r="10" spans="1:40" ht="9.6" customHeight="1" x14ac:dyDescent="0.25">
      <c r="I10" s="91" t="s">
        <v>532</v>
      </c>
      <c r="K10" s="91" t="s">
        <v>508</v>
      </c>
      <c r="M10" s="91" t="s">
        <v>65</v>
      </c>
      <c r="Q10" s="91" t="s">
        <v>509</v>
      </c>
      <c r="S10" s="91" t="s">
        <v>510</v>
      </c>
      <c r="Z10" s="91" t="s">
        <v>509</v>
      </c>
      <c r="AB10" s="91" t="s">
        <v>510</v>
      </c>
      <c r="AF10" s="91" t="s">
        <v>512</v>
      </c>
      <c r="AH10" s="91" t="s">
        <v>61</v>
      </c>
      <c r="AL10" s="91" t="s">
        <v>65</v>
      </c>
    </row>
    <row r="11" spans="1:40" ht="9.6" customHeight="1" x14ac:dyDescent="0.25">
      <c r="A11" s="92" t="s">
        <v>71</v>
      </c>
      <c r="C11" s="92" t="s">
        <v>72</v>
      </c>
      <c r="G11" s="92" t="s">
        <v>533</v>
      </c>
      <c r="I11" s="92" t="s">
        <v>77</v>
      </c>
      <c r="K11" s="92" t="s">
        <v>518</v>
      </c>
      <c r="M11" s="92" t="s">
        <v>519</v>
      </c>
      <c r="O11" s="92" t="s">
        <v>354</v>
      </c>
      <c r="Q11" s="92" t="s">
        <v>520</v>
      </c>
      <c r="S11" s="92" t="s">
        <v>69</v>
      </c>
      <c r="U11" s="92" t="s">
        <v>65</v>
      </c>
      <c r="X11" s="92" t="s">
        <v>354</v>
      </c>
      <c r="Z11" s="92" t="s">
        <v>520</v>
      </c>
      <c r="AB11" s="92" t="s">
        <v>69</v>
      </c>
      <c r="AD11" s="92" t="s">
        <v>65</v>
      </c>
      <c r="AF11" s="92" t="s">
        <v>518</v>
      </c>
      <c r="AH11" s="92" t="s">
        <v>69</v>
      </c>
      <c r="AJ11" s="92" t="s">
        <v>312</v>
      </c>
      <c r="AL11" s="92" t="s">
        <v>522</v>
      </c>
      <c r="AN11" s="92" t="s">
        <v>71</v>
      </c>
    </row>
    <row r="12" spans="1:40" ht="8.85" customHeight="1" x14ac:dyDescent="0.25"/>
    <row r="13" spans="1:40" ht="8.85" customHeight="1" x14ac:dyDescent="0.25">
      <c r="B13" s="83" t="s">
        <v>278</v>
      </c>
    </row>
    <row r="14" spans="1:40" ht="11.25" x14ac:dyDescent="0.25">
      <c r="A14" s="83">
        <v>1</v>
      </c>
      <c r="B14" s="95"/>
      <c r="C14" s="83" t="s">
        <v>83</v>
      </c>
      <c r="D14" s="95"/>
      <c r="E14" s="95"/>
      <c r="F14" s="95"/>
      <c r="G14" s="57">
        <v>11782546</v>
      </c>
      <c r="H14" s="95"/>
      <c r="I14" s="57">
        <v>76140908</v>
      </c>
      <c r="J14" s="95"/>
      <c r="K14" s="57">
        <v>0</v>
      </c>
      <c r="L14" s="95"/>
      <c r="M14" s="57">
        <f t="shared" ref="M14:M51" si="0">SUM(G14:K14)</f>
        <v>87923454</v>
      </c>
      <c r="N14" s="95"/>
      <c r="O14" s="57">
        <v>15119339</v>
      </c>
      <c r="P14" s="95"/>
      <c r="Q14" s="57">
        <v>1540358</v>
      </c>
      <c r="R14" s="95"/>
      <c r="S14" s="57">
        <v>42828637</v>
      </c>
      <c r="T14" s="95"/>
      <c r="U14" s="57">
        <f t="shared" ref="U14:U51" si="1">SUM(O14:S14)</f>
        <v>59488334</v>
      </c>
      <c r="V14" s="95"/>
      <c r="W14" s="95"/>
      <c r="X14" s="57">
        <v>3497781</v>
      </c>
      <c r="Y14" s="95"/>
      <c r="Z14" s="57">
        <v>433163</v>
      </c>
      <c r="AA14" s="95"/>
      <c r="AB14" s="57">
        <v>24504176</v>
      </c>
      <c r="AC14" s="95"/>
      <c r="AD14" s="57">
        <f t="shared" ref="AD14:AD51" si="2">SUM(X14:AB14)</f>
        <v>28435120</v>
      </c>
      <c r="AE14" s="95"/>
      <c r="AF14" s="57">
        <v>0</v>
      </c>
      <c r="AG14" s="95"/>
      <c r="AH14" s="57">
        <v>0</v>
      </c>
      <c r="AI14" s="95"/>
      <c r="AJ14" s="57">
        <v>0</v>
      </c>
      <c r="AK14" s="95"/>
      <c r="AL14" s="57">
        <f t="shared" ref="AL14:AL51" si="3">(U14+AD14+AF14+AH14+AJ14)</f>
        <v>87923454</v>
      </c>
      <c r="AM14" s="95"/>
      <c r="AN14" s="83">
        <v>1</v>
      </c>
    </row>
    <row r="15" spans="1:40" ht="11.25" x14ac:dyDescent="0.25">
      <c r="A15" s="83">
        <v>2</v>
      </c>
      <c r="B15" s="95"/>
      <c r="C15" s="83" t="s">
        <v>84</v>
      </c>
      <c r="D15" s="95"/>
      <c r="E15" s="95"/>
      <c r="F15" s="95"/>
      <c r="G15" s="58">
        <v>127305</v>
      </c>
      <c r="H15" s="95"/>
      <c r="I15" s="58">
        <v>9744312</v>
      </c>
      <c r="J15" s="95"/>
      <c r="K15" s="58">
        <v>0</v>
      </c>
      <c r="L15" s="95"/>
      <c r="M15" s="58">
        <f t="shared" si="0"/>
        <v>9871617</v>
      </c>
      <c r="N15" s="95"/>
      <c r="O15" s="58">
        <v>459524</v>
      </c>
      <c r="P15" s="95"/>
      <c r="Q15" s="58">
        <v>42120</v>
      </c>
      <c r="R15" s="95"/>
      <c r="S15" s="58">
        <v>2102682</v>
      </c>
      <c r="T15" s="95"/>
      <c r="U15" s="58">
        <f t="shared" si="1"/>
        <v>2604326</v>
      </c>
      <c r="V15" s="95"/>
      <c r="W15" s="95"/>
      <c r="X15" s="58">
        <v>1065973</v>
      </c>
      <c r="Y15" s="95"/>
      <c r="Z15" s="58">
        <v>1073</v>
      </c>
      <c r="AA15" s="95"/>
      <c r="AB15" s="58">
        <v>3852123</v>
      </c>
      <c r="AC15" s="95"/>
      <c r="AD15" s="58">
        <f t="shared" si="2"/>
        <v>4919169</v>
      </c>
      <c r="AE15" s="95"/>
      <c r="AF15" s="58">
        <v>0</v>
      </c>
      <c r="AG15" s="95"/>
      <c r="AH15" s="58">
        <v>0</v>
      </c>
      <c r="AI15" s="95"/>
      <c r="AJ15" s="58">
        <v>2348122</v>
      </c>
      <c r="AK15" s="95"/>
      <c r="AL15" s="58">
        <f t="shared" si="3"/>
        <v>9871617</v>
      </c>
      <c r="AM15" s="95"/>
      <c r="AN15" s="83">
        <v>2</v>
      </c>
    </row>
    <row r="16" spans="1:40" ht="11.25" x14ac:dyDescent="0.25">
      <c r="A16" s="83">
        <v>3</v>
      </c>
      <c r="B16" s="95"/>
      <c r="C16" s="83" t="s">
        <v>85</v>
      </c>
      <c r="D16" s="95"/>
      <c r="E16" s="95"/>
      <c r="F16" s="95"/>
      <c r="G16" s="58">
        <v>0</v>
      </c>
      <c r="H16" s="95"/>
      <c r="I16" s="58">
        <v>538057</v>
      </c>
      <c r="J16" s="95"/>
      <c r="K16" s="58">
        <v>0</v>
      </c>
      <c r="L16" s="95"/>
      <c r="M16" s="58">
        <f t="shared" si="0"/>
        <v>538057</v>
      </c>
      <c r="N16" s="95"/>
      <c r="O16" s="58">
        <v>505347</v>
      </c>
      <c r="P16" s="95"/>
      <c r="Q16" s="58">
        <v>0</v>
      </c>
      <c r="R16" s="95"/>
      <c r="S16" s="58">
        <v>128027</v>
      </c>
      <c r="T16" s="95"/>
      <c r="U16" s="58">
        <f t="shared" si="1"/>
        <v>633374</v>
      </c>
      <c r="V16" s="95"/>
      <c r="W16" s="95"/>
      <c r="X16" s="58">
        <v>32710</v>
      </c>
      <c r="Y16" s="95"/>
      <c r="Z16" s="58">
        <v>0</v>
      </c>
      <c r="AA16" s="95"/>
      <c r="AB16" s="58">
        <v>132436</v>
      </c>
      <c r="AC16" s="95"/>
      <c r="AD16" s="58">
        <f t="shared" si="2"/>
        <v>165146</v>
      </c>
      <c r="AE16" s="95"/>
      <c r="AF16" s="58">
        <v>0</v>
      </c>
      <c r="AG16" s="95"/>
      <c r="AH16" s="58">
        <v>0</v>
      </c>
      <c r="AI16" s="95"/>
      <c r="AJ16" s="58">
        <v>0</v>
      </c>
      <c r="AK16" s="95"/>
      <c r="AL16" s="58">
        <f t="shared" si="3"/>
        <v>798520</v>
      </c>
      <c r="AM16" s="95"/>
      <c r="AN16" s="83">
        <v>3</v>
      </c>
    </row>
    <row r="17" spans="1:40" ht="11.25" x14ac:dyDescent="0.25">
      <c r="A17" s="83">
        <v>4</v>
      </c>
      <c r="B17" s="95"/>
      <c r="C17" s="83" t="s">
        <v>86</v>
      </c>
      <c r="D17" s="95"/>
      <c r="E17" s="95"/>
      <c r="F17" s="95"/>
      <c r="G17" s="58">
        <v>4316164</v>
      </c>
      <c r="H17" s="95"/>
      <c r="I17" s="58">
        <v>11215052</v>
      </c>
      <c r="J17" s="95"/>
      <c r="K17" s="58">
        <v>0</v>
      </c>
      <c r="L17" s="95"/>
      <c r="M17" s="58">
        <f t="shared" si="0"/>
        <v>15531216</v>
      </c>
      <c r="N17" s="95"/>
      <c r="O17" s="58">
        <v>2204262</v>
      </c>
      <c r="P17" s="95"/>
      <c r="Q17" s="58">
        <v>3190872</v>
      </c>
      <c r="R17" s="95"/>
      <c r="S17" s="58">
        <v>7230269</v>
      </c>
      <c r="T17" s="95"/>
      <c r="U17" s="58">
        <f t="shared" si="1"/>
        <v>12625403</v>
      </c>
      <c r="V17" s="95"/>
      <c r="W17" s="95"/>
      <c r="X17" s="58">
        <v>516529</v>
      </c>
      <c r="Y17" s="95"/>
      <c r="Z17" s="58">
        <v>747723</v>
      </c>
      <c r="AA17" s="95"/>
      <c r="AB17" s="58">
        <v>1694282</v>
      </c>
      <c r="AC17" s="95"/>
      <c r="AD17" s="58">
        <f t="shared" si="2"/>
        <v>2958534</v>
      </c>
      <c r="AE17" s="95"/>
      <c r="AF17" s="58">
        <v>0</v>
      </c>
      <c r="AG17" s="95"/>
      <c r="AH17" s="58">
        <v>0</v>
      </c>
      <c r="AI17" s="95"/>
      <c r="AJ17" s="58">
        <v>185645</v>
      </c>
      <c r="AK17" s="95"/>
      <c r="AL17" s="58">
        <f t="shared" si="3"/>
        <v>15769582</v>
      </c>
      <c r="AM17" s="95"/>
      <c r="AN17" s="83">
        <v>4</v>
      </c>
    </row>
    <row r="18" spans="1:40" ht="11.25" x14ac:dyDescent="0.25">
      <c r="A18" s="83">
        <v>5</v>
      </c>
      <c r="B18" s="95"/>
      <c r="C18" s="83" t="s">
        <v>87</v>
      </c>
      <c r="D18" s="95"/>
      <c r="E18" s="95"/>
      <c r="F18" s="95"/>
      <c r="G18" s="58">
        <v>8782350</v>
      </c>
      <c r="H18" s="95"/>
      <c r="I18" s="58">
        <v>42882556</v>
      </c>
      <c r="J18" s="95"/>
      <c r="K18" s="58">
        <v>0</v>
      </c>
      <c r="L18" s="95"/>
      <c r="M18" s="58">
        <f t="shared" si="0"/>
        <v>51664906</v>
      </c>
      <c r="N18" s="95"/>
      <c r="O18" s="58">
        <v>18794733</v>
      </c>
      <c r="P18" s="95"/>
      <c r="Q18" s="58">
        <v>4666355</v>
      </c>
      <c r="R18" s="95"/>
      <c r="S18" s="58">
        <v>10422704</v>
      </c>
      <c r="T18" s="95"/>
      <c r="U18" s="58">
        <f t="shared" si="1"/>
        <v>33883792</v>
      </c>
      <c r="V18" s="95"/>
      <c r="W18" s="95"/>
      <c r="X18" s="58">
        <v>5619951</v>
      </c>
      <c r="Y18" s="95"/>
      <c r="Z18" s="58">
        <v>1100997</v>
      </c>
      <c r="AA18" s="95"/>
      <c r="AB18" s="58">
        <v>5497879</v>
      </c>
      <c r="AC18" s="95"/>
      <c r="AD18" s="58">
        <f t="shared" si="2"/>
        <v>12218827</v>
      </c>
      <c r="AE18" s="95"/>
      <c r="AF18" s="58">
        <v>0</v>
      </c>
      <c r="AG18" s="95"/>
      <c r="AH18" s="58">
        <v>0</v>
      </c>
      <c r="AI18" s="95"/>
      <c r="AJ18" s="58">
        <v>87232</v>
      </c>
      <c r="AK18" s="95"/>
      <c r="AL18" s="58">
        <f t="shared" si="3"/>
        <v>46189851</v>
      </c>
      <c r="AM18" s="95"/>
      <c r="AN18" s="83">
        <v>5</v>
      </c>
    </row>
    <row r="19" spans="1:40" ht="11.25" x14ac:dyDescent="0.25">
      <c r="A19" s="83">
        <v>6</v>
      </c>
      <c r="B19" s="95"/>
      <c r="C19" s="83" t="s">
        <v>88</v>
      </c>
      <c r="D19" s="95"/>
      <c r="E19" s="95"/>
      <c r="F19" s="95"/>
      <c r="G19" s="58">
        <v>0</v>
      </c>
      <c r="H19" s="95"/>
      <c r="I19" s="58">
        <v>0</v>
      </c>
      <c r="J19" s="95"/>
      <c r="K19" s="58">
        <v>0</v>
      </c>
      <c r="L19" s="95"/>
      <c r="M19" s="58">
        <f t="shared" si="0"/>
        <v>0</v>
      </c>
      <c r="N19" s="95"/>
      <c r="O19" s="58">
        <v>925147</v>
      </c>
      <c r="P19" s="95"/>
      <c r="Q19" s="58">
        <v>0</v>
      </c>
      <c r="R19" s="95"/>
      <c r="S19" s="58">
        <v>1884202</v>
      </c>
      <c r="T19" s="95"/>
      <c r="U19" s="58">
        <f t="shared" si="1"/>
        <v>2809349</v>
      </c>
      <c r="V19" s="95"/>
      <c r="W19" s="95"/>
      <c r="X19" s="58">
        <v>249404</v>
      </c>
      <c r="Y19" s="95"/>
      <c r="Z19" s="58">
        <v>0</v>
      </c>
      <c r="AA19" s="95"/>
      <c r="AB19" s="58">
        <v>743441</v>
      </c>
      <c r="AC19" s="95"/>
      <c r="AD19" s="58">
        <f t="shared" si="2"/>
        <v>992845</v>
      </c>
      <c r="AE19" s="95"/>
      <c r="AF19" s="58">
        <v>0</v>
      </c>
      <c r="AG19" s="95"/>
      <c r="AH19" s="58">
        <v>0</v>
      </c>
      <c r="AI19" s="95"/>
      <c r="AJ19" s="58">
        <v>155264</v>
      </c>
      <c r="AK19" s="95"/>
      <c r="AL19" s="58">
        <f t="shared" si="3"/>
        <v>3957458</v>
      </c>
      <c r="AM19" s="95"/>
      <c r="AN19" s="83">
        <v>6</v>
      </c>
    </row>
    <row r="20" spans="1:40" ht="11.25" x14ac:dyDescent="0.25">
      <c r="A20" s="83">
        <v>7</v>
      </c>
      <c r="B20" s="95"/>
      <c r="C20" s="83" t="s">
        <v>89</v>
      </c>
      <c r="D20" s="95"/>
      <c r="E20" s="95"/>
      <c r="F20" s="95"/>
      <c r="G20" s="58">
        <v>2511305</v>
      </c>
      <c r="H20" s="95"/>
      <c r="I20" s="58">
        <v>1545961</v>
      </c>
      <c r="J20" s="95"/>
      <c r="K20" s="58">
        <v>0</v>
      </c>
      <c r="L20" s="95"/>
      <c r="M20" s="58">
        <f t="shared" si="0"/>
        <v>4057266</v>
      </c>
      <c r="N20" s="95"/>
      <c r="O20" s="58">
        <v>977253</v>
      </c>
      <c r="P20" s="95"/>
      <c r="Q20" s="58">
        <v>0</v>
      </c>
      <c r="R20" s="95"/>
      <c r="S20" s="58">
        <v>599993</v>
      </c>
      <c r="T20" s="95"/>
      <c r="U20" s="58">
        <f t="shared" si="1"/>
        <v>1577246</v>
      </c>
      <c r="V20" s="95"/>
      <c r="W20" s="95"/>
      <c r="X20" s="58">
        <v>568708</v>
      </c>
      <c r="Y20" s="95"/>
      <c r="Z20" s="58">
        <v>0</v>
      </c>
      <c r="AA20" s="95"/>
      <c r="AB20" s="58">
        <v>141771</v>
      </c>
      <c r="AC20" s="95"/>
      <c r="AD20" s="58">
        <f t="shared" si="2"/>
        <v>710479</v>
      </c>
      <c r="AE20" s="95"/>
      <c r="AF20" s="58">
        <v>0</v>
      </c>
      <c r="AG20" s="95"/>
      <c r="AH20" s="58">
        <v>1519373</v>
      </c>
      <c r="AI20" s="95"/>
      <c r="AJ20" s="58">
        <v>181932</v>
      </c>
      <c r="AK20" s="95"/>
      <c r="AL20" s="58">
        <f t="shared" si="3"/>
        <v>3989030</v>
      </c>
      <c r="AM20" s="95"/>
      <c r="AN20" s="83">
        <v>7</v>
      </c>
    </row>
    <row r="21" spans="1:40" ht="11.25" x14ac:dyDescent="0.25">
      <c r="A21" s="83">
        <v>8</v>
      </c>
      <c r="B21" s="95"/>
      <c r="C21" s="83" t="s">
        <v>90</v>
      </c>
      <c r="D21" s="95"/>
      <c r="E21" s="95"/>
      <c r="F21" s="95"/>
      <c r="G21" s="58">
        <v>0</v>
      </c>
      <c r="H21" s="95"/>
      <c r="I21" s="58">
        <v>0</v>
      </c>
      <c r="J21" s="95"/>
      <c r="K21" s="58">
        <v>0</v>
      </c>
      <c r="L21" s="95"/>
      <c r="M21" s="58">
        <f t="shared" si="0"/>
        <v>0</v>
      </c>
      <c r="N21" s="95"/>
      <c r="O21" s="58">
        <v>2779488</v>
      </c>
      <c r="P21" s="95"/>
      <c r="Q21" s="58">
        <v>69117</v>
      </c>
      <c r="R21" s="95"/>
      <c r="S21" s="58">
        <v>4045324</v>
      </c>
      <c r="T21" s="95"/>
      <c r="U21" s="58">
        <f t="shared" si="1"/>
        <v>6893929</v>
      </c>
      <c r="V21" s="95"/>
      <c r="W21" s="95"/>
      <c r="X21" s="58">
        <v>590225</v>
      </c>
      <c r="Y21" s="95"/>
      <c r="Z21" s="58">
        <v>0</v>
      </c>
      <c r="AA21" s="95"/>
      <c r="AB21" s="58">
        <v>1692615</v>
      </c>
      <c r="AC21" s="95"/>
      <c r="AD21" s="58">
        <f t="shared" si="2"/>
        <v>2282840</v>
      </c>
      <c r="AE21" s="95"/>
      <c r="AF21" s="58">
        <v>0</v>
      </c>
      <c r="AG21" s="95"/>
      <c r="AH21" s="58">
        <v>0</v>
      </c>
      <c r="AI21" s="95"/>
      <c r="AJ21" s="58">
        <v>65356</v>
      </c>
      <c r="AK21" s="95"/>
      <c r="AL21" s="58">
        <f t="shared" si="3"/>
        <v>9242125</v>
      </c>
      <c r="AM21" s="95"/>
      <c r="AN21" s="83">
        <v>8</v>
      </c>
    </row>
    <row r="22" spans="1:40" ht="11.25" x14ac:dyDescent="0.25">
      <c r="A22" s="83">
        <v>9</v>
      </c>
      <c r="B22" s="95"/>
      <c r="C22" s="83" t="s">
        <v>92</v>
      </c>
      <c r="D22" s="95"/>
      <c r="E22" s="95"/>
      <c r="F22" s="95"/>
      <c r="G22" s="58">
        <v>0</v>
      </c>
      <c r="H22" s="95"/>
      <c r="I22" s="58">
        <v>0</v>
      </c>
      <c r="J22" s="95"/>
      <c r="K22" s="58">
        <v>0</v>
      </c>
      <c r="L22" s="95"/>
      <c r="M22" s="58">
        <f t="shared" si="0"/>
        <v>0</v>
      </c>
      <c r="N22" s="95"/>
      <c r="O22" s="58">
        <v>0</v>
      </c>
      <c r="P22" s="95"/>
      <c r="Q22" s="58">
        <v>0</v>
      </c>
      <c r="R22" s="95"/>
      <c r="S22" s="58">
        <v>0</v>
      </c>
      <c r="T22" s="95"/>
      <c r="U22" s="58">
        <f t="shared" si="1"/>
        <v>0</v>
      </c>
      <c r="V22" s="95"/>
      <c r="W22" s="95"/>
      <c r="X22" s="58">
        <v>0</v>
      </c>
      <c r="Y22" s="95"/>
      <c r="Z22" s="58">
        <v>0</v>
      </c>
      <c r="AA22" s="95"/>
      <c r="AB22" s="58">
        <v>0</v>
      </c>
      <c r="AC22" s="95"/>
      <c r="AD22" s="58">
        <f t="shared" si="2"/>
        <v>0</v>
      </c>
      <c r="AE22" s="95"/>
      <c r="AF22" s="58">
        <v>0</v>
      </c>
      <c r="AG22" s="95"/>
      <c r="AH22" s="58">
        <v>0</v>
      </c>
      <c r="AI22" s="95"/>
      <c r="AJ22" s="58">
        <v>0</v>
      </c>
      <c r="AK22" s="95"/>
      <c r="AL22" s="58">
        <f t="shared" si="3"/>
        <v>0</v>
      </c>
      <c r="AM22" s="95"/>
      <c r="AN22" s="83">
        <v>9</v>
      </c>
    </row>
    <row r="23" spans="1:40" ht="11.25" x14ac:dyDescent="0.25">
      <c r="A23" s="83">
        <v>10</v>
      </c>
      <c r="B23" s="95"/>
      <c r="C23" s="83" t="s">
        <v>93</v>
      </c>
      <c r="D23" s="95"/>
      <c r="E23" s="95"/>
      <c r="F23" s="95"/>
      <c r="G23" s="58">
        <v>66709000</v>
      </c>
      <c r="H23" s="95"/>
      <c r="I23" s="58">
        <v>0</v>
      </c>
      <c r="J23" s="95"/>
      <c r="K23" s="58">
        <v>0</v>
      </c>
      <c r="L23" s="95"/>
      <c r="M23" s="58">
        <f t="shared" si="0"/>
        <v>66709000</v>
      </c>
      <c r="N23" s="95"/>
      <c r="O23" s="58">
        <v>70088888</v>
      </c>
      <c r="P23" s="95"/>
      <c r="Q23" s="58">
        <v>0</v>
      </c>
      <c r="R23" s="95"/>
      <c r="S23" s="58">
        <v>5262631</v>
      </c>
      <c r="T23" s="95"/>
      <c r="U23" s="58">
        <f t="shared" si="1"/>
        <v>75351519</v>
      </c>
      <c r="V23" s="95"/>
      <c r="W23" s="95"/>
      <c r="X23" s="58">
        <v>1142687</v>
      </c>
      <c r="Y23" s="95"/>
      <c r="Z23" s="58">
        <v>0</v>
      </c>
      <c r="AA23" s="95"/>
      <c r="AB23" s="58">
        <v>1746585</v>
      </c>
      <c r="AC23" s="95"/>
      <c r="AD23" s="58">
        <f t="shared" si="2"/>
        <v>2889272</v>
      </c>
      <c r="AE23" s="95"/>
      <c r="AF23" s="58">
        <v>0</v>
      </c>
      <c r="AG23" s="95"/>
      <c r="AH23" s="58">
        <v>0</v>
      </c>
      <c r="AI23" s="95"/>
      <c r="AJ23" s="58">
        <v>194550</v>
      </c>
      <c r="AK23" s="95"/>
      <c r="AL23" s="58">
        <f t="shared" si="3"/>
        <v>78435341</v>
      </c>
      <c r="AM23" s="95"/>
      <c r="AN23" s="83">
        <v>10</v>
      </c>
    </row>
    <row r="24" spans="1:40" ht="11.25" x14ac:dyDescent="0.25">
      <c r="A24" s="83">
        <v>11</v>
      </c>
      <c r="B24" s="95"/>
      <c r="C24" s="83" t="s">
        <v>94</v>
      </c>
      <c r="D24" s="95"/>
      <c r="E24" s="95"/>
      <c r="F24" s="95"/>
      <c r="G24" s="58">
        <v>1993410</v>
      </c>
      <c r="H24" s="95"/>
      <c r="I24" s="58">
        <v>0</v>
      </c>
      <c r="J24" s="95"/>
      <c r="K24" s="58">
        <v>0</v>
      </c>
      <c r="L24" s="95"/>
      <c r="M24" s="58">
        <f t="shared" si="0"/>
        <v>1993410</v>
      </c>
      <c r="N24" s="95"/>
      <c r="O24" s="58">
        <v>6522411</v>
      </c>
      <c r="P24" s="95"/>
      <c r="Q24" s="58">
        <v>325020</v>
      </c>
      <c r="R24" s="95"/>
      <c r="S24" s="58">
        <v>2645382</v>
      </c>
      <c r="T24" s="95"/>
      <c r="U24" s="58">
        <f t="shared" si="1"/>
        <v>9492813</v>
      </c>
      <c r="V24" s="95"/>
      <c r="W24" s="95"/>
      <c r="X24" s="58">
        <v>4366079</v>
      </c>
      <c r="Y24" s="95"/>
      <c r="Z24" s="58">
        <v>115610</v>
      </c>
      <c r="AA24" s="95"/>
      <c r="AB24" s="58">
        <v>1024380</v>
      </c>
      <c r="AC24" s="95"/>
      <c r="AD24" s="58">
        <f t="shared" si="2"/>
        <v>5506069</v>
      </c>
      <c r="AE24" s="95"/>
      <c r="AF24" s="58">
        <v>0</v>
      </c>
      <c r="AG24" s="95"/>
      <c r="AH24" s="58">
        <v>0</v>
      </c>
      <c r="AI24" s="95"/>
      <c r="AJ24" s="58">
        <v>2889</v>
      </c>
      <c r="AK24" s="95"/>
      <c r="AL24" s="58">
        <f t="shared" si="3"/>
        <v>15001771</v>
      </c>
      <c r="AM24" s="95"/>
      <c r="AN24" s="83">
        <v>11</v>
      </c>
    </row>
    <row r="25" spans="1:40" ht="11.25" x14ac:dyDescent="0.25">
      <c r="A25" s="83">
        <v>12</v>
      </c>
      <c r="B25" s="95"/>
      <c r="C25" s="83" t="s">
        <v>95</v>
      </c>
      <c r="D25" s="95"/>
      <c r="E25" s="95"/>
      <c r="F25" s="95"/>
      <c r="G25" s="58">
        <v>17182</v>
      </c>
      <c r="H25" s="95"/>
      <c r="I25" s="58">
        <v>1248744</v>
      </c>
      <c r="J25" s="95"/>
      <c r="K25" s="58">
        <v>0</v>
      </c>
      <c r="L25" s="95"/>
      <c r="M25" s="58">
        <f t="shared" si="0"/>
        <v>1265926</v>
      </c>
      <c r="N25" s="95"/>
      <c r="O25" s="58">
        <v>164462</v>
      </c>
      <c r="P25" s="95"/>
      <c r="Q25" s="58">
        <v>0</v>
      </c>
      <c r="R25" s="95"/>
      <c r="S25" s="58">
        <v>756236</v>
      </c>
      <c r="T25" s="95"/>
      <c r="U25" s="58">
        <f t="shared" si="1"/>
        <v>920698</v>
      </c>
      <c r="V25" s="95"/>
      <c r="W25" s="95"/>
      <c r="X25" s="58">
        <v>48185</v>
      </c>
      <c r="Y25" s="95"/>
      <c r="Z25" s="58">
        <v>0</v>
      </c>
      <c r="AA25" s="95"/>
      <c r="AB25" s="58">
        <v>490720</v>
      </c>
      <c r="AC25" s="95"/>
      <c r="AD25" s="58">
        <f t="shared" si="2"/>
        <v>538905</v>
      </c>
      <c r="AE25" s="95"/>
      <c r="AF25" s="58">
        <v>0</v>
      </c>
      <c r="AG25" s="95"/>
      <c r="AH25" s="58">
        <v>2093764</v>
      </c>
      <c r="AI25" s="95"/>
      <c r="AJ25" s="58">
        <v>0</v>
      </c>
      <c r="AK25" s="95"/>
      <c r="AL25" s="58">
        <f t="shared" si="3"/>
        <v>3553367</v>
      </c>
      <c r="AM25" s="95"/>
      <c r="AN25" s="83">
        <v>12</v>
      </c>
    </row>
    <row r="26" spans="1:40" ht="11.25" x14ac:dyDescent="0.25">
      <c r="A26" s="83">
        <v>13</v>
      </c>
      <c r="B26" s="95"/>
      <c r="C26" s="83" t="s">
        <v>96</v>
      </c>
      <c r="D26" s="95"/>
      <c r="E26" s="95"/>
      <c r="F26" s="95"/>
      <c r="G26" s="58">
        <v>490929</v>
      </c>
      <c r="H26" s="95"/>
      <c r="I26" s="58">
        <v>0</v>
      </c>
      <c r="J26" s="95"/>
      <c r="K26" s="58">
        <v>0</v>
      </c>
      <c r="L26" s="95"/>
      <c r="M26" s="58">
        <f t="shared" si="0"/>
        <v>490929</v>
      </c>
      <c r="N26" s="95"/>
      <c r="O26" s="58">
        <v>2902000</v>
      </c>
      <c r="P26" s="95"/>
      <c r="Q26" s="58">
        <v>0</v>
      </c>
      <c r="R26" s="95"/>
      <c r="S26" s="58">
        <v>2476340</v>
      </c>
      <c r="T26" s="95"/>
      <c r="U26" s="58">
        <f t="shared" si="1"/>
        <v>5378340</v>
      </c>
      <c r="V26" s="95"/>
      <c r="W26" s="95"/>
      <c r="X26" s="58">
        <v>1609808</v>
      </c>
      <c r="Y26" s="95"/>
      <c r="Z26" s="58">
        <v>0</v>
      </c>
      <c r="AA26" s="95"/>
      <c r="AB26" s="58">
        <v>1896303</v>
      </c>
      <c r="AC26" s="95"/>
      <c r="AD26" s="58">
        <f t="shared" si="2"/>
        <v>3506111</v>
      </c>
      <c r="AE26" s="95"/>
      <c r="AF26" s="58">
        <v>0</v>
      </c>
      <c r="AG26" s="95"/>
      <c r="AH26" s="58">
        <v>0</v>
      </c>
      <c r="AI26" s="95"/>
      <c r="AJ26" s="58">
        <v>0</v>
      </c>
      <c r="AK26" s="95"/>
      <c r="AL26" s="58">
        <f t="shared" si="3"/>
        <v>8884451</v>
      </c>
      <c r="AM26" s="95"/>
      <c r="AN26" s="83">
        <v>13</v>
      </c>
    </row>
    <row r="27" spans="1:40" ht="11.25" x14ac:dyDescent="0.25">
      <c r="A27" s="83">
        <v>14</v>
      </c>
      <c r="B27" s="95"/>
      <c r="C27" s="83" t="s">
        <v>97</v>
      </c>
      <c r="D27" s="95"/>
      <c r="E27" s="95"/>
      <c r="F27" s="95"/>
      <c r="G27" s="58">
        <v>1542500</v>
      </c>
      <c r="H27" s="95"/>
      <c r="I27" s="58">
        <v>774414</v>
      </c>
      <c r="J27" s="95"/>
      <c r="K27" s="58">
        <v>0</v>
      </c>
      <c r="L27" s="95"/>
      <c r="M27" s="58">
        <f t="shared" si="0"/>
        <v>2316914</v>
      </c>
      <c r="N27" s="95"/>
      <c r="O27" s="58">
        <v>285636</v>
      </c>
      <c r="P27" s="95"/>
      <c r="Q27" s="58">
        <v>0</v>
      </c>
      <c r="R27" s="95"/>
      <c r="S27" s="58">
        <v>281410</v>
      </c>
      <c r="T27" s="95"/>
      <c r="U27" s="58">
        <f t="shared" si="1"/>
        <v>567046</v>
      </c>
      <c r="V27" s="95"/>
      <c r="W27" s="95"/>
      <c r="X27" s="58">
        <v>488778</v>
      </c>
      <c r="Y27" s="95"/>
      <c r="Z27" s="58">
        <v>0</v>
      </c>
      <c r="AA27" s="95"/>
      <c r="AB27" s="58">
        <v>49392</v>
      </c>
      <c r="AC27" s="95"/>
      <c r="AD27" s="58">
        <f t="shared" si="2"/>
        <v>538170</v>
      </c>
      <c r="AE27" s="95"/>
      <c r="AF27" s="58">
        <v>0</v>
      </c>
      <c r="AG27" s="95"/>
      <c r="AH27" s="58">
        <v>1211698</v>
      </c>
      <c r="AI27" s="95"/>
      <c r="AJ27" s="58">
        <v>0</v>
      </c>
      <c r="AK27" s="95"/>
      <c r="AL27" s="58">
        <f t="shared" si="3"/>
        <v>2316914</v>
      </c>
      <c r="AM27" s="95"/>
      <c r="AN27" s="83">
        <v>14</v>
      </c>
    </row>
    <row r="28" spans="1:40" ht="11.25" x14ac:dyDescent="0.25">
      <c r="A28" s="83">
        <v>15</v>
      </c>
      <c r="B28" s="95"/>
      <c r="C28" s="83" t="s">
        <v>98</v>
      </c>
      <c r="D28" s="95"/>
      <c r="E28" s="95"/>
      <c r="F28" s="95"/>
      <c r="G28" s="58">
        <v>26347909</v>
      </c>
      <c r="H28" s="95"/>
      <c r="I28" s="58">
        <v>31830622</v>
      </c>
      <c r="J28" s="95"/>
      <c r="K28" s="58">
        <v>0</v>
      </c>
      <c r="L28" s="95"/>
      <c r="M28" s="58">
        <f t="shared" si="0"/>
        <v>58178531</v>
      </c>
      <c r="N28" s="95"/>
      <c r="O28" s="58">
        <v>9539754</v>
      </c>
      <c r="P28" s="95"/>
      <c r="Q28" s="58">
        <v>0</v>
      </c>
      <c r="R28" s="95"/>
      <c r="S28" s="58">
        <v>39164193</v>
      </c>
      <c r="T28" s="95"/>
      <c r="U28" s="58">
        <f t="shared" si="1"/>
        <v>48703947</v>
      </c>
      <c r="V28" s="95"/>
      <c r="W28" s="95"/>
      <c r="X28" s="58">
        <v>3947210</v>
      </c>
      <c r="Y28" s="95"/>
      <c r="Z28" s="58">
        <v>0</v>
      </c>
      <c r="AA28" s="95"/>
      <c r="AB28" s="58">
        <v>5531997</v>
      </c>
      <c r="AC28" s="95"/>
      <c r="AD28" s="58">
        <f t="shared" si="2"/>
        <v>9479207</v>
      </c>
      <c r="AE28" s="95"/>
      <c r="AF28" s="58">
        <v>0</v>
      </c>
      <c r="AG28" s="95"/>
      <c r="AH28" s="58">
        <v>0</v>
      </c>
      <c r="AI28" s="95"/>
      <c r="AJ28" s="58">
        <v>0</v>
      </c>
      <c r="AK28" s="95"/>
      <c r="AL28" s="58">
        <f t="shared" si="3"/>
        <v>58183154</v>
      </c>
      <c r="AM28" s="95"/>
      <c r="AN28" s="83">
        <v>15</v>
      </c>
    </row>
    <row r="29" spans="1:40" ht="11.25" x14ac:dyDescent="0.25">
      <c r="A29" s="83">
        <v>16</v>
      </c>
      <c r="B29" s="95"/>
      <c r="C29" s="83" t="s">
        <v>99</v>
      </c>
      <c r="D29" s="95"/>
      <c r="E29" s="95"/>
      <c r="F29" s="95"/>
      <c r="G29" s="58">
        <v>40048740</v>
      </c>
      <c r="H29" s="95"/>
      <c r="I29" s="58">
        <v>16775822</v>
      </c>
      <c r="J29" s="95"/>
      <c r="K29" s="58">
        <v>811591</v>
      </c>
      <c r="L29" s="95"/>
      <c r="M29" s="58">
        <f t="shared" si="0"/>
        <v>57636153</v>
      </c>
      <c r="N29" s="95"/>
      <c r="O29" s="58">
        <v>16812749</v>
      </c>
      <c r="P29" s="95"/>
      <c r="Q29" s="58">
        <v>12796349</v>
      </c>
      <c r="R29" s="95"/>
      <c r="S29" s="58">
        <v>21724439</v>
      </c>
      <c r="T29" s="95"/>
      <c r="U29" s="58">
        <f t="shared" si="1"/>
        <v>51333537</v>
      </c>
      <c r="V29" s="95"/>
      <c r="W29" s="95"/>
      <c r="X29" s="58">
        <v>4263234</v>
      </c>
      <c r="Y29" s="95"/>
      <c r="Z29" s="58">
        <v>543320</v>
      </c>
      <c r="AA29" s="95"/>
      <c r="AB29" s="58">
        <v>1328354</v>
      </c>
      <c r="AC29" s="95"/>
      <c r="AD29" s="58">
        <f t="shared" si="2"/>
        <v>6134908</v>
      </c>
      <c r="AE29" s="95"/>
      <c r="AF29" s="58">
        <v>0</v>
      </c>
      <c r="AG29" s="95"/>
      <c r="AH29" s="58">
        <v>0</v>
      </c>
      <c r="AI29" s="95"/>
      <c r="AJ29" s="58">
        <v>167708</v>
      </c>
      <c r="AK29" s="95"/>
      <c r="AL29" s="58">
        <f t="shared" si="3"/>
        <v>57636153</v>
      </c>
      <c r="AM29" s="95"/>
      <c r="AN29" s="83">
        <v>16</v>
      </c>
    </row>
    <row r="30" spans="1:40" ht="11.25" x14ac:dyDescent="0.25">
      <c r="A30" s="83">
        <v>17</v>
      </c>
      <c r="B30" s="95"/>
      <c r="C30" s="83" t="s">
        <v>100</v>
      </c>
      <c r="D30" s="95"/>
      <c r="E30" s="95"/>
      <c r="F30" s="95"/>
      <c r="G30" s="58">
        <v>0</v>
      </c>
      <c r="H30" s="95"/>
      <c r="I30" s="58">
        <v>0</v>
      </c>
      <c r="J30" s="95"/>
      <c r="K30" s="58">
        <v>0</v>
      </c>
      <c r="L30" s="95"/>
      <c r="M30" s="58">
        <f t="shared" si="0"/>
        <v>0</v>
      </c>
      <c r="N30" s="95"/>
      <c r="O30" s="58">
        <v>0</v>
      </c>
      <c r="P30" s="95"/>
      <c r="Q30" s="58">
        <v>0</v>
      </c>
      <c r="R30" s="95"/>
      <c r="S30" s="58">
        <v>0</v>
      </c>
      <c r="T30" s="95"/>
      <c r="U30" s="58">
        <f t="shared" si="1"/>
        <v>0</v>
      </c>
      <c r="V30" s="95"/>
      <c r="W30" s="95"/>
      <c r="X30" s="58">
        <v>0</v>
      </c>
      <c r="Y30" s="95"/>
      <c r="Z30" s="58">
        <v>0</v>
      </c>
      <c r="AA30" s="95"/>
      <c r="AB30" s="58">
        <v>0</v>
      </c>
      <c r="AC30" s="95"/>
      <c r="AD30" s="58">
        <f t="shared" si="2"/>
        <v>0</v>
      </c>
      <c r="AE30" s="95"/>
      <c r="AF30" s="58">
        <v>0</v>
      </c>
      <c r="AG30" s="95"/>
      <c r="AH30" s="58">
        <v>0</v>
      </c>
      <c r="AI30" s="95"/>
      <c r="AJ30" s="58">
        <v>0</v>
      </c>
      <c r="AK30" s="95"/>
      <c r="AL30" s="58">
        <f t="shared" si="3"/>
        <v>0</v>
      </c>
      <c r="AM30" s="95"/>
      <c r="AN30" s="83">
        <v>17</v>
      </c>
    </row>
    <row r="31" spans="1:40" ht="11.25" x14ac:dyDescent="0.25">
      <c r="A31" s="83">
        <v>18</v>
      </c>
      <c r="B31" s="95"/>
      <c r="C31" s="83" t="s">
        <v>101</v>
      </c>
      <c r="D31" s="95"/>
      <c r="E31" s="95"/>
      <c r="F31" s="95"/>
      <c r="G31" s="58">
        <v>0</v>
      </c>
      <c r="H31" s="95"/>
      <c r="I31" s="58">
        <v>1634017</v>
      </c>
      <c r="J31" s="95"/>
      <c r="K31" s="58">
        <v>0</v>
      </c>
      <c r="L31" s="95"/>
      <c r="M31" s="58">
        <f t="shared" si="0"/>
        <v>1634017</v>
      </c>
      <c r="N31" s="95"/>
      <c r="O31" s="58">
        <v>958730</v>
      </c>
      <c r="P31" s="95"/>
      <c r="Q31" s="58">
        <v>0</v>
      </c>
      <c r="R31" s="95"/>
      <c r="S31" s="58">
        <v>132572</v>
      </c>
      <c r="T31" s="95"/>
      <c r="U31" s="58">
        <f t="shared" si="1"/>
        <v>1091302</v>
      </c>
      <c r="V31" s="95"/>
      <c r="W31" s="95"/>
      <c r="X31" s="58">
        <v>429290</v>
      </c>
      <c r="Y31" s="95"/>
      <c r="Z31" s="58">
        <v>0</v>
      </c>
      <c r="AA31" s="95"/>
      <c r="AB31" s="58">
        <v>113425</v>
      </c>
      <c r="AC31" s="95"/>
      <c r="AD31" s="58">
        <f t="shared" si="2"/>
        <v>542715</v>
      </c>
      <c r="AE31" s="95"/>
      <c r="AF31" s="58">
        <v>0</v>
      </c>
      <c r="AG31" s="95"/>
      <c r="AH31" s="58">
        <v>0</v>
      </c>
      <c r="AI31" s="95"/>
      <c r="AJ31" s="58">
        <v>0</v>
      </c>
      <c r="AK31" s="95"/>
      <c r="AL31" s="58">
        <f t="shared" si="3"/>
        <v>1634017</v>
      </c>
      <c r="AM31" s="95"/>
      <c r="AN31" s="83">
        <v>18</v>
      </c>
    </row>
    <row r="32" spans="1:40" ht="11.25" x14ac:dyDescent="0.25">
      <c r="A32" s="83">
        <v>19</v>
      </c>
      <c r="B32" s="95"/>
      <c r="C32" s="83" t="s">
        <v>102</v>
      </c>
      <c r="D32" s="95"/>
      <c r="E32" s="95"/>
      <c r="F32" s="95"/>
      <c r="G32" s="58">
        <v>0</v>
      </c>
      <c r="H32" s="95"/>
      <c r="I32" s="58">
        <v>18377731</v>
      </c>
      <c r="J32" s="95"/>
      <c r="K32" s="58">
        <v>0</v>
      </c>
      <c r="L32" s="95"/>
      <c r="M32" s="58">
        <f t="shared" si="0"/>
        <v>18377731</v>
      </c>
      <c r="N32" s="95"/>
      <c r="O32" s="58">
        <v>5636417</v>
      </c>
      <c r="P32" s="95"/>
      <c r="Q32" s="58">
        <v>2443098</v>
      </c>
      <c r="R32" s="95"/>
      <c r="S32" s="58">
        <v>3677712</v>
      </c>
      <c r="T32" s="95"/>
      <c r="U32" s="58">
        <f t="shared" si="1"/>
        <v>11757227</v>
      </c>
      <c r="V32" s="95"/>
      <c r="W32" s="95"/>
      <c r="X32" s="58">
        <v>3333150</v>
      </c>
      <c r="Y32" s="95"/>
      <c r="Z32" s="58">
        <v>1823308</v>
      </c>
      <c r="AA32" s="95"/>
      <c r="AB32" s="58">
        <v>1464045</v>
      </c>
      <c r="AC32" s="95"/>
      <c r="AD32" s="58">
        <f t="shared" si="2"/>
        <v>6620503</v>
      </c>
      <c r="AE32" s="95"/>
      <c r="AF32" s="58">
        <v>0</v>
      </c>
      <c r="AG32" s="95"/>
      <c r="AH32" s="58">
        <v>0</v>
      </c>
      <c r="AI32" s="95"/>
      <c r="AJ32" s="58">
        <v>0</v>
      </c>
      <c r="AK32" s="95"/>
      <c r="AL32" s="58">
        <f t="shared" si="3"/>
        <v>18377730</v>
      </c>
      <c r="AM32" s="95"/>
      <c r="AN32" s="83">
        <v>19</v>
      </c>
    </row>
    <row r="33" spans="1:40" ht="11.25" x14ac:dyDescent="0.25">
      <c r="A33" s="83">
        <v>20</v>
      </c>
      <c r="B33" s="95"/>
      <c r="C33" s="83" t="s">
        <v>103</v>
      </c>
      <c r="D33" s="95"/>
      <c r="E33" s="95"/>
      <c r="F33" s="95"/>
      <c r="G33" s="58">
        <v>1262104</v>
      </c>
      <c r="H33" s="95"/>
      <c r="I33" s="58">
        <v>15857554</v>
      </c>
      <c r="J33" s="95"/>
      <c r="K33" s="58">
        <v>0</v>
      </c>
      <c r="L33" s="95"/>
      <c r="M33" s="58">
        <f t="shared" si="0"/>
        <v>17119658</v>
      </c>
      <c r="N33" s="95"/>
      <c r="O33" s="58">
        <v>4599168</v>
      </c>
      <c r="P33" s="95"/>
      <c r="Q33" s="58">
        <v>2188925</v>
      </c>
      <c r="R33" s="95"/>
      <c r="S33" s="58">
        <v>2291567</v>
      </c>
      <c r="T33" s="95"/>
      <c r="U33" s="58">
        <f t="shared" si="1"/>
        <v>9079660</v>
      </c>
      <c r="V33" s="95"/>
      <c r="W33" s="95"/>
      <c r="X33" s="58">
        <v>1866218</v>
      </c>
      <c r="Y33" s="95"/>
      <c r="Z33" s="58">
        <v>384716</v>
      </c>
      <c r="AA33" s="95"/>
      <c r="AB33" s="58">
        <v>1773810</v>
      </c>
      <c r="AC33" s="95"/>
      <c r="AD33" s="58">
        <f t="shared" si="2"/>
        <v>4024744</v>
      </c>
      <c r="AE33" s="95"/>
      <c r="AF33" s="58">
        <v>0</v>
      </c>
      <c r="AG33" s="95"/>
      <c r="AH33" s="58">
        <v>0</v>
      </c>
      <c r="AI33" s="95"/>
      <c r="AJ33" s="58">
        <v>0</v>
      </c>
      <c r="AK33" s="95"/>
      <c r="AL33" s="58">
        <f t="shared" si="3"/>
        <v>13104404</v>
      </c>
      <c r="AM33" s="95"/>
      <c r="AN33" s="83">
        <v>20</v>
      </c>
    </row>
    <row r="34" spans="1:40" ht="11.25" x14ac:dyDescent="0.25">
      <c r="A34" s="83">
        <v>21</v>
      </c>
      <c r="B34" s="95"/>
      <c r="C34" s="83" t="s">
        <v>104</v>
      </c>
      <c r="D34" s="95"/>
      <c r="E34" s="95"/>
      <c r="F34" s="95"/>
      <c r="G34" s="58">
        <v>2775881</v>
      </c>
      <c r="H34" s="95"/>
      <c r="I34" s="58">
        <v>1786890</v>
      </c>
      <c r="J34" s="95"/>
      <c r="K34" s="58">
        <v>0</v>
      </c>
      <c r="L34" s="95"/>
      <c r="M34" s="58">
        <f t="shared" si="0"/>
        <v>4562771</v>
      </c>
      <c r="N34" s="95"/>
      <c r="O34" s="58">
        <v>4788868</v>
      </c>
      <c r="P34" s="95"/>
      <c r="Q34" s="58">
        <v>0</v>
      </c>
      <c r="R34" s="95"/>
      <c r="S34" s="58">
        <v>4967073</v>
      </c>
      <c r="T34" s="95"/>
      <c r="U34" s="58">
        <f t="shared" si="1"/>
        <v>9755941</v>
      </c>
      <c r="V34" s="95"/>
      <c r="W34" s="95"/>
      <c r="X34" s="58">
        <v>1789857</v>
      </c>
      <c r="Y34" s="95"/>
      <c r="Z34" s="58">
        <v>0</v>
      </c>
      <c r="AA34" s="95"/>
      <c r="AB34" s="58">
        <v>2307314</v>
      </c>
      <c r="AC34" s="95"/>
      <c r="AD34" s="58">
        <f t="shared" si="2"/>
        <v>4097171</v>
      </c>
      <c r="AE34" s="95"/>
      <c r="AF34" s="58">
        <v>0</v>
      </c>
      <c r="AG34" s="95"/>
      <c r="AH34" s="58">
        <v>0</v>
      </c>
      <c r="AI34" s="95"/>
      <c r="AJ34" s="58">
        <v>122174</v>
      </c>
      <c r="AK34" s="95"/>
      <c r="AL34" s="58">
        <f t="shared" si="3"/>
        <v>13975286</v>
      </c>
      <c r="AM34" s="95"/>
      <c r="AN34" s="83">
        <v>21</v>
      </c>
    </row>
    <row r="35" spans="1:40" ht="11.25" x14ac:dyDescent="0.25">
      <c r="A35" s="83">
        <v>22</v>
      </c>
      <c r="B35" s="95"/>
      <c r="C35" s="83" t="s">
        <v>105</v>
      </c>
      <c r="D35" s="95"/>
      <c r="E35" s="95"/>
      <c r="F35" s="95"/>
      <c r="G35" s="58">
        <v>372720</v>
      </c>
      <c r="H35" s="95"/>
      <c r="I35" s="58">
        <v>1565685</v>
      </c>
      <c r="J35" s="95"/>
      <c r="K35" s="58">
        <v>0</v>
      </c>
      <c r="L35" s="95"/>
      <c r="M35" s="58">
        <f t="shared" si="0"/>
        <v>1938405</v>
      </c>
      <c r="N35" s="95"/>
      <c r="O35" s="58">
        <v>1092959</v>
      </c>
      <c r="P35" s="95"/>
      <c r="Q35" s="58">
        <v>0</v>
      </c>
      <c r="R35" s="95"/>
      <c r="S35" s="58">
        <v>367248</v>
      </c>
      <c r="T35" s="95"/>
      <c r="U35" s="58">
        <f t="shared" si="1"/>
        <v>1460207</v>
      </c>
      <c r="V35" s="95"/>
      <c r="W35" s="95"/>
      <c r="X35" s="58">
        <v>432163</v>
      </c>
      <c r="Y35" s="95"/>
      <c r="Z35" s="58">
        <v>0</v>
      </c>
      <c r="AA35" s="95"/>
      <c r="AB35" s="58">
        <v>46035</v>
      </c>
      <c r="AC35" s="95"/>
      <c r="AD35" s="58">
        <f t="shared" si="2"/>
        <v>478198</v>
      </c>
      <c r="AE35" s="95"/>
      <c r="AF35" s="58">
        <v>0</v>
      </c>
      <c r="AG35" s="95"/>
      <c r="AH35" s="58">
        <v>0</v>
      </c>
      <c r="AI35" s="95"/>
      <c r="AJ35" s="58">
        <v>0</v>
      </c>
      <c r="AK35" s="95"/>
      <c r="AL35" s="58">
        <f t="shared" si="3"/>
        <v>1938405</v>
      </c>
      <c r="AM35" s="95"/>
      <c r="AN35" s="83">
        <v>22</v>
      </c>
    </row>
    <row r="36" spans="1:40" ht="11.25" x14ac:dyDescent="0.25">
      <c r="A36" s="83">
        <v>23</v>
      </c>
      <c r="B36" s="95"/>
      <c r="C36" s="83" t="s">
        <v>106</v>
      </c>
      <c r="D36" s="95"/>
      <c r="E36" s="95"/>
      <c r="F36" s="95"/>
      <c r="G36" s="58">
        <v>0</v>
      </c>
      <c r="H36" s="95"/>
      <c r="I36" s="58">
        <v>63198910</v>
      </c>
      <c r="J36" s="95"/>
      <c r="K36" s="58">
        <v>0</v>
      </c>
      <c r="L36" s="95"/>
      <c r="M36" s="58">
        <f t="shared" si="0"/>
        <v>63198910</v>
      </c>
      <c r="N36" s="95"/>
      <c r="O36" s="58">
        <v>7099490</v>
      </c>
      <c r="P36" s="95"/>
      <c r="Q36" s="58">
        <v>4607615</v>
      </c>
      <c r="R36" s="95"/>
      <c r="S36" s="58">
        <v>35820046</v>
      </c>
      <c r="T36" s="95"/>
      <c r="U36" s="58">
        <f t="shared" si="1"/>
        <v>47527151</v>
      </c>
      <c r="V36" s="95"/>
      <c r="W36" s="95"/>
      <c r="X36" s="58">
        <v>1922586</v>
      </c>
      <c r="Y36" s="95"/>
      <c r="Z36" s="58">
        <v>1963849</v>
      </c>
      <c r="AA36" s="95"/>
      <c r="AB36" s="58">
        <v>11210351</v>
      </c>
      <c r="AC36" s="95"/>
      <c r="AD36" s="58">
        <f t="shared" si="2"/>
        <v>15096786</v>
      </c>
      <c r="AE36" s="95"/>
      <c r="AF36" s="58">
        <v>0</v>
      </c>
      <c r="AG36" s="95"/>
      <c r="AH36" s="58">
        <v>0</v>
      </c>
      <c r="AI36" s="95"/>
      <c r="AJ36" s="58">
        <v>102061</v>
      </c>
      <c r="AK36" s="95"/>
      <c r="AL36" s="58">
        <f t="shared" si="3"/>
        <v>62725998</v>
      </c>
      <c r="AM36" s="95"/>
      <c r="AN36" s="83">
        <v>23</v>
      </c>
    </row>
    <row r="37" spans="1:40" ht="11.25" x14ac:dyDescent="0.25">
      <c r="A37" s="83">
        <v>24</v>
      </c>
      <c r="B37" s="95"/>
      <c r="C37" s="83" t="s">
        <v>107</v>
      </c>
      <c r="D37" s="95"/>
      <c r="E37" s="95"/>
      <c r="F37" s="95"/>
      <c r="G37" s="58">
        <v>36895000</v>
      </c>
      <c r="H37" s="95"/>
      <c r="I37" s="58">
        <v>81013285</v>
      </c>
      <c r="J37" s="95"/>
      <c r="K37" s="58">
        <v>0</v>
      </c>
      <c r="L37" s="95"/>
      <c r="M37" s="58">
        <f t="shared" si="0"/>
        <v>117908285</v>
      </c>
      <c r="N37" s="95"/>
      <c r="O37" s="58">
        <v>0</v>
      </c>
      <c r="P37" s="95"/>
      <c r="Q37" s="58">
        <v>144167</v>
      </c>
      <c r="R37" s="95"/>
      <c r="S37" s="58">
        <v>90400740</v>
      </c>
      <c r="T37" s="95"/>
      <c r="U37" s="58">
        <f t="shared" si="1"/>
        <v>90544907</v>
      </c>
      <c r="V37" s="95"/>
      <c r="W37" s="95"/>
      <c r="X37" s="58">
        <v>0</v>
      </c>
      <c r="Y37" s="95"/>
      <c r="Z37" s="58">
        <v>1163729</v>
      </c>
      <c r="AA37" s="95"/>
      <c r="AB37" s="58">
        <v>26199649</v>
      </c>
      <c r="AC37" s="95"/>
      <c r="AD37" s="58">
        <f t="shared" si="2"/>
        <v>27363378</v>
      </c>
      <c r="AE37" s="95"/>
      <c r="AF37" s="58">
        <v>0</v>
      </c>
      <c r="AG37" s="95"/>
      <c r="AH37" s="58">
        <v>0</v>
      </c>
      <c r="AI37" s="95"/>
      <c r="AJ37" s="58">
        <v>0</v>
      </c>
      <c r="AK37" s="95"/>
      <c r="AL37" s="58">
        <f t="shared" si="3"/>
        <v>117908285</v>
      </c>
      <c r="AM37" s="95"/>
      <c r="AN37" s="83">
        <v>24</v>
      </c>
    </row>
    <row r="38" spans="1:40" ht="11.25" x14ac:dyDescent="0.25">
      <c r="A38" s="83">
        <v>25</v>
      </c>
      <c r="B38" s="95"/>
      <c r="C38" s="83" t="s">
        <v>108</v>
      </c>
      <c r="D38" s="95"/>
      <c r="E38" s="95"/>
      <c r="F38" s="95"/>
      <c r="G38" s="58">
        <v>0</v>
      </c>
      <c r="H38" s="95"/>
      <c r="I38" s="58">
        <v>0</v>
      </c>
      <c r="J38" s="95"/>
      <c r="K38" s="58">
        <v>0</v>
      </c>
      <c r="L38" s="95"/>
      <c r="M38" s="58">
        <f t="shared" si="0"/>
        <v>0</v>
      </c>
      <c r="N38" s="95"/>
      <c r="O38" s="58">
        <v>0</v>
      </c>
      <c r="P38" s="95"/>
      <c r="Q38" s="58">
        <v>0</v>
      </c>
      <c r="R38" s="95"/>
      <c r="S38" s="58">
        <v>0</v>
      </c>
      <c r="T38" s="95"/>
      <c r="U38" s="58">
        <f t="shared" si="1"/>
        <v>0</v>
      </c>
      <c r="V38" s="95"/>
      <c r="W38" s="95"/>
      <c r="X38" s="58">
        <v>0</v>
      </c>
      <c r="Y38" s="95"/>
      <c r="Z38" s="58">
        <v>0</v>
      </c>
      <c r="AA38" s="95"/>
      <c r="AB38" s="58">
        <v>0</v>
      </c>
      <c r="AC38" s="95"/>
      <c r="AD38" s="58">
        <f t="shared" si="2"/>
        <v>0</v>
      </c>
      <c r="AE38" s="95"/>
      <c r="AF38" s="58">
        <v>0</v>
      </c>
      <c r="AG38" s="95"/>
      <c r="AH38" s="58">
        <v>0</v>
      </c>
      <c r="AI38" s="95"/>
      <c r="AJ38" s="58">
        <v>0</v>
      </c>
      <c r="AK38" s="95"/>
      <c r="AL38" s="58">
        <f t="shared" si="3"/>
        <v>0</v>
      </c>
      <c r="AM38" s="95"/>
      <c r="AN38" s="83">
        <v>25</v>
      </c>
    </row>
    <row r="39" spans="1:40" ht="11.25" x14ac:dyDescent="0.25">
      <c r="A39" s="83">
        <v>26</v>
      </c>
      <c r="B39" s="95"/>
      <c r="C39" s="83" t="s">
        <v>109</v>
      </c>
      <c r="D39" s="95"/>
      <c r="E39" s="95"/>
      <c r="F39" s="95"/>
      <c r="G39" s="58">
        <v>0</v>
      </c>
      <c r="H39" s="95"/>
      <c r="I39" s="58">
        <v>0</v>
      </c>
      <c r="J39" s="95"/>
      <c r="K39" s="58">
        <v>0</v>
      </c>
      <c r="L39" s="95"/>
      <c r="M39" s="58">
        <f t="shared" si="0"/>
        <v>0</v>
      </c>
      <c r="N39" s="95"/>
      <c r="O39" s="58">
        <v>0</v>
      </c>
      <c r="P39" s="95"/>
      <c r="Q39" s="58">
        <v>0</v>
      </c>
      <c r="R39" s="95"/>
      <c r="S39" s="58">
        <v>0</v>
      </c>
      <c r="T39" s="95"/>
      <c r="U39" s="58">
        <f t="shared" si="1"/>
        <v>0</v>
      </c>
      <c r="V39" s="95"/>
      <c r="W39" s="95"/>
      <c r="X39" s="58">
        <v>0</v>
      </c>
      <c r="Y39" s="95"/>
      <c r="Z39" s="58">
        <v>0</v>
      </c>
      <c r="AA39" s="95"/>
      <c r="AB39" s="58">
        <v>0</v>
      </c>
      <c r="AC39" s="95"/>
      <c r="AD39" s="58">
        <f t="shared" si="2"/>
        <v>0</v>
      </c>
      <c r="AE39" s="95"/>
      <c r="AF39" s="58">
        <v>0</v>
      </c>
      <c r="AG39" s="95"/>
      <c r="AH39" s="58">
        <v>0</v>
      </c>
      <c r="AI39" s="95"/>
      <c r="AJ39" s="58">
        <v>0</v>
      </c>
      <c r="AK39" s="95"/>
      <c r="AL39" s="58">
        <f t="shared" si="3"/>
        <v>0</v>
      </c>
      <c r="AM39" s="95"/>
      <c r="AN39" s="83">
        <v>26</v>
      </c>
    </row>
    <row r="40" spans="1:40" ht="11.25" x14ac:dyDescent="0.25">
      <c r="A40" s="83">
        <v>27</v>
      </c>
      <c r="B40" s="95"/>
      <c r="C40" s="83" t="s">
        <v>110</v>
      </c>
      <c r="D40" s="95"/>
      <c r="E40" s="95"/>
      <c r="F40" s="95"/>
      <c r="G40" s="58">
        <v>0</v>
      </c>
      <c r="H40" s="95"/>
      <c r="I40" s="58">
        <v>3795000</v>
      </c>
      <c r="J40" s="95"/>
      <c r="K40" s="58">
        <v>0</v>
      </c>
      <c r="L40" s="95"/>
      <c r="M40" s="58">
        <f t="shared" si="0"/>
        <v>3795000</v>
      </c>
      <c r="N40" s="95"/>
      <c r="O40" s="58">
        <v>42430</v>
      </c>
      <c r="P40" s="95"/>
      <c r="Q40" s="58">
        <v>0</v>
      </c>
      <c r="R40" s="95"/>
      <c r="S40" s="58">
        <v>2314547</v>
      </c>
      <c r="T40" s="95"/>
      <c r="U40" s="58">
        <f t="shared" si="1"/>
        <v>2356977</v>
      </c>
      <c r="V40" s="95"/>
      <c r="W40" s="95"/>
      <c r="X40" s="58">
        <v>1931</v>
      </c>
      <c r="Y40" s="95"/>
      <c r="Z40" s="58">
        <v>0</v>
      </c>
      <c r="AA40" s="95"/>
      <c r="AB40" s="58">
        <v>1299191</v>
      </c>
      <c r="AC40" s="95"/>
      <c r="AD40" s="58">
        <f t="shared" si="2"/>
        <v>1301122</v>
      </c>
      <c r="AE40" s="95"/>
      <c r="AF40" s="58">
        <v>0</v>
      </c>
      <c r="AG40" s="95"/>
      <c r="AH40" s="58">
        <v>1299000</v>
      </c>
      <c r="AI40" s="95"/>
      <c r="AJ40" s="58">
        <v>0</v>
      </c>
      <c r="AK40" s="95"/>
      <c r="AL40" s="58">
        <f t="shared" si="3"/>
        <v>4957099</v>
      </c>
      <c r="AM40" s="95"/>
      <c r="AN40" s="83">
        <v>27</v>
      </c>
    </row>
    <row r="41" spans="1:40" ht="11.25" x14ac:dyDescent="0.25">
      <c r="A41" s="83">
        <v>28</v>
      </c>
      <c r="B41" s="95"/>
      <c r="C41" s="83" t="s">
        <v>111</v>
      </c>
      <c r="D41" s="95"/>
      <c r="E41" s="95"/>
      <c r="F41" s="95"/>
      <c r="G41" s="58">
        <v>0</v>
      </c>
      <c r="H41" s="95"/>
      <c r="I41" s="58">
        <v>0</v>
      </c>
      <c r="J41" s="95"/>
      <c r="K41" s="58">
        <v>0</v>
      </c>
      <c r="L41" s="95"/>
      <c r="M41" s="58">
        <f t="shared" si="0"/>
        <v>0</v>
      </c>
      <c r="N41" s="95"/>
      <c r="O41" s="58">
        <v>2558342</v>
      </c>
      <c r="P41" s="95"/>
      <c r="Q41" s="58">
        <v>0</v>
      </c>
      <c r="R41" s="95"/>
      <c r="S41" s="58">
        <v>26181637</v>
      </c>
      <c r="T41" s="95"/>
      <c r="U41" s="58">
        <f t="shared" si="1"/>
        <v>28739979</v>
      </c>
      <c r="V41" s="95"/>
      <c r="W41" s="95"/>
      <c r="X41" s="58">
        <v>92196</v>
      </c>
      <c r="Y41" s="95"/>
      <c r="Z41" s="58">
        <v>0</v>
      </c>
      <c r="AA41" s="95"/>
      <c r="AB41" s="58">
        <v>11735424</v>
      </c>
      <c r="AC41" s="95"/>
      <c r="AD41" s="58">
        <f t="shared" si="2"/>
        <v>11827620</v>
      </c>
      <c r="AE41" s="95"/>
      <c r="AF41" s="58">
        <v>0</v>
      </c>
      <c r="AG41" s="95"/>
      <c r="AH41" s="58">
        <v>0</v>
      </c>
      <c r="AI41" s="95"/>
      <c r="AJ41" s="58">
        <v>24330</v>
      </c>
      <c r="AK41" s="95"/>
      <c r="AL41" s="58">
        <f t="shared" si="3"/>
        <v>40591929</v>
      </c>
      <c r="AM41" s="95"/>
      <c r="AN41" s="83">
        <v>28</v>
      </c>
    </row>
    <row r="42" spans="1:40" ht="11.25" x14ac:dyDescent="0.25">
      <c r="A42" s="83">
        <v>29</v>
      </c>
      <c r="B42" s="95"/>
      <c r="C42" s="83" t="s">
        <v>112</v>
      </c>
      <c r="D42" s="95"/>
      <c r="E42" s="95"/>
      <c r="F42" s="95"/>
      <c r="G42" s="58">
        <v>8115658</v>
      </c>
      <c r="H42" s="95"/>
      <c r="I42" s="58">
        <v>1912523</v>
      </c>
      <c r="J42" s="95"/>
      <c r="K42" s="58">
        <v>0</v>
      </c>
      <c r="L42" s="95"/>
      <c r="M42" s="58">
        <f t="shared" si="0"/>
        <v>10028181</v>
      </c>
      <c r="N42" s="95"/>
      <c r="O42" s="58">
        <v>829383</v>
      </c>
      <c r="P42" s="95"/>
      <c r="Q42" s="58">
        <v>0</v>
      </c>
      <c r="R42" s="95"/>
      <c r="S42" s="58">
        <v>7861282</v>
      </c>
      <c r="T42" s="95"/>
      <c r="U42" s="58">
        <f t="shared" si="1"/>
        <v>8690665</v>
      </c>
      <c r="V42" s="95"/>
      <c r="W42" s="95"/>
      <c r="X42" s="58">
        <v>990863</v>
      </c>
      <c r="Y42" s="95"/>
      <c r="Z42" s="58">
        <v>0</v>
      </c>
      <c r="AA42" s="95"/>
      <c r="AB42" s="58">
        <v>207276</v>
      </c>
      <c r="AC42" s="95"/>
      <c r="AD42" s="58">
        <f t="shared" si="2"/>
        <v>1198139</v>
      </c>
      <c r="AE42" s="95"/>
      <c r="AF42" s="58">
        <v>0</v>
      </c>
      <c r="AG42" s="95"/>
      <c r="AH42" s="58">
        <v>0</v>
      </c>
      <c r="AI42" s="95"/>
      <c r="AJ42" s="58">
        <v>139377</v>
      </c>
      <c r="AK42" s="95"/>
      <c r="AL42" s="58">
        <f t="shared" si="3"/>
        <v>10028181</v>
      </c>
      <c r="AM42" s="95"/>
      <c r="AN42" s="83">
        <v>29</v>
      </c>
    </row>
    <row r="43" spans="1:40" ht="11.25" x14ac:dyDescent="0.25">
      <c r="A43" s="83">
        <v>30</v>
      </c>
      <c r="B43" s="95"/>
      <c r="C43" s="83" t="s">
        <v>113</v>
      </c>
      <c r="D43" s="95"/>
      <c r="E43" s="95"/>
      <c r="F43" s="95"/>
      <c r="G43" s="58">
        <v>2382020</v>
      </c>
      <c r="H43" s="95"/>
      <c r="I43" s="58">
        <v>0</v>
      </c>
      <c r="J43" s="95"/>
      <c r="K43" s="58">
        <v>1437262</v>
      </c>
      <c r="L43" s="95"/>
      <c r="M43" s="58">
        <f t="shared" si="0"/>
        <v>3819282</v>
      </c>
      <c r="N43" s="95"/>
      <c r="O43" s="58">
        <v>19167016</v>
      </c>
      <c r="P43" s="95"/>
      <c r="Q43" s="58">
        <v>7088985</v>
      </c>
      <c r="R43" s="95"/>
      <c r="S43" s="58">
        <v>37701261</v>
      </c>
      <c r="T43" s="95"/>
      <c r="U43" s="58">
        <f t="shared" si="1"/>
        <v>63957262</v>
      </c>
      <c r="V43" s="95"/>
      <c r="W43" s="95"/>
      <c r="X43" s="58">
        <v>12077417</v>
      </c>
      <c r="Y43" s="95"/>
      <c r="Z43" s="58">
        <v>4089279</v>
      </c>
      <c r="AA43" s="95"/>
      <c r="AB43" s="58">
        <v>16992480</v>
      </c>
      <c r="AC43" s="95"/>
      <c r="AD43" s="58">
        <f t="shared" si="2"/>
        <v>33159176</v>
      </c>
      <c r="AE43" s="95"/>
      <c r="AF43" s="58">
        <v>0</v>
      </c>
      <c r="AG43" s="95"/>
      <c r="AH43" s="58">
        <v>0</v>
      </c>
      <c r="AI43" s="95"/>
      <c r="AJ43" s="58">
        <v>833</v>
      </c>
      <c r="AK43" s="95"/>
      <c r="AL43" s="58">
        <f t="shared" si="3"/>
        <v>97117271</v>
      </c>
      <c r="AM43" s="95"/>
      <c r="AN43" s="83">
        <v>30</v>
      </c>
    </row>
    <row r="44" spans="1:40" ht="11.25" x14ac:dyDescent="0.25">
      <c r="A44" s="83">
        <v>31</v>
      </c>
      <c r="B44" s="95"/>
      <c r="C44" s="83" t="s">
        <v>114</v>
      </c>
      <c r="D44" s="95"/>
      <c r="E44" s="95"/>
      <c r="F44" s="95"/>
      <c r="G44" s="58">
        <v>105995</v>
      </c>
      <c r="H44" s="95"/>
      <c r="I44" s="58">
        <v>24770241</v>
      </c>
      <c r="J44" s="95"/>
      <c r="K44" s="58">
        <v>1626823</v>
      </c>
      <c r="L44" s="95"/>
      <c r="M44" s="58">
        <f t="shared" si="0"/>
        <v>26503059</v>
      </c>
      <c r="N44" s="95"/>
      <c r="O44" s="58">
        <v>8456073</v>
      </c>
      <c r="P44" s="95"/>
      <c r="Q44" s="58">
        <v>1264228</v>
      </c>
      <c r="R44" s="95"/>
      <c r="S44" s="58">
        <v>9640197</v>
      </c>
      <c r="T44" s="95"/>
      <c r="U44" s="58">
        <f t="shared" si="1"/>
        <v>19360498</v>
      </c>
      <c r="V44" s="95"/>
      <c r="W44" s="95"/>
      <c r="X44" s="58">
        <v>3285657</v>
      </c>
      <c r="Y44" s="95"/>
      <c r="Z44" s="58">
        <v>938799</v>
      </c>
      <c r="AA44" s="95"/>
      <c r="AB44" s="58">
        <v>3369900</v>
      </c>
      <c r="AC44" s="95"/>
      <c r="AD44" s="58">
        <f t="shared" si="2"/>
        <v>7594356</v>
      </c>
      <c r="AE44" s="95"/>
      <c r="AF44" s="58">
        <v>0</v>
      </c>
      <c r="AG44" s="95"/>
      <c r="AH44" s="58">
        <v>0</v>
      </c>
      <c r="AI44" s="95"/>
      <c r="AJ44" s="58">
        <v>258879</v>
      </c>
      <c r="AK44" s="95"/>
      <c r="AL44" s="58">
        <f t="shared" si="3"/>
        <v>27213733</v>
      </c>
      <c r="AM44" s="95"/>
      <c r="AN44" s="83">
        <v>31</v>
      </c>
    </row>
    <row r="45" spans="1:40" ht="11.25" x14ac:dyDescent="0.25">
      <c r="A45" s="83">
        <v>32</v>
      </c>
      <c r="B45" s="95"/>
      <c r="C45" s="83" t="s">
        <v>115</v>
      </c>
      <c r="D45" s="95"/>
      <c r="E45" s="95"/>
      <c r="F45" s="95"/>
      <c r="G45" s="58">
        <v>0</v>
      </c>
      <c r="H45" s="95"/>
      <c r="I45" s="58">
        <v>4670581</v>
      </c>
      <c r="J45" s="95"/>
      <c r="K45" s="58">
        <v>210368</v>
      </c>
      <c r="L45" s="95"/>
      <c r="M45" s="58">
        <f t="shared" si="0"/>
        <v>4880949</v>
      </c>
      <c r="N45" s="95"/>
      <c r="O45" s="58">
        <v>1592865</v>
      </c>
      <c r="P45" s="95"/>
      <c r="Q45" s="58">
        <v>1500</v>
      </c>
      <c r="R45" s="95"/>
      <c r="S45" s="58">
        <v>1636118</v>
      </c>
      <c r="T45" s="95"/>
      <c r="U45" s="58">
        <f t="shared" si="1"/>
        <v>3230483</v>
      </c>
      <c r="V45" s="95"/>
      <c r="W45" s="95"/>
      <c r="X45" s="58">
        <v>1066905</v>
      </c>
      <c r="Y45" s="95"/>
      <c r="Z45" s="58">
        <v>652</v>
      </c>
      <c r="AA45" s="95"/>
      <c r="AB45" s="58">
        <v>613215</v>
      </c>
      <c r="AC45" s="95"/>
      <c r="AD45" s="58">
        <f t="shared" si="2"/>
        <v>1680772</v>
      </c>
      <c r="AE45" s="95"/>
      <c r="AF45" s="58">
        <v>0</v>
      </c>
      <c r="AG45" s="95"/>
      <c r="AH45" s="58">
        <v>0</v>
      </c>
      <c r="AI45" s="95"/>
      <c r="AJ45" s="58">
        <v>0</v>
      </c>
      <c r="AK45" s="95"/>
      <c r="AL45" s="58">
        <f t="shared" si="3"/>
        <v>4911255</v>
      </c>
      <c r="AM45" s="95"/>
      <c r="AN45" s="83">
        <v>32</v>
      </c>
    </row>
    <row r="46" spans="1:40" ht="11.25" x14ac:dyDescent="0.25">
      <c r="A46" s="83">
        <v>33</v>
      </c>
      <c r="B46" s="95"/>
      <c r="C46" s="83" t="s">
        <v>116</v>
      </c>
      <c r="D46" s="95"/>
      <c r="E46" s="95"/>
      <c r="F46" s="95"/>
      <c r="G46" s="58">
        <v>20738946</v>
      </c>
      <c r="H46" s="95"/>
      <c r="I46" s="58">
        <v>10729151</v>
      </c>
      <c r="J46" s="95"/>
      <c r="K46" s="58">
        <v>0</v>
      </c>
      <c r="L46" s="95"/>
      <c r="M46" s="58">
        <f t="shared" si="0"/>
        <v>31468097</v>
      </c>
      <c r="N46" s="95"/>
      <c r="O46" s="58">
        <v>8038917</v>
      </c>
      <c r="P46" s="95"/>
      <c r="Q46" s="58">
        <v>0</v>
      </c>
      <c r="R46" s="95"/>
      <c r="S46" s="58">
        <v>15667952</v>
      </c>
      <c r="T46" s="95"/>
      <c r="U46" s="58">
        <f t="shared" si="1"/>
        <v>23706869</v>
      </c>
      <c r="V46" s="95"/>
      <c r="W46" s="95"/>
      <c r="X46" s="58">
        <v>2010678</v>
      </c>
      <c r="Y46" s="95"/>
      <c r="Z46" s="58">
        <v>0</v>
      </c>
      <c r="AA46" s="95"/>
      <c r="AB46" s="58">
        <v>782289</v>
      </c>
      <c r="AC46" s="95"/>
      <c r="AD46" s="58">
        <f t="shared" si="2"/>
        <v>2792967</v>
      </c>
      <c r="AE46" s="95"/>
      <c r="AF46" s="58">
        <v>0</v>
      </c>
      <c r="AG46" s="95"/>
      <c r="AH46" s="58">
        <v>0</v>
      </c>
      <c r="AI46" s="95"/>
      <c r="AJ46" s="58">
        <v>0</v>
      </c>
      <c r="AK46" s="95"/>
      <c r="AL46" s="58">
        <f t="shared" si="3"/>
        <v>26499836</v>
      </c>
      <c r="AM46" s="95"/>
      <c r="AN46" s="83">
        <v>33</v>
      </c>
    </row>
    <row r="47" spans="1:40" ht="11.25" x14ac:dyDescent="0.25">
      <c r="A47" s="83">
        <v>34</v>
      </c>
      <c r="B47" s="95"/>
      <c r="C47" s="83" t="s">
        <v>117</v>
      </c>
      <c r="D47" s="95"/>
      <c r="E47" s="95"/>
      <c r="F47" s="95"/>
      <c r="G47" s="58">
        <v>18558703</v>
      </c>
      <c r="H47" s="95"/>
      <c r="I47" s="58">
        <v>27578758</v>
      </c>
      <c r="J47" s="95"/>
      <c r="K47" s="58">
        <v>0</v>
      </c>
      <c r="L47" s="95"/>
      <c r="M47" s="58">
        <f t="shared" si="0"/>
        <v>46137461</v>
      </c>
      <c r="N47" s="95"/>
      <c r="O47" s="58">
        <v>17981079</v>
      </c>
      <c r="P47" s="95"/>
      <c r="Q47" s="58">
        <v>0</v>
      </c>
      <c r="R47" s="95"/>
      <c r="S47" s="58">
        <v>24283228</v>
      </c>
      <c r="T47" s="95"/>
      <c r="U47" s="58">
        <f t="shared" si="1"/>
        <v>42264307</v>
      </c>
      <c r="V47" s="95"/>
      <c r="W47" s="95"/>
      <c r="X47" s="58">
        <v>3440470</v>
      </c>
      <c r="Y47" s="95"/>
      <c r="Z47" s="58">
        <v>0</v>
      </c>
      <c r="AA47" s="95"/>
      <c r="AB47" s="58">
        <v>6125738</v>
      </c>
      <c r="AC47" s="95"/>
      <c r="AD47" s="58">
        <f t="shared" si="2"/>
        <v>9566208</v>
      </c>
      <c r="AE47" s="95"/>
      <c r="AF47" s="58">
        <v>0</v>
      </c>
      <c r="AG47" s="95"/>
      <c r="AH47" s="58">
        <v>0</v>
      </c>
      <c r="AI47" s="95"/>
      <c r="AJ47" s="58">
        <v>257435</v>
      </c>
      <c r="AK47" s="95"/>
      <c r="AL47" s="58">
        <f t="shared" si="3"/>
        <v>52087950</v>
      </c>
      <c r="AM47" s="95"/>
      <c r="AN47" s="83">
        <v>34</v>
      </c>
    </row>
    <row r="48" spans="1:40" ht="11.25" x14ac:dyDescent="0.25">
      <c r="A48" s="83">
        <v>35</v>
      </c>
      <c r="B48" s="95"/>
      <c r="C48" s="83" t="s">
        <v>118</v>
      </c>
      <c r="D48" s="95"/>
      <c r="E48" s="95"/>
      <c r="F48" s="95"/>
      <c r="G48" s="58">
        <v>-4192915</v>
      </c>
      <c r="H48" s="95"/>
      <c r="I48" s="58">
        <v>155880988</v>
      </c>
      <c r="J48" s="95"/>
      <c r="K48" s="58">
        <v>0</v>
      </c>
      <c r="L48" s="95"/>
      <c r="M48" s="58">
        <f t="shared" si="0"/>
        <v>151688073</v>
      </c>
      <c r="N48" s="95"/>
      <c r="O48" s="58">
        <v>26840444</v>
      </c>
      <c r="P48" s="95"/>
      <c r="Q48" s="58">
        <v>13611766</v>
      </c>
      <c r="R48" s="95"/>
      <c r="S48" s="58">
        <v>66524829</v>
      </c>
      <c r="T48" s="95"/>
      <c r="U48" s="58">
        <f t="shared" si="1"/>
        <v>106977039</v>
      </c>
      <c r="V48" s="95"/>
      <c r="W48" s="95"/>
      <c r="X48" s="58">
        <v>12971535</v>
      </c>
      <c r="Y48" s="95"/>
      <c r="Z48" s="58">
        <v>6254239</v>
      </c>
      <c r="AA48" s="95"/>
      <c r="AB48" s="58">
        <v>29204967</v>
      </c>
      <c r="AC48" s="95"/>
      <c r="AD48" s="58">
        <f t="shared" si="2"/>
        <v>48430741</v>
      </c>
      <c r="AE48" s="95"/>
      <c r="AF48" s="58">
        <v>0</v>
      </c>
      <c r="AG48" s="95"/>
      <c r="AH48" s="58">
        <v>2211066</v>
      </c>
      <c r="AI48" s="95"/>
      <c r="AJ48" s="58">
        <v>415122</v>
      </c>
      <c r="AK48" s="95"/>
      <c r="AL48" s="58">
        <f t="shared" si="3"/>
        <v>158033968</v>
      </c>
      <c r="AM48" s="95"/>
      <c r="AN48" s="83">
        <v>35</v>
      </c>
    </row>
    <row r="49" spans="1:40" ht="11.25" x14ac:dyDescent="0.25">
      <c r="A49" s="83">
        <v>36</v>
      </c>
      <c r="B49" s="95"/>
      <c r="C49" s="83" t="s">
        <v>119</v>
      </c>
      <c r="D49" s="95"/>
      <c r="E49" s="95"/>
      <c r="F49" s="95"/>
      <c r="G49" s="58">
        <v>279933</v>
      </c>
      <c r="H49" s="95"/>
      <c r="I49" s="58">
        <v>0</v>
      </c>
      <c r="J49" s="95"/>
      <c r="K49" s="58">
        <v>0</v>
      </c>
      <c r="L49" s="95"/>
      <c r="M49" s="58">
        <f t="shared" si="0"/>
        <v>279933</v>
      </c>
      <c r="N49" s="95"/>
      <c r="O49" s="58">
        <v>2324669</v>
      </c>
      <c r="P49" s="95"/>
      <c r="Q49" s="58">
        <v>0</v>
      </c>
      <c r="R49" s="95"/>
      <c r="S49" s="58">
        <v>986245</v>
      </c>
      <c r="T49" s="95"/>
      <c r="U49" s="58">
        <f t="shared" si="1"/>
        <v>3310914</v>
      </c>
      <c r="V49" s="95"/>
      <c r="W49" s="95"/>
      <c r="X49" s="58">
        <v>1211472</v>
      </c>
      <c r="Y49" s="95"/>
      <c r="Z49" s="58">
        <v>0</v>
      </c>
      <c r="AA49" s="95"/>
      <c r="AB49" s="58">
        <v>225349</v>
      </c>
      <c r="AC49" s="95"/>
      <c r="AD49" s="58">
        <f t="shared" si="2"/>
        <v>1436821</v>
      </c>
      <c r="AE49" s="95"/>
      <c r="AF49" s="58">
        <v>0</v>
      </c>
      <c r="AG49" s="95"/>
      <c r="AH49" s="58">
        <v>0</v>
      </c>
      <c r="AI49" s="95"/>
      <c r="AJ49" s="58">
        <v>0</v>
      </c>
      <c r="AK49" s="95"/>
      <c r="AL49" s="58">
        <f t="shared" si="3"/>
        <v>4747735</v>
      </c>
      <c r="AM49" s="95"/>
      <c r="AN49" s="83">
        <v>36</v>
      </c>
    </row>
    <row r="50" spans="1:40" ht="11.25" x14ac:dyDescent="0.25">
      <c r="A50" s="83">
        <v>37</v>
      </c>
      <c r="B50" s="95"/>
      <c r="C50" s="83" t="s">
        <v>120</v>
      </c>
      <c r="D50" s="95"/>
      <c r="E50" s="95"/>
      <c r="F50" s="95"/>
      <c r="G50" s="58">
        <v>0</v>
      </c>
      <c r="H50" s="95"/>
      <c r="I50" s="58">
        <v>0</v>
      </c>
      <c r="J50" s="95"/>
      <c r="K50" s="58">
        <v>0</v>
      </c>
      <c r="L50" s="95"/>
      <c r="M50" s="58">
        <f t="shared" si="0"/>
        <v>0</v>
      </c>
      <c r="N50" s="95"/>
      <c r="O50" s="58">
        <v>0</v>
      </c>
      <c r="P50" s="95"/>
      <c r="Q50" s="58">
        <v>0</v>
      </c>
      <c r="R50" s="95"/>
      <c r="S50" s="58">
        <v>944355</v>
      </c>
      <c r="T50" s="95"/>
      <c r="U50" s="58">
        <f t="shared" si="1"/>
        <v>944355</v>
      </c>
      <c r="V50" s="95"/>
      <c r="W50" s="95"/>
      <c r="X50" s="58">
        <v>0</v>
      </c>
      <c r="Y50" s="95"/>
      <c r="Z50" s="58">
        <v>0</v>
      </c>
      <c r="AA50" s="95"/>
      <c r="AB50" s="58">
        <v>606650</v>
      </c>
      <c r="AC50" s="95"/>
      <c r="AD50" s="58">
        <f t="shared" si="2"/>
        <v>606650</v>
      </c>
      <c r="AE50" s="95"/>
      <c r="AF50" s="58">
        <v>0</v>
      </c>
      <c r="AG50" s="95"/>
      <c r="AH50" s="58">
        <v>0</v>
      </c>
      <c r="AI50" s="95"/>
      <c r="AJ50" s="58">
        <v>0</v>
      </c>
      <c r="AK50" s="95"/>
      <c r="AL50" s="58">
        <f t="shared" si="3"/>
        <v>1551005</v>
      </c>
      <c r="AM50" s="95"/>
      <c r="AN50" s="83">
        <v>37</v>
      </c>
    </row>
    <row r="51" spans="1:40" ht="11.25" x14ac:dyDescent="0.25">
      <c r="A51" s="97">
        <v>38</v>
      </c>
      <c r="B51" s="95"/>
      <c r="C51" s="83" t="s">
        <v>121</v>
      </c>
      <c r="D51" s="95"/>
      <c r="E51" s="95"/>
      <c r="F51" s="95"/>
      <c r="G51" s="60">
        <v>0</v>
      </c>
      <c r="H51" s="95"/>
      <c r="I51" s="60">
        <v>0</v>
      </c>
      <c r="J51" s="95"/>
      <c r="K51" s="60">
        <v>0</v>
      </c>
      <c r="L51" s="95"/>
      <c r="M51" s="60">
        <f t="shared" si="0"/>
        <v>0</v>
      </c>
      <c r="N51" s="95"/>
      <c r="O51" s="60">
        <v>7145378</v>
      </c>
      <c r="P51" s="95"/>
      <c r="Q51" s="60">
        <v>1483</v>
      </c>
      <c r="R51" s="95"/>
      <c r="S51" s="60">
        <v>2099176</v>
      </c>
      <c r="T51" s="95"/>
      <c r="U51" s="60">
        <f t="shared" si="1"/>
        <v>9246037</v>
      </c>
      <c r="V51" s="95"/>
      <c r="W51" s="95"/>
      <c r="X51" s="60">
        <v>1807689</v>
      </c>
      <c r="Y51" s="95"/>
      <c r="Z51" s="60">
        <v>9</v>
      </c>
      <c r="AA51" s="95"/>
      <c r="AB51" s="60">
        <v>1181378</v>
      </c>
      <c r="AC51" s="95"/>
      <c r="AD51" s="60">
        <f t="shared" si="2"/>
        <v>2989076</v>
      </c>
      <c r="AE51" s="95"/>
      <c r="AF51" s="60">
        <v>0</v>
      </c>
      <c r="AG51" s="95"/>
      <c r="AH51" s="60">
        <v>0</v>
      </c>
      <c r="AI51" s="95"/>
      <c r="AJ51" s="60">
        <v>1250</v>
      </c>
      <c r="AK51" s="95"/>
      <c r="AL51" s="60">
        <f t="shared" si="3"/>
        <v>12236363</v>
      </c>
      <c r="AM51" s="95"/>
      <c r="AN51" s="97">
        <v>38</v>
      </c>
    </row>
    <row r="52" spans="1:40" ht="8.85" customHeight="1" x14ac:dyDescent="0.25">
      <c r="A52" s="95"/>
      <c r="B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row>
    <row r="53" spans="1:40" ht="8.85" customHeight="1" x14ac:dyDescent="0.25">
      <c r="A53" s="97">
        <f>A51</f>
        <v>38</v>
      </c>
      <c r="B53" s="95"/>
      <c r="C53" s="91" t="s">
        <v>65</v>
      </c>
      <c r="D53" s="95"/>
      <c r="E53" s="95"/>
      <c r="F53" s="95"/>
      <c r="G53" s="61">
        <f>SUM(G14:G51)</f>
        <v>251963385</v>
      </c>
      <c r="H53" s="95"/>
      <c r="I53" s="61">
        <f>SUM(I14:I51)</f>
        <v>605467762</v>
      </c>
      <c r="J53" s="95"/>
      <c r="K53" s="61">
        <f>SUM(K14:K51)</f>
        <v>4086044</v>
      </c>
      <c r="L53" s="95"/>
      <c r="M53" s="61">
        <f>SUM(M14:M51)</f>
        <v>861517191</v>
      </c>
      <c r="N53" s="95"/>
      <c r="O53" s="61">
        <f>SUM(O14:O51)</f>
        <v>267233221</v>
      </c>
      <c r="P53" s="95"/>
      <c r="Q53" s="61">
        <f>SUM(Q14:Q51)</f>
        <v>53981958</v>
      </c>
      <c r="R53" s="95"/>
      <c r="S53" s="61">
        <f>SUM(S14:S51)</f>
        <v>475050254</v>
      </c>
      <c r="T53" s="95"/>
      <c r="U53" s="61">
        <f>SUM(U14:U51)</f>
        <v>796265433</v>
      </c>
      <c r="V53" s="95"/>
      <c r="W53" s="95"/>
      <c r="X53" s="61">
        <f>SUM(X14:X51)</f>
        <v>76737339</v>
      </c>
      <c r="Y53" s="95"/>
      <c r="Z53" s="61">
        <f>SUM(Z14:Z51)</f>
        <v>19560466</v>
      </c>
      <c r="AA53" s="95"/>
      <c r="AB53" s="61">
        <f>SUM(AB14:AB51)</f>
        <v>165784940</v>
      </c>
      <c r="AC53" s="95"/>
      <c r="AD53" s="61">
        <f>SUM(AD14:AD51)</f>
        <v>262082745</v>
      </c>
      <c r="AE53" s="95"/>
      <c r="AF53" s="61">
        <f>SUM(AF14:AF51)</f>
        <v>0</v>
      </c>
      <c r="AG53" s="95"/>
      <c r="AH53" s="61">
        <f>SUM(AH14:AH51)</f>
        <v>8334901</v>
      </c>
      <c r="AI53" s="95"/>
      <c r="AJ53" s="61">
        <f>SUM(AJ14:AJ51)</f>
        <v>4710159</v>
      </c>
      <c r="AK53" s="95"/>
      <c r="AL53" s="61">
        <f>SUM(AL14:AL51)</f>
        <v>1071393238</v>
      </c>
      <c r="AM53" s="95"/>
      <c r="AN53" s="97">
        <f>AN51</f>
        <v>38</v>
      </c>
    </row>
    <row r="54" spans="1:40" ht="8.85" customHeight="1" x14ac:dyDescent="0.25">
      <c r="A54" s="95"/>
      <c r="B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row>
    <row r="55" spans="1:40" ht="8.85" customHeight="1" x14ac:dyDescent="0.25">
      <c r="A55" s="95"/>
      <c r="B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row>
    <row r="56" spans="1:40" ht="8.85" customHeight="1" x14ac:dyDescent="0.25">
      <c r="A56" s="95"/>
      <c r="B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row>
    <row r="57" spans="1:40" ht="8.85" customHeight="1" x14ac:dyDescent="0.25">
      <c r="A57" s="95"/>
      <c r="B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row>
    <row r="58" spans="1:40" ht="8.85" customHeight="1" x14ac:dyDescent="0.25">
      <c r="A58" s="95"/>
      <c r="B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row>
    <row r="59" spans="1:40" ht="8.85" customHeight="1" x14ac:dyDescent="0.25">
      <c r="A59" s="95"/>
      <c r="B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row>
    <row r="60" spans="1:40" ht="8.85" customHeight="1" x14ac:dyDescent="0.25">
      <c r="A60" s="95"/>
      <c r="B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row>
    <row r="61" spans="1:40" ht="8.85" customHeight="1" x14ac:dyDescent="0.25">
      <c r="A61" s="95"/>
      <c r="B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row>
    <row r="62" spans="1:40" ht="8.85" customHeight="1" x14ac:dyDescent="0.25">
      <c r="A62" s="95"/>
      <c r="B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row>
    <row r="63" spans="1:40" ht="10.35" customHeight="1" x14ac:dyDescent="0.25">
      <c r="A63" s="95"/>
      <c r="B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row>
    <row r="64" spans="1:40" ht="8.85" customHeight="1" x14ac:dyDescent="0.25">
      <c r="A64" s="95"/>
      <c r="B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row>
    <row r="65" spans="1:42" ht="8.85" customHeight="1" x14ac:dyDescent="0.25">
      <c r="A65" s="95"/>
      <c r="B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row>
    <row r="66" spans="1:42" ht="8.85" customHeight="1" x14ac:dyDescent="0.25">
      <c r="A66" s="95"/>
      <c r="B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row>
    <row r="67" spans="1:42" ht="8.85" customHeight="1" x14ac:dyDescent="0.25">
      <c r="A67" s="95"/>
      <c r="B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row>
    <row r="68" spans="1:42" s="241" customFormat="1" ht="10.5" customHeight="1" x14ac:dyDescent="0.25">
      <c r="A68" s="87"/>
      <c r="AP68" s="237"/>
    </row>
    <row r="69" spans="1:42" s="80" customFormat="1" ht="10.5" customHeight="1" x14ac:dyDescent="0.25">
      <c r="U69" s="84" t="s">
        <v>42</v>
      </c>
      <c r="X69" s="102" t="s">
        <v>43</v>
      </c>
      <c r="AN69" s="237" t="s">
        <v>525</v>
      </c>
    </row>
    <row r="70" spans="1:42" s="80" customFormat="1" ht="10.5" customHeight="1" x14ac:dyDescent="0.25">
      <c r="A70" s="85"/>
      <c r="U70" s="84" t="s">
        <v>526</v>
      </c>
      <c r="X70" s="102" t="s">
        <v>502</v>
      </c>
      <c r="AN70" s="237" t="s">
        <v>534</v>
      </c>
    </row>
    <row r="71" spans="1:42" s="80" customFormat="1" ht="10.5" customHeight="1" x14ac:dyDescent="0.25">
      <c r="A71" s="86"/>
      <c r="U71" s="84" t="s">
        <v>48</v>
      </c>
      <c r="X71" s="87" t="s">
        <v>49</v>
      </c>
    </row>
    <row r="72" spans="1:42" ht="6.75" customHeight="1" x14ac:dyDescent="0.25">
      <c r="A72" s="96"/>
      <c r="B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row>
    <row r="73" spans="1:42" ht="9.6" customHeight="1" x14ac:dyDescent="0.25">
      <c r="A73" s="95"/>
      <c r="B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row>
    <row r="74" spans="1:42" ht="9.6" customHeight="1" x14ac:dyDescent="0.25">
      <c r="O74" s="89" t="s">
        <v>528</v>
      </c>
      <c r="P74" s="89"/>
      <c r="Q74" s="89"/>
      <c r="R74" s="89"/>
      <c r="S74" s="89"/>
      <c r="T74" s="89"/>
      <c r="U74" s="89"/>
      <c r="X74" s="89" t="s">
        <v>528</v>
      </c>
      <c r="Y74" s="89"/>
      <c r="Z74" s="89"/>
      <c r="AA74" s="89"/>
      <c r="AB74" s="89"/>
      <c r="AC74" s="89"/>
      <c r="AD74" s="89"/>
      <c r="AE74" s="89"/>
      <c r="AF74" s="89"/>
      <c r="AG74" s="89"/>
      <c r="AH74" s="89"/>
      <c r="AI74" s="89"/>
      <c r="AJ74" s="89"/>
      <c r="AK74" s="89"/>
      <c r="AL74" s="89"/>
    </row>
    <row r="75" spans="1:42" ht="7.5" customHeight="1" x14ac:dyDescent="0.25"/>
    <row r="76" spans="1:42" ht="9.6" customHeight="1" x14ac:dyDescent="0.25">
      <c r="G76" s="89" t="s">
        <v>529</v>
      </c>
      <c r="H76" s="89"/>
      <c r="I76" s="89"/>
      <c r="J76" s="89"/>
      <c r="K76" s="89"/>
      <c r="L76" s="89"/>
      <c r="M76" s="89"/>
      <c r="O76" s="89" t="s">
        <v>530</v>
      </c>
      <c r="P76" s="89"/>
      <c r="Q76" s="89"/>
      <c r="R76" s="89"/>
      <c r="S76" s="89"/>
      <c r="T76" s="89"/>
      <c r="U76" s="89"/>
      <c r="X76" s="89" t="s">
        <v>531</v>
      </c>
      <c r="Y76" s="89"/>
      <c r="Z76" s="89"/>
      <c r="AA76" s="89"/>
      <c r="AB76" s="89"/>
      <c r="AC76" s="89"/>
      <c r="AD76" s="89"/>
    </row>
    <row r="77" spans="1:42" ht="9.6" customHeight="1" x14ac:dyDescent="0.25">
      <c r="K77" s="91" t="s">
        <v>288</v>
      </c>
      <c r="AF77" s="91" t="s">
        <v>288</v>
      </c>
      <c r="AH77" s="91" t="s">
        <v>511</v>
      </c>
    </row>
    <row r="78" spans="1:42" ht="9.6" customHeight="1" x14ac:dyDescent="0.25">
      <c r="I78" s="91" t="s">
        <v>532</v>
      </c>
      <c r="K78" s="91" t="s">
        <v>508</v>
      </c>
      <c r="M78" s="91" t="s">
        <v>65</v>
      </c>
      <c r="Q78" s="91" t="s">
        <v>509</v>
      </c>
      <c r="S78" s="91" t="s">
        <v>510</v>
      </c>
      <c r="Z78" s="91" t="s">
        <v>509</v>
      </c>
      <c r="AB78" s="91" t="s">
        <v>510</v>
      </c>
      <c r="AF78" s="91" t="s">
        <v>512</v>
      </c>
      <c r="AH78" s="91" t="s">
        <v>61</v>
      </c>
      <c r="AL78" s="91" t="s">
        <v>65</v>
      </c>
    </row>
    <row r="79" spans="1:42" ht="9.6" customHeight="1" x14ac:dyDescent="0.25">
      <c r="A79" s="92" t="s">
        <v>71</v>
      </c>
      <c r="C79" s="92" t="s">
        <v>72</v>
      </c>
      <c r="G79" s="92" t="s">
        <v>533</v>
      </c>
      <c r="I79" s="92" t="s">
        <v>77</v>
      </c>
      <c r="K79" s="92" t="s">
        <v>518</v>
      </c>
      <c r="M79" s="92" t="s">
        <v>519</v>
      </c>
      <c r="O79" s="92" t="s">
        <v>354</v>
      </c>
      <c r="Q79" s="92" t="s">
        <v>520</v>
      </c>
      <c r="S79" s="92" t="s">
        <v>69</v>
      </c>
      <c r="U79" s="92" t="s">
        <v>65</v>
      </c>
      <c r="X79" s="92" t="s">
        <v>354</v>
      </c>
      <c r="Z79" s="92" t="s">
        <v>520</v>
      </c>
      <c r="AB79" s="92" t="s">
        <v>69</v>
      </c>
      <c r="AD79" s="92" t="s">
        <v>65</v>
      </c>
      <c r="AF79" s="92" t="s">
        <v>518</v>
      </c>
      <c r="AH79" s="92" t="s">
        <v>69</v>
      </c>
      <c r="AJ79" s="92" t="s">
        <v>312</v>
      </c>
      <c r="AL79" s="92" t="s">
        <v>522</v>
      </c>
      <c r="AN79" s="92" t="s">
        <v>71</v>
      </c>
    </row>
    <row r="80" spans="1:42" ht="7.5" customHeight="1" x14ac:dyDescent="0.25"/>
    <row r="81" spans="1:40" ht="8.85" customHeight="1" x14ac:dyDescent="0.25">
      <c r="B81" s="83" t="s">
        <v>279</v>
      </c>
    </row>
    <row r="82" spans="1:40" ht="11.25" x14ac:dyDescent="0.25">
      <c r="A82" s="83">
        <v>1</v>
      </c>
      <c r="B82" s="95"/>
      <c r="C82" s="83" t="s">
        <v>123</v>
      </c>
      <c r="D82" s="95"/>
      <c r="E82" s="95"/>
      <c r="F82" s="95"/>
      <c r="G82" s="57">
        <v>2679360</v>
      </c>
      <c r="H82" s="95"/>
      <c r="I82" s="57">
        <v>6246412</v>
      </c>
      <c r="J82" s="95"/>
      <c r="K82" s="57">
        <v>0</v>
      </c>
      <c r="L82" s="95"/>
      <c r="M82" s="57">
        <f t="shared" ref="M82:M131" si="4">SUM(G82:K82)</f>
        <v>8925772</v>
      </c>
      <c r="N82" s="95"/>
      <c r="O82" s="57">
        <v>1590528</v>
      </c>
      <c r="P82" s="95"/>
      <c r="Q82" s="57">
        <v>0</v>
      </c>
      <c r="R82" s="95"/>
      <c r="S82" s="57">
        <v>3469166</v>
      </c>
      <c r="T82" s="95"/>
      <c r="U82" s="57">
        <f t="shared" ref="U82:U131" si="5">SUM(O82:S82)</f>
        <v>5059694</v>
      </c>
      <c r="V82" s="95"/>
      <c r="W82" s="95"/>
      <c r="X82" s="57">
        <v>581238</v>
      </c>
      <c r="Y82" s="95"/>
      <c r="Z82" s="57">
        <v>0</v>
      </c>
      <c r="AA82" s="95"/>
      <c r="AB82" s="57">
        <v>340222</v>
      </c>
      <c r="AC82" s="95"/>
      <c r="AD82" s="57">
        <f t="shared" ref="AD82:AD131" si="6">SUM(X82:AB82)</f>
        <v>921460</v>
      </c>
      <c r="AE82" s="95"/>
      <c r="AF82" s="57">
        <v>0</v>
      </c>
      <c r="AG82" s="95"/>
      <c r="AH82" s="57">
        <v>0</v>
      </c>
      <c r="AI82" s="95"/>
      <c r="AJ82" s="57">
        <v>0</v>
      </c>
      <c r="AK82" s="95"/>
      <c r="AL82" s="57">
        <f t="shared" ref="AL82:AL131" si="7">(U82+AD82+AF82+AH82+AJ82)</f>
        <v>5981154</v>
      </c>
      <c r="AM82" s="95"/>
      <c r="AN82" s="83">
        <v>1</v>
      </c>
    </row>
    <row r="83" spans="1:40" ht="11.25" x14ac:dyDescent="0.25">
      <c r="A83" s="83">
        <v>2</v>
      </c>
      <c r="B83" s="95"/>
      <c r="C83" s="83" t="s">
        <v>124</v>
      </c>
      <c r="D83" s="95"/>
      <c r="E83" s="95"/>
      <c r="F83" s="95"/>
      <c r="G83" s="58">
        <v>20778650</v>
      </c>
      <c r="H83" s="95"/>
      <c r="I83" s="58">
        <v>23069556</v>
      </c>
      <c r="J83" s="95"/>
      <c r="K83" s="58">
        <v>0</v>
      </c>
      <c r="L83" s="95"/>
      <c r="M83" s="58">
        <f t="shared" si="4"/>
        <v>43848206</v>
      </c>
      <c r="N83" s="95"/>
      <c r="O83" s="58">
        <v>17303468</v>
      </c>
      <c r="P83" s="95"/>
      <c r="Q83" s="58">
        <v>0</v>
      </c>
      <c r="R83" s="95"/>
      <c r="S83" s="58">
        <v>19397607</v>
      </c>
      <c r="T83" s="95"/>
      <c r="U83" s="58">
        <f t="shared" si="5"/>
        <v>36701075</v>
      </c>
      <c r="V83" s="95"/>
      <c r="W83" s="95"/>
      <c r="X83" s="58">
        <v>5523615</v>
      </c>
      <c r="Y83" s="95"/>
      <c r="Z83" s="58">
        <v>0</v>
      </c>
      <c r="AA83" s="95"/>
      <c r="AB83" s="58">
        <v>2424755</v>
      </c>
      <c r="AC83" s="95"/>
      <c r="AD83" s="58">
        <f t="shared" si="6"/>
        <v>7948370</v>
      </c>
      <c r="AE83" s="95"/>
      <c r="AF83" s="58">
        <v>0</v>
      </c>
      <c r="AG83" s="95"/>
      <c r="AH83" s="58">
        <v>0</v>
      </c>
      <c r="AI83" s="95"/>
      <c r="AJ83" s="58">
        <v>0</v>
      </c>
      <c r="AK83" s="95"/>
      <c r="AL83" s="58">
        <f t="shared" si="7"/>
        <v>44649445</v>
      </c>
      <c r="AM83" s="95"/>
      <c r="AN83" s="83">
        <v>2</v>
      </c>
    </row>
    <row r="84" spans="1:40" ht="11.25" x14ac:dyDescent="0.25">
      <c r="A84" s="83">
        <v>3</v>
      </c>
      <c r="B84" s="95"/>
      <c r="C84" s="83" t="s">
        <v>125</v>
      </c>
      <c r="D84" s="95"/>
      <c r="E84" s="95"/>
      <c r="F84" s="95"/>
      <c r="G84" s="58">
        <v>257545</v>
      </c>
      <c r="H84" s="95"/>
      <c r="I84" s="58">
        <v>1967495</v>
      </c>
      <c r="J84" s="95"/>
      <c r="K84" s="58">
        <v>0</v>
      </c>
      <c r="L84" s="95"/>
      <c r="M84" s="58">
        <f t="shared" si="4"/>
        <v>2225040</v>
      </c>
      <c r="N84" s="95"/>
      <c r="O84" s="58">
        <v>1341807</v>
      </c>
      <c r="P84" s="95"/>
      <c r="Q84" s="58">
        <v>0</v>
      </c>
      <c r="R84" s="95"/>
      <c r="S84" s="58">
        <v>513554</v>
      </c>
      <c r="T84" s="95"/>
      <c r="U84" s="58">
        <f t="shared" si="5"/>
        <v>1855361</v>
      </c>
      <c r="V84" s="95"/>
      <c r="W84" s="95"/>
      <c r="X84" s="58">
        <v>58581</v>
      </c>
      <c r="Y84" s="95"/>
      <c r="Z84" s="58">
        <v>0</v>
      </c>
      <c r="AA84" s="95"/>
      <c r="AB84" s="58">
        <v>260528</v>
      </c>
      <c r="AC84" s="95"/>
      <c r="AD84" s="58">
        <f t="shared" si="6"/>
        <v>319109</v>
      </c>
      <c r="AE84" s="95"/>
      <c r="AF84" s="58">
        <v>0</v>
      </c>
      <c r="AG84" s="95"/>
      <c r="AH84" s="58">
        <v>0</v>
      </c>
      <c r="AI84" s="95"/>
      <c r="AJ84" s="58">
        <v>50570</v>
      </c>
      <c r="AK84" s="95"/>
      <c r="AL84" s="58">
        <f t="shared" si="7"/>
        <v>2225040</v>
      </c>
      <c r="AM84" s="95"/>
      <c r="AN84" s="83">
        <v>3</v>
      </c>
    </row>
    <row r="85" spans="1:40" ht="11.25" x14ac:dyDescent="0.25">
      <c r="A85" s="83">
        <v>4</v>
      </c>
      <c r="B85" s="95"/>
      <c r="C85" s="83" t="s">
        <v>126</v>
      </c>
      <c r="D85" s="95"/>
      <c r="E85" s="95"/>
      <c r="F85" s="95"/>
      <c r="G85" s="58">
        <v>60338</v>
      </c>
      <c r="H85" s="95"/>
      <c r="I85" s="58">
        <v>0</v>
      </c>
      <c r="J85" s="95"/>
      <c r="K85" s="58">
        <v>0</v>
      </c>
      <c r="L85" s="95"/>
      <c r="M85" s="58">
        <f t="shared" si="4"/>
        <v>60338</v>
      </c>
      <c r="N85" s="95"/>
      <c r="O85" s="58">
        <v>495250</v>
      </c>
      <c r="P85" s="95"/>
      <c r="Q85" s="58">
        <v>0</v>
      </c>
      <c r="R85" s="95"/>
      <c r="S85" s="58">
        <v>1937</v>
      </c>
      <c r="T85" s="95"/>
      <c r="U85" s="58">
        <f t="shared" si="5"/>
        <v>497187</v>
      </c>
      <c r="V85" s="95"/>
      <c r="W85" s="95"/>
      <c r="X85" s="58">
        <v>140004</v>
      </c>
      <c r="Y85" s="95"/>
      <c r="Z85" s="58">
        <v>0</v>
      </c>
      <c r="AA85" s="95"/>
      <c r="AB85" s="58">
        <v>74</v>
      </c>
      <c r="AC85" s="95"/>
      <c r="AD85" s="58">
        <f t="shared" si="6"/>
        <v>140078</v>
      </c>
      <c r="AE85" s="95"/>
      <c r="AF85" s="58">
        <v>0</v>
      </c>
      <c r="AG85" s="95"/>
      <c r="AH85" s="58">
        <v>0</v>
      </c>
      <c r="AI85" s="95"/>
      <c r="AJ85" s="58">
        <v>0</v>
      </c>
      <c r="AK85" s="95"/>
      <c r="AL85" s="58">
        <f t="shared" si="7"/>
        <v>637265</v>
      </c>
      <c r="AM85" s="95"/>
      <c r="AN85" s="83">
        <v>4</v>
      </c>
    </row>
    <row r="86" spans="1:40" ht="11.25" x14ac:dyDescent="0.25">
      <c r="A86" s="83">
        <v>5</v>
      </c>
      <c r="B86" s="95"/>
      <c r="C86" s="83" t="s">
        <v>127</v>
      </c>
      <c r="D86" s="95"/>
      <c r="E86" s="95"/>
      <c r="F86" s="95"/>
      <c r="G86" s="58">
        <v>0</v>
      </c>
      <c r="H86" s="95"/>
      <c r="I86" s="58">
        <v>0</v>
      </c>
      <c r="J86" s="95"/>
      <c r="K86" s="58">
        <v>0</v>
      </c>
      <c r="L86" s="95"/>
      <c r="M86" s="58">
        <f t="shared" si="4"/>
        <v>0</v>
      </c>
      <c r="N86" s="95"/>
      <c r="O86" s="58">
        <v>0</v>
      </c>
      <c r="P86" s="95"/>
      <c r="Q86" s="58">
        <v>0</v>
      </c>
      <c r="R86" s="95"/>
      <c r="S86" s="58">
        <v>0</v>
      </c>
      <c r="T86" s="95"/>
      <c r="U86" s="58">
        <f t="shared" si="5"/>
        <v>0</v>
      </c>
      <c r="V86" s="95"/>
      <c r="W86" s="95"/>
      <c r="X86" s="58">
        <v>0</v>
      </c>
      <c r="Y86" s="95"/>
      <c r="Z86" s="58">
        <v>0</v>
      </c>
      <c r="AA86" s="95"/>
      <c r="AB86" s="58">
        <v>0</v>
      </c>
      <c r="AC86" s="95"/>
      <c r="AD86" s="58">
        <f t="shared" si="6"/>
        <v>0</v>
      </c>
      <c r="AE86" s="95"/>
      <c r="AF86" s="58">
        <v>0</v>
      </c>
      <c r="AG86" s="95"/>
      <c r="AH86" s="58">
        <v>0</v>
      </c>
      <c r="AI86" s="95"/>
      <c r="AJ86" s="58">
        <v>0</v>
      </c>
      <c r="AK86" s="95"/>
      <c r="AL86" s="58">
        <f t="shared" si="7"/>
        <v>0</v>
      </c>
      <c r="AM86" s="95"/>
      <c r="AN86" s="83">
        <v>5</v>
      </c>
    </row>
    <row r="87" spans="1:40" ht="11.25" x14ac:dyDescent="0.25">
      <c r="A87" s="83">
        <v>6</v>
      </c>
      <c r="B87" s="95"/>
      <c r="C87" s="83" t="s">
        <v>128</v>
      </c>
      <c r="D87" s="95"/>
      <c r="E87" s="95"/>
      <c r="F87" s="95"/>
      <c r="G87" s="58">
        <v>10430985</v>
      </c>
      <c r="H87" s="95"/>
      <c r="I87" s="58">
        <v>0</v>
      </c>
      <c r="J87" s="95"/>
      <c r="K87" s="58">
        <v>0</v>
      </c>
      <c r="L87" s="95"/>
      <c r="M87" s="58">
        <f t="shared" si="4"/>
        <v>10430985</v>
      </c>
      <c r="N87" s="95"/>
      <c r="O87" s="58">
        <v>1344493</v>
      </c>
      <c r="P87" s="95"/>
      <c r="Q87" s="58">
        <v>0</v>
      </c>
      <c r="R87" s="95"/>
      <c r="S87" s="58">
        <v>1085000</v>
      </c>
      <c r="T87" s="95"/>
      <c r="U87" s="58">
        <f t="shared" si="5"/>
        <v>2429493</v>
      </c>
      <c r="V87" s="95"/>
      <c r="W87" s="95"/>
      <c r="X87" s="58">
        <v>294762</v>
      </c>
      <c r="Y87" s="95"/>
      <c r="Z87" s="58">
        <v>0</v>
      </c>
      <c r="AA87" s="95"/>
      <c r="AB87" s="58">
        <v>538232</v>
      </c>
      <c r="AC87" s="95"/>
      <c r="AD87" s="58">
        <f t="shared" si="6"/>
        <v>832994</v>
      </c>
      <c r="AE87" s="95"/>
      <c r="AF87" s="58">
        <v>0</v>
      </c>
      <c r="AG87" s="95"/>
      <c r="AH87" s="58">
        <v>0</v>
      </c>
      <c r="AI87" s="95"/>
      <c r="AJ87" s="58">
        <v>17654</v>
      </c>
      <c r="AK87" s="95"/>
      <c r="AL87" s="58">
        <f t="shared" si="7"/>
        <v>3280141</v>
      </c>
      <c r="AM87" s="95"/>
      <c r="AN87" s="83">
        <v>6</v>
      </c>
    </row>
    <row r="88" spans="1:40" ht="11.25" x14ac:dyDescent="0.25">
      <c r="A88" s="83">
        <v>7</v>
      </c>
      <c r="B88" s="95"/>
      <c r="C88" s="83" t="s">
        <v>129</v>
      </c>
      <c r="D88" s="95"/>
      <c r="E88" s="95"/>
      <c r="F88" s="95"/>
      <c r="G88" s="58">
        <v>0</v>
      </c>
      <c r="H88" s="95"/>
      <c r="I88" s="58">
        <v>137633866</v>
      </c>
      <c r="J88" s="95"/>
      <c r="K88" s="58">
        <v>0</v>
      </c>
      <c r="L88" s="95"/>
      <c r="M88" s="58">
        <f t="shared" si="4"/>
        <v>137633866</v>
      </c>
      <c r="N88" s="95"/>
      <c r="O88" s="58">
        <v>38625000</v>
      </c>
      <c r="P88" s="95"/>
      <c r="Q88" s="58">
        <v>8491747</v>
      </c>
      <c r="R88" s="95"/>
      <c r="S88" s="58">
        <v>41829633</v>
      </c>
      <c r="T88" s="95"/>
      <c r="U88" s="58">
        <f t="shared" si="5"/>
        <v>88946380</v>
      </c>
      <c r="V88" s="95"/>
      <c r="W88" s="95"/>
      <c r="X88" s="58">
        <v>19700805</v>
      </c>
      <c r="Y88" s="95"/>
      <c r="Z88" s="58">
        <v>283832</v>
      </c>
      <c r="AA88" s="95"/>
      <c r="AB88" s="58">
        <v>28644838</v>
      </c>
      <c r="AC88" s="95"/>
      <c r="AD88" s="58">
        <f t="shared" si="6"/>
        <v>48629475</v>
      </c>
      <c r="AE88" s="95"/>
      <c r="AF88" s="58">
        <v>0</v>
      </c>
      <c r="AG88" s="95"/>
      <c r="AH88" s="58">
        <v>0</v>
      </c>
      <c r="AI88" s="95"/>
      <c r="AJ88" s="58">
        <v>58011</v>
      </c>
      <c r="AK88" s="95"/>
      <c r="AL88" s="58">
        <f t="shared" si="7"/>
        <v>137633866</v>
      </c>
      <c r="AM88" s="95"/>
      <c r="AN88" s="83">
        <v>7</v>
      </c>
    </row>
    <row r="89" spans="1:40" ht="11.25" x14ac:dyDescent="0.25">
      <c r="A89" s="83">
        <v>8</v>
      </c>
      <c r="B89" s="95"/>
      <c r="C89" s="83" t="s">
        <v>130</v>
      </c>
      <c r="D89" s="95"/>
      <c r="E89" s="95"/>
      <c r="F89" s="95"/>
      <c r="G89" s="58">
        <v>69738</v>
      </c>
      <c r="H89" s="95"/>
      <c r="I89" s="58">
        <v>7750637</v>
      </c>
      <c r="J89" s="95"/>
      <c r="K89" s="58">
        <v>0</v>
      </c>
      <c r="L89" s="95"/>
      <c r="M89" s="58">
        <f t="shared" si="4"/>
        <v>7820375</v>
      </c>
      <c r="N89" s="95"/>
      <c r="O89" s="58">
        <v>5380387</v>
      </c>
      <c r="P89" s="95"/>
      <c r="Q89" s="58">
        <v>290000</v>
      </c>
      <c r="R89" s="95"/>
      <c r="S89" s="58">
        <v>292677</v>
      </c>
      <c r="T89" s="95"/>
      <c r="U89" s="58">
        <f t="shared" si="5"/>
        <v>5963064</v>
      </c>
      <c r="V89" s="95"/>
      <c r="W89" s="95"/>
      <c r="X89" s="58">
        <v>2097668</v>
      </c>
      <c r="Y89" s="95"/>
      <c r="Z89" s="58">
        <v>112738</v>
      </c>
      <c r="AA89" s="95"/>
      <c r="AB89" s="58">
        <v>39206</v>
      </c>
      <c r="AC89" s="95"/>
      <c r="AD89" s="58">
        <f t="shared" si="6"/>
        <v>2249612</v>
      </c>
      <c r="AE89" s="95"/>
      <c r="AF89" s="58">
        <v>0</v>
      </c>
      <c r="AG89" s="95"/>
      <c r="AH89" s="58">
        <v>0</v>
      </c>
      <c r="AI89" s="95"/>
      <c r="AJ89" s="58">
        <v>0</v>
      </c>
      <c r="AK89" s="95"/>
      <c r="AL89" s="58">
        <f t="shared" si="7"/>
        <v>8212676</v>
      </c>
      <c r="AM89" s="95"/>
      <c r="AN89" s="83">
        <v>8</v>
      </c>
    </row>
    <row r="90" spans="1:40" ht="11.25" x14ac:dyDescent="0.25">
      <c r="A90" s="83">
        <v>9</v>
      </c>
      <c r="B90" s="95"/>
      <c r="C90" s="83" t="s">
        <v>131</v>
      </c>
      <c r="D90" s="95"/>
      <c r="E90" s="95"/>
      <c r="F90" s="95"/>
      <c r="G90" s="58">
        <v>0</v>
      </c>
      <c r="H90" s="95"/>
      <c r="I90" s="58">
        <v>1245393</v>
      </c>
      <c r="J90" s="95"/>
      <c r="K90" s="58">
        <v>0</v>
      </c>
      <c r="L90" s="95"/>
      <c r="M90" s="58">
        <f t="shared" si="4"/>
        <v>1245393</v>
      </c>
      <c r="N90" s="95"/>
      <c r="O90" s="58">
        <v>1170645</v>
      </c>
      <c r="P90" s="95"/>
      <c r="Q90" s="58">
        <v>0</v>
      </c>
      <c r="R90" s="95"/>
      <c r="S90" s="58">
        <v>0</v>
      </c>
      <c r="T90" s="95"/>
      <c r="U90" s="58">
        <f t="shared" si="5"/>
        <v>1170645</v>
      </c>
      <c r="V90" s="95"/>
      <c r="W90" s="95"/>
      <c r="X90" s="58">
        <v>74748</v>
      </c>
      <c r="Y90" s="95"/>
      <c r="Z90" s="58">
        <v>0</v>
      </c>
      <c r="AA90" s="95"/>
      <c r="AB90" s="58">
        <v>0</v>
      </c>
      <c r="AC90" s="95"/>
      <c r="AD90" s="58">
        <f t="shared" si="6"/>
        <v>74748</v>
      </c>
      <c r="AE90" s="95"/>
      <c r="AF90" s="58">
        <v>0</v>
      </c>
      <c r="AG90" s="95"/>
      <c r="AH90" s="58">
        <v>0</v>
      </c>
      <c r="AI90" s="95"/>
      <c r="AJ90" s="58">
        <v>0</v>
      </c>
      <c r="AK90" s="95"/>
      <c r="AL90" s="58">
        <f t="shared" si="7"/>
        <v>1245393</v>
      </c>
      <c r="AM90" s="95"/>
      <c r="AN90" s="83">
        <v>9</v>
      </c>
    </row>
    <row r="91" spans="1:40" ht="11.25" x14ac:dyDescent="0.25">
      <c r="A91" s="83">
        <v>10</v>
      </c>
      <c r="B91" s="95"/>
      <c r="C91" s="83" t="s">
        <v>132</v>
      </c>
      <c r="D91" s="95"/>
      <c r="E91" s="95"/>
      <c r="F91" s="95"/>
      <c r="G91" s="58">
        <v>0</v>
      </c>
      <c r="H91" s="95"/>
      <c r="I91" s="58">
        <v>0</v>
      </c>
      <c r="J91" s="95"/>
      <c r="K91" s="58">
        <v>0</v>
      </c>
      <c r="L91" s="95"/>
      <c r="M91" s="58">
        <f t="shared" si="4"/>
        <v>0</v>
      </c>
      <c r="N91" s="95"/>
      <c r="O91" s="58">
        <v>0</v>
      </c>
      <c r="P91" s="95"/>
      <c r="Q91" s="58">
        <v>0</v>
      </c>
      <c r="R91" s="95"/>
      <c r="S91" s="58">
        <v>0</v>
      </c>
      <c r="T91" s="95"/>
      <c r="U91" s="58">
        <f t="shared" si="5"/>
        <v>0</v>
      </c>
      <c r="V91" s="95"/>
      <c r="W91" s="95"/>
      <c r="X91" s="58">
        <v>0</v>
      </c>
      <c r="Y91" s="95"/>
      <c r="Z91" s="58">
        <v>0</v>
      </c>
      <c r="AA91" s="95"/>
      <c r="AB91" s="58">
        <v>0</v>
      </c>
      <c r="AC91" s="95"/>
      <c r="AD91" s="58">
        <f t="shared" si="6"/>
        <v>0</v>
      </c>
      <c r="AE91" s="95"/>
      <c r="AF91" s="58">
        <v>0</v>
      </c>
      <c r="AG91" s="95"/>
      <c r="AH91" s="58">
        <v>0</v>
      </c>
      <c r="AI91" s="95"/>
      <c r="AJ91" s="58">
        <v>0</v>
      </c>
      <c r="AK91" s="95"/>
      <c r="AL91" s="58">
        <f t="shared" si="7"/>
        <v>0</v>
      </c>
      <c r="AM91" s="95"/>
      <c r="AN91" s="83">
        <v>10</v>
      </c>
    </row>
    <row r="92" spans="1:40" ht="11.25" x14ac:dyDescent="0.25">
      <c r="A92" s="83">
        <v>11</v>
      </c>
      <c r="B92" s="95"/>
      <c r="C92" s="83" t="s">
        <v>133</v>
      </c>
      <c r="D92" s="95"/>
      <c r="E92" s="95"/>
      <c r="F92" s="95"/>
      <c r="G92" s="58">
        <v>0</v>
      </c>
      <c r="H92" s="95"/>
      <c r="I92" s="58">
        <v>235910</v>
      </c>
      <c r="J92" s="95"/>
      <c r="K92" s="58">
        <v>0</v>
      </c>
      <c r="L92" s="95"/>
      <c r="M92" s="58">
        <f t="shared" si="4"/>
        <v>235910</v>
      </c>
      <c r="N92" s="95"/>
      <c r="O92" s="58">
        <v>0</v>
      </c>
      <c r="P92" s="95"/>
      <c r="Q92" s="58">
        <v>0</v>
      </c>
      <c r="R92" s="95"/>
      <c r="S92" s="58">
        <v>169516</v>
      </c>
      <c r="T92" s="95"/>
      <c r="U92" s="58">
        <f t="shared" si="5"/>
        <v>169516</v>
      </c>
      <c r="V92" s="95"/>
      <c r="W92" s="95"/>
      <c r="X92" s="58">
        <v>0</v>
      </c>
      <c r="Y92" s="95"/>
      <c r="Z92" s="58">
        <v>0</v>
      </c>
      <c r="AA92" s="95"/>
      <c r="AB92" s="58">
        <v>66394</v>
      </c>
      <c r="AC92" s="95"/>
      <c r="AD92" s="58">
        <f t="shared" si="6"/>
        <v>66394</v>
      </c>
      <c r="AE92" s="95"/>
      <c r="AF92" s="58">
        <v>0</v>
      </c>
      <c r="AG92" s="95"/>
      <c r="AH92" s="58">
        <v>0</v>
      </c>
      <c r="AI92" s="95"/>
      <c r="AJ92" s="58">
        <v>0</v>
      </c>
      <c r="AK92" s="95"/>
      <c r="AL92" s="58">
        <f t="shared" si="7"/>
        <v>235910</v>
      </c>
      <c r="AM92" s="95"/>
      <c r="AN92" s="83">
        <v>11</v>
      </c>
    </row>
    <row r="93" spans="1:40" ht="11.25" x14ac:dyDescent="0.25">
      <c r="A93" s="83">
        <v>12</v>
      </c>
      <c r="B93" s="95"/>
      <c r="C93" s="83" t="s">
        <v>134</v>
      </c>
      <c r="D93" s="95"/>
      <c r="E93" s="95"/>
      <c r="F93" s="95"/>
      <c r="G93" s="58">
        <v>32232840</v>
      </c>
      <c r="H93" s="95"/>
      <c r="I93" s="58">
        <v>3625991</v>
      </c>
      <c r="J93" s="95"/>
      <c r="K93" s="58">
        <v>0</v>
      </c>
      <c r="L93" s="95"/>
      <c r="M93" s="58">
        <f t="shared" si="4"/>
        <v>35858831</v>
      </c>
      <c r="N93" s="95"/>
      <c r="O93" s="58">
        <v>2325632</v>
      </c>
      <c r="P93" s="95"/>
      <c r="Q93" s="58">
        <v>0</v>
      </c>
      <c r="R93" s="95"/>
      <c r="S93" s="58">
        <v>1009710</v>
      </c>
      <c r="T93" s="95"/>
      <c r="U93" s="58">
        <f t="shared" si="5"/>
        <v>3335342</v>
      </c>
      <c r="V93" s="95"/>
      <c r="W93" s="95"/>
      <c r="X93" s="58">
        <v>1300359</v>
      </c>
      <c r="Y93" s="95"/>
      <c r="Z93" s="58">
        <v>0</v>
      </c>
      <c r="AA93" s="95"/>
      <c r="AB93" s="58">
        <v>504740</v>
      </c>
      <c r="AC93" s="95"/>
      <c r="AD93" s="58">
        <f t="shared" si="6"/>
        <v>1805099</v>
      </c>
      <c r="AE93" s="95"/>
      <c r="AF93" s="58">
        <v>0</v>
      </c>
      <c r="AG93" s="95"/>
      <c r="AH93" s="58">
        <v>30489525</v>
      </c>
      <c r="AI93" s="95"/>
      <c r="AJ93" s="58">
        <v>228865</v>
      </c>
      <c r="AK93" s="95"/>
      <c r="AL93" s="58">
        <f t="shared" si="7"/>
        <v>35858831</v>
      </c>
      <c r="AM93" s="95"/>
      <c r="AN93" s="83">
        <v>12</v>
      </c>
    </row>
    <row r="94" spans="1:40" ht="11.25" x14ac:dyDescent="0.25">
      <c r="A94" s="83">
        <v>13</v>
      </c>
      <c r="B94" s="95"/>
      <c r="C94" s="83" t="s">
        <v>135</v>
      </c>
      <c r="D94" s="95"/>
      <c r="E94" s="95"/>
      <c r="F94" s="95"/>
      <c r="G94" s="58">
        <v>0</v>
      </c>
      <c r="H94" s="95"/>
      <c r="I94" s="58">
        <v>0</v>
      </c>
      <c r="J94" s="95"/>
      <c r="K94" s="58">
        <v>0</v>
      </c>
      <c r="L94" s="95"/>
      <c r="M94" s="58">
        <f t="shared" si="4"/>
        <v>0</v>
      </c>
      <c r="N94" s="95"/>
      <c r="O94" s="58">
        <v>0</v>
      </c>
      <c r="P94" s="95"/>
      <c r="Q94" s="58">
        <v>0</v>
      </c>
      <c r="R94" s="95"/>
      <c r="S94" s="58">
        <v>0</v>
      </c>
      <c r="T94" s="95"/>
      <c r="U94" s="58">
        <f t="shared" si="5"/>
        <v>0</v>
      </c>
      <c r="V94" s="95"/>
      <c r="W94" s="95"/>
      <c r="X94" s="58">
        <v>0</v>
      </c>
      <c r="Y94" s="95"/>
      <c r="Z94" s="58">
        <v>0</v>
      </c>
      <c r="AA94" s="95"/>
      <c r="AB94" s="58">
        <v>0</v>
      </c>
      <c r="AC94" s="95"/>
      <c r="AD94" s="58">
        <f t="shared" si="6"/>
        <v>0</v>
      </c>
      <c r="AE94" s="95"/>
      <c r="AF94" s="58">
        <v>0</v>
      </c>
      <c r="AG94" s="95"/>
      <c r="AH94" s="58">
        <v>0</v>
      </c>
      <c r="AI94" s="95"/>
      <c r="AJ94" s="58">
        <v>0</v>
      </c>
      <c r="AK94" s="95"/>
      <c r="AL94" s="58">
        <f t="shared" si="7"/>
        <v>0</v>
      </c>
      <c r="AM94" s="95"/>
      <c r="AN94" s="83">
        <v>13</v>
      </c>
    </row>
    <row r="95" spans="1:40" ht="11.25" x14ac:dyDescent="0.25">
      <c r="A95" s="83">
        <v>14</v>
      </c>
      <c r="B95" s="95"/>
      <c r="C95" s="83" t="s">
        <v>136</v>
      </c>
      <c r="D95" s="95"/>
      <c r="E95" s="95"/>
      <c r="F95" s="95"/>
      <c r="G95" s="58">
        <v>0</v>
      </c>
      <c r="H95" s="95"/>
      <c r="I95" s="58">
        <v>0</v>
      </c>
      <c r="J95" s="95"/>
      <c r="K95" s="58">
        <v>0</v>
      </c>
      <c r="L95" s="95"/>
      <c r="M95" s="58">
        <f t="shared" si="4"/>
        <v>0</v>
      </c>
      <c r="N95" s="95"/>
      <c r="O95" s="58">
        <v>0</v>
      </c>
      <c r="P95" s="95"/>
      <c r="Q95" s="58">
        <v>0</v>
      </c>
      <c r="R95" s="95"/>
      <c r="S95" s="58">
        <v>0</v>
      </c>
      <c r="T95" s="95"/>
      <c r="U95" s="58">
        <f t="shared" si="5"/>
        <v>0</v>
      </c>
      <c r="V95" s="95"/>
      <c r="W95" s="95"/>
      <c r="X95" s="58">
        <v>0</v>
      </c>
      <c r="Y95" s="95"/>
      <c r="Z95" s="58">
        <v>0</v>
      </c>
      <c r="AA95" s="95"/>
      <c r="AB95" s="58">
        <v>0</v>
      </c>
      <c r="AC95" s="95"/>
      <c r="AD95" s="58">
        <f t="shared" si="6"/>
        <v>0</v>
      </c>
      <c r="AE95" s="95"/>
      <c r="AF95" s="58">
        <v>0</v>
      </c>
      <c r="AG95" s="95"/>
      <c r="AH95" s="58">
        <v>0</v>
      </c>
      <c r="AI95" s="95"/>
      <c r="AJ95" s="58">
        <v>0</v>
      </c>
      <c r="AK95" s="95"/>
      <c r="AL95" s="58">
        <f t="shared" si="7"/>
        <v>0</v>
      </c>
      <c r="AM95" s="95"/>
      <c r="AN95" s="83">
        <v>14</v>
      </c>
    </row>
    <row r="96" spans="1:40" ht="11.25" x14ac:dyDescent="0.25">
      <c r="A96" s="83">
        <v>15</v>
      </c>
      <c r="B96" s="95"/>
      <c r="C96" s="83" t="s">
        <v>137</v>
      </c>
      <c r="D96" s="95"/>
      <c r="E96" s="95"/>
      <c r="F96" s="95"/>
      <c r="G96" s="58">
        <v>0</v>
      </c>
      <c r="H96" s="95"/>
      <c r="I96" s="58">
        <v>0</v>
      </c>
      <c r="J96" s="95"/>
      <c r="K96" s="58">
        <v>0</v>
      </c>
      <c r="L96" s="95"/>
      <c r="M96" s="58">
        <f t="shared" si="4"/>
        <v>0</v>
      </c>
      <c r="N96" s="95"/>
      <c r="O96" s="58">
        <v>0</v>
      </c>
      <c r="P96" s="95"/>
      <c r="Q96" s="58">
        <v>0</v>
      </c>
      <c r="R96" s="95"/>
      <c r="S96" s="58">
        <v>0</v>
      </c>
      <c r="T96" s="95"/>
      <c r="U96" s="58">
        <f t="shared" si="5"/>
        <v>0</v>
      </c>
      <c r="V96" s="95"/>
      <c r="W96" s="95"/>
      <c r="X96" s="58">
        <v>0</v>
      </c>
      <c r="Y96" s="95"/>
      <c r="Z96" s="58">
        <v>0</v>
      </c>
      <c r="AA96" s="95"/>
      <c r="AB96" s="58">
        <v>0</v>
      </c>
      <c r="AC96" s="95"/>
      <c r="AD96" s="58">
        <f t="shared" si="6"/>
        <v>0</v>
      </c>
      <c r="AE96" s="95"/>
      <c r="AF96" s="58">
        <v>0</v>
      </c>
      <c r="AG96" s="95"/>
      <c r="AH96" s="58">
        <v>0</v>
      </c>
      <c r="AI96" s="95"/>
      <c r="AJ96" s="58">
        <v>0</v>
      </c>
      <c r="AK96" s="95"/>
      <c r="AL96" s="58">
        <f t="shared" si="7"/>
        <v>0</v>
      </c>
      <c r="AM96" s="95"/>
      <c r="AN96" s="83">
        <v>15</v>
      </c>
    </row>
    <row r="97" spans="1:40" ht="11.25" x14ac:dyDescent="0.25">
      <c r="A97" s="83">
        <v>16</v>
      </c>
      <c r="B97" s="95"/>
      <c r="C97" s="83" t="s">
        <v>138</v>
      </c>
      <c r="D97" s="95"/>
      <c r="E97" s="95"/>
      <c r="F97" s="95"/>
      <c r="G97" s="58">
        <v>410</v>
      </c>
      <c r="H97" s="95"/>
      <c r="I97" s="58">
        <v>5780097</v>
      </c>
      <c r="J97" s="95"/>
      <c r="K97" s="58">
        <v>0</v>
      </c>
      <c r="L97" s="95"/>
      <c r="M97" s="58">
        <f t="shared" si="4"/>
        <v>5780507</v>
      </c>
      <c r="N97" s="95"/>
      <c r="O97" s="58">
        <v>1167233</v>
      </c>
      <c r="P97" s="95"/>
      <c r="Q97" s="58">
        <v>0</v>
      </c>
      <c r="R97" s="95"/>
      <c r="S97" s="58">
        <v>2320000</v>
      </c>
      <c r="T97" s="95"/>
      <c r="U97" s="58">
        <f t="shared" si="5"/>
        <v>3487233</v>
      </c>
      <c r="V97" s="95"/>
      <c r="W97" s="95"/>
      <c r="X97" s="58">
        <v>1406303</v>
      </c>
      <c r="Y97" s="95"/>
      <c r="Z97" s="58">
        <v>0</v>
      </c>
      <c r="AA97" s="95"/>
      <c r="AB97" s="58">
        <v>682157</v>
      </c>
      <c r="AC97" s="95"/>
      <c r="AD97" s="58">
        <f t="shared" si="6"/>
        <v>2088460</v>
      </c>
      <c r="AE97" s="95"/>
      <c r="AF97" s="58">
        <v>0</v>
      </c>
      <c r="AG97" s="95"/>
      <c r="AH97" s="58">
        <v>0</v>
      </c>
      <c r="AI97" s="95"/>
      <c r="AJ97" s="58">
        <v>0</v>
      </c>
      <c r="AK97" s="95"/>
      <c r="AL97" s="58">
        <f t="shared" si="7"/>
        <v>5575693</v>
      </c>
      <c r="AM97" s="95"/>
      <c r="AN97" s="83">
        <v>16</v>
      </c>
    </row>
    <row r="98" spans="1:40" ht="11.25" x14ac:dyDescent="0.25">
      <c r="A98" s="83">
        <v>17</v>
      </c>
      <c r="B98" s="95"/>
      <c r="C98" s="83" t="s">
        <v>139</v>
      </c>
      <c r="D98" s="95"/>
      <c r="E98" s="95"/>
      <c r="F98" s="95"/>
      <c r="G98" s="58">
        <v>600638</v>
      </c>
      <c r="H98" s="95"/>
      <c r="I98" s="58">
        <v>0</v>
      </c>
      <c r="J98" s="95"/>
      <c r="K98" s="58">
        <v>0</v>
      </c>
      <c r="L98" s="95"/>
      <c r="M98" s="58">
        <f t="shared" si="4"/>
        <v>600638</v>
      </c>
      <c r="N98" s="95"/>
      <c r="O98" s="58">
        <v>2912095</v>
      </c>
      <c r="P98" s="95"/>
      <c r="Q98" s="58">
        <v>0</v>
      </c>
      <c r="R98" s="95"/>
      <c r="S98" s="58">
        <v>2794798</v>
      </c>
      <c r="T98" s="95"/>
      <c r="U98" s="58">
        <f t="shared" si="5"/>
        <v>5706893</v>
      </c>
      <c r="V98" s="95"/>
      <c r="W98" s="95"/>
      <c r="X98" s="58">
        <v>1801115</v>
      </c>
      <c r="Y98" s="95"/>
      <c r="Z98" s="58">
        <v>0</v>
      </c>
      <c r="AA98" s="95"/>
      <c r="AB98" s="58">
        <v>1835179</v>
      </c>
      <c r="AC98" s="95"/>
      <c r="AD98" s="58">
        <f t="shared" si="6"/>
        <v>3636294</v>
      </c>
      <c r="AE98" s="95"/>
      <c r="AF98" s="58">
        <v>140931</v>
      </c>
      <c r="AG98" s="95"/>
      <c r="AH98" s="58">
        <v>0</v>
      </c>
      <c r="AI98" s="95"/>
      <c r="AJ98" s="58">
        <v>74029</v>
      </c>
      <c r="AK98" s="95"/>
      <c r="AL98" s="58">
        <f t="shared" si="7"/>
        <v>9558147</v>
      </c>
      <c r="AM98" s="95"/>
      <c r="AN98" s="83">
        <v>17</v>
      </c>
    </row>
    <row r="99" spans="1:40" ht="11.25" x14ac:dyDescent="0.25">
      <c r="A99" s="83">
        <v>18</v>
      </c>
      <c r="B99" s="95"/>
      <c r="C99" s="83" t="s">
        <v>140</v>
      </c>
      <c r="D99" s="95"/>
      <c r="E99" s="95"/>
      <c r="F99" s="95"/>
      <c r="G99" s="58">
        <v>6080525</v>
      </c>
      <c r="H99" s="95"/>
      <c r="I99" s="58">
        <v>3659838</v>
      </c>
      <c r="J99" s="95"/>
      <c r="K99" s="58">
        <v>0</v>
      </c>
      <c r="L99" s="95"/>
      <c r="M99" s="58">
        <f t="shared" si="4"/>
        <v>9740363</v>
      </c>
      <c r="N99" s="95"/>
      <c r="O99" s="58">
        <v>8118800</v>
      </c>
      <c r="P99" s="95"/>
      <c r="Q99" s="58">
        <v>0</v>
      </c>
      <c r="R99" s="95"/>
      <c r="S99" s="58">
        <v>418113</v>
      </c>
      <c r="T99" s="95"/>
      <c r="U99" s="58">
        <f t="shared" si="5"/>
        <v>8536913</v>
      </c>
      <c r="V99" s="95"/>
      <c r="W99" s="95"/>
      <c r="X99" s="58">
        <v>770311</v>
      </c>
      <c r="Y99" s="95"/>
      <c r="Z99" s="58">
        <v>0</v>
      </c>
      <c r="AA99" s="95"/>
      <c r="AB99" s="58">
        <v>287841</v>
      </c>
      <c r="AC99" s="95"/>
      <c r="AD99" s="58">
        <f t="shared" si="6"/>
        <v>1058152</v>
      </c>
      <c r="AE99" s="95"/>
      <c r="AF99" s="58">
        <v>0</v>
      </c>
      <c r="AG99" s="95"/>
      <c r="AH99" s="58">
        <v>0</v>
      </c>
      <c r="AI99" s="95"/>
      <c r="AJ99" s="58">
        <v>145298</v>
      </c>
      <c r="AK99" s="95"/>
      <c r="AL99" s="58">
        <f t="shared" si="7"/>
        <v>9740363</v>
      </c>
      <c r="AM99" s="95"/>
      <c r="AN99" s="83">
        <v>18</v>
      </c>
    </row>
    <row r="100" spans="1:40" ht="11.25" x14ac:dyDescent="0.25">
      <c r="A100" s="83">
        <v>19</v>
      </c>
      <c r="B100" s="95"/>
      <c r="C100" s="83" t="s">
        <v>141</v>
      </c>
      <c r="D100" s="95"/>
      <c r="E100" s="95"/>
      <c r="F100" s="95"/>
      <c r="G100" s="58">
        <v>0</v>
      </c>
      <c r="H100" s="95"/>
      <c r="I100" s="58">
        <v>0</v>
      </c>
      <c r="J100" s="95"/>
      <c r="K100" s="58">
        <v>0</v>
      </c>
      <c r="L100" s="95"/>
      <c r="M100" s="58">
        <f t="shared" si="4"/>
        <v>0</v>
      </c>
      <c r="N100" s="95"/>
      <c r="O100" s="58">
        <v>0</v>
      </c>
      <c r="P100" s="95"/>
      <c r="Q100" s="58">
        <v>0</v>
      </c>
      <c r="R100" s="95"/>
      <c r="S100" s="58">
        <v>574619</v>
      </c>
      <c r="T100" s="95"/>
      <c r="U100" s="58">
        <f t="shared" si="5"/>
        <v>574619</v>
      </c>
      <c r="V100" s="95"/>
      <c r="W100" s="95"/>
      <c r="X100" s="58">
        <v>0</v>
      </c>
      <c r="Y100" s="95"/>
      <c r="Z100" s="58">
        <v>0</v>
      </c>
      <c r="AA100" s="95"/>
      <c r="AB100" s="58">
        <v>250532</v>
      </c>
      <c r="AC100" s="95"/>
      <c r="AD100" s="58">
        <f t="shared" si="6"/>
        <v>250532</v>
      </c>
      <c r="AE100" s="95"/>
      <c r="AF100" s="58">
        <v>0</v>
      </c>
      <c r="AG100" s="95"/>
      <c r="AH100" s="58">
        <v>0</v>
      </c>
      <c r="AI100" s="95"/>
      <c r="AJ100" s="58">
        <v>106271</v>
      </c>
      <c r="AK100" s="95"/>
      <c r="AL100" s="58">
        <f t="shared" si="7"/>
        <v>931422</v>
      </c>
      <c r="AM100" s="95"/>
      <c r="AN100" s="83">
        <v>19</v>
      </c>
    </row>
    <row r="101" spans="1:40" ht="11.25" x14ac:dyDescent="0.25">
      <c r="A101" s="83">
        <v>20</v>
      </c>
      <c r="B101" s="95"/>
      <c r="C101" s="83" t="s">
        <v>142</v>
      </c>
      <c r="D101" s="95"/>
      <c r="E101" s="95"/>
      <c r="F101" s="95"/>
      <c r="G101" s="58">
        <v>0</v>
      </c>
      <c r="H101" s="95"/>
      <c r="I101" s="58">
        <v>0</v>
      </c>
      <c r="J101" s="95"/>
      <c r="K101" s="58">
        <v>0</v>
      </c>
      <c r="L101" s="95"/>
      <c r="M101" s="58">
        <f t="shared" si="4"/>
        <v>0</v>
      </c>
      <c r="N101" s="95"/>
      <c r="O101" s="58">
        <v>531952</v>
      </c>
      <c r="P101" s="95"/>
      <c r="Q101" s="58">
        <v>0</v>
      </c>
      <c r="R101" s="95"/>
      <c r="S101" s="58">
        <v>786830</v>
      </c>
      <c r="T101" s="95"/>
      <c r="U101" s="58">
        <f t="shared" si="5"/>
        <v>1318782</v>
      </c>
      <c r="V101" s="95"/>
      <c r="W101" s="95"/>
      <c r="X101" s="58">
        <v>1118544</v>
      </c>
      <c r="Y101" s="95"/>
      <c r="Z101" s="58">
        <v>0</v>
      </c>
      <c r="AA101" s="95"/>
      <c r="AB101" s="58">
        <v>0</v>
      </c>
      <c r="AC101" s="95"/>
      <c r="AD101" s="58">
        <f t="shared" si="6"/>
        <v>1118544</v>
      </c>
      <c r="AE101" s="95"/>
      <c r="AF101" s="58">
        <v>0</v>
      </c>
      <c r="AG101" s="95"/>
      <c r="AH101" s="58">
        <v>0</v>
      </c>
      <c r="AI101" s="95"/>
      <c r="AJ101" s="58">
        <v>0</v>
      </c>
      <c r="AK101" s="95"/>
      <c r="AL101" s="58">
        <f t="shared" si="7"/>
        <v>2437326</v>
      </c>
      <c r="AM101" s="95"/>
      <c r="AN101" s="83">
        <v>20</v>
      </c>
    </row>
    <row r="102" spans="1:40" ht="11.25" x14ac:dyDescent="0.25">
      <c r="A102" s="83">
        <v>21</v>
      </c>
      <c r="B102" s="95"/>
      <c r="C102" s="83" t="s">
        <v>143</v>
      </c>
      <c r="D102" s="95"/>
      <c r="E102" s="95"/>
      <c r="F102" s="95"/>
      <c r="G102" s="58">
        <v>0</v>
      </c>
      <c r="H102" s="95"/>
      <c r="I102" s="58">
        <v>91022115</v>
      </c>
      <c r="J102" s="95"/>
      <c r="K102" s="58">
        <v>0</v>
      </c>
      <c r="L102" s="95"/>
      <c r="M102" s="58">
        <f t="shared" si="4"/>
        <v>91022115</v>
      </c>
      <c r="N102" s="95"/>
      <c r="O102" s="58">
        <v>44566788</v>
      </c>
      <c r="P102" s="95"/>
      <c r="Q102" s="58">
        <v>4497849</v>
      </c>
      <c r="R102" s="95"/>
      <c r="S102" s="58">
        <v>17318934</v>
      </c>
      <c r="T102" s="95"/>
      <c r="U102" s="58">
        <f t="shared" si="5"/>
        <v>66383571</v>
      </c>
      <c r="V102" s="95"/>
      <c r="W102" s="95"/>
      <c r="X102" s="58">
        <v>17762068</v>
      </c>
      <c r="Y102" s="95"/>
      <c r="Z102" s="58">
        <v>1871035</v>
      </c>
      <c r="AA102" s="95"/>
      <c r="AB102" s="58">
        <v>6685519</v>
      </c>
      <c r="AC102" s="95"/>
      <c r="AD102" s="58">
        <f t="shared" si="6"/>
        <v>26318622</v>
      </c>
      <c r="AE102" s="95"/>
      <c r="AF102" s="58">
        <v>0</v>
      </c>
      <c r="AG102" s="95"/>
      <c r="AH102" s="58">
        <v>0</v>
      </c>
      <c r="AI102" s="95"/>
      <c r="AJ102" s="58">
        <v>764686</v>
      </c>
      <c r="AK102" s="95"/>
      <c r="AL102" s="58">
        <f t="shared" si="7"/>
        <v>93466879</v>
      </c>
      <c r="AM102" s="95"/>
      <c r="AN102" s="83">
        <v>21</v>
      </c>
    </row>
    <row r="103" spans="1:40" ht="11.25" x14ac:dyDescent="0.25">
      <c r="A103" s="83">
        <v>22</v>
      </c>
      <c r="B103" s="95"/>
      <c r="C103" s="83" t="s">
        <v>144</v>
      </c>
      <c r="D103" s="95"/>
      <c r="E103" s="95"/>
      <c r="F103" s="95"/>
      <c r="G103" s="58">
        <v>142376</v>
      </c>
      <c r="H103" s="95"/>
      <c r="I103" s="58">
        <v>0</v>
      </c>
      <c r="J103" s="95"/>
      <c r="K103" s="58">
        <v>0</v>
      </c>
      <c r="L103" s="95"/>
      <c r="M103" s="58">
        <f t="shared" si="4"/>
        <v>142376</v>
      </c>
      <c r="N103" s="95"/>
      <c r="O103" s="58">
        <v>1504402</v>
      </c>
      <c r="P103" s="95"/>
      <c r="Q103" s="58">
        <v>0</v>
      </c>
      <c r="R103" s="95"/>
      <c r="S103" s="58">
        <v>99901</v>
      </c>
      <c r="T103" s="95"/>
      <c r="U103" s="58">
        <f t="shared" si="5"/>
        <v>1604303</v>
      </c>
      <c r="V103" s="95"/>
      <c r="W103" s="95"/>
      <c r="X103" s="58">
        <v>860728</v>
      </c>
      <c r="Y103" s="95"/>
      <c r="Z103" s="58">
        <v>0</v>
      </c>
      <c r="AA103" s="95"/>
      <c r="AB103" s="58">
        <v>151799</v>
      </c>
      <c r="AC103" s="95"/>
      <c r="AD103" s="58">
        <f t="shared" si="6"/>
        <v>1012527</v>
      </c>
      <c r="AE103" s="95"/>
      <c r="AF103" s="58">
        <v>0</v>
      </c>
      <c r="AG103" s="95"/>
      <c r="AH103" s="58">
        <v>0</v>
      </c>
      <c r="AI103" s="95"/>
      <c r="AJ103" s="58">
        <v>0</v>
      </c>
      <c r="AK103" s="95"/>
      <c r="AL103" s="58">
        <f t="shared" si="7"/>
        <v>2616830</v>
      </c>
      <c r="AM103" s="95"/>
      <c r="AN103" s="83">
        <v>22</v>
      </c>
    </row>
    <row r="104" spans="1:40" ht="11.25" x14ac:dyDescent="0.25">
      <c r="A104" s="83">
        <v>23</v>
      </c>
      <c r="B104" s="95"/>
      <c r="C104" s="83" t="s">
        <v>145</v>
      </c>
      <c r="D104" s="95"/>
      <c r="E104" s="95"/>
      <c r="F104" s="95"/>
      <c r="G104" s="58">
        <v>0</v>
      </c>
      <c r="H104" s="95"/>
      <c r="I104" s="58">
        <v>852244</v>
      </c>
      <c r="J104" s="95"/>
      <c r="K104" s="58">
        <v>0</v>
      </c>
      <c r="L104" s="95"/>
      <c r="M104" s="58">
        <f t="shared" si="4"/>
        <v>852244</v>
      </c>
      <c r="N104" s="95"/>
      <c r="O104" s="58">
        <v>350529</v>
      </c>
      <c r="P104" s="95"/>
      <c r="Q104" s="58">
        <v>0</v>
      </c>
      <c r="R104" s="95"/>
      <c r="S104" s="58">
        <v>364986</v>
      </c>
      <c r="T104" s="95"/>
      <c r="U104" s="58">
        <f t="shared" si="5"/>
        <v>715515</v>
      </c>
      <c r="V104" s="95"/>
      <c r="W104" s="95"/>
      <c r="X104" s="58">
        <v>59933</v>
      </c>
      <c r="Y104" s="95"/>
      <c r="Z104" s="58">
        <v>0</v>
      </c>
      <c r="AA104" s="95"/>
      <c r="AB104" s="58">
        <v>76796</v>
      </c>
      <c r="AC104" s="95"/>
      <c r="AD104" s="58">
        <f t="shared" si="6"/>
        <v>136729</v>
      </c>
      <c r="AE104" s="95"/>
      <c r="AF104" s="58">
        <v>0</v>
      </c>
      <c r="AG104" s="95"/>
      <c r="AH104" s="58">
        <v>0</v>
      </c>
      <c r="AI104" s="95"/>
      <c r="AJ104" s="58">
        <v>0</v>
      </c>
      <c r="AK104" s="95"/>
      <c r="AL104" s="58">
        <f t="shared" si="7"/>
        <v>852244</v>
      </c>
      <c r="AM104" s="95"/>
      <c r="AN104" s="83">
        <v>23</v>
      </c>
    </row>
    <row r="105" spans="1:40" ht="11.25" x14ac:dyDescent="0.25">
      <c r="A105" s="83">
        <v>24</v>
      </c>
      <c r="B105" s="95"/>
      <c r="C105" s="83" t="s">
        <v>146</v>
      </c>
      <c r="D105" s="95"/>
      <c r="E105" s="95"/>
      <c r="F105" s="95"/>
      <c r="G105" s="58">
        <v>37315</v>
      </c>
      <c r="H105" s="95"/>
      <c r="I105" s="58">
        <v>0</v>
      </c>
      <c r="J105" s="95"/>
      <c r="K105" s="58">
        <v>0</v>
      </c>
      <c r="L105" s="95"/>
      <c r="M105" s="58">
        <f t="shared" si="4"/>
        <v>37315</v>
      </c>
      <c r="N105" s="95"/>
      <c r="O105" s="58">
        <v>4713631</v>
      </c>
      <c r="P105" s="95"/>
      <c r="Q105" s="58">
        <v>0</v>
      </c>
      <c r="R105" s="95"/>
      <c r="S105" s="58">
        <v>1945404</v>
      </c>
      <c r="T105" s="95"/>
      <c r="U105" s="58">
        <f t="shared" si="5"/>
        <v>6659035</v>
      </c>
      <c r="V105" s="95"/>
      <c r="W105" s="95"/>
      <c r="X105" s="58">
        <v>2434899</v>
      </c>
      <c r="Y105" s="95"/>
      <c r="Z105" s="58">
        <v>0</v>
      </c>
      <c r="AA105" s="95"/>
      <c r="AB105" s="58">
        <v>398715</v>
      </c>
      <c r="AC105" s="95"/>
      <c r="AD105" s="58">
        <f t="shared" si="6"/>
        <v>2833614</v>
      </c>
      <c r="AE105" s="95"/>
      <c r="AF105" s="58">
        <v>0</v>
      </c>
      <c r="AG105" s="95"/>
      <c r="AH105" s="58">
        <v>0</v>
      </c>
      <c r="AI105" s="95"/>
      <c r="AJ105" s="58">
        <v>0</v>
      </c>
      <c r="AK105" s="95"/>
      <c r="AL105" s="58">
        <f t="shared" si="7"/>
        <v>9492649</v>
      </c>
      <c r="AM105" s="95"/>
      <c r="AN105" s="83">
        <v>24</v>
      </c>
    </row>
    <row r="106" spans="1:40" ht="11.25" x14ac:dyDescent="0.25">
      <c r="A106" s="83">
        <v>25</v>
      </c>
      <c r="B106" s="95"/>
      <c r="C106" s="83" t="s">
        <v>147</v>
      </c>
      <c r="D106" s="95"/>
      <c r="E106" s="95"/>
      <c r="F106" s="95"/>
      <c r="G106" s="58">
        <v>860000</v>
      </c>
      <c r="H106" s="95"/>
      <c r="I106" s="58">
        <v>0</v>
      </c>
      <c r="J106" s="95"/>
      <c r="K106" s="58">
        <v>0</v>
      </c>
      <c r="L106" s="95"/>
      <c r="M106" s="58">
        <f t="shared" si="4"/>
        <v>860000</v>
      </c>
      <c r="N106" s="95"/>
      <c r="O106" s="58">
        <v>2529081</v>
      </c>
      <c r="P106" s="95"/>
      <c r="Q106" s="58">
        <v>0</v>
      </c>
      <c r="R106" s="95"/>
      <c r="S106" s="58">
        <v>684293</v>
      </c>
      <c r="T106" s="95"/>
      <c r="U106" s="58">
        <f t="shared" si="5"/>
        <v>3213374</v>
      </c>
      <c r="V106" s="95"/>
      <c r="W106" s="95"/>
      <c r="X106" s="58">
        <v>765543</v>
      </c>
      <c r="Y106" s="95"/>
      <c r="Z106" s="58">
        <v>0</v>
      </c>
      <c r="AA106" s="95"/>
      <c r="AB106" s="58">
        <v>80007</v>
      </c>
      <c r="AC106" s="95"/>
      <c r="AD106" s="58">
        <f t="shared" si="6"/>
        <v>845550</v>
      </c>
      <c r="AE106" s="95"/>
      <c r="AF106" s="58">
        <v>0</v>
      </c>
      <c r="AG106" s="95"/>
      <c r="AH106" s="58">
        <v>0</v>
      </c>
      <c r="AI106" s="95"/>
      <c r="AJ106" s="58">
        <v>160623</v>
      </c>
      <c r="AK106" s="95"/>
      <c r="AL106" s="58">
        <f t="shared" si="7"/>
        <v>4219547</v>
      </c>
      <c r="AM106" s="95"/>
      <c r="AN106" s="83">
        <v>25</v>
      </c>
    </row>
    <row r="107" spans="1:40" ht="11.25" x14ac:dyDescent="0.25">
      <c r="A107" s="83">
        <v>26</v>
      </c>
      <c r="B107" s="95"/>
      <c r="C107" s="83" t="s">
        <v>148</v>
      </c>
      <c r="D107" s="95"/>
      <c r="E107" s="95"/>
      <c r="F107" s="95"/>
      <c r="G107" s="58">
        <v>400265</v>
      </c>
      <c r="H107" s="95"/>
      <c r="I107" s="58">
        <v>0</v>
      </c>
      <c r="J107" s="95"/>
      <c r="K107" s="58">
        <v>0</v>
      </c>
      <c r="L107" s="95"/>
      <c r="M107" s="58">
        <f t="shared" si="4"/>
        <v>400265</v>
      </c>
      <c r="N107" s="95"/>
      <c r="O107" s="58">
        <v>800000</v>
      </c>
      <c r="P107" s="95"/>
      <c r="Q107" s="58">
        <v>0</v>
      </c>
      <c r="R107" s="95"/>
      <c r="S107" s="58">
        <v>559931</v>
      </c>
      <c r="T107" s="95"/>
      <c r="U107" s="58">
        <f t="shared" si="5"/>
        <v>1359931</v>
      </c>
      <c r="V107" s="95"/>
      <c r="W107" s="95"/>
      <c r="X107" s="58">
        <v>425000</v>
      </c>
      <c r="Y107" s="95"/>
      <c r="Z107" s="58">
        <v>0</v>
      </c>
      <c r="AA107" s="95"/>
      <c r="AB107" s="58">
        <v>332586</v>
      </c>
      <c r="AC107" s="95"/>
      <c r="AD107" s="58">
        <f t="shared" si="6"/>
        <v>757586</v>
      </c>
      <c r="AE107" s="95"/>
      <c r="AF107" s="58">
        <v>0</v>
      </c>
      <c r="AG107" s="95"/>
      <c r="AH107" s="58">
        <v>0</v>
      </c>
      <c r="AI107" s="95"/>
      <c r="AJ107" s="58">
        <v>0</v>
      </c>
      <c r="AK107" s="95"/>
      <c r="AL107" s="58">
        <f t="shared" si="7"/>
        <v>2117517</v>
      </c>
      <c r="AM107" s="95"/>
      <c r="AN107" s="83">
        <v>26</v>
      </c>
    </row>
    <row r="108" spans="1:40" ht="11.25" x14ac:dyDescent="0.25">
      <c r="A108" s="83">
        <v>27</v>
      </c>
      <c r="B108" s="95"/>
      <c r="C108" s="83" t="s">
        <v>149</v>
      </c>
      <c r="D108" s="95"/>
      <c r="E108" s="95"/>
      <c r="F108" s="95"/>
      <c r="G108" s="58">
        <v>0</v>
      </c>
      <c r="H108" s="95"/>
      <c r="I108" s="58">
        <v>7490217</v>
      </c>
      <c r="J108" s="95"/>
      <c r="K108" s="58">
        <v>0</v>
      </c>
      <c r="L108" s="95"/>
      <c r="M108" s="58">
        <f t="shared" si="4"/>
        <v>7490217</v>
      </c>
      <c r="N108" s="95"/>
      <c r="O108" s="58">
        <v>2807051</v>
      </c>
      <c r="P108" s="95"/>
      <c r="Q108" s="58">
        <v>0</v>
      </c>
      <c r="R108" s="95"/>
      <c r="S108" s="58">
        <v>2957331</v>
      </c>
      <c r="T108" s="95"/>
      <c r="U108" s="58">
        <f t="shared" si="5"/>
        <v>5764382</v>
      </c>
      <c r="V108" s="95"/>
      <c r="W108" s="95"/>
      <c r="X108" s="58">
        <v>1020146</v>
      </c>
      <c r="Y108" s="95"/>
      <c r="Z108" s="58">
        <v>0</v>
      </c>
      <c r="AA108" s="95"/>
      <c r="AB108" s="58">
        <v>1226307</v>
      </c>
      <c r="AC108" s="95"/>
      <c r="AD108" s="58">
        <f t="shared" si="6"/>
        <v>2246453</v>
      </c>
      <c r="AE108" s="95"/>
      <c r="AF108" s="58">
        <v>0</v>
      </c>
      <c r="AG108" s="95"/>
      <c r="AH108" s="58">
        <v>0</v>
      </c>
      <c r="AI108" s="95"/>
      <c r="AJ108" s="58">
        <v>1191</v>
      </c>
      <c r="AK108" s="95"/>
      <c r="AL108" s="58">
        <f t="shared" si="7"/>
        <v>8012026</v>
      </c>
      <c r="AM108" s="95"/>
      <c r="AN108" s="83">
        <v>27</v>
      </c>
    </row>
    <row r="109" spans="1:40" ht="11.25" x14ac:dyDescent="0.25">
      <c r="A109" s="83">
        <v>28</v>
      </c>
      <c r="B109" s="95"/>
      <c r="C109" s="83" t="s">
        <v>150</v>
      </c>
      <c r="D109" s="95"/>
      <c r="E109" s="95"/>
      <c r="F109" s="95"/>
      <c r="G109" s="58">
        <v>400775</v>
      </c>
      <c r="H109" s="95"/>
      <c r="I109" s="58">
        <v>0</v>
      </c>
      <c r="J109" s="95"/>
      <c r="K109" s="58">
        <v>0</v>
      </c>
      <c r="L109" s="95"/>
      <c r="M109" s="58">
        <f t="shared" si="4"/>
        <v>400775</v>
      </c>
      <c r="N109" s="95"/>
      <c r="O109" s="58">
        <v>2201137</v>
      </c>
      <c r="P109" s="95"/>
      <c r="Q109" s="58">
        <v>0</v>
      </c>
      <c r="R109" s="95"/>
      <c r="S109" s="58">
        <v>572593</v>
      </c>
      <c r="T109" s="95"/>
      <c r="U109" s="58">
        <f t="shared" si="5"/>
        <v>2773730</v>
      </c>
      <c r="V109" s="95"/>
      <c r="W109" s="95"/>
      <c r="X109" s="58">
        <v>815849</v>
      </c>
      <c r="Y109" s="95"/>
      <c r="Z109" s="58">
        <v>0</v>
      </c>
      <c r="AA109" s="95"/>
      <c r="AB109" s="58">
        <v>101924</v>
      </c>
      <c r="AC109" s="95"/>
      <c r="AD109" s="58">
        <f t="shared" si="6"/>
        <v>917773</v>
      </c>
      <c r="AE109" s="95"/>
      <c r="AF109" s="58">
        <v>70938</v>
      </c>
      <c r="AG109" s="95"/>
      <c r="AH109" s="58">
        <v>0</v>
      </c>
      <c r="AI109" s="95"/>
      <c r="AJ109" s="58">
        <v>1550</v>
      </c>
      <c r="AK109" s="95"/>
      <c r="AL109" s="58">
        <f t="shared" si="7"/>
        <v>3763991</v>
      </c>
      <c r="AM109" s="95"/>
      <c r="AN109" s="83">
        <v>28</v>
      </c>
    </row>
    <row r="110" spans="1:40" ht="11.25" x14ac:dyDescent="0.25">
      <c r="A110" s="83">
        <v>29</v>
      </c>
      <c r="B110" s="95"/>
      <c r="C110" s="83" t="s">
        <v>93</v>
      </c>
      <c r="D110" s="95"/>
      <c r="E110" s="95"/>
      <c r="F110" s="95"/>
      <c r="G110" s="58">
        <v>183489752</v>
      </c>
      <c r="H110" s="95"/>
      <c r="I110" s="58">
        <v>457619342</v>
      </c>
      <c r="J110" s="95"/>
      <c r="K110" s="58">
        <v>4080</v>
      </c>
      <c r="L110" s="95"/>
      <c r="M110" s="58">
        <f t="shared" si="4"/>
        <v>641113174</v>
      </c>
      <c r="N110" s="95"/>
      <c r="O110" s="58">
        <v>169398240</v>
      </c>
      <c r="P110" s="95"/>
      <c r="Q110" s="58">
        <v>30603500</v>
      </c>
      <c r="R110" s="95"/>
      <c r="S110" s="58">
        <v>290806618</v>
      </c>
      <c r="T110" s="95"/>
      <c r="U110" s="58">
        <f t="shared" si="5"/>
        <v>490808358</v>
      </c>
      <c r="V110" s="95"/>
      <c r="W110" s="95"/>
      <c r="X110" s="58">
        <v>60971928</v>
      </c>
      <c r="Y110" s="95"/>
      <c r="Z110" s="58">
        <v>14006029</v>
      </c>
      <c r="AA110" s="95"/>
      <c r="AB110" s="58">
        <v>67334693</v>
      </c>
      <c r="AC110" s="95"/>
      <c r="AD110" s="58">
        <f t="shared" si="6"/>
        <v>142312650</v>
      </c>
      <c r="AE110" s="95"/>
      <c r="AF110" s="58">
        <v>0</v>
      </c>
      <c r="AG110" s="95"/>
      <c r="AH110" s="58">
        <v>0</v>
      </c>
      <c r="AI110" s="95"/>
      <c r="AJ110" s="58">
        <v>2706121</v>
      </c>
      <c r="AK110" s="95"/>
      <c r="AL110" s="58">
        <f t="shared" si="7"/>
        <v>635827129</v>
      </c>
      <c r="AM110" s="95"/>
      <c r="AN110" s="83">
        <v>29</v>
      </c>
    </row>
    <row r="111" spans="1:40" ht="11.25" x14ac:dyDescent="0.25">
      <c r="A111" s="83">
        <v>30</v>
      </c>
      <c r="B111" s="95"/>
      <c r="C111" s="83" t="s">
        <v>151</v>
      </c>
      <c r="D111" s="95"/>
      <c r="E111" s="95"/>
      <c r="F111" s="95"/>
      <c r="G111" s="58">
        <v>748797</v>
      </c>
      <c r="H111" s="95"/>
      <c r="I111" s="58">
        <v>13018044</v>
      </c>
      <c r="J111" s="95"/>
      <c r="K111" s="58">
        <v>0</v>
      </c>
      <c r="L111" s="95"/>
      <c r="M111" s="58">
        <f t="shared" si="4"/>
        <v>13766841</v>
      </c>
      <c r="N111" s="95"/>
      <c r="O111" s="58">
        <v>8096054</v>
      </c>
      <c r="P111" s="95"/>
      <c r="Q111" s="58">
        <v>0</v>
      </c>
      <c r="R111" s="95"/>
      <c r="S111" s="58">
        <v>2124778</v>
      </c>
      <c r="T111" s="95"/>
      <c r="U111" s="58">
        <f t="shared" si="5"/>
        <v>10220832</v>
      </c>
      <c r="V111" s="95"/>
      <c r="W111" s="95"/>
      <c r="X111" s="58">
        <v>2296301</v>
      </c>
      <c r="Y111" s="95"/>
      <c r="Z111" s="58">
        <v>0</v>
      </c>
      <c r="AA111" s="95"/>
      <c r="AB111" s="58">
        <v>1437131</v>
      </c>
      <c r="AC111" s="95"/>
      <c r="AD111" s="58">
        <f t="shared" si="6"/>
        <v>3733432</v>
      </c>
      <c r="AE111" s="95"/>
      <c r="AF111" s="58">
        <v>0</v>
      </c>
      <c r="AG111" s="95"/>
      <c r="AH111" s="58">
        <v>0</v>
      </c>
      <c r="AI111" s="95"/>
      <c r="AJ111" s="58">
        <v>195007</v>
      </c>
      <c r="AK111" s="95"/>
      <c r="AL111" s="58">
        <f t="shared" si="7"/>
        <v>14149271</v>
      </c>
      <c r="AM111" s="95"/>
      <c r="AN111" s="83">
        <v>30</v>
      </c>
    </row>
    <row r="112" spans="1:40" ht="11.25" x14ac:dyDescent="0.25">
      <c r="A112" s="83">
        <v>31</v>
      </c>
      <c r="B112" s="95"/>
      <c r="C112" s="83" t="s">
        <v>152</v>
      </c>
      <c r="D112" s="95"/>
      <c r="E112" s="95"/>
      <c r="F112" s="95"/>
      <c r="G112" s="58">
        <v>0</v>
      </c>
      <c r="H112" s="95"/>
      <c r="I112" s="58">
        <v>0</v>
      </c>
      <c r="J112" s="95"/>
      <c r="K112" s="58">
        <v>0</v>
      </c>
      <c r="L112" s="95"/>
      <c r="M112" s="58">
        <f t="shared" si="4"/>
        <v>0</v>
      </c>
      <c r="N112" s="95"/>
      <c r="O112" s="58">
        <v>972099</v>
      </c>
      <c r="P112" s="95"/>
      <c r="Q112" s="58">
        <v>0</v>
      </c>
      <c r="R112" s="95"/>
      <c r="S112" s="58">
        <v>976589</v>
      </c>
      <c r="T112" s="95"/>
      <c r="U112" s="58">
        <f t="shared" si="5"/>
        <v>1948688</v>
      </c>
      <c r="V112" s="95"/>
      <c r="W112" s="95"/>
      <c r="X112" s="58">
        <v>854057</v>
      </c>
      <c r="Y112" s="95"/>
      <c r="Z112" s="58">
        <v>0</v>
      </c>
      <c r="AA112" s="95"/>
      <c r="AB112" s="58">
        <v>247831</v>
      </c>
      <c r="AC112" s="95"/>
      <c r="AD112" s="58">
        <f t="shared" si="6"/>
        <v>1101888</v>
      </c>
      <c r="AE112" s="95"/>
      <c r="AF112" s="58">
        <v>0</v>
      </c>
      <c r="AG112" s="95"/>
      <c r="AH112" s="58">
        <v>0</v>
      </c>
      <c r="AI112" s="95"/>
      <c r="AJ112" s="58">
        <v>0</v>
      </c>
      <c r="AK112" s="95"/>
      <c r="AL112" s="58">
        <f t="shared" si="7"/>
        <v>3050576</v>
      </c>
      <c r="AM112" s="95"/>
      <c r="AN112" s="83">
        <v>31</v>
      </c>
    </row>
    <row r="113" spans="1:40" ht="11.25" x14ac:dyDescent="0.25">
      <c r="A113" s="83">
        <v>32</v>
      </c>
      <c r="B113" s="95"/>
      <c r="C113" s="83" t="s">
        <v>153</v>
      </c>
      <c r="D113" s="95"/>
      <c r="E113" s="95"/>
      <c r="F113" s="95"/>
      <c r="G113" s="58">
        <v>256863</v>
      </c>
      <c r="H113" s="95"/>
      <c r="I113" s="58">
        <v>0</v>
      </c>
      <c r="J113" s="95"/>
      <c r="K113" s="58">
        <v>0</v>
      </c>
      <c r="L113" s="95"/>
      <c r="M113" s="58">
        <f t="shared" si="4"/>
        <v>256863</v>
      </c>
      <c r="N113" s="95"/>
      <c r="O113" s="58">
        <v>4603972</v>
      </c>
      <c r="P113" s="95"/>
      <c r="Q113" s="58">
        <v>0</v>
      </c>
      <c r="R113" s="95"/>
      <c r="S113" s="58">
        <v>1635500</v>
      </c>
      <c r="T113" s="95"/>
      <c r="U113" s="58">
        <f t="shared" si="5"/>
        <v>6239472</v>
      </c>
      <c r="V113" s="95"/>
      <c r="W113" s="95"/>
      <c r="X113" s="58">
        <v>2639425</v>
      </c>
      <c r="Y113" s="95"/>
      <c r="Z113" s="58">
        <v>0</v>
      </c>
      <c r="AA113" s="95"/>
      <c r="AB113" s="58">
        <v>52540</v>
      </c>
      <c r="AC113" s="95"/>
      <c r="AD113" s="58">
        <f t="shared" si="6"/>
        <v>2691965</v>
      </c>
      <c r="AE113" s="95"/>
      <c r="AF113" s="58">
        <v>0</v>
      </c>
      <c r="AG113" s="95"/>
      <c r="AH113" s="58">
        <v>0</v>
      </c>
      <c r="AI113" s="95"/>
      <c r="AJ113" s="58">
        <v>0</v>
      </c>
      <c r="AK113" s="95"/>
      <c r="AL113" s="58">
        <f t="shared" si="7"/>
        <v>8931437</v>
      </c>
      <c r="AM113" s="95"/>
      <c r="AN113" s="83">
        <v>32</v>
      </c>
    </row>
    <row r="114" spans="1:40" ht="11.25" x14ac:dyDescent="0.25">
      <c r="A114" s="83">
        <v>33</v>
      </c>
      <c r="B114" s="95"/>
      <c r="C114" s="83" t="s">
        <v>95</v>
      </c>
      <c r="D114" s="95"/>
      <c r="E114" s="95"/>
      <c r="F114" s="95"/>
      <c r="G114" s="58">
        <v>0</v>
      </c>
      <c r="H114" s="95"/>
      <c r="I114" s="58">
        <v>6809425</v>
      </c>
      <c r="J114" s="95"/>
      <c r="K114" s="58">
        <v>0</v>
      </c>
      <c r="L114" s="95"/>
      <c r="M114" s="58">
        <f t="shared" si="4"/>
        <v>6809425</v>
      </c>
      <c r="N114" s="95"/>
      <c r="O114" s="58">
        <v>627654</v>
      </c>
      <c r="P114" s="95"/>
      <c r="Q114" s="58">
        <v>0</v>
      </c>
      <c r="R114" s="95"/>
      <c r="S114" s="58">
        <v>3639775</v>
      </c>
      <c r="T114" s="95"/>
      <c r="U114" s="58">
        <f t="shared" si="5"/>
        <v>4267429</v>
      </c>
      <c r="V114" s="95"/>
      <c r="W114" s="95"/>
      <c r="X114" s="58">
        <v>113192</v>
      </c>
      <c r="Y114" s="95"/>
      <c r="Z114" s="58">
        <v>0</v>
      </c>
      <c r="AA114" s="95"/>
      <c r="AB114" s="58">
        <v>2428804</v>
      </c>
      <c r="AC114" s="95"/>
      <c r="AD114" s="58">
        <f t="shared" si="6"/>
        <v>2541996</v>
      </c>
      <c r="AE114" s="95"/>
      <c r="AF114" s="58">
        <v>0</v>
      </c>
      <c r="AG114" s="95"/>
      <c r="AH114" s="58">
        <v>0</v>
      </c>
      <c r="AI114" s="95"/>
      <c r="AJ114" s="58">
        <v>0</v>
      </c>
      <c r="AK114" s="95"/>
      <c r="AL114" s="58">
        <f t="shared" si="7"/>
        <v>6809425</v>
      </c>
      <c r="AM114" s="95"/>
      <c r="AN114" s="83">
        <v>33</v>
      </c>
    </row>
    <row r="115" spans="1:40" ht="11.25" x14ac:dyDescent="0.25">
      <c r="A115" s="83">
        <v>34</v>
      </c>
      <c r="B115" s="95"/>
      <c r="C115" s="83" t="s">
        <v>154</v>
      </c>
      <c r="D115" s="95"/>
      <c r="E115" s="95"/>
      <c r="F115" s="95"/>
      <c r="G115" s="58">
        <v>656354</v>
      </c>
      <c r="H115" s="95"/>
      <c r="I115" s="58">
        <v>14691</v>
      </c>
      <c r="J115" s="95"/>
      <c r="K115" s="58">
        <v>0</v>
      </c>
      <c r="L115" s="95"/>
      <c r="M115" s="58">
        <f t="shared" si="4"/>
        <v>671045</v>
      </c>
      <c r="N115" s="95"/>
      <c r="O115" s="58">
        <v>13016944</v>
      </c>
      <c r="P115" s="95"/>
      <c r="Q115" s="58">
        <v>0</v>
      </c>
      <c r="R115" s="95"/>
      <c r="S115" s="58">
        <v>4269363</v>
      </c>
      <c r="T115" s="95"/>
      <c r="U115" s="58">
        <f t="shared" si="5"/>
        <v>17286307</v>
      </c>
      <c r="V115" s="95"/>
      <c r="W115" s="95"/>
      <c r="X115" s="58">
        <v>5891340</v>
      </c>
      <c r="Y115" s="95"/>
      <c r="Z115" s="58">
        <v>0</v>
      </c>
      <c r="AA115" s="95"/>
      <c r="AB115" s="58">
        <v>1103238</v>
      </c>
      <c r="AC115" s="95"/>
      <c r="AD115" s="58">
        <f t="shared" si="6"/>
        <v>6994578</v>
      </c>
      <c r="AE115" s="95"/>
      <c r="AF115" s="58">
        <v>0</v>
      </c>
      <c r="AG115" s="95"/>
      <c r="AH115" s="58">
        <v>0</v>
      </c>
      <c r="AI115" s="95"/>
      <c r="AJ115" s="58">
        <v>0</v>
      </c>
      <c r="AK115" s="95"/>
      <c r="AL115" s="58">
        <f t="shared" si="7"/>
        <v>24280885</v>
      </c>
      <c r="AM115" s="95"/>
      <c r="AN115" s="83">
        <v>34</v>
      </c>
    </row>
    <row r="116" spans="1:40" ht="11.25" x14ac:dyDescent="0.25">
      <c r="A116" s="83">
        <v>35</v>
      </c>
      <c r="B116" s="95"/>
      <c r="C116" s="83" t="s">
        <v>155</v>
      </c>
      <c r="D116" s="95"/>
      <c r="E116" s="95"/>
      <c r="F116" s="95"/>
      <c r="G116" s="58">
        <v>4534677</v>
      </c>
      <c r="H116" s="95"/>
      <c r="I116" s="58">
        <v>1696028</v>
      </c>
      <c r="J116" s="95"/>
      <c r="K116" s="58">
        <v>0</v>
      </c>
      <c r="L116" s="95"/>
      <c r="M116" s="58">
        <f t="shared" si="4"/>
        <v>6230705</v>
      </c>
      <c r="N116" s="95"/>
      <c r="O116" s="58">
        <v>1073893</v>
      </c>
      <c r="P116" s="95"/>
      <c r="Q116" s="58">
        <v>0</v>
      </c>
      <c r="R116" s="95"/>
      <c r="S116" s="58">
        <v>4386950</v>
      </c>
      <c r="T116" s="95"/>
      <c r="U116" s="58">
        <f t="shared" si="5"/>
        <v>5460843</v>
      </c>
      <c r="V116" s="95"/>
      <c r="W116" s="95"/>
      <c r="X116" s="58">
        <v>298412</v>
      </c>
      <c r="Y116" s="95"/>
      <c r="Z116" s="58">
        <v>0</v>
      </c>
      <c r="AA116" s="95"/>
      <c r="AB116" s="58">
        <v>386608</v>
      </c>
      <c r="AC116" s="95"/>
      <c r="AD116" s="58">
        <f t="shared" si="6"/>
        <v>685020</v>
      </c>
      <c r="AE116" s="95"/>
      <c r="AF116" s="58">
        <v>0</v>
      </c>
      <c r="AG116" s="95"/>
      <c r="AH116" s="58">
        <v>0</v>
      </c>
      <c r="AI116" s="95"/>
      <c r="AJ116" s="58">
        <v>84842</v>
      </c>
      <c r="AK116" s="95"/>
      <c r="AL116" s="58">
        <f t="shared" si="7"/>
        <v>6230705</v>
      </c>
      <c r="AM116" s="95"/>
      <c r="AN116" s="83">
        <v>35</v>
      </c>
    </row>
    <row r="117" spans="1:40" ht="11.25" x14ac:dyDescent="0.25">
      <c r="A117" s="83">
        <v>36</v>
      </c>
      <c r="B117" s="95"/>
      <c r="C117" s="83" t="s">
        <v>156</v>
      </c>
      <c r="D117" s="95"/>
      <c r="E117" s="95"/>
      <c r="F117" s="95"/>
      <c r="G117" s="58">
        <v>5018382</v>
      </c>
      <c r="H117" s="95"/>
      <c r="I117" s="58">
        <v>4015453</v>
      </c>
      <c r="J117" s="95"/>
      <c r="K117" s="58">
        <v>0</v>
      </c>
      <c r="L117" s="95"/>
      <c r="M117" s="58">
        <f t="shared" si="4"/>
        <v>9033835</v>
      </c>
      <c r="N117" s="95"/>
      <c r="O117" s="58">
        <v>2633853</v>
      </c>
      <c r="P117" s="95"/>
      <c r="Q117" s="58">
        <v>0</v>
      </c>
      <c r="R117" s="95"/>
      <c r="S117" s="58">
        <v>5245432</v>
      </c>
      <c r="T117" s="95"/>
      <c r="U117" s="58">
        <f t="shared" si="5"/>
        <v>7879285</v>
      </c>
      <c r="V117" s="95"/>
      <c r="W117" s="95"/>
      <c r="X117" s="58">
        <v>1191555</v>
      </c>
      <c r="Y117" s="95"/>
      <c r="Z117" s="58">
        <v>0</v>
      </c>
      <c r="AA117" s="95"/>
      <c r="AB117" s="58">
        <v>56373</v>
      </c>
      <c r="AC117" s="95"/>
      <c r="AD117" s="58">
        <f t="shared" si="6"/>
        <v>1247928</v>
      </c>
      <c r="AE117" s="95"/>
      <c r="AF117" s="58">
        <v>0</v>
      </c>
      <c r="AG117" s="95"/>
      <c r="AH117" s="58">
        <v>0</v>
      </c>
      <c r="AI117" s="95"/>
      <c r="AJ117" s="58">
        <v>168763</v>
      </c>
      <c r="AK117" s="95"/>
      <c r="AL117" s="58">
        <f t="shared" si="7"/>
        <v>9295976</v>
      </c>
      <c r="AM117" s="95"/>
      <c r="AN117" s="83">
        <v>36</v>
      </c>
    </row>
    <row r="118" spans="1:40" ht="11.25" x14ac:dyDescent="0.25">
      <c r="A118" s="83">
        <v>37</v>
      </c>
      <c r="B118" s="95"/>
      <c r="C118" s="83" t="s">
        <v>157</v>
      </c>
      <c r="D118" s="95"/>
      <c r="E118" s="95"/>
      <c r="F118" s="95"/>
      <c r="G118" s="58">
        <v>0</v>
      </c>
      <c r="H118" s="95"/>
      <c r="I118" s="58">
        <v>1815103</v>
      </c>
      <c r="J118" s="95"/>
      <c r="K118" s="58">
        <v>0</v>
      </c>
      <c r="L118" s="95"/>
      <c r="M118" s="58">
        <f t="shared" si="4"/>
        <v>1815103</v>
      </c>
      <c r="N118" s="95"/>
      <c r="O118" s="58">
        <v>601060</v>
      </c>
      <c r="P118" s="95"/>
      <c r="Q118" s="58">
        <v>0</v>
      </c>
      <c r="R118" s="95"/>
      <c r="S118" s="58">
        <v>1008957</v>
      </c>
      <c r="T118" s="95"/>
      <c r="U118" s="58">
        <f t="shared" si="5"/>
        <v>1610017</v>
      </c>
      <c r="V118" s="95"/>
      <c r="W118" s="95"/>
      <c r="X118" s="58">
        <v>100291</v>
      </c>
      <c r="Y118" s="95"/>
      <c r="Z118" s="58">
        <v>0</v>
      </c>
      <c r="AA118" s="95"/>
      <c r="AB118" s="58">
        <v>104795</v>
      </c>
      <c r="AC118" s="95"/>
      <c r="AD118" s="58">
        <f t="shared" si="6"/>
        <v>205086</v>
      </c>
      <c r="AE118" s="95"/>
      <c r="AF118" s="58">
        <v>0</v>
      </c>
      <c r="AG118" s="95"/>
      <c r="AH118" s="58">
        <v>0</v>
      </c>
      <c r="AI118" s="95"/>
      <c r="AJ118" s="58">
        <v>0</v>
      </c>
      <c r="AK118" s="95"/>
      <c r="AL118" s="58">
        <f t="shared" si="7"/>
        <v>1815103</v>
      </c>
      <c r="AM118" s="95"/>
      <c r="AN118" s="83">
        <v>37</v>
      </c>
    </row>
    <row r="119" spans="1:40" ht="11.25" x14ac:dyDescent="0.25">
      <c r="A119" s="83">
        <v>38</v>
      </c>
      <c r="B119" s="95"/>
      <c r="C119" s="83" t="s">
        <v>158</v>
      </c>
      <c r="D119" s="95"/>
      <c r="E119" s="95"/>
      <c r="F119" s="95"/>
      <c r="G119" s="58">
        <v>0</v>
      </c>
      <c r="H119" s="95"/>
      <c r="I119" s="58">
        <v>0</v>
      </c>
      <c r="J119" s="95"/>
      <c r="K119" s="58">
        <v>0</v>
      </c>
      <c r="L119" s="95"/>
      <c r="M119" s="58">
        <f t="shared" si="4"/>
        <v>0</v>
      </c>
      <c r="N119" s="95"/>
      <c r="O119" s="58">
        <v>847669</v>
      </c>
      <c r="P119" s="95"/>
      <c r="Q119" s="58">
        <v>0</v>
      </c>
      <c r="R119" s="95"/>
      <c r="S119" s="58">
        <v>4357</v>
      </c>
      <c r="T119" s="95"/>
      <c r="U119" s="58">
        <f t="shared" si="5"/>
        <v>852026</v>
      </c>
      <c r="V119" s="95"/>
      <c r="W119" s="95"/>
      <c r="X119" s="58">
        <v>480117</v>
      </c>
      <c r="Y119" s="95"/>
      <c r="Z119" s="58">
        <v>0</v>
      </c>
      <c r="AA119" s="95"/>
      <c r="AB119" s="58">
        <v>952</v>
      </c>
      <c r="AC119" s="95"/>
      <c r="AD119" s="58">
        <f t="shared" si="6"/>
        <v>481069</v>
      </c>
      <c r="AE119" s="95"/>
      <c r="AF119" s="58">
        <v>0</v>
      </c>
      <c r="AG119" s="95"/>
      <c r="AH119" s="58">
        <v>-1333095</v>
      </c>
      <c r="AI119" s="95"/>
      <c r="AJ119" s="58">
        <v>0</v>
      </c>
      <c r="AK119" s="95"/>
      <c r="AL119" s="58">
        <f t="shared" si="7"/>
        <v>0</v>
      </c>
      <c r="AM119" s="95"/>
      <c r="AN119" s="83">
        <v>38</v>
      </c>
    </row>
    <row r="120" spans="1:40" ht="11.25" x14ac:dyDescent="0.25">
      <c r="A120" s="83">
        <v>39</v>
      </c>
      <c r="B120" s="95"/>
      <c r="C120" s="83" t="s">
        <v>159</v>
      </c>
      <c r="D120" s="95"/>
      <c r="E120" s="95"/>
      <c r="F120" s="95"/>
      <c r="G120" s="58">
        <v>19615508</v>
      </c>
      <c r="H120" s="95"/>
      <c r="I120" s="58">
        <v>430231</v>
      </c>
      <c r="J120" s="95"/>
      <c r="K120" s="58">
        <v>0</v>
      </c>
      <c r="L120" s="95"/>
      <c r="M120" s="58">
        <f t="shared" si="4"/>
        <v>20045739</v>
      </c>
      <c r="N120" s="95"/>
      <c r="O120" s="58">
        <v>1516600</v>
      </c>
      <c r="P120" s="95"/>
      <c r="Q120" s="58">
        <v>0</v>
      </c>
      <c r="R120" s="95"/>
      <c r="S120" s="58">
        <v>23722719</v>
      </c>
      <c r="T120" s="95"/>
      <c r="U120" s="58">
        <f t="shared" si="5"/>
        <v>25239319</v>
      </c>
      <c r="V120" s="95"/>
      <c r="W120" s="95"/>
      <c r="X120" s="58">
        <v>1280035</v>
      </c>
      <c r="Y120" s="95"/>
      <c r="Z120" s="58">
        <v>0</v>
      </c>
      <c r="AA120" s="95"/>
      <c r="AB120" s="58">
        <v>1575320</v>
      </c>
      <c r="AC120" s="95"/>
      <c r="AD120" s="58">
        <f t="shared" si="6"/>
        <v>2855355</v>
      </c>
      <c r="AE120" s="95"/>
      <c r="AF120" s="58">
        <v>0</v>
      </c>
      <c r="AG120" s="95"/>
      <c r="AH120" s="58">
        <v>0</v>
      </c>
      <c r="AI120" s="95"/>
      <c r="AJ120" s="58">
        <v>0</v>
      </c>
      <c r="AK120" s="95"/>
      <c r="AL120" s="58">
        <f t="shared" si="7"/>
        <v>28094674</v>
      </c>
      <c r="AM120" s="95"/>
      <c r="AN120" s="83">
        <v>39</v>
      </c>
    </row>
    <row r="121" spans="1:40" ht="11.25" x14ac:dyDescent="0.25">
      <c r="A121" s="83">
        <v>40</v>
      </c>
      <c r="B121" s="95"/>
      <c r="C121" s="83" t="s">
        <v>160</v>
      </c>
      <c r="D121" s="95"/>
      <c r="E121" s="95"/>
      <c r="F121" s="95"/>
      <c r="G121" s="62">
        <v>0</v>
      </c>
      <c r="H121" s="95"/>
      <c r="I121" s="62">
        <v>0</v>
      </c>
      <c r="J121" s="95"/>
      <c r="K121" s="62">
        <v>0</v>
      </c>
      <c r="L121" s="95"/>
      <c r="M121" s="62">
        <f t="shared" si="4"/>
        <v>0</v>
      </c>
      <c r="N121" s="95"/>
      <c r="O121" s="62">
        <v>0</v>
      </c>
      <c r="P121" s="95"/>
      <c r="Q121" s="62">
        <v>0</v>
      </c>
      <c r="R121" s="95"/>
      <c r="S121" s="62">
        <v>0</v>
      </c>
      <c r="T121" s="95"/>
      <c r="U121" s="62">
        <f t="shared" si="5"/>
        <v>0</v>
      </c>
      <c r="V121" s="95"/>
      <c r="W121" s="95"/>
      <c r="X121" s="62">
        <v>0</v>
      </c>
      <c r="Y121" s="95"/>
      <c r="Z121" s="62">
        <v>0</v>
      </c>
      <c r="AA121" s="95"/>
      <c r="AB121" s="62">
        <v>0</v>
      </c>
      <c r="AC121" s="95"/>
      <c r="AD121" s="62">
        <f t="shared" si="6"/>
        <v>0</v>
      </c>
      <c r="AE121" s="95"/>
      <c r="AF121" s="62">
        <v>0</v>
      </c>
      <c r="AG121" s="95"/>
      <c r="AH121" s="62">
        <v>0</v>
      </c>
      <c r="AI121" s="95"/>
      <c r="AJ121" s="62">
        <v>0</v>
      </c>
      <c r="AK121" s="95"/>
      <c r="AL121" s="62">
        <f t="shared" si="7"/>
        <v>0</v>
      </c>
      <c r="AM121" s="95"/>
      <c r="AN121" s="83">
        <v>40</v>
      </c>
    </row>
    <row r="122" spans="1:40" ht="11.25" x14ac:dyDescent="0.25">
      <c r="A122" s="83">
        <v>41</v>
      </c>
      <c r="B122" s="95"/>
      <c r="C122" s="83" t="s">
        <v>161</v>
      </c>
      <c r="D122" s="95"/>
      <c r="E122" s="95"/>
      <c r="F122" s="95"/>
      <c r="G122" s="58">
        <v>0</v>
      </c>
      <c r="H122" s="95"/>
      <c r="I122" s="58">
        <v>0</v>
      </c>
      <c r="J122" s="95"/>
      <c r="K122" s="58">
        <v>0</v>
      </c>
      <c r="L122" s="95"/>
      <c r="M122" s="58">
        <f t="shared" si="4"/>
        <v>0</v>
      </c>
      <c r="N122" s="95"/>
      <c r="O122" s="58">
        <v>4101224</v>
      </c>
      <c r="P122" s="95"/>
      <c r="Q122" s="58">
        <v>0</v>
      </c>
      <c r="R122" s="95"/>
      <c r="S122" s="58">
        <v>1445324</v>
      </c>
      <c r="T122" s="95"/>
      <c r="U122" s="58">
        <f t="shared" si="5"/>
        <v>5546548</v>
      </c>
      <c r="V122" s="95"/>
      <c r="W122" s="95"/>
      <c r="X122" s="58">
        <v>869416</v>
      </c>
      <c r="Y122" s="95"/>
      <c r="Z122" s="58">
        <v>0</v>
      </c>
      <c r="AA122" s="95"/>
      <c r="AB122" s="58">
        <v>1088626</v>
      </c>
      <c r="AC122" s="95"/>
      <c r="AD122" s="58">
        <f t="shared" si="6"/>
        <v>1958042</v>
      </c>
      <c r="AE122" s="95"/>
      <c r="AF122" s="58">
        <v>0</v>
      </c>
      <c r="AG122" s="95"/>
      <c r="AH122" s="58">
        <v>0</v>
      </c>
      <c r="AI122" s="95"/>
      <c r="AJ122" s="58">
        <v>0</v>
      </c>
      <c r="AK122" s="95"/>
      <c r="AL122" s="58">
        <f t="shared" si="7"/>
        <v>7504590</v>
      </c>
      <c r="AM122" s="95"/>
      <c r="AN122" s="83">
        <v>41</v>
      </c>
    </row>
    <row r="123" spans="1:40" ht="11.25" x14ac:dyDescent="0.25">
      <c r="A123" s="83">
        <v>42</v>
      </c>
      <c r="B123" s="95"/>
      <c r="C123" s="83" t="s">
        <v>162</v>
      </c>
      <c r="D123" s="95"/>
      <c r="E123" s="95"/>
      <c r="F123" s="95"/>
      <c r="G123" s="58">
        <v>88731</v>
      </c>
      <c r="H123" s="95"/>
      <c r="I123" s="58">
        <v>18792770</v>
      </c>
      <c r="J123" s="95"/>
      <c r="K123" s="58">
        <v>0</v>
      </c>
      <c r="L123" s="95"/>
      <c r="M123" s="58">
        <f t="shared" si="4"/>
        <v>18881501</v>
      </c>
      <c r="N123" s="95"/>
      <c r="O123" s="58">
        <v>8223149</v>
      </c>
      <c r="P123" s="95"/>
      <c r="Q123" s="58">
        <v>0</v>
      </c>
      <c r="R123" s="95"/>
      <c r="S123" s="58">
        <v>5160692</v>
      </c>
      <c r="T123" s="95"/>
      <c r="U123" s="58">
        <f t="shared" si="5"/>
        <v>13383841</v>
      </c>
      <c r="V123" s="95"/>
      <c r="W123" s="95"/>
      <c r="X123" s="58">
        <v>2528448</v>
      </c>
      <c r="Y123" s="95"/>
      <c r="Z123" s="58">
        <v>0</v>
      </c>
      <c r="AA123" s="95"/>
      <c r="AB123" s="58">
        <v>3472020</v>
      </c>
      <c r="AC123" s="95"/>
      <c r="AD123" s="58">
        <f t="shared" si="6"/>
        <v>6000468</v>
      </c>
      <c r="AE123" s="95"/>
      <c r="AF123" s="58">
        <v>0</v>
      </c>
      <c r="AG123" s="95"/>
      <c r="AH123" s="58">
        <v>0</v>
      </c>
      <c r="AI123" s="95"/>
      <c r="AJ123" s="58">
        <v>10575</v>
      </c>
      <c r="AK123" s="95"/>
      <c r="AL123" s="58">
        <f t="shared" si="7"/>
        <v>19394884</v>
      </c>
      <c r="AM123" s="95"/>
      <c r="AN123" s="83">
        <v>42</v>
      </c>
    </row>
    <row r="124" spans="1:40" ht="11.25" x14ac:dyDescent="0.25">
      <c r="A124" s="83">
        <v>43</v>
      </c>
      <c r="B124" s="95"/>
      <c r="C124" s="83" t="s">
        <v>163</v>
      </c>
      <c r="D124" s="95"/>
      <c r="E124" s="95"/>
      <c r="F124" s="95"/>
      <c r="G124" s="58">
        <v>0</v>
      </c>
      <c r="H124" s="95"/>
      <c r="I124" s="58">
        <v>85925203</v>
      </c>
      <c r="J124" s="95"/>
      <c r="K124" s="58">
        <v>0</v>
      </c>
      <c r="L124" s="95"/>
      <c r="M124" s="58">
        <f t="shared" si="4"/>
        <v>85925203</v>
      </c>
      <c r="N124" s="95"/>
      <c r="O124" s="58">
        <v>4697595</v>
      </c>
      <c r="P124" s="95"/>
      <c r="Q124" s="58">
        <v>2187103</v>
      </c>
      <c r="R124" s="95"/>
      <c r="S124" s="58">
        <v>52735373</v>
      </c>
      <c r="T124" s="95"/>
      <c r="U124" s="58">
        <f t="shared" si="5"/>
        <v>59620071</v>
      </c>
      <c r="V124" s="95"/>
      <c r="W124" s="95"/>
      <c r="X124" s="58">
        <v>57524</v>
      </c>
      <c r="Y124" s="95"/>
      <c r="Z124" s="58">
        <v>898514</v>
      </c>
      <c r="AA124" s="95"/>
      <c r="AB124" s="58">
        <v>24489700</v>
      </c>
      <c r="AC124" s="95"/>
      <c r="AD124" s="58">
        <f t="shared" si="6"/>
        <v>25445738</v>
      </c>
      <c r="AE124" s="95"/>
      <c r="AF124" s="58">
        <v>0</v>
      </c>
      <c r="AG124" s="95"/>
      <c r="AH124" s="58">
        <v>0</v>
      </c>
      <c r="AI124" s="95"/>
      <c r="AJ124" s="58">
        <v>0</v>
      </c>
      <c r="AK124" s="95"/>
      <c r="AL124" s="58">
        <f t="shared" si="7"/>
        <v>85065809</v>
      </c>
      <c r="AM124" s="95"/>
      <c r="AN124" s="83">
        <v>43</v>
      </c>
    </row>
    <row r="125" spans="1:40" ht="11.25" x14ac:dyDescent="0.25">
      <c r="A125" s="83">
        <v>44</v>
      </c>
      <c r="B125" s="95"/>
      <c r="C125" s="83" t="s">
        <v>164</v>
      </c>
      <c r="D125" s="95"/>
      <c r="E125" s="95"/>
      <c r="F125" s="95"/>
      <c r="G125" s="58">
        <v>0</v>
      </c>
      <c r="H125" s="95"/>
      <c r="I125" s="58">
        <v>0</v>
      </c>
      <c r="J125" s="95"/>
      <c r="K125" s="58">
        <v>0</v>
      </c>
      <c r="L125" s="95"/>
      <c r="M125" s="58">
        <f t="shared" si="4"/>
        <v>0</v>
      </c>
      <c r="N125" s="95"/>
      <c r="O125" s="58">
        <v>2197653</v>
      </c>
      <c r="P125" s="95"/>
      <c r="Q125" s="58">
        <v>0</v>
      </c>
      <c r="R125" s="95"/>
      <c r="S125" s="58">
        <v>220589</v>
      </c>
      <c r="T125" s="95"/>
      <c r="U125" s="58">
        <f t="shared" si="5"/>
        <v>2418242</v>
      </c>
      <c r="V125" s="95"/>
      <c r="W125" s="95"/>
      <c r="X125" s="58">
        <v>816381</v>
      </c>
      <c r="Y125" s="95"/>
      <c r="Z125" s="58">
        <v>0</v>
      </c>
      <c r="AA125" s="95"/>
      <c r="AB125" s="58">
        <v>3123603</v>
      </c>
      <c r="AC125" s="95"/>
      <c r="AD125" s="58">
        <f t="shared" si="6"/>
        <v>3939984</v>
      </c>
      <c r="AE125" s="95"/>
      <c r="AF125" s="58">
        <v>0</v>
      </c>
      <c r="AG125" s="95"/>
      <c r="AH125" s="58">
        <v>0</v>
      </c>
      <c r="AI125" s="95"/>
      <c r="AJ125" s="58">
        <v>0</v>
      </c>
      <c r="AK125" s="95"/>
      <c r="AL125" s="58">
        <f t="shared" si="7"/>
        <v>6358226</v>
      </c>
      <c r="AM125" s="95"/>
      <c r="AN125" s="83">
        <v>44</v>
      </c>
    </row>
    <row r="126" spans="1:40" ht="11.25" x14ac:dyDescent="0.25">
      <c r="A126" s="83">
        <v>45</v>
      </c>
      <c r="B126" s="95"/>
      <c r="C126" s="83" t="s">
        <v>165</v>
      </c>
      <c r="D126" s="95"/>
      <c r="E126" s="95"/>
      <c r="F126" s="95"/>
      <c r="G126" s="58">
        <v>0</v>
      </c>
      <c r="H126" s="95"/>
      <c r="I126" s="58">
        <v>0</v>
      </c>
      <c r="J126" s="95"/>
      <c r="K126" s="58">
        <v>0</v>
      </c>
      <c r="L126" s="95"/>
      <c r="M126" s="58">
        <f t="shared" si="4"/>
        <v>0</v>
      </c>
      <c r="N126" s="95"/>
      <c r="O126" s="58">
        <v>0</v>
      </c>
      <c r="P126" s="95"/>
      <c r="Q126" s="58">
        <v>0</v>
      </c>
      <c r="R126" s="95"/>
      <c r="S126" s="58">
        <v>0</v>
      </c>
      <c r="T126" s="95"/>
      <c r="U126" s="58">
        <f t="shared" si="5"/>
        <v>0</v>
      </c>
      <c r="V126" s="95"/>
      <c r="W126" s="95"/>
      <c r="X126" s="58">
        <v>0</v>
      </c>
      <c r="Y126" s="95"/>
      <c r="Z126" s="58">
        <v>0</v>
      </c>
      <c r="AA126" s="95"/>
      <c r="AB126" s="58">
        <v>0</v>
      </c>
      <c r="AC126" s="95"/>
      <c r="AD126" s="58">
        <f t="shared" si="6"/>
        <v>0</v>
      </c>
      <c r="AE126" s="95"/>
      <c r="AF126" s="58">
        <v>0</v>
      </c>
      <c r="AG126" s="95"/>
      <c r="AH126" s="58">
        <v>0</v>
      </c>
      <c r="AI126" s="95"/>
      <c r="AJ126" s="58">
        <v>0</v>
      </c>
      <c r="AK126" s="95"/>
      <c r="AL126" s="58">
        <f t="shared" si="7"/>
        <v>0</v>
      </c>
      <c r="AM126" s="95"/>
      <c r="AN126" s="83">
        <v>45</v>
      </c>
    </row>
    <row r="127" spans="1:40" ht="11.25" x14ac:dyDescent="0.25">
      <c r="A127" s="83">
        <v>46</v>
      </c>
      <c r="B127" s="95"/>
      <c r="C127" s="83" t="s">
        <v>166</v>
      </c>
      <c r="D127" s="95"/>
      <c r="E127" s="95"/>
      <c r="F127" s="95"/>
      <c r="G127" s="58">
        <v>318263</v>
      </c>
      <c r="H127" s="95"/>
      <c r="I127" s="58">
        <v>3635925</v>
      </c>
      <c r="J127" s="95"/>
      <c r="K127" s="58">
        <v>0</v>
      </c>
      <c r="L127" s="95"/>
      <c r="M127" s="58">
        <f t="shared" si="4"/>
        <v>3954188</v>
      </c>
      <c r="N127" s="95"/>
      <c r="O127" s="58">
        <v>4409516</v>
      </c>
      <c r="P127" s="95"/>
      <c r="Q127" s="58">
        <v>0</v>
      </c>
      <c r="R127" s="95"/>
      <c r="S127" s="58">
        <v>3945268</v>
      </c>
      <c r="T127" s="95"/>
      <c r="U127" s="58">
        <f t="shared" si="5"/>
        <v>8354784</v>
      </c>
      <c r="V127" s="95"/>
      <c r="W127" s="95"/>
      <c r="X127" s="58">
        <v>2322741</v>
      </c>
      <c r="Y127" s="95"/>
      <c r="Z127" s="58">
        <v>0</v>
      </c>
      <c r="AA127" s="95"/>
      <c r="AB127" s="58">
        <v>2049173</v>
      </c>
      <c r="AC127" s="95"/>
      <c r="AD127" s="58">
        <f t="shared" si="6"/>
        <v>4371914</v>
      </c>
      <c r="AE127" s="95"/>
      <c r="AF127" s="58">
        <v>0</v>
      </c>
      <c r="AG127" s="95"/>
      <c r="AH127" s="58">
        <v>900625</v>
      </c>
      <c r="AI127" s="95"/>
      <c r="AJ127" s="58">
        <v>335118</v>
      </c>
      <c r="AK127" s="95"/>
      <c r="AL127" s="58">
        <f t="shared" si="7"/>
        <v>13962441</v>
      </c>
      <c r="AM127" s="95"/>
      <c r="AN127" s="83">
        <v>46</v>
      </c>
    </row>
    <row r="128" spans="1:40" ht="11.25" x14ac:dyDescent="0.25">
      <c r="A128" s="83">
        <v>47</v>
      </c>
      <c r="B128" s="95"/>
      <c r="C128" s="83" t="s">
        <v>167</v>
      </c>
      <c r="D128" s="95"/>
      <c r="E128" s="95"/>
      <c r="F128" s="95"/>
      <c r="G128" s="58">
        <v>41663</v>
      </c>
      <c r="H128" s="95"/>
      <c r="I128" s="58">
        <v>16667557</v>
      </c>
      <c r="J128" s="95"/>
      <c r="K128" s="58">
        <v>0</v>
      </c>
      <c r="L128" s="95"/>
      <c r="M128" s="58">
        <f t="shared" si="4"/>
        <v>16709220</v>
      </c>
      <c r="N128" s="95"/>
      <c r="O128" s="58">
        <v>8704253</v>
      </c>
      <c r="P128" s="95"/>
      <c r="Q128" s="58">
        <v>0</v>
      </c>
      <c r="R128" s="95"/>
      <c r="S128" s="58">
        <v>3537221</v>
      </c>
      <c r="T128" s="95"/>
      <c r="U128" s="58">
        <f t="shared" si="5"/>
        <v>12241474</v>
      </c>
      <c r="V128" s="95"/>
      <c r="W128" s="95"/>
      <c r="X128" s="58">
        <v>3451896</v>
      </c>
      <c r="Y128" s="95"/>
      <c r="Z128" s="58">
        <v>0</v>
      </c>
      <c r="AA128" s="95"/>
      <c r="AB128" s="58">
        <v>969054</v>
      </c>
      <c r="AC128" s="95"/>
      <c r="AD128" s="58">
        <f t="shared" si="6"/>
        <v>4420950</v>
      </c>
      <c r="AE128" s="95"/>
      <c r="AF128" s="58">
        <v>0</v>
      </c>
      <c r="AG128" s="95"/>
      <c r="AH128" s="58">
        <v>0</v>
      </c>
      <c r="AI128" s="95"/>
      <c r="AJ128" s="58">
        <v>46796</v>
      </c>
      <c r="AK128" s="95"/>
      <c r="AL128" s="58">
        <f t="shared" si="7"/>
        <v>16709220</v>
      </c>
      <c r="AM128" s="95"/>
      <c r="AN128" s="83">
        <v>47</v>
      </c>
    </row>
    <row r="129" spans="1:42" ht="11.25" x14ac:dyDescent="0.25">
      <c r="A129" s="83">
        <v>48</v>
      </c>
      <c r="B129" s="95"/>
      <c r="C129" s="83" t="s">
        <v>168</v>
      </c>
      <c r="D129" s="95"/>
      <c r="E129" s="95"/>
      <c r="F129" s="95"/>
      <c r="G129" s="58">
        <v>0</v>
      </c>
      <c r="H129" s="95"/>
      <c r="I129" s="58">
        <v>0</v>
      </c>
      <c r="J129" s="95"/>
      <c r="K129" s="58">
        <v>0</v>
      </c>
      <c r="L129" s="95"/>
      <c r="M129" s="58">
        <f t="shared" si="4"/>
        <v>0</v>
      </c>
      <c r="N129" s="95"/>
      <c r="O129" s="58">
        <v>82550</v>
      </c>
      <c r="P129" s="95"/>
      <c r="Q129" s="58">
        <v>0</v>
      </c>
      <c r="R129" s="95"/>
      <c r="S129" s="58">
        <v>0</v>
      </c>
      <c r="T129" s="95"/>
      <c r="U129" s="58">
        <f t="shared" si="5"/>
        <v>82550</v>
      </c>
      <c r="V129" s="95"/>
      <c r="W129" s="95"/>
      <c r="X129" s="58">
        <v>33304</v>
      </c>
      <c r="Y129" s="95"/>
      <c r="Z129" s="58">
        <v>0</v>
      </c>
      <c r="AA129" s="95"/>
      <c r="AB129" s="58">
        <v>0</v>
      </c>
      <c r="AC129" s="95"/>
      <c r="AD129" s="58">
        <f t="shared" si="6"/>
        <v>33304</v>
      </c>
      <c r="AE129" s="95"/>
      <c r="AF129" s="58">
        <v>0</v>
      </c>
      <c r="AG129" s="95"/>
      <c r="AH129" s="58">
        <v>0</v>
      </c>
      <c r="AI129" s="95"/>
      <c r="AJ129" s="58">
        <v>179377</v>
      </c>
      <c r="AK129" s="95"/>
      <c r="AL129" s="58">
        <f t="shared" si="7"/>
        <v>295231</v>
      </c>
      <c r="AM129" s="95"/>
      <c r="AN129" s="83">
        <v>48</v>
      </c>
    </row>
    <row r="130" spans="1:42" ht="11.25" x14ac:dyDescent="0.25">
      <c r="A130" s="83">
        <v>49</v>
      </c>
      <c r="B130" s="95"/>
      <c r="C130" s="83" t="s">
        <v>169</v>
      </c>
      <c r="D130" s="95"/>
      <c r="E130" s="95"/>
      <c r="F130" s="95"/>
      <c r="G130" s="58">
        <v>0</v>
      </c>
      <c r="H130" s="95"/>
      <c r="I130" s="58">
        <v>0</v>
      </c>
      <c r="J130" s="95"/>
      <c r="K130" s="58">
        <v>0</v>
      </c>
      <c r="L130" s="95"/>
      <c r="M130" s="58">
        <f t="shared" si="4"/>
        <v>0</v>
      </c>
      <c r="N130" s="95"/>
      <c r="O130" s="58">
        <v>3160175</v>
      </c>
      <c r="P130" s="95"/>
      <c r="Q130" s="58">
        <v>0</v>
      </c>
      <c r="R130" s="95"/>
      <c r="S130" s="58">
        <v>1432134</v>
      </c>
      <c r="T130" s="95"/>
      <c r="U130" s="58">
        <f t="shared" si="5"/>
        <v>4592309</v>
      </c>
      <c r="V130" s="95"/>
      <c r="W130" s="95"/>
      <c r="X130" s="58">
        <v>1752449</v>
      </c>
      <c r="Y130" s="95"/>
      <c r="Z130" s="58">
        <v>0</v>
      </c>
      <c r="AA130" s="95"/>
      <c r="AB130" s="58">
        <v>1387980</v>
      </c>
      <c r="AC130" s="95"/>
      <c r="AD130" s="58">
        <f t="shared" si="6"/>
        <v>3140429</v>
      </c>
      <c r="AE130" s="95"/>
      <c r="AF130" s="58">
        <v>0</v>
      </c>
      <c r="AG130" s="95"/>
      <c r="AH130" s="58">
        <v>0</v>
      </c>
      <c r="AI130" s="95"/>
      <c r="AJ130" s="58">
        <v>0</v>
      </c>
      <c r="AK130" s="95"/>
      <c r="AL130" s="58">
        <f t="shared" si="7"/>
        <v>7732738</v>
      </c>
      <c r="AM130" s="95"/>
      <c r="AN130" s="83">
        <v>49</v>
      </c>
    </row>
    <row r="131" spans="1:42" ht="11.25" x14ac:dyDescent="0.25">
      <c r="A131" s="83">
        <v>50</v>
      </c>
      <c r="B131" s="95"/>
      <c r="C131" s="83" t="s">
        <v>170</v>
      </c>
      <c r="D131" s="95"/>
      <c r="E131" s="95"/>
      <c r="F131" s="95"/>
      <c r="G131" s="62">
        <v>47575</v>
      </c>
      <c r="H131" s="95"/>
      <c r="I131" s="62">
        <v>2921239</v>
      </c>
      <c r="J131" s="95"/>
      <c r="K131" s="62">
        <v>0</v>
      </c>
      <c r="L131" s="95"/>
      <c r="M131" s="62">
        <f t="shared" si="4"/>
        <v>2968814</v>
      </c>
      <c r="N131" s="95"/>
      <c r="O131" s="62">
        <v>1069958</v>
      </c>
      <c r="P131" s="95"/>
      <c r="Q131" s="62">
        <v>0</v>
      </c>
      <c r="R131" s="95"/>
      <c r="S131" s="62">
        <v>1125000</v>
      </c>
      <c r="T131" s="95"/>
      <c r="U131" s="62">
        <f t="shared" si="5"/>
        <v>2194958</v>
      </c>
      <c r="V131" s="95"/>
      <c r="W131" s="95"/>
      <c r="X131" s="62">
        <v>487846</v>
      </c>
      <c r="Y131" s="95"/>
      <c r="Z131" s="62">
        <v>0</v>
      </c>
      <c r="AA131" s="95"/>
      <c r="AB131" s="62">
        <v>286914</v>
      </c>
      <c r="AC131" s="95"/>
      <c r="AD131" s="62">
        <f t="shared" si="6"/>
        <v>774760</v>
      </c>
      <c r="AE131" s="95"/>
      <c r="AF131" s="62">
        <v>0</v>
      </c>
      <c r="AG131" s="95"/>
      <c r="AH131" s="62">
        <v>0</v>
      </c>
      <c r="AI131" s="95"/>
      <c r="AJ131" s="62">
        <v>110718</v>
      </c>
      <c r="AK131" s="95"/>
      <c r="AL131" s="62">
        <f t="shared" si="7"/>
        <v>3080436</v>
      </c>
      <c r="AM131" s="95"/>
      <c r="AN131" s="83">
        <v>50</v>
      </c>
    </row>
    <row r="132" spans="1:42" ht="8.85" customHeight="1" x14ac:dyDescent="0.25">
      <c r="A132" s="95"/>
      <c r="B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6"/>
      <c r="AM132" s="95"/>
      <c r="AN132" s="95"/>
    </row>
    <row r="133" spans="1:42" ht="8.85" customHeight="1" x14ac:dyDescent="0.25">
      <c r="A133" s="95"/>
      <c r="B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row>
    <row r="134" spans="1:42" ht="8.85" customHeight="1" x14ac:dyDescent="0.25">
      <c r="A134" s="95"/>
      <c r="B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row>
    <row r="135" spans="1:42" s="241" customFormat="1" ht="9.6" customHeight="1" x14ac:dyDescent="0.25">
      <c r="A135" s="87"/>
      <c r="AP135" s="237"/>
    </row>
    <row r="136" spans="1:42" s="80" customFormat="1" ht="10.5" customHeight="1" x14ac:dyDescent="0.25">
      <c r="U136" s="84" t="s">
        <v>42</v>
      </c>
      <c r="X136" s="102" t="s">
        <v>43</v>
      </c>
      <c r="AN136" s="237" t="s">
        <v>525</v>
      </c>
    </row>
    <row r="137" spans="1:42" s="80" customFormat="1" ht="8.85" customHeight="1" x14ac:dyDescent="0.25">
      <c r="A137" s="85"/>
      <c r="U137" s="84" t="s">
        <v>526</v>
      </c>
      <c r="X137" s="102" t="s">
        <v>502</v>
      </c>
      <c r="AN137" s="237" t="s">
        <v>535</v>
      </c>
    </row>
    <row r="138" spans="1:42" s="80" customFormat="1" ht="8.85" customHeight="1" x14ac:dyDescent="0.25">
      <c r="A138" s="86"/>
      <c r="U138" s="84" t="s">
        <v>48</v>
      </c>
      <c r="X138" s="87" t="s">
        <v>49</v>
      </c>
    </row>
    <row r="139" spans="1:42" ht="8.85" customHeight="1" x14ac:dyDescent="0.25">
      <c r="A139" s="242"/>
    </row>
    <row r="140" spans="1:42" ht="8.85" customHeight="1" x14ac:dyDescent="0.25"/>
    <row r="141" spans="1:42" ht="8.85" customHeight="1" x14ac:dyDescent="0.25">
      <c r="O141" s="89" t="s">
        <v>528</v>
      </c>
      <c r="P141" s="89"/>
      <c r="Q141" s="89"/>
      <c r="R141" s="89"/>
      <c r="S141" s="89"/>
      <c r="T141" s="89"/>
      <c r="U141" s="89"/>
      <c r="X141" s="89" t="s">
        <v>528</v>
      </c>
      <c r="Y141" s="89"/>
      <c r="Z141" s="89"/>
      <c r="AA141" s="89"/>
      <c r="AB141" s="89"/>
      <c r="AC141" s="89"/>
      <c r="AD141" s="89"/>
      <c r="AE141" s="89"/>
      <c r="AF141" s="89"/>
      <c r="AG141" s="89"/>
      <c r="AH141" s="89"/>
      <c r="AI141" s="89"/>
      <c r="AJ141" s="89"/>
      <c r="AK141" s="89"/>
      <c r="AL141" s="89"/>
    </row>
    <row r="142" spans="1:42" ht="8.85" customHeight="1" x14ac:dyDescent="0.25"/>
    <row r="143" spans="1:42" ht="8.85" customHeight="1" x14ac:dyDescent="0.25">
      <c r="G143" s="89" t="s">
        <v>529</v>
      </c>
      <c r="H143" s="89"/>
      <c r="I143" s="89"/>
      <c r="J143" s="89"/>
      <c r="K143" s="89"/>
      <c r="L143" s="89"/>
      <c r="M143" s="89"/>
      <c r="O143" s="89" t="s">
        <v>530</v>
      </c>
      <c r="P143" s="89"/>
      <c r="Q143" s="89"/>
      <c r="R143" s="89"/>
      <c r="S143" s="89"/>
      <c r="T143" s="89"/>
      <c r="U143" s="89"/>
      <c r="X143" s="89" t="s">
        <v>531</v>
      </c>
      <c r="Y143" s="89"/>
      <c r="Z143" s="89"/>
      <c r="AA143" s="89"/>
      <c r="AB143" s="89"/>
      <c r="AC143" s="89"/>
      <c r="AD143" s="89"/>
    </row>
    <row r="144" spans="1:42" ht="8.85" customHeight="1" x14ac:dyDescent="0.25">
      <c r="K144" s="91" t="s">
        <v>288</v>
      </c>
      <c r="AF144" s="91" t="s">
        <v>288</v>
      </c>
      <c r="AH144" s="91" t="s">
        <v>511</v>
      </c>
    </row>
    <row r="145" spans="1:40" ht="8.85" customHeight="1" x14ac:dyDescent="0.25">
      <c r="I145" s="91" t="s">
        <v>532</v>
      </c>
      <c r="K145" s="91" t="s">
        <v>508</v>
      </c>
      <c r="M145" s="91" t="s">
        <v>65</v>
      </c>
      <c r="Q145" s="91" t="s">
        <v>509</v>
      </c>
      <c r="S145" s="91" t="s">
        <v>510</v>
      </c>
      <c r="Z145" s="91" t="s">
        <v>509</v>
      </c>
      <c r="AB145" s="91" t="s">
        <v>510</v>
      </c>
      <c r="AF145" s="91" t="s">
        <v>512</v>
      </c>
      <c r="AH145" s="91" t="s">
        <v>61</v>
      </c>
      <c r="AL145" s="91" t="s">
        <v>65</v>
      </c>
    </row>
    <row r="146" spans="1:40" ht="8.85" customHeight="1" x14ac:dyDescent="0.25">
      <c r="A146" s="92" t="s">
        <v>71</v>
      </c>
      <c r="C146" s="92" t="s">
        <v>72</v>
      </c>
      <c r="G146" s="92" t="s">
        <v>533</v>
      </c>
      <c r="I146" s="92" t="s">
        <v>77</v>
      </c>
      <c r="K146" s="92" t="s">
        <v>518</v>
      </c>
      <c r="M146" s="92" t="s">
        <v>519</v>
      </c>
      <c r="O146" s="92" t="s">
        <v>354</v>
      </c>
      <c r="Q146" s="92" t="s">
        <v>520</v>
      </c>
      <c r="S146" s="92" t="s">
        <v>69</v>
      </c>
      <c r="U146" s="92" t="s">
        <v>65</v>
      </c>
      <c r="X146" s="92" t="s">
        <v>354</v>
      </c>
      <c r="Z146" s="92" t="s">
        <v>520</v>
      </c>
      <c r="AB146" s="92" t="s">
        <v>69</v>
      </c>
      <c r="AD146" s="92" t="s">
        <v>65</v>
      </c>
      <c r="AF146" s="92" t="s">
        <v>518</v>
      </c>
      <c r="AH146" s="92" t="s">
        <v>69</v>
      </c>
      <c r="AJ146" s="92" t="s">
        <v>312</v>
      </c>
      <c r="AL146" s="92" t="s">
        <v>522</v>
      </c>
      <c r="AN146" s="92" t="s">
        <v>71</v>
      </c>
    </row>
    <row r="147" spans="1:40" ht="8.85" customHeight="1" x14ac:dyDescent="0.25"/>
    <row r="148" spans="1:40" ht="8.85" customHeight="1" x14ac:dyDescent="0.25">
      <c r="B148" s="83" t="s">
        <v>279</v>
      </c>
    </row>
    <row r="149" spans="1:40" ht="11.25" x14ac:dyDescent="0.25">
      <c r="A149" s="83">
        <v>51</v>
      </c>
      <c r="B149" s="95"/>
      <c r="C149" s="83" t="s">
        <v>172</v>
      </c>
      <c r="D149" s="95"/>
      <c r="E149" s="95"/>
      <c r="F149" s="95"/>
      <c r="G149" s="57">
        <v>13767</v>
      </c>
      <c r="H149" s="95"/>
      <c r="I149" s="57">
        <v>0</v>
      </c>
      <c r="J149" s="95"/>
      <c r="K149" s="57">
        <v>0</v>
      </c>
      <c r="L149" s="95"/>
      <c r="M149" s="57">
        <f t="shared" ref="M149:M188" si="8">SUM(G149:K149)</f>
        <v>13767</v>
      </c>
      <c r="N149" s="95"/>
      <c r="O149" s="57">
        <v>211644</v>
      </c>
      <c r="P149" s="95"/>
      <c r="Q149" s="57">
        <v>0</v>
      </c>
      <c r="R149" s="95"/>
      <c r="S149" s="57">
        <v>893161</v>
      </c>
      <c r="T149" s="95"/>
      <c r="U149" s="57">
        <f t="shared" ref="U149:U188" si="9">SUM(O149:S149)</f>
        <v>1104805</v>
      </c>
      <c r="V149" s="95"/>
      <c r="W149" s="95"/>
      <c r="X149" s="57">
        <v>528014</v>
      </c>
      <c r="Y149" s="95"/>
      <c r="Z149" s="57">
        <v>0</v>
      </c>
      <c r="AA149" s="95"/>
      <c r="AB149" s="57">
        <v>209375</v>
      </c>
      <c r="AC149" s="95"/>
      <c r="AD149" s="57">
        <f t="shared" ref="AD149:AD188" si="10">SUM(X149:AB149)</f>
        <v>737389</v>
      </c>
      <c r="AE149" s="95"/>
      <c r="AF149" s="57">
        <v>0</v>
      </c>
      <c r="AG149" s="95"/>
      <c r="AH149" s="57">
        <v>0</v>
      </c>
      <c r="AI149" s="95"/>
      <c r="AJ149" s="57">
        <v>0</v>
      </c>
      <c r="AK149" s="95"/>
      <c r="AL149" s="57">
        <f t="shared" ref="AL149:AL188" si="11">(U149+AD149+AF149+AH149+AJ149)</f>
        <v>1842194</v>
      </c>
      <c r="AM149" s="95"/>
      <c r="AN149" s="83">
        <v>51</v>
      </c>
    </row>
    <row r="150" spans="1:40" ht="11.25" x14ac:dyDescent="0.25">
      <c r="A150" s="83">
        <v>52</v>
      </c>
      <c r="B150" s="95"/>
      <c r="C150" s="83" t="s">
        <v>173</v>
      </c>
      <c r="D150" s="95"/>
      <c r="E150" s="95"/>
      <c r="F150" s="95"/>
      <c r="G150" s="58">
        <v>0</v>
      </c>
      <c r="H150" s="95"/>
      <c r="I150" s="58">
        <v>0</v>
      </c>
      <c r="J150" s="95"/>
      <c r="K150" s="58">
        <v>0</v>
      </c>
      <c r="L150" s="95"/>
      <c r="M150" s="58">
        <f t="shared" si="8"/>
        <v>0</v>
      </c>
      <c r="N150" s="95"/>
      <c r="O150" s="58">
        <v>0</v>
      </c>
      <c r="P150" s="95"/>
      <c r="Q150" s="58">
        <v>0</v>
      </c>
      <c r="R150" s="95"/>
      <c r="S150" s="58">
        <v>0</v>
      </c>
      <c r="T150" s="95"/>
      <c r="U150" s="58">
        <f t="shared" si="9"/>
        <v>0</v>
      </c>
      <c r="V150" s="95"/>
      <c r="W150" s="95"/>
      <c r="X150" s="58">
        <v>0</v>
      </c>
      <c r="Y150" s="95"/>
      <c r="Z150" s="58">
        <v>0</v>
      </c>
      <c r="AA150" s="95"/>
      <c r="AB150" s="58">
        <v>0</v>
      </c>
      <c r="AC150" s="95"/>
      <c r="AD150" s="58">
        <f t="shared" si="10"/>
        <v>0</v>
      </c>
      <c r="AE150" s="95"/>
      <c r="AF150" s="58">
        <v>0</v>
      </c>
      <c r="AG150" s="95"/>
      <c r="AH150" s="58">
        <v>0</v>
      </c>
      <c r="AI150" s="95"/>
      <c r="AJ150" s="58">
        <v>0</v>
      </c>
      <c r="AK150" s="95"/>
      <c r="AL150" s="58">
        <f t="shared" si="11"/>
        <v>0</v>
      </c>
      <c r="AM150" s="95"/>
      <c r="AN150" s="83">
        <v>52</v>
      </c>
    </row>
    <row r="151" spans="1:40" ht="11.25" x14ac:dyDescent="0.25">
      <c r="A151" s="83">
        <v>53</v>
      </c>
      <c r="B151" s="95"/>
      <c r="C151" s="83" t="s">
        <v>174</v>
      </c>
      <c r="D151" s="95"/>
      <c r="E151" s="95"/>
      <c r="F151" s="95"/>
      <c r="G151" s="58">
        <v>16035945</v>
      </c>
      <c r="H151" s="95"/>
      <c r="I151" s="58">
        <v>205506396</v>
      </c>
      <c r="J151" s="95"/>
      <c r="K151" s="58">
        <v>0</v>
      </c>
      <c r="L151" s="95"/>
      <c r="M151" s="58">
        <f t="shared" si="8"/>
        <v>221542341</v>
      </c>
      <c r="N151" s="95"/>
      <c r="O151" s="58">
        <v>131332733</v>
      </c>
      <c r="P151" s="95"/>
      <c r="Q151" s="58">
        <v>9333783</v>
      </c>
      <c r="R151" s="95"/>
      <c r="S151" s="58">
        <v>33505881</v>
      </c>
      <c r="T151" s="95"/>
      <c r="U151" s="58">
        <f t="shared" si="9"/>
        <v>174172397</v>
      </c>
      <c r="V151" s="95"/>
      <c r="W151" s="95"/>
      <c r="X151" s="58">
        <v>38241787</v>
      </c>
      <c r="Y151" s="95"/>
      <c r="Z151" s="58">
        <v>4673904</v>
      </c>
      <c r="AA151" s="95"/>
      <c r="AB151" s="58">
        <v>14044039</v>
      </c>
      <c r="AC151" s="95"/>
      <c r="AD151" s="58">
        <f t="shared" si="10"/>
        <v>56959730</v>
      </c>
      <c r="AE151" s="95"/>
      <c r="AF151" s="58">
        <v>0</v>
      </c>
      <c r="AG151" s="95"/>
      <c r="AH151" s="58">
        <v>421358</v>
      </c>
      <c r="AI151" s="95"/>
      <c r="AJ151" s="58">
        <v>1457854</v>
      </c>
      <c r="AK151" s="95"/>
      <c r="AL151" s="58">
        <f t="shared" si="11"/>
        <v>233011339</v>
      </c>
      <c r="AM151" s="95"/>
      <c r="AN151" s="83">
        <v>53</v>
      </c>
    </row>
    <row r="152" spans="1:40" ht="11.25" x14ac:dyDescent="0.25">
      <c r="A152" s="83">
        <v>54</v>
      </c>
      <c r="B152" s="95"/>
      <c r="C152" s="83" t="s">
        <v>175</v>
      </c>
      <c r="D152" s="95"/>
      <c r="E152" s="95"/>
      <c r="F152" s="95"/>
      <c r="G152" s="58">
        <v>0</v>
      </c>
      <c r="H152" s="95"/>
      <c r="I152" s="58">
        <v>0</v>
      </c>
      <c r="J152" s="95"/>
      <c r="K152" s="58">
        <v>0</v>
      </c>
      <c r="L152" s="95"/>
      <c r="M152" s="58">
        <f t="shared" si="8"/>
        <v>0</v>
      </c>
      <c r="N152" s="95"/>
      <c r="O152" s="58">
        <v>1650442</v>
      </c>
      <c r="P152" s="95"/>
      <c r="Q152" s="58">
        <v>0</v>
      </c>
      <c r="R152" s="95"/>
      <c r="S152" s="58">
        <v>770000</v>
      </c>
      <c r="T152" s="95"/>
      <c r="U152" s="58">
        <f t="shared" si="9"/>
        <v>2420442</v>
      </c>
      <c r="V152" s="95"/>
      <c r="W152" s="95"/>
      <c r="X152" s="58">
        <v>1012366</v>
      </c>
      <c r="Y152" s="95"/>
      <c r="Z152" s="58">
        <v>0</v>
      </c>
      <c r="AA152" s="95"/>
      <c r="AB152" s="58">
        <v>1439056</v>
      </c>
      <c r="AC152" s="95"/>
      <c r="AD152" s="58">
        <f t="shared" si="10"/>
        <v>2451422</v>
      </c>
      <c r="AE152" s="95"/>
      <c r="AF152" s="58">
        <v>0</v>
      </c>
      <c r="AG152" s="95"/>
      <c r="AH152" s="58">
        <v>0</v>
      </c>
      <c r="AI152" s="95"/>
      <c r="AJ152" s="58">
        <v>0</v>
      </c>
      <c r="AK152" s="95"/>
      <c r="AL152" s="58">
        <f t="shared" si="11"/>
        <v>4871864</v>
      </c>
      <c r="AM152" s="95"/>
      <c r="AN152" s="83">
        <v>54</v>
      </c>
    </row>
    <row r="153" spans="1:40" ht="11.25" x14ac:dyDescent="0.25">
      <c r="A153" s="83">
        <v>55</v>
      </c>
      <c r="B153" s="95"/>
      <c r="C153" s="83" t="s">
        <v>176</v>
      </c>
      <c r="D153" s="95"/>
      <c r="E153" s="95"/>
      <c r="F153" s="95"/>
      <c r="G153" s="58">
        <v>4168591</v>
      </c>
      <c r="H153" s="95"/>
      <c r="I153" s="58">
        <v>0</v>
      </c>
      <c r="J153" s="95"/>
      <c r="K153" s="58">
        <v>0</v>
      </c>
      <c r="L153" s="95"/>
      <c r="M153" s="58">
        <f t="shared" si="8"/>
        <v>4168591</v>
      </c>
      <c r="N153" s="95"/>
      <c r="O153" s="58">
        <v>742177</v>
      </c>
      <c r="P153" s="95"/>
      <c r="Q153" s="58">
        <v>0</v>
      </c>
      <c r="R153" s="95"/>
      <c r="S153" s="58">
        <v>476000</v>
      </c>
      <c r="T153" s="95"/>
      <c r="U153" s="58">
        <f t="shared" si="9"/>
        <v>1218177</v>
      </c>
      <c r="V153" s="95"/>
      <c r="W153" s="95"/>
      <c r="X153" s="58">
        <v>320441</v>
      </c>
      <c r="Y153" s="95"/>
      <c r="Z153" s="58">
        <v>0</v>
      </c>
      <c r="AA153" s="95"/>
      <c r="AB153" s="58">
        <v>97875</v>
      </c>
      <c r="AC153" s="95"/>
      <c r="AD153" s="58">
        <f t="shared" si="10"/>
        <v>418316</v>
      </c>
      <c r="AE153" s="95"/>
      <c r="AF153" s="58">
        <v>0</v>
      </c>
      <c r="AG153" s="95"/>
      <c r="AH153" s="58">
        <v>0</v>
      </c>
      <c r="AI153" s="95"/>
      <c r="AJ153" s="58">
        <v>171444</v>
      </c>
      <c r="AK153" s="95"/>
      <c r="AL153" s="58">
        <f t="shared" si="11"/>
        <v>1807937</v>
      </c>
      <c r="AM153" s="95"/>
      <c r="AN153" s="83">
        <v>55</v>
      </c>
    </row>
    <row r="154" spans="1:40" ht="11.25" x14ac:dyDescent="0.25">
      <c r="A154" s="83">
        <v>56</v>
      </c>
      <c r="B154" s="95"/>
      <c r="C154" s="83" t="s">
        <v>177</v>
      </c>
      <c r="D154" s="95"/>
      <c r="E154" s="95"/>
      <c r="F154" s="95"/>
      <c r="G154" s="58">
        <v>0</v>
      </c>
      <c r="H154" s="95"/>
      <c r="I154" s="58">
        <v>0</v>
      </c>
      <c r="J154" s="95"/>
      <c r="K154" s="58">
        <v>0</v>
      </c>
      <c r="L154" s="95"/>
      <c r="M154" s="58">
        <f t="shared" si="8"/>
        <v>0</v>
      </c>
      <c r="N154" s="95"/>
      <c r="O154" s="58">
        <v>0</v>
      </c>
      <c r="P154" s="95"/>
      <c r="Q154" s="58">
        <v>0</v>
      </c>
      <c r="R154" s="95"/>
      <c r="S154" s="58">
        <v>1033580</v>
      </c>
      <c r="T154" s="95"/>
      <c r="U154" s="58">
        <f t="shared" si="9"/>
        <v>1033580</v>
      </c>
      <c r="V154" s="95"/>
      <c r="W154" s="95"/>
      <c r="X154" s="58">
        <v>9490</v>
      </c>
      <c r="Y154" s="95"/>
      <c r="Z154" s="58">
        <v>0</v>
      </c>
      <c r="AA154" s="95"/>
      <c r="AB154" s="58">
        <v>684428</v>
      </c>
      <c r="AC154" s="95"/>
      <c r="AD154" s="58">
        <f t="shared" si="10"/>
        <v>693918</v>
      </c>
      <c r="AE154" s="95"/>
      <c r="AF154" s="58">
        <v>0</v>
      </c>
      <c r="AG154" s="95"/>
      <c r="AH154" s="58">
        <v>0</v>
      </c>
      <c r="AI154" s="95"/>
      <c r="AJ154" s="58">
        <v>0</v>
      </c>
      <c r="AK154" s="95"/>
      <c r="AL154" s="58">
        <f t="shared" si="11"/>
        <v>1727498</v>
      </c>
      <c r="AM154" s="95"/>
      <c r="AN154" s="83">
        <v>56</v>
      </c>
    </row>
    <row r="155" spans="1:40" ht="11.25" x14ac:dyDescent="0.25">
      <c r="A155" s="83">
        <v>57</v>
      </c>
      <c r="B155" s="95"/>
      <c r="C155" s="83" t="s">
        <v>178</v>
      </c>
      <c r="D155" s="95"/>
      <c r="E155" s="95"/>
      <c r="F155" s="95"/>
      <c r="G155" s="58">
        <v>1391891</v>
      </c>
      <c r="H155" s="95"/>
      <c r="I155" s="58">
        <v>0</v>
      </c>
      <c r="J155" s="95"/>
      <c r="K155" s="58">
        <v>0</v>
      </c>
      <c r="L155" s="95"/>
      <c r="M155" s="58">
        <f t="shared" si="8"/>
        <v>1391891</v>
      </c>
      <c r="N155" s="95"/>
      <c r="O155" s="58">
        <v>9218</v>
      </c>
      <c r="P155" s="95"/>
      <c r="Q155" s="58">
        <v>0</v>
      </c>
      <c r="R155" s="95"/>
      <c r="S155" s="58">
        <v>591955</v>
      </c>
      <c r="T155" s="95"/>
      <c r="U155" s="58">
        <f t="shared" si="9"/>
        <v>601173</v>
      </c>
      <c r="V155" s="95"/>
      <c r="W155" s="95"/>
      <c r="X155" s="58">
        <v>681</v>
      </c>
      <c r="Y155" s="95"/>
      <c r="Z155" s="58">
        <v>0</v>
      </c>
      <c r="AA155" s="95"/>
      <c r="AB155" s="58">
        <v>39799</v>
      </c>
      <c r="AC155" s="95"/>
      <c r="AD155" s="58">
        <f t="shared" si="10"/>
        <v>40480</v>
      </c>
      <c r="AE155" s="95"/>
      <c r="AF155" s="58">
        <v>0</v>
      </c>
      <c r="AG155" s="95"/>
      <c r="AH155" s="58">
        <v>0</v>
      </c>
      <c r="AI155" s="95"/>
      <c r="AJ155" s="58">
        <v>0</v>
      </c>
      <c r="AK155" s="95"/>
      <c r="AL155" s="58">
        <f t="shared" si="11"/>
        <v>641653</v>
      </c>
      <c r="AM155" s="95"/>
      <c r="AN155" s="83">
        <v>57</v>
      </c>
    </row>
    <row r="156" spans="1:40" ht="11.25" x14ac:dyDescent="0.25">
      <c r="A156" s="83">
        <v>58</v>
      </c>
      <c r="B156" s="95"/>
      <c r="C156" s="83" t="s">
        <v>179</v>
      </c>
      <c r="D156" s="95"/>
      <c r="E156" s="95"/>
      <c r="F156" s="95"/>
      <c r="G156" s="58">
        <v>0</v>
      </c>
      <c r="H156" s="95"/>
      <c r="I156" s="58">
        <v>8598307</v>
      </c>
      <c r="J156" s="95"/>
      <c r="K156" s="58">
        <v>0</v>
      </c>
      <c r="L156" s="95"/>
      <c r="M156" s="58">
        <f t="shared" si="8"/>
        <v>8598307</v>
      </c>
      <c r="N156" s="95"/>
      <c r="O156" s="58">
        <v>4187338</v>
      </c>
      <c r="P156" s="95"/>
      <c r="Q156" s="58">
        <v>0</v>
      </c>
      <c r="R156" s="95"/>
      <c r="S156" s="58">
        <v>96363</v>
      </c>
      <c r="T156" s="95"/>
      <c r="U156" s="58">
        <f t="shared" si="9"/>
        <v>4283701</v>
      </c>
      <c r="V156" s="95"/>
      <c r="W156" s="95"/>
      <c r="X156" s="58">
        <v>4310687</v>
      </c>
      <c r="Y156" s="95"/>
      <c r="Z156" s="58">
        <v>0</v>
      </c>
      <c r="AA156" s="95"/>
      <c r="AB156" s="58">
        <v>3919</v>
      </c>
      <c r="AC156" s="95"/>
      <c r="AD156" s="58">
        <f t="shared" si="10"/>
        <v>4314606</v>
      </c>
      <c r="AE156" s="95"/>
      <c r="AF156" s="58">
        <v>0</v>
      </c>
      <c r="AG156" s="95"/>
      <c r="AH156" s="58">
        <v>0</v>
      </c>
      <c r="AI156" s="95"/>
      <c r="AJ156" s="58">
        <v>0</v>
      </c>
      <c r="AK156" s="95"/>
      <c r="AL156" s="58">
        <f t="shared" si="11"/>
        <v>8598307</v>
      </c>
      <c r="AM156" s="95"/>
      <c r="AN156" s="83">
        <v>58</v>
      </c>
    </row>
    <row r="157" spans="1:40" ht="11.25" x14ac:dyDescent="0.25">
      <c r="A157" s="83">
        <v>59</v>
      </c>
      <c r="B157" s="95"/>
      <c r="C157" s="83" t="s">
        <v>180</v>
      </c>
      <c r="D157" s="95"/>
      <c r="E157" s="95"/>
      <c r="F157" s="95"/>
      <c r="G157" s="58">
        <v>7000</v>
      </c>
      <c r="H157" s="95"/>
      <c r="I157" s="58">
        <v>0</v>
      </c>
      <c r="J157" s="95"/>
      <c r="K157" s="58">
        <v>0</v>
      </c>
      <c r="L157" s="95"/>
      <c r="M157" s="58">
        <f t="shared" si="8"/>
        <v>7000</v>
      </c>
      <c r="N157" s="95"/>
      <c r="O157" s="58">
        <v>1193606</v>
      </c>
      <c r="P157" s="95"/>
      <c r="Q157" s="58">
        <v>0</v>
      </c>
      <c r="R157" s="95"/>
      <c r="S157" s="58">
        <v>1605222</v>
      </c>
      <c r="T157" s="95"/>
      <c r="U157" s="58">
        <f t="shared" si="9"/>
        <v>2798828</v>
      </c>
      <c r="V157" s="95"/>
      <c r="W157" s="95"/>
      <c r="X157" s="58">
        <v>456972</v>
      </c>
      <c r="Y157" s="95"/>
      <c r="Z157" s="58">
        <v>0</v>
      </c>
      <c r="AA157" s="95"/>
      <c r="AB157" s="58">
        <v>266033</v>
      </c>
      <c r="AC157" s="95"/>
      <c r="AD157" s="58">
        <f t="shared" si="10"/>
        <v>723005</v>
      </c>
      <c r="AE157" s="95"/>
      <c r="AF157" s="58">
        <v>0</v>
      </c>
      <c r="AG157" s="95"/>
      <c r="AH157" s="58">
        <v>0</v>
      </c>
      <c r="AI157" s="95"/>
      <c r="AJ157" s="58">
        <v>0</v>
      </c>
      <c r="AK157" s="95"/>
      <c r="AL157" s="58">
        <f t="shared" si="11"/>
        <v>3521833</v>
      </c>
      <c r="AM157" s="95"/>
      <c r="AN157" s="83">
        <v>59</v>
      </c>
    </row>
    <row r="158" spans="1:40" ht="11.25" x14ac:dyDescent="0.25">
      <c r="A158" s="83">
        <v>60</v>
      </c>
      <c r="B158" s="95"/>
      <c r="C158" s="83" t="s">
        <v>181</v>
      </c>
      <c r="D158" s="95"/>
      <c r="E158" s="95"/>
      <c r="F158" s="95"/>
      <c r="G158" s="58">
        <v>0</v>
      </c>
      <c r="H158" s="95"/>
      <c r="I158" s="58">
        <v>0</v>
      </c>
      <c r="J158" s="95"/>
      <c r="K158" s="58">
        <v>0</v>
      </c>
      <c r="L158" s="95"/>
      <c r="M158" s="58">
        <f t="shared" si="8"/>
        <v>0</v>
      </c>
      <c r="N158" s="95"/>
      <c r="O158" s="58">
        <v>15348311</v>
      </c>
      <c r="P158" s="95"/>
      <c r="Q158" s="58">
        <v>0</v>
      </c>
      <c r="R158" s="95"/>
      <c r="S158" s="58">
        <v>3295189</v>
      </c>
      <c r="T158" s="95"/>
      <c r="U158" s="58">
        <f t="shared" si="9"/>
        <v>18643500</v>
      </c>
      <c r="V158" s="95"/>
      <c r="W158" s="95"/>
      <c r="X158" s="58">
        <v>5976149</v>
      </c>
      <c r="Y158" s="95"/>
      <c r="Z158" s="58">
        <v>0</v>
      </c>
      <c r="AA158" s="95"/>
      <c r="AB158" s="58">
        <v>577887</v>
      </c>
      <c r="AC158" s="95"/>
      <c r="AD158" s="58">
        <f t="shared" si="10"/>
        <v>6554036</v>
      </c>
      <c r="AE158" s="95"/>
      <c r="AF158" s="58">
        <v>0</v>
      </c>
      <c r="AG158" s="95"/>
      <c r="AH158" s="58">
        <v>0</v>
      </c>
      <c r="AI158" s="95"/>
      <c r="AJ158" s="58">
        <v>6920</v>
      </c>
      <c r="AK158" s="95"/>
      <c r="AL158" s="58">
        <f t="shared" si="11"/>
        <v>25204456</v>
      </c>
      <c r="AM158" s="95"/>
      <c r="AN158" s="83">
        <v>60</v>
      </c>
    </row>
    <row r="159" spans="1:40" ht="11.25" x14ac:dyDescent="0.25">
      <c r="A159" s="83">
        <v>61</v>
      </c>
      <c r="B159" s="95"/>
      <c r="C159" s="83" t="s">
        <v>182</v>
      </c>
      <c r="D159" s="95"/>
      <c r="E159" s="95"/>
      <c r="F159" s="95"/>
      <c r="G159" s="58">
        <v>0</v>
      </c>
      <c r="H159" s="95"/>
      <c r="I159" s="58">
        <v>3143087</v>
      </c>
      <c r="J159" s="95"/>
      <c r="K159" s="58">
        <v>0</v>
      </c>
      <c r="L159" s="95"/>
      <c r="M159" s="58">
        <f t="shared" si="8"/>
        <v>3143087</v>
      </c>
      <c r="N159" s="95"/>
      <c r="O159" s="58">
        <v>1800390</v>
      </c>
      <c r="P159" s="95"/>
      <c r="Q159" s="58">
        <v>0</v>
      </c>
      <c r="R159" s="95"/>
      <c r="S159" s="58">
        <v>965000</v>
      </c>
      <c r="T159" s="95"/>
      <c r="U159" s="58">
        <f t="shared" si="9"/>
        <v>2765390</v>
      </c>
      <c r="V159" s="95"/>
      <c r="W159" s="95"/>
      <c r="X159" s="58">
        <v>160803</v>
      </c>
      <c r="Y159" s="95"/>
      <c r="Z159" s="58">
        <v>0</v>
      </c>
      <c r="AA159" s="95"/>
      <c r="AB159" s="58">
        <v>396947</v>
      </c>
      <c r="AC159" s="95"/>
      <c r="AD159" s="58">
        <f t="shared" si="10"/>
        <v>557750</v>
      </c>
      <c r="AE159" s="95"/>
      <c r="AF159" s="58">
        <v>0</v>
      </c>
      <c r="AG159" s="95"/>
      <c r="AH159" s="58">
        <v>0</v>
      </c>
      <c r="AI159" s="95"/>
      <c r="AJ159" s="58">
        <v>0</v>
      </c>
      <c r="AK159" s="95"/>
      <c r="AL159" s="58">
        <f t="shared" si="11"/>
        <v>3323140</v>
      </c>
      <c r="AM159" s="95"/>
      <c r="AN159" s="83">
        <v>61</v>
      </c>
    </row>
    <row r="160" spans="1:40" ht="11.25" x14ac:dyDescent="0.25">
      <c r="A160" s="83">
        <v>62</v>
      </c>
      <c r="B160" s="95"/>
      <c r="C160" s="83" t="s">
        <v>183</v>
      </c>
      <c r="D160" s="95"/>
      <c r="E160" s="95"/>
      <c r="F160" s="95"/>
      <c r="G160" s="58">
        <v>7304000</v>
      </c>
      <c r="H160" s="95"/>
      <c r="I160" s="58">
        <v>0</v>
      </c>
      <c r="J160" s="95"/>
      <c r="K160" s="58">
        <v>0</v>
      </c>
      <c r="L160" s="95"/>
      <c r="M160" s="58">
        <f t="shared" si="8"/>
        <v>7304000</v>
      </c>
      <c r="N160" s="95"/>
      <c r="O160" s="58">
        <v>4290093</v>
      </c>
      <c r="P160" s="95"/>
      <c r="Q160" s="58">
        <v>0</v>
      </c>
      <c r="R160" s="95"/>
      <c r="S160" s="58">
        <v>8526742</v>
      </c>
      <c r="T160" s="95"/>
      <c r="U160" s="58">
        <f t="shared" si="9"/>
        <v>12816835</v>
      </c>
      <c r="V160" s="95"/>
      <c r="W160" s="95"/>
      <c r="X160" s="58">
        <v>2168929</v>
      </c>
      <c r="Y160" s="95"/>
      <c r="Z160" s="58">
        <v>0</v>
      </c>
      <c r="AA160" s="95"/>
      <c r="AB160" s="58">
        <v>202799</v>
      </c>
      <c r="AC160" s="95"/>
      <c r="AD160" s="58">
        <f t="shared" si="10"/>
        <v>2371728</v>
      </c>
      <c r="AE160" s="95"/>
      <c r="AF160" s="58">
        <v>0</v>
      </c>
      <c r="AG160" s="95"/>
      <c r="AH160" s="58">
        <v>0</v>
      </c>
      <c r="AI160" s="95"/>
      <c r="AJ160" s="58">
        <v>113862</v>
      </c>
      <c r="AK160" s="95"/>
      <c r="AL160" s="58">
        <f t="shared" si="11"/>
        <v>15302425</v>
      </c>
      <c r="AM160" s="95"/>
      <c r="AN160" s="83">
        <v>62</v>
      </c>
    </row>
    <row r="161" spans="1:40" ht="11.25" x14ac:dyDescent="0.25">
      <c r="A161" s="83">
        <v>63</v>
      </c>
      <c r="B161" s="95"/>
      <c r="C161" s="83" t="s">
        <v>184</v>
      </c>
      <c r="D161" s="95"/>
      <c r="E161" s="95"/>
      <c r="F161" s="95"/>
      <c r="G161" s="58">
        <v>9311661</v>
      </c>
      <c r="H161" s="95"/>
      <c r="I161" s="58">
        <v>0</v>
      </c>
      <c r="J161" s="95"/>
      <c r="K161" s="58">
        <v>0</v>
      </c>
      <c r="L161" s="95"/>
      <c r="M161" s="58">
        <f t="shared" si="8"/>
        <v>9311661</v>
      </c>
      <c r="N161" s="95"/>
      <c r="O161" s="58">
        <v>333082</v>
      </c>
      <c r="P161" s="95"/>
      <c r="Q161" s="58">
        <v>0</v>
      </c>
      <c r="R161" s="95"/>
      <c r="S161" s="58">
        <v>10288901</v>
      </c>
      <c r="T161" s="95"/>
      <c r="U161" s="58">
        <f t="shared" si="9"/>
        <v>10621983</v>
      </c>
      <c r="V161" s="95"/>
      <c r="W161" s="95"/>
      <c r="X161" s="58">
        <v>962691</v>
      </c>
      <c r="Y161" s="95"/>
      <c r="Z161" s="58">
        <v>0</v>
      </c>
      <c r="AA161" s="95"/>
      <c r="AB161" s="58">
        <v>871519</v>
      </c>
      <c r="AC161" s="95"/>
      <c r="AD161" s="58">
        <f t="shared" si="10"/>
        <v>1834210</v>
      </c>
      <c r="AE161" s="95"/>
      <c r="AF161" s="58">
        <v>0</v>
      </c>
      <c r="AG161" s="95"/>
      <c r="AH161" s="58">
        <v>0</v>
      </c>
      <c r="AI161" s="95"/>
      <c r="AJ161" s="58">
        <v>293276</v>
      </c>
      <c r="AK161" s="95"/>
      <c r="AL161" s="58">
        <f t="shared" si="11"/>
        <v>12749469</v>
      </c>
      <c r="AM161" s="95"/>
      <c r="AN161" s="83">
        <v>63</v>
      </c>
    </row>
    <row r="162" spans="1:40" ht="11.25" x14ac:dyDescent="0.25">
      <c r="A162" s="83">
        <v>64</v>
      </c>
      <c r="B162" s="95"/>
      <c r="C162" s="83" t="s">
        <v>185</v>
      </c>
      <c r="D162" s="95"/>
      <c r="E162" s="95"/>
      <c r="F162" s="95"/>
      <c r="G162" s="58">
        <v>0</v>
      </c>
      <c r="H162" s="95"/>
      <c r="I162" s="58">
        <v>0</v>
      </c>
      <c r="J162" s="95"/>
      <c r="K162" s="58">
        <v>0</v>
      </c>
      <c r="L162" s="95"/>
      <c r="M162" s="58">
        <f t="shared" si="8"/>
        <v>0</v>
      </c>
      <c r="N162" s="95"/>
      <c r="O162" s="58">
        <v>1160000</v>
      </c>
      <c r="P162" s="95"/>
      <c r="Q162" s="58">
        <v>0</v>
      </c>
      <c r="R162" s="95"/>
      <c r="S162" s="58">
        <v>0</v>
      </c>
      <c r="T162" s="95"/>
      <c r="U162" s="58">
        <f t="shared" si="9"/>
        <v>1160000</v>
      </c>
      <c r="V162" s="95"/>
      <c r="W162" s="95"/>
      <c r="X162" s="58">
        <v>865310</v>
      </c>
      <c r="Y162" s="95"/>
      <c r="Z162" s="58">
        <v>0</v>
      </c>
      <c r="AA162" s="95"/>
      <c r="AB162" s="58">
        <v>0</v>
      </c>
      <c r="AC162" s="95"/>
      <c r="AD162" s="58">
        <f t="shared" si="10"/>
        <v>865310</v>
      </c>
      <c r="AE162" s="95"/>
      <c r="AF162" s="58">
        <v>0</v>
      </c>
      <c r="AG162" s="95"/>
      <c r="AH162" s="58">
        <v>0</v>
      </c>
      <c r="AI162" s="95"/>
      <c r="AJ162" s="58">
        <v>700</v>
      </c>
      <c r="AK162" s="95"/>
      <c r="AL162" s="58">
        <f t="shared" si="11"/>
        <v>2026010</v>
      </c>
      <c r="AM162" s="95"/>
      <c r="AN162" s="83">
        <v>64</v>
      </c>
    </row>
    <row r="163" spans="1:40" ht="11.25" x14ac:dyDescent="0.25">
      <c r="A163" s="83">
        <v>65</v>
      </c>
      <c r="B163" s="95"/>
      <c r="C163" s="83" t="s">
        <v>186</v>
      </c>
      <c r="D163" s="95"/>
      <c r="E163" s="95"/>
      <c r="F163" s="95"/>
      <c r="G163" s="58">
        <v>0</v>
      </c>
      <c r="H163" s="95"/>
      <c r="I163" s="58">
        <v>0</v>
      </c>
      <c r="J163" s="95"/>
      <c r="K163" s="58">
        <v>0</v>
      </c>
      <c r="L163" s="95"/>
      <c r="M163" s="58">
        <f t="shared" si="8"/>
        <v>0</v>
      </c>
      <c r="N163" s="95"/>
      <c r="O163" s="58">
        <v>244921</v>
      </c>
      <c r="P163" s="95"/>
      <c r="Q163" s="58">
        <v>0</v>
      </c>
      <c r="R163" s="95"/>
      <c r="S163" s="58">
        <v>3623</v>
      </c>
      <c r="T163" s="95"/>
      <c r="U163" s="58">
        <f t="shared" si="9"/>
        <v>248544</v>
      </c>
      <c r="V163" s="95"/>
      <c r="W163" s="95"/>
      <c r="X163" s="58">
        <v>57210</v>
      </c>
      <c r="Y163" s="95"/>
      <c r="Z163" s="58">
        <v>0</v>
      </c>
      <c r="AA163" s="95"/>
      <c r="AB163" s="58">
        <v>377</v>
      </c>
      <c r="AC163" s="95"/>
      <c r="AD163" s="58">
        <f t="shared" si="10"/>
        <v>57587</v>
      </c>
      <c r="AE163" s="95"/>
      <c r="AF163" s="58">
        <v>0</v>
      </c>
      <c r="AG163" s="95"/>
      <c r="AH163" s="58">
        <v>0</v>
      </c>
      <c r="AI163" s="95"/>
      <c r="AJ163" s="58">
        <v>0</v>
      </c>
      <c r="AK163" s="95"/>
      <c r="AL163" s="58">
        <f t="shared" si="11"/>
        <v>306131</v>
      </c>
      <c r="AM163" s="95"/>
      <c r="AN163" s="83">
        <v>65</v>
      </c>
    </row>
    <row r="164" spans="1:40" ht="11.25" x14ac:dyDescent="0.25">
      <c r="A164" s="83">
        <v>66</v>
      </c>
      <c r="B164" s="95"/>
      <c r="C164" s="83" t="s">
        <v>187</v>
      </c>
      <c r="D164" s="95"/>
      <c r="E164" s="95"/>
      <c r="F164" s="95"/>
      <c r="G164" s="58">
        <v>0</v>
      </c>
      <c r="H164" s="95"/>
      <c r="I164" s="58">
        <v>9526700</v>
      </c>
      <c r="J164" s="95"/>
      <c r="K164" s="58">
        <v>0</v>
      </c>
      <c r="L164" s="95"/>
      <c r="M164" s="58">
        <f t="shared" si="8"/>
        <v>9526700</v>
      </c>
      <c r="N164" s="95"/>
      <c r="O164" s="58">
        <v>5796145</v>
      </c>
      <c r="P164" s="95"/>
      <c r="Q164" s="58">
        <v>0</v>
      </c>
      <c r="R164" s="95"/>
      <c r="S164" s="58">
        <v>2018004</v>
      </c>
      <c r="T164" s="95"/>
      <c r="U164" s="58">
        <f t="shared" si="9"/>
        <v>7814149</v>
      </c>
      <c r="V164" s="95"/>
      <c r="W164" s="95"/>
      <c r="X164" s="58">
        <v>1264147</v>
      </c>
      <c r="Y164" s="95"/>
      <c r="Z164" s="58">
        <v>0</v>
      </c>
      <c r="AA164" s="95"/>
      <c r="AB164" s="58">
        <v>2279643</v>
      </c>
      <c r="AC164" s="95"/>
      <c r="AD164" s="58">
        <f t="shared" si="10"/>
        <v>3543790</v>
      </c>
      <c r="AE164" s="95"/>
      <c r="AF164" s="58">
        <v>0</v>
      </c>
      <c r="AG164" s="95"/>
      <c r="AH164" s="58">
        <v>0</v>
      </c>
      <c r="AI164" s="95"/>
      <c r="AJ164" s="58">
        <v>0</v>
      </c>
      <c r="AK164" s="95"/>
      <c r="AL164" s="58">
        <f t="shared" si="11"/>
        <v>11357939</v>
      </c>
      <c r="AM164" s="95"/>
      <c r="AN164" s="83">
        <v>66</v>
      </c>
    </row>
    <row r="165" spans="1:40" ht="11.25" x14ac:dyDescent="0.25">
      <c r="A165" s="83">
        <v>67</v>
      </c>
      <c r="B165" s="95"/>
      <c r="C165" s="83" t="s">
        <v>188</v>
      </c>
      <c r="D165" s="95"/>
      <c r="E165" s="95"/>
      <c r="F165" s="95"/>
      <c r="G165" s="58">
        <v>16642000</v>
      </c>
      <c r="H165" s="95"/>
      <c r="I165" s="58">
        <v>7583282</v>
      </c>
      <c r="J165" s="95"/>
      <c r="K165" s="58">
        <v>0</v>
      </c>
      <c r="L165" s="95"/>
      <c r="M165" s="58">
        <f t="shared" si="8"/>
        <v>24225282</v>
      </c>
      <c r="N165" s="95"/>
      <c r="O165" s="58">
        <v>7678368</v>
      </c>
      <c r="P165" s="95"/>
      <c r="Q165" s="58">
        <v>0</v>
      </c>
      <c r="R165" s="95"/>
      <c r="S165" s="58">
        <v>12541189</v>
      </c>
      <c r="T165" s="95"/>
      <c r="U165" s="58">
        <f t="shared" si="9"/>
        <v>20219557</v>
      </c>
      <c r="V165" s="95"/>
      <c r="W165" s="95"/>
      <c r="X165" s="58">
        <v>1756580</v>
      </c>
      <c r="Y165" s="95"/>
      <c r="Z165" s="58">
        <v>0</v>
      </c>
      <c r="AA165" s="95"/>
      <c r="AB165" s="58">
        <v>745934</v>
      </c>
      <c r="AC165" s="95"/>
      <c r="AD165" s="58">
        <f t="shared" si="10"/>
        <v>2502514</v>
      </c>
      <c r="AE165" s="95"/>
      <c r="AF165" s="58">
        <v>0</v>
      </c>
      <c r="AG165" s="95"/>
      <c r="AH165" s="58">
        <v>0</v>
      </c>
      <c r="AI165" s="95"/>
      <c r="AJ165" s="58">
        <v>0</v>
      </c>
      <c r="AK165" s="95"/>
      <c r="AL165" s="58">
        <f t="shared" si="11"/>
        <v>22722071</v>
      </c>
      <c r="AM165" s="95"/>
      <c r="AN165" s="83">
        <v>67</v>
      </c>
    </row>
    <row r="166" spans="1:40" ht="11.25" x14ac:dyDescent="0.25">
      <c r="A166" s="83">
        <v>68</v>
      </c>
      <c r="B166" s="95"/>
      <c r="C166" s="83" t="s">
        <v>189</v>
      </c>
      <c r="D166" s="95"/>
      <c r="E166" s="95"/>
      <c r="F166" s="95"/>
      <c r="G166" s="58">
        <v>78624</v>
      </c>
      <c r="H166" s="95"/>
      <c r="I166" s="58">
        <v>0</v>
      </c>
      <c r="J166" s="95"/>
      <c r="K166" s="58">
        <v>0</v>
      </c>
      <c r="L166" s="95"/>
      <c r="M166" s="58">
        <f t="shared" si="8"/>
        <v>78624</v>
      </c>
      <c r="N166" s="95"/>
      <c r="O166" s="58">
        <v>1262025</v>
      </c>
      <c r="P166" s="95"/>
      <c r="Q166" s="58">
        <v>0</v>
      </c>
      <c r="R166" s="95"/>
      <c r="S166" s="58">
        <v>244081</v>
      </c>
      <c r="T166" s="95"/>
      <c r="U166" s="58">
        <f t="shared" si="9"/>
        <v>1506106</v>
      </c>
      <c r="V166" s="95"/>
      <c r="W166" s="95"/>
      <c r="X166" s="58">
        <v>957991</v>
      </c>
      <c r="Y166" s="95"/>
      <c r="Z166" s="58">
        <v>0</v>
      </c>
      <c r="AA166" s="95"/>
      <c r="AB166" s="58">
        <v>390341</v>
      </c>
      <c r="AC166" s="95"/>
      <c r="AD166" s="58">
        <f t="shared" si="10"/>
        <v>1348332</v>
      </c>
      <c r="AE166" s="95"/>
      <c r="AF166" s="58">
        <v>0</v>
      </c>
      <c r="AG166" s="95"/>
      <c r="AH166" s="58">
        <v>0</v>
      </c>
      <c r="AI166" s="95"/>
      <c r="AJ166" s="58">
        <v>0</v>
      </c>
      <c r="AK166" s="95"/>
      <c r="AL166" s="58">
        <f t="shared" si="11"/>
        <v>2854438</v>
      </c>
      <c r="AM166" s="95"/>
      <c r="AN166" s="83">
        <v>68</v>
      </c>
    </row>
    <row r="167" spans="1:40" ht="11.25" x14ac:dyDescent="0.25">
      <c r="A167" s="83">
        <v>69</v>
      </c>
      <c r="B167" s="95"/>
      <c r="C167" s="83" t="s">
        <v>190</v>
      </c>
      <c r="D167" s="95"/>
      <c r="E167" s="95"/>
      <c r="F167" s="95"/>
      <c r="G167" s="58">
        <v>70317</v>
      </c>
      <c r="H167" s="95"/>
      <c r="I167" s="58">
        <v>10766881</v>
      </c>
      <c r="J167" s="95"/>
      <c r="K167" s="58">
        <v>0</v>
      </c>
      <c r="L167" s="95"/>
      <c r="M167" s="58">
        <f t="shared" si="8"/>
        <v>10837198</v>
      </c>
      <c r="N167" s="95"/>
      <c r="O167" s="58">
        <v>7119031</v>
      </c>
      <c r="P167" s="95"/>
      <c r="Q167" s="58">
        <v>0</v>
      </c>
      <c r="R167" s="95"/>
      <c r="S167" s="58">
        <v>1569248</v>
      </c>
      <c r="T167" s="95"/>
      <c r="U167" s="58">
        <f t="shared" si="9"/>
        <v>8688279</v>
      </c>
      <c r="V167" s="95"/>
      <c r="W167" s="95"/>
      <c r="X167" s="58">
        <v>1959074</v>
      </c>
      <c r="Y167" s="95"/>
      <c r="Z167" s="58">
        <v>0</v>
      </c>
      <c r="AA167" s="95"/>
      <c r="AB167" s="58">
        <v>189845</v>
      </c>
      <c r="AC167" s="95"/>
      <c r="AD167" s="58">
        <f t="shared" si="10"/>
        <v>2148919</v>
      </c>
      <c r="AE167" s="95"/>
      <c r="AF167" s="58">
        <v>0</v>
      </c>
      <c r="AG167" s="95"/>
      <c r="AH167" s="58">
        <v>0</v>
      </c>
      <c r="AI167" s="95"/>
      <c r="AJ167" s="58">
        <v>0</v>
      </c>
      <c r="AK167" s="95"/>
      <c r="AL167" s="58">
        <f t="shared" si="11"/>
        <v>10837198</v>
      </c>
      <c r="AM167" s="95"/>
      <c r="AN167" s="83">
        <v>69</v>
      </c>
    </row>
    <row r="168" spans="1:40" ht="11.25" x14ac:dyDescent="0.25">
      <c r="A168" s="83">
        <v>70</v>
      </c>
      <c r="B168" s="95"/>
      <c r="C168" s="83" t="s">
        <v>191</v>
      </c>
      <c r="D168" s="95"/>
      <c r="E168" s="95"/>
      <c r="F168" s="95"/>
      <c r="G168" s="58">
        <v>0</v>
      </c>
      <c r="H168" s="95"/>
      <c r="I168" s="58">
        <v>0</v>
      </c>
      <c r="J168" s="95"/>
      <c r="K168" s="58">
        <v>0</v>
      </c>
      <c r="L168" s="95"/>
      <c r="M168" s="58">
        <f t="shared" si="8"/>
        <v>0</v>
      </c>
      <c r="N168" s="95"/>
      <c r="O168" s="58">
        <v>4503159</v>
      </c>
      <c r="P168" s="95"/>
      <c r="Q168" s="58">
        <v>0</v>
      </c>
      <c r="R168" s="95"/>
      <c r="S168" s="58">
        <v>1460486</v>
      </c>
      <c r="T168" s="95"/>
      <c r="U168" s="58">
        <f t="shared" si="9"/>
        <v>5963645</v>
      </c>
      <c r="V168" s="95"/>
      <c r="W168" s="95"/>
      <c r="X168" s="58">
        <v>2167502</v>
      </c>
      <c r="Y168" s="95"/>
      <c r="Z168" s="58">
        <v>0</v>
      </c>
      <c r="AA168" s="95"/>
      <c r="AB168" s="58">
        <v>928871</v>
      </c>
      <c r="AC168" s="95"/>
      <c r="AD168" s="58">
        <f t="shared" si="10"/>
        <v>3096373</v>
      </c>
      <c r="AE168" s="95"/>
      <c r="AF168" s="58">
        <v>0</v>
      </c>
      <c r="AG168" s="95"/>
      <c r="AH168" s="58">
        <v>0</v>
      </c>
      <c r="AI168" s="95"/>
      <c r="AJ168" s="58">
        <v>7230</v>
      </c>
      <c r="AK168" s="95"/>
      <c r="AL168" s="58">
        <f t="shared" si="11"/>
        <v>9067248</v>
      </c>
      <c r="AM168" s="95"/>
      <c r="AN168" s="83">
        <v>70</v>
      </c>
    </row>
    <row r="169" spans="1:40" ht="11.25" x14ac:dyDescent="0.25">
      <c r="A169" s="83">
        <v>71</v>
      </c>
      <c r="B169" s="95"/>
      <c r="C169" s="83" t="s">
        <v>192</v>
      </c>
      <c r="D169" s="95"/>
      <c r="E169" s="95"/>
      <c r="F169" s="95"/>
      <c r="G169" s="58">
        <v>9383</v>
      </c>
      <c r="H169" s="95"/>
      <c r="I169" s="58">
        <v>0</v>
      </c>
      <c r="J169" s="95"/>
      <c r="K169" s="58">
        <v>0</v>
      </c>
      <c r="L169" s="95"/>
      <c r="M169" s="58">
        <f t="shared" si="8"/>
        <v>9383</v>
      </c>
      <c r="N169" s="95"/>
      <c r="O169" s="58">
        <v>381435</v>
      </c>
      <c r="P169" s="95"/>
      <c r="Q169" s="58">
        <v>0</v>
      </c>
      <c r="R169" s="95"/>
      <c r="S169" s="58">
        <v>784418</v>
      </c>
      <c r="T169" s="95"/>
      <c r="U169" s="58">
        <f t="shared" si="9"/>
        <v>1165853</v>
      </c>
      <c r="V169" s="95"/>
      <c r="W169" s="95"/>
      <c r="X169" s="58">
        <v>118201</v>
      </c>
      <c r="Y169" s="95"/>
      <c r="Z169" s="58">
        <v>0</v>
      </c>
      <c r="AA169" s="95"/>
      <c r="AB169" s="58">
        <v>408233</v>
      </c>
      <c r="AC169" s="95"/>
      <c r="AD169" s="58">
        <f t="shared" si="10"/>
        <v>526434</v>
      </c>
      <c r="AE169" s="95"/>
      <c r="AF169" s="58">
        <v>0</v>
      </c>
      <c r="AG169" s="95"/>
      <c r="AH169" s="58">
        <v>0</v>
      </c>
      <c r="AI169" s="95"/>
      <c r="AJ169" s="58">
        <v>0</v>
      </c>
      <c r="AK169" s="95"/>
      <c r="AL169" s="58">
        <f t="shared" si="11"/>
        <v>1692287</v>
      </c>
      <c r="AM169" s="95"/>
      <c r="AN169" s="83">
        <v>71</v>
      </c>
    </row>
    <row r="170" spans="1:40" ht="11.25" x14ac:dyDescent="0.25">
      <c r="A170" s="83">
        <v>72</v>
      </c>
      <c r="B170" s="95"/>
      <c r="C170" s="83" t="s">
        <v>193</v>
      </c>
      <c r="D170" s="95"/>
      <c r="E170" s="95"/>
      <c r="F170" s="95"/>
      <c r="G170" s="58">
        <v>0</v>
      </c>
      <c r="H170" s="95"/>
      <c r="I170" s="58">
        <v>0</v>
      </c>
      <c r="J170" s="95"/>
      <c r="K170" s="58">
        <v>0</v>
      </c>
      <c r="L170" s="95"/>
      <c r="M170" s="58">
        <f t="shared" si="8"/>
        <v>0</v>
      </c>
      <c r="N170" s="95"/>
      <c r="O170" s="58">
        <v>868165</v>
      </c>
      <c r="P170" s="95"/>
      <c r="Q170" s="58">
        <v>0</v>
      </c>
      <c r="R170" s="95"/>
      <c r="S170" s="58">
        <v>3821000</v>
      </c>
      <c r="T170" s="95"/>
      <c r="U170" s="58">
        <f t="shared" si="9"/>
        <v>4689165</v>
      </c>
      <c r="V170" s="95"/>
      <c r="W170" s="95"/>
      <c r="X170" s="58">
        <v>1042292</v>
      </c>
      <c r="Y170" s="95"/>
      <c r="Z170" s="58">
        <v>0</v>
      </c>
      <c r="AA170" s="95"/>
      <c r="AB170" s="58">
        <v>1663899</v>
      </c>
      <c r="AC170" s="95"/>
      <c r="AD170" s="58">
        <f t="shared" si="10"/>
        <v>2706191</v>
      </c>
      <c r="AE170" s="95"/>
      <c r="AF170" s="58">
        <v>0</v>
      </c>
      <c r="AG170" s="95"/>
      <c r="AH170" s="58">
        <v>0</v>
      </c>
      <c r="AI170" s="95"/>
      <c r="AJ170" s="58">
        <v>0</v>
      </c>
      <c r="AK170" s="95"/>
      <c r="AL170" s="58">
        <f t="shared" si="11"/>
        <v>7395356</v>
      </c>
      <c r="AM170" s="95"/>
      <c r="AN170" s="83">
        <v>72</v>
      </c>
    </row>
    <row r="171" spans="1:40" ht="11.25" x14ac:dyDescent="0.25">
      <c r="A171" s="83">
        <v>73</v>
      </c>
      <c r="B171" s="95"/>
      <c r="C171" s="83" t="s">
        <v>194</v>
      </c>
      <c r="D171" s="95"/>
      <c r="E171" s="95"/>
      <c r="F171" s="95"/>
      <c r="G171" s="58">
        <v>0</v>
      </c>
      <c r="H171" s="95"/>
      <c r="I171" s="58">
        <v>169011000</v>
      </c>
      <c r="J171" s="95"/>
      <c r="K171" s="58">
        <v>0</v>
      </c>
      <c r="L171" s="95"/>
      <c r="M171" s="58">
        <f t="shared" si="8"/>
        <v>169011000</v>
      </c>
      <c r="N171" s="95"/>
      <c r="O171" s="58">
        <v>75619000</v>
      </c>
      <c r="P171" s="95"/>
      <c r="Q171" s="58">
        <v>14923000</v>
      </c>
      <c r="R171" s="95"/>
      <c r="S171" s="58">
        <v>33746000</v>
      </c>
      <c r="T171" s="95"/>
      <c r="U171" s="58">
        <f t="shared" si="9"/>
        <v>124288000</v>
      </c>
      <c r="V171" s="95"/>
      <c r="W171" s="95"/>
      <c r="X171" s="58">
        <v>35959000</v>
      </c>
      <c r="Y171" s="95"/>
      <c r="Z171" s="58">
        <v>4782000</v>
      </c>
      <c r="AA171" s="95"/>
      <c r="AB171" s="58">
        <v>3982000</v>
      </c>
      <c r="AC171" s="95"/>
      <c r="AD171" s="58">
        <f t="shared" si="10"/>
        <v>44723000</v>
      </c>
      <c r="AE171" s="95"/>
      <c r="AF171" s="58">
        <v>0</v>
      </c>
      <c r="AG171" s="95"/>
      <c r="AH171" s="58">
        <v>0</v>
      </c>
      <c r="AI171" s="95"/>
      <c r="AJ171" s="58">
        <v>0</v>
      </c>
      <c r="AK171" s="95"/>
      <c r="AL171" s="58">
        <f t="shared" si="11"/>
        <v>169011000</v>
      </c>
      <c r="AM171" s="95"/>
      <c r="AN171" s="83">
        <v>73</v>
      </c>
    </row>
    <row r="172" spans="1:40" ht="11.25" x14ac:dyDescent="0.25">
      <c r="A172" s="83">
        <v>74</v>
      </c>
      <c r="B172" s="95"/>
      <c r="C172" s="83" t="s">
        <v>195</v>
      </c>
      <c r="D172" s="95"/>
      <c r="E172" s="95"/>
      <c r="F172" s="95"/>
      <c r="G172" s="58">
        <v>0</v>
      </c>
      <c r="H172" s="95"/>
      <c r="I172" s="58">
        <v>0</v>
      </c>
      <c r="J172" s="95"/>
      <c r="K172" s="58">
        <v>0</v>
      </c>
      <c r="L172" s="95"/>
      <c r="M172" s="58">
        <f t="shared" si="8"/>
        <v>0</v>
      </c>
      <c r="N172" s="95"/>
      <c r="O172" s="58">
        <v>0</v>
      </c>
      <c r="P172" s="95"/>
      <c r="Q172" s="58">
        <v>0</v>
      </c>
      <c r="R172" s="95"/>
      <c r="S172" s="58">
        <v>0</v>
      </c>
      <c r="T172" s="95"/>
      <c r="U172" s="58">
        <f t="shared" si="9"/>
        <v>0</v>
      </c>
      <c r="V172" s="95"/>
      <c r="W172" s="95"/>
      <c r="X172" s="58">
        <v>0</v>
      </c>
      <c r="Y172" s="95"/>
      <c r="Z172" s="58">
        <v>0</v>
      </c>
      <c r="AA172" s="95"/>
      <c r="AB172" s="58">
        <v>0</v>
      </c>
      <c r="AC172" s="95"/>
      <c r="AD172" s="58">
        <f t="shared" si="10"/>
        <v>0</v>
      </c>
      <c r="AE172" s="95"/>
      <c r="AF172" s="58">
        <v>0</v>
      </c>
      <c r="AG172" s="95"/>
      <c r="AH172" s="58">
        <v>0</v>
      </c>
      <c r="AI172" s="95"/>
      <c r="AJ172" s="58">
        <v>0</v>
      </c>
      <c r="AK172" s="95"/>
      <c r="AL172" s="58">
        <f t="shared" si="11"/>
        <v>0</v>
      </c>
      <c r="AM172" s="95"/>
      <c r="AN172" s="83">
        <v>74</v>
      </c>
    </row>
    <row r="173" spans="1:40" ht="11.25" x14ac:dyDescent="0.25">
      <c r="A173" s="83">
        <v>75</v>
      </c>
      <c r="B173" s="95"/>
      <c r="C173" s="83" t="s">
        <v>196</v>
      </c>
      <c r="D173" s="95"/>
      <c r="E173" s="95"/>
      <c r="F173" s="95"/>
      <c r="G173" s="58">
        <v>0</v>
      </c>
      <c r="H173" s="95"/>
      <c r="I173" s="58">
        <v>368226</v>
      </c>
      <c r="J173" s="95"/>
      <c r="K173" s="58">
        <v>0</v>
      </c>
      <c r="L173" s="95"/>
      <c r="M173" s="58">
        <f t="shared" si="8"/>
        <v>368226</v>
      </c>
      <c r="N173" s="95"/>
      <c r="O173" s="58">
        <v>335000</v>
      </c>
      <c r="P173" s="95"/>
      <c r="Q173" s="58">
        <v>0</v>
      </c>
      <c r="R173" s="95"/>
      <c r="S173" s="58">
        <v>0</v>
      </c>
      <c r="T173" s="95"/>
      <c r="U173" s="58">
        <f t="shared" si="9"/>
        <v>335000</v>
      </c>
      <c r="V173" s="95"/>
      <c r="W173" s="95"/>
      <c r="X173" s="58">
        <v>29910</v>
      </c>
      <c r="Y173" s="95"/>
      <c r="Z173" s="58">
        <v>0</v>
      </c>
      <c r="AA173" s="95"/>
      <c r="AB173" s="58">
        <v>3316</v>
      </c>
      <c r="AC173" s="95"/>
      <c r="AD173" s="58">
        <f t="shared" si="10"/>
        <v>33226</v>
      </c>
      <c r="AE173" s="95"/>
      <c r="AF173" s="58">
        <v>0</v>
      </c>
      <c r="AG173" s="95"/>
      <c r="AH173" s="58">
        <v>0</v>
      </c>
      <c r="AI173" s="95"/>
      <c r="AJ173" s="58">
        <v>0</v>
      </c>
      <c r="AK173" s="95"/>
      <c r="AL173" s="58">
        <f t="shared" si="11"/>
        <v>368226</v>
      </c>
      <c r="AM173" s="95"/>
      <c r="AN173" s="83">
        <v>75</v>
      </c>
    </row>
    <row r="174" spans="1:40" ht="11.25" x14ac:dyDescent="0.25">
      <c r="A174" s="83">
        <v>76</v>
      </c>
      <c r="B174" s="95"/>
      <c r="C174" s="83" t="s">
        <v>113</v>
      </c>
      <c r="D174" s="95"/>
      <c r="E174" s="95"/>
      <c r="F174" s="95"/>
      <c r="G174" s="58">
        <v>563348</v>
      </c>
      <c r="H174" s="95"/>
      <c r="I174" s="58">
        <v>0</v>
      </c>
      <c r="J174" s="95"/>
      <c r="K174" s="58">
        <v>0</v>
      </c>
      <c r="L174" s="95"/>
      <c r="M174" s="58">
        <f t="shared" si="8"/>
        <v>563348</v>
      </c>
      <c r="N174" s="95"/>
      <c r="O174" s="58">
        <v>905431</v>
      </c>
      <c r="P174" s="95"/>
      <c r="Q174" s="58">
        <v>0</v>
      </c>
      <c r="R174" s="95"/>
      <c r="S174" s="58">
        <v>241633</v>
      </c>
      <c r="T174" s="95"/>
      <c r="U174" s="58">
        <f t="shared" si="9"/>
        <v>1147064</v>
      </c>
      <c r="V174" s="95"/>
      <c r="W174" s="95"/>
      <c r="X174" s="58">
        <v>468015</v>
      </c>
      <c r="Y174" s="95"/>
      <c r="Z174" s="58">
        <v>0</v>
      </c>
      <c r="AA174" s="95"/>
      <c r="AB174" s="58">
        <v>124193</v>
      </c>
      <c r="AC174" s="95"/>
      <c r="AD174" s="58">
        <f t="shared" si="10"/>
        <v>592208</v>
      </c>
      <c r="AE174" s="95"/>
      <c r="AF174" s="58">
        <v>0</v>
      </c>
      <c r="AG174" s="95"/>
      <c r="AH174" s="58">
        <v>0</v>
      </c>
      <c r="AI174" s="95"/>
      <c r="AJ174" s="58">
        <v>0</v>
      </c>
      <c r="AK174" s="95"/>
      <c r="AL174" s="58">
        <f t="shared" si="11"/>
        <v>1739272</v>
      </c>
      <c r="AM174" s="95"/>
      <c r="AN174" s="83">
        <v>76</v>
      </c>
    </row>
    <row r="175" spans="1:40" ht="11.25" x14ac:dyDescent="0.25">
      <c r="A175" s="83">
        <v>77</v>
      </c>
      <c r="B175" s="95"/>
      <c r="C175" s="83" t="s">
        <v>114</v>
      </c>
      <c r="D175" s="95"/>
      <c r="E175" s="95"/>
      <c r="F175" s="95"/>
      <c r="G175" s="58">
        <v>376976</v>
      </c>
      <c r="H175" s="95"/>
      <c r="I175" s="58">
        <v>18565933</v>
      </c>
      <c r="J175" s="95"/>
      <c r="K175" s="58">
        <v>124438</v>
      </c>
      <c r="L175" s="95"/>
      <c r="M175" s="58">
        <f t="shared" si="8"/>
        <v>19067347</v>
      </c>
      <c r="N175" s="95"/>
      <c r="O175" s="58">
        <v>11564338</v>
      </c>
      <c r="P175" s="95"/>
      <c r="Q175" s="58">
        <v>0</v>
      </c>
      <c r="R175" s="95"/>
      <c r="S175" s="58">
        <v>3694511</v>
      </c>
      <c r="T175" s="95"/>
      <c r="U175" s="58">
        <f t="shared" si="9"/>
        <v>15258849</v>
      </c>
      <c r="V175" s="95"/>
      <c r="W175" s="95"/>
      <c r="X175" s="58">
        <v>3226863</v>
      </c>
      <c r="Y175" s="95"/>
      <c r="Z175" s="58">
        <v>0</v>
      </c>
      <c r="AA175" s="95"/>
      <c r="AB175" s="58">
        <v>3104331</v>
      </c>
      <c r="AC175" s="95"/>
      <c r="AD175" s="58">
        <f t="shared" si="10"/>
        <v>6331194</v>
      </c>
      <c r="AE175" s="95"/>
      <c r="AF175" s="58">
        <v>0</v>
      </c>
      <c r="AG175" s="95"/>
      <c r="AH175" s="58">
        <v>368483</v>
      </c>
      <c r="AI175" s="95"/>
      <c r="AJ175" s="58">
        <v>176302</v>
      </c>
      <c r="AK175" s="95"/>
      <c r="AL175" s="58">
        <f t="shared" si="11"/>
        <v>22134828</v>
      </c>
      <c r="AM175" s="95"/>
      <c r="AN175" s="83">
        <v>77</v>
      </c>
    </row>
    <row r="176" spans="1:40" ht="11.25" x14ac:dyDescent="0.25">
      <c r="A176" s="83">
        <v>78</v>
      </c>
      <c r="B176" s="95"/>
      <c r="C176" s="83" t="s">
        <v>197</v>
      </c>
      <c r="D176" s="95"/>
      <c r="E176" s="95"/>
      <c r="F176" s="95"/>
      <c r="G176" s="58">
        <v>0</v>
      </c>
      <c r="H176" s="95"/>
      <c r="I176" s="58">
        <v>4969017</v>
      </c>
      <c r="J176" s="95"/>
      <c r="K176" s="58">
        <v>0</v>
      </c>
      <c r="L176" s="95"/>
      <c r="M176" s="58">
        <f t="shared" si="8"/>
        <v>4969017</v>
      </c>
      <c r="N176" s="95"/>
      <c r="O176" s="58">
        <v>2716271</v>
      </c>
      <c r="P176" s="95"/>
      <c r="Q176" s="58">
        <v>0</v>
      </c>
      <c r="R176" s="95"/>
      <c r="S176" s="58">
        <v>675000</v>
      </c>
      <c r="T176" s="95"/>
      <c r="U176" s="58">
        <f t="shared" si="9"/>
        <v>3391271</v>
      </c>
      <c r="V176" s="95"/>
      <c r="W176" s="95"/>
      <c r="X176" s="58">
        <v>1005025</v>
      </c>
      <c r="Y176" s="95"/>
      <c r="Z176" s="58">
        <v>0</v>
      </c>
      <c r="AA176" s="95"/>
      <c r="AB176" s="58">
        <v>572721</v>
      </c>
      <c r="AC176" s="95"/>
      <c r="AD176" s="58">
        <f t="shared" si="10"/>
        <v>1577746</v>
      </c>
      <c r="AE176" s="95"/>
      <c r="AF176" s="58">
        <v>0</v>
      </c>
      <c r="AG176" s="95"/>
      <c r="AH176" s="58">
        <v>0</v>
      </c>
      <c r="AI176" s="95"/>
      <c r="AJ176" s="58">
        <v>0</v>
      </c>
      <c r="AK176" s="95"/>
      <c r="AL176" s="58">
        <f t="shared" si="11"/>
        <v>4969017</v>
      </c>
      <c r="AM176" s="95"/>
      <c r="AN176" s="83">
        <v>78</v>
      </c>
    </row>
    <row r="177" spans="1:40" ht="11.25" x14ac:dyDescent="0.25">
      <c r="A177" s="83">
        <v>79</v>
      </c>
      <c r="B177" s="95"/>
      <c r="C177" s="83" t="s">
        <v>198</v>
      </c>
      <c r="D177" s="95"/>
      <c r="E177" s="95"/>
      <c r="F177" s="95"/>
      <c r="G177" s="58">
        <v>0</v>
      </c>
      <c r="H177" s="95"/>
      <c r="I177" s="58">
        <v>11311598</v>
      </c>
      <c r="J177" s="95"/>
      <c r="K177" s="58">
        <v>0</v>
      </c>
      <c r="L177" s="95"/>
      <c r="M177" s="58">
        <f t="shared" si="8"/>
        <v>11311598</v>
      </c>
      <c r="N177" s="95"/>
      <c r="O177" s="58">
        <v>7594873</v>
      </c>
      <c r="P177" s="95"/>
      <c r="Q177" s="58">
        <v>0</v>
      </c>
      <c r="R177" s="95"/>
      <c r="S177" s="58">
        <v>1009469</v>
      </c>
      <c r="T177" s="95"/>
      <c r="U177" s="58">
        <f t="shared" si="9"/>
        <v>8604342</v>
      </c>
      <c r="V177" s="95"/>
      <c r="W177" s="95"/>
      <c r="X177" s="58">
        <v>3525257</v>
      </c>
      <c r="Y177" s="95"/>
      <c r="Z177" s="58">
        <v>0</v>
      </c>
      <c r="AA177" s="95"/>
      <c r="AB177" s="58">
        <v>509308</v>
      </c>
      <c r="AC177" s="95"/>
      <c r="AD177" s="58">
        <f t="shared" si="10"/>
        <v>4034565</v>
      </c>
      <c r="AE177" s="95"/>
      <c r="AF177" s="58">
        <v>0</v>
      </c>
      <c r="AG177" s="95"/>
      <c r="AH177" s="58">
        <v>0</v>
      </c>
      <c r="AI177" s="95"/>
      <c r="AJ177" s="58">
        <v>6650</v>
      </c>
      <c r="AK177" s="95"/>
      <c r="AL177" s="58">
        <f t="shared" si="11"/>
        <v>12645557</v>
      </c>
      <c r="AM177" s="95"/>
      <c r="AN177" s="83">
        <v>79</v>
      </c>
    </row>
    <row r="178" spans="1:40" ht="11.25" x14ac:dyDescent="0.25">
      <c r="A178" s="83">
        <v>80</v>
      </c>
      <c r="B178" s="95"/>
      <c r="C178" s="83" t="s">
        <v>199</v>
      </c>
      <c r="D178" s="95"/>
      <c r="E178" s="95"/>
      <c r="F178" s="95"/>
      <c r="G178" s="58">
        <v>0</v>
      </c>
      <c r="H178" s="95"/>
      <c r="I178" s="58">
        <v>0</v>
      </c>
      <c r="J178" s="95"/>
      <c r="K178" s="58">
        <v>0</v>
      </c>
      <c r="L178" s="95"/>
      <c r="M178" s="58">
        <f t="shared" si="8"/>
        <v>0</v>
      </c>
      <c r="N178" s="95"/>
      <c r="O178" s="58">
        <v>0</v>
      </c>
      <c r="P178" s="95"/>
      <c r="Q178" s="58">
        <v>0</v>
      </c>
      <c r="R178" s="95"/>
      <c r="S178" s="58">
        <v>0</v>
      </c>
      <c r="T178" s="95"/>
      <c r="U178" s="58">
        <f t="shared" si="9"/>
        <v>0</v>
      </c>
      <c r="V178" s="95"/>
      <c r="W178" s="95"/>
      <c r="X178" s="58">
        <v>0</v>
      </c>
      <c r="Y178" s="95"/>
      <c r="Z178" s="58">
        <v>0</v>
      </c>
      <c r="AA178" s="95"/>
      <c r="AB178" s="58">
        <v>0</v>
      </c>
      <c r="AC178" s="95"/>
      <c r="AD178" s="58">
        <f t="shared" si="10"/>
        <v>0</v>
      </c>
      <c r="AE178" s="95"/>
      <c r="AF178" s="58">
        <v>0</v>
      </c>
      <c r="AG178" s="95"/>
      <c r="AH178" s="58">
        <v>0</v>
      </c>
      <c r="AI178" s="95"/>
      <c r="AJ178" s="58">
        <v>0</v>
      </c>
      <c r="AK178" s="95"/>
      <c r="AL178" s="58">
        <f t="shared" si="11"/>
        <v>0</v>
      </c>
      <c r="AM178" s="95"/>
      <c r="AN178" s="83">
        <v>80</v>
      </c>
    </row>
    <row r="179" spans="1:40" ht="11.25" x14ac:dyDescent="0.25">
      <c r="A179" s="83">
        <v>81</v>
      </c>
      <c r="B179" s="95"/>
      <c r="C179" s="83" t="s">
        <v>200</v>
      </c>
      <c r="D179" s="95"/>
      <c r="E179" s="95"/>
      <c r="F179" s="95"/>
      <c r="G179" s="58">
        <v>0</v>
      </c>
      <c r="H179" s="95"/>
      <c r="I179" s="58">
        <v>0</v>
      </c>
      <c r="J179" s="95"/>
      <c r="K179" s="58">
        <v>0</v>
      </c>
      <c r="L179" s="95"/>
      <c r="M179" s="58">
        <f t="shared" si="8"/>
        <v>0</v>
      </c>
      <c r="N179" s="95"/>
      <c r="O179" s="58">
        <v>4286225</v>
      </c>
      <c r="P179" s="95"/>
      <c r="Q179" s="58">
        <v>0</v>
      </c>
      <c r="R179" s="95"/>
      <c r="S179" s="58">
        <v>561500</v>
      </c>
      <c r="T179" s="95"/>
      <c r="U179" s="58">
        <f t="shared" si="9"/>
        <v>4847725</v>
      </c>
      <c r="V179" s="95"/>
      <c r="W179" s="95"/>
      <c r="X179" s="58">
        <v>83234</v>
      </c>
      <c r="Y179" s="95"/>
      <c r="Z179" s="58">
        <v>0</v>
      </c>
      <c r="AA179" s="95"/>
      <c r="AB179" s="58">
        <v>137751</v>
      </c>
      <c r="AC179" s="95"/>
      <c r="AD179" s="58">
        <f t="shared" si="10"/>
        <v>220985</v>
      </c>
      <c r="AE179" s="95"/>
      <c r="AF179" s="58">
        <v>0</v>
      </c>
      <c r="AG179" s="95"/>
      <c r="AH179" s="58">
        <v>0</v>
      </c>
      <c r="AI179" s="95"/>
      <c r="AJ179" s="58">
        <v>0</v>
      </c>
      <c r="AK179" s="95"/>
      <c r="AL179" s="58">
        <f t="shared" si="11"/>
        <v>5068710</v>
      </c>
      <c r="AM179" s="95"/>
      <c r="AN179" s="83">
        <v>81</v>
      </c>
    </row>
    <row r="180" spans="1:40" ht="11.25" x14ac:dyDescent="0.25">
      <c r="A180" s="83">
        <v>82</v>
      </c>
      <c r="B180" s="95"/>
      <c r="C180" s="83" t="s">
        <v>201</v>
      </c>
      <c r="D180" s="95"/>
      <c r="E180" s="95"/>
      <c r="F180" s="95"/>
      <c r="G180" s="58">
        <v>588406</v>
      </c>
      <c r="H180" s="95"/>
      <c r="I180" s="58">
        <v>6390221</v>
      </c>
      <c r="J180" s="95"/>
      <c r="K180" s="58">
        <v>0</v>
      </c>
      <c r="L180" s="95"/>
      <c r="M180" s="58">
        <f t="shared" si="8"/>
        <v>6978627</v>
      </c>
      <c r="N180" s="95"/>
      <c r="O180" s="58">
        <v>2956707</v>
      </c>
      <c r="P180" s="95"/>
      <c r="Q180" s="58">
        <v>0</v>
      </c>
      <c r="R180" s="95"/>
      <c r="S180" s="58">
        <v>2206586</v>
      </c>
      <c r="T180" s="95"/>
      <c r="U180" s="58">
        <f t="shared" si="9"/>
        <v>5163293</v>
      </c>
      <c r="V180" s="95"/>
      <c r="W180" s="95"/>
      <c r="X180" s="58">
        <v>600574</v>
      </c>
      <c r="Y180" s="95"/>
      <c r="Z180" s="58">
        <v>0</v>
      </c>
      <c r="AA180" s="95"/>
      <c r="AB180" s="58">
        <v>1214760</v>
      </c>
      <c r="AC180" s="95"/>
      <c r="AD180" s="58">
        <f t="shared" si="10"/>
        <v>1815334</v>
      </c>
      <c r="AE180" s="95"/>
      <c r="AF180" s="58">
        <v>0</v>
      </c>
      <c r="AG180" s="95"/>
      <c r="AH180" s="58">
        <v>0</v>
      </c>
      <c r="AI180" s="95"/>
      <c r="AJ180" s="58">
        <v>0</v>
      </c>
      <c r="AK180" s="95"/>
      <c r="AL180" s="58">
        <f t="shared" si="11"/>
        <v>6978627</v>
      </c>
      <c r="AM180" s="95"/>
      <c r="AN180" s="83">
        <v>82</v>
      </c>
    </row>
    <row r="181" spans="1:40" ht="11.25" x14ac:dyDescent="0.25">
      <c r="A181" s="83">
        <v>83</v>
      </c>
      <c r="B181" s="95"/>
      <c r="C181" s="83" t="s">
        <v>202</v>
      </c>
      <c r="D181" s="95"/>
      <c r="E181" s="95"/>
      <c r="F181" s="95"/>
      <c r="G181" s="58">
        <v>1104903</v>
      </c>
      <c r="H181" s="95"/>
      <c r="I181" s="58">
        <v>3496748</v>
      </c>
      <c r="J181" s="95"/>
      <c r="K181" s="58">
        <v>0</v>
      </c>
      <c r="L181" s="95"/>
      <c r="M181" s="58">
        <f t="shared" si="8"/>
        <v>4601651</v>
      </c>
      <c r="N181" s="95"/>
      <c r="O181" s="58">
        <v>1076035</v>
      </c>
      <c r="P181" s="95"/>
      <c r="Q181" s="58">
        <v>0</v>
      </c>
      <c r="R181" s="95"/>
      <c r="S181" s="58">
        <v>1827000</v>
      </c>
      <c r="T181" s="95"/>
      <c r="U181" s="58">
        <f t="shared" si="9"/>
        <v>2903035</v>
      </c>
      <c r="V181" s="95"/>
      <c r="W181" s="95"/>
      <c r="X181" s="58">
        <v>488643</v>
      </c>
      <c r="Y181" s="95"/>
      <c r="Z181" s="58">
        <v>0</v>
      </c>
      <c r="AA181" s="95"/>
      <c r="AB181" s="58">
        <v>1135410</v>
      </c>
      <c r="AC181" s="95"/>
      <c r="AD181" s="58">
        <f t="shared" si="10"/>
        <v>1624053</v>
      </c>
      <c r="AE181" s="95"/>
      <c r="AF181" s="58">
        <v>0</v>
      </c>
      <c r="AG181" s="95"/>
      <c r="AH181" s="58">
        <v>0</v>
      </c>
      <c r="AI181" s="95"/>
      <c r="AJ181" s="58">
        <v>74563</v>
      </c>
      <c r="AK181" s="95"/>
      <c r="AL181" s="58">
        <f t="shared" si="11"/>
        <v>4601651</v>
      </c>
      <c r="AM181" s="95"/>
      <c r="AN181" s="83">
        <v>83</v>
      </c>
    </row>
    <row r="182" spans="1:40" ht="11.25" x14ac:dyDescent="0.25">
      <c r="A182" s="83">
        <v>84</v>
      </c>
      <c r="B182" s="95"/>
      <c r="C182" s="83" t="s">
        <v>203</v>
      </c>
      <c r="D182" s="95"/>
      <c r="E182" s="95"/>
      <c r="F182" s="95"/>
      <c r="G182" s="58">
        <v>13361963</v>
      </c>
      <c r="H182" s="95"/>
      <c r="I182" s="58">
        <v>0</v>
      </c>
      <c r="J182" s="95"/>
      <c r="K182" s="58">
        <v>0</v>
      </c>
      <c r="L182" s="95"/>
      <c r="M182" s="58">
        <f t="shared" si="8"/>
        <v>13361963</v>
      </c>
      <c r="N182" s="95"/>
      <c r="O182" s="58">
        <v>1043737</v>
      </c>
      <c r="P182" s="95"/>
      <c r="Q182" s="58">
        <v>0</v>
      </c>
      <c r="R182" s="95"/>
      <c r="S182" s="58">
        <v>1378653</v>
      </c>
      <c r="T182" s="95"/>
      <c r="U182" s="58">
        <f t="shared" si="9"/>
        <v>2422390</v>
      </c>
      <c r="V182" s="95"/>
      <c r="W182" s="95"/>
      <c r="X182" s="58">
        <v>1161036</v>
      </c>
      <c r="Y182" s="95"/>
      <c r="Z182" s="58">
        <v>0</v>
      </c>
      <c r="AA182" s="95"/>
      <c r="AB182" s="58">
        <v>890964</v>
      </c>
      <c r="AC182" s="95"/>
      <c r="AD182" s="58">
        <f t="shared" si="10"/>
        <v>2052000</v>
      </c>
      <c r="AE182" s="95"/>
      <c r="AF182" s="58">
        <v>0</v>
      </c>
      <c r="AG182" s="95"/>
      <c r="AH182" s="58">
        <v>0</v>
      </c>
      <c r="AI182" s="95"/>
      <c r="AJ182" s="58">
        <v>0</v>
      </c>
      <c r="AK182" s="95"/>
      <c r="AL182" s="58">
        <f t="shared" si="11"/>
        <v>4474390</v>
      </c>
      <c r="AM182" s="95"/>
      <c r="AN182" s="83">
        <v>84</v>
      </c>
    </row>
    <row r="183" spans="1:40" ht="11.25" x14ac:dyDescent="0.25">
      <c r="A183" s="83">
        <v>85</v>
      </c>
      <c r="B183" s="95"/>
      <c r="C183" s="83" t="s">
        <v>204</v>
      </c>
      <c r="D183" s="95"/>
      <c r="E183" s="95"/>
      <c r="F183" s="95"/>
      <c r="G183" s="58">
        <v>39479961</v>
      </c>
      <c r="H183" s="95"/>
      <c r="I183" s="58">
        <v>43063559</v>
      </c>
      <c r="J183" s="95"/>
      <c r="K183" s="58">
        <v>0</v>
      </c>
      <c r="L183" s="95"/>
      <c r="M183" s="58">
        <f t="shared" si="8"/>
        <v>82543520</v>
      </c>
      <c r="N183" s="95"/>
      <c r="O183" s="58">
        <v>49171034</v>
      </c>
      <c r="P183" s="95"/>
      <c r="Q183" s="58">
        <v>5390193</v>
      </c>
      <c r="R183" s="95"/>
      <c r="S183" s="58">
        <v>16523828</v>
      </c>
      <c r="T183" s="95"/>
      <c r="U183" s="58">
        <f t="shared" si="9"/>
        <v>71085055</v>
      </c>
      <c r="V183" s="95"/>
      <c r="W183" s="95"/>
      <c r="X183" s="58">
        <v>6903655</v>
      </c>
      <c r="Y183" s="95"/>
      <c r="Z183" s="58">
        <v>1522174</v>
      </c>
      <c r="AA183" s="95"/>
      <c r="AB183" s="58">
        <v>2440172</v>
      </c>
      <c r="AC183" s="95"/>
      <c r="AD183" s="58">
        <f t="shared" si="10"/>
        <v>10866001</v>
      </c>
      <c r="AE183" s="95"/>
      <c r="AF183" s="58">
        <v>0</v>
      </c>
      <c r="AG183" s="95"/>
      <c r="AH183" s="58">
        <v>0</v>
      </c>
      <c r="AI183" s="95"/>
      <c r="AJ183" s="58">
        <v>592464</v>
      </c>
      <c r="AK183" s="95"/>
      <c r="AL183" s="58">
        <f t="shared" si="11"/>
        <v>82543520</v>
      </c>
      <c r="AM183" s="95"/>
      <c r="AN183" s="83">
        <v>85</v>
      </c>
    </row>
    <row r="184" spans="1:40" ht="11.25" x14ac:dyDescent="0.25">
      <c r="A184" s="83">
        <v>86</v>
      </c>
      <c r="B184" s="95"/>
      <c r="C184" s="83" t="s">
        <v>205</v>
      </c>
      <c r="D184" s="95"/>
      <c r="E184" s="95"/>
      <c r="F184" s="95"/>
      <c r="G184" s="58">
        <v>0</v>
      </c>
      <c r="H184" s="95"/>
      <c r="I184" s="58">
        <v>0</v>
      </c>
      <c r="J184" s="95"/>
      <c r="K184" s="58">
        <v>0</v>
      </c>
      <c r="L184" s="95"/>
      <c r="M184" s="58">
        <f t="shared" si="8"/>
        <v>0</v>
      </c>
      <c r="N184" s="95"/>
      <c r="O184" s="58">
        <v>20760680</v>
      </c>
      <c r="P184" s="95"/>
      <c r="Q184" s="58">
        <v>0</v>
      </c>
      <c r="R184" s="95"/>
      <c r="S184" s="58">
        <v>9840866</v>
      </c>
      <c r="T184" s="95"/>
      <c r="U184" s="58">
        <f t="shared" si="9"/>
        <v>30601546</v>
      </c>
      <c r="V184" s="95"/>
      <c r="W184" s="95"/>
      <c r="X184" s="58">
        <v>10258079</v>
      </c>
      <c r="Y184" s="95"/>
      <c r="Z184" s="58">
        <v>0</v>
      </c>
      <c r="AA184" s="95"/>
      <c r="AB184" s="58">
        <v>4361169</v>
      </c>
      <c r="AC184" s="95"/>
      <c r="AD184" s="58">
        <f t="shared" si="10"/>
        <v>14619248</v>
      </c>
      <c r="AE184" s="95"/>
      <c r="AF184" s="58">
        <v>0</v>
      </c>
      <c r="AG184" s="95"/>
      <c r="AH184" s="58">
        <v>0</v>
      </c>
      <c r="AI184" s="95"/>
      <c r="AJ184" s="58">
        <v>0</v>
      </c>
      <c r="AK184" s="95"/>
      <c r="AL184" s="58">
        <f t="shared" si="11"/>
        <v>45220794</v>
      </c>
      <c r="AM184" s="95"/>
      <c r="AN184" s="83">
        <v>86</v>
      </c>
    </row>
    <row r="185" spans="1:40" ht="11.25" x14ac:dyDescent="0.25">
      <c r="A185" s="83">
        <v>87</v>
      </c>
      <c r="B185" s="95"/>
      <c r="C185" s="83" t="s">
        <v>206</v>
      </c>
      <c r="D185" s="95"/>
      <c r="E185" s="95"/>
      <c r="F185" s="95"/>
      <c r="G185" s="58">
        <v>0</v>
      </c>
      <c r="H185" s="95"/>
      <c r="I185" s="58">
        <v>0</v>
      </c>
      <c r="J185" s="95"/>
      <c r="K185" s="58">
        <v>0</v>
      </c>
      <c r="L185" s="95"/>
      <c r="M185" s="58">
        <f t="shared" si="8"/>
        <v>0</v>
      </c>
      <c r="N185" s="95"/>
      <c r="O185" s="58">
        <v>160000</v>
      </c>
      <c r="P185" s="95"/>
      <c r="Q185" s="58">
        <v>0</v>
      </c>
      <c r="R185" s="95"/>
      <c r="S185" s="58">
        <v>1350000</v>
      </c>
      <c r="T185" s="95"/>
      <c r="U185" s="58">
        <f t="shared" si="9"/>
        <v>1510000</v>
      </c>
      <c r="V185" s="95"/>
      <c r="W185" s="95"/>
      <c r="X185" s="58">
        <v>77263</v>
      </c>
      <c r="Y185" s="95"/>
      <c r="Z185" s="58">
        <v>0</v>
      </c>
      <c r="AA185" s="95"/>
      <c r="AB185" s="58">
        <v>692777</v>
      </c>
      <c r="AC185" s="95"/>
      <c r="AD185" s="58">
        <f t="shared" si="10"/>
        <v>770040</v>
      </c>
      <c r="AE185" s="95"/>
      <c r="AF185" s="58">
        <v>0</v>
      </c>
      <c r="AG185" s="95"/>
      <c r="AH185" s="58">
        <v>0</v>
      </c>
      <c r="AI185" s="95"/>
      <c r="AJ185" s="58">
        <v>0</v>
      </c>
      <c r="AK185" s="95"/>
      <c r="AL185" s="58">
        <f t="shared" si="11"/>
        <v>2280040</v>
      </c>
      <c r="AM185" s="95"/>
      <c r="AN185" s="83">
        <v>87</v>
      </c>
    </row>
    <row r="186" spans="1:40" ht="11.25" x14ac:dyDescent="0.25">
      <c r="A186" s="83">
        <v>88</v>
      </c>
      <c r="B186" s="95"/>
      <c r="C186" s="83" t="s">
        <v>207</v>
      </c>
      <c r="D186" s="95"/>
      <c r="E186" s="95"/>
      <c r="F186" s="95"/>
      <c r="G186" s="58">
        <v>4039578</v>
      </c>
      <c r="H186" s="95"/>
      <c r="I186" s="58">
        <v>0</v>
      </c>
      <c r="J186" s="95"/>
      <c r="K186" s="58">
        <v>0</v>
      </c>
      <c r="L186" s="95"/>
      <c r="M186" s="58">
        <f t="shared" si="8"/>
        <v>4039578</v>
      </c>
      <c r="N186" s="95"/>
      <c r="O186" s="58">
        <v>4887232</v>
      </c>
      <c r="P186" s="95"/>
      <c r="Q186" s="58">
        <v>0</v>
      </c>
      <c r="R186" s="95"/>
      <c r="S186" s="58">
        <v>343148</v>
      </c>
      <c r="T186" s="95"/>
      <c r="U186" s="58">
        <f t="shared" si="9"/>
        <v>5230380</v>
      </c>
      <c r="V186" s="95"/>
      <c r="W186" s="95"/>
      <c r="X186" s="58">
        <v>171119</v>
      </c>
      <c r="Y186" s="95"/>
      <c r="Z186" s="58">
        <v>0</v>
      </c>
      <c r="AA186" s="95"/>
      <c r="AB186" s="58">
        <v>31269</v>
      </c>
      <c r="AC186" s="95"/>
      <c r="AD186" s="58">
        <f t="shared" si="10"/>
        <v>202388</v>
      </c>
      <c r="AE186" s="95"/>
      <c r="AF186" s="58">
        <v>0</v>
      </c>
      <c r="AG186" s="95"/>
      <c r="AH186" s="58">
        <v>0</v>
      </c>
      <c r="AI186" s="95"/>
      <c r="AJ186" s="58">
        <v>145410</v>
      </c>
      <c r="AK186" s="95"/>
      <c r="AL186" s="58">
        <f t="shared" si="11"/>
        <v>5578178</v>
      </c>
      <c r="AM186" s="95"/>
      <c r="AN186" s="83">
        <v>88</v>
      </c>
    </row>
    <row r="187" spans="1:40" ht="11.25" x14ac:dyDescent="0.25">
      <c r="A187" s="83">
        <v>89</v>
      </c>
      <c r="B187" s="95"/>
      <c r="C187" s="83" t="s">
        <v>208</v>
      </c>
      <c r="D187" s="95"/>
      <c r="E187" s="95"/>
      <c r="F187" s="95"/>
      <c r="G187" s="58">
        <v>0</v>
      </c>
      <c r="H187" s="95"/>
      <c r="I187" s="58">
        <v>3117546</v>
      </c>
      <c r="J187" s="95"/>
      <c r="K187" s="58">
        <v>0</v>
      </c>
      <c r="L187" s="95"/>
      <c r="M187" s="58">
        <f t="shared" si="8"/>
        <v>3117546</v>
      </c>
      <c r="N187" s="95"/>
      <c r="O187" s="58">
        <v>807142</v>
      </c>
      <c r="P187" s="95"/>
      <c r="Q187" s="58">
        <v>0</v>
      </c>
      <c r="R187" s="95"/>
      <c r="S187" s="58">
        <v>1712039</v>
      </c>
      <c r="T187" s="95"/>
      <c r="U187" s="58">
        <f t="shared" si="9"/>
        <v>2519181</v>
      </c>
      <c r="V187" s="95"/>
      <c r="W187" s="95"/>
      <c r="X187" s="58">
        <v>34736</v>
      </c>
      <c r="Y187" s="95"/>
      <c r="Z187" s="58">
        <v>0</v>
      </c>
      <c r="AA187" s="95"/>
      <c r="AB187" s="58">
        <v>563629</v>
      </c>
      <c r="AC187" s="95"/>
      <c r="AD187" s="58">
        <f t="shared" si="10"/>
        <v>598365</v>
      </c>
      <c r="AE187" s="95"/>
      <c r="AF187" s="58">
        <v>0</v>
      </c>
      <c r="AG187" s="95"/>
      <c r="AH187" s="58">
        <v>0</v>
      </c>
      <c r="AI187" s="95"/>
      <c r="AJ187" s="58">
        <v>0</v>
      </c>
      <c r="AK187" s="95"/>
      <c r="AL187" s="58">
        <f t="shared" si="11"/>
        <v>3117546</v>
      </c>
      <c r="AM187" s="95"/>
      <c r="AN187" s="83">
        <v>89</v>
      </c>
    </row>
    <row r="188" spans="1:40" ht="11.25" x14ac:dyDescent="0.25">
      <c r="A188" s="83">
        <v>90</v>
      </c>
      <c r="B188" s="95"/>
      <c r="C188" s="83" t="s">
        <v>209</v>
      </c>
      <c r="D188" s="95"/>
      <c r="E188" s="95"/>
      <c r="F188" s="95"/>
      <c r="G188" s="62">
        <v>0</v>
      </c>
      <c r="H188" s="95"/>
      <c r="I188" s="62">
        <v>12837559</v>
      </c>
      <c r="J188" s="95"/>
      <c r="K188" s="62">
        <v>0</v>
      </c>
      <c r="L188" s="95"/>
      <c r="M188" s="62">
        <f t="shared" si="8"/>
        <v>12837559</v>
      </c>
      <c r="N188" s="95"/>
      <c r="O188" s="62">
        <v>3622748</v>
      </c>
      <c r="P188" s="95"/>
      <c r="Q188" s="62">
        <v>240000</v>
      </c>
      <c r="R188" s="95"/>
      <c r="S188" s="62">
        <v>4942438</v>
      </c>
      <c r="T188" s="95"/>
      <c r="U188" s="62">
        <f t="shared" si="9"/>
        <v>8805186</v>
      </c>
      <c r="V188" s="95"/>
      <c r="W188" s="95"/>
      <c r="X188" s="62">
        <v>3288208</v>
      </c>
      <c r="Y188" s="95"/>
      <c r="Z188" s="62">
        <v>196363</v>
      </c>
      <c r="AA188" s="95"/>
      <c r="AB188" s="62">
        <v>547802</v>
      </c>
      <c r="AC188" s="95"/>
      <c r="AD188" s="62">
        <f t="shared" si="10"/>
        <v>4032373</v>
      </c>
      <c r="AE188" s="95"/>
      <c r="AF188" s="62">
        <v>0</v>
      </c>
      <c r="AG188" s="95"/>
      <c r="AH188" s="62">
        <v>0</v>
      </c>
      <c r="AI188" s="95"/>
      <c r="AJ188" s="62">
        <v>0</v>
      </c>
      <c r="AK188" s="95"/>
      <c r="AL188" s="62">
        <f t="shared" si="11"/>
        <v>12837559</v>
      </c>
      <c r="AM188" s="95"/>
      <c r="AN188" s="83">
        <v>90</v>
      </c>
    </row>
    <row r="189" spans="1:40" ht="11.25" x14ac:dyDescent="0.25">
      <c r="A189" s="83">
        <v>91</v>
      </c>
      <c r="B189" s="95"/>
      <c r="C189" s="83" t="s">
        <v>210</v>
      </c>
      <c r="D189" s="95"/>
      <c r="E189" s="95"/>
      <c r="F189" s="95"/>
      <c r="G189" s="58">
        <v>407847</v>
      </c>
      <c r="H189" s="95"/>
      <c r="I189" s="58">
        <v>3225965</v>
      </c>
      <c r="J189" s="95"/>
      <c r="K189" s="58">
        <v>0</v>
      </c>
      <c r="L189" s="95"/>
      <c r="M189" s="58">
        <f>SUM(G189:K189)</f>
        <v>3633812</v>
      </c>
      <c r="N189" s="95"/>
      <c r="O189" s="58">
        <v>1205634</v>
      </c>
      <c r="P189" s="95"/>
      <c r="Q189" s="58">
        <v>0</v>
      </c>
      <c r="R189" s="95"/>
      <c r="S189" s="58">
        <v>912225</v>
      </c>
      <c r="T189" s="95"/>
      <c r="U189" s="58">
        <f>SUM(O189:S189)</f>
        <v>2117859</v>
      </c>
      <c r="V189" s="95"/>
      <c r="W189" s="95"/>
      <c r="X189" s="58">
        <v>542564</v>
      </c>
      <c r="Y189" s="95"/>
      <c r="Z189" s="58">
        <v>0</v>
      </c>
      <c r="AA189" s="95"/>
      <c r="AB189" s="58">
        <v>973389</v>
      </c>
      <c r="AC189" s="95"/>
      <c r="AD189" s="58">
        <f>SUM(X189:AB189)</f>
        <v>1515953</v>
      </c>
      <c r="AE189" s="95"/>
      <c r="AF189" s="58">
        <v>0</v>
      </c>
      <c r="AG189" s="95"/>
      <c r="AH189" s="58">
        <v>0</v>
      </c>
      <c r="AI189" s="95"/>
      <c r="AJ189" s="58">
        <v>0</v>
      </c>
      <c r="AK189" s="95"/>
      <c r="AL189" s="58">
        <f>(U189+AD189+AF189+AH189+AJ189)</f>
        <v>3633812</v>
      </c>
      <c r="AM189" s="95"/>
      <c r="AN189" s="83">
        <v>91</v>
      </c>
    </row>
    <row r="190" spans="1:40" ht="11.25" x14ac:dyDescent="0.25">
      <c r="A190" s="83">
        <v>92</v>
      </c>
      <c r="B190" s="95"/>
      <c r="C190" s="83" t="s">
        <v>211</v>
      </c>
      <c r="D190" s="95"/>
      <c r="E190" s="95"/>
      <c r="F190" s="95"/>
      <c r="G190" s="58">
        <v>51608700</v>
      </c>
      <c r="H190" s="95"/>
      <c r="I190" s="58">
        <v>0</v>
      </c>
      <c r="J190" s="95"/>
      <c r="K190" s="58">
        <v>0</v>
      </c>
      <c r="L190" s="95"/>
      <c r="M190" s="58">
        <f>SUM(G190:K190)</f>
        <v>51608700</v>
      </c>
      <c r="N190" s="95"/>
      <c r="O190" s="58">
        <v>47300798</v>
      </c>
      <c r="P190" s="95"/>
      <c r="Q190" s="58">
        <v>0</v>
      </c>
      <c r="R190" s="95"/>
      <c r="S190" s="58">
        <v>8314962</v>
      </c>
      <c r="T190" s="95"/>
      <c r="U190" s="58">
        <f>SUM(O190:S190)</f>
        <v>55615760</v>
      </c>
      <c r="V190" s="95"/>
      <c r="W190" s="95"/>
      <c r="X190" s="58">
        <v>644854</v>
      </c>
      <c r="Y190" s="95"/>
      <c r="Z190" s="58">
        <v>0</v>
      </c>
      <c r="AA190" s="95"/>
      <c r="AB190" s="58">
        <v>635203</v>
      </c>
      <c r="AC190" s="95"/>
      <c r="AD190" s="58">
        <f>SUM(X190:AB190)</f>
        <v>1280057</v>
      </c>
      <c r="AE190" s="95"/>
      <c r="AF190" s="58">
        <v>0</v>
      </c>
      <c r="AG190" s="95"/>
      <c r="AH190" s="58">
        <v>0</v>
      </c>
      <c r="AI190" s="95"/>
      <c r="AJ190" s="58">
        <v>0</v>
      </c>
      <c r="AK190" s="95"/>
      <c r="AL190" s="58">
        <f>(U190+AD190+AF190+AH190+AJ190)</f>
        <v>56895817</v>
      </c>
      <c r="AM190" s="95"/>
      <c r="AN190" s="83">
        <v>92</v>
      </c>
    </row>
    <row r="191" spans="1:40" ht="11.25" x14ac:dyDescent="0.25">
      <c r="A191" s="83">
        <v>93</v>
      </c>
      <c r="B191" s="95"/>
      <c r="C191" s="83" t="s">
        <v>212</v>
      </c>
      <c r="D191" s="95"/>
      <c r="E191" s="95"/>
      <c r="F191" s="95"/>
      <c r="G191" s="58">
        <v>601163</v>
      </c>
      <c r="H191" s="95"/>
      <c r="I191" s="58">
        <v>5918054</v>
      </c>
      <c r="J191" s="95"/>
      <c r="K191" s="58">
        <v>0</v>
      </c>
      <c r="L191" s="95"/>
      <c r="M191" s="58">
        <f>SUM(G191:K191)</f>
        <v>6519217</v>
      </c>
      <c r="N191" s="95"/>
      <c r="O191" s="58">
        <v>2212585</v>
      </c>
      <c r="P191" s="95"/>
      <c r="Q191" s="58">
        <v>0</v>
      </c>
      <c r="R191" s="95"/>
      <c r="S191" s="58">
        <v>1674145</v>
      </c>
      <c r="T191" s="95"/>
      <c r="U191" s="58">
        <f>SUM(O191:S191)</f>
        <v>3886730</v>
      </c>
      <c r="V191" s="95"/>
      <c r="W191" s="95"/>
      <c r="X191" s="58">
        <v>2598396</v>
      </c>
      <c r="Y191" s="95"/>
      <c r="Z191" s="58">
        <v>0</v>
      </c>
      <c r="AA191" s="95"/>
      <c r="AB191" s="58">
        <v>89297</v>
      </c>
      <c r="AC191" s="95"/>
      <c r="AD191" s="58">
        <f>SUM(X191:AB191)</f>
        <v>2687693</v>
      </c>
      <c r="AE191" s="95"/>
      <c r="AF191" s="58">
        <v>0</v>
      </c>
      <c r="AG191" s="95"/>
      <c r="AH191" s="58">
        <v>0</v>
      </c>
      <c r="AI191" s="95"/>
      <c r="AJ191" s="58">
        <v>-55206</v>
      </c>
      <c r="AK191" s="95"/>
      <c r="AL191" s="58">
        <f>(U191+AD191+AF191+AH191+AJ191)</f>
        <v>6519217</v>
      </c>
      <c r="AM191" s="95"/>
      <c r="AN191" s="83">
        <v>93</v>
      </c>
    </row>
    <row r="192" spans="1:40" ht="11.25" x14ac:dyDescent="0.25">
      <c r="A192" s="83">
        <v>94</v>
      </c>
      <c r="B192" s="95"/>
      <c r="C192" s="83" t="s">
        <v>213</v>
      </c>
      <c r="D192" s="95"/>
      <c r="E192" s="95"/>
      <c r="F192" s="95"/>
      <c r="G192" s="58">
        <v>0</v>
      </c>
      <c r="H192" s="95"/>
      <c r="I192" s="58">
        <v>5068602</v>
      </c>
      <c r="J192" s="95"/>
      <c r="K192" s="58">
        <v>0</v>
      </c>
      <c r="L192" s="95"/>
      <c r="M192" s="58">
        <f>SUM(G192:K192)</f>
        <v>5068602</v>
      </c>
      <c r="N192" s="95"/>
      <c r="O192" s="58">
        <v>2043292</v>
      </c>
      <c r="P192" s="95"/>
      <c r="Q192" s="58">
        <v>0</v>
      </c>
      <c r="R192" s="95"/>
      <c r="S192" s="58">
        <v>1816841</v>
      </c>
      <c r="T192" s="95"/>
      <c r="U192" s="58">
        <f>SUM(O192:S192)</f>
        <v>3860133</v>
      </c>
      <c r="V192" s="95"/>
      <c r="W192" s="95"/>
      <c r="X192" s="58">
        <v>587120</v>
      </c>
      <c r="Y192" s="95"/>
      <c r="Z192" s="58">
        <v>0</v>
      </c>
      <c r="AA192" s="95"/>
      <c r="AB192" s="58">
        <v>506629</v>
      </c>
      <c r="AC192" s="95"/>
      <c r="AD192" s="58">
        <f>SUM(X192:AB192)</f>
        <v>1093749</v>
      </c>
      <c r="AE192" s="95"/>
      <c r="AF192" s="58">
        <v>0</v>
      </c>
      <c r="AG192" s="95"/>
      <c r="AH192" s="58">
        <v>0</v>
      </c>
      <c r="AI192" s="95"/>
      <c r="AJ192" s="58">
        <v>114720</v>
      </c>
      <c r="AK192" s="95"/>
      <c r="AL192" s="58">
        <f>(U192+AD192+AF192+AH192+AJ192)</f>
        <v>5068602</v>
      </c>
      <c r="AM192" s="95"/>
      <c r="AN192" s="83">
        <v>94</v>
      </c>
    </row>
    <row r="193" spans="1:42" ht="11.25" x14ac:dyDescent="0.25">
      <c r="A193" s="97">
        <v>95</v>
      </c>
      <c r="B193" s="95"/>
      <c r="C193" s="83" t="s">
        <v>214</v>
      </c>
      <c r="D193" s="95"/>
      <c r="E193" s="95"/>
      <c r="F193" s="95"/>
      <c r="G193" s="60">
        <v>234978</v>
      </c>
      <c r="H193" s="95"/>
      <c r="I193" s="60">
        <v>11834403</v>
      </c>
      <c r="J193" s="95"/>
      <c r="K193" s="60">
        <v>0</v>
      </c>
      <c r="L193" s="95"/>
      <c r="M193" s="60">
        <f>SUM(G193:K193)</f>
        <v>12069381</v>
      </c>
      <c r="N193" s="95"/>
      <c r="O193" s="60">
        <v>5250000</v>
      </c>
      <c r="P193" s="95"/>
      <c r="Q193" s="60">
        <v>0</v>
      </c>
      <c r="R193" s="95"/>
      <c r="S193" s="60">
        <v>2815591</v>
      </c>
      <c r="T193" s="95"/>
      <c r="U193" s="60">
        <f>SUM(O193:S193)</f>
        <v>8065591</v>
      </c>
      <c r="V193" s="95"/>
      <c r="W193" s="95"/>
      <c r="X193" s="60">
        <v>2923472</v>
      </c>
      <c r="Y193" s="95"/>
      <c r="Z193" s="60">
        <v>0</v>
      </c>
      <c r="AA193" s="95"/>
      <c r="AB193" s="60">
        <v>952098</v>
      </c>
      <c r="AC193" s="95"/>
      <c r="AD193" s="60">
        <f>SUM(X193:AB193)</f>
        <v>3875570</v>
      </c>
      <c r="AE193" s="95"/>
      <c r="AF193" s="60">
        <v>0</v>
      </c>
      <c r="AG193" s="95"/>
      <c r="AH193" s="60">
        <v>0</v>
      </c>
      <c r="AI193" s="95"/>
      <c r="AJ193" s="60">
        <v>0</v>
      </c>
      <c r="AK193" s="95"/>
      <c r="AL193" s="60">
        <f>(U193+AD193+AF193+AH193+AJ193)</f>
        <v>11941161</v>
      </c>
      <c r="AM193" s="95"/>
      <c r="AN193" s="97">
        <v>95</v>
      </c>
    </row>
    <row r="194" spans="1:42" ht="8.85" customHeight="1" x14ac:dyDescent="0.25">
      <c r="A194" s="95"/>
      <c r="B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row>
    <row r="195" spans="1:42" ht="8.85" customHeight="1" x14ac:dyDescent="0.25">
      <c r="A195" s="97">
        <f>A193</f>
        <v>95</v>
      </c>
      <c r="B195" s="95"/>
      <c r="C195" s="91" t="s">
        <v>65</v>
      </c>
      <c r="D195" s="95"/>
      <c r="E195" s="95"/>
      <c r="F195" s="95"/>
      <c r="G195" s="61">
        <f>SUM(G82:G193)</f>
        <v>457249327</v>
      </c>
      <c r="H195" s="95"/>
      <c r="I195" s="61">
        <f>SUM(I82:I193)</f>
        <v>1448243866</v>
      </c>
      <c r="J195" s="95"/>
      <c r="K195" s="61">
        <f>SUM(K82:K193)</f>
        <v>128518</v>
      </c>
      <c r="L195" s="95"/>
      <c r="M195" s="61">
        <f>SUM(M82:M193)</f>
        <v>1905621711</v>
      </c>
      <c r="N195" s="95"/>
      <c r="O195" s="61">
        <f>SUM(O82:O193)</f>
        <v>817445065</v>
      </c>
      <c r="P195" s="95"/>
      <c r="Q195" s="61">
        <f>SUM(Q82:Q193)</f>
        <v>75957175</v>
      </c>
      <c r="R195" s="95"/>
      <c r="S195" s="61">
        <f>SUM(S82:S193)</f>
        <v>686665650</v>
      </c>
      <c r="T195" s="95"/>
      <c r="U195" s="61">
        <f>SUM(U82:U193)</f>
        <v>1580067890</v>
      </c>
      <c r="V195" s="95"/>
      <c r="W195" s="95"/>
      <c r="X195" s="61">
        <f>SUM(X82:X193)</f>
        <v>286363217</v>
      </c>
      <c r="Y195" s="95"/>
      <c r="Z195" s="61">
        <f>SUM(Z82:Z193)</f>
        <v>28346589</v>
      </c>
      <c r="AA195" s="95"/>
      <c r="AB195" s="61">
        <f>SUM(AB82:AB193)</f>
        <v>205432713</v>
      </c>
      <c r="AC195" s="95"/>
      <c r="AD195" s="61">
        <f>SUM(AD82:AD193)</f>
        <v>520142519</v>
      </c>
      <c r="AE195" s="95"/>
      <c r="AF195" s="61">
        <f>SUM(AF82:AF193)</f>
        <v>211869</v>
      </c>
      <c r="AG195" s="95"/>
      <c r="AH195" s="61">
        <f>SUM(AH82:AH193)</f>
        <v>30846896</v>
      </c>
      <c r="AI195" s="95"/>
      <c r="AJ195" s="61">
        <f>SUM(AJ82:AJ193)</f>
        <v>8552254</v>
      </c>
      <c r="AK195" s="95"/>
      <c r="AL195" s="61">
        <f>SUM(AL82:AL193)</f>
        <v>2139821428</v>
      </c>
      <c r="AM195" s="95"/>
      <c r="AN195" s="97">
        <f>AN193</f>
        <v>95</v>
      </c>
    </row>
    <row r="196" spans="1:42" ht="8.85" customHeight="1" x14ac:dyDescent="0.25">
      <c r="A196" s="95"/>
      <c r="B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row>
    <row r="197" spans="1:42" ht="8.85" customHeight="1" x14ac:dyDescent="0.25">
      <c r="A197" s="95"/>
      <c r="B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row>
    <row r="198" spans="1:42" ht="8.85" customHeight="1" x14ac:dyDescent="0.25">
      <c r="A198" s="95"/>
      <c r="B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row>
    <row r="199" spans="1:42" ht="8.85" customHeight="1" x14ac:dyDescent="0.25">
      <c r="A199" s="95"/>
      <c r="B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row>
    <row r="200" spans="1:42" ht="8.85" customHeight="1" x14ac:dyDescent="0.25">
      <c r="A200" s="95"/>
      <c r="B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row>
    <row r="201" spans="1:42" ht="12.2" hidden="1" customHeight="1" x14ac:dyDescent="0.25">
      <c r="A201" s="95"/>
      <c r="B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row>
    <row r="202" spans="1:42" ht="10.35" customHeight="1" x14ac:dyDescent="0.25">
      <c r="A202" s="95"/>
      <c r="B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row>
    <row r="203" spans="1:42" s="241" customFormat="1" ht="11.45" customHeight="1" x14ac:dyDescent="0.25">
      <c r="A203" s="87"/>
      <c r="AP203" s="237"/>
    </row>
    <row r="204" spans="1:42" s="80" customFormat="1" ht="10.5" customHeight="1" x14ac:dyDescent="0.25">
      <c r="U204" s="84" t="s">
        <v>42</v>
      </c>
      <c r="X204" s="102" t="s">
        <v>43</v>
      </c>
      <c r="AN204" s="237" t="s">
        <v>525</v>
      </c>
    </row>
    <row r="205" spans="1:42" s="80" customFormat="1" ht="10.5" customHeight="1" x14ac:dyDescent="0.25">
      <c r="A205" s="85"/>
      <c r="U205" s="84" t="s">
        <v>526</v>
      </c>
      <c r="X205" s="102" t="s">
        <v>502</v>
      </c>
      <c r="AN205" s="237" t="s">
        <v>536</v>
      </c>
    </row>
    <row r="206" spans="1:42" s="80" customFormat="1" ht="10.5" customHeight="1" x14ac:dyDescent="0.25">
      <c r="A206" s="86"/>
      <c r="U206" s="84" t="s">
        <v>48</v>
      </c>
      <c r="X206" s="87" t="s">
        <v>49</v>
      </c>
    </row>
    <row r="207" spans="1:42" ht="9.6" customHeight="1" x14ac:dyDescent="0.25">
      <c r="A207" s="242"/>
    </row>
    <row r="208" spans="1:42" ht="9.6" customHeight="1" x14ac:dyDescent="0.25"/>
    <row r="209" spans="1:40" ht="9.6" customHeight="1" x14ac:dyDescent="0.25">
      <c r="O209" s="89" t="s">
        <v>528</v>
      </c>
      <c r="P209" s="89"/>
      <c r="Q209" s="89"/>
      <c r="R209" s="89"/>
      <c r="S209" s="89"/>
      <c r="T209" s="89"/>
      <c r="U209" s="89"/>
      <c r="X209" s="89" t="s">
        <v>528</v>
      </c>
      <c r="Y209" s="89"/>
      <c r="Z209" s="89"/>
      <c r="AA209" s="89"/>
      <c r="AB209" s="89"/>
      <c r="AC209" s="89"/>
      <c r="AD209" s="89"/>
      <c r="AE209" s="89"/>
      <c r="AF209" s="89"/>
      <c r="AG209" s="89"/>
      <c r="AH209" s="89"/>
      <c r="AI209" s="89"/>
      <c r="AJ209" s="89"/>
      <c r="AK209" s="89"/>
      <c r="AL209" s="89"/>
    </row>
    <row r="210" spans="1:40" ht="9.6" customHeight="1" x14ac:dyDescent="0.25"/>
    <row r="211" spans="1:40" ht="9.6" customHeight="1" x14ac:dyDescent="0.25">
      <c r="G211" s="89" t="s">
        <v>529</v>
      </c>
      <c r="H211" s="89"/>
      <c r="I211" s="89"/>
      <c r="J211" s="89"/>
      <c r="K211" s="89"/>
      <c r="L211" s="89"/>
      <c r="M211" s="89"/>
      <c r="O211" s="89" t="s">
        <v>530</v>
      </c>
      <c r="P211" s="89"/>
      <c r="Q211" s="89"/>
      <c r="R211" s="89"/>
      <c r="S211" s="89"/>
      <c r="T211" s="89"/>
      <c r="U211" s="89"/>
      <c r="X211" s="89" t="s">
        <v>531</v>
      </c>
      <c r="Y211" s="89"/>
      <c r="Z211" s="89"/>
      <c r="AA211" s="89"/>
      <c r="AB211" s="89"/>
      <c r="AC211" s="89"/>
      <c r="AD211" s="89"/>
    </row>
    <row r="212" spans="1:40" ht="9.6" customHeight="1" x14ac:dyDescent="0.25">
      <c r="K212" s="91" t="s">
        <v>288</v>
      </c>
      <c r="AF212" s="91" t="s">
        <v>288</v>
      </c>
      <c r="AH212" s="91" t="s">
        <v>511</v>
      </c>
    </row>
    <row r="213" spans="1:40" ht="9.6" customHeight="1" x14ac:dyDescent="0.25">
      <c r="I213" s="91" t="s">
        <v>532</v>
      </c>
      <c r="K213" s="91" t="s">
        <v>508</v>
      </c>
      <c r="M213" s="91" t="s">
        <v>65</v>
      </c>
      <c r="Q213" s="91" t="s">
        <v>509</v>
      </c>
      <c r="S213" s="91" t="s">
        <v>510</v>
      </c>
      <c r="Z213" s="91" t="s">
        <v>509</v>
      </c>
      <c r="AB213" s="91" t="s">
        <v>510</v>
      </c>
      <c r="AF213" s="91" t="s">
        <v>512</v>
      </c>
      <c r="AH213" s="91" t="s">
        <v>61</v>
      </c>
      <c r="AL213" s="91" t="s">
        <v>65</v>
      </c>
    </row>
    <row r="214" spans="1:40" ht="9.6" customHeight="1" x14ac:dyDescent="0.25">
      <c r="A214" s="92" t="s">
        <v>71</v>
      </c>
      <c r="C214" s="92" t="s">
        <v>72</v>
      </c>
      <c r="G214" s="92" t="s">
        <v>533</v>
      </c>
      <c r="I214" s="92" t="s">
        <v>77</v>
      </c>
      <c r="K214" s="92" t="s">
        <v>518</v>
      </c>
      <c r="M214" s="92" t="s">
        <v>519</v>
      </c>
      <c r="O214" s="92" t="s">
        <v>354</v>
      </c>
      <c r="Q214" s="92" t="s">
        <v>520</v>
      </c>
      <c r="S214" s="92" t="s">
        <v>69</v>
      </c>
      <c r="U214" s="92" t="s">
        <v>65</v>
      </c>
      <c r="X214" s="92" t="s">
        <v>354</v>
      </c>
      <c r="Z214" s="92" t="s">
        <v>520</v>
      </c>
      <c r="AB214" s="92" t="s">
        <v>69</v>
      </c>
      <c r="AD214" s="92" t="s">
        <v>65</v>
      </c>
      <c r="AF214" s="92" t="s">
        <v>518</v>
      </c>
      <c r="AH214" s="92" t="s">
        <v>69</v>
      </c>
      <c r="AJ214" s="92" t="s">
        <v>312</v>
      </c>
      <c r="AL214" s="92" t="s">
        <v>522</v>
      </c>
      <c r="AN214" s="92" t="s">
        <v>71</v>
      </c>
    </row>
    <row r="215" spans="1:40" ht="8.85" customHeight="1" x14ac:dyDescent="0.25"/>
    <row r="216" spans="1:40" ht="8.85" customHeight="1" x14ac:dyDescent="0.25">
      <c r="B216" s="83" t="s">
        <v>280</v>
      </c>
    </row>
    <row r="217" spans="1:40" ht="11.25" x14ac:dyDescent="0.25">
      <c r="A217" s="83">
        <v>1</v>
      </c>
      <c r="B217" s="91"/>
      <c r="C217" s="83" t="s">
        <v>216</v>
      </c>
      <c r="D217" s="95"/>
      <c r="E217" s="95"/>
      <c r="F217" s="95"/>
      <c r="G217" s="57">
        <v>25207</v>
      </c>
      <c r="H217" s="95"/>
      <c r="I217" s="57">
        <v>0</v>
      </c>
      <c r="J217" s="95"/>
      <c r="K217" s="57">
        <v>0</v>
      </c>
      <c r="L217" s="95"/>
      <c r="M217" s="57">
        <f t="shared" ref="M217:M242" si="12">SUM(G217:K217)</f>
        <v>25207</v>
      </c>
      <c r="N217" s="95"/>
      <c r="O217" s="57">
        <v>0</v>
      </c>
      <c r="P217" s="95"/>
      <c r="Q217" s="57">
        <v>0</v>
      </c>
      <c r="R217" s="95"/>
      <c r="S217" s="57">
        <v>728086</v>
      </c>
      <c r="T217" s="95"/>
      <c r="U217" s="57">
        <f t="shared" ref="U217:U242" si="13">SUM(O217:S217)</f>
        <v>728086</v>
      </c>
      <c r="V217" s="95"/>
      <c r="W217" s="95"/>
      <c r="X217" s="57">
        <v>0</v>
      </c>
      <c r="Y217" s="95"/>
      <c r="Z217" s="57">
        <v>0</v>
      </c>
      <c r="AA217" s="95"/>
      <c r="AB217" s="57">
        <v>482124</v>
      </c>
      <c r="AC217" s="95"/>
      <c r="AD217" s="57">
        <f t="shared" ref="AD217:AD242" si="14">SUM(X217:AB217)</f>
        <v>482124</v>
      </c>
      <c r="AE217" s="95"/>
      <c r="AF217" s="57">
        <v>0</v>
      </c>
      <c r="AG217" s="95"/>
      <c r="AH217" s="57">
        <v>0</v>
      </c>
      <c r="AI217" s="95"/>
      <c r="AJ217" s="57">
        <v>0</v>
      </c>
      <c r="AK217" s="95"/>
      <c r="AL217" s="57">
        <f t="shared" ref="AL217:AL242" si="15">(U217+AD217+AF217+AH217+AJ217)</f>
        <v>1210210</v>
      </c>
      <c r="AM217" s="95"/>
      <c r="AN217" s="83">
        <v>1</v>
      </c>
    </row>
    <row r="218" spans="1:40" ht="11.25" x14ac:dyDescent="0.25">
      <c r="A218" s="83">
        <v>2</v>
      </c>
      <c r="B218" s="91"/>
      <c r="C218" s="83" t="s">
        <v>217</v>
      </c>
      <c r="D218" s="95"/>
      <c r="E218" s="95"/>
      <c r="F218" s="95"/>
      <c r="G218" s="58">
        <v>0</v>
      </c>
      <c r="H218" s="95"/>
      <c r="I218" s="58">
        <v>0</v>
      </c>
      <c r="J218" s="95"/>
      <c r="K218" s="58">
        <v>0</v>
      </c>
      <c r="L218" s="95"/>
      <c r="M218" s="58">
        <f t="shared" si="12"/>
        <v>0</v>
      </c>
      <c r="N218" s="95"/>
      <c r="O218" s="58">
        <v>0</v>
      </c>
      <c r="P218" s="95"/>
      <c r="Q218" s="58">
        <v>0</v>
      </c>
      <c r="R218" s="95"/>
      <c r="S218" s="58">
        <v>404968</v>
      </c>
      <c r="T218" s="95"/>
      <c r="U218" s="58">
        <f t="shared" si="13"/>
        <v>404968</v>
      </c>
      <c r="V218" s="95"/>
      <c r="W218" s="95"/>
      <c r="X218" s="58">
        <v>0</v>
      </c>
      <c r="Y218" s="95"/>
      <c r="Z218" s="58">
        <v>0</v>
      </c>
      <c r="AA218" s="95"/>
      <c r="AB218" s="58">
        <v>154282</v>
      </c>
      <c r="AC218" s="95"/>
      <c r="AD218" s="58">
        <f t="shared" si="14"/>
        <v>154282</v>
      </c>
      <c r="AE218" s="95"/>
      <c r="AF218" s="58">
        <v>0</v>
      </c>
      <c r="AG218" s="95"/>
      <c r="AH218" s="58">
        <v>0</v>
      </c>
      <c r="AI218" s="95"/>
      <c r="AJ218" s="58">
        <v>0</v>
      </c>
      <c r="AK218" s="95"/>
      <c r="AL218" s="58">
        <f t="shared" si="15"/>
        <v>559250</v>
      </c>
      <c r="AM218" s="95"/>
      <c r="AN218" s="83">
        <v>2</v>
      </c>
    </row>
    <row r="219" spans="1:40" ht="11.25" x14ac:dyDescent="0.25">
      <c r="A219" s="83">
        <v>3</v>
      </c>
      <c r="B219" s="91"/>
      <c r="C219" s="83" t="s">
        <v>132</v>
      </c>
      <c r="D219" s="95"/>
      <c r="E219" s="95"/>
      <c r="F219" s="95"/>
      <c r="G219" s="58">
        <v>555224</v>
      </c>
      <c r="H219" s="95"/>
      <c r="I219" s="58">
        <v>0</v>
      </c>
      <c r="J219" s="95"/>
      <c r="K219" s="58">
        <v>0</v>
      </c>
      <c r="L219" s="95"/>
      <c r="M219" s="58">
        <f t="shared" si="12"/>
        <v>555224</v>
      </c>
      <c r="N219" s="95"/>
      <c r="O219" s="58">
        <v>0</v>
      </c>
      <c r="P219" s="95"/>
      <c r="Q219" s="58">
        <v>0</v>
      </c>
      <c r="R219" s="95"/>
      <c r="S219" s="58">
        <v>857851</v>
      </c>
      <c r="T219" s="95"/>
      <c r="U219" s="58">
        <f t="shared" si="13"/>
        <v>857851</v>
      </c>
      <c r="V219" s="95"/>
      <c r="W219" s="95"/>
      <c r="X219" s="58">
        <v>0</v>
      </c>
      <c r="Y219" s="95"/>
      <c r="Z219" s="58">
        <v>0</v>
      </c>
      <c r="AA219" s="95"/>
      <c r="AB219" s="58">
        <v>112224</v>
      </c>
      <c r="AC219" s="95"/>
      <c r="AD219" s="58">
        <f t="shared" si="14"/>
        <v>112224</v>
      </c>
      <c r="AE219" s="95"/>
      <c r="AF219" s="58">
        <v>0</v>
      </c>
      <c r="AG219" s="95"/>
      <c r="AH219" s="58">
        <v>0</v>
      </c>
      <c r="AI219" s="95"/>
      <c r="AJ219" s="58">
        <v>0</v>
      </c>
      <c r="AK219" s="95"/>
      <c r="AL219" s="58">
        <f t="shared" si="15"/>
        <v>970075</v>
      </c>
      <c r="AM219" s="95"/>
      <c r="AN219" s="83">
        <v>3</v>
      </c>
    </row>
    <row r="220" spans="1:40" ht="11.25" x14ac:dyDescent="0.25">
      <c r="A220" s="83">
        <v>4</v>
      </c>
      <c r="B220" s="91"/>
      <c r="C220" s="83" t="s">
        <v>218</v>
      </c>
      <c r="D220" s="95"/>
      <c r="E220" s="95"/>
      <c r="F220" s="95"/>
      <c r="G220" s="58">
        <v>0</v>
      </c>
      <c r="H220" s="95"/>
      <c r="I220" s="58">
        <v>0</v>
      </c>
      <c r="J220" s="95"/>
      <c r="K220" s="58">
        <v>0</v>
      </c>
      <c r="L220" s="95"/>
      <c r="M220" s="58">
        <f t="shared" si="12"/>
        <v>0</v>
      </c>
      <c r="N220" s="95"/>
      <c r="O220" s="58">
        <v>0</v>
      </c>
      <c r="P220" s="95"/>
      <c r="Q220" s="58">
        <v>0</v>
      </c>
      <c r="R220" s="95"/>
      <c r="S220" s="58">
        <v>42711</v>
      </c>
      <c r="T220" s="95"/>
      <c r="U220" s="58">
        <f t="shared" si="13"/>
        <v>42711</v>
      </c>
      <c r="V220" s="95"/>
      <c r="W220" s="95"/>
      <c r="X220" s="58">
        <v>0</v>
      </c>
      <c r="Y220" s="95"/>
      <c r="Z220" s="58">
        <v>0</v>
      </c>
      <c r="AA220" s="95"/>
      <c r="AB220" s="58">
        <v>78765</v>
      </c>
      <c r="AC220" s="95"/>
      <c r="AD220" s="58">
        <f t="shared" si="14"/>
        <v>78765</v>
      </c>
      <c r="AE220" s="95"/>
      <c r="AF220" s="58">
        <v>0</v>
      </c>
      <c r="AG220" s="95"/>
      <c r="AH220" s="58">
        <v>0</v>
      </c>
      <c r="AI220" s="95"/>
      <c r="AJ220" s="58">
        <v>0</v>
      </c>
      <c r="AK220" s="95"/>
      <c r="AL220" s="58">
        <f t="shared" si="15"/>
        <v>121476</v>
      </c>
      <c r="AM220" s="95"/>
      <c r="AN220" s="83">
        <v>4</v>
      </c>
    </row>
    <row r="221" spans="1:40" ht="11.25" x14ac:dyDescent="0.25">
      <c r="A221" s="83">
        <v>5</v>
      </c>
      <c r="B221" s="91"/>
      <c r="C221" s="83" t="s">
        <v>219</v>
      </c>
      <c r="D221" s="95"/>
      <c r="E221" s="95"/>
      <c r="F221" s="95"/>
      <c r="G221" s="58">
        <v>0</v>
      </c>
      <c r="H221" s="95"/>
      <c r="I221" s="58">
        <v>0</v>
      </c>
      <c r="J221" s="95"/>
      <c r="K221" s="58">
        <v>0</v>
      </c>
      <c r="L221" s="95"/>
      <c r="M221" s="58">
        <f t="shared" si="12"/>
        <v>0</v>
      </c>
      <c r="N221" s="95"/>
      <c r="O221" s="58">
        <v>0</v>
      </c>
      <c r="P221" s="95"/>
      <c r="Q221" s="58">
        <v>0</v>
      </c>
      <c r="R221" s="95"/>
      <c r="S221" s="58">
        <v>0</v>
      </c>
      <c r="T221" s="95"/>
      <c r="U221" s="58">
        <f t="shared" si="13"/>
        <v>0</v>
      </c>
      <c r="V221" s="95"/>
      <c r="W221" s="95"/>
      <c r="X221" s="58">
        <v>0</v>
      </c>
      <c r="Y221" s="95"/>
      <c r="Z221" s="58">
        <v>0</v>
      </c>
      <c r="AA221" s="95"/>
      <c r="AB221" s="58">
        <v>0</v>
      </c>
      <c r="AC221" s="95"/>
      <c r="AD221" s="58">
        <f t="shared" si="14"/>
        <v>0</v>
      </c>
      <c r="AE221" s="95"/>
      <c r="AF221" s="58">
        <v>0</v>
      </c>
      <c r="AG221" s="95"/>
      <c r="AH221" s="58">
        <v>0</v>
      </c>
      <c r="AI221" s="95"/>
      <c r="AJ221" s="58">
        <v>0</v>
      </c>
      <c r="AK221" s="95"/>
      <c r="AL221" s="58">
        <f t="shared" si="15"/>
        <v>0</v>
      </c>
      <c r="AM221" s="95"/>
      <c r="AN221" s="83">
        <v>5</v>
      </c>
    </row>
    <row r="222" spans="1:40" ht="11.25" x14ac:dyDescent="0.25">
      <c r="A222" s="83">
        <v>6</v>
      </c>
      <c r="B222" s="91"/>
      <c r="C222" s="83" t="s">
        <v>220</v>
      </c>
      <c r="D222" s="95"/>
      <c r="E222" s="95"/>
      <c r="F222" s="95"/>
      <c r="G222" s="58">
        <v>0</v>
      </c>
      <c r="H222" s="95"/>
      <c r="I222" s="58">
        <v>3252762</v>
      </c>
      <c r="J222" s="95"/>
      <c r="K222" s="58">
        <v>0</v>
      </c>
      <c r="L222" s="95"/>
      <c r="M222" s="58">
        <f t="shared" si="12"/>
        <v>3252762</v>
      </c>
      <c r="N222" s="95"/>
      <c r="O222" s="58">
        <v>0</v>
      </c>
      <c r="P222" s="95"/>
      <c r="Q222" s="58">
        <v>0</v>
      </c>
      <c r="R222" s="95"/>
      <c r="S222" s="58">
        <v>1991240</v>
      </c>
      <c r="T222" s="95"/>
      <c r="U222" s="58">
        <f t="shared" si="13"/>
        <v>1991240</v>
      </c>
      <c r="V222" s="95"/>
      <c r="W222" s="95"/>
      <c r="X222" s="58">
        <v>0</v>
      </c>
      <c r="Y222" s="95"/>
      <c r="Z222" s="58">
        <v>0</v>
      </c>
      <c r="AA222" s="95"/>
      <c r="AB222" s="58">
        <v>1460197</v>
      </c>
      <c r="AC222" s="95"/>
      <c r="AD222" s="58">
        <f t="shared" si="14"/>
        <v>1460197</v>
      </c>
      <c r="AE222" s="95"/>
      <c r="AF222" s="58">
        <v>0</v>
      </c>
      <c r="AG222" s="95"/>
      <c r="AH222" s="58">
        <v>0</v>
      </c>
      <c r="AI222" s="95"/>
      <c r="AJ222" s="58">
        <v>0</v>
      </c>
      <c r="AK222" s="95"/>
      <c r="AL222" s="58">
        <f t="shared" si="15"/>
        <v>3451437</v>
      </c>
      <c r="AM222" s="95"/>
      <c r="AN222" s="83">
        <v>6</v>
      </c>
    </row>
    <row r="223" spans="1:40" ht="11.25" x14ac:dyDescent="0.25">
      <c r="A223" s="83">
        <v>7</v>
      </c>
      <c r="B223" s="91"/>
      <c r="C223" s="83" t="s">
        <v>221</v>
      </c>
      <c r="D223" s="95"/>
      <c r="E223" s="95"/>
      <c r="F223" s="95"/>
      <c r="G223" s="58">
        <v>0</v>
      </c>
      <c r="H223" s="95"/>
      <c r="I223" s="58">
        <v>435220</v>
      </c>
      <c r="J223" s="95"/>
      <c r="K223" s="58">
        <v>0</v>
      </c>
      <c r="L223" s="95"/>
      <c r="M223" s="58">
        <f t="shared" si="12"/>
        <v>435220</v>
      </c>
      <c r="N223" s="95"/>
      <c r="O223" s="58">
        <v>0</v>
      </c>
      <c r="P223" s="95"/>
      <c r="Q223" s="58">
        <v>29344</v>
      </c>
      <c r="R223" s="95"/>
      <c r="S223" s="58">
        <v>312292</v>
      </c>
      <c r="T223" s="95"/>
      <c r="U223" s="58">
        <f t="shared" si="13"/>
        <v>341636</v>
      </c>
      <c r="V223" s="95"/>
      <c r="W223" s="95"/>
      <c r="X223" s="58">
        <v>0</v>
      </c>
      <c r="Y223" s="95"/>
      <c r="Z223" s="58">
        <v>10441</v>
      </c>
      <c r="AA223" s="95"/>
      <c r="AB223" s="58">
        <v>83143</v>
      </c>
      <c r="AC223" s="95"/>
      <c r="AD223" s="58">
        <f t="shared" si="14"/>
        <v>93584</v>
      </c>
      <c r="AE223" s="95"/>
      <c r="AF223" s="58">
        <v>0</v>
      </c>
      <c r="AG223" s="95"/>
      <c r="AH223" s="58">
        <v>0</v>
      </c>
      <c r="AI223" s="95"/>
      <c r="AJ223" s="58">
        <v>0</v>
      </c>
      <c r="AK223" s="95"/>
      <c r="AL223" s="58">
        <f t="shared" si="15"/>
        <v>435220</v>
      </c>
      <c r="AM223" s="95"/>
      <c r="AN223" s="83">
        <v>8</v>
      </c>
    </row>
    <row r="224" spans="1:40" ht="11.25" x14ac:dyDescent="0.25">
      <c r="A224" s="83">
        <v>8</v>
      </c>
      <c r="B224" s="91"/>
      <c r="C224" s="83" t="s">
        <v>222</v>
      </c>
      <c r="D224" s="95"/>
      <c r="E224" s="95"/>
      <c r="F224" s="95"/>
      <c r="G224" s="58">
        <v>0</v>
      </c>
      <c r="H224" s="95"/>
      <c r="I224" s="58">
        <v>346424</v>
      </c>
      <c r="J224" s="95"/>
      <c r="K224" s="58">
        <v>0</v>
      </c>
      <c r="L224" s="95"/>
      <c r="M224" s="58">
        <f t="shared" si="12"/>
        <v>346424</v>
      </c>
      <c r="N224" s="95"/>
      <c r="O224" s="58">
        <v>0</v>
      </c>
      <c r="P224" s="95"/>
      <c r="Q224" s="58">
        <v>0</v>
      </c>
      <c r="R224" s="95"/>
      <c r="S224" s="58">
        <v>245240</v>
      </c>
      <c r="T224" s="95"/>
      <c r="U224" s="58">
        <f t="shared" si="13"/>
        <v>245240</v>
      </c>
      <c r="V224" s="95"/>
      <c r="W224" s="95"/>
      <c r="X224" s="58">
        <v>0</v>
      </c>
      <c r="Y224" s="95"/>
      <c r="Z224" s="58">
        <v>0</v>
      </c>
      <c r="AA224" s="95"/>
      <c r="AB224" s="58">
        <v>101184</v>
      </c>
      <c r="AC224" s="95"/>
      <c r="AD224" s="58">
        <f t="shared" si="14"/>
        <v>101184</v>
      </c>
      <c r="AE224" s="95"/>
      <c r="AF224" s="58">
        <v>0</v>
      </c>
      <c r="AG224" s="95"/>
      <c r="AH224" s="58">
        <v>0</v>
      </c>
      <c r="AI224" s="95"/>
      <c r="AJ224" s="58">
        <v>0</v>
      </c>
      <c r="AK224" s="95"/>
      <c r="AL224" s="58">
        <f t="shared" si="15"/>
        <v>346424</v>
      </c>
      <c r="AM224" s="95"/>
      <c r="AN224" s="83">
        <v>9</v>
      </c>
    </row>
    <row r="225" spans="1:40" ht="11.25" x14ac:dyDescent="0.25">
      <c r="A225" s="83">
        <v>9</v>
      </c>
      <c r="B225" s="91"/>
      <c r="C225" s="83" t="s">
        <v>223</v>
      </c>
      <c r="D225" s="95"/>
      <c r="E225" s="95"/>
      <c r="F225" s="95"/>
      <c r="G225" s="58">
        <v>0</v>
      </c>
      <c r="H225" s="95"/>
      <c r="I225" s="58">
        <v>28401</v>
      </c>
      <c r="J225" s="95"/>
      <c r="K225" s="58">
        <v>0</v>
      </c>
      <c r="L225" s="95"/>
      <c r="M225" s="58">
        <f t="shared" si="12"/>
        <v>28401</v>
      </c>
      <c r="N225" s="95"/>
      <c r="O225" s="58">
        <v>0</v>
      </c>
      <c r="P225" s="95"/>
      <c r="Q225" s="58">
        <v>0</v>
      </c>
      <c r="R225" s="95"/>
      <c r="S225" s="58">
        <v>22926</v>
      </c>
      <c r="T225" s="95"/>
      <c r="U225" s="58">
        <f t="shared" si="13"/>
        <v>22926</v>
      </c>
      <c r="V225" s="95"/>
      <c r="W225" s="95"/>
      <c r="X225" s="58">
        <v>0</v>
      </c>
      <c r="Y225" s="95"/>
      <c r="Z225" s="58">
        <v>0</v>
      </c>
      <c r="AA225" s="95"/>
      <c r="AB225" s="58">
        <v>5475</v>
      </c>
      <c r="AC225" s="95"/>
      <c r="AD225" s="58">
        <f t="shared" si="14"/>
        <v>5475</v>
      </c>
      <c r="AE225" s="95"/>
      <c r="AF225" s="58">
        <v>0</v>
      </c>
      <c r="AG225" s="95"/>
      <c r="AH225" s="58">
        <v>0</v>
      </c>
      <c r="AI225" s="95"/>
      <c r="AJ225" s="58">
        <v>0</v>
      </c>
      <c r="AK225" s="95"/>
      <c r="AL225" s="58">
        <f t="shared" si="15"/>
        <v>28401</v>
      </c>
      <c r="AM225" s="95"/>
      <c r="AN225" s="83">
        <v>10</v>
      </c>
    </row>
    <row r="226" spans="1:40" ht="11.25" x14ac:dyDescent="0.25">
      <c r="A226" s="83">
        <v>10</v>
      </c>
      <c r="B226" s="91"/>
      <c r="C226" s="83" t="s">
        <v>224</v>
      </c>
      <c r="D226" s="95"/>
      <c r="E226" s="95"/>
      <c r="F226" s="95"/>
      <c r="G226" s="58">
        <v>0</v>
      </c>
      <c r="H226" s="95"/>
      <c r="I226" s="58">
        <v>1511370</v>
      </c>
      <c r="J226" s="95"/>
      <c r="K226" s="58">
        <v>0</v>
      </c>
      <c r="L226" s="95"/>
      <c r="M226" s="58">
        <f t="shared" si="12"/>
        <v>1511370</v>
      </c>
      <c r="N226" s="95"/>
      <c r="O226" s="58">
        <v>0</v>
      </c>
      <c r="P226" s="95"/>
      <c r="Q226" s="58">
        <v>0</v>
      </c>
      <c r="R226" s="95"/>
      <c r="S226" s="58">
        <v>1328668</v>
      </c>
      <c r="T226" s="95"/>
      <c r="U226" s="58">
        <f t="shared" si="13"/>
        <v>1328668</v>
      </c>
      <c r="V226" s="95"/>
      <c r="W226" s="95"/>
      <c r="X226" s="58">
        <v>0</v>
      </c>
      <c r="Y226" s="95"/>
      <c r="Z226" s="58">
        <v>0</v>
      </c>
      <c r="AA226" s="95"/>
      <c r="AB226" s="58">
        <v>182702</v>
      </c>
      <c r="AC226" s="95"/>
      <c r="AD226" s="58">
        <f t="shared" si="14"/>
        <v>182702</v>
      </c>
      <c r="AE226" s="95"/>
      <c r="AF226" s="58">
        <v>0</v>
      </c>
      <c r="AG226" s="95"/>
      <c r="AH226" s="58">
        <v>0</v>
      </c>
      <c r="AI226" s="95"/>
      <c r="AJ226" s="58">
        <v>0</v>
      </c>
      <c r="AK226" s="95"/>
      <c r="AL226" s="58">
        <f t="shared" si="15"/>
        <v>1511370</v>
      </c>
      <c r="AM226" s="95"/>
      <c r="AN226" s="83">
        <v>11</v>
      </c>
    </row>
    <row r="227" spans="1:40" ht="11.25" x14ac:dyDescent="0.25">
      <c r="A227" s="83">
        <v>11</v>
      </c>
      <c r="B227" s="91"/>
      <c r="C227" s="83" t="s">
        <v>225</v>
      </c>
      <c r="D227" s="95"/>
      <c r="E227" s="95"/>
      <c r="F227" s="95"/>
      <c r="G227" s="58">
        <v>0</v>
      </c>
      <c r="H227" s="95"/>
      <c r="I227" s="58">
        <v>0</v>
      </c>
      <c r="J227" s="95"/>
      <c r="K227" s="58">
        <v>0</v>
      </c>
      <c r="L227" s="95"/>
      <c r="M227" s="58">
        <f t="shared" si="12"/>
        <v>0</v>
      </c>
      <c r="N227" s="95"/>
      <c r="O227" s="58">
        <v>0</v>
      </c>
      <c r="P227" s="95"/>
      <c r="Q227" s="58">
        <v>0</v>
      </c>
      <c r="R227" s="95"/>
      <c r="S227" s="58">
        <v>0</v>
      </c>
      <c r="T227" s="95"/>
      <c r="U227" s="58">
        <f t="shared" si="13"/>
        <v>0</v>
      </c>
      <c r="V227" s="95"/>
      <c r="W227" s="95"/>
      <c r="X227" s="58">
        <v>0</v>
      </c>
      <c r="Y227" s="95"/>
      <c r="Z227" s="58">
        <v>0</v>
      </c>
      <c r="AA227" s="95"/>
      <c r="AB227" s="58">
        <v>0</v>
      </c>
      <c r="AC227" s="95"/>
      <c r="AD227" s="58">
        <f t="shared" si="14"/>
        <v>0</v>
      </c>
      <c r="AE227" s="95"/>
      <c r="AF227" s="58">
        <v>0</v>
      </c>
      <c r="AG227" s="95"/>
      <c r="AH227" s="58">
        <v>0</v>
      </c>
      <c r="AI227" s="95"/>
      <c r="AJ227" s="58">
        <v>0</v>
      </c>
      <c r="AK227" s="95"/>
      <c r="AL227" s="58">
        <f t="shared" si="15"/>
        <v>0</v>
      </c>
      <c r="AM227" s="95"/>
      <c r="AN227" s="83">
        <v>12</v>
      </c>
    </row>
    <row r="228" spans="1:40" ht="11.25" x14ac:dyDescent="0.25">
      <c r="A228" s="83">
        <v>12</v>
      </c>
      <c r="B228" s="91"/>
      <c r="C228" s="83" t="s">
        <v>226</v>
      </c>
      <c r="D228" s="95"/>
      <c r="E228" s="95"/>
      <c r="F228" s="95"/>
      <c r="G228" s="58">
        <v>1325693</v>
      </c>
      <c r="H228" s="95"/>
      <c r="I228" s="58">
        <v>0</v>
      </c>
      <c r="J228" s="95"/>
      <c r="K228" s="58">
        <v>0</v>
      </c>
      <c r="L228" s="95"/>
      <c r="M228" s="58">
        <f t="shared" si="12"/>
        <v>1325693</v>
      </c>
      <c r="N228" s="95"/>
      <c r="O228" s="58">
        <v>204438</v>
      </c>
      <c r="P228" s="95"/>
      <c r="Q228" s="58">
        <v>0</v>
      </c>
      <c r="R228" s="95"/>
      <c r="S228" s="58">
        <v>1458116</v>
      </c>
      <c r="T228" s="95"/>
      <c r="U228" s="58">
        <f t="shared" si="13"/>
        <v>1662554</v>
      </c>
      <c r="V228" s="95"/>
      <c r="W228" s="95"/>
      <c r="X228" s="58">
        <v>292850</v>
      </c>
      <c r="Y228" s="95"/>
      <c r="Z228" s="58">
        <v>0</v>
      </c>
      <c r="AA228" s="95"/>
      <c r="AB228" s="58">
        <v>57647</v>
      </c>
      <c r="AC228" s="95"/>
      <c r="AD228" s="58">
        <f t="shared" si="14"/>
        <v>350497</v>
      </c>
      <c r="AE228" s="95"/>
      <c r="AF228" s="58">
        <v>0</v>
      </c>
      <c r="AG228" s="95"/>
      <c r="AH228" s="58">
        <v>0</v>
      </c>
      <c r="AI228" s="95"/>
      <c r="AJ228" s="58">
        <v>0</v>
      </c>
      <c r="AK228" s="95"/>
      <c r="AL228" s="58">
        <f t="shared" si="15"/>
        <v>2013051</v>
      </c>
      <c r="AM228" s="95"/>
      <c r="AN228" s="83">
        <v>13</v>
      </c>
    </row>
    <row r="229" spans="1:40" ht="11.25" x14ac:dyDescent="0.25">
      <c r="A229" s="83">
        <v>13</v>
      </c>
      <c r="B229" s="91"/>
      <c r="C229" s="83" t="s">
        <v>146</v>
      </c>
      <c r="D229" s="95"/>
      <c r="E229" s="95"/>
      <c r="F229" s="95"/>
      <c r="G229" s="58">
        <v>0</v>
      </c>
      <c r="H229" s="95"/>
      <c r="I229" s="58">
        <v>0</v>
      </c>
      <c r="J229" s="95"/>
      <c r="K229" s="58">
        <v>0</v>
      </c>
      <c r="L229" s="95"/>
      <c r="M229" s="58">
        <f t="shared" si="12"/>
        <v>0</v>
      </c>
      <c r="N229" s="95"/>
      <c r="O229" s="58">
        <v>0</v>
      </c>
      <c r="P229" s="95"/>
      <c r="Q229" s="58">
        <v>0</v>
      </c>
      <c r="R229" s="95"/>
      <c r="S229" s="58">
        <v>1348868</v>
      </c>
      <c r="T229" s="95"/>
      <c r="U229" s="58">
        <f t="shared" si="13"/>
        <v>1348868</v>
      </c>
      <c r="V229" s="95"/>
      <c r="W229" s="95"/>
      <c r="X229" s="58">
        <v>0</v>
      </c>
      <c r="Y229" s="95"/>
      <c r="Z229" s="58">
        <v>0</v>
      </c>
      <c r="AA229" s="95"/>
      <c r="AB229" s="58">
        <v>274397</v>
      </c>
      <c r="AC229" s="95"/>
      <c r="AD229" s="58">
        <f t="shared" si="14"/>
        <v>274397</v>
      </c>
      <c r="AE229" s="95"/>
      <c r="AF229" s="58">
        <v>0</v>
      </c>
      <c r="AG229" s="95"/>
      <c r="AH229" s="58">
        <v>0</v>
      </c>
      <c r="AI229" s="95"/>
      <c r="AJ229" s="58">
        <v>0</v>
      </c>
      <c r="AK229" s="95"/>
      <c r="AL229" s="58">
        <f t="shared" si="15"/>
        <v>1623265</v>
      </c>
      <c r="AM229" s="95"/>
      <c r="AN229" s="83">
        <v>14</v>
      </c>
    </row>
    <row r="230" spans="1:40" ht="11.25" x14ac:dyDescent="0.25">
      <c r="A230" s="83">
        <v>14</v>
      </c>
      <c r="B230" s="91"/>
      <c r="C230" s="83" t="s">
        <v>227</v>
      </c>
      <c r="D230" s="95"/>
      <c r="E230" s="95"/>
      <c r="F230" s="95"/>
      <c r="G230" s="58">
        <v>0</v>
      </c>
      <c r="H230" s="95"/>
      <c r="I230" s="58">
        <v>0</v>
      </c>
      <c r="J230" s="95"/>
      <c r="K230" s="58">
        <v>0</v>
      </c>
      <c r="L230" s="95"/>
      <c r="M230" s="58">
        <f t="shared" si="12"/>
        <v>0</v>
      </c>
      <c r="N230" s="95"/>
      <c r="O230" s="58">
        <v>0</v>
      </c>
      <c r="P230" s="95"/>
      <c r="Q230" s="58">
        <v>0</v>
      </c>
      <c r="R230" s="95"/>
      <c r="S230" s="58">
        <v>0</v>
      </c>
      <c r="T230" s="95"/>
      <c r="U230" s="58">
        <f t="shared" si="13"/>
        <v>0</v>
      </c>
      <c r="V230" s="95"/>
      <c r="W230" s="95"/>
      <c r="X230" s="58">
        <v>0</v>
      </c>
      <c r="Y230" s="95"/>
      <c r="Z230" s="58">
        <v>0</v>
      </c>
      <c r="AA230" s="95"/>
      <c r="AB230" s="58">
        <v>0</v>
      </c>
      <c r="AC230" s="95"/>
      <c r="AD230" s="58">
        <f t="shared" si="14"/>
        <v>0</v>
      </c>
      <c r="AE230" s="95"/>
      <c r="AF230" s="58">
        <v>0</v>
      </c>
      <c r="AG230" s="95"/>
      <c r="AH230" s="58">
        <v>0</v>
      </c>
      <c r="AI230" s="95"/>
      <c r="AJ230" s="58">
        <v>0</v>
      </c>
      <c r="AK230" s="95"/>
      <c r="AL230" s="58">
        <f t="shared" si="15"/>
        <v>0</v>
      </c>
      <c r="AM230" s="95"/>
      <c r="AN230" s="83">
        <v>15</v>
      </c>
    </row>
    <row r="231" spans="1:40" ht="11.25" x14ac:dyDescent="0.25">
      <c r="A231" s="83">
        <v>15</v>
      </c>
      <c r="B231" s="91"/>
      <c r="C231" s="83" t="s">
        <v>228</v>
      </c>
      <c r="D231" s="95"/>
      <c r="E231" s="95"/>
      <c r="F231" s="95"/>
      <c r="G231" s="58">
        <v>0</v>
      </c>
      <c r="H231" s="95"/>
      <c r="I231" s="58">
        <v>0</v>
      </c>
      <c r="J231" s="95"/>
      <c r="K231" s="58">
        <v>0</v>
      </c>
      <c r="L231" s="95"/>
      <c r="M231" s="58">
        <f t="shared" si="12"/>
        <v>0</v>
      </c>
      <c r="N231" s="95"/>
      <c r="O231" s="58">
        <v>0</v>
      </c>
      <c r="P231" s="95"/>
      <c r="Q231" s="58">
        <v>0</v>
      </c>
      <c r="R231" s="95"/>
      <c r="S231" s="58">
        <v>1501042</v>
      </c>
      <c r="T231" s="95"/>
      <c r="U231" s="58">
        <f t="shared" si="13"/>
        <v>1501042</v>
      </c>
      <c r="V231" s="95"/>
      <c r="W231" s="95"/>
      <c r="X231" s="58">
        <v>0</v>
      </c>
      <c r="Y231" s="95"/>
      <c r="Z231" s="58">
        <v>0</v>
      </c>
      <c r="AA231" s="95"/>
      <c r="AB231" s="58">
        <v>257707</v>
      </c>
      <c r="AC231" s="95"/>
      <c r="AD231" s="58">
        <f t="shared" si="14"/>
        <v>257707</v>
      </c>
      <c r="AE231" s="95"/>
      <c r="AF231" s="58">
        <v>0</v>
      </c>
      <c r="AG231" s="95"/>
      <c r="AH231" s="58">
        <v>0</v>
      </c>
      <c r="AI231" s="95"/>
      <c r="AJ231" s="58">
        <v>0</v>
      </c>
      <c r="AK231" s="95"/>
      <c r="AL231" s="58">
        <f t="shared" si="15"/>
        <v>1758749</v>
      </c>
      <c r="AM231" s="95"/>
      <c r="AN231" s="83">
        <v>16</v>
      </c>
    </row>
    <row r="232" spans="1:40" ht="11.25" x14ac:dyDescent="0.25">
      <c r="A232" s="83">
        <v>16</v>
      </c>
      <c r="B232" s="91"/>
      <c r="C232" s="83" t="s">
        <v>229</v>
      </c>
      <c r="D232" s="95"/>
      <c r="E232" s="95"/>
      <c r="F232" s="95"/>
      <c r="G232" s="58">
        <v>0</v>
      </c>
      <c r="H232" s="95"/>
      <c r="I232" s="58">
        <v>0</v>
      </c>
      <c r="J232" s="95"/>
      <c r="K232" s="58">
        <v>0</v>
      </c>
      <c r="L232" s="95"/>
      <c r="M232" s="58">
        <f t="shared" si="12"/>
        <v>0</v>
      </c>
      <c r="N232" s="95"/>
      <c r="O232" s="58">
        <v>0</v>
      </c>
      <c r="P232" s="95"/>
      <c r="Q232" s="58">
        <v>0</v>
      </c>
      <c r="R232" s="95"/>
      <c r="S232" s="58">
        <v>210780</v>
      </c>
      <c r="T232" s="95"/>
      <c r="U232" s="58">
        <f t="shared" si="13"/>
        <v>210780</v>
      </c>
      <c r="V232" s="95"/>
      <c r="W232" s="95"/>
      <c r="X232" s="58">
        <v>0</v>
      </c>
      <c r="Y232" s="95"/>
      <c r="Z232" s="58">
        <v>0</v>
      </c>
      <c r="AA232" s="95"/>
      <c r="AB232" s="58">
        <v>158895</v>
      </c>
      <c r="AC232" s="95"/>
      <c r="AD232" s="58">
        <f t="shared" si="14"/>
        <v>158895</v>
      </c>
      <c r="AE232" s="95"/>
      <c r="AF232" s="58">
        <v>0</v>
      </c>
      <c r="AG232" s="95"/>
      <c r="AH232" s="58">
        <v>0</v>
      </c>
      <c r="AI232" s="95"/>
      <c r="AJ232" s="58">
        <v>0</v>
      </c>
      <c r="AK232" s="95"/>
      <c r="AL232" s="58">
        <f t="shared" si="15"/>
        <v>369675</v>
      </c>
      <c r="AM232" s="95"/>
      <c r="AN232" s="83">
        <v>17</v>
      </c>
    </row>
    <row r="233" spans="1:40" ht="11.25" x14ac:dyDescent="0.25">
      <c r="A233" s="83">
        <v>17</v>
      </c>
      <c r="B233" s="91"/>
      <c r="C233" s="83" t="s">
        <v>230</v>
      </c>
      <c r="D233" s="95"/>
      <c r="E233" s="95"/>
      <c r="F233" s="95"/>
      <c r="G233" s="58">
        <v>0</v>
      </c>
      <c r="H233" s="95"/>
      <c r="I233" s="58">
        <v>0</v>
      </c>
      <c r="J233" s="95"/>
      <c r="K233" s="58">
        <v>0</v>
      </c>
      <c r="L233" s="95"/>
      <c r="M233" s="58">
        <f t="shared" si="12"/>
        <v>0</v>
      </c>
      <c r="N233" s="95"/>
      <c r="O233" s="58">
        <v>0</v>
      </c>
      <c r="P233" s="95"/>
      <c r="Q233" s="58">
        <v>0</v>
      </c>
      <c r="R233" s="95"/>
      <c r="S233" s="58">
        <v>1063929</v>
      </c>
      <c r="T233" s="95"/>
      <c r="U233" s="58">
        <f t="shared" si="13"/>
        <v>1063929</v>
      </c>
      <c r="V233" s="95"/>
      <c r="W233" s="95"/>
      <c r="X233" s="58">
        <v>0</v>
      </c>
      <c r="Y233" s="95"/>
      <c r="Z233" s="58">
        <v>0</v>
      </c>
      <c r="AA233" s="95"/>
      <c r="AB233" s="58">
        <v>274076</v>
      </c>
      <c r="AC233" s="95"/>
      <c r="AD233" s="58">
        <f t="shared" si="14"/>
        <v>274076</v>
      </c>
      <c r="AE233" s="95"/>
      <c r="AF233" s="58">
        <v>262569</v>
      </c>
      <c r="AG233" s="95"/>
      <c r="AH233" s="58">
        <v>0</v>
      </c>
      <c r="AI233" s="95"/>
      <c r="AJ233" s="58">
        <v>0</v>
      </c>
      <c r="AK233" s="95"/>
      <c r="AL233" s="58">
        <f t="shared" si="15"/>
        <v>1600574</v>
      </c>
      <c r="AM233" s="95"/>
      <c r="AN233" s="83">
        <v>18</v>
      </c>
    </row>
    <row r="234" spans="1:40" ht="11.25" x14ac:dyDescent="0.25">
      <c r="A234" s="83">
        <v>18</v>
      </c>
      <c r="B234" s="91"/>
      <c r="C234" s="83" t="s">
        <v>231</v>
      </c>
      <c r="D234" s="95"/>
      <c r="E234" s="95"/>
      <c r="F234" s="95"/>
      <c r="G234" s="58">
        <v>16274716</v>
      </c>
      <c r="H234" s="95"/>
      <c r="I234" s="58">
        <v>8729551</v>
      </c>
      <c r="J234" s="95"/>
      <c r="K234" s="58">
        <v>0</v>
      </c>
      <c r="L234" s="95"/>
      <c r="M234" s="58">
        <f t="shared" si="12"/>
        <v>25004267</v>
      </c>
      <c r="N234" s="95"/>
      <c r="O234" s="58">
        <v>0</v>
      </c>
      <c r="P234" s="95"/>
      <c r="Q234" s="58">
        <v>0</v>
      </c>
      <c r="R234" s="95"/>
      <c r="S234" s="58">
        <v>13077541</v>
      </c>
      <c r="T234" s="95"/>
      <c r="U234" s="58">
        <f t="shared" si="13"/>
        <v>13077541</v>
      </c>
      <c r="V234" s="95"/>
      <c r="W234" s="95"/>
      <c r="X234" s="58">
        <v>0</v>
      </c>
      <c r="Y234" s="95"/>
      <c r="Z234" s="58">
        <v>0</v>
      </c>
      <c r="AA234" s="95"/>
      <c r="AB234" s="58">
        <v>2070716</v>
      </c>
      <c r="AC234" s="95"/>
      <c r="AD234" s="58">
        <f t="shared" si="14"/>
        <v>2070716</v>
      </c>
      <c r="AE234" s="95"/>
      <c r="AF234" s="58">
        <v>0</v>
      </c>
      <c r="AG234" s="95"/>
      <c r="AH234" s="58">
        <v>0</v>
      </c>
      <c r="AI234" s="95"/>
      <c r="AJ234" s="58">
        <v>92826</v>
      </c>
      <c r="AK234" s="95"/>
      <c r="AL234" s="58">
        <f t="shared" si="15"/>
        <v>15241083</v>
      </c>
      <c r="AM234" s="95"/>
      <c r="AN234" s="83">
        <v>19</v>
      </c>
    </row>
    <row r="235" spans="1:40" ht="11.25" x14ac:dyDescent="0.25">
      <c r="A235" s="83">
        <v>19</v>
      </c>
      <c r="B235" s="91"/>
      <c r="C235" s="83" t="s">
        <v>232</v>
      </c>
      <c r="D235" s="95"/>
      <c r="E235" s="95"/>
      <c r="F235" s="95"/>
      <c r="G235" s="58">
        <v>0</v>
      </c>
      <c r="H235" s="95"/>
      <c r="I235" s="58">
        <v>86548</v>
      </c>
      <c r="J235" s="95"/>
      <c r="K235" s="58">
        <v>0</v>
      </c>
      <c r="L235" s="95"/>
      <c r="M235" s="58">
        <f t="shared" si="12"/>
        <v>86548</v>
      </c>
      <c r="N235" s="95"/>
      <c r="O235" s="58">
        <v>0</v>
      </c>
      <c r="P235" s="95"/>
      <c r="Q235" s="58">
        <v>0</v>
      </c>
      <c r="R235" s="95"/>
      <c r="S235" s="58">
        <v>60785</v>
      </c>
      <c r="T235" s="95"/>
      <c r="U235" s="58">
        <f t="shared" si="13"/>
        <v>60785</v>
      </c>
      <c r="V235" s="95"/>
      <c r="W235" s="95"/>
      <c r="X235" s="58">
        <v>0</v>
      </c>
      <c r="Y235" s="95"/>
      <c r="Z235" s="58">
        <v>0</v>
      </c>
      <c r="AA235" s="95"/>
      <c r="AB235" s="58">
        <v>25763</v>
      </c>
      <c r="AC235" s="95"/>
      <c r="AD235" s="58">
        <f t="shared" si="14"/>
        <v>25763</v>
      </c>
      <c r="AE235" s="95"/>
      <c r="AF235" s="58">
        <v>0</v>
      </c>
      <c r="AG235" s="95"/>
      <c r="AH235" s="58">
        <v>0</v>
      </c>
      <c r="AI235" s="95"/>
      <c r="AJ235" s="58">
        <v>0</v>
      </c>
      <c r="AK235" s="95"/>
      <c r="AL235" s="58">
        <f t="shared" si="15"/>
        <v>86548</v>
      </c>
      <c r="AM235" s="95"/>
      <c r="AN235" s="83">
        <v>20</v>
      </c>
    </row>
    <row r="236" spans="1:40" ht="11.25" x14ac:dyDescent="0.25">
      <c r="A236" s="83">
        <v>20</v>
      </c>
      <c r="B236" s="91"/>
      <c r="C236" s="83" t="s">
        <v>233</v>
      </c>
      <c r="D236" s="95"/>
      <c r="E236" s="95"/>
      <c r="F236" s="95"/>
      <c r="G236" s="58">
        <v>9412500</v>
      </c>
      <c r="H236" s="95"/>
      <c r="I236" s="58">
        <v>91926</v>
      </c>
      <c r="J236" s="95"/>
      <c r="K236" s="58">
        <v>0</v>
      </c>
      <c r="L236" s="95"/>
      <c r="M236" s="58">
        <f t="shared" si="12"/>
        <v>9504426</v>
      </c>
      <c r="N236" s="95"/>
      <c r="O236" s="58">
        <v>0</v>
      </c>
      <c r="P236" s="95"/>
      <c r="Q236" s="58">
        <v>0</v>
      </c>
      <c r="R236" s="95"/>
      <c r="S236" s="58">
        <v>9362880</v>
      </c>
      <c r="T236" s="95"/>
      <c r="U236" s="58">
        <f t="shared" si="13"/>
        <v>9362880</v>
      </c>
      <c r="V236" s="95"/>
      <c r="W236" s="95"/>
      <c r="X236" s="58">
        <v>0</v>
      </c>
      <c r="Y236" s="95"/>
      <c r="Z236" s="58">
        <v>0</v>
      </c>
      <c r="AA236" s="95"/>
      <c r="AB236" s="58">
        <v>141546</v>
      </c>
      <c r="AC236" s="95"/>
      <c r="AD236" s="58">
        <f t="shared" si="14"/>
        <v>141546</v>
      </c>
      <c r="AE236" s="95"/>
      <c r="AF236" s="58">
        <v>0</v>
      </c>
      <c r="AG236" s="95"/>
      <c r="AH236" s="58">
        <v>0</v>
      </c>
      <c r="AI236" s="95"/>
      <c r="AJ236" s="58">
        <v>0</v>
      </c>
      <c r="AK236" s="95"/>
      <c r="AL236" s="58">
        <f t="shared" si="15"/>
        <v>9504426</v>
      </c>
      <c r="AM236" s="95"/>
      <c r="AN236" s="83">
        <v>21</v>
      </c>
    </row>
    <row r="237" spans="1:40" ht="11.25" x14ac:dyDescent="0.25">
      <c r="A237" s="83">
        <v>21</v>
      </c>
      <c r="B237" s="91"/>
      <c r="C237" s="83" t="s">
        <v>187</v>
      </c>
      <c r="D237" s="95"/>
      <c r="E237" s="95"/>
      <c r="F237" s="95"/>
      <c r="G237" s="58">
        <v>0</v>
      </c>
      <c r="H237" s="95"/>
      <c r="I237" s="58">
        <v>0</v>
      </c>
      <c r="J237" s="95"/>
      <c r="K237" s="58">
        <v>0</v>
      </c>
      <c r="L237" s="95"/>
      <c r="M237" s="58">
        <f t="shared" si="12"/>
        <v>0</v>
      </c>
      <c r="N237" s="95"/>
      <c r="O237" s="58">
        <v>0</v>
      </c>
      <c r="P237" s="95"/>
      <c r="Q237" s="58">
        <v>0</v>
      </c>
      <c r="R237" s="95"/>
      <c r="S237" s="58">
        <v>148050</v>
      </c>
      <c r="T237" s="95"/>
      <c r="U237" s="58">
        <f t="shared" si="13"/>
        <v>148050</v>
      </c>
      <c r="V237" s="95"/>
      <c r="W237" s="95"/>
      <c r="X237" s="58">
        <v>0</v>
      </c>
      <c r="Y237" s="95"/>
      <c r="Z237" s="58">
        <v>0</v>
      </c>
      <c r="AA237" s="95"/>
      <c r="AB237" s="58">
        <v>10864</v>
      </c>
      <c r="AC237" s="95"/>
      <c r="AD237" s="58">
        <f t="shared" si="14"/>
        <v>10864</v>
      </c>
      <c r="AE237" s="95"/>
      <c r="AF237" s="58">
        <v>0</v>
      </c>
      <c r="AG237" s="95"/>
      <c r="AH237" s="58">
        <v>0</v>
      </c>
      <c r="AI237" s="95"/>
      <c r="AJ237" s="58">
        <v>0</v>
      </c>
      <c r="AK237" s="95"/>
      <c r="AL237" s="58">
        <f t="shared" si="15"/>
        <v>158914</v>
      </c>
      <c r="AM237" s="95"/>
      <c r="AN237" s="83">
        <v>22</v>
      </c>
    </row>
    <row r="238" spans="1:40" ht="11.25" x14ac:dyDescent="0.25">
      <c r="A238" s="83">
        <v>22</v>
      </c>
      <c r="B238" s="91"/>
      <c r="C238" s="83" t="s">
        <v>195</v>
      </c>
      <c r="D238" s="95"/>
      <c r="E238" s="95"/>
      <c r="F238" s="95"/>
      <c r="G238" s="58">
        <v>0</v>
      </c>
      <c r="H238" s="95"/>
      <c r="I238" s="58">
        <v>260646</v>
      </c>
      <c r="J238" s="95"/>
      <c r="K238" s="58">
        <v>0</v>
      </c>
      <c r="L238" s="95"/>
      <c r="M238" s="58">
        <f t="shared" si="12"/>
        <v>260646</v>
      </c>
      <c r="N238" s="95"/>
      <c r="O238" s="58">
        <v>0</v>
      </c>
      <c r="P238" s="95"/>
      <c r="Q238" s="58">
        <v>0</v>
      </c>
      <c r="R238" s="95"/>
      <c r="S238" s="58">
        <v>234099</v>
      </c>
      <c r="T238" s="95"/>
      <c r="U238" s="58">
        <f t="shared" si="13"/>
        <v>234099</v>
      </c>
      <c r="V238" s="95"/>
      <c r="W238" s="95"/>
      <c r="X238" s="58">
        <v>0</v>
      </c>
      <c r="Y238" s="95"/>
      <c r="Z238" s="58">
        <v>0</v>
      </c>
      <c r="AA238" s="95"/>
      <c r="AB238" s="58">
        <v>26547</v>
      </c>
      <c r="AC238" s="95"/>
      <c r="AD238" s="58">
        <f t="shared" si="14"/>
        <v>26547</v>
      </c>
      <c r="AE238" s="95"/>
      <c r="AF238" s="58">
        <v>0</v>
      </c>
      <c r="AG238" s="95"/>
      <c r="AH238" s="58">
        <v>0</v>
      </c>
      <c r="AI238" s="95"/>
      <c r="AJ238" s="58">
        <v>0</v>
      </c>
      <c r="AK238" s="95"/>
      <c r="AL238" s="58">
        <f t="shared" si="15"/>
        <v>260646</v>
      </c>
      <c r="AM238" s="95"/>
      <c r="AN238" s="83">
        <v>23</v>
      </c>
    </row>
    <row r="239" spans="1:40" ht="11.25" x14ac:dyDescent="0.25">
      <c r="A239" s="83">
        <v>23</v>
      </c>
      <c r="B239" s="91"/>
      <c r="C239" s="106" t="s">
        <v>234</v>
      </c>
      <c r="D239" s="95"/>
      <c r="E239" s="95"/>
      <c r="F239" s="95"/>
      <c r="G239" s="58">
        <v>0</v>
      </c>
      <c r="H239" s="95"/>
      <c r="I239" s="58">
        <v>0</v>
      </c>
      <c r="J239" s="95"/>
      <c r="K239" s="58">
        <v>0</v>
      </c>
      <c r="L239" s="95"/>
      <c r="M239" s="58">
        <f t="shared" si="12"/>
        <v>0</v>
      </c>
      <c r="N239" s="95"/>
      <c r="O239" s="58">
        <v>0</v>
      </c>
      <c r="P239" s="95"/>
      <c r="Q239" s="58">
        <v>0</v>
      </c>
      <c r="R239" s="95"/>
      <c r="S239" s="58">
        <v>1336132</v>
      </c>
      <c r="T239" s="95"/>
      <c r="U239" s="58">
        <f t="shared" si="13"/>
        <v>1336132</v>
      </c>
      <c r="V239" s="95"/>
      <c r="W239" s="95"/>
      <c r="X239" s="58">
        <v>0</v>
      </c>
      <c r="Y239" s="95"/>
      <c r="Z239" s="58">
        <v>0</v>
      </c>
      <c r="AA239" s="95"/>
      <c r="AB239" s="58">
        <v>348635</v>
      </c>
      <c r="AC239" s="95"/>
      <c r="AD239" s="58">
        <f t="shared" si="14"/>
        <v>348635</v>
      </c>
      <c r="AE239" s="95"/>
      <c r="AF239" s="58">
        <v>0</v>
      </c>
      <c r="AG239" s="95"/>
      <c r="AH239" s="58">
        <v>0</v>
      </c>
      <c r="AI239" s="95"/>
      <c r="AJ239" s="58">
        <v>0</v>
      </c>
      <c r="AK239" s="95"/>
      <c r="AL239" s="58">
        <f t="shared" si="15"/>
        <v>1684767</v>
      </c>
      <c r="AM239" s="95"/>
      <c r="AN239" s="83">
        <v>24</v>
      </c>
    </row>
    <row r="240" spans="1:40" ht="11.25" x14ac:dyDescent="0.25">
      <c r="A240" s="83">
        <v>24</v>
      </c>
      <c r="B240" s="91"/>
      <c r="C240" s="83" t="s">
        <v>235</v>
      </c>
      <c r="D240" s="95"/>
      <c r="E240" s="95"/>
      <c r="F240" s="95"/>
      <c r="G240" s="58">
        <v>0</v>
      </c>
      <c r="H240" s="95"/>
      <c r="I240" s="58">
        <v>0</v>
      </c>
      <c r="J240" s="95"/>
      <c r="K240" s="58">
        <v>0</v>
      </c>
      <c r="L240" s="95"/>
      <c r="M240" s="58">
        <f t="shared" si="12"/>
        <v>0</v>
      </c>
      <c r="N240" s="95"/>
      <c r="O240" s="58">
        <v>0</v>
      </c>
      <c r="P240" s="95"/>
      <c r="Q240" s="58">
        <v>0</v>
      </c>
      <c r="R240" s="95"/>
      <c r="S240" s="58">
        <v>0</v>
      </c>
      <c r="T240" s="95"/>
      <c r="U240" s="58">
        <f t="shared" si="13"/>
        <v>0</v>
      </c>
      <c r="V240" s="95"/>
      <c r="W240" s="95"/>
      <c r="X240" s="58">
        <v>0</v>
      </c>
      <c r="Y240" s="95"/>
      <c r="Z240" s="58">
        <v>0</v>
      </c>
      <c r="AA240" s="95"/>
      <c r="AB240" s="58">
        <v>0</v>
      </c>
      <c r="AC240" s="95"/>
      <c r="AD240" s="58">
        <f t="shared" si="14"/>
        <v>0</v>
      </c>
      <c r="AE240" s="95"/>
      <c r="AF240" s="58">
        <v>0</v>
      </c>
      <c r="AG240" s="95"/>
      <c r="AH240" s="58">
        <v>0</v>
      </c>
      <c r="AI240" s="95"/>
      <c r="AJ240" s="58">
        <v>0</v>
      </c>
      <c r="AK240" s="95"/>
      <c r="AL240" s="58">
        <f t="shared" si="15"/>
        <v>0</v>
      </c>
      <c r="AM240" s="95"/>
      <c r="AN240" s="83">
        <v>25</v>
      </c>
    </row>
    <row r="241" spans="1:40" ht="11.25" x14ac:dyDescent="0.25">
      <c r="A241" s="83">
        <v>25</v>
      </c>
      <c r="B241" s="91"/>
      <c r="C241" s="83" t="s">
        <v>236</v>
      </c>
      <c r="D241" s="95"/>
      <c r="E241" s="95"/>
      <c r="F241" s="95"/>
      <c r="G241" s="58">
        <v>0</v>
      </c>
      <c r="H241" s="95"/>
      <c r="I241" s="58">
        <v>234555</v>
      </c>
      <c r="J241" s="95"/>
      <c r="K241" s="58">
        <v>0</v>
      </c>
      <c r="L241" s="95"/>
      <c r="M241" s="58">
        <f t="shared" si="12"/>
        <v>234555</v>
      </c>
      <c r="N241" s="95"/>
      <c r="O241" s="58">
        <v>0</v>
      </c>
      <c r="P241" s="95"/>
      <c r="Q241" s="58">
        <v>0</v>
      </c>
      <c r="R241" s="95"/>
      <c r="S241" s="58">
        <v>197952</v>
      </c>
      <c r="T241" s="95"/>
      <c r="U241" s="58">
        <f t="shared" si="13"/>
        <v>197952</v>
      </c>
      <c r="V241" s="95"/>
      <c r="W241" s="95"/>
      <c r="X241" s="58">
        <v>0</v>
      </c>
      <c r="Y241" s="95"/>
      <c r="Z241" s="58">
        <v>0</v>
      </c>
      <c r="AA241" s="95"/>
      <c r="AB241" s="58">
        <v>36603</v>
      </c>
      <c r="AC241" s="95"/>
      <c r="AD241" s="58">
        <f t="shared" si="14"/>
        <v>36603</v>
      </c>
      <c r="AE241" s="95"/>
      <c r="AF241" s="58">
        <v>0</v>
      </c>
      <c r="AG241" s="95"/>
      <c r="AH241" s="58">
        <v>0</v>
      </c>
      <c r="AI241" s="95"/>
      <c r="AJ241" s="58">
        <v>0</v>
      </c>
      <c r="AK241" s="95"/>
      <c r="AL241" s="58">
        <f t="shared" si="15"/>
        <v>234555</v>
      </c>
      <c r="AM241" s="95"/>
      <c r="AN241" s="83">
        <v>26</v>
      </c>
    </row>
    <row r="242" spans="1:40" ht="11.25" x14ac:dyDescent="0.25">
      <c r="A242" s="83">
        <v>26</v>
      </c>
      <c r="B242" s="91"/>
      <c r="C242" s="83" t="s">
        <v>237</v>
      </c>
      <c r="D242" s="95"/>
      <c r="E242" s="95"/>
      <c r="F242" s="95"/>
      <c r="G242" s="58">
        <v>0</v>
      </c>
      <c r="H242" s="95"/>
      <c r="I242" s="58">
        <v>0</v>
      </c>
      <c r="J242" s="95"/>
      <c r="K242" s="58">
        <v>0</v>
      </c>
      <c r="L242" s="95"/>
      <c r="M242" s="58">
        <f t="shared" si="12"/>
        <v>0</v>
      </c>
      <c r="N242" s="95"/>
      <c r="O242" s="58">
        <v>0</v>
      </c>
      <c r="P242" s="95"/>
      <c r="Q242" s="58">
        <v>0</v>
      </c>
      <c r="R242" s="95"/>
      <c r="S242" s="58">
        <v>463248</v>
      </c>
      <c r="T242" s="95"/>
      <c r="U242" s="58">
        <f t="shared" si="13"/>
        <v>463248</v>
      </c>
      <c r="V242" s="95"/>
      <c r="W242" s="95"/>
      <c r="X242" s="58">
        <v>0</v>
      </c>
      <c r="Y242" s="95"/>
      <c r="Z242" s="58">
        <v>0</v>
      </c>
      <c r="AA242" s="95"/>
      <c r="AB242" s="58">
        <v>67843</v>
      </c>
      <c r="AC242" s="95"/>
      <c r="AD242" s="58">
        <f t="shared" si="14"/>
        <v>67843</v>
      </c>
      <c r="AE242" s="95"/>
      <c r="AF242" s="58">
        <v>0</v>
      </c>
      <c r="AG242" s="95"/>
      <c r="AH242" s="58">
        <v>0</v>
      </c>
      <c r="AI242" s="95"/>
      <c r="AJ242" s="58">
        <v>0</v>
      </c>
      <c r="AK242" s="95"/>
      <c r="AL242" s="58">
        <f t="shared" si="15"/>
        <v>531091</v>
      </c>
      <c r="AM242" s="95"/>
      <c r="AN242" s="83">
        <v>27</v>
      </c>
    </row>
    <row r="243" spans="1:40" ht="11.25" x14ac:dyDescent="0.25">
      <c r="A243" s="83">
        <v>27</v>
      </c>
      <c r="B243" s="91"/>
      <c r="C243" s="83" t="s">
        <v>238</v>
      </c>
      <c r="D243" s="95"/>
      <c r="E243" s="95"/>
      <c r="F243" s="95"/>
      <c r="G243" s="58">
        <v>0</v>
      </c>
      <c r="H243" s="95"/>
      <c r="I243" s="58">
        <v>0</v>
      </c>
      <c r="J243" s="95"/>
      <c r="K243" s="58">
        <v>105553</v>
      </c>
      <c r="L243" s="95"/>
      <c r="M243" s="58">
        <f>SUM(G243:K243)</f>
        <v>105553</v>
      </c>
      <c r="N243" s="95"/>
      <c r="O243" s="58">
        <v>0</v>
      </c>
      <c r="P243" s="95"/>
      <c r="Q243" s="58">
        <v>0</v>
      </c>
      <c r="R243" s="95"/>
      <c r="S243" s="58">
        <v>747250</v>
      </c>
      <c r="T243" s="95"/>
      <c r="U243" s="58">
        <f>SUM(O243:S243)</f>
        <v>747250</v>
      </c>
      <c r="V243" s="95"/>
      <c r="W243" s="95"/>
      <c r="X243" s="58">
        <v>0</v>
      </c>
      <c r="Y243" s="95"/>
      <c r="Z243" s="58">
        <v>0</v>
      </c>
      <c r="AA243" s="95"/>
      <c r="AB243" s="58">
        <v>130644</v>
      </c>
      <c r="AC243" s="95"/>
      <c r="AD243" s="58">
        <f>SUM(X243:AB243)</f>
        <v>130644</v>
      </c>
      <c r="AE243" s="95"/>
      <c r="AF243" s="58">
        <v>0</v>
      </c>
      <c r="AG243" s="95"/>
      <c r="AH243" s="58">
        <v>0</v>
      </c>
      <c r="AI243" s="95"/>
      <c r="AJ243" s="58">
        <v>0</v>
      </c>
      <c r="AK243" s="95"/>
      <c r="AL243" s="58">
        <f>(U243+AD243+AF243+AH243+AJ243)</f>
        <v>877894</v>
      </c>
      <c r="AM243" s="95"/>
      <c r="AN243" s="83">
        <v>28</v>
      </c>
    </row>
    <row r="244" spans="1:40" ht="11.25" x14ac:dyDescent="0.25">
      <c r="A244" s="83">
        <v>28</v>
      </c>
      <c r="B244" s="91"/>
      <c r="C244" s="83" t="s">
        <v>239</v>
      </c>
      <c r="D244" s="95"/>
      <c r="E244" s="95"/>
      <c r="F244" s="95"/>
      <c r="G244" s="58">
        <v>1500000</v>
      </c>
      <c r="H244" s="95"/>
      <c r="I244" s="58">
        <v>0</v>
      </c>
      <c r="J244" s="95"/>
      <c r="K244" s="58">
        <v>0</v>
      </c>
      <c r="L244" s="95"/>
      <c r="M244" s="58">
        <f>SUM(G244:K244)</f>
        <v>1500000</v>
      </c>
      <c r="N244" s="95"/>
      <c r="O244" s="58">
        <v>0</v>
      </c>
      <c r="P244" s="95"/>
      <c r="Q244" s="58">
        <v>0</v>
      </c>
      <c r="R244" s="95"/>
      <c r="S244" s="58">
        <v>92325</v>
      </c>
      <c r="T244" s="95"/>
      <c r="U244" s="58">
        <f>SUM(O244:S244)</f>
        <v>92325</v>
      </c>
      <c r="V244" s="95"/>
      <c r="W244" s="95"/>
      <c r="X244" s="58">
        <v>0</v>
      </c>
      <c r="Y244" s="95"/>
      <c r="Z244" s="58">
        <v>0</v>
      </c>
      <c r="AA244" s="95"/>
      <c r="AB244" s="58">
        <v>9844</v>
      </c>
      <c r="AC244" s="95"/>
      <c r="AD244" s="58">
        <f>SUM(X244:AB244)</f>
        <v>9844</v>
      </c>
      <c r="AE244" s="95"/>
      <c r="AF244" s="58">
        <v>0</v>
      </c>
      <c r="AG244" s="95"/>
      <c r="AH244" s="58">
        <v>0</v>
      </c>
      <c r="AI244" s="95"/>
      <c r="AJ244" s="58">
        <v>0</v>
      </c>
      <c r="AK244" s="95"/>
      <c r="AL244" s="58">
        <f>(U244+AD244+AF244+AH244+AJ244)</f>
        <v>102169</v>
      </c>
      <c r="AM244" s="95"/>
      <c r="AN244" s="83">
        <v>29</v>
      </c>
    </row>
    <row r="245" spans="1:40" ht="11.25" x14ac:dyDescent="0.25">
      <c r="A245" s="83">
        <v>29</v>
      </c>
      <c r="B245" s="91"/>
      <c r="C245" s="83" t="s">
        <v>240</v>
      </c>
      <c r="D245" s="95"/>
      <c r="E245" s="95"/>
      <c r="F245" s="95"/>
      <c r="G245" s="58">
        <v>0</v>
      </c>
      <c r="H245" s="95"/>
      <c r="I245" s="58">
        <v>200717</v>
      </c>
      <c r="J245" s="95"/>
      <c r="K245" s="58">
        <v>0</v>
      </c>
      <c r="L245" s="95"/>
      <c r="M245" s="58">
        <f>SUM(G245:K245)</f>
        <v>200717</v>
      </c>
      <c r="N245" s="95"/>
      <c r="O245" s="58">
        <v>0</v>
      </c>
      <c r="P245" s="95"/>
      <c r="Q245" s="58">
        <v>0</v>
      </c>
      <c r="R245" s="95"/>
      <c r="S245" s="58">
        <v>81139</v>
      </c>
      <c r="T245" s="95"/>
      <c r="U245" s="58">
        <f>SUM(O245:S245)</f>
        <v>81139</v>
      </c>
      <c r="V245" s="95"/>
      <c r="W245" s="95"/>
      <c r="X245" s="58">
        <v>0</v>
      </c>
      <c r="Y245" s="95"/>
      <c r="Z245" s="58">
        <v>0</v>
      </c>
      <c r="AA245" s="95"/>
      <c r="AB245" s="58">
        <v>63046</v>
      </c>
      <c r="AC245" s="95"/>
      <c r="AD245" s="58">
        <f>SUM(X245:AB245)</f>
        <v>63046</v>
      </c>
      <c r="AE245" s="95"/>
      <c r="AF245" s="58">
        <v>0</v>
      </c>
      <c r="AG245" s="95"/>
      <c r="AH245" s="58">
        <v>0</v>
      </c>
      <c r="AI245" s="95"/>
      <c r="AJ245" s="58">
        <v>56532</v>
      </c>
      <c r="AK245" s="95"/>
      <c r="AL245" s="58">
        <f>(U245+AD245+AF245+AH245+AJ245)</f>
        <v>200717</v>
      </c>
      <c r="AM245" s="95"/>
      <c r="AN245" s="83">
        <v>30</v>
      </c>
    </row>
    <row r="246" spans="1:40" ht="11.25" x14ac:dyDescent="0.25">
      <c r="A246" s="83">
        <v>30</v>
      </c>
      <c r="B246" s="91"/>
      <c r="C246" s="83" t="s">
        <v>208</v>
      </c>
      <c r="D246" s="95"/>
      <c r="E246" s="95"/>
      <c r="F246" s="95"/>
      <c r="G246" s="58">
        <v>0</v>
      </c>
      <c r="H246" s="95"/>
      <c r="I246" s="58">
        <v>45381</v>
      </c>
      <c r="J246" s="95"/>
      <c r="K246" s="58">
        <v>0</v>
      </c>
      <c r="L246" s="95"/>
      <c r="M246" s="58">
        <f>SUM(G246:K246)</f>
        <v>45381</v>
      </c>
      <c r="N246" s="95"/>
      <c r="O246" s="58">
        <v>0</v>
      </c>
      <c r="P246" s="95"/>
      <c r="Q246" s="58">
        <v>0</v>
      </c>
      <c r="R246" s="95"/>
      <c r="S246" s="58">
        <v>40773</v>
      </c>
      <c r="T246" s="95"/>
      <c r="U246" s="58">
        <f>SUM(O246:S246)</f>
        <v>40773</v>
      </c>
      <c r="V246" s="95"/>
      <c r="W246" s="95"/>
      <c r="X246" s="58">
        <v>0</v>
      </c>
      <c r="Y246" s="95"/>
      <c r="Z246" s="58">
        <v>0</v>
      </c>
      <c r="AA246" s="95"/>
      <c r="AB246" s="58">
        <v>4608</v>
      </c>
      <c r="AC246" s="95"/>
      <c r="AD246" s="58">
        <f>SUM(X246:AB246)</f>
        <v>4608</v>
      </c>
      <c r="AE246" s="95"/>
      <c r="AF246" s="58">
        <v>0</v>
      </c>
      <c r="AG246" s="95"/>
      <c r="AH246" s="58">
        <v>0</v>
      </c>
      <c r="AI246" s="95"/>
      <c r="AJ246" s="58">
        <v>0</v>
      </c>
      <c r="AK246" s="95"/>
      <c r="AL246" s="58">
        <f>(U246+AD246+AF246+AH246+AJ246)</f>
        <v>45381</v>
      </c>
      <c r="AM246" s="95"/>
      <c r="AN246" s="83">
        <v>31</v>
      </c>
    </row>
    <row r="247" spans="1:40" ht="11.25" x14ac:dyDescent="0.25">
      <c r="A247" s="83">
        <v>31</v>
      </c>
      <c r="B247" s="91"/>
      <c r="C247" s="83" t="s">
        <v>241</v>
      </c>
      <c r="D247" s="95"/>
      <c r="E247" s="95"/>
      <c r="F247" s="95"/>
      <c r="G247" s="58">
        <v>-42735</v>
      </c>
      <c r="H247" s="95"/>
      <c r="I247" s="58">
        <v>5212763</v>
      </c>
      <c r="J247" s="95"/>
      <c r="K247" s="58">
        <v>0</v>
      </c>
      <c r="L247" s="95"/>
      <c r="M247" s="58">
        <f>SUM(G247:K247)</f>
        <v>5170028</v>
      </c>
      <c r="N247" s="95"/>
      <c r="O247" s="58">
        <v>0</v>
      </c>
      <c r="P247" s="95"/>
      <c r="Q247" s="58">
        <v>0</v>
      </c>
      <c r="R247" s="95"/>
      <c r="S247" s="58">
        <v>3656630</v>
      </c>
      <c r="T247" s="95"/>
      <c r="U247" s="58">
        <f>SUM(O247:S247)</f>
        <v>3656630</v>
      </c>
      <c r="V247" s="95"/>
      <c r="W247" s="95"/>
      <c r="X247" s="58">
        <v>0</v>
      </c>
      <c r="Y247" s="95"/>
      <c r="Z247" s="58">
        <v>0</v>
      </c>
      <c r="AA247" s="95"/>
      <c r="AB247" s="58">
        <v>1767624</v>
      </c>
      <c r="AC247" s="95"/>
      <c r="AD247" s="58">
        <f>SUM(X247:AB247)</f>
        <v>1767624</v>
      </c>
      <c r="AE247" s="95"/>
      <c r="AF247" s="58">
        <v>0</v>
      </c>
      <c r="AG247" s="95"/>
      <c r="AH247" s="58">
        <v>0</v>
      </c>
      <c r="AI247" s="95"/>
      <c r="AJ247" s="58">
        <v>0</v>
      </c>
      <c r="AK247" s="95"/>
      <c r="AL247" s="58">
        <f>(U247+AD247+AF247+AH247+AJ247)</f>
        <v>5424254</v>
      </c>
      <c r="AM247" s="95"/>
      <c r="AN247" s="83">
        <v>32</v>
      </c>
    </row>
    <row r="248" spans="1:40" ht="11.25" x14ac:dyDescent="0.25">
      <c r="A248" s="83">
        <v>32</v>
      </c>
      <c r="B248" s="91"/>
      <c r="C248" s="83" t="s">
        <v>242</v>
      </c>
      <c r="D248" s="95"/>
      <c r="E248" s="95"/>
      <c r="F248" s="95"/>
      <c r="G248" s="58">
        <v>0</v>
      </c>
      <c r="H248" s="95"/>
      <c r="I248" s="58">
        <v>0</v>
      </c>
      <c r="J248" s="95"/>
      <c r="K248" s="58">
        <v>0</v>
      </c>
      <c r="L248" s="95"/>
      <c r="M248" s="58">
        <f>SUM(G248:K248)</f>
        <v>0</v>
      </c>
      <c r="N248" s="95"/>
      <c r="O248" s="58">
        <v>0</v>
      </c>
      <c r="P248" s="95"/>
      <c r="Q248" s="58">
        <v>0</v>
      </c>
      <c r="R248" s="95"/>
      <c r="S248" s="58">
        <v>0</v>
      </c>
      <c r="T248" s="95"/>
      <c r="U248" s="58">
        <f>SUM(O248:S248)</f>
        <v>0</v>
      </c>
      <c r="V248" s="95"/>
      <c r="W248" s="95"/>
      <c r="X248" s="58">
        <v>0</v>
      </c>
      <c r="Y248" s="95"/>
      <c r="Z248" s="58">
        <v>0</v>
      </c>
      <c r="AA248" s="95"/>
      <c r="AB248" s="58">
        <v>0</v>
      </c>
      <c r="AC248" s="95"/>
      <c r="AD248" s="58">
        <f>SUM(X248:AB248)</f>
        <v>0</v>
      </c>
      <c r="AE248" s="95"/>
      <c r="AF248" s="58">
        <v>0</v>
      </c>
      <c r="AG248" s="95"/>
      <c r="AH248" s="58">
        <v>0</v>
      </c>
      <c r="AI248" s="95"/>
      <c r="AJ248" s="58">
        <v>0</v>
      </c>
      <c r="AK248" s="95"/>
      <c r="AL248" s="58">
        <f>(U248+AD248+AF248+AH248+AJ248)</f>
        <v>0</v>
      </c>
      <c r="AM248" s="95"/>
      <c r="AN248" s="83">
        <v>33</v>
      </c>
    </row>
    <row r="249" spans="1:40" ht="11.25" x14ac:dyDescent="0.25">
      <c r="A249" s="83">
        <v>33</v>
      </c>
      <c r="B249" s="91"/>
      <c r="C249" s="83" t="s">
        <v>243</v>
      </c>
      <c r="D249" s="95"/>
      <c r="E249" s="95"/>
      <c r="F249" s="95"/>
      <c r="G249" s="58">
        <v>10426469</v>
      </c>
      <c r="H249" s="95"/>
      <c r="I249" s="58">
        <v>1229170</v>
      </c>
      <c r="J249" s="95"/>
      <c r="K249" s="58">
        <v>0</v>
      </c>
      <c r="L249" s="95"/>
      <c r="M249" s="58">
        <f>SUM(G249:K249)</f>
        <v>11655639</v>
      </c>
      <c r="N249" s="95"/>
      <c r="O249" s="58">
        <v>0</v>
      </c>
      <c r="P249" s="95"/>
      <c r="Q249" s="58">
        <v>0</v>
      </c>
      <c r="R249" s="95"/>
      <c r="S249" s="58">
        <v>10720050</v>
      </c>
      <c r="T249" s="95"/>
      <c r="U249" s="58">
        <f>SUM(O249:S249)</f>
        <v>10720050</v>
      </c>
      <c r="V249" s="95"/>
      <c r="W249" s="95"/>
      <c r="X249" s="58">
        <v>0</v>
      </c>
      <c r="Y249" s="95"/>
      <c r="Z249" s="58">
        <v>0</v>
      </c>
      <c r="AA249" s="95"/>
      <c r="AB249" s="58">
        <v>606120</v>
      </c>
      <c r="AC249" s="95"/>
      <c r="AD249" s="58">
        <f>SUM(X249:AB249)</f>
        <v>606120</v>
      </c>
      <c r="AE249" s="95"/>
      <c r="AF249" s="58">
        <v>0</v>
      </c>
      <c r="AG249" s="95"/>
      <c r="AH249" s="58">
        <v>0</v>
      </c>
      <c r="AI249" s="95"/>
      <c r="AJ249" s="58">
        <v>0</v>
      </c>
      <c r="AK249" s="95"/>
      <c r="AL249" s="58">
        <f>(U249+AD249+AF249+AH249+AJ249)</f>
        <v>11326170</v>
      </c>
      <c r="AM249" s="95"/>
      <c r="AN249" s="83">
        <v>34</v>
      </c>
    </row>
    <row r="250" spans="1:40" ht="11.25" x14ac:dyDescent="0.25">
      <c r="A250" s="83">
        <v>34</v>
      </c>
      <c r="B250" s="91"/>
      <c r="C250" s="83" t="s">
        <v>244</v>
      </c>
      <c r="D250" s="95"/>
      <c r="E250" s="95"/>
      <c r="F250" s="95"/>
      <c r="G250" s="58">
        <v>3634000</v>
      </c>
      <c r="H250" s="95"/>
      <c r="I250" s="58">
        <v>456596</v>
      </c>
      <c r="J250" s="95"/>
      <c r="K250" s="58">
        <v>0</v>
      </c>
      <c r="L250" s="95"/>
      <c r="M250" s="58">
        <f>SUM(G250:K250)</f>
        <v>4090596</v>
      </c>
      <c r="N250" s="95"/>
      <c r="O250" s="58">
        <v>12330</v>
      </c>
      <c r="P250" s="95"/>
      <c r="Q250" s="58">
        <v>0</v>
      </c>
      <c r="R250" s="95"/>
      <c r="S250" s="58">
        <v>3848842</v>
      </c>
      <c r="T250" s="95"/>
      <c r="U250" s="58">
        <f>SUM(O250:S250)</f>
        <v>3861172</v>
      </c>
      <c r="V250" s="95"/>
      <c r="W250" s="95"/>
      <c r="X250" s="58">
        <v>15007</v>
      </c>
      <c r="Y250" s="95"/>
      <c r="Z250" s="58">
        <v>0</v>
      </c>
      <c r="AA250" s="95"/>
      <c r="AB250" s="58">
        <v>145647</v>
      </c>
      <c r="AC250" s="95"/>
      <c r="AD250" s="58">
        <f>SUM(X250:AB250)</f>
        <v>160654</v>
      </c>
      <c r="AE250" s="95"/>
      <c r="AF250" s="58">
        <v>0</v>
      </c>
      <c r="AG250" s="95"/>
      <c r="AH250" s="58">
        <v>0</v>
      </c>
      <c r="AI250" s="95"/>
      <c r="AJ250" s="58">
        <v>0</v>
      </c>
      <c r="AK250" s="95"/>
      <c r="AL250" s="58">
        <f>(U250+AD250+AF250+AH250+AJ250)</f>
        <v>4021826</v>
      </c>
      <c r="AM250" s="95"/>
      <c r="AN250" s="83">
        <v>35</v>
      </c>
    </row>
    <row r="251" spans="1:40" ht="11.25" x14ac:dyDescent="0.25">
      <c r="A251" s="83">
        <v>35</v>
      </c>
      <c r="B251" s="91"/>
      <c r="C251" s="83" t="s">
        <v>212</v>
      </c>
      <c r="D251" s="95"/>
      <c r="E251" s="95"/>
      <c r="F251" s="95"/>
      <c r="G251" s="58">
        <v>0</v>
      </c>
      <c r="H251" s="95"/>
      <c r="I251" s="58">
        <v>0</v>
      </c>
      <c r="J251" s="95"/>
      <c r="K251" s="58">
        <v>0</v>
      </c>
      <c r="L251" s="95"/>
      <c r="M251" s="58">
        <f>SUM(G251:K251)</f>
        <v>0</v>
      </c>
      <c r="N251" s="95"/>
      <c r="O251" s="58">
        <v>0</v>
      </c>
      <c r="P251" s="95"/>
      <c r="Q251" s="58">
        <v>0</v>
      </c>
      <c r="R251" s="95"/>
      <c r="S251" s="58">
        <v>0</v>
      </c>
      <c r="T251" s="95"/>
      <c r="U251" s="58">
        <f>SUM(O251:S251)</f>
        <v>0</v>
      </c>
      <c r="V251" s="95"/>
      <c r="W251" s="95"/>
      <c r="X251" s="58">
        <v>0</v>
      </c>
      <c r="Y251" s="95"/>
      <c r="Z251" s="58">
        <v>0</v>
      </c>
      <c r="AA251" s="95"/>
      <c r="AB251" s="58">
        <v>0</v>
      </c>
      <c r="AC251" s="95"/>
      <c r="AD251" s="58">
        <f>SUM(X251:AB251)</f>
        <v>0</v>
      </c>
      <c r="AE251" s="95"/>
      <c r="AF251" s="58">
        <v>0</v>
      </c>
      <c r="AG251" s="95"/>
      <c r="AH251" s="58">
        <v>0</v>
      </c>
      <c r="AI251" s="95"/>
      <c r="AJ251" s="58">
        <v>0</v>
      </c>
      <c r="AK251" s="95"/>
      <c r="AL251" s="58">
        <f>(U251+AD251+AF251+AH251+AJ251)</f>
        <v>0</v>
      </c>
      <c r="AM251" s="95"/>
      <c r="AN251" s="83">
        <v>36</v>
      </c>
    </row>
    <row r="252" spans="1:40" ht="11.25" x14ac:dyDescent="0.25">
      <c r="A252" s="83">
        <v>36</v>
      </c>
      <c r="B252" s="91"/>
      <c r="C252" s="83" t="s">
        <v>245</v>
      </c>
      <c r="D252" s="95"/>
      <c r="E252" s="95"/>
      <c r="F252" s="95"/>
      <c r="G252" s="58">
        <v>0</v>
      </c>
      <c r="H252" s="95"/>
      <c r="I252" s="58">
        <v>176771</v>
      </c>
      <c r="J252" s="95"/>
      <c r="K252" s="58">
        <v>0</v>
      </c>
      <c r="L252" s="95"/>
      <c r="M252" s="58">
        <f>SUM(G252:K252)</f>
        <v>176771</v>
      </c>
      <c r="N252" s="95"/>
      <c r="O252" s="58">
        <v>0</v>
      </c>
      <c r="P252" s="95"/>
      <c r="Q252" s="58">
        <v>0</v>
      </c>
      <c r="R252" s="95"/>
      <c r="S252" s="58">
        <v>135051</v>
      </c>
      <c r="T252" s="95"/>
      <c r="U252" s="58">
        <f>SUM(O252:S252)</f>
        <v>135051</v>
      </c>
      <c r="V252" s="95"/>
      <c r="W252" s="95"/>
      <c r="X252" s="58">
        <v>0</v>
      </c>
      <c r="Y252" s="95"/>
      <c r="Z252" s="58">
        <v>0</v>
      </c>
      <c r="AA252" s="95"/>
      <c r="AB252" s="58">
        <v>41720</v>
      </c>
      <c r="AC252" s="95"/>
      <c r="AD252" s="58">
        <f>SUM(X252:AB252)</f>
        <v>41720</v>
      </c>
      <c r="AE252" s="95"/>
      <c r="AF252" s="58">
        <v>0</v>
      </c>
      <c r="AG252" s="95"/>
      <c r="AH252" s="58">
        <v>0</v>
      </c>
      <c r="AI252" s="95"/>
      <c r="AJ252" s="58">
        <v>0</v>
      </c>
      <c r="AK252" s="95"/>
      <c r="AL252" s="58">
        <f>(U252+AD252+AF252+AH252+AJ252)</f>
        <v>176771</v>
      </c>
      <c r="AM252" s="95"/>
      <c r="AN252" s="83">
        <v>37</v>
      </c>
    </row>
    <row r="253" spans="1:40" ht="11.25" x14ac:dyDescent="0.25">
      <c r="A253" s="97">
        <v>37</v>
      </c>
      <c r="B253" s="91"/>
      <c r="C253" s="83" t="s">
        <v>246</v>
      </c>
      <c r="D253" s="95"/>
      <c r="E253" s="95"/>
      <c r="F253" s="95"/>
      <c r="G253" s="60">
        <v>0</v>
      </c>
      <c r="H253" s="95"/>
      <c r="I253" s="60">
        <v>1274541</v>
      </c>
      <c r="J253" s="95"/>
      <c r="K253" s="60">
        <v>0</v>
      </c>
      <c r="L253" s="95"/>
      <c r="M253" s="60">
        <f>SUM(G253:K253)</f>
        <v>1274541</v>
      </c>
      <c r="N253" s="95"/>
      <c r="O253" s="60">
        <v>0</v>
      </c>
      <c r="P253" s="95"/>
      <c r="Q253" s="60">
        <v>0</v>
      </c>
      <c r="R253" s="95"/>
      <c r="S253" s="60">
        <v>1050393</v>
      </c>
      <c r="T253" s="95"/>
      <c r="U253" s="60">
        <f>SUM(O253:S253)</f>
        <v>1050393</v>
      </c>
      <c r="V253" s="95"/>
      <c r="W253" s="95"/>
      <c r="X253" s="60">
        <v>0</v>
      </c>
      <c r="Y253" s="95"/>
      <c r="Z253" s="60">
        <v>0</v>
      </c>
      <c r="AA253" s="95"/>
      <c r="AB253" s="60">
        <v>224148</v>
      </c>
      <c r="AC253" s="95"/>
      <c r="AD253" s="60">
        <f>SUM(X253:AB253)</f>
        <v>224148</v>
      </c>
      <c r="AE253" s="95"/>
      <c r="AF253" s="60">
        <v>0</v>
      </c>
      <c r="AG253" s="95"/>
      <c r="AH253" s="60">
        <v>0</v>
      </c>
      <c r="AI253" s="95"/>
      <c r="AJ253" s="60">
        <v>0</v>
      </c>
      <c r="AK253" s="95"/>
      <c r="AL253" s="60">
        <f>(U253+AD253+AF253+AH253+AJ253)</f>
        <v>1274541</v>
      </c>
      <c r="AM253" s="95"/>
      <c r="AN253" s="97">
        <v>38</v>
      </c>
    </row>
    <row r="254" spans="1:40" ht="8.85" customHeight="1" x14ac:dyDescent="0.25">
      <c r="A254" s="95"/>
      <c r="B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row>
    <row r="255" spans="1:40" ht="8.85" customHeight="1" x14ac:dyDescent="0.25">
      <c r="A255" s="97">
        <f>A253</f>
        <v>37</v>
      </c>
      <c r="B255" s="95"/>
      <c r="C255" s="91" t="s">
        <v>65</v>
      </c>
      <c r="D255" s="95"/>
      <c r="E255" s="95"/>
      <c r="F255" s="95"/>
      <c r="G255" s="61">
        <f>SUM(G217:G253)</f>
        <v>43111074</v>
      </c>
      <c r="H255" s="95"/>
      <c r="I255" s="61">
        <f>SUM(I217:I253)</f>
        <v>23573342</v>
      </c>
      <c r="J255" s="95"/>
      <c r="K255" s="61">
        <f>SUM(K217:K253)</f>
        <v>105553</v>
      </c>
      <c r="L255" s="95"/>
      <c r="M255" s="61">
        <f>SUM(M217:M253)</f>
        <v>66789969</v>
      </c>
      <c r="N255" s="95"/>
      <c r="O255" s="61">
        <f>SUM(O217:O253)</f>
        <v>216768</v>
      </c>
      <c r="P255" s="95"/>
      <c r="Q255" s="61">
        <f>SUM(Q217:Q253)</f>
        <v>29344</v>
      </c>
      <c r="R255" s="95"/>
      <c r="S255" s="61">
        <f>SUM(S217:S253)</f>
        <v>56769857</v>
      </c>
      <c r="T255" s="95"/>
      <c r="U255" s="61">
        <f>SUM(U217:U253)</f>
        <v>57015969</v>
      </c>
      <c r="V255" s="95"/>
      <c r="W255" s="95"/>
      <c r="X255" s="61">
        <f>SUM(X217:X253)</f>
        <v>307857</v>
      </c>
      <c r="Y255" s="95"/>
      <c r="Z255" s="61">
        <f>SUM(Z217:Z253)</f>
        <v>10441</v>
      </c>
      <c r="AA255" s="95"/>
      <c r="AB255" s="61">
        <f>SUM(AB217:AB253)</f>
        <v>9404736</v>
      </c>
      <c r="AC255" s="95"/>
      <c r="AD255" s="61">
        <f>SUM(AD217:AD253)</f>
        <v>9723034</v>
      </c>
      <c r="AE255" s="95"/>
      <c r="AF255" s="61">
        <f>SUM(AF217:AF253)</f>
        <v>262569</v>
      </c>
      <c r="AG255" s="95"/>
      <c r="AH255" s="61">
        <f>SUM(AH217:AH253)</f>
        <v>0</v>
      </c>
      <c r="AI255" s="95"/>
      <c r="AJ255" s="61">
        <f>SUM(AJ217:AJ253)</f>
        <v>149358</v>
      </c>
      <c r="AK255" s="95"/>
      <c r="AL255" s="61">
        <f>SUM(AL217:AL253)</f>
        <v>67150930</v>
      </c>
      <c r="AM255" s="95"/>
      <c r="AN255" s="97">
        <f>AN253</f>
        <v>38</v>
      </c>
    </row>
    <row r="256" spans="1:40" ht="8.85" customHeight="1" x14ac:dyDescent="0.25">
      <c r="A256" s="243"/>
      <c r="B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243"/>
    </row>
    <row r="257" spans="1:40" ht="14.25" customHeight="1" thickBot="1" x14ac:dyDescent="0.3">
      <c r="A257" s="108">
        <f>(A53+A195+A255)</f>
        <v>170</v>
      </c>
      <c r="B257" s="95"/>
      <c r="C257" s="91" t="s">
        <v>247</v>
      </c>
      <c r="D257" s="95"/>
      <c r="E257" s="95"/>
      <c r="F257" s="95"/>
      <c r="G257" s="64">
        <f>(G53+G195+G255)</f>
        <v>752323786</v>
      </c>
      <c r="H257" s="95"/>
      <c r="I257" s="64">
        <f>(I53+I195+I255)</f>
        <v>2077284970</v>
      </c>
      <c r="J257" s="95"/>
      <c r="K257" s="64">
        <f>(K53+K195+K255)</f>
        <v>4320115</v>
      </c>
      <c r="L257" s="95"/>
      <c r="M257" s="64">
        <f>(M53+M195+M255)</f>
        <v>2833928871</v>
      </c>
      <c r="N257" s="95"/>
      <c r="O257" s="64">
        <f>(O53+O195+O255)</f>
        <v>1084895054</v>
      </c>
      <c r="P257" s="95"/>
      <c r="Q257" s="64">
        <f>(Q53+Q195+Q255)</f>
        <v>129968477</v>
      </c>
      <c r="R257" s="95"/>
      <c r="S257" s="64">
        <f>(S53+S195+S255)</f>
        <v>1218485761</v>
      </c>
      <c r="T257" s="95"/>
      <c r="U257" s="64">
        <f>(U53+U195+U255)</f>
        <v>2433349292</v>
      </c>
      <c r="V257" s="95"/>
      <c r="W257" s="95"/>
      <c r="X257" s="64">
        <f>(X53+X195+X255)</f>
        <v>363408413</v>
      </c>
      <c r="Y257" s="95"/>
      <c r="Z257" s="64">
        <f>(Z53+Z195+Z255)</f>
        <v>47917496</v>
      </c>
      <c r="AA257" s="95"/>
      <c r="AB257" s="64">
        <f>(AB53+AB195+AB255)</f>
        <v>380622389</v>
      </c>
      <c r="AC257" s="95"/>
      <c r="AD257" s="64">
        <f>(AD53+AD195+AD255)</f>
        <v>791948298</v>
      </c>
      <c r="AE257" s="95"/>
      <c r="AF257" s="64">
        <f>(AF53+AF195+AF255)</f>
        <v>474438</v>
      </c>
      <c r="AG257" s="95"/>
      <c r="AH257" s="64">
        <f>(AH53+AH195+AH255)</f>
        <v>39181797</v>
      </c>
      <c r="AI257" s="95"/>
      <c r="AJ257" s="64">
        <f>(AJ53+AJ195+AJ255)</f>
        <v>13411771</v>
      </c>
      <c r="AK257" s="95"/>
      <c r="AL257" s="64">
        <f>(AL53+AL195+AL255)</f>
        <v>3278365596</v>
      </c>
      <c r="AM257" s="95"/>
      <c r="AN257" s="108">
        <f>(AN53+AN195+AN255)</f>
        <v>171</v>
      </c>
    </row>
    <row r="258" spans="1:40" ht="6.75" customHeight="1" thickTop="1" x14ac:dyDescent="0.25">
      <c r="A258" s="95"/>
      <c r="B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row>
    <row r="259" spans="1:40" ht="9.6" customHeight="1" x14ac:dyDescent="0.25">
      <c r="A259" s="95"/>
      <c r="B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row>
    <row r="260" spans="1:40" ht="11.1" customHeight="1" x14ac:dyDescent="0.25">
      <c r="A260" s="95"/>
      <c r="B260" s="95"/>
      <c r="C260" s="83" t="s">
        <v>248</v>
      </c>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row>
    <row r="261" spans="1:40" ht="6.6" customHeight="1" x14ac:dyDescent="0.25">
      <c r="A261" s="95"/>
      <c r="B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row>
    <row r="262" spans="1:40" ht="9.6" customHeight="1" x14ac:dyDescent="0.25">
      <c r="A262" s="95"/>
      <c r="B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row>
    <row r="263" spans="1:40" ht="9.6" customHeight="1" x14ac:dyDescent="0.25">
      <c r="A263" s="95"/>
      <c r="B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row>
    <row r="264" spans="1:40" ht="9.6" customHeight="1" x14ac:dyDescent="0.25">
      <c r="A264" s="95"/>
      <c r="B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row>
    <row r="265" spans="1:40" ht="9.6" customHeight="1" x14ac:dyDescent="0.25">
      <c r="A265" s="95"/>
      <c r="B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row>
    <row r="266" spans="1:40" ht="9.6" customHeight="1" x14ac:dyDescent="0.25">
      <c r="A266" s="95"/>
      <c r="B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row>
    <row r="267" spans="1:40" ht="1.7" customHeight="1" x14ac:dyDescent="0.25">
      <c r="A267" s="95"/>
      <c r="B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row>
    <row r="268" spans="1:40" ht="9.4" hidden="1" customHeight="1" x14ac:dyDescent="0.25">
      <c r="A268" s="95"/>
      <c r="B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row>
    <row r="269" spans="1:40" ht="9.4" hidden="1" customHeight="1" x14ac:dyDescent="0.25">
      <c r="A269" s="95"/>
      <c r="B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row>
    <row r="270" spans="1:40" ht="9.4" hidden="1" customHeight="1" x14ac:dyDescent="0.25">
      <c r="A270" s="95"/>
      <c r="B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row>
    <row r="271" spans="1:40" ht="9.6" customHeight="1" x14ac:dyDescent="0.25">
      <c r="A271" s="95"/>
      <c r="B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row>
    <row r="272" spans="1:40" ht="6.75" customHeight="1" x14ac:dyDescent="0.25">
      <c r="A272" s="95"/>
      <c r="B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row>
    <row r="273" spans="1:42" ht="12" customHeight="1" x14ac:dyDescent="0.25">
      <c r="A273" s="87"/>
      <c r="B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P273" s="237"/>
    </row>
  </sheetData>
  <printOptions gridLinesSet="0"/>
  <pageMargins left="3.75" right="0.25" top="0.5" bottom="0.25" header="0" footer="0"/>
  <pageSetup paperSize="17" pageOrder="overThenDown" orientation="landscape" r:id="rId1"/>
  <headerFooter alignWithMargins="0"/>
  <rowBreaks count="3" manualBreakCount="3">
    <brk id="68" max="16383" man="1"/>
    <brk id="135" max="16383" man="1"/>
    <brk id="203" max="16383" man="1"/>
  </rowBreaks>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8C0A2-70EE-4511-A410-989A9AD04463}">
  <sheetPr transitionEvaluation="1"/>
  <dimension ref="A1:AO272"/>
  <sheetViews>
    <sheetView showGridLines="0" zoomScale="120" zoomScaleNormal="120" workbookViewId="0">
      <pane xSplit="3" ySplit="12" topLeftCell="D13" activePane="bottomRight" state="frozen"/>
      <selection pane="topRight"/>
      <selection pane="bottomLeft"/>
      <selection pane="bottomRight"/>
    </sheetView>
  </sheetViews>
  <sheetFormatPr defaultColWidth="12.7109375" defaultRowHeight="9.75" customHeight="1" x14ac:dyDescent="0.25"/>
  <cols>
    <col min="1" max="1" width="5" style="83" customWidth="1"/>
    <col min="2" max="2" width="1.85546875" style="83" customWidth="1"/>
    <col min="3" max="3" width="11.7109375" style="83" customWidth="1"/>
    <col min="4" max="4" width="1.5703125" style="83" customWidth="1"/>
    <col min="5" max="5" width="13.5703125" style="83" customWidth="1"/>
    <col min="6" max="6" width="1.28515625" style="83" customWidth="1"/>
    <col min="7" max="7" width="11.42578125" style="83" customWidth="1"/>
    <col min="8" max="8" width="1.5703125" style="83" customWidth="1"/>
    <col min="9" max="9" width="13" style="83" customWidth="1"/>
    <col min="10" max="10" width="1.28515625" style="83" customWidth="1"/>
    <col min="11" max="11" width="11.5703125" style="83" customWidth="1"/>
    <col min="12" max="12" width="1.5703125" style="83" customWidth="1"/>
    <col min="13" max="13" width="13.85546875" style="83" customWidth="1"/>
    <col min="14" max="14" width="1.28515625" style="83" customWidth="1"/>
    <col min="15" max="15" width="13.5703125" style="83" customWidth="1"/>
    <col min="16" max="16" width="1.5703125" style="83" customWidth="1"/>
    <col min="17" max="17" width="12.42578125" style="83" customWidth="1"/>
    <col min="18" max="18" width="1.5703125" style="83" customWidth="1"/>
    <col min="19" max="19" width="12.28515625" style="83" customWidth="1"/>
    <col min="20" max="20" width="1.28515625" style="83" customWidth="1"/>
    <col min="21" max="21" width="11.85546875" style="83" customWidth="1"/>
    <col min="22" max="22" width="1" style="83" customWidth="1"/>
    <col min="23" max="23" width="13" style="83" customWidth="1"/>
    <col min="24" max="24" width="1.5703125" style="83" customWidth="1"/>
    <col min="25" max="25" width="14.42578125" style="83" customWidth="1"/>
    <col min="26" max="26" width="1.28515625" style="83" customWidth="1"/>
    <col min="27" max="27" width="14.85546875" style="83" customWidth="1"/>
    <col min="28" max="28" width="0.7109375" style="83" customWidth="1"/>
    <col min="29" max="29" width="14.7109375" style="83" customWidth="1"/>
    <col min="30" max="30" width="0.5703125" style="83" customWidth="1"/>
    <col min="31" max="31" width="15.140625" style="83" customWidth="1"/>
    <col min="32" max="32" width="0.7109375" style="83" customWidth="1"/>
    <col min="33" max="33" width="13" style="83" customWidth="1"/>
    <col min="34" max="34" width="0.5703125" style="83" customWidth="1"/>
    <col min="35" max="35" width="15.42578125" style="83" customWidth="1"/>
    <col min="36" max="36" width="0.85546875" style="83" customWidth="1"/>
    <col min="37" max="37" width="15.5703125" style="83" customWidth="1"/>
    <col min="38" max="38" width="0.85546875" style="83" customWidth="1"/>
    <col min="39" max="39" width="1.5703125" style="83" customWidth="1"/>
    <col min="40" max="40" width="5.28515625" style="91" customWidth="1"/>
    <col min="41" max="41" width="14" style="83" customWidth="1"/>
    <col min="42" max="42" width="17.85546875" style="83" customWidth="1"/>
    <col min="43" max="256" width="12.7109375" style="83"/>
    <col min="257" max="257" width="5" style="83" customWidth="1"/>
    <col min="258" max="258" width="1.85546875" style="83" customWidth="1"/>
    <col min="259" max="259" width="15.7109375" style="83" bestFit="1" customWidth="1"/>
    <col min="260" max="260" width="1.5703125" style="83" customWidth="1"/>
    <col min="261" max="261" width="13.5703125" style="83" customWidth="1"/>
    <col min="262" max="262" width="1.28515625" style="83" customWidth="1"/>
    <col min="263" max="263" width="11.42578125" style="83" customWidth="1"/>
    <col min="264" max="264" width="1.5703125" style="83" customWidth="1"/>
    <col min="265" max="265" width="13" style="83" customWidth="1"/>
    <col min="266" max="266" width="1.28515625" style="83" customWidth="1"/>
    <col min="267" max="267" width="11.5703125" style="83" customWidth="1"/>
    <col min="268" max="268" width="1.5703125" style="83" customWidth="1"/>
    <col min="269" max="269" width="13.85546875" style="83" customWidth="1"/>
    <col min="270" max="270" width="1.28515625" style="83" customWidth="1"/>
    <col min="271" max="271" width="13.5703125" style="83" customWidth="1"/>
    <col min="272" max="272" width="1.5703125" style="83" customWidth="1"/>
    <col min="273" max="273" width="12.42578125" style="83" customWidth="1"/>
    <col min="274" max="274" width="1.5703125" style="83" customWidth="1"/>
    <col min="275" max="275" width="12.28515625" style="83" customWidth="1"/>
    <col min="276" max="276" width="1.28515625" style="83" customWidth="1"/>
    <col min="277" max="277" width="11.85546875" style="83" customWidth="1"/>
    <col min="278" max="278" width="1" style="83" customWidth="1"/>
    <col min="279" max="279" width="13" style="83" customWidth="1"/>
    <col min="280" max="280" width="1.5703125" style="83" customWidth="1"/>
    <col min="281" max="281" width="14.42578125" style="83" customWidth="1"/>
    <col min="282" max="282" width="1.28515625" style="83" customWidth="1"/>
    <col min="283" max="283" width="14.85546875" style="83" customWidth="1"/>
    <col min="284" max="284" width="0.7109375" style="83" customWidth="1"/>
    <col min="285" max="285" width="14.7109375" style="83" customWidth="1"/>
    <col min="286" max="286" width="0.5703125" style="83" customWidth="1"/>
    <col min="287" max="287" width="15.140625" style="83" customWidth="1"/>
    <col min="288" max="288" width="0.7109375" style="83" customWidth="1"/>
    <col min="289" max="289" width="13" style="83" customWidth="1"/>
    <col min="290" max="290" width="0.5703125" style="83" customWidth="1"/>
    <col min="291" max="291" width="15.42578125" style="83" customWidth="1"/>
    <col min="292" max="292" width="0.85546875" style="83" customWidth="1"/>
    <col min="293" max="293" width="15.5703125" style="83" customWidth="1"/>
    <col min="294" max="294" width="0.85546875" style="83" customWidth="1"/>
    <col min="295" max="295" width="1.5703125" style="83" customWidth="1"/>
    <col min="296" max="296" width="5.28515625" style="83" customWidth="1"/>
    <col min="297" max="297" width="14" style="83" customWidth="1"/>
    <col min="298" max="298" width="17.85546875" style="83" customWidth="1"/>
    <col min="299" max="512" width="12.7109375" style="83"/>
    <col min="513" max="513" width="5" style="83" customWidth="1"/>
    <col min="514" max="514" width="1.85546875" style="83" customWidth="1"/>
    <col min="515" max="515" width="15.7109375" style="83" bestFit="1" customWidth="1"/>
    <col min="516" max="516" width="1.5703125" style="83" customWidth="1"/>
    <col min="517" max="517" width="13.5703125" style="83" customWidth="1"/>
    <col min="518" max="518" width="1.28515625" style="83" customWidth="1"/>
    <col min="519" max="519" width="11.42578125" style="83" customWidth="1"/>
    <col min="520" max="520" width="1.5703125" style="83" customWidth="1"/>
    <col min="521" max="521" width="13" style="83" customWidth="1"/>
    <col min="522" max="522" width="1.28515625" style="83" customWidth="1"/>
    <col min="523" max="523" width="11.5703125" style="83" customWidth="1"/>
    <col min="524" max="524" width="1.5703125" style="83" customWidth="1"/>
    <col min="525" max="525" width="13.85546875" style="83" customWidth="1"/>
    <col min="526" max="526" width="1.28515625" style="83" customWidth="1"/>
    <col min="527" max="527" width="13.5703125" style="83" customWidth="1"/>
    <col min="528" max="528" width="1.5703125" style="83" customWidth="1"/>
    <col min="529" max="529" width="12.42578125" style="83" customWidth="1"/>
    <col min="530" max="530" width="1.5703125" style="83" customWidth="1"/>
    <col min="531" max="531" width="12.28515625" style="83" customWidth="1"/>
    <col min="532" max="532" width="1.28515625" style="83" customWidth="1"/>
    <col min="533" max="533" width="11.85546875" style="83" customWidth="1"/>
    <col min="534" max="534" width="1" style="83" customWidth="1"/>
    <col min="535" max="535" width="13" style="83" customWidth="1"/>
    <col min="536" max="536" width="1.5703125" style="83" customWidth="1"/>
    <col min="537" max="537" width="14.42578125" style="83" customWidth="1"/>
    <col min="538" max="538" width="1.28515625" style="83" customWidth="1"/>
    <col min="539" max="539" width="14.85546875" style="83" customWidth="1"/>
    <col min="540" max="540" width="0.7109375" style="83" customWidth="1"/>
    <col min="541" max="541" width="14.7109375" style="83" customWidth="1"/>
    <col min="542" max="542" width="0.5703125" style="83" customWidth="1"/>
    <col min="543" max="543" width="15.140625" style="83" customWidth="1"/>
    <col min="544" max="544" width="0.7109375" style="83" customWidth="1"/>
    <col min="545" max="545" width="13" style="83" customWidth="1"/>
    <col min="546" max="546" width="0.5703125" style="83" customWidth="1"/>
    <col min="547" max="547" width="15.42578125" style="83" customWidth="1"/>
    <col min="548" max="548" width="0.85546875" style="83" customWidth="1"/>
    <col min="549" max="549" width="15.5703125" style="83" customWidth="1"/>
    <col min="550" max="550" width="0.85546875" style="83" customWidth="1"/>
    <col min="551" max="551" width="1.5703125" style="83" customWidth="1"/>
    <col min="552" max="552" width="5.28515625" style="83" customWidth="1"/>
    <col min="553" max="553" width="14" style="83" customWidth="1"/>
    <col min="554" max="554" width="17.85546875" style="83" customWidth="1"/>
    <col min="555" max="768" width="12.7109375" style="83"/>
    <col min="769" max="769" width="5" style="83" customWidth="1"/>
    <col min="770" max="770" width="1.85546875" style="83" customWidth="1"/>
    <col min="771" max="771" width="15.7109375" style="83" bestFit="1" customWidth="1"/>
    <col min="772" max="772" width="1.5703125" style="83" customWidth="1"/>
    <col min="773" max="773" width="13.5703125" style="83" customWidth="1"/>
    <col min="774" max="774" width="1.28515625" style="83" customWidth="1"/>
    <col min="775" max="775" width="11.42578125" style="83" customWidth="1"/>
    <col min="776" max="776" width="1.5703125" style="83" customWidth="1"/>
    <col min="777" max="777" width="13" style="83" customWidth="1"/>
    <col min="778" max="778" width="1.28515625" style="83" customWidth="1"/>
    <col min="779" max="779" width="11.5703125" style="83" customWidth="1"/>
    <col min="780" max="780" width="1.5703125" style="83" customWidth="1"/>
    <col min="781" max="781" width="13.85546875" style="83" customWidth="1"/>
    <col min="782" max="782" width="1.28515625" style="83" customWidth="1"/>
    <col min="783" max="783" width="13.5703125" style="83" customWidth="1"/>
    <col min="784" max="784" width="1.5703125" style="83" customWidth="1"/>
    <col min="785" max="785" width="12.42578125" style="83" customWidth="1"/>
    <col min="786" max="786" width="1.5703125" style="83" customWidth="1"/>
    <col min="787" max="787" width="12.28515625" style="83" customWidth="1"/>
    <col min="788" max="788" width="1.28515625" style="83" customWidth="1"/>
    <col min="789" max="789" width="11.85546875" style="83" customWidth="1"/>
    <col min="790" max="790" width="1" style="83" customWidth="1"/>
    <col min="791" max="791" width="13" style="83" customWidth="1"/>
    <col min="792" max="792" width="1.5703125" style="83" customWidth="1"/>
    <col min="793" max="793" width="14.42578125" style="83" customWidth="1"/>
    <col min="794" max="794" width="1.28515625" style="83" customWidth="1"/>
    <col min="795" max="795" width="14.85546875" style="83" customWidth="1"/>
    <col min="796" max="796" width="0.7109375" style="83" customWidth="1"/>
    <col min="797" max="797" width="14.7109375" style="83" customWidth="1"/>
    <col min="798" max="798" width="0.5703125" style="83" customWidth="1"/>
    <col min="799" max="799" width="15.140625" style="83" customWidth="1"/>
    <col min="800" max="800" width="0.7109375" style="83" customWidth="1"/>
    <col min="801" max="801" width="13" style="83" customWidth="1"/>
    <col min="802" max="802" width="0.5703125" style="83" customWidth="1"/>
    <col min="803" max="803" width="15.42578125" style="83" customWidth="1"/>
    <col min="804" max="804" width="0.85546875" style="83" customWidth="1"/>
    <col min="805" max="805" width="15.5703125" style="83" customWidth="1"/>
    <col min="806" max="806" width="0.85546875" style="83" customWidth="1"/>
    <col min="807" max="807" width="1.5703125" style="83" customWidth="1"/>
    <col min="808" max="808" width="5.28515625" style="83" customWidth="1"/>
    <col min="809" max="809" width="14" style="83" customWidth="1"/>
    <col min="810" max="810" width="17.85546875" style="83" customWidth="1"/>
    <col min="811" max="1024" width="12.7109375" style="83"/>
    <col min="1025" max="1025" width="5" style="83" customWidth="1"/>
    <col min="1026" max="1026" width="1.85546875" style="83" customWidth="1"/>
    <col min="1027" max="1027" width="15.7109375" style="83" bestFit="1" customWidth="1"/>
    <col min="1028" max="1028" width="1.5703125" style="83" customWidth="1"/>
    <col min="1029" max="1029" width="13.5703125" style="83" customWidth="1"/>
    <col min="1030" max="1030" width="1.28515625" style="83" customWidth="1"/>
    <col min="1031" max="1031" width="11.42578125" style="83" customWidth="1"/>
    <col min="1032" max="1032" width="1.5703125" style="83" customWidth="1"/>
    <col min="1033" max="1033" width="13" style="83" customWidth="1"/>
    <col min="1034" max="1034" width="1.28515625" style="83" customWidth="1"/>
    <col min="1035" max="1035" width="11.5703125" style="83" customWidth="1"/>
    <col min="1036" max="1036" width="1.5703125" style="83" customWidth="1"/>
    <col min="1037" max="1037" width="13.85546875" style="83" customWidth="1"/>
    <col min="1038" max="1038" width="1.28515625" style="83" customWidth="1"/>
    <col min="1039" max="1039" width="13.5703125" style="83" customWidth="1"/>
    <col min="1040" max="1040" width="1.5703125" style="83" customWidth="1"/>
    <col min="1041" max="1041" width="12.42578125" style="83" customWidth="1"/>
    <col min="1042" max="1042" width="1.5703125" style="83" customWidth="1"/>
    <col min="1043" max="1043" width="12.28515625" style="83" customWidth="1"/>
    <col min="1044" max="1044" width="1.28515625" style="83" customWidth="1"/>
    <col min="1045" max="1045" width="11.85546875" style="83" customWidth="1"/>
    <col min="1046" max="1046" width="1" style="83" customWidth="1"/>
    <col min="1047" max="1047" width="13" style="83" customWidth="1"/>
    <col min="1048" max="1048" width="1.5703125" style="83" customWidth="1"/>
    <col min="1049" max="1049" width="14.42578125" style="83" customWidth="1"/>
    <col min="1050" max="1050" width="1.28515625" style="83" customWidth="1"/>
    <col min="1051" max="1051" width="14.85546875" style="83" customWidth="1"/>
    <col min="1052" max="1052" width="0.7109375" style="83" customWidth="1"/>
    <col min="1053" max="1053" width="14.7109375" style="83" customWidth="1"/>
    <col min="1054" max="1054" width="0.5703125" style="83" customWidth="1"/>
    <col min="1055" max="1055" width="15.140625" style="83" customWidth="1"/>
    <col min="1056" max="1056" width="0.7109375" style="83" customWidth="1"/>
    <col min="1057" max="1057" width="13" style="83" customWidth="1"/>
    <col min="1058" max="1058" width="0.5703125" style="83" customWidth="1"/>
    <col min="1059" max="1059" width="15.42578125" style="83" customWidth="1"/>
    <col min="1060" max="1060" width="0.85546875" style="83" customWidth="1"/>
    <col min="1061" max="1061" width="15.5703125" style="83" customWidth="1"/>
    <col min="1062" max="1062" width="0.85546875" style="83" customWidth="1"/>
    <col min="1063" max="1063" width="1.5703125" style="83" customWidth="1"/>
    <col min="1064" max="1064" width="5.28515625" style="83" customWidth="1"/>
    <col min="1065" max="1065" width="14" style="83" customWidth="1"/>
    <col min="1066" max="1066" width="17.85546875" style="83" customWidth="1"/>
    <col min="1067" max="1280" width="12.7109375" style="83"/>
    <col min="1281" max="1281" width="5" style="83" customWidth="1"/>
    <col min="1282" max="1282" width="1.85546875" style="83" customWidth="1"/>
    <col min="1283" max="1283" width="15.7109375" style="83" bestFit="1" customWidth="1"/>
    <col min="1284" max="1284" width="1.5703125" style="83" customWidth="1"/>
    <col min="1285" max="1285" width="13.5703125" style="83" customWidth="1"/>
    <col min="1286" max="1286" width="1.28515625" style="83" customWidth="1"/>
    <col min="1287" max="1287" width="11.42578125" style="83" customWidth="1"/>
    <col min="1288" max="1288" width="1.5703125" style="83" customWidth="1"/>
    <col min="1289" max="1289" width="13" style="83" customWidth="1"/>
    <col min="1290" max="1290" width="1.28515625" style="83" customWidth="1"/>
    <col min="1291" max="1291" width="11.5703125" style="83" customWidth="1"/>
    <col min="1292" max="1292" width="1.5703125" style="83" customWidth="1"/>
    <col min="1293" max="1293" width="13.85546875" style="83" customWidth="1"/>
    <col min="1294" max="1294" width="1.28515625" style="83" customWidth="1"/>
    <col min="1295" max="1295" width="13.5703125" style="83" customWidth="1"/>
    <col min="1296" max="1296" width="1.5703125" style="83" customWidth="1"/>
    <col min="1297" max="1297" width="12.42578125" style="83" customWidth="1"/>
    <col min="1298" max="1298" width="1.5703125" style="83" customWidth="1"/>
    <col min="1299" max="1299" width="12.28515625" style="83" customWidth="1"/>
    <col min="1300" max="1300" width="1.28515625" style="83" customWidth="1"/>
    <col min="1301" max="1301" width="11.85546875" style="83" customWidth="1"/>
    <col min="1302" max="1302" width="1" style="83" customWidth="1"/>
    <col min="1303" max="1303" width="13" style="83" customWidth="1"/>
    <col min="1304" max="1304" width="1.5703125" style="83" customWidth="1"/>
    <col min="1305" max="1305" width="14.42578125" style="83" customWidth="1"/>
    <col min="1306" max="1306" width="1.28515625" style="83" customWidth="1"/>
    <col min="1307" max="1307" width="14.85546875" style="83" customWidth="1"/>
    <col min="1308" max="1308" width="0.7109375" style="83" customWidth="1"/>
    <col min="1309" max="1309" width="14.7109375" style="83" customWidth="1"/>
    <col min="1310" max="1310" width="0.5703125" style="83" customWidth="1"/>
    <col min="1311" max="1311" width="15.140625" style="83" customWidth="1"/>
    <col min="1312" max="1312" width="0.7109375" style="83" customWidth="1"/>
    <col min="1313" max="1313" width="13" style="83" customWidth="1"/>
    <col min="1314" max="1314" width="0.5703125" style="83" customWidth="1"/>
    <col min="1315" max="1315" width="15.42578125" style="83" customWidth="1"/>
    <col min="1316" max="1316" width="0.85546875" style="83" customWidth="1"/>
    <col min="1317" max="1317" width="15.5703125" style="83" customWidth="1"/>
    <col min="1318" max="1318" width="0.85546875" style="83" customWidth="1"/>
    <col min="1319" max="1319" width="1.5703125" style="83" customWidth="1"/>
    <col min="1320" max="1320" width="5.28515625" style="83" customWidth="1"/>
    <col min="1321" max="1321" width="14" style="83" customWidth="1"/>
    <col min="1322" max="1322" width="17.85546875" style="83" customWidth="1"/>
    <col min="1323" max="1536" width="12.7109375" style="83"/>
    <col min="1537" max="1537" width="5" style="83" customWidth="1"/>
    <col min="1538" max="1538" width="1.85546875" style="83" customWidth="1"/>
    <col min="1539" max="1539" width="15.7109375" style="83" bestFit="1" customWidth="1"/>
    <col min="1540" max="1540" width="1.5703125" style="83" customWidth="1"/>
    <col min="1541" max="1541" width="13.5703125" style="83" customWidth="1"/>
    <col min="1542" max="1542" width="1.28515625" style="83" customWidth="1"/>
    <col min="1543" max="1543" width="11.42578125" style="83" customWidth="1"/>
    <col min="1544" max="1544" width="1.5703125" style="83" customWidth="1"/>
    <col min="1545" max="1545" width="13" style="83" customWidth="1"/>
    <col min="1546" max="1546" width="1.28515625" style="83" customWidth="1"/>
    <col min="1547" max="1547" width="11.5703125" style="83" customWidth="1"/>
    <col min="1548" max="1548" width="1.5703125" style="83" customWidth="1"/>
    <col min="1549" max="1549" width="13.85546875" style="83" customWidth="1"/>
    <col min="1550" max="1550" width="1.28515625" style="83" customWidth="1"/>
    <col min="1551" max="1551" width="13.5703125" style="83" customWidth="1"/>
    <col min="1552" max="1552" width="1.5703125" style="83" customWidth="1"/>
    <col min="1553" max="1553" width="12.42578125" style="83" customWidth="1"/>
    <col min="1554" max="1554" width="1.5703125" style="83" customWidth="1"/>
    <col min="1555" max="1555" width="12.28515625" style="83" customWidth="1"/>
    <col min="1556" max="1556" width="1.28515625" style="83" customWidth="1"/>
    <col min="1557" max="1557" width="11.85546875" style="83" customWidth="1"/>
    <col min="1558" max="1558" width="1" style="83" customWidth="1"/>
    <col min="1559" max="1559" width="13" style="83" customWidth="1"/>
    <col min="1560" max="1560" width="1.5703125" style="83" customWidth="1"/>
    <col min="1561" max="1561" width="14.42578125" style="83" customWidth="1"/>
    <col min="1562" max="1562" width="1.28515625" style="83" customWidth="1"/>
    <col min="1563" max="1563" width="14.85546875" style="83" customWidth="1"/>
    <col min="1564" max="1564" width="0.7109375" style="83" customWidth="1"/>
    <col min="1565" max="1565" width="14.7109375" style="83" customWidth="1"/>
    <col min="1566" max="1566" width="0.5703125" style="83" customWidth="1"/>
    <col min="1567" max="1567" width="15.140625" style="83" customWidth="1"/>
    <col min="1568" max="1568" width="0.7109375" style="83" customWidth="1"/>
    <col min="1569" max="1569" width="13" style="83" customWidth="1"/>
    <col min="1570" max="1570" width="0.5703125" style="83" customWidth="1"/>
    <col min="1571" max="1571" width="15.42578125" style="83" customWidth="1"/>
    <col min="1572" max="1572" width="0.85546875" style="83" customWidth="1"/>
    <col min="1573" max="1573" width="15.5703125" style="83" customWidth="1"/>
    <col min="1574" max="1574" width="0.85546875" style="83" customWidth="1"/>
    <col min="1575" max="1575" width="1.5703125" style="83" customWidth="1"/>
    <col min="1576" max="1576" width="5.28515625" style="83" customWidth="1"/>
    <col min="1577" max="1577" width="14" style="83" customWidth="1"/>
    <col min="1578" max="1578" width="17.85546875" style="83" customWidth="1"/>
    <col min="1579" max="1792" width="12.7109375" style="83"/>
    <col min="1793" max="1793" width="5" style="83" customWidth="1"/>
    <col min="1794" max="1794" width="1.85546875" style="83" customWidth="1"/>
    <col min="1795" max="1795" width="15.7109375" style="83" bestFit="1" customWidth="1"/>
    <col min="1796" max="1796" width="1.5703125" style="83" customWidth="1"/>
    <col min="1797" max="1797" width="13.5703125" style="83" customWidth="1"/>
    <col min="1798" max="1798" width="1.28515625" style="83" customWidth="1"/>
    <col min="1799" max="1799" width="11.42578125" style="83" customWidth="1"/>
    <col min="1800" max="1800" width="1.5703125" style="83" customWidth="1"/>
    <col min="1801" max="1801" width="13" style="83" customWidth="1"/>
    <col min="1802" max="1802" width="1.28515625" style="83" customWidth="1"/>
    <col min="1803" max="1803" width="11.5703125" style="83" customWidth="1"/>
    <col min="1804" max="1804" width="1.5703125" style="83" customWidth="1"/>
    <col min="1805" max="1805" width="13.85546875" style="83" customWidth="1"/>
    <col min="1806" max="1806" width="1.28515625" style="83" customWidth="1"/>
    <col min="1807" max="1807" width="13.5703125" style="83" customWidth="1"/>
    <col min="1808" max="1808" width="1.5703125" style="83" customWidth="1"/>
    <col min="1809" max="1809" width="12.42578125" style="83" customWidth="1"/>
    <col min="1810" max="1810" width="1.5703125" style="83" customWidth="1"/>
    <col min="1811" max="1811" width="12.28515625" style="83" customWidth="1"/>
    <col min="1812" max="1812" width="1.28515625" style="83" customWidth="1"/>
    <col min="1813" max="1813" width="11.85546875" style="83" customWidth="1"/>
    <col min="1814" max="1814" width="1" style="83" customWidth="1"/>
    <col min="1815" max="1815" width="13" style="83" customWidth="1"/>
    <col min="1816" max="1816" width="1.5703125" style="83" customWidth="1"/>
    <col min="1817" max="1817" width="14.42578125" style="83" customWidth="1"/>
    <col min="1818" max="1818" width="1.28515625" style="83" customWidth="1"/>
    <col min="1819" max="1819" width="14.85546875" style="83" customWidth="1"/>
    <col min="1820" max="1820" width="0.7109375" style="83" customWidth="1"/>
    <col min="1821" max="1821" width="14.7109375" style="83" customWidth="1"/>
    <col min="1822" max="1822" width="0.5703125" style="83" customWidth="1"/>
    <col min="1823" max="1823" width="15.140625" style="83" customWidth="1"/>
    <col min="1824" max="1824" width="0.7109375" style="83" customWidth="1"/>
    <col min="1825" max="1825" width="13" style="83" customWidth="1"/>
    <col min="1826" max="1826" width="0.5703125" style="83" customWidth="1"/>
    <col min="1827" max="1827" width="15.42578125" style="83" customWidth="1"/>
    <col min="1828" max="1828" width="0.85546875" style="83" customWidth="1"/>
    <col min="1829" max="1829" width="15.5703125" style="83" customWidth="1"/>
    <col min="1830" max="1830" width="0.85546875" style="83" customWidth="1"/>
    <col min="1831" max="1831" width="1.5703125" style="83" customWidth="1"/>
    <col min="1832" max="1832" width="5.28515625" style="83" customWidth="1"/>
    <col min="1833" max="1833" width="14" style="83" customWidth="1"/>
    <col min="1834" max="1834" width="17.85546875" style="83" customWidth="1"/>
    <col min="1835" max="2048" width="12.7109375" style="83"/>
    <col min="2049" max="2049" width="5" style="83" customWidth="1"/>
    <col min="2050" max="2050" width="1.85546875" style="83" customWidth="1"/>
    <col min="2051" max="2051" width="15.7109375" style="83" bestFit="1" customWidth="1"/>
    <col min="2052" max="2052" width="1.5703125" style="83" customWidth="1"/>
    <col min="2053" max="2053" width="13.5703125" style="83" customWidth="1"/>
    <col min="2054" max="2054" width="1.28515625" style="83" customWidth="1"/>
    <col min="2055" max="2055" width="11.42578125" style="83" customWidth="1"/>
    <col min="2056" max="2056" width="1.5703125" style="83" customWidth="1"/>
    <col min="2057" max="2057" width="13" style="83" customWidth="1"/>
    <col min="2058" max="2058" width="1.28515625" style="83" customWidth="1"/>
    <col min="2059" max="2059" width="11.5703125" style="83" customWidth="1"/>
    <col min="2060" max="2060" width="1.5703125" style="83" customWidth="1"/>
    <col min="2061" max="2061" width="13.85546875" style="83" customWidth="1"/>
    <col min="2062" max="2062" width="1.28515625" style="83" customWidth="1"/>
    <col min="2063" max="2063" width="13.5703125" style="83" customWidth="1"/>
    <col min="2064" max="2064" width="1.5703125" style="83" customWidth="1"/>
    <col min="2065" max="2065" width="12.42578125" style="83" customWidth="1"/>
    <col min="2066" max="2066" width="1.5703125" style="83" customWidth="1"/>
    <col min="2067" max="2067" width="12.28515625" style="83" customWidth="1"/>
    <col min="2068" max="2068" width="1.28515625" style="83" customWidth="1"/>
    <col min="2069" max="2069" width="11.85546875" style="83" customWidth="1"/>
    <col min="2070" max="2070" width="1" style="83" customWidth="1"/>
    <col min="2071" max="2071" width="13" style="83" customWidth="1"/>
    <col min="2072" max="2072" width="1.5703125" style="83" customWidth="1"/>
    <col min="2073" max="2073" width="14.42578125" style="83" customWidth="1"/>
    <col min="2074" max="2074" width="1.28515625" style="83" customWidth="1"/>
    <col min="2075" max="2075" width="14.85546875" style="83" customWidth="1"/>
    <col min="2076" max="2076" width="0.7109375" style="83" customWidth="1"/>
    <col min="2077" max="2077" width="14.7109375" style="83" customWidth="1"/>
    <col min="2078" max="2078" width="0.5703125" style="83" customWidth="1"/>
    <col min="2079" max="2079" width="15.140625" style="83" customWidth="1"/>
    <col min="2080" max="2080" width="0.7109375" style="83" customWidth="1"/>
    <col min="2081" max="2081" width="13" style="83" customWidth="1"/>
    <col min="2082" max="2082" width="0.5703125" style="83" customWidth="1"/>
    <col min="2083" max="2083" width="15.42578125" style="83" customWidth="1"/>
    <col min="2084" max="2084" width="0.85546875" style="83" customWidth="1"/>
    <col min="2085" max="2085" width="15.5703125" style="83" customWidth="1"/>
    <col min="2086" max="2086" width="0.85546875" style="83" customWidth="1"/>
    <col min="2087" max="2087" width="1.5703125" style="83" customWidth="1"/>
    <col min="2088" max="2088" width="5.28515625" style="83" customWidth="1"/>
    <col min="2089" max="2089" width="14" style="83" customWidth="1"/>
    <col min="2090" max="2090" width="17.85546875" style="83" customWidth="1"/>
    <col min="2091" max="2304" width="12.7109375" style="83"/>
    <col min="2305" max="2305" width="5" style="83" customWidth="1"/>
    <col min="2306" max="2306" width="1.85546875" style="83" customWidth="1"/>
    <col min="2307" max="2307" width="15.7109375" style="83" bestFit="1" customWidth="1"/>
    <col min="2308" max="2308" width="1.5703125" style="83" customWidth="1"/>
    <col min="2309" max="2309" width="13.5703125" style="83" customWidth="1"/>
    <col min="2310" max="2310" width="1.28515625" style="83" customWidth="1"/>
    <col min="2311" max="2311" width="11.42578125" style="83" customWidth="1"/>
    <col min="2312" max="2312" width="1.5703125" style="83" customWidth="1"/>
    <col min="2313" max="2313" width="13" style="83" customWidth="1"/>
    <col min="2314" max="2314" width="1.28515625" style="83" customWidth="1"/>
    <col min="2315" max="2315" width="11.5703125" style="83" customWidth="1"/>
    <col min="2316" max="2316" width="1.5703125" style="83" customWidth="1"/>
    <col min="2317" max="2317" width="13.85546875" style="83" customWidth="1"/>
    <col min="2318" max="2318" width="1.28515625" style="83" customWidth="1"/>
    <col min="2319" max="2319" width="13.5703125" style="83" customWidth="1"/>
    <col min="2320" max="2320" width="1.5703125" style="83" customWidth="1"/>
    <col min="2321" max="2321" width="12.42578125" style="83" customWidth="1"/>
    <col min="2322" max="2322" width="1.5703125" style="83" customWidth="1"/>
    <col min="2323" max="2323" width="12.28515625" style="83" customWidth="1"/>
    <col min="2324" max="2324" width="1.28515625" style="83" customWidth="1"/>
    <col min="2325" max="2325" width="11.85546875" style="83" customWidth="1"/>
    <col min="2326" max="2326" width="1" style="83" customWidth="1"/>
    <col min="2327" max="2327" width="13" style="83" customWidth="1"/>
    <col min="2328" max="2328" width="1.5703125" style="83" customWidth="1"/>
    <col min="2329" max="2329" width="14.42578125" style="83" customWidth="1"/>
    <col min="2330" max="2330" width="1.28515625" style="83" customWidth="1"/>
    <col min="2331" max="2331" width="14.85546875" style="83" customWidth="1"/>
    <col min="2332" max="2332" width="0.7109375" style="83" customWidth="1"/>
    <col min="2333" max="2333" width="14.7109375" style="83" customWidth="1"/>
    <col min="2334" max="2334" width="0.5703125" style="83" customWidth="1"/>
    <col min="2335" max="2335" width="15.140625" style="83" customWidth="1"/>
    <col min="2336" max="2336" width="0.7109375" style="83" customWidth="1"/>
    <col min="2337" max="2337" width="13" style="83" customWidth="1"/>
    <col min="2338" max="2338" width="0.5703125" style="83" customWidth="1"/>
    <col min="2339" max="2339" width="15.42578125" style="83" customWidth="1"/>
    <col min="2340" max="2340" width="0.85546875" style="83" customWidth="1"/>
    <col min="2341" max="2341" width="15.5703125" style="83" customWidth="1"/>
    <col min="2342" max="2342" width="0.85546875" style="83" customWidth="1"/>
    <col min="2343" max="2343" width="1.5703125" style="83" customWidth="1"/>
    <col min="2344" max="2344" width="5.28515625" style="83" customWidth="1"/>
    <col min="2345" max="2345" width="14" style="83" customWidth="1"/>
    <col min="2346" max="2346" width="17.85546875" style="83" customWidth="1"/>
    <col min="2347" max="2560" width="12.7109375" style="83"/>
    <col min="2561" max="2561" width="5" style="83" customWidth="1"/>
    <col min="2562" max="2562" width="1.85546875" style="83" customWidth="1"/>
    <col min="2563" max="2563" width="15.7109375" style="83" bestFit="1" customWidth="1"/>
    <col min="2564" max="2564" width="1.5703125" style="83" customWidth="1"/>
    <col min="2565" max="2565" width="13.5703125" style="83" customWidth="1"/>
    <col min="2566" max="2566" width="1.28515625" style="83" customWidth="1"/>
    <col min="2567" max="2567" width="11.42578125" style="83" customWidth="1"/>
    <col min="2568" max="2568" width="1.5703125" style="83" customWidth="1"/>
    <col min="2569" max="2569" width="13" style="83" customWidth="1"/>
    <col min="2570" max="2570" width="1.28515625" style="83" customWidth="1"/>
    <col min="2571" max="2571" width="11.5703125" style="83" customWidth="1"/>
    <col min="2572" max="2572" width="1.5703125" style="83" customWidth="1"/>
    <col min="2573" max="2573" width="13.85546875" style="83" customWidth="1"/>
    <col min="2574" max="2574" width="1.28515625" style="83" customWidth="1"/>
    <col min="2575" max="2575" width="13.5703125" style="83" customWidth="1"/>
    <col min="2576" max="2576" width="1.5703125" style="83" customWidth="1"/>
    <col min="2577" max="2577" width="12.42578125" style="83" customWidth="1"/>
    <col min="2578" max="2578" width="1.5703125" style="83" customWidth="1"/>
    <col min="2579" max="2579" width="12.28515625" style="83" customWidth="1"/>
    <col min="2580" max="2580" width="1.28515625" style="83" customWidth="1"/>
    <col min="2581" max="2581" width="11.85546875" style="83" customWidth="1"/>
    <col min="2582" max="2582" width="1" style="83" customWidth="1"/>
    <col min="2583" max="2583" width="13" style="83" customWidth="1"/>
    <col min="2584" max="2584" width="1.5703125" style="83" customWidth="1"/>
    <col min="2585" max="2585" width="14.42578125" style="83" customWidth="1"/>
    <col min="2586" max="2586" width="1.28515625" style="83" customWidth="1"/>
    <col min="2587" max="2587" width="14.85546875" style="83" customWidth="1"/>
    <col min="2588" max="2588" width="0.7109375" style="83" customWidth="1"/>
    <col min="2589" max="2589" width="14.7109375" style="83" customWidth="1"/>
    <col min="2590" max="2590" width="0.5703125" style="83" customWidth="1"/>
    <col min="2591" max="2591" width="15.140625" style="83" customWidth="1"/>
    <col min="2592" max="2592" width="0.7109375" style="83" customWidth="1"/>
    <col min="2593" max="2593" width="13" style="83" customWidth="1"/>
    <col min="2594" max="2594" width="0.5703125" style="83" customWidth="1"/>
    <col min="2595" max="2595" width="15.42578125" style="83" customWidth="1"/>
    <col min="2596" max="2596" width="0.85546875" style="83" customWidth="1"/>
    <col min="2597" max="2597" width="15.5703125" style="83" customWidth="1"/>
    <col min="2598" max="2598" width="0.85546875" style="83" customWidth="1"/>
    <col min="2599" max="2599" width="1.5703125" style="83" customWidth="1"/>
    <col min="2600" max="2600" width="5.28515625" style="83" customWidth="1"/>
    <col min="2601" max="2601" width="14" style="83" customWidth="1"/>
    <col min="2602" max="2602" width="17.85546875" style="83" customWidth="1"/>
    <col min="2603" max="2816" width="12.7109375" style="83"/>
    <col min="2817" max="2817" width="5" style="83" customWidth="1"/>
    <col min="2818" max="2818" width="1.85546875" style="83" customWidth="1"/>
    <col min="2819" max="2819" width="15.7109375" style="83" bestFit="1" customWidth="1"/>
    <col min="2820" max="2820" width="1.5703125" style="83" customWidth="1"/>
    <col min="2821" max="2821" width="13.5703125" style="83" customWidth="1"/>
    <col min="2822" max="2822" width="1.28515625" style="83" customWidth="1"/>
    <col min="2823" max="2823" width="11.42578125" style="83" customWidth="1"/>
    <col min="2824" max="2824" width="1.5703125" style="83" customWidth="1"/>
    <col min="2825" max="2825" width="13" style="83" customWidth="1"/>
    <col min="2826" max="2826" width="1.28515625" style="83" customWidth="1"/>
    <col min="2827" max="2827" width="11.5703125" style="83" customWidth="1"/>
    <col min="2828" max="2828" width="1.5703125" style="83" customWidth="1"/>
    <col min="2829" max="2829" width="13.85546875" style="83" customWidth="1"/>
    <col min="2830" max="2830" width="1.28515625" style="83" customWidth="1"/>
    <col min="2831" max="2831" width="13.5703125" style="83" customWidth="1"/>
    <col min="2832" max="2832" width="1.5703125" style="83" customWidth="1"/>
    <col min="2833" max="2833" width="12.42578125" style="83" customWidth="1"/>
    <col min="2834" max="2834" width="1.5703125" style="83" customWidth="1"/>
    <col min="2835" max="2835" width="12.28515625" style="83" customWidth="1"/>
    <col min="2836" max="2836" width="1.28515625" style="83" customWidth="1"/>
    <col min="2837" max="2837" width="11.85546875" style="83" customWidth="1"/>
    <col min="2838" max="2838" width="1" style="83" customWidth="1"/>
    <col min="2839" max="2839" width="13" style="83" customWidth="1"/>
    <col min="2840" max="2840" width="1.5703125" style="83" customWidth="1"/>
    <col min="2841" max="2841" width="14.42578125" style="83" customWidth="1"/>
    <col min="2842" max="2842" width="1.28515625" style="83" customWidth="1"/>
    <col min="2843" max="2843" width="14.85546875" style="83" customWidth="1"/>
    <col min="2844" max="2844" width="0.7109375" style="83" customWidth="1"/>
    <col min="2845" max="2845" width="14.7109375" style="83" customWidth="1"/>
    <col min="2846" max="2846" width="0.5703125" style="83" customWidth="1"/>
    <col min="2847" max="2847" width="15.140625" style="83" customWidth="1"/>
    <col min="2848" max="2848" width="0.7109375" style="83" customWidth="1"/>
    <col min="2849" max="2849" width="13" style="83" customWidth="1"/>
    <col min="2850" max="2850" width="0.5703125" style="83" customWidth="1"/>
    <col min="2851" max="2851" width="15.42578125" style="83" customWidth="1"/>
    <col min="2852" max="2852" width="0.85546875" style="83" customWidth="1"/>
    <col min="2853" max="2853" width="15.5703125" style="83" customWidth="1"/>
    <col min="2854" max="2854" width="0.85546875" style="83" customWidth="1"/>
    <col min="2855" max="2855" width="1.5703125" style="83" customWidth="1"/>
    <col min="2856" max="2856" width="5.28515625" style="83" customWidth="1"/>
    <col min="2857" max="2857" width="14" style="83" customWidth="1"/>
    <col min="2858" max="2858" width="17.85546875" style="83" customWidth="1"/>
    <col min="2859" max="3072" width="12.7109375" style="83"/>
    <col min="3073" max="3073" width="5" style="83" customWidth="1"/>
    <col min="3074" max="3074" width="1.85546875" style="83" customWidth="1"/>
    <col min="3075" max="3075" width="15.7109375" style="83" bestFit="1" customWidth="1"/>
    <col min="3076" max="3076" width="1.5703125" style="83" customWidth="1"/>
    <col min="3077" max="3077" width="13.5703125" style="83" customWidth="1"/>
    <col min="3078" max="3078" width="1.28515625" style="83" customWidth="1"/>
    <col min="3079" max="3079" width="11.42578125" style="83" customWidth="1"/>
    <col min="3080" max="3080" width="1.5703125" style="83" customWidth="1"/>
    <col min="3081" max="3081" width="13" style="83" customWidth="1"/>
    <col min="3082" max="3082" width="1.28515625" style="83" customWidth="1"/>
    <col min="3083" max="3083" width="11.5703125" style="83" customWidth="1"/>
    <col min="3084" max="3084" width="1.5703125" style="83" customWidth="1"/>
    <col min="3085" max="3085" width="13.85546875" style="83" customWidth="1"/>
    <col min="3086" max="3086" width="1.28515625" style="83" customWidth="1"/>
    <col min="3087" max="3087" width="13.5703125" style="83" customWidth="1"/>
    <col min="3088" max="3088" width="1.5703125" style="83" customWidth="1"/>
    <col min="3089" max="3089" width="12.42578125" style="83" customWidth="1"/>
    <col min="3090" max="3090" width="1.5703125" style="83" customWidth="1"/>
    <col min="3091" max="3091" width="12.28515625" style="83" customWidth="1"/>
    <col min="3092" max="3092" width="1.28515625" style="83" customWidth="1"/>
    <col min="3093" max="3093" width="11.85546875" style="83" customWidth="1"/>
    <col min="3094" max="3094" width="1" style="83" customWidth="1"/>
    <col min="3095" max="3095" width="13" style="83" customWidth="1"/>
    <col min="3096" max="3096" width="1.5703125" style="83" customWidth="1"/>
    <col min="3097" max="3097" width="14.42578125" style="83" customWidth="1"/>
    <col min="3098" max="3098" width="1.28515625" style="83" customWidth="1"/>
    <col min="3099" max="3099" width="14.85546875" style="83" customWidth="1"/>
    <col min="3100" max="3100" width="0.7109375" style="83" customWidth="1"/>
    <col min="3101" max="3101" width="14.7109375" style="83" customWidth="1"/>
    <col min="3102" max="3102" width="0.5703125" style="83" customWidth="1"/>
    <col min="3103" max="3103" width="15.140625" style="83" customWidth="1"/>
    <col min="3104" max="3104" width="0.7109375" style="83" customWidth="1"/>
    <col min="3105" max="3105" width="13" style="83" customWidth="1"/>
    <col min="3106" max="3106" width="0.5703125" style="83" customWidth="1"/>
    <col min="3107" max="3107" width="15.42578125" style="83" customWidth="1"/>
    <col min="3108" max="3108" width="0.85546875" style="83" customWidth="1"/>
    <col min="3109" max="3109" width="15.5703125" style="83" customWidth="1"/>
    <col min="3110" max="3110" width="0.85546875" style="83" customWidth="1"/>
    <col min="3111" max="3111" width="1.5703125" style="83" customWidth="1"/>
    <col min="3112" max="3112" width="5.28515625" style="83" customWidth="1"/>
    <col min="3113" max="3113" width="14" style="83" customWidth="1"/>
    <col min="3114" max="3114" width="17.85546875" style="83" customWidth="1"/>
    <col min="3115" max="3328" width="12.7109375" style="83"/>
    <col min="3329" max="3329" width="5" style="83" customWidth="1"/>
    <col min="3330" max="3330" width="1.85546875" style="83" customWidth="1"/>
    <col min="3331" max="3331" width="15.7109375" style="83" bestFit="1" customWidth="1"/>
    <col min="3332" max="3332" width="1.5703125" style="83" customWidth="1"/>
    <col min="3333" max="3333" width="13.5703125" style="83" customWidth="1"/>
    <col min="3334" max="3334" width="1.28515625" style="83" customWidth="1"/>
    <col min="3335" max="3335" width="11.42578125" style="83" customWidth="1"/>
    <col min="3336" max="3336" width="1.5703125" style="83" customWidth="1"/>
    <col min="3337" max="3337" width="13" style="83" customWidth="1"/>
    <col min="3338" max="3338" width="1.28515625" style="83" customWidth="1"/>
    <col min="3339" max="3339" width="11.5703125" style="83" customWidth="1"/>
    <col min="3340" max="3340" width="1.5703125" style="83" customWidth="1"/>
    <col min="3341" max="3341" width="13.85546875" style="83" customWidth="1"/>
    <col min="3342" max="3342" width="1.28515625" style="83" customWidth="1"/>
    <col min="3343" max="3343" width="13.5703125" style="83" customWidth="1"/>
    <col min="3344" max="3344" width="1.5703125" style="83" customWidth="1"/>
    <col min="3345" max="3345" width="12.42578125" style="83" customWidth="1"/>
    <col min="3346" max="3346" width="1.5703125" style="83" customWidth="1"/>
    <col min="3347" max="3347" width="12.28515625" style="83" customWidth="1"/>
    <col min="3348" max="3348" width="1.28515625" style="83" customWidth="1"/>
    <col min="3349" max="3349" width="11.85546875" style="83" customWidth="1"/>
    <col min="3350" max="3350" width="1" style="83" customWidth="1"/>
    <col min="3351" max="3351" width="13" style="83" customWidth="1"/>
    <col min="3352" max="3352" width="1.5703125" style="83" customWidth="1"/>
    <col min="3353" max="3353" width="14.42578125" style="83" customWidth="1"/>
    <col min="3354" max="3354" width="1.28515625" style="83" customWidth="1"/>
    <col min="3355" max="3355" width="14.85546875" style="83" customWidth="1"/>
    <col min="3356" max="3356" width="0.7109375" style="83" customWidth="1"/>
    <col min="3357" max="3357" width="14.7109375" style="83" customWidth="1"/>
    <col min="3358" max="3358" width="0.5703125" style="83" customWidth="1"/>
    <col min="3359" max="3359" width="15.140625" style="83" customWidth="1"/>
    <col min="3360" max="3360" width="0.7109375" style="83" customWidth="1"/>
    <col min="3361" max="3361" width="13" style="83" customWidth="1"/>
    <col min="3362" max="3362" width="0.5703125" style="83" customWidth="1"/>
    <col min="3363" max="3363" width="15.42578125" style="83" customWidth="1"/>
    <col min="3364" max="3364" width="0.85546875" style="83" customWidth="1"/>
    <col min="3365" max="3365" width="15.5703125" style="83" customWidth="1"/>
    <col min="3366" max="3366" width="0.85546875" style="83" customWidth="1"/>
    <col min="3367" max="3367" width="1.5703125" style="83" customWidth="1"/>
    <col min="3368" max="3368" width="5.28515625" style="83" customWidth="1"/>
    <col min="3369" max="3369" width="14" style="83" customWidth="1"/>
    <col min="3370" max="3370" width="17.85546875" style="83" customWidth="1"/>
    <col min="3371" max="3584" width="12.7109375" style="83"/>
    <col min="3585" max="3585" width="5" style="83" customWidth="1"/>
    <col min="3586" max="3586" width="1.85546875" style="83" customWidth="1"/>
    <col min="3587" max="3587" width="15.7109375" style="83" bestFit="1" customWidth="1"/>
    <col min="3588" max="3588" width="1.5703125" style="83" customWidth="1"/>
    <col min="3589" max="3589" width="13.5703125" style="83" customWidth="1"/>
    <col min="3590" max="3590" width="1.28515625" style="83" customWidth="1"/>
    <col min="3591" max="3591" width="11.42578125" style="83" customWidth="1"/>
    <col min="3592" max="3592" width="1.5703125" style="83" customWidth="1"/>
    <col min="3593" max="3593" width="13" style="83" customWidth="1"/>
    <col min="3594" max="3594" width="1.28515625" style="83" customWidth="1"/>
    <col min="3595" max="3595" width="11.5703125" style="83" customWidth="1"/>
    <col min="3596" max="3596" width="1.5703125" style="83" customWidth="1"/>
    <col min="3597" max="3597" width="13.85546875" style="83" customWidth="1"/>
    <col min="3598" max="3598" width="1.28515625" style="83" customWidth="1"/>
    <col min="3599" max="3599" width="13.5703125" style="83" customWidth="1"/>
    <col min="3600" max="3600" width="1.5703125" style="83" customWidth="1"/>
    <col min="3601" max="3601" width="12.42578125" style="83" customWidth="1"/>
    <col min="3602" max="3602" width="1.5703125" style="83" customWidth="1"/>
    <col min="3603" max="3603" width="12.28515625" style="83" customWidth="1"/>
    <col min="3604" max="3604" width="1.28515625" style="83" customWidth="1"/>
    <col min="3605" max="3605" width="11.85546875" style="83" customWidth="1"/>
    <col min="3606" max="3606" width="1" style="83" customWidth="1"/>
    <col min="3607" max="3607" width="13" style="83" customWidth="1"/>
    <col min="3608" max="3608" width="1.5703125" style="83" customWidth="1"/>
    <col min="3609" max="3609" width="14.42578125" style="83" customWidth="1"/>
    <col min="3610" max="3610" width="1.28515625" style="83" customWidth="1"/>
    <col min="3611" max="3611" width="14.85546875" style="83" customWidth="1"/>
    <col min="3612" max="3612" width="0.7109375" style="83" customWidth="1"/>
    <col min="3613" max="3613" width="14.7109375" style="83" customWidth="1"/>
    <col min="3614" max="3614" width="0.5703125" style="83" customWidth="1"/>
    <col min="3615" max="3615" width="15.140625" style="83" customWidth="1"/>
    <col min="3616" max="3616" width="0.7109375" style="83" customWidth="1"/>
    <col min="3617" max="3617" width="13" style="83" customWidth="1"/>
    <col min="3618" max="3618" width="0.5703125" style="83" customWidth="1"/>
    <col min="3619" max="3619" width="15.42578125" style="83" customWidth="1"/>
    <col min="3620" max="3620" width="0.85546875" style="83" customWidth="1"/>
    <col min="3621" max="3621" width="15.5703125" style="83" customWidth="1"/>
    <col min="3622" max="3622" width="0.85546875" style="83" customWidth="1"/>
    <col min="3623" max="3623" width="1.5703125" style="83" customWidth="1"/>
    <col min="3624" max="3624" width="5.28515625" style="83" customWidth="1"/>
    <col min="3625" max="3625" width="14" style="83" customWidth="1"/>
    <col min="3626" max="3626" width="17.85546875" style="83" customWidth="1"/>
    <col min="3627" max="3840" width="12.7109375" style="83"/>
    <col min="3841" max="3841" width="5" style="83" customWidth="1"/>
    <col min="3842" max="3842" width="1.85546875" style="83" customWidth="1"/>
    <col min="3843" max="3843" width="15.7109375" style="83" bestFit="1" customWidth="1"/>
    <col min="3844" max="3844" width="1.5703125" style="83" customWidth="1"/>
    <col min="3845" max="3845" width="13.5703125" style="83" customWidth="1"/>
    <col min="3846" max="3846" width="1.28515625" style="83" customWidth="1"/>
    <col min="3847" max="3847" width="11.42578125" style="83" customWidth="1"/>
    <col min="3848" max="3848" width="1.5703125" style="83" customWidth="1"/>
    <col min="3849" max="3849" width="13" style="83" customWidth="1"/>
    <col min="3850" max="3850" width="1.28515625" style="83" customWidth="1"/>
    <col min="3851" max="3851" width="11.5703125" style="83" customWidth="1"/>
    <col min="3852" max="3852" width="1.5703125" style="83" customWidth="1"/>
    <col min="3853" max="3853" width="13.85546875" style="83" customWidth="1"/>
    <col min="3854" max="3854" width="1.28515625" style="83" customWidth="1"/>
    <col min="3855" max="3855" width="13.5703125" style="83" customWidth="1"/>
    <col min="3856" max="3856" width="1.5703125" style="83" customWidth="1"/>
    <col min="3857" max="3857" width="12.42578125" style="83" customWidth="1"/>
    <col min="3858" max="3858" width="1.5703125" style="83" customWidth="1"/>
    <col min="3859" max="3859" width="12.28515625" style="83" customWidth="1"/>
    <col min="3860" max="3860" width="1.28515625" style="83" customWidth="1"/>
    <col min="3861" max="3861" width="11.85546875" style="83" customWidth="1"/>
    <col min="3862" max="3862" width="1" style="83" customWidth="1"/>
    <col min="3863" max="3863" width="13" style="83" customWidth="1"/>
    <col min="3864" max="3864" width="1.5703125" style="83" customWidth="1"/>
    <col min="3865" max="3865" width="14.42578125" style="83" customWidth="1"/>
    <col min="3866" max="3866" width="1.28515625" style="83" customWidth="1"/>
    <col min="3867" max="3867" width="14.85546875" style="83" customWidth="1"/>
    <col min="3868" max="3868" width="0.7109375" style="83" customWidth="1"/>
    <col min="3869" max="3869" width="14.7109375" style="83" customWidth="1"/>
    <col min="3870" max="3870" width="0.5703125" style="83" customWidth="1"/>
    <col min="3871" max="3871" width="15.140625" style="83" customWidth="1"/>
    <col min="3872" max="3872" width="0.7109375" style="83" customWidth="1"/>
    <col min="3873" max="3873" width="13" style="83" customWidth="1"/>
    <col min="3874" max="3874" width="0.5703125" style="83" customWidth="1"/>
    <col min="3875" max="3875" width="15.42578125" style="83" customWidth="1"/>
    <col min="3876" max="3876" width="0.85546875" style="83" customWidth="1"/>
    <col min="3877" max="3877" width="15.5703125" style="83" customWidth="1"/>
    <col min="3878" max="3878" width="0.85546875" style="83" customWidth="1"/>
    <col min="3879" max="3879" width="1.5703125" style="83" customWidth="1"/>
    <col min="3880" max="3880" width="5.28515625" style="83" customWidth="1"/>
    <col min="3881" max="3881" width="14" style="83" customWidth="1"/>
    <col min="3882" max="3882" width="17.85546875" style="83" customWidth="1"/>
    <col min="3883" max="4096" width="12.7109375" style="83"/>
    <col min="4097" max="4097" width="5" style="83" customWidth="1"/>
    <col min="4098" max="4098" width="1.85546875" style="83" customWidth="1"/>
    <col min="4099" max="4099" width="15.7109375" style="83" bestFit="1" customWidth="1"/>
    <col min="4100" max="4100" width="1.5703125" style="83" customWidth="1"/>
    <col min="4101" max="4101" width="13.5703125" style="83" customWidth="1"/>
    <col min="4102" max="4102" width="1.28515625" style="83" customWidth="1"/>
    <col min="4103" max="4103" width="11.42578125" style="83" customWidth="1"/>
    <col min="4104" max="4104" width="1.5703125" style="83" customWidth="1"/>
    <col min="4105" max="4105" width="13" style="83" customWidth="1"/>
    <col min="4106" max="4106" width="1.28515625" style="83" customWidth="1"/>
    <col min="4107" max="4107" width="11.5703125" style="83" customWidth="1"/>
    <col min="4108" max="4108" width="1.5703125" style="83" customWidth="1"/>
    <col min="4109" max="4109" width="13.85546875" style="83" customWidth="1"/>
    <col min="4110" max="4110" width="1.28515625" style="83" customWidth="1"/>
    <col min="4111" max="4111" width="13.5703125" style="83" customWidth="1"/>
    <col min="4112" max="4112" width="1.5703125" style="83" customWidth="1"/>
    <col min="4113" max="4113" width="12.42578125" style="83" customWidth="1"/>
    <col min="4114" max="4114" width="1.5703125" style="83" customWidth="1"/>
    <col min="4115" max="4115" width="12.28515625" style="83" customWidth="1"/>
    <col min="4116" max="4116" width="1.28515625" style="83" customWidth="1"/>
    <col min="4117" max="4117" width="11.85546875" style="83" customWidth="1"/>
    <col min="4118" max="4118" width="1" style="83" customWidth="1"/>
    <col min="4119" max="4119" width="13" style="83" customWidth="1"/>
    <col min="4120" max="4120" width="1.5703125" style="83" customWidth="1"/>
    <col min="4121" max="4121" width="14.42578125" style="83" customWidth="1"/>
    <col min="4122" max="4122" width="1.28515625" style="83" customWidth="1"/>
    <col min="4123" max="4123" width="14.85546875" style="83" customWidth="1"/>
    <col min="4124" max="4124" width="0.7109375" style="83" customWidth="1"/>
    <col min="4125" max="4125" width="14.7109375" style="83" customWidth="1"/>
    <col min="4126" max="4126" width="0.5703125" style="83" customWidth="1"/>
    <col min="4127" max="4127" width="15.140625" style="83" customWidth="1"/>
    <col min="4128" max="4128" width="0.7109375" style="83" customWidth="1"/>
    <col min="4129" max="4129" width="13" style="83" customWidth="1"/>
    <col min="4130" max="4130" width="0.5703125" style="83" customWidth="1"/>
    <col min="4131" max="4131" width="15.42578125" style="83" customWidth="1"/>
    <col min="4132" max="4132" width="0.85546875" style="83" customWidth="1"/>
    <col min="4133" max="4133" width="15.5703125" style="83" customWidth="1"/>
    <col min="4134" max="4134" width="0.85546875" style="83" customWidth="1"/>
    <col min="4135" max="4135" width="1.5703125" style="83" customWidth="1"/>
    <col min="4136" max="4136" width="5.28515625" style="83" customWidth="1"/>
    <col min="4137" max="4137" width="14" style="83" customWidth="1"/>
    <col min="4138" max="4138" width="17.85546875" style="83" customWidth="1"/>
    <col min="4139" max="4352" width="12.7109375" style="83"/>
    <col min="4353" max="4353" width="5" style="83" customWidth="1"/>
    <col min="4354" max="4354" width="1.85546875" style="83" customWidth="1"/>
    <col min="4355" max="4355" width="15.7109375" style="83" bestFit="1" customWidth="1"/>
    <col min="4356" max="4356" width="1.5703125" style="83" customWidth="1"/>
    <col min="4357" max="4357" width="13.5703125" style="83" customWidth="1"/>
    <col min="4358" max="4358" width="1.28515625" style="83" customWidth="1"/>
    <col min="4359" max="4359" width="11.42578125" style="83" customWidth="1"/>
    <col min="4360" max="4360" width="1.5703125" style="83" customWidth="1"/>
    <col min="4361" max="4361" width="13" style="83" customWidth="1"/>
    <col min="4362" max="4362" width="1.28515625" style="83" customWidth="1"/>
    <col min="4363" max="4363" width="11.5703125" style="83" customWidth="1"/>
    <col min="4364" max="4364" width="1.5703125" style="83" customWidth="1"/>
    <col min="4365" max="4365" width="13.85546875" style="83" customWidth="1"/>
    <col min="4366" max="4366" width="1.28515625" style="83" customWidth="1"/>
    <col min="4367" max="4367" width="13.5703125" style="83" customWidth="1"/>
    <col min="4368" max="4368" width="1.5703125" style="83" customWidth="1"/>
    <col min="4369" max="4369" width="12.42578125" style="83" customWidth="1"/>
    <col min="4370" max="4370" width="1.5703125" style="83" customWidth="1"/>
    <col min="4371" max="4371" width="12.28515625" style="83" customWidth="1"/>
    <col min="4372" max="4372" width="1.28515625" style="83" customWidth="1"/>
    <col min="4373" max="4373" width="11.85546875" style="83" customWidth="1"/>
    <col min="4374" max="4374" width="1" style="83" customWidth="1"/>
    <col min="4375" max="4375" width="13" style="83" customWidth="1"/>
    <col min="4376" max="4376" width="1.5703125" style="83" customWidth="1"/>
    <col min="4377" max="4377" width="14.42578125" style="83" customWidth="1"/>
    <col min="4378" max="4378" width="1.28515625" style="83" customWidth="1"/>
    <col min="4379" max="4379" width="14.85546875" style="83" customWidth="1"/>
    <col min="4380" max="4380" width="0.7109375" style="83" customWidth="1"/>
    <col min="4381" max="4381" width="14.7109375" style="83" customWidth="1"/>
    <col min="4382" max="4382" width="0.5703125" style="83" customWidth="1"/>
    <col min="4383" max="4383" width="15.140625" style="83" customWidth="1"/>
    <col min="4384" max="4384" width="0.7109375" style="83" customWidth="1"/>
    <col min="4385" max="4385" width="13" style="83" customWidth="1"/>
    <col min="4386" max="4386" width="0.5703125" style="83" customWidth="1"/>
    <col min="4387" max="4387" width="15.42578125" style="83" customWidth="1"/>
    <col min="4388" max="4388" width="0.85546875" style="83" customWidth="1"/>
    <col min="4389" max="4389" width="15.5703125" style="83" customWidth="1"/>
    <col min="4390" max="4390" width="0.85546875" style="83" customWidth="1"/>
    <col min="4391" max="4391" width="1.5703125" style="83" customWidth="1"/>
    <col min="4392" max="4392" width="5.28515625" style="83" customWidth="1"/>
    <col min="4393" max="4393" width="14" style="83" customWidth="1"/>
    <col min="4394" max="4394" width="17.85546875" style="83" customWidth="1"/>
    <col min="4395" max="4608" width="12.7109375" style="83"/>
    <col min="4609" max="4609" width="5" style="83" customWidth="1"/>
    <col min="4610" max="4610" width="1.85546875" style="83" customWidth="1"/>
    <col min="4611" max="4611" width="15.7109375" style="83" bestFit="1" customWidth="1"/>
    <col min="4612" max="4612" width="1.5703125" style="83" customWidth="1"/>
    <col min="4613" max="4613" width="13.5703125" style="83" customWidth="1"/>
    <col min="4614" max="4614" width="1.28515625" style="83" customWidth="1"/>
    <col min="4615" max="4615" width="11.42578125" style="83" customWidth="1"/>
    <col min="4616" max="4616" width="1.5703125" style="83" customWidth="1"/>
    <col min="4617" max="4617" width="13" style="83" customWidth="1"/>
    <col min="4618" max="4618" width="1.28515625" style="83" customWidth="1"/>
    <col min="4619" max="4619" width="11.5703125" style="83" customWidth="1"/>
    <col min="4620" max="4620" width="1.5703125" style="83" customWidth="1"/>
    <col min="4621" max="4621" width="13.85546875" style="83" customWidth="1"/>
    <col min="4622" max="4622" width="1.28515625" style="83" customWidth="1"/>
    <col min="4623" max="4623" width="13.5703125" style="83" customWidth="1"/>
    <col min="4624" max="4624" width="1.5703125" style="83" customWidth="1"/>
    <col min="4625" max="4625" width="12.42578125" style="83" customWidth="1"/>
    <col min="4626" max="4626" width="1.5703125" style="83" customWidth="1"/>
    <col min="4627" max="4627" width="12.28515625" style="83" customWidth="1"/>
    <col min="4628" max="4628" width="1.28515625" style="83" customWidth="1"/>
    <col min="4629" max="4629" width="11.85546875" style="83" customWidth="1"/>
    <col min="4630" max="4630" width="1" style="83" customWidth="1"/>
    <col min="4631" max="4631" width="13" style="83" customWidth="1"/>
    <col min="4632" max="4632" width="1.5703125" style="83" customWidth="1"/>
    <col min="4633" max="4633" width="14.42578125" style="83" customWidth="1"/>
    <col min="4634" max="4634" width="1.28515625" style="83" customWidth="1"/>
    <col min="4635" max="4635" width="14.85546875" style="83" customWidth="1"/>
    <col min="4636" max="4636" width="0.7109375" style="83" customWidth="1"/>
    <col min="4637" max="4637" width="14.7109375" style="83" customWidth="1"/>
    <col min="4638" max="4638" width="0.5703125" style="83" customWidth="1"/>
    <col min="4639" max="4639" width="15.140625" style="83" customWidth="1"/>
    <col min="4640" max="4640" width="0.7109375" style="83" customWidth="1"/>
    <col min="4641" max="4641" width="13" style="83" customWidth="1"/>
    <col min="4642" max="4642" width="0.5703125" style="83" customWidth="1"/>
    <col min="4643" max="4643" width="15.42578125" style="83" customWidth="1"/>
    <col min="4644" max="4644" width="0.85546875" style="83" customWidth="1"/>
    <col min="4645" max="4645" width="15.5703125" style="83" customWidth="1"/>
    <col min="4646" max="4646" width="0.85546875" style="83" customWidth="1"/>
    <col min="4647" max="4647" width="1.5703125" style="83" customWidth="1"/>
    <col min="4648" max="4648" width="5.28515625" style="83" customWidth="1"/>
    <col min="4649" max="4649" width="14" style="83" customWidth="1"/>
    <col min="4650" max="4650" width="17.85546875" style="83" customWidth="1"/>
    <col min="4651" max="4864" width="12.7109375" style="83"/>
    <col min="4865" max="4865" width="5" style="83" customWidth="1"/>
    <col min="4866" max="4866" width="1.85546875" style="83" customWidth="1"/>
    <col min="4867" max="4867" width="15.7109375" style="83" bestFit="1" customWidth="1"/>
    <col min="4868" max="4868" width="1.5703125" style="83" customWidth="1"/>
    <col min="4869" max="4869" width="13.5703125" style="83" customWidth="1"/>
    <col min="4870" max="4870" width="1.28515625" style="83" customWidth="1"/>
    <col min="4871" max="4871" width="11.42578125" style="83" customWidth="1"/>
    <col min="4872" max="4872" width="1.5703125" style="83" customWidth="1"/>
    <col min="4873" max="4873" width="13" style="83" customWidth="1"/>
    <col min="4874" max="4874" width="1.28515625" style="83" customWidth="1"/>
    <col min="4875" max="4875" width="11.5703125" style="83" customWidth="1"/>
    <col min="4876" max="4876" width="1.5703125" style="83" customWidth="1"/>
    <col min="4877" max="4877" width="13.85546875" style="83" customWidth="1"/>
    <col min="4878" max="4878" width="1.28515625" style="83" customWidth="1"/>
    <col min="4879" max="4879" width="13.5703125" style="83" customWidth="1"/>
    <col min="4880" max="4880" width="1.5703125" style="83" customWidth="1"/>
    <col min="4881" max="4881" width="12.42578125" style="83" customWidth="1"/>
    <col min="4882" max="4882" width="1.5703125" style="83" customWidth="1"/>
    <col min="4883" max="4883" width="12.28515625" style="83" customWidth="1"/>
    <col min="4884" max="4884" width="1.28515625" style="83" customWidth="1"/>
    <col min="4885" max="4885" width="11.85546875" style="83" customWidth="1"/>
    <col min="4886" max="4886" width="1" style="83" customWidth="1"/>
    <col min="4887" max="4887" width="13" style="83" customWidth="1"/>
    <col min="4888" max="4888" width="1.5703125" style="83" customWidth="1"/>
    <col min="4889" max="4889" width="14.42578125" style="83" customWidth="1"/>
    <col min="4890" max="4890" width="1.28515625" style="83" customWidth="1"/>
    <col min="4891" max="4891" width="14.85546875" style="83" customWidth="1"/>
    <col min="4892" max="4892" width="0.7109375" style="83" customWidth="1"/>
    <col min="4893" max="4893" width="14.7109375" style="83" customWidth="1"/>
    <col min="4894" max="4894" width="0.5703125" style="83" customWidth="1"/>
    <col min="4895" max="4895" width="15.140625" style="83" customWidth="1"/>
    <col min="4896" max="4896" width="0.7109375" style="83" customWidth="1"/>
    <col min="4897" max="4897" width="13" style="83" customWidth="1"/>
    <col min="4898" max="4898" width="0.5703125" style="83" customWidth="1"/>
    <col min="4899" max="4899" width="15.42578125" style="83" customWidth="1"/>
    <col min="4900" max="4900" width="0.85546875" style="83" customWidth="1"/>
    <col min="4901" max="4901" width="15.5703125" style="83" customWidth="1"/>
    <col min="4902" max="4902" width="0.85546875" style="83" customWidth="1"/>
    <col min="4903" max="4903" width="1.5703125" style="83" customWidth="1"/>
    <col min="4904" max="4904" width="5.28515625" style="83" customWidth="1"/>
    <col min="4905" max="4905" width="14" style="83" customWidth="1"/>
    <col min="4906" max="4906" width="17.85546875" style="83" customWidth="1"/>
    <col min="4907" max="5120" width="12.7109375" style="83"/>
    <col min="5121" max="5121" width="5" style="83" customWidth="1"/>
    <col min="5122" max="5122" width="1.85546875" style="83" customWidth="1"/>
    <col min="5123" max="5123" width="15.7109375" style="83" bestFit="1" customWidth="1"/>
    <col min="5124" max="5124" width="1.5703125" style="83" customWidth="1"/>
    <col min="5125" max="5125" width="13.5703125" style="83" customWidth="1"/>
    <col min="5126" max="5126" width="1.28515625" style="83" customWidth="1"/>
    <col min="5127" max="5127" width="11.42578125" style="83" customWidth="1"/>
    <col min="5128" max="5128" width="1.5703125" style="83" customWidth="1"/>
    <col min="5129" max="5129" width="13" style="83" customWidth="1"/>
    <col min="5130" max="5130" width="1.28515625" style="83" customWidth="1"/>
    <col min="5131" max="5131" width="11.5703125" style="83" customWidth="1"/>
    <col min="5132" max="5132" width="1.5703125" style="83" customWidth="1"/>
    <col min="5133" max="5133" width="13.85546875" style="83" customWidth="1"/>
    <col min="5134" max="5134" width="1.28515625" style="83" customWidth="1"/>
    <col min="5135" max="5135" width="13.5703125" style="83" customWidth="1"/>
    <col min="5136" max="5136" width="1.5703125" style="83" customWidth="1"/>
    <col min="5137" max="5137" width="12.42578125" style="83" customWidth="1"/>
    <col min="5138" max="5138" width="1.5703125" style="83" customWidth="1"/>
    <col min="5139" max="5139" width="12.28515625" style="83" customWidth="1"/>
    <col min="5140" max="5140" width="1.28515625" style="83" customWidth="1"/>
    <col min="5141" max="5141" width="11.85546875" style="83" customWidth="1"/>
    <col min="5142" max="5142" width="1" style="83" customWidth="1"/>
    <col min="5143" max="5143" width="13" style="83" customWidth="1"/>
    <col min="5144" max="5144" width="1.5703125" style="83" customWidth="1"/>
    <col min="5145" max="5145" width="14.42578125" style="83" customWidth="1"/>
    <col min="5146" max="5146" width="1.28515625" style="83" customWidth="1"/>
    <col min="5147" max="5147" width="14.85546875" style="83" customWidth="1"/>
    <col min="5148" max="5148" width="0.7109375" style="83" customWidth="1"/>
    <col min="5149" max="5149" width="14.7109375" style="83" customWidth="1"/>
    <col min="5150" max="5150" width="0.5703125" style="83" customWidth="1"/>
    <col min="5151" max="5151" width="15.140625" style="83" customWidth="1"/>
    <col min="5152" max="5152" width="0.7109375" style="83" customWidth="1"/>
    <col min="5153" max="5153" width="13" style="83" customWidth="1"/>
    <col min="5154" max="5154" width="0.5703125" style="83" customWidth="1"/>
    <col min="5155" max="5155" width="15.42578125" style="83" customWidth="1"/>
    <col min="5156" max="5156" width="0.85546875" style="83" customWidth="1"/>
    <col min="5157" max="5157" width="15.5703125" style="83" customWidth="1"/>
    <col min="5158" max="5158" width="0.85546875" style="83" customWidth="1"/>
    <col min="5159" max="5159" width="1.5703125" style="83" customWidth="1"/>
    <col min="5160" max="5160" width="5.28515625" style="83" customWidth="1"/>
    <col min="5161" max="5161" width="14" style="83" customWidth="1"/>
    <col min="5162" max="5162" width="17.85546875" style="83" customWidth="1"/>
    <col min="5163" max="5376" width="12.7109375" style="83"/>
    <col min="5377" max="5377" width="5" style="83" customWidth="1"/>
    <col min="5378" max="5378" width="1.85546875" style="83" customWidth="1"/>
    <col min="5379" max="5379" width="15.7109375" style="83" bestFit="1" customWidth="1"/>
    <col min="5380" max="5380" width="1.5703125" style="83" customWidth="1"/>
    <col min="5381" max="5381" width="13.5703125" style="83" customWidth="1"/>
    <col min="5382" max="5382" width="1.28515625" style="83" customWidth="1"/>
    <col min="5383" max="5383" width="11.42578125" style="83" customWidth="1"/>
    <col min="5384" max="5384" width="1.5703125" style="83" customWidth="1"/>
    <col min="5385" max="5385" width="13" style="83" customWidth="1"/>
    <col min="5386" max="5386" width="1.28515625" style="83" customWidth="1"/>
    <col min="5387" max="5387" width="11.5703125" style="83" customWidth="1"/>
    <col min="5388" max="5388" width="1.5703125" style="83" customWidth="1"/>
    <col min="5389" max="5389" width="13.85546875" style="83" customWidth="1"/>
    <col min="5390" max="5390" width="1.28515625" style="83" customWidth="1"/>
    <col min="5391" max="5391" width="13.5703125" style="83" customWidth="1"/>
    <col min="5392" max="5392" width="1.5703125" style="83" customWidth="1"/>
    <col min="5393" max="5393" width="12.42578125" style="83" customWidth="1"/>
    <col min="5394" max="5394" width="1.5703125" style="83" customWidth="1"/>
    <col min="5395" max="5395" width="12.28515625" style="83" customWidth="1"/>
    <col min="5396" max="5396" width="1.28515625" style="83" customWidth="1"/>
    <col min="5397" max="5397" width="11.85546875" style="83" customWidth="1"/>
    <col min="5398" max="5398" width="1" style="83" customWidth="1"/>
    <col min="5399" max="5399" width="13" style="83" customWidth="1"/>
    <col min="5400" max="5400" width="1.5703125" style="83" customWidth="1"/>
    <col min="5401" max="5401" width="14.42578125" style="83" customWidth="1"/>
    <col min="5402" max="5402" width="1.28515625" style="83" customWidth="1"/>
    <col min="5403" max="5403" width="14.85546875" style="83" customWidth="1"/>
    <col min="5404" max="5404" width="0.7109375" style="83" customWidth="1"/>
    <col min="5405" max="5405" width="14.7109375" style="83" customWidth="1"/>
    <col min="5406" max="5406" width="0.5703125" style="83" customWidth="1"/>
    <col min="5407" max="5407" width="15.140625" style="83" customWidth="1"/>
    <col min="5408" max="5408" width="0.7109375" style="83" customWidth="1"/>
    <col min="5409" max="5409" width="13" style="83" customWidth="1"/>
    <col min="5410" max="5410" width="0.5703125" style="83" customWidth="1"/>
    <col min="5411" max="5411" width="15.42578125" style="83" customWidth="1"/>
    <col min="5412" max="5412" width="0.85546875" style="83" customWidth="1"/>
    <col min="5413" max="5413" width="15.5703125" style="83" customWidth="1"/>
    <col min="5414" max="5414" width="0.85546875" style="83" customWidth="1"/>
    <col min="5415" max="5415" width="1.5703125" style="83" customWidth="1"/>
    <col min="5416" max="5416" width="5.28515625" style="83" customWidth="1"/>
    <col min="5417" max="5417" width="14" style="83" customWidth="1"/>
    <col min="5418" max="5418" width="17.85546875" style="83" customWidth="1"/>
    <col min="5419" max="5632" width="12.7109375" style="83"/>
    <col min="5633" max="5633" width="5" style="83" customWidth="1"/>
    <col min="5634" max="5634" width="1.85546875" style="83" customWidth="1"/>
    <col min="5635" max="5635" width="15.7109375" style="83" bestFit="1" customWidth="1"/>
    <col min="5636" max="5636" width="1.5703125" style="83" customWidth="1"/>
    <col min="5637" max="5637" width="13.5703125" style="83" customWidth="1"/>
    <col min="5638" max="5638" width="1.28515625" style="83" customWidth="1"/>
    <col min="5639" max="5639" width="11.42578125" style="83" customWidth="1"/>
    <col min="5640" max="5640" width="1.5703125" style="83" customWidth="1"/>
    <col min="5641" max="5641" width="13" style="83" customWidth="1"/>
    <col min="5642" max="5642" width="1.28515625" style="83" customWidth="1"/>
    <col min="5643" max="5643" width="11.5703125" style="83" customWidth="1"/>
    <col min="5644" max="5644" width="1.5703125" style="83" customWidth="1"/>
    <col min="5645" max="5645" width="13.85546875" style="83" customWidth="1"/>
    <col min="5646" max="5646" width="1.28515625" style="83" customWidth="1"/>
    <col min="5647" max="5647" width="13.5703125" style="83" customWidth="1"/>
    <col min="5648" max="5648" width="1.5703125" style="83" customWidth="1"/>
    <col min="5649" max="5649" width="12.42578125" style="83" customWidth="1"/>
    <col min="5650" max="5650" width="1.5703125" style="83" customWidth="1"/>
    <col min="5651" max="5651" width="12.28515625" style="83" customWidth="1"/>
    <col min="5652" max="5652" width="1.28515625" style="83" customWidth="1"/>
    <col min="5653" max="5653" width="11.85546875" style="83" customWidth="1"/>
    <col min="5654" max="5654" width="1" style="83" customWidth="1"/>
    <col min="5655" max="5655" width="13" style="83" customWidth="1"/>
    <col min="5656" max="5656" width="1.5703125" style="83" customWidth="1"/>
    <col min="5657" max="5657" width="14.42578125" style="83" customWidth="1"/>
    <col min="5658" max="5658" width="1.28515625" style="83" customWidth="1"/>
    <col min="5659" max="5659" width="14.85546875" style="83" customWidth="1"/>
    <col min="5660" max="5660" width="0.7109375" style="83" customWidth="1"/>
    <col min="5661" max="5661" width="14.7109375" style="83" customWidth="1"/>
    <col min="5662" max="5662" width="0.5703125" style="83" customWidth="1"/>
    <col min="5663" max="5663" width="15.140625" style="83" customWidth="1"/>
    <col min="5664" max="5664" width="0.7109375" style="83" customWidth="1"/>
    <col min="5665" max="5665" width="13" style="83" customWidth="1"/>
    <col min="5666" max="5666" width="0.5703125" style="83" customWidth="1"/>
    <col min="5667" max="5667" width="15.42578125" style="83" customWidth="1"/>
    <col min="5668" max="5668" width="0.85546875" style="83" customWidth="1"/>
    <col min="5669" max="5669" width="15.5703125" style="83" customWidth="1"/>
    <col min="5670" max="5670" width="0.85546875" style="83" customWidth="1"/>
    <col min="5671" max="5671" width="1.5703125" style="83" customWidth="1"/>
    <col min="5672" max="5672" width="5.28515625" style="83" customWidth="1"/>
    <col min="5673" max="5673" width="14" style="83" customWidth="1"/>
    <col min="5674" max="5674" width="17.85546875" style="83" customWidth="1"/>
    <col min="5675" max="5888" width="12.7109375" style="83"/>
    <col min="5889" max="5889" width="5" style="83" customWidth="1"/>
    <col min="5890" max="5890" width="1.85546875" style="83" customWidth="1"/>
    <col min="5891" max="5891" width="15.7109375" style="83" bestFit="1" customWidth="1"/>
    <col min="5892" max="5892" width="1.5703125" style="83" customWidth="1"/>
    <col min="5893" max="5893" width="13.5703125" style="83" customWidth="1"/>
    <col min="5894" max="5894" width="1.28515625" style="83" customWidth="1"/>
    <col min="5895" max="5895" width="11.42578125" style="83" customWidth="1"/>
    <col min="5896" max="5896" width="1.5703125" style="83" customWidth="1"/>
    <col min="5897" max="5897" width="13" style="83" customWidth="1"/>
    <col min="5898" max="5898" width="1.28515625" style="83" customWidth="1"/>
    <col min="5899" max="5899" width="11.5703125" style="83" customWidth="1"/>
    <col min="5900" max="5900" width="1.5703125" style="83" customWidth="1"/>
    <col min="5901" max="5901" width="13.85546875" style="83" customWidth="1"/>
    <col min="5902" max="5902" width="1.28515625" style="83" customWidth="1"/>
    <col min="5903" max="5903" width="13.5703125" style="83" customWidth="1"/>
    <col min="5904" max="5904" width="1.5703125" style="83" customWidth="1"/>
    <col min="5905" max="5905" width="12.42578125" style="83" customWidth="1"/>
    <col min="5906" max="5906" width="1.5703125" style="83" customWidth="1"/>
    <col min="5907" max="5907" width="12.28515625" style="83" customWidth="1"/>
    <col min="5908" max="5908" width="1.28515625" style="83" customWidth="1"/>
    <col min="5909" max="5909" width="11.85546875" style="83" customWidth="1"/>
    <col min="5910" max="5910" width="1" style="83" customWidth="1"/>
    <col min="5911" max="5911" width="13" style="83" customWidth="1"/>
    <col min="5912" max="5912" width="1.5703125" style="83" customWidth="1"/>
    <col min="5913" max="5913" width="14.42578125" style="83" customWidth="1"/>
    <col min="5914" max="5914" width="1.28515625" style="83" customWidth="1"/>
    <col min="5915" max="5915" width="14.85546875" style="83" customWidth="1"/>
    <col min="5916" max="5916" width="0.7109375" style="83" customWidth="1"/>
    <col min="5917" max="5917" width="14.7109375" style="83" customWidth="1"/>
    <col min="5918" max="5918" width="0.5703125" style="83" customWidth="1"/>
    <col min="5919" max="5919" width="15.140625" style="83" customWidth="1"/>
    <col min="5920" max="5920" width="0.7109375" style="83" customWidth="1"/>
    <col min="5921" max="5921" width="13" style="83" customWidth="1"/>
    <col min="5922" max="5922" width="0.5703125" style="83" customWidth="1"/>
    <col min="5923" max="5923" width="15.42578125" style="83" customWidth="1"/>
    <col min="5924" max="5924" width="0.85546875" style="83" customWidth="1"/>
    <col min="5925" max="5925" width="15.5703125" style="83" customWidth="1"/>
    <col min="5926" max="5926" width="0.85546875" style="83" customWidth="1"/>
    <col min="5927" max="5927" width="1.5703125" style="83" customWidth="1"/>
    <col min="5928" max="5928" width="5.28515625" style="83" customWidth="1"/>
    <col min="5929" max="5929" width="14" style="83" customWidth="1"/>
    <col min="5930" max="5930" width="17.85546875" style="83" customWidth="1"/>
    <col min="5931" max="6144" width="12.7109375" style="83"/>
    <col min="6145" max="6145" width="5" style="83" customWidth="1"/>
    <col min="6146" max="6146" width="1.85546875" style="83" customWidth="1"/>
    <col min="6147" max="6147" width="15.7109375" style="83" bestFit="1" customWidth="1"/>
    <col min="6148" max="6148" width="1.5703125" style="83" customWidth="1"/>
    <col min="6149" max="6149" width="13.5703125" style="83" customWidth="1"/>
    <col min="6150" max="6150" width="1.28515625" style="83" customWidth="1"/>
    <col min="6151" max="6151" width="11.42578125" style="83" customWidth="1"/>
    <col min="6152" max="6152" width="1.5703125" style="83" customWidth="1"/>
    <col min="6153" max="6153" width="13" style="83" customWidth="1"/>
    <col min="6154" max="6154" width="1.28515625" style="83" customWidth="1"/>
    <col min="6155" max="6155" width="11.5703125" style="83" customWidth="1"/>
    <col min="6156" max="6156" width="1.5703125" style="83" customWidth="1"/>
    <col min="6157" max="6157" width="13.85546875" style="83" customWidth="1"/>
    <col min="6158" max="6158" width="1.28515625" style="83" customWidth="1"/>
    <col min="6159" max="6159" width="13.5703125" style="83" customWidth="1"/>
    <col min="6160" max="6160" width="1.5703125" style="83" customWidth="1"/>
    <col min="6161" max="6161" width="12.42578125" style="83" customWidth="1"/>
    <col min="6162" max="6162" width="1.5703125" style="83" customWidth="1"/>
    <col min="6163" max="6163" width="12.28515625" style="83" customWidth="1"/>
    <col min="6164" max="6164" width="1.28515625" style="83" customWidth="1"/>
    <col min="6165" max="6165" width="11.85546875" style="83" customWidth="1"/>
    <col min="6166" max="6166" width="1" style="83" customWidth="1"/>
    <col min="6167" max="6167" width="13" style="83" customWidth="1"/>
    <col min="6168" max="6168" width="1.5703125" style="83" customWidth="1"/>
    <col min="6169" max="6169" width="14.42578125" style="83" customWidth="1"/>
    <col min="6170" max="6170" width="1.28515625" style="83" customWidth="1"/>
    <col min="6171" max="6171" width="14.85546875" style="83" customWidth="1"/>
    <col min="6172" max="6172" width="0.7109375" style="83" customWidth="1"/>
    <col min="6173" max="6173" width="14.7109375" style="83" customWidth="1"/>
    <col min="6174" max="6174" width="0.5703125" style="83" customWidth="1"/>
    <col min="6175" max="6175" width="15.140625" style="83" customWidth="1"/>
    <col min="6176" max="6176" width="0.7109375" style="83" customWidth="1"/>
    <col min="6177" max="6177" width="13" style="83" customWidth="1"/>
    <col min="6178" max="6178" width="0.5703125" style="83" customWidth="1"/>
    <col min="6179" max="6179" width="15.42578125" style="83" customWidth="1"/>
    <col min="6180" max="6180" width="0.85546875" style="83" customWidth="1"/>
    <col min="6181" max="6181" width="15.5703125" style="83" customWidth="1"/>
    <col min="6182" max="6182" width="0.85546875" style="83" customWidth="1"/>
    <col min="6183" max="6183" width="1.5703125" style="83" customWidth="1"/>
    <col min="6184" max="6184" width="5.28515625" style="83" customWidth="1"/>
    <col min="6185" max="6185" width="14" style="83" customWidth="1"/>
    <col min="6186" max="6186" width="17.85546875" style="83" customWidth="1"/>
    <col min="6187" max="6400" width="12.7109375" style="83"/>
    <col min="6401" max="6401" width="5" style="83" customWidth="1"/>
    <col min="6402" max="6402" width="1.85546875" style="83" customWidth="1"/>
    <col min="6403" max="6403" width="15.7109375" style="83" bestFit="1" customWidth="1"/>
    <col min="6404" max="6404" width="1.5703125" style="83" customWidth="1"/>
    <col min="6405" max="6405" width="13.5703125" style="83" customWidth="1"/>
    <col min="6406" max="6406" width="1.28515625" style="83" customWidth="1"/>
    <col min="6407" max="6407" width="11.42578125" style="83" customWidth="1"/>
    <col min="6408" max="6408" width="1.5703125" style="83" customWidth="1"/>
    <col min="6409" max="6409" width="13" style="83" customWidth="1"/>
    <col min="6410" max="6410" width="1.28515625" style="83" customWidth="1"/>
    <col min="6411" max="6411" width="11.5703125" style="83" customWidth="1"/>
    <col min="6412" max="6412" width="1.5703125" style="83" customWidth="1"/>
    <col min="6413" max="6413" width="13.85546875" style="83" customWidth="1"/>
    <col min="6414" max="6414" width="1.28515625" style="83" customWidth="1"/>
    <col min="6415" max="6415" width="13.5703125" style="83" customWidth="1"/>
    <col min="6416" max="6416" width="1.5703125" style="83" customWidth="1"/>
    <col min="6417" max="6417" width="12.42578125" style="83" customWidth="1"/>
    <col min="6418" max="6418" width="1.5703125" style="83" customWidth="1"/>
    <col min="6419" max="6419" width="12.28515625" style="83" customWidth="1"/>
    <col min="6420" max="6420" width="1.28515625" style="83" customWidth="1"/>
    <col min="6421" max="6421" width="11.85546875" style="83" customWidth="1"/>
    <col min="6422" max="6422" width="1" style="83" customWidth="1"/>
    <col min="6423" max="6423" width="13" style="83" customWidth="1"/>
    <col min="6424" max="6424" width="1.5703125" style="83" customWidth="1"/>
    <col min="6425" max="6425" width="14.42578125" style="83" customWidth="1"/>
    <col min="6426" max="6426" width="1.28515625" style="83" customWidth="1"/>
    <col min="6427" max="6427" width="14.85546875" style="83" customWidth="1"/>
    <col min="6428" max="6428" width="0.7109375" style="83" customWidth="1"/>
    <col min="6429" max="6429" width="14.7109375" style="83" customWidth="1"/>
    <col min="6430" max="6430" width="0.5703125" style="83" customWidth="1"/>
    <col min="6431" max="6431" width="15.140625" style="83" customWidth="1"/>
    <col min="6432" max="6432" width="0.7109375" style="83" customWidth="1"/>
    <col min="6433" max="6433" width="13" style="83" customWidth="1"/>
    <col min="6434" max="6434" width="0.5703125" style="83" customWidth="1"/>
    <col min="6435" max="6435" width="15.42578125" style="83" customWidth="1"/>
    <col min="6436" max="6436" width="0.85546875" style="83" customWidth="1"/>
    <col min="6437" max="6437" width="15.5703125" style="83" customWidth="1"/>
    <col min="6438" max="6438" width="0.85546875" style="83" customWidth="1"/>
    <col min="6439" max="6439" width="1.5703125" style="83" customWidth="1"/>
    <col min="6440" max="6440" width="5.28515625" style="83" customWidth="1"/>
    <col min="6441" max="6441" width="14" style="83" customWidth="1"/>
    <col min="6442" max="6442" width="17.85546875" style="83" customWidth="1"/>
    <col min="6443" max="6656" width="12.7109375" style="83"/>
    <col min="6657" max="6657" width="5" style="83" customWidth="1"/>
    <col min="6658" max="6658" width="1.85546875" style="83" customWidth="1"/>
    <col min="6659" max="6659" width="15.7109375" style="83" bestFit="1" customWidth="1"/>
    <col min="6660" max="6660" width="1.5703125" style="83" customWidth="1"/>
    <col min="6661" max="6661" width="13.5703125" style="83" customWidth="1"/>
    <col min="6662" max="6662" width="1.28515625" style="83" customWidth="1"/>
    <col min="6663" max="6663" width="11.42578125" style="83" customWidth="1"/>
    <col min="6664" max="6664" width="1.5703125" style="83" customWidth="1"/>
    <col min="6665" max="6665" width="13" style="83" customWidth="1"/>
    <col min="6666" max="6666" width="1.28515625" style="83" customWidth="1"/>
    <col min="6667" max="6667" width="11.5703125" style="83" customWidth="1"/>
    <col min="6668" max="6668" width="1.5703125" style="83" customWidth="1"/>
    <col min="6669" max="6669" width="13.85546875" style="83" customWidth="1"/>
    <col min="6670" max="6670" width="1.28515625" style="83" customWidth="1"/>
    <col min="6671" max="6671" width="13.5703125" style="83" customWidth="1"/>
    <col min="6672" max="6672" width="1.5703125" style="83" customWidth="1"/>
    <col min="6673" max="6673" width="12.42578125" style="83" customWidth="1"/>
    <col min="6674" max="6674" width="1.5703125" style="83" customWidth="1"/>
    <col min="6675" max="6675" width="12.28515625" style="83" customWidth="1"/>
    <col min="6676" max="6676" width="1.28515625" style="83" customWidth="1"/>
    <col min="6677" max="6677" width="11.85546875" style="83" customWidth="1"/>
    <col min="6678" max="6678" width="1" style="83" customWidth="1"/>
    <col min="6679" max="6679" width="13" style="83" customWidth="1"/>
    <col min="6680" max="6680" width="1.5703125" style="83" customWidth="1"/>
    <col min="6681" max="6681" width="14.42578125" style="83" customWidth="1"/>
    <col min="6682" max="6682" width="1.28515625" style="83" customWidth="1"/>
    <col min="6683" max="6683" width="14.85546875" style="83" customWidth="1"/>
    <col min="6684" max="6684" width="0.7109375" style="83" customWidth="1"/>
    <col min="6685" max="6685" width="14.7109375" style="83" customWidth="1"/>
    <col min="6686" max="6686" width="0.5703125" style="83" customWidth="1"/>
    <col min="6687" max="6687" width="15.140625" style="83" customWidth="1"/>
    <col min="6688" max="6688" width="0.7109375" style="83" customWidth="1"/>
    <col min="6689" max="6689" width="13" style="83" customWidth="1"/>
    <col min="6690" max="6690" width="0.5703125" style="83" customWidth="1"/>
    <col min="6691" max="6691" width="15.42578125" style="83" customWidth="1"/>
    <col min="6692" max="6692" width="0.85546875" style="83" customWidth="1"/>
    <col min="6693" max="6693" width="15.5703125" style="83" customWidth="1"/>
    <col min="6694" max="6694" width="0.85546875" style="83" customWidth="1"/>
    <col min="6695" max="6695" width="1.5703125" style="83" customWidth="1"/>
    <col min="6696" max="6696" width="5.28515625" style="83" customWidth="1"/>
    <col min="6697" max="6697" width="14" style="83" customWidth="1"/>
    <col min="6698" max="6698" width="17.85546875" style="83" customWidth="1"/>
    <col min="6699" max="6912" width="12.7109375" style="83"/>
    <col min="6913" max="6913" width="5" style="83" customWidth="1"/>
    <col min="6914" max="6914" width="1.85546875" style="83" customWidth="1"/>
    <col min="6915" max="6915" width="15.7109375" style="83" bestFit="1" customWidth="1"/>
    <col min="6916" max="6916" width="1.5703125" style="83" customWidth="1"/>
    <col min="6917" max="6917" width="13.5703125" style="83" customWidth="1"/>
    <col min="6918" max="6918" width="1.28515625" style="83" customWidth="1"/>
    <col min="6919" max="6919" width="11.42578125" style="83" customWidth="1"/>
    <col min="6920" max="6920" width="1.5703125" style="83" customWidth="1"/>
    <col min="6921" max="6921" width="13" style="83" customWidth="1"/>
    <col min="6922" max="6922" width="1.28515625" style="83" customWidth="1"/>
    <col min="6923" max="6923" width="11.5703125" style="83" customWidth="1"/>
    <col min="6924" max="6924" width="1.5703125" style="83" customWidth="1"/>
    <col min="6925" max="6925" width="13.85546875" style="83" customWidth="1"/>
    <col min="6926" max="6926" width="1.28515625" style="83" customWidth="1"/>
    <col min="6927" max="6927" width="13.5703125" style="83" customWidth="1"/>
    <col min="6928" max="6928" width="1.5703125" style="83" customWidth="1"/>
    <col min="6929" max="6929" width="12.42578125" style="83" customWidth="1"/>
    <col min="6930" max="6930" width="1.5703125" style="83" customWidth="1"/>
    <col min="6931" max="6931" width="12.28515625" style="83" customWidth="1"/>
    <col min="6932" max="6932" width="1.28515625" style="83" customWidth="1"/>
    <col min="6933" max="6933" width="11.85546875" style="83" customWidth="1"/>
    <col min="6934" max="6934" width="1" style="83" customWidth="1"/>
    <col min="6935" max="6935" width="13" style="83" customWidth="1"/>
    <col min="6936" max="6936" width="1.5703125" style="83" customWidth="1"/>
    <col min="6937" max="6937" width="14.42578125" style="83" customWidth="1"/>
    <col min="6938" max="6938" width="1.28515625" style="83" customWidth="1"/>
    <col min="6939" max="6939" width="14.85546875" style="83" customWidth="1"/>
    <col min="6940" max="6940" width="0.7109375" style="83" customWidth="1"/>
    <col min="6941" max="6941" width="14.7109375" style="83" customWidth="1"/>
    <col min="6942" max="6942" width="0.5703125" style="83" customWidth="1"/>
    <col min="6943" max="6943" width="15.140625" style="83" customWidth="1"/>
    <col min="6944" max="6944" width="0.7109375" style="83" customWidth="1"/>
    <col min="6945" max="6945" width="13" style="83" customWidth="1"/>
    <col min="6946" max="6946" width="0.5703125" style="83" customWidth="1"/>
    <col min="6947" max="6947" width="15.42578125" style="83" customWidth="1"/>
    <col min="6948" max="6948" width="0.85546875" style="83" customWidth="1"/>
    <col min="6949" max="6949" width="15.5703125" style="83" customWidth="1"/>
    <col min="6950" max="6950" width="0.85546875" style="83" customWidth="1"/>
    <col min="6951" max="6951" width="1.5703125" style="83" customWidth="1"/>
    <col min="6952" max="6952" width="5.28515625" style="83" customWidth="1"/>
    <col min="6953" max="6953" width="14" style="83" customWidth="1"/>
    <col min="6954" max="6954" width="17.85546875" style="83" customWidth="1"/>
    <col min="6955" max="7168" width="12.7109375" style="83"/>
    <col min="7169" max="7169" width="5" style="83" customWidth="1"/>
    <col min="7170" max="7170" width="1.85546875" style="83" customWidth="1"/>
    <col min="7171" max="7171" width="15.7109375" style="83" bestFit="1" customWidth="1"/>
    <col min="7172" max="7172" width="1.5703125" style="83" customWidth="1"/>
    <col min="7173" max="7173" width="13.5703125" style="83" customWidth="1"/>
    <col min="7174" max="7174" width="1.28515625" style="83" customWidth="1"/>
    <col min="7175" max="7175" width="11.42578125" style="83" customWidth="1"/>
    <col min="7176" max="7176" width="1.5703125" style="83" customWidth="1"/>
    <col min="7177" max="7177" width="13" style="83" customWidth="1"/>
    <col min="7178" max="7178" width="1.28515625" style="83" customWidth="1"/>
    <col min="7179" max="7179" width="11.5703125" style="83" customWidth="1"/>
    <col min="7180" max="7180" width="1.5703125" style="83" customWidth="1"/>
    <col min="7181" max="7181" width="13.85546875" style="83" customWidth="1"/>
    <col min="7182" max="7182" width="1.28515625" style="83" customWidth="1"/>
    <col min="7183" max="7183" width="13.5703125" style="83" customWidth="1"/>
    <col min="7184" max="7184" width="1.5703125" style="83" customWidth="1"/>
    <col min="7185" max="7185" width="12.42578125" style="83" customWidth="1"/>
    <col min="7186" max="7186" width="1.5703125" style="83" customWidth="1"/>
    <col min="7187" max="7187" width="12.28515625" style="83" customWidth="1"/>
    <col min="7188" max="7188" width="1.28515625" style="83" customWidth="1"/>
    <col min="7189" max="7189" width="11.85546875" style="83" customWidth="1"/>
    <col min="7190" max="7190" width="1" style="83" customWidth="1"/>
    <col min="7191" max="7191" width="13" style="83" customWidth="1"/>
    <col min="7192" max="7192" width="1.5703125" style="83" customWidth="1"/>
    <col min="7193" max="7193" width="14.42578125" style="83" customWidth="1"/>
    <col min="7194" max="7194" width="1.28515625" style="83" customWidth="1"/>
    <col min="7195" max="7195" width="14.85546875" style="83" customWidth="1"/>
    <col min="7196" max="7196" width="0.7109375" style="83" customWidth="1"/>
    <col min="7197" max="7197" width="14.7109375" style="83" customWidth="1"/>
    <col min="7198" max="7198" width="0.5703125" style="83" customWidth="1"/>
    <col min="7199" max="7199" width="15.140625" style="83" customWidth="1"/>
    <col min="7200" max="7200" width="0.7109375" style="83" customWidth="1"/>
    <col min="7201" max="7201" width="13" style="83" customWidth="1"/>
    <col min="7202" max="7202" width="0.5703125" style="83" customWidth="1"/>
    <col min="7203" max="7203" width="15.42578125" style="83" customWidth="1"/>
    <col min="7204" max="7204" width="0.85546875" style="83" customWidth="1"/>
    <col min="7205" max="7205" width="15.5703125" style="83" customWidth="1"/>
    <col min="7206" max="7206" width="0.85546875" style="83" customWidth="1"/>
    <col min="7207" max="7207" width="1.5703125" style="83" customWidth="1"/>
    <col min="7208" max="7208" width="5.28515625" style="83" customWidth="1"/>
    <col min="7209" max="7209" width="14" style="83" customWidth="1"/>
    <col min="7210" max="7210" width="17.85546875" style="83" customWidth="1"/>
    <col min="7211" max="7424" width="12.7109375" style="83"/>
    <col min="7425" max="7425" width="5" style="83" customWidth="1"/>
    <col min="7426" max="7426" width="1.85546875" style="83" customWidth="1"/>
    <col min="7427" max="7427" width="15.7109375" style="83" bestFit="1" customWidth="1"/>
    <col min="7428" max="7428" width="1.5703125" style="83" customWidth="1"/>
    <col min="7429" max="7429" width="13.5703125" style="83" customWidth="1"/>
    <col min="7430" max="7430" width="1.28515625" style="83" customWidth="1"/>
    <col min="7431" max="7431" width="11.42578125" style="83" customWidth="1"/>
    <col min="7432" max="7432" width="1.5703125" style="83" customWidth="1"/>
    <col min="7433" max="7433" width="13" style="83" customWidth="1"/>
    <col min="7434" max="7434" width="1.28515625" style="83" customWidth="1"/>
    <col min="7435" max="7435" width="11.5703125" style="83" customWidth="1"/>
    <col min="7436" max="7436" width="1.5703125" style="83" customWidth="1"/>
    <col min="7437" max="7437" width="13.85546875" style="83" customWidth="1"/>
    <col min="7438" max="7438" width="1.28515625" style="83" customWidth="1"/>
    <col min="7439" max="7439" width="13.5703125" style="83" customWidth="1"/>
    <col min="7440" max="7440" width="1.5703125" style="83" customWidth="1"/>
    <col min="7441" max="7441" width="12.42578125" style="83" customWidth="1"/>
    <col min="7442" max="7442" width="1.5703125" style="83" customWidth="1"/>
    <col min="7443" max="7443" width="12.28515625" style="83" customWidth="1"/>
    <col min="7444" max="7444" width="1.28515625" style="83" customWidth="1"/>
    <col min="7445" max="7445" width="11.85546875" style="83" customWidth="1"/>
    <col min="7446" max="7446" width="1" style="83" customWidth="1"/>
    <col min="7447" max="7447" width="13" style="83" customWidth="1"/>
    <col min="7448" max="7448" width="1.5703125" style="83" customWidth="1"/>
    <col min="7449" max="7449" width="14.42578125" style="83" customWidth="1"/>
    <col min="7450" max="7450" width="1.28515625" style="83" customWidth="1"/>
    <col min="7451" max="7451" width="14.85546875" style="83" customWidth="1"/>
    <col min="7452" max="7452" width="0.7109375" style="83" customWidth="1"/>
    <col min="7453" max="7453" width="14.7109375" style="83" customWidth="1"/>
    <col min="7454" max="7454" width="0.5703125" style="83" customWidth="1"/>
    <col min="7455" max="7455" width="15.140625" style="83" customWidth="1"/>
    <col min="7456" max="7456" width="0.7109375" style="83" customWidth="1"/>
    <col min="7457" max="7457" width="13" style="83" customWidth="1"/>
    <col min="7458" max="7458" width="0.5703125" style="83" customWidth="1"/>
    <col min="7459" max="7459" width="15.42578125" style="83" customWidth="1"/>
    <col min="7460" max="7460" width="0.85546875" style="83" customWidth="1"/>
    <col min="7461" max="7461" width="15.5703125" style="83" customWidth="1"/>
    <col min="7462" max="7462" width="0.85546875" style="83" customWidth="1"/>
    <col min="7463" max="7463" width="1.5703125" style="83" customWidth="1"/>
    <col min="7464" max="7464" width="5.28515625" style="83" customWidth="1"/>
    <col min="7465" max="7465" width="14" style="83" customWidth="1"/>
    <col min="7466" max="7466" width="17.85546875" style="83" customWidth="1"/>
    <col min="7467" max="7680" width="12.7109375" style="83"/>
    <col min="7681" max="7681" width="5" style="83" customWidth="1"/>
    <col min="7682" max="7682" width="1.85546875" style="83" customWidth="1"/>
    <col min="7683" max="7683" width="15.7109375" style="83" bestFit="1" customWidth="1"/>
    <col min="7684" max="7684" width="1.5703125" style="83" customWidth="1"/>
    <col min="7685" max="7685" width="13.5703125" style="83" customWidth="1"/>
    <col min="7686" max="7686" width="1.28515625" style="83" customWidth="1"/>
    <col min="7687" max="7687" width="11.42578125" style="83" customWidth="1"/>
    <col min="7688" max="7688" width="1.5703125" style="83" customWidth="1"/>
    <col min="7689" max="7689" width="13" style="83" customWidth="1"/>
    <col min="7690" max="7690" width="1.28515625" style="83" customWidth="1"/>
    <col min="7691" max="7691" width="11.5703125" style="83" customWidth="1"/>
    <col min="7692" max="7692" width="1.5703125" style="83" customWidth="1"/>
    <col min="7693" max="7693" width="13.85546875" style="83" customWidth="1"/>
    <col min="7694" max="7694" width="1.28515625" style="83" customWidth="1"/>
    <col min="7695" max="7695" width="13.5703125" style="83" customWidth="1"/>
    <col min="7696" max="7696" width="1.5703125" style="83" customWidth="1"/>
    <col min="7697" max="7697" width="12.42578125" style="83" customWidth="1"/>
    <col min="7698" max="7698" width="1.5703125" style="83" customWidth="1"/>
    <col min="7699" max="7699" width="12.28515625" style="83" customWidth="1"/>
    <col min="7700" max="7700" width="1.28515625" style="83" customWidth="1"/>
    <col min="7701" max="7701" width="11.85546875" style="83" customWidth="1"/>
    <col min="7702" max="7702" width="1" style="83" customWidth="1"/>
    <col min="7703" max="7703" width="13" style="83" customWidth="1"/>
    <col min="7704" max="7704" width="1.5703125" style="83" customWidth="1"/>
    <col min="7705" max="7705" width="14.42578125" style="83" customWidth="1"/>
    <col min="7706" max="7706" width="1.28515625" style="83" customWidth="1"/>
    <col min="7707" max="7707" width="14.85546875" style="83" customWidth="1"/>
    <col min="7708" max="7708" width="0.7109375" style="83" customWidth="1"/>
    <col min="7709" max="7709" width="14.7109375" style="83" customWidth="1"/>
    <col min="7710" max="7710" width="0.5703125" style="83" customWidth="1"/>
    <col min="7711" max="7711" width="15.140625" style="83" customWidth="1"/>
    <col min="7712" max="7712" width="0.7109375" style="83" customWidth="1"/>
    <col min="7713" max="7713" width="13" style="83" customWidth="1"/>
    <col min="7714" max="7714" width="0.5703125" style="83" customWidth="1"/>
    <col min="7715" max="7715" width="15.42578125" style="83" customWidth="1"/>
    <col min="7716" max="7716" width="0.85546875" style="83" customWidth="1"/>
    <col min="7717" max="7717" width="15.5703125" style="83" customWidth="1"/>
    <col min="7718" max="7718" width="0.85546875" style="83" customWidth="1"/>
    <col min="7719" max="7719" width="1.5703125" style="83" customWidth="1"/>
    <col min="7720" max="7720" width="5.28515625" style="83" customWidth="1"/>
    <col min="7721" max="7721" width="14" style="83" customWidth="1"/>
    <col min="7722" max="7722" width="17.85546875" style="83" customWidth="1"/>
    <col min="7723" max="7936" width="12.7109375" style="83"/>
    <col min="7937" max="7937" width="5" style="83" customWidth="1"/>
    <col min="7938" max="7938" width="1.85546875" style="83" customWidth="1"/>
    <col min="7939" max="7939" width="15.7109375" style="83" bestFit="1" customWidth="1"/>
    <col min="7940" max="7940" width="1.5703125" style="83" customWidth="1"/>
    <col min="7941" max="7941" width="13.5703125" style="83" customWidth="1"/>
    <col min="7942" max="7942" width="1.28515625" style="83" customWidth="1"/>
    <col min="7943" max="7943" width="11.42578125" style="83" customWidth="1"/>
    <col min="7944" max="7944" width="1.5703125" style="83" customWidth="1"/>
    <col min="7945" max="7945" width="13" style="83" customWidth="1"/>
    <col min="7946" max="7946" width="1.28515625" style="83" customWidth="1"/>
    <col min="7947" max="7947" width="11.5703125" style="83" customWidth="1"/>
    <col min="7948" max="7948" width="1.5703125" style="83" customWidth="1"/>
    <col min="7949" max="7949" width="13.85546875" style="83" customWidth="1"/>
    <col min="7950" max="7950" width="1.28515625" style="83" customWidth="1"/>
    <col min="7951" max="7951" width="13.5703125" style="83" customWidth="1"/>
    <col min="7952" max="7952" width="1.5703125" style="83" customWidth="1"/>
    <col min="7953" max="7953" width="12.42578125" style="83" customWidth="1"/>
    <col min="7954" max="7954" width="1.5703125" style="83" customWidth="1"/>
    <col min="7955" max="7955" width="12.28515625" style="83" customWidth="1"/>
    <col min="7956" max="7956" width="1.28515625" style="83" customWidth="1"/>
    <col min="7957" max="7957" width="11.85546875" style="83" customWidth="1"/>
    <col min="7958" max="7958" width="1" style="83" customWidth="1"/>
    <col min="7959" max="7959" width="13" style="83" customWidth="1"/>
    <col min="7960" max="7960" width="1.5703125" style="83" customWidth="1"/>
    <col min="7961" max="7961" width="14.42578125" style="83" customWidth="1"/>
    <col min="7962" max="7962" width="1.28515625" style="83" customWidth="1"/>
    <col min="7963" max="7963" width="14.85546875" style="83" customWidth="1"/>
    <col min="7964" max="7964" width="0.7109375" style="83" customWidth="1"/>
    <col min="7965" max="7965" width="14.7109375" style="83" customWidth="1"/>
    <col min="7966" max="7966" width="0.5703125" style="83" customWidth="1"/>
    <col min="7967" max="7967" width="15.140625" style="83" customWidth="1"/>
    <col min="7968" max="7968" width="0.7109375" style="83" customWidth="1"/>
    <col min="7969" max="7969" width="13" style="83" customWidth="1"/>
    <col min="7970" max="7970" width="0.5703125" style="83" customWidth="1"/>
    <col min="7971" max="7971" width="15.42578125" style="83" customWidth="1"/>
    <col min="7972" max="7972" width="0.85546875" style="83" customWidth="1"/>
    <col min="7973" max="7973" width="15.5703125" style="83" customWidth="1"/>
    <col min="7974" max="7974" width="0.85546875" style="83" customWidth="1"/>
    <col min="7975" max="7975" width="1.5703125" style="83" customWidth="1"/>
    <col min="7976" max="7976" width="5.28515625" style="83" customWidth="1"/>
    <col min="7977" max="7977" width="14" style="83" customWidth="1"/>
    <col min="7978" max="7978" width="17.85546875" style="83" customWidth="1"/>
    <col min="7979" max="8192" width="12.7109375" style="83"/>
    <col min="8193" max="8193" width="5" style="83" customWidth="1"/>
    <col min="8194" max="8194" width="1.85546875" style="83" customWidth="1"/>
    <col min="8195" max="8195" width="15.7109375" style="83" bestFit="1" customWidth="1"/>
    <col min="8196" max="8196" width="1.5703125" style="83" customWidth="1"/>
    <col min="8197" max="8197" width="13.5703125" style="83" customWidth="1"/>
    <col min="8198" max="8198" width="1.28515625" style="83" customWidth="1"/>
    <col min="8199" max="8199" width="11.42578125" style="83" customWidth="1"/>
    <col min="8200" max="8200" width="1.5703125" style="83" customWidth="1"/>
    <col min="8201" max="8201" width="13" style="83" customWidth="1"/>
    <col min="8202" max="8202" width="1.28515625" style="83" customWidth="1"/>
    <col min="8203" max="8203" width="11.5703125" style="83" customWidth="1"/>
    <col min="8204" max="8204" width="1.5703125" style="83" customWidth="1"/>
    <col min="8205" max="8205" width="13.85546875" style="83" customWidth="1"/>
    <col min="8206" max="8206" width="1.28515625" style="83" customWidth="1"/>
    <col min="8207" max="8207" width="13.5703125" style="83" customWidth="1"/>
    <col min="8208" max="8208" width="1.5703125" style="83" customWidth="1"/>
    <col min="8209" max="8209" width="12.42578125" style="83" customWidth="1"/>
    <col min="8210" max="8210" width="1.5703125" style="83" customWidth="1"/>
    <col min="8211" max="8211" width="12.28515625" style="83" customWidth="1"/>
    <col min="8212" max="8212" width="1.28515625" style="83" customWidth="1"/>
    <col min="8213" max="8213" width="11.85546875" style="83" customWidth="1"/>
    <col min="8214" max="8214" width="1" style="83" customWidth="1"/>
    <col min="8215" max="8215" width="13" style="83" customWidth="1"/>
    <col min="8216" max="8216" width="1.5703125" style="83" customWidth="1"/>
    <col min="8217" max="8217" width="14.42578125" style="83" customWidth="1"/>
    <col min="8218" max="8218" width="1.28515625" style="83" customWidth="1"/>
    <col min="8219" max="8219" width="14.85546875" style="83" customWidth="1"/>
    <col min="8220" max="8220" width="0.7109375" style="83" customWidth="1"/>
    <col min="8221" max="8221" width="14.7109375" style="83" customWidth="1"/>
    <col min="8222" max="8222" width="0.5703125" style="83" customWidth="1"/>
    <col min="8223" max="8223" width="15.140625" style="83" customWidth="1"/>
    <col min="8224" max="8224" width="0.7109375" style="83" customWidth="1"/>
    <col min="8225" max="8225" width="13" style="83" customWidth="1"/>
    <col min="8226" max="8226" width="0.5703125" style="83" customWidth="1"/>
    <col min="8227" max="8227" width="15.42578125" style="83" customWidth="1"/>
    <col min="8228" max="8228" width="0.85546875" style="83" customWidth="1"/>
    <col min="8229" max="8229" width="15.5703125" style="83" customWidth="1"/>
    <col min="8230" max="8230" width="0.85546875" style="83" customWidth="1"/>
    <col min="8231" max="8231" width="1.5703125" style="83" customWidth="1"/>
    <col min="8232" max="8232" width="5.28515625" style="83" customWidth="1"/>
    <col min="8233" max="8233" width="14" style="83" customWidth="1"/>
    <col min="8234" max="8234" width="17.85546875" style="83" customWidth="1"/>
    <col min="8235" max="8448" width="12.7109375" style="83"/>
    <col min="8449" max="8449" width="5" style="83" customWidth="1"/>
    <col min="8450" max="8450" width="1.85546875" style="83" customWidth="1"/>
    <col min="8451" max="8451" width="15.7109375" style="83" bestFit="1" customWidth="1"/>
    <col min="8452" max="8452" width="1.5703125" style="83" customWidth="1"/>
    <col min="8453" max="8453" width="13.5703125" style="83" customWidth="1"/>
    <col min="8454" max="8454" width="1.28515625" style="83" customWidth="1"/>
    <col min="8455" max="8455" width="11.42578125" style="83" customWidth="1"/>
    <col min="8456" max="8456" width="1.5703125" style="83" customWidth="1"/>
    <col min="8457" max="8457" width="13" style="83" customWidth="1"/>
    <col min="8458" max="8458" width="1.28515625" style="83" customWidth="1"/>
    <col min="8459" max="8459" width="11.5703125" style="83" customWidth="1"/>
    <col min="8460" max="8460" width="1.5703125" style="83" customWidth="1"/>
    <col min="8461" max="8461" width="13.85546875" style="83" customWidth="1"/>
    <col min="8462" max="8462" width="1.28515625" style="83" customWidth="1"/>
    <col min="8463" max="8463" width="13.5703125" style="83" customWidth="1"/>
    <col min="8464" max="8464" width="1.5703125" style="83" customWidth="1"/>
    <col min="8465" max="8465" width="12.42578125" style="83" customWidth="1"/>
    <col min="8466" max="8466" width="1.5703125" style="83" customWidth="1"/>
    <col min="8467" max="8467" width="12.28515625" style="83" customWidth="1"/>
    <col min="8468" max="8468" width="1.28515625" style="83" customWidth="1"/>
    <col min="8469" max="8469" width="11.85546875" style="83" customWidth="1"/>
    <col min="8470" max="8470" width="1" style="83" customWidth="1"/>
    <col min="8471" max="8471" width="13" style="83" customWidth="1"/>
    <col min="8472" max="8472" width="1.5703125" style="83" customWidth="1"/>
    <col min="8473" max="8473" width="14.42578125" style="83" customWidth="1"/>
    <col min="8474" max="8474" width="1.28515625" style="83" customWidth="1"/>
    <col min="8475" max="8475" width="14.85546875" style="83" customWidth="1"/>
    <col min="8476" max="8476" width="0.7109375" style="83" customWidth="1"/>
    <col min="8477" max="8477" width="14.7109375" style="83" customWidth="1"/>
    <col min="8478" max="8478" width="0.5703125" style="83" customWidth="1"/>
    <col min="8479" max="8479" width="15.140625" style="83" customWidth="1"/>
    <col min="8480" max="8480" width="0.7109375" style="83" customWidth="1"/>
    <col min="8481" max="8481" width="13" style="83" customWidth="1"/>
    <col min="8482" max="8482" width="0.5703125" style="83" customWidth="1"/>
    <col min="8483" max="8483" width="15.42578125" style="83" customWidth="1"/>
    <col min="8484" max="8484" width="0.85546875" style="83" customWidth="1"/>
    <col min="8485" max="8485" width="15.5703125" style="83" customWidth="1"/>
    <col min="8486" max="8486" width="0.85546875" style="83" customWidth="1"/>
    <col min="8487" max="8487" width="1.5703125" style="83" customWidth="1"/>
    <col min="8488" max="8488" width="5.28515625" style="83" customWidth="1"/>
    <col min="8489" max="8489" width="14" style="83" customWidth="1"/>
    <col min="8490" max="8490" width="17.85546875" style="83" customWidth="1"/>
    <col min="8491" max="8704" width="12.7109375" style="83"/>
    <col min="8705" max="8705" width="5" style="83" customWidth="1"/>
    <col min="8706" max="8706" width="1.85546875" style="83" customWidth="1"/>
    <col min="8707" max="8707" width="15.7109375" style="83" bestFit="1" customWidth="1"/>
    <col min="8708" max="8708" width="1.5703125" style="83" customWidth="1"/>
    <col min="8709" max="8709" width="13.5703125" style="83" customWidth="1"/>
    <col min="8710" max="8710" width="1.28515625" style="83" customWidth="1"/>
    <col min="8711" max="8711" width="11.42578125" style="83" customWidth="1"/>
    <col min="8712" max="8712" width="1.5703125" style="83" customWidth="1"/>
    <col min="8713" max="8713" width="13" style="83" customWidth="1"/>
    <col min="8714" max="8714" width="1.28515625" style="83" customWidth="1"/>
    <col min="8715" max="8715" width="11.5703125" style="83" customWidth="1"/>
    <col min="8716" max="8716" width="1.5703125" style="83" customWidth="1"/>
    <col min="8717" max="8717" width="13.85546875" style="83" customWidth="1"/>
    <col min="8718" max="8718" width="1.28515625" style="83" customWidth="1"/>
    <col min="8719" max="8719" width="13.5703125" style="83" customWidth="1"/>
    <col min="8720" max="8720" width="1.5703125" style="83" customWidth="1"/>
    <col min="8721" max="8721" width="12.42578125" style="83" customWidth="1"/>
    <col min="8722" max="8722" width="1.5703125" style="83" customWidth="1"/>
    <col min="8723" max="8723" width="12.28515625" style="83" customWidth="1"/>
    <col min="8724" max="8724" width="1.28515625" style="83" customWidth="1"/>
    <col min="8725" max="8725" width="11.85546875" style="83" customWidth="1"/>
    <col min="8726" max="8726" width="1" style="83" customWidth="1"/>
    <col min="8727" max="8727" width="13" style="83" customWidth="1"/>
    <col min="8728" max="8728" width="1.5703125" style="83" customWidth="1"/>
    <col min="8729" max="8729" width="14.42578125" style="83" customWidth="1"/>
    <col min="8730" max="8730" width="1.28515625" style="83" customWidth="1"/>
    <col min="8731" max="8731" width="14.85546875" style="83" customWidth="1"/>
    <col min="8732" max="8732" width="0.7109375" style="83" customWidth="1"/>
    <col min="8733" max="8733" width="14.7109375" style="83" customWidth="1"/>
    <col min="8734" max="8734" width="0.5703125" style="83" customWidth="1"/>
    <col min="8735" max="8735" width="15.140625" style="83" customWidth="1"/>
    <col min="8736" max="8736" width="0.7109375" style="83" customWidth="1"/>
    <col min="8737" max="8737" width="13" style="83" customWidth="1"/>
    <col min="8738" max="8738" width="0.5703125" style="83" customWidth="1"/>
    <col min="8739" max="8739" width="15.42578125" style="83" customWidth="1"/>
    <col min="8740" max="8740" width="0.85546875" style="83" customWidth="1"/>
    <col min="8741" max="8741" width="15.5703125" style="83" customWidth="1"/>
    <col min="8742" max="8742" width="0.85546875" style="83" customWidth="1"/>
    <col min="8743" max="8743" width="1.5703125" style="83" customWidth="1"/>
    <col min="8744" max="8744" width="5.28515625" style="83" customWidth="1"/>
    <col min="8745" max="8745" width="14" style="83" customWidth="1"/>
    <col min="8746" max="8746" width="17.85546875" style="83" customWidth="1"/>
    <col min="8747" max="8960" width="12.7109375" style="83"/>
    <col min="8961" max="8961" width="5" style="83" customWidth="1"/>
    <col min="8962" max="8962" width="1.85546875" style="83" customWidth="1"/>
    <col min="8963" max="8963" width="15.7109375" style="83" bestFit="1" customWidth="1"/>
    <col min="8964" max="8964" width="1.5703125" style="83" customWidth="1"/>
    <col min="8965" max="8965" width="13.5703125" style="83" customWidth="1"/>
    <col min="8966" max="8966" width="1.28515625" style="83" customWidth="1"/>
    <col min="8967" max="8967" width="11.42578125" style="83" customWidth="1"/>
    <col min="8968" max="8968" width="1.5703125" style="83" customWidth="1"/>
    <col min="8969" max="8969" width="13" style="83" customWidth="1"/>
    <col min="8970" max="8970" width="1.28515625" style="83" customWidth="1"/>
    <col min="8971" max="8971" width="11.5703125" style="83" customWidth="1"/>
    <col min="8972" max="8972" width="1.5703125" style="83" customWidth="1"/>
    <col min="8973" max="8973" width="13.85546875" style="83" customWidth="1"/>
    <col min="8974" max="8974" width="1.28515625" style="83" customWidth="1"/>
    <col min="8975" max="8975" width="13.5703125" style="83" customWidth="1"/>
    <col min="8976" max="8976" width="1.5703125" style="83" customWidth="1"/>
    <col min="8977" max="8977" width="12.42578125" style="83" customWidth="1"/>
    <col min="8978" max="8978" width="1.5703125" style="83" customWidth="1"/>
    <col min="8979" max="8979" width="12.28515625" style="83" customWidth="1"/>
    <col min="8980" max="8980" width="1.28515625" style="83" customWidth="1"/>
    <col min="8981" max="8981" width="11.85546875" style="83" customWidth="1"/>
    <col min="8982" max="8982" width="1" style="83" customWidth="1"/>
    <col min="8983" max="8983" width="13" style="83" customWidth="1"/>
    <col min="8984" max="8984" width="1.5703125" style="83" customWidth="1"/>
    <col min="8985" max="8985" width="14.42578125" style="83" customWidth="1"/>
    <col min="8986" max="8986" width="1.28515625" style="83" customWidth="1"/>
    <col min="8987" max="8987" width="14.85546875" style="83" customWidth="1"/>
    <col min="8988" max="8988" width="0.7109375" style="83" customWidth="1"/>
    <col min="8989" max="8989" width="14.7109375" style="83" customWidth="1"/>
    <col min="8990" max="8990" width="0.5703125" style="83" customWidth="1"/>
    <col min="8991" max="8991" width="15.140625" style="83" customWidth="1"/>
    <col min="8992" max="8992" width="0.7109375" style="83" customWidth="1"/>
    <col min="8993" max="8993" width="13" style="83" customWidth="1"/>
    <col min="8994" max="8994" width="0.5703125" style="83" customWidth="1"/>
    <col min="8995" max="8995" width="15.42578125" style="83" customWidth="1"/>
    <col min="8996" max="8996" width="0.85546875" style="83" customWidth="1"/>
    <col min="8997" max="8997" width="15.5703125" style="83" customWidth="1"/>
    <col min="8998" max="8998" width="0.85546875" style="83" customWidth="1"/>
    <col min="8999" max="8999" width="1.5703125" style="83" customWidth="1"/>
    <col min="9000" max="9000" width="5.28515625" style="83" customWidth="1"/>
    <col min="9001" max="9001" width="14" style="83" customWidth="1"/>
    <col min="9002" max="9002" width="17.85546875" style="83" customWidth="1"/>
    <col min="9003" max="9216" width="12.7109375" style="83"/>
    <col min="9217" max="9217" width="5" style="83" customWidth="1"/>
    <col min="9218" max="9218" width="1.85546875" style="83" customWidth="1"/>
    <col min="9219" max="9219" width="15.7109375" style="83" bestFit="1" customWidth="1"/>
    <col min="9220" max="9220" width="1.5703125" style="83" customWidth="1"/>
    <col min="9221" max="9221" width="13.5703125" style="83" customWidth="1"/>
    <col min="9222" max="9222" width="1.28515625" style="83" customWidth="1"/>
    <col min="9223" max="9223" width="11.42578125" style="83" customWidth="1"/>
    <col min="9224" max="9224" width="1.5703125" style="83" customWidth="1"/>
    <col min="9225" max="9225" width="13" style="83" customWidth="1"/>
    <col min="9226" max="9226" width="1.28515625" style="83" customWidth="1"/>
    <col min="9227" max="9227" width="11.5703125" style="83" customWidth="1"/>
    <col min="9228" max="9228" width="1.5703125" style="83" customWidth="1"/>
    <col min="9229" max="9229" width="13.85546875" style="83" customWidth="1"/>
    <col min="9230" max="9230" width="1.28515625" style="83" customWidth="1"/>
    <col min="9231" max="9231" width="13.5703125" style="83" customWidth="1"/>
    <col min="9232" max="9232" width="1.5703125" style="83" customWidth="1"/>
    <col min="9233" max="9233" width="12.42578125" style="83" customWidth="1"/>
    <col min="9234" max="9234" width="1.5703125" style="83" customWidth="1"/>
    <col min="9235" max="9235" width="12.28515625" style="83" customWidth="1"/>
    <col min="9236" max="9236" width="1.28515625" style="83" customWidth="1"/>
    <col min="9237" max="9237" width="11.85546875" style="83" customWidth="1"/>
    <col min="9238" max="9238" width="1" style="83" customWidth="1"/>
    <col min="9239" max="9239" width="13" style="83" customWidth="1"/>
    <col min="9240" max="9240" width="1.5703125" style="83" customWidth="1"/>
    <col min="9241" max="9241" width="14.42578125" style="83" customWidth="1"/>
    <col min="9242" max="9242" width="1.28515625" style="83" customWidth="1"/>
    <col min="9243" max="9243" width="14.85546875" style="83" customWidth="1"/>
    <col min="9244" max="9244" width="0.7109375" style="83" customWidth="1"/>
    <col min="9245" max="9245" width="14.7109375" style="83" customWidth="1"/>
    <col min="9246" max="9246" width="0.5703125" style="83" customWidth="1"/>
    <col min="9247" max="9247" width="15.140625" style="83" customWidth="1"/>
    <col min="9248" max="9248" width="0.7109375" style="83" customWidth="1"/>
    <col min="9249" max="9249" width="13" style="83" customWidth="1"/>
    <col min="9250" max="9250" width="0.5703125" style="83" customWidth="1"/>
    <col min="9251" max="9251" width="15.42578125" style="83" customWidth="1"/>
    <col min="9252" max="9252" width="0.85546875" style="83" customWidth="1"/>
    <col min="9253" max="9253" width="15.5703125" style="83" customWidth="1"/>
    <col min="9254" max="9254" width="0.85546875" style="83" customWidth="1"/>
    <col min="9255" max="9255" width="1.5703125" style="83" customWidth="1"/>
    <col min="9256" max="9256" width="5.28515625" style="83" customWidth="1"/>
    <col min="9257" max="9257" width="14" style="83" customWidth="1"/>
    <col min="9258" max="9258" width="17.85546875" style="83" customWidth="1"/>
    <col min="9259" max="9472" width="12.7109375" style="83"/>
    <col min="9473" max="9473" width="5" style="83" customWidth="1"/>
    <col min="9474" max="9474" width="1.85546875" style="83" customWidth="1"/>
    <col min="9475" max="9475" width="15.7109375" style="83" bestFit="1" customWidth="1"/>
    <col min="9476" max="9476" width="1.5703125" style="83" customWidth="1"/>
    <col min="9477" max="9477" width="13.5703125" style="83" customWidth="1"/>
    <col min="9478" max="9478" width="1.28515625" style="83" customWidth="1"/>
    <col min="9479" max="9479" width="11.42578125" style="83" customWidth="1"/>
    <col min="9480" max="9480" width="1.5703125" style="83" customWidth="1"/>
    <col min="9481" max="9481" width="13" style="83" customWidth="1"/>
    <col min="9482" max="9482" width="1.28515625" style="83" customWidth="1"/>
    <col min="9483" max="9483" width="11.5703125" style="83" customWidth="1"/>
    <col min="9484" max="9484" width="1.5703125" style="83" customWidth="1"/>
    <col min="9485" max="9485" width="13.85546875" style="83" customWidth="1"/>
    <col min="9486" max="9486" width="1.28515625" style="83" customWidth="1"/>
    <col min="9487" max="9487" width="13.5703125" style="83" customWidth="1"/>
    <col min="9488" max="9488" width="1.5703125" style="83" customWidth="1"/>
    <col min="9489" max="9489" width="12.42578125" style="83" customWidth="1"/>
    <col min="9490" max="9490" width="1.5703125" style="83" customWidth="1"/>
    <col min="9491" max="9491" width="12.28515625" style="83" customWidth="1"/>
    <col min="9492" max="9492" width="1.28515625" style="83" customWidth="1"/>
    <col min="9493" max="9493" width="11.85546875" style="83" customWidth="1"/>
    <col min="9494" max="9494" width="1" style="83" customWidth="1"/>
    <col min="9495" max="9495" width="13" style="83" customWidth="1"/>
    <col min="9496" max="9496" width="1.5703125" style="83" customWidth="1"/>
    <col min="9497" max="9497" width="14.42578125" style="83" customWidth="1"/>
    <col min="9498" max="9498" width="1.28515625" style="83" customWidth="1"/>
    <col min="9499" max="9499" width="14.85546875" style="83" customWidth="1"/>
    <col min="9500" max="9500" width="0.7109375" style="83" customWidth="1"/>
    <col min="9501" max="9501" width="14.7109375" style="83" customWidth="1"/>
    <col min="9502" max="9502" width="0.5703125" style="83" customWidth="1"/>
    <col min="9503" max="9503" width="15.140625" style="83" customWidth="1"/>
    <col min="9504" max="9504" width="0.7109375" style="83" customWidth="1"/>
    <col min="9505" max="9505" width="13" style="83" customWidth="1"/>
    <col min="9506" max="9506" width="0.5703125" style="83" customWidth="1"/>
    <col min="9507" max="9507" width="15.42578125" style="83" customWidth="1"/>
    <col min="9508" max="9508" width="0.85546875" style="83" customWidth="1"/>
    <col min="9509" max="9509" width="15.5703125" style="83" customWidth="1"/>
    <col min="9510" max="9510" width="0.85546875" style="83" customWidth="1"/>
    <col min="9511" max="9511" width="1.5703125" style="83" customWidth="1"/>
    <col min="9512" max="9512" width="5.28515625" style="83" customWidth="1"/>
    <col min="9513" max="9513" width="14" style="83" customWidth="1"/>
    <col min="9514" max="9514" width="17.85546875" style="83" customWidth="1"/>
    <col min="9515" max="9728" width="12.7109375" style="83"/>
    <col min="9729" max="9729" width="5" style="83" customWidth="1"/>
    <col min="9730" max="9730" width="1.85546875" style="83" customWidth="1"/>
    <col min="9731" max="9731" width="15.7109375" style="83" bestFit="1" customWidth="1"/>
    <col min="9732" max="9732" width="1.5703125" style="83" customWidth="1"/>
    <col min="9733" max="9733" width="13.5703125" style="83" customWidth="1"/>
    <col min="9734" max="9734" width="1.28515625" style="83" customWidth="1"/>
    <col min="9735" max="9735" width="11.42578125" style="83" customWidth="1"/>
    <col min="9736" max="9736" width="1.5703125" style="83" customWidth="1"/>
    <col min="9737" max="9737" width="13" style="83" customWidth="1"/>
    <col min="9738" max="9738" width="1.28515625" style="83" customWidth="1"/>
    <col min="9739" max="9739" width="11.5703125" style="83" customWidth="1"/>
    <col min="9740" max="9740" width="1.5703125" style="83" customWidth="1"/>
    <col min="9741" max="9741" width="13.85546875" style="83" customWidth="1"/>
    <col min="9742" max="9742" width="1.28515625" style="83" customWidth="1"/>
    <col min="9743" max="9743" width="13.5703125" style="83" customWidth="1"/>
    <col min="9744" max="9744" width="1.5703125" style="83" customWidth="1"/>
    <col min="9745" max="9745" width="12.42578125" style="83" customWidth="1"/>
    <col min="9746" max="9746" width="1.5703125" style="83" customWidth="1"/>
    <col min="9747" max="9747" width="12.28515625" style="83" customWidth="1"/>
    <col min="9748" max="9748" width="1.28515625" style="83" customWidth="1"/>
    <col min="9749" max="9749" width="11.85546875" style="83" customWidth="1"/>
    <col min="9750" max="9750" width="1" style="83" customWidth="1"/>
    <col min="9751" max="9751" width="13" style="83" customWidth="1"/>
    <col min="9752" max="9752" width="1.5703125" style="83" customWidth="1"/>
    <col min="9753" max="9753" width="14.42578125" style="83" customWidth="1"/>
    <col min="9754" max="9754" width="1.28515625" style="83" customWidth="1"/>
    <col min="9755" max="9755" width="14.85546875" style="83" customWidth="1"/>
    <col min="9756" max="9756" width="0.7109375" style="83" customWidth="1"/>
    <col min="9757" max="9757" width="14.7109375" style="83" customWidth="1"/>
    <col min="9758" max="9758" width="0.5703125" style="83" customWidth="1"/>
    <col min="9759" max="9759" width="15.140625" style="83" customWidth="1"/>
    <col min="9760" max="9760" width="0.7109375" style="83" customWidth="1"/>
    <col min="9761" max="9761" width="13" style="83" customWidth="1"/>
    <col min="9762" max="9762" width="0.5703125" style="83" customWidth="1"/>
    <col min="9763" max="9763" width="15.42578125" style="83" customWidth="1"/>
    <col min="9764" max="9764" width="0.85546875" style="83" customWidth="1"/>
    <col min="9765" max="9765" width="15.5703125" style="83" customWidth="1"/>
    <col min="9766" max="9766" width="0.85546875" style="83" customWidth="1"/>
    <col min="9767" max="9767" width="1.5703125" style="83" customWidth="1"/>
    <col min="9768" max="9768" width="5.28515625" style="83" customWidth="1"/>
    <col min="9769" max="9769" width="14" style="83" customWidth="1"/>
    <col min="9770" max="9770" width="17.85546875" style="83" customWidth="1"/>
    <col min="9771" max="9984" width="12.7109375" style="83"/>
    <col min="9985" max="9985" width="5" style="83" customWidth="1"/>
    <col min="9986" max="9986" width="1.85546875" style="83" customWidth="1"/>
    <col min="9987" max="9987" width="15.7109375" style="83" bestFit="1" customWidth="1"/>
    <col min="9988" max="9988" width="1.5703125" style="83" customWidth="1"/>
    <col min="9989" max="9989" width="13.5703125" style="83" customWidth="1"/>
    <col min="9990" max="9990" width="1.28515625" style="83" customWidth="1"/>
    <col min="9991" max="9991" width="11.42578125" style="83" customWidth="1"/>
    <col min="9992" max="9992" width="1.5703125" style="83" customWidth="1"/>
    <col min="9993" max="9993" width="13" style="83" customWidth="1"/>
    <col min="9994" max="9994" width="1.28515625" style="83" customWidth="1"/>
    <col min="9995" max="9995" width="11.5703125" style="83" customWidth="1"/>
    <col min="9996" max="9996" width="1.5703125" style="83" customWidth="1"/>
    <col min="9997" max="9997" width="13.85546875" style="83" customWidth="1"/>
    <col min="9998" max="9998" width="1.28515625" style="83" customWidth="1"/>
    <col min="9999" max="9999" width="13.5703125" style="83" customWidth="1"/>
    <col min="10000" max="10000" width="1.5703125" style="83" customWidth="1"/>
    <col min="10001" max="10001" width="12.42578125" style="83" customWidth="1"/>
    <col min="10002" max="10002" width="1.5703125" style="83" customWidth="1"/>
    <col min="10003" max="10003" width="12.28515625" style="83" customWidth="1"/>
    <col min="10004" max="10004" width="1.28515625" style="83" customWidth="1"/>
    <col min="10005" max="10005" width="11.85546875" style="83" customWidth="1"/>
    <col min="10006" max="10006" width="1" style="83" customWidth="1"/>
    <col min="10007" max="10007" width="13" style="83" customWidth="1"/>
    <col min="10008" max="10008" width="1.5703125" style="83" customWidth="1"/>
    <col min="10009" max="10009" width="14.42578125" style="83" customWidth="1"/>
    <col min="10010" max="10010" width="1.28515625" style="83" customWidth="1"/>
    <col min="10011" max="10011" width="14.85546875" style="83" customWidth="1"/>
    <col min="10012" max="10012" width="0.7109375" style="83" customWidth="1"/>
    <col min="10013" max="10013" width="14.7109375" style="83" customWidth="1"/>
    <col min="10014" max="10014" width="0.5703125" style="83" customWidth="1"/>
    <col min="10015" max="10015" width="15.140625" style="83" customWidth="1"/>
    <col min="10016" max="10016" width="0.7109375" style="83" customWidth="1"/>
    <col min="10017" max="10017" width="13" style="83" customWidth="1"/>
    <col min="10018" max="10018" width="0.5703125" style="83" customWidth="1"/>
    <col min="10019" max="10019" width="15.42578125" style="83" customWidth="1"/>
    <col min="10020" max="10020" width="0.85546875" style="83" customWidth="1"/>
    <col min="10021" max="10021" width="15.5703125" style="83" customWidth="1"/>
    <col min="10022" max="10022" width="0.85546875" style="83" customWidth="1"/>
    <col min="10023" max="10023" width="1.5703125" style="83" customWidth="1"/>
    <col min="10024" max="10024" width="5.28515625" style="83" customWidth="1"/>
    <col min="10025" max="10025" width="14" style="83" customWidth="1"/>
    <col min="10026" max="10026" width="17.85546875" style="83" customWidth="1"/>
    <col min="10027" max="10240" width="12.7109375" style="83"/>
    <col min="10241" max="10241" width="5" style="83" customWidth="1"/>
    <col min="10242" max="10242" width="1.85546875" style="83" customWidth="1"/>
    <col min="10243" max="10243" width="15.7109375" style="83" bestFit="1" customWidth="1"/>
    <col min="10244" max="10244" width="1.5703125" style="83" customWidth="1"/>
    <col min="10245" max="10245" width="13.5703125" style="83" customWidth="1"/>
    <col min="10246" max="10246" width="1.28515625" style="83" customWidth="1"/>
    <col min="10247" max="10247" width="11.42578125" style="83" customWidth="1"/>
    <col min="10248" max="10248" width="1.5703125" style="83" customWidth="1"/>
    <col min="10249" max="10249" width="13" style="83" customWidth="1"/>
    <col min="10250" max="10250" width="1.28515625" style="83" customWidth="1"/>
    <col min="10251" max="10251" width="11.5703125" style="83" customWidth="1"/>
    <col min="10252" max="10252" width="1.5703125" style="83" customWidth="1"/>
    <col min="10253" max="10253" width="13.85546875" style="83" customWidth="1"/>
    <col min="10254" max="10254" width="1.28515625" style="83" customWidth="1"/>
    <col min="10255" max="10255" width="13.5703125" style="83" customWidth="1"/>
    <col min="10256" max="10256" width="1.5703125" style="83" customWidth="1"/>
    <col min="10257" max="10257" width="12.42578125" style="83" customWidth="1"/>
    <col min="10258" max="10258" width="1.5703125" style="83" customWidth="1"/>
    <col min="10259" max="10259" width="12.28515625" style="83" customWidth="1"/>
    <col min="10260" max="10260" width="1.28515625" style="83" customWidth="1"/>
    <col min="10261" max="10261" width="11.85546875" style="83" customWidth="1"/>
    <col min="10262" max="10262" width="1" style="83" customWidth="1"/>
    <col min="10263" max="10263" width="13" style="83" customWidth="1"/>
    <col min="10264" max="10264" width="1.5703125" style="83" customWidth="1"/>
    <col min="10265" max="10265" width="14.42578125" style="83" customWidth="1"/>
    <col min="10266" max="10266" width="1.28515625" style="83" customWidth="1"/>
    <col min="10267" max="10267" width="14.85546875" style="83" customWidth="1"/>
    <col min="10268" max="10268" width="0.7109375" style="83" customWidth="1"/>
    <col min="10269" max="10269" width="14.7109375" style="83" customWidth="1"/>
    <col min="10270" max="10270" width="0.5703125" style="83" customWidth="1"/>
    <col min="10271" max="10271" width="15.140625" style="83" customWidth="1"/>
    <col min="10272" max="10272" width="0.7109375" style="83" customWidth="1"/>
    <col min="10273" max="10273" width="13" style="83" customWidth="1"/>
    <col min="10274" max="10274" width="0.5703125" style="83" customWidth="1"/>
    <col min="10275" max="10275" width="15.42578125" style="83" customWidth="1"/>
    <col min="10276" max="10276" width="0.85546875" style="83" customWidth="1"/>
    <col min="10277" max="10277" width="15.5703125" style="83" customWidth="1"/>
    <col min="10278" max="10278" width="0.85546875" style="83" customWidth="1"/>
    <col min="10279" max="10279" width="1.5703125" style="83" customWidth="1"/>
    <col min="10280" max="10280" width="5.28515625" style="83" customWidth="1"/>
    <col min="10281" max="10281" width="14" style="83" customWidth="1"/>
    <col min="10282" max="10282" width="17.85546875" style="83" customWidth="1"/>
    <col min="10283" max="10496" width="12.7109375" style="83"/>
    <col min="10497" max="10497" width="5" style="83" customWidth="1"/>
    <col min="10498" max="10498" width="1.85546875" style="83" customWidth="1"/>
    <col min="10499" max="10499" width="15.7109375" style="83" bestFit="1" customWidth="1"/>
    <col min="10500" max="10500" width="1.5703125" style="83" customWidth="1"/>
    <col min="10501" max="10501" width="13.5703125" style="83" customWidth="1"/>
    <col min="10502" max="10502" width="1.28515625" style="83" customWidth="1"/>
    <col min="10503" max="10503" width="11.42578125" style="83" customWidth="1"/>
    <col min="10504" max="10504" width="1.5703125" style="83" customWidth="1"/>
    <col min="10505" max="10505" width="13" style="83" customWidth="1"/>
    <col min="10506" max="10506" width="1.28515625" style="83" customWidth="1"/>
    <col min="10507" max="10507" width="11.5703125" style="83" customWidth="1"/>
    <col min="10508" max="10508" width="1.5703125" style="83" customWidth="1"/>
    <col min="10509" max="10509" width="13.85546875" style="83" customWidth="1"/>
    <col min="10510" max="10510" width="1.28515625" style="83" customWidth="1"/>
    <col min="10511" max="10511" width="13.5703125" style="83" customWidth="1"/>
    <col min="10512" max="10512" width="1.5703125" style="83" customWidth="1"/>
    <col min="10513" max="10513" width="12.42578125" style="83" customWidth="1"/>
    <col min="10514" max="10514" width="1.5703125" style="83" customWidth="1"/>
    <col min="10515" max="10515" width="12.28515625" style="83" customWidth="1"/>
    <col min="10516" max="10516" width="1.28515625" style="83" customWidth="1"/>
    <col min="10517" max="10517" width="11.85546875" style="83" customWidth="1"/>
    <col min="10518" max="10518" width="1" style="83" customWidth="1"/>
    <col min="10519" max="10519" width="13" style="83" customWidth="1"/>
    <col min="10520" max="10520" width="1.5703125" style="83" customWidth="1"/>
    <col min="10521" max="10521" width="14.42578125" style="83" customWidth="1"/>
    <col min="10522" max="10522" width="1.28515625" style="83" customWidth="1"/>
    <col min="10523" max="10523" width="14.85546875" style="83" customWidth="1"/>
    <col min="10524" max="10524" width="0.7109375" style="83" customWidth="1"/>
    <col min="10525" max="10525" width="14.7109375" style="83" customWidth="1"/>
    <col min="10526" max="10526" width="0.5703125" style="83" customWidth="1"/>
    <col min="10527" max="10527" width="15.140625" style="83" customWidth="1"/>
    <col min="10528" max="10528" width="0.7109375" style="83" customWidth="1"/>
    <col min="10529" max="10529" width="13" style="83" customWidth="1"/>
    <col min="10530" max="10530" width="0.5703125" style="83" customWidth="1"/>
    <col min="10531" max="10531" width="15.42578125" style="83" customWidth="1"/>
    <col min="10532" max="10532" width="0.85546875" style="83" customWidth="1"/>
    <col min="10533" max="10533" width="15.5703125" style="83" customWidth="1"/>
    <col min="10534" max="10534" width="0.85546875" style="83" customWidth="1"/>
    <col min="10535" max="10535" width="1.5703125" style="83" customWidth="1"/>
    <col min="10536" max="10536" width="5.28515625" style="83" customWidth="1"/>
    <col min="10537" max="10537" width="14" style="83" customWidth="1"/>
    <col min="10538" max="10538" width="17.85546875" style="83" customWidth="1"/>
    <col min="10539" max="10752" width="12.7109375" style="83"/>
    <col min="10753" max="10753" width="5" style="83" customWidth="1"/>
    <col min="10754" max="10754" width="1.85546875" style="83" customWidth="1"/>
    <col min="10755" max="10755" width="15.7109375" style="83" bestFit="1" customWidth="1"/>
    <col min="10756" max="10756" width="1.5703125" style="83" customWidth="1"/>
    <col min="10757" max="10757" width="13.5703125" style="83" customWidth="1"/>
    <col min="10758" max="10758" width="1.28515625" style="83" customWidth="1"/>
    <col min="10759" max="10759" width="11.42578125" style="83" customWidth="1"/>
    <col min="10760" max="10760" width="1.5703125" style="83" customWidth="1"/>
    <col min="10761" max="10761" width="13" style="83" customWidth="1"/>
    <col min="10762" max="10762" width="1.28515625" style="83" customWidth="1"/>
    <col min="10763" max="10763" width="11.5703125" style="83" customWidth="1"/>
    <col min="10764" max="10764" width="1.5703125" style="83" customWidth="1"/>
    <col min="10765" max="10765" width="13.85546875" style="83" customWidth="1"/>
    <col min="10766" max="10766" width="1.28515625" style="83" customWidth="1"/>
    <col min="10767" max="10767" width="13.5703125" style="83" customWidth="1"/>
    <col min="10768" max="10768" width="1.5703125" style="83" customWidth="1"/>
    <col min="10769" max="10769" width="12.42578125" style="83" customWidth="1"/>
    <col min="10770" max="10770" width="1.5703125" style="83" customWidth="1"/>
    <col min="10771" max="10771" width="12.28515625" style="83" customWidth="1"/>
    <col min="10772" max="10772" width="1.28515625" style="83" customWidth="1"/>
    <col min="10773" max="10773" width="11.85546875" style="83" customWidth="1"/>
    <col min="10774" max="10774" width="1" style="83" customWidth="1"/>
    <col min="10775" max="10775" width="13" style="83" customWidth="1"/>
    <col min="10776" max="10776" width="1.5703125" style="83" customWidth="1"/>
    <col min="10777" max="10777" width="14.42578125" style="83" customWidth="1"/>
    <col min="10778" max="10778" width="1.28515625" style="83" customWidth="1"/>
    <col min="10779" max="10779" width="14.85546875" style="83" customWidth="1"/>
    <col min="10780" max="10780" width="0.7109375" style="83" customWidth="1"/>
    <col min="10781" max="10781" width="14.7109375" style="83" customWidth="1"/>
    <col min="10782" max="10782" width="0.5703125" style="83" customWidth="1"/>
    <col min="10783" max="10783" width="15.140625" style="83" customWidth="1"/>
    <col min="10784" max="10784" width="0.7109375" style="83" customWidth="1"/>
    <col min="10785" max="10785" width="13" style="83" customWidth="1"/>
    <col min="10786" max="10786" width="0.5703125" style="83" customWidth="1"/>
    <col min="10787" max="10787" width="15.42578125" style="83" customWidth="1"/>
    <col min="10788" max="10788" width="0.85546875" style="83" customWidth="1"/>
    <col min="10789" max="10789" width="15.5703125" style="83" customWidth="1"/>
    <col min="10790" max="10790" width="0.85546875" style="83" customWidth="1"/>
    <col min="10791" max="10791" width="1.5703125" style="83" customWidth="1"/>
    <col min="10792" max="10792" width="5.28515625" style="83" customWidth="1"/>
    <col min="10793" max="10793" width="14" style="83" customWidth="1"/>
    <col min="10794" max="10794" width="17.85546875" style="83" customWidth="1"/>
    <col min="10795" max="11008" width="12.7109375" style="83"/>
    <col min="11009" max="11009" width="5" style="83" customWidth="1"/>
    <col min="11010" max="11010" width="1.85546875" style="83" customWidth="1"/>
    <col min="11011" max="11011" width="15.7109375" style="83" bestFit="1" customWidth="1"/>
    <col min="11012" max="11012" width="1.5703125" style="83" customWidth="1"/>
    <col min="11013" max="11013" width="13.5703125" style="83" customWidth="1"/>
    <col min="11014" max="11014" width="1.28515625" style="83" customWidth="1"/>
    <col min="11015" max="11015" width="11.42578125" style="83" customWidth="1"/>
    <col min="11016" max="11016" width="1.5703125" style="83" customWidth="1"/>
    <col min="11017" max="11017" width="13" style="83" customWidth="1"/>
    <col min="11018" max="11018" width="1.28515625" style="83" customWidth="1"/>
    <col min="11019" max="11019" width="11.5703125" style="83" customWidth="1"/>
    <col min="11020" max="11020" width="1.5703125" style="83" customWidth="1"/>
    <col min="11021" max="11021" width="13.85546875" style="83" customWidth="1"/>
    <col min="11022" max="11022" width="1.28515625" style="83" customWidth="1"/>
    <col min="11023" max="11023" width="13.5703125" style="83" customWidth="1"/>
    <col min="11024" max="11024" width="1.5703125" style="83" customWidth="1"/>
    <col min="11025" max="11025" width="12.42578125" style="83" customWidth="1"/>
    <col min="11026" max="11026" width="1.5703125" style="83" customWidth="1"/>
    <col min="11027" max="11027" width="12.28515625" style="83" customWidth="1"/>
    <col min="11028" max="11028" width="1.28515625" style="83" customWidth="1"/>
    <col min="11029" max="11029" width="11.85546875" style="83" customWidth="1"/>
    <col min="11030" max="11030" width="1" style="83" customWidth="1"/>
    <col min="11031" max="11031" width="13" style="83" customWidth="1"/>
    <col min="11032" max="11032" width="1.5703125" style="83" customWidth="1"/>
    <col min="11033" max="11033" width="14.42578125" style="83" customWidth="1"/>
    <col min="11034" max="11034" width="1.28515625" style="83" customWidth="1"/>
    <col min="11035" max="11035" width="14.85546875" style="83" customWidth="1"/>
    <col min="11036" max="11036" width="0.7109375" style="83" customWidth="1"/>
    <col min="11037" max="11037" width="14.7109375" style="83" customWidth="1"/>
    <col min="11038" max="11038" width="0.5703125" style="83" customWidth="1"/>
    <col min="11039" max="11039" width="15.140625" style="83" customWidth="1"/>
    <col min="11040" max="11040" width="0.7109375" style="83" customWidth="1"/>
    <col min="11041" max="11041" width="13" style="83" customWidth="1"/>
    <col min="11042" max="11042" width="0.5703125" style="83" customWidth="1"/>
    <col min="11043" max="11043" width="15.42578125" style="83" customWidth="1"/>
    <col min="11044" max="11044" width="0.85546875" style="83" customWidth="1"/>
    <col min="11045" max="11045" width="15.5703125" style="83" customWidth="1"/>
    <col min="11046" max="11046" width="0.85546875" style="83" customWidth="1"/>
    <col min="11047" max="11047" width="1.5703125" style="83" customWidth="1"/>
    <col min="11048" max="11048" width="5.28515625" style="83" customWidth="1"/>
    <col min="11049" max="11049" width="14" style="83" customWidth="1"/>
    <col min="11050" max="11050" width="17.85546875" style="83" customWidth="1"/>
    <col min="11051" max="11264" width="12.7109375" style="83"/>
    <col min="11265" max="11265" width="5" style="83" customWidth="1"/>
    <col min="11266" max="11266" width="1.85546875" style="83" customWidth="1"/>
    <col min="11267" max="11267" width="15.7109375" style="83" bestFit="1" customWidth="1"/>
    <col min="11268" max="11268" width="1.5703125" style="83" customWidth="1"/>
    <col min="11269" max="11269" width="13.5703125" style="83" customWidth="1"/>
    <col min="11270" max="11270" width="1.28515625" style="83" customWidth="1"/>
    <col min="11271" max="11271" width="11.42578125" style="83" customWidth="1"/>
    <col min="11272" max="11272" width="1.5703125" style="83" customWidth="1"/>
    <col min="11273" max="11273" width="13" style="83" customWidth="1"/>
    <col min="11274" max="11274" width="1.28515625" style="83" customWidth="1"/>
    <col min="11275" max="11275" width="11.5703125" style="83" customWidth="1"/>
    <col min="11276" max="11276" width="1.5703125" style="83" customWidth="1"/>
    <col min="11277" max="11277" width="13.85546875" style="83" customWidth="1"/>
    <col min="11278" max="11278" width="1.28515625" style="83" customWidth="1"/>
    <col min="11279" max="11279" width="13.5703125" style="83" customWidth="1"/>
    <col min="11280" max="11280" width="1.5703125" style="83" customWidth="1"/>
    <col min="11281" max="11281" width="12.42578125" style="83" customWidth="1"/>
    <col min="11282" max="11282" width="1.5703125" style="83" customWidth="1"/>
    <col min="11283" max="11283" width="12.28515625" style="83" customWidth="1"/>
    <col min="11284" max="11284" width="1.28515625" style="83" customWidth="1"/>
    <col min="11285" max="11285" width="11.85546875" style="83" customWidth="1"/>
    <col min="11286" max="11286" width="1" style="83" customWidth="1"/>
    <col min="11287" max="11287" width="13" style="83" customWidth="1"/>
    <col min="11288" max="11288" width="1.5703125" style="83" customWidth="1"/>
    <col min="11289" max="11289" width="14.42578125" style="83" customWidth="1"/>
    <col min="11290" max="11290" width="1.28515625" style="83" customWidth="1"/>
    <col min="11291" max="11291" width="14.85546875" style="83" customWidth="1"/>
    <col min="11292" max="11292" width="0.7109375" style="83" customWidth="1"/>
    <col min="11293" max="11293" width="14.7109375" style="83" customWidth="1"/>
    <col min="11294" max="11294" width="0.5703125" style="83" customWidth="1"/>
    <col min="11295" max="11295" width="15.140625" style="83" customWidth="1"/>
    <col min="11296" max="11296" width="0.7109375" style="83" customWidth="1"/>
    <col min="11297" max="11297" width="13" style="83" customWidth="1"/>
    <col min="11298" max="11298" width="0.5703125" style="83" customWidth="1"/>
    <col min="11299" max="11299" width="15.42578125" style="83" customWidth="1"/>
    <col min="11300" max="11300" width="0.85546875" style="83" customWidth="1"/>
    <col min="11301" max="11301" width="15.5703125" style="83" customWidth="1"/>
    <col min="11302" max="11302" width="0.85546875" style="83" customWidth="1"/>
    <col min="11303" max="11303" width="1.5703125" style="83" customWidth="1"/>
    <col min="11304" max="11304" width="5.28515625" style="83" customWidth="1"/>
    <col min="11305" max="11305" width="14" style="83" customWidth="1"/>
    <col min="11306" max="11306" width="17.85546875" style="83" customWidth="1"/>
    <col min="11307" max="11520" width="12.7109375" style="83"/>
    <col min="11521" max="11521" width="5" style="83" customWidth="1"/>
    <col min="11522" max="11522" width="1.85546875" style="83" customWidth="1"/>
    <col min="11523" max="11523" width="15.7109375" style="83" bestFit="1" customWidth="1"/>
    <col min="11524" max="11524" width="1.5703125" style="83" customWidth="1"/>
    <col min="11525" max="11525" width="13.5703125" style="83" customWidth="1"/>
    <col min="11526" max="11526" width="1.28515625" style="83" customWidth="1"/>
    <col min="11527" max="11527" width="11.42578125" style="83" customWidth="1"/>
    <col min="11528" max="11528" width="1.5703125" style="83" customWidth="1"/>
    <col min="11529" max="11529" width="13" style="83" customWidth="1"/>
    <col min="11530" max="11530" width="1.28515625" style="83" customWidth="1"/>
    <col min="11531" max="11531" width="11.5703125" style="83" customWidth="1"/>
    <col min="11532" max="11532" width="1.5703125" style="83" customWidth="1"/>
    <col min="11533" max="11533" width="13.85546875" style="83" customWidth="1"/>
    <col min="11534" max="11534" width="1.28515625" style="83" customWidth="1"/>
    <col min="11535" max="11535" width="13.5703125" style="83" customWidth="1"/>
    <col min="11536" max="11536" width="1.5703125" style="83" customWidth="1"/>
    <col min="11537" max="11537" width="12.42578125" style="83" customWidth="1"/>
    <col min="11538" max="11538" width="1.5703125" style="83" customWidth="1"/>
    <col min="11539" max="11539" width="12.28515625" style="83" customWidth="1"/>
    <col min="11540" max="11540" width="1.28515625" style="83" customWidth="1"/>
    <col min="11541" max="11541" width="11.85546875" style="83" customWidth="1"/>
    <col min="11542" max="11542" width="1" style="83" customWidth="1"/>
    <col min="11543" max="11543" width="13" style="83" customWidth="1"/>
    <col min="11544" max="11544" width="1.5703125" style="83" customWidth="1"/>
    <col min="11545" max="11545" width="14.42578125" style="83" customWidth="1"/>
    <col min="11546" max="11546" width="1.28515625" style="83" customWidth="1"/>
    <col min="11547" max="11547" width="14.85546875" style="83" customWidth="1"/>
    <col min="11548" max="11548" width="0.7109375" style="83" customWidth="1"/>
    <col min="11549" max="11549" width="14.7109375" style="83" customWidth="1"/>
    <col min="11550" max="11550" width="0.5703125" style="83" customWidth="1"/>
    <col min="11551" max="11551" width="15.140625" style="83" customWidth="1"/>
    <col min="11552" max="11552" width="0.7109375" style="83" customWidth="1"/>
    <col min="11553" max="11553" width="13" style="83" customWidth="1"/>
    <col min="11554" max="11554" width="0.5703125" style="83" customWidth="1"/>
    <col min="11555" max="11555" width="15.42578125" style="83" customWidth="1"/>
    <col min="11556" max="11556" width="0.85546875" style="83" customWidth="1"/>
    <col min="11557" max="11557" width="15.5703125" style="83" customWidth="1"/>
    <col min="11558" max="11558" width="0.85546875" style="83" customWidth="1"/>
    <col min="11559" max="11559" width="1.5703125" style="83" customWidth="1"/>
    <col min="11560" max="11560" width="5.28515625" style="83" customWidth="1"/>
    <col min="11561" max="11561" width="14" style="83" customWidth="1"/>
    <col min="11562" max="11562" width="17.85546875" style="83" customWidth="1"/>
    <col min="11563" max="11776" width="12.7109375" style="83"/>
    <col min="11777" max="11777" width="5" style="83" customWidth="1"/>
    <col min="11778" max="11778" width="1.85546875" style="83" customWidth="1"/>
    <col min="11779" max="11779" width="15.7109375" style="83" bestFit="1" customWidth="1"/>
    <col min="11780" max="11780" width="1.5703125" style="83" customWidth="1"/>
    <col min="11781" max="11781" width="13.5703125" style="83" customWidth="1"/>
    <col min="11782" max="11782" width="1.28515625" style="83" customWidth="1"/>
    <col min="11783" max="11783" width="11.42578125" style="83" customWidth="1"/>
    <col min="11784" max="11784" width="1.5703125" style="83" customWidth="1"/>
    <col min="11785" max="11785" width="13" style="83" customWidth="1"/>
    <col min="11786" max="11786" width="1.28515625" style="83" customWidth="1"/>
    <col min="11787" max="11787" width="11.5703125" style="83" customWidth="1"/>
    <col min="11788" max="11788" width="1.5703125" style="83" customWidth="1"/>
    <col min="11789" max="11789" width="13.85546875" style="83" customWidth="1"/>
    <col min="11790" max="11790" width="1.28515625" style="83" customWidth="1"/>
    <col min="11791" max="11791" width="13.5703125" style="83" customWidth="1"/>
    <col min="11792" max="11792" width="1.5703125" style="83" customWidth="1"/>
    <col min="11793" max="11793" width="12.42578125" style="83" customWidth="1"/>
    <col min="11794" max="11794" width="1.5703125" style="83" customWidth="1"/>
    <col min="11795" max="11795" width="12.28515625" style="83" customWidth="1"/>
    <col min="11796" max="11796" width="1.28515625" style="83" customWidth="1"/>
    <col min="11797" max="11797" width="11.85546875" style="83" customWidth="1"/>
    <col min="11798" max="11798" width="1" style="83" customWidth="1"/>
    <col min="11799" max="11799" width="13" style="83" customWidth="1"/>
    <col min="11800" max="11800" width="1.5703125" style="83" customWidth="1"/>
    <col min="11801" max="11801" width="14.42578125" style="83" customWidth="1"/>
    <col min="11802" max="11802" width="1.28515625" style="83" customWidth="1"/>
    <col min="11803" max="11803" width="14.85546875" style="83" customWidth="1"/>
    <col min="11804" max="11804" width="0.7109375" style="83" customWidth="1"/>
    <col min="11805" max="11805" width="14.7109375" style="83" customWidth="1"/>
    <col min="11806" max="11806" width="0.5703125" style="83" customWidth="1"/>
    <col min="11807" max="11807" width="15.140625" style="83" customWidth="1"/>
    <col min="11808" max="11808" width="0.7109375" style="83" customWidth="1"/>
    <col min="11809" max="11809" width="13" style="83" customWidth="1"/>
    <col min="11810" max="11810" width="0.5703125" style="83" customWidth="1"/>
    <col min="11811" max="11811" width="15.42578125" style="83" customWidth="1"/>
    <col min="11812" max="11812" width="0.85546875" style="83" customWidth="1"/>
    <col min="11813" max="11813" width="15.5703125" style="83" customWidth="1"/>
    <col min="11814" max="11814" width="0.85546875" style="83" customWidth="1"/>
    <col min="11815" max="11815" width="1.5703125" style="83" customWidth="1"/>
    <col min="11816" max="11816" width="5.28515625" style="83" customWidth="1"/>
    <col min="11817" max="11817" width="14" style="83" customWidth="1"/>
    <col min="11818" max="11818" width="17.85546875" style="83" customWidth="1"/>
    <col min="11819" max="12032" width="12.7109375" style="83"/>
    <col min="12033" max="12033" width="5" style="83" customWidth="1"/>
    <col min="12034" max="12034" width="1.85546875" style="83" customWidth="1"/>
    <col min="12035" max="12035" width="15.7109375" style="83" bestFit="1" customWidth="1"/>
    <col min="12036" max="12036" width="1.5703125" style="83" customWidth="1"/>
    <col min="12037" max="12037" width="13.5703125" style="83" customWidth="1"/>
    <col min="12038" max="12038" width="1.28515625" style="83" customWidth="1"/>
    <col min="12039" max="12039" width="11.42578125" style="83" customWidth="1"/>
    <col min="12040" max="12040" width="1.5703125" style="83" customWidth="1"/>
    <col min="12041" max="12041" width="13" style="83" customWidth="1"/>
    <col min="12042" max="12042" width="1.28515625" style="83" customWidth="1"/>
    <col min="12043" max="12043" width="11.5703125" style="83" customWidth="1"/>
    <col min="12044" max="12044" width="1.5703125" style="83" customWidth="1"/>
    <col min="12045" max="12045" width="13.85546875" style="83" customWidth="1"/>
    <col min="12046" max="12046" width="1.28515625" style="83" customWidth="1"/>
    <col min="12047" max="12047" width="13.5703125" style="83" customWidth="1"/>
    <col min="12048" max="12048" width="1.5703125" style="83" customWidth="1"/>
    <col min="12049" max="12049" width="12.42578125" style="83" customWidth="1"/>
    <col min="12050" max="12050" width="1.5703125" style="83" customWidth="1"/>
    <col min="12051" max="12051" width="12.28515625" style="83" customWidth="1"/>
    <col min="12052" max="12052" width="1.28515625" style="83" customWidth="1"/>
    <col min="12053" max="12053" width="11.85546875" style="83" customWidth="1"/>
    <col min="12054" max="12054" width="1" style="83" customWidth="1"/>
    <col min="12055" max="12055" width="13" style="83" customWidth="1"/>
    <col min="12056" max="12056" width="1.5703125" style="83" customWidth="1"/>
    <col min="12057" max="12057" width="14.42578125" style="83" customWidth="1"/>
    <col min="12058" max="12058" width="1.28515625" style="83" customWidth="1"/>
    <col min="12059" max="12059" width="14.85546875" style="83" customWidth="1"/>
    <col min="12060" max="12060" width="0.7109375" style="83" customWidth="1"/>
    <col min="12061" max="12061" width="14.7109375" style="83" customWidth="1"/>
    <col min="12062" max="12062" width="0.5703125" style="83" customWidth="1"/>
    <col min="12063" max="12063" width="15.140625" style="83" customWidth="1"/>
    <col min="12064" max="12064" width="0.7109375" style="83" customWidth="1"/>
    <col min="12065" max="12065" width="13" style="83" customWidth="1"/>
    <col min="12066" max="12066" width="0.5703125" style="83" customWidth="1"/>
    <col min="12067" max="12067" width="15.42578125" style="83" customWidth="1"/>
    <col min="12068" max="12068" width="0.85546875" style="83" customWidth="1"/>
    <col min="12069" max="12069" width="15.5703125" style="83" customWidth="1"/>
    <col min="12070" max="12070" width="0.85546875" style="83" customWidth="1"/>
    <col min="12071" max="12071" width="1.5703125" style="83" customWidth="1"/>
    <col min="12072" max="12072" width="5.28515625" style="83" customWidth="1"/>
    <col min="12073" max="12073" width="14" style="83" customWidth="1"/>
    <col min="12074" max="12074" width="17.85546875" style="83" customWidth="1"/>
    <col min="12075" max="12288" width="12.7109375" style="83"/>
    <col min="12289" max="12289" width="5" style="83" customWidth="1"/>
    <col min="12290" max="12290" width="1.85546875" style="83" customWidth="1"/>
    <col min="12291" max="12291" width="15.7109375" style="83" bestFit="1" customWidth="1"/>
    <col min="12292" max="12292" width="1.5703125" style="83" customWidth="1"/>
    <col min="12293" max="12293" width="13.5703125" style="83" customWidth="1"/>
    <col min="12294" max="12294" width="1.28515625" style="83" customWidth="1"/>
    <col min="12295" max="12295" width="11.42578125" style="83" customWidth="1"/>
    <col min="12296" max="12296" width="1.5703125" style="83" customWidth="1"/>
    <col min="12297" max="12297" width="13" style="83" customWidth="1"/>
    <col min="12298" max="12298" width="1.28515625" style="83" customWidth="1"/>
    <col min="12299" max="12299" width="11.5703125" style="83" customWidth="1"/>
    <col min="12300" max="12300" width="1.5703125" style="83" customWidth="1"/>
    <col min="12301" max="12301" width="13.85546875" style="83" customWidth="1"/>
    <col min="12302" max="12302" width="1.28515625" style="83" customWidth="1"/>
    <col min="12303" max="12303" width="13.5703125" style="83" customWidth="1"/>
    <col min="12304" max="12304" width="1.5703125" style="83" customWidth="1"/>
    <col min="12305" max="12305" width="12.42578125" style="83" customWidth="1"/>
    <col min="12306" max="12306" width="1.5703125" style="83" customWidth="1"/>
    <col min="12307" max="12307" width="12.28515625" style="83" customWidth="1"/>
    <col min="12308" max="12308" width="1.28515625" style="83" customWidth="1"/>
    <col min="12309" max="12309" width="11.85546875" style="83" customWidth="1"/>
    <col min="12310" max="12310" width="1" style="83" customWidth="1"/>
    <col min="12311" max="12311" width="13" style="83" customWidth="1"/>
    <col min="12312" max="12312" width="1.5703125" style="83" customWidth="1"/>
    <col min="12313" max="12313" width="14.42578125" style="83" customWidth="1"/>
    <col min="12314" max="12314" width="1.28515625" style="83" customWidth="1"/>
    <col min="12315" max="12315" width="14.85546875" style="83" customWidth="1"/>
    <col min="12316" max="12316" width="0.7109375" style="83" customWidth="1"/>
    <col min="12317" max="12317" width="14.7109375" style="83" customWidth="1"/>
    <col min="12318" max="12318" width="0.5703125" style="83" customWidth="1"/>
    <col min="12319" max="12319" width="15.140625" style="83" customWidth="1"/>
    <col min="12320" max="12320" width="0.7109375" style="83" customWidth="1"/>
    <col min="12321" max="12321" width="13" style="83" customWidth="1"/>
    <col min="12322" max="12322" width="0.5703125" style="83" customWidth="1"/>
    <col min="12323" max="12323" width="15.42578125" style="83" customWidth="1"/>
    <col min="12324" max="12324" width="0.85546875" style="83" customWidth="1"/>
    <col min="12325" max="12325" width="15.5703125" style="83" customWidth="1"/>
    <col min="12326" max="12326" width="0.85546875" style="83" customWidth="1"/>
    <col min="12327" max="12327" width="1.5703125" style="83" customWidth="1"/>
    <col min="12328" max="12328" width="5.28515625" style="83" customWidth="1"/>
    <col min="12329" max="12329" width="14" style="83" customWidth="1"/>
    <col min="12330" max="12330" width="17.85546875" style="83" customWidth="1"/>
    <col min="12331" max="12544" width="12.7109375" style="83"/>
    <col min="12545" max="12545" width="5" style="83" customWidth="1"/>
    <col min="12546" max="12546" width="1.85546875" style="83" customWidth="1"/>
    <col min="12547" max="12547" width="15.7109375" style="83" bestFit="1" customWidth="1"/>
    <col min="12548" max="12548" width="1.5703125" style="83" customWidth="1"/>
    <col min="12549" max="12549" width="13.5703125" style="83" customWidth="1"/>
    <col min="12550" max="12550" width="1.28515625" style="83" customWidth="1"/>
    <col min="12551" max="12551" width="11.42578125" style="83" customWidth="1"/>
    <col min="12552" max="12552" width="1.5703125" style="83" customWidth="1"/>
    <col min="12553" max="12553" width="13" style="83" customWidth="1"/>
    <col min="12554" max="12554" width="1.28515625" style="83" customWidth="1"/>
    <col min="12555" max="12555" width="11.5703125" style="83" customWidth="1"/>
    <col min="12556" max="12556" width="1.5703125" style="83" customWidth="1"/>
    <col min="12557" max="12557" width="13.85546875" style="83" customWidth="1"/>
    <col min="12558" max="12558" width="1.28515625" style="83" customWidth="1"/>
    <col min="12559" max="12559" width="13.5703125" style="83" customWidth="1"/>
    <col min="12560" max="12560" width="1.5703125" style="83" customWidth="1"/>
    <col min="12561" max="12561" width="12.42578125" style="83" customWidth="1"/>
    <col min="12562" max="12562" width="1.5703125" style="83" customWidth="1"/>
    <col min="12563" max="12563" width="12.28515625" style="83" customWidth="1"/>
    <col min="12564" max="12564" width="1.28515625" style="83" customWidth="1"/>
    <col min="12565" max="12565" width="11.85546875" style="83" customWidth="1"/>
    <col min="12566" max="12566" width="1" style="83" customWidth="1"/>
    <col min="12567" max="12567" width="13" style="83" customWidth="1"/>
    <col min="12568" max="12568" width="1.5703125" style="83" customWidth="1"/>
    <col min="12569" max="12569" width="14.42578125" style="83" customWidth="1"/>
    <col min="12570" max="12570" width="1.28515625" style="83" customWidth="1"/>
    <col min="12571" max="12571" width="14.85546875" style="83" customWidth="1"/>
    <col min="12572" max="12572" width="0.7109375" style="83" customWidth="1"/>
    <col min="12573" max="12573" width="14.7109375" style="83" customWidth="1"/>
    <col min="12574" max="12574" width="0.5703125" style="83" customWidth="1"/>
    <col min="12575" max="12575" width="15.140625" style="83" customWidth="1"/>
    <col min="12576" max="12576" width="0.7109375" style="83" customWidth="1"/>
    <col min="12577" max="12577" width="13" style="83" customWidth="1"/>
    <col min="12578" max="12578" width="0.5703125" style="83" customWidth="1"/>
    <col min="12579" max="12579" width="15.42578125" style="83" customWidth="1"/>
    <col min="12580" max="12580" width="0.85546875" style="83" customWidth="1"/>
    <col min="12581" max="12581" width="15.5703125" style="83" customWidth="1"/>
    <col min="12582" max="12582" width="0.85546875" style="83" customWidth="1"/>
    <col min="12583" max="12583" width="1.5703125" style="83" customWidth="1"/>
    <col min="12584" max="12584" width="5.28515625" style="83" customWidth="1"/>
    <col min="12585" max="12585" width="14" style="83" customWidth="1"/>
    <col min="12586" max="12586" width="17.85546875" style="83" customWidth="1"/>
    <col min="12587" max="12800" width="12.7109375" style="83"/>
    <col min="12801" max="12801" width="5" style="83" customWidth="1"/>
    <col min="12802" max="12802" width="1.85546875" style="83" customWidth="1"/>
    <col min="12803" max="12803" width="15.7109375" style="83" bestFit="1" customWidth="1"/>
    <col min="12804" max="12804" width="1.5703125" style="83" customWidth="1"/>
    <col min="12805" max="12805" width="13.5703125" style="83" customWidth="1"/>
    <col min="12806" max="12806" width="1.28515625" style="83" customWidth="1"/>
    <col min="12807" max="12807" width="11.42578125" style="83" customWidth="1"/>
    <col min="12808" max="12808" width="1.5703125" style="83" customWidth="1"/>
    <col min="12809" max="12809" width="13" style="83" customWidth="1"/>
    <col min="12810" max="12810" width="1.28515625" style="83" customWidth="1"/>
    <col min="12811" max="12811" width="11.5703125" style="83" customWidth="1"/>
    <col min="12812" max="12812" width="1.5703125" style="83" customWidth="1"/>
    <col min="12813" max="12813" width="13.85546875" style="83" customWidth="1"/>
    <col min="12814" max="12814" width="1.28515625" style="83" customWidth="1"/>
    <col min="12815" max="12815" width="13.5703125" style="83" customWidth="1"/>
    <col min="12816" max="12816" width="1.5703125" style="83" customWidth="1"/>
    <col min="12817" max="12817" width="12.42578125" style="83" customWidth="1"/>
    <col min="12818" max="12818" width="1.5703125" style="83" customWidth="1"/>
    <col min="12819" max="12819" width="12.28515625" style="83" customWidth="1"/>
    <col min="12820" max="12820" width="1.28515625" style="83" customWidth="1"/>
    <col min="12821" max="12821" width="11.85546875" style="83" customWidth="1"/>
    <col min="12822" max="12822" width="1" style="83" customWidth="1"/>
    <col min="12823" max="12823" width="13" style="83" customWidth="1"/>
    <col min="12824" max="12824" width="1.5703125" style="83" customWidth="1"/>
    <col min="12825" max="12825" width="14.42578125" style="83" customWidth="1"/>
    <col min="12826" max="12826" width="1.28515625" style="83" customWidth="1"/>
    <col min="12827" max="12827" width="14.85546875" style="83" customWidth="1"/>
    <col min="12828" max="12828" width="0.7109375" style="83" customWidth="1"/>
    <col min="12829" max="12829" width="14.7109375" style="83" customWidth="1"/>
    <col min="12830" max="12830" width="0.5703125" style="83" customWidth="1"/>
    <col min="12831" max="12831" width="15.140625" style="83" customWidth="1"/>
    <col min="12832" max="12832" width="0.7109375" style="83" customWidth="1"/>
    <col min="12833" max="12833" width="13" style="83" customWidth="1"/>
    <col min="12834" max="12834" width="0.5703125" style="83" customWidth="1"/>
    <col min="12835" max="12835" width="15.42578125" style="83" customWidth="1"/>
    <col min="12836" max="12836" width="0.85546875" style="83" customWidth="1"/>
    <col min="12837" max="12837" width="15.5703125" style="83" customWidth="1"/>
    <col min="12838" max="12838" width="0.85546875" style="83" customWidth="1"/>
    <col min="12839" max="12839" width="1.5703125" style="83" customWidth="1"/>
    <col min="12840" max="12840" width="5.28515625" style="83" customWidth="1"/>
    <col min="12841" max="12841" width="14" style="83" customWidth="1"/>
    <col min="12842" max="12842" width="17.85546875" style="83" customWidth="1"/>
    <col min="12843" max="13056" width="12.7109375" style="83"/>
    <col min="13057" max="13057" width="5" style="83" customWidth="1"/>
    <col min="13058" max="13058" width="1.85546875" style="83" customWidth="1"/>
    <col min="13059" max="13059" width="15.7109375" style="83" bestFit="1" customWidth="1"/>
    <col min="13060" max="13060" width="1.5703125" style="83" customWidth="1"/>
    <col min="13061" max="13061" width="13.5703125" style="83" customWidth="1"/>
    <col min="13062" max="13062" width="1.28515625" style="83" customWidth="1"/>
    <col min="13063" max="13063" width="11.42578125" style="83" customWidth="1"/>
    <col min="13064" max="13064" width="1.5703125" style="83" customWidth="1"/>
    <col min="13065" max="13065" width="13" style="83" customWidth="1"/>
    <col min="13066" max="13066" width="1.28515625" style="83" customWidth="1"/>
    <col min="13067" max="13067" width="11.5703125" style="83" customWidth="1"/>
    <col min="13068" max="13068" width="1.5703125" style="83" customWidth="1"/>
    <col min="13069" max="13069" width="13.85546875" style="83" customWidth="1"/>
    <col min="13070" max="13070" width="1.28515625" style="83" customWidth="1"/>
    <col min="13071" max="13071" width="13.5703125" style="83" customWidth="1"/>
    <col min="13072" max="13072" width="1.5703125" style="83" customWidth="1"/>
    <col min="13073" max="13073" width="12.42578125" style="83" customWidth="1"/>
    <col min="13074" max="13074" width="1.5703125" style="83" customWidth="1"/>
    <col min="13075" max="13075" width="12.28515625" style="83" customWidth="1"/>
    <col min="13076" max="13076" width="1.28515625" style="83" customWidth="1"/>
    <col min="13077" max="13077" width="11.85546875" style="83" customWidth="1"/>
    <col min="13078" max="13078" width="1" style="83" customWidth="1"/>
    <col min="13079" max="13079" width="13" style="83" customWidth="1"/>
    <col min="13080" max="13080" width="1.5703125" style="83" customWidth="1"/>
    <col min="13081" max="13081" width="14.42578125" style="83" customWidth="1"/>
    <col min="13082" max="13082" width="1.28515625" style="83" customWidth="1"/>
    <col min="13083" max="13083" width="14.85546875" style="83" customWidth="1"/>
    <col min="13084" max="13084" width="0.7109375" style="83" customWidth="1"/>
    <col min="13085" max="13085" width="14.7109375" style="83" customWidth="1"/>
    <col min="13086" max="13086" width="0.5703125" style="83" customWidth="1"/>
    <col min="13087" max="13087" width="15.140625" style="83" customWidth="1"/>
    <col min="13088" max="13088" width="0.7109375" style="83" customWidth="1"/>
    <col min="13089" max="13089" width="13" style="83" customWidth="1"/>
    <col min="13090" max="13090" width="0.5703125" style="83" customWidth="1"/>
    <col min="13091" max="13091" width="15.42578125" style="83" customWidth="1"/>
    <col min="13092" max="13092" width="0.85546875" style="83" customWidth="1"/>
    <col min="13093" max="13093" width="15.5703125" style="83" customWidth="1"/>
    <col min="13094" max="13094" width="0.85546875" style="83" customWidth="1"/>
    <col min="13095" max="13095" width="1.5703125" style="83" customWidth="1"/>
    <col min="13096" max="13096" width="5.28515625" style="83" customWidth="1"/>
    <col min="13097" max="13097" width="14" style="83" customWidth="1"/>
    <col min="13098" max="13098" width="17.85546875" style="83" customWidth="1"/>
    <col min="13099" max="13312" width="12.7109375" style="83"/>
    <col min="13313" max="13313" width="5" style="83" customWidth="1"/>
    <col min="13314" max="13314" width="1.85546875" style="83" customWidth="1"/>
    <col min="13315" max="13315" width="15.7109375" style="83" bestFit="1" customWidth="1"/>
    <col min="13316" max="13316" width="1.5703125" style="83" customWidth="1"/>
    <col min="13317" max="13317" width="13.5703125" style="83" customWidth="1"/>
    <col min="13318" max="13318" width="1.28515625" style="83" customWidth="1"/>
    <col min="13319" max="13319" width="11.42578125" style="83" customWidth="1"/>
    <col min="13320" max="13320" width="1.5703125" style="83" customWidth="1"/>
    <col min="13321" max="13321" width="13" style="83" customWidth="1"/>
    <col min="13322" max="13322" width="1.28515625" style="83" customWidth="1"/>
    <col min="13323" max="13323" width="11.5703125" style="83" customWidth="1"/>
    <col min="13324" max="13324" width="1.5703125" style="83" customWidth="1"/>
    <col min="13325" max="13325" width="13.85546875" style="83" customWidth="1"/>
    <col min="13326" max="13326" width="1.28515625" style="83" customWidth="1"/>
    <col min="13327" max="13327" width="13.5703125" style="83" customWidth="1"/>
    <col min="13328" max="13328" width="1.5703125" style="83" customWidth="1"/>
    <col min="13329" max="13329" width="12.42578125" style="83" customWidth="1"/>
    <col min="13330" max="13330" width="1.5703125" style="83" customWidth="1"/>
    <col min="13331" max="13331" width="12.28515625" style="83" customWidth="1"/>
    <col min="13332" max="13332" width="1.28515625" style="83" customWidth="1"/>
    <col min="13333" max="13333" width="11.85546875" style="83" customWidth="1"/>
    <col min="13334" max="13334" width="1" style="83" customWidth="1"/>
    <col min="13335" max="13335" width="13" style="83" customWidth="1"/>
    <col min="13336" max="13336" width="1.5703125" style="83" customWidth="1"/>
    <col min="13337" max="13337" width="14.42578125" style="83" customWidth="1"/>
    <col min="13338" max="13338" width="1.28515625" style="83" customWidth="1"/>
    <col min="13339" max="13339" width="14.85546875" style="83" customWidth="1"/>
    <col min="13340" max="13340" width="0.7109375" style="83" customWidth="1"/>
    <col min="13341" max="13341" width="14.7109375" style="83" customWidth="1"/>
    <col min="13342" max="13342" width="0.5703125" style="83" customWidth="1"/>
    <col min="13343" max="13343" width="15.140625" style="83" customWidth="1"/>
    <col min="13344" max="13344" width="0.7109375" style="83" customWidth="1"/>
    <col min="13345" max="13345" width="13" style="83" customWidth="1"/>
    <col min="13346" max="13346" width="0.5703125" style="83" customWidth="1"/>
    <col min="13347" max="13347" width="15.42578125" style="83" customWidth="1"/>
    <col min="13348" max="13348" width="0.85546875" style="83" customWidth="1"/>
    <col min="13349" max="13349" width="15.5703125" style="83" customWidth="1"/>
    <col min="13350" max="13350" width="0.85546875" style="83" customWidth="1"/>
    <col min="13351" max="13351" width="1.5703125" style="83" customWidth="1"/>
    <col min="13352" max="13352" width="5.28515625" style="83" customWidth="1"/>
    <col min="13353" max="13353" width="14" style="83" customWidth="1"/>
    <col min="13354" max="13354" width="17.85546875" style="83" customWidth="1"/>
    <col min="13355" max="13568" width="12.7109375" style="83"/>
    <col min="13569" max="13569" width="5" style="83" customWidth="1"/>
    <col min="13570" max="13570" width="1.85546875" style="83" customWidth="1"/>
    <col min="13571" max="13571" width="15.7109375" style="83" bestFit="1" customWidth="1"/>
    <col min="13572" max="13572" width="1.5703125" style="83" customWidth="1"/>
    <col min="13573" max="13573" width="13.5703125" style="83" customWidth="1"/>
    <col min="13574" max="13574" width="1.28515625" style="83" customWidth="1"/>
    <col min="13575" max="13575" width="11.42578125" style="83" customWidth="1"/>
    <col min="13576" max="13576" width="1.5703125" style="83" customWidth="1"/>
    <col min="13577" max="13577" width="13" style="83" customWidth="1"/>
    <col min="13578" max="13578" width="1.28515625" style="83" customWidth="1"/>
    <col min="13579" max="13579" width="11.5703125" style="83" customWidth="1"/>
    <col min="13580" max="13580" width="1.5703125" style="83" customWidth="1"/>
    <col min="13581" max="13581" width="13.85546875" style="83" customWidth="1"/>
    <col min="13582" max="13582" width="1.28515625" style="83" customWidth="1"/>
    <col min="13583" max="13583" width="13.5703125" style="83" customWidth="1"/>
    <col min="13584" max="13584" width="1.5703125" style="83" customWidth="1"/>
    <col min="13585" max="13585" width="12.42578125" style="83" customWidth="1"/>
    <col min="13586" max="13586" width="1.5703125" style="83" customWidth="1"/>
    <col min="13587" max="13587" width="12.28515625" style="83" customWidth="1"/>
    <col min="13588" max="13588" width="1.28515625" style="83" customWidth="1"/>
    <col min="13589" max="13589" width="11.85546875" style="83" customWidth="1"/>
    <col min="13590" max="13590" width="1" style="83" customWidth="1"/>
    <col min="13591" max="13591" width="13" style="83" customWidth="1"/>
    <col min="13592" max="13592" width="1.5703125" style="83" customWidth="1"/>
    <col min="13593" max="13593" width="14.42578125" style="83" customWidth="1"/>
    <col min="13594" max="13594" width="1.28515625" style="83" customWidth="1"/>
    <col min="13595" max="13595" width="14.85546875" style="83" customWidth="1"/>
    <col min="13596" max="13596" width="0.7109375" style="83" customWidth="1"/>
    <col min="13597" max="13597" width="14.7109375" style="83" customWidth="1"/>
    <col min="13598" max="13598" width="0.5703125" style="83" customWidth="1"/>
    <col min="13599" max="13599" width="15.140625" style="83" customWidth="1"/>
    <col min="13600" max="13600" width="0.7109375" style="83" customWidth="1"/>
    <col min="13601" max="13601" width="13" style="83" customWidth="1"/>
    <col min="13602" max="13602" width="0.5703125" style="83" customWidth="1"/>
    <col min="13603" max="13603" width="15.42578125" style="83" customWidth="1"/>
    <col min="13604" max="13604" width="0.85546875" style="83" customWidth="1"/>
    <col min="13605" max="13605" width="15.5703125" style="83" customWidth="1"/>
    <col min="13606" max="13606" width="0.85546875" style="83" customWidth="1"/>
    <col min="13607" max="13607" width="1.5703125" style="83" customWidth="1"/>
    <col min="13608" max="13608" width="5.28515625" style="83" customWidth="1"/>
    <col min="13609" max="13609" width="14" style="83" customWidth="1"/>
    <col min="13610" max="13610" width="17.85546875" style="83" customWidth="1"/>
    <col min="13611" max="13824" width="12.7109375" style="83"/>
    <col min="13825" max="13825" width="5" style="83" customWidth="1"/>
    <col min="13826" max="13826" width="1.85546875" style="83" customWidth="1"/>
    <col min="13827" max="13827" width="15.7109375" style="83" bestFit="1" customWidth="1"/>
    <col min="13828" max="13828" width="1.5703125" style="83" customWidth="1"/>
    <col min="13829" max="13829" width="13.5703125" style="83" customWidth="1"/>
    <col min="13830" max="13830" width="1.28515625" style="83" customWidth="1"/>
    <col min="13831" max="13831" width="11.42578125" style="83" customWidth="1"/>
    <col min="13832" max="13832" width="1.5703125" style="83" customWidth="1"/>
    <col min="13833" max="13833" width="13" style="83" customWidth="1"/>
    <col min="13834" max="13834" width="1.28515625" style="83" customWidth="1"/>
    <col min="13835" max="13835" width="11.5703125" style="83" customWidth="1"/>
    <col min="13836" max="13836" width="1.5703125" style="83" customWidth="1"/>
    <col min="13837" max="13837" width="13.85546875" style="83" customWidth="1"/>
    <col min="13838" max="13838" width="1.28515625" style="83" customWidth="1"/>
    <col min="13839" max="13839" width="13.5703125" style="83" customWidth="1"/>
    <col min="13840" max="13840" width="1.5703125" style="83" customWidth="1"/>
    <col min="13841" max="13841" width="12.42578125" style="83" customWidth="1"/>
    <col min="13842" max="13842" width="1.5703125" style="83" customWidth="1"/>
    <col min="13843" max="13843" width="12.28515625" style="83" customWidth="1"/>
    <col min="13844" max="13844" width="1.28515625" style="83" customWidth="1"/>
    <col min="13845" max="13845" width="11.85546875" style="83" customWidth="1"/>
    <col min="13846" max="13846" width="1" style="83" customWidth="1"/>
    <col min="13847" max="13847" width="13" style="83" customWidth="1"/>
    <col min="13848" max="13848" width="1.5703125" style="83" customWidth="1"/>
    <col min="13849" max="13849" width="14.42578125" style="83" customWidth="1"/>
    <col min="13850" max="13850" width="1.28515625" style="83" customWidth="1"/>
    <col min="13851" max="13851" width="14.85546875" style="83" customWidth="1"/>
    <col min="13852" max="13852" width="0.7109375" style="83" customWidth="1"/>
    <col min="13853" max="13853" width="14.7109375" style="83" customWidth="1"/>
    <col min="13854" max="13854" width="0.5703125" style="83" customWidth="1"/>
    <col min="13855" max="13855" width="15.140625" style="83" customWidth="1"/>
    <col min="13856" max="13856" width="0.7109375" style="83" customWidth="1"/>
    <col min="13857" max="13857" width="13" style="83" customWidth="1"/>
    <col min="13858" max="13858" width="0.5703125" style="83" customWidth="1"/>
    <col min="13859" max="13859" width="15.42578125" style="83" customWidth="1"/>
    <col min="13860" max="13860" width="0.85546875" style="83" customWidth="1"/>
    <col min="13861" max="13861" width="15.5703125" style="83" customWidth="1"/>
    <col min="13862" max="13862" width="0.85546875" style="83" customWidth="1"/>
    <col min="13863" max="13863" width="1.5703125" style="83" customWidth="1"/>
    <col min="13864" max="13864" width="5.28515625" style="83" customWidth="1"/>
    <col min="13865" max="13865" width="14" style="83" customWidth="1"/>
    <col min="13866" max="13866" width="17.85546875" style="83" customWidth="1"/>
    <col min="13867" max="14080" width="12.7109375" style="83"/>
    <col min="14081" max="14081" width="5" style="83" customWidth="1"/>
    <col min="14082" max="14082" width="1.85546875" style="83" customWidth="1"/>
    <col min="14083" max="14083" width="15.7109375" style="83" bestFit="1" customWidth="1"/>
    <col min="14084" max="14084" width="1.5703125" style="83" customWidth="1"/>
    <col min="14085" max="14085" width="13.5703125" style="83" customWidth="1"/>
    <col min="14086" max="14086" width="1.28515625" style="83" customWidth="1"/>
    <col min="14087" max="14087" width="11.42578125" style="83" customWidth="1"/>
    <col min="14088" max="14088" width="1.5703125" style="83" customWidth="1"/>
    <col min="14089" max="14089" width="13" style="83" customWidth="1"/>
    <col min="14090" max="14090" width="1.28515625" style="83" customWidth="1"/>
    <col min="14091" max="14091" width="11.5703125" style="83" customWidth="1"/>
    <col min="14092" max="14092" width="1.5703125" style="83" customWidth="1"/>
    <col min="14093" max="14093" width="13.85546875" style="83" customWidth="1"/>
    <col min="14094" max="14094" width="1.28515625" style="83" customWidth="1"/>
    <col min="14095" max="14095" width="13.5703125" style="83" customWidth="1"/>
    <col min="14096" max="14096" width="1.5703125" style="83" customWidth="1"/>
    <col min="14097" max="14097" width="12.42578125" style="83" customWidth="1"/>
    <col min="14098" max="14098" width="1.5703125" style="83" customWidth="1"/>
    <col min="14099" max="14099" width="12.28515625" style="83" customWidth="1"/>
    <col min="14100" max="14100" width="1.28515625" style="83" customWidth="1"/>
    <col min="14101" max="14101" width="11.85546875" style="83" customWidth="1"/>
    <col min="14102" max="14102" width="1" style="83" customWidth="1"/>
    <col min="14103" max="14103" width="13" style="83" customWidth="1"/>
    <col min="14104" max="14104" width="1.5703125" style="83" customWidth="1"/>
    <col min="14105" max="14105" width="14.42578125" style="83" customWidth="1"/>
    <col min="14106" max="14106" width="1.28515625" style="83" customWidth="1"/>
    <col min="14107" max="14107" width="14.85546875" style="83" customWidth="1"/>
    <col min="14108" max="14108" width="0.7109375" style="83" customWidth="1"/>
    <col min="14109" max="14109" width="14.7109375" style="83" customWidth="1"/>
    <col min="14110" max="14110" width="0.5703125" style="83" customWidth="1"/>
    <col min="14111" max="14111" width="15.140625" style="83" customWidth="1"/>
    <col min="14112" max="14112" width="0.7109375" style="83" customWidth="1"/>
    <col min="14113" max="14113" width="13" style="83" customWidth="1"/>
    <col min="14114" max="14114" width="0.5703125" style="83" customWidth="1"/>
    <col min="14115" max="14115" width="15.42578125" style="83" customWidth="1"/>
    <col min="14116" max="14116" width="0.85546875" style="83" customWidth="1"/>
    <col min="14117" max="14117" width="15.5703125" style="83" customWidth="1"/>
    <col min="14118" max="14118" width="0.85546875" style="83" customWidth="1"/>
    <col min="14119" max="14119" width="1.5703125" style="83" customWidth="1"/>
    <col min="14120" max="14120" width="5.28515625" style="83" customWidth="1"/>
    <col min="14121" max="14121" width="14" style="83" customWidth="1"/>
    <col min="14122" max="14122" width="17.85546875" style="83" customWidth="1"/>
    <col min="14123" max="14336" width="12.7109375" style="83"/>
    <col min="14337" max="14337" width="5" style="83" customWidth="1"/>
    <col min="14338" max="14338" width="1.85546875" style="83" customWidth="1"/>
    <col min="14339" max="14339" width="15.7109375" style="83" bestFit="1" customWidth="1"/>
    <col min="14340" max="14340" width="1.5703125" style="83" customWidth="1"/>
    <col min="14341" max="14341" width="13.5703125" style="83" customWidth="1"/>
    <col min="14342" max="14342" width="1.28515625" style="83" customWidth="1"/>
    <col min="14343" max="14343" width="11.42578125" style="83" customWidth="1"/>
    <col min="14344" max="14344" width="1.5703125" style="83" customWidth="1"/>
    <col min="14345" max="14345" width="13" style="83" customWidth="1"/>
    <col min="14346" max="14346" width="1.28515625" style="83" customWidth="1"/>
    <col min="14347" max="14347" width="11.5703125" style="83" customWidth="1"/>
    <col min="14348" max="14348" width="1.5703125" style="83" customWidth="1"/>
    <col min="14349" max="14349" width="13.85546875" style="83" customWidth="1"/>
    <col min="14350" max="14350" width="1.28515625" style="83" customWidth="1"/>
    <col min="14351" max="14351" width="13.5703125" style="83" customWidth="1"/>
    <col min="14352" max="14352" width="1.5703125" style="83" customWidth="1"/>
    <col min="14353" max="14353" width="12.42578125" style="83" customWidth="1"/>
    <col min="14354" max="14354" width="1.5703125" style="83" customWidth="1"/>
    <col min="14355" max="14355" width="12.28515625" style="83" customWidth="1"/>
    <col min="14356" max="14356" width="1.28515625" style="83" customWidth="1"/>
    <col min="14357" max="14357" width="11.85546875" style="83" customWidth="1"/>
    <col min="14358" max="14358" width="1" style="83" customWidth="1"/>
    <col min="14359" max="14359" width="13" style="83" customWidth="1"/>
    <col min="14360" max="14360" width="1.5703125" style="83" customWidth="1"/>
    <col min="14361" max="14361" width="14.42578125" style="83" customWidth="1"/>
    <col min="14362" max="14362" width="1.28515625" style="83" customWidth="1"/>
    <col min="14363" max="14363" width="14.85546875" style="83" customWidth="1"/>
    <col min="14364" max="14364" width="0.7109375" style="83" customWidth="1"/>
    <col min="14365" max="14365" width="14.7109375" style="83" customWidth="1"/>
    <col min="14366" max="14366" width="0.5703125" style="83" customWidth="1"/>
    <col min="14367" max="14367" width="15.140625" style="83" customWidth="1"/>
    <col min="14368" max="14368" width="0.7109375" style="83" customWidth="1"/>
    <col min="14369" max="14369" width="13" style="83" customWidth="1"/>
    <col min="14370" max="14370" width="0.5703125" style="83" customWidth="1"/>
    <col min="14371" max="14371" width="15.42578125" style="83" customWidth="1"/>
    <col min="14372" max="14372" width="0.85546875" style="83" customWidth="1"/>
    <col min="14373" max="14373" width="15.5703125" style="83" customWidth="1"/>
    <col min="14374" max="14374" width="0.85546875" style="83" customWidth="1"/>
    <col min="14375" max="14375" width="1.5703125" style="83" customWidth="1"/>
    <col min="14376" max="14376" width="5.28515625" style="83" customWidth="1"/>
    <col min="14377" max="14377" width="14" style="83" customWidth="1"/>
    <col min="14378" max="14378" width="17.85546875" style="83" customWidth="1"/>
    <col min="14379" max="14592" width="12.7109375" style="83"/>
    <col min="14593" max="14593" width="5" style="83" customWidth="1"/>
    <col min="14594" max="14594" width="1.85546875" style="83" customWidth="1"/>
    <col min="14595" max="14595" width="15.7109375" style="83" bestFit="1" customWidth="1"/>
    <col min="14596" max="14596" width="1.5703125" style="83" customWidth="1"/>
    <col min="14597" max="14597" width="13.5703125" style="83" customWidth="1"/>
    <col min="14598" max="14598" width="1.28515625" style="83" customWidth="1"/>
    <col min="14599" max="14599" width="11.42578125" style="83" customWidth="1"/>
    <col min="14600" max="14600" width="1.5703125" style="83" customWidth="1"/>
    <col min="14601" max="14601" width="13" style="83" customWidth="1"/>
    <col min="14602" max="14602" width="1.28515625" style="83" customWidth="1"/>
    <col min="14603" max="14603" width="11.5703125" style="83" customWidth="1"/>
    <col min="14604" max="14604" width="1.5703125" style="83" customWidth="1"/>
    <col min="14605" max="14605" width="13.85546875" style="83" customWidth="1"/>
    <col min="14606" max="14606" width="1.28515625" style="83" customWidth="1"/>
    <col min="14607" max="14607" width="13.5703125" style="83" customWidth="1"/>
    <col min="14608" max="14608" width="1.5703125" style="83" customWidth="1"/>
    <col min="14609" max="14609" width="12.42578125" style="83" customWidth="1"/>
    <col min="14610" max="14610" width="1.5703125" style="83" customWidth="1"/>
    <col min="14611" max="14611" width="12.28515625" style="83" customWidth="1"/>
    <col min="14612" max="14612" width="1.28515625" style="83" customWidth="1"/>
    <col min="14613" max="14613" width="11.85546875" style="83" customWidth="1"/>
    <col min="14614" max="14614" width="1" style="83" customWidth="1"/>
    <col min="14615" max="14615" width="13" style="83" customWidth="1"/>
    <col min="14616" max="14616" width="1.5703125" style="83" customWidth="1"/>
    <col min="14617" max="14617" width="14.42578125" style="83" customWidth="1"/>
    <col min="14618" max="14618" width="1.28515625" style="83" customWidth="1"/>
    <col min="14619" max="14619" width="14.85546875" style="83" customWidth="1"/>
    <col min="14620" max="14620" width="0.7109375" style="83" customWidth="1"/>
    <col min="14621" max="14621" width="14.7109375" style="83" customWidth="1"/>
    <col min="14622" max="14622" width="0.5703125" style="83" customWidth="1"/>
    <col min="14623" max="14623" width="15.140625" style="83" customWidth="1"/>
    <col min="14624" max="14624" width="0.7109375" style="83" customWidth="1"/>
    <col min="14625" max="14625" width="13" style="83" customWidth="1"/>
    <col min="14626" max="14626" width="0.5703125" style="83" customWidth="1"/>
    <col min="14627" max="14627" width="15.42578125" style="83" customWidth="1"/>
    <col min="14628" max="14628" width="0.85546875" style="83" customWidth="1"/>
    <col min="14629" max="14629" width="15.5703125" style="83" customWidth="1"/>
    <col min="14630" max="14630" width="0.85546875" style="83" customWidth="1"/>
    <col min="14631" max="14631" width="1.5703125" style="83" customWidth="1"/>
    <col min="14632" max="14632" width="5.28515625" style="83" customWidth="1"/>
    <col min="14633" max="14633" width="14" style="83" customWidth="1"/>
    <col min="14634" max="14634" width="17.85546875" style="83" customWidth="1"/>
    <col min="14635" max="14848" width="12.7109375" style="83"/>
    <col min="14849" max="14849" width="5" style="83" customWidth="1"/>
    <col min="14850" max="14850" width="1.85546875" style="83" customWidth="1"/>
    <col min="14851" max="14851" width="15.7109375" style="83" bestFit="1" customWidth="1"/>
    <col min="14852" max="14852" width="1.5703125" style="83" customWidth="1"/>
    <col min="14853" max="14853" width="13.5703125" style="83" customWidth="1"/>
    <col min="14854" max="14854" width="1.28515625" style="83" customWidth="1"/>
    <col min="14855" max="14855" width="11.42578125" style="83" customWidth="1"/>
    <col min="14856" max="14856" width="1.5703125" style="83" customWidth="1"/>
    <col min="14857" max="14857" width="13" style="83" customWidth="1"/>
    <col min="14858" max="14858" width="1.28515625" style="83" customWidth="1"/>
    <col min="14859" max="14859" width="11.5703125" style="83" customWidth="1"/>
    <col min="14860" max="14860" width="1.5703125" style="83" customWidth="1"/>
    <col min="14861" max="14861" width="13.85546875" style="83" customWidth="1"/>
    <col min="14862" max="14862" width="1.28515625" style="83" customWidth="1"/>
    <col min="14863" max="14863" width="13.5703125" style="83" customWidth="1"/>
    <col min="14864" max="14864" width="1.5703125" style="83" customWidth="1"/>
    <col min="14865" max="14865" width="12.42578125" style="83" customWidth="1"/>
    <col min="14866" max="14866" width="1.5703125" style="83" customWidth="1"/>
    <col min="14867" max="14867" width="12.28515625" style="83" customWidth="1"/>
    <col min="14868" max="14868" width="1.28515625" style="83" customWidth="1"/>
    <col min="14869" max="14869" width="11.85546875" style="83" customWidth="1"/>
    <col min="14870" max="14870" width="1" style="83" customWidth="1"/>
    <col min="14871" max="14871" width="13" style="83" customWidth="1"/>
    <col min="14872" max="14872" width="1.5703125" style="83" customWidth="1"/>
    <col min="14873" max="14873" width="14.42578125" style="83" customWidth="1"/>
    <col min="14874" max="14874" width="1.28515625" style="83" customWidth="1"/>
    <col min="14875" max="14875" width="14.85546875" style="83" customWidth="1"/>
    <col min="14876" max="14876" width="0.7109375" style="83" customWidth="1"/>
    <col min="14877" max="14877" width="14.7109375" style="83" customWidth="1"/>
    <col min="14878" max="14878" width="0.5703125" style="83" customWidth="1"/>
    <col min="14879" max="14879" width="15.140625" style="83" customWidth="1"/>
    <col min="14880" max="14880" width="0.7109375" style="83" customWidth="1"/>
    <col min="14881" max="14881" width="13" style="83" customWidth="1"/>
    <col min="14882" max="14882" width="0.5703125" style="83" customWidth="1"/>
    <col min="14883" max="14883" width="15.42578125" style="83" customWidth="1"/>
    <col min="14884" max="14884" width="0.85546875" style="83" customWidth="1"/>
    <col min="14885" max="14885" width="15.5703125" style="83" customWidth="1"/>
    <col min="14886" max="14886" width="0.85546875" style="83" customWidth="1"/>
    <col min="14887" max="14887" width="1.5703125" style="83" customWidth="1"/>
    <col min="14888" max="14888" width="5.28515625" style="83" customWidth="1"/>
    <col min="14889" max="14889" width="14" style="83" customWidth="1"/>
    <col min="14890" max="14890" width="17.85546875" style="83" customWidth="1"/>
    <col min="14891" max="15104" width="12.7109375" style="83"/>
    <col min="15105" max="15105" width="5" style="83" customWidth="1"/>
    <col min="15106" max="15106" width="1.85546875" style="83" customWidth="1"/>
    <col min="15107" max="15107" width="15.7109375" style="83" bestFit="1" customWidth="1"/>
    <col min="15108" max="15108" width="1.5703125" style="83" customWidth="1"/>
    <col min="15109" max="15109" width="13.5703125" style="83" customWidth="1"/>
    <col min="15110" max="15110" width="1.28515625" style="83" customWidth="1"/>
    <col min="15111" max="15111" width="11.42578125" style="83" customWidth="1"/>
    <col min="15112" max="15112" width="1.5703125" style="83" customWidth="1"/>
    <col min="15113" max="15113" width="13" style="83" customWidth="1"/>
    <col min="15114" max="15114" width="1.28515625" style="83" customWidth="1"/>
    <col min="15115" max="15115" width="11.5703125" style="83" customWidth="1"/>
    <col min="15116" max="15116" width="1.5703125" style="83" customWidth="1"/>
    <col min="15117" max="15117" width="13.85546875" style="83" customWidth="1"/>
    <col min="15118" max="15118" width="1.28515625" style="83" customWidth="1"/>
    <col min="15119" max="15119" width="13.5703125" style="83" customWidth="1"/>
    <col min="15120" max="15120" width="1.5703125" style="83" customWidth="1"/>
    <col min="15121" max="15121" width="12.42578125" style="83" customWidth="1"/>
    <col min="15122" max="15122" width="1.5703125" style="83" customWidth="1"/>
    <col min="15123" max="15123" width="12.28515625" style="83" customWidth="1"/>
    <col min="15124" max="15124" width="1.28515625" style="83" customWidth="1"/>
    <col min="15125" max="15125" width="11.85546875" style="83" customWidth="1"/>
    <col min="15126" max="15126" width="1" style="83" customWidth="1"/>
    <col min="15127" max="15127" width="13" style="83" customWidth="1"/>
    <col min="15128" max="15128" width="1.5703125" style="83" customWidth="1"/>
    <col min="15129" max="15129" width="14.42578125" style="83" customWidth="1"/>
    <col min="15130" max="15130" width="1.28515625" style="83" customWidth="1"/>
    <col min="15131" max="15131" width="14.85546875" style="83" customWidth="1"/>
    <col min="15132" max="15132" width="0.7109375" style="83" customWidth="1"/>
    <col min="15133" max="15133" width="14.7109375" style="83" customWidth="1"/>
    <col min="15134" max="15134" width="0.5703125" style="83" customWidth="1"/>
    <col min="15135" max="15135" width="15.140625" style="83" customWidth="1"/>
    <col min="15136" max="15136" width="0.7109375" style="83" customWidth="1"/>
    <col min="15137" max="15137" width="13" style="83" customWidth="1"/>
    <col min="15138" max="15138" width="0.5703125" style="83" customWidth="1"/>
    <col min="15139" max="15139" width="15.42578125" style="83" customWidth="1"/>
    <col min="15140" max="15140" width="0.85546875" style="83" customWidth="1"/>
    <col min="15141" max="15141" width="15.5703125" style="83" customWidth="1"/>
    <col min="15142" max="15142" width="0.85546875" style="83" customWidth="1"/>
    <col min="15143" max="15143" width="1.5703125" style="83" customWidth="1"/>
    <col min="15144" max="15144" width="5.28515625" style="83" customWidth="1"/>
    <col min="15145" max="15145" width="14" style="83" customWidth="1"/>
    <col min="15146" max="15146" width="17.85546875" style="83" customWidth="1"/>
    <col min="15147" max="15360" width="12.7109375" style="83"/>
    <col min="15361" max="15361" width="5" style="83" customWidth="1"/>
    <col min="15362" max="15362" width="1.85546875" style="83" customWidth="1"/>
    <col min="15363" max="15363" width="15.7109375" style="83" bestFit="1" customWidth="1"/>
    <col min="15364" max="15364" width="1.5703125" style="83" customWidth="1"/>
    <col min="15365" max="15365" width="13.5703125" style="83" customWidth="1"/>
    <col min="15366" max="15366" width="1.28515625" style="83" customWidth="1"/>
    <col min="15367" max="15367" width="11.42578125" style="83" customWidth="1"/>
    <col min="15368" max="15368" width="1.5703125" style="83" customWidth="1"/>
    <col min="15369" max="15369" width="13" style="83" customWidth="1"/>
    <col min="15370" max="15370" width="1.28515625" style="83" customWidth="1"/>
    <col min="15371" max="15371" width="11.5703125" style="83" customWidth="1"/>
    <col min="15372" max="15372" width="1.5703125" style="83" customWidth="1"/>
    <col min="15373" max="15373" width="13.85546875" style="83" customWidth="1"/>
    <col min="15374" max="15374" width="1.28515625" style="83" customWidth="1"/>
    <col min="15375" max="15375" width="13.5703125" style="83" customWidth="1"/>
    <col min="15376" max="15376" width="1.5703125" style="83" customWidth="1"/>
    <col min="15377" max="15377" width="12.42578125" style="83" customWidth="1"/>
    <col min="15378" max="15378" width="1.5703125" style="83" customWidth="1"/>
    <col min="15379" max="15379" width="12.28515625" style="83" customWidth="1"/>
    <col min="15380" max="15380" width="1.28515625" style="83" customWidth="1"/>
    <col min="15381" max="15381" width="11.85546875" style="83" customWidth="1"/>
    <col min="15382" max="15382" width="1" style="83" customWidth="1"/>
    <col min="15383" max="15383" width="13" style="83" customWidth="1"/>
    <col min="15384" max="15384" width="1.5703125" style="83" customWidth="1"/>
    <col min="15385" max="15385" width="14.42578125" style="83" customWidth="1"/>
    <col min="15386" max="15386" width="1.28515625" style="83" customWidth="1"/>
    <col min="15387" max="15387" width="14.85546875" style="83" customWidth="1"/>
    <col min="15388" max="15388" width="0.7109375" style="83" customWidth="1"/>
    <col min="15389" max="15389" width="14.7109375" style="83" customWidth="1"/>
    <col min="15390" max="15390" width="0.5703125" style="83" customWidth="1"/>
    <col min="15391" max="15391" width="15.140625" style="83" customWidth="1"/>
    <col min="15392" max="15392" width="0.7109375" style="83" customWidth="1"/>
    <col min="15393" max="15393" width="13" style="83" customWidth="1"/>
    <col min="15394" max="15394" width="0.5703125" style="83" customWidth="1"/>
    <col min="15395" max="15395" width="15.42578125" style="83" customWidth="1"/>
    <col min="15396" max="15396" width="0.85546875" style="83" customWidth="1"/>
    <col min="15397" max="15397" width="15.5703125" style="83" customWidth="1"/>
    <col min="15398" max="15398" width="0.85546875" style="83" customWidth="1"/>
    <col min="15399" max="15399" width="1.5703125" style="83" customWidth="1"/>
    <col min="15400" max="15400" width="5.28515625" style="83" customWidth="1"/>
    <col min="15401" max="15401" width="14" style="83" customWidth="1"/>
    <col min="15402" max="15402" width="17.85546875" style="83" customWidth="1"/>
    <col min="15403" max="15616" width="12.7109375" style="83"/>
    <col min="15617" max="15617" width="5" style="83" customWidth="1"/>
    <col min="15618" max="15618" width="1.85546875" style="83" customWidth="1"/>
    <col min="15619" max="15619" width="15.7109375" style="83" bestFit="1" customWidth="1"/>
    <col min="15620" max="15620" width="1.5703125" style="83" customWidth="1"/>
    <col min="15621" max="15621" width="13.5703125" style="83" customWidth="1"/>
    <col min="15622" max="15622" width="1.28515625" style="83" customWidth="1"/>
    <col min="15623" max="15623" width="11.42578125" style="83" customWidth="1"/>
    <col min="15624" max="15624" width="1.5703125" style="83" customWidth="1"/>
    <col min="15625" max="15625" width="13" style="83" customWidth="1"/>
    <col min="15626" max="15626" width="1.28515625" style="83" customWidth="1"/>
    <col min="15627" max="15627" width="11.5703125" style="83" customWidth="1"/>
    <col min="15628" max="15628" width="1.5703125" style="83" customWidth="1"/>
    <col min="15629" max="15629" width="13.85546875" style="83" customWidth="1"/>
    <col min="15630" max="15630" width="1.28515625" style="83" customWidth="1"/>
    <col min="15631" max="15631" width="13.5703125" style="83" customWidth="1"/>
    <col min="15632" max="15632" width="1.5703125" style="83" customWidth="1"/>
    <col min="15633" max="15633" width="12.42578125" style="83" customWidth="1"/>
    <col min="15634" max="15634" width="1.5703125" style="83" customWidth="1"/>
    <col min="15635" max="15635" width="12.28515625" style="83" customWidth="1"/>
    <col min="15636" max="15636" width="1.28515625" style="83" customWidth="1"/>
    <col min="15637" max="15637" width="11.85546875" style="83" customWidth="1"/>
    <col min="15638" max="15638" width="1" style="83" customWidth="1"/>
    <col min="15639" max="15639" width="13" style="83" customWidth="1"/>
    <col min="15640" max="15640" width="1.5703125" style="83" customWidth="1"/>
    <col min="15641" max="15641" width="14.42578125" style="83" customWidth="1"/>
    <col min="15642" max="15642" width="1.28515625" style="83" customWidth="1"/>
    <col min="15643" max="15643" width="14.85546875" style="83" customWidth="1"/>
    <col min="15644" max="15644" width="0.7109375" style="83" customWidth="1"/>
    <col min="15645" max="15645" width="14.7109375" style="83" customWidth="1"/>
    <col min="15646" max="15646" width="0.5703125" style="83" customWidth="1"/>
    <col min="15647" max="15647" width="15.140625" style="83" customWidth="1"/>
    <col min="15648" max="15648" width="0.7109375" style="83" customWidth="1"/>
    <col min="15649" max="15649" width="13" style="83" customWidth="1"/>
    <col min="15650" max="15650" width="0.5703125" style="83" customWidth="1"/>
    <col min="15651" max="15651" width="15.42578125" style="83" customWidth="1"/>
    <col min="15652" max="15652" width="0.85546875" style="83" customWidth="1"/>
    <col min="15653" max="15653" width="15.5703125" style="83" customWidth="1"/>
    <col min="15654" max="15654" width="0.85546875" style="83" customWidth="1"/>
    <col min="15655" max="15655" width="1.5703125" style="83" customWidth="1"/>
    <col min="15656" max="15656" width="5.28515625" style="83" customWidth="1"/>
    <col min="15657" max="15657" width="14" style="83" customWidth="1"/>
    <col min="15658" max="15658" width="17.85546875" style="83" customWidth="1"/>
    <col min="15659" max="15872" width="12.7109375" style="83"/>
    <col min="15873" max="15873" width="5" style="83" customWidth="1"/>
    <col min="15874" max="15874" width="1.85546875" style="83" customWidth="1"/>
    <col min="15875" max="15875" width="15.7109375" style="83" bestFit="1" customWidth="1"/>
    <col min="15876" max="15876" width="1.5703125" style="83" customWidth="1"/>
    <col min="15877" max="15877" width="13.5703125" style="83" customWidth="1"/>
    <col min="15878" max="15878" width="1.28515625" style="83" customWidth="1"/>
    <col min="15879" max="15879" width="11.42578125" style="83" customWidth="1"/>
    <col min="15880" max="15880" width="1.5703125" style="83" customWidth="1"/>
    <col min="15881" max="15881" width="13" style="83" customWidth="1"/>
    <col min="15882" max="15882" width="1.28515625" style="83" customWidth="1"/>
    <col min="15883" max="15883" width="11.5703125" style="83" customWidth="1"/>
    <col min="15884" max="15884" width="1.5703125" style="83" customWidth="1"/>
    <col min="15885" max="15885" width="13.85546875" style="83" customWidth="1"/>
    <col min="15886" max="15886" width="1.28515625" style="83" customWidth="1"/>
    <col min="15887" max="15887" width="13.5703125" style="83" customWidth="1"/>
    <col min="15888" max="15888" width="1.5703125" style="83" customWidth="1"/>
    <col min="15889" max="15889" width="12.42578125" style="83" customWidth="1"/>
    <col min="15890" max="15890" width="1.5703125" style="83" customWidth="1"/>
    <col min="15891" max="15891" width="12.28515625" style="83" customWidth="1"/>
    <col min="15892" max="15892" width="1.28515625" style="83" customWidth="1"/>
    <col min="15893" max="15893" width="11.85546875" style="83" customWidth="1"/>
    <col min="15894" max="15894" width="1" style="83" customWidth="1"/>
    <col min="15895" max="15895" width="13" style="83" customWidth="1"/>
    <col min="15896" max="15896" width="1.5703125" style="83" customWidth="1"/>
    <col min="15897" max="15897" width="14.42578125" style="83" customWidth="1"/>
    <col min="15898" max="15898" width="1.28515625" style="83" customWidth="1"/>
    <col min="15899" max="15899" width="14.85546875" style="83" customWidth="1"/>
    <col min="15900" max="15900" width="0.7109375" style="83" customWidth="1"/>
    <col min="15901" max="15901" width="14.7109375" style="83" customWidth="1"/>
    <col min="15902" max="15902" width="0.5703125" style="83" customWidth="1"/>
    <col min="15903" max="15903" width="15.140625" style="83" customWidth="1"/>
    <col min="15904" max="15904" width="0.7109375" style="83" customWidth="1"/>
    <col min="15905" max="15905" width="13" style="83" customWidth="1"/>
    <col min="15906" max="15906" width="0.5703125" style="83" customWidth="1"/>
    <col min="15907" max="15907" width="15.42578125" style="83" customWidth="1"/>
    <col min="15908" max="15908" width="0.85546875" style="83" customWidth="1"/>
    <col min="15909" max="15909" width="15.5703125" style="83" customWidth="1"/>
    <col min="15910" max="15910" width="0.85546875" style="83" customWidth="1"/>
    <col min="15911" max="15911" width="1.5703125" style="83" customWidth="1"/>
    <col min="15912" max="15912" width="5.28515625" style="83" customWidth="1"/>
    <col min="15913" max="15913" width="14" style="83" customWidth="1"/>
    <col min="15914" max="15914" width="17.85546875" style="83" customWidth="1"/>
    <col min="15915" max="16128" width="12.7109375" style="83"/>
    <col min="16129" max="16129" width="5" style="83" customWidth="1"/>
    <col min="16130" max="16130" width="1.85546875" style="83" customWidth="1"/>
    <col min="16131" max="16131" width="15.7109375" style="83" bestFit="1" customWidth="1"/>
    <col min="16132" max="16132" width="1.5703125" style="83" customWidth="1"/>
    <col min="16133" max="16133" width="13.5703125" style="83" customWidth="1"/>
    <col min="16134" max="16134" width="1.28515625" style="83" customWidth="1"/>
    <col min="16135" max="16135" width="11.42578125" style="83" customWidth="1"/>
    <col min="16136" max="16136" width="1.5703125" style="83" customWidth="1"/>
    <col min="16137" max="16137" width="13" style="83" customWidth="1"/>
    <col min="16138" max="16138" width="1.28515625" style="83" customWidth="1"/>
    <col min="16139" max="16139" width="11.5703125" style="83" customWidth="1"/>
    <col min="16140" max="16140" width="1.5703125" style="83" customWidth="1"/>
    <col min="16141" max="16141" width="13.85546875" style="83" customWidth="1"/>
    <col min="16142" max="16142" width="1.28515625" style="83" customWidth="1"/>
    <col min="16143" max="16143" width="13.5703125" style="83" customWidth="1"/>
    <col min="16144" max="16144" width="1.5703125" style="83" customWidth="1"/>
    <col min="16145" max="16145" width="12.42578125" style="83" customWidth="1"/>
    <col min="16146" max="16146" width="1.5703125" style="83" customWidth="1"/>
    <col min="16147" max="16147" width="12.28515625" style="83" customWidth="1"/>
    <col min="16148" max="16148" width="1.28515625" style="83" customWidth="1"/>
    <col min="16149" max="16149" width="11.85546875" style="83" customWidth="1"/>
    <col min="16150" max="16150" width="1" style="83" customWidth="1"/>
    <col min="16151" max="16151" width="13" style="83" customWidth="1"/>
    <col min="16152" max="16152" width="1.5703125" style="83" customWidth="1"/>
    <col min="16153" max="16153" width="14.42578125" style="83" customWidth="1"/>
    <col min="16154" max="16154" width="1.28515625" style="83" customWidth="1"/>
    <col min="16155" max="16155" width="14.85546875" style="83" customWidth="1"/>
    <col min="16156" max="16156" width="0.7109375" style="83" customWidth="1"/>
    <col min="16157" max="16157" width="14.7109375" style="83" customWidth="1"/>
    <col min="16158" max="16158" width="0.5703125" style="83" customWidth="1"/>
    <col min="16159" max="16159" width="15.140625" style="83" customWidth="1"/>
    <col min="16160" max="16160" width="0.7109375" style="83" customWidth="1"/>
    <col min="16161" max="16161" width="13" style="83" customWidth="1"/>
    <col min="16162" max="16162" width="0.5703125" style="83" customWidth="1"/>
    <col min="16163" max="16163" width="15.42578125" style="83" customWidth="1"/>
    <col min="16164" max="16164" width="0.85546875" style="83" customWidth="1"/>
    <col min="16165" max="16165" width="15.5703125" style="83" customWidth="1"/>
    <col min="16166" max="16166" width="0.85546875" style="83" customWidth="1"/>
    <col min="16167" max="16167" width="1.5703125" style="83" customWidth="1"/>
    <col min="16168" max="16168" width="5.28515625" style="83" customWidth="1"/>
    <col min="16169" max="16169" width="14" style="83" customWidth="1"/>
    <col min="16170" max="16170" width="17.85546875" style="83" customWidth="1"/>
    <col min="16171" max="16384" width="12.7109375" style="83"/>
  </cols>
  <sheetData>
    <row r="1" spans="1:40" s="80" customFormat="1" ht="10.7" customHeight="1" x14ac:dyDescent="0.25">
      <c r="Y1" s="84" t="s">
        <v>42</v>
      </c>
      <c r="AA1" s="102" t="s">
        <v>423</v>
      </c>
      <c r="AM1" s="84"/>
      <c r="AN1" s="237" t="s">
        <v>537</v>
      </c>
    </row>
    <row r="2" spans="1:40" s="80" customFormat="1" ht="10.7" customHeight="1" x14ac:dyDescent="0.25">
      <c r="Y2" s="84" t="s">
        <v>538</v>
      </c>
      <c r="AA2" s="102" t="s">
        <v>539</v>
      </c>
      <c r="AM2" s="84"/>
      <c r="AN2" s="84" t="s">
        <v>527</v>
      </c>
    </row>
    <row r="3" spans="1:40" s="80" customFormat="1" ht="10.7" customHeight="1" x14ac:dyDescent="0.25">
      <c r="Y3" s="84" t="s">
        <v>48</v>
      </c>
      <c r="AA3" s="238" t="s">
        <v>49</v>
      </c>
      <c r="AN3" s="232"/>
    </row>
    <row r="4" spans="1:40" s="83" customFormat="1" ht="10.15" customHeight="1" x14ac:dyDescent="0.25">
      <c r="AN4" s="91"/>
    </row>
    <row r="5" spans="1:40" s="83" customFormat="1" ht="9.6" customHeight="1" x14ac:dyDescent="0.25">
      <c r="M5" s="89" t="s">
        <v>540</v>
      </c>
      <c r="N5" s="89"/>
      <c r="O5" s="89"/>
      <c r="P5" s="89"/>
      <c r="Q5" s="89"/>
      <c r="R5" s="89"/>
      <c r="S5" s="89"/>
      <c r="T5" s="89"/>
      <c r="U5" s="89"/>
      <c r="V5" s="89"/>
      <c r="W5" s="89"/>
      <c r="AA5" s="89" t="s">
        <v>541</v>
      </c>
      <c r="AB5" s="89"/>
      <c r="AC5" s="89"/>
      <c r="AD5" s="89"/>
      <c r="AE5" s="89"/>
      <c r="AF5" s="89"/>
      <c r="AG5" s="89"/>
      <c r="AH5" s="89"/>
      <c r="AI5" s="89"/>
      <c r="AN5" s="91"/>
    </row>
    <row r="6" spans="1:40" s="83" customFormat="1" ht="9.6" customHeight="1" x14ac:dyDescent="0.25">
      <c r="AN6" s="91"/>
    </row>
    <row r="7" spans="1:40" s="83" customFormat="1" ht="9.6" customHeight="1" x14ac:dyDescent="0.25">
      <c r="E7" s="90" t="s">
        <v>542</v>
      </c>
      <c r="F7" s="90"/>
      <c r="G7" s="90"/>
      <c r="I7" s="90" t="s">
        <v>543</v>
      </c>
      <c r="J7" s="90"/>
      <c r="K7" s="90"/>
      <c r="L7" s="90"/>
      <c r="O7" s="90" t="s">
        <v>544</v>
      </c>
      <c r="P7" s="90"/>
      <c r="Q7" s="90"/>
      <c r="R7" s="90"/>
      <c r="S7" s="90"/>
      <c r="T7" s="90"/>
      <c r="U7" s="90"/>
      <c r="AN7" s="91"/>
    </row>
    <row r="8" spans="1:40" s="83" customFormat="1" ht="9.6" customHeight="1" x14ac:dyDescent="0.25">
      <c r="E8" s="89" t="s">
        <v>545</v>
      </c>
      <c r="F8" s="89"/>
      <c r="G8" s="89"/>
      <c r="I8" s="89" t="s">
        <v>546</v>
      </c>
      <c r="J8" s="89"/>
      <c r="K8" s="89"/>
      <c r="L8" s="90"/>
      <c r="O8" s="89" t="s">
        <v>547</v>
      </c>
      <c r="P8" s="89"/>
      <c r="Q8" s="89"/>
      <c r="R8" s="89"/>
      <c r="S8" s="89"/>
      <c r="T8" s="89"/>
      <c r="U8" s="89"/>
      <c r="AN8" s="91"/>
    </row>
    <row r="9" spans="1:40" s="83" customFormat="1" ht="9.6" customHeight="1" x14ac:dyDescent="0.25">
      <c r="O9" s="91" t="s">
        <v>548</v>
      </c>
      <c r="Q9" s="91"/>
      <c r="S9" s="91"/>
      <c r="U9" s="91" t="s">
        <v>549</v>
      </c>
      <c r="AA9" s="91" t="s">
        <v>61</v>
      </c>
      <c r="AN9" s="91"/>
    </row>
    <row r="10" spans="1:40" s="83" customFormat="1" ht="9.6" customHeight="1" x14ac:dyDescent="0.25">
      <c r="E10" s="91" t="s">
        <v>550</v>
      </c>
      <c r="I10" s="91" t="s">
        <v>550</v>
      </c>
      <c r="O10" s="91" t="s">
        <v>551</v>
      </c>
      <c r="Q10" s="91" t="s">
        <v>552</v>
      </c>
      <c r="S10" s="91" t="s">
        <v>549</v>
      </c>
      <c r="U10" s="91" t="s">
        <v>299</v>
      </c>
      <c r="W10" s="91" t="s">
        <v>259</v>
      </c>
      <c r="Y10" s="91" t="s">
        <v>553</v>
      </c>
      <c r="AA10" s="91" t="s">
        <v>554</v>
      </c>
      <c r="AE10" s="91" t="s">
        <v>555</v>
      </c>
      <c r="AG10" s="91" t="s">
        <v>312</v>
      </c>
      <c r="AI10" s="91" t="s">
        <v>65</v>
      </c>
      <c r="AK10" s="91" t="s">
        <v>553</v>
      </c>
      <c r="AN10" s="91"/>
    </row>
    <row r="11" spans="1:40" s="83" customFormat="1" ht="9.6" customHeight="1" x14ac:dyDescent="0.25">
      <c r="A11" s="92" t="s">
        <v>71</v>
      </c>
      <c r="C11" s="92" t="s">
        <v>72</v>
      </c>
      <c r="E11" s="92" t="s">
        <v>556</v>
      </c>
      <c r="G11" s="92" t="s">
        <v>275</v>
      </c>
      <c r="I11" s="92" t="s">
        <v>556</v>
      </c>
      <c r="K11" s="92" t="s">
        <v>275</v>
      </c>
      <c r="M11" s="92" t="s">
        <v>557</v>
      </c>
      <c r="O11" s="92" t="s">
        <v>558</v>
      </c>
      <c r="Q11" s="92" t="s">
        <v>518</v>
      </c>
      <c r="S11" s="92" t="s">
        <v>366</v>
      </c>
      <c r="U11" s="92" t="s">
        <v>69</v>
      </c>
      <c r="W11" s="92" t="s">
        <v>50</v>
      </c>
      <c r="Y11" s="92" t="s">
        <v>559</v>
      </c>
      <c r="AA11" s="92" t="s">
        <v>293</v>
      </c>
      <c r="AC11" s="92" t="s">
        <v>560</v>
      </c>
      <c r="AE11" s="92" t="s">
        <v>293</v>
      </c>
      <c r="AG11" s="92" t="s">
        <v>293</v>
      </c>
      <c r="AI11" s="92" t="s">
        <v>293</v>
      </c>
      <c r="AK11" s="92" t="s">
        <v>561</v>
      </c>
      <c r="AN11" s="92" t="s">
        <v>71</v>
      </c>
    </row>
    <row r="12" spans="1:40" s="83" customFormat="1" ht="8.85" customHeight="1" x14ac:dyDescent="0.25">
      <c r="AN12" s="91"/>
    </row>
    <row r="13" spans="1:40" s="83" customFormat="1" ht="8.85" customHeight="1" x14ac:dyDescent="0.25">
      <c r="B13" s="83" t="s">
        <v>278</v>
      </c>
      <c r="AN13" s="91"/>
    </row>
    <row r="14" spans="1:40" s="83" customFormat="1" ht="11.25" x14ac:dyDescent="0.25">
      <c r="A14" s="83">
        <v>1</v>
      </c>
      <c r="B14" s="91"/>
      <c r="C14" s="83" t="s">
        <v>83</v>
      </c>
      <c r="E14" s="57">
        <v>0</v>
      </c>
      <c r="G14" s="57">
        <v>0</v>
      </c>
      <c r="I14" s="57">
        <v>29622198</v>
      </c>
      <c r="K14" s="57">
        <v>0</v>
      </c>
      <c r="M14" s="57">
        <v>19108799</v>
      </c>
      <c r="O14" s="57">
        <v>21357846</v>
      </c>
      <c r="Q14" s="57">
        <v>0</v>
      </c>
      <c r="S14" s="57">
        <v>7211911</v>
      </c>
      <c r="U14" s="57">
        <v>0</v>
      </c>
      <c r="W14" s="57">
        <v>29282</v>
      </c>
      <c r="Y14" s="57">
        <f t="shared" ref="Y14:Y27" si="0">SUM(M14:W14)</f>
        <v>47707838</v>
      </c>
      <c r="AA14" s="57">
        <v>30813558</v>
      </c>
      <c r="AC14" s="57">
        <v>5387218</v>
      </c>
      <c r="AE14" s="57">
        <v>488139</v>
      </c>
      <c r="AG14" s="57">
        <v>0</v>
      </c>
      <c r="AI14" s="57">
        <f t="shared" ref="AI14:AI27" si="1">SUM(AA14:AG14)</f>
        <v>36688915</v>
      </c>
      <c r="AK14" s="57">
        <f>(Y14-AI14)</f>
        <v>11018923</v>
      </c>
      <c r="AN14" s="91">
        <v>1</v>
      </c>
    </row>
    <row r="15" spans="1:40" s="83" customFormat="1" ht="11.25" x14ac:dyDescent="0.25">
      <c r="A15" s="83">
        <v>2</v>
      </c>
      <c r="B15" s="91"/>
      <c r="C15" s="83" t="s">
        <v>84</v>
      </c>
      <c r="E15" s="58">
        <v>0</v>
      </c>
      <c r="G15" s="58">
        <v>0</v>
      </c>
      <c r="I15" s="58">
        <v>0</v>
      </c>
      <c r="K15" s="58">
        <v>0</v>
      </c>
      <c r="M15" s="58">
        <v>23665</v>
      </c>
      <c r="O15" s="58">
        <v>0</v>
      </c>
      <c r="Q15" s="58">
        <v>0</v>
      </c>
      <c r="S15" s="58">
        <v>188132</v>
      </c>
      <c r="U15" s="58">
        <v>225982</v>
      </c>
      <c r="W15" s="58">
        <v>944</v>
      </c>
      <c r="Y15" s="58">
        <f t="shared" si="0"/>
        <v>438723</v>
      </c>
      <c r="AA15" s="58">
        <v>478822</v>
      </c>
      <c r="AC15" s="58">
        <v>55298</v>
      </c>
      <c r="AE15" s="58">
        <v>0</v>
      </c>
      <c r="AG15" s="58">
        <v>0</v>
      </c>
      <c r="AI15" s="58">
        <f t="shared" si="1"/>
        <v>534120</v>
      </c>
      <c r="AK15" s="58">
        <f>(Y15-AI15)</f>
        <v>-95397</v>
      </c>
      <c r="AN15" s="91">
        <v>2</v>
      </c>
    </row>
    <row r="16" spans="1:40" s="83" customFormat="1" ht="11.25" x14ac:dyDescent="0.25">
      <c r="A16" s="83">
        <v>3</v>
      </c>
      <c r="B16" s="239"/>
      <c r="C16" s="83" t="s">
        <v>85</v>
      </c>
      <c r="E16" s="58">
        <v>0</v>
      </c>
      <c r="G16" s="58">
        <v>0</v>
      </c>
      <c r="I16" s="58">
        <v>0</v>
      </c>
      <c r="K16" s="58">
        <v>0</v>
      </c>
      <c r="M16" s="58">
        <v>2424454</v>
      </c>
      <c r="O16" s="58">
        <v>0</v>
      </c>
      <c r="Q16" s="58">
        <v>0</v>
      </c>
      <c r="S16" s="58">
        <v>0</v>
      </c>
      <c r="U16" s="58">
        <v>0</v>
      </c>
      <c r="W16" s="58">
        <v>7554</v>
      </c>
      <c r="Y16" s="58">
        <f t="shared" si="0"/>
        <v>2432008</v>
      </c>
      <c r="AA16" s="58">
        <v>1805535</v>
      </c>
      <c r="AC16" s="58">
        <v>448118</v>
      </c>
      <c r="AE16" s="58">
        <v>283812</v>
      </c>
      <c r="AG16" s="58">
        <v>0</v>
      </c>
      <c r="AI16" s="58">
        <f t="shared" si="1"/>
        <v>2537465</v>
      </c>
      <c r="AK16" s="58">
        <f>(Y16-AI16)</f>
        <v>-105457</v>
      </c>
      <c r="AN16" s="91">
        <v>3</v>
      </c>
    </row>
    <row r="17" spans="1:40" s="83" customFormat="1" ht="11.25" x14ac:dyDescent="0.25">
      <c r="A17" s="83">
        <v>4</v>
      </c>
      <c r="B17" s="91"/>
      <c r="C17" s="83" t="s">
        <v>86</v>
      </c>
      <c r="E17" s="58">
        <v>0</v>
      </c>
      <c r="G17" s="58">
        <v>0</v>
      </c>
      <c r="I17" s="58">
        <v>1715729</v>
      </c>
      <c r="K17" s="58">
        <v>0</v>
      </c>
      <c r="M17" s="58">
        <v>66747639</v>
      </c>
      <c r="O17" s="58">
        <v>-3550879</v>
      </c>
      <c r="Q17" s="58">
        <v>1080040</v>
      </c>
      <c r="S17" s="58">
        <v>3285722</v>
      </c>
      <c r="U17" s="58">
        <v>4278938</v>
      </c>
      <c r="W17" s="58">
        <v>1870655</v>
      </c>
      <c r="Y17" s="58">
        <f t="shared" si="0"/>
        <v>73712115</v>
      </c>
      <c r="AA17" s="58">
        <v>58492083</v>
      </c>
      <c r="AC17" s="58">
        <v>5202750</v>
      </c>
      <c r="AE17" s="58">
        <v>980412</v>
      </c>
      <c r="AG17" s="58">
        <v>2051503</v>
      </c>
      <c r="AI17" s="58">
        <f t="shared" si="1"/>
        <v>66726748</v>
      </c>
      <c r="AK17" s="58">
        <f>(Y17-AI17)</f>
        <v>6985367</v>
      </c>
      <c r="AN17" s="91">
        <v>4</v>
      </c>
    </row>
    <row r="18" spans="1:40" s="83" customFormat="1" ht="11.25" x14ac:dyDescent="0.25">
      <c r="A18" s="83">
        <v>5</v>
      </c>
      <c r="B18" s="239"/>
      <c r="C18" s="83" t="s">
        <v>87</v>
      </c>
      <c r="E18" s="58">
        <v>2914763</v>
      </c>
      <c r="G18" s="58">
        <v>0</v>
      </c>
      <c r="I18" s="58">
        <v>300861</v>
      </c>
      <c r="K18" s="58">
        <v>0</v>
      </c>
      <c r="M18" s="58">
        <v>116177042</v>
      </c>
      <c r="O18" s="58">
        <v>0</v>
      </c>
      <c r="Q18" s="58">
        <v>693920</v>
      </c>
      <c r="S18" s="58">
        <v>791690</v>
      </c>
      <c r="U18" s="58">
        <v>228676</v>
      </c>
      <c r="W18" s="58">
        <v>583350</v>
      </c>
      <c r="Y18" s="58">
        <f t="shared" si="0"/>
        <v>118474678</v>
      </c>
      <c r="AA18" s="58">
        <v>58652804</v>
      </c>
      <c r="AC18" s="58">
        <v>30048315</v>
      </c>
      <c r="AE18" s="58">
        <v>15667409</v>
      </c>
      <c r="AG18" s="58">
        <v>633039</v>
      </c>
      <c r="AI18" s="58">
        <f t="shared" si="1"/>
        <v>105001567</v>
      </c>
      <c r="AK18" s="58">
        <f>(Y18-AI18)</f>
        <v>13473111</v>
      </c>
      <c r="AN18" s="91">
        <v>5</v>
      </c>
    </row>
    <row r="19" spans="1:40" s="83" customFormat="1" ht="11.25" x14ac:dyDescent="0.25">
      <c r="A19" s="83">
        <v>6</v>
      </c>
      <c r="B19" s="239"/>
      <c r="C19" s="83" t="s">
        <v>88</v>
      </c>
      <c r="E19" s="58">
        <v>0</v>
      </c>
      <c r="G19" s="58">
        <v>0</v>
      </c>
      <c r="I19" s="58">
        <v>626383</v>
      </c>
      <c r="K19" s="58">
        <v>0</v>
      </c>
      <c r="M19" s="58">
        <v>5108547</v>
      </c>
      <c r="O19" s="58">
        <v>0</v>
      </c>
      <c r="Q19" s="58">
        <v>0</v>
      </c>
      <c r="S19" s="58">
        <v>0</v>
      </c>
      <c r="U19" s="58">
        <v>0</v>
      </c>
      <c r="W19" s="58">
        <v>500134</v>
      </c>
      <c r="Y19" s="58">
        <f t="shared" si="0"/>
        <v>5608681</v>
      </c>
      <c r="AA19" s="58">
        <v>2892011</v>
      </c>
      <c r="AC19" s="58">
        <v>473863</v>
      </c>
      <c r="AE19" s="58">
        <v>66448</v>
      </c>
      <c r="AG19" s="58">
        <v>677192</v>
      </c>
      <c r="AI19" s="58">
        <f t="shared" si="1"/>
        <v>4109514</v>
      </c>
      <c r="AK19" s="58">
        <f>(Y19-AI19)</f>
        <v>1499167</v>
      </c>
      <c r="AN19" s="91">
        <v>6</v>
      </c>
    </row>
    <row r="20" spans="1:40" s="83" customFormat="1" ht="11.25" x14ac:dyDescent="0.25">
      <c r="A20" s="83">
        <v>7</v>
      </c>
      <c r="B20" s="239"/>
      <c r="C20" s="83" t="s">
        <v>89</v>
      </c>
      <c r="E20" s="58">
        <v>0</v>
      </c>
      <c r="G20" s="58">
        <v>0</v>
      </c>
      <c r="I20" s="58">
        <v>0</v>
      </c>
      <c r="K20" s="58">
        <v>0</v>
      </c>
      <c r="M20" s="58">
        <v>3837364</v>
      </c>
      <c r="O20" s="58">
        <v>0</v>
      </c>
      <c r="Q20" s="58">
        <v>0</v>
      </c>
      <c r="S20" s="58">
        <v>0</v>
      </c>
      <c r="U20" s="58">
        <v>0</v>
      </c>
      <c r="W20" s="58">
        <v>130894</v>
      </c>
      <c r="Y20" s="58">
        <f t="shared" si="0"/>
        <v>3968258</v>
      </c>
      <c r="AA20" s="58">
        <v>2240638</v>
      </c>
      <c r="AC20" s="58">
        <v>1013704</v>
      </c>
      <c r="AE20" s="58">
        <v>132586</v>
      </c>
      <c r="AG20" s="58">
        <v>57000</v>
      </c>
      <c r="AI20" s="58">
        <f t="shared" si="1"/>
        <v>3443928</v>
      </c>
      <c r="AK20" s="58">
        <f>(Y20-AI20)</f>
        <v>524330</v>
      </c>
      <c r="AN20" s="91">
        <v>7</v>
      </c>
    </row>
    <row r="21" spans="1:40" s="83" customFormat="1" ht="11.25" x14ac:dyDescent="0.25">
      <c r="A21" s="83">
        <v>8</v>
      </c>
      <c r="B21" s="91"/>
      <c r="C21" s="83" t="s">
        <v>90</v>
      </c>
      <c r="E21" s="58">
        <v>0</v>
      </c>
      <c r="G21" s="58">
        <v>0</v>
      </c>
      <c r="I21" s="58">
        <v>0</v>
      </c>
      <c r="K21" s="58">
        <v>0</v>
      </c>
      <c r="M21" s="58">
        <v>168130973</v>
      </c>
      <c r="O21" s="58">
        <v>-14153698</v>
      </c>
      <c r="Q21" s="58">
        <v>0</v>
      </c>
      <c r="S21" s="58">
        <v>21945</v>
      </c>
      <c r="U21" s="58">
        <v>3268309</v>
      </c>
      <c r="W21" s="58">
        <v>1980008</v>
      </c>
      <c r="Y21" s="58">
        <f t="shared" si="0"/>
        <v>159247537</v>
      </c>
      <c r="AA21" s="58">
        <v>143970867</v>
      </c>
      <c r="AC21" s="58">
        <v>14407123</v>
      </c>
      <c r="AE21" s="58">
        <v>1642999</v>
      </c>
      <c r="AG21" s="58">
        <v>119949</v>
      </c>
      <c r="AI21" s="58">
        <f t="shared" si="1"/>
        <v>160140938</v>
      </c>
      <c r="AK21" s="58">
        <f>(Y21-AI21)</f>
        <v>-893401</v>
      </c>
      <c r="AN21" s="91">
        <v>8</v>
      </c>
    </row>
    <row r="22" spans="1:40" s="83" customFormat="1" ht="11.25" x14ac:dyDescent="0.25">
      <c r="A22" s="83">
        <v>9</v>
      </c>
      <c r="B22" s="239"/>
      <c r="C22" s="83" t="s">
        <v>92</v>
      </c>
      <c r="E22" s="58">
        <v>0</v>
      </c>
      <c r="G22" s="58">
        <v>0</v>
      </c>
      <c r="I22" s="58">
        <v>0</v>
      </c>
      <c r="K22" s="58">
        <v>0</v>
      </c>
      <c r="M22" s="58">
        <v>0</v>
      </c>
      <c r="O22" s="58">
        <v>0</v>
      </c>
      <c r="Q22" s="58">
        <v>0</v>
      </c>
      <c r="S22" s="58">
        <v>0</v>
      </c>
      <c r="U22" s="58">
        <v>0</v>
      </c>
      <c r="W22" s="58">
        <v>0</v>
      </c>
      <c r="Y22" s="58">
        <f t="shared" si="0"/>
        <v>0</v>
      </c>
      <c r="AA22" s="58">
        <v>0</v>
      </c>
      <c r="AC22" s="58">
        <v>0</v>
      </c>
      <c r="AE22" s="58">
        <v>0</v>
      </c>
      <c r="AG22" s="58">
        <v>0</v>
      </c>
      <c r="AI22" s="58">
        <f t="shared" si="1"/>
        <v>0</v>
      </c>
      <c r="AK22" s="58">
        <f>(Y22-AI22)</f>
        <v>0</v>
      </c>
      <c r="AN22" s="91">
        <v>9</v>
      </c>
    </row>
    <row r="23" spans="1:40" s="83" customFormat="1" ht="11.25" x14ac:dyDescent="0.25">
      <c r="A23" s="83">
        <v>10</v>
      </c>
      <c r="B23" s="91"/>
      <c r="C23" s="83" t="s">
        <v>93</v>
      </c>
      <c r="E23" s="58">
        <v>0</v>
      </c>
      <c r="G23" s="58">
        <v>0</v>
      </c>
      <c r="I23" s="58">
        <v>0</v>
      </c>
      <c r="K23" s="58">
        <v>0</v>
      </c>
      <c r="M23" s="58">
        <v>15239066</v>
      </c>
      <c r="O23" s="58">
        <v>0</v>
      </c>
      <c r="Q23" s="58">
        <v>752480</v>
      </c>
      <c r="S23" s="58">
        <v>0</v>
      </c>
      <c r="U23" s="58">
        <v>0</v>
      </c>
      <c r="W23" s="58">
        <v>24</v>
      </c>
      <c r="Y23" s="58">
        <f t="shared" si="0"/>
        <v>15991570</v>
      </c>
      <c r="AA23" s="58">
        <v>9796015</v>
      </c>
      <c r="AC23" s="58">
        <v>2561628</v>
      </c>
      <c r="AE23" s="58">
        <v>681743</v>
      </c>
      <c r="AG23" s="58">
        <v>0</v>
      </c>
      <c r="AI23" s="58">
        <f t="shared" si="1"/>
        <v>13039386</v>
      </c>
      <c r="AK23" s="58">
        <f>(Y23-AI23)</f>
        <v>2952184</v>
      </c>
      <c r="AN23" s="91">
        <v>10</v>
      </c>
    </row>
    <row r="24" spans="1:40" s="83" customFormat="1" ht="11.25" x14ac:dyDescent="0.25">
      <c r="A24" s="83">
        <v>11</v>
      </c>
      <c r="B24" s="91"/>
      <c r="C24" s="83" t="s">
        <v>94</v>
      </c>
      <c r="E24" s="58">
        <v>0</v>
      </c>
      <c r="G24" s="58">
        <v>253732</v>
      </c>
      <c r="I24" s="58">
        <v>1248188</v>
      </c>
      <c r="K24" s="58">
        <v>0</v>
      </c>
      <c r="M24" s="58">
        <v>4273265</v>
      </c>
      <c r="O24" s="58">
        <v>0</v>
      </c>
      <c r="Q24" s="58">
        <v>0</v>
      </c>
      <c r="S24" s="58">
        <v>0</v>
      </c>
      <c r="U24" s="58">
        <v>5375</v>
      </c>
      <c r="W24" s="58">
        <v>-157045</v>
      </c>
      <c r="Y24" s="58">
        <f t="shared" si="0"/>
        <v>4121595</v>
      </c>
      <c r="AA24" s="58">
        <v>1621916</v>
      </c>
      <c r="AC24" s="58">
        <v>1263401</v>
      </c>
      <c r="AE24" s="58">
        <v>200254</v>
      </c>
      <c r="AG24" s="58">
        <v>0</v>
      </c>
      <c r="AI24" s="58">
        <f t="shared" si="1"/>
        <v>3085571</v>
      </c>
      <c r="AK24" s="58">
        <f>(Y24-AI24)</f>
        <v>1036024</v>
      </c>
      <c r="AN24" s="91">
        <v>11</v>
      </c>
    </row>
    <row r="25" spans="1:40" s="83" customFormat="1" ht="11.25" x14ac:dyDescent="0.25">
      <c r="A25" s="83">
        <v>12</v>
      </c>
      <c r="B25" s="239"/>
      <c r="C25" s="83" t="s">
        <v>95</v>
      </c>
      <c r="E25" s="58">
        <v>0</v>
      </c>
      <c r="G25" s="58">
        <v>0</v>
      </c>
      <c r="I25" s="58">
        <v>0</v>
      </c>
      <c r="K25" s="58">
        <v>0</v>
      </c>
      <c r="M25" s="58">
        <v>19656733</v>
      </c>
      <c r="O25" s="58">
        <v>-1002597</v>
      </c>
      <c r="Q25" s="58">
        <v>0</v>
      </c>
      <c r="S25" s="58">
        <v>3363</v>
      </c>
      <c r="U25" s="58">
        <v>24244</v>
      </c>
      <c r="W25" s="58">
        <v>4893</v>
      </c>
      <c r="Y25" s="58">
        <f t="shared" si="0"/>
        <v>18686636</v>
      </c>
      <c r="AA25" s="58">
        <v>16339272</v>
      </c>
      <c r="AC25" s="58">
        <v>1171964</v>
      </c>
      <c r="AE25" s="58">
        <v>143560</v>
      </c>
      <c r="AG25" s="58">
        <v>2118</v>
      </c>
      <c r="AI25" s="58">
        <f t="shared" si="1"/>
        <v>17656914</v>
      </c>
      <c r="AK25" s="58">
        <f>(Y25-AI25)</f>
        <v>1029722</v>
      </c>
      <c r="AN25" s="91">
        <v>12</v>
      </c>
    </row>
    <row r="26" spans="1:40" s="83" customFormat="1" ht="11.25" x14ac:dyDescent="0.25">
      <c r="A26" s="83">
        <v>13</v>
      </c>
      <c r="B26" s="91"/>
      <c r="C26" s="83" t="s">
        <v>96</v>
      </c>
      <c r="E26" s="58">
        <v>0</v>
      </c>
      <c r="G26" s="58">
        <v>0</v>
      </c>
      <c r="I26" s="58">
        <v>0</v>
      </c>
      <c r="K26" s="58">
        <v>0</v>
      </c>
      <c r="M26" s="58">
        <v>11317276</v>
      </c>
      <c r="O26" s="58">
        <v>0</v>
      </c>
      <c r="Q26" s="58">
        <v>0</v>
      </c>
      <c r="S26" s="58">
        <v>2108823</v>
      </c>
      <c r="U26" s="58">
        <v>2765817</v>
      </c>
      <c r="W26" s="58">
        <v>2783608</v>
      </c>
      <c r="Y26" s="58">
        <f t="shared" si="0"/>
        <v>18975524</v>
      </c>
      <c r="AA26" s="58">
        <v>12310869</v>
      </c>
      <c r="AC26" s="58">
        <v>3304632</v>
      </c>
      <c r="AE26" s="58">
        <v>547199</v>
      </c>
      <c r="AG26" s="58">
        <v>245700</v>
      </c>
      <c r="AI26" s="58">
        <f t="shared" si="1"/>
        <v>16408400</v>
      </c>
      <c r="AK26" s="58">
        <f>(Y26-AI26)</f>
        <v>2567124</v>
      </c>
      <c r="AN26" s="91">
        <v>13</v>
      </c>
    </row>
    <row r="27" spans="1:40" s="83" customFormat="1" ht="11.25" x14ac:dyDescent="0.25">
      <c r="A27" s="83">
        <v>14</v>
      </c>
      <c r="B27" s="239"/>
      <c r="C27" s="83" t="s">
        <v>97</v>
      </c>
      <c r="E27" s="58">
        <v>0</v>
      </c>
      <c r="G27" s="58">
        <v>0</v>
      </c>
      <c r="I27" s="58">
        <v>53560</v>
      </c>
      <c r="K27" s="58">
        <v>0</v>
      </c>
      <c r="M27" s="58">
        <v>3038773</v>
      </c>
      <c r="O27" s="58">
        <v>-1013155</v>
      </c>
      <c r="Q27" s="58">
        <v>0</v>
      </c>
      <c r="S27" s="58">
        <v>0</v>
      </c>
      <c r="U27" s="58">
        <v>1330952</v>
      </c>
      <c r="W27" s="58">
        <v>1515</v>
      </c>
      <c r="Y27" s="58">
        <f t="shared" si="0"/>
        <v>3358085</v>
      </c>
      <c r="AA27" s="58">
        <v>2485592</v>
      </c>
      <c r="AC27" s="58">
        <v>649574</v>
      </c>
      <c r="AE27" s="58">
        <v>0</v>
      </c>
      <c r="AG27" s="58">
        <v>3892</v>
      </c>
      <c r="AI27" s="58">
        <f t="shared" si="1"/>
        <v>3139058</v>
      </c>
      <c r="AK27" s="58">
        <f>(Y27-AI27)</f>
        <v>219027</v>
      </c>
      <c r="AN27" s="91">
        <v>14</v>
      </c>
    </row>
    <row r="28" spans="1:40" s="83" customFormat="1" ht="11.25" x14ac:dyDescent="0.25">
      <c r="A28" s="83">
        <v>15</v>
      </c>
      <c r="B28" s="91"/>
      <c r="C28" s="83" t="s">
        <v>98</v>
      </c>
      <c r="E28" s="58">
        <v>0</v>
      </c>
      <c r="G28" s="58">
        <v>0</v>
      </c>
      <c r="I28" s="58">
        <v>4887823</v>
      </c>
      <c r="K28" s="58">
        <v>0</v>
      </c>
      <c r="M28" s="58">
        <v>27548682</v>
      </c>
      <c r="O28" s="58">
        <v>0</v>
      </c>
      <c r="Q28" s="58">
        <v>0</v>
      </c>
      <c r="S28" s="58">
        <v>2712640</v>
      </c>
      <c r="U28" s="58">
        <v>5966421</v>
      </c>
      <c r="W28" s="58">
        <v>598300</v>
      </c>
      <c r="Y28" s="58">
        <f>SUM(M28:W28)</f>
        <v>36826043</v>
      </c>
      <c r="AA28" s="58">
        <v>27791439</v>
      </c>
      <c r="AC28" s="58">
        <v>5755900</v>
      </c>
      <c r="AE28" s="58">
        <v>1625287</v>
      </c>
      <c r="AG28" s="58">
        <v>1475175</v>
      </c>
      <c r="AI28" s="58">
        <f>SUM(AA28:AG28)</f>
        <v>36647801</v>
      </c>
      <c r="AK28" s="58">
        <f>(Y28-AI28)</f>
        <v>178242</v>
      </c>
      <c r="AN28" s="91">
        <v>15</v>
      </c>
    </row>
    <row r="29" spans="1:40" s="83" customFormat="1" ht="11.25" x14ac:dyDescent="0.25">
      <c r="A29" s="83">
        <v>16</v>
      </c>
      <c r="B29" s="91"/>
      <c r="C29" s="83" t="s">
        <v>99</v>
      </c>
      <c r="E29" s="58">
        <v>0</v>
      </c>
      <c r="G29" s="58">
        <v>0</v>
      </c>
      <c r="I29" s="58">
        <v>67923</v>
      </c>
      <c r="K29" s="58">
        <v>0</v>
      </c>
      <c r="M29" s="58">
        <v>92285826</v>
      </c>
      <c r="O29" s="58">
        <v>-3482464</v>
      </c>
      <c r="Q29" s="58">
        <v>0</v>
      </c>
      <c r="S29" s="58">
        <v>1768787</v>
      </c>
      <c r="U29" s="58">
        <v>2848375</v>
      </c>
      <c r="W29" s="58">
        <v>815073</v>
      </c>
      <c r="Y29" s="58">
        <f>SUM(M29:W29)</f>
        <v>94235597</v>
      </c>
      <c r="AA29" s="58">
        <v>74193170</v>
      </c>
      <c r="AC29" s="58">
        <v>8543716</v>
      </c>
      <c r="AE29" s="58">
        <v>1098569</v>
      </c>
      <c r="AG29" s="58">
        <v>0</v>
      </c>
      <c r="AI29" s="58">
        <f>SUM(AA29:AG29)</f>
        <v>83835455</v>
      </c>
      <c r="AK29" s="58">
        <f>(Y29-AI29)</f>
        <v>10400142</v>
      </c>
      <c r="AN29" s="91">
        <v>16</v>
      </c>
    </row>
    <row r="30" spans="1:40" s="83" customFormat="1" ht="11.25" x14ac:dyDescent="0.25">
      <c r="A30" s="83">
        <v>17</v>
      </c>
      <c r="B30" s="239"/>
      <c r="C30" s="83" t="s">
        <v>100</v>
      </c>
      <c r="E30" s="58">
        <v>0</v>
      </c>
      <c r="G30" s="58">
        <v>0</v>
      </c>
      <c r="I30" s="58">
        <v>0</v>
      </c>
      <c r="K30" s="58">
        <v>0</v>
      </c>
      <c r="M30" s="58">
        <v>0</v>
      </c>
      <c r="O30" s="58">
        <v>0</v>
      </c>
      <c r="Q30" s="58">
        <v>0</v>
      </c>
      <c r="S30" s="58">
        <v>0</v>
      </c>
      <c r="U30" s="58">
        <v>0</v>
      </c>
      <c r="W30" s="58">
        <v>0</v>
      </c>
      <c r="Y30" s="58">
        <f>SUM(M30:W30)</f>
        <v>0</v>
      </c>
      <c r="AA30" s="58">
        <v>0</v>
      </c>
      <c r="AC30" s="58">
        <v>0</v>
      </c>
      <c r="AE30" s="58">
        <v>0</v>
      </c>
      <c r="AG30" s="58">
        <v>0</v>
      </c>
      <c r="AI30" s="58">
        <f>SUM(AA30:AG30)</f>
        <v>0</v>
      </c>
      <c r="AK30" s="58">
        <f>(Y30-AI30)</f>
        <v>0</v>
      </c>
      <c r="AN30" s="91">
        <v>17</v>
      </c>
    </row>
    <row r="31" spans="1:40" s="83" customFormat="1" ht="11.25" x14ac:dyDescent="0.25">
      <c r="A31" s="83">
        <v>18</v>
      </c>
      <c r="B31" s="91"/>
      <c r="C31" s="83" t="s">
        <v>101</v>
      </c>
      <c r="E31" s="58">
        <v>0</v>
      </c>
      <c r="G31" s="58">
        <v>0</v>
      </c>
      <c r="I31" s="58">
        <v>0</v>
      </c>
      <c r="K31" s="58">
        <v>0</v>
      </c>
      <c r="M31" s="58">
        <v>5943094</v>
      </c>
      <c r="O31" s="58">
        <v>487356</v>
      </c>
      <c r="Q31" s="58">
        <v>0</v>
      </c>
      <c r="S31" s="58">
        <v>0</v>
      </c>
      <c r="U31" s="58">
        <v>0</v>
      </c>
      <c r="W31" s="58">
        <v>11203</v>
      </c>
      <c r="Y31" s="58">
        <f>SUM(M31:W31)</f>
        <v>6441653</v>
      </c>
      <c r="AA31" s="58">
        <v>4452224</v>
      </c>
      <c r="AC31" s="58">
        <v>394822</v>
      </c>
      <c r="AE31" s="58">
        <v>337326</v>
      </c>
      <c r="AG31" s="58">
        <v>0</v>
      </c>
      <c r="AI31" s="58">
        <f>SUM(AA31:AG31)</f>
        <v>5184372</v>
      </c>
      <c r="AK31" s="58">
        <f>(Y31-AI31)</f>
        <v>1257281</v>
      </c>
      <c r="AN31" s="91">
        <v>18</v>
      </c>
    </row>
    <row r="32" spans="1:40" s="83" customFormat="1" ht="11.25" x14ac:dyDescent="0.25">
      <c r="A32" s="83">
        <v>19</v>
      </c>
      <c r="B32" s="239"/>
      <c r="C32" s="83" t="s">
        <v>102</v>
      </c>
      <c r="E32" s="58">
        <v>0</v>
      </c>
      <c r="G32" s="58">
        <v>0</v>
      </c>
      <c r="I32" s="58">
        <v>0</v>
      </c>
      <c r="K32" s="58">
        <v>0</v>
      </c>
      <c r="M32" s="58">
        <v>45272141</v>
      </c>
      <c r="O32" s="58">
        <v>1261371</v>
      </c>
      <c r="Q32" s="58">
        <v>77800</v>
      </c>
      <c r="S32" s="58">
        <v>2866655</v>
      </c>
      <c r="U32" s="58">
        <v>5419214</v>
      </c>
      <c r="W32" s="58">
        <v>610463</v>
      </c>
      <c r="Y32" s="58">
        <f>SUM(M32:W32)</f>
        <v>55507644</v>
      </c>
      <c r="AA32" s="58">
        <v>33889032</v>
      </c>
      <c r="AC32" s="58">
        <v>18122365</v>
      </c>
      <c r="AE32" s="58">
        <v>2328748</v>
      </c>
      <c r="AG32" s="58">
        <v>0</v>
      </c>
      <c r="AI32" s="58">
        <f>SUM(AA32:AG32)</f>
        <v>54340145</v>
      </c>
      <c r="AK32" s="58">
        <f>(Y32-AI32)</f>
        <v>1167499</v>
      </c>
      <c r="AN32" s="91">
        <v>19</v>
      </c>
    </row>
    <row r="33" spans="1:40" s="83" customFormat="1" ht="11.25" x14ac:dyDescent="0.25">
      <c r="A33" s="83">
        <v>20</v>
      </c>
      <c r="B33" s="239"/>
      <c r="C33" s="83" t="s">
        <v>103</v>
      </c>
      <c r="E33" s="58">
        <v>0</v>
      </c>
      <c r="G33" s="58">
        <v>0</v>
      </c>
      <c r="I33" s="58">
        <v>0</v>
      </c>
      <c r="K33" s="58">
        <v>0</v>
      </c>
      <c r="M33" s="58">
        <v>76609359</v>
      </c>
      <c r="O33" s="58">
        <v>-8113407</v>
      </c>
      <c r="Q33" s="58">
        <v>0</v>
      </c>
      <c r="S33" s="58">
        <v>0</v>
      </c>
      <c r="U33" s="58">
        <v>550848</v>
      </c>
      <c r="W33" s="58">
        <v>1534912</v>
      </c>
      <c r="Y33" s="58">
        <f>SUM(M33:W33)</f>
        <v>70581712</v>
      </c>
      <c r="AA33" s="58">
        <v>60248152</v>
      </c>
      <c r="AC33" s="58">
        <v>7602820</v>
      </c>
      <c r="AE33" s="58">
        <v>1882667</v>
      </c>
      <c r="AG33" s="58">
        <v>2479463</v>
      </c>
      <c r="AI33" s="58">
        <f>SUM(AA33:AG33)</f>
        <v>72213102</v>
      </c>
      <c r="AK33" s="58">
        <f>(Y33-AI33)</f>
        <v>-1631390</v>
      </c>
      <c r="AN33" s="91">
        <v>20</v>
      </c>
    </row>
    <row r="34" spans="1:40" s="83" customFormat="1" ht="11.25" x14ac:dyDescent="0.25">
      <c r="A34" s="83">
        <v>21</v>
      </c>
      <c r="B34" s="91"/>
      <c r="C34" s="83" t="s">
        <v>104</v>
      </c>
      <c r="E34" s="58">
        <v>0</v>
      </c>
      <c r="G34" s="58">
        <v>0</v>
      </c>
      <c r="I34" s="58">
        <v>0</v>
      </c>
      <c r="K34" s="58">
        <v>0</v>
      </c>
      <c r="M34" s="58">
        <v>8169649</v>
      </c>
      <c r="O34" s="58">
        <v>0</v>
      </c>
      <c r="Q34" s="58">
        <v>0</v>
      </c>
      <c r="S34" s="58">
        <v>0</v>
      </c>
      <c r="U34" s="58">
        <v>0</v>
      </c>
      <c r="W34" s="58">
        <v>1014588</v>
      </c>
      <c r="Y34" s="58">
        <f>SUM(M34:W34)</f>
        <v>9184237</v>
      </c>
      <c r="AA34" s="58">
        <v>3829586</v>
      </c>
      <c r="AC34" s="58">
        <v>756535</v>
      </c>
      <c r="AE34" s="58">
        <v>294852</v>
      </c>
      <c r="AG34" s="58">
        <v>1929325</v>
      </c>
      <c r="AI34" s="58">
        <f>SUM(AA34:AG34)</f>
        <v>6810298</v>
      </c>
      <c r="AK34" s="58">
        <f>(Y34-AI34)</f>
        <v>2373939</v>
      </c>
      <c r="AN34" s="91">
        <v>21</v>
      </c>
    </row>
    <row r="35" spans="1:40" s="83" customFormat="1" ht="11.25" x14ac:dyDescent="0.25">
      <c r="A35" s="83">
        <v>22</v>
      </c>
      <c r="B35" s="91"/>
      <c r="C35" s="83" t="s">
        <v>105</v>
      </c>
      <c r="E35" s="58">
        <v>0</v>
      </c>
      <c r="G35" s="58">
        <v>0</v>
      </c>
      <c r="I35" s="58">
        <v>0</v>
      </c>
      <c r="K35" s="58">
        <v>0</v>
      </c>
      <c r="M35" s="58">
        <v>27517263</v>
      </c>
      <c r="O35" s="58">
        <v>0</v>
      </c>
      <c r="Q35" s="58">
        <v>0</v>
      </c>
      <c r="S35" s="58">
        <v>25651</v>
      </c>
      <c r="U35" s="58">
        <v>32338</v>
      </c>
      <c r="W35" s="58">
        <v>25512</v>
      </c>
      <c r="Y35" s="58">
        <f>SUM(M35:W35)</f>
        <v>27600764</v>
      </c>
      <c r="AA35" s="58">
        <v>25355574</v>
      </c>
      <c r="AC35" s="58">
        <v>1792758</v>
      </c>
      <c r="AE35" s="58">
        <v>149377</v>
      </c>
      <c r="AG35" s="58">
        <v>0</v>
      </c>
      <c r="AI35" s="58">
        <f>SUM(AA35:AG35)</f>
        <v>27297709</v>
      </c>
      <c r="AK35" s="58">
        <f>(Y35-AI35)</f>
        <v>303055</v>
      </c>
      <c r="AN35" s="91">
        <v>22</v>
      </c>
    </row>
    <row r="36" spans="1:40" s="83" customFormat="1" ht="11.25" x14ac:dyDescent="0.25">
      <c r="A36" s="83">
        <v>23</v>
      </c>
      <c r="B36" s="91"/>
      <c r="C36" s="83" t="s">
        <v>106</v>
      </c>
      <c r="E36" s="58">
        <v>0</v>
      </c>
      <c r="G36" s="58">
        <v>0</v>
      </c>
      <c r="I36" s="58">
        <v>7792362</v>
      </c>
      <c r="K36" s="58">
        <v>0</v>
      </c>
      <c r="M36" s="58">
        <v>125689775</v>
      </c>
      <c r="O36" s="58">
        <v>-9500000</v>
      </c>
      <c r="Q36" s="58">
        <v>0</v>
      </c>
      <c r="S36" s="58">
        <v>0</v>
      </c>
      <c r="U36" s="58">
        <v>0</v>
      </c>
      <c r="W36" s="58">
        <v>6719857</v>
      </c>
      <c r="Y36" s="58">
        <f>SUM(M36:W36)</f>
        <v>122909632</v>
      </c>
      <c r="AA36" s="58">
        <v>70022149</v>
      </c>
      <c r="AC36" s="58">
        <v>23000688</v>
      </c>
      <c r="AE36" s="58">
        <v>7152832</v>
      </c>
      <c r="AG36" s="58">
        <v>310052</v>
      </c>
      <c r="AI36" s="58">
        <f>SUM(AA36:AG36)</f>
        <v>100485721</v>
      </c>
      <c r="AK36" s="58">
        <f>(Y36-AI36)</f>
        <v>22423911</v>
      </c>
      <c r="AN36" s="91">
        <v>23</v>
      </c>
    </row>
    <row r="37" spans="1:40" s="83" customFormat="1" ht="11.25" x14ac:dyDescent="0.25">
      <c r="A37" s="83">
        <v>24</v>
      </c>
      <c r="B37" s="91"/>
      <c r="C37" s="83" t="s">
        <v>107</v>
      </c>
      <c r="E37" s="58">
        <v>0</v>
      </c>
      <c r="G37" s="58">
        <v>0</v>
      </c>
      <c r="I37" s="58">
        <v>20445261</v>
      </c>
      <c r="K37" s="58">
        <v>0</v>
      </c>
      <c r="M37" s="58">
        <v>160494692</v>
      </c>
      <c r="O37" s="58">
        <v>-10000000</v>
      </c>
      <c r="Q37" s="58">
        <v>0</v>
      </c>
      <c r="S37" s="58">
        <v>0</v>
      </c>
      <c r="U37" s="58">
        <v>0</v>
      </c>
      <c r="W37" s="58">
        <v>8502638</v>
      </c>
      <c r="Y37" s="58">
        <f>SUM(M37:W37)</f>
        <v>158997330</v>
      </c>
      <c r="AA37" s="58">
        <v>52531659</v>
      </c>
      <c r="AC37" s="58">
        <v>28740702</v>
      </c>
      <c r="AE37" s="58">
        <v>16852177</v>
      </c>
      <c r="AG37" s="58">
        <v>0</v>
      </c>
      <c r="AI37" s="58">
        <f>SUM(AA37:AG37)</f>
        <v>98124538</v>
      </c>
      <c r="AK37" s="58">
        <f>(Y37-AI37)</f>
        <v>60872792</v>
      </c>
      <c r="AN37" s="91">
        <v>24</v>
      </c>
    </row>
    <row r="38" spans="1:40" s="83" customFormat="1" ht="11.25" x14ac:dyDescent="0.25">
      <c r="A38" s="83">
        <v>25</v>
      </c>
      <c r="B38" s="239"/>
      <c r="C38" s="83" t="s">
        <v>108</v>
      </c>
      <c r="E38" s="58">
        <v>0</v>
      </c>
      <c r="G38" s="58">
        <v>0</v>
      </c>
      <c r="I38" s="58">
        <v>0</v>
      </c>
      <c r="K38" s="58">
        <v>0</v>
      </c>
      <c r="M38" s="58">
        <v>0</v>
      </c>
      <c r="O38" s="58">
        <v>0</v>
      </c>
      <c r="Q38" s="58">
        <v>0</v>
      </c>
      <c r="S38" s="58">
        <v>0</v>
      </c>
      <c r="U38" s="58">
        <v>0</v>
      </c>
      <c r="W38" s="58">
        <v>0</v>
      </c>
      <c r="Y38" s="58">
        <f>SUM(M38:W38)</f>
        <v>0</v>
      </c>
      <c r="AA38" s="58">
        <v>0</v>
      </c>
      <c r="AC38" s="58">
        <v>0</v>
      </c>
      <c r="AE38" s="58">
        <v>0</v>
      </c>
      <c r="AG38" s="58">
        <v>0</v>
      </c>
      <c r="AI38" s="58">
        <f>SUM(AA38:AG38)</f>
        <v>0</v>
      </c>
      <c r="AK38" s="58">
        <f>(Y38-AI38)</f>
        <v>0</v>
      </c>
      <c r="AN38" s="91">
        <v>25</v>
      </c>
    </row>
    <row r="39" spans="1:40" s="83" customFormat="1" ht="11.25" x14ac:dyDescent="0.25">
      <c r="A39" s="83">
        <v>26</v>
      </c>
      <c r="B39" s="239"/>
      <c r="C39" s="83" t="s">
        <v>109</v>
      </c>
      <c r="E39" s="58">
        <v>0</v>
      </c>
      <c r="G39" s="58">
        <v>0</v>
      </c>
      <c r="I39" s="58">
        <v>0</v>
      </c>
      <c r="K39" s="58">
        <v>0</v>
      </c>
      <c r="M39" s="58">
        <v>0</v>
      </c>
      <c r="O39" s="58">
        <v>0</v>
      </c>
      <c r="Q39" s="58">
        <v>0</v>
      </c>
      <c r="S39" s="58">
        <v>0</v>
      </c>
      <c r="U39" s="58">
        <v>0</v>
      </c>
      <c r="W39" s="58">
        <v>0</v>
      </c>
      <c r="Y39" s="58">
        <f>SUM(M39:W39)</f>
        <v>0</v>
      </c>
      <c r="AA39" s="58">
        <v>0</v>
      </c>
      <c r="AC39" s="58">
        <v>0</v>
      </c>
      <c r="AE39" s="58">
        <v>0</v>
      </c>
      <c r="AG39" s="58">
        <v>0</v>
      </c>
      <c r="AI39" s="58">
        <f>SUM(AA39:AG39)</f>
        <v>0</v>
      </c>
      <c r="AK39" s="58">
        <f>(Y39-AI39)</f>
        <v>0</v>
      </c>
      <c r="AN39" s="91">
        <v>26</v>
      </c>
    </row>
    <row r="40" spans="1:40" s="83" customFormat="1" ht="11.25" x14ac:dyDescent="0.25">
      <c r="A40" s="83">
        <v>27</v>
      </c>
      <c r="B40" s="91"/>
      <c r="C40" s="83" t="s">
        <v>110</v>
      </c>
      <c r="E40" s="58">
        <v>0</v>
      </c>
      <c r="G40" s="58">
        <v>0</v>
      </c>
      <c r="I40" s="58">
        <v>0</v>
      </c>
      <c r="K40" s="58">
        <v>0</v>
      </c>
      <c r="M40" s="58">
        <v>1798636</v>
      </c>
      <c r="O40" s="58">
        <v>-200000</v>
      </c>
      <c r="Q40" s="58">
        <v>0</v>
      </c>
      <c r="S40" s="58">
        <v>0</v>
      </c>
      <c r="U40" s="58">
        <v>0</v>
      </c>
      <c r="W40" s="58">
        <v>102462</v>
      </c>
      <c r="Y40" s="58">
        <f>SUM(M40:W40)</f>
        <v>1701098</v>
      </c>
      <c r="AA40" s="58">
        <v>633320</v>
      </c>
      <c r="AC40" s="58">
        <v>646208</v>
      </c>
      <c r="AE40" s="58">
        <v>0</v>
      </c>
      <c r="AG40" s="58">
        <v>0</v>
      </c>
      <c r="AI40" s="58">
        <f>SUM(AA40:AG40)</f>
        <v>1279528</v>
      </c>
      <c r="AK40" s="58">
        <f>(Y40-AI40)</f>
        <v>421570</v>
      </c>
      <c r="AN40" s="91">
        <v>27</v>
      </c>
    </row>
    <row r="41" spans="1:40" s="83" customFormat="1" ht="11.25" x14ac:dyDescent="0.25">
      <c r="A41" s="83">
        <v>28</v>
      </c>
      <c r="B41" s="239"/>
      <c r="C41" s="83" t="s">
        <v>111</v>
      </c>
      <c r="E41" s="58">
        <v>0</v>
      </c>
      <c r="G41" s="58">
        <v>0</v>
      </c>
      <c r="I41" s="58">
        <v>2970726</v>
      </c>
      <c r="K41" s="58">
        <v>0</v>
      </c>
      <c r="M41" s="58">
        <v>46822794</v>
      </c>
      <c r="O41" s="58">
        <v>-9009595</v>
      </c>
      <c r="Q41" s="58">
        <v>0</v>
      </c>
      <c r="S41" s="58">
        <v>0</v>
      </c>
      <c r="U41" s="58">
        <v>0</v>
      </c>
      <c r="W41" s="58">
        <v>563596</v>
      </c>
      <c r="Y41" s="58">
        <f>SUM(M41:W41)</f>
        <v>38376795</v>
      </c>
      <c r="AA41" s="58">
        <v>21040796</v>
      </c>
      <c r="AC41" s="58">
        <v>9807723</v>
      </c>
      <c r="AE41" s="58">
        <v>4290304</v>
      </c>
      <c r="AG41" s="58">
        <v>0</v>
      </c>
      <c r="AI41" s="58">
        <f>SUM(AA41:AG41)</f>
        <v>35138823</v>
      </c>
      <c r="AK41" s="58">
        <f>(Y41-AI41)</f>
        <v>3237972</v>
      </c>
      <c r="AN41" s="91">
        <v>28</v>
      </c>
    </row>
    <row r="42" spans="1:40" s="83" customFormat="1" ht="11.25" x14ac:dyDescent="0.25">
      <c r="A42" s="83">
        <v>29</v>
      </c>
      <c r="B42" s="91"/>
      <c r="C42" s="83" t="s">
        <v>112</v>
      </c>
      <c r="E42" s="58">
        <v>0</v>
      </c>
      <c r="G42" s="58">
        <v>0</v>
      </c>
      <c r="I42" s="58">
        <v>28490</v>
      </c>
      <c r="K42" s="58">
        <v>0</v>
      </c>
      <c r="M42" s="58">
        <v>25166602</v>
      </c>
      <c r="O42" s="58">
        <v>-3327287</v>
      </c>
      <c r="Q42" s="58">
        <v>110680</v>
      </c>
      <c r="S42" s="58">
        <v>1120449</v>
      </c>
      <c r="U42" s="58">
        <v>1466134</v>
      </c>
      <c r="W42" s="58">
        <v>4284</v>
      </c>
      <c r="Y42" s="58">
        <f>SUM(M42:W42)</f>
        <v>24540862</v>
      </c>
      <c r="AA42" s="58">
        <v>24478212</v>
      </c>
      <c r="AC42" s="58">
        <v>1419861</v>
      </c>
      <c r="AE42" s="58">
        <v>27911</v>
      </c>
      <c r="AG42" s="58">
        <v>35903</v>
      </c>
      <c r="AI42" s="58">
        <f>SUM(AA42:AG42)</f>
        <v>25961887</v>
      </c>
      <c r="AK42" s="58">
        <f>(Y42-AI42)</f>
        <v>-1421025</v>
      </c>
      <c r="AN42" s="91">
        <v>29</v>
      </c>
    </row>
    <row r="43" spans="1:40" s="83" customFormat="1" ht="11.25" x14ac:dyDescent="0.25">
      <c r="A43" s="83">
        <v>30</v>
      </c>
      <c r="B43" s="239"/>
      <c r="C43" s="83" t="s">
        <v>113</v>
      </c>
      <c r="E43" s="58">
        <v>0</v>
      </c>
      <c r="G43" s="58">
        <v>0</v>
      </c>
      <c r="I43" s="58">
        <v>17908906</v>
      </c>
      <c r="K43" s="58">
        <v>0</v>
      </c>
      <c r="M43" s="58">
        <v>412778489</v>
      </c>
      <c r="O43" s="58">
        <v>-9528247</v>
      </c>
      <c r="Q43" s="58">
        <v>0</v>
      </c>
      <c r="S43" s="58">
        <v>0</v>
      </c>
      <c r="U43" s="58">
        <v>0</v>
      </c>
      <c r="W43" s="58">
        <v>2392376</v>
      </c>
      <c r="Y43" s="58">
        <f>SUM(M43:W43)</f>
        <v>405642618</v>
      </c>
      <c r="AA43" s="58">
        <v>284757155</v>
      </c>
      <c r="AC43" s="58">
        <v>67900690</v>
      </c>
      <c r="AE43" s="58">
        <v>30125657</v>
      </c>
      <c r="AG43" s="58">
        <v>0</v>
      </c>
      <c r="AI43" s="58">
        <f>SUM(AA43:AG43)</f>
        <v>382783502</v>
      </c>
      <c r="AK43" s="58">
        <f>(Y43-AI43)</f>
        <v>22859116</v>
      </c>
      <c r="AN43" s="91">
        <v>30</v>
      </c>
    </row>
    <row r="44" spans="1:40" s="83" customFormat="1" ht="11.25" x14ac:dyDescent="0.25">
      <c r="A44" s="83">
        <v>31</v>
      </c>
      <c r="B44" s="91"/>
      <c r="C44" s="83" t="s">
        <v>114</v>
      </c>
      <c r="E44" s="58">
        <v>0</v>
      </c>
      <c r="G44" s="58">
        <v>0</v>
      </c>
      <c r="I44" s="58">
        <v>0</v>
      </c>
      <c r="K44" s="58">
        <v>0</v>
      </c>
      <c r="M44" s="58">
        <v>16368027</v>
      </c>
      <c r="O44" s="58">
        <v>4868181</v>
      </c>
      <c r="Q44" s="58">
        <v>296114</v>
      </c>
      <c r="S44" s="58">
        <v>3654212</v>
      </c>
      <c r="U44" s="58">
        <v>9010923</v>
      </c>
      <c r="W44" s="58">
        <v>1574604</v>
      </c>
      <c r="Y44" s="58">
        <f>SUM(M44:W44)</f>
        <v>35772061</v>
      </c>
      <c r="AA44" s="58">
        <v>30678059</v>
      </c>
      <c r="AC44" s="58">
        <v>4595546</v>
      </c>
      <c r="AE44" s="58">
        <v>590999</v>
      </c>
      <c r="AG44" s="58">
        <v>317</v>
      </c>
      <c r="AI44" s="58">
        <f>SUM(AA44:AG44)</f>
        <v>35864921</v>
      </c>
      <c r="AK44" s="58">
        <f>(Y44-AI44)</f>
        <v>-92860</v>
      </c>
      <c r="AN44" s="91">
        <v>31</v>
      </c>
    </row>
    <row r="45" spans="1:40" s="83" customFormat="1" ht="11.25" x14ac:dyDescent="0.25">
      <c r="A45" s="83">
        <v>32</v>
      </c>
      <c r="B45" s="239"/>
      <c r="C45" s="83" t="s">
        <v>115</v>
      </c>
      <c r="E45" s="58">
        <v>0</v>
      </c>
      <c r="G45" s="58">
        <v>0</v>
      </c>
      <c r="I45" s="58">
        <v>211158</v>
      </c>
      <c r="K45" s="58">
        <v>0</v>
      </c>
      <c r="M45" s="58">
        <v>57934945</v>
      </c>
      <c r="O45" s="58">
        <v>-3336762</v>
      </c>
      <c r="Q45" s="58">
        <v>0</v>
      </c>
      <c r="S45" s="58">
        <v>0</v>
      </c>
      <c r="U45" s="58">
        <v>0</v>
      </c>
      <c r="W45" s="58">
        <v>1787224</v>
      </c>
      <c r="Y45" s="58">
        <f>SUM(M45:W45)</f>
        <v>56385407</v>
      </c>
      <c r="AA45" s="58">
        <v>45554573</v>
      </c>
      <c r="AC45" s="58">
        <v>4074686</v>
      </c>
      <c r="AE45" s="58">
        <v>557421</v>
      </c>
      <c r="AG45" s="58">
        <v>60872</v>
      </c>
      <c r="AI45" s="58">
        <f>SUM(AA45:AG45)</f>
        <v>50247552</v>
      </c>
      <c r="AK45" s="58">
        <f>(Y45-AI45)</f>
        <v>6137855</v>
      </c>
      <c r="AN45" s="91">
        <v>32</v>
      </c>
    </row>
    <row r="46" spans="1:40" s="83" customFormat="1" ht="11.25" x14ac:dyDescent="0.25">
      <c r="A46" s="83">
        <v>33</v>
      </c>
      <c r="B46" s="91"/>
      <c r="C46" s="83" t="s">
        <v>116</v>
      </c>
      <c r="E46" s="58">
        <v>0</v>
      </c>
      <c r="G46" s="58">
        <v>0</v>
      </c>
      <c r="I46" s="58">
        <v>48159</v>
      </c>
      <c r="K46" s="58">
        <v>0</v>
      </c>
      <c r="M46" s="58">
        <v>8769456</v>
      </c>
      <c r="O46" s="58">
        <v>2012</v>
      </c>
      <c r="Q46" s="58">
        <v>0</v>
      </c>
      <c r="S46" s="58">
        <v>0</v>
      </c>
      <c r="U46" s="58">
        <v>89472</v>
      </c>
      <c r="W46" s="58">
        <v>7909</v>
      </c>
      <c r="Y46" s="58">
        <f>SUM(M46:W46)</f>
        <v>8868849</v>
      </c>
      <c r="AA46" s="58">
        <v>4916544</v>
      </c>
      <c r="AC46" s="58">
        <v>2687177</v>
      </c>
      <c r="AE46" s="58">
        <v>269928</v>
      </c>
      <c r="AG46" s="58">
        <v>0</v>
      </c>
      <c r="AI46" s="58">
        <f>SUM(AA46:AG46)</f>
        <v>7873649</v>
      </c>
      <c r="AK46" s="58">
        <f>(Y46-AI46)</f>
        <v>995200</v>
      </c>
      <c r="AN46" s="91">
        <v>33</v>
      </c>
    </row>
    <row r="47" spans="1:40" s="83" customFormat="1" ht="11.25" x14ac:dyDescent="0.25">
      <c r="A47" s="83">
        <v>34</v>
      </c>
      <c r="B47" s="91"/>
      <c r="C47" s="83" t="s">
        <v>117</v>
      </c>
      <c r="E47" s="58">
        <v>0</v>
      </c>
      <c r="G47" s="58">
        <v>0</v>
      </c>
      <c r="I47" s="58">
        <v>59832</v>
      </c>
      <c r="K47" s="58">
        <v>0</v>
      </c>
      <c r="M47" s="58">
        <v>59731335</v>
      </c>
      <c r="O47" s="58">
        <v>-479337</v>
      </c>
      <c r="Q47" s="58">
        <v>0</v>
      </c>
      <c r="S47" s="58">
        <v>1091864</v>
      </c>
      <c r="U47" s="58">
        <v>3016146</v>
      </c>
      <c r="W47" s="58">
        <v>419501</v>
      </c>
      <c r="Y47" s="58">
        <f>SUM(M47:W47)</f>
        <v>63779509</v>
      </c>
      <c r="AA47" s="58">
        <v>28219740</v>
      </c>
      <c r="AC47" s="58">
        <v>18130030</v>
      </c>
      <c r="AE47" s="58">
        <v>12035475</v>
      </c>
      <c r="AG47" s="58">
        <v>0</v>
      </c>
      <c r="AI47" s="58">
        <f>SUM(AA47:AG47)</f>
        <v>58385245</v>
      </c>
      <c r="AK47" s="58">
        <f>(Y47-AI47)</f>
        <v>5394264</v>
      </c>
      <c r="AN47" s="91">
        <v>34</v>
      </c>
    </row>
    <row r="48" spans="1:40" s="83" customFormat="1" ht="11.25" x14ac:dyDescent="0.25">
      <c r="A48" s="83">
        <v>35</v>
      </c>
      <c r="B48" s="91"/>
      <c r="C48" s="83" t="s">
        <v>118</v>
      </c>
      <c r="E48" s="58">
        <v>6047039</v>
      </c>
      <c r="G48" s="58">
        <v>0</v>
      </c>
      <c r="I48" s="58">
        <v>459539</v>
      </c>
      <c r="K48" s="58">
        <v>0</v>
      </c>
      <c r="M48" s="58">
        <v>136508112</v>
      </c>
      <c r="O48" s="58">
        <v>-431500</v>
      </c>
      <c r="Q48" s="58">
        <v>0</v>
      </c>
      <c r="S48" s="58">
        <v>0</v>
      </c>
      <c r="U48" s="58">
        <v>0</v>
      </c>
      <c r="W48" s="58">
        <v>977251</v>
      </c>
      <c r="Y48" s="58">
        <f>SUM(M48:W48)</f>
        <v>137053863</v>
      </c>
      <c r="AA48" s="58">
        <v>89979680</v>
      </c>
      <c r="AC48" s="58">
        <v>29920598</v>
      </c>
      <c r="AE48" s="58">
        <v>6533098</v>
      </c>
      <c r="AG48" s="58">
        <v>0</v>
      </c>
      <c r="AI48" s="58">
        <f>SUM(AA48:AG48)</f>
        <v>126433376</v>
      </c>
      <c r="AK48" s="58">
        <f>(Y48-AI48)</f>
        <v>10620487</v>
      </c>
      <c r="AN48" s="91">
        <v>35</v>
      </c>
    </row>
    <row r="49" spans="1:40" s="83" customFormat="1" ht="11.25" x14ac:dyDescent="0.25">
      <c r="A49" s="83">
        <v>36</v>
      </c>
      <c r="B49" s="239"/>
      <c r="C49" s="83" t="s">
        <v>119</v>
      </c>
      <c r="E49" s="58">
        <v>0</v>
      </c>
      <c r="G49" s="58">
        <v>0</v>
      </c>
      <c r="I49" s="58">
        <v>44052</v>
      </c>
      <c r="K49" s="58">
        <v>0</v>
      </c>
      <c r="M49" s="58">
        <v>11285174</v>
      </c>
      <c r="O49" s="58">
        <v>-1264778</v>
      </c>
      <c r="Q49" s="58">
        <v>0</v>
      </c>
      <c r="S49" s="58">
        <v>0</v>
      </c>
      <c r="U49" s="58">
        <v>106574</v>
      </c>
      <c r="W49" s="58">
        <v>102599</v>
      </c>
      <c r="Y49" s="58">
        <f>SUM(M49:W49)</f>
        <v>10229569</v>
      </c>
      <c r="AA49" s="58">
        <v>4732423</v>
      </c>
      <c r="AC49" s="58">
        <v>3191572</v>
      </c>
      <c r="AE49" s="58">
        <v>1023477</v>
      </c>
      <c r="AG49" s="58">
        <v>0</v>
      </c>
      <c r="AI49" s="58">
        <f>SUM(AA49:AG49)</f>
        <v>8947472</v>
      </c>
      <c r="AK49" s="58">
        <f>(Y49-AI49)</f>
        <v>1282097</v>
      </c>
      <c r="AN49" s="91">
        <v>36</v>
      </c>
    </row>
    <row r="50" spans="1:40" s="83" customFormat="1" ht="11.25" x14ac:dyDescent="0.25">
      <c r="A50" s="83">
        <v>37</v>
      </c>
      <c r="B50" s="91"/>
      <c r="C50" s="83" t="s">
        <v>120</v>
      </c>
      <c r="E50" s="58">
        <v>0</v>
      </c>
      <c r="G50" s="58">
        <v>0</v>
      </c>
      <c r="I50" s="58">
        <v>0</v>
      </c>
      <c r="K50" s="58">
        <v>0</v>
      </c>
      <c r="M50" s="58">
        <v>8258979</v>
      </c>
      <c r="O50" s="58">
        <v>-160411</v>
      </c>
      <c r="Q50" s="58">
        <v>0</v>
      </c>
      <c r="S50" s="58">
        <v>0</v>
      </c>
      <c r="U50" s="58">
        <v>0</v>
      </c>
      <c r="W50" s="58">
        <v>332854</v>
      </c>
      <c r="Y50" s="58">
        <f>SUM(M50:W50)</f>
        <v>8431422</v>
      </c>
      <c r="AA50" s="58">
        <v>6649684</v>
      </c>
      <c r="AC50" s="58">
        <v>838851</v>
      </c>
      <c r="AE50" s="58">
        <v>83909</v>
      </c>
      <c r="AG50" s="58">
        <v>0</v>
      </c>
      <c r="AI50" s="58">
        <f>SUM(AA50:AG50)</f>
        <v>7572444</v>
      </c>
      <c r="AK50" s="58">
        <f>(Y50-AI50)</f>
        <v>858978</v>
      </c>
      <c r="AN50" s="91">
        <v>37</v>
      </c>
    </row>
    <row r="51" spans="1:40" s="83" customFormat="1" ht="11.25" x14ac:dyDescent="0.25">
      <c r="A51" s="97">
        <v>38</v>
      </c>
      <c r="B51" s="91"/>
      <c r="C51" s="83" t="s">
        <v>121</v>
      </c>
      <c r="E51" s="60">
        <v>0</v>
      </c>
      <c r="G51" s="60">
        <v>0</v>
      </c>
      <c r="I51" s="60">
        <v>123561</v>
      </c>
      <c r="K51" s="60">
        <v>0</v>
      </c>
      <c r="M51" s="60">
        <v>37647663</v>
      </c>
      <c r="O51" s="60">
        <v>-1246010</v>
      </c>
      <c r="Q51" s="60">
        <v>0</v>
      </c>
      <c r="S51" s="60">
        <v>0</v>
      </c>
      <c r="U51" s="60">
        <v>120975</v>
      </c>
      <c r="W51" s="60">
        <v>71314</v>
      </c>
      <c r="Y51" s="60">
        <f>SUM(M51:W51)</f>
        <v>36593942</v>
      </c>
      <c r="AA51" s="60">
        <v>18642670</v>
      </c>
      <c r="AC51" s="60">
        <v>6824233</v>
      </c>
      <c r="AE51" s="60">
        <v>5123124</v>
      </c>
      <c r="AG51" s="60">
        <v>10389</v>
      </c>
      <c r="AI51" s="60">
        <f>SUM(AA51:AG51)</f>
        <v>30600416</v>
      </c>
      <c r="AK51" s="60">
        <f>(Y51-AI51)</f>
        <v>5993526</v>
      </c>
      <c r="AN51" s="234">
        <v>38</v>
      </c>
    </row>
    <row r="52" spans="1:40" s="83" customFormat="1" ht="8.85" customHeight="1" x14ac:dyDescent="0.25">
      <c r="AN52" s="91"/>
    </row>
    <row r="53" spans="1:40" s="83" customFormat="1" ht="8.85" customHeight="1" x14ac:dyDescent="0.25">
      <c r="A53" s="97">
        <f>A51</f>
        <v>38</v>
      </c>
      <c r="C53" s="91" t="s">
        <v>65</v>
      </c>
      <c r="E53" s="61">
        <f>SUM(E14:E51)</f>
        <v>8961802</v>
      </c>
      <c r="G53" s="61">
        <f>SUM(G14:G51)</f>
        <v>253732</v>
      </c>
      <c r="I53" s="61">
        <f>SUM(I14:I51)</f>
        <v>88614711</v>
      </c>
      <c r="K53" s="61">
        <f>SUM(K14:K51)</f>
        <v>0</v>
      </c>
      <c r="M53" s="61">
        <f>SUM(M14:M51)</f>
        <v>1827684289</v>
      </c>
      <c r="O53" s="61">
        <f>SUM(O14:O51)</f>
        <v>-51823361</v>
      </c>
      <c r="Q53" s="61">
        <f>SUM(Q14:Q51)</f>
        <v>3011034</v>
      </c>
      <c r="S53" s="61">
        <f>SUM(S14:S51)</f>
        <v>26851844</v>
      </c>
      <c r="U53" s="61">
        <f>SUM(U14:U51)</f>
        <v>40755713</v>
      </c>
      <c r="W53" s="61">
        <f>SUM(W14:W51)</f>
        <v>35904336</v>
      </c>
      <c r="Y53" s="61">
        <f>SUM(Y14:Y51)</f>
        <v>1882383855</v>
      </c>
      <c r="AA53" s="61">
        <f>SUM(AA14:AA51)</f>
        <v>1254495823</v>
      </c>
      <c r="AC53" s="61">
        <f>SUM(AC14:AC51)</f>
        <v>310735069</v>
      </c>
      <c r="AE53" s="61">
        <f>SUM(AE14:AE51)</f>
        <v>113217699</v>
      </c>
      <c r="AG53" s="61">
        <f>SUM(AG14:AG51)</f>
        <v>10091889</v>
      </c>
      <c r="AI53" s="61">
        <f>SUM(AI14:AI51)</f>
        <v>1688540480</v>
      </c>
      <c r="AK53" s="61">
        <f>SUM(AK14:AK51)</f>
        <v>193843375</v>
      </c>
      <c r="AN53" s="234">
        <f>AN51</f>
        <v>38</v>
      </c>
    </row>
    <row r="54" spans="1:40" s="83" customFormat="1" ht="8.85" customHeight="1" x14ac:dyDescent="0.25">
      <c r="AN54" s="91"/>
    </row>
    <row r="55" spans="1:40" s="83" customFormat="1" ht="8.85" customHeight="1" x14ac:dyDescent="0.25">
      <c r="AN55" s="91"/>
    </row>
    <row r="56" spans="1:40" s="83" customFormat="1" ht="8.85" customHeight="1" x14ac:dyDescent="0.25">
      <c r="AN56" s="91"/>
    </row>
    <row r="57" spans="1:40" s="83" customFormat="1" ht="8.85" customHeight="1" x14ac:dyDescent="0.25">
      <c r="AN57" s="91"/>
    </row>
    <row r="58" spans="1:40" s="83" customFormat="1" ht="8.85" customHeight="1" x14ac:dyDescent="0.25">
      <c r="AN58" s="91"/>
    </row>
    <row r="59" spans="1:40" s="83" customFormat="1" ht="8.85" customHeight="1" x14ac:dyDescent="0.25">
      <c r="AN59" s="91"/>
    </row>
    <row r="60" spans="1:40" s="83" customFormat="1" ht="8.85" customHeight="1" x14ac:dyDescent="0.25">
      <c r="AN60" s="91"/>
    </row>
    <row r="61" spans="1:40" s="83" customFormat="1" ht="8.85" customHeight="1" x14ac:dyDescent="0.25">
      <c r="AN61" s="91"/>
    </row>
    <row r="62" spans="1:40" s="83" customFormat="1" ht="8.85" customHeight="1" x14ac:dyDescent="0.25">
      <c r="AN62" s="91"/>
    </row>
    <row r="63" spans="1:40" s="83" customFormat="1" ht="8.85" customHeight="1" x14ac:dyDescent="0.25">
      <c r="AN63" s="91"/>
    </row>
    <row r="64" spans="1:40" s="83" customFormat="1" ht="7.7" customHeight="1" x14ac:dyDescent="0.25">
      <c r="AN64" s="91"/>
    </row>
    <row r="65" spans="1:41" s="83" customFormat="1" ht="8.85" hidden="1" customHeight="1" x14ac:dyDescent="0.25">
      <c r="AN65" s="91"/>
    </row>
    <row r="66" spans="1:41" s="83" customFormat="1" ht="8.85" customHeight="1" x14ac:dyDescent="0.25">
      <c r="AN66" s="91"/>
    </row>
    <row r="67" spans="1:41" s="83" customFormat="1" ht="8.85" customHeight="1" x14ac:dyDescent="0.25">
      <c r="AN67" s="91"/>
    </row>
    <row r="68" spans="1:41" s="80" customFormat="1" ht="11.25" customHeight="1" x14ac:dyDescent="0.25">
      <c r="A68" s="233"/>
      <c r="AN68" s="237"/>
      <c r="AO68" s="237"/>
    </row>
    <row r="69" spans="1:41" s="80" customFormat="1" ht="10.5" customHeight="1" x14ac:dyDescent="0.25">
      <c r="Y69" s="84" t="s">
        <v>42</v>
      </c>
      <c r="AA69" s="102" t="s">
        <v>423</v>
      </c>
      <c r="AN69" s="237" t="s">
        <v>537</v>
      </c>
    </row>
    <row r="70" spans="1:41" s="80" customFormat="1" ht="10.5" customHeight="1" x14ac:dyDescent="0.25">
      <c r="Y70" s="84" t="s">
        <v>538</v>
      </c>
      <c r="AA70" s="102" t="s">
        <v>539</v>
      </c>
      <c r="AN70" s="84" t="s">
        <v>534</v>
      </c>
    </row>
    <row r="71" spans="1:41" s="80" customFormat="1" ht="10.5" customHeight="1" x14ac:dyDescent="0.25">
      <c r="Y71" s="84" t="s">
        <v>48</v>
      </c>
      <c r="AA71" s="238" t="s">
        <v>49</v>
      </c>
      <c r="AN71" s="232"/>
    </row>
    <row r="73" spans="1:41" s="83" customFormat="1" ht="9.75" customHeight="1" x14ac:dyDescent="0.25">
      <c r="M73" s="89" t="s">
        <v>540</v>
      </c>
      <c r="N73" s="89"/>
      <c r="O73" s="89"/>
      <c r="P73" s="89"/>
      <c r="Q73" s="89"/>
      <c r="R73" s="89"/>
      <c r="S73" s="89"/>
      <c r="T73" s="89"/>
      <c r="U73" s="89"/>
      <c r="V73" s="89"/>
      <c r="W73" s="89"/>
      <c r="AA73" s="89" t="s">
        <v>541</v>
      </c>
      <c r="AB73" s="89"/>
      <c r="AC73" s="89"/>
      <c r="AD73" s="89"/>
      <c r="AE73" s="89"/>
      <c r="AF73" s="89"/>
      <c r="AG73" s="89"/>
      <c r="AH73" s="89"/>
      <c r="AI73" s="89"/>
      <c r="AN73" s="91"/>
    </row>
    <row r="75" spans="1:41" s="83" customFormat="1" ht="9.75" customHeight="1" x14ac:dyDescent="0.25">
      <c r="E75" s="90" t="s">
        <v>542</v>
      </c>
      <c r="F75" s="90"/>
      <c r="G75" s="90"/>
      <c r="I75" s="90" t="s">
        <v>543</v>
      </c>
      <c r="J75" s="90"/>
      <c r="K75" s="90"/>
      <c r="L75" s="90"/>
      <c r="O75" s="90" t="s">
        <v>544</v>
      </c>
      <c r="P75" s="90"/>
      <c r="Q75" s="90"/>
      <c r="R75" s="90"/>
      <c r="S75" s="90"/>
      <c r="T75" s="90"/>
      <c r="U75" s="90"/>
      <c r="AN75" s="91"/>
    </row>
    <row r="76" spans="1:41" s="83" customFormat="1" ht="9.75" customHeight="1" x14ac:dyDescent="0.25">
      <c r="E76" s="89" t="s">
        <v>545</v>
      </c>
      <c r="F76" s="89"/>
      <c r="G76" s="89"/>
      <c r="I76" s="89" t="s">
        <v>546</v>
      </c>
      <c r="J76" s="89"/>
      <c r="K76" s="89"/>
      <c r="L76" s="90"/>
      <c r="O76" s="89" t="s">
        <v>547</v>
      </c>
      <c r="P76" s="89"/>
      <c r="Q76" s="89"/>
      <c r="R76" s="89"/>
      <c r="S76" s="89"/>
      <c r="T76" s="89"/>
      <c r="U76" s="89"/>
      <c r="AN76" s="91"/>
    </row>
    <row r="77" spans="1:41" s="83" customFormat="1" ht="11.25" customHeight="1" x14ac:dyDescent="0.25">
      <c r="O77" s="91" t="s">
        <v>548</v>
      </c>
      <c r="Q77" s="91"/>
      <c r="S77" s="91"/>
      <c r="U77" s="91" t="s">
        <v>549</v>
      </c>
      <c r="AA77" s="91" t="s">
        <v>61</v>
      </c>
      <c r="AN77" s="91"/>
    </row>
    <row r="78" spans="1:41" s="83" customFormat="1" ht="9.75" customHeight="1" x14ac:dyDescent="0.25">
      <c r="E78" s="91" t="s">
        <v>550</v>
      </c>
      <c r="I78" s="91" t="s">
        <v>550</v>
      </c>
      <c r="O78" s="91" t="s">
        <v>551</v>
      </c>
      <c r="Q78" s="91" t="s">
        <v>552</v>
      </c>
      <c r="S78" s="91" t="s">
        <v>549</v>
      </c>
      <c r="U78" s="91" t="s">
        <v>299</v>
      </c>
      <c r="W78" s="91" t="s">
        <v>259</v>
      </c>
      <c r="Y78" s="91" t="s">
        <v>553</v>
      </c>
      <c r="AA78" s="91" t="s">
        <v>554</v>
      </c>
      <c r="AE78" s="91" t="s">
        <v>555</v>
      </c>
      <c r="AG78" s="91" t="s">
        <v>312</v>
      </c>
      <c r="AI78" s="91" t="s">
        <v>65</v>
      </c>
      <c r="AK78" s="91" t="s">
        <v>553</v>
      </c>
      <c r="AN78" s="91"/>
    </row>
    <row r="79" spans="1:41" s="83" customFormat="1" ht="9.75" customHeight="1" x14ac:dyDescent="0.25">
      <c r="A79" s="92" t="s">
        <v>71</v>
      </c>
      <c r="C79" s="92" t="s">
        <v>72</v>
      </c>
      <c r="E79" s="92" t="s">
        <v>556</v>
      </c>
      <c r="G79" s="92" t="s">
        <v>275</v>
      </c>
      <c r="I79" s="92" t="s">
        <v>556</v>
      </c>
      <c r="K79" s="92" t="s">
        <v>275</v>
      </c>
      <c r="M79" s="92" t="s">
        <v>557</v>
      </c>
      <c r="O79" s="92" t="s">
        <v>558</v>
      </c>
      <c r="Q79" s="92" t="s">
        <v>518</v>
      </c>
      <c r="S79" s="92" t="s">
        <v>366</v>
      </c>
      <c r="U79" s="92" t="s">
        <v>69</v>
      </c>
      <c r="W79" s="92" t="s">
        <v>50</v>
      </c>
      <c r="Y79" s="92" t="s">
        <v>559</v>
      </c>
      <c r="AA79" s="92" t="s">
        <v>293</v>
      </c>
      <c r="AC79" s="92" t="s">
        <v>560</v>
      </c>
      <c r="AE79" s="92" t="s">
        <v>293</v>
      </c>
      <c r="AG79" s="92" t="s">
        <v>293</v>
      </c>
      <c r="AI79" s="92" t="s">
        <v>293</v>
      </c>
      <c r="AK79" s="92" t="s">
        <v>561</v>
      </c>
      <c r="AN79" s="92" t="s">
        <v>71</v>
      </c>
    </row>
    <row r="80" spans="1:41" s="83" customFormat="1" ht="8.85" customHeight="1" x14ac:dyDescent="0.25">
      <c r="AN80" s="91"/>
    </row>
    <row r="81" spans="1:40" s="83" customFormat="1" ht="8.85" customHeight="1" x14ac:dyDescent="0.25">
      <c r="B81" s="83" t="s">
        <v>279</v>
      </c>
      <c r="AN81" s="91"/>
    </row>
    <row r="82" spans="1:40" s="83" customFormat="1" ht="11.25" x14ac:dyDescent="0.25">
      <c r="A82" s="83">
        <v>1</v>
      </c>
      <c r="B82" s="91"/>
      <c r="C82" s="83" t="s">
        <v>123</v>
      </c>
      <c r="E82" s="57">
        <v>0</v>
      </c>
      <c r="G82" s="57">
        <v>0</v>
      </c>
      <c r="I82" s="57">
        <v>0</v>
      </c>
      <c r="K82" s="57">
        <v>0</v>
      </c>
      <c r="M82" s="57">
        <v>734704</v>
      </c>
      <c r="O82" s="57">
        <v>13339</v>
      </c>
      <c r="Q82" s="57">
        <v>0</v>
      </c>
      <c r="S82" s="57">
        <v>0</v>
      </c>
      <c r="U82" s="57">
        <v>0</v>
      </c>
      <c r="W82" s="57">
        <v>74</v>
      </c>
      <c r="Y82" s="57">
        <f t="shared" ref="Y82:Y95" si="2">SUM(M82:W82)</f>
        <v>748117</v>
      </c>
      <c r="AA82" s="57">
        <v>949431</v>
      </c>
      <c r="AC82" s="57">
        <v>337236</v>
      </c>
      <c r="AE82" s="57">
        <v>16</v>
      </c>
      <c r="AG82" s="57">
        <v>0</v>
      </c>
      <c r="AI82" s="57">
        <f t="shared" ref="AI82:AI95" si="3">SUM(AA82:AG82)</f>
        <v>1286683</v>
      </c>
      <c r="AK82" s="57">
        <f>(Y82-AI82)</f>
        <v>-538566</v>
      </c>
      <c r="AN82" s="91">
        <v>1</v>
      </c>
    </row>
    <row r="83" spans="1:40" s="83" customFormat="1" ht="11.25" x14ac:dyDescent="0.25">
      <c r="A83" s="83">
        <v>2</v>
      </c>
      <c r="B83" s="91"/>
      <c r="C83" s="83" t="s">
        <v>124</v>
      </c>
      <c r="E83" s="58">
        <v>0</v>
      </c>
      <c r="G83" s="58">
        <v>0</v>
      </c>
      <c r="I83" s="58">
        <v>0</v>
      </c>
      <c r="K83" s="58">
        <v>0</v>
      </c>
      <c r="M83" s="58">
        <v>0</v>
      </c>
      <c r="O83" s="58">
        <v>0</v>
      </c>
      <c r="Q83" s="58">
        <v>0</v>
      </c>
      <c r="S83" s="58">
        <v>0</v>
      </c>
      <c r="U83" s="58">
        <v>0</v>
      </c>
      <c r="W83" s="58">
        <v>0</v>
      </c>
      <c r="Y83" s="58">
        <f t="shared" si="2"/>
        <v>0</v>
      </c>
      <c r="AA83" s="58">
        <v>0</v>
      </c>
      <c r="AC83" s="58">
        <v>0</v>
      </c>
      <c r="AE83" s="58">
        <v>0</v>
      </c>
      <c r="AG83" s="58">
        <v>0</v>
      </c>
      <c r="AI83" s="58">
        <f t="shared" si="3"/>
        <v>0</v>
      </c>
      <c r="AK83" s="58">
        <f>(Y83-AI83)</f>
        <v>0</v>
      </c>
      <c r="AN83" s="91">
        <v>2</v>
      </c>
    </row>
    <row r="84" spans="1:40" s="83" customFormat="1" ht="11.25" x14ac:dyDescent="0.25">
      <c r="A84" s="83">
        <v>3</v>
      </c>
      <c r="B84" s="91"/>
      <c r="C84" s="83" t="s">
        <v>125</v>
      </c>
      <c r="E84" s="58">
        <v>0</v>
      </c>
      <c r="G84" s="58">
        <v>0</v>
      </c>
      <c r="I84" s="58">
        <v>0</v>
      </c>
      <c r="K84" s="58">
        <v>0</v>
      </c>
      <c r="M84" s="58">
        <v>4741086</v>
      </c>
      <c r="O84" s="58">
        <v>-595433</v>
      </c>
      <c r="Q84" s="58">
        <v>0</v>
      </c>
      <c r="S84" s="58">
        <v>0</v>
      </c>
      <c r="U84" s="58">
        <v>621870</v>
      </c>
      <c r="W84" s="58">
        <v>-9913</v>
      </c>
      <c r="Y84" s="58">
        <f t="shared" si="2"/>
        <v>4757610</v>
      </c>
      <c r="AA84" s="58">
        <v>3692240</v>
      </c>
      <c r="AC84" s="58">
        <v>1173554</v>
      </c>
      <c r="AE84" s="58">
        <v>117048</v>
      </c>
      <c r="AG84" s="58">
        <v>0</v>
      </c>
      <c r="AI84" s="58">
        <f t="shared" si="3"/>
        <v>4982842</v>
      </c>
      <c r="AK84" s="58">
        <f>(Y84-AI84)</f>
        <v>-225232</v>
      </c>
      <c r="AN84" s="91">
        <v>3</v>
      </c>
    </row>
    <row r="85" spans="1:40" s="83" customFormat="1" ht="11.25" x14ac:dyDescent="0.25">
      <c r="A85" s="83">
        <v>4</v>
      </c>
      <c r="B85" s="91"/>
      <c r="C85" s="83" t="s">
        <v>126</v>
      </c>
      <c r="E85" s="58">
        <v>0</v>
      </c>
      <c r="G85" s="58">
        <v>0</v>
      </c>
      <c r="I85" s="58">
        <v>0</v>
      </c>
      <c r="K85" s="58">
        <v>0</v>
      </c>
      <c r="M85" s="58">
        <v>263168</v>
      </c>
      <c r="O85" s="58">
        <v>0</v>
      </c>
      <c r="Q85" s="58">
        <v>0</v>
      </c>
      <c r="S85" s="58">
        <v>0</v>
      </c>
      <c r="U85" s="58">
        <v>0</v>
      </c>
      <c r="W85" s="58">
        <v>0</v>
      </c>
      <c r="Y85" s="58">
        <f t="shared" si="2"/>
        <v>263168</v>
      </c>
      <c r="AA85" s="58">
        <v>512306</v>
      </c>
      <c r="AC85" s="58">
        <v>210560</v>
      </c>
      <c r="AE85" s="58">
        <v>51358</v>
      </c>
      <c r="AG85" s="58">
        <v>0</v>
      </c>
      <c r="AI85" s="58">
        <f t="shared" si="3"/>
        <v>774224</v>
      </c>
      <c r="AK85" s="58">
        <f>(Y85-AI85)</f>
        <v>-511056</v>
      </c>
      <c r="AN85" s="91">
        <v>4</v>
      </c>
    </row>
    <row r="86" spans="1:40" s="83" customFormat="1" ht="11.25" x14ac:dyDescent="0.25">
      <c r="A86" s="83">
        <v>5</v>
      </c>
      <c r="B86" s="91"/>
      <c r="C86" s="83" t="s">
        <v>127</v>
      </c>
      <c r="E86" s="58">
        <v>0</v>
      </c>
      <c r="G86" s="58">
        <v>0</v>
      </c>
      <c r="I86" s="58">
        <v>0</v>
      </c>
      <c r="K86" s="58">
        <v>0</v>
      </c>
      <c r="M86" s="58">
        <v>0</v>
      </c>
      <c r="O86" s="58">
        <v>0</v>
      </c>
      <c r="Q86" s="58">
        <v>0</v>
      </c>
      <c r="S86" s="58">
        <v>0</v>
      </c>
      <c r="U86" s="58">
        <v>0</v>
      </c>
      <c r="W86" s="58">
        <v>0</v>
      </c>
      <c r="Y86" s="58">
        <f t="shared" si="2"/>
        <v>0</v>
      </c>
      <c r="AA86" s="58">
        <v>0</v>
      </c>
      <c r="AC86" s="58">
        <v>0</v>
      </c>
      <c r="AE86" s="58">
        <v>0</v>
      </c>
      <c r="AG86" s="58">
        <v>0</v>
      </c>
      <c r="AI86" s="58">
        <f t="shared" si="3"/>
        <v>0</v>
      </c>
      <c r="AK86" s="58">
        <f>(Y86-AI86)</f>
        <v>0</v>
      </c>
      <c r="AN86" s="91">
        <v>5</v>
      </c>
    </row>
    <row r="87" spans="1:40" s="83" customFormat="1" ht="11.25" x14ac:dyDescent="0.25">
      <c r="A87" s="83">
        <v>6</v>
      </c>
      <c r="B87" s="91"/>
      <c r="C87" s="83" t="s">
        <v>128</v>
      </c>
      <c r="E87" s="58">
        <v>0</v>
      </c>
      <c r="G87" s="58">
        <v>0</v>
      </c>
      <c r="I87" s="58">
        <v>0</v>
      </c>
      <c r="K87" s="58">
        <v>0</v>
      </c>
      <c r="M87" s="58">
        <v>181946</v>
      </c>
      <c r="O87" s="58">
        <v>0</v>
      </c>
      <c r="Q87" s="58">
        <v>0</v>
      </c>
      <c r="S87" s="58">
        <v>0</v>
      </c>
      <c r="U87" s="58">
        <v>0</v>
      </c>
      <c r="W87" s="58">
        <v>0</v>
      </c>
      <c r="Y87" s="58">
        <f t="shared" si="2"/>
        <v>181946</v>
      </c>
      <c r="AA87" s="58">
        <v>134019</v>
      </c>
      <c r="AC87" s="58">
        <v>114245</v>
      </c>
      <c r="AE87" s="58">
        <v>0</v>
      </c>
      <c r="AG87" s="58">
        <v>0</v>
      </c>
      <c r="AI87" s="58">
        <f t="shared" si="3"/>
        <v>248264</v>
      </c>
      <c r="AK87" s="58">
        <f>(Y87-AI87)</f>
        <v>-66318</v>
      </c>
      <c r="AN87" s="91">
        <v>6</v>
      </c>
    </row>
    <row r="88" spans="1:40" s="83" customFormat="1" ht="11.25" x14ac:dyDescent="0.25">
      <c r="A88" s="83">
        <v>7</v>
      </c>
      <c r="B88" s="91"/>
      <c r="C88" s="83" t="s">
        <v>129</v>
      </c>
      <c r="E88" s="58">
        <v>0</v>
      </c>
      <c r="G88" s="58">
        <v>0</v>
      </c>
      <c r="I88" s="58">
        <v>46622208</v>
      </c>
      <c r="K88" s="58">
        <v>0</v>
      </c>
      <c r="M88" s="58">
        <v>117637904</v>
      </c>
      <c r="O88" s="58">
        <v>0</v>
      </c>
      <c r="Q88" s="58">
        <v>0</v>
      </c>
      <c r="S88" s="58">
        <v>0</v>
      </c>
      <c r="U88" s="58">
        <v>0</v>
      </c>
      <c r="W88" s="58">
        <v>-1023562</v>
      </c>
      <c r="Y88" s="58">
        <f t="shared" si="2"/>
        <v>116614342</v>
      </c>
      <c r="AA88" s="58">
        <v>60846535</v>
      </c>
      <c r="AC88" s="58">
        <v>20726615</v>
      </c>
      <c r="AE88" s="58">
        <v>6854127</v>
      </c>
      <c r="AG88" s="58">
        <v>7835716</v>
      </c>
      <c r="AI88" s="58">
        <f t="shared" si="3"/>
        <v>96262993</v>
      </c>
      <c r="AK88" s="58">
        <f>(Y88-AI88)</f>
        <v>20351349</v>
      </c>
      <c r="AN88" s="91">
        <v>7</v>
      </c>
    </row>
    <row r="89" spans="1:40" s="83" customFormat="1" ht="11.25" x14ac:dyDescent="0.25">
      <c r="A89" s="83">
        <v>8</v>
      </c>
      <c r="B89" s="91"/>
      <c r="C89" s="83" t="s">
        <v>130</v>
      </c>
      <c r="E89" s="58">
        <v>0</v>
      </c>
      <c r="G89" s="58">
        <v>0</v>
      </c>
      <c r="I89" s="58">
        <v>134080</v>
      </c>
      <c r="K89" s="58">
        <v>0</v>
      </c>
      <c r="M89" s="58">
        <v>0</v>
      </c>
      <c r="O89" s="58">
        <v>0</v>
      </c>
      <c r="Q89" s="58">
        <v>0</v>
      </c>
      <c r="S89" s="58">
        <v>0</v>
      </c>
      <c r="U89" s="58">
        <v>0</v>
      </c>
      <c r="W89" s="58">
        <v>0</v>
      </c>
      <c r="Y89" s="58">
        <f t="shared" si="2"/>
        <v>0</v>
      </c>
      <c r="AA89" s="58">
        <v>0</v>
      </c>
      <c r="AC89" s="58">
        <v>0</v>
      </c>
      <c r="AE89" s="58">
        <v>0</v>
      </c>
      <c r="AG89" s="58">
        <v>0</v>
      </c>
      <c r="AI89" s="58">
        <f t="shared" si="3"/>
        <v>0</v>
      </c>
      <c r="AK89" s="58">
        <f>(Y89-AI89)</f>
        <v>0</v>
      </c>
      <c r="AN89" s="91">
        <v>8</v>
      </c>
    </row>
    <row r="90" spans="1:40" s="83" customFormat="1" ht="11.25" x14ac:dyDescent="0.25">
      <c r="A90" s="83">
        <v>9</v>
      </c>
      <c r="B90" s="91"/>
      <c r="C90" s="83" t="s">
        <v>131</v>
      </c>
      <c r="E90" s="58">
        <v>0</v>
      </c>
      <c r="G90" s="58">
        <v>0</v>
      </c>
      <c r="I90" s="58">
        <v>0</v>
      </c>
      <c r="K90" s="58">
        <v>0</v>
      </c>
      <c r="M90" s="58">
        <v>1177950</v>
      </c>
      <c r="O90" s="58">
        <v>0</v>
      </c>
      <c r="Q90" s="58">
        <v>0</v>
      </c>
      <c r="S90" s="58">
        <v>0</v>
      </c>
      <c r="U90" s="58">
        <v>0</v>
      </c>
      <c r="W90" s="58">
        <v>2676</v>
      </c>
      <c r="Y90" s="58">
        <f t="shared" si="2"/>
        <v>1180626</v>
      </c>
      <c r="AA90" s="58">
        <v>1249241</v>
      </c>
      <c r="AC90" s="58">
        <v>461382</v>
      </c>
      <c r="AE90" s="58">
        <v>0</v>
      </c>
      <c r="AG90" s="58">
        <v>0</v>
      </c>
      <c r="AI90" s="58">
        <f t="shared" si="3"/>
        <v>1710623</v>
      </c>
      <c r="AK90" s="58">
        <f>(Y90-AI90)</f>
        <v>-529997</v>
      </c>
      <c r="AN90" s="91">
        <v>9</v>
      </c>
    </row>
    <row r="91" spans="1:40" s="83" customFormat="1" ht="11.25" x14ac:dyDescent="0.25">
      <c r="A91" s="83">
        <v>10</v>
      </c>
      <c r="B91" s="91"/>
      <c r="C91" s="83" t="s">
        <v>132</v>
      </c>
      <c r="E91" s="58">
        <v>0</v>
      </c>
      <c r="G91" s="58">
        <v>0</v>
      </c>
      <c r="I91" s="58">
        <v>0</v>
      </c>
      <c r="K91" s="58">
        <v>0</v>
      </c>
      <c r="M91" s="58">
        <v>0</v>
      </c>
      <c r="O91" s="58">
        <v>0</v>
      </c>
      <c r="Q91" s="58">
        <v>0</v>
      </c>
      <c r="S91" s="58">
        <v>0</v>
      </c>
      <c r="U91" s="58">
        <v>0</v>
      </c>
      <c r="W91" s="58">
        <v>0</v>
      </c>
      <c r="Y91" s="58">
        <f t="shared" si="2"/>
        <v>0</v>
      </c>
      <c r="AA91" s="58">
        <v>0</v>
      </c>
      <c r="AC91" s="58">
        <v>0</v>
      </c>
      <c r="AE91" s="58">
        <v>0</v>
      </c>
      <c r="AG91" s="58">
        <v>0</v>
      </c>
      <c r="AI91" s="58">
        <f t="shared" si="3"/>
        <v>0</v>
      </c>
      <c r="AK91" s="58">
        <f>(Y91-AI91)</f>
        <v>0</v>
      </c>
      <c r="AN91" s="91">
        <v>10</v>
      </c>
    </row>
    <row r="92" spans="1:40" s="83" customFormat="1" ht="11.25" x14ac:dyDescent="0.25">
      <c r="A92" s="83">
        <v>11</v>
      </c>
      <c r="B92" s="91"/>
      <c r="C92" s="83" t="s">
        <v>133</v>
      </c>
      <c r="E92" s="58">
        <v>0</v>
      </c>
      <c r="G92" s="58">
        <v>0</v>
      </c>
      <c r="I92" s="58">
        <v>0</v>
      </c>
      <c r="K92" s="58">
        <v>0</v>
      </c>
      <c r="M92" s="58">
        <v>658300</v>
      </c>
      <c r="O92" s="58">
        <v>504008</v>
      </c>
      <c r="Q92" s="58">
        <v>0</v>
      </c>
      <c r="S92" s="58">
        <v>0</v>
      </c>
      <c r="U92" s="58">
        <v>0</v>
      </c>
      <c r="W92" s="58">
        <v>830</v>
      </c>
      <c r="Y92" s="58">
        <f t="shared" si="2"/>
        <v>1163138</v>
      </c>
      <c r="AA92" s="58">
        <v>710186</v>
      </c>
      <c r="AC92" s="58">
        <v>703502</v>
      </c>
      <c r="AE92" s="58">
        <v>193297</v>
      </c>
      <c r="AG92" s="58">
        <v>0</v>
      </c>
      <c r="AI92" s="58">
        <f t="shared" si="3"/>
        <v>1606985</v>
      </c>
      <c r="AK92" s="58">
        <f>(Y92-AI92)</f>
        <v>-443847</v>
      </c>
      <c r="AN92" s="91">
        <v>11</v>
      </c>
    </row>
    <row r="93" spans="1:40" s="83" customFormat="1" ht="11.25" x14ac:dyDescent="0.25">
      <c r="A93" s="83">
        <v>12</v>
      </c>
      <c r="B93" s="91"/>
      <c r="C93" s="83" t="s">
        <v>134</v>
      </c>
      <c r="E93" s="58">
        <v>0</v>
      </c>
      <c r="G93" s="58">
        <v>0</v>
      </c>
      <c r="I93" s="58">
        <v>0</v>
      </c>
      <c r="K93" s="58">
        <v>0</v>
      </c>
      <c r="M93" s="58">
        <v>0</v>
      </c>
      <c r="O93" s="58">
        <v>0</v>
      </c>
      <c r="Q93" s="58">
        <v>0</v>
      </c>
      <c r="S93" s="58">
        <v>0</v>
      </c>
      <c r="U93" s="58">
        <v>0</v>
      </c>
      <c r="W93" s="58">
        <v>0</v>
      </c>
      <c r="Y93" s="58">
        <f t="shared" si="2"/>
        <v>0</v>
      </c>
      <c r="AA93" s="58">
        <v>0</v>
      </c>
      <c r="AC93" s="58">
        <v>0</v>
      </c>
      <c r="AE93" s="58">
        <v>0</v>
      </c>
      <c r="AG93" s="58">
        <v>0</v>
      </c>
      <c r="AI93" s="58">
        <f t="shared" si="3"/>
        <v>0</v>
      </c>
      <c r="AK93" s="58">
        <f>(Y93-AI93)</f>
        <v>0</v>
      </c>
      <c r="AN93" s="91">
        <v>12</v>
      </c>
    </row>
    <row r="94" spans="1:40" s="83" customFormat="1" ht="11.25" x14ac:dyDescent="0.25">
      <c r="A94" s="83">
        <v>13</v>
      </c>
      <c r="B94" s="91"/>
      <c r="C94" s="83" t="s">
        <v>135</v>
      </c>
      <c r="E94" s="58">
        <v>0</v>
      </c>
      <c r="G94" s="58">
        <v>0</v>
      </c>
      <c r="I94" s="58">
        <v>0</v>
      </c>
      <c r="K94" s="58">
        <v>0</v>
      </c>
      <c r="M94" s="58">
        <v>0</v>
      </c>
      <c r="O94" s="58">
        <v>0</v>
      </c>
      <c r="Q94" s="58">
        <v>0</v>
      </c>
      <c r="S94" s="58">
        <v>0</v>
      </c>
      <c r="U94" s="58">
        <v>0</v>
      </c>
      <c r="W94" s="58">
        <v>0</v>
      </c>
      <c r="Y94" s="58">
        <f t="shared" si="2"/>
        <v>0</v>
      </c>
      <c r="AA94" s="58">
        <v>0</v>
      </c>
      <c r="AC94" s="58">
        <v>0</v>
      </c>
      <c r="AE94" s="58">
        <v>0</v>
      </c>
      <c r="AG94" s="58">
        <v>0</v>
      </c>
      <c r="AI94" s="58">
        <f t="shared" si="3"/>
        <v>0</v>
      </c>
      <c r="AK94" s="58">
        <f>(Y94-AI94)</f>
        <v>0</v>
      </c>
      <c r="AN94" s="91">
        <v>13</v>
      </c>
    </row>
    <row r="95" spans="1:40" s="83" customFormat="1" ht="11.25" x14ac:dyDescent="0.25">
      <c r="A95" s="83">
        <v>14</v>
      </c>
      <c r="B95" s="91"/>
      <c r="C95" s="83" t="s">
        <v>136</v>
      </c>
      <c r="E95" s="58">
        <v>0</v>
      </c>
      <c r="G95" s="58">
        <v>0</v>
      </c>
      <c r="I95" s="58">
        <v>0</v>
      </c>
      <c r="K95" s="58">
        <v>0</v>
      </c>
      <c r="M95" s="58">
        <v>0</v>
      </c>
      <c r="O95" s="58">
        <v>0</v>
      </c>
      <c r="Q95" s="58">
        <v>0</v>
      </c>
      <c r="S95" s="58">
        <v>0</v>
      </c>
      <c r="U95" s="58">
        <v>0</v>
      </c>
      <c r="W95" s="58">
        <v>0</v>
      </c>
      <c r="Y95" s="58">
        <f t="shared" si="2"/>
        <v>0</v>
      </c>
      <c r="AA95" s="58">
        <v>0</v>
      </c>
      <c r="AC95" s="58">
        <v>0</v>
      </c>
      <c r="AE95" s="58">
        <v>0</v>
      </c>
      <c r="AG95" s="58">
        <v>0</v>
      </c>
      <c r="AI95" s="58">
        <f t="shared" si="3"/>
        <v>0</v>
      </c>
      <c r="AK95" s="58">
        <f>(Y95-AI95)</f>
        <v>0</v>
      </c>
      <c r="AN95" s="91">
        <v>14</v>
      </c>
    </row>
    <row r="96" spans="1:40" s="83" customFormat="1" ht="11.25" x14ac:dyDescent="0.25">
      <c r="A96" s="83">
        <v>15</v>
      </c>
      <c r="B96" s="91"/>
      <c r="C96" s="83" t="s">
        <v>137</v>
      </c>
      <c r="E96" s="58">
        <v>0</v>
      </c>
      <c r="G96" s="58">
        <v>0</v>
      </c>
      <c r="I96" s="58">
        <v>0</v>
      </c>
      <c r="K96" s="58">
        <v>0</v>
      </c>
      <c r="M96" s="58">
        <v>0</v>
      </c>
      <c r="O96" s="58">
        <v>0</v>
      </c>
      <c r="Q96" s="58">
        <v>0</v>
      </c>
      <c r="S96" s="58">
        <v>0</v>
      </c>
      <c r="U96" s="58">
        <v>0</v>
      </c>
      <c r="W96" s="58">
        <v>0</v>
      </c>
      <c r="Y96" s="58">
        <f>SUM(M96:W96)</f>
        <v>0</v>
      </c>
      <c r="AA96" s="58">
        <v>0</v>
      </c>
      <c r="AC96" s="58">
        <v>0</v>
      </c>
      <c r="AE96" s="58">
        <v>0</v>
      </c>
      <c r="AG96" s="58">
        <v>0</v>
      </c>
      <c r="AI96" s="58">
        <f>SUM(AA96:AG96)</f>
        <v>0</v>
      </c>
      <c r="AK96" s="58">
        <f>(Y96-AI96)</f>
        <v>0</v>
      </c>
      <c r="AN96" s="91">
        <v>15</v>
      </c>
    </row>
    <row r="97" spans="1:40" s="83" customFormat="1" ht="11.25" x14ac:dyDescent="0.25">
      <c r="A97" s="83">
        <v>16</v>
      </c>
      <c r="B97" s="91"/>
      <c r="C97" s="83" t="s">
        <v>138</v>
      </c>
      <c r="E97" s="58">
        <v>0</v>
      </c>
      <c r="G97" s="58">
        <v>0</v>
      </c>
      <c r="I97" s="58">
        <v>107748</v>
      </c>
      <c r="K97" s="58">
        <v>0</v>
      </c>
      <c r="M97" s="58">
        <v>0</v>
      </c>
      <c r="O97" s="58">
        <v>0</v>
      </c>
      <c r="Q97" s="58">
        <v>0</v>
      </c>
      <c r="S97" s="58">
        <v>0</v>
      </c>
      <c r="U97" s="58">
        <v>0</v>
      </c>
      <c r="W97" s="58">
        <v>0</v>
      </c>
      <c r="Y97" s="58">
        <f>SUM(M97:W97)</f>
        <v>0</v>
      </c>
      <c r="AA97" s="58">
        <v>0</v>
      </c>
      <c r="AC97" s="58">
        <v>0</v>
      </c>
      <c r="AE97" s="58">
        <v>0</v>
      </c>
      <c r="AG97" s="58">
        <v>0</v>
      </c>
      <c r="AI97" s="58">
        <f>SUM(AA97:AG97)</f>
        <v>0</v>
      </c>
      <c r="AK97" s="58">
        <f>(Y97-AI97)</f>
        <v>0</v>
      </c>
      <c r="AN97" s="91">
        <v>16</v>
      </c>
    </row>
    <row r="98" spans="1:40" s="83" customFormat="1" ht="11.25" x14ac:dyDescent="0.25">
      <c r="A98" s="83">
        <v>17</v>
      </c>
      <c r="B98" s="91"/>
      <c r="C98" s="83" t="s">
        <v>139</v>
      </c>
      <c r="E98" s="58">
        <v>0</v>
      </c>
      <c r="G98" s="58">
        <v>0</v>
      </c>
      <c r="I98" s="58">
        <v>0</v>
      </c>
      <c r="K98" s="58">
        <v>0</v>
      </c>
      <c r="M98" s="58">
        <v>3705251</v>
      </c>
      <c r="O98" s="58">
        <v>847630</v>
      </c>
      <c r="Q98" s="58">
        <v>0</v>
      </c>
      <c r="S98" s="58">
        <v>0</v>
      </c>
      <c r="U98" s="58">
        <v>0</v>
      </c>
      <c r="W98" s="58">
        <v>2414669</v>
      </c>
      <c r="Y98" s="58">
        <f>SUM(M98:W98)</f>
        <v>6967550</v>
      </c>
      <c r="AA98" s="58">
        <v>3040348</v>
      </c>
      <c r="AC98" s="58">
        <v>1444953</v>
      </c>
      <c r="AE98" s="58">
        <v>1153168</v>
      </c>
      <c r="AG98" s="58">
        <v>2003</v>
      </c>
      <c r="AI98" s="58">
        <f>SUM(AA98:AG98)</f>
        <v>5640472</v>
      </c>
      <c r="AK98" s="58">
        <f>(Y98-AI98)</f>
        <v>1327078</v>
      </c>
      <c r="AN98" s="91">
        <v>17</v>
      </c>
    </row>
    <row r="99" spans="1:40" s="83" customFormat="1" ht="11.25" x14ac:dyDescent="0.25">
      <c r="A99" s="83">
        <v>18</v>
      </c>
      <c r="B99" s="91"/>
      <c r="C99" s="83" t="s">
        <v>140</v>
      </c>
      <c r="E99" s="58">
        <v>0</v>
      </c>
      <c r="G99" s="58">
        <v>0</v>
      </c>
      <c r="I99" s="58">
        <v>284328</v>
      </c>
      <c r="K99" s="58">
        <v>0</v>
      </c>
      <c r="M99" s="58">
        <v>3407164</v>
      </c>
      <c r="O99" s="58">
        <v>538885</v>
      </c>
      <c r="Q99" s="58">
        <v>0</v>
      </c>
      <c r="S99" s="58">
        <v>0</v>
      </c>
      <c r="U99" s="58">
        <v>0</v>
      </c>
      <c r="W99" s="58">
        <v>291617</v>
      </c>
      <c r="Y99" s="58">
        <f>SUM(M99:W99)</f>
        <v>4237666</v>
      </c>
      <c r="AA99" s="58">
        <v>2521771</v>
      </c>
      <c r="AC99" s="58">
        <v>1461175</v>
      </c>
      <c r="AE99" s="58">
        <v>588139</v>
      </c>
      <c r="AG99" s="58">
        <v>0</v>
      </c>
      <c r="AI99" s="58">
        <f>SUM(AA99:AG99)</f>
        <v>4571085</v>
      </c>
      <c r="AK99" s="58">
        <f>(Y99-AI99)</f>
        <v>-333419</v>
      </c>
      <c r="AN99" s="91">
        <v>18</v>
      </c>
    </row>
    <row r="100" spans="1:40" s="83" customFormat="1" ht="11.25" x14ac:dyDescent="0.25">
      <c r="A100" s="83">
        <v>19</v>
      </c>
      <c r="B100" s="91"/>
      <c r="C100" s="83" t="s">
        <v>141</v>
      </c>
      <c r="E100" s="58">
        <v>0</v>
      </c>
      <c r="G100" s="58">
        <v>0</v>
      </c>
      <c r="I100" s="58">
        <v>0</v>
      </c>
      <c r="K100" s="58">
        <v>0</v>
      </c>
      <c r="M100" s="58">
        <v>131573</v>
      </c>
      <c r="O100" s="58">
        <v>92150</v>
      </c>
      <c r="Q100" s="58">
        <v>0</v>
      </c>
      <c r="S100" s="58">
        <v>0</v>
      </c>
      <c r="U100" s="58">
        <v>10561</v>
      </c>
      <c r="W100" s="58">
        <v>0</v>
      </c>
      <c r="Y100" s="58">
        <f>SUM(M100:W100)</f>
        <v>234284</v>
      </c>
      <c r="AA100" s="58">
        <v>841170</v>
      </c>
      <c r="AC100" s="58">
        <v>271889</v>
      </c>
      <c r="AE100" s="58">
        <v>0</v>
      </c>
      <c r="AG100" s="58">
        <v>0</v>
      </c>
      <c r="AI100" s="58">
        <f>SUM(AA100:AG100)</f>
        <v>1113059</v>
      </c>
      <c r="AK100" s="58">
        <f>(Y100-AI100)</f>
        <v>-878775</v>
      </c>
      <c r="AN100" s="91">
        <v>19</v>
      </c>
    </row>
    <row r="101" spans="1:40" s="83" customFormat="1" ht="11.25" x14ac:dyDescent="0.25">
      <c r="A101" s="83">
        <v>20</v>
      </c>
      <c r="B101" s="91"/>
      <c r="C101" s="83" t="s">
        <v>142</v>
      </c>
      <c r="E101" s="58">
        <v>0</v>
      </c>
      <c r="G101" s="58">
        <v>0</v>
      </c>
      <c r="I101" s="58">
        <v>0</v>
      </c>
      <c r="K101" s="58">
        <v>0</v>
      </c>
      <c r="M101" s="58">
        <v>0</v>
      </c>
      <c r="O101" s="58">
        <v>0</v>
      </c>
      <c r="Q101" s="58">
        <v>0</v>
      </c>
      <c r="S101" s="58">
        <v>0</v>
      </c>
      <c r="U101" s="58">
        <v>0</v>
      </c>
      <c r="W101" s="58">
        <v>0</v>
      </c>
      <c r="Y101" s="58">
        <f>SUM(M101:W101)</f>
        <v>0</v>
      </c>
      <c r="AA101" s="58">
        <v>0</v>
      </c>
      <c r="AC101" s="58">
        <v>0</v>
      </c>
      <c r="AE101" s="58">
        <v>0</v>
      </c>
      <c r="AG101" s="58">
        <v>0</v>
      </c>
      <c r="AI101" s="58">
        <f>SUM(AA101:AG101)</f>
        <v>0</v>
      </c>
      <c r="AK101" s="58">
        <f>(Y101-AI101)</f>
        <v>0</v>
      </c>
      <c r="AN101" s="91">
        <v>20</v>
      </c>
    </row>
    <row r="102" spans="1:40" s="83" customFormat="1" ht="11.25" x14ac:dyDescent="0.25">
      <c r="A102" s="83">
        <v>21</v>
      </c>
      <c r="B102" s="91"/>
      <c r="C102" s="83" t="s">
        <v>143</v>
      </c>
      <c r="E102" s="58">
        <v>0</v>
      </c>
      <c r="G102" s="58">
        <v>0</v>
      </c>
      <c r="I102" s="58">
        <v>3350724</v>
      </c>
      <c r="K102" s="58">
        <v>751400</v>
      </c>
      <c r="M102" s="58">
        <v>120723434</v>
      </c>
      <c r="O102" s="58">
        <v>123825</v>
      </c>
      <c r="Q102" s="58">
        <v>0</v>
      </c>
      <c r="S102" s="58">
        <v>0</v>
      </c>
      <c r="U102" s="58">
        <v>1617863</v>
      </c>
      <c r="W102" s="58">
        <v>-15357125</v>
      </c>
      <c r="Y102" s="58">
        <f>SUM(M102:W102)</f>
        <v>107107997</v>
      </c>
      <c r="AA102" s="58">
        <v>60357807</v>
      </c>
      <c r="AC102" s="58">
        <v>35274129</v>
      </c>
      <c r="AE102" s="58">
        <v>671467</v>
      </c>
      <c r="AG102" s="58">
        <v>1665890</v>
      </c>
      <c r="AI102" s="58">
        <f>SUM(AA102:AG102)</f>
        <v>97969293</v>
      </c>
      <c r="AK102" s="58">
        <f>(Y102-AI102)</f>
        <v>9138704</v>
      </c>
      <c r="AN102" s="91">
        <v>21</v>
      </c>
    </row>
    <row r="103" spans="1:40" s="83" customFormat="1" ht="11.25" x14ac:dyDescent="0.25">
      <c r="A103" s="83">
        <v>22</v>
      </c>
      <c r="B103" s="91"/>
      <c r="C103" s="83" t="s">
        <v>144</v>
      </c>
      <c r="E103" s="58">
        <v>0</v>
      </c>
      <c r="G103" s="58">
        <v>0</v>
      </c>
      <c r="I103" s="58">
        <v>0</v>
      </c>
      <c r="K103" s="58">
        <v>0</v>
      </c>
      <c r="M103" s="58">
        <v>718602</v>
      </c>
      <c r="O103" s="58">
        <v>207000</v>
      </c>
      <c r="Q103" s="58">
        <v>0</v>
      </c>
      <c r="S103" s="58">
        <v>0</v>
      </c>
      <c r="U103" s="58">
        <v>0</v>
      </c>
      <c r="W103" s="58">
        <v>149241</v>
      </c>
      <c r="Y103" s="58">
        <f>SUM(M103:W103)</f>
        <v>1074843</v>
      </c>
      <c r="AA103" s="58">
        <v>536946</v>
      </c>
      <c r="AC103" s="58">
        <v>360374</v>
      </c>
      <c r="AE103" s="58">
        <v>13890</v>
      </c>
      <c r="AG103" s="58">
        <v>0</v>
      </c>
      <c r="AI103" s="58">
        <f>SUM(AA103:AG103)</f>
        <v>911210</v>
      </c>
      <c r="AK103" s="58">
        <f>(Y103-AI103)</f>
        <v>163633</v>
      </c>
      <c r="AN103" s="91">
        <v>22</v>
      </c>
    </row>
    <row r="104" spans="1:40" s="83" customFormat="1" ht="11.25" x14ac:dyDescent="0.25">
      <c r="A104" s="83">
        <v>23</v>
      </c>
      <c r="B104" s="91"/>
      <c r="C104" s="83" t="s">
        <v>145</v>
      </c>
      <c r="E104" s="58">
        <v>0</v>
      </c>
      <c r="G104" s="58">
        <v>0</v>
      </c>
      <c r="I104" s="58">
        <v>0</v>
      </c>
      <c r="K104" s="58">
        <v>0</v>
      </c>
      <c r="M104" s="58">
        <v>0</v>
      </c>
      <c r="O104" s="58">
        <v>0</v>
      </c>
      <c r="Q104" s="58">
        <v>0</v>
      </c>
      <c r="S104" s="58">
        <v>0</v>
      </c>
      <c r="U104" s="58">
        <v>0</v>
      </c>
      <c r="W104" s="58">
        <v>0</v>
      </c>
      <c r="Y104" s="58">
        <f>SUM(M104:W104)</f>
        <v>0</v>
      </c>
      <c r="AA104" s="58">
        <v>0</v>
      </c>
      <c r="AC104" s="58">
        <v>0</v>
      </c>
      <c r="AE104" s="58">
        <v>0</v>
      </c>
      <c r="AG104" s="58">
        <v>0</v>
      </c>
      <c r="AI104" s="58">
        <f>SUM(AA104:AG104)</f>
        <v>0</v>
      </c>
      <c r="AK104" s="58">
        <f>(Y104-AI104)</f>
        <v>0</v>
      </c>
      <c r="AN104" s="91">
        <v>23</v>
      </c>
    </row>
    <row r="105" spans="1:40" s="83" customFormat="1" ht="11.25" x14ac:dyDescent="0.25">
      <c r="A105" s="83">
        <v>24</v>
      </c>
      <c r="B105" s="91"/>
      <c r="C105" s="83" t="s">
        <v>146</v>
      </c>
      <c r="E105" s="58">
        <v>0</v>
      </c>
      <c r="G105" s="58">
        <v>0</v>
      </c>
      <c r="I105" s="58">
        <v>0</v>
      </c>
      <c r="K105" s="58">
        <v>0</v>
      </c>
      <c r="M105" s="58">
        <v>1675115</v>
      </c>
      <c r="O105" s="58">
        <v>1027528</v>
      </c>
      <c r="Q105" s="58">
        <v>0</v>
      </c>
      <c r="S105" s="58">
        <v>18252</v>
      </c>
      <c r="U105" s="58">
        <v>0</v>
      </c>
      <c r="W105" s="58">
        <v>0</v>
      </c>
      <c r="Y105" s="58">
        <f>SUM(M105:W105)</f>
        <v>2720895</v>
      </c>
      <c r="AA105" s="58">
        <v>2669440</v>
      </c>
      <c r="AC105" s="58">
        <v>1463192</v>
      </c>
      <c r="AE105" s="58">
        <v>86852</v>
      </c>
      <c r="AG105" s="58">
        <v>0</v>
      </c>
      <c r="AI105" s="58">
        <f>SUM(AA105:AG105)</f>
        <v>4219484</v>
      </c>
      <c r="AK105" s="58">
        <f>(Y105-AI105)</f>
        <v>-1498589</v>
      </c>
      <c r="AN105" s="91">
        <v>24</v>
      </c>
    </row>
    <row r="106" spans="1:40" s="83" customFormat="1" ht="11.25" x14ac:dyDescent="0.25">
      <c r="A106" s="83">
        <v>25</v>
      </c>
      <c r="B106" s="91"/>
      <c r="C106" s="83" t="s">
        <v>147</v>
      </c>
      <c r="E106" s="58">
        <v>0</v>
      </c>
      <c r="G106" s="58">
        <v>0</v>
      </c>
      <c r="I106" s="58">
        <v>0</v>
      </c>
      <c r="K106" s="58">
        <v>0</v>
      </c>
      <c r="M106" s="58">
        <v>416609</v>
      </c>
      <c r="O106" s="58">
        <v>168646</v>
      </c>
      <c r="Q106" s="58">
        <v>0</v>
      </c>
      <c r="S106" s="58">
        <v>0</v>
      </c>
      <c r="U106" s="58">
        <v>0</v>
      </c>
      <c r="W106" s="58">
        <v>539</v>
      </c>
      <c r="Y106" s="58">
        <f>SUM(M106:W106)</f>
        <v>585794</v>
      </c>
      <c r="AA106" s="58">
        <v>389460</v>
      </c>
      <c r="AC106" s="58">
        <v>341908</v>
      </c>
      <c r="AE106" s="58">
        <v>82149</v>
      </c>
      <c r="AG106" s="58">
        <v>0</v>
      </c>
      <c r="AI106" s="58">
        <f>SUM(AA106:AG106)</f>
        <v>813517</v>
      </c>
      <c r="AK106" s="58">
        <f>(Y106-AI106)</f>
        <v>-227723</v>
      </c>
      <c r="AN106" s="91">
        <v>25</v>
      </c>
    </row>
    <row r="107" spans="1:40" s="83" customFormat="1" ht="11.25" x14ac:dyDescent="0.25">
      <c r="A107" s="83">
        <v>26</v>
      </c>
      <c r="B107" s="91"/>
      <c r="C107" s="83" t="s">
        <v>148</v>
      </c>
      <c r="E107" s="58">
        <v>0</v>
      </c>
      <c r="G107" s="58">
        <v>0</v>
      </c>
      <c r="I107" s="58">
        <v>0</v>
      </c>
      <c r="K107" s="58">
        <v>0</v>
      </c>
      <c r="M107" s="58">
        <v>3650937</v>
      </c>
      <c r="O107" s="58">
        <v>0</v>
      </c>
      <c r="Q107" s="58">
        <v>0</v>
      </c>
      <c r="S107" s="58">
        <v>0</v>
      </c>
      <c r="U107" s="58">
        <v>0</v>
      </c>
      <c r="W107" s="58">
        <v>238266</v>
      </c>
      <c r="Y107" s="58">
        <f>SUM(M107:W107)</f>
        <v>3889203</v>
      </c>
      <c r="AA107" s="58">
        <v>2515890</v>
      </c>
      <c r="AC107" s="58">
        <v>1066358</v>
      </c>
      <c r="AE107" s="58">
        <v>93485</v>
      </c>
      <c r="AG107" s="58">
        <v>0</v>
      </c>
      <c r="AI107" s="58">
        <f>SUM(AA107:AG107)</f>
        <v>3675733</v>
      </c>
      <c r="AK107" s="58">
        <f>(Y107-AI107)</f>
        <v>213470</v>
      </c>
      <c r="AN107" s="91">
        <v>26</v>
      </c>
    </row>
    <row r="108" spans="1:40" s="83" customFormat="1" ht="11.25" x14ac:dyDescent="0.25">
      <c r="A108" s="83">
        <v>27</v>
      </c>
      <c r="B108" s="91"/>
      <c r="C108" s="83" t="s">
        <v>149</v>
      </c>
      <c r="E108" s="58">
        <v>0</v>
      </c>
      <c r="G108" s="58">
        <v>0</v>
      </c>
      <c r="I108" s="58">
        <v>0</v>
      </c>
      <c r="K108" s="58">
        <v>0</v>
      </c>
      <c r="M108" s="58">
        <v>4223476</v>
      </c>
      <c r="O108" s="58">
        <v>0</v>
      </c>
      <c r="Q108" s="58">
        <v>0</v>
      </c>
      <c r="S108" s="58">
        <v>42419</v>
      </c>
      <c r="U108" s="58">
        <v>202241</v>
      </c>
      <c r="W108" s="58">
        <v>599006</v>
      </c>
      <c r="Y108" s="58">
        <f>SUM(M108:W108)</f>
        <v>5067142</v>
      </c>
      <c r="AA108" s="58">
        <v>3618220</v>
      </c>
      <c r="AC108" s="58">
        <v>1466545</v>
      </c>
      <c r="AE108" s="58">
        <v>122156</v>
      </c>
      <c r="AG108" s="58">
        <v>183753</v>
      </c>
      <c r="AI108" s="58">
        <f>SUM(AA108:AG108)</f>
        <v>5390674</v>
      </c>
      <c r="AK108" s="58">
        <f>(Y108-AI108)</f>
        <v>-323532</v>
      </c>
      <c r="AN108" s="91">
        <v>27</v>
      </c>
    </row>
    <row r="109" spans="1:40" s="83" customFormat="1" ht="11.25" x14ac:dyDescent="0.25">
      <c r="A109" s="83">
        <v>28</v>
      </c>
      <c r="B109" s="91"/>
      <c r="C109" s="83" t="s">
        <v>150</v>
      </c>
      <c r="E109" s="58">
        <v>0</v>
      </c>
      <c r="G109" s="58">
        <v>0</v>
      </c>
      <c r="I109" s="58">
        <v>0</v>
      </c>
      <c r="K109" s="58">
        <v>0</v>
      </c>
      <c r="M109" s="58">
        <v>319877</v>
      </c>
      <c r="O109" s="58">
        <v>0</v>
      </c>
      <c r="Q109" s="58">
        <v>31041</v>
      </c>
      <c r="S109" s="58">
        <v>7028</v>
      </c>
      <c r="U109" s="58">
        <v>45000</v>
      </c>
      <c r="W109" s="58">
        <v>1470</v>
      </c>
      <c r="Y109" s="58">
        <f>SUM(M109:W109)</f>
        <v>404416</v>
      </c>
      <c r="AA109" s="58">
        <v>330592</v>
      </c>
      <c r="AC109" s="58">
        <v>509777</v>
      </c>
      <c r="AE109" s="58">
        <v>8590</v>
      </c>
      <c r="AG109" s="58">
        <v>0</v>
      </c>
      <c r="AI109" s="58">
        <f>SUM(AA109:AG109)</f>
        <v>848959</v>
      </c>
      <c r="AK109" s="58">
        <f>(Y109-AI109)</f>
        <v>-444543</v>
      </c>
      <c r="AN109" s="91">
        <v>28</v>
      </c>
    </row>
    <row r="110" spans="1:40" s="83" customFormat="1" ht="11.25" x14ac:dyDescent="0.25">
      <c r="A110" s="83">
        <v>29</v>
      </c>
      <c r="B110" s="91"/>
      <c r="C110" s="83" t="s">
        <v>93</v>
      </c>
      <c r="E110" s="58">
        <v>0</v>
      </c>
      <c r="G110" s="58">
        <v>0</v>
      </c>
      <c r="I110" s="58">
        <v>75149427</v>
      </c>
      <c r="K110" s="58">
        <v>0</v>
      </c>
      <c r="M110" s="58">
        <v>235903392</v>
      </c>
      <c r="O110" s="58">
        <v>79706372</v>
      </c>
      <c r="Q110" s="58">
        <v>0</v>
      </c>
      <c r="S110" s="58">
        <v>42966230</v>
      </c>
      <c r="U110" s="58">
        <v>0</v>
      </c>
      <c r="W110" s="58">
        <v>16927903</v>
      </c>
      <c r="Y110" s="58">
        <f>SUM(M110:W110)</f>
        <v>375503897</v>
      </c>
      <c r="AA110" s="58">
        <v>207445049</v>
      </c>
      <c r="AC110" s="58">
        <v>75191905</v>
      </c>
      <c r="AE110" s="58">
        <v>25737037</v>
      </c>
      <c r="AG110" s="58">
        <v>0</v>
      </c>
      <c r="AI110" s="58">
        <f>SUM(AA110:AG110)</f>
        <v>308373991</v>
      </c>
      <c r="AK110" s="58">
        <f>(Y110-AI110)</f>
        <v>67129906</v>
      </c>
      <c r="AN110" s="91">
        <v>29</v>
      </c>
    </row>
    <row r="111" spans="1:40" s="83" customFormat="1" ht="11.25" x14ac:dyDescent="0.25">
      <c r="A111" s="83">
        <v>30</v>
      </c>
      <c r="B111" s="91"/>
      <c r="C111" s="83" t="s">
        <v>151</v>
      </c>
      <c r="E111" s="58">
        <v>470529</v>
      </c>
      <c r="G111" s="58">
        <v>0</v>
      </c>
      <c r="I111" s="58">
        <v>0</v>
      </c>
      <c r="K111" s="58">
        <v>0</v>
      </c>
      <c r="M111" s="58">
        <v>1011186</v>
      </c>
      <c r="O111" s="58">
        <v>-2698101</v>
      </c>
      <c r="Q111" s="58">
        <v>0</v>
      </c>
      <c r="S111" s="58">
        <v>244562</v>
      </c>
      <c r="U111" s="58">
        <v>171541</v>
      </c>
      <c r="W111" s="58">
        <v>243502</v>
      </c>
      <c r="Y111" s="58">
        <f>SUM(M111:W111)</f>
        <v>-1027310</v>
      </c>
      <c r="AA111" s="58">
        <v>937460</v>
      </c>
      <c r="AC111" s="58">
        <v>465678</v>
      </c>
      <c r="AE111" s="58">
        <v>7779</v>
      </c>
      <c r="AG111" s="58">
        <v>41296</v>
      </c>
      <c r="AI111" s="58">
        <f>SUM(AA111:AG111)</f>
        <v>1452213</v>
      </c>
      <c r="AK111" s="58">
        <f>(Y111-AI111)</f>
        <v>-2479523</v>
      </c>
      <c r="AN111" s="91">
        <v>30</v>
      </c>
    </row>
    <row r="112" spans="1:40" s="83" customFormat="1" ht="11.25" x14ac:dyDescent="0.25">
      <c r="A112" s="83">
        <v>31</v>
      </c>
      <c r="B112" s="91"/>
      <c r="C112" s="83" t="s">
        <v>152</v>
      </c>
      <c r="E112" s="58">
        <v>0</v>
      </c>
      <c r="G112" s="58">
        <v>0</v>
      </c>
      <c r="I112" s="58">
        <v>0</v>
      </c>
      <c r="K112" s="58">
        <v>0</v>
      </c>
      <c r="M112" s="58">
        <v>0</v>
      </c>
      <c r="O112" s="58">
        <v>0</v>
      </c>
      <c r="Q112" s="58">
        <v>0</v>
      </c>
      <c r="S112" s="58">
        <v>0</v>
      </c>
      <c r="U112" s="58">
        <v>0</v>
      </c>
      <c r="W112" s="58">
        <v>0</v>
      </c>
      <c r="Y112" s="58">
        <f>SUM(M112:W112)</f>
        <v>0</v>
      </c>
      <c r="AA112" s="58">
        <v>0</v>
      </c>
      <c r="AC112" s="58">
        <v>0</v>
      </c>
      <c r="AE112" s="58">
        <v>0</v>
      </c>
      <c r="AG112" s="58">
        <v>0</v>
      </c>
      <c r="AI112" s="58">
        <f>SUM(AA112:AG112)</f>
        <v>0</v>
      </c>
      <c r="AK112" s="58">
        <f>(Y112-AI112)</f>
        <v>0</v>
      </c>
      <c r="AN112" s="91">
        <v>31</v>
      </c>
    </row>
    <row r="113" spans="1:40" s="83" customFormat="1" ht="11.25" x14ac:dyDescent="0.25">
      <c r="A113" s="83">
        <v>32</v>
      </c>
      <c r="B113" s="91"/>
      <c r="C113" s="83" t="s">
        <v>153</v>
      </c>
      <c r="E113" s="58">
        <v>0</v>
      </c>
      <c r="G113" s="58">
        <v>0</v>
      </c>
      <c r="I113" s="58">
        <v>251322</v>
      </c>
      <c r="K113" s="58">
        <v>0</v>
      </c>
      <c r="M113" s="58">
        <v>349692</v>
      </c>
      <c r="O113" s="58">
        <v>0</v>
      </c>
      <c r="Q113" s="58">
        <v>0</v>
      </c>
      <c r="S113" s="58">
        <v>0</v>
      </c>
      <c r="U113" s="58">
        <v>0</v>
      </c>
      <c r="W113" s="58">
        <v>175254</v>
      </c>
      <c r="Y113" s="58">
        <f>SUM(M113:W113)</f>
        <v>524946</v>
      </c>
      <c r="AA113" s="58">
        <v>550469</v>
      </c>
      <c r="AC113" s="58">
        <v>173457</v>
      </c>
      <c r="AE113" s="58">
        <v>271091</v>
      </c>
      <c r="AG113" s="58">
        <v>0</v>
      </c>
      <c r="AI113" s="58">
        <f>SUM(AA113:AG113)</f>
        <v>995017</v>
      </c>
      <c r="AK113" s="58">
        <f>(Y113-AI113)</f>
        <v>-470071</v>
      </c>
      <c r="AN113" s="91">
        <v>32</v>
      </c>
    </row>
    <row r="114" spans="1:40" s="83" customFormat="1" ht="11.25" x14ac:dyDescent="0.25">
      <c r="A114" s="83">
        <v>33</v>
      </c>
      <c r="B114" s="91"/>
      <c r="C114" s="83" t="s">
        <v>95</v>
      </c>
      <c r="E114" s="58">
        <v>0</v>
      </c>
      <c r="G114" s="58">
        <v>0</v>
      </c>
      <c r="I114" s="58">
        <v>0</v>
      </c>
      <c r="K114" s="58">
        <v>701721</v>
      </c>
      <c r="M114" s="58">
        <v>24747</v>
      </c>
      <c r="O114" s="58">
        <v>15000</v>
      </c>
      <c r="Q114" s="58">
        <v>0</v>
      </c>
      <c r="S114" s="58">
        <v>0</v>
      </c>
      <c r="U114" s="58">
        <v>0</v>
      </c>
      <c r="W114" s="58">
        <v>0</v>
      </c>
      <c r="Y114" s="58">
        <f>SUM(M114:W114)</f>
        <v>39747</v>
      </c>
      <c r="AA114" s="58">
        <v>18319</v>
      </c>
      <c r="AC114" s="58">
        <v>32845</v>
      </c>
      <c r="AE114" s="58">
        <v>0</v>
      </c>
      <c r="AG114" s="58">
        <v>0</v>
      </c>
      <c r="AI114" s="58">
        <f>SUM(AA114:AG114)</f>
        <v>51164</v>
      </c>
      <c r="AK114" s="58">
        <f>(Y114-AI114)</f>
        <v>-11417</v>
      </c>
      <c r="AN114" s="91">
        <v>33</v>
      </c>
    </row>
    <row r="115" spans="1:40" s="83" customFormat="1" ht="11.25" x14ac:dyDescent="0.25">
      <c r="A115" s="83">
        <v>34</v>
      </c>
      <c r="B115" s="91"/>
      <c r="C115" s="83" t="s">
        <v>154</v>
      </c>
      <c r="E115" s="58">
        <v>0</v>
      </c>
      <c r="G115" s="58">
        <v>0</v>
      </c>
      <c r="I115" s="58">
        <v>68488</v>
      </c>
      <c r="K115" s="58">
        <v>655560</v>
      </c>
      <c r="M115" s="58">
        <v>0</v>
      </c>
      <c r="O115" s="58">
        <v>0</v>
      </c>
      <c r="Q115" s="58">
        <v>0</v>
      </c>
      <c r="S115" s="58">
        <v>0</v>
      </c>
      <c r="U115" s="58">
        <v>0</v>
      </c>
      <c r="W115" s="58">
        <v>0</v>
      </c>
      <c r="Y115" s="58">
        <f>SUM(M115:W115)</f>
        <v>0</v>
      </c>
      <c r="AA115" s="58">
        <v>0</v>
      </c>
      <c r="AC115" s="58">
        <v>0</v>
      </c>
      <c r="AE115" s="58">
        <v>0</v>
      </c>
      <c r="AG115" s="58">
        <v>0</v>
      </c>
      <c r="AI115" s="58">
        <f>SUM(AA115:AG115)</f>
        <v>0</v>
      </c>
      <c r="AK115" s="58">
        <f>(Y115-AI115)</f>
        <v>0</v>
      </c>
      <c r="AN115" s="91">
        <v>34</v>
      </c>
    </row>
    <row r="116" spans="1:40" s="83" customFormat="1" ht="11.25" x14ac:dyDescent="0.25">
      <c r="A116" s="83">
        <v>35</v>
      </c>
      <c r="B116" s="91"/>
      <c r="C116" s="83" t="s">
        <v>155</v>
      </c>
      <c r="E116" s="58">
        <v>0</v>
      </c>
      <c r="G116" s="58">
        <v>0</v>
      </c>
      <c r="I116" s="58">
        <v>0</v>
      </c>
      <c r="K116" s="58">
        <v>0</v>
      </c>
      <c r="M116" s="58">
        <v>693077</v>
      </c>
      <c r="O116" s="58">
        <v>0</v>
      </c>
      <c r="Q116" s="58">
        <v>0</v>
      </c>
      <c r="S116" s="58">
        <v>0</v>
      </c>
      <c r="U116" s="58">
        <v>0</v>
      </c>
      <c r="W116" s="58">
        <v>100025</v>
      </c>
      <c r="Y116" s="58">
        <f>SUM(M116:W116)</f>
        <v>793102</v>
      </c>
      <c r="AA116" s="58">
        <v>870171</v>
      </c>
      <c r="AC116" s="58">
        <v>596538</v>
      </c>
      <c r="AE116" s="58">
        <v>19323</v>
      </c>
      <c r="AG116" s="58">
        <v>120781</v>
      </c>
      <c r="AI116" s="58">
        <f>SUM(AA116:AG116)</f>
        <v>1606813</v>
      </c>
      <c r="AK116" s="58">
        <f>(Y116-AI116)</f>
        <v>-813711</v>
      </c>
      <c r="AN116" s="91">
        <v>35</v>
      </c>
    </row>
    <row r="117" spans="1:40" s="83" customFormat="1" ht="11.25" x14ac:dyDescent="0.25">
      <c r="A117" s="83">
        <v>36</v>
      </c>
      <c r="B117" s="91"/>
      <c r="C117" s="83" t="s">
        <v>156</v>
      </c>
      <c r="E117" s="58">
        <v>0</v>
      </c>
      <c r="G117" s="58">
        <v>0</v>
      </c>
      <c r="I117" s="58">
        <v>0</v>
      </c>
      <c r="K117" s="58">
        <v>0</v>
      </c>
      <c r="M117" s="58">
        <v>4919569</v>
      </c>
      <c r="O117" s="58">
        <v>0</v>
      </c>
      <c r="Q117" s="58">
        <v>0</v>
      </c>
      <c r="S117" s="58">
        <v>0</v>
      </c>
      <c r="U117" s="58">
        <v>0</v>
      </c>
      <c r="W117" s="58">
        <v>51319</v>
      </c>
      <c r="Y117" s="58">
        <f>SUM(M117:W117)</f>
        <v>4970888</v>
      </c>
      <c r="AA117" s="58">
        <v>3616025</v>
      </c>
      <c r="AC117" s="58">
        <v>1101572</v>
      </c>
      <c r="AE117" s="58">
        <v>70148</v>
      </c>
      <c r="AG117" s="58">
        <v>30118</v>
      </c>
      <c r="AI117" s="58">
        <f>SUM(AA117:AG117)</f>
        <v>4817863</v>
      </c>
      <c r="AK117" s="58">
        <f>(Y117-AI117)</f>
        <v>153025</v>
      </c>
      <c r="AN117" s="91">
        <v>36</v>
      </c>
    </row>
    <row r="118" spans="1:40" s="83" customFormat="1" ht="11.25" x14ac:dyDescent="0.25">
      <c r="A118" s="83">
        <v>37</v>
      </c>
      <c r="B118" s="91"/>
      <c r="C118" s="83" t="s">
        <v>157</v>
      </c>
      <c r="E118" s="58">
        <v>0</v>
      </c>
      <c r="G118" s="58">
        <v>0</v>
      </c>
      <c r="I118" s="58">
        <v>0</v>
      </c>
      <c r="K118" s="58">
        <v>0</v>
      </c>
      <c r="M118" s="58">
        <v>17752834</v>
      </c>
      <c r="O118" s="58">
        <v>0</v>
      </c>
      <c r="Q118" s="58">
        <v>0</v>
      </c>
      <c r="S118" s="58">
        <v>0</v>
      </c>
      <c r="U118" s="58">
        <v>154728</v>
      </c>
      <c r="W118" s="58">
        <v>614696</v>
      </c>
      <c r="Y118" s="58">
        <f>SUM(M118:W118)</f>
        <v>18522258</v>
      </c>
      <c r="AA118" s="58">
        <v>5952851</v>
      </c>
      <c r="AC118" s="58">
        <v>2918523</v>
      </c>
      <c r="AE118" s="58">
        <v>3334381</v>
      </c>
      <c r="AG118" s="58">
        <v>0</v>
      </c>
      <c r="AI118" s="58">
        <f>SUM(AA118:AG118)</f>
        <v>12205755</v>
      </c>
      <c r="AK118" s="58">
        <f>(Y118-AI118)</f>
        <v>6316503</v>
      </c>
      <c r="AN118" s="91">
        <v>37</v>
      </c>
    </row>
    <row r="119" spans="1:40" s="83" customFormat="1" ht="11.25" x14ac:dyDescent="0.25">
      <c r="A119" s="83">
        <v>38</v>
      </c>
      <c r="B119" s="91"/>
      <c r="C119" s="83" t="s">
        <v>158</v>
      </c>
      <c r="E119" s="58">
        <v>0</v>
      </c>
      <c r="G119" s="58">
        <v>0</v>
      </c>
      <c r="I119" s="58">
        <v>53560</v>
      </c>
      <c r="K119" s="58">
        <v>0</v>
      </c>
      <c r="M119" s="58">
        <v>229484</v>
      </c>
      <c r="O119" s="58">
        <v>0</v>
      </c>
      <c r="Q119" s="58">
        <v>0</v>
      </c>
      <c r="S119" s="58">
        <v>0</v>
      </c>
      <c r="U119" s="58">
        <v>0</v>
      </c>
      <c r="W119" s="58">
        <v>0</v>
      </c>
      <c r="Y119" s="58">
        <f>SUM(M119:W119)</f>
        <v>229484</v>
      </c>
      <c r="AA119" s="58">
        <v>228944</v>
      </c>
      <c r="AC119" s="58">
        <v>95816</v>
      </c>
      <c r="AE119" s="58">
        <v>0</v>
      </c>
      <c r="AG119" s="58">
        <v>1862</v>
      </c>
      <c r="AI119" s="58">
        <f>SUM(AA119:AG119)</f>
        <v>326622</v>
      </c>
      <c r="AK119" s="58">
        <f>(Y119-AI119)</f>
        <v>-97138</v>
      </c>
      <c r="AN119" s="91">
        <v>38</v>
      </c>
    </row>
    <row r="120" spans="1:40" s="83" customFormat="1" ht="11.25" x14ac:dyDescent="0.25">
      <c r="A120" s="83">
        <v>39</v>
      </c>
      <c r="B120" s="91"/>
      <c r="C120" s="83" t="s">
        <v>159</v>
      </c>
      <c r="E120" s="58">
        <v>0</v>
      </c>
      <c r="G120" s="58">
        <v>0</v>
      </c>
      <c r="I120" s="58">
        <v>0</v>
      </c>
      <c r="K120" s="58">
        <v>0</v>
      </c>
      <c r="M120" s="58">
        <v>0</v>
      </c>
      <c r="O120" s="58">
        <v>0</v>
      </c>
      <c r="Q120" s="58">
        <v>0</v>
      </c>
      <c r="S120" s="58">
        <v>0</v>
      </c>
      <c r="U120" s="58">
        <v>0</v>
      </c>
      <c r="W120" s="58">
        <v>0</v>
      </c>
      <c r="Y120" s="58">
        <f>SUM(M120:W120)</f>
        <v>0</v>
      </c>
      <c r="AA120" s="58">
        <v>0</v>
      </c>
      <c r="AC120" s="58">
        <v>0</v>
      </c>
      <c r="AE120" s="58">
        <v>0</v>
      </c>
      <c r="AG120" s="58">
        <v>0</v>
      </c>
      <c r="AI120" s="58">
        <f>SUM(AA120:AG120)</f>
        <v>0</v>
      </c>
      <c r="AK120" s="58">
        <f>(Y120-AI120)</f>
        <v>0</v>
      </c>
      <c r="AN120" s="91">
        <v>39</v>
      </c>
    </row>
    <row r="121" spans="1:40" s="83" customFormat="1" ht="11.25" x14ac:dyDescent="0.25">
      <c r="A121" s="83">
        <v>40</v>
      </c>
      <c r="B121" s="91"/>
      <c r="C121" s="83" t="s">
        <v>160</v>
      </c>
      <c r="E121" s="62">
        <v>0</v>
      </c>
      <c r="G121" s="62">
        <v>0</v>
      </c>
      <c r="I121" s="62">
        <v>0</v>
      </c>
      <c r="K121" s="62">
        <v>0</v>
      </c>
      <c r="M121" s="62">
        <v>0</v>
      </c>
      <c r="O121" s="62">
        <v>0</v>
      </c>
      <c r="Q121" s="62">
        <v>0</v>
      </c>
      <c r="S121" s="62">
        <v>0</v>
      </c>
      <c r="U121" s="62">
        <v>0</v>
      </c>
      <c r="W121" s="62">
        <v>0</v>
      </c>
      <c r="Y121" s="62">
        <f>SUM(M121:W121)</f>
        <v>0</v>
      </c>
      <c r="AA121" s="62">
        <v>0</v>
      </c>
      <c r="AC121" s="62">
        <v>0</v>
      </c>
      <c r="AE121" s="62">
        <v>0</v>
      </c>
      <c r="AG121" s="62">
        <v>0</v>
      </c>
      <c r="AI121" s="62">
        <f>SUM(AA121:AG121)</f>
        <v>0</v>
      </c>
      <c r="AK121" s="62">
        <f>(Y121-AI121)</f>
        <v>0</v>
      </c>
      <c r="AN121" s="91">
        <v>40</v>
      </c>
    </row>
    <row r="122" spans="1:40" s="83" customFormat="1" ht="11.25" x14ac:dyDescent="0.25">
      <c r="A122" s="83">
        <v>41</v>
      </c>
      <c r="B122" s="91"/>
      <c r="C122" s="83" t="s">
        <v>161</v>
      </c>
      <c r="E122" s="58">
        <v>0</v>
      </c>
      <c r="G122" s="58">
        <v>0</v>
      </c>
      <c r="I122" s="58">
        <v>123075</v>
      </c>
      <c r="K122" s="58">
        <v>0</v>
      </c>
      <c r="M122" s="58">
        <v>0</v>
      </c>
      <c r="O122" s="58">
        <v>0</v>
      </c>
      <c r="Q122" s="58">
        <v>0</v>
      </c>
      <c r="S122" s="58">
        <v>0</v>
      </c>
      <c r="U122" s="58">
        <v>0</v>
      </c>
      <c r="W122" s="58">
        <v>155898</v>
      </c>
      <c r="Y122" s="58">
        <f>SUM(M122:W122)</f>
        <v>155898</v>
      </c>
      <c r="AA122" s="58">
        <v>144301</v>
      </c>
      <c r="AC122" s="58">
        <v>0</v>
      </c>
      <c r="AE122" s="58">
        <v>0</v>
      </c>
      <c r="AG122" s="58">
        <v>15457</v>
      </c>
      <c r="AI122" s="58">
        <f>SUM(AA122:AG122)</f>
        <v>159758</v>
      </c>
      <c r="AK122" s="58">
        <f>(Y122-AI122)</f>
        <v>-3860</v>
      </c>
      <c r="AN122" s="91">
        <v>41</v>
      </c>
    </row>
    <row r="123" spans="1:40" s="83" customFormat="1" ht="11.25" x14ac:dyDescent="0.25">
      <c r="A123" s="83">
        <v>42</v>
      </c>
      <c r="B123" s="91"/>
      <c r="C123" s="83" t="s">
        <v>162</v>
      </c>
      <c r="E123" s="58">
        <v>0</v>
      </c>
      <c r="G123" s="58">
        <v>0</v>
      </c>
      <c r="I123" s="58">
        <v>762904</v>
      </c>
      <c r="K123" s="58">
        <v>115600</v>
      </c>
      <c r="M123" s="58">
        <v>28651000</v>
      </c>
      <c r="O123" s="58">
        <v>113967</v>
      </c>
      <c r="Q123" s="58">
        <v>0</v>
      </c>
      <c r="S123" s="58">
        <v>9337</v>
      </c>
      <c r="U123" s="58">
        <v>522371</v>
      </c>
      <c r="W123" s="58">
        <v>354537</v>
      </c>
      <c r="Y123" s="58">
        <f>SUM(M123:W123)</f>
        <v>29651212</v>
      </c>
      <c r="AA123" s="58">
        <v>19000247</v>
      </c>
      <c r="AC123" s="58">
        <v>11750286</v>
      </c>
      <c r="AE123" s="58">
        <v>373410</v>
      </c>
      <c r="AG123" s="58">
        <v>463348</v>
      </c>
      <c r="AI123" s="58">
        <f>SUM(AA123:AG123)</f>
        <v>31587291</v>
      </c>
      <c r="AK123" s="58">
        <f>(Y123-AI123)</f>
        <v>-1936079</v>
      </c>
      <c r="AN123" s="91">
        <v>42</v>
      </c>
    </row>
    <row r="124" spans="1:40" s="83" customFormat="1" ht="11.25" x14ac:dyDescent="0.25">
      <c r="A124" s="83">
        <v>43</v>
      </c>
      <c r="B124" s="91"/>
      <c r="C124" s="83" t="s">
        <v>163</v>
      </c>
      <c r="E124" s="58">
        <v>0</v>
      </c>
      <c r="G124" s="58">
        <v>0</v>
      </c>
      <c r="I124" s="58">
        <v>13285162</v>
      </c>
      <c r="K124" s="58">
        <v>2023000</v>
      </c>
      <c r="M124" s="58">
        <v>135479835</v>
      </c>
      <c r="O124" s="58">
        <v>0</v>
      </c>
      <c r="Q124" s="58">
        <v>0</v>
      </c>
      <c r="S124" s="58">
        <v>0</v>
      </c>
      <c r="U124" s="58">
        <v>0</v>
      </c>
      <c r="W124" s="58">
        <v>31810872</v>
      </c>
      <c r="Y124" s="58">
        <f>SUM(M124:W124)</f>
        <v>167290707</v>
      </c>
      <c r="AA124" s="58">
        <v>70425114</v>
      </c>
      <c r="AC124" s="58">
        <v>32699506</v>
      </c>
      <c r="AE124" s="58">
        <v>11933824</v>
      </c>
      <c r="AG124" s="58">
        <v>86163</v>
      </c>
      <c r="AI124" s="58">
        <f>SUM(AA124:AG124)</f>
        <v>115144607</v>
      </c>
      <c r="AK124" s="58">
        <f>(Y124-AI124)</f>
        <v>52146100</v>
      </c>
      <c r="AN124" s="91">
        <v>43</v>
      </c>
    </row>
    <row r="125" spans="1:40" s="83" customFormat="1" ht="11.25" x14ac:dyDescent="0.25">
      <c r="A125" s="83">
        <v>44</v>
      </c>
      <c r="B125" s="91"/>
      <c r="C125" s="83" t="s">
        <v>164</v>
      </c>
      <c r="E125" s="58">
        <v>0</v>
      </c>
      <c r="G125" s="58">
        <v>0</v>
      </c>
      <c r="I125" s="58">
        <v>0</v>
      </c>
      <c r="K125" s="58">
        <v>0</v>
      </c>
      <c r="M125" s="58">
        <v>0</v>
      </c>
      <c r="O125" s="58">
        <v>0</v>
      </c>
      <c r="Q125" s="58">
        <v>0</v>
      </c>
      <c r="S125" s="58">
        <v>0</v>
      </c>
      <c r="U125" s="58">
        <v>0</v>
      </c>
      <c r="W125" s="58">
        <v>0</v>
      </c>
      <c r="Y125" s="58">
        <f>SUM(M125:W125)</f>
        <v>0</v>
      </c>
      <c r="AA125" s="58">
        <v>0</v>
      </c>
      <c r="AC125" s="58">
        <v>0</v>
      </c>
      <c r="AE125" s="58">
        <v>0</v>
      </c>
      <c r="AG125" s="58">
        <v>0</v>
      </c>
      <c r="AI125" s="58">
        <f>SUM(AA125:AG125)</f>
        <v>0</v>
      </c>
      <c r="AK125" s="58">
        <f>(Y125-AI125)</f>
        <v>0</v>
      </c>
      <c r="AN125" s="91">
        <v>44</v>
      </c>
    </row>
    <row r="126" spans="1:40" s="83" customFormat="1" ht="11.25" x14ac:dyDescent="0.25">
      <c r="A126" s="83">
        <v>45</v>
      </c>
      <c r="B126" s="91"/>
      <c r="C126" s="83" t="s">
        <v>165</v>
      </c>
      <c r="E126" s="58">
        <v>0</v>
      </c>
      <c r="G126" s="58">
        <v>0</v>
      </c>
      <c r="I126" s="58">
        <v>0</v>
      </c>
      <c r="K126" s="58">
        <v>0</v>
      </c>
      <c r="M126" s="58">
        <v>32475</v>
      </c>
      <c r="O126" s="58">
        <v>0</v>
      </c>
      <c r="Q126" s="58">
        <v>0</v>
      </c>
      <c r="S126" s="58">
        <v>0</v>
      </c>
      <c r="U126" s="58">
        <v>0</v>
      </c>
      <c r="W126" s="58">
        <v>12</v>
      </c>
      <c r="Y126" s="58">
        <f>SUM(M126:W126)</f>
        <v>32487</v>
      </c>
      <c r="AA126" s="58">
        <v>25011</v>
      </c>
      <c r="AC126" s="58">
        <v>23972</v>
      </c>
      <c r="AE126" s="58">
        <v>5115</v>
      </c>
      <c r="AG126" s="58">
        <v>0</v>
      </c>
      <c r="AI126" s="58">
        <f>SUM(AA126:AG126)</f>
        <v>54098</v>
      </c>
      <c r="AK126" s="58">
        <f>(Y126-AI126)</f>
        <v>-21611</v>
      </c>
      <c r="AN126" s="91">
        <v>45</v>
      </c>
    </row>
    <row r="127" spans="1:40" s="83" customFormat="1" ht="11.25" x14ac:dyDescent="0.25">
      <c r="A127" s="83">
        <v>46</v>
      </c>
      <c r="B127" s="91"/>
      <c r="C127" s="83" t="s">
        <v>166</v>
      </c>
      <c r="E127" s="58">
        <v>0</v>
      </c>
      <c r="G127" s="58">
        <v>0</v>
      </c>
      <c r="I127" s="58">
        <v>0</v>
      </c>
      <c r="K127" s="58">
        <v>1202078</v>
      </c>
      <c r="M127" s="58">
        <v>7749942</v>
      </c>
      <c r="O127" s="58">
        <v>8752272</v>
      </c>
      <c r="Q127" s="58">
        <v>0</v>
      </c>
      <c r="S127" s="58">
        <v>0</v>
      </c>
      <c r="U127" s="58">
        <v>0</v>
      </c>
      <c r="W127" s="58">
        <v>12100</v>
      </c>
      <c r="Y127" s="58">
        <f>SUM(M127:W127)</f>
        <v>16514314</v>
      </c>
      <c r="AA127" s="58">
        <v>6540727</v>
      </c>
      <c r="AC127" s="58">
        <v>748553</v>
      </c>
      <c r="AE127" s="58">
        <v>996588</v>
      </c>
      <c r="AG127" s="58">
        <v>0</v>
      </c>
      <c r="AI127" s="58">
        <f>SUM(AA127:AG127)</f>
        <v>8285868</v>
      </c>
      <c r="AK127" s="58">
        <f>(Y127-AI127)</f>
        <v>8228446</v>
      </c>
      <c r="AN127" s="91">
        <v>46</v>
      </c>
    </row>
    <row r="128" spans="1:40" s="83" customFormat="1" ht="11.25" x14ac:dyDescent="0.25">
      <c r="A128" s="83">
        <v>47</v>
      </c>
      <c r="B128" s="91"/>
      <c r="C128" s="83" t="s">
        <v>167</v>
      </c>
      <c r="E128" s="58">
        <v>0</v>
      </c>
      <c r="G128" s="58">
        <v>0</v>
      </c>
      <c r="I128" s="58">
        <v>709000</v>
      </c>
      <c r="K128" s="58">
        <v>0</v>
      </c>
      <c r="M128" s="58">
        <v>21964105</v>
      </c>
      <c r="O128" s="58">
        <v>0</v>
      </c>
      <c r="Q128" s="58">
        <v>0</v>
      </c>
      <c r="S128" s="58">
        <v>0</v>
      </c>
      <c r="U128" s="58">
        <v>0</v>
      </c>
      <c r="W128" s="58">
        <v>-2176970</v>
      </c>
      <c r="Y128" s="58">
        <f>SUM(M128:W128)</f>
        <v>19787135</v>
      </c>
      <c r="AA128" s="58">
        <v>13143835</v>
      </c>
      <c r="AC128" s="58">
        <v>8062145</v>
      </c>
      <c r="AE128" s="58">
        <v>823302</v>
      </c>
      <c r="AG128" s="58">
        <v>0</v>
      </c>
      <c r="AI128" s="58">
        <f>SUM(AA128:AG128)</f>
        <v>22029282</v>
      </c>
      <c r="AK128" s="58">
        <f>(Y128-AI128)</f>
        <v>-2242147</v>
      </c>
      <c r="AN128" s="91">
        <v>47</v>
      </c>
    </row>
    <row r="129" spans="1:41" s="83" customFormat="1" ht="11.25" x14ac:dyDescent="0.25">
      <c r="A129" s="83">
        <v>48</v>
      </c>
      <c r="B129" s="91"/>
      <c r="C129" s="83" t="s">
        <v>168</v>
      </c>
      <c r="E129" s="58">
        <v>0</v>
      </c>
      <c r="G129" s="58">
        <v>0</v>
      </c>
      <c r="I129" s="58">
        <v>65497</v>
      </c>
      <c r="K129" s="58">
        <v>0</v>
      </c>
      <c r="M129" s="58">
        <v>112608</v>
      </c>
      <c r="O129" s="58">
        <v>0</v>
      </c>
      <c r="Q129" s="58">
        <v>0</v>
      </c>
      <c r="S129" s="58">
        <v>0</v>
      </c>
      <c r="U129" s="58">
        <v>0</v>
      </c>
      <c r="W129" s="58">
        <v>50</v>
      </c>
      <c r="Y129" s="58">
        <f>SUM(M129:W129)</f>
        <v>112658</v>
      </c>
      <c r="AA129" s="58">
        <v>165394</v>
      </c>
      <c r="AC129" s="58">
        <v>12651</v>
      </c>
      <c r="AE129" s="58">
        <v>0</v>
      </c>
      <c r="AG129" s="58">
        <v>0</v>
      </c>
      <c r="AI129" s="58">
        <f>SUM(AA129:AG129)</f>
        <v>178045</v>
      </c>
      <c r="AK129" s="58">
        <f>(Y129-AI129)</f>
        <v>-65387</v>
      </c>
      <c r="AN129" s="91">
        <v>48</v>
      </c>
    </row>
    <row r="130" spans="1:41" s="83" customFormat="1" ht="11.25" x14ac:dyDescent="0.25">
      <c r="A130" s="83">
        <v>49</v>
      </c>
      <c r="B130" s="91"/>
      <c r="C130" s="83" t="s">
        <v>169</v>
      </c>
      <c r="E130" s="58">
        <v>0</v>
      </c>
      <c r="G130" s="58">
        <v>0</v>
      </c>
      <c r="I130" s="58">
        <v>0</v>
      </c>
      <c r="K130" s="58">
        <v>0</v>
      </c>
      <c r="M130" s="58">
        <v>7989085</v>
      </c>
      <c r="O130" s="58">
        <v>85038</v>
      </c>
      <c r="Q130" s="58">
        <v>0</v>
      </c>
      <c r="S130" s="58">
        <v>0</v>
      </c>
      <c r="U130" s="58">
        <v>0</v>
      </c>
      <c r="W130" s="58">
        <v>452262</v>
      </c>
      <c r="Y130" s="58">
        <f>SUM(M130:W130)</f>
        <v>8526385</v>
      </c>
      <c r="AA130" s="58">
        <v>4563316</v>
      </c>
      <c r="AC130" s="58">
        <v>1589093</v>
      </c>
      <c r="AE130" s="58">
        <v>677691</v>
      </c>
      <c r="AG130" s="58">
        <v>143661</v>
      </c>
      <c r="AI130" s="58">
        <f>SUM(AA130:AG130)</f>
        <v>6973761</v>
      </c>
      <c r="AK130" s="58">
        <f>(Y130-AI130)</f>
        <v>1552624</v>
      </c>
      <c r="AN130" s="91">
        <v>49</v>
      </c>
    </row>
    <row r="131" spans="1:41" s="83" customFormat="1" ht="11.25" x14ac:dyDescent="0.25">
      <c r="A131" s="83">
        <v>50</v>
      </c>
      <c r="B131" s="91"/>
      <c r="C131" s="83" t="s">
        <v>170</v>
      </c>
      <c r="E131" s="62">
        <v>0</v>
      </c>
      <c r="G131" s="62">
        <v>0</v>
      </c>
      <c r="I131" s="62">
        <v>30000</v>
      </c>
      <c r="K131" s="62">
        <v>0</v>
      </c>
      <c r="M131" s="62">
        <v>0</v>
      </c>
      <c r="O131" s="62">
        <v>0</v>
      </c>
      <c r="Q131" s="62">
        <v>0</v>
      </c>
      <c r="S131" s="62">
        <v>0</v>
      </c>
      <c r="U131" s="62">
        <v>0</v>
      </c>
      <c r="W131" s="62">
        <v>0</v>
      </c>
      <c r="Y131" s="62">
        <f>SUM(M131:W131)</f>
        <v>0</v>
      </c>
      <c r="AA131" s="62">
        <v>0</v>
      </c>
      <c r="AC131" s="62">
        <v>0</v>
      </c>
      <c r="AE131" s="62">
        <v>0</v>
      </c>
      <c r="AG131" s="62">
        <v>0</v>
      </c>
      <c r="AI131" s="62">
        <f>SUM(AA131:AG131)</f>
        <v>0</v>
      </c>
      <c r="AK131" s="62">
        <f>(Y131-AI131)</f>
        <v>0</v>
      </c>
      <c r="AN131" s="91">
        <v>50</v>
      </c>
    </row>
    <row r="132" spans="1:41" s="83" customFormat="1" ht="7.5" customHeight="1" x14ac:dyDescent="0.25">
      <c r="AN132" s="91"/>
    </row>
    <row r="133" spans="1:41" s="83" customFormat="1" ht="6.75" customHeight="1" x14ac:dyDescent="0.25">
      <c r="AN133" s="91"/>
    </row>
    <row r="134" spans="1:41" s="83" customFormat="1" ht="0.6" customHeight="1" x14ac:dyDescent="0.25">
      <c r="AN134" s="91"/>
    </row>
    <row r="135" spans="1:41" s="80" customFormat="1" ht="11.25" customHeight="1" x14ac:dyDescent="0.25">
      <c r="A135" s="233"/>
      <c r="AN135" s="237"/>
      <c r="AO135" s="237"/>
    </row>
    <row r="136" spans="1:41" s="80" customFormat="1" ht="10.5" customHeight="1" x14ac:dyDescent="0.25">
      <c r="Y136" s="84" t="s">
        <v>42</v>
      </c>
      <c r="AA136" s="102" t="s">
        <v>423</v>
      </c>
      <c r="AN136" s="237" t="s">
        <v>537</v>
      </c>
    </row>
    <row r="137" spans="1:41" s="80" customFormat="1" ht="10.5" customHeight="1" x14ac:dyDescent="0.25">
      <c r="Y137" s="84" t="s">
        <v>538</v>
      </c>
      <c r="AA137" s="102" t="s">
        <v>539</v>
      </c>
      <c r="AN137" s="84" t="s">
        <v>535</v>
      </c>
    </row>
    <row r="138" spans="1:41" s="80" customFormat="1" ht="10.5" customHeight="1" x14ac:dyDescent="0.25">
      <c r="Y138" s="84" t="s">
        <v>48</v>
      </c>
      <c r="AA138" s="238" t="s">
        <v>49</v>
      </c>
      <c r="AN138" s="232"/>
    </row>
    <row r="140" spans="1:41" s="83" customFormat="1" ht="9.75" customHeight="1" x14ac:dyDescent="0.25">
      <c r="M140" s="89" t="s">
        <v>540</v>
      </c>
      <c r="N140" s="89"/>
      <c r="O140" s="89"/>
      <c r="P140" s="89"/>
      <c r="Q140" s="89"/>
      <c r="R140" s="89"/>
      <c r="S140" s="89"/>
      <c r="T140" s="89"/>
      <c r="U140" s="89"/>
      <c r="V140" s="89"/>
      <c r="W140" s="89"/>
      <c r="AA140" s="89" t="s">
        <v>541</v>
      </c>
      <c r="AB140" s="89"/>
      <c r="AC140" s="89"/>
      <c r="AD140" s="89"/>
      <c r="AE140" s="89"/>
      <c r="AF140" s="89"/>
      <c r="AG140" s="89"/>
      <c r="AH140" s="89"/>
      <c r="AI140" s="89"/>
      <c r="AN140" s="91"/>
    </row>
    <row r="142" spans="1:41" s="83" customFormat="1" ht="9.75" customHeight="1" x14ac:dyDescent="0.25">
      <c r="E142" s="90" t="s">
        <v>542</v>
      </c>
      <c r="F142" s="90"/>
      <c r="G142" s="90"/>
      <c r="I142" s="90" t="s">
        <v>543</v>
      </c>
      <c r="J142" s="90"/>
      <c r="K142" s="90"/>
      <c r="L142" s="90"/>
      <c r="O142" s="90" t="s">
        <v>544</v>
      </c>
      <c r="P142" s="90"/>
      <c r="Q142" s="90"/>
      <c r="R142" s="90"/>
      <c r="S142" s="90"/>
      <c r="T142" s="90"/>
      <c r="U142" s="90"/>
      <c r="AN142" s="91"/>
    </row>
    <row r="143" spans="1:41" s="83" customFormat="1" ht="9.75" customHeight="1" x14ac:dyDescent="0.25">
      <c r="E143" s="89" t="s">
        <v>545</v>
      </c>
      <c r="F143" s="89"/>
      <c r="G143" s="89"/>
      <c r="I143" s="89" t="s">
        <v>546</v>
      </c>
      <c r="J143" s="89"/>
      <c r="K143" s="89"/>
      <c r="L143" s="90"/>
      <c r="O143" s="89" t="s">
        <v>547</v>
      </c>
      <c r="P143" s="89"/>
      <c r="Q143" s="89"/>
      <c r="R143" s="89"/>
      <c r="S143" s="89"/>
      <c r="T143" s="89"/>
      <c r="U143" s="89"/>
      <c r="AN143" s="91"/>
    </row>
    <row r="144" spans="1:41" s="83" customFormat="1" ht="11.25" customHeight="1" x14ac:dyDescent="0.25">
      <c r="O144" s="91" t="s">
        <v>548</v>
      </c>
      <c r="Q144" s="91"/>
      <c r="S144" s="91"/>
      <c r="U144" s="91" t="s">
        <v>549</v>
      </c>
      <c r="AA144" s="91" t="s">
        <v>61</v>
      </c>
      <c r="AN144" s="91"/>
    </row>
    <row r="145" spans="1:40" s="83" customFormat="1" ht="9.75" customHeight="1" x14ac:dyDescent="0.25">
      <c r="E145" s="91" t="s">
        <v>550</v>
      </c>
      <c r="I145" s="91" t="s">
        <v>550</v>
      </c>
      <c r="O145" s="91" t="s">
        <v>551</v>
      </c>
      <c r="Q145" s="91" t="s">
        <v>552</v>
      </c>
      <c r="S145" s="91" t="s">
        <v>549</v>
      </c>
      <c r="U145" s="91" t="s">
        <v>299</v>
      </c>
      <c r="W145" s="91" t="s">
        <v>259</v>
      </c>
      <c r="Y145" s="91" t="s">
        <v>553</v>
      </c>
      <c r="AA145" s="91" t="s">
        <v>554</v>
      </c>
      <c r="AE145" s="91" t="s">
        <v>555</v>
      </c>
      <c r="AG145" s="91" t="s">
        <v>312</v>
      </c>
      <c r="AI145" s="91" t="s">
        <v>65</v>
      </c>
      <c r="AK145" s="91" t="s">
        <v>553</v>
      </c>
      <c r="AN145" s="91"/>
    </row>
    <row r="146" spans="1:40" s="83" customFormat="1" ht="9.75" customHeight="1" x14ac:dyDescent="0.25">
      <c r="A146" s="92" t="s">
        <v>71</v>
      </c>
      <c r="C146" s="92" t="s">
        <v>72</v>
      </c>
      <c r="E146" s="92" t="s">
        <v>556</v>
      </c>
      <c r="G146" s="92" t="s">
        <v>275</v>
      </c>
      <c r="I146" s="92" t="s">
        <v>556</v>
      </c>
      <c r="K146" s="92" t="s">
        <v>275</v>
      </c>
      <c r="M146" s="92" t="s">
        <v>557</v>
      </c>
      <c r="O146" s="92" t="s">
        <v>558</v>
      </c>
      <c r="Q146" s="92" t="s">
        <v>518</v>
      </c>
      <c r="S146" s="92" t="s">
        <v>366</v>
      </c>
      <c r="U146" s="92" t="s">
        <v>69</v>
      </c>
      <c r="W146" s="92" t="s">
        <v>50</v>
      </c>
      <c r="Y146" s="92" t="s">
        <v>559</v>
      </c>
      <c r="AA146" s="92" t="s">
        <v>293</v>
      </c>
      <c r="AC146" s="92" t="s">
        <v>560</v>
      </c>
      <c r="AE146" s="92" t="s">
        <v>293</v>
      </c>
      <c r="AG146" s="92" t="s">
        <v>293</v>
      </c>
      <c r="AI146" s="92" t="s">
        <v>293</v>
      </c>
      <c r="AK146" s="92" t="s">
        <v>561</v>
      </c>
      <c r="AN146" s="92" t="s">
        <v>71</v>
      </c>
    </row>
    <row r="147" spans="1:40" s="83" customFormat="1" ht="8.85" customHeight="1" x14ac:dyDescent="0.25">
      <c r="AN147" s="91"/>
    </row>
    <row r="148" spans="1:40" s="83" customFormat="1" ht="8.85" customHeight="1" x14ac:dyDescent="0.25">
      <c r="B148" s="83" t="s">
        <v>279</v>
      </c>
      <c r="AN148" s="91"/>
    </row>
    <row r="149" spans="1:40" s="83" customFormat="1" ht="11.25" x14ac:dyDescent="0.25">
      <c r="A149" s="83">
        <v>51</v>
      </c>
      <c r="B149" s="91"/>
      <c r="C149" s="83" t="s">
        <v>172</v>
      </c>
      <c r="E149" s="57">
        <v>0</v>
      </c>
      <c r="G149" s="57">
        <v>0</v>
      </c>
      <c r="I149" s="57">
        <v>0</v>
      </c>
      <c r="K149" s="57">
        <v>0</v>
      </c>
      <c r="M149" s="57">
        <v>25884</v>
      </c>
      <c r="O149" s="57">
        <v>0</v>
      </c>
      <c r="Q149" s="57">
        <v>0</v>
      </c>
      <c r="S149" s="57">
        <v>0</v>
      </c>
      <c r="U149" s="57">
        <v>0</v>
      </c>
      <c r="W149" s="57">
        <v>6009</v>
      </c>
      <c r="Y149" s="57">
        <f t="shared" ref="Y149:Y162" si="4">SUM(M149:W149)</f>
        <v>31893</v>
      </c>
      <c r="AA149" s="57">
        <v>45948</v>
      </c>
      <c r="AC149" s="57">
        <v>52848</v>
      </c>
      <c r="AE149" s="57">
        <v>2195</v>
      </c>
      <c r="AG149" s="57">
        <v>0</v>
      </c>
      <c r="AI149" s="57">
        <f t="shared" ref="AI149:AI162" si="5">SUM(AA149:AG149)</f>
        <v>100991</v>
      </c>
      <c r="AK149" s="57">
        <f>(Y149-AI149)</f>
        <v>-69098</v>
      </c>
      <c r="AN149" s="91">
        <v>51</v>
      </c>
    </row>
    <row r="150" spans="1:40" s="83" customFormat="1" ht="11.25" x14ac:dyDescent="0.25">
      <c r="A150" s="83">
        <v>52</v>
      </c>
      <c r="B150" s="91"/>
      <c r="C150" s="83" t="s">
        <v>173</v>
      </c>
      <c r="E150" s="58">
        <v>0</v>
      </c>
      <c r="G150" s="58">
        <v>0</v>
      </c>
      <c r="I150" s="58">
        <v>0</v>
      </c>
      <c r="K150" s="58">
        <v>0</v>
      </c>
      <c r="M150" s="58">
        <v>0</v>
      </c>
      <c r="O150" s="58">
        <v>0</v>
      </c>
      <c r="Q150" s="58">
        <v>0</v>
      </c>
      <c r="S150" s="58">
        <v>0</v>
      </c>
      <c r="U150" s="58">
        <v>0</v>
      </c>
      <c r="W150" s="58">
        <v>0</v>
      </c>
      <c r="Y150" s="58">
        <f t="shared" si="4"/>
        <v>0</v>
      </c>
      <c r="AA150" s="58">
        <v>0</v>
      </c>
      <c r="AC150" s="58">
        <v>0</v>
      </c>
      <c r="AE150" s="58">
        <v>0</v>
      </c>
      <c r="AG150" s="58">
        <v>0</v>
      </c>
      <c r="AI150" s="58">
        <f t="shared" si="5"/>
        <v>0</v>
      </c>
      <c r="AK150" s="58">
        <f>(Y150-AI150)</f>
        <v>0</v>
      </c>
      <c r="AN150" s="91">
        <v>52</v>
      </c>
    </row>
    <row r="151" spans="1:40" s="83" customFormat="1" ht="11.25" x14ac:dyDescent="0.25">
      <c r="A151" s="83">
        <v>53</v>
      </c>
      <c r="B151" s="91"/>
      <c r="C151" s="83" t="s">
        <v>174</v>
      </c>
      <c r="E151" s="58">
        <v>0</v>
      </c>
      <c r="G151" s="58">
        <v>0</v>
      </c>
      <c r="I151" s="58">
        <v>1464830</v>
      </c>
      <c r="K151" s="58">
        <v>0</v>
      </c>
      <c r="M151" s="58">
        <v>15254609</v>
      </c>
      <c r="O151" s="58">
        <v>76194682</v>
      </c>
      <c r="Q151" s="58">
        <v>0</v>
      </c>
      <c r="S151" s="58">
        <v>9768751</v>
      </c>
      <c r="U151" s="58">
        <v>4465875</v>
      </c>
      <c r="W151" s="58">
        <v>0</v>
      </c>
      <c r="Y151" s="58">
        <f t="shared" si="4"/>
        <v>105683917</v>
      </c>
      <c r="AA151" s="58">
        <v>88558919</v>
      </c>
      <c r="AC151" s="58">
        <v>3562182</v>
      </c>
      <c r="AE151" s="58">
        <v>11037401</v>
      </c>
      <c r="AG151" s="58">
        <v>0</v>
      </c>
      <c r="AI151" s="58">
        <f t="shared" si="5"/>
        <v>103158502</v>
      </c>
      <c r="AK151" s="58">
        <f>(Y151-AI151)</f>
        <v>2525415</v>
      </c>
      <c r="AN151" s="91">
        <v>53</v>
      </c>
    </row>
    <row r="152" spans="1:40" s="83" customFormat="1" ht="11.25" x14ac:dyDescent="0.25">
      <c r="A152" s="83">
        <v>54</v>
      </c>
      <c r="B152" s="91"/>
      <c r="C152" s="83" t="s">
        <v>175</v>
      </c>
      <c r="E152" s="58">
        <v>0</v>
      </c>
      <c r="G152" s="58">
        <v>0</v>
      </c>
      <c r="I152" s="58">
        <v>0</v>
      </c>
      <c r="K152" s="58">
        <v>0</v>
      </c>
      <c r="M152" s="58">
        <v>2877917</v>
      </c>
      <c r="O152" s="58">
        <v>0</v>
      </c>
      <c r="Q152" s="58">
        <v>0</v>
      </c>
      <c r="S152" s="58">
        <v>1990</v>
      </c>
      <c r="U152" s="58">
        <v>0</v>
      </c>
      <c r="W152" s="58">
        <v>0</v>
      </c>
      <c r="Y152" s="58">
        <f t="shared" si="4"/>
        <v>2879907</v>
      </c>
      <c r="AA152" s="58">
        <v>2979924</v>
      </c>
      <c r="AC152" s="58">
        <v>773872</v>
      </c>
      <c r="AE152" s="58">
        <v>0</v>
      </c>
      <c r="AG152" s="58">
        <v>24882</v>
      </c>
      <c r="AI152" s="58">
        <f t="shared" si="5"/>
        <v>3778678</v>
      </c>
      <c r="AK152" s="58">
        <f>(Y152-AI152)</f>
        <v>-898771</v>
      </c>
      <c r="AN152" s="91">
        <v>54</v>
      </c>
    </row>
    <row r="153" spans="1:40" s="83" customFormat="1" ht="11.25" x14ac:dyDescent="0.25">
      <c r="A153" s="83">
        <v>55</v>
      </c>
      <c r="B153" s="91"/>
      <c r="C153" s="83" t="s">
        <v>176</v>
      </c>
      <c r="E153" s="58">
        <v>0</v>
      </c>
      <c r="G153" s="58">
        <v>0</v>
      </c>
      <c r="I153" s="58">
        <v>0</v>
      </c>
      <c r="K153" s="58">
        <v>0</v>
      </c>
      <c r="M153" s="58">
        <v>0</v>
      </c>
      <c r="O153" s="58">
        <v>0</v>
      </c>
      <c r="Q153" s="58">
        <v>0</v>
      </c>
      <c r="S153" s="58">
        <v>0</v>
      </c>
      <c r="U153" s="58">
        <v>0</v>
      </c>
      <c r="W153" s="58">
        <v>0</v>
      </c>
      <c r="Y153" s="58">
        <f t="shared" si="4"/>
        <v>0</v>
      </c>
      <c r="AA153" s="58">
        <v>0</v>
      </c>
      <c r="AC153" s="58">
        <v>0</v>
      </c>
      <c r="AE153" s="58">
        <v>0</v>
      </c>
      <c r="AG153" s="58">
        <v>0</v>
      </c>
      <c r="AI153" s="58">
        <f t="shared" si="5"/>
        <v>0</v>
      </c>
      <c r="AK153" s="58">
        <f>(Y153-AI153)</f>
        <v>0</v>
      </c>
      <c r="AN153" s="91">
        <v>55</v>
      </c>
    </row>
    <row r="154" spans="1:40" s="83" customFormat="1" ht="11.25" x14ac:dyDescent="0.25">
      <c r="A154" s="83">
        <v>56</v>
      </c>
      <c r="B154" s="91"/>
      <c r="C154" s="83" t="s">
        <v>177</v>
      </c>
      <c r="E154" s="58">
        <v>0</v>
      </c>
      <c r="G154" s="58">
        <v>0</v>
      </c>
      <c r="I154" s="58">
        <v>0</v>
      </c>
      <c r="K154" s="58">
        <v>0</v>
      </c>
      <c r="M154" s="58">
        <v>0</v>
      </c>
      <c r="O154" s="58">
        <v>0</v>
      </c>
      <c r="Q154" s="58">
        <v>0</v>
      </c>
      <c r="S154" s="58">
        <v>0</v>
      </c>
      <c r="U154" s="58">
        <v>0</v>
      </c>
      <c r="W154" s="58">
        <v>0</v>
      </c>
      <c r="Y154" s="58">
        <f t="shared" si="4"/>
        <v>0</v>
      </c>
      <c r="AA154" s="58">
        <v>0</v>
      </c>
      <c r="AC154" s="58">
        <v>0</v>
      </c>
      <c r="AE154" s="58">
        <v>0</v>
      </c>
      <c r="AG154" s="58">
        <v>0</v>
      </c>
      <c r="AI154" s="58">
        <f t="shared" si="5"/>
        <v>0</v>
      </c>
      <c r="AK154" s="58">
        <f>(Y154-AI154)</f>
        <v>0</v>
      </c>
      <c r="AN154" s="91">
        <v>56</v>
      </c>
    </row>
    <row r="155" spans="1:40" s="83" customFormat="1" ht="11.25" x14ac:dyDescent="0.25">
      <c r="A155" s="83">
        <v>57</v>
      </c>
      <c r="B155" s="91"/>
      <c r="C155" s="83" t="s">
        <v>178</v>
      </c>
      <c r="E155" s="58">
        <v>0</v>
      </c>
      <c r="G155" s="58">
        <v>0</v>
      </c>
      <c r="I155" s="58">
        <v>0</v>
      </c>
      <c r="K155" s="58">
        <v>0</v>
      </c>
      <c r="M155" s="58">
        <v>0</v>
      </c>
      <c r="O155" s="58">
        <v>0</v>
      </c>
      <c r="Q155" s="58">
        <v>0</v>
      </c>
      <c r="S155" s="58">
        <v>0</v>
      </c>
      <c r="U155" s="58">
        <v>0</v>
      </c>
      <c r="W155" s="58">
        <v>0</v>
      </c>
      <c r="Y155" s="58">
        <f t="shared" si="4"/>
        <v>0</v>
      </c>
      <c r="AA155" s="58">
        <v>0</v>
      </c>
      <c r="AC155" s="58">
        <v>0</v>
      </c>
      <c r="AE155" s="58">
        <v>0</v>
      </c>
      <c r="AG155" s="58">
        <v>0</v>
      </c>
      <c r="AI155" s="58">
        <f t="shared" si="5"/>
        <v>0</v>
      </c>
      <c r="AK155" s="58">
        <f>(Y155-AI155)</f>
        <v>0</v>
      </c>
      <c r="AN155" s="91">
        <v>57</v>
      </c>
    </row>
    <row r="156" spans="1:40" s="83" customFormat="1" ht="11.25" x14ac:dyDescent="0.25">
      <c r="A156" s="83">
        <v>58</v>
      </c>
      <c r="B156" s="91"/>
      <c r="C156" s="83" t="s">
        <v>179</v>
      </c>
      <c r="E156" s="58">
        <v>0</v>
      </c>
      <c r="G156" s="58">
        <v>0</v>
      </c>
      <c r="I156" s="58">
        <v>60000</v>
      </c>
      <c r="K156" s="58">
        <v>0</v>
      </c>
      <c r="M156" s="58">
        <v>0</v>
      </c>
      <c r="O156" s="58">
        <v>0</v>
      </c>
      <c r="Q156" s="58">
        <v>0</v>
      </c>
      <c r="S156" s="58">
        <v>0</v>
      </c>
      <c r="U156" s="58">
        <v>0</v>
      </c>
      <c r="W156" s="58">
        <v>0</v>
      </c>
      <c r="Y156" s="58">
        <f t="shared" si="4"/>
        <v>0</v>
      </c>
      <c r="AA156" s="58">
        <v>0</v>
      </c>
      <c r="AC156" s="58">
        <v>0</v>
      </c>
      <c r="AE156" s="58">
        <v>0</v>
      </c>
      <c r="AG156" s="58">
        <v>0</v>
      </c>
      <c r="AI156" s="58">
        <f t="shared" si="5"/>
        <v>0</v>
      </c>
      <c r="AK156" s="58">
        <f>(Y156-AI156)</f>
        <v>0</v>
      </c>
      <c r="AN156" s="91">
        <v>58</v>
      </c>
    </row>
    <row r="157" spans="1:40" s="83" customFormat="1" ht="11.25" x14ac:dyDescent="0.25">
      <c r="A157" s="83">
        <v>59</v>
      </c>
      <c r="B157" s="91"/>
      <c r="C157" s="83" t="s">
        <v>180</v>
      </c>
      <c r="E157" s="58">
        <v>0</v>
      </c>
      <c r="G157" s="58">
        <v>0</v>
      </c>
      <c r="I157" s="58">
        <v>0</v>
      </c>
      <c r="K157" s="58">
        <v>0</v>
      </c>
      <c r="M157" s="58">
        <v>3841166</v>
      </c>
      <c r="O157" s="58">
        <v>0</v>
      </c>
      <c r="Q157" s="58">
        <v>0</v>
      </c>
      <c r="S157" s="58">
        <v>0</v>
      </c>
      <c r="U157" s="58">
        <v>0</v>
      </c>
      <c r="W157" s="58">
        <v>0</v>
      </c>
      <c r="Y157" s="58">
        <f t="shared" si="4"/>
        <v>3841166</v>
      </c>
      <c r="AA157" s="58">
        <v>431572</v>
      </c>
      <c r="AC157" s="58">
        <v>0</v>
      </c>
      <c r="AE157" s="58">
        <v>217575</v>
      </c>
      <c r="AG157" s="58">
        <v>0</v>
      </c>
      <c r="AI157" s="58">
        <f t="shared" si="5"/>
        <v>649147</v>
      </c>
      <c r="AK157" s="58">
        <f>(Y157-AI157)</f>
        <v>3192019</v>
      </c>
      <c r="AN157" s="91">
        <v>59</v>
      </c>
    </row>
    <row r="158" spans="1:40" s="83" customFormat="1" ht="11.25" x14ac:dyDescent="0.25">
      <c r="A158" s="83">
        <v>60</v>
      </c>
      <c r="B158" s="91"/>
      <c r="C158" s="83" t="s">
        <v>181</v>
      </c>
      <c r="E158" s="58">
        <v>0</v>
      </c>
      <c r="G158" s="58">
        <v>0</v>
      </c>
      <c r="I158" s="58">
        <v>79800</v>
      </c>
      <c r="K158" s="58">
        <v>0</v>
      </c>
      <c r="M158" s="58">
        <v>4838820</v>
      </c>
      <c r="O158" s="58">
        <v>0</v>
      </c>
      <c r="Q158" s="58">
        <v>0</v>
      </c>
      <c r="S158" s="58">
        <v>0</v>
      </c>
      <c r="U158" s="58">
        <v>0</v>
      </c>
      <c r="W158" s="58">
        <v>354564</v>
      </c>
      <c r="Y158" s="58">
        <f t="shared" si="4"/>
        <v>5193384</v>
      </c>
      <c r="AA158" s="58">
        <v>4013319</v>
      </c>
      <c r="AC158" s="58">
        <v>893855</v>
      </c>
      <c r="AE158" s="58">
        <v>95057</v>
      </c>
      <c r="AG158" s="58">
        <v>0</v>
      </c>
      <c r="AI158" s="58">
        <f t="shared" si="5"/>
        <v>5002231</v>
      </c>
      <c r="AK158" s="58">
        <f>(Y158-AI158)</f>
        <v>191153</v>
      </c>
      <c r="AN158" s="91">
        <v>60</v>
      </c>
    </row>
    <row r="159" spans="1:40" s="83" customFormat="1" ht="11.25" x14ac:dyDescent="0.25">
      <c r="A159" s="83">
        <v>61</v>
      </c>
      <c r="B159" s="91"/>
      <c r="C159" s="83" t="s">
        <v>182</v>
      </c>
      <c r="E159" s="58">
        <v>0</v>
      </c>
      <c r="G159" s="58">
        <v>0</v>
      </c>
      <c r="I159" s="58">
        <v>50000</v>
      </c>
      <c r="K159" s="58">
        <v>0</v>
      </c>
      <c r="M159" s="58">
        <v>328293</v>
      </c>
      <c r="O159" s="58">
        <v>183654</v>
      </c>
      <c r="Q159" s="58">
        <v>0</v>
      </c>
      <c r="S159" s="58">
        <v>0</v>
      </c>
      <c r="U159" s="58">
        <v>0</v>
      </c>
      <c r="W159" s="58">
        <v>52401</v>
      </c>
      <c r="Y159" s="58">
        <f t="shared" si="4"/>
        <v>564348</v>
      </c>
      <c r="AA159" s="58">
        <v>151922</v>
      </c>
      <c r="AC159" s="58">
        <v>244845</v>
      </c>
      <c r="AE159" s="58">
        <v>0</v>
      </c>
      <c r="AG159" s="58">
        <v>1250000</v>
      </c>
      <c r="AI159" s="58">
        <f t="shared" si="5"/>
        <v>1646767</v>
      </c>
      <c r="AK159" s="58">
        <f>(Y159-AI159)</f>
        <v>-1082419</v>
      </c>
      <c r="AN159" s="91">
        <v>61</v>
      </c>
    </row>
    <row r="160" spans="1:40" s="83" customFormat="1" ht="11.25" x14ac:dyDescent="0.25">
      <c r="A160" s="83">
        <v>62</v>
      </c>
      <c r="B160" s="91"/>
      <c r="C160" s="83" t="s">
        <v>183</v>
      </c>
      <c r="E160" s="58">
        <v>0</v>
      </c>
      <c r="G160" s="58">
        <v>0</v>
      </c>
      <c r="I160" s="58">
        <v>0</v>
      </c>
      <c r="K160" s="58">
        <v>0</v>
      </c>
      <c r="M160" s="58">
        <v>5181462</v>
      </c>
      <c r="O160" s="58">
        <v>0</v>
      </c>
      <c r="Q160" s="58">
        <v>0</v>
      </c>
      <c r="S160" s="58">
        <v>5533</v>
      </c>
      <c r="U160" s="58">
        <v>0</v>
      </c>
      <c r="W160" s="58">
        <v>2634164</v>
      </c>
      <c r="Y160" s="58">
        <f t="shared" si="4"/>
        <v>7821159</v>
      </c>
      <c r="AA160" s="58">
        <v>3903322</v>
      </c>
      <c r="AC160" s="58">
        <v>1528420</v>
      </c>
      <c r="AE160" s="58">
        <v>340149</v>
      </c>
      <c r="AG160" s="58">
        <v>231456</v>
      </c>
      <c r="AI160" s="58">
        <f t="shared" si="5"/>
        <v>6003347</v>
      </c>
      <c r="AK160" s="58">
        <f>(Y160-AI160)</f>
        <v>1817812</v>
      </c>
      <c r="AN160" s="91">
        <v>62</v>
      </c>
    </row>
    <row r="161" spans="1:40" s="83" customFormat="1" ht="11.25" x14ac:dyDescent="0.25">
      <c r="A161" s="83">
        <v>63</v>
      </c>
      <c r="B161" s="91"/>
      <c r="C161" s="83" t="s">
        <v>184</v>
      </c>
      <c r="E161" s="58">
        <v>0</v>
      </c>
      <c r="G161" s="58">
        <v>0</v>
      </c>
      <c r="I161" s="58">
        <v>0</v>
      </c>
      <c r="K161" s="58">
        <v>0</v>
      </c>
      <c r="M161" s="58">
        <v>208075</v>
      </c>
      <c r="O161" s="58">
        <v>0</v>
      </c>
      <c r="Q161" s="58">
        <v>0</v>
      </c>
      <c r="S161" s="58">
        <v>0</v>
      </c>
      <c r="U161" s="58">
        <v>0</v>
      </c>
      <c r="W161" s="58">
        <v>0</v>
      </c>
      <c r="Y161" s="58">
        <f t="shared" si="4"/>
        <v>208075</v>
      </c>
      <c r="AA161" s="58">
        <v>113094</v>
      </c>
      <c r="AC161" s="58">
        <v>5603</v>
      </c>
      <c r="AE161" s="58">
        <v>0</v>
      </c>
      <c r="AG161" s="58">
        <v>10486</v>
      </c>
      <c r="AI161" s="58">
        <f t="shared" si="5"/>
        <v>129183</v>
      </c>
      <c r="AK161" s="58">
        <f>(Y161-AI161)</f>
        <v>78892</v>
      </c>
      <c r="AN161" s="91">
        <v>63</v>
      </c>
    </row>
    <row r="162" spans="1:40" s="83" customFormat="1" ht="11.25" x14ac:dyDescent="0.25">
      <c r="A162" s="83">
        <v>64</v>
      </c>
      <c r="B162" s="91"/>
      <c r="C162" s="83" t="s">
        <v>185</v>
      </c>
      <c r="E162" s="58">
        <v>0</v>
      </c>
      <c r="G162" s="58">
        <v>0</v>
      </c>
      <c r="I162" s="58">
        <v>0</v>
      </c>
      <c r="K162" s="58">
        <v>0</v>
      </c>
      <c r="M162" s="58">
        <v>842781</v>
      </c>
      <c r="O162" s="58">
        <v>149794</v>
      </c>
      <c r="Q162" s="58">
        <v>0</v>
      </c>
      <c r="S162" s="58">
        <v>0</v>
      </c>
      <c r="U162" s="58">
        <v>0</v>
      </c>
      <c r="W162" s="58">
        <v>17358</v>
      </c>
      <c r="Y162" s="58">
        <f t="shared" si="4"/>
        <v>1009933</v>
      </c>
      <c r="AA162" s="58">
        <v>674214</v>
      </c>
      <c r="AC162" s="58">
        <v>324233</v>
      </c>
      <c r="AE162" s="58">
        <v>53499</v>
      </c>
      <c r="AG162" s="58">
        <v>0</v>
      </c>
      <c r="AI162" s="58">
        <f t="shared" si="5"/>
        <v>1051946</v>
      </c>
      <c r="AK162" s="58">
        <f>(Y162-AI162)</f>
        <v>-42013</v>
      </c>
      <c r="AN162" s="91">
        <v>64</v>
      </c>
    </row>
    <row r="163" spans="1:40" s="83" customFormat="1" ht="11.25" x14ac:dyDescent="0.25">
      <c r="A163" s="83">
        <v>65</v>
      </c>
      <c r="B163" s="91"/>
      <c r="C163" s="83" t="s">
        <v>186</v>
      </c>
      <c r="E163" s="58">
        <v>0</v>
      </c>
      <c r="G163" s="58">
        <v>0</v>
      </c>
      <c r="I163" s="58">
        <v>0</v>
      </c>
      <c r="K163" s="58">
        <v>0</v>
      </c>
      <c r="M163" s="58">
        <v>0</v>
      </c>
      <c r="O163" s="58">
        <v>0</v>
      </c>
      <c r="Q163" s="58">
        <v>0</v>
      </c>
      <c r="S163" s="58">
        <v>0</v>
      </c>
      <c r="U163" s="58">
        <v>0</v>
      </c>
      <c r="W163" s="58">
        <v>0</v>
      </c>
      <c r="Y163" s="58">
        <f>SUM(M163:W163)</f>
        <v>0</v>
      </c>
      <c r="AA163" s="58">
        <v>0</v>
      </c>
      <c r="AC163" s="58">
        <v>0</v>
      </c>
      <c r="AE163" s="58">
        <v>0</v>
      </c>
      <c r="AG163" s="58">
        <v>0</v>
      </c>
      <c r="AI163" s="58">
        <f>SUM(AA163:AG163)</f>
        <v>0</v>
      </c>
      <c r="AK163" s="58">
        <f>(Y163-AI163)</f>
        <v>0</v>
      </c>
      <c r="AN163" s="91">
        <v>65</v>
      </c>
    </row>
    <row r="164" spans="1:40" s="83" customFormat="1" ht="11.25" x14ac:dyDescent="0.25">
      <c r="A164" s="83">
        <v>66</v>
      </c>
      <c r="B164" s="91"/>
      <c r="C164" s="83" t="s">
        <v>187</v>
      </c>
      <c r="E164" s="58">
        <v>0</v>
      </c>
      <c r="G164" s="58">
        <v>0</v>
      </c>
      <c r="I164" s="58">
        <v>0</v>
      </c>
      <c r="K164" s="58">
        <v>0</v>
      </c>
      <c r="M164" s="58">
        <v>351672</v>
      </c>
      <c r="O164" s="58">
        <v>0</v>
      </c>
      <c r="Q164" s="58">
        <v>0</v>
      </c>
      <c r="S164" s="58">
        <v>5042</v>
      </c>
      <c r="U164" s="58">
        <v>221531</v>
      </c>
      <c r="W164" s="58">
        <v>11883</v>
      </c>
      <c r="Y164" s="58">
        <f>SUM(M164:W164)</f>
        <v>590128</v>
      </c>
      <c r="AA164" s="58">
        <v>814685</v>
      </c>
      <c r="AC164" s="58">
        <v>414461</v>
      </c>
      <c r="AE164" s="58">
        <v>0</v>
      </c>
      <c r="AG164" s="58">
        <v>0</v>
      </c>
      <c r="AI164" s="58">
        <f>SUM(AA164:AG164)</f>
        <v>1229146</v>
      </c>
      <c r="AK164" s="58">
        <f>(Y164-AI164)</f>
        <v>-639018</v>
      </c>
      <c r="AN164" s="91">
        <v>66</v>
      </c>
    </row>
    <row r="165" spans="1:40" s="83" customFormat="1" ht="11.25" x14ac:dyDescent="0.25">
      <c r="A165" s="83">
        <v>67</v>
      </c>
      <c r="B165" s="91"/>
      <c r="C165" s="83" t="s">
        <v>188</v>
      </c>
      <c r="E165" s="58">
        <v>0</v>
      </c>
      <c r="G165" s="58">
        <v>0</v>
      </c>
      <c r="I165" s="58">
        <v>50000</v>
      </c>
      <c r="K165" s="58">
        <v>0</v>
      </c>
      <c r="M165" s="58">
        <v>0</v>
      </c>
      <c r="O165" s="58">
        <v>0</v>
      </c>
      <c r="Q165" s="58">
        <v>0</v>
      </c>
      <c r="S165" s="58">
        <v>0</v>
      </c>
      <c r="U165" s="58">
        <v>0</v>
      </c>
      <c r="W165" s="58">
        <v>0</v>
      </c>
      <c r="Y165" s="58">
        <f>SUM(M165:W165)</f>
        <v>0</v>
      </c>
      <c r="AA165" s="58">
        <v>0</v>
      </c>
      <c r="AC165" s="58">
        <v>0</v>
      </c>
      <c r="AE165" s="58">
        <v>0</v>
      </c>
      <c r="AG165" s="58">
        <v>0</v>
      </c>
      <c r="AI165" s="58">
        <f>SUM(AA165:AG165)</f>
        <v>0</v>
      </c>
      <c r="AK165" s="58">
        <f>(Y165-AI165)</f>
        <v>0</v>
      </c>
      <c r="AN165" s="91">
        <v>67</v>
      </c>
    </row>
    <row r="166" spans="1:40" s="83" customFormat="1" ht="11.25" x14ac:dyDescent="0.25">
      <c r="A166" s="83">
        <v>68</v>
      </c>
      <c r="B166" s="91"/>
      <c r="C166" s="83" t="s">
        <v>189</v>
      </c>
      <c r="E166" s="58">
        <v>0</v>
      </c>
      <c r="G166" s="58">
        <v>0</v>
      </c>
      <c r="I166" s="58">
        <v>0</v>
      </c>
      <c r="K166" s="58">
        <v>0</v>
      </c>
      <c r="M166" s="58">
        <v>121083</v>
      </c>
      <c r="O166" s="58">
        <v>0</v>
      </c>
      <c r="Q166" s="58">
        <v>0</v>
      </c>
      <c r="S166" s="58">
        <v>0</v>
      </c>
      <c r="U166" s="58">
        <v>0</v>
      </c>
      <c r="W166" s="58">
        <v>3263</v>
      </c>
      <c r="Y166" s="58">
        <f>SUM(M166:W166)</f>
        <v>124346</v>
      </c>
      <c r="AA166" s="58">
        <v>101811</v>
      </c>
      <c r="AC166" s="58">
        <v>126338</v>
      </c>
      <c r="AE166" s="58">
        <v>0</v>
      </c>
      <c r="AG166" s="58">
        <v>0</v>
      </c>
      <c r="AI166" s="58">
        <f>SUM(AA166:AG166)</f>
        <v>228149</v>
      </c>
      <c r="AK166" s="58">
        <f>(Y166-AI166)</f>
        <v>-103803</v>
      </c>
      <c r="AN166" s="91">
        <v>68</v>
      </c>
    </row>
    <row r="167" spans="1:40" s="83" customFormat="1" ht="11.25" x14ac:dyDescent="0.25">
      <c r="A167" s="83">
        <v>69</v>
      </c>
      <c r="B167" s="91"/>
      <c r="C167" s="83" t="s">
        <v>190</v>
      </c>
      <c r="E167" s="58">
        <v>0</v>
      </c>
      <c r="G167" s="58">
        <v>0</v>
      </c>
      <c r="I167" s="58">
        <v>0</v>
      </c>
      <c r="K167" s="58">
        <v>0</v>
      </c>
      <c r="M167" s="58">
        <v>2735833</v>
      </c>
      <c r="O167" s="58">
        <v>0</v>
      </c>
      <c r="Q167" s="58">
        <v>0</v>
      </c>
      <c r="S167" s="58">
        <v>0</v>
      </c>
      <c r="U167" s="58">
        <v>0</v>
      </c>
      <c r="W167" s="58">
        <v>0</v>
      </c>
      <c r="Y167" s="58">
        <f>SUM(M167:W167)</f>
        <v>2735833</v>
      </c>
      <c r="AA167" s="58">
        <v>2796019</v>
      </c>
      <c r="AC167" s="58">
        <v>685469</v>
      </c>
      <c r="AE167" s="58">
        <v>0</v>
      </c>
      <c r="AG167" s="58">
        <v>0</v>
      </c>
      <c r="AI167" s="58">
        <f>SUM(AA167:AG167)</f>
        <v>3481488</v>
      </c>
      <c r="AK167" s="58">
        <f>(Y167-AI167)</f>
        <v>-745655</v>
      </c>
      <c r="AN167" s="91">
        <v>69</v>
      </c>
    </row>
    <row r="168" spans="1:40" s="83" customFormat="1" ht="11.25" x14ac:dyDescent="0.25">
      <c r="A168" s="83">
        <v>70</v>
      </c>
      <c r="B168" s="91"/>
      <c r="C168" s="83" t="s">
        <v>191</v>
      </c>
      <c r="E168" s="58">
        <v>0</v>
      </c>
      <c r="G168" s="58">
        <v>0</v>
      </c>
      <c r="I168" s="58">
        <v>0</v>
      </c>
      <c r="K168" s="58">
        <v>0</v>
      </c>
      <c r="M168" s="58">
        <v>598682</v>
      </c>
      <c r="O168" s="58">
        <v>1712286</v>
      </c>
      <c r="Q168" s="58">
        <v>0</v>
      </c>
      <c r="S168" s="58">
        <v>0</v>
      </c>
      <c r="U168" s="58">
        <v>0</v>
      </c>
      <c r="W168" s="58">
        <v>277048</v>
      </c>
      <c r="Y168" s="58">
        <f>SUM(M168:W168)</f>
        <v>2588016</v>
      </c>
      <c r="AA168" s="58">
        <v>998003</v>
      </c>
      <c r="AC168" s="58">
        <v>583504</v>
      </c>
      <c r="AE168" s="58">
        <v>523545</v>
      </c>
      <c r="AG168" s="58">
        <v>0</v>
      </c>
      <c r="AI168" s="58">
        <f>SUM(AA168:AG168)</f>
        <v>2105052</v>
      </c>
      <c r="AK168" s="58">
        <f>(Y168-AI168)</f>
        <v>482964</v>
      </c>
      <c r="AN168" s="91">
        <v>70</v>
      </c>
    </row>
    <row r="169" spans="1:40" s="83" customFormat="1" ht="11.25" x14ac:dyDescent="0.25">
      <c r="A169" s="83">
        <v>71</v>
      </c>
      <c r="B169" s="91"/>
      <c r="C169" s="83" t="s">
        <v>192</v>
      </c>
      <c r="E169" s="58">
        <v>0</v>
      </c>
      <c r="G169" s="58">
        <v>0</v>
      </c>
      <c r="I169" s="58">
        <v>0</v>
      </c>
      <c r="K169" s="58">
        <v>0</v>
      </c>
      <c r="M169" s="58">
        <v>1194</v>
      </c>
      <c r="O169" s="58">
        <v>0</v>
      </c>
      <c r="Q169" s="58">
        <v>0</v>
      </c>
      <c r="S169" s="58">
        <v>0</v>
      </c>
      <c r="U169" s="58">
        <v>0</v>
      </c>
      <c r="W169" s="58">
        <v>0</v>
      </c>
      <c r="Y169" s="58">
        <f>SUM(M169:W169)</f>
        <v>1194</v>
      </c>
      <c r="AA169" s="58">
        <v>3036</v>
      </c>
      <c r="AC169" s="58">
        <v>86965</v>
      </c>
      <c r="AE169" s="58">
        <v>85458</v>
      </c>
      <c r="AG169" s="58">
        <v>0</v>
      </c>
      <c r="AI169" s="58">
        <f>SUM(AA169:AG169)</f>
        <v>175459</v>
      </c>
      <c r="AK169" s="58">
        <f>(Y169-AI169)</f>
        <v>-174265</v>
      </c>
      <c r="AN169" s="91">
        <v>71</v>
      </c>
    </row>
    <row r="170" spans="1:40" s="83" customFormat="1" ht="11.25" x14ac:dyDescent="0.25">
      <c r="A170" s="83">
        <v>72</v>
      </c>
      <c r="B170" s="91"/>
      <c r="C170" s="83" t="s">
        <v>193</v>
      </c>
      <c r="E170" s="58">
        <v>0</v>
      </c>
      <c r="G170" s="58">
        <v>0</v>
      </c>
      <c r="I170" s="58">
        <v>390633</v>
      </c>
      <c r="K170" s="58">
        <v>0</v>
      </c>
      <c r="M170" s="58">
        <v>6502565</v>
      </c>
      <c r="O170" s="58">
        <v>-405590</v>
      </c>
      <c r="Q170" s="58">
        <v>0</v>
      </c>
      <c r="S170" s="58">
        <v>0</v>
      </c>
      <c r="U170" s="58">
        <v>0</v>
      </c>
      <c r="W170" s="58">
        <v>1010157</v>
      </c>
      <c r="Y170" s="58">
        <f>SUM(M170:W170)</f>
        <v>7107132</v>
      </c>
      <c r="AA170" s="58">
        <v>4069269</v>
      </c>
      <c r="AC170" s="58">
        <v>916890</v>
      </c>
      <c r="AE170" s="58">
        <v>139896</v>
      </c>
      <c r="AG170" s="58">
        <v>0</v>
      </c>
      <c r="AI170" s="58">
        <f>SUM(AA170:AG170)</f>
        <v>5126055</v>
      </c>
      <c r="AK170" s="58">
        <f>(Y170-AI170)</f>
        <v>1981077</v>
      </c>
      <c r="AN170" s="91">
        <v>72</v>
      </c>
    </row>
    <row r="171" spans="1:40" s="83" customFormat="1" ht="11.25" x14ac:dyDescent="0.25">
      <c r="A171" s="83">
        <v>73</v>
      </c>
      <c r="B171" s="91"/>
      <c r="C171" s="83" t="s">
        <v>194</v>
      </c>
      <c r="E171" s="58">
        <v>0</v>
      </c>
      <c r="G171" s="58">
        <v>0</v>
      </c>
      <c r="I171" s="58">
        <v>2262000</v>
      </c>
      <c r="K171" s="58">
        <v>0</v>
      </c>
      <c r="M171" s="58">
        <v>0</v>
      </c>
      <c r="O171" s="58">
        <v>0</v>
      </c>
      <c r="Q171" s="58">
        <v>0</v>
      </c>
      <c r="S171" s="58">
        <v>0</v>
      </c>
      <c r="U171" s="58">
        <v>0</v>
      </c>
      <c r="W171" s="58">
        <v>0</v>
      </c>
      <c r="Y171" s="58">
        <f>SUM(M171:W171)</f>
        <v>0</v>
      </c>
      <c r="AA171" s="58">
        <v>0</v>
      </c>
      <c r="AC171" s="58">
        <v>0</v>
      </c>
      <c r="AE171" s="58">
        <v>0</v>
      </c>
      <c r="AG171" s="58">
        <v>0</v>
      </c>
      <c r="AI171" s="58">
        <f>SUM(AA171:AG171)</f>
        <v>0</v>
      </c>
      <c r="AK171" s="58">
        <f>(Y171-AI171)</f>
        <v>0</v>
      </c>
      <c r="AN171" s="91">
        <v>73</v>
      </c>
    </row>
    <row r="172" spans="1:40" s="83" customFormat="1" ht="11.25" x14ac:dyDescent="0.25">
      <c r="A172" s="83">
        <v>74</v>
      </c>
      <c r="B172" s="91"/>
      <c r="C172" s="83" t="s">
        <v>195</v>
      </c>
      <c r="E172" s="58">
        <v>0</v>
      </c>
      <c r="G172" s="58">
        <v>0</v>
      </c>
      <c r="I172" s="58">
        <v>0</v>
      </c>
      <c r="K172" s="58">
        <v>0</v>
      </c>
      <c r="M172" s="58">
        <v>0</v>
      </c>
      <c r="O172" s="58">
        <v>0</v>
      </c>
      <c r="Q172" s="58">
        <v>0</v>
      </c>
      <c r="S172" s="58">
        <v>0</v>
      </c>
      <c r="U172" s="58">
        <v>0</v>
      </c>
      <c r="W172" s="58">
        <v>0</v>
      </c>
      <c r="Y172" s="58">
        <f>SUM(M172:W172)</f>
        <v>0</v>
      </c>
      <c r="AA172" s="58">
        <v>0</v>
      </c>
      <c r="AC172" s="58">
        <v>0</v>
      </c>
      <c r="AE172" s="58">
        <v>0</v>
      </c>
      <c r="AG172" s="58">
        <v>0</v>
      </c>
      <c r="AI172" s="58">
        <f>SUM(AA172:AG172)</f>
        <v>0</v>
      </c>
      <c r="AK172" s="58">
        <f>(Y172-AI172)</f>
        <v>0</v>
      </c>
      <c r="AN172" s="91">
        <v>74</v>
      </c>
    </row>
    <row r="173" spans="1:40" s="83" customFormat="1" ht="11.25" x14ac:dyDescent="0.25">
      <c r="A173" s="83">
        <v>75</v>
      </c>
      <c r="B173" s="91"/>
      <c r="C173" s="83" t="s">
        <v>196</v>
      </c>
      <c r="E173" s="58">
        <v>0</v>
      </c>
      <c r="G173" s="58">
        <v>0</v>
      </c>
      <c r="I173" s="58">
        <v>0</v>
      </c>
      <c r="K173" s="58">
        <v>0</v>
      </c>
      <c r="M173" s="58">
        <v>0</v>
      </c>
      <c r="O173" s="58">
        <v>0</v>
      </c>
      <c r="Q173" s="58">
        <v>0</v>
      </c>
      <c r="S173" s="58">
        <v>0</v>
      </c>
      <c r="U173" s="58">
        <v>0</v>
      </c>
      <c r="W173" s="58">
        <v>0</v>
      </c>
      <c r="Y173" s="58">
        <f>SUM(M173:W173)</f>
        <v>0</v>
      </c>
      <c r="AA173" s="58">
        <v>0</v>
      </c>
      <c r="AC173" s="58">
        <v>0</v>
      </c>
      <c r="AE173" s="58">
        <v>0</v>
      </c>
      <c r="AG173" s="58">
        <v>0</v>
      </c>
      <c r="AI173" s="58">
        <f>SUM(AA173:AG173)</f>
        <v>0</v>
      </c>
      <c r="AK173" s="58">
        <f>(Y173-AI173)</f>
        <v>0</v>
      </c>
      <c r="AN173" s="91">
        <v>75</v>
      </c>
    </row>
    <row r="174" spans="1:40" s="83" customFormat="1" ht="11.25" x14ac:dyDescent="0.25">
      <c r="A174" s="83">
        <v>76</v>
      </c>
      <c r="B174" s="91"/>
      <c r="C174" s="83" t="s">
        <v>113</v>
      </c>
      <c r="E174" s="58">
        <v>0</v>
      </c>
      <c r="G174" s="58">
        <v>0</v>
      </c>
      <c r="I174" s="58">
        <v>0</v>
      </c>
      <c r="K174" s="58">
        <v>0</v>
      </c>
      <c r="M174" s="58">
        <v>0</v>
      </c>
      <c r="O174" s="58">
        <v>0</v>
      </c>
      <c r="Q174" s="58">
        <v>0</v>
      </c>
      <c r="S174" s="58">
        <v>0</v>
      </c>
      <c r="U174" s="58">
        <v>0</v>
      </c>
      <c r="W174" s="58">
        <v>0</v>
      </c>
      <c r="Y174" s="58">
        <f>SUM(M174:W174)</f>
        <v>0</v>
      </c>
      <c r="AA174" s="58">
        <v>0</v>
      </c>
      <c r="AC174" s="58">
        <v>0</v>
      </c>
      <c r="AE174" s="58">
        <v>0</v>
      </c>
      <c r="AG174" s="58">
        <v>0</v>
      </c>
      <c r="AI174" s="58">
        <f>SUM(AA174:AG174)</f>
        <v>0</v>
      </c>
      <c r="AK174" s="58">
        <f>(Y174-AI174)</f>
        <v>0</v>
      </c>
      <c r="AN174" s="91">
        <v>76</v>
      </c>
    </row>
    <row r="175" spans="1:40" s="83" customFormat="1" ht="11.25" x14ac:dyDescent="0.25">
      <c r="A175" s="83">
        <v>77</v>
      </c>
      <c r="B175" s="91"/>
      <c r="C175" s="83" t="s">
        <v>114</v>
      </c>
      <c r="E175" s="58">
        <v>0</v>
      </c>
      <c r="G175" s="58">
        <v>0</v>
      </c>
      <c r="I175" s="58">
        <v>639644</v>
      </c>
      <c r="K175" s="58">
        <v>0</v>
      </c>
      <c r="M175" s="58">
        <v>0</v>
      </c>
      <c r="O175" s="58">
        <v>0</v>
      </c>
      <c r="Q175" s="58">
        <v>0</v>
      </c>
      <c r="S175" s="58">
        <v>0</v>
      </c>
      <c r="U175" s="58">
        <v>0</v>
      </c>
      <c r="W175" s="58">
        <v>0</v>
      </c>
      <c r="Y175" s="58">
        <f>SUM(M175:W175)</f>
        <v>0</v>
      </c>
      <c r="AA175" s="58">
        <v>0</v>
      </c>
      <c r="AC175" s="58">
        <v>0</v>
      </c>
      <c r="AE175" s="58">
        <v>0</v>
      </c>
      <c r="AG175" s="58">
        <v>0</v>
      </c>
      <c r="AI175" s="58">
        <f>SUM(AA175:AG175)</f>
        <v>0</v>
      </c>
      <c r="AK175" s="58">
        <f>(Y175-AI175)</f>
        <v>0</v>
      </c>
      <c r="AN175" s="91">
        <v>77</v>
      </c>
    </row>
    <row r="176" spans="1:40" s="83" customFormat="1" ht="11.25" x14ac:dyDescent="0.25">
      <c r="A176" s="83">
        <v>78</v>
      </c>
      <c r="B176" s="91"/>
      <c r="C176" s="83" t="s">
        <v>197</v>
      </c>
      <c r="E176" s="58">
        <v>0</v>
      </c>
      <c r="G176" s="58">
        <v>0</v>
      </c>
      <c r="I176" s="58">
        <v>0</v>
      </c>
      <c r="K176" s="58">
        <v>0</v>
      </c>
      <c r="M176" s="58">
        <v>3824493</v>
      </c>
      <c r="O176" s="58">
        <v>0</v>
      </c>
      <c r="Q176" s="58">
        <v>223863</v>
      </c>
      <c r="S176" s="58">
        <v>0</v>
      </c>
      <c r="U176" s="58">
        <v>0</v>
      </c>
      <c r="W176" s="58">
        <v>22082</v>
      </c>
      <c r="Y176" s="58">
        <f>SUM(M176:W176)</f>
        <v>4070438</v>
      </c>
      <c r="AA176" s="58">
        <v>3000865</v>
      </c>
      <c r="AC176" s="58">
        <v>1083926</v>
      </c>
      <c r="AE176" s="58">
        <v>118720</v>
      </c>
      <c r="AG176" s="58">
        <v>35618</v>
      </c>
      <c r="AI176" s="58">
        <f>SUM(AA176:AG176)</f>
        <v>4239129</v>
      </c>
      <c r="AK176" s="58">
        <f>(Y176-AI176)</f>
        <v>-168691</v>
      </c>
      <c r="AN176" s="91">
        <v>78</v>
      </c>
    </row>
    <row r="177" spans="1:40" s="83" customFormat="1" ht="11.25" x14ac:dyDescent="0.25">
      <c r="A177" s="83">
        <v>79</v>
      </c>
      <c r="B177" s="91"/>
      <c r="C177" s="83" t="s">
        <v>198</v>
      </c>
      <c r="E177" s="58">
        <v>0</v>
      </c>
      <c r="G177" s="58">
        <v>0</v>
      </c>
      <c r="I177" s="58">
        <v>1667074</v>
      </c>
      <c r="K177" s="58">
        <v>1742144</v>
      </c>
      <c r="M177" s="58">
        <v>9574801</v>
      </c>
      <c r="O177" s="58">
        <v>0</v>
      </c>
      <c r="Q177" s="58">
        <v>0</v>
      </c>
      <c r="S177" s="58">
        <v>0</v>
      </c>
      <c r="U177" s="58">
        <v>17121</v>
      </c>
      <c r="W177" s="58">
        <v>3399211</v>
      </c>
      <c r="Y177" s="58">
        <f>SUM(M177:W177)</f>
        <v>12991133</v>
      </c>
      <c r="AA177" s="58">
        <v>3596931</v>
      </c>
      <c r="AC177" s="58">
        <v>1393047</v>
      </c>
      <c r="AE177" s="58">
        <v>488282</v>
      </c>
      <c r="AG177" s="58">
        <v>0</v>
      </c>
      <c r="AI177" s="58">
        <f>SUM(AA177:AG177)</f>
        <v>5478260</v>
      </c>
      <c r="AK177" s="58">
        <f>(Y177-AI177)</f>
        <v>7512873</v>
      </c>
      <c r="AN177" s="91">
        <v>79</v>
      </c>
    </row>
    <row r="178" spans="1:40" s="83" customFormat="1" ht="11.25" x14ac:dyDescent="0.25">
      <c r="A178" s="83">
        <v>80</v>
      </c>
      <c r="B178" s="91"/>
      <c r="C178" s="83" t="s">
        <v>199</v>
      </c>
      <c r="E178" s="58">
        <v>0</v>
      </c>
      <c r="G178" s="58">
        <v>0</v>
      </c>
      <c r="I178" s="58">
        <v>0</v>
      </c>
      <c r="K178" s="58">
        <v>0</v>
      </c>
      <c r="M178" s="58">
        <v>0</v>
      </c>
      <c r="O178" s="58">
        <v>0</v>
      </c>
      <c r="Q178" s="58">
        <v>0</v>
      </c>
      <c r="S178" s="58">
        <v>0</v>
      </c>
      <c r="U178" s="58">
        <v>0</v>
      </c>
      <c r="W178" s="58">
        <v>0</v>
      </c>
      <c r="Y178" s="58">
        <f>SUM(M178:W178)</f>
        <v>0</v>
      </c>
      <c r="AA178" s="58">
        <v>0</v>
      </c>
      <c r="AC178" s="58">
        <v>0</v>
      </c>
      <c r="AE178" s="58">
        <v>0</v>
      </c>
      <c r="AG178" s="58">
        <v>0</v>
      </c>
      <c r="AI178" s="58">
        <f>SUM(AA178:AG178)</f>
        <v>0</v>
      </c>
      <c r="AK178" s="58">
        <f>(Y178-AI178)</f>
        <v>0</v>
      </c>
      <c r="AN178" s="91">
        <v>80</v>
      </c>
    </row>
    <row r="179" spans="1:40" s="83" customFormat="1" ht="11.25" x14ac:dyDescent="0.25">
      <c r="A179" s="83">
        <v>81</v>
      </c>
      <c r="B179" s="91"/>
      <c r="C179" s="83" t="s">
        <v>200</v>
      </c>
      <c r="E179" s="58">
        <v>0</v>
      </c>
      <c r="G179" s="58">
        <v>0</v>
      </c>
      <c r="I179" s="58">
        <v>0</v>
      </c>
      <c r="K179" s="58">
        <v>0</v>
      </c>
      <c r="M179" s="58">
        <v>4870868</v>
      </c>
      <c r="O179" s="58">
        <v>0</v>
      </c>
      <c r="Q179" s="58">
        <v>0</v>
      </c>
      <c r="S179" s="58">
        <v>0</v>
      </c>
      <c r="U179" s="58">
        <v>0</v>
      </c>
      <c r="W179" s="58">
        <v>152753</v>
      </c>
      <c r="Y179" s="58">
        <f>SUM(M179:W179)</f>
        <v>5023621</v>
      </c>
      <c r="AA179" s="58">
        <v>3487667</v>
      </c>
      <c r="AC179" s="58">
        <v>1976500</v>
      </c>
      <c r="AE179" s="58">
        <v>265949</v>
      </c>
      <c r="AG179" s="58">
        <v>0</v>
      </c>
      <c r="AI179" s="58">
        <f>SUM(AA179:AG179)</f>
        <v>5730116</v>
      </c>
      <c r="AK179" s="58">
        <f>(Y179-AI179)</f>
        <v>-706495</v>
      </c>
      <c r="AN179" s="91">
        <v>81</v>
      </c>
    </row>
    <row r="180" spans="1:40" s="83" customFormat="1" ht="11.25" x14ac:dyDescent="0.25">
      <c r="A180" s="83">
        <v>82</v>
      </c>
      <c r="B180" s="91"/>
      <c r="C180" s="83" t="s">
        <v>201</v>
      </c>
      <c r="E180" s="58">
        <v>0</v>
      </c>
      <c r="G180" s="58">
        <v>0</v>
      </c>
      <c r="I180" s="58">
        <v>0</v>
      </c>
      <c r="K180" s="58">
        <v>0</v>
      </c>
      <c r="M180" s="58">
        <v>2096069</v>
      </c>
      <c r="O180" s="58">
        <v>251132</v>
      </c>
      <c r="Q180" s="58">
        <v>0</v>
      </c>
      <c r="S180" s="58">
        <v>0</v>
      </c>
      <c r="U180" s="58">
        <v>0</v>
      </c>
      <c r="W180" s="58">
        <v>573225</v>
      </c>
      <c r="Y180" s="58">
        <f>SUM(M180:W180)</f>
        <v>2920426</v>
      </c>
      <c r="AA180" s="58">
        <v>2595880</v>
      </c>
      <c r="AC180" s="58">
        <v>290859</v>
      </c>
      <c r="AE180" s="58">
        <v>10244</v>
      </c>
      <c r="AG180" s="58">
        <v>0</v>
      </c>
      <c r="AI180" s="58">
        <f>SUM(AA180:AG180)</f>
        <v>2896983</v>
      </c>
      <c r="AK180" s="58">
        <f>(Y180-AI180)</f>
        <v>23443</v>
      </c>
      <c r="AN180" s="91">
        <v>82</v>
      </c>
    </row>
    <row r="181" spans="1:40" s="83" customFormat="1" ht="11.25" x14ac:dyDescent="0.25">
      <c r="A181" s="83">
        <v>83</v>
      </c>
      <c r="B181" s="91"/>
      <c r="C181" s="83" t="s">
        <v>202</v>
      </c>
      <c r="E181" s="58">
        <v>0</v>
      </c>
      <c r="G181" s="58">
        <v>0</v>
      </c>
      <c r="I181" s="58">
        <v>65408</v>
      </c>
      <c r="K181" s="58">
        <v>0</v>
      </c>
      <c r="M181" s="58">
        <v>2329899</v>
      </c>
      <c r="O181" s="58">
        <v>267801</v>
      </c>
      <c r="Q181" s="58">
        <v>0</v>
      </c>
      <c r="S181" s="58">
        <v>0</v>
      </c>
      <c r="U181" s="58">
        <v>0</v>
      </c>
      <c r="W181" s="58">
        <v>0</v>
      </c>
      <c r="Y181" s="58">
        <f>SUM(M181:W181)</f>
        <v>2597700</v>
      </c>
      <c r="AA181" s="58">
        <v>1654679</v>
      </c>
      <c r="AC181" s="58">
        <v>1468569</v>
      </c>
      <c r="AE181" s="58">
        <v>223115</v>
      </c>
      <c r="AG181" s="58">
        <v>0</v>
      </c>
      <c r="AI181" s="58">
        <f>SUM(AA181:AG181)</f>
        <v>3346363</v>
      </c>
      <c r="AK181" s="58">
        <f>(Y181-AI181)</f>
        <v>-748663</v>
      </c>
      <c r="AN181" s="91">
        <v>83</v>
      </c>
    </row>
    <row r="182" spans="1:40" s="83" customFormat="1" ht="11.25" x14ac:dyDescent="0.25">
      <c r="A182" s="83">
        <v>84</v>
      </c>
      <c r="B182" s="91"/>
      <c r="C182" s="83" t="s">
        <v>203</v>
      </c>
      <c r="E182" s="58">
        <v>0</v>
      </c>
      <c r="G182" s="58">
        <v>0</v>
      </c>
      <c r="I182" s="58">
        <v>0</v>
      </c>
      <c r="K182" s="58">
        <v>0</v>
      </c>
      <c r="M182" s="58">
        <v>1316730</v>
      </c>
      <c r="O182" s="58">
        <v>0</v>
      </c>
      <c r="Q182" s="58">
        <v>0</v>
      </c>
      <c r="S182" s="58">
        <v>0</v>
      </c>
      <c r="U182" s="58">
        <v>0</v>
      </c>
      <c r="W182" s="58">
        <v>129129</v>
      </c>
      <c r="Y182" s="58">
        <f>SUM(M182:W182)</f>
        <v>1445859</v>
      </c>
      <c r="AA182" s="58">
        <v>1660723</v>
      </c>
      <c r="AC182" s="58">
        <v>1218491</v>
      </c>
      <c r="AE182" s="58">
        <v>1002139</v>
      </c>
      <c r="AG182" s="58">
        <v>6681</v>
      </c>
      <c r="AI182" s="58">
        <f>SUM(AA182:AG182)</f>
        <v>3888034</v>
      </c>
      <c r="AK182" s="58">
        <f>(Y182-AI182)</f>
        <v>-2442175</v>
      </c>
      <c r="AN182" s="91">
        <v>84</v>
      </c>
    </row>
    <row r="183" spans="1:40" s="83" customFormat="1" ht="11.25" x14ac:dyDescent="0.25">
      <c r="A183" s="83">
        <v>85</v>
      </c>
      <c r="B183" s="91"/>
      <c r="C183" s="83" t="s">
        <v>204</v>
      </c>
      <c r="E183" s="58">
        <v>0</v>
      </c>
      <c r="G183" s="58">
        <v>0</v>
      </c>
      <c r="I183" s="58">
        <v>0</v>
      </c>
      <c r="K183" s="58">
        <v>0</v>
      </c>
      <c r="M183" s="58">
        <v>37019778</v>
      </c>
      <c r="O183" s="58">
        <v>-66014</v>
      </c>
      <c r="Q183" s="58">
        <v>0</v>
      </c>
      <c r="S183" s="58">
        <v>0</v>
      </c>
      <c r="U183" s="58">
        <v>1334194</v>
      </c>
      <c r="W183" s="58">
        <v>108048</v>
      </c>
      <c r="Y183" s="58">
        <f>SUM(M183:W183)</f>
        <v>38396006</v>
      </c>
      <c r="AA183" s="58">
        <v>21904581</v>
      </c>
      <c r="AC183" s="58">
        <v>12972592</v>
      </c>
      <c r="AE183" s="58">
        <v>3378653</v>
      </c>
      <c r="AG183" s="58">
        <v>0</v>
      </c>
      <c r="AI183" s="58">
        <f>SUM(AA183:AG183)</f>
        <v>38255826</v>
      </c>
      <c r="AK183" s="58">
        <f>(Y183-AI183)</f>
        <v>140180</v>
      </c>
      <c r="AN183" s="91">
        <v>85</v>
      </c>
    </row>
    <row r="184" spans="1:40" s="83" customFormat="1" ht="11.25" x14ac:dyDescent="0.25">
      <c r="A184" s="83">
        <v>86</v>
      </c>
      <c r="B184" s="91"/>
      <c r="C184" s="83" t="s">
        <v>205</v>
      </c>
      <c r="E184" s="58">
        <v>0</v>
      </c>
      <c r="G184" s="58">
        <v>0</v>
      </c>
      <c r="I184" s="58">
        <v>0</v>
      </c>
      <c r="K184" s="58">
        <v>1102723</v>
      </c>
      <c r="M184" s="58">
        <v>48429192</v>
      </c>
      <c r="O184" s="58">
        <v>-180985</v>
      </c>
      <c r="Q184" s="58">
        <v>0</v>
      </c>
      <c r="S184" s="58">
        <v>0</v>
      </c>
      <c r="U184" s="58">
        <v>0</v>
      </c>
      <c r="W184" s="58">
        <v>2463197</v>
      </c>
      <c r="Y184" s="58">
        <f>SUM(M184:W184)</f>
        <v>50711404</v>
      </c>
      <c r="AA184" s="58">
        <v>29604173</v>
      </c>
      <c r="AC184" s="58">
        <v>16365391</v>
      </c>
      <c r="AE184" s="58">
        <v>3011887</v>
      </c>
      <c r="AG184" s="58">
        <v>1334726</v>
      </c>
      <c r="AI184" s="58">
        <f>SUM(AA184:AG184)</f>
        <v>50316177</v>
      </c>
      <c r="AK184" s="58">
        <f>(Y184-AI184)</f>
        <v>395227</v>
      </c>
      <c r="AN184" s="91">
        <v>86</v>
      </c>
    </row>
    <row r="185" spans="1:40" s="83" customFormat="1" ht="11.25" x14ac:dyDescent="0.25">
      <c r="A185" s="83">
        <v>87</v>
      </c>
      <c r="B185" s="91"/>
      <c r="C185" s="83" t="s">
        <v>206</v>
      </c>
      <c r="E185" s="58">
        <v>0</v>
      </c>
      <c r="G185" s="58">
        <v>0</v>
      </c>
      <c r="I185" s="58">
        <v>0</v>
      </c>
      <c r="K185" s="58">
        <v>0</v>
      </c>
      <c r="M185" s="58">
        <v>69624</v>
      </c>
      <c r="O185" s="58">
        <v>137171</v>
      </c>
      <c r="Q185" s="58">
        <v>0</v>
      </c>
      <c r="S185" s="58">
        <v>0</v>
      </c>
      <c r="U185" s="58">
        <v>0</v>
      </c>
      <c r="W185" s="58">
        <v>0</v>
      </c>
      <c r="Y185" s="58">
        <f>SUM(M185:W185)</f>
        <v>206795</v>
      </c>
      <c r="AA185" s="58">
        <v>179083</v>
      </c>
      <c r="AC185" s="58">
        <v>110406</v>
      </c>
      <c r="AE185" s="58">
        <v>0</v>
      </c>
      <c r="AG185" s="58">
        <v>0</v>
      </c>
      <c r="AI185" s="58">
        <f>SUM(AA185:AG185)</f>
        <v>289489</v>
      </c>
      <c r="AK185" s="58">
        <f>(Y185-AI185)</f>
        <v>-82694</v>
      </c>
      <c r="AN185" s="91">
        <v>87</v>
      </c>
    </row>
    <row r="186" spans="1:40" s="83" customFormat="1" ht="11.25" x14ac:dyDescent="0.25">
      <c r="A186" s="83">
        <v>88</v>
      </c>
      <c r="B186" s="91"/>
      <c r="C186" s="83" t="s">
        <v>207</v>
      </c>
      <c r="E186" s="58">
        <v>0</v>
      </c>
      <c r="G186" s="58">
        <v>0</v>
      </c>
      <c r="I186" s="58">
        <v>0</v>
      </c>
      <c r="K186" s="58">
        <v>0</v>
      </c>
      <c r="M186" s="58">
        <v>0</v>
      </c>
      <c r="O186" s="58">
        <v>0</v>
      </c>
      <c r="Q186" s="58">
        <v>0</v>
      </c>
      <c r="S186" s="58">
        <v>0</v>
      </c>
      <c r="U186" s="58">
        <v>0</v>
      </c>
      <c r="W186" s="58">
        <v>0</v>
      </c>
      <c r="Y186" s="58">
        <f>SUM(M186:W186)</f>
        <v>0</v>
      </c>
      <c r="AA186" s="58">
        <v>0</v>
      </c>
      <c r="AC186" s="58">
        <v>0</v>
      </c>
      <c r="AE186" s="58">
        <v>0</v>
      </c>
      <c r="AG186" s="58">
        <v>0</v>
      </c>
      <c r="AI186" s="58">
        <f>SUM(AA186:AG186)</f>
        <v>0</v>
      </c>
      <c r="AK186" s="58">
        <f>(Y186-AI186)</f>
        <v>0</v>
      </c>
      <c r="AN186" s="91">
        <v>88</v>
      </c>
    </row>
    <row r="187" spans="1:40" s="83" customFormat="1" ht="11.25" x14ac:dyDescent="0.25">
      <c r="A187" s="83">
        <v>89</v>
      </c>
      <c r="B187" s="91"/>
      <c r="C187" s="83" t="s">
        <v>208</v>
      </c>
      <c r="E187" s="58">
        <v>0</v>
      </c>
      <c r="G187" s="58">
        <v>0</v>
      </c>
      <c r="I187" s="58">
        <v>0</v>
      </c>
      <c r="K187" s="58">
        <v>0</v>
      </c>
      <c r="M187" s="58">
        <v>7776198</v>
      </c>
      <c r="O187" s="58">
        <v>1086080</v>
      </c>
      <c r="Q187" s="58">
        <v>33005</v>
      </c>
      <c r="S187" s="58">
        <v>63294</v>
      </c>
      <c r="U187" s="58">
        <v>71959</v>
      </c>
      <c r="W187" s="58">
        <v>143597</v>
      </c>
      <c r="Y187" s="58">
        <f>SUM(M187:W187)</f>
        <v>9174133</v>
      </c>
      <c r="AA187" s="58">
        <v>6366481</v>
      </c>
      <c r="AC187" s="58">
        <v>2968931</v>
      </c>
      <c r="AE187" s="58">
        <v>380462</v>
      </c>
      <c r="AG187" s="58">
        <v>0</v>
      </c>
      <c r="AI187" s="58">
        <f>SUM(AA187:AG187)</f>
        <v>9715874</v>
      </c>
      <c r="AK187" s="58">
        <f>(Y187-AI187)</f>
        <v>-541741</v>
      </c>
      <c r="AN187" s="91">
        <v>89</v>
      </c>
    </row>
    <row r="188" spans="1:40" s="83" customFormat="1" ht="11.25" x14ac:dyDescent="0.25">
      <c r="A188" s="83">
        <v>90</v>
      </c>
      <c r="B188" s="91"/>
      <c r="C188" s="83" t="s">
        <v>209</v>
      </c>
      <c r="E188" s="62">
        <v>0</v>
      </c>
      <c r="G188" s="62">
        <v>0</v>
      </c>
      <c r="I188" s="62">
        <v>0</v>
      </c>
      <c r="K188" s="62">
        <v>0</v>
      </c>
      <c r="M188" s="62">
        <v>187987</v>
      </c>
      <c r="O188" s="62">
        <v>0</v>
      </c>
      <c r="Q188" s="62">
        <v>0</v>
      </c>
      <c r="S188" s="62">
        <v>109494</v>
      </c>
      <c r="U188" s="62">
        <v>0</v>
      </c>
      <c r="W188" s="62">
        <v>0</v>
      </c>
      <c r="Y188" s="62">
        <f>SUM(M188:W188)</f>
        <v>297481</v>
      </c>
      <c r="AA188" s="62">
        <v>415644</v>
      </c>
      <c r="AC188" s="62">
        <v>0</v>
      </c>
      <c r="AE188" s="62">
        <v>0</v>
      </c>
      <c r="AG188" s="62">
        <v>21130</v>
      </c>
      <c r="AI188" s="62">
        <f>SUM(AA188:AG188)</f>
        <v>436774</v>
      </c>
      <c r="AK188" s="62">
        <f>(Y188-AI188)</f>
        <v>-139293</v>
      </c>
      <c r="AN188" s="91">
        <v>90</v>
      </c>
    </row>
    <row r="189" spans="1:40" s="83" customFormat="1" ht="11.25" x14ac:dyDescent="0.25">
      <c r="A189" s="83">
        <v>91</v>
      </c>
      <c r="B189" s="91"/>
      <c r="C189" s="83" t="s">
        <v>210</v>
      </c>
      <c r="E189" s="58">
        <v>0</v>
      </c>
      <c r="G189" s="58">
        <v>0</v>
      </c>
      <c r="I189" s="58">
        <v>0</v>
      </c>
      <c r="K189" s="58">
        <v>0</v>
      </c>
      <c r="M189" s="58">
        <v>1809393</v>
      </c>
      <c r="O189" s="58">
        <v>0</v>
      </c>
      <c r="Q189" s="58">
        <v>0</v>
      </c>
      <c r="S189" s="58">
        <v>2299500</v>
      </c>
      <c r="U189" s="58">
        <v>0</v>
      </c>
      <c r="W189" s="58">
        <v>33312</v>
      </c>
      <c r="Y189" s="58">
        <f>SUM(M189:W189)</f>
        <v>4142205</v>
      </c>
      <c r="AA189" s="58">
        <v>1959140</v>
      </c>
      <c r="AC189" s="58">
        <v>223149</v>
      </c>
      <c r="AE189" s="58">
        <v>27210</v>
      </c>
      <c r="AG189" s="58">
        <v>433423</v>
      </c>
      <c r="AI189" s="58">
        <f>SUM(AA189:AG189)</f>
        <v>2642922</v>
      </c>
      <c r="AK189" s="58">
        <f>(Y189-AI189)</f>
        <v>1499283</v>
      </c>
      <c r="AN189" s="91">
        <v>91</v>
      </c>
    </row>
    <row r="190" spans="1:40" s="83" customFormat="1" ht="11.25" x14ac:dyDescent="0.25">
      <c r="A190" s="83">
        <v>92</v>
      </c>
      <c r="B190" s="91"/>
      <c r="C190" s="83" t="s">
        <v>211</v>
      </c>
      <c r="E190" s="58">
        <v>0</v>
      </c>
      <c r="G190" s="58">
        <v>0</v>
      </c>
      <c r="I190" s="58">
        <v>0</v>
      </c>
      <c r="K190" s="58">
        <v>0</v>
      </c>
      <c r="M190" s="58">
        <v>1738412</v>
      </c>
      <c r="O190" s="58">
        <v>0</v>
      </c>
      <c r="Q190" s="58">
        <v>0</v>
      </c>
      <c r="S190" s="58">
        <v>0</v>
      </c>
      <c r="U190" s="58">
        <v>0</v>
      </c>
      <c r="W190" s="58">
        <v>1551340</v>
      </c>
      <c r="Y190" s="58">
        <f>SUM(M190:W190)</f>
        <v>3289752</v>
      </c>
      <c r="AA190" s="58">
        <v>2172741</v>
      </c>
      <c r="AC190" s="58">
        <v>1004598</v>
      </c>
      <c r="AE190" s="58">
        <v>358985</v>
      </c>
      <c r="AG190" s="58">
        <v>171202</v>
      </c>
      <c r="AI190" s="58">
        <f>SUM(AA190:AG190)</f>
        <v>3707526</v>
      </c>
      <c r="AK190" s="58">
        <f>(Y190-AI190)</f>
        <v>-417774</v>
      </c>
      <c r="AN190" s="91">
        <v>92</v>
      </c>
    </row>
    <row r="191" spans="1:40" s="83" customFormat="1" ht="11.25" x14ac:dyDescent="0.25">
      <c r="A191" s="83">
        <v>93</v>
      </c>
      <c r="B191" s="91"/>
      <c r="C191" s="83" t="s">
        <v>212</v>
      </c>
      <c r="E191" s="58">
        <v>0</v>
      </c>
      <c r="G191" s="58">
        <v>0</v>
      </c>
      <c r="I191" s="58">
        <v>107500</v>
      </c>
      <c r="K191" s="58">
        <v>0</v>
      </c>
      <c r="M191" s="58">
        <v>5502058</v>
      </c>
      <c r="O191" s="58">
        <v>610968</v>
      </c>
      <c r="Q191" s="58">
        <v>0</v>
      </c>
      <c r="S191" s="58">
        <v>428929</v>
      </c>
      <c r="U191" s="58">
        <v>344125</v>
      </c>
      <c r="W191" s="58">
        <v>7461</v>
      </c>
      <c r="Y191" s="58">
        <f>SUM(M191:W191)</f>
        <v>6893541</v>
      </c>
      <c r="AA191" s="58">
        <v>5039564</v>
      </c>
      <c r="AC191" s="58">
        <v>28596</v>
      </c>
      <c r="AE191" s="58">
        <v>137422</v>
      </c>
      <c r="AG191" s="58">
        <v>91051</v>
      </c>
      <c r="AI191" s="58">
        <f>SUM(AA191:AG191)</f>
        <v>5296633</v>
      </c>
      <c r="AK191" s="58">
        <f>(Y191-AI191)</f>
        <v>1596908</v>
      </c>
      <c r="AN191" s="91">
        <v>93</v>
      </c>
    </row>
    <row r="192" spans="1:40" s="83" customFormat="1" ht="11.25" x14ac:dyDescent="0.25">
      <c r="A192" s="83">
        <v>94</v>
      </c>
      <c r="B192" s="91"/>
      <c r="C192" s="83" t="s">
        <v>213</v>
      </c>
      <c r="E192" s="58">
        <v>0</v>
      </c>
      <c r="G192" s="58">
        <v>0</v>
      </c>
      <c r="I192" s="58">
        <v>53720</v>
      </c>
      <c r="K192" s="58">
        <v>0</v>
      </c>
      <c r="M192" s="58">
        <v>3564007</v>
      </c>
      <c r="O192" s="58">
        <v>375006</v>
      </c>
      <c r="Q192" s="58">
        <v>0</v>
      </c>
      <c r="S192" s="58">
        <v>0</v>
      </c>
      <c r="U192" s="58">
        <v>4558</v>
      </c>
      <c r="W192" s="58">
        <v>33934</v>
      </c>
      <c r="Y192" s="58">
        <f>SUM(M192:W192)</f>
        <v>3977505</v>
      </c>
      <c r="AA192" s="58">
        <v>2701932</v>
      </c>
      <c r="AC192" s="58">
        <v>1660679</v>
      </c>
      <c r="AE192" s="58">
        <v>482344</v>
      </c>
      <c r="AG192" s="58">
        <v>53640</v>
      </c>
      <c r="AI192" s="58">
        <f>SUM(AA192:AG192)</f>
        <v>4898595</v>
      </c>
      <c r="AK192" s="58">
        <f>(Y192-AI192)</f>
        <v>-921090</v>
      </c>
      <c r="AN192" s="91">
        <v>94</v>
      </c>
    </row>
    <row r="193" spans="1:41" s="83" customFormat="1" ht="11.25" x14ac:dyDescent="0.25">
      <c r="A193" s="97">
        <v>95</v>
      </c>
      <c r="B193" s="91"/>
      <c r="C193" s="83" t="s">
        <v>214</v>
      </c>
      <c r="E193" s="60">
        <v>0</v>
      </c>
      <c r="G193" s="60">
        <v>0</v>
      </c>
      <c r="I193" s="60">
        <v>381000</v>
      </c>
      <c r="K193" s="60">
        <v>0</v>
      </c>
      <c r="M193" s="60">
        <v>12031443</v>
      </c>
      <c r="O193" s="60">
        <v>-10000</v>
      </c>
      <c r="Q193" s="60">
        <v>0</v>
      </c>
      <c r="S193" s="60">
        <v>0</v>
      </c>
      <c r="U193" s="60">
        <v>0</v>
      </c>
      <c r="W193" s="60">
        <v>2772681</v>
      </c>
      <c r="Y193" s="60">
        <f>SUM(M193:W193)</f>
        <v>14794124</v>
      </c>
      <c r="AA193" s="60">
        <v>7953159</v>
      </c>
      <c r="AC193" s="60">
        <v>4387630</v>
      </c>
      <c r="AE193" s="60">
        <v>743218</v>
      </c>
      <c r="AG193" s="60">
        <v>175991</v>
      </c>
      <c r="AI193" s="60">
        <f>SUM(AA193:AG193)</f>
        <v>13259998</v>
      </c>
      <c r="AK193" s="60">
        <f>(Y193-AI193)</f>
        <v>1534126</v>
      </c>
      <c r="AN193" s="234">
        <v>95</v>
      </c>
    </row>
    <row r="194" spans="1:41" s="83" customFormat="1" ht="8.85" customHeight="1" x14ac:dyDescent="0.25">
      <c r="AN194" s="91"/>
    </row>
    <row r="195" spans="1:41" s="83" customFormat="1" ht="8.85" customHeight="1" x14ac:dyDescent="0.25">
      <c r="A195" s="97">
        <f>A193</f>
        <v>95</v>
      </c>
      <c r="C195" s="91" t="s">
        <v>65</v>
      </c>
      <c r="E195" s="61">
        <f>SUM(E82:E193)</f>
        <v>470529</v>
      </c>
      <c r="G195" s="61">
        <f>SUM(G82:G193)</f>
        <v>0</v>
      </c>
      <c r="I195" s="61">
        <f>SUM(I82:I193)</f>
        <v>148269132</v>
      </c>
      <c r="K195" s="61">
        <f>SUM(K82:K193)</f>
        <v>8294226</v>
      </c>
      <c r="M195" s="61">
        <f>SUM(M82:M193)</f>
        <v>913081115</v>
      </c>
      <c r="O195" s="61">
        <f>SUM(O82:O193)</f>
        <v>169208111</v>
      </c>
      <c r="Q195" s="61">
        <f>SUM(Q82:Q193)</f>
        <v>287909</v>
      </c>
      <c r="S195" s="61">
        <f>SUM(S82:S193)</f>
        <v>55970361</v>
      </c>
      <c r="U195" s="61">
        <f>SUM(U82:U193)</f>
        <v>9805538</v>
      </c>
      <c r="W195" s="61">
        <f>SUM(W82:W193)</f>
        <v>51786065</v>
      </c>
      <c r="Y195" s="61">
        <f>SUM(Y82:Y193)</f>
        <v>1200139099</v>
      </c>
      <c r="AA195" s="61">
        <f>SUM(AA82:AA193)</f>
        <v>682491135</v>
      </c>
      <c r="AC195" s="61">
        <f>SUM(AC82:AC193)</f>
        <v>260202783</v>
      </c>
      <c r="AE195" s="61">
        <f>SUM(AE82:AE193)</f>
        <v>77408836</v>
      </c>
      <c r="AG195" s="61">
        <f>SUM(AG82:AG193)</f>
        <v>14430334</v>
      </c>
      <c r="AI195" s="61">
        <f>SUM(AI82:AI193)</f>
        <v>1034533088</v>
      </c>
      <c r="AK195" s="61">
        <f>SUM(AK82:AK193)</f>
        <v>165606011</v>
      </c>
      <c r="AN195" s="234">
        <f>AN193</f>
        <v>95</v>
      </c>
    </row>
    <row r="196" spans="1:41" s="83" customFormat="1" ht="8.4499999999999993" customHeight="1" x14ac:dyDescent="0.25">
      <c r="AN196" s="91"/>
    </row>
    <row r="197" spans="1:41" s="83" customFormat="1" ht="8.4499999999999993" customHeight="1" x14ac:dyDescent="0.25">
      <c r="AN197" s="91"/>
    </row>
    <row r="198" spans="1:41" s="83" customFormat="1" ht="8.4499999999999993" customHeight="1" x14ac:dyDescent="0.25">
      <c r="AN198" s="91"/>
    </row>
    <row r="199" spans="1:41" s="83" customFormat="1" ht="8.4499999999999993" customHeight="1" x14ac:dyDescent="0.25">
      <c r="AN199" s="91"/>
    </row>
    <row r="200" spans="1:41" s="83" customFormat="1" ht="8.4499999999999993" customHeight="1" x14ac:dyDescent="0.25">
      <c r="AN200" s="91"/>
    </row>
    <row r="201" spans="1:41" s="83" customFormat="1" ht="1.7" customHeight="1" x14ac:dyDescent="0.25">
      <c r="AN201" s="91"/>
    </row>
    <row r="202" spans="1:41" s="83" customFormat="1" ht="1.7" customHeight="1" x14ac:dyDescent="0.25">
      <c r="AN202" s="91"/>
    </row>
    <row r="203" spans="1:41" s="80" customFormat="1" ht="11.25" customHeight="1" x14ac:dyDescent="0.25">
      <c r="A203" s="233"/>
      <c r="AM203" s="84"/>
      <c r="AN203" s="237"/>
      <c r="AO203" s="237"/>
    </row>
    <row r="204" spans="1:41" s="80" customFormat="1" ht="10.5" customHeight="1" x14ac:dyDescent="0.25">
      <c r="Y204" s="84" t="s">
        <v>42</v>
      </c>
      <c r="AA204" s="102" t="s">
        <v>423</v>
      </c>
      <c r="AM204" s="84"/>
      <c r="AN204" s="237" t="s">
        <v>537</v>
      </c>
    </row>
    <row r="205" spans="1:41" s="80" customFormat="1" ht="10.5" customHeight="1" x14ac:dyDescent="0.25">
      <c r="Y205" s="84" t="s">
        <v>538</v>
      </c>
      <c r="AA205" s="102" t="s">
        <v>539</v>
      </c>
      <c r="AM205" s="84"/>
      <c r="AN205" s="84" t="s">
        <v>536</v>
      </c>
    </row>
    <row r="206" spans="1:41" s="80" customFormat="1" ht="10.5" customHeight="1" x14ac:dyDescent="0.25">
      <c r="Y206" s="84" t="s">
        <v>48</v>
      </c>
      <c r="AA206" s="238" t="s">
        <v>49</v>
      </c>
      <c r="AN206" s="232"/>
    </row>
    <row r="208" spans="1:41" s="83" customFormat="1" ht="9.75" customHeight="1" x14ac:dyDescent="0.25">
      <c r="M208" s="89" t="s">
        <v>540</v>
      </c>
      <c r="N208" s="89"/>
      <c r="O208" s="89"/>
      <c r="P208" s="89"/>
      <c r="Q208" s="89"/>
      <c r="R208" s="89"/>
      <c r="S208" s="89"/>
      <c r="T208" s="89"/>
      <c r="U208" s="89"/>
      <c r="V208" s="89"/>
      <c r="W208" s="89"/>
      <c r="AA208" s="89" t="s">
        <v>541</v>
      </c>
      <c r="AB208" s="89"/>
      <c r="AC208" s="89"/>
      <c r="AD208" s="89"/>
      <c r="AE208" s="89"/>
      <c r="AF208" s="89"/>
      <c r="AG208" s="89"/>
      <c r="AH208" s="89"/>
      <c r="AI208" s="89"/>
      <c r="AN208" s="91"/>
    </row>
    <row r="210" spans="1:40" s="83" customFormat="1" ht="9.75" customHeight="1" x14ac:dyDescent="0.25">
      <c r="E210" s="90" t="s">
        <v>542</v>
      </c>
      <c r="F210" s="90"/>
      <c r="G210" s="90"/>
      <c r="I210" s="90" t="s">
        <v>543</v>
      </c>
      <c r="J210" s="90"/>
      <c r="K210" s="90"/>
      <c r="L210" s="90"/>
      <c r="O210" s="90" t="s">
        <v>544</v>
      </c>
      <c r="P210" s="90"/>
      <c r="Q210" s="90"/>
      <c r="R210" s="90"/>
      <c r="S210" s="90"/>
      <c r="T210" s="90"/>
      <c r="U210" s="90"/>
      <c r="AN210" s="91"/>
    </row>
    <row r="211" spans="1:40" s="83" customFormat="1" ht="9.75" customHeight="1" x14ac:dyDescent="0.25">
      <c r="E211" s="89" t="s">
        <v>545</v>
      </c>
      <c r="F211" s="89"/>
      <c r="G211" s="89"/>
      <c r="I211" s="89" t="s">
        <v>546</v>
      </c>
      <c r="J211" s="89"/>
      <c r="K211" s="89"/>
      <c r="L211" s="90"/>
      <c r="O211" s="89" t="s">
        <v>547</v>
      </c>
      <c r="P211" s="89"/>
      <c r="Q211" s="89"/>
      <c r="R211" s="89"/>
      <c r="S211" s="89"/>
      <c r="T211" s="89"/>
      <c r="U211" s="89"/>
      <c r="AN211" s="91"/>
    </row>
    <row r="212" spans="1:40" s="83" customFormat="1" ht="11.25" customHeight="1" x14ac:dyDescent="0.25">
      <c r="O212" s="91" t="s">
        <v>548</v>
      </c>
      <c r="Q212" s="91"/>
      <c r="S212" s="91"/>
      <c r="U212" s="91" t="s">
        <v>549</v>
      </c>
      <c r="AA212" s="91" t="s">
        <v>61</v>
      </c>
      <c r="AN212" s="91"/>
    </row>
    <row r="213" spans="1:40" s="83" customFormat="1" ht="9.75" customHeight="1" x14ac:dyDescent="0.25">
      <c r="E213" s="91" t="s">
        <v>550</v>
      </c>
      <c r="I213" s="91" t="s">
        <v>550</v>
      </c>
      <c r="O213" s="91" t="s">
        <v>551</v>
      </c>
      <c r="Q213" s="91" t="s">
        <v>552</v>
      </c>
      <c r="S213" s="91" t="s">
        <v>549</v>
      </c>
      <c r="U213" s="91" t="s">
        <v>299</v>
      </c>
      <c r="W213" s="91" t="s">
        <v>259</v>
      </c>
      <c r="Y213" s="91" t="s">
        <v>553</v>
      </c>
      <c r="AA213" s="91" t="s">
        <v>554</v>
      </c>
      <c r="AE213" s="91" t="s">
        <v>555</v>
      </c>
      <c r="AG213" s="91" t="s">
        <v>312</v>
      </c>
      <c r="AI213" s="91" t="s">
        <v>65</v>
      </c>
      <c r="AK213" s="91" t="s">
        <v>553</v>
      </c>
      <c r="AN213" s="91"/>
    </row>
    <row r="214" spans="1:40" s="83" customFormat="1" ht="9.75" customHeight="1" x14ac:dyDescent="0.25">
      <c r="A214" s="92" t="s">
        <v>71</v>
      </c>
      <c r="C214" s="92" t="s">
        <v>72</v>
      </c>
      <c r="E214" s="92" t="s">
        <v>556</v>
      </c>
      <c r="G214" s="92" t="s">
        <v>275</v>
      </c>
      <c r="I214" s="92" t="s">
        <v>556</v>
      </c>
      <c r="K214" s="92" t="s">
        <v>275</v>
      </c>
      <c r="M214" s="92" t="s">
        <v>557</v>
      </c>
      <c r="O214" s="92" t="s">
        <v>558</v>
      </c>
      <c r="Q214" s="92" t="s">
        <v>518</v>
      </c>
      <c r="S214" s="92" t="s">
        <v>366</v>
      </c>
      <c r="U214" s="92" t="s">
        <v>69</v>
      </c>
      <c r="W214" s="92" t="s">
        <v>50</v>
      </c>
      <c r="Y214" s="92" t="s">
        <v>559</v>
      </c>
      <c r="AA214" s="92" t="s">
        <v>293</v>
      </c>
      <c r="AC214" s="92" t="s">
        <v>560</v>
      </c>
      <c r="AE214" s="92" t="s">
        <v>293</v>
      </c>
      <c r="AG214" s="92" t="s">
        <v>293</v>
      </c>
      <c r="AI214" s="92" t="s">
        <v>293</v>
      </c>
      <c r="AK214" s="92" t="s">
        <v>561</v>
      </c>
      <c r="AN214" s="92" t="s">
        <v>71</v>
      </c>
    </row>
    <row r="215" spans="1:40" s="83" customFormat="1" ht="8.85" customHeight="1" x14ac:dyDescent="0.25">
      <c r="AN215" s="91"/>
    </row>
    <row r="216" spans="1:40" s="83" customFormat="1" ht="8.85" customHeight="1" x14ac:dyDescent="0.25">
      <c r="B216" s="83" t="s">
        <v>280</v>
      </c>
      <c r="AN216" s="91"/>
    </row>
    <row r="217" spans="1:40" s="83" customFormat="1" ht="11.25" x14ac:dyDescent="0.25">
      <c r="A217" s="83">
        <v>1</v>
      </c>
      <c r="B217" s="91"/>
      <c r="C217" s="83" t="s">
        <v>216</v>
      </c>
      <c r="E217" s="57">
        <v>0</v>
      </c>
      <c r="G217" s="57">
        <v>0</v>
      </c>
      <c r="I217" s="57">
        <v>0</v>
      </c>
      <c r="K217" s="57">
        <v>0</v>
      </c>
      <c r="M217" s="57">
        <v>3617893</v>
      </c>
      <c r="O217" s="57">
        <v>0</v>
      </c>
      <c r="Q217" s="57">
        <v>0</v>
      </c>
      <c r="S217" s="57">
        <v>0</v>
      </c>
      <c r="U217" s="57">
        <v>0</v>
      </c>
      <c r="W217" s="57">
        <v>108980</v>
      </c>
      <c r="Y217" s="57">
        <f t="shared" ref="Y217:Y229" si="6">SUM(M217:W217)</f>
        <v>3726873</v>
      </c>
      <c r="AA217" s="57">
        <v>2125233</v>
      </c>
      <c r="AC217" s="57">
        <v>482889</v>
      </c>
      <c r="AE217" s="57">
        <v>11740</v>
      </c>
      <c r="AG217" s="57">
        <v>0</v>
      </c>
      <c r="AI217" s="57">
        <f t="shared" ref="AI217:AI229" si="7">SUM(AA217:AG217)</f>
        <v>2619862</v>
      </c>
      <c r="AK217" s="57">
        <f>(Y217-AI217)</f>
        <v>1107011</v>
      </c>
      <c r="AN217" s="91">
        <v>1</v>
      </c>
    </row>
    <row r="218" spans="1:40" s="83" customFormat="1" ht="11.25" x14ac:dyDescent="0.25">
      <c r="A218" s="83">
        <v>2</v>
      </c>
      <c r="B218" s="91"/>
      <c r="C218" s="83" t="s">
        <v>217</v>
      </c>
      <c r="E218" s="58">
        <v>0</v>
      </c>
      <c r="G218" s="58">
        <v>0</v>
      </c>
      <c r="I218" s="58">
        <v>0</v>
      </c>
      <c r="K218" s="58">
        <v>0</v>
      </c>
      <c r="M218" s="58">
        <v>0</v>
      </c>
      <c r="O218" s="58">
        <v>0</v>
      </c>
      <c r="Q218" s="58">
        <v>0</v>
      </c>
      <c r="S218" s="58">
        <v>0</v>
      </c>
      <c r="U218" s="58">
        <v>0</v>
      </c>
      <c r="W218" s="58">
        <v>0</v>
      </c>
      <c r="Y218" s="58">
        <f t="shared" si="6"/>
        <v>0</v>
      </c>
      <c r="AA218" s="58">
        <v>0</v>
      </c>
      <c r="AC218" s="58">
        <v>0</v>
      </c>
      <c r="AE218" s="58">
        <v>0</v>
      </c>
      <c r="AG218" s="58">
        <v>0</v>
      </c>
      <c r="AI218" s="58">
        <f t="shared" si="7"/>
        <v>0</v>
      </c>
      <c r="AK218" s="58">
        <f>(Y218-AI218)</f>
        <v>0</v>
      </c>
      <c r="AN218" s="91">
        <v>2</v>
      </c>
    </row>
    <row r="219" spans="1:40" s="83" customFormat="1" ht="11.25" x14ac:dyDescent="0.25">
      <c r="A219" s="83">
        <v>3</v>
      </c>
      <c r="B219" s="91"/>
      <c r="C219" s="83" t="s">
        <v>132</v>
      </c>
      <c r="E219" s="62">
        <v>0</v>
      </c>
      <c r="G219" s="58">
        <v>0</v>
      </c>
      <c r="I219" s="58">
        <v>0</v>
      </c>
      <c r="K219" s="58">
        <v>0</v>
      </c>
      <c r="M219" s="58">
        <v>20158683</v>
      </c>
      <c r="O219" s="58">
        <v>-500000</v>
      </c>
      <c r="Q219" s="58">
        <v>0</v>
      </c>
      <c r="S219" s="58">
        <v>0</v>
      </c>
      <c r="U219" s="58">
        <v>0</v>
      </c>
      <c r="W219" s="58">
        <v>268029</v>
      </c>
      <c r="Y219" s="58">
        <f t="shared" si="6"/>
        <v>19926712</v>
      </c>
      <c r="AA219" s="58">
        <v>19077870</v>
      </c>
      <c r="AC219" s="58">
        <v>1018491</v>
      </c>
      <c r="AE219" s="58">
        <v>229747</v>
      </c>
      <c r="AG219" s="58">
        <v>0</v>
      </c>
      <c r="AI219" s="58">
        <f t="shared" si="7"/>
        <v>20326108</v>
      </c>
      <c r="AK219" s="58">
        <f>(Y219-AI219)</f>
        <v>-399396</v>
      </c>
      <c r="AN219" s="91">
        <v>3</v>
      </c>
    </row>
    <row r="220" spans="1:40" s="83" customFormat="1" ht="11.25" x14ac:dyDescent="0.25">
      <c r="A220" s="83">
        <v>4</v>
      </c>
      <c r="B220" s="91"/>
      <c r="C220" s="83" t="s">
        <v>218</v>
      </c>
      <c r="E220" s="58">
        <v>0</v>
      </c>
      <c r="G220" s="58">
        <v>0</v>
      </c>
      <c r="I220" s="58">
        <v>0</v>
      </c>
      <c r="K220" s="58">
        <v>0</v>
      </c>
      <c r="M220" s="58">
        <v>5268625</v>
      </c>
      <c r="O220" s="58">
        <v>0</v>
      </c>
      <c r="Q220" s="58">
        <v>0</v>
      </c>
      <c r="S220" s="58">
        <v>0</v>
      </c>
      <c r="U220" s="58">
        <v>540338</v>
      </c>
      <c r="W220" s="58">
        <v>39217</v>
      </c>
      <c r="Y220" s="58">
        <f t="shared" si="6"/>
        <v>5848180</v>
      </c>
      <c r="AA220" s="58">
        <v>2532210</v>
      </c>
      <c r="AC220" s="58">
        <v>1054125</v>
      </c>
      <c r="AE220" s="58">
        <v>0</v>
      </c>
      <c r="AG220" s="58">
        <v>0</v>
      </c>
      <c r="AI220" s="58">
        <f t="shared" si="7"/>
        <v>3586335</v>
      </c>
      <c r="AK220" s="58">
        <f>(Y220-AI220)</f>
        <v>2261845</v>
      </c>
      <c r="AN220" s="91">
        <v>4</v>
      </c>
    </row>
    <row r="221" spans="1:40" s="83" customFormat="1" ht="11.25" x14ac:dyDescent="0.25">
      <c r="A221" s="83">
        <v>5</v>
      </c>
      <c r="B221" s="91"/>
      <c r="C221" s="83" t="s">
        <v>219</v>
      </c>
      <c r="E221" s="58">
        <v>0</v>
      </c>
      <c r="G221" s="58">
        <v>0</v>
      </c>
      <c r="I221" s="58">
        <v>0</v>
      </c>
      <c r="K221" s="58">
        <v>0</v>
      </c>
      <c r="M221" s="58">
        <v>0</v>
      </c>
      <c r="O221" s="58">
        <v>0</v>
      </c>
      <c r="Q221" s="58">
        <v>0</v>
      </c>
      <c r="S221" s="58">
        <v>0</v>
      </c>
      <c r="U221" s="58">
        <v>0</v>
      </c>
      <c r="W221" s="58">
        <v>0</v>
      </c>
      <c r="Y221" s="58">
        <f t="shared" si="6"/>
        <v>0</v>
      </c>
      <c r="AA221" s="58">
        <v>0</v>
      </c>
      <c r="AC221" s="58">
        <v>0</v>
      </c>
      <c r="AE221" s="58">
        <v>0</v>
      </c>
      <c r="AG221" s="58">
        <v>0</v>
      </c>
      <c r="AI221" s="58">
        <f t="shared" si="7"/>
        <v>0</v>
      </c>
      <c r="AK221" s="58">
        <f>(Y221-AI221)</f>
        <v>0</v>
      </c>
      <c r="AN221" s="91">
        <v>5</v>
      </c>
    </row>
    <row r="222" spans="1:40" s="83" customFormat="1" ht="11.25" x14ac:dyDescent="0.25">
      <c r="A222" s="83">
        <v>6</v>
      </c>
      <c r="B222" s="91"/>
      <c r="C222" s="83" t="s">
        <v>220</v>
      </c>
      <c r="E222" s="58">
        <v>0</v>
      </c>
      <c r="G222" s="58">
        <v>0</v>
      </c>
      <c r="I222" s="58">
        <v>60000</v>
      </c>
      <c r="K222" s="58">
        <v>0</v>
      </c>
      <c r="M222" s="58">
        <v>18787804</v>
      </c>
      <c r="O222" s="58">
        <v>0</v>
      </c>
      <c r="Q222" s="58">
        <v>0</v>
      </c>
      <c r="S222" s="58">
        <v>3195050</v>
      </c>
      <c r="U222" s="58">
        <v>1964481</v>
      </c>
      <c r="W222" s="58">
        <v>129912</v>
      </c>
      <c r="Y222" s="58">
        <f t="shared" si="6"/>
        <v>24077247</v>
      </c>
      <c r="AA222" s="58">
        <v>18890094</v>
      </c>
      <c r="AC222" s="58">
        <v>3467733</v>
      </c>
      <c r="AE222" s="58">
        <v>93587</v>
      </c>
      <c r="AG222" s="58">
        <v>2938358</v>
      </c>
      <c r="AI222" s="58">
        <f t="shared" si="7"/>
        <v>25389772</v>
      </c>
      <c r="AK222" s="58">
        <f>(Y222-AI222)</f>
        <v>-1312525</v>
      </c>
      <c r="AN222" s="91">
        <v>6</v>
      </c>
    </row>
    <row r="223" spans="1:40" s="83" customFormat="1" ht="11.25" x14ac:dyDescent="0.25">
      <c r="A223" s="83">
        <v>7</v>
      </c>
      <c r="B223" s="91"/>
      <c r="C223" s="83" t="s">
        <v>221</v>
      </c>
      <c r="E223" s="58">
        <v>0</v>
      </c>
      <c r="G223" s="58">
        <v>0</v>
      </c>
      <c r="I223" s="58">
        <v>0</v>
      </c>
      <c r="K223" s="58">
        <v>0</v>
      </c>
      <c r="M223" s="58">
        <v>1415647</v>
      </c>
      <c r="O223" s="58">
        <v>0</v>
      </c>
      <c r="Q223" s="58">
        <v>0</v>
      </c>
      <c r="S223" s="58">
        <v>135659</v>
      </c>
      <c r="U223" s="58">
        <v>272777</v>
      </c>
      <c r="W223" s="58">
        <v>93</v>
      </c>
      <c r="Y223" s="58">
        <f t="shared" si="6"/>
        <v>1824176</v>
      </c>
      <c r="AA223" s="58">
        <v>1494930</v>
      </c>
      <c r="AC223" s="58">
        <v>314261</v>
      </c>
      <c r="AE223" s="58">
        <v>101171</v>
      </c>
      <c r="AG223" s="58">
        <v>0</v>
      </c>
      <c r="AI223" s="58">
        <f t="shared" si="7"/>
        <v>1910362</v>
      </c>
      <c r="AK223" s="58">
        <f>(Y223-AI223)</f>
        <v>-86186</v>
      </c>
      <c r="AN223" s="91">
        <v>8</v>
      </c>
    </row>
    <row r="224" spans="1:40" s="83" customFormat="1" ht="11.25" x14ac:dyDescent="0.25">
      <c r="A224" s="83">
        <v>8</v>
      </c>
      <c r="B224" s="91"/>
      <c r="C224" s="83" t="s">
        <v>222</v>
      </c>
      <c r="E224" s="58">
        <v>0</v>
      </c>
      <c r="G224" s="58">
        <v>0</v>
      </c>
      <c r="I224" s="58">
        <v>268986</v>
      </c>
      <c r="K224" s="58">
        <v>592496</v>
      </c>
      <c r="M224" s="58">
        <v>2889382</v>
      </c>
      <c r="O224" s="58">
        <v>-273373</v>
      </c>
      <c r="Q224" s="58">
        <v>0</v>
      </c>
      <c r="S224" s="58">
        <v>0</v>
      </c>
      <c r="U224" s="58">
        <v>0</v>
      </c>
      <c r="W224" s="58">
        <v>0</v>
      </c>
      <c r="Y224" s="58">
        <f t="shared" si="6"/>
        <v>2616009</v>
      </c>
      <c r="AA224" s="58">
        <v>1231139</v>
      </c>
      <c r="AC224" s="58">
        <v>201076</v>
      </c>
      <c r="AE224" s="58">
        <v>34319</v>
      </c>
      <c r="AG224" s="58">
        <v>0</v>
      </c>
      <c r="AI224" s="58">
        <f t="shared" si="7"/>
        <v>1466534</v>
      </c>
      <c r="AK224" s="58">
        <f>(Y224-AI224)</f>
        <v>1149475</v>
      </c>
      <c r="AN224" s="91">
        <v>9</v>
      </c>
    </row>
    <row r="225" spans="1:40" s="83" customFormat="1" ht="11.25" x14ac:dyDescent="0.25">
      <c r="A225" s="83">
        <v>9</v>
      </c>
      <c r="B225" s="91"/>
      <c r="C225" s="83" t="s">
        <v>223</v>
      </c>
      <c r="E225" s="58">
        <v>0</v>
      </c>
      <c r="G225" s="58">
        <v>0</v>
      </c>
      <c r="I225" s="58">
        <v>0</v>
      </c>
      <c r="K225" s="58">
        <v>0</v>
      </c>
      <c r="M225" s="58">
        <v>3525361</v>
      </c>
      <c r="O225" s="58">
        <v>0</v>
      </c>
      <c r="Q225" s="58">
        <v>941078</v>
      </c>
      <c r="S225" s="58">
        <v>0</v>
      </c>
      <c r="U225" s="58">
        <v>0</v>
      </c>
      <c r="W225" s="58">
        <v>79512</v>
      </c>
      <c r="Y225" s="58">
        <f t="shared" si="6"/>
        <v>4545951</v>
      </c>
      <c r="AA225" s="58">
        <v>3048739</v>
      </c>
      <c r="AC225" s="58">
        <v>875833</v>
      </c>
      <c r="AE225" s="58">
        <v>515902</v>
      </c>
      <c r="AG225" s="58">
        <v>0</v>
      </c>
      <c r="AI225" s="58">
        <f t="shared" si="7"/>
        <v>4440474</v>
      </c>
      <c r="AK225" s="58">
        <f>(Y225-AI225)</f>
        <v>105477</v>
      </c>
      <c r="AN225" s="91">
        <v>10</v>
      </c>
    </row>
    <row r="226" spans="1:40" s="83" customFormat="1" ht="11.25" x14ac:dyDescent="0.25">
      <c r="A226" s="83">
        <v>10</v>
      </c>
      <c r="B226" s="91"/>
      <c r="C226" s="83" t="s">
        <v>224</v>
      </c>
      <c r="E226" s="58">
        <v>0</v>
      </c>
      <c r="G226" s="58">
        <v>0</v>
      </c>
      <c r="I226" s="58">
        <v>83611</v>
      </c>
      <c r="K226" s="58">
        <v>0</v>
      </c>
      <c r="M226" s="58">
        <v>11751171</v>
      </c>
      <c r="O226" s="58">
        <v>0</v>
      </c>
      <c r="Q226" s="58">
        <v>0</v>
      </c>
      <c r="S226" s="58">
        <v>0</v>
      </c>
      <c r="U226" s="58">
        <v>0</v>
      </c>
      <c r="W226" s="58">
        <v>0</v>
      </c>
      <c r="Y226" s="58">
        <f t="shared" si="6"/>
        <v>11751171</v>
      </c>
      <c r="AA226" s="58">
        <v>7390824</v>
      </c>
      <c r="AC226" s="58">
        <v>2256969</v>
      </c>
      <c r="AE226" s="58">
        <v>29409</v>
      </c>
      <c r="AG226" s="58">
        <v>0</v>
      </c>
      <c r="AI226" s="58">
        <f t="shared" si="7"/>
        <v>9677202</v>
      </c>
      <c r="AK226" s="58">
        <f>(Y226-AI226)</f>
        <v>2073969</v>
      </c>
      <c r="AN226" s="91">
        <v>11</v>
      </c>
    </row>
    <row r="227" spans="1:40" s="83" customFormat="1" ht="11.25" x14ac:dyDescent="0.25">
      <c r="A227" s="83">
        <v>11</v>
      </c>
      <c r="B227" s="91"/>
      <c r="C227" s="83" t="s">
        <v>225</v>
      </c>
      <c r="E227" s="58">
        <v>0</v>
      </c>
      <c r="G227" s="58">
        <v>0</v>
      </c>
      <c r="I227" s="58">
        <v>0</v>
      </c>
      <c r="K227" s="58">
        <v>0</v>
      </c>
      <c r="M227" s="58">
        <v>0</v>
      </c>
      <c r="O227" s="58">
        <v>0</v>
      </c>
      <c r="Q227" s="58">
        <v>0</v>
      </c>
      <c r="S227" s="58">
        <v>0</v>
      </c>
      <c r="U227" s="58">
        <v>0</v>
      </c>
      <c r="W227" s="58">
        <v>0</v>
      </c>
      <c r="Y227" s="58">
        <f t="shared" si="6"/>
        <v>0</v>
      </c>
      <c r="AA227" s="58">
        <v>0</v>
      </c>
      <c r="AC227" s="58">
        <v>0</v>
      </c>
      <c r="AE227" s="58">
        <v>0</v>
      </c>
      <c r="AG227" s="58">
        <v>0</v>
      </c>
      <c r="AI227" s="58">
        <f t="shared" si="7"/>
        <v>0</v>
      </c>
      <c r="AK227" s="58">
        <f>(Y227-AI227)</f>
        <v>0</v>
      </c>
      <c r="AN227" s="91">
        <v>12</v>
      </c>
    </row>
    <row r="228" spans="1:40" s="83" customFormat="1" ht="11.25" x14ac:dyDescent="0.25">
      <c r="A228" s="83">
        <v>12</v>
      </c>
      <c r="B228" s="91"/>
      <c r="C228" s="83" t="s">
        <v>226</v>
      </c>
      <c r="E228" s="58">
        <v>0</v>
      </c>
      <c r="G228" s="58">
        <v>0</v>
      </c>
      <c r="I228" s="58">
        <v>0</v>
      </c>
      <c r="K228" s="58">
        <v>0</v>
      </c>
      <c r="M228" s="58">
        <v>3539490</v>
      </c>
      <c r="O228" s="58">
        <v>0</v>
      </c>
      <c r="Q228" s="58">
        <v>0</v>
      </c>
      <c r="S228" s="58">
        <v>0</v>
      </c>
      <c r="U228" s="58">
        <v>0</v>
      </c>
      <c r="W228" s="58">
        <v>146350</v>
      </c>
      <c r="Y228" s="58">
        <f t="shared" si="6"/>
        <v>3685840</v>
      </c>
      <c r="AA228" s="58">
        <v>2263228</v>
      </c>
      <c r="AC228" s="58">
        <v>995655</v>
      </c>
      <c r="AE228" s="58">
        <v>161839</v>
      </c>
      <c r="AG228" s="58">
        <v>0</v>
      </c>
      <c r="AI228" s="58">
        <f t="shared" si="7"/>
        <v>3420722</v>
      </c>
      <c r="AK228" s="58">
        <f>(Y228-AI228)</f>
        <v>265118</v>
      </c>
      <c r="AN228" s="91">
        <v>13</v>
      </c>
    </row>
    <row r="229" spans="1:40" s="83" customFormat="1" ht="11.25" x14ac:dyDescent="0.25">
      <c r="A229" s="83">
        <v>13</v>
      </c>
      <c r="B229" s="91"/>
      <c r="C229" s="83" t="s">
        <v>146</v>
      </c>
      <c r="E229" s="58">
        <v>0</v>
      </c>
      <c r="G229" s="58">
        <v>0</v>
      </c>
      <c r="I229" s="58">
        <v>0</v>
      </c>
      <c r="K229" s="58">
        <v>0</v>
      </c>
      <c r="M229" s="58">
        <v>22074795</v>
      </c>
      <c r="O229" s="58">
        <v>0</v>
      </c>
      <c r="Q229" s="58">
        <v>0</v>
      </c>
      <c r="S229" s="58">
        <v>228278</v>
      </c>
      <c r="U229" s="58">
        <v>0</v>
      </c>
      <c r="W229" s="58">
        <v>647029</v>
      </c>
      <c r="Y229" s="58">
        <f t="shared" si="6"/>
        <v>22950102</v>
      </c>
      <c r="AA229" s="58">
        <v>19241023</v>
      </c>
      <c r="AC229" s="58">
        <v>3549862</v>
      </c>
      <c r="AE229" s="58">
        <v>628113</v>
      </c>
      <c r="AG229" s="58">
        <v>962983</v>
      </c>
      <c r="AI229" s="58">
        <f t="shared" si="7"/>
        <v>24381981</v>
      </c>
      <c r="AK229" s="58">
        <f>(Y229-AI229)</f>
        <v>-1431879</v>
      </c>
      <c r="AN229" s="91">
        <v>14</v>
      </c>
    </row>
    <row r="230" spans="1:40" s="83" customFormat="1" ht="11.25" x14ac:dyDescent="0.25">
      <c r="A230" s="83">
        <v>14</v>
      </c>
      <c r="B230" s="91"/>
      <c r="C230" s="83" t="s">
        <v>227</v>
      </c>
      <c r="E230" s="58">
        <v>0</v>
      </c>
      <c r="G230" s="58">
        <v>0</v>
      </c>
      <c r="I230" s="58">
        <v>0</v>
      </c>
      <c r="K230" s="58">
        <v>0</v>
      </c>
      <c r="M230" s="58">
        <v>0</v>
      </c>
      <c r="O230" s="58">
        <v>0</v>
      </c>
      <c r="Q230" s="58">
        <v>0</v>
      </c>
      <c r="S230" s="58">
        <v>0</v>
      </c>
      <c r="U230" s="58">
        <v>0</v>
      </c>
      <c r="W230" s="58">
        <v>0</v>
      </c>
      <c r="Y230" s="58">
        <f>SUM(M230:W230)</f>
        <v>0</v>
      </c>
      <c r="AA230" s="58">
        <v>0</v>
      </c>
      <c r="AC230" s="58">
        <v>0</v>
      </c>
      <c r="AE230" s="58">
        <v>0</v>
      </c>
      <c r="AG230" s="58">
        <v>0</v>
      </c>
      <c r="AI230" s="58">
        <f>SUM(AA230:AG230)</f>
        <v>0</v>
      </c>
      <c r="AK230" s="58">
        <f>(Y230-AI230)</f>
        <v>0</v>
      </c>
      <c r="AN230" s="91">
        <v>15</v>
      </c>
    </row>
    <row r="231" spans="1:40" s="83" customFormat="1" ht="11.25" x14ac:dyDescent="0.25">
      <c r="A231" s="83">
        <v>15</v>
      </c>
      <c r="B231" s="91"/>
      <c r="C231" s="83" t="s">
        <v>228</v>
      </c>
      <c r="E231" s="58">
        <v>0</v>
      </c>
      <c r="G231" s="58">
        <v>0</v>
      </c>
      <c r="I231" s="58">
        <v>0</v>
      </c>
      <c r="K231" s="58">
        <v>0</v>
      </c>
      <c r="M231" s="58">
        <v>3980428</v>
      </c>
      <c r="O231" s="58">
        <v>-1082970</v>
      </c>
      <c r="Q231" s="58">
        <v>104125</v>
      </c>
      <c r="S231" s="58">
        <v>391435</v>
      </c>
      <c r="U231" s="58">
        <v>616923</v>
      </c>
      <c r="W231" s="58">
        <v>100319</v>
      </c>
      <c r="Y231" s="58">
        <f>SUM(M231:W231)</f>
        <v>4110260</v>
      </c>
      <c r="AA231" s="58">
        <v>2751612</v>
      </c>
      <c r="AC231" s="58">
        <v>707712</v>
      </c>
      <c r="AE231" s="58">
        <v>105025</v>
      </c>
      <c r="AG231" s="58">
        <v>0</v>
      </c>
      <c r="AI231" s="58">
        <f>SUM(AA231:AG231)</f>
        <v>3564349</v>
      </c>
      <c r="AK231" s="58">
        <f>(Y231-AI231)</f>
        <v>545911</v>
      </c>
      <c r="AN231" s="91">
        <v>16</v>
      </c>
    </row>
    <row r="232" spans="1:40" s="83" customFormat="1" ht="11.25" x14ac:dyDescent="0.25">
      <c r="A232" s="83">
        <v>16</v>
      </c>
      <c r="B232" s="91"/>
      <c r="C232" s="83" t="s">
        <v>229</v>
      </c>
      <c r="E232" s="58">
        <v>0</v>
      </c>
      <c r="G232" s="58">
        <v>0</v>
      </c>
      <c r="I232" s="58">
        <v>0</v>
      </c>
      <c r="K232" s="58">
        <v>0</v>
      </c>
      <c r="M232" s="58">
        <v>31269415</v>
      </c>
      <c r="O232" s="58">
        <v>-884575</v>
      </c>
      <c r="Q232" s="58">
        <v>0</v>
      </c>
      <c r="S232" s="58">
        <v>0</v>
      </c>
      <c r="U232" s="58">
        <v>0</v>
      </c>
      <c r="W232" s="58">
        <v>-630394</v>
      </c>
      <c r="Y232" s="58">
        <f>SUM(M232:W232)</f>
        <v>29754446</v>
      </c>
      <c r="AA232" s="58">
        <v>21466888</v>
      </c>
      <c r="AC232" s="58">
        <v>3885957</v>
      </c>
      <c r="AE232" s="58">
        <v>218039</v>
      </c>
      <c r="AG232" s="58">
        <v>0</v>
      </c>
      <c r="AI232" s="58">
        <f>SUM(AA232:AG232)</f>
        <v>25570884</v>
      </c>
      <c r="AK232" s="58">
        <f>(Y232-AI232)</f>
        <v>4183562</v>
      </c>
      <c r="AN232" s="91">
        <v>17</v>
      </c>
    </row>
    <row r="233" spans="1:40" s="83" customFormat="1" ht="11.25" x14ac:dyDescent="0.25">
      <c r="A233" s="83">
        <v>17</v>
      </c>
      <c r="B233" s="91"/>
      <c r="C233" s="83" t="s">
        <v>230</v>
      </c>
      <c r="E233" s="58">
        <v>0</v>
      </c>
      <c r="G233" s="58">
        <v>0</v>
      </c>
      <c r="I233" s="58">
        <v>0</v>
      </c>
      <c r="K233" s="58">
        <v>0</v>
      </c>
      <c r="M233" s="58">
        <v>7234533</v>
      </c>
      <c r="O233" s="58">
        <v>0</v>
      </c>
      <c r="Q233" s="58">
        <v>0</v>
      </c>
      <c r="S233" s="58">
        <v>0</v>
      </c>
      <c r="U233" s="58">
        <v>0</v>
      </c>
      <c r="W233" s="58">
        <v>180188</v>
      </c>
      <c r="Y233" s="58">
        <f>SUM(M233:W233)</f>
        <v>7414721</v>
      </c>
      <c r="AA233" s="58">
        <v>6741392</v>
      </c>
      <c r="AC233" s="58">
        <v>1243747</v>
      </c>
      <c r="AE233" s="58">
        <v>239082</v>
      </c>
      <c r="AG233" s="58">
        <v>0</v>
      </c>
      <c r="AI233" s="58">
        <f>SUM(AA233:AG233)</f>
        <v>8224221</v>
      </c>
      <c r="AK233" s="58">
        <f>(Y233-AI233)</f>
        <v>-809500</v>
      </c>
      <c r="AN233" s="91">
        <v>18</v>
      </c>
    </row>
    <row r="234" spans="1:40" s="83" customFormat="1" ht="11.25" x14ac:dyDescent="0.25">
      <c r="A234" s="83">
        <v>18</v>
      </c>
      <c r="B234" s="91"/>
      <c r="C234" s="83" t="s">
        <v>231</v>
      </c>
      <c r="E234" s="58">
        <v>0</v>
      </c>
      <c r="G234" s="58">
        <v>0</v>
      </c>
      <c r="I234" s="58">
        <v>0</v>
      </c>
      <c r="K234" s="58">
        <v>0</v>
      </c>
      <c r="M234" s="58">
        <v>26807830</v>
      </c>
      <c r="O234" s="58">
        <v>-1764000</v>
      </c>
      <c r="Q234" s="58">
        <v>0</v>
      </c>
      <c r="S234" s="58">
        <v>0</v>
      </c>
      <c r="U234" s="58">
        <v>0</v>
      </c>
      <c r="W234" s="58">
        <v>8611387</v>
      </c>
      <c r="Y234" s="58">
        <f>SUM(M234:W234)</f>
        <v>33655217</v>
      </c>
      <c r="AA234" s="58">
        <v>15056673</v>
      </c>
      <c r="AC234" s="58">
        <v>6524338</v>
      </c>
      <c r="AE234" s="58">
        <v>1803149</v>
      </c>
      <c r="AG234" s="58">
        <v>72008</v>
      </c>
      <c r="AI234" s="58">
        <f>SUM(AA234:AG234)</f>
        <v>23456168</v>
      </c>
      <c r="AK234" s="58">
        <f>(Y234-AI234)</f>
        <v>10199049</v>
      </c>
      <c r="AN234" s="91">
        <v>19</v>
      </c>
    </row>
    <row r="235" spans="1:40" s="83" customFormat="1" ht="11.25" x14ac:dyDescent="0.25">
      <c r="A235" s="83">
        <v>19</v>
      </c>
      <c r="B235" s="91"/>
      <c r="C235" s="83" t="s">
        <v>232</v>
      </c>
      <c r="E235" s="58">
        <v>0</v>
      </c>
      <c r="G235" s="58">
        <v>0</v>
      </c>
      <c r="I235" s="58">
        <v>36100</v>
      </c>
      <c r="K235" s="58">
        <v>0</v>
      </c>
      <c r="M235" s="58">
        <v>2975141</v>
      </c>
      <c r="O235" s="58">
        <v>277353</v>
      </c>
      <c r="Q235" s="58">
        <v>0</v>
      </c>
      <c r="S235" s="58">
        <v>0</v>
      </c>
      <c r="U235" s="58">
        <v>0</v>
      </c>
      <c r="W235" s="58">
        <v>0</v>
      </c>
      <c r="Y235" s="58">
        <f>SUM(M235:W235)</f>
        <v>3252494</v>
      </c>
      <c r="AA235" s="58">
        <v>2257622</v>
      </c>
      <c r="AC235" s="58">
        <v>839601</v>
      </c>
      <c r="AE235" s="58">
        <v>237235</v>
      </c>
      <c r="AG235" s="58">
        <v>0</v>
      </c>
      <c r="AI235" s="58">
        <f>SUM(AA235:AG235)</f>
        <v>3334458</v>
      </c>
      <c r="AK235" s="58">
        <f>(Y235-AI235)</f>
        <v>-81964</v>
      </c>
      <c r="AN235" s="91">
        <v>20</v>
      </c>
    </row>
    <row r="236" spans="1:40" s="83" customFormat="1" ht="11.25" x14ac:dyDescent="0.25">
      <c r="A236" s="83">
        <v>20</v>
      </c>
      <c r="B236" s="91"/>
      <c r="C236" s="83" t="s">
        <v>233</v>
      </c>
      <c r="E236" s="58">
        <v>0</v>
      </c>
      <c r="G236" s="58">
        <v>0</v>
      </c>
      <c r="I236" s="58">
        <v>0</v>
      </c>
      <c r="K236" s="58">
        <v>0</v>
      </c>
      <c r="M236" s="58">
        <v>4812675</v>
      </c>
      <c r="O236" s="58">
        <v>0</v>
      </c>
      <c r="Q236" s="58">
        <v>0</v>
      </c>
      <c r="S236" s="58">
        <v>0</v>
      </c>
      <c r="U236" s="58">
        <v>0</v>
      </c>
      <c r="W236" s="58">
        <v>148</v>
      </c>
      <c r="Y236" s="58">
        <f>SUM(M236:W236)</f>
        <v>4812823</v>
      </c>
      <c r="AA236" s="58">
        <v>1288309</v>
      </c>
      <c r="AC236" s="58">
        <v>802466</v>
      </c>
      <c r="AE236" s="58">
        <v>173083</v>
      </c>
      <c r="AG236" s="58">
        <v>0</v>
      </c>
      <c r="AI236" s="58">
        <f>SUM(AA236:AG236)</f>
        <v>2263858</v>
      </c>
      <c r="AK236" s="58">
        <f>(Y236-AI236)</f>
        <v>2548965</v>
      </c>
      <c r="AN236" s="91">
        <v>21</v>
      </c>
    </row>
    <row r="237" spans="1:40" s="83" customFormat="1" ht="11.25" x14ac:dyDescent="0.25">
      <c r="A237" s="83">
        <v>21</v>
      </c>
      <c r="B237" s="91"/>
      <c r="C237" s="83" t="s">
        <v>187</v>
      </c>
      <c r="E237" s="58">
        <v>0</v>
      </c>
      <c r="G237" s="58">
        <v>0</v>
      </c>
      <c r="I237" s="58">
        <v>0</v>
      </c>
      <c r="K237" s="58">
        <v>0</v>
      </c>
      <c r="M237" s="58">
        <v>3390793</v>
      </c>
      <c r="O237" s="58">
        <v>0</v>
      </c>
      <c r="Q237" s="58">
        <v>0</v>
      </c>
      <c r="S237" s="58">
        <v>0</v>
      </c>
      <c r="U237" s="58">
        <v>0</v>
      </c>
      <c r="W237" s="58">
        <v>410</v>
      </c>
      <c r="Y237" s="58">
        <f>SUM(M237:W237)</f>
        <v>3391203</v>
      </c>
      <c r="AA237" s="58">
        <v>3010274</v>
      </c>
      <c r="AC237" s="58">
        <v>905847</v>
      </c>
      <c r="AE237" s="58">
        <v>47135</v>
      </c>
      <c r="AG237" s="58">
        <v>0</v>
      </c>
      <c r="AI237" s="58">
        <f>SUM(AA237:AG237)</f>
        <v>3963256</v>
      </c>
      <c r="AK237" s="58">
        <f>(Y237-AI237)</f>
        <v>-572053</v>
      </c>
      <c r="AN237" s="91">
        <v>22</v>
      </c>
    </row>
    <row r="238" spans="1:40" s="83" customFormat="1" ht="11.25" x14ac:dyDescent="0.25">
      <c r="A238" s="83">
        <v>22</v>
      </c>
      <c r="B238" s="91"/>
      <c r="C238" s="83" t="s">
        <v>195</v>
      </c>
      <c r="E238" s="58">
        <v>0</v>
      </c>
      <c r="G238" s="58">
        <v>0</v>
      </c>
      <c r="I238" s="58">
        <v>16500</v>
      </c>
      <c r="K238" s="58">
        <v>0</v>
      </c>
      <c r="M238" s="58">
        <v>6107230</v>
      </c>
      <c r="O238" s="58">
        <v>0</v>
      </c>
      <c r="Q238" s="58">
        <v>0</v>
      </c>
      <c r="S238" s="58">
        <v>165789</v>
      </c>
      <c r="U238" s="58">
        <v>1636591</v>
      </c>
      <c r="W238" s="58">
        <v>130757</v>
      </c>
      <c r="Y238" s="58">
        <f>SUM(M238:W238)</f>
        <v>8040367</v>
      </c>
      <c r="AA238" s="58">
        <v>4334969</v>
      </c>
      <c r="AC238" s="58">
        <v>561226</v>
      </c>
      <c r="AE238" s="58">
        <v>94154</v>
      </c>
      <c r="AG238" s="58">
        <v>0</v>
      </c>
      <c r="AI238" s="58">
        <f>SUM(AA238:AG238)</f>
        <v>4990349</v>
      </c>
      <c r="AK238" s="58">
        <f>(Y238-AI238)</f>
        <v>3050018</v>
      </c>
      <c r="AN238" s="91">
        <v>23</v>
      </c>
    </row>
    <row r="239" spans="1:40" s="83" customFormat="1" ht="11.25" x14ac:dyDescent="0.25">
      <c r="A239" s="83">
        <v>23</v>
      </c>
      <c r="B239" s="91"/>
      <c r="C239" s="106" t="s">
        <v>234</v>
      </c>
      <c r="E239" s="58">
        <v>0</v>
      </c>
      <c r="G239" s="58">
        <v>0</v>
      </c>
      <c r="I239" s="58">
        <v>0</v>
      </c>
      <c r="K239" s="58">
        <v>0</v>
      </c>
      <c r="M239" s="58">
        <v>6004334</v>
      </c>
      <c r="O239" s="58">
        <v>0</v>
      </c>
      <c r="Q239" s="58">
        <v>0</v>
      </c>
      <c r="S239" s="58">
        <v>0</v>
      </c>
      <c r="U239" s="58">
        <v>0</v>
      </c>
      <c r="W239" s="58">
        <v>1191974</v>
      </c>
      <c r="Y239" s="58">
        <f>SUM(M239:W239)</f>
        <v>7196308</v>
      </c>
      <c r="AA239" s="58">
        <v>4305452</v>
      </c>
      <c r="AC239" s="58">
        <v>1340776</v>
      </c>
      <c r="AE239" s="58">
        <v>1247848</v>
      </c>
      <c r="AG239" s="58">
        <v>257962</v>
      </c>
      <c r="AI239" s="58">
        <f>SUM(AA239:AG239)</f>
        <v>7152038</v>
      </c>
      <c r="AK239" s="58">
        <f>(Y239-AI239)</f>
        <v>44270</v>
      </c>
      <c r="AN239" s="91">
        <v>24</v>
      </c>
    </row>
    <row r="240" spans="1:40" s="83" customFormat="1" ht="11.25" x14ac:dyDescent="0.25">
      <c r="A240" s="83">
        <v>24</v>
      </c>
      <c r="B240" s="91"/>
      <c r="C240" s="83" t="s">
        <v>235</v>
      </c>
      <c r="E240" s="58">
        <v>0</v>
      </c>
      <c r="G240" s="58">
        <v>0</v>
      </c>
      <c r="I240" s="58">
        <v>0</v>
      </c>
      <c r="K240" s="58">
        <v>0</v>
      </c>
      <c r="M240" s="58">
        <v>0</v>
      </c>
      <c r="O240" s="58">
        <v>0</v>
      </c>
      <c r="Q240" s="58">
        <v>0</v>
      </c>
      <c r="S240" s="58">
        <v>0</v>
      </c>
      <c r="U240" s="58">
        <v>0</v>
      </c>
      <c r="W240" s="58">
        <v>0</v>
      </c>
      <c r="Y240" s="58">
        <f>SUM(M240:W240)</f>
        <v>0</v>
      </c>
      <c r="AA240" s="58">
        <v>0</v>
      </c>
      <c r="AC240" s="58">
        <v>0</v>
      </c>
      <c r="AE240" s="58">
        <v>0</v>
      </c>
      <c r="AG240" s="58">
        <v>0</v>
      </c>
      <c r="AI240" s="58">
        <f>SUM(AA240:AG240)</f>
        <v>0</v>
      </c>
      <c r="AK240" s="58">
        <f>(Y240-AI240)</f>
        <v>0</v>
      </c>
      <c r="AN240" s="91">
        <v>25</v>
      </c>
    </row>
    <row r="241" spans="1:40" s="83" customFormat="1" ht="11.25" x14ac:dyDescent="0.25">
      <c r="A241" s="83">
        <v>25</v>
      </c>
      <c r="B241" s="91"/>
      <c r="C241" s="83" t="s">
        <v>236</v>
      </c>
      <c r="E241" s="58">
        <v>0</v>
      </c>
      <c r="G241" s="58">
        <v>0</v>
      </c>
      <c r="I241" s="58">
        <v>0</v>
      </c>
      <c r="K241" s="58">
        <v>0</v>
      </c>
      <c r="M241" s="58">
        <v>3060679</v>
      </c>
      <c r="O241" s="58">
        <v>0</v>
      </c>
      <c r="Q241" s="58">
        <v>0</v>
      </c>
      <c r="S241" s="58">
        <v>4000</v>
      </c>
      <c r="U241" s="58">
        <v>832914</v>
      </c>
      <c r="W241" s="58">
        <v>6866</v>
      </c>
      <c r="Y241" s="58">
        <f>SUM(M241:W241)</f>
        <v>3904459</v>
      </c>
      <c r="AA241" s="58">
        <v>2098596</v>
      </c>
      <c r="AC241" s="58">
        <v>872767</v>
      </c>
      <c r="AE241" s="58">
        <v>123989</v>
      </c>
      <c r="AG241" s="58">
        <v>0</v>
      </c>
      <c r="AI241" s="58">
        <f>SUM(AA241:AG241)</f>
        <v>3095352</v>
      </c>
      <c r="AK241" s="58">
        <f>(Y241-AI241)</f>
        <v>809107</v>
      </c>
      <c r="AN241" s="91">
        <v>26</v>
      </c>
    </row>
    <row r="242" spans="1:40" s="83" customFormat="1" ht="11.25" x14ac:dyDescent="0.25">
      <c r="A242" s="83">
        <v>26</v>
      </c>
      <c r="B242" s="91"/>
      <c r="C242" s="83" t="s">
        <v>237</v>
      </c>
      <c r="E242" s="58">
        <v>0</v>
      </c>
      <c r="G242" s="58">
        <v>0</v>
      </c>
      <c r="I242" s="58">
        <v>0</v>
      </c>
      <c r="K242" s="58">
        <v>0</v>
      </c>
      <c r="M242" s="58">
        <v>3180545</v>
      </c>
      <c r="O242" s="58">
        <v>0</v>
      </c>
      <c r="Q242" s="58">
        <v>0</v>
      </c>
      <c r="S242" s="58">
        <v>0</v>
      </c>
      <c r="U242" s="58">
        <v>691964</v>
      </c>
      <c r="W242" s="58">
        <v>26827</v>
      </c>
      <c r="Y242" s="58">
        <f>SUM(M242:W242)</f>
        <v>3899336</v>
      </c>
      <c r="AA242" s="58">
        <v>2434237</v>
      </c>
      <c r="AC242" s="58">
        <v>833587</v>
      </c>
      <c r="AE242" s="58">
        <v>40464</v>
      </c>
      <c r="AG242" s="58">
        <v>0</v>
      </c>
      <c r="AI242" s="58">
        <f>SUM(AA242:AG242)</f>
        <v>3308288</v>
      </c>
      <c r="AK242" s="58">
        <f>(Y242-AI242)</f>
        <v>591048</v>
      </c>
      <c r="AN242" s="91">
        <v>27</v>
      </c>
    </row>
    <row r="243" spans="1:40" s="83" customFormat="1" ht="11.25" x14ac:dyDescent="0.25">
      <c r="A243" s="83">
        <v>27</v>
      </c>
      <c r="B243" s="91"/>
      <c r="C243" s="83" t="s">
        <v>238</v>
      </c>
      <c r="E243" s="58">
        <v>0</v>
      </c>
      <c r="G243" s="58">
        <v>0</v>
      </c>
      <c r="I243" s="58">
        <v>0</v>
      </c>
      <c r="K243" s="58">
        <v>0</v>
      </c>
      <c r="M243" s="58">
        <v>0</v>
      </c>
      <c r="O243" s="58">
        <v>0</v>
      </c>
      <c r="Q243" s="58">
        <v>0</v>
      </c>
      <c r="S243" s="58">
        <v>0</v>
      </c>
      <c r="U243" s="58">
        <v>0</v>
      </c>
      <c r="W243" s="58">
        <v>0</v>
      </c>
      <c r="Y243" s="58">
        <f>SUM(M243:W243)</f>
        <v>0</v>
      </c>
      <c r="AA243" s="58">
        <v>0</v>
      </c>
      <c r="AC243" s="58">
        <v>0</v>
      </c>
      <c r="AE243" s="58">
        <v>0</v>
      </c>
      <c r="AG243" s="58">
        <v>0</v>
      </c>
      <c r="AI243" s="58">
        <f>SUM(AA243:AG243)</f>
        <v>0</v>
      </c>
      <c r="AK243" s="58">
        <f>(Y243-AI243)</f>
        <v>0</v>
      </c>
      <c r="AN243" s="91">
        <v>28</v>
      </c>
    </row>
    <row r="244" spans="1:40" s="83" customFormat="1" ht="11.25" x14ac:dyDescent="0.25">
      <c r="A244" s="83">
        <v>28</v>
      </c>
      <c r="B244" s="91"/>
      <c r="C244" s="83" t="s">
        <v>239</v>
      </c>
      <c r="E244" s="58">
        <v>0</v>
      </c>
      <c r="G244" s="58">
        <v>0</v>
      </c>
      <c r="I244" s="58">
        <v>25000</v>
      </c>
      <c r="K244" s="58">
        <v>0</v>
      </c>
      <c r="M244" s="58">
        <v>3500532</v>
      </c>
      <c r="O244" s="58">
        <v>-129296</v>
      </c>
      <c r="Q244" s="58">
        <v>0</v>
      </c>
      <c r="S244" s="58">
        <v>0</v>
      </c>
      <c r="U244" s="58">
        <v>919652</v>
      </c>
      <c r="W244" s="58">
        <v>23335</v>
      </c>
      <c r="Y244" s="58">
        <f>SUM(M244:W244)</f>
        <v>4314223</v>
      </c>
      <c r="AA244" s="58">
        <v>2339342</v>
      </c>
      <c r="AC244" s="58">
        <v>708762</v>
      </c>
      <c r="AE244" s="58">
        <v>77687</v>
      </c>
      <c r="AG244" s="58">
        <v>34046</v>
      </c>
      <c r="AI244" s="58">
        <f>SUM(AA244:AG244)</f>
        <v>3159837</v>
      </c>
      <c r="AK244" s="58">
        <f>(Y244-AI244)</f>
        <v>1154386</v>
      </c>
      <c r="AN244" s="91">
        <v>29</v>
      </c>
    </row>
    <row r="245" spans="1:40" s="83" customFormat="1" ht="11.25" x14ac:dyDescent="0.25">
      <c r="A245" s="83">
        <v>29</v>
      </c>
      <c r="B245" s="91"/>
      <c r="C245" s="83" t="s">
        <v>240</v>
      </c>
      <c r="E245" s="58">
        <v>0</v>
      </c>
      <c r="G245" s="58">
        <v>0</v>
      </c>
      <c r="I245" s="58">
        <v>0</v>
      </c>
      <c r="K245" s="58">
        <v>0</v>
      </c>
      <c r="M245" s="58">
        <v>4609060</v>
      </c>
      <c r="O245" s="58">
        <v>-1464</v>
      </c>
      <c r="Q245" s="58">
        <v>0</v>
      </c>
      <c r="S245" s="58">
        <v>0</v>
      </c>
      <c r="U245" s="58">
        <v>0</v>
      </c>
      <c r="W245" s="58">
        <v>119725</v>
      </c>
      <c r="Y245" s="58">
        <f>SUM(M245:W245)</f>
        <v>4727321</v>
      </c>
      <c r="AA245" s="58">
        <v>3370602</v>
      </c>
      <c r="AC245" s="58">
        <v>1280115</v>
      </c>
      <c r="AE245" s="58">
        <v>318100</v>
      </c>
      <c r="AG245" s="58">
        <v>0</v>
      </c>
      <c r="AI245" s="58">
        <f>SUM(AA245:AG245)</f>
        <v>4968817</v>
      </c>
      <c r="AK245" s="58">
        <f>(Y245-AI245)</f>
        <v>-241496</v>
      </c>
      <c r="AN245" s="91">
        <v>30</v>
      </c>
    </row>
    <row r="246" spans="1:40" s="83" customFormat="1" ht="11.25" x14ac:dyDescent="0.25">
      <c r="A246" s="83">
        <v>30</v>
      </c>
      <c r="B246" s="91"/>
      <c r="C246" s="83" t="s">
        <v>208</v>
      </c>
      <c r="E246" s="58">
        <v>0</v>
      </c>
      <c r="G246" s="58">
        <v>0</v>
      </c>
      <c r="I246" s="58">
        <v>0</v>
      </c>
      <c r="K246" s="58">
        <v>0</v>
      </c>
      <c r="M246" s="58">
        <v>3334368</v>
      </c>
      <c r="O246" s="58">
        <v>18468</v>
      </c>
      <c r="Q246" s="58">
        <v>0</v>
      </c>
      <c r="S246" s="58">
        <v>0</v>
      </c>
      <c r="U246" s="58">
        <v>0</v>
      </c>
      <c r="W246" s="58">
        <v>58161</v>
      </c>
      <c r="Y246" s="58">
        <f t="shared" ref="Y246:Y253" si="8">SUM(M246:W246)</f>
        <v>3410997</v>
      </c>
      <c r="AA246" s="58">
        <v>2608882</v>
      </c>
      <c r="AC246" s="58">
        <v>416861</v>
      </c>
      <c r="AE246" s="58">
        <v>75721</v>
      </c>
      <c r="AG246" s="58">
        <v>0</v>
      </c>
      <c r="AI246" s="58">
        <f t="shared" ref="AI246:AI253" si="9">SUM(AA246:AG246)</f>
        <v>3101464</v>
      </c>
      <c r="AK246" s="58">
        <f>(Y246-AI246)</f>
        <v>309533</v>
      </c>
      <c r="AN246" s="91">
        <v>31</v>
      </c>
    </row>
    <row r="247" spans="1:40" s="83" customFormat="1" ht="11.25" x14ac:dyDescent="0.25">
      <c r="A247" s="83">
        <v>31</v>
      </c>
      <c r="B247" s="91"/>
      <c r="C247" s="83" t="s">
        <v>241</v>
      </c>
      <c r="E247" s="58">
        <v>0</v>
      </c>
      <c r="G247" s="58">
        <v>0</v>
      </c>
      <c r="I247" s="58">
        <v>0</v>
      </c>
      <c r="K247" s="58">
        <v>0</v>
      </c>
      <c r="M247" s="58">
        <v>10317479</v>
      </c>
      <c r="O247" s="58">
        <v>0</v>
      </c>
      <c r="Q247" s="58">
        <v>0</v>
      </c>
      <c r="S247" s="58">
        <v>0</v>
      </c>
      <c r="U247" s="58">
        <v>0</v>
      </c>
      <c r="W247" s="58">
        <v>335877</v>
      </c>
      <c r="Y247" s="58">
        <f t="shared" si="8"/>
        <v>10653356</v>
      </c>
      <c r="AA247" s="58">
        <v>7167306</v>
      </c>
      <c r="AC247" s="58">
        <v>828015</v>
      </c>
      <c r="AE247" s="58">
        <v>2229</v>
      </c>
      <c r="AG247" s="58">
        <v>28312</v>
      </c>
      <c r="AI247" s="58">
        <f t="shared" si="9"/>
        <v>8025862</v>
      </c>
      <c r="AK247" s="58">
        <f>(Y247-AI247)</f>
        <v>2627494</v>
      </c>
      <c r="AN247" s="91">
        <v>32</v>
      </c>
    </row>
    <row r="248" spans="1:40" s="83" customFormat="1" ht="11.25" x14ac:dyDescent="0.25">
      <c r="A248" s="83">
        <v>32</v>
      </c>
      <c r="B248" s="91"/>
      <c r="C248" s="83" t="s">
        <v>242</v>
      </c>
      <c r="E248" s="58">
        <v>0</v>
      </c>
      <c r="G248" s="58">
        <v>0</v>
      </c>
      <c r="I248" s="58">
        <v>0</v>
      </c>
      <c r="K248" s="58">
        <v>0</v>
      </c>
      <c r="M248" s="58">
        <v>0</v>
      </c>
      <c r="O248" s="58">
        <v>0</v>
      </c>
      <c r="Q248" s="58">
        <v>0</v>
      </c>
      <c r="S248" s="58">
        <v>0</v>
      </c>
      <c r="U248" s="58">
        <v>0</v>
      </c>
      <c r="W248" s="58">
        <v>0</v>
      </c>
      <c r="Y248" s="58">
        <f t="shared" si="8"/>
        <v>0</v>
      </c>
      <c r="AA248" s="58">
        <v>0</v>
      </c>
      <c r="AC248" s="58">
        <v>0</v>
      </c>
      <c r="AE248" s="58">
        <v>0</v>
      </c>
      <c r="AG248" s="58">
        <v>0</v>
      </c>
      <c r="AI248" s="58">
        <f t="shared" si="9"/>
        <v>0</v>
      </c>
      <c r="AK248" s="58">
        <f>(Y248-AI248)</f>
        <v>0</v>
      </c>
      <c r="AN248" s="91">
        <v>33</v>
      </c>
    </row>
    <row r="249" spans="1:40" s="83" customFormat="1" ht="11.25" x14ac:dyDescent="0.25">
      <c r="A249" s="83">
        <v>33</v>
      </c>
      <c r="B249" s="91"/>
      <c r="C249" s="83" t="s">
        <v>243</v>
      </c>
      <c r="E249" s="58">
        <v>0</v>
      </c>
      <c r="G249" s="58">
        <v>0</v>
      </c>
      <c r="I249" s="58">
        <v>0</v>
      </c>
      <c r="K249" s="58">
        <v>0</v>
      </c>
      <c r="M249" s="58">
        <v>5891568</v>
      </c>
      <c r="O249" s="58">
        <v>0</v>
      </c>
      <c r="Q249" s="58">
        <v>0</v>
      </c>
      <c r="S249" s="58">
        <v>0</v>
      </c>
      <c r="U249" s="58">
        <v>23007</v>
      </c>
      <c r="W249" s="58">
        <v>334934</v>
      </c>
      <c r="Y249" s="58">
        <f t="shared" si="8"/>
        <v>6249509</v>
      </c>
      <c r="AA249" s="58">
        <v>4798238</v>
      </c>
      <c r="AC249" s="58">
        <v>1133289</v>
      </c>
      <c r="AE249" s="58">
        <v>299294</v>
      </c>
      <c r="AG249" s="58">
        <v>138796</v>
      </c>
      <c r="AI249" s="58">
        <f t="shared" si="9"/>
        <v>6369617</v>
      </c>
      <c r="AK249" s="58">
        <f>(Y249-AI249)</f>
        <v>-120108</v>
      </c>
      <c r="AN249" s="91">
        <v>34</v>
      </c>
    </row>
    <row r="250" spans="1:40" s="83" customFormat="1" ht="11.25" x14ac:dyDescent="0.25">
      <c r="A250" s="83">
        <v>34</v>
      </c>
      <c r="B250" s="91"/>
      <c r="C250" s="83" t="s">
        <v>244</v>
      </c>
      <c r="E250" s="58">
        <v>0</v>
      </c>
      <c r="G250" s="58">
        <v>0</v>
      </c>
      <c r="I250" s="58">
        <v>30000</v>
      </c>
      <c r="K250" s="58">
        <v>0</v>
      </c>
      <c r="M250" s="58">
        <v>679174</v>
      </c>
      <c r="O250" s="58">
        <v>-219531</v>
      </c>
      <c r="Q250" s="58">
        <v>0</v>
      </c>
      <c r="S250" s="58">
        <v>84466</v>
      </c>
      <c r="U250" s="58">
        <v>0</v>
      </c>
      <c r="W250" s="58">
        <v>3936</v>
      </c>
      <c r="Y250" s="58">
        <f t="shared" si="8"/>
        <v>548045</v>
      </c>
      <c r="AA250" s="58">
        <v>426409</v>
      </c>
      <c r="AC250" s="58">
        <v>89016</v>
      </c>
      <c r="AE250" s="58">
        <v>14130</v>
      </c>
      <c r="AG250" s="58">
        <v>0</v>
      </c>
      <c r="AI250" s="58">
        <f t="shared" si="9"/>
        <v>529555</v>
      </c>
      <c r="AK250" s="58">
        <f>(Y250-AI250)</f>
        <v>18490</v>
      </c>
      <c r="AN250" s="91">
        <v>35</v>
      </c>
    </row>
    <row r="251" spans="1:40" s="83" customFormat="1" ht="11.25" x14ac:dyDescent="0.25">
      <c r="A251" s="83">
        <v>35</v>
      </c>
      <c r="B251" s="91"/>
      <c r="C251" s="83" t="s">
        <v>212</v>
      </c>
      <c r="E251" s="58">
        <v>0</v>
      </c>
      <c r="G251" s="58">
        <v>0</v>
      </c>
      <c r="I251" s="58">
        <v>3000</v>
      </c>
      <c r="K251" s="58">
        <v>0</v>
      </c>
      <c r="M251" s="58">
        <v>3007853</v>
      </c>
      <c r="O251" s="58">
        <v>0</v>
      </c>
      <c r="Q251" s="58">
        <v>0</v>
      </c>
      <c r="S251" s="58">
        <v>0</v>
      </c>
      <c r="U251" s="58">
        <v>0</v>
      </c>
      <c r="W251" s="58">
        <v>5680</v>
      </c>
      <c r="Y251" s="58">
        <f>SUM(M251:W251)</f>
        <v>3013533</v>
      </c>
      <c r="AA251" s="58">
        <v>2145053</v>
      </c>
      <c r="AC251" s="58">
        <v>533402</v>
      </c>
      <c r="AE251" s="58">
        <v>37690</v>
      </c>
      <c r="AG251" s="58">
        <v>52</v>
      </c>
      <c r="AI251" s="58">
        <f>SUM(AA251:AG251)</f>
        <v>2716197</v>
      </c>
      <c r="AK251" s="58">
        <f>(Y251-AI251)</f>
        <v>297336</v>
      </c>
      <c r="AN251" s="91">
        <v>36</v>
      </c>
    </row>
    <row r="252" spans="1:40" s="83" customFormat="1" ht="11.25" x14ac:dyDescent="0.25">
      <c r="A252" s="83">
        <v>36</v>
      </c>
      <c r="B252" s="91"/>
      <c r="C252" s="83" t="s">
        <v>245</v>
      </c>
      <c r="E252" s="58">
        <v>0</v>
      </c>
      <c r="G252" s="58">
        <v>0</v>
      </c>
      <c r="I252" s="58">
        <v>0</v>
      </c>
      <c r="K252" s="58">
        <v>0</v>
      </c>
      <c r="M252" s="58">
        <v>4240518</v>
      </c>
      <c r="O252" s="58">
        <v>0</v>
      </c>
      <c r="Q252" s="58">
        <v>0</v>
      </c>
      <c r="S252" s="58">
        <v>0</v>
      </c>
      <c r="U252" s="58">
        <v>0</v>
      </c>
      <c r="W252" s="58">
        <v>6506</v>
      </c>
      <c r="Y252" s="58">
        <f>SUM(M252:W252)</f>
        <v>4247024</v>
      </c>
      <c r="AA252" s="58">
        <v>2403632</v>
      </c>
      <c r="AC252" s="58">
        <v>1040168</v>
      </c>
      <c r="AE252" s="58">
        <v>218919</v>
      </c>
      <c r="AG252" s="58">
        <v>0</v>
      </c>
      <c r="AI252" s="58">
        <f>SUM(AA252:AG252)</f>
        <v>3662719</v>
      </c>
      <c r="AK252" s="58">
        <f>(Y252-AI252)</f>
        <v>584305</v>
      </c>
      <c r="AN252" s="91">
        <v>37</v>
      </c>
    </row>
    <row r="253" spans="1:40" s="83" customFormat="1" ht="11.25" x14ac:dyDescent="0.25">
      <c r="A253" s="97">
        <v>37</v>
      </c>
      <c r="B253" s="91"/>
      <c r="C253" s="83" t="s">
        <v>246</v>
      </c>
      <c r="E253" s="60">
        <v>0</v>
      </c>
      <c r="G253" s="60">
        <v>0</v>
      </c>
      <c r="I253" s="60">
        <v>440484</v>
      </c>
      <c r="K253" s="60">
        <v>0</v>
      </c>
      <c r="M253" s="60">
        <v>6669107</v>
      </c>
      <c r="O253" s="60">
        <v>0</v>
      </c>
      <c r="Q253" s="60">
        <v>0</v>
      </c>
      <c r="S253" s="60">
        <v>0</v>
      </c>
      <c r="U253" s="60">
        <v>0</v>
      </c>
      <c r="W253" s="60">
        <v>22316</v>
      </c>
      <c r="Y253" s="60">
        <f t="shared" si="8"/>
        <v>6691423</v>
      </c>
      <c r="AA253" s="60">
        <v>4308510</v>
      </c>
      <c r="AC253" s="60">
        <v>1420647</v>
      </c>
      <c r="AE253" s="60">
        <v>235602</v>
      </c>
      <c r="AG253" s="60">
        <v>0</v>
      </c>
      <c r="AI253" s="60">
        <f t="shared" si="9"/>
        <v>5964759</v>
      </c>
      <c r="AK253" s="60">
        <f>(Y253-AI253)</f>
        <v>726664</v>
      </c>
      <c r="AN253" s="234">
        <v>38</v>
      </c>
    </row>
    <row r="254" spans="1:40" s="83" customFormat="1" ht="8.85" customHeight="1" x14ac:dyDescent="0.25">
      <c r="AN254" s="91"/>
    </row>
    <row r="255" spans="1:40" s="83" customFormat="1" ht="8.85" customHeight="1" x14ac:dyDescent="0.25">
      <c r="A255" s="97">
        <f>A253</f>
        <v>37</v>
      </c>
      <c r="C255" s="91" t="s">
        <v>65</v>
      </c>
      <c r="E255" s="61">
        <f>SUM(E217:E253)</f>
        <v>0</v>
      </c>
      <c r="G255" s="61">
        <f>SUM(G217:G253)</f>
        <v>0</v>
      </c>
      <c r="I255" s="61">
        <f>SUM(I217:I253)</f>
        <v>963681</v>
      </c>
      <c r="K255" s="61">
        <f>SUM(K217:K253)</f>
        <v>592496</v>
      </c>
      <c r="M255" s="61">
        <f>SUM(M217:M253)</f>
        <v>234102113</v>
      </c>
      <c r="O255" s="61">
        <f>SUM(O217:O253)</f>
        <v>-4559388</v>
      </c>
      <c r="Q255" s="61">
        <f>SUM(Q217:Q253)</f>
        <v>1045203</v>
      </c>
      <c r="S255" s="61">
        <f>SUM(S217:S253)</f>
        <v>4204677</v>
      </c>
      <c r="U255" s="61">
        <f>SUM(U217:U253)</f>
        <v>7498647</v>
      </c>
      <c r="W255" s="61">
        <f>SUM(W217:W253)</f>
        <v>11948074</v>
      </c>
      <c r="Y255" s="61">
        <f>SUM(Y217:Y253)</f>
        <v>254239326</v>
      </c>
      <c r="AA255" s="61">
        <f>SUM(AA217:AA253)</f>
        <v>172609288</v>
      </c>
      <c r="AC255" s="61">
        <f>SUM(AC217:AC253)</f>
        <v>40185193</v>
      </c>
      <c r="AE255" s="61">
        <f>SUM(AE217:AE253)</f>
        <v>7414402</v>
      </c>
      <c r="AG255" s="61">
        <f>SUM(AG217:AG253)</f>
        <v>4432517</v>
      </c>
      <c r="AI255" s="61">
        <f>SUM(AI217:AI253)</f>
        <v>224641400</v>
      </c>
      <c r="AK255" s="61">
        <f>SUM(AK217:AK253)</f>
        <v>29597926</v>
      </c>
      <c r="AN255" s="234">
        <f>AN253</f>
        <v>38</v>
      </c>
    </row>
    <row r="256" spans="1:40" s="83" customFormat="1" ht="8.85" customHeight="1" x14ac:dyDescent="0.25">
      <c r="AN256" s="91"/>
    </row>
    <row r="257" spans="1:41" s="83" customFormat="1" ht="12" thickBot="1" x14ac:dyDescent="0.3">
      <c r="A257" s="108">
        <f>(A53+A195+A255)</f>
        <v>170</v>
      </c>
      <c r="C257" s="91" t="s">
        <v>247</v>
      </c>
      <c r="E257" s="65">
        <f>(E53+E195+E255)</f>
        <v>9432331</v>
      </c>
      <c r="G257" s="65">
        <f>(G53+G195+G255)</f>
        <v>253732</v>
      </c>
      <c r="I257" s="65">
        <f>(I53+I195+I255)</f>
        <v>237847524</v>
      </c>
      <c r="K257" s="65">
        <f>(K53+K195+K255)</f>
        <v>8886722</v>
      </c>
      <c r="M257" s="65">
        <f>(M53+M195+M255)</f>
        <v>2974867517</v>
      </c>
      <c r="O257" s="65">
        <f>(O53+O195+O255)</f>
        <v>112825362</v>
      </c>
      <c r="Q257" s="65">
        <f>(Q53+Q195+Q255)</f>
        <v>4344146</v>
      </c>
      <c r="S257" s="65">
        <f>(S53+S195+S255)</f>
        <v>87026882</v>
      </c>
      <c r="U257" s="65">
        <f>(U53+U195+U255)</f>
        <v>58059898</v>
      </c>
      <c r="W257" s="65">
        <f>(W53+W195+W255)</f>
        <v>99638475</v>
      </c>
      <c r="Y257" s="65">
        <f>(Y53+Y195+Y255)</f>
        <v>3336762280</v>
      </c>
      <c r="AA257" s="65">
        <f>(AA53+AA195+AA255)</f>
        <v>2109596246</v>
      </c>
      <c r="AC257" s="65">
        <f>(AC53+AC195+AC255)</f>
        <v>611123045</v>
      </c>
      <c r="AE257" s="65">
        <f>(AE53+AE195+AE255)</f>
        <v>198040937</v>
      </c>
      <c r="AG257" s="65">
        <f>(AG53+AG195+AG255)</f>
        <v>28954740</v>
      </c>
      <c r="AI257" s="65">
        <f>(AI53+AI195+AI255)</f>
        <v>2947714968</v>
      </c>
      <c r="AK257" s="65">
        <f>(AK53+AK195+AK255)</f>
        <v>389047312</v>
      </c>
      <c r="AN257" s="240">
        <f>(AN53+AN195+AN255)</f>
        <v>171</v>
      </c>
    </row>
    <row r="258" spans="1:41" s="83" customFormat="1" ht="9.75" customHeight="1" thickTop="1" x14ac:dyDescent="0.25">
      <c r="AN258" s="91"/>
    </row>
    <row r="260" spans="1:41" s="83" customFormat="1" ht="11.1" customHeight="1" x14ac:dyDescent="0.25">
      <c r="C260" s="83" t="s">
        <v>248</v>
      </c>
      <c r="AN260" s="91"/>
    </row>
    <row r="261" spans="1:41" s="83" customFormat="1" ht="3.6" customHeight="1" x14ac:dyDescent="0.25">
      <c r="AN261" s="91"/>
    </row>
    <row r="262" spans="1:41" s="83" customFormat="1" ht="6.4" customHeight="1" x14ac:dyDescent="0.25">
      <c r="AN262" s="91"/>
    </row>
    <row r="263" spans="1:41" s="83" customFormat="1" ht="6.4" customHeight="1" x14ac:dyDescent="0.25">
      <c r="AN263" s="91"/>
    </row>
    <row r="264" spans="1:41" s="83" customFormat="1" ht="6.4" customHeight="1" x14ac:dyDescent="0.25">
      <c r="AN264" s="91"/>
    </row>
    <row r="265" spans="1:41" s="83" customFormat="1" ht="6.4" customHeight="1" x14ac:dyDescent="0.25">
      <c r="AN265" s="91"/>
    </row>
    <row r="266" spans="1:41" s="83" customFormat="1" ht="6.4" customHeight="1" x14ac:dyDescent="0.25">
      <c r="AN266" s="91"/>
    </row>
    <row r="269" spans="1:41" s="83" customFormat="1" ht="9.4" hidden="1" customHeight="1" x14ac:dyDescent="0.25">
      <c r="AN269" s="91"/>
    </row>
    <row r="270" spans="1:41" s="83" customFormat="1" ht="9.4" hidden="1" customHeight="1" x14ac:dyDescent="0.25">
      <c r="AN270" s="91"/>
    </row>
    <row r="272" spans="1:41" s="80" customFormat="1" ht="11.25" customHeight="1" x14ac:dyDescent="0.25">
      <c r="A272" s="233"/>
      <c r="AN272" s="233"/>
      <c r="AO272" s="237"/>
    </row>
  </sheetData>
  <printOptions gridLinesSet="0"/>
  <pageMargins left="3.75" right="0.25" top="0.5" bottom="0.3" header="0.5" footer="0.5"/>
  <pageSetup paperSize="17" pageOrder="overThenDown" orientation="landscape" r:id="rId1"/>
  <headerFooter alignWithMargins="0"/>
  <rowBreaks count="3" manualBreakCount="3">
    <brk id="68" max="16383" man="1"/>
    <brk id="135" max="16383" man="1"/>
    <brk id="203" max="16383" man="1"/>
  </rowBreaks>
  <colBreaks count="1" manualBreakCount="1">
    <brk id="25"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showGridLines="0" showRowColHeaders="0" topLeftCell="B1" workbookViewId="0"/>
  </sheetViews>
  <sheetFormatPr defaultRowHeight="15" x14ac:dyDescent="0.25"/>
  <cols>
    <col min="1" max="1" width="0" hidden="1" customWidth="1"/>
    <col min="2" max="2" width="6.85546875" customWidth="1"/>
    <col min="3" max="3" width="9.140625" customWidth="1"/>
  </cols>
  <sheetData/>
  <sheetProtection algorithmName="SHA-512" hashValue="DJBRqu2wbyHjVpbMrX0QJMhXP18rfgDkP6w5Tzl27vWsWOVaR6IbVwyIIfROFAdMhrUn2eW87g3JDbRu+g86QA==" saltValue="qF69mvzeaZnc1n4wv/pwEA==" spinCount="100000" sheet="1" objects="1" scenarios="1"/>
  <pageMargins left="0.34" right="0.17" top="0.41" bottom="0.38" header="0.5" footer="0.25"/>
  <pageSetup scale="74" fitToHeight="0" orientation="portrait" r:id="rId1"/>
  <drawing r:id="rId2"/>
  <legacyDrawing r:id="rId3"/>
  <oleObjects>
    <mc:AlternateContent xmlns:mc="http://schemas.openxmlformats.org/markup-compatibility/2006">
      <mc:Choice Requires="x14">
        <oleObject progId="Document" shapeId="1032" r:id="rId4">
          <objectPr defaultSize="0" autoPict="0" r:id="rId5">
            <anchor moveWithCells="1">
              <from>
                <xdr:col>3</xdr:col>
                <xdr:colOff>0</xdr:colOff>
                <xdr:row>9</xdr:row>
                <xdr:rowOff>0</xdr:rowOff>
              </from>
              <to>
                <xdr:col>14</xdr:col>
                <xdr:colOff>504825</xdr:colOff>
                <xdr:row>68</xdr:row>
                <xdr:rowOff>28575</xdr:rowOff>
              </to>
            </anchor>
          </objectPr>
        </oleObject>
      </mc:Choice>
      <mc:Fallback>
        <oleObject progId="Document" shapeId="1032"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EC435-A9CC-48D5-8A45-CACBFE818579}">
  <sheetPr transitionEvaluation="1"/>
  <dimension ref="A1:BR303"/>
  <sheetViews>
    <sheetView showGridLines="0" zoomScale="140" zoomScaleNormal="14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4.42578125" style="83" customWidth="1"/>
    <col min="2" max="2" width="0.85546875" style="83" customWidth="1"/>
    <col min="3" max="3" width="11.7109375" style="83" customWidth="1"/>
    <col min="4" max="4" width="0.85546875" style="83" customWidth="1"/>
    <col min="5" max="5" width="13.42578125" style="83" customWidth="1"/>
    <col min="6" max="6" width="0.85546875" style="83" customWidth="1"/>
    <col min="7" max="7" width="11.7109375" style="83" customWidth="1"/>
    <col min="8" max="8" width="0.85546875" style="83" customWidth="1"/>
    <col min="9" max="9" width="13.42578125" style="83" customWidth="1"/>
    <col min="10" max="10" width="0.5703125" style="83" customWidth="1"/>
    <col min="11" max="11" width="11.28515625" style="83" customWidth="1"/>
    <col min="12" max="12" width="0.85546875" style="83" customWidth="1"/>
    <col min="13" max="13" width="13.42578125" style="83" customWidth="1"/>
    <col min="14" max="14" width="0.7109375" style="83" customWidth="1"/>
    <col min="15" max="15" width="13.5703125" style="83" customWidth="1"/>
    <col min="16" max="16" width="0.85546875" style="83" customWidth="1"/>
    <col min="17" max="17" width="12.85546875" style="83" customWidth="1"/>
    <col min="18" max="18" width="0.85546875" style="83" customWidth="1"/>
    <col min="19" max="19" width="13.85546875" style="83" bestFit="1" customWidth="1"/>
    <col min="20" max="20" width="0.85546875" style="83" customWidth="1"/>
    <col min="21" max="21" width="12.5703125" style="83" customWidth="1"/>
    <col min="22" max="22" width="0.85546875" style="83" customWidth="1"/>
    <col min="23" max="23" width="13.42578125" style="83" customWidth="1"/>
    <col min="24" max="24" width="0.5703125" style="83" customWidth="1"/>
    <col min="25" max="25" width="11.28515625" style="83" customWidth="1"/>
    <col min="26" max="26" width="0.5703125" style="83" customWidth="1"/>
    <col min="27" max="27" width="13.42578125" style="83" customWidth="1"/>
    <col min="28" max="28" width="0.5703125" style="83" customWidth="1"/>
    <col min="29" max="29" width="8.7109375" style="83" customWidth="1"/>
    <col min="30" max="30" width="1.5703125" style="83" customWidth="1"/>
    <col min="31" max="31" width="12.7109375" style="83" hidden="1" customWidth="1"/>
    <col min="32" max="256" width="12.7109375" style="83"/>
    <col min="257" max="257" width="4.42578125" style="83" customWidth="1"/>
    <col min="258" max="258" width="0.85546875" style="83" customWidth="1"/>
    <col min="259" max="259" width="11.140625" style="83" customWidth="1"/>
    <col min="260" max="260" width="0.85546875" style="83" customWidth="1"/>
    <col min="261" max="261" width="13.42578125" style="83" customWidth="1"/>
    <col min="262" max="262" width="0.85546875" style="83" customWidth="1"/>
    <col min="263" max="263" width="11.7109375" style="83" customWidth="1"/>
    <col min="264" max="264" width="0.85546875" style="83" customWidth="1"/>
    <col min="265" max="265" width="13.42578125" style="83" customWidth="1"/>
    <col min="266" max="266" width="0.5703125" style="83" customWidth="1"/>
    <col min="267" max="267" width="11.28515625" style="83" customWidth="1"/>
    <col min="268" max="268" width="0.85546875" style="83" customWidth="1"/>
    <col min="269" max="269" width="13.42578125" style="83" customWidth="1"/>
    <col min="270" max="270" width="0.7109375" style="83" customWidth="1"/>
    <col min="271" max="271" width="13.5703125" style="83" customWidth="1"/>
    <col min="272" max="272" width="0.85546875" style="83" customWidth="1"/>
    <col min="273" max="273" width="12.85546875" style="83" customWidth="1"/>
    <col min="274" max="274" width="0.85546875" style="83" customWidth="1"/>
    <col min="275" max="275" width="13.85546875" style="83" bestFit="1" customWidth="1"/>
    <col min="276" max="276" width="0.85546875" style="83" customWidth="1"/>
    <col min="277" max="277" width="12.5703125" style="83" customWidth="1"/>
    <col min="278" max="278" width="0.85546875" style="83" customWidth="1"/>
    <col min="279" max="279" width="13.42578125" style="83" customWidth="1"/>
    <col min="280" max="280" width="0.5703125" style="83" customWidth="1"/>
    <col min="281" max="281" width="11.28515625" style="83" customWidth="1"/>
    <col min="282" max="282" width="0.5703125" style="83" customWidth="1"/>
    <col min="283" max="283" width="13.42578125" style="83" customWidth="1"/>
    <col min="284" max="284" width="0.5703125" style="83" customWidth="1"/>
    <col min="285" max="285" width="8.7109375" style="83" customWidth="1"/>
    <col min="286" max="286" width="1.5703125" style="83" customWidth="1"/>
    <col min="287" max="512" width="12.7109375" style="83"/>
    <col min="513" max="513" width="4.42578125" style="83" customWidth="1"/>
    <col min="514" max="514" width="0.85546875" style="83" customWidth="1"/>
    <col min="515" max="515" width="11.140625" style="83" customWidth="1"/>
    <col min="516" max="516" width="0.85546875" style="83" customWidth="1"/>
    <col min="517" max="517" width="13.42578125" style="83" customWidth="1"/>
    <col min="518" max="518" width="0.85546875" style="83" customWidth="1"/>
    <col min="519" max="519" width="11.7109375" style="83" customWidth="1"/>
    <col min="520" max="520" width="0.85546875" style="83" customWidth="1"/>
    <col min="521" max="521" width="13.42578125" style="83" customWidth="1"/>
    <col min="522" max="522" width="0.5703125" style="83" customWidth="1"/>
    <col min="523" max="523" width="11.28515625" style="83" customWidth="1"/>
    <col min="524" max="524" width="0.85546875" style="83" customWidth="1"/>
    <col min="525" max="525" width="13.42578125" style="83" customWidth="1"/>
    <col min="526" max="526" width="0.7109375" style="83" customWidth="1"/>
    <col min="527" max="527" width="13.5703125" style="83" customWidth="1"/>
    <col min="528" max="528" width="0.85546875" style="83" customWidth="1"/>
    <col min="529" max="529" width="12.85546875" style="83" customWidth="1"/>
    <col min="530" max="530" width="0.85546875" style="83" customWidth="1"/>
    <col min="531" max="531" width="13.85546875" style="83" bestFit="1" customWidth="1"/>
    <col min="532" max="532" width="0.85546875" style="83" customWidth="1"/>
    <col min="533" max="533" width="12.5703125" style="83" customWidth="1"/>
    <col min="534" max="534" width="0.85546875" style="83" customWidth="1"/>
    <col min="535" max="535" width="13.42578125" style="83" customWidth="1"/>
    <col min="536" max="536" width="0.5703125" style="83" customWidth="1"/>
    <col min="537" max="537" width="11.28515625" style="83" customWidth="1"/>
    <col min="538" max="538" width="0.5703125" style="83" customWidth="1"/>
    <col min="539" max="539" width="13.42578125" style="83" customWidth="1"/>
    <col min="540" max="540" width="0.5703125" style="83" customWidth="1"/>
    <col min="541" max="541" width="8.7109375" style="83" customWidth="1"/>
    <col min="542" max="542" width="1.5703125" style="83" customWidth="1"/>
    <col min="543" max="768" width="12.7109375" style="83"/>
    <col min="769" max="769" width="4.42578125" style="83" customWidth="1"/>
    <col min="770" max="770" width="0.85546875" style="83" customWidth="1"/>
    <col min="771" max="771" width="11.140625" style="83" customWidth="1"/>
    <col min="772" max="772" width="0.85546875" style="83" customWidth="1"/>
    <col min="773" max="773" width="13.42578125" style="83" customWidth="1"/>
    <col min="774" max="774" width="0.85546875" style="83" customWidth="1"/>
    <col min="775" max="775" width="11.7109375" style="83" customWidth="1"/>
    <col min="776" max="776" width="0.85546875" style="83" customWidth="1"/>
    <col min="777" max="777" width="13.42578125" style="83" customWidth="1"/>
    <col min="778" max="778" width="0.5703125" style="83" customWidth="1"/>
    <col min="779" max="779" width="11.28515625" style="83" customWidth="1"/>
    <col min="780" max="780" width="0.85546875" style="83" customWidth="1"/>
    <col min="781" max="781" width="13.42578125" style="83" customWidth="1"/>
    <col min="782" max="782" width="0.7109375" style="83" customWidth="1"/>
    <col min="783" max="783" width="13.5703125" style="83" customWidth="1"/>
    <col min="784" max="784" width="0.85546875" style="83" customWidth="1"/>
    <col min="785" max="785" width="12.85546875" style="83" customWidth="1"/>
    <col min="786" max="786" width="0.85546875" style="83" customWidth="1"/>
    <col min="787" max="787" width="13.85546875" style="83" bestFit="1" customWidth="1"/>
    <col min="788" max="788" width="0.85546875" style="83" customWidth="1"/>
    <col min="789" max="789" width="12.5703125" style="83" customWidth="1"/>
    <col min="790" max="790" width="0.85546875" style="83" customWidth="1"/>
    <col min="791" max="791" width="13.42578125" style="83" customWidth="1"/>
    <col min="792" max="792" width="0.5703125" style="83" customWidth="1"/>
    <col min="793" max="793" width="11.28515625" style="83" customWidth="1"/>
    <col min="794" max="794" width="0.5703125" style="83" customWidth="1"/>
    <col min="795" max="795" width="13.42578125" style="83" customWidth="1"/>
    <col min="796" max="796" width="0.5703125" style="83" customWidth="1"/>
    <col min="797" max="797" width="8.7109375" style="83" customWidth="1"/>
    <col min="798" max="798" width="1.5703125" style="83" customWidth="1"/>
    <col min="799" max="1024" width="12.7109375" style="83"/>
    <col min="1025" max="1025" width="4.42578125" style="83" customWidth="1"/>
    <col min="1026" max="1026" width="0.85546875" style="83" customWidth="1"/>
    <col min="1027" max="1027" width="11.140625" style="83" customWidth="1"/>
    <col min="1028" max="1028" width="0.85546875" style="83" customWidth="1"/>
    <col min="1029" max="1029" width="13.42578125" style="83" customWidth="1"/>
    <col min="1030" max="1030" width="0.85546875" style="83" customWidth="1"/>
    <col min="1031" max="1031" width="11.7109375" style="83" customWidth="1"/>
    <col min="1032" max="1032" width="0.85546875" style="83" customWidth="1"/>
    <col min="1033" max="1033" width="13.42578125" style="83" customWidth="1"/>
    <col min="1034" max="1034" width="0.5703125" style="83" customWidth="1"/>
    <col min="1035" max="1035" width="11.28515625" style="83" customWidth="1"/>
    <col min="1036" max="1036" width="0.85546875" style="83" customWidth="1"/>
    <col min="1037" max="1037" width="13.42578125" style="83" customWidth="1"/>
    <col min="1038" max="1038" width="0.7109375" style="83" customWidth="1"/>
    <col min="1039" max="1039" width="13.5703125" style="83" customWidth="1"/>
    <col min="1040" max="1040" width="0.85546875" style="83" customWidth="1"/>
    <col min="1041" max="1041" width="12.85546875" style="83" customWidth="1"/>
    <col min="1042" max="1042" width="0.85546875" style="83" customWidth="1"/>
    <col min="1043" max="1043" width="13.85546875" style="83" bestFit="1" customWidth="1"/>
    <col min="1044" max="1044" width="0.85546875" style="83" customWidth="1"/>
    <col min="1045" max="1045" width="12.5703125" style="83" customWidth="1"/>
    <col min="1046" max="1046" width="0.85546875" style="83" customWidth="1"/>
    <col min="1047" max="1047" width="13.42578125" style="83" customWidth="1"/>
    <col min="1048" max="1048" width="0.5703125" style="83" customWidth="1"/>
    <col min="1049" max="1049" width="11.28515625" style="83" customWidth="1"/>
    <col min="1050" max="1050" width="0.5703125" style="83" customWidth="1"/>
    <col min="1051" max="1051" width="13.42578125" style="83" customWidth="1"/>
    <col min="1052" max="1052" width="0.5703125" style="83" customWidth="1"/>
    <col min="1053" max="1053" width="8.7109375" style="83" customWidth="1"/>
    <col min="1054" max="1054" width="1.5703125" style="83" customWidth="1"/>
    <col min="1055" max="1280" width="12.7109375" style="83"/>
    <col min="1281" max="1281" width="4.42578125" style="83" customWidth="1"/>
    <col min="1282" max="1282" width="0.85546875" style="83" customWidth="1"/>
    <col min="1283" max="1283" width="11.140625" style="83" customWidth="1"/>
    <col min="1284" max="1284" width="0.85546875" style="83" customWidth="1"/>
    <col min="1285" max="1285" width="13.42578125" style="83" customWidth="1"/>
    <col min="1286" max="1286" width="0.85546875" style="83" customWidth="1"/>
    <col min="1287" max="1287" width="11.7109375" style="83" customWidth="1"/>
    <col min="1288" max="1288" width="0.85546875" style="83" customWidth="1"/>
    <col min="1289" max="1289" width="13.42578125" style="83" customWidth="1"/>
    <col min="1290" max="1290" width="0.5703125" style="83" customWidth="1"/>
    <col min="1291" max="1291" width="11.28515625" style="83" customWidth="1"/>
    <col min="1292" max="1292" width="0.85546875" style="83" customWidth="1"/>
    <col min="1293" max="1293" width="13.42578125" style="83" customWidth="1"/>
    <col min="1294" max="1294" width="0.7109375" style="83" customWidth="1"/>
    <col min="1295" max="1295" width="13.5703125" style="83" customWidth="1"/>
    <col min="1296" max="1296" width="0.85546875" style="83" customWidth="1"/>
    <col min="1297" max="1297" width="12.85546875" style="83" customWidth="1"/>
    <col min="1298" max="1298" width="0.85546875" style="83" customWidth="1"/>
    <col min="1299" max="1299" width="13.85546875" style="83" bestFit="1" customWidth="1"/>
    <col min="1300" max="1300" width="0.85546875" style="83" customWidth="1"/>
    <col min="1301" max="1301" width="12.5703125" style="83" customWidth="1"/>
    <col min="1302" max="1302" width="0.85546875" style="83" customWidth="1"/>
    <col min="1303" max="1303" width="13.42578125" style="83" customWidth="1"/>
    <col min="1304" max="1304" width="0.5703125" style="83" customWidth="1"/>
    <col min="1305" max="1305" width="11.28515625" style="83" customWidth="1"/>
    <col min="1306" max="1306" width="0.5703125" style="83" customWidth="1"/>
    <col min="1307" max="1307" width="13.42578125" style="83" customWidth="1"/>
    <col min="1308" max="1308" width="0.5703125" style="83" customWidth="1"/>
    <col min="1309" max="1309" width="8.7109375" style="83" customWidth="1"/>
    <col min="1310" max="1310" width="1.5703125" style="83" customWidth="1"/>
    <col min="1311" max="1536" width="12.7109375" style="83"/>
    <col min="1537" max="1537" width="4.42578125" style="83" customWidth="1"/>
    <col min="1538" max="1538" width="0.85546875" style="83" customWidth="1"/>
    <col min="1539" max="1539" width="11.140625" style="83" customWidth="1"/>
    <col min="1540" max="1540" width="0.85546875" style="83" customWidth="1"/>
    <col min="1541" max="1541" width="13.42578125" style="83" customWidth="1"/>
    <col min="1542" max="1542" width="0.85546875" style="83" customWidth="1"/>
    <col min="1543" max="1543" width="11.7109375" style="83" customWidth="1"/>
    <col min="1544" max="1544" width="0.85546875" style="83" customWidth="1"/>
    <col min="1545" max="1545" width="13.42578125" style="83" customWidth="1"/>
    <col min="1546" max="1546" width="0.5703125" style="83" customWidth="1"/>
    <col min="1547" max="1547" width="11.28515625" style="83" customWidth="1"/>
    <col min="1548" max="1548" width="0.85546875" style="83" customWidth="1"/>
    <col min="1549" max="1549" width="13.42578125" style="83" customWidth="1"/>
    <col min="1550" max="1550" width="0.7109375" style="83" customWidth="1"/>
    <col min="1551" max="1551" width="13.5703125" style="83" customWidth="1"/>
    <col min="1552" max="1552" width="0.85546875" style="83" customWidth="1"/>
    <col min="1553" max="1553" width="12.85546875" style="83" customWidth="1"/>
    <col min="1554" max="1554" width="0.85546875" style="83" customWidth="1"/>
    <col min="1555" max="1555" width="13.85546875" style="83" bestFit="1" customWidth="1"/>
    <col min="1556" max="1556" width="0.85546875" style="83" customWidth="1"/>
    <col min="1557" max="1557" width="12.5703125" style="83" customWidth="1"/>
    <col min="1558" max="1558" width="0.85546875" style="83" customWidth="1"/>
    <col min="1559" max="1559" width="13.42578125" style="83" customWidth="1"/>
    <col min="1560" max="1560" width="0.5703125" style="83" customWidth="1"/>
    <col min="1561" max="1561" width="11.28515625" style="83" customWidth="1"/>
    <col min="1562" max="1562" width="0.5703125" style="83" customWidth="1"/>
    <col min="1563" max="1563" width="13.42578125" style="83" customWidth="1"/>
    <col min="1564" max="1564" width="0.5703125" style="83" customWidth="1"/>
    <col min="1565" max="1565" width="8.7109375" style="83" customWidth="1"/>
    <col min="1566" max="1566" width="1.5703125" style="83" customWidth="1"/>
    <col min="1567" max="1792" width="12.7109375" style="83"/>
    <col min="1793" max="1793" width="4.42578125" style="83" customWidth="1"/>
    <col min="1794" max="1794" width="0.85546875" style="83" customWidth="1"/>
    <col min="1795" max="1795" width="11.140625" style="83" customWidth="1"/>
    <col min="1796" max="1796" width="0.85546875" style="83" customWidth="1"/>
    <col min="1797" max="1797" width="13.42578125" style="83" customWidth="1"/>
    <col min="1798" max="1798" width="0.85546875" style="83" customWidth="1"/>
    <col min="1799" max="1799" width="11.7109375" style="83" customWidth="1"/>
    <col min="1800" max="1800" width="0.85546875" style="83" customWidth="1"/>
    <col min="1801" max="1801" width="13.42578125" style="83" customWidth="1"/>
    <col min="1802" max="1802" width="0.5703125" style="83" customWidth="1"/>
    <col min="1803" max="1803" width="11.28515625" style="83" customWidth="1"/>
    <col min="1804" max="1804" width="0.85546875" style="83" customWidth="1"/>
    <col min="1805" max="1805" width="13.42578125" style="83" customWidth="1"/>
    <col min="1806" max="1806" width="0.7109375" style="83" customWidth="1"/>
    <col min="1807" max="1807" width="13.5703125" style="83" customWidth="1"/>
    <col min="1808" max="1808" width="0.85546875" style="83" customWidth="1"/>
    <col min="1809" max="1809" width="12.85546875" style="83" customWidth="1"/>
    <col min="1810" max="1810" width="0.85546875" style="83" customWidth="1"/>
    <col min="1811" max="1811" width="13.85546875" style="83" bestFit="1" customWidth="1"/>
    <col min="1812" max="1812" width="0.85546875" style="83" customWidth="1"/>
    <col min="1813" max="1813" width="12.5703125" style="83" customWidth="1"/>
    <col min="1814" max="1814" width="0.85546875" style="83" customWidth="1"/>
    <col min="1815" max="1815" width="13.42578125" style="83" customWidth="1"/>
    <col min="1816" max="1816" width="0.5703125" style="83" customWidth="1"/>
    <col min="1817" max="1817" width="11.28515625" style="83" customWidth="1"/>
    <col min="1818" max="1818" width="0.5703125" style="83" customWidth="1"/>
    <col min="1819" max="1819" width="13.42578125" style="83" customWidth="1"/>
    <col min="1820" max="1820" width="0.5703125" style="83" customWidth="1"/>
    <col min="1821" max="1821" width="8.7109375" style="83" customWidth="1"/>
    <col min="1822" max="1822" width="1.5703125" style="83" customWidth="1"/>
    <col min="1823" max="2048" width="12.7109375" style="83"/>
    <col min="2049" max="2049" width="4.42578125" style="83" customWidth="1"/>
    <col min="2050" max="2050" width="0.85546875" style="83" customWidth="1"/>
    <col min="2051" max="2051" width="11.140625" style="83" customWidth="1"/>
    <col min="2052" max="2052" width="0.85546875" style="83" customWidth="1"/>
    <col min="2053" max="2053" width="13.42578125" style="83" customWidth="1"/>
    <col min="2054" max="2054" width="0.85546875" style="83" customWidth="1"/>
    <col min="2055" max="2055" width="11.7109375" style="83" customWidth="1"/>
    <col min="2056" max="2056" width="0.85546875" style="83" customWidth="1"/>
    <col min="2057" max="2057" width="13.42578125" style="83" customWidth="1"/>
    <col min="2058" max="2058" width="0.5703125" style="83" customWidth="1"/>
    <col min="2059" max="2059" width="11.28515625" style="83" customWidth="1"/>
    <col min="2060" max="2060" width="0.85546875" style="83" customWidth="1"/>
    <col min="2061" max="2061" width="13.42578125" style="83" customWidth="1"/>
    <col min="2062" max="2062" width="0.7109375" style="83" customWidth="1"/>
    <col min="2063" max="2063" width="13.5703125" style="83" customWidth="1"/>
    <col min="2064" max="2064" width="0.85546875" style="83" customWidth="1"/>
    <col min="2065" max="2065" width="12.85546875" style="83" customWidth="1"/>
    <col min="2066" max="2066" width="0.85546875" style="83" customWidth="1"/>
    <col min="2067" max="2067" width="13.85546875" style="83" bestFit="1" customWidth="1"/>
    <col min="2068" max="2068" width="0.85546875" style="83" customWidth="1"/>
    <col min="2069" max="2069" width="12.5703125" style="83" customWidth="1"/>
    <col min="2070" max="2070" width="0.85546875" style="83" customWidth="1"/>
    <col min="2071" max="2071" width="13.42578125" style="83" customWidth="1"/>
    <col min="2072" max="2072" width="0.5703125" style="83" customWidth="1"/>
    <col min="2073" max="2073" width="11.28515625" style="83" customWidth="1"/>
    <col min="2074" max="2074" width="0.5703125" style="83" customWidth="1"/>
    <col min="2075" max="2075" width="13.42578125" style="83" customWidth="1"/>
    <col min="2076" max="2076" width="0.5703125" style="83" customWidth="1"/>
    <col min="2077" max="2077" width="8.7109375" style="83" customWidth="1"/>
    <col min="2078" max="2078" width="1.5703125" style="83" customWidth="1"/>
    <col min="2079" max="2304" width="12.7109375" style="83"/>
    <col min="2305" max="2305" width="4.42578125" style="83" customWidth="1"/>
    <col min="2306" max="2306" width="0.85546875" style="83" customWidth="1"/>
    <col min="2307" max="2307" width="11.140625" style="83" customWidth="1"/>
    <col min="2308" max="2308" width="0.85546875" style="83" customWidth="1"/>
    <col min="2309" max="2309" width="13.42578125" style="83" customWidth="1"/>
    <col min="2310" max="2310" width="0.85546875" style="83" customWidth="1"/>
    <col min="2311" max="2311" width="11.7109375" style="83" customWidth="1"/>
    <col min="2312" max="2312" width="0.85546875" style="83" customWidth="1"/>
    <col min="2313" max="2313" width="13.42578125" style="83" customWidth="1"/>
    <col min="2314" max="2314" width="0.5703125" style="83" customWidth="1"/>
    <col min="2315" max="2315" width="11.28515625" style="83" customWidth="1"/>
    <col min="2316" max="2316" width="0.85546875" style="83" customWidth="1"/>
    <col min="2317" max="2317" width="13.42578125" style="83" customWidth="1"/>
    <col min="2318" max="2318" width="0.7109375" style="83" customWidth="1"/>
    <col min="2319" max="2319" width="13.5703125" style="83" customWidth="1"/>
    <col min="2320" max="2320" width="0.85546875" style="83" customWidth="1"/>
    <col min="2321" max="2321" width="12.85546875" style="83" customWidth="1"/>
    <col min="2322" max="2322" width="0.85546875" style="83" customWidth="1"/>
    <col min="2323" max="2323" width="13.85546875" style="83" bestFit="1" customWidth="1"/>
    <col min="2324" max="2324" width="0.85546875" style="83" customWidth="1"/>
    <col min="2325" max="2325" width="12.5703125" style="83" customWidth="1"/>
    <col min="2326" max="2326" width="0.85546875" style="83" customWidth="1"/>
    <col min="2327" max="2327" width="13.42578125" style="83" customWidth="1"/>
    <col min="2328" max="2328" width="0.5703125" style="83" customWidth="1"/>
    <col min="2329" max="2329" width="11.28515625" style="83" customWidth="1"/>
    <col min="2330" max="2330" width="0.5703125" style="83" customWidth="1"/>
    <col min="2331" max="2331" width="13.42578125" style="83" customWidth="1"/>
    <col min="2332" max="2332" width="0.5703125" style="83" customWidth="1"/>
    <col min="2333" max="2333" width="8.7109375" style="83" customWidth="1"/>
    <col min="2334" max="2334" width="1.5703125" style="83" customWidth="1"/>
    <col min="2335" max="2560" width="12.7109375" style="83"/>
    <col min="2561" max="2561" width="4.42578125" style="83" customWidth="1"/>
    <col min="2562" max="2562" width="0.85546875" style="83" customWidth="1"/>
    <col min="2563" max="2563" width="11.140625" style="83" customWidth="1"/>
    <col min="2564" max="2564" width="0.85546875" style="83" customWidth="1"/>
    <col min="2565" max="2565" width="13.42578125" style="83" customWidth="1"/>
    <col min="2566" max="2566" width="0.85546875" style="83" customWidth="1"/>
    <col min="2567" max="2567" width="11.7109375" style="83" customWidth="1"/>
    <col min="2568" max="2568" width="0.85546875" style="83" customWidth="1"/>
    <col min="2569" max="2569" width="13.42578125" style="83" customWidth="1"/>
    <col min="2570" max="2570" width="0.5703125" style="83" customWidth="1"/>
    <col min="2571" max="2571" width="11.28515625" style="83" customWidth="1"/>
    <col min="2572" max="2572" width="0.85546875" style="83" customWidth="1"/>
    <col min="2573" max="2573" width="13.42578125" style="83" customWidth="1"/>
    <col min="2574" max="2574" width="0.7109375" style="83" customWidth="1"/>
    <col min="2575" max="2575" width="13.5703125" style="83" customWidth="1"/>
    <col min="2576" max="2576" width="0.85546875" style="83" customWidth="1"/>
    <col min="2577" max="2577" width="12.85546875" style="83" customWidth="1"/>
    <col min="2578" max="2578" width="0.85546875" style="83" customWidth="1"/>
    <col min="2579" max="2579" width="13.85546875" style="83" bestFit="1" customWidth="1"/>
    <col min="2580" max="2580" width="0.85546875" style="83" customWidth="1"/>
    <col min="2581" max="2581" width="12.5703125" style="83" customWidth="1"/>
    <col min="2582" max="2582" width="0.85546875" style="83" customWidth="1"/>
    <col min="2583" max="2583" width="13.42578125" style="83" customWidth="1"/>
    <col min="2584" max="2584" width="0.5703125" style="83" customWidth="1"/>
    <col min="2585" max="2585" width="11.28515625" style="83" customWidth="1"/>
    <col min="2586" max="2586" width="0.5703125" style="83" customWidth="1"/>
    <col min="2587" max="2587" width="13.42578125" style="83" customWidth="1"/>
    <col min="2588" max="2588" width="0.5703125" style="83" customWidth="1"/>
    <col min="2589" max="2589" width="8.7109375" style="83" customWidth="1"/>
    <col min="2590" max="2590" width="1.5703125" style="83" customWidth="1"/>
    <col min="2591" max="2816" width="12.7109375" style="83"/>
    <col min="2817" max="2817" width="4.42578125" style="83" customWidth="1"/>
    <col min="2818" max="2818" width="0.85546875" style="83" customWidth="1"/>
    <col min="2819" max="2819" width="11.140625" style="83" customWidth="1"/>
    <col min="2820" max="2820" width="0.85546875" style="83" customWidth="1"/>
    <col min="2821" max="2821" width="13.42578125" style="83" customWidth="1"/>
    <col min="2822" max="2822" width="0.85546875" style="83" customWidth="1"/>
    <col min="2823" max="2823" width="11.7109375" style="83" customWidth="1"/>
    <col min="2824" max="2824" width="0.85546875" style="83" customWidth="1"/>
    <col min="2825" max="2825" width="13.42578125" style="83" customWidth="1"/>
    <col min="2826" max="2826" width="0.5703125" style="83" customWidth="1"/>
    <col min="2827" max="2827" width="11.28515625" style="83" customWidth="1"/>
    <col min="2828" max="2828" width="0.85546875" style="83" customWidth="1"/>
    <col min="2829" max="2829" width="13.42578125" style="83" customWidth="1"/>
    <col min="2830" max="2830" width="0.7109375" style="83" customWidth="1"/>
    <col min="2831" max="2831" width="13.5703125" style="83" customWidth="1"/>
    <col min="2832" max="2832" width="0.85546875" style="83" customWidth="1"/>
    <col min="2833" max="2833" width="12.85546875" style="83" customWidth="1"/>
    <col min="2834" max="2834" width="0.85546875" style="83" customWidth="1"/>
    <col min="2835" max="2835" width="13.85546875" style="83" bestFit="1" customWidth="1"/>
    <col min="2836" max="2836" width="0.85546875" style="83" customWidth="1"/>
    <col min="2837" max="2837" width="12.5703125" style="83" customWidth="1"/>
    <col min="2838" max="2838" width="0.85546875" style="83" customWidth="1"/>
    <col min="2839" max="2839" width="13.42578125" style="83" customWidth="1"/>
    <col min="2840" max="2840" width="0.5703125" style="83" customWidth="1"/>
    <col min="2841" max="2841" width="11.28515625" style="83" customWidth="1"/>
    <col min="2842" max="2842" width="0.5703125" style="83" customWidth="1"/>
    <col min="2843" max="2843" width="13.42578125" style="83" customWidth="1"/>
    <col min="2844" max="2844" width="0.5703125" style="83" customWidth="1"/>
    <col min="2845" max="2845" width="8.7109375" style="83" customWidth="1"/>
    <col min="2846" max="2846" width="1.5703125" style="83" customWidth="1"/>
    <col min="2847" max="3072" width="12.7109375" style="83"/>
    <col min="3073" max="3073" width="4.42578125" style="83" customWidth="1"/>
    <col min="3074" max="3074" width="0.85546875" style="83" customWidth="1"/>
    <col min="3075" max="3075" width="11.140625" style="83" customWidth="1"/>
    <col min="3076" max="3076" width="0.85546875" style="83" customWidth="1"/>
    <col min="3077" max="3077" width="13.42578125" style="83" customWidth="1"/>
    <col min="3078" max="3078" width="0.85546875" style="83" customWidth="1"/>
    <col min="3079" max="3079" width="11.7109375" style="83" customWidth="1"/>
    <col min="3080" max="3080" width="0.85546875" style="83" customWidth="1"/>
    <col min="3081" max="3081" width="13.42578125" style="83" customWidth="1"/>
    <col min="3082" max="3082" width="0.5703125" style="83" customWidth="1"/>
    <col min="3083" max="3083" width="11.28515625" style="83" customWidth="1"/>
    <col min="3084" max="3084" width="0.85546875" style="83" customWidth="1"/>
    <col min="3085" max="3085" width="13.42578125" style="83" customWidth="1"/>
    <col min="3086" max="3086" width="0.7109375" style="83" customWidth="1"/>
    <col min="3087" max="3087" width="13.5703125" style="83" customWidth="1"/>
    <col min="3088" max="3088" width="0.85546875" style="83" customWidth="1"/>
    <col min="3089" max="3089" width="12.85546875" style="83" customWidth="1"/>
    <col min="3090" max="3090" width="0.85546875" style="83" customWidth="1"/>
    <col min="3091" max="3091" width="13.85546875" style="83" bestFit="1" customWidth="1"/>
    <col min="3092" max="3092" width="0.85546875" style="83" customWidth="1"/>
    <col min="3093" max="3093" width="12.5703125" style="83" customWidth="1"/>
    <col min="3094" max="3094" width="0.85546875" style="83" customWidth="1"/>
    <col min="3095" max="3095" width="13.42578125" style="83" customWidth="1"/>
    <col min="3096" max="3096" width="0.5703125" style="83" customWidth="1"/>
    <col min="3097" max="3097" width="11.28515625" style="83" customWidth="1"/>
    <col min="3098" max="3098" width="0.5703125" style="83" customWidth="1"/>
    <col min="3099" max="3099" width="13.42578125" style="83" customWidth="1"/>
    <col min="3100" max="3100" width="0.5703125" style="83" customWidth="1"/>
    <col min="3101" max="3101" width="8.7109375" style="83" customWidth="1"/>
    <col min="3102" max="3102" width="1.5703125" style="83" customWidth="1"/>
    <col min="3103" max="3328" width="12.7109375" style="83"/>
    <col min="3329" max="3329" width="4.42578125" style="83" customWidth="1"/>
    <col min="3330" max="3330" width="0.85546875" style="83" customWidth="1"/>
    <col min="3331" max="3331" width="11.140625" style="83" customWidth="1"/>
    <col min="3332" max="3332" width="0.85546875" style="83" customWidth="1"/>
    <col min="3333" max="3333" width="13.42578125" style="83" customWidth="1"/>
    <col min="3334" max="3334" width="0.85546875" style="83" customWidth="1"/>
    <col min="3335" max="3335" width="11.7109375" style="83" customWidth="1"/>
    <col min="3336" max="3336" width="0.85546875" style="83" customWidth="1"/>
    <col min="3337" max="3337" width="13.42578125" style="83" customWidth="1"/>
    <col min="3338" max="3338" width="0.5703125" style="83" customWidth="1"/>
    <col min="3339" max="3339" width="11.28515625" style="83" customWidth="1"/>
    <col min="3340" max="3340" width="0.85546875" style="83" customWidth="1"/>
    <col min="3341" max="3341" width="13.42578125" style="83" customWidth="1"/>
    <col min="3342" max="3342" width="0.7109375" style="83" customWidth="1"/>
    <col min="3343" max="3343" width="13.5703125" style="83" customWidth="1"/>
    <col min="3344" max="3344" width="0.85546875" style="83" customWidth="1"/>
    <col min="3345" max="3345" width="12.85546875" style="83" customWidth="1"/>
    <col min="3346" max="3346" width="0.85546875" style="83" customWidth="1"/>
    <col min="3347" max="3347" width="13.85546875" style="83" bestFit="1" customWidth="1"/>
    <col min="3348" max="3348" width="0.85546875" style="83" customWidth="1"/>
    <col min="3349" max="3349" width="12.5703125" style="83" customWidth="1"/>
    <col min="3350" max="3350" width="0.85546875" style="83" customWidth="1"/>
    <col min="3351" max="3351" width="13.42578125" style="83" customWidth="1"/>
    <col min="3352" max="3352" width="0.5703125" style="83" customWidth="1"/>
    <col min="3353" max="3353" width="11.28515625" style="83" customWidth="1"/>
    <col min="3354" max="3354" width="0.5703125" style="83" customWidth="1"/>
    <col min="3355" max="3355" width="13.42578125" style="83" customWidth="1"/>
    <col min="3356" max="3356" width="0.5703125" style="83" customWidth="1"/>
    <col min="3357" max="3357" width="8.7109375" style="83" customWidth="1"/>
    <col min="3358" max="3358" width="1.5703125" style="83" customWidth="1"/>
    <col min="3359" max="3584" width="12.7109375" style="83"/>
    <col min="3585" max="3585" width="4.42578125" style="83" customWidth="1"/>
    <col min="3586" max="3586" width="0.85546875" style="83" customWidth="1"/>
    <col min="3587" max="3587" width="11.140625" style="83" customWidth="1"/>
    <col min="3588" max="3588" width="0.85546875" style="83" customWidth="1"/>
    <col min="3589" max="3589" width="13.42578125" style="83" customWidth="1"/>
    <col min="3590" max="3590" width="0.85546875" style="83" customWidth="1"/>
    <col min="3591" max="3591" width="11.7109375" style="83" customWidth="1"/>
    <col min="3592" max="3592" width="0.85546875" style="83" customWidth="1"/>
    <col min="3593" max="3593" width="13.42578125" style="83" customWidth="1"/>
    <col min="3594" max="3594" width="0.5703125" style="83" customWidth="1"/>
    <col min="3595" max="3595" width="11.28515625" style="83" customWidth="1"/>
    <col min="3596" max="3596" width="0.85546875" style="83" customWidth="1"/>
    <col min="3597" max="3597" width="13.42578125" style="83" customWidth="1"/>
    <col min="3598" max="3598" width="0.7109375" style="83" customWidth="1"/>
    <col min="3599" max="3599" width="13.5703125" style="83" customWidth="1"/>
    <col min="3600" max="3600" width="0.85546875" style="83" customWidth="1"/>
    <col min="3601" max="3601" width="12.85546875" style="83" customWidth="1"/>
    <col min="3602" max="3602" width="0.85546875" style="83" customWidth="1"/>
    <col min="3603" max="3603" width="13.85546875" style="83" bestFit="1" customWidth="1"/>
    <col min="3604" max="3604" width="0.85546875" style="83" customWidth="1"/>
    <col min="3605" max="3605" width="12.5703125" style="83" customWidth="1"/>
    <col min="3606" max="3606" width="0.85546875" style="83" customWidth="1"/>
    <col min="3607" max="3607" width="13.42578125" style="83" customWidth="1"/>
    <col min="3608" max="3608" width="0.5703125" style="83" customWidth="1"/>
    <col min="3609" max="3609" width="11.28515625" style="83" customWidth="1"/>
    <col min="3610" max="3610" width="0.5703125" style="83" customWidth="1"/>
    <col min="3611" max="3611" width="13.42578125" style="83" customWidth="1"/>
    <col min="3612" max="3612" width="0.5703125" style="83" customWidth="1"/>
    <col min="3613" max="3613" width="8.7109375" style="83" customWidth="1"/>
    <col min="3614" max="3614" width="1.5703125" style="83" customWidth="1"/>
    <col min="3615" max="3840" width="12.7109375" style="83"/>
    <col min="3841" max="3841" width="4.42578125" style="83" customWidth="1"/>
    <col min="3842" max="3842" width="0.85546875" style="83" customWidth="1"/>
    <col min="3843" max="3843" width="11.140625" style="83" customWidth="1"/>
    <col min="3844" max="3844" width="0.85546875" style="83" customWidth="1"/>
    <col min="3845" max="3845" width="13.42578125" style="83" customWidth="1"/>
    <col min="3846" max="3846" width="0.85546875" style="83" customWidth="1"/>
    <col min="3847" max="3847" width="11.7109375" style="83" customWidth="1"/>
    <col min="3848" max="3848" width="0.85546875" style="83" customWidth="1"/>
    <col min="3849" max="3849" width="13.42578125" style="83" customWidth="1"/>
    <col min="3850" max="3850" width="0.5703125" style="83" customWidth="1"/>
    <col min="3851" max="3851" width="11.28515625" style="83" customWidth="1"/>
    <col min="3852" max="3852" width="0.85546875" style="83" customWidth="1"/>
    <col min="3853" max="3853" width="13.42578125" style="83" customWidth="1"/>
    <col min="3854" max="3854" width="0.7109375" style="83" customWidth="1"/>
    <col min="3855" max="3855" width="13.5703125" style="83" customWidth="1"/>
    <col min="3856" max="3856" width="0.85546875" style="83" customWidth="1"/>
    <col min="3857" max="3857" width="12.85546875" style="83" customWidth="1"/>
    <col min="3858" max="3858" width="0.85546875" style="83" customWidth="1"/>
    <col min="3859" max="3859" width="13.85546875" style="83" bestFit="1" customWidth="1"/>
    <col min="3860" max="3860" width="0.85546875" style="83" customWidth="1"/>
    <col min="3861" max="3861" width="12.5703125" style="83" customWidth="1"/>
    <col min="3862" max="3862" width="0.85546875" style="83" customWidth="1"/>
    <col min="3863" max="3863" width="13.42578125" style="83" customWidth="1"/>
    <col min="3864" max="3864" width="0.5703125" style="83" customWidth="1"/>
    <col min="3865" max="3865" width="11.28515625" style="83" customWidth="1"/>
    <col min="3866" max="3866" width="0.5703125" style="83" customWidth="1"/>
    <col min="3867" max="3867" width="13.42578125" style="83" customWidth="1"/>
    <col min="3868" max="3868" width="0.5703125" style="83" customWidth="1"/>
    <col min="3869" max="3869" width="8.7109375" style="83" customWidth="1"/>
    <col min="3870" max="3870" width="1.5703125" style="83" customWidth="1"/>
    <col min="3871" max="4096" width="12.7109375" style="83"/>
    <col min="4097" max="4097" width="4.42578125" style="83" customWidth="1"/>
    <col min="4098" max="4098" width="0.85546875" style="83" customWidth="1"/>
    <col min="4099" max="4099" width="11.140625" style="83" customWidth="1"/>
    <col min="4100" max="4100" width="0.85546875" style="83" customWidth="1"/>
    <col min="4101" max="4101" width="13.42578125" style="83" customWidth="1"/>
    <col min="4102" max="4102" width="0.85546875" style="83" customWidth="1"/>
    <col min="4103" max="4103" width="11.7109375" style="83" customWidth="1"/>
    <col min="4104" max="4104" width="0.85546875" style="83" customWidth="1"/>
    <col min="4105" max="4105" width="13.42578125" style="83" customWidth="1"/>
    <col min="4106" max="4106" width="0.5703125" style="83" customWidth="1"/>
    <col min="4107" max="4107" width="11.28515625" style="83" customWidth="1"/>
    <col min="4108" max="4108" width="0.85546875" style="83" customWidth="1"/>
    <col min="4109" max="4109" width="13.42578125" style="83" customWidth="1"/>
    <col min="4110" max="4110" width="0.7109375" style="83" customWidth="1"/>
    <col min="4111" max="4111" width="13.5703125" style="83" customWidth="1"/>
    <col min="4112" max="4112" width="0.85546875" style="83" customWidth="1"/>
    <col min="4113" max="4113" width="12.85546875" style="83" customWidth="1"/>
    <col min="4114" max="4114" width="0.85546875" style="83" customWidth="1"/>
    <col min="4115" max="4115" width="13.85546875" style="83" bestFit="1" customWidth="1"/>
    <col min="4116" max="4116" width="0.85546875" style="83" customWidth="1"/>
    <col min="4117" max="4117" width="12.5703125" style="83" customWidth="1"/>
    <col min="4118" max="4118" width="0.85546875" style="83" customWidth="1"/>
    <col min="4119" max="4119" width="13.42578125" style="83" customWidth="1"/>
    <col min="4120" max="4120" width="0.5703125" style="83" customWidth="1"/>
    <col min="4121" max="4121" width="11.28515625" style="83" customWidth="1"/>
    <col min="4122" max="4122" width="0.5703125" style="83" customWidth="1"/>
    <col min="4123" max="4123" width="13.42578125" style="83" customWidth="1"/>
    <col min="4124" max="4124" width="0.5703125" style="83" customWidth="1"/>
    <col min="4125" max="4125" width="8.7109375" style="83" customWidth="1"/>
    <col min="4126" max="4126" width="1.5703125" style="83" customWidth="1"/>
    <col min="4127" max="4352" width="12.7109375" style="83"/>
    <col min="4353" max="4353" width="4.42578125" style="83" customWidth="1"/>
    <col min="4354" max="4354" width="0.85546875" style="83" customWidth="1"/>
    <col min="4355" max="4355" width="11.140625" style="83" customWidth="1"/>
    <col min="4356" max="4356" width="0.85546875" style="83" customWidth="1"/>
    <col min="4357" max="4357" width="13.42578125" style="83" customWidth="1"/>
    <col min="4358" max="4358" width="0.85546875" style="83" customWidth="1"/>
    <col min="4359" max="4359" width="11.7109375" style="83" customWidth="1"/>
    <col min="4360" max="4360" width="0.85546875" style="83" customWidth="1"/>
    <col min="4361" max="4361" width="13.42578125" style="83" customWidth="1"/>
    <col min="4362" max="4362" width="0.5703125" style="83" customWidth="1"/>
    <col min="4363" max="4363" width="11.28515625" style="83" customWidth="1"/>
    <col min="4364" max="4364" width="0.85546875" style="83" customWidth="1"/>
    <col min="4365" max="4365" width="13.42578125" style="83" customWidth="1"/>
    <col min="4366" max="4366" width="0.7109375" style="83" customWidth="1"/>
    <col min="4367" max="4367" width="13.5703125" style="83" customWidth="1"/>
    <col min="4368" max="4368" width="0.85546875" style="83" customWidth="1"/>
    <col min="4369" max="4369" width="12.85546875" style="83" customWidth="1"/>
    <col min="4370" max="4370" width="0.85546875" style="83" customWidth="1"/>
    <col min="4371" max="4371" width="13.85546875" style="83" bestFit="1" customWidth="1"/>
    <col min="4372" max="4372" width="0.85546875" style="83" customWidth="1"/>
    <col min="4373" max="4373" width="12.5703125" style="83" customWidth="1"/>
    <col min="4374" max="4374" width="0.85546875" style="83" customWidth="1"/>
    <col min="4375" max="4375" width="13.42578125" style="83" customWidth="1"/>
    <col min="4376" max="4376" width="0.5703125" style="83" customWidth="1"/>
    <col min="4377" max="4377" width="11.28515625" style="83" customWidth="1"/>
    <col min="4378" max="4378" width="0.5703125" style="83" customWidth="1"/>
    <col min="4379" max="4379" width="13.42578125" style="83" customWidth="1"/>
    <col min="4380" max="4380" width="0.5703125" style="83" customWidth="1"/>
    <col min="4381" max="4381" width="8.7109375" style="83" customWidth="1"/>
    <col min="4382" max="4382" width="1.5703125" style="83" customWidth="1"/>
    <col min="4383" max="4608" width="12.7109375" style="83"/>
    <col min="4609" max="4609" width="4.42578125" style="83" customWidth="1"/>
    <col min="4610" max="4610" width="0.85546875" style="83" customWidth="1"/>
    <col min="4611" max="4611" width="11.140625" style="83" customWidth="1"/>
    <col min="4612" max="4612" width="0.85546875" style="83" customWidth="1"/>
    <col min="4613" max="4613" width="13.42578125" style="83" customWidth="1"/>
    <col min="4614" max="4614" width="0.85546875" style="83" customWidth="1"/>
    <col min="4615" max="4615" width="11.7109375" style="83" customWidth="1"/>
    <col min="4616" max="4616" width="0.85546875" style="83" customWidth="1"/>
    <col min="4617" max="4617" width="13.42578125" style="83" customWidth="1"/>
    <col min="4618" max="4618" width="0.5703125" style="83" customWidth="1"/>
    <col min="4619" max="4619" width="11.28515625" style="83" customWidth="1"/>
    <col min="4620" max="4620" width="0.85546875" style="83" customWidth="1"/>
    <col min="4621" max="4621" width="13.42578125" style="83" customWidth="1"/>
    <col min="4622" max="4622" width="0.7109375" style="83" customWidth="1"/>
    <col min="4623" max="4623" width="13.5703125" style="83" customWidth="1"/>
    <col min="4624" max="4624" width="0.85546875" style="83" customWidth="1"/>
    <col min="4625" max="4625" width="12.85546875" style="83" customWidth="1"/>
    <col min="4626" max="4626" width="0.85546875" style="83" customWidth="1"/>
    <col min="4627" max="4627" width="13.85546875" style="83" bestFit="1" customWidth="1"/>
    <col min="4628" max="4628" width="0.85546875" style="83" customWidth="1"/>
    <col min="4629" max="4629" width="12.5703125" style="83" customWidth="1"/>
    <col min="4630" max="4630" width="0.85546875" style="83" customWidth="1"/>
    <col min="4631" max="4631" width="13.42578125" style="83" customWidth="1"/>
    <col min="4632" max="4632" width="0.5703125" style="83" customWidth="1"/>
    <col min="4633" max="4633" width="11.28515625" style="83" customWidth="1"/>
    <col min="4634" max="4634" width="0.5703125" style="83" customWidth="1"/>
    <col min="4635" max="4635" width="13.42578125" style="83" customWidth="1"/>
    <col min="4636" max="4636" width="0.5703125" style="83" customWidth="1"/>
    <col min="4637" max="4637" width="8.7109375" style="83" customWidth="1"/>
    <col min="4638" max="4638" width="1.5703125" style="83" customWidth="1"/>
    <col min="4639" max="4864" width="12.7109375" style="83"/>
    <col min="4865" max="4865" width="4.42578125" style="83" customWidth="1"/>
    <col min="4866" max="4866" width="0.85546875" style="83" customWidth="1"/>
    <col min="4867" max="4867" width="11.140625" style="83" customWidth="1"/>
    <col min="4868" max="4868" width="0.85546875" style="83" customWidth="1"/>
    <col min="4869" max="4869" width="13.42578125" style="83" customWidth="1"/>
    <col min="4870" max="4870" width="0.85546875" style="83" customWidth="1"/>
    <col min="4871" max="4871" width="11.7109375" style="83" customWidth="1"/>
    <col min="4872" max="4872" width="0.85546875" style="83" customWidth="1"/>
    <col min="4873" max="4873" width="13.42578125" style="83" customWidth="1"/>
    <col min="4874" max="4874" width="0.5703125" style="83" customWidth="1"/>
    <col min="4875" max="4875" width="11.28515625" style="83" customWidth="1"/>
    <col min="4876" max="4876" width="0.85546875" style="83" customWidth="1"/>
    <col min="4877" max="4877" width="13.42578125" style="83" customWidth="1"/>
    <col min="4878" max="4878" width="0.7109375" style="83" customWidth="1"/>
    <col min="4879" max="4879" width="13.5703125" style="83" customWidth="1"/>
    <col min="4880" max="4880" width="0.85546875" style="83" customWidth="1"/>
    <col min="4881" max="4881" width="12.85546875" style="83" customWidth="1"/>
    <col min="4882" max="4882" width="0.85546875" style="83" customWidth="1"/>
    <col min="4883" max="4883" width="13.85546875" style="83" bestFit="1" customWidth="1"/>
    <col min="4884" max="4884" width="0.85546875" style="83" customWidth="1"/>
    <col min="4885" max="4885" width="12.5703125" style="83" customWidth="1"/>
    <col min="4886" max="4886" width="0.85546875" style="83" customWidth="1"/>
    <col min="4887" max="4887" width="13.42578125" style="83" customWidth="1"/>
    <col min="4888" max="4888" width="0.5703125" style="83" customWidth="1"/>
    <col min="4889" max="4889" width="11.28515625" style="83" customWidth="1"/>
    <col min="4890" max="4890" width="0.5703125" style="83" customWidth="1"/>
    <col min="4891" max="4891" width="13.42578125" style="83" customWidth="1"/>
    <col min="4892" max="4892" width="0.5703125" style="83" customWidth="1"/>
    <col min="4893" max="4893" width="8.7109375" style="83" customWidth="1"/>
    <col min="4894" max="4894" width="1.5703125" style="83" customWidth="1"/>
    <col min="4895" max="5120" width="12.7109375" style="83"/>
    <col min="5121" max="5121" width="4.42578125" style="83" customWidth="1"/>
    <col min="5122" max="5122" width="0.85546875" style="83" customWidth="1"/>
    <col min="5123" max="5123" width="11.140625" style="83" customWidth="1"/>
    <col min="5124" max="5124" width="0.85546875" style="83" customWidth="1"/>
    <col min="5125" max="5125" width="13.42578125" style="83" customWidth="1"/>
    <col min="5126" max="5126" width="0.85546875" style="83" customWidth="1"/>
    <col min="5127" max="5127" width="11.7109375" style="83" customWidth="1"/>
    <col min="5128" max="5128" width="0.85546875" style="83" customWidth="1"/>
    <col min="5129" max="5129" width="13.42578125" style="83" customWidth="1"/>
    <col min="5130" max="5130" width="0.5703125" style="83" customWidth="1"/>
    <col min="5131" max="5131" width="11.28515625" style="83" customWidth="1"/>
    <col min="5132" max="5132" width="0.85546875" style="83" customWidth="1"/>
    <col min="5133" max="5133" width="13.42578125" style="83" customWidth="1"/>
    <col min="5134" max="5134" width="0.7109375" style="83" customWidth="1"/>
    <col min="5135" max="5135" width="13.5703125" style="83" customWidth="1"/>
    <col min="5136" max="5136" width="0.85546875" style="83" customWidth="1"/>
    <col min="5137" max="5137" width="12.85546875" style="83" customWidth="1"/>
    <col min="5138" max="5138" width="0.85546875" style="83" customWidth="1"/>
    <col min="5139" max="5139" width="13.85546875" style="83" bestFit="1" customWidth="1"/>
    <col min="5140" max="5140" width="0.85546875" style="83" customWidth="1"/>
    <col min="5141" max="5141" width="12.5703125" style="83" customWidth="1"/>
    <col min="5142" max="5142" width="0.85546875" style="83" customWidth="1"/>
    <col min="5143" max="5143" width="13.42578125" style="83" customWidth="1"/>
    <col min="5144" max="5144" width="0.5703125" style="83" customWidth="1"/>
    <col min="5145" max="5145" width="11.28515625" style="83" customWidth="1"/>
    <col min="5146" max="5146" width="0.5703125" style="83" customWidth="1"/>
    <col min="5147" max="5147" width="13.42578125" style="83" customWidth="1"/>
    <col min="5148" max="5148" width="0.5703125" style="83" customWidth="1"/>
    <col min="5149" max="5149" width="8.7109375" style="83" customWidth="1"/>
    <col min="5150" max="5150" width="1.5703125" style="83" customWidth="1"/>
    <col min="5151" max="5376" width="12.7109375" style="83"/>
    <col min="5377" max="5377" width="4.42578125" style="83" customWidth="1"/>
    <col min="5378" max="5378" width="0.85546875" style="83" customWidth="1"/>
    <col min="5379" max="5379" width="11.140625" style="83" customWidth="1"/>
    <col min="5380" max="5380" width="0.85546875" style="83" customWidth="1"/>
    <col min="5381" max="5381" width="13.42578125" style="83" customWidth="1"/>
    <col min="5382" max="5382" width="0.85546875" style="83" customWidth="1"/>
    <col min="5383" max="5383" width="11.7109375" style="83" customWidth="1"/>
    <col min="5384" max="5384" width="0.85546875" style="83" customWidth="1"/>
    <col min="5385" max="5385" width="13.42578125" style="83" customWidth="1"/>
    <col min="5386" max="5386" width="0.5703125" style="83" customWidth="1"/>
    <col min="5387" max="5387" width="11.28515625" style="83" customWidth="1"/>
    <col min="5388" max="5388" width="0.85546875" style="83" customWidth="1"/>
    <col min="5389" max="5389" width="13.42578125" style="83" customWidth="1"/>
    <col min="5390" max="5390" width="0.7109375" style="83" customWidth="1"/>
    <col min="5391" max="5391" width="13.5703125" style="83" customWidth="1"/>
    <col min="5392" max="5392" width="0.85546875" style="83" customWidth="1"/>
    <col min="5393" max="5393" width="12.85546875" style="83" customWidth="1"/>
    <col min="5394" max="5394" width="0.85546875" style="83" customWidth="1"/>
    <col min="5395" max="5395" width="13.85546875" style="83" bestFit="1" customWidth="1"/>
    <col min="5396" max="5396" width="0.85546875" style="83" customWidth="1"/>
    <col min="5397" max="5397" width="12.5703125" style="83" customWidth="1"/>
    <col min="5398" max="5398" width="0.85546875" style="83" customWidth="1"/>
    <col min="5399" max="5399" width="13.42578125" style="83" customWidth="1"/>
    <col min="5400" max="5400" width="0.5703125" style="83" customWidth="1"/>
    <col min="5401" max="5401" width="11.28515625" style="83" customWidth="1"/>
    <col min="5402" max="5402" width="0.5703125" style="83" customWidth="1"/>
    <col min="5403" max="5403" width="13.42578125" style="83" customWidth="1"/>
    <col min="5404" max="5404" width="0.5703125" style="83" customWidth="1"/>
    <col min="5405" max="5405" width="8.7109375" style="83" customWidth="1"/>
    <col min="5406" max="5406" width="1.5703125" style="83" customWidth="1"/>
    <col min="5407" max="5632" width="12.7109375" style="83"/>
    <col min="5633" max="5633" width="4.42578125" style="83" customWidth="1"/>
    <col min="5634" max="5634" width="0.85546875" style="83" customWidth="1"/>
    <col min="5635" max="5635" width="11.140625" style="83" customWidth="1"/>
    <col min="5636" max="5636" width="0.85546875" style="83" customWidth="1"/>
    <col min="5637" max="5637" width="13.42578125" style="83" customWidth="1"/>
    <col min="5638" max="5638" width="0.85546875" style="83" customWidth="1"/>
    <col min="5639" max="5639" width="11.7109375" style="83" customWidth="1"/>
    <col min="5640" max="5640" width="0.85546875" style="83" customWidth="1"/>
    <col min="5641" max="5641" width="13.42578125" style="83" customWidth="1"/>
    <col min="5642" max="5642" width="0.5703125" style="83" customWidth="1"/>
    <col min="5643" max="5643" width="11.28515625" style="83" customWidth="1"/>
    <col min="5644" max="5644" width="0.85546875" style="83" customWidth="1"/>
    <col min="5645" max="5645" width="13.42578125" style="83" customWidth="1"/>
    <col min="5646" max="5646" width="0.7109375" style="83" customWidth="1"/>
    <col min="5647" max="5647" width="13.5703125" style="83" customWidth="1"/>
    <col min="5648" max="5648" width="0.85546875" style="83" customWidth="1"/>
    <col min="5649" max="5649" width="12.85546875" style="83" customWidth="1"/>
    <col min="5650" max="5650" width="0.85546875" style="83" customWidth="1"/>
    <col min="5651" max="5651" width="13.85546875" style="83" bestFit="1" customWidth="1"/>
    <col min="5652" max="5652" width="0.85546875" style="83" customWidth="1"/>
    <col min="5653" max="5653" width="12.5703125" style="83" customWidth="1"/>
    <col min="5654" max="5654" width="0.85546875" style="83" customWidth="1"/>
    <col min="5655" max="5655" width="13.42578125" style="83" customWidth="1"/>
    <col min="5656" max="5656" width="0.5703125" style="83" customWidth="1"/>
    <col min="5657" max="5657" width="11.28515625" style="83" customWidth="1"/>
    <col min="5658" max="5658" width="0.5703125" style="83" customWidth="1"/>
    <col min="5659" max="5659" width="13.42578125" style="83" customWidth="1"/>
    <col min="5660" max="5660" width="0.5703125" style="83" customWidth="1"/>
    <col min="5661" max="5661" width="8.7109375" style="83" customWidth="1"/>
    <col min="5662" max="5662" width="1.5703125" style="83" customWidth="1"/>
    <col min="5663" max="5888" width="12.7109375" style="83"/>
    <col min="5889" max="5889" width="4.42578125" style="83" customWidth="1"/>
    <col min="5890" max="5890" width="0.85546875" style="83" customWidth="1"/>
    <col min="5891" max="5891" width="11.140625" style="83" customWidth="1"/>
    <col min="5892" max="5892" width="0.85546875" style="83" customWidth="1"/>
    <col min="5893" max="5893" width="13.42578125" style="83" customWidth="1"/>
    <col min="5894" max="5894" width="0.85546875" style="83" customWidth="1"/>
    <col min="5895" max="5895" width="11.7109375" style="83" customWidth="1"/>
    <col min="5896" max="5896" width="0.85546875" style="83" customWidth="1"/>
    <col min="5897" max="5897" width="13.42578125" style="83" customWidth="1"/>
    <col min="5898" max="5898" width="0.5703125" style="83" customWidth="1"/>
    <col min="5899" max="5899" width="11.28515625" style="83" customWidth="1"/>
    <col min="5900" max="5900" width="0.85546875" style="83" customWidth="1"/>
    <col min="5901" max="5901" width="13.42578125" style="83" customWidth="1"/>
    <col min="5902" max="5902" width="0.7109375" style="83" customWidth="1"/>
    <col min="5903" max="5903" width="13.5703125" style="83" customWidth="1"/>
    <col min="5904" max="5904" width="0.85546875" style="83" customWidth="1"/>
    <col min="5905" max="5905" width="12.85546875" style="83" customWidth="1"/>
    <col min="5906" max="5906" width="0.85546875" style="83" customWidth="1"/>
    <col min="5907" max="5907" width="13.85546875" style="83" bestFit="1" customWidth="1"/>
    <col min="5908" max="5908" width="0.85546875" style="83" customWidth="1"/>
    <col min="5909" max="5909" width="12.5703125" style="83" customWidth="1"/>
    <col min="5910" max="5910" width="0.85546875" style="83" customWidth="1"/>
    <col min="5911" max="5911" width="13.42578125" style="83" customWidth="1"/>
    <col min="5912" max="5912" width="0.5703125" style="83" customWidth="1"/>
    <col min="5913" max="5913" width="11.28515625" style="83" customWidth="1"/>
    <col min="5914" max="5914" width="0.5703125" style="83" customWidth="1"/>
    <col min="5915" max="5915" width="13.42578125" style="83" customWidth="1"/>
    <col min="5916" max="5916" width="0.5703125" style="83" customWidth="1"/>
    <col min="5917" max="5917" width="8.7109375" style="83" customWidth="1"/>
    <col min="5918" max="5918" width="1.5703125" style="83" customWidth="1"/>
    <col min="5919" max="6144" width="12.7109375" style="83"/>
    <col min="6145" max="6145" width="4.42578125" style="83" customWidth="1"/>
    <col min="6146" max="6146" width="0.85546875" style="83" customWidth="1"/>
    <col min="6147" max="6147" width="11.140625" style="83" customWidth="1"/>
    <col min="6148" max="6148" width="0.85546875" style="83" customWidth="1"/>
    <col min="6149" max="6149" width="13.42578125" style="83" customWidth="1"/>
    <col min="6150" max="6150" width="0.85546875" style="83" customWidth="1"/>
    <col min="6151" max="6151" width="11.7109375" style="83" customWidth="1"/>
    <col min="6152" max="6152" width="0.85546875" style="83" customWidth="1"/>
    <col min="6153" max="6153" width="13.42578125" style="83" customWidth="1"/>
    <col min="6154" max="6154" width="0.5703125" style="83" customWidth="1"/>
    <col min="6155" max="6155" width="11.28515625" style="83" customWidth="1"/>
    <col min="6156" max="6156" width="0.85546875" style="83" customWidth="1"/>
    <col min="6157" max="6157" width="13.42578125" style="83" customWidth="1"/>
    <col min="6158" max="6158" width="0.7109375" style="83" customWidth="1"/>
    <col min="6159" max="6159" width="13.5703125" style="83" customWidth="1"/>
    <col min="6160" max="6160" width="0.85546875" style="83" customWidth="1"/>
    <col min="6161" max="6161" width="12.85546875" style="83" customWidth="1"/>
    <col min="6162" max="6162" width="0.85546875" style="83" customWidth="1"/>
    <col min="6163" max="6163" width="13.85546875" style="83" bestFit="1" customWidth="1"/>
    <col min="6164" max="6164" width="0.85546875" style="83" customWidth="1"/>
    <col min="6165" max="6165" width="12.5703125" style="83" customWidth="1"/>
    <col min="6166" max="6166" width="0.85546875" style="83" customWidth="1"/>
    <col min="6167" max="6167" width="13.42578125" style="83" customWidth="1"/>
    <col min="6168" max="6168" width="0.5703125" style="83" customWidth="1"/>
    <col min="6169" max="6169" width="11.28515625" style="83" customWidth="1"/>
    <col min="6170" max="6170" width="0.5703125" style="83" customWidth="1"/>
    <col min="6171" max="6171" width="13.42578125" style="83" customWidth="1"/>
    <col min="6172" max="6172" width="0.5703125" style="83" customWidth="1"/>
    <col min="6173" max="6173" width="8.7109375" style="83" customWidth="1"/>
    <col min="6174" max="6174" width="1.5703125" style="83" customWidth="1"/>
    <col min="6175" max="6400" width="12.7109375" style="83"/>
    <col min="6401" max="6401" width="4.42578125" style="83" customWidth="1"/>
    <col min="6402" max="6402" width="0.85546875" style="83" customWidth="1"/>
    <col min="6403" max="6403" width="11.140625" style="83" customWidth="1"/>
    <col min="6404" max="6404" width="0.85546875" style="83" customWidth="1"/>
    <col min="6405" max="6405" width="13.42578125" style="83" customWidth="1"/>
    <col min="6406" max="6406" width="0.85546875" style="83" customWidth="1"/>
    <col min="6407" max="6407" width="11.7109375" style="83" customWidth="1"/>
    <col min="6408" max="6408" width="0.85546875" style="83" customWidth="1"/>
    <col min="6409" max="6409" width="13.42578125" style="83" customWidth="1"/>
    <col min="6410" max="6410" width="0.5703125" style="83" customWidth="1"/>
    <col min="6411" max="6411" width="11.28515625" style="83" customWidth="1"/>
    <col min="6412" max="6412" width="0.85546875" style="83" customWidth="1"/>
    <col min="6413" max="6413" width="13.42578125" style="83" customWidth="1"/>
    <col min="6414" max="6414" width="0.7109375" style="83" customWidth="1"/>
    <col min="6415" max="6415" width="13.5703125" style="83" customWidth="1"/>
    <col min="6416" max="6416" width="0.85546875" style="83" customWidth="1"/>
    <col min="6417" max="6417" width="12.85546875" style="83" customWidth="1"/>
    <col min="6418" max="6418" width="0.85546875" style="83" customWidth="1"/>
    <col min="6419" max="6419" width="13.85546875" style="83" bestFit="1" customWidth="1"/>
    <col min="6420" max="6420" width="0.85546875" style="83" customWidth="1"/>
    <col min="6421" max="6421" width="12.5703125" style="83" customWidth="1"/>
    <col min="6422" max="6422" width="0.85546875" style="83" customWidth="1"/>
    <col min="6423" max="6423" width="13.42578125" style="83" customWidth="1"/>
    <col min="6424" max="6424" width="0.5703125" style="83" customWidth="1"/>
    <col min="6425" max="6425" width="11.28515625" style="83" customWidth="1"/>
    <col min="6426" max="6426" width="0.5703125" style="83" customWidth="1"/>
    <col min="6427" max="6427" width="13.42578125" style="83" customWidth="1"/>
    <col min="6428" max="6428" width="0.5703125" style="83" customWidth="1"/>
    <col min="6429" max="6429" width="8.7109375" style="83" customWidth="1"/>
    <col min="6430" max="6430" width="1.5703125" style="83" customWidth="1"/>
    <col min="6431" max="6656" width="12.7109375" style="83"/>
    <col min="6657" max="6657" width="4.42578125" style="83" customWidth="1"/>
    <col min="6658" max="6658" width="0.85546875" style="83" customWidth="1"/>
    <col min="6659" max="6659" width="11.140625" style="83" customWidth="1"/>
    <col min="6660" max="6660" width="0.85546875" style="83" customWidth="1"/>
    <col min="6661" max="6661" width="13.42578125" style="83" customWidth="1"/>
    <col min="6662" max="6662" width="0.85546875" style="83" customWidth="1"/>
    <col min="6663" max="6663" width="11.7109375" style="83" customWidth="1"/>
    <col min="6664" max="6664" width="0.85546875" style="83" customWidth="1"/>
    <col min="6665" max="6665" width="13.42578125" style="83" customWidth="1"/>
    <col min="6666" max="6666" width="0.5703125" style="83" customWidth="1"/>
    <col min="6667" max="6667" width="11.28515625" style="83" customWidth="1"/>
    <col min="6668" max="6668" width="0.85546875" style="83" customWidth="1"/>
    <col min="6669" max="6669" width="13.42578125" style="83" customWidth="1"/>
    <col min="6670" max="6670" width="0.7109375" style="83" customWidth="1"/>
    <col min="6671" max="6671" width="13.5703125" style="83" customWidth="1"/>
    <col min="6672" max="6672" width="0.85546875" style="83" customWidth="1"/>
    <col min="6673" max="6673" width="12.85546875" style="83" customWidth="1"/>
    <col min="6674" max="6674" width="0.85546875" style="83" customWidth="1"/>
    <col min="6675" max="6675" width="13.85546875" style="83" bestFit="1" customWidth="1"/>
    <col min="6676" max="6676" width="0.85546875" style="83" customWidth="1"/>
    <col min="6677" max="6677" width="12.5703125" style="83" customWidth="1"/>
    <col min="6678" max="6678" width="0.85546875" style="83" customWidth="1"/>
    <col min="6679" max="6679" width="13.42578125" style="83" customWidth="1"/>
    <col min="6680" max="6680" width="0.5703125" style="83" customWidth="1"/>
    <col min="6681" max="6681" width="11.28515625" style="83" customWidth="1"/>
    <col min="6682" max="6682" width="0.5703125" style="83" customWidth="1"/>
    <col min="6683" max="6683" width="13.42578125" style="83" customWidth="1"/>
    <col min="6684" max="6684" width="0.5703125" style="83" customWidth="1"/>
    <col min="6685" max="6685" width="8.7109375" style="83" customWidth="1"/>
    <col min="6686" max="6686" width="1.5703125" style="83" customWidth="1"/>
    <col min="6687" max="6912" width="12.7109375" style="83"/>
    <col min="6913" max="6913" width="4.42578125" style="83" customWidth="1"/>
    <col min="6914" max="6914" width="0.85546875" style="83" customWidth="1"/>
    <col min="6915" max="6915" width="11.140625" style="83" customWidth="1"/>
    <col min="6916" max="6916" width="0.85546875" style="83" customWidth="1"/>
    <col min="6917" max="6917" width="13.42578125" style="83" customWidth="1"/>
    <col min="6918" max="6918" width="0.85546875" style="83" customWidth="1"/>
    <col min="6919" max="6919" width="11.7109375" style="83" customWidth="1"/>
    <col min="6920" max="6920" width="0.85546875" style="83" customWidth="1"/>
    <col min="6921" max="6921" width="13.42578125" style="83" customWidth="1"/>
    <col min="6922" max="6922" width="0.5703125" style="83" customWidth="1"/>
    <col min="6923" max="6923" width="11.28515625" style="83" customWidth="1"/>
    <col min="6924" max="6924" width="0.85546875" style="83" customWidth="1"/>
    <col min="6925" max="6925" width="13.42578125" style="83" customWidth="1"/>
    <col min="6926" max="6926" width="0.7109375" style="83" customWidth="1"/>
    <col min="6927" max="6927" width="13.5703125" style="83" customWidth="1"/>
    <col min="6928" max="6928" width="0.85546875" style="83" customWidth="1"/>
    <col min="6929" max="6929" width="12.85546875" style="83" customWidth="1"/>
    <col min="6930" max="6930" width="0.85546875" style="83" customWidth="1"/>
    <col min="6931" max="6931" width="13.85546875" style="83" bestFit="1" customWidth="1"/>
    <col min="6932" max="6932" width="0.85546875" style="83" customWidth="1"/>
    <col min="6933" max="6933" width="12.5703125" style="83" customWidth="1"/>
    <col min="6934" max="6934" width="0.85546875" style="83" customWidth="1"/>
    <col min="6935" max="6935" width="13.42578125" style="83" customWidth="1"/>
    <col min="6936" max="6936" width="0.5703125" style="83" customWidth="1"/>
    <col min="6937" max="6937" width="11.28515625" style="83" customWidth="1"/>
    <col min="6938" max="6938" width="0.5703125" style="83" customWidth="1"/>
    <col min="6939" max="6939" width="13.42578125" style="83" customWidth="1"/>
    <col min="6940" max="6940" width="0.5703125" style="83" customWidth="1"/>
    <col min="6941" max="6941" width="8.7109375" style="83" customWidth="1"/>
    <col min="6942" max="6942" width="1.5703125" style="83" customWidth="1"/>
    <col min="6943" max="7168" width="12.7109375" style="83"/>
    <col min="7169" max="7169" width="4.42578125" style="83" customWidth="1"/>
    <col min="7170" max="7170" width="0.85546875" style="83" customWidth="1"/>
    <col min="7171" max="7171" width="11.140625" style="83" customWidth="1"/>
    <col min="7172" max="7172" width="0.85546875" style="83" customWidth="1"/>
    <col min="7173" max="7173" width="13.42578125" style="83" customWidth="1"/>
    <col min="7174" max="7174" width="0.85546875" style="83" customWidth="1"/>
    <col min="7175" max="7175" width="11.7109375" style="83" customWidth="1"/>
    <col min="7176" max="7176" width="0.85546875" style="83" customWidth="1"/>
    <col min="7177" max="7177" width="13.42578125" style="83" customWidth="1"/>
    <col min="7178" max="7178" width="0.5703125" style="83" customWidth="1"/>
    <col min="7179" max="7179" width="11.28515625" style="83" customWidth="1"/>
    <col min="7180" max="7180" width="0.85546875" style="83" customWidth="1"/>
    <col min="7181" max="7181" width="13.42578125" style="83" customWidth="1"/>
    <col min="7182" max="7182" width="0.7109375" style="83" customWidth="1"/>
    <col min="7183" max="7183" width="13.5703125" style="83" customWidth="1"/>
    <col min="7184" max="7184" width="0.85546875" style="83" customWidth="1"/>
    <col min="7185" max="7185" width="12.85546875" style="83" customWidth="1"/>
    <col min="7186" max="7186" width="0.85546875" style="83" customWidth="1"/>
    <col min="7187" max="7187" width="13.85546875" style="83" bestFit="1" customWidth="1"/>
    <col min="7188" max="7188" width="0.85546875" style="83" customWidth="1"/>
    <col min="7189" max="7189" width="12.5703125" style="83" customWidth="1"/>
    <col min="7190" max="7190" width="0.85546875" style="83" customWidth="1"/>
    <col min="7191" max="7191" width="13.42578125" style="83" customWidth="1"/>
    <col min="7192" max="7192" width="0.5703125" style="83" customWidth="1"/>
    <col min="7193" max="7193" width="11.28515625" style="83" customWidth="1"/>
    <col min="7194" max="7194" width="0.5703125" style="83" customWidth="1"/>
    <col min="7195" max="7195" width="13.42578125" style="83" customWidth="1"/>
    <col min="7196" max="7196" width="0.5703125" style="83" customWidth="1"/>
    <col min="7197" max="7197" width="8.7109375" style="83" customWidth="1"/>
    <col min="7198" max="7198" width="1.5703125" style="83" customWidth="1"/>
    <col min="7199" max="7424" width="12.7109375" style="83"/>
    <col min="7425" max="7425" width="4.42578125" style="83" customWidth="1"/>
    <col min="7426" max="7426" width="0.85546875" style="83" customWidth="1"/>
    <col min="7427" max="7427" width="11.140625" style="83" customWidth="1"/>
    <col min="7428" max="7428" width="0.85546875" style="83" customWidth="1"/>
    <col min="7429" max="7429" width="13.42578125" style="83" customWidth="1"/>
    <col min="7430" max="7430" width="0.85546875" style="83" customWidth="1"/>
    <col min="7431" max="7431" width="11.7109375" style="83" customWidth="1"/>
    <col min="7432" max="7432" width="0.85546875" style="83" customWidth="1"/>
    <col min="7433" max="7433" width="13.42578125" style="83" customWidth="1"/>
    <col min="7434" max="7434" width="0.5703125" style="83" customWidth="1"/>
    <col min="7435" max="7435" width="11.28515625" style="83" customWidth="1"/>
    <col min="7436" max="7436" width="0.85546875" style="83" customWidth="1"/>
    <col min="7437" max="7437" width="13.42578125" style="83" customWidth="1"/>
    <col min="7438" max="7438" width="0.7109375" style="83" customWidth="1"/>
    <col min="7439" max="7439" width="13.5703125" style="83" customWidth="1"/>
    <col min="7440" max="7440" width="0.85546875" style="83" customWidth="1"/>
    <col min="7441" max="7441" width="12.85546875" style="83" customWidth="1"/>
    <col min="7442" max="7442" width="0.85546875" style="83" customWidth="1"/>
    <col min="7443" max="7443" width="13.85546875" style="83" bestFit="1" customWidth="1"/>
    <col min="7444" max="7444" width="0.85546875" style="83" customWidth="1"/>
    <col min="7445" max="7445" width="12.5703125" style="83" customWidth="1"/>
    <col min="7446" max="7446" width="0.85546875" style="83" customWidth="1"/>
    <col min="7447" max="7447" width="13.42578125" style="83" customWidth="1"/>
    <col min="7448" max="7448" width="0.5703125" style="83" customWidth="1"/>
    <col min="7449" max="7449" width="11.28515625" style="83" customWidth="1"/>
    <col min="7450" max="7450" width="0.5703125" style="83" customWidth="1"/>
    <col min="7451" max="7451" width="13.42578125" style="83" customWidth="1"/>
    <col min="7452" max="7452" width="0.5703125" style="83" customWidth="1"/>
    <col min="7453" max="7453" width="8.7109375" style="83" customWidth="1"/>
    <col min="7454" max="7454" width="1.5703125" style="83" customWidth="1"/>
    <col min="7455" max="7680" width="12.7109375" style="83"/>
    <col min="7681" max="7681" width="4.42578125" style="83" customWidth="1"/>
    <col min="7682" max="7682" width="0.85546875" style="83" customWidth="1"/>
    <col min="7683" max="7683" width="11.140625" style="83" customWidth="1"/>
    <col min="7684" max="7684" width="0.85546875" style="83" customWidth="1"/>
    <col min="7685" max="7685" width="13.42578125" style="83" customWidth="1"/>
    <col min="7686" max="7686" width="0.85546875" style="83" customWidth="1"/>
    <col min="7687" max="7687" width="11.7109375" style="83" customWidth="1"/>
    <col min="7688" max="7688" width="0.85546875" style="83" customWidth="1"/>
    <col min="7689" max="7689" width="13.42578125" style="83" customWidth="1"/>
    <col min="7690" max="7690" width="0.5703125" style="83" customWidth="1"/>
    <col min="7691" max="7691" width="11.28515625" style="83" customWidth="1"/>
    <col min="7692" max="7692" width="0.85546875" style="83" customWidth="1"/>
    <col min="7693" max="7693" width="13.42578125" style="83" customWidth="1"/>
    <col min="7694" max="7694" width="0.7109375" style="83" customWidth="1"/>
    <col min="7695" max="7695" width="13.5703125" style="83" customWidth="1"/>
    <col min="7696" max="7696" width="0.85546875" style="83" customWidth="1"/>
    <col min="7697" max="7697" width="12.85546875" style="83" customWidth="1"/>
    <col min="7698" max="7698" width="0.85546875" style="83" customWidth="1"/>
    <col min="7699" max="7699" width="13.85546875" style="83" bestFit="1" customWidth="1"/>
    <col min="7700" max="7700" width="0.85546875" style="83" customWidth="1"/>
    <col min="7701" max="7701" width="12.5703125" style="83" customWidth="1"/>
    <col min="7702" max="7702" width="0.85546875" style="83" customWidth="1"/>
    <col min="7703" max="7703" width="13.42578125" style="83" customWidth="1"/>
    <col min="7704" max="7704" width="0.5703125" style="83" customWidth="1"/>
    <col min="7705" max="7705" width="11.28515625" style="83" customWidth="1"/>
    <col min="7706" max="7706" width="0.5703125" style="83" customWidth="1"/>
    <col min="7707" max="7707" width="13.42578125" style="83" customWidth="1"/>
    <col min="7708" max="7708" width="0.5703125" style="83" customWidth="1"/>
    <col min="7709" max="7709" width="8.7109375" style="83" customWidth="1"/>
    <col min="7710" max="7710" width="1.5703125" style="83" customWidth="1"/>
    <col min="7711" max="7936" width="12.7109375" style="83"/>
    <col min="7937" max="7937" width="4.42578125" style="83" customWidth="1"/>
    <col min="7938" max="7938" width="0.85546875" style="83" customWidth="1"/>
    <col min="7939" max="7939" width="11.140625" style="83" customWidth="1"/>
    <col min="7940" max="7940" width="0.85546875" style="83" customWidth="1"/>
    <col min="7941" max="7941" width="13.42578125" style="83" customWidth="1"/>
    <col min="7942" max="7942" width="0.85546875" style="83" customWidth="1"/>
    <col min="7943" max="7943" width="11.7109375" style="83" customWidth="1"/>
    <col min="7944" max="7944" width="0.85546875" style="83" customWidth="1"/>
    <col min="7945" max="7945" width="13.42578125" style="83" customWidth="1"/>
    <col min="7946" max="7946" width="0.5703125" style="83" customWidth="1"/>
    <col min="7947" max="7947" width="11.28515625" style="83" customWidth="1"/>
    <col min="7948" max="7948" width="0.85546875" style="83" customWidth="1"/>
    <col min="7949" max="7949" width="13.42578125" style="83" customWidth="1"/>
    <col min="7950" max="7950" width="0.7109375" style="83" customWidth="1"/>
    <col min="7951" max="7951" width="13.5703125" style="83" customWidth="1"/>
    <col min="7952" max="7952" width="0.85546875" style="83" customWidth="1"/>
    <col min="7953" max="7953" width="12.85546875" style="83" customWidth="1"/>
    <col min="7954" max="7954" width="0.85546875" style="83" customWidth="1"/>
    <col min="7955" max="7955" width="13.85546875" style="83" bestFit="1" customWidth="1"/>
    <col min="7956" max="7956" width="0.85546875" style="83" customWidth="1"/>
    <col min="7957" max="7957" width="12.5703125" style="83" customWidth="1"/>
    <col min="7958" max="7958" width="0.85546875" style="83" customWidth="1"/>
    <col min="7959" max="7959" width="13.42578125" style="83" customWidth="1"/>
    <col min="7960" max="7960" width="0.5703125" style="83" customWidth="1"/>
    <col min="7961" max="7961" width="11.28515625" style="83" customWidth="1"/>
    <col min="7962" max="7962" width="0.5703125" style="83" customWidth="1"/>
    <col min="7963" max="7963" width="13.42578125" style="83" customWidth="1"/>
    <col min="7964" max="7964" width="0.5703125" style="83" customWidth="1"/>
    <col min="7965" max="7965" width="8.7109375" style="83" customWidth="1"/>
    <col min="7966" max="7966" width="1.5703125" style="83" customWidth="1"/>
    <col min="7967" max="8192" width="12.7109375" style="83"/>
    <col min="8193" max="8193" width="4.42578125" style="83" customWidth="1"/>
    <col min="8194" max="8194" width="0.85546875" style="83" customWidth="1"/>
    <col min="8195" max="8195" width="11.140625" style="83" customWidth="1"/>
    <col min="8196" max="8196" width="0.85546875" style="83" customWidth="1"/>
    <col min="8197" max="8197" width="13.42578125" style="83" customWidth="1"/>
    <col min="8198" max="8198" width="0.85546875" style="83" customWidth="1"/>
    <col min="8199" max="8199" width="11.7109375" style="83" customWidth="1"/>
    <col min="8200" max="8200" width="0.85546875" style="83" customWidth="1"/>
    <col min="8201" max="8201" width="13.42578125" style="83" customWidth="1"/>
    <col min="8202" max="8202" width="0.5703125" style="83" customWidth="1"/>
    <col min="8203" max="8203" width="11.28515625" style="83" customWidth="1"/>
    <col min="8204" max="8204" width="0.85546875" style="83" customWidth="1"/>
    <col min="8205" max="8205" width="13.42578125" style="83" customWidth="1"/>
    <col min="8206" max="8206" width="0.7109375" style="83" customWidth="1"/>
    <col min="8207" max="8207" width="13.5703125" style="83" customWidth="1"/>
    <col min="8208" max="8208" width="0.85546875" style="83" customWidth="1"/>
    <col min="8209" max="8209" width="12.85546875" style="83" customWidth="1"/>
    <col min="8210" max="8210" width="0.85546875" style="83" customWidth="1"/>
    <col min="8211" max="8211" width="13.85546875" style="83" bestFit="1" customWidth="1"/>
    <col min="8212" max="8212" width="0.85546875" style="83" customWidth="1"/>
    <col min="8213" max="8213" width="12.5703125" style="83" customWidth="1"/>
    <col min="8214" max="8214" width="0.85546875" style="83" customWidth="1"/>
    <col min="8215" max="8215" width="13.42578125" style="83" customWidth="1"/>
    <col min="8216" max="8216" width="0.5703125" style="83" customWidth="1"/>
    <col min="8217" max="8217" width="11.28515625" style="83" customWidth="1"/>
    <col min="8218" max="8218" width="0.5703125" style="83" customWidth="1"/>
    <col min="8219" max="8219" width="13.42578125" style="83" customWidth="1"/>
    <col min="8220" max="8220" width="0.5703125" style="83" customWidth="1"/>
    <col min="8221" max="8221" width="8.7109375" style="83" customWidth="1"/>
    <col min="8222" max="8222" width="1.5703125" style="83" customWidth="1"/>
    <col min="8223" max="8448" width="12.7109375" style="83"/>
    <col min="8449" max="8449" width="4.42578125" style="83" customWidth="1"/>
    <col min="8450" max="8450" width="0.85546875" style="83" customWidth="1"/>
    <col min="8451" max="8451" width="11.140625" style="83" customWidth="1"/>
    <col min="8452" max="8452" width="0.85546875" style="83" customWidth="1"/>
    <col min="8453" max="8453" width="13.42578125" style="83" customWidth="1"/>
    <col min="8454" max="8454" width="0.85546875" style="83" customWidth="1"/>
    <col min="8455" max="8455" width="11.7109375" style="83" customWidth="1"/>
    <col min="8456" max="8456" width="0.85546875" style="83" customWidth="1"/>
    <col min="8457" max="8457" width="13.42578125" style="83" customWidth="1"/>
    <col min="8458" max="8458" width="0.5703125" style="83" customWidth="1"/>
    <col min="8459" max="8459" width="11.28515625" style="83" customWidth="1"/>
    <col min="8460" max="8460" width="0.85546875" style="83" customWidth="1"/>
    <col min="8461" max="8461" width="13.42578125" style="83" customWidth="1"/>
    <col min="8462" max="8462" width="0.7109375" style="83" customWidth="1"/>
    <col min="8463" max="8463" width="13.5703125" style="83" customWidth="1"/>
    <col min="8464" max="8464" width="0.85546875" style="83" customWidth="1"/>
    <col min="8465" max="8465" width="12.85546875" style="83" customWidth="1"/>
    <col min="8466" max="8466" width="0.85546875" style="83" customWidth="1"/>
    <col min="8467" max="8467" width="13.85546875" style="83" bestFit="1" customWidth="1"/>
    <col min="8468" max="8468" width="0.85546875" style="83" customWidth="1"/>
    <col min="8469" max="8469" width="12.5703125" style="83" customWidth="1"/>
    <col min="8470" max="8470" width="0.85546875" style="83" customWidth="1"/>
    <col min="8471" max="8471" width="13.42578125" style="83" customWidth="1"/>
    <col min="8472" max="8472" width="0.5703125" style="83" customWidth="1"/>
    <col min="8473" max="8473" width="11.28515625" style="83" customWidth="1"/>
    <col min="8474" max="8474" width="0.5703125" style="83" customWidth="1"/>
    <col min="8475" max="8475" width="13.42578125" style="83" customWidth="1"/>
    <col min="8476" max="8476" width="0.5703125" style="83" customWidth="1"/>
    <col min="8477" max="8477" width="8.7109375" style="83" customWidth="1"/>
    <col min="8478" max="8478" width="1.5703125" style="83" customWidth="1"/>
    <col min="8479" max="8704" width="12.7109375" style="83"/>
    <col min="8705" max="8705" width="4.42578125" style="83" customWidth="1"/>
    <col min="8706" max="8706" width="0.85546875" style="83" customWidth="1"/>
    <col min="8707" max="8707" width="11.140625" style="83" customWidth="1"/>
    <col min="8708" max="8708" width="0.85546875" style="83" customWidth="1"/>
    <col min="8709" max="8709" width="13.42578125" style="83" customWidth="1"/>
    <col min="8710" max="8710" width="0.85546875" style="83" customWidth="1"/>
    <col min="8711" max="8711" width="11.7109375" style="83" customWidth="1"/>
    <col min="8712" max="8712" width="0.85546875" style="83" customWidth="1"/>
    <col min="8713" max="8713" width="13.42578125" style="83" customWidth="1"/>
    <col min="8714" max="8714" width="0.5703125" style="83" customWidth="1"/>
    <col min="8715" max="8715" width="11.28515625" style="83" customWidth="1"/>
    <col min="8716" max="8716" width="0.85546875" style="83" customWidth="1"/>
    <col min="8717" max="8717" width="13.42578125" style="83" customWidth="1"/>
    <col min="8718" max="8718" width="0.7109375" style="83" customWidth="1"/>
    <col min="8719" max="8719" width="13.5703125" style="83" customWidth="1"/>
    <col min="8720" max="8720" width="0.85546875" style="83" customWidth="1"/>
    <col min="8721" max="8721" width="12.85546875" style="83" customWidth="1"/>
    <col min="8722" max="8722" width="0.85546875" style="83" customWidth="1"/>
    <col min="8723" max="8723" width="13.85546875" style="83" bestFit="1" customWidth="1"/>
    <col min="8724" max="8724" width="0.85546875" style="83" customWidth="1"/>
    <col min="8725" max="8725" width="12.5703125" style="83" customWidth="1"/>
    <col min="8726" max="8726" width="0.85546875" style="83" customWidth="1"/>
    <col min="8727" max="8727" width="13.42578125" style="83" customWidth="1"/>
    <col min="8728" max="8728" width="0.5703125" style="83" customWidth="1"/>
    <col min="8729" max="8729" width="11.28515625" style="83" customWidth="1"/>
    <col min="8730" max="8730" width="0.5703125" style="83" customWidth="1"/>
    <col min="8731" max="8731" width="13.42578125" style="83" customWidth="1"/>
    <col min="8732" max="8732" width="0.5703125" style="83" customWidth="1"/>
    <col min="8733" max="8733" width="8.7109375" style="83" customWidth="1"/>
    <col min="8734" max="8734" width="1.5703125" style="83" customWidth="1"/>
    <col min="8735" max="8960" width="12.7109375" style="83"/>
    <col min="8961" max="8961" width="4.42578125" style="83" customWidth="1"/>
    <col min="8962" max="8962" width="0.85546875" style="83" customWidth="1"/>
    <col min="8963" max="8963" width="11.140625" style="83" customWidth="1"/>
    <col min="8964" max="8964" width="0.85546875" style="83" customWidth="1"/>
    <col min="8965" max="8965" width="13.42578125" style="83" customWidth="1"/>
    <col min="8966" max="8966" width="0.85546875" style="83" customWidth="1"/>
    <col min="8967" max="8967" width="11.7109375" style="83" customWidth="1"/>
    <col min="8968" max="8968" width="0.85546875" style="83" customWidth="1"/>
    <col min="8969" max="8969" width="13.42578125" style="83" customWidth="1"/>
    <col min="8970" max="8970" width="0.5703125" style="83" customWidth="1"/>
    <col min="8971" max="8971" width="11.28515625" style="83" customWidth="1"/>
    <col min="8972" max="8972" width="0.85546875" style="83" customWidth="1"/>
    <col min="8973" max="8973" width="13.42578125" style="83" customWidth="1"/>
    <col min="8974" max="8974" width="0.7109375" style="83" customWidth="1"/>
    <col min="8975" max="8975" width="13.5703125" style="83" customWidth="1"/>
    <col min="8976" max="8976" width="0.85546875" style="83" customWidth="1"/>
    <col min="8977" max="8977" width="12.85546875" style="83" customWidth="1"/>
    <col min="8978" max="8978" width="0.85546875" style="83" customWidth="1"/>
    <col min="8979" max="8979" width="13.85546875" style="83" bestFit="1" customWidth="1"/>
    <col min="8980" max="8980" width="0.85546875" style="83" customWidth="1"/>
    <col min="8981" max="8981" width="12.5703125" style="83" customWidth="1"/>
    <col min="8982" max="8982" width="0.85546875" style="83" customWidth="1"/>
    <col min="8983" max="8983" width="13.42578125" style="83" customWidth="1"/>
    <col min="8984" max="8984" width="0.5703125" style="83" customWidth="1"/>
    <col min="8985" max="8985" width="11.28515625" style="83" customWidth="1"/>
    <col min="8986" max="8986" width="0.5703125" style="83" customWidth="1"/>
    <col min="8987" max="8987" width="13.42578125" style="83" customWidth="1"/>
    <col min="8988" max="8988" width="0.5703125" style="83" customWidth="1"/>
    <col min="8989" max="8989" width="8.7109375" style="83" customWidth="1"/>
    <col min="8990" max="8990" width="1.5703125" style="83" customWidth="1"/>
    <col min="8991" max="9216" width="12.7109375" style="83"/>
    <col min="9217" max="9217" width="4.42578125" style="83" customWidth="1"/>
    <col min="9218" max="9218" width="0.85546875" style="83" customWidth="1"/>
    <col min="9219" max="9219" width="11.140625" style="83" customWidth="1"/>
    <col min="9220" max="9220" width="0.85546875" style="83" customWidth="1"/>
    <col min="9221" max="9221" width="13.42578125" style="83" customWidth="1"/>
    <col min="9222" max="9222" width="0.85546875" style="83" customWidth="1"/>
    <col min="9223" max="9223" width="11.7109375" style="83" customWidth="1"/>
    <col min="9224" max="9224" width="0.85546875" style="83" customWidth="1"/>
    <col min="9225" max="9225" width="13.42578125" style="83" customWidth="1"/>
    <col min="9226" max="9226" width="0.5703125" style="83" customWidth="1"/>
    <col min="9227" max="9227" width="11.28515625" style="83" customWidth="1"/>
    <col min="9228" max="9228" width="0.85546875" style="83" customWidth="1"/>
    <col min="9229" max="9229" width="13.42578125" style="83" customWidth="1"/>
    <col min="9230" max="9230" width="0.7109375" style="83" customWidth="1"/>
    <col min="9231" max="9231" width="13.5703125" style="83" customWidth="1"/>
    <col min="9232" max="9232" width="0.85546875" style="83" customWidth="1"/>
    <col min="9233" max="9233" width="12.85546875" style="83" customWidth="1"/>
    <col min="9234" max="9234" width="0.85546875" style="83" customWidth="1"/>
    <col min="9235" max="9235" width="13.85546875" style="83" bestFit="1" customWidth="1"/>
    <col min="9236" max="9236" width="0.85546875" style="83" customWidth="1"/>
    <col min="9237" max="9237" width="12.5703125" style="83" customWidth="1"/>
    <col min="9238" max="9238" width="0.85546875" style="83" customWidth="1"/>
    <col min="9239" max="9239" width="13.42578125" style="83" customWidth="1"/>
    <col min="9240" max="9240" width="0.5703125" style="83" customWidth="1"/>
    <col min="9241" max="9241" width="11.28515625" style="83" customWidth="1"/>
    <col min="9242" max="9242" width="0.5703125" style="83" customWidth="1"/>
    <col min="9243" max="9243" width="13.42578125" style="83" customWidth="1"/>
    <col min="9244" max="9244" width="0.5703125" style="83" customWidth="1"/>
    <col min="9245" max="9245" width="8.7109375" style="83" customWidth="1"/>
    <col min="9246" max="9246" width="1.5703125" style="83" customWidth="1"/>
    <col min="9247" max="9472" width="12.7109375" style="83"/>
    <col min="9473" max="9473" width="4.42578125" style="83" customWidth="1"/>
    <col min="9474" max="9474" width="0.85546875" style="83" customWidth="1"/>
    <col min="9475" max="9475" width="11.140625" style="83" customWidth="1"/>
    <col min="9476" max="9476" width="0.85546875" style="83" customWidth="1"/>
    <col min="9477" max="9477" width="13.42578125" style="83" customWidth="1"/>
    <col min="9478" max="9478" width="0.85546875" style="83" customWidth="1"/>
    <col min="9479" max="9479" width="11.7109375" style="83" customWidth="1"/>
    <col min="9480" max="9480" width="0.85546875" style="83" customWidth="1"/>
    <col min="9481" max="9481" width="13.42578125" style="83" customWidth="1"/>
    <col min="9482" max="9482" width="0.5703125" style="83" customWidth="1"/>
    <col min="9483" max="9483" width="11.28515625" style="83" customWidth="1"/>
    <col min="9484" max="9484" width="0.85546875" style="83" customWidth="1"/>
    <col min="9485" max="9485" width="13.42578125" style="83" customWidth="1"/>
    <col min="9486" max="9486" width="0.7109375" style="83" customWidth="1"/>
    <col min="9487" max="9487" width="13.5703125" style="83" customWidth="1"/>
    <col min="9488" max="9488" width="0.85546875" style="83" customWidth="1"/>
    <col min="9489" max="9489" width="12.85546875" style="83" customWidth="1"/>
    <col min="9490" max="9490" width="0.85546875" style="83" customWidth="1"/>
    <col min="9491" max="9491" width="13.85546875" style="83" bestFit="1" customWidth="1"/>
    <col min="9492" max="9492" width="0.85546875" style="83" customWidth="1"/>
    <col min="9493" max="9493" width="12.5703125" style="83" customWidth="1"/>
    <col min="9494" max="9494" width="0.85546875" style="83" customWidth="1"/>
    <col min="9495" max="9495" width="13.42578125" style="83" customWidth="1"/>
    <col min="9496" max="9496" width="0.5703125" style="83" customWidth="1"/>
    <col min="9497" max="9497" width="11.28515625" style="83" customWidth="1"/>
    <col min="9498" max="9498" width="0.5703125" style="83" customWidth="1"/>
    <col min="9499" max="9499" width="13.42578125" style="83" customWidth="1"/>
    <col min="9500" max="9500" width="0.5703125" style="83" customWidth="1"/>
    <col min="9501" max="9501" width="8.7109375" style="83" customWidth="1"/>
    <col min="9502" max="9502" width="1.5703125" style="83" customWidth="1"/>
    <col min="9503" max="9728" width="12.7109375" style="83"/>
    <col min="9729" max="9729" width="4.42578125" style="83" customWidth="1"/>
    <col min="9730" max="9730" width="0.85546875" style="83" customWidth="1"/>
    <col min="9731" max="9731" width="11.140625" style="83" customWidth="1"/>
    <col min="9732" max="9732" width="0.85546875" style="83" customWidth="1"/>
    <col min="9733" max="9733" width="13.42578125" style="83" customWidth="1"/>
    <col min="9734" max="9734" width="0.85546875" style="83" customWidth="1"/>
    <col min="9735" max="9735" width="11.7109375" style="83" customWidth="1"/>
    <col min="9736" max="9736" width="0.85546875" style="83" customWidth="1"/>
    <col min="9737" max="9737" width="13.42578125" style="83" customWidth="1"/>
    <col min="9738" max="9738" width="0.5703125" style="83" customWidth="1"/>
    <col min="9739" max="9739" width="11.28515625" style="83" customWidth="1"/>
    <col min="9740" max="9740" width="0.85546875" style="83" customWidth="1"/>
    <col min="9741" max="9741" width="13.42578125" style="83" customWidth="1"/>
    <col min="9742" max="9742" width="0.7109375" style="83" customWidth="1"/>
    <col min="9743" max="9743" width="13.5703125" style="83" customWidth="1"/>
    <col min="9744" max="9744" width="0.85546875" style="83" customWidth="1"/>
    <col min="9745" max="9745" width="12.85546875" style="83" customWidth="1"/>
    <col min="9746" max="9746" width="0.85546875" style="83" customWidth="1"/>
    <col min="9747" max="9747" width="13.85546875" style="83" bestFit="1" customWidth="1"/>
    <col min="9748" max="9748" width="0.85546875" style="83" customWidth="1"/>
    <col min="9749" max="9749" width="12.5703125" style="83" customWidth="1"/>
    <col min="9750" max="9750" width="0.85546875" style="83" customWidth="1"/>
    <col min="9751" max="9751" width="13.42578125" style="83" customWidth="1"/>
    <col min="9752" max="9752" width="0.5703125" style="83" customWidth="1"/>
    <col min="9753" max="9753" width="11.28515625" style="83" customWidth="1"/>
    <col min="9754" max="9754" width="0.5703125" style="83" customWidth="1"/>
    <col min="9755" max="9755" width="13.42578125" style="83" customWidth="1"/>
    <col min="9756" max="9756" width="0.5703125" style="83" customWidth="1"/>
    <col min="9757" max="9757" width="8.7109375" style="83" customWidth="1"/>
    <col min="9758" max="9758" width="1.5703125" style="83" customWidth="1"/>
    <col min="9759" max="9984" width="12.7109375" style="83"/>
    <col min="9985" max="9985" width="4.42578125" style="83" customWidth="1"/>
    <col min="9986" max="9986" width="0.85546875" style="83" customWidth="1"/>
    <col min="9987" max="9987" width="11.140625" style="83" customWidth="1"/>
    <col min="9988" max="9988" width="0.85546875" style="83" customWidth="1"/>
    <col min="9989" max="9989" width="13.42578125" style="83" customWidth="1"/>
    <col min="9990" max="9990" width="0.85546875" style="83" customWidth="1"/>
    <col min="9991" max="9991" width="11.7109375" style="83" customWidth="1"/>
    <col min="9992" max="9992" width="0.85546875" style="83" customWidth="1"/>
    <col min="9993" max="9993" width="13.42578125" style="83" customWidth="1"/>
    <col min="9994" max="9994" width="0.5703125" style="83" customWidth="1"/>
    <col min="9995" max="9995" width="11.28515625" style="83" customWidth="1"/>
    <col min="9996" max="9996" width="0.85546875" style="83" customWidth="1"/>
    <col min="9997" max="9997" width="13.42578125" style="83" customWidth="1"/>
    <col min="9998" max="9998" width="0.7109375" style="83" customWidth="1"/>
    <col min="9999" max="9999" width="13.5703125" style="83" customWidth="1"/>
    <col min="10000" max="10000" width="0.85546875" style="83" customWidth="1"/>
    <col min="10001" max="10001" width="12.85546875" style="83" customWidth="1"/>
    <col min="10002" max="10002" width="0.85546875" style="83" customWidth="1"/>
    <col min="10003" max="10003" width="13.85546875" style="83" bestFit="1" customWidth="1"/>
    <col min="10004" max="10004" width="0.85546875" style="83" customWidth="1"/>
    <col min="10005" max="10005" width="12.5703125" style="83" customWidth="1"/>
    <col min="10006" max="10006" width="0.85546875" style="83" customWidth="1"/>
    <col min="10007" max="10007" width="13.42578125" style="83" customWidth="1"/>
    <col min="10008" max="10008" width="0.5703125" style="83" customWidth="1"/>
    <col min="10009" max="10009" width="11.28515625" style="83" customWidth="1"/>
    <col min="10010" max="10010" width="0.5703125" style="83" customWidth="1"/>
    <col min="10011" max="10011" width="13.42578125" style="83" customWidth="1"/>
    <col min="10012" max="10012" width="0.5703125" style="83" customWidth="1"/>
    <col min="10013" max="10013" width="8.7109375" style="83" customWidth="1"/>
    <col min="10014" max="10014" width="1.5703125" style="83" customWidth="1"/>
    <col min="10015" max="10240" width="12.7109375" style="83"/>
    <col min="10241" max="10241" width="4.42578125" style="83" customWidth="1"/>
    <col min="10242" max="10242" width="0.85546875" style="83" customWidth="1"/>
    <col min="10243" max="10243" width="11.140625" style="83" customWidth="1"/>
    <col min="10244" max="10244" width="0.85546875" style="83" customWidth="1"/>
    <col min="10245" max="10245" width="13.42578125" style="83" customWidth="1"/>
    <col min="10246" max="10246" width="0.85546875" style="83" customWidth="1"/>
    <col min="10247" max="10247" width="11.7109375" style="83" customWidth="1"/>
    <col min="10248" max="10248" width="0.85546875" style="83" customWidth="1"/>
    <col min="10249" max="10249" width="13.42578125" style="83" customWidth="1"/>
    <col min="10250" max="10250" width="0.5703125" style="83" customWidth="1"/>
    <col min="10251" max="10251" width="11.28515625" style="83" customWidth="1"/>
    <col min="10252" max="10252" width="0.85546875" style="83" customWidth="1"/>
    <col min="10253" max="10253" width="13.42578125" style="83" customWidth="1"/>
    <col min="10254" max="10254" width="0.7109375" style="83" customWidth="1"/>
    <col min="10255" max="10255" width="13.5703125" style="83" customWidth="1"/>
    <col min="10256" max="10256" width="0.85546875" style="83" customWidth="1"/>
    <col min="10257" max="10257" width="12.85546875" style="83" customWidth="1"/>
    <col min="10258" max="10258" width="0.85546875" style="83" customWidth="1"/>
    <col min="10259" max="10259" width="13.85546875" style="83" bestFit="1" customWidth="1"/>
    <col min="10260" max="10260" width="0.85546875" style="83" customWidth="1"/>
    <col min="10261" max="10261" width="12.5703125" style="83" customWidth="1"/>
    <col min="10262" max="10262" width="0.85546875" style="83" customWidth="1"/>
    <col min="10263" max="10263" width="13.42578125" style="83" customWidth="1"/>
    <col min="10264" max="10264" width="0.5703125" style="83" customWidth="1"/>
    <col min="10265" max="10265" width="11.28515625" style="83" customWidth="1"/>
    <col min="10266" max="10266" width="0.5703125" style="83" customWidth="1"/>
    <col min="10267" max="10267" width="13.42578125" style="83" customWidth="1"/>
    <col min="10268" max="10268" width="0.5703125" style="83" customWidth="1"/>
    <col min="10269" max="10269" width="8.7109375" style="83" customWidth="1"/>
    <col min="10270" max="10270" width="1.5703125" style="83" customWidth="1"/>
    <col min="10271" max="10496" width="12.7109375" style="83"/>
    <col min="10497" max="10497" width="4.42578125" style="83" customWidth="1"/>
    <col min="10498" max="10498" width="0.85546875" style="83" customWidth="1"/>
    <col min="10499" max="10499" width="11.140625" style="83" customWidth="1"/>
    <col min="10500" max="10500" width="0.85546875" style="83" customWidth="1"/>
    <col min="10501" max="10501" width="13.42578125" style="83" customWidth="1"/>
    <col min="10502" max="10502" width="0.85546875" style="83" customWidth="1"/>
    <col min="10503" max="10503" width="11.7109375" style="83" customWidth="1"/>
    <col min="10504" max="10504" width="0.85546875" style="83" customWidth="1"/>
    <col min="10505" max="10505" width="13.42578125" style="83" customWidth="1"/>
    <col min="10506" max="10506" width="0.5703125" style="83" customWidth="1"/>
    <col min="10507" max="10507" width="11.28515625" style="83" customWidth="1"/>
    <col min="10508" max="10508" width="0.85546875" style="83" customWidth="1"/>
    <col min="10509" max="10509" width="13.42578125" style="83" customWidth="1"/>
    <col min="10510" max="10510" width="0.7109375" style="83" customWidth="1"/>
    <col min="10511" max="10511" width="13.5703125" style="83" customWidth="1"/>
    <col min="10512" max="10512" width="0.85546875" style="83" customWidth="1"/>
    <col min="10513" max="10513" width="12.85546875" style="83" customWidth="1"/>
    <col min="10514" max="10514" width="0.85546875" style="83" customWidth="1"/>
    <col min="10515" max="10515" width="13.85546875" style="83" bestFit="1" customWidth="1"/>
    <col min="10516" max="10516" width="0.85546875" style="83" customWidth="1"/>
    <col min="10517" max="10517" width="12.5703125" style="83" customWidth="1"/>
    <col min="10518" max="10518" width="0.85546875" style="83" customWidth="1"/>
    <col min="10519" max="10519" width="13.42578125" style="83" customWidth="1"/>
    <col min="10520" max="10520" width="0.5703125" style="83" customWidth="1"/>
    <col min="10521" max="10521" width="11.28515625" style="83" customWidth="1"/>
    <col min="10522" max="10522" width="0.5703125" style="83" customWidth="1"/>
    <col min="10523" max="10523" width="13.42578125" style="83" customWidth="1"/>
    <col min="10524" max="10524" width="0.5703125" style="83" customWidth="1"/>
    <col min="10525" max="10525" width="8.7109375" style="83" customWidth="1"/>
    <col min="10526" max="10526" width="1.5703125" style="83" customWidth="1"/>
    <col min="10527" max="10752" width="12.7109375" style="83"/>
    <col min="10753" max="10753" width="4.42578125" style="83" customWidth="1"/>
    <col min="10754" max="10754" width="0.85546875" style="83" customWidth="1"/>
    <col min="10755" max="10755" width="11.140625" style="83" customWidth="1"/>
    <col min="10756" max="10756" width="0.85546875" style="83" customWidth="1"/>
    <col min="10757" max="10757" width="13.42578125" style="83" customWidth="1"/>
    <col min="10758" max="10758" width="0.85546875" style="83" customWidth="1"/>
    <col min="10759" max="10759" width="11.7109375" style="83" customWidth="1"/>
    <col min="10760" max="10760" width="0.85546875" style="83" customWidth="1"/>
    <col min="10761" max="10761" width="13.42578125" style="83" customWidth="1"/>
    <col min="10762" max="10762" width="0.5703125" style="83" customWidth="1"/>
    <col min="10763" max="10763" width="11.28515625" style="83" customWidth="1"/>
    <col min="10764" max="10764" width="0.85546875" style="83" customWidth="1"/>
    <col min="10765" max="10765" width="13.42578125" style="83" customWidth="1"/>
    <col min="10766" max="10766" width="0.7109375" style="83" customWidth="1"/>
    <col min="10767" max="10767" width="13.5703125" style="83" customWidth="1"/>
    <col min="10768" max="10768" width="0.85546875" style="83" customWidth="1"/>
    <col min="10769" max="10769" width="12.85546875" style="83" customWidth="1"/>
    <col min="10770" max="10770" width="0.85546875" style="83" customWidth="1"/>
    <col min="10771" max="10771" width="13.85546875" style="83" bestFit="1" customWidth="1"/>
    <col min="10772" max="10772" width="0.85546875" style="83" customWidth="1"/>
    <col min="10773" max="10773" width="12.5703125" style="83" customWidth="1"/>
    <col min="10774" max="10774" width="0.85546875" style="83" customWidth="1"/>
    <col min="10775" max="10775" width="13.42578125" style="83" customWidth="1"/>
    <col min="10776" max="10776" width="0.5703125" style="83" customWidth="1"/>
    <col min="10777" max="10777" width="11.28515625" style="83" customWidth="1"/>
    <col min="10778" max="10778" width="0.5703125" style="83" customWidth="1"/>
    <col min="10779" max="10779" width="13.42578125" style="83" customWidth="1"/>
    <col min="10780" max="10780" width="0.5703125" style="83" customWidth="1"/>
    <col min="10781" max="10781" width="8.7109375" style="83" customWidth="1"/>
    <col min="10782" max="10782" width="1.5703125" style="83" customWidth="1"/>
    <col min="10783" max="11008" width="12.7109375" style="83"/>
    <col min="11009" max="11009" width="4.42578125" style="83" customWidth="1"/>
    <col min="11010" max="11010" width="0.85546875" style="83" customWidth="1"/>
    <col min="11011" max="11011" width="11.140625" style="83" customWidth="1"/>
    <col min="11012" max="11012" width="0.85546875" style="83" customWidth="1"/>
    <col min="11013" max="11013" width="13.42578125" style="83" customWidth="1"/>
    <col min="11014" max="11014" width="0.85546875" style="83" customWidth="1"/>
    <col min="11015" max="11015" width="11.7109375" style="83" customWidth="1"/>
    <col min="11016" max="11016" width="0.85546875" style="83" customWidth="1"/>
    <col min="11017" max="11017" width="13.42578125" style="83" customWidth="1"/>
    <col min="11018" max="11018" width="0.5703125" style="83" customWidth="1"/>
    <col min="11019" max="11019" width="11.28515625" style="83" customWidth="1"/>
    <col min="11020" max="11020" width="0.85546875" style="83" customWidth="1"/>
    <col min="11021" max="11021" width="13.42578125" style="83" customWidth="1"/>
    <col min="11022" max="11022" width="0.7109375" style="83" customWidth="1"/>
    <col min="11023" max="11023" width="13.5703125" style="83" customWidth="1"/>
    <col min="11024" max="11024" width="0.85546875" style="83" customWidth="1"/>
    <col min="11025" max="11025" width="12.85546875" style="83" customWidth="1"/>
    <col min="11026" max="11026" width="0.85546875" style="83" customWidth="1"/>
    <col min="11027" max="11027" width="13.85546875" style="83" bestFit="1" customWidth="1"/>
    <col min="11028" max="11028" width="0.85546875" style="83" customWidth="1"/>
    <col min="11029" max="11029" width="12.5703125" style="83" customWidth="1"/>
    <col min="11030" max="11030" width="0.85546875" style="83" customWidth="1"/>
    <col min="11031" max="11031" width="13.42578125" style="83" customWidth="1"/>
    <col min="11032" max="11032" width="0.5703125" style="83" customWidth="1"/>
    <col min="11033" max="11033" width="11.28515625" style="83" customWidth="1"/>
    <col min="11034" max="11034" width="0.5703125" style="83" customWidth="1"/>
    <col min="11035" max="11035" width="13.42578125" style="83" customWidth="1"/>
    <col min="11036" max="11036" width="0.5703125" style="83" customWidth="1"/>
    <col min="11037" max="11037" width="8.7109375" style="83" customWidth="1"/>
    <col min="11038" max="11038" width="1.5703125" style="83" customWidth="1"/>
    <col min="11039" max="11264" width="12.7109375" style="83"/>
    <col min="11265" max="11265" width="4.42578125" style="83" customWidth="1"/>
    <col min="11266" max="11266" width="0.85546875" style="83" customWidth="1"/>
    <col min="11267" max="11267" width="11.140625" style="83" customWidth="1"/>
    <col min="11268" max="11268" width="0.85546875" style="83" customWidth="1"/>
    <col min="11269" max="11269" width="13.42578125" style="83" customWidth="1"/>
    <col min="11270" max="11270" width="0.85546875" style="83" customWidth="1"/>
    <col min="11271" max="11271" width="11.7109375" style="83" customWidth="1"/>
    <col min="11272" max="11272" width="0.85546875" style="83" customWidth="1"/>
    <col min="11273" max="11273" width="13.42578125" style="83" customWidth="1"/>
    <col min="11274" max="11274" width="0.5703125" style="83" customWidth="1"/>
    <col min="11275" max="11275" width="11.28515625" style="83" customWidth="1"/>
    <col min="11276" max="11276" width="0.85546875" style="83" customWidth="1"/>
    <col min="11277" max="11277" width="13.42578125" style="83" customWidth="1"/>
    <col min="11278" max="11278" width="0.7109375" style="83" customWidth="1"/>
    <col min="11279" max="11279" width="13.5703125" style="83" customWidth="1"/>
    <col min="11280" max="11280" width="0.85546875" style="83" customWidth="1"/>
    <col min="11281" max="11281" width="12.85546875" style="83" customWidth="1"/>
    <col min="11282" max="11282" width="0.85546875" style="83" customWidth="1"/>
    <col min="11283" max="11283" width="13.85546875" style="83" bestFit="1" customWidth="1"/>
    <col min="11284" max="11284" width="0.85546875" style="83" customWidth="1"/>
    <col min="11285" max="11285" width="12.5703125" style="83" customWidth="1"/>
    <col min="11286" max="11286" width="0.85546875" style="83" customWidth="1"/>
    <col min="11287" max="11287" width="13.42578125" style="83" customWidth="1"/>
    <col min="11288" max="11288" width="0.5703125" style="83" customWidth="1"/>
    <col min="11289" max="11289" width="11.28515625" style="83" customWidth="1"/>
    <col min="11290" max="11290" width="0.5703125" style="83" customWidth="1"/>
    <col min="11291" max="11291" width="13.42578125" style="83" customWidth="1"/>
    <col min="11292" max="11292" width="0.5703125" style="83" customWidth="1"/>
    <col min="11293" max="11293" width="8.7109375" style="83" customWidth="1"/>
    <col min="11294" max="11294" width="1.5703125" style="83" customWidth="1"/>
    <col min="11295" max="11520" width="12.7109375" style="83"/>
    <col min="11521" max="11521" width="4.42578125" style="83" customWidth="1"/>
    <col min="11522" max="11522" width="0.85546875" style="83" customWidth="1"/>
    <col min="11523" max="11523" width="11.140625" style="83" customWidth="1"/>
    <col min="11524" max="11524" width="0.85546875" style="83" customWidth="1"/>
    <col min="11525" max="11525" width="13.42578125" style="83" customWidth="1"/>
    <col min="11526" max="11526" width="0.85546875" style="83" customWidth="1"/>
    <col min="11527" max="11527" width="11.7109375" style="83" customWidth="1"/>
    <col min="11528" max="11528" width="0.85546875" style="83" customWidth="1"/>
    <col min="11529" max="11529" width="13.42578125" style="83" customWidth="1"/>
    <col min="11530" max="11530" width="0.5703125" style="83" customWidth="1"/>
    <col min="11531" max="11531" width="11.28515625" style="83" customWidth="1"/>
    <col min="11532" max="11532" width="0.85546875" style="83" customWidth="1"/>
    <col min="11533" max="11533" width="13.42578125" style="83" customWidth="1"/>
    <col min="11534" max="11534" width="0.7109375" style="83" customWidth="1"/>
    <col min="11535" max="11535" width="13.5703125" style="83" customWidth="1"/>
    <col min="11536" max="11536" width="0.85546875" style="83" customWidth="1"/>
    <col min="11537" max="11537" width="12.85546875" style="83" customWidth="1"/>
    <col min="11538" max="11538" width="0.85546875" style="83" customWidth="1"/>
    <col min="11539" max="11539" width="13.85546875" style="83" bestFit="1" customWidth="1"/>
    <col min="11540" max="11540" width="0.85546875" style="83" customWidth="1"/>
    <col min="11541" max="11541" width="12.5703125" style="83" customWidth="1"/>
    <col min="11542" max="11542" width="0.85546875" style="83" customWidth="1"/>
    <col min="11543" max="11543" width="13.42578125" style="83" customWidth="1"/>
    <col min="11544" max="11544" width="0.5703125" style="83" customWidth="1"/>
    <col min="11545" max="11545" width="11.28515625" style="83" customWidth="1"/>
    <col min="11546" max="11546" width="0.5703125" style="83" customWidth="1"/>
    <col min="11547" max="11547" width="13.42578125" style="83" customWidth="1"/>
    <col min="11548" max="11548" width="0.5703125" style="83" customWidth="1"/>
    <col min="11549" max="11549" width="8.7109375" style="83" customWidth="1"/>
    <col min="11550" max="11550" width="1.5703125" style="83" customWidth="1"/>
    <col min="11551" max="11776" width="12.7109375" style="83"/>
    <col min="11777" max="11777" width="4.42578125" style="83" customWidth="1"/>
    <col min="11778" max="11778" width="0.85546875" style="83" customWidth="1"/>
    <col min="11779" max="11779" width="11.140625" style="83" customWidth="1"/>
    <col min="11780" max="11780" width="0.85546875" style="83" customWidth="1"/>
    <col min="11781" max="11781" width="13.42578125" style="83" customWidth="1"/>
    <col min="11782" max="11782" width="0.85546875" style="83" customWidth="1"/>
    <col min="11783" max="11783" width="11.7109375" style="83" customWidth="1"/>
    <col min="11784" max="11784" width="0.85546875" style="83" customWidth="1"/>
    <col min="11785" max="11785" width="13.42578125" style="83" customWidth="1"/>
    <col min="11786" max="11786" width="0.5703125" style="83" customWidth="1"/>
    <col min="11787" max="11787" width="11.28515625" style="83" customWidth="1"/>
    <col min="11788" max="11788" width="0.85546875" style="83" customWidth="1"/>
    <col min="11789" max="11789" width="13.42578125" style="83" customWidth="1"/>
    <col min="11790" max="11790" width="0.7109375" style="83" customWidth="1"/>
    <col min="11791" max="11791" width="13.5703125" style="83" customWidth="1"/>
    <col min="11792" max="11792" width="0.85546875" style="83" customWidth="1"/>
    <col min="11793" max="11793" width="12.85546875" style="83" customWidth="1"/>
    <col min="11794" max="11794" width="0.85546875" style="83" customWidth="1"/>
    <col min="11795" max="11795" width="13.85546875" style="83" bestFit="1" customWidth="1"/>
    <col min="11796" max="11796" width="0.85546875" style="83" customWidth="1"/>
    <col min="11797" max="11797" width="12.5703125" style="83" customWidth="1"/>
    <col min="11798" max="11798" width="0.85546875" style="83" customWidth="1"/>
    <col min="11799" max="11799" width="13.42578125" style="83" customWidth="1"/>
    <col min="11800" max="11800" width="0.5703125" style="83" customWidth="1"/>
    <col min="11801" max="11801" width="11.28515625" style="83" customWidth="1"/>
    <col min="11802" max="11802" width="0.5703125" style="83" customWidth="1"/>
    <col min="11803" max="11803" width="13.42578125" style="83" customWidth="1"/>
    <col min="11804" max="11804" width="0.5703125" style="83" customWidth="1"/>
    <col min="11805" max="11805" width="8.7109375" style="83" customWidth="1"/>
    <col min="11806" max="11806" width="1.5703125" style="83" customWidth="1"/>
    <col min="11807" max="12032" width="12.7109375" style="83"/>
    <col min="12033" max="12033" width="4.42578125" style="83" customWidth="1"/>
    <col min="12034" max="12034" width="0.85546875" style="83" customWidth="1"/>
    <col min="12035" max="12035" width="11.140625" style="83" customWidth="1"/>
    <col min="12036" max="12036" width="0.85546875" style="83" customWidth="1"/>
    <col min="12037" max="12037" width="13.42578125" style="83" customWidth="1"/>
    <col min="12038" max="12038" width="0.85546875" style="83" customWidth="1"/>
    <col min="12039" max="12039" width="11.7109375" style="83" customWidth="1"/>
    <col min="12040" max="12040" width="0.85546875" style="83" customWidth="1"/>
    <col min="12041" max="12041" width="13.42578125" style="83" customWidth="1"/>
    <col min="12042" max="12042" width="0.5703125" style="83" customWidth="1"/>
    <col min="12043" max="12043" width="11.28515625" style="83" customWidth="1"/>
    <col min="12044" max="12044" width="0.85546875" style="83" customWidth="1"/>
    <col min="12045" max="12045" width="13.42578125" style="83" customWidth="1"/>
    <col min="12046" max="12046" width="0.7109375" style="83" customWidth="1"/>
    <col min="12047" max="12047" width="13.5703125" style="83" customWidth="1"/>
    <col min="12048" max="12048" width="0.85546875" style="83" customWidth="1"/>
    <col min="12049" max="12049" width="12.85546875" style="83" customWidth="1"/>
    <col min="12050" max="12050" width="0.85546875" style="83" customWidth="1"/>
    <col min="12051" max="12051" width="13.85546875" style="83" bestFit="1" customWidth="1"/>
    <col min="12052" max="12052" width="0.85546875" style="83" customWidth="1"/>
    <col min="12053" max="12053" width="12.5703125" style="83" customWidth="1"/>
    <col min="12054" max="12054" width="0.85546875" style="83" customWidth="1"/>
    <col min="12055" max="12055" width="13.42578125" style="83" customWidth="1"/>
    <col min="12056" max="12056" width="0.5703125" style="83" customWidth="1"/>
    <col min="12057" max="12057" width="11.28515625" style="83" customWidth="1"/>
    <col min="12058" max="12058" width="0.5703125" style="83" customWidth="1"/>
    <col min="12059" max="12059" width="13.42578125" style="83" customWidth="1"/>
    <col min="12060" max="12060" width="0.5703125" style="83" customWidth="1"/>
    <col min="12061" max="12061" width="8.7109375" style="83" customWidth="1"/>
    <col min="12062" max="12062" width="1.5703125" style="83" customWidth="1"/>
    <col min="12063" max="12288" width="12.7109375" style="83"/>
    <col min="12289" max="12289" width="4.42578125" style="83" customWidth="1"/>
    <col min="12290" max="12290" width="0.85546875" style="83" customWidth="1"/>
    <col min="12291" max="12291" width="11.140625" style="83" customWidth="1"/>
    <col min="12292" max="12292" width="0.85546875" style="83" customWidth="1"/>
    <col min="12293" max="12293" width="13.42578125" style="83" customWidth="1"/>
    <col min="12294" max="12294" width="0.85546875" style="83" customWidth="1"/>
    <col min="12295" max="12295" width="11.7109375" style="83" customWidth="1"/>
    <col min="12296" max="12296" width="0.85546875" style="83" customWidth="1"/>
    <col min="12297" max="12297" width="13.42578125" style="83" customWidth="1"/>
    <col min="12298" max="12298" width="0.5703125" style="83" customWidth="1"/>
    <col min="12299" max="12299" width="11.28515625" style="83" customWidth="1"/>
    <col min="12300" max="12300" width="0.85546875" style="83" customWidth="1"/>
    <col min="12301" max="12301" width="13.42578125" style="83" customWidth="1"/>
    <col min="12302" max="12302" width="0.7109375" style="83" customWidth="1"/>
    <col min="12303" max="12303" width="13.5703125" style="83" customWidth="1"/>
    <col min="12304" max="12304" width="0.85546875" style="83" customWidth="1"/>
    <col min="12305" max="12305" width="12.85546875" style="83" customWidth="1"/>
    <col min="12306" max="12306" width="0.85546875" style="83" customWidth="1"/>
    <col min="12307" max="12307" width="13.85546875" style="83" bestFit="1" customWidth="1"/>
    <col min="12308" max="12308" width="0.85546875" style="83" customWidth="1"/>
    <col min="12309" max="12309" width="12.5703125" style="83" customWidth="1"/>
    <col min="12310" max="12310" width="0.85546875" style="83" customWidth="1"/>
    <col min="12311" max="12311" width="13.42578125" style="83" customWidth="1"/>
    <col min="12312" max="12312" width="0.5703125" style="83" customWidth="1"/>
    <col min="12313" max="12313" width="11.28515625" style="83" customWidth="1"/>
    <col min="12314" max="12314" width="0.5703125" style="83" customWidth="1"/>
    <col min="12315" max="12315" width="13.42578125" style="83" customWidth="1"/>
    <col min="12316" max="12316" width="0.5703125" style="83" customWidth="1"/>
    <col min="12317" max="12317" width="8.7109375" style="83" customWidth="1"/>
    <col min="12318" max="12318" width="1.5703125" style="83" customWidth="1"/>
    <col min="12319" max="12544" width="12.7109375" style="83"/>
    <col min="12545" max="12545" width="4.42578125" style="83" customWidth="1"/>
    <col min="12546" max="12546" width="0.85546875" style="83" customWidth="1"/>
    <col min="12547" max="12547" width="11.140625" style="83" customWidth="1"/>
    <col min="12548" max="12548" width="0.85546875" style="83" customWidth="1"/>
    <col min="12549" max="12549" width="13.42578125" style="83" customWidth="1"/>
    <col min="12550" max="12550" width="0.85546875" style="83" customWidth="1"/>
    <col min="12551" max="12551" width="11.7109375" style="83" customWidth="1"/>
    <col min="12552" max="12552" width="0.85546875" style="83" customWidth="1"/>
    <col min="12553" max="12553" width="13.42578125" style="83" customWidth="1"/>
    <col min="12554" max="12554" width="0.5703125" style="83" customWidth="1"/>
    <col min="12555" max="12555" width="11.28515625" style="83" customWidth="1"/>
    <col min="12556" max="12556" width="0.85546875" style="83" customWidth="1"/>
    <col min="12557" max="12557" width="13.42578125" style="83" customWidth="1"/>
    <col min="12558" max="12558" width="0.7109375" style="83" customWidth="1"/>
    <col min="12559" max="12559" width="13.5703125" style="83" customWidth="1"/>
    <col min="12560" max="12560" width="0.85546875" style="83" customWidth="1"/>
    <col min="12561" max="12561" width="12.85546875" style="83" customWidth="1"/>
    <col min="12562" max="12562" width="0.85546875" style="83" customWidth="1"/>
    <col min="12563" max="12563" width="13.85546875" style="83" bestFit="1" customWidth="1"/>
    <col min="12564" max="12564" width="0.85546875" style="83" customWidth="1"/>
    <col min="12565" max="12565" width="12.5703125" style="83" customWidth="1"/>
    <col min="12566" max="12566" width="0.85546875" style="83" customWidth="1"/>
    <col min="12567" max="12567" width="13.42578125" style="83" customWidth="1"/>
    <col min="12568" max="12568" width="0.5703125" style="83" customWidth="1"/>
    <col min="12569" max="12569" width="11.28515625" style="83" customWidth="1"/>
    <col min="12570" max="12570" width="0.5703125" style="83" customWidth="1"/>
    <col min="12571" max="12571" width="13.42578125" style="83" customWidth="1"/>
    <col min="12572" max="12572" width="0.5703125" style="83" customWidth="1"/>
    <col min="12573" max="12573" width="8.7109375" style="83" customWidth="1"/>
    <col min="12574" max="12574" width="1.5703125" style="83" customWidth="1"/>
    <col min="12575" max="12800" width="12.7109375" style="83"/>
    <col min="12801" max="12801" width="4.42578125" style="83" customWidth="1"/>
    <col min="12802" max="12802" width="0.85546875" style="83" customWidth="1"/>
    <col min="12803" max="12803" width="11.140625" style="83" customWidth="1"/>
    <col min="12804" max="12804" width="0.85546875" style="83" customWidth="1"/>
    <col min="12805" max="12805" width="13.42578125" style="83" customWidth="1"/>
    <col min="12806" max="12806" width="0.85546875" style="83" customWidth="1"/>
    <col min="12807" max="12807" width="11.7109375" style="83" customWidth="1"/>
    <col min="12808" max="12808" width="0.85546875" style="83" customWidth="1"/>
    <col min="12809" max="12809" width="13.42578125" style="83" customWidth="1"/>
    <col min="12810" max="12810" width="0.5703125" style="83" customWidth="1"/>
    <col min="12811" max="12811" width="11.28515625" style="83" customWidth="1"/>
    <col min="12812" max="12812" width="0.85546875" style="83" customWidth="1"/>
    <col min="12813" max="12813" width="13.42578125" style="83" customWidth="1"/>
    <col min="12814" max="12814" width="0.7109375" style="83" customWidth="1"/>
    <col min="12815" max="12815" width="13.5703125" style="83" customWidth="1"/>
    <col min="12816" max="12816" width="0.85546875" style="83" customWidth="1"/>
    <col min="12817" max="12817" width="12.85546875" style="83" customWidth="1"/>
    <col min="12818" max="12818" width="0.85546875" style="83" customWidth="1"/>
    <col min="12819" max="12819" width="13.85546875" style="83" bestFit="1" customWidth="1"/>
    <col min="12820" max="12820" width="0.85546875" style="83" customWidth="1"/>
    <col min="12821" max="12821" width="12.5703125" style="83" customWidth="1"/>
    <col min="12822" max="12822" width="0.85546875" style="83" customWidth="1"/>
    <col min="12823" max="12823" width="13.42578125" style="83" customWidth="1"/>
    <col min="12824" max="12824" width="0.5703125" style="83" customWidth="1"/>
    <col min="12825" max="12825" width="11.28515625" style="83" customWidth="1"/>
    <col min="12826" max="12826" width="0.5703125" style="83" customWidth="1"/>
    <col min="12827" max="12827" width="13.42578125" style="83" customWidth="1"/>
    <col min="12828" max="12828" width="0.5703125" style="83" customWidth="1"/>
    <col min="12829" max="12829" width="8.7109375" style="83" customWidth="1"/>
    <col min="12830" max="12830" width="1.5703125" style="83" customWidth="1"/>
    <col min="12831" max="13056" width="12.7109375" style="83"/>
    <col min="13057" max="13057" width="4.42578125" style="83" customWidth="1"/>
    <col min="13058" max="13058" width="0.85546875" style="83" customWidth="1"/>
    <col min="13059" max="13059" width="11.140625" style="83" customWidth="1"/>
    <col min="13060" max="13060" width="0.85546875" style="83" customWidth="1"/>
    <col min="13061" max="13061" width="13.42578125" style="83" customWidth="1"/>
    <col min="13062" max="13062" width="0.85546875" style="83" customWidth="1"/>
    <col min="13063" max="13063" width="11.7109375" style="83" customWidth="1"/>
    <col min="13064" max="13064" width="0.85546875" style="83" customWidth="1"/>
    <col min="13065" max="13065" width="13.42578125" style="83" customWidth="1"/>
    <col min="13066" max="13066" width="0.5703125" style="83" customWidth="1"/>
    <col min="13067" max="13067" width="11.28515625" style="83" customWidth="1"/>
    <col min="13068" max="13068" width="0.85546875" style="83" customWidth="1"/>
    <col min="13069" max="13069" width="13.42578125" style="83" customWidth="1"/>
    <col min="13070" max="13070" width="0.7109375" style="83" customWidth="1"/>
    <col min="13071" max="13071" width="13.5703125" style="83" customWidth="1"/>
    <col min="13072" max="13072" width="0.85546875" style="83" customWidth="1"/>
    <col min="13073" max="13073" width="12.85546875" style="83" customWidth="1"/>
    <col min="13074" max="13074" width="0.85546875" style="83" customWidth="1"/>
    <col min="13075" max="13075" width="13.85546875" style="83" bestFit="1" customWidth="1"/>
    <col min="13076" max="13076" width="0.85546875" style="83" customWidth="1"/>
    <col min="13077" max="13077" width="12.5703125" style="83" customWidth="1"/>
    <col min="13078" max="13078" width="0.85546875" style="83" customWidth="1"/>
    <col min="13079" max="13079" width="13.42578125" style="83" customWidth="1"/>
    <col min="13080" max="13080" width="0.5703125" style="83" customWidth="1"/>
    <col min="13081" max="13081" width="11.28515625" style="83" customWidth="1"/>
    <col min="13082" max="13082" width="0.5703125" style="83" customWidth="1"/>
    <col min="13083" max="13083" width="13.42578125" style="83" customWidth="1"/>
    <col min="13084" max="13084" width="0.5703125" style="83" customWidth="1"/>
    <col min="13085" max="13085" width="8.7109375" style="83" customWidth="1"/>
    <col min="13086" max="13086" width="1.5703125" style="83" customWidth="1"/>
    <col min="13087" max="13312" width="12.7109375" style="83"/>
    <col min="13313" max="13313" width="4.42578125" style="83" customWidth="1"/>
    <col min="13314" max="13314" width="0.85546875" style="83" customWidth="1"/>
    <col min="13315" max="13315" width="11.140625" style="83" customWidth="1"/>
    <col min="13316" max="13316" width="0.85546875" style="83" customWidth="1"/>
    <col min="13317" max="13317" width="13.42578125" style="83" customWidth="1"/>
    <col min="13318" max="13318" width="0.85546875" style="83" customWidth="1"/>
    <col min="13319" max="13319" width="11.7109375" style="83" customWidth="1"/>
    <col min="13320" max="13320" width="0.85546875" style="83" customWidth="1"/>
    <col min="13321" max="13321" width="13.42578125" style="83" customWidth="1"/>
    <col min="13322" max="13322" width="0.5703125" style="83" customWidth="1"/>
    <col min="13323" max="13323" width="11.28515625" style="83" customWidth="1"/>
    <col min="13324" max="13324" width="0.85546875" style="83" customWidth="1"/>
    <col min="13325" max="13325" width="13.42578125" style="83" customWidth="1"/>
    <col min="13326" max="13326" width="0.7109375" style="83" customWidth="1"/>
    <col min="13327" max="13327" width="13.5703125" style="83" customWidth="1"/>
    <col min="13328" max="13328" width="0.85546875" style="83" customWidth="1"/>
    <col min="13329" max="13329" width="12.85546875" style="83" customWidth="1"/>
    <col min="13330" max="13330" width="0.85546875" style="83" customWidth="1"/>
    <col min="13331" max="13331" width="13.85546875" style="83" bestFit="1" customWidth="1"/>
    <col min="13332" max="13332" width="0.85546875" style="83" customWidth="1"/>
    <col min="13333" max="13333" width="12.5703125" style="83" customWidth="1"/>
    <col min="13334" max="13334" width="0.85546875" style="83" customWidth="1"/>
    <col min="13335" max="13335" width="13.42578125" style="83" customWidth="1"/>
    <col min="13336" max="13336" width="0.5703125" style="83" customWidth="1"/>
    <col min="13337" max="13337" width="11.28515625" style="83" customWidth="1"/>
    <col min="13338" max="13338" width="0.5703125" style="83" customWidth="1"/>
    <col min="13339" max="13339" width="13.42578125" style="83" customWidth="1"/>
    <col min="13340" max="13340" width="0.5703125" style="83" customWidth="1"/>
    <col min="13341" max="13341" width="8.7109375" style="83" customWidth="1"/>
    <col min="13342" max="13342" width="1.5703125" style="83" customWidth="1"/>
    <col min="13343" max="13568" width="12.7109375" style="83"/>
    <col min="13569" max="13569" width="4.42578125" style="83" customWidth="1"/>
    <col min="13570" max="13570" width="0.85546875" style="83" customWidth="1"/>
    <col min="13571" max="13571" width="11.140625" style="83" customWidth="1"/>
    <col min="13572" max="13572" width="0.85546875" style="83" customWidth="1"/>
    <col min="13573" max="13573" width="13.42578125" style="83" customWidth="1"/>
    <col min="13574" max="13574" width="0.85546875" style="83" customWidth="1"/>
    <col min="13575" max="13575" width="11.7109375" style="83" customWidth="1"/>
    <col min="13576" max="13576" width="0.85546875" style="83" customWidth="1"/>
    <col min="13577" max="13577" width="13.42578125" style="83" customWidth="1"/>
    <col min="13578" max="13578" width="0.5703125" style="83" customWidth="1"/>
    <col min="13579" max="13579" width="11.28515625" style="83" customWidth="1"/>
    <col min="13580" max="13580" width="0.85546875" style="83" customWidth="1"/>
    <col min="13581" max="13581" width="13.42578125" style="83" customWidth="1"/>
    <col min="13582" max="13582" width="0.7109375" style="83" customWidth="1"/>
    <col min="13583" max="13583" width="13.5703125" style="83" customWidth="1"/>
    <col min="13584" max="13584" width="0.85546875" style="83" customWidth="1"/>
    <col min="13585" max="13585" width="12.85546875" style="83" customWidth="1"/>
    <col min="13586" max="13586" width="0.85546875" style="83" customWidth="1"/>
    <col min="13587" max="13587" width="13.85546875" style="83" bestFit="1" customWidth="1"/>
    <col min="13588" max="13588" width="0.85546875" style="83" customWidth="1"/>
    <col min="13589" max="13589" width="12.5703125" style="83" customWidth="1"/>
    <col min="13590" max="13590" width="0.85546875" style="83" customWidth="1"/>
    <col min="13591" max="13591" width="13.42578125" style="83" customWidth="1"/>
    <col min="13592" max="13592" width="0.5703125" style="83" customWidth="1"/>
    <col min="13593" max="13593" width="11.28515625" style="83" customWidth="1"/>
    <col min="13594" max="13594" width="0.5703125" style="83" customWidth="1"/>
    <col min="13595" max="13595" width="13.42578125" style="83" customWidth="1"/>
    <col min="13596" max="13596" width="0.5703125" style="83" customWidth="1"/>
    <col min="13597" max="13597" width="8.7109375" style="83" customWidth="1"/>
    <col min="13598" max="13598" width="1.5703125" style="83" customWidth="1"/>
    <col min="13599" max="13824" width="12.7109375" style="83"/>
    <col min="13825" max="13825" width="4.42578125" style="83" customWidth="1"/>
    <col min="13826" max="13826" width="0.85546875" style="83" customWidth="1"/>
    <col min="13827" max="13827" width="11.140625" style="83" customWidth="1"/>
    <col min="13828" max="13828" width="0.85546875" style="83" customWidth="1"/>
    <col min="13829" max="13829" width="13.42578125" style="83" customWidth="1"/>
    <col min="13830" max="13830" width="0.85546875" style="83" customWidth="1"/>
    <col min="13831" max="13831" width="11.7109375" style="83" customWidth="1"/>
    <col min="13832" max="13832" width="0.85546875" style="83" customWidth="1"/>
    <col min="13833" max="13833" width="13.42578125" style="83" customWidth="1"/>
    <col min="13834" max="13834" width="0.5703125" style="83" customWidth="1"/>
    <col min="13835" max="13835" width="11.28515625" style="83" customWidth="1"/>
    <col min="13836" max="13836" width="0.85546875" style="83" customWidth="1"/>
    <col min="13837" max="13837" width="13.42578125" style="83" customWidth="1"/>
    <col min="13838" max="13838" width="0.7109375" style="83" customWidth="1"/>
    <col min="13839" max="13839" width="13.5703125" style="83" customWidth="1"/>
    <col min="13840" max="13840" width="0.85546875" style="83" customWidth="1"/>
    <col min="13841" max="13841" width="12.85546875" style="83" customWidth="1"/>
    <col min="13842" max="13842" width="0.85546875" style="83" customWidth="1"/>
    <col min="13843" max="13843" width="13.85546875" style="83" bestFit="1" customWidth="1"/>
    <col min="13844" max="13844" width="0.85546875" style="83" customWidth="1"/>
    <col min="13845" max="13845" width="12.5703125" style="83" customWidth="1"/>
    <col min="13846" max="13846" width="0.85546875" style="83" customWidth="1"/>
    <col min="13847" max="13847" width="13.42578125" style="83" customWidth="1"/>
    <col min="13848" max="13848" width="0.5703125" style="83" customWidth="1"/>
    <col min="13849" max="13849" width="11.28515625" style="83" customWidth="1"/>
    <col min="13850" max="13850" width="0.5703125" style="83" customWidth="1"/>
    <col min="13851" max="13851" width="13.42578125" style="83" customWidth="1"/>
    <col min="13852" max="13852" width="0.5703125" style="83" customWidth="1"/>
    <col min="13853" max="13853" width="8.7109375" style="83" customWidth="1"/>
    <col min="13854" max="13854" width="1.5703125" style="83" customWidth="1"/>
    <col min="13855" max="14080" width="12.7109375" style="83"/>
    <col min="14081" max="14081" width="4.42578125" style="83" customWidth="1"/>
    <col min="14082" max="14082" width="0.85546875" style="83" customWidth="1"/>
    <col min="14083" max="14083" width="11.140625" style="83" customWidth="1"/>
    <col min="14084" max="14084" width="0.85546875" style="83" customWidth="1"/>
    <col min="14085" max="14085" width="13.42578125" style="83" customWidth="1"/>
    <col min="14086" max="14086" width="0.85546875" style="83" customWidth="1"/>
    <col min="14087" max="14087" width="11.7109375" style="83" customWidth="1"/>
    <col min="14088" max="14088" width="0.85546875" style="83" customWidth="1"/>
    <col min="14089" max="14089" width="13.42578125" style="83" customWidth="1"/>
    <col min="14090" max="14090" width="0.5703125" style="83" customWidth="1"/>
    <col min="14091" max="14091" width="11.28515625" style="83" customWidth="1"/>
    <col min="14092" max="14092" width="0.85546875" style="83" customWidth="1"/>
    <col min="14093" max="14093" width="13.42578125" style="83" customWidth="1"/>
    <col min="14094" max="14094" width="0.7109375" style="83" customWidth="1"/>
    <col min="14095" max="14095" width="13.5703125" style="83" customWidth="1"/>
    <col min="14096" max="14096" width="0.85546875" style="83" customWidth="1"/>
    <col min="14097" max="14097" width="12.85546875" style="83" customWidth="1"/>
    <col min="14098" max="14098" width="0.85546875" style="83" customWidth="1"/>
    <col min="14099" max="14099" width="13.85546875" style="83" bestFit="1" customWidth="1"/>
    <col min="14100" max="14100" width="0.85546875" style="83" customWidth="1"/>
    <col min="14101" max="14101" width="12.5703125" style="83" customWidth="1"/>
    <col min="14102" max="14102" width="0.85546875" style="83" customWidth="1"/>
    <col min="14103" max="14103" width="13.42578125" style="83" customWidth="1"/>
    <col min="14104" max="14104" width="0.5703125" style="83" customWidth="1"/>
    <col min="14105" max="14105" width="11.28515625" style="83" customWidth="1"/>
    <col min="14106" max="14106" width="0.5703125" style="83" customWidth="1"/>
    <col min="14107" max="14107" width="13.42578125" style="83" customWidth="1"/>
    <col min="14108" max="14108" width="0.5703125" style="83" customWidth="1"/>
    <col min="14109" max="14109" width="8.7109375" style="83" customWidth="1"/>
    <col min="14110" max="14110" width="1.5703125" style="83" customWidth="1"/>
    <col min="14111" max="14336" width="12.7109375" style="83"/>
    <col min="14337" max="14337" width="4.42578125" style="83" customWidth="1"/>
    <col min="14338" max="14338" width="0.85546875" style="83" customWidth="1"/>
    <col min="14339" max="14339" width="11.140625" style="83" customWidth="1"/>
    <col min="14340" max="14340" width="0.85546875" style="83" customWidth="1"/>
    <col min="14341" max="14341" width="13.42578125" style="83" customWidth="1"/>
    <col min="14342" max="14342" width="0.85546875" style="83" customWidth="1"/>
    <col min="14343" max="14343" width="11.7109375" style="83" customWidth="1"/>
    <col min="14344" max="14344" width="0.85546875" style="83" customWidth="1"/>
    <col min="14345" max="14345" width="13.42578125" style="83" customWidth="1"/>
    <col min="14346" max="14346" width="0.5703125" style="83" customWidth="1"/>
    <col min="14347" max="14347" width="11.28515625" style="83" customWidth="1"/>
    <col min="14348" max="14348" width="0.85546875" style="83" customWidth="1"/>
    <col min="14349" max="14349" width="13.42578125" style="83" customWidth="1"/>
    <col min="14350" max="14350" width="0.7109375" style="83" customWidth="1"/>
    <col min="14351" max="14351" width="13.5703125" style="83" customWidth="1"/>
    <col min="14352" max="14352" width="0.85546875" style="83" customWidth="1"/>
    <col min="14353" max="14353" width="12.85546875" style="83" customWidth="1"/>
    <col min="14354" max="14354" width="0.85546875" style="83" customWidth="1"/>
    <col min="14355" max="14355" width="13.85546875" style="83" bestFit="1" customWidth="1"/>
    <col min="14356" max="14356" width="0.85546875" style="83" customWidth="1"/>
    <col min="14357" max="14357" width="12.5703125" style="83" customWidth="1"/>
    <col min="14358" max="14358" width="0.85546875" style="83" customWidth="1"/>
    <col min="14359" max="14359" width="13.42578125" style="83" customWidth="1"/>
    <col min="14360" max="14360" width="0.5703125" style="83" customWidth="1"/>
    <col min="14361" max="14361" width="11.28515625" style="83" customWidth="1"/>
    <col min="14362" max="14362" width="0.5703125" style="83" customWidth="1"/>
    <col min="14363" max="14363" width="13.42578125" style="83" customWidth="1"/>
    <col min="14364" max="14364" width="0.5703125" style="83" customWidth="1"/>
    <col min="14365" max="14365" width="8.7109375" style="83" customWidth="1"/>
    <col min="14366" max="14366" width="1.5703125" style="83" customWidth="1"/>
    <col min="14367" max="14592" width="12.7109375" style="83"/>
    <col min="14593" max="14593" width="4.42578125" style="83" customWidth="1"/>
    <col min="14594" max="14594" width="0.85546875" style="83" customWidth="1"/>
    <col min="14595" max="14595" width="11.140625" style="83" customWidth="1"/>
    <col min="14596" max="14596" width="0.85546875" style="83" customWidth="1"/>
    <col min="14597" max="14597" width="13.42578125" style="83" customWidth="1"/>
    <col min="14598" max="14598" width="0.85546875" style="83" customWidth="1"/>
    <col min="14599" max="14599" width="11.7109375" style="83" customWidth="1"/>
    <col min="14600" max="14600" width="0.85546875" style="83" customWidth="1"/>
    <col min="14601" max="14601" width="13.42578125" style="83" customWidth="1"/>
    <col min="14602" max="14602" width="0.5703125" style="83" customWidth="1"/>
    <col min="14603" max="14603" width="11.28515625" style="83" customWidth="1"/>
    <col min="14604" max="14604" width="0.85546875" style="83" customWidth="1"/>
    <col min="14605" max="14605" width="13.42578125" style="83" customWidth="1"/>
    <col min="14606" max="14606" width="0.7109375" style="83" customWidth="1"/>
    <col min="14607" max="14607" width="13.5703125" style="83" customWidth="1"/>
    <col min="14608" max="14608" width="0.85546875" style="83" customWidth="1"/>
    <col min="14609" max="14609" width="12.85546875" style="83" customWidth="1"/>
    <col min="14610" max="14610" width="0.85546875" style="83" customWidth="1"/>
    <col min="14611" max="14611" width="13.85546875" style="83" bestFit="1" customWidth="1"/>
    <col min="14612" max="14612" width="0.85546875" style="83" customWidth="1"/>
    <col min="14613" max="14613" width="12.5703125" style="83" customWidth="1"/>
    <col min="14614" max="14614" width="0.85546875" style="83" customWidth="1"/>
    <col min="14615" max="14615" width="13.42578125" style="83" customWidth="1"/>
    <col min="14616" max="14616" width="0.5703125" style="83" customWidth="1"/>
    <col min="14617" max="14617" width="11.28515625" style="83" customWidth="1"/>
    <col min="14618" max="14618" width="0.5703125" style="83" customWidth="1"/>
    <col min="14619" max="14619" width="13.42578125" style="83" customWidth="1"/>
    <col min="14620" max="14620" width="0.5703125" style="83" customWidth="1"/>
    <col min="14621" max="14621" width="8.7109375" style="83" customWidth="1"/>
    <col min="14622" max="14622" width="1.5703125" style="83" customWidth="1"/>
    <col min="14623" max="14848" width="12.7109375" style="83"/>
    <col min="14849" max="14849" width="4.42578125" style="83" customWidth="1"/>
    <col min="14850" max="14850" width="0.85546875" style="83" customWidth="1"/>
    <col min="14851" max="14851" width="11.140625" style="83" customWidth="1"/>
    <col min="14852" max="14852" width="0.85546875" style="83" customWidth="1"/>
    <col min="14853" max="14853" width="13.42578125" style="83" customWidth="1"/>
    <col min="14854" max="14854" width="0.85546875" style="83" customWidth="1"/>
    <col min="14855" max="14855" width="11.7109375" style="83" customWidth="1"/>
    <col min="14856" max="14856" width="0.85546875" style="83" customWidth="1"/>
    <col min="14857" max="14857" width="13.42578125" style="83" customWidth="1"/>
    <col min="14858" max="14858" width="0.5703125" style="83" customWidth="1"/>
    <col min="14859" max="14859" width="11.28515625" style="83" customWidth="1"/>
    <col min="14860" max="14860" width="0.85546875" style="83" customWidth="1"/>
    <col min="14861" max="14861" width="13.42578125" style="83" customWidth="1"/>
    <col min="14862" max="14862" width="0.7109375" style="83" customWidth="1"/>
    <col min="14863" max="14863" width="13.5703125" style="83" customWidth="1"/>
    <col min="14864" max="14864" width="0.85546875" style="83" customWidth="1"/>
    <col min="14865" max="14865" width="12.85546875" style="83" customWidth="1"/>
    <col min="14866" max="14866" width="0.85546875" style="83" customWidth="1"/>
    <col min="14867" max="14867" width="13.85546875" style="83" bestFit="1" customWidth="1"/>
    <col min="14868" max="14868" width="0.85546875" style="83" customWidth="1"/>
    <col min="14869" max="14869" width="12.5703125" style="83" customWidth="1"/>
    <col min="14870" max="14870" width="0.85546875" style="83" customWidth="1"/>
    <col min="14871" max="14871" width="13.42578125" style="83" customWidth="1"/>
    <col min="14872" max="14872" width="0.5703125" style="83" customWidth="1"/>
    <col min="14873" max="14873" width="11.28515625" style="83" customWidth="1"/>
    <col min="14874" max="14874" width="0.5703125" style="83" customWidth="1"/>
    <col min="14875" max="14875" width="13.42578125" style="83" customWidth="1"/>
    <col min="14876" max="14876" width="0.5703125" style="83" customWidth="1"/>
    <col min="14877" max="14877" width="8.7109375" style="83" customWidth="1"/>
    <col min="14878" max="14878" width="1.5703125" style="83" customWidth="1"/>
    <col min="14879" max="15104" width="12.7109375" style="83"/>
    <col min="15105" max="15105" width="4.42578125" style="83" customWidth="1"/>
    <col min="15106" max="15106" width="0.85546875" style="83" customWidth="1"/>
    <col min="15107" max="15107" width="11.140625" style="83" customWidth="1"/>
    <col min="15108" max="15108" width="0.85546875" style="83" customWidth="1"/>
    <col min="15109" max="15109" width="13.42578125" style="83" customWidth="1"/>
    <col min="15110" max="15110" width="0.85546875" style="83" customWidth="1"/>
    <col min="15111" max="15111" width="11.7109375" style="83" customWidth="1"/>
    <col min="15112" max="15112" width="0.85546875" style="83" customWidth="1"/>
    <col min="15113" max="15113" width="13.42578125" style="83" customWidth="1"/>
    <col min="15114" max="15114" width="0.5703125" style="83" customWidth="1"/>
    <col min="15115" max="15115" width="11.28515625" style="83" customWidth="1"/>
    <col min="15116" max="15116" width="0.85546875" style="83" customWidth="1"/>
    <col min="15117" max="15117" width="13.42578125" style="83" customWidth="1"/>
    <col min="15118" max="15118" width="0.7109375" style="83" customWidth="1"/>
    <col min="15119" max="15119" width="13.5703125" style="83" customWidth="1"/>
    <col min="15120" max="15120" width="0.85546875" style="83" customWidth="1"/>
    <col min="15121" max="15121" width="12.85546875" style="83" customWidth="1"/>
    <col min="15122" max="15122" width="0.85546875" style="83" customWidth="1"/>
    <col min="15123" max="15123" width="13.85546875" style="83" bestFit="1" customWidth="1"/>
    <col min="15124" max="15124" width="0.85546875" style="83" customWidth="1"/>
    <col min="15125" max="15125" width="12.5703125" style="83" customWidth="1"/>
    <col min="15126" max="15126" width="0.85546875" style="83" customWidth="1"/>
    <col min="15127" max="15127" width="13.42578125" style="83" customWidth="1"/>
    <col min="15128" max="15128" width="0.5703125" style="83" customWidth="1"/>
    <col min="15129" max="15129" width="11.28515625" style="83" customWidth="1"/>
    <col min="15130" max="15130" width="0.5703125" style="83" customWidth="1"/>
    <col min="15131" max="15131" width="13.42578125" style="83" customWidth="1"/>
    <col min="15132" max="15132" width="0.5703125" style="83" customWidth="1"/>
    <col min="15133" max="15133" width="8.7109375" style="83" customWidth="1"/>
    <col min="15134" max="15134" width="1.5703125" style="83" customWidth="1"/>
    <col min="15135" max="15360" width="12.7109375" style="83"/>
    <col min="15361" max="15361" width="4.42578125" style="83" customWidth="1"/>
    <col min="15362" max="15362" width="0.85546875" style="83" customWidth="1"/>
    <col min="15363" max="15363" width="11.140625" style="83" customWidth="1"/>
    <col min="15364" max="15364" width="0.85546875" style="83" customWidth="1"/>
    <col min="15365" max="15365" width="13.42578125" style="83" customWidth="1"/>
    <col min="15366" max="15366" width="0.85546875" style="83" customWidth="1"/>
    <col min="15367" max="15367" width="11.7109375" style="83" customWidth="1"/>
    <col min="15368" max="15368" width="0.85546875" style="83" customWidth="1"/>
    <col min="15369" max="15369" width="13.42578125" style="83" customWidth="1"/>
    <col min="15370" max="15370" width="0.5703125" style="83" customWidth="1"/>
    <col min="15371" max="15371" width="11.28515625" style="83" customWidth="1"/>
    <col min="15372" max="15372" width="0.85546875" style="83" customWidth="1"/>
    <col min="15373" max="15373" width="13.42578125" style="83" customWidth="1"/>
    <col min="15374" max="15374" width="0.7109375" style="83" customWidth="1"/>
    <col min="15375" max="15375" width="13.5703125" style="83" customWidth="1"/>
    <col min="15376" max="15376" width="0.85546875" style="83" customWidth="1"/>
    <col min="15377" max="15377" width="12.85546875" style="83" customWidth="1"/>
    <col min="15378" max="15378" width="0.85546875" style="83" customWidth="1"/>
    <col min="15379" max="15379" width="13.85546875" style="83" bestFit="1" customWidth="1"/>
    <col min="15380" max="15380" width="0.85546875" style="83" customWidth="1"/>
    <col min="15381" max="15381" width="12.5703125" style="83" customWidth="1"/>
    <col min="15382" max="15382" width="0.85546875" style="83" customWidth="1"/>
    <col min="15383" max="15383" width="13.42578125" style="83" customWidth="1"/>
    <col min="15384" max="15384" width="0.5703125" style="83" customWidth="1"/>
    <col min="15385" max="15385" width="11.28515625" style="83" customWidth="1"/>
    <col min="15386" max="15386" width="0.5703125" style="83" customWidth="1"/>
    <col min="15387" max="15387" width="13.42578125" style="83" customWidth="1"/>
    <col min="15388" max="15388" width="0.5703125" style="83" customWidth="1"/>
    <col min="15389" max="15389" width="8.7109375" style="83" customWidth="1"/>
    <col min="15390" max="15390" width="1.5703125" style="83" customWidth="1"/>
    <col min="15391" max="15616" width="12.7109375" style="83"/>
    <col min="15617" max="15617" width="4.42578125" style="83" customWidth="1"/>
    <col min="15618" max="15618" width="0.85546875" style="83" customWidth="1"/>
    <col min="15619" max="15619" width="11.140625" style="83" customWidth="1"/>
    <col min="15620" max="15620" width="0.85546875" style="83" customWidth="1"/>
    <col min="15621" max="15621" width="13.42578125" style="83" customWidth="1"/>
    <col min="15622" max="15622" width="0.85546875" style="83" customWidth="1"/>
    <col min="15623" max="15623" width="11.7109375" style="83" customWidth="1"/>
    <col min="15624" max="15624" width="0.85546875" style="83" customWidth="1"/>
    <col min="15625" max="15625" width="13.42578125" style="83" customWidth="1"/>
    <col min="15626" max="15626" width="0.5703125" style="83" customWidth="1"/>
    <col min="15627" max="15627" width="11.28515625" style="83" customWidth="1"/>
    <col min="15628" max="15628" width="0.85546875" style="83" customWidth="1"/>
    <col min="15629" max="15629" width="13.42578125" style="83" customWidth="1"/>
    <col min="15630" max="15630" width="0.7109375" style="83" customWidth="1"/>
    <col min="15631" max="15631" width="13.5703125" style="83" customWidth="1"/>
    <col min="15632" max="15632" width="0.85546875" style="83" customWidth="1"/>
    <col min="15633" max="15633" width="12.85546875" style="83" customWidth="1"/>
    <col min="15634" max="15634" width="0.85546875" style="83" customWidth="1"/>
    <col min="15635" max="15635" width="13.85546875" style="83" bestFit="1" customWidth="1"/>
    <col min="15636" max="15636" width="0.85546875" style="83" customWidth="1"/>
    <col min="15637" max="15637" width="12.5703125" style="83" customWidth="1"/>
    <col min="15638" max="15638" width="0.85546875" style="83" customWidth="1"/>
    <col min="15639" max="15639" width="13.42578125" style="83" customWidth="1"/>
    <col min="15640" max="15640" width="0.5703125" style="83" customWidth="1"/>
    <col min="15641" max="15641" width="11.28515625" style="83" customWidth="1"/>
    <col min="15642" max="15642" width="0.5703125" style="83" customWidth="1"/>
    <col min="15643" max="15643" width="13.42578125" style="83" customWidth="1"/>
    <col min="15644" max="15644" width="0.5703125" style="83" customWidth="1"/>
    <col min="15645" max="15645" width="8.7109375" style="83" customWidth="1"/>
    <col min="15646" max="15646" width="1.5703125" style="83" customWidth="1"/>
    <col min="15647" max="15872" width="12.7109375" style="83"/>
    <col min="15873" max="15873" width="4.42578125" style="83" customWidth="1"/>
    <col min="15874" max="15874" width="0.85546875" style="83" customWidth="1"/>
    <col min="15875" max="15875" width="11.140625" style="83" customWidth="1"/>
    <col min="15876" max="15876" width="0.85546875" style="83" customWidth="1"/>
    <col min="15877" max="15877" width="13.42578125" style="83" customWidth="1"/>
    <col min="15878" max="15878" width="0.85546875" style="83" customWidth="1"/>
    <col min="15879" max="15879" width="11.7109375" style="83" customWidth="1"/>
    <col min="15880" max="15880" width="0.85546875" style="83" customWidth="1"/>
    <col min="15881" max="15881" width="13.42578125" style="83" customWidth="1"/>
    <col min="15882" max="15882" width="0.5703125" style="83" customWidth="1"/>
    <col min="15883" max="15883" width="11.28515625" style="83" customWidth="1"/>
    <col min="15884" max="15884" width="0.85546875" style="83" customWidth="1"/>
    <col min="15885" max="15885" width="13.42578125" style="83" customWidth="1"/>
    <col min="15886" max="15886" width="0.7109375" style="83" customWidth="1"/>
    <col min="15887" max="15887" width="13.5703125" style="83" customWidth="1"/>
    <col min="15888" max="15888" width="0.85546875" style="83" customWidth="1"/>
    <col min="15889" max="15889" width="12.85546875" style="83" customWidth="1"/>
    <col min="15890" max="15890" width="0.85546875" style="83" customWidth="1"/>
    <col min="15891" max="15891" width="13.85546875" style="83" bestFit="1" customWidth="1"/>
    <col min="15892" max="15892" width="0.85546875" style="83" customWidth="1"/>
    <col min="15893" max="15893" width="12.5703125" style="83" customWidth="1"/>
    <col min="15894" max="15894" width="0.85546875" style="83" customWidth="1"/>
    <col min="15895" max="15895" width="13.42578125" style="83" customWidth="1"/>
    <col min="15896" max="15896" width="0.5703125" style="83" customWidth="1"/>
    <col min="15897" max="15897" width="11.28515625" style="83" customWidth="1"/>
    <col min="15898" max="15898" width="0.5703125" style="83" customWidth="1"/>
    <col min="15899" max="15899" width="13.42578125" style="83" customWidth="1"/>
    <col min="15900" max="15900" width="0.5703125" style="83" customWidth="1"/>
    <col min="15901" max="15901" width="8.7109375" style="83" customWidth="1"/>
    <col min="15902" max="15902" width="1.5703125" style="83" customWidth="1"/>
    <col min="15903" max="16128" width="12.7109375" style="83"/>
    <col min="16129" max="16129" width="4.42578125" style="83" customWidth="1"/>
    <col min="16130" max="16130" width="0.85546875" style="83" customWidth="1"/>
    <col min="16131" max="16131" width="11.140625" style="83" customWidth="1"/>
    <col min="16132" max="16132" width="0.85546875" style="83" customWidth="1"/>
    <col min="16133" max="16133" width="13.42578125" style="83" customWidth="1"/>
    <col min="16134" max="16134" width="0.85546875" style="83" customWidth="1"/>
    <col min="16135" max="16135" width="11.7109375" style="83" customWidth="1"/>
    <col min="16136" max="16136" width="0.85546875" style="83" customWidth="1"/>
    <col min="16137" max="16137" width="13.42578125" style="83" customWidth="1"/>
    <col min="16138" max="16138" width="0.5703125" style="83" customWidth="1"/>
    <col min="16139" max="16139" width="11.28515625" style="83" customWidth="1"/>
    <col min="16140" max="16140" width="0.85546875" style="83" customWidth="1"/>
    <col min="16141" max="16141" width="13.42578125" style="83" customWidth="1"/>
    <col min="16142" max="16142" width="0.7109375" style="83" customWidth="1"/>
    <col min="16143" max="16143" width="13.5703125" style="83" customWidth="1"/>
    <col min="16144" max="16144" width="0.85546875" style="83" customWidth="1"/>
    <col min="16145" max="16145" width="12.85546875" style="83" customWidth="1"/>
    <col min="16146" max="16146" width="0.85546875" style="83" customWidth="1"/>
    <col min="16147" max="16147" width="13.85546875" style="83" bestFit="1" customWidth="1"/>
    <col min="16148" max="16148" width="0.85546875" style="83" customWidth="1"/>
    <col min="16149" max="16149" width="12.5703125" style="83" customWidth="1"/>
    <col min="16150" max="16150" width="0.85546875" style="83" customWidth="1"/>
    <col min="16151" max="16151" width="13.42578125" style="83" customWidth="1"/>
    <col min="16152" max="16152" width="0.5703125" style="83" customWidth="1"/>
    <col min="16153" max="16153" width="11.28515625" style="83" customWidth="1"/>
    <col min="16154" max="16154" width="0.5703125" style="83" customWidth="1"/>
    <col min="16155" max="16155" width="13.42578125" style="83" customWidth="1"/>
    <col min="16156" max="16156" width="0.5703125" style="83" customWidth="1"/>
    <col min="16157" max="16157" width="8.7109375" style="83" customWidth="1"/>
    <col min="16158" max="16158" width="1.5703125" style="83" customWidth="1"/>
    <col min="16159" max="16384" width="12.7109375" style="83"/>
  </cols>
  <sheetData>
    <row r="1" spans="1:70" s="80" customFormat="1" ht="10.7" customHeight="1" x14ac:dyDescent="0.25">
      <c r="C1" s="83"/>
      <c r="N1" s="232" t="s">
        <v>281</v>
      </c>
      <c r="AC1" s="84" t="s">
        <v>562</v>
      </c>
    </row>
    <row r="2" spans="1:70" s="80" customFormat="1" ht="10.7" customHeight="1" x14ac:dyDescent="0.25">
      <c r="C2" s="83"/>
      <c r="N2" s="232" t="s">
        <v>563</v>
      </c>
      <c r="AC2" s="84" t="s">
        <v>527</v>
      </c>
    </row>
    <row r="3" spans="1:70" s="80" customFormat="1" ht="10.7" customHeight="1" x14ac:dyDescent="0.25">
      <c r="C3" s="83"/>
      <c r="N3" s="233" t="s">
        <v>564</v>
      </c>
    </row>
    <row r="4" spans="1:70" ht="9.6" customHeight="1" x14ac:dyDescent="0.25">
      <c r="A4" s="95"/>
      <c r="B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row>
    <row r="5" spans="1:70" ht="9.6" customHeight="1" x14ac:dyDescent="0.25">
      <c r="A5" s="95"/>
      <c r="B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row>
    <row r="6" spans="1:70" ht="9.6" customHeight="1" x14ac:dyDescent="0.25">
      <c r="A6" s="95"/>
      <c r="B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row>
    <row r="7" spans="1:70" ht="9.6" customHeight="1" x14ac:dyDescent="0.25">
      <c r="E7" s="89" t="s">
        <v>565</v>
      </c>
      <c r="F7" s="89"/>
      <c r="G7" s="89"/>
      <c r="H7" s="89"/>
      <c r="I7" s="89"/>
      <c r="J7" s="89"/>
      <c r="K7" s="89"/>
      <c r="L7" s="89"/>
      <c r="M7" s="89"/>
      <c r="O7" s="89" t="s">
        <v>566</v>
      </c>
      <c r="P7" s="89"/>
      <c r="Q7" s="89"/>
      <c r="R7" s="89"/>
      <c r="S7" s="89"/>
      <c r="T7" s="89"/>
      <c r="U7" s="89"/>
      <c r="V7" s="89"/>
      <c r="W7" s="89"/>
      <c r="AA7" s="89" t="s">
        <v>567</v>
      </c>
      <c r="AB7" s="89"/>
      <c r="AC7" s="89"/>
    </row>
    <row r="8" spans="1:70" ht="9.6" customHeight="1" x14ac:dyDescent="0.25"/>
    <row r="9" spans="1:70" ht="9.6" customHeight="1" x14ac:dyDescent="0.25">
      <c r="E9" s="91" t="s">
        <v>568</v>
      </c>
      <c r="I9" s="91" t="s">
        <v>312</v>
      </c>
      <c r="Q9" s="91" t="s">
        <v>569</v>
      </c>
      <c r="S9" s="91" t="s">
        <v>312</v>
      </c>
    </row>
    <row r="10" spans="1:70" ht="9.6" customHeight="1" x14ac:dyDescent="0.25">
      <c r="E10" s="91" t="s">
        <v>570</v>
      </c>
      <c r="G10" s="91" t="s">
        <v>571</v>
      </c>
      <c r="I10" s="91" t="s">
        <v>572</v>
      </c>
      <c r="K10" s="91" t="s">
        <v>573</v>
      </c>
      <c r="Q10" s="91" t="s">
        <v>574</v>
      </c>
      <c r="S10" s="91" t="s">
        <v>61</v>
      </c>
      <c r="U10" s="91" t="s">
        <v>70</v>
      </c>
      <c r="Y10" s="91" t="s">
        <v>575</v>
      </c>
    </row>
    <row r="11" spans="1:70" ht="9.6" customHeight="1" x14ac:dyDescent="0.25">
      <c r="A11" s="92" t="s">
        <v>71</v>
      </c>
      <c r="C11" s="92" t="s">
        <v>72</v>
      </c>
      <c r="E11" s="234" t="s">
        <v>576</v>
      </c>
      <c r="G11" s="92" t="s">
        <v>577</v>
      </c>
      <c r="I11" s="92" t="s">
        <v>578</v>
      </c>
      <c r="K11" s="92" t="s">
        <v>579</v>
      </c>
      <c r="M11" s="92" t="s">
        <v>65</v>
      </c>
      <c r="O11" s="92" t="s">
        <v>354</v>
      </c>
      <c r="Q11" s="92" t="s">
        <v>520</v>
      </c>
      <c r="S11" s="92" t="s">
        <v>69</v>
      </c>
      <c r="U11" s="235" t="s">
        <v>580</v>
      </c>
      <c r="W11" s="92" t="s">
        <v>65</v>
      </c>
      <c r="Y11" s="92" t="s">
        <v>581</v>
      </c>
      <c r="AA11" s="92" t="s">
        <v>73</v>
      </c>
      <c r="AC11" s="92" t="s">
        <v>395</v>
      </c>
      <c r="AE11" s="234" t="s">
        <v>582</v>
      </c>
    </row>
    <row r="12" spans="1:70" ht="8.85" customHeight="1" x14ac:dyDescent="0.25">
      <c r="B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row>
    <row r="13" spans="1:70" ht="8.85" customHeight="1" x14ac:dyDescent="0.25">
      <c r="B13" s="83" t="s">
        <v>278</v>
      </c>
    </row>
    <row r="14" spans="1:70" ht="11.25" x14ac:dyDescent="0.25">
      <c r="A14" s="83">
        <v>1</v>
      </c>
      <c r="B14" s="95"/>
      <c r="C14" s="83" t="s">
        <v>83</v>
      </c>
      <c r="E14" s="57">
        <v>950447653</v>
      </c>
      <c r="G14" s="57">
        <v>0</v>
      </c>
      <c r="I14" s="57">
        <v>497317294</v>
      </c>
      <c r="K14" s="57">
        <v>0</v>
      </c>
      <c r="M14" s="57">
        <f t="shared" ref="M14:M51" si="0">(E14+G14+I14+K14)</f>
        <v>1447764947</v>
      </c>
      <c r="O14" s="57">
        <v>366117531</v>
      </c>
      <c r="Q14" s="57">
        <v>21342573</v>
      </c>
      <c r="S14" s="57">
        <v>1060304843</v>
      </c>
      <c r="U14" s="57">
        <v>0</v>
      </c>
      <c r="W14" s="57">
        <f t="shared" ref="W14:W51" si="1">(O14+Q14+S14+U14)</f>
        <v>1447764947</v>
      </c>
      <c r="Y14" s="57">
        <v>0</v>
      </c>
      <c r="AA14" s="57">
        <f>(M14-Y14)</f>
        <v>1447764947</v>
      </c>
      <c r="AC14" s="34">
        <f t="shared" ref="AC14:AC51" si="2">(AA14/AE14)</f>
        <v>9078.774586591584</v>
      </c>
      <c r="AE14" s="21">
        <v>159467</v>
      </c>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row>
    <row r="15" spans="1:70" ht="11.25" x14ac:dyDescent="0.25">
      <c r="A15" s="83">
        <v>2</v>
      </c>
      <c r="B15" s="95"/>
      <c r="C15" s="83" t="s">
        <v>84</v>
      </c>
      <c r="E15" s="58">
        <v>164767756</v>
      </c>
      <c r="G15" s="58">
        <v>0</v>
      </c>
      <c r="I15" s="58">
        <v>55928345</v>
      </c>
      <c r="K15" s="58">
        <v>0</v>
      </c>
      <c r="M15" s="58">
        <f t="shared" si="0"/>
        <v>220696101</v>
      </c>
      <c r="O15" s="58">
        <v>47380348</v>
      </c>
      <c r="Q15" s="58">
        <v>0</v>
      </c>
      <c r="S15" s="58">
        <v>173052815</v>
      </c>
      <c r="U15" s="58">
        <v>262938</v>
      </c>
      <c r="W15" s="58">
        <f t="shared" si="1"/>
        <v>220696101</v>
      </c>
      <c r="Y15" s="58">
        <v>0</v>
      </c>
      <c r="AA15" s="58">
        <f>(M15-Y15)</f>
        <v>220696101</v>
      </c>
      <c r="AC15" s="20">
        <f t="shared" si="2"/>
        <v>12817.010337417969</v>
      </c>
      <c r="AE15" s="21">
        <v>17219</v>
      </c>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row>
    <row r="16" spans="1:70" ht="11.25" x14ac:dyDescent="0.25">
      <c r="A16" s="83">
        <v>3</v>
      </c>
      <c r="B16" s="95"/>
      <c r="C16" s="83" t="s">
        <v>85</v>
      </c>
      <c r="E16" s="58">
        <v>14269886</v>
      </c>
      <c r="G16" s="58">
        <v>0</v>
      </c>
      <c r="I16" s="58">
        <v>14640273</v>
      </c>
      <c r="K16" s="58">
        <v>0</v>
      </c>
      <c r="M16" s="58">
        <f t="shared" si="0"/>
        <v>28910159</v>
      </c>
      <c r="O16" s="58">
        <v>8142230</v>
      </c>
      <c r="Q16" s="58">
        <v>0</v>
      </c>
      <c r="S16" s="58">
        <v>15212899</v>
      </c>
      <c r="U16" s="58">
        <v>5555030</v>
      </c>
      <c r="W16" s="58">
        <f t="shared" si="1"/>
        <v>28910159</v>
      </c>
      <c r="Y16" s="58">
        <v>0</v>
      </c>
      <c r="AA16" s="58">
        <f t="shared" ref="AA16:AA29" si="3">(M16-Y16)</f>
        <v>28910159</v>
      </c>
      <c r="AC16" s="20">
        <f t="shared" si="2"/>
        <v>4353.2839933744917</v>
      </c>
      <c r="AE16" s="21">
        <v>6641</v>
      </c>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row>
    <row r="17" spans="1:70" ht="11.25" x14ac:dyDescent="0.25">
      <c r="A17" s="83">
        <v>4</v>
      </c>
      <c r="B17" s="95"/>
      <c r="C17" s="83" t="s">
        <v>86</v>
      </c>
      <c r="E17" s="58">
        <v>179948876</v>
      </c>
      <c r="G17" s="58">
        <v>0</v>
      </c>
      <c r="I17" s="58">
        <v>140492967</v>
      </c>
      <c r="K17" s="58">
        <v>0</v>
      </c>
      <c r="M17" s="58">
        <f t="shared" si="0"/>
        <v>320441843</v>
      </c>
      <c r="O17" s="58">
        <v>71896650</v>
      </c>
      <c r="Q17" s="58">
        <v>31125387</v>
      </c>
      <c r="S17" s="58">
        <v>152550824</v>
      </c>
      <c r="U17" s="58">
        <v>64868982</v>
      </c>
      <c r="W17" s="58">
        <f t="shared" si="1"/>
        <v>320441843</v>
      </c>
      <c r="Y17" s="58">
        <v>12987110</v>
      </c>
      <c r="AA17" s="58">
        <f t="shared" si="3"/>
        <v>307454733</v>
      </c>
      <c r="AC17" s="20">
        <f t="shared" si="2"/>
        <v>6022.6196474045055</v>
      </c>
      <c r="AE17" s="21">
        <v>51050</v>
      </c>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row>
    <row r="18" spans="1:70" ht="11.25" x14ac:dyDescent="0.25">
      <c r="A18" s="83">
        <v>5</v>
      </c>
      <c r="B18" s="95"/>
      <c r="C18" s="83" t="s">
        <v>87</v>
      </c>
      <c r="E18" s="58">
        <v>699163383</v>
      </c>
      <c r="G18" s="58">
        <v>0</v>
      </c>
      <c r="I18" s="58">
        <v>796180280</v>
      </c>
      <c r="K18" s="58">
        <v>0</v>
      </c>
      <c r="M18" s="58">
        <f t="shared" si="0"/>
        <v>1495343663</v>
      </c>
      <c r="O18" s="58">
        <v>718107188</v>
      </c>
      <c r="Q18" s="58">
        <v>30217285</v>
      </c>
      <c r="S18" s="58">
        <v>291184811</v>
      </c>
      <c r="U18" s="58">
        <v>455834379</v>
      </c>
      <c r="W18" s="58">
        <f t="shared" si="1"/>
        <v>1495343663</v>
      </c>
      <c r="Y18" s="58">
        <v>34699040</v>
      </c>
      <c r="AA18" s="58">
        <f t="shared" si="3"/>
        <v>1460644623</v>
      </c>
      <c r="AC18" s="20">
        <f t="shared" si="2"/>
        <v>5856.1178364378447</v>
      </c>
      <c r="AE18" s="21">
        <v>249422</v>
      </c>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row>
    <row r="19" spans="1:70" ht="11.25" x14ac:dyDescent="0.25">
      <c r="A19" s="83">
        <v>6</v>
      </c>
      <c r="B19" s="95"/>
      <c r="C19" s="83" t="s">
        <v>88</v>
      </c>
      <c r="E19" s="58">
        <v>39526807</v>
      </c>
      <c r="G19" s="58">
        <v>0</v>
      </c>
      <c r="I19" s="58">
        <v>41890479</v>
      </c>
      <c r="K19" s="58">
        <v>0</v>
      </c>
      <c r="M19" s="58">
        <f t="shared" si="0"/>
        <v>81417286</v>
      </c>
      <c r="O19" s="58">
        <v>40050997</v>
      </c>
      <c r="Q19" s="58">
        <v>0</v>
      </c>
      <c r="S19" s="58">
        <v>38383291</v>
      </c>
      <c r="U19" s="58">
        <v>2982998</v>
      </c>
      <c r="W19" s="58">
        <f t="shared" si="1"/>
        <v>81417286</v>
      </c>
      <c r="Y19" s="58">
        <v>0</v>
      </c>
      <c r="AA19" s="58">
        <f t="shared" si="3"/>
        <v>81417286</v>
      </c>
      <c r="AC19" s="20">
        <f t="shared" si="2"/>
        <v>4480.8632911392406</v>
      </c>
      <c r="AE19" s="21">
        <v>18170</v>
      </c>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row>
    <row r="20" spans="1:70" ht="11.25" x14ac:dyDescent="0.25">
      <c r="A20" s="83">
        <v>7</v>
      </c>
      <c r="B20" s="95"/>
      <c r="C20" s="83" t="s">
        <v>89</v>
      </c>
      <c r="E20" s="58">
        <v>27079772</v>
      </c>
      <c r="G20" s="58">
        <v>8955000</v>
      </c>
      <c r="I20" s="58">
        <v>18365705</v>
      </c>
      <c r="K20" s="58">
        <v>0</v>
      </c>
      <c r="M20" s="58">
        <f t="shared" si="0"/>
        <v>54400477</v>
      </c>
      <c r="O20" s="58">
        <v>25864796</v>
      </c>
      <c r="Q20" s="58">
        <v>0</v>
      </c>
      <c r="S20" s="58">
        <v>16012642</v>
      </c>
      <c r="U20" s="58">
        <v>12523039</v>
      </c>
      <c r="W20" s="58">
        <f t="shared" si="1"/>
        <v>54400477</v>
      </c>
      <c r="Y20" s="58">
        <v>0</v>
      </c>
      <c r="AA20" s="58">
        <f t="shared" si="3"/>
        <v>54400477</v>
      </c>
      <c r="AC20" s="20">
        <f t="shared" si="2"/>
        <v>9482.3909708907086</v>
      </c>
      <c r="AE20" s="21">
        <v>5737</v>
      </c>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row>
    <row r="21" spans="1:70" ht="11.25" x14ac:dyDescent="0.25">
      <c r="A21" s="83">
        <v>8</v>
      </c>
      <c r="B21" s="95"/>
      <c r="C21" s="83" t="s">
        <v>90</v>
      </c>
      <c r="E21" s="58">
        <v>259634152</v>
      </c>
      <c r="G21" s="58">
        <v>0</v>
      </c>
      <c r="I21" s="58">
        <v>66827665</v>
      </c>
      <c r="K21" s="58">
        <v>0</v>
      </c>
      <c r="M21" s="58">
        <f t="shared" si="0"/>
        <v>326461817</v>
      </c>
      <c r="O21" s="58">
        <v>184183804</v>
      </c>
      <c r="Q21" s="58">
        <v>0</v>
      </c>
      <c r="S21" s="58">
        <v>89611782</v>
      </c>
      <c r="U21" s="58">
        <v>52666231</v>
      </c>
      <c r="W21" s="58">
        <f t="shared" si="1"/>
        <v>326461817</v>
      </c>
      <c r="Y21" s="58">
        <v>0</v>
      </c>
      <c r="AA21" s="58">
        <f t="shared" si="3"/>
        <v>326461817</v>
      </c>
      <c r="AC21" s="20">
        <f t="shared" si="2"/>
        <v>7665.2222822258746</v>
      </c>
      <c r="AE21" s="21">
        <v>42590</v>
      </c>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row>
    <row r="22" spans="1:70" ht="11.25" x14ac:dyDescent="0.25">
      <c r="A22" s="83">
        <v>9</v>
      </c>
      <c r="B22" s="95"/>
      <c r="C22" s="83" t="s">
        <v>92</v>
      </c>
      <c r="E22" s="58">
        <v>0</v>
      </c>
      <c r="G22" s="58">
        <v>0</v>
      </c>
      <c r="I22" s="58">
        <v>0</v>
      </c>
      <c r="K22" s="58">
        <v>0</v>
      </c>
      <c r="M22" s="58">
        <f t="shared" si="0"/>
        <v>0</v>
      </c>
      <c r="O22" s="58">
        <v>0</v>
      </c>
      <c r="Q22" s="58">
        <v>0</v>
      </c>
      <c r="S22" s="58">
        <v>0</v>
      </c>
      <c r="U22" s="58">
        <v>0</v>
      </c>
      <c r="W22" s="58">
        <f t="shared" si="1"/>
        <v>0</v>
      </c>
      <c r="Y22" s="58">
        <v>0</v>
      </c>
      <c r="AA22" s="58">
        <f t="shared" si="3"/>
        <v>0</v>
      </c>
      <c r="AC22" s="20">
        <v>0</v>
      </c>
      <c r="AE22" s="21">
        <v>0</v>
      </c>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row>
    <row r="23" spans="1:70" ht="11.25" x14ac:dyDescent="0.25">
      <c r="A23" s="83">
        <v>10</v>
      </c>
      <c r="B23" s="95"/>
      <c r="C23" s="83" t="s">
        <v>93</v>
      </c>
      <c r="E23" s="58">
        <v>128311594</v>
      </c>
      <c r="G23" s="58">
        <v>0</v>
      </c>
      <c r="I23" s="58">
        <v>97697140</v>
      </c>
      <c r="K23" s="58">
        <v>0</v>
      </c>
      <c r="M23" s="58">
        <f t="shared" si="0"/>
        <v>226008734</v>
      </c>
      <c r="O23" s="58">
        <v>66696883</v>
      </c>
      <c r="Q23" s="58">
        <v>0</v>
      </c>
      <c r="S23" s="58">
        <v>134412297</v>
      </c>
      <c r="U23" s="58">
        <v>24899554</v>
      </c>
      <c r="W23" s="58">
        <f t="shared" si="1"/>
        <v>226008734</v>
      </c>
      <c r="Y23" s="58">
        <v>0</v>
      </c>
      <c r="AA23" s="58">
        <f t="shared" si="3"/>
        <v>226008734</v>
      </c>
      <c r="AC23" s="20">
        <f t="shared" si="2"/>
        <v>9360.0900356166658</v>
      </c>
      <c r="AE23" s="21">
        <v>24146</v>
      </c>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row>
    <row r="24" spans="1:70" ht="11.25" x14ac:dyDescent="0.25">
      <c r="A24" s="83">
        <v>11</v>
      </c>
      <c r="B24" s="95"/>
      <c r="C24" s="83" t="s">
        <v>94</v>
      </c>
      <c r="E24" s="58">
        <v>176598001</v>
      </c>
      <c r="G24" s="58">
        <v>0</v>
      </c>
      <c r="I24" s="58">
        <v>39220635</v>
      </c>
      <c r="K24" s="58">
        <v>0</v>
      </c>
      <c r="M24" s="58">
        <f t="shared" si="0"/>
        <v>215818636</v>
      </c>
      <c r="O24" s="58">
        <v>165497395</v>
      </c>
      <c r="Q24" s="58">
        <v>4333606</v>
      </c>
      <c r="S24" s="58">
        <v>37312051</v>
      </c>
      <c r="U24" s="58">
        <v>8675584</v>
      </c>
      <c r="W24" s="58">
        <f t="shared" si="1"/>
        <v>215818636</v>
      </c>
      <c r="Y24" s="58">
        <v>0</v>
      </c>
      <c r="AA24" s="58">
        <f t="shared" si="3"/>
        <v>215818636</v>
      </c>
      <c r="AC24" s="20">
        <f t="shared" si="2"/>
        <v>14723.607313412471</v>
      </c>
      <c r="AE24" s="21">
        <v>14658</v>
      </c>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row>
    <row r="25" spans="1:70" ht="11.25" x14ac:dyDescent="0.25">
      <c r="A25" s="83">
        <v>12</v>
      </c>
      <c r="B25" s="95"/>
      <c r="C25" s="83" t="s">
        <v>95</v>
      </c>
      <c r="E25" s="58">
        <v>25858148</v>
      </c>
      <c r="G25" s="58">
        <v>0</v>
      </c>
      <c r="I25" s="58">
        <v>15810694</v>
      </c>
      <c r="K25" s="58">
        <v>0</v>
      </c>
      <c r="M25" s="58">
        <f t="shared" si="0"/>
        <v>41668842</v>
      </c>
      <c r="O25" s="58">
        <v>12531407</v>
      </c>
      <c r="Q25" s="58">
        <v>0</v>
      </c>
      <c r="S25" s="58">
        <v>24179492</v>
      </c>
      <c r="U25" s="58">
        <v>4957943</v>
      </c>
      <c r="W25" s="58">
        <f t="shared" si="1"/>
        <v>41668842</v>
      </c>
      <c r="Y25" s="58">
        <v>0</v>
      </c>
      <c r="AA25" s="58">
        <f t="shared" si="3"/>
        <v>41668842</v>
      </c>
      <c r="AC25" s="20">
        <f t="shared" si="2"/>
        <v>5093.9904645476772</v>
      </c>
      <c r="AE25" s="21">
        <v>8180</v>
      </c>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row>
    <row r="26" spans="1:70" ht="11.25" x14ac:dyDescent="0.25">
      <c r="A26" s="83">
        <v>13</v>
      </c>
      <c r="B26" s="95"/>
      <c r="C26" s="83" t="s">
        <v>96</v>
      </c>
      <c r="E26" s="58">
        <v>95163646</v>
      </c>
      <c r="G26" s="58">
        <v>0</v>
      </c>
      <c r="I26" s="58">
        <v>96664912</v>
      </c>
      <c r="K26" s="58">
        <v>0</v>
      </c>
      <c r="M26" s="58">
        <f t="shared" si="0"/>
        <v>191828558</v>
      </c>
      <c r="O26" s="58">
        <v>66895443</v>
      </c>
      <c r="Q26" s="58">
        <v>0</v>
      </c>
      <c r="S26" s="58">
        <v>104255640</v>
      </c>
      <c r="U26" s="58">
        <v>20677475</v>
      </c>
      <c r="W26" s="58">
        <f t="shared" si="1"/>
        <v>191828558</v>
      </c>
      <c r="Y26" s="58">
        <v>0</v>
      </c>
      <c r="AA26" s="58">
        <f t="shared" si="3"/>
        <v>191828558</v>
      </c>
      <c r="AC26" s="20">
        <f t="shared" si="2"/>
        <v>6855.4269887785003</v>
      </c>
      <c r="AE26" s="21">
        <v>27982</v>
      </c>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row>
    <row r="27" spans="1:70" ht="11.25" x14ac:dyDescent="0.25">
      <c r="A27" s="83">
        <v>14</v>
      </c>
      <c r="B27" s="95"/>
      <c r="C27" s="83" t="s">
        <v>97</v>
      </c>
      <c r="E27" s="58">
        <v>33521715</v>
      </c>
      <c r="G27" s="58">
        <v>0</v>
      </c>
      <c r="I27" s="58">
        <v>10944138</v>
      </c>
      <c r="K27" s="58">
        <v>0</v>
      </c>
      <c r="M27" s="58">
        <f t="shared" si="0"/>
        <v>44465853</v>
      </c>
      <c r="O27" s="58">
        <v>29075363</v>
      </c>
      <c r="Q27" s="58">
        <v>0</v>
      </c>
      <c r="S27" s="58">
        <v>5857696</v>
      </c>
      <c r="U27" s="58">
        <v>9532794</v>
      </c>
      <c r="W27" s="58">
        <f t="shared" si="1"/>
        <v>44465853</v>
      </c>
      <c r="Y27" s="58">
        <v>0</v>
      </c>
      <c r="AA27" s="58">
        <f t="shared" si="3"/>
        <v>44465853</v>
      </c>
      <c r="AC27" s="20">
        <f t="shared" si="2"/>
        <v>6616.9424107142859</v>
      </c>
      <c r="AE27" s="21">
        <v>6720</v>
      </c>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row>
    <row r="28" spans="1:70" ht="11.25" x14ac:dyDescent="0.25">
      <c r="A28" s="83">
        <v>15</v>
      </c>
      <c r="B28" s="95"/>
      <c r="C28" s="83" t="s">
        <v>98</v>
      </c>
      <c r="E28" s="58">
        <v>435175573</v>
      </c>
      <c r="G28" s="58">
        <v>0</v>
      </c>
      <c r="I28" s="58">
        <v>363096526</v>
      </c>
      <c r="K28" s="58">
        <v>0</v>
      </c>
      <c r="M28" s="58">
        <f t="shared" si="0"/>
        <v>798272099</v>
      </c>
      <c r="O28" s="58">
        <v>141973168</v>
      </c>
      <c r="Q28" s="58">
        <v>0</v>
      </c>
      <c r="S28" s="58">
        <v>583492526</v>
      </c>
      <c r="U28" s="58">
        <v>72806405</v>
      </c>
      <c r="W28" s="58">
        <f t="shared" si="1"/>
        <v>798272099</v>
      </c>
      <c r="Y28" s="58">
        <v>6072701</v>
      </c>
      <c r="AA28" s="58">
        <f t="shared" si="3"/>
        <v>792199398</v>
      </c>
      <c r="AC28" s="20">
        <f t="shared" si="2"/>
        <v>5776.2373348499432</v>
      </c>
      <c r="AE28" s="21">
        <v>137148</v>
      </c>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row>
    <row r="29" spans="1:70" ht="11.25" x14ac:dyDescent="0.25">
      <c r="A29" s="83">
        <v>16</v>
      </c>
      <c r="B29" s="95"/>
      <c r="C29" s="83" t="s">
        <v>99</v>
      </c>
      <c r="E29" s="58">
        <v>281325652</v>
      </c>
      <c r="G29" s="58">
        <v>0</v>
      </c>
      <c r="I29" s="58">
        <v>108396927</v>
      </c>
      <c r="K29" s="58">
        <v>0</v>
      </c>
      <c r="M29" s="58">
        <f t="shared" si="0"/>
        <v>389722579</v>
      </c>
      <c r="O29" s="58">
        <v>239943219</v>
      </c>
      <c r="Q29" s="58">
        <v>23682299</v>
      </c>
      <c r="S29" s="58">
        <v>70372487</v>
      </c>
      <c r="U29" s="58">
        <v>55724574</v>
      </c>
      <c r="W29" s="58">
        <f t="shared" si="1"/>
        <v>389722579</v>
      </c>
      <c r="Y29" s="58">
        <v>0</v>
      </c>
      <c r="AA29" s="58">
        <f t="shared" si="3"/>
        <v>389722579</v>
      </c>
      <c r="AC29" s="20">
        <f t="shared" si="2"/>
        <v>7110.428370735267</v>
      </c>
      <c r="AE29" s="21">
        <v>54810</v>
      </c>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row>
    <row r="30" spans="1:70" ht="11.25" x14ac:dyDescent="0.25">
      <c r="A30" s="83">
        <v>17</v>
      </c>
      <c r="B30" s="95"/>
      <c r="C30" s="83" t="s">
        <v>100</v>
      </c>
      <c r="E30" s="58">
        <v>0</v>
      </c>
      <c r="G30" s="58">
        <v>0</v>
      </c>
      <c r="I30" s="58">
        <v>0</v>
      </c>
      <c r="K30" s="58">
        <v>0</v>
      </c>
      <c r="M30" s="58">
        <f t="shared" si="0"/>
        <v>0</v>
      </c>
      <c r="O30" s="58">
        <v>0</v>
      </c>
      <c r="Q30" s="58">
        <v>0</v>
      </c>
      <c r="S30" s="58">
        <v>0</v>
      </c>
      <c r="U30" s="58">
        <v>0</v>
      </c>
      <c r="W30" s="58">
        <f t="shared" si="1"/>
        <v>0</v>
      </c>
      <c r="Y30" s="58">
        <v>0</v>
      </c>
      <c r="AA30" s="58">
        <f>(M30-Y30)</f>
        <v>0</v>
      </c>
      <c r="AC30" s="20">
        <v>0</v>
      </c>
      <c r="AE30" s="21">
        <v>0</v>
      </c>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row>
    <row r="31" spans="1:70" ht="11.25" x14ac:dyDescent="0.25">
      <c r="A31" s="83">
        <v>18</v>
      </c>
      <c r="B31" s="95"/>
      <c r="C31" s="83" t="s">
        <v>101</v>
      </c>
      <c r="E31" s="58">
        <v>32603805</v>
      </c>
      <c r="G31" s="58">
        <v>0</v>
      </c>
      <c r="I31" s="58">
        <v>4871686</v>
      </c>
      <c r="K31" s="58">
        <v>0</v>
      </c>
      <c r="M31" s="58">
        <f t="shared" si="0"/>
        <v>37475491</v>
      </c>
      <c r="O31" s="58">
        <v>16631450</v>
      </c>
      <c r="Q31" s="58">
        <v>0</v>
      </c>
      <c r="S31" s="58">
        <v>10445857</v>
      </c>
      <c r="U31" s="58">
        <v>10398184</v>
      </c>
      <c r="W31" s="58">
        <f t="shared" si="1"/>
        <v>37475491</v>
      </c>
      <c r="Y31" s="58">
        <v>0</v>
      </c>
      <c r="AA31" s="58">
        <f>(M31-Y31)</f>
        <v>37475491</v>
      </c>
      <c r="AC31" s="20">
        <f t="shared" si="2"/>
        <v>5010.762267682845</v>
      </c>
      <c r="AE31" s="21">
        <v>7479</v>
      </c>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row>
    <row r="32" spans="1:70" ht="11.25" x14ac:dyDescent="0.25">
      <c r="A32" s="83">
        <v>19</v>
      </c>
      <c r="B32" s="95"/>
      <c r="C32" s="83" t="s">
        <v>102</v>
      </c>
      <c r="E32" s="58">
        <v>364724225</v>
      </c>
      <c r="G32" s="58">
        <v>0</v>
      </c>
      <c r="I32" s="58">
        <v>203677944</v>
      </c>
      <c r="K32" s="58">
        <v>0</v>
      </c>
      <c r="M32" s="58">
        <f t="shared" si="0"/>
        <v>568402169</v>
      </c>
      <c r="O32" s="58">
        <v>156857901</v>
      </c>
      <c r="Q32" s="58">
        <v>53669283</v>
      </c>
      <c r="S32" s="58">
        <v>161349516</v>
      </c>
      <c r="U32" s="58">
        <v>196525469</v>
      </c>
      <c r="W32" s="58">
        <f t="shared" si="1"/>
        <v>568402169</v>
      </c>
      <c r="Y32" s="58">
        <v>0</v>
      </c>
      <c r="AA32" s="58">
        <f>(M32-Y32)</f>
        <v>568402169</v>
      </c>
      <c r="AC32" s="20">
        <f t="shared" si="2"/>
        <v>7070.1184028857515</v>
      </c>
      <c r="AE32" s="21">
        <v>80395</v>
      </c>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row>
    <row r="33" spans="1:70" ht="11.25" x14ac:dyDescent="0.25">
      <c r="A33" s="83">
        <v>20</v>
      </c>
      <c r="B33" s="95"/>
      <c r="C33" s="83" t="s">
        <v>103</v>
      </c>
      <c r="E33" s="58">
        <v>186088559</v>
      </c>
      <c r="G33" s="58">
        <v>0</v>
      </c>
      <c r="I33" s="58">
        <v>112233961</v>
      </c>
      <c r="K33" s="58">
        <v>0</v>
      </c>
      <c r="M33" s="58">
        <f t="shared" si="0"/>
        <v>298322520</v>
      </c>
      <c r="O33" s="58">
        <v>118621331</v>
      </c>
      <c r="Q33" s="58">
        <v>12780260</v>
      </c>
      <c r="S33" s="58">
        <v>99120537</v>
      </c>
      <c r="U33" s="58">
        <v>67800392</v>
      </c>
      <c r="W33" s="58">
        <f t="shared" si="1"/>
        <v>298322520</v>
      </c>
      <c r="Y33" s="58">
        <v>0</v>
      </c>
      <c r="AA33" s="58">
        <f>(M33-Y33)</f>
        <v>298322520</v>
      </c>
      <c r="AC33" s="20">
        <f t="shared" si="2"/>
        <v>6974.7152342654072</v>
      </c>
      <c r="AE33" s="21">
        <v>42772</v>
      </c>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row>
    <row r="34" spans="1:70" ht="11.25" x14ac:dyDescent="0.25">
      <c r="A34" s="83">
        <v>21</v>
      </c>
      <c r="B34" s="95"/>
      <c r="C34" s="83" t="s">
        <v>104</v>
      </c>
      <c r="E34" s="58">
        <v>104932225</v>
      </c>
      <c r="G34" s="58">
        <v>7130000</v>
      </c>
      <c r="I34" s="58">
        <v>34881417</v>
      </c>
      <c r="K34" s="58">
        <v>0</v>
      </c>
      <c r="M34" s="58">
        <f t="shared" si="0"/>
        <v>146943642</v>
      </c>
      <c r="O34" s="58">
        <v>65971061</v>
      </c>
      <c r="Q34" s="58">
        <v>0</v>
      </c>
      <c r="S34" s="58">
        <v>72140185</v>
      </c>
      <c r="U34" s="58">
        <v>8832396</v>
      </c>
      <c r="W34" s="58">
        <f t="shared" si="1"/>
        <v>146943642</v>
      </c>
      <c r="Y34" s="58">
        <v>0</v>
      </c>
      <c r="AA34" s="58">
        <f>(M34-Y34)</f>
        <v>146943642</v>
      </c>
      <c r="AC34" s="20">
        <f t="shared" si="2"/>
        <v>8533.8081189383829</v>
      </c>
      <c r="AE34" s="21">
        <v>17219</v>
      </c>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row>
    <row r="35" spans="1:70" ht="11.25" x14ac:dyDescent="0.25">
      <c r="A35" s="83">
        <v>22</v>
      </c>
      <c r="B35" s="95"/>
      <c r="C35" s="83" t="s">
        <v>105</v>
      </c>
      <c r="E35" s="58">
        <v>25232786</v>
      </c>
      <c r="G35" s="58">
        <v>0</v>
      </c>
      <c r="I35" s="58">
        <v>44813222</v>
      </c>
      <c r="K35" s="58">
        <v>0</v>
      </c>
      <c r="M35" s="58">
        <f t="shared" si="0"/>
        <v>70046008</v>
      </c>
      <c r="O35" s="58">
        <v>21337884</v>
      </c>
      <c r="Q35" s="58">
        <v>0</v>
      </c>
      <c r="S35" s="58">
        <v>22193145</v>
      </c>
      <c r="U35" s="58">
        <v>26514979</v>
      </c>
      <c r="W35" s="58">
        <f t="shared" si="1"/>
        <v>70046008</v>
      </c>
      <c r="Y35" s="58">
        <v>0</v>
      </c>
      <c r="AA35" s="58">
        <f>(M35-Y35)</f>
        <v>70046008</v>
      </c>
      <c r="AC35" s="20">
        <f t="shared" si="2"/>
        <v>5194.3647015202077</v>
      </c>
      <c r="AE35" s="21">
        <v>13485</v>
      </c>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row>
    <row r="36" spans="1:70" ht="11.25" x14ac:dyDescent="0.25">
      <c r="A36" s="83">
        <v>23</v>
      </c>
      <c r="B36" s="95"/>
      <c r="C36" s="83" t="s">
        <v>106</v>
      </c>
      <c r="E36" s="58">
        <v>605133533</v>
      </c>
      <c r="G36" s="58">
        <v>2130886</v>
      </c>
      <c r="I36" s="58">
        <v>677256420</v>
      </c>
      <c r="K36" s="58">
        <v>0</v>
      </c>
      <c r="M36" s="58">
        <f t="shared" si="0"/>
        <v>1284520839</v>
      </c>
      <c r="O36" s="58">
        <v>371832353</v>
      </c>
      <c r="Q36" s="58">
        <v>57230524</v>
      </c>
      <c r="S36" s="58">
        <v>628020751</v>
      </c>
      <c r="U36" s="58">
        <v>227437211</v>
      </c>
      <c r="W36" s="58">
        <f t="shared" si="1"/>
        <v>1284520839</v>
      </c>
      <c r="Y36" s="58">
        <v>7139809</v>
      </c>
      <c r="AA36" s="58">
        <f>(M36-Y36)</f>
        <v>1277381030</v>
      </c>
      <c r="AC36" s="20">
        <f t="shared" si="2"/>
        <v>6858.5321105843313</v>
      </c>
      <c r="AE36" s="21">
        <v>186247</v>
      </c>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row>
    <row r="37" spans="1:70" ht="11.25" x14ac:dyDescent="0.25">
      <c r="A37" s="83">
        <v>24</v>
      </c>
      <c r="B37" s="95"/>
      <c r="C37" s="83" t="s">
        <v>107</v>
      </c>
      <c r="E37" s="58">
        <v>1581704672</v>
      </c>
      <c r="G37" s="58">
        <v>0</v>
      </c>
      <c r="I37" s="58">
        <v>537794128</v>
      </c>
      <c r="K37" s="58">
        <v>0</v>
      </c>
      <c r="M37" s="58">
        <f t="shared" si="0"/>
        <v>2119498800</v>
      </c>
      <c r="O37" s="58">
        <v>467855512</v>
      </c>
      <c r="Q37" s="58">
        <v>32437378</v>
      </c>
      <c r="S37" s="58">
        <v>1038649203</v>
      </c>
      <c r="U37" s="58">
        <v>580556707</v>
      </c>
      <c r="W37" s="58">
        <f t="shared" si="1"/>
        <v>2119498800</v>
      </c>
      <c r="Y37" s="58">
        <v>0</v>
      </c>
      <c r="AA37" s="58">
        <f>(M37-Y37)</f>
        <v>2119498800</v>
      </c>
      <c r="AC37" s="20">
        <f t="shared" si="2"/>
        <v>8905.2700573517359</v>
      </c>
      <c r="AE37" s="21">
        <v>238005</v>
      </c>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row>
    <row r="38" spans="1:70" ht="11.25" x14ac:dyDescent="0.25">
      <c r="A38" s="83">
        <v>25</v>
      </c>
      <c r="B38" s="95"/>
      <c r="C38" s="83" t="s">
        <v>108</v>
      </c>
      <c r="E38" s="58">
        <v>0</v>
      </c>
      <c r="G38" s="58">
        <v>0</v>
      </c>
      <c r="I38" s="58">
        <v>0</v>
      </c>
      <c r="K38" s="58">
        <v>0</v>
      </c>
      <c r="M38" s="58">
        <f t="shared" si="0"/>
        <v>0</v>
      </c>
      <c r="O38" s="58">
        <v>0</v>
      </c>
      <c r="Q38" s="58">
        <v>0</v>
      </c>
      <c r="S38" s="58">
        <v>0</v>
      </c>
      <c r="U38" s="58">
        <v>0</v>
      </c>
      <c r="W38" s="58">
        <f t="shared" si="1"/>
        <v>0</v>
      </c>
      <c r="Y38" s="58">
        <v>0</v>
      </c>
      <c r="AA38" s="58">
        <f>(M38-Y38)</f>
        <v>0</v>
      </c>
      <c r="AC38" s="20">
        <v>0</v>
      </c>
      <c r="AE38" s="21">
        <v>0</v>
      </c>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row>
    <row r="39" spans="1:70" ht="11.25" x14ac:dyDescent="0.25">
      <c r="A39" s="83">
        <v>26</v>
      </c>
      <c r="B39" s="95"/>
      <c r="C39" s="83" t="s">
        <v>109</v>
      </c>
      <c r="E39" s="58">
        <v>0</v>
      </c>
      <c r="G39" s="58">
        <v>0</v>
      </c>
      <c r="I39" s="58">
        <v>0</v>
      </c>
      <c r="K39" s="58">
        <v>0</v>
      </c>
      <c r="M39" s="58">
        <f t="shared" si="0"/>
        <v>0</v>
      </c>
      <c r="O39" s="58">
        <v>0</v>
      </c>
      <c r="Q39" s="58">
        <v>0</v>
      </c>
      <c r="S39" s="58">
        <v>0</v>
      </c>
      <c r="U39" s="58">
        <v>0</v>
      </c>
      <c r="W39" s="58">
        <f t="shared" si="1"/>
        <v>0</v>
      </c>
      <c r="Y39" s="58">
        <v>0</v>
      </c>
      <c r="AA39" s="58">
        <f>(M39-Y39)</f>
        <v>0</v>
      </c>
      <c r="AC39" s="20">
        <v>0</v>
      </c>
      <c r="AE39" s="21">
        <v>0</v>
      </c>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row>
    <row r="40" spans="1:70" ht="11.25" x14ac:dyDescent="0.25">
      <c r="A40" s="83">
        <v>27</v>
      </c>
      <c r="B40" s="95"/>
      <c r="C40" s="83" t="s">
        <v>110</v>
      </c>
      <c r="E40" s="58">
        <v>41158002</v>
      </c>
      <c r="G40" s="58">
        <v>0</v>
      </c>
      <c r="I40" s="58">
        <v>17355365</v>
      </c>
      <c r="K40" s="58">
        <v>0</v>
      </c>
      <c r="M40" s="58">
        <f t="shared" si="0"/>
        <v>58513367</v>
      </c>
      <c r="O40" s="58">
        <v>47812917</v>
      </c>
      <c r="Q40" s="58">
        <v>0</v>
      </c>
      <c r="S40" s="58">
        <v>6658193</v>
      </c>
      <c r="U40" s="58">
        <v>4042257</v>
      </c>
      <c r="W40" s="58">
        <f t="shared" si="1"/>
        <v>58513367</v>
      </c>
      <c r="Y40" s="58">
        <v>28760</v>
      </c>
      <c r="AA40" s="58">
        <f>(M40-Y40)</f>
        <v>58484607</v>
      </c>
      <c r="AC40" s="20">
        <f t="shared" si="2"/>
        <v>4693.7886837881224</v>
      </c>
      <c r="AE40" s="21">
        <v>12460</v>
      </c>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row>
    <row r="41" spans="1:70" ht="11.25" x14ac:dyDescent="0.25">
      <c r="A41" s="83">
        <v>28</v>
      </c>
      <c r="B41" s="95"/>
      <c r="C41" s="83" t="s">
        <v>111</v>
      </c>
      <c r="E41" s="58">
        <v>544670476</v>
      </c>
      <c r="G41" s="58">
        <v>0</v>
      </c>
      <c r="I41" s="58">
        <v>206865168</v>
      </c>
      <c r="K41" s="58">
        <v>0</v>
      </c>
      <c r="M41" s="58">
        <f t="shared" si="0"/>
        <v>751535644</v>
      </c>
      <c r="O41" s="58">
        <v>121559934</v>
      </c>
      <c r="Q41" s="58">
        <v>0</v>
      </c>
      <c r="S41" s="58">
        <v>492393156</v>
      </c>
      <c r="U41" s="58">
        <v>137582554</v>
      </c>
      <c r="W41" s="58">
        <f t="shared" si="1"/>
        <v>751535644</v>
      </c>
      <c r="Y41" s="58">
        <v>4891347</v>
      </c>
      <c r="AA41" s="58">
        <f>(M41-Y41)</f>
        <v>746644297</v>
      </c>
      <c r="AC41" s="20">
        <f t="shared" si="2"/>
        <v>7625.4332533319712</v>
      </c>
      <c r="AE41" s="21">
        <v>97915</v>
      </c>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row>
    <row r="42" spans="1:70" ht="11.25" x14ac:dyDescent="0.25">
      <c r="A42" s="83">
        <v>29</v>
      </c>
      <c r="B42" s="95"/>
      <c r="C42" s="83" t="s">
        <v>112</v>
      </c>
      <c r="E42" s="58">
        <v>33300251</v>
      </c>
      <c r="G42" s="58">
        <v>0</v>
      </c>
      <c r="I42" s="58">
        <v>19860694</v>
      </c>
      <c r="K42" s="58">
        <v>0</v>
      </c>
      <c r="M42" s="58">
        <f t="shared" si="0"/>
        <v>53160945</v>
      </c>
      <c r="O42" s="58">
        <v>32907453</v>
      </c>
      <c r="Q42" s="58">
        <v>0</v>
      </c>
      <c r="S42" s="58">
        <v>17261930</v>
      </c>
      <c r="U42" s="58">
        <v>2991562</v>
      </c>
      <c r="W42" s="58">
        <f t="shared" si="1"/>
        <v>53160945</v>
      </c>
      <c r="Y42" s="58">
        <v>0</v>
      </c>
      <c r="AA42" s="58">
        <f>(M42-Y42)</f>
        <v>53160945</v>
      </c>
      <c r="AC42" s="20">
        <f t="shared" si="2"/>
        <v>3019.8219154737558</v>
      </c>
      <c r="AE42" s="21">
        <v>17604</v>
      </c>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row>
    <row r="43" spans="1:70" ht="11.25" x14ac:dyDescent="0.25">
      <c r="A43" s="83">
        <v>30</v>
      </c>
      <c r="B43" s="95"/>
      <c r="C43" s="83" t="s">
        <v>113</v>
      </c>
      <c r="E43" s="58">
        <v>1770702594</v>
      </c>
      <c r="G43" s="58">
        <v>0</v>
      </c>
      <c r="I43" s="58">
        <v>682531248</v>
      </c>
      <c r="K43" s="58">
        <v>0</v>
      </c>
      <c r="M43" s="58">
        <f t="shared" si="0"/>
        <v>2453233842</v>
      </c>
      <c r="O43" s="58">
        <v>544587773</v>
      </c>
      <c r="Q43" s="58">
        <v>99483566</v>
      </c>
      <c r="S43" s="58">
        <v>845163678</v>
      </c>
      <c r="U43" s="58">
        <v>963998825</v>
      </c>
      <c r="W43" s="58">
        <f t="shared" si="1"/>
        <v>2453233842</v>
      </c>
      <c r="Y43" s="58">
        <v>12521049</v>
      </c>
      <c r="AA43" s="58">
        <f>(M43-Y43)</f>
        <v>2440712793</v>
      </c>
      <c r="AC43" s="20">
        <f t="shared" si="2"/>
        <v>10770.543193151228</v>
      </c>
      <c r="AE43" s="21">
        <v>226610</v>
      </c>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row>
    <row r="44" spans="1:70" ht="11.25" x14ac:dyDescent="0.25">
      <c r="A44" s="83">
        <v>31</v>
      </c>
      <c r="B44" s="95"/>
      <c r="C44" s="83" t="s">
        <v>114</v>
      </c>
      <c r="E44" s="58">
        <v>276672449</v>
      </c>
      <c r="G44" s="58">
        <v>0</v>
      </c>
      <c r="I44" s="58">
        <v>196847785</v>
      </c>
      <c r="K44" s="58">
        <v>0</v>
      </c>
      <c r="M44" s="58">
        <f t="shared" si="0"/>
        <v>473520234</v>
      </c>
      <c r="O44" s="58">
        <v>216602069</v>
      </c>
      <c r="Q44" s="58">
        <v>32934200</v>
      </c>
      <c r="S44" s="58">
        <v>201935264</v>
      </c>
      <c r="U44" s="58">
        <v>22048701</v>
      </c>
      <c r="W44" s="58">
        <f t="shared" si="1"/>
        <v>473520234</v>
      </c>
      <c r="Y44" s="58">
        <v>235769</v>
      </c>
      <c r="AA44" s="58">
        <f>(M44-Y44)</f>
        <v>473284465</v>
      </c>
      <c r="AC44" s="20">
        <f t="shared" si="2"/>
        <v>4732.3240943496212</v>
      </c>
      <c r="AE44" s="21">
        <v>100011</v>
      </c>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row>
    <row r="45" spans="1:70" ht="11.25" x14ac:dyDescent="0.25">
      <c r="A45" s="83">
        <v>32</v>
      </c>
      <c r="B45" s="95"/>
      <c r="C45" s="83" t="s">
        <v>115</v>
      </c>
      <c r="E45" s="58">
        <v>101517343</v>
      </c>
      <c r="G45" s="58">
        <v>0</v>
      </c>
      <c r="I45" s="58">
        <v>70804189</v>
      </c>
      <c r="K45" s="58">
        <v>0</v>
      </c>
      <c r="M45" s="58">
        <f t="shared" si="0"/>
        <v>172321532</v>
      </c>
      <c r="O45" s="58">
        <v>63602427</v>
      </c>
      <c r="Q45" s="58">
        <v>76250</v>
      </c>
      <c r="S45" s="58">
        <v>66384657</v>
      </c>
      <c r="U45" s="58">
        <v>42258198</v>
      </c>
      <c r="W45" s="58">
        <f t="shared" si="1"/>
        <v>172321532</v>
      </c>
      <c r="Y45" s="58">
        <v>0</v>
      </c>
      <c r="AA45" s="58">
        <f>(M45-Y45)</f>
        <v>172321532</v>
      </c>
      <c r="AC45" s="20">
        <f t="shared" si="2"/>
        <v>6798.7663536652726</v>
      </c>
      <c r="AE45" s="21">
        <v>25346</v>
      </c>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row>
    <row r="46" spans="1:70" ht="11.25" x14ac:dyDescent="0.25">
      <c r="A46" s="83">
        <v>33</v>
      </c>
      <c r="B46" s="95"/>
      <c r="C46" s="83" t="s">
        <v>116</v>
      </c>
      <c r="E46" s="58">
        <v>76371587</v>
      </c>
      <c r="G46" s="58">
        <v>0</v>
      </c>
      <c r="I46" s="58">
        <v>45927634</v>
      </c>
      <c r="K46" s="58">
        <v>0</v>
      </c>
      <c r="M46" s="58">
        <f t="shared" si="0"/>
        <v>122299221</v>
      </c>
      <c r="O46" s="58">
        <v>71743702</v>
      </c>
      <c r="Q46" s="58">
        <v>0</v>
      </c>
      <c r="S46" s="58">
        <v>37696612</v>
      </c>
      <c r="U46" s="58">
        <v>12858907</v>
      </c>
      <c r="W46" s="58">
        <f t="shared" si="1"/>
        <v>122299221</v>
      </c>
      <c r="Y46" s="58">
        <v>2639664</v>
      </c>
      <c r="AA46" s="58">
        <f>(M46-Y46)</f>
        <v>119659557</v>
      </c>
      <c r="AC46" s="20">
        <f t="shared" si="2"/>
        <v>4646.9730873786411</v>
      </c>
      <c r="AE46" s="21">
        <v>25750</v>
      </c>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row>
    <row r="47" spans="1:70" ht="11.25" x14ac:dyDescent="0.25">
      <c r="A47" s="83">
        <v>34</v>
      </c>
      <c r="B47" s="95"/>
      <c r="C47" s="83" t="s">
        <v>117</v>
      </c>
      <c r="E47" s="58">
        <v>688473706</v>
      </c>
      <c r="G47" s="58">
        <v>0</v>
      </c>
      <c r="I47" s="58">
        <v>169248377</v>
      </c>
      <c r="K47" s="58">
        <v>0</v>
      </c>
      <c r="M47" s="58">
        <f t="shared" si="0"/>
        <v>857722083</v>
      </c>
      <c r="O47" s="58">
        <v>186696319</v>
      </c>
      <c r="Q47" s="58">
        <v>0</v>
      </c>
      <c r="S47" s="58">
        <v>281964437</v>
      </c>
      <c r="U47" s="58">
        <v>389061327</v>
      </c>
      <c r="W47" s="58">
        <f t="shared" si="1"/>
        <v>857722083</v>
      </c>
      <c r="Y47" s="58">
        <v>0</v>
      </c>
      <c r="AA47" s="58">
        <f>(M47-Y47)</f>
        <v>857722083</v>
      </c>
      <c r="AC47" s="20">
        <f t="shared" si="2"/>
        <v>9093.3599402060972</v>
      </c>
      <c r="AE47" s="21">
        <v>94324</v>
      </c>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row>
    <row r="48" spans="1:70" ht="11.25" x14ac:dyDescent="0.25">
      <c r="A48" s="83">
        <v>35</v>
      </c>
      <c r="B48" s="95"/>
      <c r="C48" s="83" t="s">
        <v>118</v>
      </c>
      <c r="E48" s="58">
        <v>1385112973</v>
      </c>
      <c r="G48" s="58">
        <v>0</v>
      </c>
      <c r="I48" s="58">
        <v>1147311141</v>
      </c>
      <c r="K48" s="58">
        <v>0</v>
      </c>
      <c r="M48" s="58">
        <f t="shared" si="0"/>
        <v>2532424114</v>
      </c>
      <c r="O48" s="58">
        <v>1025186575</v>
      </c>
      <c r="Q48" s="58">
        <v>134799567</v>
      </c>
      <c r="S48" s="58">
        <v>1125960053</v>
      </c>
      <c r="U48" s="58">
        <v>246477919</v>
      </c>
      <c r="W48" s="58">
        <f t="shared" si="1"/>
        <v>2532424114</v>
      </c>
      <c r="Y48" s="58">
        <v>0</v>
      </c>
      <c r="AA48" s="58">
        <f>(M48-Y48)</f>
        <v>2532424114</v>
      </c>
      <c r="AC48" s="20">
        <f t="shared" si="2"/>
        <v>5511.6201580081397</v>
      </c>
      <c r="AE48" s="21">
        <v>459470</v>
      </c>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row>
    <row r="49" spans="1:70" ht="11.25" x14ac:dyDescent="0.25">
      <c r="A49" s="83">
        <v>36</v>
      </c>
      <c r="B49" s="95"/>
      <c r="C49" s="83" t="s">
        <v>119</v>
      </c>
      <c r="E49" s="58">
        <v>61335626</v>
      </c>
      <c r="G49" s="58">
        <v>0</v>
      </c>
      <c r="I49" s="58">
        <v>42859567</v>
      </c>
      <c r="K49" s="58">
        <v>0</v>
      </c>
      <c r="M49" s="58">
        <f t="shared" si="0"/>
        <v>104195193</v>
      </c>
      <c r="O49" s="58">
        <v>57408079</v>
      </c>
      <c r="Q49" s="58">
        <v>0</v>
      </c>
      <c r="S49" s="58">
        <v>19748986</v>
      </c>
      <c r="U49" s="58">
        <v>27038128</v>
      </c>
      <c r="W49" s="58">
        <f t="shared" si="1"/>
        <v>104195193</v>
      </c>
      <c r="Y49" s="58">
        <v>0</v>
      </c>
      <c r="AA49" s="58">
        <f>(M49-Y49)</f>
        <v>104195193</v>
      </c>
      <c r="AC49" s="20">
        <f t="shared" si="2"/>
        <v>4694.3229861236259</v>
      </c>
      <c r="AE49" s="21">
        <v>22196</v>
      </c>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row>
    <row r="50" spans="1:70" ht="11.25" x14ac:dyDescent="0.25">
      <c r="A50" s="83">
        <v>37</v>
      </c>
      <c r="B50" s="95"/>
      <c r="C50" s="83" t="s">
        <v>120</v>
      </c>
      <c r="E50" s="58">
        <v>18180691</v>
      </c>
      <c r="G50" s="58">
        <v>0</v>
      </c>
      <c r="I50" s="58">
        <v>10387927</v>
      </c>
      <c r="K50" s="58">
        <v>0</v>
      </c>
      <c r="M50" s="58">
        <f t="shared" si="0"/>
        <v>28568618</v>
      </c>
      <c r="O50" s="58">
        <v>0</v>
      </c>
      <c r="Q50" s="58">
        <v>0</v>
      </c>
      <c r="S50" s="58">
        <v>24911456</v>
      </c>
      <c r="U50" s="58">
        <v>3657162</v>
      </c>
      <c r="W50" s="58">
        <f t="shared" si="1"/>
        <v>28568618</v>
      </c>
      <c r="Y50" s="58">
        <v>0</v>
      </c>
      <c r="AA50" s="58">
        <f>(M50-Y50)</f>
        <v>28568618</v>
      </c>
      <c r="AC50" s="20">
        <f t="shared" si="2"/>
        <v>1783.6435037772367</v>
      </c>
      <c r="AE50" s="21">
        <v>16017</v>
      </c>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row>
    <row r="51" spans="1:70" ht="11.25" x14ac:dyDescent="0.25">
      <c r="A51" s="83">
        <v>38</v>
      </c>
      <c r="B51" s="95"/>
      <c r="C51" s="83" t="s">
        <v>121</v>
      </c>
      <c r="E51" s="58">
        <v>237795356</v>
      </c>
      <c r="G51" s="58">
        <v>0</v>
      </c>
      <c r="I51" s="58">
        <v>79814449</v>
      </c>
      <c r="K51" s="58">
        <v>0</v>
      </c>
      <c r="M51" s="58">
        <f t="shared" si="0"/>
        <v>317609805</v>
      </c>
      <c r="O51" s="58">
        <v>81648361</v>
      </c>
      <c r="Q51" s="58">
        <v>0</v>
      </c>
      <c r="S51" s="58">
        <v>69762691</v>
      </c>
      <c r="U51" s="58">
        <v>166198753</v>
      </c>
      <c r="W51" s="58">
        <f t="shared" si="1"/>
        <v>317609805</v>
      </c>
      <c r="Y51" s="58">
        <v>0</v>
      </c>
      <c r="AA51" s="58">
        <f>(M51-Y51)</f>
        <v>317609805</v>
      </c>
      <c r="AC51" s="20">
        <f t="shared" si="2"/>
        <v>11294.801031294452</v>
      </c>
      <c r="AE51" s="21">
        <v>28120</v>
      </c>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row>
    <row r="52" spans="1:70" ht="8.85" customHeight="1" x14ac:dyDescent="0.25">
      <c r="A52" s="97"/>
      <c r="B52" s="95"/>
      <c r="E52" s="60"/>
      <c r="G52" s="60"/>
      <c r="I52" s="60"/>
      <c r="K52" s="60"/>
      <c r="M52" s="60"/>
      <c r="O52" s="60"/>
      <c r="Q52" s="60"/>
      <c r="S52" s="60"/>
      <c r="U52" s="60"/>
      <c r="W52" s="60"/>
      <c r="Y52" s="60"/>
      <c r="AA52" s="60"/>
      <c r="AC52" s="66"/>
      <c r="AE52" s="23"/>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row>
    <row r="53" spans="1:70" ht="8.85" customHeight="1" x14ac:dyDescent="0.25">
      <c r="B53" s="95"/>
      <c r="E53" s="62"/>
      <c r="G53" s="62"/>
      <c r="I53" s="62"/>
      <c r="K53" s="62"/>
      <c r="M53" s="62"/>
      <c r="O53" s="62"/>
      <c r="Q53" s="62"/>
      <c r="S53" s="62"/>
      <c r="U53" s="62"/>
      <c r="W53" s="62"/>
      <c r="Y53" s="62"/>
      <c r="AA53" s="62"/>
      <c r="AC53" s="22"/>
      <c r="AE53" s="30"/>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row>
    <row r="54" spans="1:70" ht="8.85" customHeight="1" x14ac:dyDescent="0.25">
      <c r="A54" s="97">
        <f>A51</f>
        <v>38</v>
      </c>
      <c r="B54" s="95"/>
      <c r="C54" s="83" t="s">
        <v>65</v>
      </c>
      <c r="E54" s="61">
        <f>SUM(E14:E51)</f>
        <v>11646503473</v>
      </c>
      <c r="G54" s="61">
        <f>SUM(G14:G51)</f>
        <v>18215886</v>
      </c>
      <c r="I54" s="61">
        <f>SUM(I14:I51)</f>
        <v>6668816302</v>
      </c>
      <c r="K54" s="61">
        <f>SUM(K14:K51)</f>
        <v>0</v>
      </c>
      <c r="M54" s="61">
        <f>SUM(E54:K54)</f>
        <v>18333535661</v>
      </c>
      <c r="O54" s="61">
        <f>SUM(O14:O51)</f>
        <v>5853219523</v>
      </c>
      <c r="Q54" s="61">
        <f>SUM(Q14:Q51)</f>
        <v>534112178</v>
      </c>
      <c r="S54" s="61">
        <f>SUM(S14:S51)</f>
        <v>8017956403</v>
      </c>
      <c r="U54" s="61">
        <f>SUM(U14:U51)</f>
        <v>3928247557</v>
      </c>
      <c r="W54" s="61">
        <f>SUM(W14:W51)</f>
        <v>18333535661</v>
      </c>
      <c r="Y54" s="61">
        <f>SUM(Y14:Y51)</f>
        <v>81215249</v>
      </c>
      <c r="AA54" s="61">
        <f>SUM(AA14:AA51)</f>
        <v>18252320412</v>
      </c>
      <c r="AC54" s="67">
        <f>(AA54/AE54)</f>
        <v>7199.0898399244288</v>
      </c>
      <c r="AE54" s="68">
        <f>SUM(AE14:AE51)</f>
        <v>2535365</v>
      </c>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row>
    <row r="55" spans="1:70" ht="6.75" customHeight="1" x14ac:dyDescent="0.25">
      <c r="B55" s="95"/>
      <c r="E55" s="57"/>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row>
    <row r="56" spans="1:70" ht="6.75" customHeight="1" x14ac:dyDescent="0.25">
      <c r="B56" s="95"/>
      <c r="E56" s="58"/>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row>
    <row r="57" spans="1:70" ht="8.85" customHeight="1" x14ac:dyDescent="0.25">
      <c r="B57" s="95"/>
      <c r="E57" s="58"/>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row>
    <row r="58" spans="1:70" ht="8.85" customHeight="1" x14ac:dyDescent="0.25">
      <c r="B58" s="95"/>
      <c r="E58" s="58"/>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row>
    <row r="59" spans="1:70" ht="8.85" customHeight="1" x14ac:dyDescent="0.25">
      <c r="B59" s="95"/>
      <c r="E59" s="58"/>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row>
    <row r="60" spans="1:70" ht="8.85" customHeight="1" x14ac:dyDescent="0.25">
      <c r="B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row>
    <row r="61" spans="1:70" ht="8.85" customHeight="1" x14ac:dyDescent="0.25">
      <c r="B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row>
    <row r="62" spans="1:70" ht="8.85" customHeight="1" x14ac:dyDescent="0.25">
      <c r="B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row>
    <row r="63" spans="1:70" ht="8.85" customHeight="1" x14ac:dyDescent="0.25">
      <c r="B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row>
    <row r="64" spans="1:70" ht="8.85" customHeight="1" x14ac:dyDescent="0.25">
      <c r="B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row>
    <row r="65" spans="1:70" ht="8.85" customHeight="1" x14ac:dyDescent="0.25">
      <c r="B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row>
    <row r="66" spans="1:70" ht="8.85" customHeight="1" x14ac:dyDescent="0.25">
      <c r="B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row>
    <row r="67" spans="1:70" ht="8.85" customHeight="1" x14ac:dyDescent="0.25">
      <c r="B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row>
    <row r="68" spans="1:70" s="80" customFormat="1" ht="10.5" customHeight="1" x14ac:dyDescent="0.25">
      <c r="A68" s="87"/>
    </row>
    <row r="69" spans="1:70" s="80" customFormat="1" ht="10.5" customHeight="1" x14ac:dyDescent="0.25">
      <c r="N69" s="232" t="s">
        <v>281</v>
      </c>
      <c r="AC69" s="84" t="s">
        <v>562</v>
      </c>
    </row>
    <row r="70" spans="1:70" s="80" customFormat="1" ht="10.5" customHeight="1" x14ac:dyDescent="0.25">
      <c r="N70" s="232" t="s">
        <v>563</v>
      </c>
      <c r="AC70" s="84" t="s">
        <v>534</v>
      </c>
    </row>
    <row r="71" spans="1:70" s="80" customFormat="1" ht="10.5" customHeight="1" x14ac:dyDescent="0.25">
      <c r="N71" s="233" t="s">
        <v>564</v>
      </c>
    </row>
    <row r="72" spans="1:70" ht="6.75" customHeight="1" x14ac:dyDescent="0.25">
      <c r="A72" s="95"/>
      <c r="B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row>
    <row r="73" spans="1:70" ht="6.75" customHeight="1" x14ac:dyDescent="0.25">
      <c r="A73" s="95"/>
      <c r="B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row>
    <row r="74" spans="1:70" ht="9.6" customHeight="1" x14ac:dyDescent="0.25">
      <c r="A74" s="95"/>
      <c r="B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row>
    <row r="75" spans="1:70" ht="9.6" customHeight="1" x14ac:dyDescent="0.25">
      <c r="E75" s="89" t="s">
        <v>565</v>
      </c>
      <c r="F75" s="89"/>
      <c r="G75" s="89"/>
      <c r="H75" s="89"/>
      <c r="I75" s="89"/>
      <c r="J75" s="89"/>
      <c r="K75" s="89"/>
      <c r="L75" s="89"/>
      <c r="M75" s="89"/>
      <c r="O75" s="89" t="s">
        <v>566</v>
      </c>
      <c r="P75" s="89"/>
      <c r="Q75" s="89"/>
      <c r="R75" s="89"/>
      <c r="S75" s="89"/>
      <c r="T75" s="89"/>
      <c r="U75" s="89"/>
      <c r="V75" s="89"/>
      <c r="W75" s="89"/>
      <c r="AA75" s="89" t="s">
        <v>567</v>
      </c>
      <c r="AB75" s="89"/>
      <c r="AC75" s="89"/>
    </row>
    <row r="76" spans="1:70" ht="8.4499999999999993" customHeight="1" x14ac:dyDescent="0.25"/>
    <row r="77" spans="1:70" ht="9.6" customHeight="1" x14ac:dyDescent="0.25">
      <c r="E77" s="91" t="s">
        <v>568</v>
      </c>
      <c r="I77" s="91" t="s">
        <v>312</v>
      </c>
      <c r="Q77" s="91" t="s">
        <v>569</v>
      </c>
      <c r="S77" s="91" t="s">
        <v>312</v>
      </c>
    </row>
    <row r="78" spans="1:70" ht="9.6" customHeight="1" x14ac:dyDescent="0.25">
      <c r="E78" s="91" t="s">
        <v>570</v>
      </c>
      <c r="G78" s="91" t="s">
        <v>571</v>
      </c>
      <c r="I78" s="91" t="s">
        <v>572</v>
      </c>
      <c r="K78" s="91" t="s">
        <v>573</v>
      </c>
      <c r="Q78" s="91" t="s">
        <v>574</v>
      </c>
      <c r="S78" s="91" t="s">
        <v>61</v>
      </c>
      <c r="U78" s="91" t="s">
        <v>70</v>
      </c>
      <c r="Y78" s="91" t="s">
        <v>575</v>
      </c>
    </row>
    <row r="79" spans="1:70" ht="9.6" customHeight="1" x14ac:dyDescent="0.25">
      <c r="A79" s="92" t="s">
        <v>71</v>
      </c>
      <c r="C79" s="92" t="s">
        <v>72</v>
      </c>
      <c r="E79" s="234" t="s">
        <v>576</v>
      </c>
      <c r="G79" s="92" t="s">
        <v>577</v>
      </c>
      <c r="I79" s="92" t="s">
        <v>578</v>
      </c>
      <c r="K79" s="92" t="s">
        <v>579</v>
      </c>
      <c r="M79" s="92" t="s">
        <v>65</v>
      </c>
      <c r="O79" s="92" t="s">
        <v>354</v>
      </c>
      <c r="Q79" s="92" t="s">
        <v>520</v>
      </c>
      <c r="S79" s="92" t="s">
        <v>69</v>
      </c>
      <c r="U79" s="235" t="s">
        <v>580</v>
      </c>
      <c r="W79" s="92" t="s">
        <v>65</v>
      </c>
      <c r="Y79" s="92" t="s">
        <v>581</v>
      </c>
      <c r="AA79" s="92" t="s">
        <v>73</v>
      </c>
      <c r="AC79" s="92" t="s">
        <v>395</v>
      </c>
      <c r="AE79" s="234" t="s">
        <v>582</v>
      </c>
    </row>
    <row r="80" spans="1:70" ht="8.85" customHeight="1" x14ac:dyDescent="0.25">
      <c r="B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row>
    <row r="81" spans="1:70" ht="8.85" customHeight="1" x14ac:dyDescent="0.25">
      <c r="B81" s="83" t="s">
        <v>279</v>
      </c>
    </row>
    <row r="82" spans="1:70" ht="11.25" x14ac:dyDescent="0.25">
      <c r="A82" s="83">
        <v>1</v>
      </c>
      <c r="B82" s="95"/>
      <c r="C82" s="83" t="s">
        <v>123</v>
      </c>
      <c r="E82" s="57">
        <v>24631656</v>
      </c>
      <c r="G82" s="57">
        <v>0</v>
      </c>
      <c r="I82" s="57">
        <v>47724219</v>
      </c>
      <c r="K82" s="57">
        <v>0</v>
      </c>
      <c r="M82" s="57">
        <f t="shared" ref="M82:M131" si="4">(E82+G82+I82+K82)</f>
        <v>72355875</v>
      </c>
      <c r="O82" s="57">
        <v>45198642</v>
      </c>
      <c r="Q82" s="57">
        <v>0</v>
      </c>
      <c r="S82" s="57">
        <v>27157233</v>
      </c>
      <c r="U82" s="57">
        <v>0</v>
      </c>
      <c r="W82" s="57">
        <f t="shared" ref="W82:W131" si="5">(O82+Q82+S82+U82)</f>
        <v>72355875</v>
      </c>
      <c r="Y82" s="57">
        <v>0</v>
      </c>
      <c r="AA82" s="57">
        <f t="shared" ref="AA82:AA101" si="6">(M82-Y82)</f>
        <v>72355875</v>
      </c>
      <c r="AC82" s="34">
        <f t="shared" ref="AC82:AC131" si="7">(AA82/AE82)</f>
        <v>2165.5007033190673</v>
      </c>
      <c r="AE82" s="21">
        <v>33413</v>
      </c>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row>
    <row r="83" spans="1:70" ht="11.25" x14ac:dyDescent="0.25">
      <c r="A83" s="83">
        <v>2</v>
      </c>
      <c r="B83" s="95"/>
      <c r="C83" s="83" t="s">
        <v>124</v>
      </c>
      <c r="E83" s="58">
        <v>198115617</v>
      </c>
      <c r="G83" s="58">
        <v>0</v>
      </c>
      <c r="I83" s="58">
        <v>195387405</v>
      </c>
      <c r="K83" s="58">
        <v>0</v>
      </c>
      <c r="M83" s="58">
        <f t="shared" si="4"/>
        <v>393503022</v>
      </c>
      <c r="O83" s="58">
        <v>274369020</v>
      </c>
      <c r="Q83" s="58">
        <v>0</v>
      </c>
      <c r="S83" s="58">
        <v>119134002</v>
      </c>
      <c r="U83" s="58">
        <v>0</v>
      </c>
      <c r="W83" s="58">
        <f t="shared" si="5"/>
        <v>393503022</v>
      </c>
      <c r="Y83" s="58">
        <v>0</v>
      </c>
      <c r="AA83" s="58">
        <f t="shared" si="6"/>
        <v>393503022</v>
      </c>
      <c r="AC83" s="20">
        <f t="shared" si="7"/>
        <v>3501.0723074869879</v>
      </c>
      <c r="AE83" s="21">
        <v>112395</v>
      </c>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row>
    <row r="84" spans="1:70" ht="11.25" x14ac:dyDescent="0.25">
      <c r="A84" s="83">
        <v>3</v>
      </c>
      <c r="B84" s="95"/>
      <c r="C84" s="83" t="s">
        <v>125</v>
      </c>
      <c r="E84" s="58">
        <v>10899308</v>
      </c>
      <c r="G84" s="58">
        <v>0</v>
      </c>
      <c r="I84" s="58">
        <v>26231047</v>
      </c>
      <c r="K84" s="58">
        <v>0</v>
      </c>
      <c r="M84" s="58">
        <f t="shared" si="4"/>
        <v>37130355</v>
      </c>
      <c r="O84" s="58">
        <v>15095128</v>
      </c>
      <c r="Q84" s="58">
        <v>0</v>
      </c>
      <c r="S84" s="58">
        <v>11988190</v>
      </c>
      <c r="U84" s="58">
        <v>10047037</v>
      </c>
      <c r="W84" s="58">
        <f t="shared" si="5"/>
        <v>37130355</v>
      </c>
      <c r="Y84" s="58">
        <v>0</v>
      </c>
      <c r="AA84" s="58">
        <f t="shared" si="6"/>
        <v>37130355</v>
      </c>
      <c r="AC84" s="20">
        <f t="shared" si="7"/>
        <v>2439.095776128227</v>
      </c>
      <c r="AE84" s="21">
        <v>15223</v>
      </c>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row>
    <row r="85" spans="1:70" ht="11.25" x14ac:dyDescent="0.25">
      <c r="A85" s="83">
        <v>4</v>
      </c>
      <c r="B85" s="95"/>
      <c r="C85" s="83" t="s">
        <v>126</v>
      </c>
      <c r="E85" s="58">
        <v>2914544</v>
      </c>
      <c r="G85" s="58">
        <v>0</v>
      </c>
      <c r="I85" s="58">
        <v>18225472</v>
      </c>
      <c r="K85" s="58">
        <v>0</v>
      </c>
      <c r="M85" s="58">
        <f t="shared" si="4"/>
        <v>21140016</v>
      </c>
      <c r="O85" s="58">
        <v>18687506</v>
      </c>
      <c r="Q85" s="58">
        <v>0</v>
      </c>
      <c r="S85" s="58">
        <v>624962</v>
      </c>
      <c r="U85" s="58">
        <v>1827548</v>
      </c>
      <c r="W85" s="58">
        <f t="shared" si="5"/>
        <v>21140016</v>
      </c>
      <c r="Y85" s="58">
        <v>0</v>
      </c>
      <c r="AA85" s="58">
        <f t="shared" si="6"/>
        <v>21140016</v>
      </c>
      <c r="AC85" s="20">
        <f t="shared" si="7"/>
        <v>1593.6687523558237</v>
      </c>
      <c r="AE85" s="21">
        <v>13265</v>
      </c>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row>
    <row r="86" spans="1:70" ht="11.25" x14ac:dyDescent="0.25">
      <c r="A86" s="83">
        <v>5</v>
      </c>
      <c r="B86" s="95"/>
      <c r="C86" s="83" t="s">
        <v>127</v>
      </c>
      <c r="E86" s="58">
        <v>0</v>
      </c>
      <c r="G86" s="58">
        <v>0</v>
      </c>
      <c r="I86" s="58">
        <v>0</v>
      </c>
      <c r="K86" s="58">
        <v>0</v>
      </c>
      <c r="M86" s="58">
        <f t="shared" si="4"/>
        <v>0</v>
      </c>
      <c r="O86" s="58">
        <v>0</v>
      </c>
      <c r="Q86" s="58">
        <v>0</v>
      </c>
      <c r="S86" s="58">
        <v>0</v>
      </c>
      <c r="U86" s="58">
        <v>0</v>
      </c>
      <c r="W86" s="58">
        <f t="shared" si="5"/>
        <v>0</v>
      </c>
      <c r="Y86" s="58">
        <v>0</v>
      </c>
      <c r="AA86" s="58">
        <f t="shared" si="6"/>
        <v>0</v>
      </c>
      <c r="AC86" s="20">
        <v>0</v>
      </c>
      <c r="AE86" s="21">
        <v>0</v>
      </c>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row>
    <row r="87" spans="1:70" ht="11.25" x14ac:dyDescent="0.25">
      <c r="A87" s="83">
        <v>6</v>
      </c>
      <c r="B87" s="95"/>
      <c r="C87" s="83" t="s">
        <v>128</v>
      </c>
      <c r="E87" s="58">
        <v>20615359</v>
      </c>
      <c r="G87" s="58">
        <v>0</v>
      </c>
      <c r="I87" s="58">
        <v>20218352</v>
      </c>
      <c r="K87" s="58">
        <v>0</v>
      </c>
      <c r="M87" s="58">
        <f t="shared" si="4"/>
        <v>40833711</v>
      </c>
      <c r="O87" s="58">
        <v>18421835</v>
      </c>
      <c r="Q87" s="58">
        <v>0</v>
      </c>
      <c r="S87" s="58">
        <v>22411876</v>
      </c>
      <c r="U87" s="58">
        <v>0</v>
      </c>
      <c r="W87" s="58">
        <f t="shared" si="5"/>
        <v>40833711</v>
      </c>
      <c r="Y87" s="58">
        <v>0</v>
      </c>
      <c r="AA87" s="58">
        <f t="shared" si="6"/>
        <v>40833711</v>
      </c>
      <c r="AC87" s="20">
        <f t="shared" si="7"/>
        <v>2533.2657733109995</v>
      </c>
      <c r="AE87" s="21">
        <v>16119</v>
      </c>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row>
    <row r="88" spans="1:70" ht="11.25" x14ac:dyDescent="0.25">
      <c r="A88" s="83">
        <v>7</v>
      </c>
      <c r="B88" s="95"/>
      <c r="C88" s="83" t="s">
        <v>129</v>
      </c>
      <c r="E88" s="58">
        <v>1457732440</v>
      </c>
      <c r="G88" s="58">
        <v>0</v>
      </c>
      <c r="I88" s="58">
        <v>1183221251</v>
      </c>
      <c r="K88" s="58">
        <v>0</v>
      </c>
      <c r="M88" s="58">
        <f t="shared" si="4"/>
        <v>2640953691</v>
      </c>
      <c r="O88" s="58">
        <v>1118425666</v>
      </c>
      <c r="Q88" s="58">
        <v>231907864</v>
      </c>
      <c r="S88" s="58">
        <v>1048484822</v>
      </c>
      <c r="U88" s="58">
        <v>242135339</v>
      </c>
      <c r="W88" s="58">
        <f t="shared" si="5"/>
        <v>2640953691</v>
      </c>
      <c r="Y88" s="58">
        <v>0</v>
      </c>
      <c r="AA88" s="58">
        <f t="shared" si="6"/>
        <v>2640953691</v>
      </c>
      <c r="AC88" s="20">
        <f t="shared" si="7"/>
        <v>11066.545806916607</v>
      </c>
      <c r="AE88" s="21">
        <v>238643</v>
      </c>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row>
    <row r="89" spans="1:70" ht="11.25" x14ac:dyDescent="0.25">
      <c r="A89" s="83">
        <v>8</v>
      </c>
      <c r="B89" s="95"/>
      <c r="C89" s="83" t="s">
        <v>130</v>
      </c>
      <c r="E89" s="58">
        <v>62619495</v>
      </c>
      <c r="G89" s="58">
        <v>0</v>
      </c>
      <c r="I89" s="58">
        <v>100238167</v>
      </c>
      <c r="K89" s="58">
        <v>0</v>
      </c>
      <c r="M89" s="58">
        <f t="shared" si="4"/>
        <v>162857662</v>
      </c>
      <c r="O89" s="58">
        <v>142967362</v>
      </c>
      <c r="Q89" s="58">
        <v>2750193</v>
      </c>
      <c r="S89" s="58">
        <v>17140107</v>
      </c>
      <c r="U89" s="58">
        <v>0</v>
      </c>
      <c r="W89" s="58">
        <f t="shared" si="5"/>
        <v>162857662</v>
      </c>
      <c r="Y89" s="58">
        <v>0</v>
      </c>
      <c r="AA89" s="58">
        <f t="shared" si="6"/>
        <v>162857662</v>
      </c>
      <c r="AC89" s="20">
        <f t="shared" si="7"/>
        <v>2101.7417373236799</v>
      </c>
      <c r="AE89" s="21">
        <v>77487</v>
      </c>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row>
    <row r="90" spans="1:70" ht="11.25" x14ac:dyDescent="0.25">
      <c r="A90" s="83">
        <v>9</v>
      </c>
      <c r="B90" s="95"/>
      <c r="C90" s="83" t="s">
        <v>131</v>
      </c>
      <c r="E90" s="58">
        <v>317332</v>
      </c>
      <c r="G90" s="58">
        <v>0</v>
      </c>
      <c r="I90" s="58">
        <v>8922022</v>
      </c>
      <c r="K90" s="58">
        <v>0</v>
      </c>
      <c r="M90" s="58">
        <f t="shared" si="4"/>
        <v>9239354</v>
      </c>
      <c r="O90" s="58">
        <v>7123053</v>
      </c>
      <c r="Q90" s="58">
        <v>0</v>
      </c>
      <c r="S90" s="58">
        <v>1620647</v>
      </c>
      <c r="U90" s="58">
        <v>495654</v>
      </c>
      <c r="W90" s="58">
        <f t="shared" si="5"/>
        <v>9239354</v>
      </c>
      <c r="Y90" s="58">
        <v>0</v>
      </c>
      <c r="AA90" s="58">
        <f t="shared" si="6"/>
        <v>9239354</v>
      </c>
      <c r="AC90" s="20">
        <f t="shared" si="7"/>
        <v>2195.1423140888573</v>
      </c>
      <c r="AE90" s="21">
        <v>4209</v>
      </c>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row>
    <row r="91" spans="1:70" ht="11.25" x14ac:dyDescent="0.25">
      <c r="A91" s="83">
        <v>10</v>
      </c>
      <c r="B91" s="95"/>
      <c r="C91" s="83" t="s">
        <v>132</v>
      </c>
      <c r="E91" s="58">
        <v>0</v>
      </c>
      <c r="G91" s="58">
        <v>0</v>
      </c>
      <c r="I91" s="58">
        <v>0</v>
      </c>
      <c r="K91" s="58">
        <v>0</v>
      </c>
      <c r="M91" s="58">
        <f t="shared" si="4"/>
        <v>0</v>
      </c>
      <c r="O91" s="58">
        <v>0</v>
      </c>
      <c r="Q91" s="58">
        <v>0</v>
      </c>
      <c r="S91" s="58">
        <v>0</v>
      </c>
      <c r="U91" s="58">
        <v>0</v>
      </c>
      <c r="W91" s="58">
        <f t="shared" si="5"/>
        <v>0</v>
      </c>
      <c r="Y91" s="58">
        <v>0</v>
      </c>
      <c r="AA91" s="58">
        <f t="shared" si="6"/>
        <v>0</v>
      </c>
      <c r="AC91" s="20">
        <v>0</v>
      </c>
      <c r="AE91" s="21">
        <v>0</v>
      </c>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row>
    <row r="92" spans="1:70" ht="11.25" x14ac:dyDescent="0.25">
      <c r="A92" s="83">
        <v>11</v>
      </c>
      <c r="B92" s="95"/>
      <c r="C92" s="83" t="s">
        <v>133</v>
      </c>
      <c r="E92" s="58">
        <v>10215794</v>
      </c>
      <c r="G92" s="58">
        <v>0</v>
      </c>
      <c r="I92" s="58">
        <v>6929242</v>
      </c>
      <c r="K92" s="58">
        <v>0</v>
      </c>
      <c r="M92" s="58">
        <f t="shared" si="4"/>
        <v>17145036</v>
      </c>
      <c r="O92" s="58">
        <v>4690092</v>
      </c>
      <c r="Q92" s="58">
        <v>0</v>
      </c>
      <c r="S92" s="58">
        <v>4042888</v>
      </c>
      <c r="U92" s="58">
        <v>8412056</v>
      </c>
      <c r="W92" s="58">
        <f t="shared" si="5"/>
        <v>17145036</v>
      </c>
      <c r="Y92" s="58">
        <v>0</v>
      </c>
      <c r="AA92" s="58">
        <f t="shared" si="6"/>
        <v>17145036</v>
      </c>
      <c r="AC92" s="20">
        <f t="shared" si="7"/>
        <v>2734.4555023923444</v>
      </c>
      <c r="AE92" s="21">
        <v>6270</v>
      </c>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row>
    <row r="93" spans="1:70" ht="11.25" x14ac:dyDescent="0.25">
      <c r="A93" s="83">
        <v>12</v>
      </c>
      <c r="B93" s="95"/>
      <c r="C93" s="83" t="s">
        <v>134</v>
      </c>
      <c r="E93" s="58">
        <v>74682209</v>
      </c>
      <c r="G93" s="58">
        <v>26930</v>
      </c>
      <c r="I93" s="58">
        <v>44380814</v>
      </c>
      <c r="K93" s="58">
        <v>0</v>
      </c>
      <c r="M93" s="58">
        <f t="shared" si="4"/>
        <v>119089953</v>
      </c>
      <c r="O93" s="58">
        <v>68039633</v>
      </c>
      <c r="Q93" s="58">
        <v>0</v>
      </c>
      <c r="S93" s="58">
        <v>51050320</v>
      </c>
      <c r="U93" s="58">
        <v>0</v>
      </c>
      <c r="W93" s="58">
        <f t="shared" si="5"/>
        <v>119089953</v>
      </c>
      <c r="Y93" s="58">
        <v>0</v>
      </c>
      <c r="AA93" s="58">
        <f t="shared" si="6"/>
        <v>119089953</v>
      </c>
      <c r="AC93" s="20">
        <f t="shared" si="7"/>
        <v>3544.7658352184785</v>
      </c>
      <c r="AE93" s="21">
        <v>33596</v>
      </c>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row>
    <row r="94" spans="1:70" ht="11.25" x14ac:dyDescent="0.25">
      <c r="A94" s="83">
        <v>13</v>
      </c>
      <c r="B94" s="95"/>
      <c r="C94" s="83" t="s">
        <v>135</v>
      </c>
      <c r="E94" s="58">
        <v>0</v>
      </c>
      <c r="G94" s="58">
        <v>0</v>
      </c>
      <c r="I94" s="58">
        <v>0</v>
      </c>
      <c r="K94" s="58">
        <v>0</v>
      </c>
      <c r="M94" s="58">
        <f t="shared" si="4"/>
        <v>0</v>
      </c>
      <c r="O94" s="58">
        <v>0</v>
      </c>
      <c r="Q94" s="58">
        <v>0</v>
      </c>
      <c r="S94" s="58">
        <v>0</v>
      </c>
      <c r="U94" s="58">
        <v>0</v>
      </c>
      <c r="W94" s="58">
        <f t="shared" si="5"/>
        <v>0</v>
      </c>
      <c r="Y94" s="58">
        <v>0</v>
      </c>
      <c r="AA94" s="58">
        <f t="shared" si="6"/>
        <v>0</v>
      </c>
      <c r="AC94" s="20">
        <v>0</v>
      </c>
      <c r="AE94" s="21">
        <v>0</v>
      </c>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row>
    <row r="95" spans="1:70" ht="11.25" x14ac:dyDescent="0.25">
      <c r="A95" s="83">
        <v>14</v>
      </c>
      <c r="B95" s="95"/>
      <c r="C95" s="83" t="s">
        <v>136</v>
      </c>
      <c r="E95" s="58">
        <v>0</v>
      </c>
      <c r="G95" s="58">
        <v>0</v>
      </c>
      <c r="I95" s="58">
        <v>0</v>
      </c>
      <c r="K95" s="58">
        <v>0</v>
      </c>
      <c r="M95" s="58">
        <f t="shared" si="4"/>
        <v>0</v>
      </c>
      <c r="O95" s="58">
        <v>0</v>
      </c>
      <c r="Q95" s="58">
        <v>0</v>
      </c>
      <c r="S95" s="58">
        <v>0</v>
      </c>
      <c r="U95" s="58">
        <v>0</v>
      </c>
      <c r="W95" s="58">
        <f t="shared" si="5"/>
        <v>0</v>
      </c>
      <c r="Y95" s="58">
        <v>0</v>
      </c>
      <c r="AA95" s="58">
        <f t="shared" si="6"/>
        <v>0</v>
      </c>
      <c r="AC95" s="20">
        <v>0</v>
      </c>
      <c r="AE95" s="21">
        <v>0</v>
      </c>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row>
    <row r="96" spans="1:70" ht="11.25" x14ac:dyDescent="0.25">
      <c r="A96" s="83">
        <v>15</v>
      </c>
      <c r="B96" s="95"/>
      <c r="C96" s="83" t="s">
        <v>137</v>
      </c>
      <c r="E96" s="58">
        <v>0</v>
      </c>
      <c r="G96" s="58">
        <v>0</v>
      </c>
      <c r="I96" s="58">
        <v>0</v>
      </c>
      <c r="K96" s="58">
        <v>0</v>
      </c>
      <c r="M96" s="58">
        <f t="shared" si="4"/>
        <v>0</v>
      </c>
      <c r="O96" s="58">
        <v>0</v>
      </c>
      <c r="Q96" s="58">
        <v>0</v>
      </c>
      <c r="S96" s="58">
        <v>0</v>
      </c>
      <c r="U96" s="58">
        <v>0</v>
      </c>
      <c r="W96" s="58">
        <f t="shared" si="5"/>
        <v>0</v>
      </c>
      <c r="Y96" s="58">
        <v>0</v>
      </c>
      <c r="AA96" s="58">
        <f t="shared" si="6"/>
        <v>0</v>
      </c>
      <c r="AC96" s="20">
        <v>0</v>
      </c>
      <c r="AE96" s="21">
        <v>0</v>
      </c>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row>
    <row r="97" spans="1:70" ht="11.25" x14ac:dyDescent="0.25">
      <c r="A97" s="83">
        <v>16</v>
      </c>
      <c r="B97" s="95"/>
      <c r="C97" s="83" t="s">
        <v>138</v>
      </c>
      <c r="E97" s="58">
        <v>63102960</v>
      </c>
      <c r="G97" s="58">
        <v>347235</v>
      </c>
      <c r="I97" s="58">
        <v>79427716</v>
      </c>
      <c r="K97" s="58">
        <v>0</v>
      </c>
      <c r="M97" s="58">
        <f t="shared" si="4"/>
        <v>142877911</v>
      </c>
      <c r="O97" s="58">
        <v>107952097</v>
      </c>
      <c r="Q97" s="58">
        <v>0</v>
      </c>
      <c r="S97" s="58">
        <v>34925814</v>
      </c>
      <c r="U97" s="58">
        <v>0</v>
      </c>
      <c r="W97" s="58">
        <f t="shared" si="5"/>
        <v>142877911</v>
      </c>
      <c r="Y97" s="58">
        <v>0</v>
      </c>
      <c r="AA97" s="58">
        <f t="shared" si="6"/>
        <v>142877911</v>
      </c>
      <c r="AC97" s="20">
        <f t="shared" si="7"/>
        <v>2565.317275926458</v>
      </c>
      <c r="AE97" s="21">
        <v>55696</v>
      </c>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row>
    <row r="98" spans="1:70" ht="11.25" x14ac:dyDescent="0.25">
      <c r="A98" s="83">
        <v>17</v>
      </c>
      <c r="B98" s="95"/>
      <c r="C98" s="83" t="s">
        <v>139</v>
      </c>
      <c r="E98" s="58">
        <v>124897435</v>
      </c>
      <c r="G98" s="58">
        <v>0</v>
      </c>
      <c r="I98" s="58">
        <v>45919532</v>
      </c>
      <c r="K98" s="58">
        <v>0</v>
      </c>
      <c r="M98" s="58">
        <f t="shared" si="4"/>
        <v>170816967</v>
      </c>
      <c r="O98" s="58">
        <v>76373455</v>
      </c>
      <c r="Q98" s="58">
        <v>0</v>
      </c>
      <c r="S98" s="58">
        <v>39036136</v>
      </c>
      <c r="U98" s="58">
        <v>55407376</v>
      </c>
      <c r="W98" s="58">
        <f t="shared" si="5"/>
        <v>170816967</v>
      </c>
      <c r="Y98" s="58">
        <v>0</v>
      </c>
      <c r="AA98" s="58">
        <f t="shared" si="6"/>
        <v>170816967</v>
      </c>
      <c r="AC98" s="20">
        <f t="shared" si="7"/>
        <v>5530.3838831871017</v>
      </c>
      <c r="AE98" s="21">
        <v>30887</v>
      </c>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row>
    <row r="99" spans="1:70" ht="11.25" x14ac:dyDescent="0.25">
      <c r="A99" s="83">
        <v>18</v>
      </c>
      <c r="B99" s="95"/>
      <c r="C99" s="83" t="s">
        <v>140</v>
      </c>
      <c r="E99" s="58">
        <v>49381344</v>
      </c>
      <c r="G99" s="58">
        <v>0</v>
      </c>
      <c r="I99" s="58">
        <v>34337805</v>
      </c>
      <c r="K99" s="58">
        <v>0</v>
      </c>
      <c r="M99" s="58">
        <f t="shared" si="4"/>
        <v>83719149</v>
      </c>
      <c r="O99" s="58">
        <v>41882215</v>
      </c>
      <c r="Q99" s="58">
        <v>0</v>
      </c>
      <c r="S99" s="58">
        <v>19550886</v>
      </c>
      <c r="U99" s="58">
        <v>22286048</v>
      </c>
      <c r="W99" s="58">
        <f t="shared" si="5"/>
        <v>83719149</v>
      </c>
      <c r="Y99" s="58">
        <v>0</v>
      </c>
      <c r="AA99" s="58">
        <f t="shared" si="6"/>
        <v>83719149</v>
      </c>
      <c r="AC99" s="20">
        <f t="shared" si="7"/>
        <v>2871.5194306293947</v>
      </c>
      <c r="AE99" s="21">
        <v>29155</v>
      </c>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row>
    <row r="100" spans="1:70" ht="11.25" x14ac:dyDescent="0.25">
      <c r="A100" s="83">
        <v>19</v>
      </c>
      <c r="B100" s="95"/>
      <c r="C100" s="83" t="s">
        <v>141</v>
      </c>
      <c r="E100" s="58">
        <v>9673624</v>
      </c>
      <c r="G100" s="58">
        <v>0</v>
      </c>
      <c r="I100" s="58">
        <v>10831807</v>
      </c>
      <c r="K100" s="58">
        <v>0</v>
      </c>
      <c r="M100" s="58">
        <f t="shared" si="4"/>
        <v>20505431</v>
      </c>
      <c r="O100" s="58">
        <v>4783260</v>
      </c>
      <c r="Q100" s="58">
        <v>0</v>
      </c>
      <c r="S100" s="58">
        <v>14408117</v>
      </c>
      <c r="U100" s="58">
        <v>1314054</v>
      </c>
      <c r="W100" s="58">
        <f t="shared" si="5"/>
        <v>20505431</v>
      </c>
      <c r="Y100" s="58">
        <v>0</v>
      </c>
      <c r="AA100" s="58">
        <f t="shared" si="6"/>
        <v>20505431</v>
      </c>
      <c r="AC100" s="20">
        <f t="shared" si="7"/>
        <v>3027.525616418131</v>
      </c>
      <c r="AE100" s="21">
        <v>6773</v>
      </c>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row>
    <row r="101" spans="1:70" ht="11.25" x14ac:dyDescent="0.25">
      <c r="A101" s="83">
        <v>20</v>
      </c>
      <c r="B101" s="95"/>
      <c r="C101" s="83" t="s">
        <v>142</v>
      </c>
      <c r="E101" s="58">
        <v>22508479</v>
      </c>
      <c r="G101" s="58">
        <v>0</v>
      </c>
      <c r="I101" s="58">
        <v>20267363</v>
      </c>
      <c r="K101" s="58">
        <v>0</v>
      </c>
      <c r="M101" s="58">
        <f t="shared" si="4"/>
        <v>42775842</v>
      </c>
      <c r="O101" s="58">
        <v>15203474</v>
      </c>
      <c r="Q101" s="58">
        <v>0</v>
      </c>
      <c r="S101" s="58">
        <v>27572368</v>
      </c>
      <c r="U101" s="58">
        <v>0</v>
      </c>
      <c r="W101" s="58">
        <f t="shared" si="5"/>
        <v>42775842</v>
      </c>
      <c r="Y101" s="58">
        <v>0</v>
      </c>
      <c r="AA101" s="58">
        <f t="shared" si="6"/>
        <v>42775842</v>
      </c>
      <c r="AC101" s="20">
        <f t="shared" si="7"/>
        <v>3710.2820712984649</v>
      </c>
      <c r="AE101" s="21">
        <v>11529</v>
      </c>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row>
    <row r="102" spans="1:70" ht="11.25" x14ac:dyDescent="0.25">
      <c r="A102" s="83">
        <v>21</v>
      </c>
      <c r="B102" s="95"/>
      <c r="C102" s="83" t="s">
        <v>143</v>
      </c>
      <c r="E102" s="58">
        <v>850072619</v>
      </c>
      <c r="G102" s="58">
        <v>0</v>
      </c>
      <c r="I102" s="58">
        <v>778408594</v>
      </c>
      <c r="K102" s="58">
        <v>0</v>
      </c>
      <c r="M102" s="58">
        <f t="shared" si="4"/>
        <v>1628481213</v>
      </c>
      <c r="O102" s="58">
        <v>1092299769</v>
      </c>
      <c r="Q102" s="58">
        <v>52025014</v>
      </c>
      <c r="S102" s="58">
        <v>445732561</v>
      </c>
      <c r="U102" s="58">
        <v>38423869</v>
      </c>
      <c r="W102" s="58">
        <f t="shared" si="5"/>
        <v>1628481213</v>
      </c>
      <c r="Y102" s="58">
        <v>21583077</v>
      </c>
      <c r="AA102" s="58">
        <f>(M102-Y102)</f>
        <v>1606898136</v>
      </c>
      <c r="AC102" s="20">
        <f t="shared" si="7"/>
        <v>4407.9192205141708</v>
      </c>
      <c r="AE102" s="21">
        <v>364548</v>
      </c>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row>
    <row r="103" spans="1:70" ht="11.25" x14ac:dyDescent="0.25">
      <c r="A103" s="83">
        <v>22</v>
      </c>
      <c r="B103" s="95"/>
      <c r="C103" s="83" t="s">
        <v>144</v>
      </c>
      <c r="E103" s="58">
        <v>21505513</v>
      </c>
      <c r="G103" s="58">
        <v>0</v>
      </c>
      <c r="I103" s="58">
        <v>19032486</v>
      </c>
      <c r="K103" s="58">
        <v>0</v>
      </c>
      <c r="M103" s="58">
        <f t="shared" si="4"/>
        <v>40537999</v>
      </c>
      <c r="O103" s="58">
        <v>32896033</v>
      </c>
      <c r="Q103" s="58">
        <v>0</v>
      </c>
      <c r="S103" s="58">
        <v>5081408</v>
      </c>
      <c r="U103" s="58">
        <v>2560558</v>
      </c>
      <c r="W103" s="58">
        <f t="shared" si="5"/>
        <v>40537999</v>
      </c>
      <c r="Y103" s="58">
        <v>0</v>
      </c>
      <c r="AA103" s="58">
        <f>(M103-Y103)</f>
        <v>40537999</v>
      </c>
      <c r="AC103" s="20">
        <f t="shared" si="7"/>
        <v>2742.2038151931274</v>
      </c>
      <c r="AE103" s="21">
        <v>14783</v>
      </c>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row>
    <row r="104" spans="1:70" ht="11.25" x14ac:dyDescent="0.25">
      <c r="A104" s="83">
        <v>23</v>
      </c>
      <c r="B104" s="95"/>
      <c r="C104" s="83" t="s">
        <v>145</v>
      </c>
      <c r="E104" s="58">
        <v>297291</v>
      </c>
      <c r="G104" s="58">
        <v>0</v>
      </c>
      <c r="I104" s="58">
        <v>6801139</v>
      </c>
      <c r="K104" s="58">
        <v>0</v>
      </c>
      <c r="M104" s="58">
        <f t="shared" si="4"/>
        <v>7098430</v>
      </c>
      <c r="O104" s="58">
        <v>5243618</v>
      </c>
      <c r="Q104" s="58">
        <v>0</v>
      </c>
      <c r="S104" s="58">
        <v>1854812</v>
      </c>
      <c r="U104" s="58">
        <v>0</v>
      </c>
      <c r="W104" s="58">
        <f t="shared" si="5"/>
        <v>7098430</v>
      </c>
      <c r="Y104" s="58">
        <v>0</v>
      </c>
      <c r="AA104" s="58">
        <f>(M104-Y104)</f>
        <v>7098430</v>
      </c>
      <c r="AC104" s="20">
        <f t="shared" si="7"/>
        <v>1451.0282093213409</v>
      </c>
      <c r="AE104" s="21">
        <v>4892</v>
      </c>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row>
    <row r="105" spans="1:70" ht="11.25" x14ac:dyDescent="0.25">
      <c r="A105" s="83">
        <v>24</v>
      </c>
      <c r="B105" s="95"/>
      <c r="C105" s="83" t="s">
        <v>146</v>
      </c>
      <c r="E105" s="58">
        <v>72553390</v>
      </c>
      <c r="G105" s="58">
        <v>0</v>
      </c>
      <c r="I105" s="58">
        <v>62406507</v>
      </c>
      <c r="K105" s="58">
        <v>0</v>
      </c>
      <c r="M105" s="58">
        <f t="shared" si="4"/>
        <v>134959897</v>
      </c>
      <c r="O105" s="58">
        <v>116706114</v>
      </c>
      <c r="Q105" s="58">
        <v>0</v>
      </c>
      <c r="S105" s="58">
        <v>15695048</v>
      </c>
      <c r="U105" s="58">
        <v>2558735</v>
      </c>
      <c r="W105" s="58">
        <f t="shared" si="5"/>
        <v>134959897</v>
      </c>
      <c r="Y105" s="58">
        <v>0</v>
      </c>
      <c r="AA105" s="58">
        <f>(M105-Y105)</f>
        <v>134959897</v>
      </c>
      <c r="AC105" s="20">
        <f t="shared" si="7"/>
        <v>2568.1210420155276</v>
      </c>
      <c r="AE105" s="21">
        <v>52552</v>
      </c>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row>
    <row r="106" spans="1:70" ht="11.25" x14ac:dyDescent="0.25">
      <c r="A106" s="83">
        <v>25</v>
      </c>
      <c r="B106" s="95"/>
      <c r="C106" s="83" t="s">
        <v>147</v>
      </c>
      <c r="E106" s="58">
        <v>19491485</v>
      </c>
      <c r="G106" s="58">
        <v>860000</v>
      </c>
      <c r="I106" s="58">
        <v>16682269</v>
      </c>
      <c r="K106" s="58">
        <v>0</v>
      </c>
      <c r="M106" s="58">
        <f t="shared" si="4"/>
        <v>37033754</v>
      </c>
      <c r="O106" s="58">
        <v>26710525</v>
      </c>
      <c r="Q106" s="58">
        <v>0</v>
      </c>
      <c r="S106" s="58">
        <v>8463131</v>
      </c>
      <c r="U106" s="58">
        <v>1860098</v>
      </c>
      <c r="W106" s="58">
        <f t="shared" si="5"/>
        <v>37033754</v>
      </c>
      <c r="Y106" s="58">
        <v>0</v>
      </c>
      <c r="AA106" s="58">
        <f>(M106-Y106)</f>
        <v>37033754</v>
      </c>
      <c r="AC106" s="20">
        <f t="shared" si="7"/>
        <v>3827.7781912144701</v>
      </c>
      <c r="AE106" s="21">
        <v>9675</v>
      </c>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row>
    <row r="107" spans="1:70" ht="11.25" x14ac:dyDescent="0.25">
      <c r="A107" s="83">
        <v>26</v>
      </c>
      <c r="B107" s="95"/>
      <c r="C107" s="83" t="s">
        <v>148</v>
      </c>
      <c r="E107" s="58">
        <v>20946571</v>
      </c>
      <c r="G107" s="58">
        <v>0</v>
      </c>
      <c r="I107" s="58">
        <v>35326077</v>
      </c>
      <c r="K107" s="58">
        <v>0</v>
      </c>
      <c r="M107" s="58">
        <f t="shared" si="4"/>
        <v>56272648</v>
      </c>
      <c r="O107" s="58">
        <v>36601991</v>
      </c>
      <c r="Q107" s="58">
        <v>0</v>
      </c>
      <c r="S107" s="58">
        <v>12873332</v>
      </c>
      <c r="U107" s="58">
        <v>6797325</v>
      </c>
      <c r="W107" s="58">
        <f t="shared" si="5"/>
        <v>56272648</v>
      </c>
      <c r="Y107" s="58">
        <v>0</v>
      </c>
      <c r="AA107" s="58">
        <f>(M107-Y107)</f>
        <v>56272648</v>
      </c>
      <c r="AC107" s="20">
        <f t="shared" si="7"/>
        <v>3984.1863494760692</v>
      </c>
      <c r="AE107" s="21">
        <v>14124</v>
      </c>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row>
    <row r="108" spans="1:70" ht="11.25" x14ac:dyDescent="0.25">
      <c r="A108" s="83">
        <v>27</v>
      </c>
      <c r="B108" s="95"/>
      <c r="C108" s="83" t="s">
        <v>149</v>
      </c>
      <c r="E108" s="58">
        <v>61203820</v>
      </c>
      <c r="G108" s="58">
        <v>0</v>
      </c>
      <c r="I108" s="58">
        <v>38222688</v>
      </c>
      <c r="K108" s="58">
        <v>0</v>
      </c>
      <c r="M108" s="58">
        <f t="shared" si="4"/>
        <v>99426508</v>
      </c>
      <c r="O108" s="58">
        <v>61353972</v>
      </c>
      <c r="Q108" s="58">
        <v>0</v>
      </c>
      <c r="S108" s="58">
        <v>33687362</v>
      </c>
      <c r="U108" s="58">
        <v>4385174</v>
      </c>
      <c r="W108" s="58">
        <f t="shared" si="5"/>
        <v>99426508</v>
      </c>
      <c r="Y108" s="58">
        <v>0</v>
      </c>
      <c r="AA108" s="58">
        <f>(M108-Y108)</f>
        <v>99426508</v>
      </c>
      <c r="AC108" s="20">
        <f t="shared" si="7"/>
        <v>3557.6808959816794</v>
      </c>
      <c r="AE108" s="21">
        <v>27947</v>
      </c>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row>
    <row r="109" spans="1:70" ht="11.25" x14ac:dyDescent="0.25">
      <c r="A109" s="83">
        <v>28</v>
      </c>
      <c r="B109" s="95"/>
      <c r="C109" s="83" t="s">
        <v>150</v>
      </c>
      <c r="E109" s="58">
        <v>16950897</v>
      </c>
      <c r="G109" s="58">
        <v>0</v>
      </c>
      <c r="I109" s="58">
        <v>10122102</v>
      </c>
      <c r="K109" s="58">
        <v>0</v>
      </c>
      <c r="M109" s="58">
        <f t="shared" si="4"/>
        <v>27072999</v>
      </c>
      <c r="O109" s="58">
        <v>23067243</v>
      </c>
      <c r="Q109" s="58">
        <v>0</v>
      </c>
      <c r="S109" s="58">
        <v>3324420</v>
      </c>
      <c r="U109" s="58">
        <v>681336</v>
      </c>
      <c r="W109" s="58">
        <f t="shared" si="5"/>
        <v>27072999</v>
      </c>
      <c r="Y109" s="58">
        <v>0</v>
      </c>
      <c r="AA109" s="58">
        <f>(M109-Y109)</f>
        <v>27072999</v>
      </c>
      <c r="AC109" s="20">
        <f t="shared" si="7"/>
        <v>2554.2974808944241</v>
      </c>
      <c r="AE109" s="21">
        <v>10599</v>
      </c>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row>
    <row r="110" spans="1:70" ht="11.25" x14ac:dyDescent="0.25">
      <c r="A110" s="83">
        <v>29</v>
      </c>
      <c r="B110" s="95"/>
      <c r="C110" s="83" t="s">
        <v>93</v>
      </c>
      <c r="E110" s="58">
        <v>4208563954</v>
      </c>
      <c r="G110" s="58">
        <v>0</v>
      </c>
      <c r="I110" s="58">
        <v>5129773212</v>
      </c>
      <c r="K110" s="58">
        <v>0</v>
      </c>
      <c r="M110" s="58">
        <f t="shared" si="4"/>
        <v>9338337166</v>
      </c>
      <c r="O110" s="58">
        <v>4478098366</v>
      </c>
      <c r="Q110" s="58">
        <v>354729598</v>
      </c>
      <c r="S110" s="58">
        <v>3650557154</v>
      </c>
      <c r="U110" s="58">
        <v>854952048</v>
      </c>
      <c r="W110" s="58">
        <f t="shared" si="5"/>
        <v>9338337166</v>
      </c>
      <c r="Y110" s="58">
        <v>102711181</v>
      </c>
      <c r="AA110" s="58">
        <f>(M110-Y110)</f>
        <v>9235625985</v>
      </c>
      <c r="AC110" s="20">
        <f t="shared" si="7"/>
        <v>8028.821807879448</v>
      </c>
      <c r="AE110" s="21">
        <v>1150309</v>
      </c>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row>
    <row r="111" spans="1:70" ht="11.25" x14ac:dyDescent="0.25">
      <c r="A111" s="83">
        <v>30</v>
      </c>
      <c r="B111" s="95"/>
      <c r="C111" s="83" t="s">
        <v>151</v>
      </c>
      <c r="E111" s="58">
        <v>106572880</v>
      </c>
      <c r="G111" s="58">
        <v>0</v>
      </c>
      <c r="I111" s="58">
        <v>162683299</v>
      </c>
      <c r="K111" s="58">
        <v>0</v>
      </c>
      <c r="M111" s="58">
        <f t="shared" si="4"/>
        <v>269256179</v>
      </c>
      <c r="O111" s="58">
        <v>165299771</v>
      </c>
      <c r="Q111" s="58">
        <v>0</v>
      </c>
      <c r="S111" s="58">
        <v>96745474</v>
      </c>
      <c r="U111" s="58">
        <v>7210934</v>
      </c>
      <c r="W111" s="58">
        <f t="shared" si="5"/>
        <v>269256179</v>
      </c>
      <c r="Y111" s="58">
        <v>1883142</v>
      </c>
      <c r="AA111" s="58">
        <f>(M111-Y111)</f>
        <v>267373037</v>
      </c>
      <c r="AC111" s="20">
        <f t="shared" si="7"/>
        <v>3664.0497314038262</v>
      </c>
      <c r="AE111" s="21">
        <v>72972</v>
      </c>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row>
    <row r="112" spans="1:70" ht="11.25" x14ac:dyDescent="0.25">
      <c r="A112" s="83">
        <v>31</v>
      </c>
      <c r="B112" s="95"/>
      <c r="C112" s="83" t="s">
        <v>152</v>
      </c>
      <c r="E112" s="58">
        <v>34294296</v>
      </c>
      <c r="G112" s="58">
        <v>0</v>
      </c>
      <c r="I112" s="58">
        <v>19118524</v>
      </c>
      <c r="K112" s="58">
        <v>0</v>
      </c>
      <c r="M112" s="58">
        <f t="shared" si="4"/>
        <v>53412820</v>
      </c>
      <c r="O112" s="58">
        <v>36676694</v>
      </c>
      <c r="Q112" s="58">
        <v>0</v>
      </c>
      <c r="S112" s="58">
        <v>16736126</v>
      </c>
      <c r="U112" s="58">
        <v>0</v>
      </c>
      <c r="W112" s="58">
        <f t="shared" si="5"/>
        <v>53412820</v>
      </c>
      <c r="Y112" s="58">
        <v>0</v>
      </c>
      <c r="AA112" s="58">
        <f>(M112-Y112)</f>
        <v>53412820</v>
      </c>
      <c r="AC112" s="20">
        <f t="shared" si="7"/>
        <v>3451.3323856293614</v>
      </c>
      <c r="AE112" s="21">
        <v>15476</v>
      </c>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row>
    <row r="113" spans="1:70" ht="11.25" x14ac:dyDescent="0.25">
      <c r="A113" s="83">
        <v>32</v>
      </c>
      <c r="B113" s="95"/>
      <c r="C113" s="83" t="s">
        <v>153</v>
      </c>
      <c r="E113" s="58">
        <v>85880967</v>
      </c>
      <c r="G113" s="58">
        <v>0</v>
      </c>
      <c r="I113" s="58">
        <v>34509776</v>
      </c>
      <c r="K113" s="58">
        <v>0</v>
      </c>
      <c r="M113" s="58">
        <f t="shared" si="4"/>
        <v>120390743</v>
      </c>
      <c r="O113" s="58">
        <v>92771779</v>
      </c>
      <c r="Q113" s="58">
        <v>0</v>
      </c>
      <c r="S113" s="58">
        <v>17178280</v>
      </c>
      <c r="U113" s="58">
        <v>10440684</v>
      </c>
      <c r="W113" s="58">
        <f t="shared" si="5"/>
        <v>120390743</v>
      </c>
      <c r="Y113" s="58">
        <v>0</v>
      </c>
      <c r="AA113" s="58">
        <f>(M113-Y113)</f>
        <v>120390743</v>
      </c>
      <c r="AC113" s="20">
        <f t="shared" si="7"/>
        <v>4418.171052148703</v>
      </c>
      <c r="AE113" s="21">
        <v>27249</v>
      </c>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row>
    <row r="114" spans="1:70" ht="11.25" x14ac:dyDescent="0.25">
      <c r="A114" s="83">
        <v>33</v>
      </c>
      <c r="B114" s="95"/>
      <c r="C114" s="83" t="s">
        <v>95</v>
      </c>
      <c r="E114" s="58">
        <v>48796025</v>
      </c>
      <c r="G114" s="58">
        <v>0</v>
      </c>
      <c r="I114" s="58">
        <v>71294556</v>
      </c>
      <c r="K114" s="58">
        <v>0</v>
      </c>
      <c r="M114" s="58">
        <f t="shared" si="4"/>
        <v>120090581</v>
      </c>
      <c r="O114" s="58">
        <v>55544324</v>
      </c>
      <c r="Q114" s="58">
        <v>0</v>
      </c>
      <c r="S114" s="58">
        <v>62636257</v>
      </c>
      <c r="U114" s="58">
        <v>1910000</v>
      </c>
      <c r="W114" s="58">
        <f t="shared" si="5"/>
        <v>120090581</v>
      </c>
      <c r="Y114" s="58">
        <v>0</v>
      </c>
      <c r="AA114" s="58">
        <f>(M114-Y114)</f>
        <v>120090581</v>
      </c>
      <c r="AC114" s="20">
        <f t="shared" si="7"/>
        <v>2204.4272078124714</v>
      </c>
      <c r="AE114" s="21">
        <v>54477</v>
      </c>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row>
    <row r="115" spans="1:70" ht="11.25" x14ac:dyDescent="0.25">
      <c r="A115" s="83">
        <v>34</v>
      </c>
      <c r="B115" s="95"/>
      <c r="C115" s="83" t="s">
        <v>154</v>
      </c>
      <c r="E115" s="58">
        <v>171352089</v>
      </c>
      <c r="G115" s="58">
        <v>0</v>
      </c>
      <c r="I115" s="58">
        <v>215918920</v>
      </c>
      <c r="K115" s="58">
        <v>0</v>
      </c>
      <c r="M115" s="58">
        <f t="shared" si="4"/>
        <v>387271009</v>
      </c>
      <c r="O115" s="58">
        <v>263978230</v>
      </c>
      <c r="Q115" s="58">
        <v>0</v>
      </c>
      <c r="S115" s="58">
        <v>123292779</v>
      </c>
      <c r="U115" s="58">
        <v>0</v>
      </c>
      <c r="W115" s="58">
        <f t="shared" si="5"/>
        <v>387271009</v>
      </c>
      <c r="Y115" s="58">
        <v>0</v>
      </c>
      <c r="AA115" s="58">
        <f>(M115-Y115)</f>
        <v>387271009</v>
      </c>
      <c r="AC115" s="20">
        <f t="shared" si="7"/>
        <v>4236.2201402334304</v>
      </c>
      <c r="AE115" s="21">
        <v>91419</v>
      </c>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row>
    <row r="116" spans="1:70" ht="11.25" x14ac:dyDescent="0.25">
      <c r="A116" s="83">
        <v>35</v>
      </c>
      <c r="B116" s="95"/>
      <c r="C116" s="83" t="s">
        <v>155</v>
      </c>
      <c r="E116" s="58">
        <v>17916180</v>
      </c>
      <c r="G116" s="58">
        <v>13251000</v>
      </c>
      <c r="I116" s="58">
        <v>24507952</v>
      </c>
      <c r="K116" s="58">
        <v>0</v>
      </c>
      <c r="M116" s="58">
        <f t="shared" si="4"/>
        <v>55675132</v>
      </c>
      <c r="O116" s="58">
        <v>34373793</v>
      </c>
      <c r="Q116" s="58">
        <v>0</v>
      </c>
      <c r="S116" s="58">
        <v>15027774</v>
      </c>
      <c r="U116" s="58">
        <v>6273565</v>
      </c>
      <c r="W116" s="58">
        <f t="shared" si="5"/>
        <v>55675132</v>
      </c>
      <c r="Y116" s="58">
        <v>0</v>
      </c>
      <c r="AA116" s="58">
        <f>(M116-Y116)</f>
        <v>55675132</v>
      </c>
      <c r="AC116" s="20">
        <f t="shared" si="7"/>
        <v>3316.5623399058795</v>
      </c>
      <c r="AE116" s="21">
        <v>16787</v>
      </c>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row>
    <row r="117" spans="1:70" ht="11.25" x14ac:dyDescent="0.25">
      <c r="A117" s="83">
        <v>36</v>
      </c>
      <c r="B117" s="95"/>
      <c r="C117" s="83" t="s">
        <v>156</v>
      </c>
      <c r="E117" s="58">
        <v>79536453</v>
      </c>
      <c r="G117" s="58">
        <v>0</v>
      </c>
      <c r="I117" s="58">
        <v>56966966</v>
      </c>
      <c r="K117" s="58">
        <v>0</v>
      </c>
      <c r="M117" s="58">
        <f t="shared" si="4"/>
        <v>136503419</v>
      </c>
      <c r="O117" s="58">
        <v>105120754</v>
      </c>
      <c r="Q117" s="58">
        <v>0</v>
      </c>
      <c r="S117" s="58">
        <v>25697684</v>
      </c>
      <c r="U117" s="58">
        <v>5684981</v>
      </c>
      <c r="W117" s="58">
        <f t="shared" si="5"/>
        <v>136503419</v>
      </c>
      <c r="Y117" s="58">
        <v>0</v>
      </c>
      <c r="AA117" s="58">
        <f>(M117-Y117)</f>
        <v>136503419</v>
      </c>
      <c r="AC117" s="20">
        <f t="shared" si="7"/>
        <v>3526.2178450569604</v>
      </c>
      <c r="AE117" s="21">
        <v>38711</v>
      </c>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row>
    <row r="118" spans="1:70" ht="11.25" x14ac:dyDescent="0.25">
      <c r="A118" s="83">
        <v>37</v>
      </c>
      <c r="B118" s="95"/>
      <c r="C118" s="83" t="s">
        <v>157</v>
      </c>
      <c r="E118" s="58">
        <v>162334023</v>
      </c>
      <c r="G118" s="58">
        <v>0</v>
      </c>
      <c r="I118" s="58">
        <v>53383886</v>
      </c>
      <c r="K118" s="58">
        <v>0</v>
      </c>
      <c r="M118" s="58">
        <f t="shared" si="4"/>
        <v>215717909</v>
      </c>
      <c r="O118" s="58">
        <v>64597204</v>
      </c>
      <c r="Q118" s="58">
        <v>0</v>
      </c>
      <c r="S118" s="58">
        <v>30356349</v>
      </c>
      <c r="U118" s="58">
        <v>120764356</v>
      </c>
      <c r="W118" s="58">
        <f t="shared" si="5"/>
        <v>215717909</v>
      </c>
      <c r="Y118" s="58">
        <v>0</v>
      </c>
      <c r="AA118" s="58">
        <f>(M118-Y118)</f>
        <v>215717909</v>
      </c>
      <c r="AC118" s="20">
        <f t="shared" si="7"/>
        <v>8723.9822461277145</v>
      </c>
      <c r="AE118" s="21">
        <v>24727</v>
      </c>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row>
    <row r="119" spans="1:70" ht="11.25" x14ac:dyDescent="0.25">
      <c r="A119" s="83">
        <v>38</v>
      </c>
      <c r="B119" s="95"/>
      <c r="C119" s="83" t="s">
        <v>158</v>
      </c>
      <c r="E119" s="58">
        <v>11798749</v>
      </c>
      <c r="G119" s="58">
        <v>0</v>
      </c>
      <c r="I119" s="58">
        <v>17792097</v>
      </c>
      <c r="K119" s="58">
        <v>0</v>
      </c>
      <c r="M119" s="58">
        <f t="shared" si="4"/>
        <v>29590846</v>
      </c>
      <c r="O119" s="58">
        <v>24170170</v>
      </c>
      <c r="Q119" s="58">
        <v>0</v>
      </c>
      <c r="S119" s="58">
        <v>5381908</v>
      </c>
      <c r="U119" s="58">
        <v>38768</v>
      </c>
      <c r="W119" s="58">
        <f t="shared" si="5"/>
        <v>29590846</v>
      </c>
      <c r="Y119" s="58">
        <v>0</v>
      </c>
      <c r="AA119" s="58">
        <f>(M119-Y119)</f>
        <v>29590846</v>
      </c>
      <c r="AC119" s="20">
        <f t="shared" si="7"/>
        <v>1929.8797365160112</v>
      </c>
      <c r="AE119" s="21">
        <v>15333</v>
      </c>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row>
    <row r="120" spans="1:70" ht="11.25" x14ac:dyDescent="0.25">
      <c r="A120" s="83">
        <v>39</v>
      </c>
      <c r="B120" s="95"/>
      <c r="C120" s="83" t="s">
        <v>159</v>
      </c>
      <c r="E120" s="58">
        <v>56602487</v>
      </c>
      <c r="G120" s="58">
        <v>2700000</v>
      </c>
      <c r="I120" s="58">
        <v>34737939</v>
      </c>
      <c r="K120" s="58">
        <v>0</v>
      </c>
      <c r="M120" s="58">
        <f t="shared" si="4"/>
        <v>94040426</v>
      </c>
      <c r="O120" s="58">
        <v>55883798</v>
      </c>
      <c r="Q120" s="58">
        <v>0</v>
      </c>
      <c r="S120" s="58">
        <v>10692022</v>
      </c>
      <c r="U120" s="58">
        <v>27464606</v>
      </c>
      <c r="W120" s="58">
        <f t="shared" si="5"/>
        <v>94040426</v>
      </c>
      <c r="Y120" s="58">
        <v>0</v>
      </c>
      <c r="AA120" s="58">
        <f>(M120-Y120)</f>
        <v>94040426</v>
      </c>
      <c r="AC120" s="20">
        <f t="shared" si="7"/>
        <v>4575.7311210587777</v>
      </c>
      <c r="AE120" s="21">
        <v>20552</v>
      </c>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row>
    <row r="121" spans="1:70" ht="11.25" x14ac:dyDescent="0.25">
      <c r="A121" s="83">
        <v>40</v>
      </c>
      <c r="B121" s="95"/>
      <c r="C121" s="83" t="s">
        <v>160</v>
      </c>
      <c r="E121" s="62">
        <v>0</v>
      </c>
      <c r="G121" s="62">
        <v>0</v>
      </c>
      <c r="I121" s="62">
        <v>0</v>
      </c>
      <c r="K121" s="62">
        <v>0</v>
      </c>
      <c r="M121" s="62">
        <f t="shared" si="4"/>
        <v>0</v>
      </c>
      <c r="O121" s="62">
        <v>0</v>
      </c>
      <c r="Q121" s="62">
        <v>0</v>
      </c>
      <c r="S121" s="62">
        <v>0</v>
      </c>
      <c r="U121" s="62">
        <v>0</v>
      </c>
      <c r="W121" s="62">
        <f t="shared" si="5"/>
        <v>0</v>
      </c>
      <c r="Y121" s="62">
        <v>0</v>
      </c>
      <c r="AA121" s="62">
        <f>(M121-Y121)</f>
        <v>0</v>
      </c>
      <c r="AC121" s="22">
        <v>0</v>
      </c>
      <c r="AE121" s="21">
        <v>0</v>
      </c>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row>
    <row r="122" spans="1:70" ht="11.25" x14ac:dyDescent="0.25">
      <c r="A122" s="83">
        <v>41</v>
      </c>
      <c r="B122" s="95"/>
      <c r="C122" s="83" t="s">
        <v>161</v>
      </c>
      <c r="E122" s="58">
        <v>148647903</v>
      </c>
      <c r="G122" s="58">
        <v>933451</v>
      </c>
      <c r="I122" s="58">
        <v>42168165</v>
      </c>
      <c r="K122" s="58">
        <v>0</v>
      </c>
      <c r="M122" s="58">
        <f t="shared" si="4"/>
        <v>191749519</v>
      </c>
      <c r="O122" s="58">
        <v>159363362</v>
      </c>
      <c r="Q122" s="58">
        <v>0</v>
      </c>
      <c r="S122" s="58">
        <v>32386157</v>
      </c>
      <c r="U122" s="58">
        <v>0</v>
      </c>
      <c r="W122" s="58">
        <f t="shared" si="5"/>
        <v>191749519</v>
      </c>
      <c r="Y122" s="58">
        <v>0</v>
      </c>
      <c r="AA122" s="58">
        <f>(M122-Y122)</f>
        <v>191749519</v>
      </c>
      <c r="AC122" s="20">
        <f t="shared" si="7"/>
        <v>5636.0448827229438</v>
      </c>
      <c r="AE122" s="21">
        <v>34022</v>
      </c>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5"/>
      <c r="BL122" s="95"/>
      <c r="BM122" s="95"/>
      <c r="BN122" s="95"/>
      <c r="BO122" s="95"/>
      <c r="BP122" s="95"/>
      <c r="BQ122" s="95"/>
      <c r="BR122" s="95"/>
    </row>
    <row r="123" spans="1:70" ht="11.25" x14ac:dyDescent="0.25">
      <c r="A123" s="83">
        <v>42</v>
      </c>
      <c r="B123" s="95"/>
      <c r="C123" s="83" t="s">
        <v>162</v>
      </c>
      <c r="E123" s="58">
        <v>143079624</v>
      </c>
      <c r="G123" s="58">
        <v>0</v>
      </c>
      <c r="I123" s="58">
        <v>146367932</v>
      </c>
      <c r="K123" s="58">
        <v>0</v>
      </c>
      <c r="M123" s="58">
        <f t="shared" si="4"/>
        <v>289447556</v>
      </c>
      <c r="O123" s="58">
        <v>176864290</v>
      </c>
      <c r="Q123" s="58">
        <v>0</v>
      </c>
      <c r="S123" s="58">
        <v>99201899</v>
      </c>
      <c r="U123" s="58">
        <v>13381367</v>
      </c>
      <c r="W123" s="58">
        <f t="shared" si="5"/>
        <v>289447556</v>
      </c>
      <c r="Y123" s="58">
        <v>0</v>
      </c>
      <c r="AA123" s="58">
        <f>(M123-Y123)</f>
        <v>289447556</v>
      </c>
      <c r="AC123" s="20">
        <f t="shared" si="7"/>
        <v>2631.8438611007555</v>
      </c>
      <c r="AE123" s="21">
        <v>109979</v>
      </c>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5"/>
      <c r="BL123" s="95"/>
      <c r="BM123" s="95"/>
      <c r="BN123" s="95"/>
      <c r="BO123" s="95"/>
      <c r="BP123" s="95"/>
      <c r="BQ123" s="95"/>
      <c r="BR123" s="95"/>
    </row>
    <row r="124" spans="1:70" ht="11.25" x14ac:dyDescent="0.25">
      <c r="A124" s="83">
        <v>43</v>
      </c>
      <c r="B124" s="95"/>
      <c r="C124" s="83" t="s">
        <v>163</v>
      </c>
      <c r="E124" s="58">
        <v>1111296341</v>
      </c>
      <c r="G124" s="58">
        <v>0</v>
      </c>
      <c r="I124" s="58">
        <v>662553547</v>
      </c>
      <c r="K124" s="58">
        <v>0</v>
      </c>
      <c r="M124" s="58">
        <f t="shared" si="4"/>
        <v>1773849888</v>
      </c>
      <c r="O124" s="58">
        <v>821338154</v>
      </c>
      <c r="Q124" s="58">
        <v>23817898</v>
      </c>
      <c r="S124" s="58">
        <v>451174764</v>
      </c>
      <c r="U124" s="58">
        <v>477519072</v>
      </c>
      <c r="W124" s="58">
        <f t="shared" si="5"/>
        <v>1773849888</v>
      </c>
      <c r="Y124" s="58">
        <v>53569349</v>
      </c>
      <c r="AA124" s="58">
        <f>(M124-Y124)</f>
        <v>1720280539</v>
      </c>
      <c r="AC124" s="20">
        <f t="shared" si="7"/>
        <v>5144.5488308526892</v>
      </c>
      <c r="AE124" s="21">
        <v>334389</v>
      </c>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c r="BJ124" s="95"/>
      <c r="BK124" s="95"/>
      <c r="BL124" s="95"/>
      <c r="BM124" s="95"/>
      <c r="BN124" s="95"/>
      <c r="BO124" s="95"/>
      <c r="BP124" s="95"/>
      <c r="BQ124" s="95"/>
      <c r="BR124" s="95"/>
    </row>
    <row r="125" spans="1:70" ht="11.25" x14ac:dyDescent="0.25">
      <c r="A125" s="83">
        <v>44</v>
      </c>
      <c r="B125" s="95"/>
      <c r="C125" s="83" t="s">
        <v>164</v>
      </c>
      <c r="E125" s="58">
        <v>108653624</v>
      </c>
      <c r="G125" s="58">
        <v>0</v>
      </c>
      <c r="I125" s="58">
        <v>43394917</v>
      </c>
      <c r="K125" s="58">
        <v>0</v>
      </c>
      <c r="M125" s="58">
        <f t="shared" si="4"/>
        <v>152048541</v>
      </c>
      <c r="O125" s="58">
        <v>55007635</v>
      </c>
      <c r="Q125" s="58">
        <v>0</v>
      </c>
      <c r="S125" s="58">
        <v>97040906</v>
      </c>
      <c r="U125" s="58">
        <v>0</v>
      </c>
      <c r="W125" s="58">
        <f t="shared" si="5"/>
        <v>152048541</v>
      </c>
      <c r="Y125" s="58">
        <v>0</v>
      </c>
      <c r="AA125" s="58">
        <f>(M125-Y125)</f>
        <v>152048541</v>
      </c>
      <c r="AC125" s="20">
        <f t="shared" si="7"/>
        <v>2984.3868454110075</v>
      </c>
      <c r="AE125" s="21">
        <v>50948</v>
      </c>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5"/>
      <c r="BL125" s="95"/>
      <c r="BM125" s="95"/>
      <c r="BN125" s="95"/>
      <c r="BO125" s="95"/>
      <c r="BP125" s="95"/>
      <c r="BQ125" s="95"/>
      <c r="BR125" s="95"/>
    </row>
    <row r="126" spans="1:70" ht="11.25" x14ac:dyDescent="0.25">
      <c r="A126" s="83">
        <v>45</v>
      </c>
      <c r="B126" s="95"/>
      <c r="C126" s="83" t="s">
        <v>165</v>
      </c>
      <c r="E126" s="58">
        <v>111529</v>
      </c>
      <c r="G126" s="58">
        <v>0</v>
      </c>
      <c r="I126" s="58">
        <v>2909906</v>
      </c>
      <c r="K126" s="58">
        <v>0</v>
      </c>
      <c r="M126" s="58">
        <f t="shared" si="4"/>
        <v>3021435</v>
      </c>
      <c r="O126" s="58">
        <v>2494755</v>
      </c>
      <c r="Q126" s="58">
        <v>0</v>
      </c>
      <c r="S126" s="58">
        <v>415151</v>
      </c>
      <c r="U126" s="58">
        <v>111529</v>
      </c>
      <c r="W126" s="58">
        <f t="shared" si="5"/>
        <v>3021435</v>
      </c>
      <c r="Y126" s="58">
        <v>0</v>
      </c>
      <c r="AA126" s="58">
        <f>(M126-Y126)</f>
        <v>3021435</v>
      </c>
      <c r="AC126" s="20">
        <f t="shared" si="7"/>
        <v>1353.6895161290322</v>
      </c>
      <c r="AE126" s="21">
        <v>2232</v>
      </c>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95"/>
      <c r="BO126" s="95"/>
      <c r="BP126" s="95"/>
      <c r="BQ126" s="95"/>
      <c r="BR126" s="95"/>
    </row>
    <row r="127" spans="1:70" ht="11.25" x14ac:dyDescent="0.25">
      <c r="A127" s="83">
        <v>46</v>
      </c>
      <c r="B127" s="95"/>
      <c r="C127" s="83" t="s">
        <v>166</v>
      </c>
      <c r="E127" s="58">
        <v>183158645</v>
      </c>
      <c r="G127" s="58">
        <v>0</v>
      </c>
      <c r="I127" s="58">
        <v>55834000</v>
      </c>
      <c r="K127" s="58">
        <v>0</v>
      </c>
      <c r="M127" s="58">
        <f t="shared" si="4"/>
        <v>238992645</v>
      </c>
      <c r="O127" s="58">
        <v>121912653</v>
      </c>
      <c r="Q127" s="58">
        <v>0</v>
      </c>
      <c r="S127" s="58">
        <v>81168696</v>
      </c>
      <c r="U127" s="58">
        <v>35911296</v>
      </c>
      <c r="W127" s="58">
        <f t="shared" si="5"/>
        <v>238992645</v>
      </c>
      <c r="Y127" s="58">
        <v>0</v>
      </c>
      <c r="AA127" s="58">
        <f>(M127-Y127)</f>
        <v>238992645</v>
      </c>
      <c r="AC127" s="20">
        <f t="shared" si="7"/>
        <v>6190.5570377661506</v>
      </c>
      <c r="AE127" s="21">
        <v>38606</v>
      </c>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c r="BJ127" s="95"/>
      <c r="BK127" s="95"/>
      <c r="BL127" s="95"/>
      <c r="BM127" s="95"/>
      <c r="BN127" s="95"/>
      <c r="BO127" s="95"/>
      <c r="BP127" s="95"/>
      <c r="BQ127" s="95"/>
      <c r="BR127" s="95"/>
    </row>
    <row r="128" spans="1:70" ht="11.25" x14ac:dyDescent="0.25">
      <c r="A128" s="83">
        <v>47</v>
      </c>
      <c r="B128" s="95"/>
      <c r="C128" s="83" t="s">
        <v>167</v>
      </c>
      <c r="E128" s="58">
        <v>131184559</v>
      </c>
      <c r="G128" s="58">
        <v>0</v>
      </c>
      <c r="I128" s="58">
        <v>109709982</v>
      </c>
      <c r="K128" s="58">
        <v>0</v>
      </c>
      <c r="M128" s="58">
        <f t="shared" si="4"/>
        <v>240894541</v>
      </c>
      <c r="O128" s="58">
        <v>169296912</v>
      </c>
      <c r="Q128" s="58">
        <v>0</v>
      </c>
      <c r="S128" s="58">
        <v>42793312</v>
      </c>
      <c r="U128" s="58">
        <v>28804317</v>
      </c>
      <c r="W128" s="58">
        <f t="shared" si="5"/>
        <v>240894541</v>
      </c>
      <c r="Y128" s="58">
        <v>0</v>
      </c>
      <c r="AA128" s="58">
        <f>(M128-Y128)</f>
        <v>240894541</v>
      </c>
      <c r="AC128" s="20">
        <f t="shared" si="7"/>
        <v>3078.3671250031948</v>
      </c>
      <c r="AE128" s="21">
        <v>78254</v>
      </c>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row>
    <row r="129" spans="1:70" ht="11.25" x14ac:dyDescent="0.25">
      <c r="A129" s="83">
        <v>48</v>
      </c>
      <c r="B129" s="95"/>
      <c r="C129" s="83" t="s">
        <v>168</v>
      </c>
      <c r="E129" s="58">
        <v>20000000</v>
      </c>
      <c r="G129" s="58">
        <v>0</v>
      </c>
      <c r="I129" s="58">
        <v>8362883</v>
      </c>
      <c r="K129" s="58">
        <v>0</v>
      </c>
      <c r="M129" s="58">
        <f t="shared" si="4"/>
        <v>28362883</v>
      </c>
      <c r="O129" s="58">
        <v>7077978</v>
      </c>
      <c r="Q129" s="58">
        <v>0</v>
      </c>
      <c r="S129" s="58">
        <v>21284905</v>
      </c>
      <c r="U129" s="58">
        <v>0</v>
      </c>
      <c r="W129" s="58">
        <f t="shared" si="5"/>
        <v>28362883</v>
      </c>
      <c r="Y129" s="58">
        <v>0</v>
      </c>
      <c r="AA129" s="58">
        <f>(M129-Y129)</f>
        <v>28362883</v>
      </c>
      <c r="AC129" s="20">
        <f t="shared" si="7"/>
        <v>4292.2038438256659</v>
      </c>
      <c r="AE129" s="21">
        <v>6608</v>
      </c>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c r="BJ129" s="95"/>
      <c r="BK129" s="95"/>
      <c r="BL129" s="95"/>
      <c r="BM129" s="95"/>
      <c r="BN129" s="95"/>
      <c r="BO129" s="95"/>
      <c r="BP129" s="95"/>
      <c r="BQ129" s="95"/>
      <c r="BR129" s="95"/>
    </row>
    <row r="130" spans="1:70" ht="11.25" x14ac:dyDescent="0.25">
      <c r="A130" s="83">
        <v>49</v>
      </c>
      <c r="B130" s="95"/>
      <c r="C130" s="83" t="s">
        <v>169</v>
      </c>
      <c r="E130" s="58">
        <v>107905510</v>
      </c>
      <c r="G130" s="58">
        <v>0</v>
      </c>
      <c r="I130" s="58">
        <v>34913112</v>
      </c>
      <c r="K130" s="58">
        <v>0</v>
      </c>
      <c r="M130" s="58">
        <f t="shared" si="4"/>
        <v>142818622</v>
      </c>
      <c r="O130" s="58">
        <v>77572645</v>
      </c>
      <c r="Q130" s="58">
        <v>0</v>
      </c>
      <c r="S130" s="58">
        <v>41730398</v>
      </c>
      <c r="U130" s="58">
        <v>23515579</v>
      </c>
      <c r="W130" s="58">
        <f t="shared" si="5"/>
        <v>142818622</v>
      </c>
      <c r="Y130" s="58">
        <v>0</v>
      </c>
      <c r="AA130" s="58">
        <f>(M130-Y130)</f>
        <v>142818622</v>
      </c>
      <c r="AC130" s="20">
        <f t="shared" si="7"/>
        <v>5344.408262545373</v>
      </c>
      <c r="AE130" s="21">
        <v>26723</v>
      </c>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c r="BJ130" s="95"/>
      <c r="BK130" s="95"/>
      <c r="BL130" s="95"/>
      <c r="BM130" s="95"/>
      <c r="BN130" s="95"/>
      <c r="BO130" s="95"/>
      <c r="BP130" s="95"/>
      <c r="BQ130" s="95"/>
      <c r="BR130" s="95"/>
    </row>
    <row r="131" spans="1:70" ht="11.25" x14ac:dyDescent="0.25">
      <c r="A131" s="83">
        <v>50</v>
      </c>
      <c r="B131" s="95"/>
      <c r="C131" s="83" t="s">
        <v>170</v>
      </c>
      <c r="E131" s="62">
        <v>29550963</v>
      </c>
      <c r="G131" s="62">
        <v>0</v>
      </c>
      <c r="I131" s="62">
        <v>22468858</v>
      </c>
      <c r="K131" s="62">
        <v>0</v>
      </c>
      <c r="M131" s="62">
        <f t="shared" si="4"/>
        <v>52019821</v>
      </c>
      <c r="O131" s="62">
        <v>38839973</v>
      </c>
      <c r="Q131" s="62">
        <v>0</v>
      </c>
      <c r="S131" s="62">
        <v>13179848</v>
      </c>
      <c r="U131" s="62">
        <v>0</v>
      </c>
      <c r="W131" s="62">
        <f t="shared" si="5"/>
        <v>52019821</v>
      </c>
      <c r="Y131" s="62">
        <v>0</v>
      </c>
      <c r="AA131" s="62">
        <f>(M131-Y131)</f>
        <v>52019821</v>
      </c>
      <c r="AC131" s="22">
        <f t="shared" si="7"/>
        <v>2920.8209432902863</v>
      </c>
      <c r="AE131" s="21">
        <v>17810</v>
      </c>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c r="BJ131" s="95"/>
      <c r="BK131" s="95"/>
      <c r="BL131" s="95"/>
      <c r="BM131" s="95"/>
      <c r="BN131" s="95"/>
      <c r="BO131" s="95"/>
      <c r="BP131" s="95"/>
      <c r="BQ131" s="95"/>
      <c r="BR131" s="95"/>
    </row>
    <row r="132" spans="1:70" ht="8.85" customHeight="1" x14ac:dyDescent="0.25">
      <c r="B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c r="BK132" s="95"/>
      <c r="BL132" s="95"/>
      <c r="BM132" s="95"/>
      <c r="BN132" s="95"/>
      <c r="BO132" s="95"/>
      <c r="BP132" s="95"/>
      <c r="BQ132" s="95"/>
      <c r="BR132" s="95"/>
    </row>
    <row r="133" spans="1:70" ht="8.4499999999999993" customHeight="1" x14ac:dyDescent="0.25">
      <c r="B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row>
    <row r="134" spans="1:70" ht="8.85" hidden="1" customHeight="1" x14ac:dyDescent="0.25">
      <c r="B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5"/>
      <c r="BL134" s="95"/>
      <c r="BM134" s="95"/>
      <c r="BN134" s="95"/>
      <c r="BO134" s="95"/>
      <c r="BP134" s="95"/>
      <c r="BQ134" s="95"/>
      <c r="BR134" s="95"/>
    </row>
    <row r="135" spans="1:70" s="80" customFormat="1" ht="9.6" customHeight="1" x14ac:dyDescent="0.25">
      <c r="A135" s="87"/>
      <c r="AC135" s="84"/>
    </row>
    <row r="136" spans="1:70" s="80" customFormat="1" ht="10.5" customHeight="1" x14ac:dyDescent="0.25">
      <c r="N136" s="232" t="s">
        <v>281</v>
      </c>
      <c r="AC136" s="84" t="s">
        <v>562</v>
      </c>
    </row>
    <row r="137" spans="1:70" s="80" customFormat="1" ht="10.5" customHeight="1" x14ac:dyDescent="0.25">
      <c r="N137" s="232" t="s">
        <v>563</v>
      </c>
      <c r="AC137" s="84" t="s">
        <v>535</v>
      </c>
    </row>
    <row r="138" spans="1:70" s="80" customFormat="1" ht="10.5" customHeight="1" x14ac:dyDescent="0.25">
      <c r="N138" s="233" t="s">
        <v>564</v>
      </c>
    </row>
    <row r="139" spans="1:70" ht="8.85" customHeight="1" x14ac:dyDescent="0.25">
      <c r="A139" s="95"/>
      <c r="B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c r="BJ139" s="95"/>
      <c r="BK139" s="95"/>
      <c r="BL139" s="95"/>
      <c r="BM139" s="95"/>
      <c r="BN139" s="95"/>
      <c r="BO139" s="95"/>
      <c r="BP139" s="95"/>
      <c r="BQ139" s="95"/>
      <c r="BR139" s="95"/>
    </row>
    <row r="140" spans="1:70" ht="8.85" customHeight="1" x14ac:dyDescent="0.25">
      <c r="A140" s="95"/>
      <c r="B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c r="BJ140" s="95"/>
      <c r="BK140" s="95"/>
      <c r="BL140" s="95"/>
      <c r="BM140" s="95"/>
      <c r="BN140" s="95"/>
      <c r="BO140" s="95"/>
      <c r="BP140" s="95"/>
      <c r="BQ140" s="95"/>
      <c r="BR140" s="95"/>
    </row>
    <row r="141" spans="1:70" ht="9.6" customHeight="1" x14ac:dyDescent="0.25">
      <c r="A141" s="95"/>
      <c r="B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row>
    <row r="142" spans="1:70" ht="9.6" customHeight="1" x14ac:dyDescent="0.25">
      <c r="E142" s="89" t="s">
        <v>565</v>
      </c>
      <c r="F142" s="89"/>
      <c r="G142" s="89"/>
      <c r="H142" s="89"/>
      <c r="I142" s="89"/>
      <c r="J142" s="89"/>
      <c r="K142" s="89"/>
      <c r="L142" s="89"/>
      <c r="M142" s="89"/>
      <c r="O142" s="89" t="s">
        <v>566</v>
      </c>
      <c r="P142" s="89"/>
      <c r="Q142" s="89"/>
      <c r="R142" s="89"/>
      <c r="S142" s="89"/>
      <c r="T142" s="89"/>
      <c r="U142" s="89"/>
      <c r="V142" s="89"/>
      <c r="W142" s="89"/>
      <c r="AA142" s="89" t="s">
        <v>567</v>
      </c>
      <c r="AB142" s="89"/>
      <c r="AC142" s="89"/>
    </row>
    <row r="143" spans="1:70" ht="7.5" customHeight="1" x14ac:dyDescent="0.25"/>
    <row r="144" spans="1:70" ht="9.6" customHeight="1" x14ac:dyDescent="0.25">
      <c r="E144" s="91" t="s">
        <v>568</v>
      </c>
      <c r="I144" s="91" t="s">
        <v>312</v>
      </c>
      <c r="Q144" s="91" t="s">
        <v>569</v>
      </c>
      <c r="S144" s="91" t="s">
        <v>312</v>
      </c>
    </row>
    <row r="145" spans="1:70" ht="9.6" customHeight="1" x14ac:dyDescent="0.25">
      <c r="E145" s="91" t="s">
        <v>570</v>
      </c>
      <c r="G145" s="91" t="s">
        <v>571</v>
      </c>
      <c r="I145" s="91" t="s">
        <v>572</v>
      </c>
      <c r="K145" s="91" t="s">
        <v>573</v>
      </c>
      <c r="Q145" s="91" t="s">
        <v>574</v>
      </c>
      <c r="S145" s="91" t="s">
        <v>61</v>
      </c>
      <c r="U145" s="91" t="s">
        <v>70</v>
      </c>
      <c r="Y145" s="91" t="s">
        <v>575</v>
      </c>
    </row>
    <row r="146" spans="1:70" ht="9.6" customHeight="1" x14ac:dyDescent="0.25">
      <c r="A146" s="92" t="s">
        <v>71</v>
      </c>
      <c r="C146" s="92" t="s">
        <v>72</v>
      </c>
      <c r="E146" s="234" t="s">
        <v>576</v>
      </c>
      <c r="G146" s="92" t="s">
        <v>577</v>
      </c>
      <c r="I146" s="92" t="s">
        <v>578</v>
      </c>
      <c r="K146" s="92" t="s">
        <v>579</v>
      </c>
      <c r="M146" s="92" t="s">
        <v>65</v>
      </c>
      <c r="O146" s="92" t="s">
        <v>354</v>
      </c>
      <c r="Q146" s="92" t="s">
        <v>520</v>
      </c>
      <c r="S146" s="92" t="s">
        <v>69</v>
      </c>
      <c r="U146" s="235" t="s">
        <v>580</v>
      </c>
      <c r="W146" s="92" t="s">
        <v>65</v>
      </c>
      <c r="Y146" s="92" t="s">
        <v>581</v>
      </c>
      <c r="AA146" s="92" t="s">
        <v>73</v>
      </c>
      <c r="AC146" s="92" t="s">
        <v>395</v>
      </c>
      <c r="AE146" s="234" t="s">
        <v>582</v>
      </c>
    </row>
    <row r="147" spans="1:70" ht="8.85" customHeight="1" x14ac:dyDescent="0.25">
      <c r="B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row>
    <row r="148" spans="1:70" ht="8.85" customHeight="1" x14ac:dyDescent="0.25">
      <c r="B148" s="83" t="s">
        <v>279</v>
      </c>
    </row>
    <row r="149" spans="1:70" ht="11.25" x14ac:dyDescent="0.25">
      <c r="A149" s="83">
        <v>51</v>
      </c>
      <c r="B149" s="95"/>
      <c r="C149" s="83" t="s">
        <v>172</v>
      </c>
      <c r="E149" s="57">
        <v>18219800</v>
      </c>
      <c r="G149" s="57">
        <v>0</v>
      </c>
      <c r="I149" s="57">
        <v>9420716</v>
      </c>
      <c r="K149" s="57">
        <v>0</v>
      </c>
      <c r="M149" s="57">
        <f t="shared" ref="M149:M188" si="8">(E149+G149+I149+K149)</f>
        <v>27640516</v>
      </c>
      <c r="O149" s="57">
        <v>22327744</v>
      </c>
      <c r="Q149" s="57">
        <v>0</v>
      </c>
      <c r="S149" s="57">
        <v>5155040</v>
      </c>
      <c r="U149" s="57">
        <v>157732</v>
      </c>
      <c r="W149" s="57">
        <f t="shared" ref="W149:W188" si="9">(O149+Q149+S149+U149)</f>
        <v>27640516</v>
      </c>
      <c r="Y149" s="57">
        <v>0</v>
      </c>
      <c r="AA149" s="57">
        <f t="shared" ref="AA149:AA168" si="10">(M149-Y149)</f>
        <v>27640516</v>
      </c>
      <c r="AC149" s="34">
        <f t="shared" ref="AC149:AC188" si="11">(AA149/AE149)</f>
        <v>2531.4145984064476</v>
      </c>
      <c r="AE149" s="21">
        <v>10919</v>
      </c>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c r="BJ149" s="95"/>
      <c r="BK149" s="95"/>
      <c r="BL149" s="95"/>
      <c r="BM149" s="95"/>
      <c r="BN149" s="95"/>
      <c r="BO149" s="95"/>
      <c r="BP149" s="95"/>
      <c r="BQ149" s="95"/>
      <c r="BR149" s="95"/>
    </row>
    <row r="150" spans="1:70" ht="11.25" x14ac:dyDescent="0.25">
      <c r="A150" s="83">
        <v>52</v>
      </c>
      <c r="B150" s="95"/>
      <c r="C150" s="83" t="s">
        <v>173</v>
      </c>
      <c r="E150" s="58">
        <v>0</v>
      </c>
      <c r="G150" s="58">
        <v>0</v>
      </c>
      <c r="I150" s="58">
        <v>0</v>
      </c>
      <c r="K150" s="58">
        <v>0</v>
      </c>
      <c r="M150" s="58">
        <f t="shared" si="8"/>
        <v>0</v>
      </c>
      <c r="O150" s="58">
        <v>0</v>
      </c>
      <c r="Q150" s="58">
        <v>0</v>
      </c>
      <c r="S150" s="58">
        <v>0</v>
      </c>
      <c r="U150" s="58">
        <v>0</v>
      </c>
      <c r="W150" s="58">
        <f t="shared" si="9"/>
        <v>0</v>
      </c>
      <c r="Y150" s="58">
        <v>0</v>
      </c>
      <c r="AA150" s="58">
        <f t="shared" si="10"/>
        <v>0</v>
      </c>
      <c r="AC150" s="69">
        <v>0</v>
      </c>
      <c r="AE150" s="21">
        <v>0</v>
      </c>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c r="BJ150" s="95"/>
      <c r="BK150" s="95"/>
      <c r="BL150" s="95"/>
      <c r="BM150" s="95"/>
      <c r="BN150" s="95"/>
      <c r="BO150" s="95"/>
      <c r="BP150" s="95"/>
      <c r="BQ150" s="95"/>
      <c r="BR150" s="95"/>
    </row>
    <row r="151" spans="1:70" ht="11.25" x14ac:dyDescent="0.25">
      <c r="A151" s="83">
        <v>53</v>
      </c>
      <c r="B151" s="95"/>
      <c r="C151" s="83" t="s">
        <v>174</v>
      </c>
      <c r="E151" s="58">
        <v>2023920122</v>
      </c>
      <c r="G151" s="58">
        <v>0</v>
      </c>
      <c r="I151" s="58">
        <v>1456153345</v>
      </c>
      <c r="K151" s="58">
        <v>0</v>
      </c>
      <c r="M151" s="58">
        <f t="shared" si="8"/>
        <v>3480073467</v>
      </c>
      <c r="O151" s="58">
        <v>2196298725</v>
      </c>
      <c r="Q151" s="58">
        <v>141559968</v>
      </c>
      <c r="S151" s="58">
        <v>833789807</v>
      </c>
      <c r="U151" s="58">
        <v>308424967</v>
      </c>
      <c r="W151" s="58">
        <f t="shared" si="9"/>
        <v>3480073467</v>
      </c>
      <c r="Y151" s="58">
        <v>35180703</v>
      </c>
      <c r="AA151" s="58">
        <f t="shared" si="10"/>
        <v>3444892764</v>
      </c>
      <c r="AC151" s="20">
        <f t="shared" si="11"/>
        <v>8183.4401069937931</v>
      </c>
      <c r="AE151" s="21">
        <v>420959</v>
      </c>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c r="BJ151" s="95"/>
      <c r="BK151" s="95"/>
      <c r="BL151" s="95"/>
      <c r="BM151" s="95"/>
      <c r="BN151" s="95"/>
      <c r="BO151" s="95"/>
      <c r="BP151" s="95"/>
      <c r="BQ151" s="95"/>
      <c r="BR151" s="95"/>
    </row>
    <row r="152" spans="1:70" ht="11.25" x14ac:dyDescent="0.25">
      <c r="A152" s="83">
        <v>54</v>
      </c>
      <c r="B152" s="95"/>
      <c r="C152" s="83" t="s">
        <v>175</v>
      </c>
      <c r="E152" s="58">
        <v>62297922</v>
      </c>
      <c r="G152" s="58">
        <v>0</v>
      </c>
      <c r="I152" s="58">
        <v>52098497</v>
      </c>
      <c r="K152" s="58">
        <v>0</v>
      </c>
      <c r="M152" s="58">
        <f t="shared" si="8"/>
        <v>114396419</v>
      </c>
      <c r="O152" s="58">
        <v>64896967</v>
      </c>
      <c r="Q152" s="58">
        <v>0</v>
      </c>
      <c r="S152" s="58">
        <v>49499452</v>
      </c>
      <c r="U152" s="58">
        <v>0</v>
      </c>
      <c r="W152" s="58">
        <f t="shared" si="9"/>
        <v>114396419</v>
      </c>
      <c r="Y152" s="58">
        <v>0</v>
      </c>
      <c r="AA152" s="58">
        <f t="shared" si="10"/>
        <v>114396419</v>
      </c>
      <c r="AC152" s="20">
        <f t="shared" si="11"/>
        <v>3042.7816523034367</v>
      </c>
      <c r="AE152" s="21">
        <v>37596</v>
      </c>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c r="BJ152" s="95"/>
      <c r="BK152" s="95"/>
      <c r="BL152" s="95"/>
      <c r="BM152" s="95"/>
      <c r="BN152" s="95"/>
      <c r="BO152" s="95"/>
      <c r="BP152" s="95"/>
      <c r="BQ152" s="95"/>
      <c r="BR152" s="95"/>
    </row>
    <row r="153" spans="1:70" ht="11.25" x14ac:dyDescent="0.25">
      <c r="A153" s="83">
        <v>55</v>
      </c>
      <c r="B153" s="95"/>
      <c r="C153" s="83" t="s">
        <v>176</v>
      </c>
      <c r="E153" s="58">
        <v>10035117</v>
      </c>
      <c r="G153" s="58">
        <v>0</v>
      </c>
      <c r="I153" s="58">
        <v>11477771</v>
      </c>
      <c r="K153" s="58">
        <v>0</v>
      </c>
      <c r="M153" s="58">
        <f t="shared" si="8"/>
        <v>21512888</v>
      </c>
      <c r="O153" s="58">
        <v>15141869</v>
      </c>
      <c r="Q153" s="58">
        <v>0</v>
      </c>
      <c r="S153" s="58">
        <v>6371019</v>
      </c>
      <c r="U153" s="58">
        <v>0</v>
      </c>
      <c r="W153" s="58">
        <f t="shared" si="9"/>
        <v>21512888</v>
      </c>
      <c r="Y153" s="58">
        <v>0</v>
      </c>
      <c r="AA153" s="58">
        <f t="shared" si="10"/>
        <v>21512888</v>
      </c>
      <c r="AC153" s="20">
        <f t="shared" si="11"/>
        <v>1802.3532171581769</v>
      </c>
      <c r="AE153" s="21">
        <v>11936</v>
      </c>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row>
    <row r="154" spans="1:70" ht="11.25" x14ac:dyDescent="0.25">
      <c r="A154" s="83">
        <v>56</v>
      </c>
      <c r="B154" s="95"/>
      <c r="C154" s="83" t="s">
        <v>177</v>
      </c>
      <c r="E154" s="58">
        <v>23351000</v>
      </c>
      <c r="G154" s="58">
        <v>0</v>
      </c>
      <c r="I154" s="58">
        <v>15286845</v>
      </c>
      <c r="K154" s="58">
        <v>0</v>
      </c>
      <c r="M154" s="58">
        <f t="shared" si="8"/>
        <v>38637845</v>
      </c>
      <c r="O154" s="58">
        <v>12903013</v>
      </c>
      <c r="Q154" s="58">
        <v>0</v>
      </c>
      <c r="S154" s="58">
        <v>25734832</v>
      </c>
      <c r="U154" s="58">
        <v>0</v>
      </c>
      <c r="W154" s="58">
        <f t="shared" si="9"/>
        <v>38637845</v>
      </c>
      <c r="Y154" s="58">
        <v>0</v>
      </c>
      <c r="AA154" s="58">
        <f t="shared" si="10"/>
        <v>38637845</v>
      </c>
      <c r="AC154" s="20">
        <f t="shared" si="11"/>
        <v>2792.3570860735708</v>
      </c>
      <c r="AE154" s="21">
        <v>13837</v>
      </c>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row>
    <row r="155" spans="1:70" ht="11.25" x14ac:dyDescent="0.25">
      <c r="A155" s="83">
        <v>57</v>
      </c>
      <c r="B155" s="95"/>
      <c r="C155" s="83" t="s">
        <v>178</v>
      </c>
      <c r="E155" s="58">
        <v>2013564</v>
      </c>
      <c r="G155" s="58">
        <v>0</v>
      </c>
      <c r="I155" s="58">
        <v>10710460</v>
      </c>
      <c r="K155" s="58">
        <v>0</v>
      </c>
      <c r="M155" s="58">
        <f t="shared" si="8"/>
        <v>12724024</v>
      </c>
      <c r="O155" s="58">
        <v>9727387</v>
      </c>
      <c r="Q155" s="58">
        <v>0</v>
      </c>
      <c r="S155" s="58">
        <v>2996637</v>
      </c>
      <c r="U155" s="58">
        <v>0</v>
      </c>
      <c r="W155" s="58">
        <f t="shared" si="9"/>
        <v>12724024</v>
      </c>
      <c r="Y155" s="58">
        <v>0</v>
      </c>
      <c r="AA155" s="58">
        <f t="shared" si="10"/>
        <v>12724024</v>
      </c>
      <c r="AC155" s="20">
        <f t="shared" si="11"/>
        <v>1491.1548107347944</v>
      </c>
      <c r="AE155" s="21">
        <v>8533</v>
      </c>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95"/>
      <c r="BM155" s="95"/>
      <c r="BN155" s="95"/>
      <c r="BO155" s="95"/>
      <c r="BP155" s="95"/>
      <c r="BQ155" s="95"/>
      <c r="BR155" s="95"/>
    </row>
    <row r="156" spans="1:70" ht="11.25" x14ac:dyDescent="0.25">
      <c r="A156" s="83">
        <v>58</v>
      </c>
      <c r="B156" s="95"/>
      <c r="C156" s="83" t="s">
        <v>179</v>
      </c>
      <c r="E156" s="58">
        <v>119683525</v>
      </c>
      <c r="G156" s="58">
        <v>0</v>
      </c>
      <c r="I156" s="58">
        <v>34468747</v>
      </c>
      <c r="K156" s="58">
        <v>0</v>
      </c>
      <c r="M156" s="58">
        <f t="shared" si="8"/>
        <v>154152272</v>
      </c>
      <c r="O156" s="58">
        <v>149357056</v>
      </c>
      <c r="Q156" s="58">
        <v>0</v>
      </c>
      <c r="S156" s="58">
        <v>4795216</v>
      </c>
      <c r="U156" s="58">
        <v>0</v>
      </c>
      <c r="W156" s="58">
        <f t="shared" si="9"/>
        <v>154152272</v>
      </c>
      <c r="Y156" s="58">
        <v>0</v>
      </c>
      <c r="AA156" s="58">
        <f t="shared" si="10"/>
        <v>154152272</v>
      </c>
      <c r="AC156" s="20">
        <f t="shared" si="11"/>
        <v>5084.3455259078464</v>
      </c>
      <c r="AE156" s="21">
        <v>30319</v>
      </c>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c r="BJ156" s="95"/>
      <c r="BK156" s="95"/>
      <c r="BL156" s="95"/>
      <c r="BM156" s="95"/>
      <c r="BN156" s="95"/>
      <c r="BO156" s="95"/>
      <c r="BP156" s="95"/>
      <c r="BQ156" s="95"/>
      <c r="BR156" s="95"/>
    </row>
    <row r="157" spans="1:70" ht="11.25" x14ac:dyDescent="0.25">
      <c r="A157" s="83">
        <v>59</v>
      </c>
      <c r="B157" s="95"/>
      <c r="C157" s="83" t="s">
        <v>180</v>
      </c>
      <c r="E157" s="58">
        <v>40150295</v>
      </c>
      <c r="G157" s="58">
        <v>0</v>
      </c>
      <c r="I157" s="58">
        <v>11508629</v>
      </c>
      <c r="K157" s="58">
        <v>0</v>
      </c>
      <c r="M157" s="58">
        <f t="shared" si="8"/>
        <v>51658924</v>
      </c>
      <c r="O157" s="58">
        <v>20993384</v>
      </c>
      <c r="Q157" s="58">
        <v>0</v>
      </c>
      <c r="S157" s="58">
        <v>7836540</v>
      </c>
      <c r="U157" s="58">
        <v>22829000</v>
      </c>
      <c r="W157" s="58">
        <f t="shared" si="9"/>
        <v>51658924</v>
      </c>
      <c r="Y157" s="58">
        <v>0</v>
      </c>
      <c r="AA157" s="58">
        <f t="shared" si="10"/>
        <v>51658924</v>
      </c>
      <c r="AC157" s="20">
        <f t="shared" si="11"/>
        <v>4862.0163764705885</v>
      </c>
      <c r="AE157" s="21">
        <v>10625</v>
      </c>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row>
    <row r="158" spans="1:70" ht="11.25" x14ac:dyDescent="0.25">
      <c r="A158" s="83">
        <v>60</v>
      </c>
      <c r="B158" s="95"/>
      <c r="C158" s="83" t="s">
        <v>181</v>
      </c>
      <c r="E158" s="58">
        <v>240309300</v>
      </c>
      <c r="G158" s="58">
        <v>0</v>
      </c>
      <c r="I158" s="58">
        <v>97512976</v>
      </c>
      <c r="K158" s="58">
        <v>0</v>
      </c>
      <c r="M158" s="58">
        <f t="shared" si="8"/>
        <v>337822276</v>
      </c>
      <c r="O158" s="58">
        <v>213389194</v>
      </c>
      <c r="Q158" s="58">
        <v>0</v>
      </c>
      <c r="S158" s="58">
        <v>118873199</v>
      </c>
      <c r="U158" s="58">
        <v>5559883</v>
      </c>
      <c r="W158" s="58">
        <f t="shared" si="9"/>
        <v>337822276</v>
      </c>
      <c r="Y158" s="58">
        <v>1450972</v>
      </c>
      <c r="AA158" s="58">
        <f t="shared" si="10"/>
        <v>336371304</v>
      </c>
      <c r="AC158" s="20">
        <f t="shared" si="11"/>
        <v>3319.7921893350967</v>
      </c>
      <c r="AE158" s="21">
        <v>101323</v>
      </c>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c r="BR158" s="95"/>
    </row>
    <row r="159" spans="1:70" ht="11.25" x14ac:dyDescent="0.25">
      <c r="A159" s="83">
        <v>61</v>
      </c>
      <c r="B159" s="95"/>
      <c r="C159" s="83" t="s">
        <v>182</v>
      </c>
      <c r="E159" s="58">
        <v>14439705</v>
      </c>
      <c r="G159" s="58">
        <v>0</v>
      </c>
      <c r="I159" s="58">
        <v>17403150</v>
      </c>
      <c r="K159" s="58">
        <v>0</v>
      </c>
      <c r="M159" s="58">
        <f t="shared" si="8"/>
        <v>31842855</v>
      </c>
      <c r="O159" s="58">
        <v>22291560</v>
      </c>
      <c r="Q159" s="58">
        <v>0</v>
      </c>
      <c r="S159" s="58">
        <v>9307524</v>
      </c>
      <c r="U159" s="58">
        <v>243771</v>
      </c>
      <c r="W159" s="58">
        <f t="shared" si="9"/>
        <v>31842855</v>
      </c>
      <c r="Y159" s="58">
        <v>0</v>
      </c>
      <c r="AA159" s="58">
        <f t="shared" si="10"/>
        <v>31842855</v>
      </c>
      <c r="AC159" s="20">
        <f t="shared" si="11"/>
        <v>2155.1847715736039</v>
      </c>
      <c r="AE159" s="21">
        <v>14775</v>
      </c>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5"/>
      <c r="BL159" s="95"/>
      <c r="BM159" s="95"/>
      <c r="BN159" s="95"/>
      <c r="BO159" s="95"/>
      <c r="BP159" s="95"/>
      <c r="BQ159" s="95"/>
      <c r="BR159" s="95"/>
    </row>
    <row r="160" spans="1:70" ht="11.25" x14ac:dyDescent="0.25">
      <c r="A160" s="83">
        <v>62</v>
      </c>
      <c r="B160" s="95"/>
      <c r="C160" s="83" t="s">
        <v>183</v>
      </c>
      <c r="E160" s="58">
        <v>98162339</v>
      </c>
      <c r="G160" s="58">
        <v>0</v>
      </c>
      <c r="I160" s="58">
        <v>26726788</v>
      </c>
      <c r="K160" s="58">
        <v>0</v>
      </c>
      <c r="M160" s="58">
        <f t="shared" si="8"/>
        <v>124889127</v>
      </c>
      <c r="O160" s="58">
        <v>70059210</v>
      </c>
      <c r="Q160" s="58">
        <v>0</v>
      </c>
      <c r="S160" s="58">
        <v>31920072</v>
      </c>
      <c r="U160" s="58">
        <v>22909845</v>
      </c>
      <c r="W160" s="58">
        <f t="shared" si="9"/>
        <v>124889127</v>
      </c>
      <c r="Y160" s="58">
        <v>0</v>
      </c>
      <c r="AA160" s="58">
        <f t="shared" si="10"/>
        <v>124889127</v>
      </c>
      <c r="AC160" s="20">
        <f t="shared" si="11"/>
        <v>5442.9778601002399</v>
      </c>
      <c r="AE160" s="21">
        <v>22945</v>
      </c>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5"/>
      <c r="BL160" s="95"/>
      <c r="BM160" s="95"/>
      <c r="BN160" s="95"/>
      <c r="BO160" s="95"/>
      <c r="BP160" s="95"/>
      <c r="BQ160" s="95"/>
      <c r="BR160" s="95"/>
    </row>
    <row r="161" spans="1:70" ht="11.25" x14ac:dyDescent="0.25">
      <c r="A161" s="83">
        <v>63</v>
      </c>
      <c r="B161" s="95"/>
      <c r="C161" s="83" t="s">
        <v>184</v>
      </c>
      <c r="E161" s="58">
        <v>82795717</v>
      </c>
      <c r="G161" s="58">
        <v>0</v>
      </c>
      <c r="I161" s="58">
        <v>16805276</v>
      </c>
      <c r="K161" s="58">
        <v>0</v>
      </c>
      <c r="M161" s="58">
        <f t="shared" si="8"/>
        <v>99600993</v>
      </c>
      <c r="O161" s="58">
        <v>83938679</v>
      </c>
      <c r="Q161" s="58">
        <v>0</v>
      </c>
      <c r="S161" s="58">
        <v>15655458</v>
      </c>
      <c r="U161" s="58">
        <v>6856</v>
      </c>
      <c r="W161" s="58">
        <f t="shared" si="9"/>
        <v>99600993</v>
      </c>
      <c r="Y161" s="58">
        <v>0</v>
      </c>
      <c r="AA161" s="58">
        <f t="shared" si="10"/>
        <v>99600993</v>
      </c>
      <c r="AC161" s="20">
        <f t="shared" si="11"/>
        <v>8109.5092818759158</v>
      </c>
      <c r="AE161" s="21">
        <v>12282</v>
      </c>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c r="BN161" s="95"/>
      <c r="BO161" s="95"/>
      <c r="BP161" s="95"/>
      <c r="BQ161" s="95"/>
      <c r="BR161" s="95"/>
    </row>
    <row r="162" spans="1:70" ht="11.25" x14ac:dyDescent="0.25">
      <c r="A162" s="83">
        <v>64</v>
      </c>
      <c r="B162" s="95"/>
      <c r="C162" s="83" t="s">
        <v>185</v>
      </c>
      <c r="E162" s="58">
        <v>31221481</v>
      </c>
      <c r="G162" s="58">
        <v>0</v>
      </c>
      <c r="I162" s="58">
        <v>11476053</v>
      </c>
      <c r="K162" s="58">
        <v>0</v>
      </c>
      <c r="M162" s="58">
        <f t="shared" si="8"/>
        <v>42697534</v>
      </c>
      <c r="O162" s="58">
        <v>36412613</v>
      </c>
      <c r="Q162" s="58">
        <v>0</v>
      </c>
      <c r="S162" s="58">
        <v>1213402</v>
      </c>
      <c r="U162" s="58">
        <v>5071519</v>
      </c>
      <c r="W162" s="58">
        <f t="shared" si="9"/>
        <v>42697534</v>
      </c>
      <c r="Y162" s="58">
        <v>0</v>
      </c>
      <c r="AA162" s="58">
        <f t="shared" si="10"/>
        <v>42697534</v>
      </c>
      <c r="AC162" s="20">
        <f t="shared" si="11"/>
        <v>3606.5152462201199</v>
      </c>
      <c r="AE162" s="21">
        <v>11839</v>
      </c>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c r="BJ162" s="95"/>
      <c r="BK162" s="95"/>
      <c r="BL162" s="95"/>
      <c r="BM162" s="95"/>
      <c r="BN162" s="95"/>
      <c r="BO162" s="95"/>
      <c r="BP162" s="95"/>
      <c r="BQ162" s="95"/>
      <c r="BR162" s="95"/>
    </row>
    <row r="163" spans="1:70" ht="11.25" x14ac:dyDescent="0.25">
      <c r="A163" s="83">
        <v>65</v>
      </c>
      <c r="B163" s="95"/>
      <c r="C163" s="83" t="s">
        <v>186</v>
      </c>
      <c r="E163" s="58">
        <v>1083531</v>
      </c>
      <c r="G163" s="58">
        <v>0</v>
      </c>
      <c r="I163" s="58">
        <v>20729615</v>
      </c>
      <c r="K163" s="58">
        <v>0</v>
      </c>
      <c r="M163" s="58">
        <f t="shared" si="8"/>
        <v>21813146</v>
      </c>
      <c r="O163" s="58">
        <v>14072652</v>
      </c>
      <c r="Q163" s="58">
        <v>0</v>
      </c>
      <c r="S163" s="58">
        <v>7740494</v>
      </c>
      <c r="U163" s="58">
        <v>0</v>
      </c>
      <c r="W163" s="58">
        <f t="shared" si="9"/>
        <v>21813146</v>
      </c>
      <c r="Y163" s="58">
        <v>0</v>
      </c>
      <c r="AA163" s="58">
        <f t="shared" si="10"/>
        <v>21813146</v>
      </c>
      <c r="AC163" s="20">
        <f t="shared" si="11"/>
        <v>1394.5241017772664</v>
      </c>
      <c r="AE163" s="21">
        <v>15642</v>
      </c>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c r="BJ163" s="95"/>
      <c r="BK163" s="95"/>
      <c r="BL163" s="95"/>
      <c r="BM163" s="95"/>
      <c r="BN163" s="95"/>
      <c r="BO163" s="95"/>
      <c r="BP163" s="95"/>
      <c r="BQ163" s="95"/>
      <c r="BR163" s="95"/>
    </row>
    <row r="164" spans="1:70" ht="11.25" x14ac:dyDescent="0.25">
      <c r="A164" s="83">
        <v>66</v>
      </c>
      <c r="B164" s="95"/>
      <c r="C164" s="83" t="s">
        <v>187</v>
      </c>
      <c r="E164" s="58">
        <v>93860172</v>
      </c>
      <c r="G164" s="58">
        <v>0</v>
      </c>
      <c r="I164" s="58">
        <v>49824201</v>
      </c>
      <c r="K164" s="58">
        <v>0</v>
      </c>
      <c r="M164" s="58">
        <f t="shared" si="8"/>
        <v>143684373</v>
      </c>
      <c r="O164" s="58">
        <v>57505432</v>
      </c>
      <c r="Q164" s="58">
        <v>0</v>
      </c>
      <c r="S164" s="58">
        <v>86161422</v>
      </c>
      <c r="U164" s="58">
        <v>17519</v>
      </c>
      <c r="W164" s="58">
        <f t="shared" si="9"/>
        <v>143684373</v>
      </c>
      <c r="Y164" s="58">
        <v>0</v>
      </c>
      <c r="AA164" s="58">
        <f t="shared" si="10"/>
        <v>143684373</v>
      </c>
      <c r="AC164" s="20">
        <f t="shared" si="11"/>
        <v>3963.2695150879904</v>
      </c>
      <c r="AE164" s="21">
        <v>36254</v>
      </c>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row>
    <row r="165" spans="1:70" ht="11.25" x14ac:dyDescent="0.25">
      <c r="A165" s="83">
        <v>67</v>
      </c>
      <c r="B165" s="95"/>
      <c r="C165" s="83" t="s">
        <v>188</v>
      </c>
      <c r="E165" s="58">
        <v>50334380</v>
      </c>
      <c r="G165" s="58">
        <v>0</v>
      </c>
      <c r="I165" s="58">
        <v>44922906</v>
      </c>
      <c r="K165" s="58">
        <v>0</v>
      </c>
      <c r="M165" s="58">
        <f t="shared" si="8"/>
        <v>95257286</v>
      </c>
      <c r="O165" s="58">
        <v>55815846</v>
      </c>
      <c r="Q165" s="58">
        <v>0</v>
      </c>
      <c r="S165" s="58">
        <v>37992890</v>
      </c>
      <c r="U165" s="58">
        <v>1448550</v>
      </c>
      <c r="W165" s="58">
        <f t="shared" si="9"/>
        <v>95257286</v>
      </c>
      <c r="Y165" s="58">
        <v>0</v>
      </c>
      <c r="AA165" s="58">
        <f t="shared" si="10"/>
        <v>95257286</v>
      </c>
      <c r="AC165" s="20">
        <f t="shared" si="11"/>
        <v>4017.769032856721</v>
      </c>
      <c r="AE165" s="21">
        <v>23709</v>
      </c>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c r="BJ165" s="95"/>
      <c r="BK165" s="95"/>
      <c r="BL165" s="95"/>
      <c r="BM165" s="95"/>
      <c r="BN165" s="95"/>
      <c r="BO165" s="95"/>
      <c r="BP165" s="95"/>
      <c r="BQ165" s="95"/>
      <c r="BR165" s="95"/>
    </row>
    <row r="166" spans="1:70" ht="11.25" x14ac:dyDescent="0.25">
      <c r="A166" s="83">
        <v>68</v>
      </c>
      <c r="B166" s="95"/>
      <c r="C166" s="83" t="s">
        <v>189</v>
      </c>
      <c r="E166" s="58">
        <v>31979341</v>
      </c>
      <c r="G166" s="58">
        <v>525000</v>
      </c>
      <c r="I166" s="58">
        <v>20961541</v>
      </c>
      <c r="K166" s="58">
        <v>0</v>
      </c>
      <c r="M166" s="58">
        <f t="shared" si="8"/>
        <v>53465882</v>
      </c>
      <c r="O166" s="58">
        <v>40345190</v>
      </c>
      <c r="Q166" s="58">
        <v>0</v>
      </c>
      <c r="S166" s="58">
        <v>9856430</v>
      </c>
      <c r="U166" s="58">
        <v>3264262</v>
      </c>
      <c r="W166" s="58">
        <f t="shared" si="9"/>
        <v>53465882</v>
      </c>
      <c r="Y166" s="58">
        <v>0</v>
      </c>
      <c r="AA166" s="58">
        <f t="shared" si="10"/>
        <v>53465882</v>
      </c>
      <c r="AC166" s="20">
        <f t="shared" si="11"/>
        <v>3036.4539981826442</v>
      </c>
      <c r="AE166" s="21">
        <v>17608</v>
      </c>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row>
    <row r="167" spans="1:70" ht="11.25" x14ac:dyDescent="0.25">
      <c r="A167" s="83">
        <v>69</v>
      </c>
      <c r="B167" s="95"/>
      <c r="C167" s="83" t="s">
        <v>190</v>
      </c>
      <c r="E167" s="58">
        <v>52486696</v>
      </c>
      <c r="G167" s="58">
        <v>0</v>
      </c>
      <c r="I167" s="58">
        <v>86185217</v>
      </c>
      <c r="K167" s="58">
        <v>0</v>
      </c>
      <c r="M167" s="58">
        <f t="shared" si="8"/>
        <v>138671913</v>
      </c>
      <c r="O167" s="58">
        <v>102677390</v>
      </c>
      <c r="Q167" s="58">
        <v>0</v>
      </c>
      <c r="S167" s="58">
        <v>35798981</v>
      </c>
      <c r="U167" s="58">
        <v>195542</v>
      </c>
      <c r="W167" s="58">
        <f t="shared" si="9"/>
        <v>138671913</v>
      </c>
      <c r="Y167" s="58">
        <v>0</v>
      </c>
      <c r="AA167" s="58">
        <f t="shared" si="10"/>
        <v>138671913</v>
      </c>
      <c r="AC167" s="20">
        <f t="shared" si="11"/>
        <v>2292.059850250409</v>
      </c>
      <c r="AE167" s="21">
        <v>60501</v>
      </c>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c r="BO167" s="95"/>
      <c r="BP167" s="95"/>
      <c r="BQ167" s="95"/>
      <c r="BR167" s="95"/>
    </row>
    <row r="168" spans="1:70" ht="11.25" x14ac:dyDescent="0.25">
      <c r="A168" s="83">
        <v>70</v>
      </c>
      <c r="B168" s="95"/>
      <c r="C168" s="83" t="s">
        <v>191</v>
      </c>
      <c r="E168" s="58">
        <v>106425569</v>
      </c>
      <c r="G168" s="58">
        <v>0</v>
      </c>
      <c r="I168" s="58">
        <v>55919493</v>
      </c>
      <c r="K168" s="58">
        <v>0</v>
      </c>
      <c r="M168" s="58">
        <f t="shared" si="8"/>
        <v>162345062</v>
      </c>
      <c r="O168" s="58">
        <v>112152591</v>
      </c>
      <c r="Q168" s="58">
        <v>0</v>
      </c>
      <c r="S168" s="58">
        <v>35364901</v>
      </c>
      <c r="U168" s="58">
        <v>14827570</v>
      </c>
      <c r="W168" s="58">
        <f t="shared" si="9"/>
        <v>162345062</v>
      </c>
      <c r="Y168" s="58">
        <v>0</v>
      </c>
      <c r="AA168" s="58">
        <f t="shared" si="10"/>
        <v>162345062</v>
      </c>
      <c r="AC168" s="20">
        <f t="shared" si="11"/>
        <v>5352.09382520687</v>
      </c>
      <c r="AE168" s="21">
        <v>30333</v>
      </c>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c r="BJ168" s="95"/>
      <c r="BK168" s="95"/>
      <c r="BL168" s="95"/>
      <c r="BM168" s="95"/>
      <c r="BN168" s="95"/>
      <c r="BO168" s="95"/>
      <c r="BP168" s="95"/>
      <c r="BQ168" s="95"/>
      <c r="BR168" s="95"/>
    </row>
    <row r="169" spans="1:70" ht="11.25" x14ac:dyDescent="0.25">
      <c r="A169" s="83">
        <v>71</v>
      </c>
      <c r="B169" s="95"/>
      <c r="C169" s="83" t="s">
        <v>192</v>
      </c>
      <c r="E169" s="58">
        <v>17267594</v>
      </c>
      <c r="G169" s="58">
        <v>0</v>
      </c>
      <c r="I169" s="58">
        <v>21216924</v>
      </c>
      <c r="K169" s="58">
        <v>0</v>
      </c>
      <c r="M169" s="58">
        <f t="shared" si="8"/>
        <v>38484518</v>
      </c>
      <c r="O169" s="58">
        <v>21036238</v>
      </c>
      <c r="Q169" s="58">
        <v>0</v>
      </c>
      <c r="S169" s="58">
        <v>14795966</v>
      </c>
      <c r="U169" s="58">
        <v>2652314</v>
      </c>
      <c r="W169" s="58">
        <f t="shared" si="9"/>
        <v>38484518</v>
      </c>
      <c r="Y169" s="58">
        <v>879660</v>
      </c>
      <c r="AA169" s="58">
        <f>(M169-Y169)</f>
        <v>37604858</v>
      </c>
      <c r="AC169" s="20">
        <f t="shared" si="11"/>
        <v>1677.5151893652139</v>
      </c>
      <c r="AE169" s="21">
        <v>22417</v>
      </c>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c r="BJ169" s="95"/>
      <c r="BK169" s="95"/>
      <c r="BL169" s="95"/>
      <c r="BM169" s="95"/>
      <c r="BN169" s="95"/>
      <c r="BO169" s="95"/>
      <c r="BP169" s="95"/>
      <c r="BQ169" s="95"/>
      <c r="BR169" s="95"/>
    </row>
    <row r="170" spans="1:70" ht="11.25" x14ac:dyDescent="0.25">
      <c r="A170" s="83">
        <v>72</v>
      </c>
      <c r="B170" s="95"/>
      <c r="C170" s="83" t="s">
        <v>193</v>
      </c>
      <c r="E170" s="58">
        <v>81679255</v>
      </c>
      <c r="G170" s="58">
        <v>0</v>
      </c>
      <c r="I170" s="58">
        <v>58500065</v>
      </c>
      <c r="K170" s="58">
        <v>0</v>
      </c>
      <c r="M170" s="58">
        <f t="shared" si="8"/>
        <v>140179320</v>
      </c>
      <c r="O170" s="58">
        <v>82331079</v>
      </c>
      <c r="Q170" s="58">
        <v>0</v>
      </c>
      <c r="S170" s="58">
        <v>53345527</v>
      </c>
      <c r="U170" s="58">
        <v>4502714</v>
      </c>
      <c r="W170" s="58">
        <f t="shared" si="9"/>
        <v>140179320</v>
      </c>
      <c r="Y170" s="58">
        <v>0</v>
      </c>
      <c r="AA170" s="58">
        <f>(M170-Y170)</f>
        <v>140179320</v>
      </c>
      <c r="AC170" s="20">
        <f t="shared" si="11"/>
        <v>3259.2262264589631</v>
      </c>
      <c r="AE170" s="21">
        <v>43010</v>
      </c>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c r="BJ170" s="95"/>
      <c r="BK170" s="95"/>
      <c r="BL170" s="95"/>
      <c r="BM170" s="95"/>
      <c r="BN170" s="95"/>
      <c r="BO170" s="95"/>
      <c r="BP170" s="95"/>
      <c r="BQ170" s="95"/>
      <c r="BR170" s="95"/>
    </row>
    <row r="171" spans="1:70" ht="11.25" x14ac:dyDescent="0.25">
      <c r="A171" s="83">
        <v>73</v>
      </c>
      <c r="B171" s="95"/>
      <c r="C171" s="83" t="s">
        <v>194</v>
      </c>
      <c r="E171" s="58">
        <v>1136074000</v>
      </c>
      <c r="G171" s="58">
        <v>0</v>
      </c>
      <c r="I171" s="58">
        <v>1039651000</v>
      </c>
      <c r="K171" s="58">
        <v>0</v>
      </c>
      <c r="M171" s="58">
        <f t="shared" si="8"/>
        <v>2175725000</v>
      </c>
      <c r="O171" s="58">
        <v>1567387000</v>
      </c>
      <c r="Q171" s="58">
        <v>103317000</v>
      </c>
      <c r="S171" s="58">
        <v>505021000</v>
      </c>
      <c r="U171" s="58">
        <v>0</v>
      </c>
      <c r="W171" s="58">
        <f t="shared" si="9"/>
        <v>2175725000</v>
      </c>
      <c r="Y171" s="58">
        <v>0</v>
      </c>
      <c r="AA171" s="58">
        <f>(M171-Y171)</f>
        <v>2175725000</v>
      </c>
      <c r="AC171" s="20">
        <f t="shared" si="11"/>
        <v>4512.0426209654006</v>
      </c>
      <c r="AE171" s="21">
        <v>482204</v>
      </c>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c r="BJ171" s="95"/>
      <c r="BK171" s="95"/>
      <c r="BL171" s="95"/>
      <c r="BM171" s="95"/>
      <c r="BN171" s="95"/>
      <c r="BO171" s="95"/>
      <c r="BP171" s="95"/>
      <c r="BQ171" s="95"/>
      <c r="BR171" s="95"/>
    </row>
    <row r="172" spans="1:70" ht="11.25" x14ac:dyDescent="0.25">
      <c r="A172" s="83">
        <v>74</v>
      </c>
      <c r="B172" s="95"/>
      <c r="C172" s="83" t="s">
        <v>195</v>
      </c>
      <c r="E172" s="58">
        <v>0</v>
      </c>
      <c r="G172" s="58">
        <v>0</v>
      </c>
      <c r="I172" s="58">
        <v>0</v>
      </c>
      <c r="K172" s="58">
        <v>0</v>
      </c>
      <c r="M172" s="58">
        <f t="shared" si="8"/>
        <v>0</v>
      </c>
      <c r="O172" s="58">
        <v>0</v>
      </c>
      <c r="Q172" s="58">
        <v>0</v>
      </c>
      <c r="S172" s="58">
        <v>0</v>
      </c>
      <c r="U172" s="58">
        <v>0</v>
      </c>
      <c r="W172" s="58">
        <f t="shared" si="9"/>
        <v>0</v>
      </c>
      <c r="Y172" s="58">
        <v>0</v>
      </c>
      <c r="AA172" s="58">
        <f>(M172-Y172)</f>
        <v>0</v>
      </c>
      <c r="AC172" s="20">
        <v>0</v>
      </c>
      <c r="AE172" s="21">
        <v>0</v>
      </c>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95"/>
      <c r="BM172" s="95"/>
      <c r="BN172" s="95"/>
      <c r="BO172" s="95"/>
      <c r="BP172" s="95"/>
      <c r="BQ172" s="95"/>
      <c r="BR172" s="95"/>
    </row>
    <row r="173" spans="1:70" ht="11.25" x14ac:dyDescent="0.25">
      <c r="A173" s="83">
        <v>75</v>
      </c>
      <c r="B173" s="95"/>
      <c r="C173" s="83" t="s">
        <v>196</v>
      </c>
      <c r="E173" s="58">
        <v>560902</v>
      </c>
      <c r="G173" s="58">
        <v>0</v>
      </c>
      <c r="I173" s="58">
        <v>12562823</v>
      </c>
      <c r="K173" s="58">
        <v>0</v>
      </c>
      <c r="M173" s="58">
        <f t="shared" si="8"/>
        <v>13123725</v>
      </c>
      <c r="O173" s="58">
        <v>8363474</v>
      </c>
      <c r="Q173" s="58">
        <v>0</v>
      </c>
      <c r="S173" s="58">
        <v>4760251</v>
      </c>
      <c r="U173" s="58">
        <v>0</v>
      </c>
      <c r="W173" s="58">
        <f t="shared" si="9"/>
        <v>13123725</v>
      </c>
      <c r="Y173" s="58">
        <v>0</v>
      </c>
      <c r="AA173" s="58">
        <f>(M173-Y173)</f>
        <v>13123725</v>
      </c>
      <c r="AC173" s="20">
        <f t="shared" si="11"/>
        <v>1786.026810016331</v>
      </c>
      <c r="AE173" s="21">
        <v>7348</v>
      </c>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row>
    <row r="174" spans="1:70" ht="11.25" x14ac:dyDescent="0.25">
      <c r="A174" s="83">
        <v>76</v>
      </c>
      <c r="B174" s="95"/>
      <c r="C174" s="83" t="s">
        <v>113</v>
      </c>
      <c r="E174" s="58">
        <v>15128133</v>
      </c>
      <c r="G174" s="58">
        <v>0</v>
      </c>
      <c r="I174" s="58">
        <v>11203613</v>
      </c>
      <c r="K174" s="58">
        <v>0</v>
      </c>
      <c r="M174" s="58">
        <f t="shared" si="8"/>
        <v>26331746</v>
      </c>
      <c r="O174" s="58">
        <v>21449130</v>
      </c>
      <c r="Q174" s="58">
        <v>0</v>
      </c>
      <c r="S174" s="58">
        <v>4882616</v>
      </c>
      <c r="U174" s="58">
        <v>0</v>
      </c>
      <c r="W174" s="58">
        <f t="shared" si="9"/>
        <v>26331746</v>
      </c>
      <c r="Y174" s="58">
        <v>0</v>
      </c>
      <c r="AA174" s="58">
        <f>(M174-Y174)</f>
        <v>26331746</v>
      </c>
      <c r="AC174" s="20">
        <f t="shared" si="11"/>
        <v>2950.9969741118457</v>
      </c>
      <c r="AE174" s="21">
        <v>8923</v>
      </c>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row>
    <row r="175" spans="1:70" ht="11.25" x14ac:dyDescent="0.25">
      <c r="A175" s="83">
        <v>77</v>
      </c>
      <c r="B175" s="95"/>
      <c r="C175" s="83" t="s">
        <v>114</v>
      </c>
      <c r="E175" s="58">
        <v>177888857</v>
      </c>
      <c r="G175" s="58">
        <v>0</v>
      </c>
      <c r="I175" s="58">
        <v>154310498</v>
      </c>
      <c r="K175" s="58">
        <v>0</v>
      </c>
      <c r="M175" s="58">
        <f t="shared" si="8"/>
        <v>332199355</v>
      </c>
      <c r="O175" s="58">
        <v>192381479</v>
      </c>
      <c r="Q175" s="58">
        <v>0</v>
      </c>
      <c r="S175" s="58">
        <v>139817876</v>
      </c>
      <c r="U175" s="58">
        <v>0</v>
      </c>
      <c r="W175" s="58">
        <f t="shared" si="9"/>
        <v>332199355</v>
      </c>
      <c r="Y175" s="58">
        <v>261006</v>
      </c>
      <c r="AA175" s="58">
        <f>(M175-Y175)</f>
        <v>331938349</v>
      </c>
      <c r="AC175" s="20">
        <f t="shared" si="11"/>
        <v>3424.5514655056795</v>
      </c>
      <c r="AE175" s="21">
        <v>96929</v>
      </c>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row>
    <row r="176" spans="1:70" ht="11.25" x14ac:dyDescent="0.25">
      <c r="A176" s="83">
        <v>78</v>
      </c>
      <c r="B176" s="95"/>
      <c r="C176" s="83" t="s">
        <v>197</v>
      </c>
      <c r="E176" s="58">
        <v>62503715</v>
      </c>
      <c r="G176" s="58">
        <v>0</v>
      </c>
      <c r="I176" s="58">
        <v>46882310</v>
      </c>
      <c r="K176" s="58">
        <v>0</v>
      </c>
      <c r="M176" s="58">
        <f t="shared" si="8"/>
        <v>109386025</v>
      </c>
      <c r="O176" s="58">
        <v>59940234</v>
      </c>
      <c r="Q176" s="58">
        <v>0</v>
      </c>
      <c r="S176" s="58">
        <v>38071966</v>
      </c>
      <c r="U176" s="58">
        <v>11373825</v>
      </c>
      <c r="W176" s="58">
        <f t="shared" si="9"/>
        <v>109386025</v>
      </c>
      <c r="Y176" s="58">
        <v>0</v>
      </c>
      <c r="AA176" s="58">
        <f>(M176-Y176)</f>
        <v>109386025</v>
      </c>
      <c r="AC176" s="20">
        <f t="shared" si="11"/>
        <v>4829.4050772626933</v>
      </c>
      <c r="AE176" s="21">
        <v>22650</v>
      </c>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row>
    <row r="177" spans="1:70" ht="11.25" x14ac:dyDescent="0.25">
      <c r="A177" s="83">
        <v>79</v>
      </c>
      <c r="B177" s="95"/>
      <c r="C177" s="83" t="s">
        <v>198</v>
      </c>
      <c r="E177" s="58">
        <v>112130249</v>
      </c>
      <c r="G177" s="58">
        <v>0</v>
      </c>
      <c r="I177" s="58">
        <v>148145062</v>
      </c>
      <c r="K177" s="58">
        <v>0</v>
      </c>
      <c r="M177" s="58">
        <f t="shared" si="8"/>
        <v>260275311</v>
      </c>
      <c r="O177" s="58">
        <v>189861738</v>
      </c>
      <c r="Q177" s="58">
        <v>0</v>
      </c>
      <c r="S177" s="58">
        <v>58031246</v>
      </c>
      <c r="U177" s="58">
        <v>12382327</v>
      </c>
      <c r="W177" s="58">
        <f t="shared" si="9"/>
        <v>260275311</v>
      </c>
      <c r="Y177" s="58">
        <v>0</v>
      </c>
      <c r="AA177" s="58">
        <f>(M177-Y177)</f>
        <v>260275311</v>
      </c>
      <c r="AC177" s="20">
        <f t="shared" si="11"/>
        <v>3107.5051756868083</v>
      </c>
      <c r="AE177" s="21">
        <v>83757</v>
      </c>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c r="BG177" s="95"/>
      <c r="BH177" s="95"/>
      <c r="BI177" s="95"/>
      <c r="BJ177" s="95"/>
      <c r="BK177" s="95"/>
      <c r="BL177" s="95"/>
      <c r="BM177" s="95"/>
      <c r="BN177" s="95"/>
      <c r="BO177" s="95"/>
      <c r="BP177" s="95"/>
      <c r="BQ177" s="95"/>
      <c r="BR177" s="95"/>
    </row>
    <row r="178" spans="1:70" ht="11.25" x14ac:dyDescent="0.25">
      <c r="A178" s="83">
        <v>80</v>
      </c>
      <c r="B178" s="95"/>
      <c r="C178" s="83" t="s">
        <v>199</v>
      </c>
      <c r="E178" s="58">
        <v>0</v>
      </c>
      <c r="G178" s="58">
        <v>0</v>
      </c>
      <c r="I178" s="58">
        <v>0</v>
      </c>
      <c r="K178" s="58">
        <v>0</v>
      </c>
      <c r="M178" s="58">
        <f t="shared" si="8"/>
        <v>0</v>
      </c>
      <c r="O178" s="58">
        <v>0</v>
      </c>
      <c r="Q178" s="58">
        <v>0</v>
      </c>
      <c r="S178" s="58">
        <v>0</v>
      </c>
      <c r="U178" s="58">
        <v>0</v>
      </c>
      <c r="W178" s="58">
        <f t="shared" si="9"/>
        <v>0</v>
      </c>
      <c r="Y178" s="58">
        <v>0</v>
      </c>
      <c r="AA178" s="58">
        <f>(M178-Y178)</f>
        <v>0</v>
      </c>
      <c r="AC178" s="20">
        <v>0</v>
      </c>
      <c r="AE178" s="21">
        <v>0</v>
      </c>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row>
    <row r="179" spans="1:70" ht="11.25" x14ac:dyDescent="0.25">
      <c r="A179" s="83">
        <v>81</v>
      </c>
      <c r="B179" s="95"/>
      <c r="C179" s="83" t="s">
        <v>200</v>
      </c>
      <c r="E179" s="58">
        <v>23184057</v>
      </c>
      <c r="G179" s="58">
        <v>0</v>
      </c>
      <c r="I179" s="58">
        <v>51187902</v>
      </c>
      <c r="K179" s="58">
        <v>0</v>
      </c>
      <c r="M179" s="58">
        <f t="shared" si="8"/>
        <v>74371959</v>
      </c>
      <c r="O179" s="58">
        <v>32478580</v>
      </c>
      <c r="Q179" s="58">
        <v>0</v>
      </c>
      <c r="S179" s="58">
        <v>21649974</v>
      </c>
      <c r="U179" s="58">
        <v>20243405</v>
      </c>
      <c r="W179" s="58">
        <f t="shared" si="9"/>
        <v>74371959</v>
      </c>
      <c r="Y179" s="58">
        <v>0</v>
      </c>
      <c r="AA179" s="58">
        <f>(M179-Y179)</f>
        <v>74371959</v>
      </c>
      <c r="AC179" s="20">
        <f t="shared" si="11"/>
        <v>3446.9762235817575</v>
      </c>
      <c r="AE179" s="21">
        <v>21576</v>
      </c>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row>
    <row r="180" spans="1:70" ht="11.25" x14ac:dyDescent="0.25">
      <c r="A180" s="83">
        <v>82</v>
      </c>
      <c r="B180" s="95"/>
      <c r="C180" s="83" t="s">
        <v>201</v>
      </c>
      <c r="E180" s="58">
        <v>42576973</v>
      </c>
      <c r="G180" s="58">
        <v>0</v>
      </c>
      <c r="I180" s="58">
        <v>74998244</v>
      </c>
      <c r="K180" s="58">
        <v>0</v>
      </c>
      <c r="M180" s="58">
        <f t="shared" si="8"/>
        <v>117575217</v>
      </c>
      <c r="O180" s="58">
        <v>62167284</v>
      </c>
      <c r="Q180" s="58">
        <v>0</v>
      </c>
      <c r="S180" s="58">
        <v>55001616</v>
      </c>
      <c r="U180" s="58">
        <v>406317</v>
      </c>
      <c r="W180" s="58">
        <f t="shared" si="9"/>
        <v>117575217</v>
      </c>
      <c r="Y180" s="58">
        <v>0</v>
      </c>
      <c r="AA180" s="58">
        <f>(M180-Y180)</f>
        <v>117575217</v>
      </c>
      <c r="AC180" s="20">
        <f t="shared" si="11"/>
        <v>2660.9156067532704</v>
      </c>
      <c r="AE180" s="21">
        <v>44186</v>
      </c>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5"/>
      <c r="BL180" s="95"/>
      <c r="BM180" s="95"/>
      <c r="BN180" s="95"/>
      <c r="BO180" s="95"/>
      <c r="BP180" s="95"/>
      <c r="BQ180" s="95"/>
      <c r="BR180" s="95"/>
    </row>
    <row r="181" spans="1:70" ht="11.25" x14ac:dyDescent="0.25">
      <c r="A181" s="83">
        <v>83</v>
      </c>
      <c r="B181" s="95"/>
      <c r="C181" s="83" t="s">
        <v>202</v>
      </c>
      <c r="E181" s="58">
        <v>45012820</v>
      </c>
      <c r="G181" s="58">
        <v>0</v>
      </c>
      <c r="I181" s="58">
        <v>35570473</v>
      </c>
      <c r="K181" s="58">
        <v>0</v>
      </c>
      <c r="M181" s="58">
        <f t="shared" si="8"/>
        <v>80583293</v>
      </c>
      <c r="O181" s="58">
        <v>37126030</v>
      </c>
      <c r="Q181" s="58">
        <v>0</v>
      </c>
      <c r="S181" s="58">
        <v>34408049</v>
      </c>
      <c r="U181" s="58">
        <v>9049214</v>
      </c>
      <c r="W181" s="58">
        <f t="shared" si="9"/>
        <v>80583293</v>
      </c>
      <c r="Y181" s="58">
        <v>0</v>
      </c>
      <c r="AA181" s="58">
        <f>(M181-Y181)</f>
        <v>80583293</v>
      </c>
      <c r="AC181" s="20">
        <f t="shared" si="11"/>
        <v>2704.1373489932885</v>
      </c>
      <c r="AE181" s="21">
        <v>29800</v>
      </c>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5"/>
      <c r="BL181" s="95"/>
      <c r="BM181" s="95"/>
      <c r="BN181" s="95"/>
      <c r="BO181" s="95"/>
      <c r="BP181" s="95"/>
      <c r="BQ181" s="95"/>
      <c r="BR181" s="95"/>
    </row>
    <row r="182" spans="1:70" ht="11.25" x14ac:dyDescent="0.25">
      <c r="A182" s="83">
        <v>84</v>
      </c>
      <c r="B182" s="95"/>
      <c r="C182" s="83" t="s">
        <v>203</v>
      </c>
      <c r="E182" s="58">
        <v>78638738</v>
      </c>
      <c r="G182" s="58">
        <v>3000000</v>
      </c>
      <c r="I182" s="58">
        <v>17249234</v>
      </c>
      <c r="K182" s="58">
        <v>0</v>
      </c>
      <c r="M182" s="58">
        <f t="shared" si="8"/>
        <v>98887972</v>
      </c>
      <c r="O182" s="58">
        <v>27850952</v>
      </c>
      <c r="Q182" s="58">
        <v>0</v>
      </c>
      <c r="S182" s="58">
        <v>42128783</v>
      </c>
      <c r="U182" s="58">
        <v>28908237</v>
      </c>
      <c r="W182" s="58">
        <f t="shared" si="9"/>
        <v>98887972</v>
      </c>
      <c r="Y182" s="58">
        <v>0</v>
      </c>
      <c r="AA182" s="58">
        <f>(M182-Y182)</f>
        <v>98887972</v>
      </c>
      <c r="AC182" s="20">
        <f t="shared" si="11"/>
        <v>5494.9973327406087</v>
      </c>
      <c r="AE182" s="21">
        <v>17996</v>
      </c>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95"/>
      <c r="BD182" s="95"/>
      <c r="BE182" s="95"/>
      <c r="BF182" s="95"/>
      <c r="BG182" s="95"/>
      <c r="BH182" s="95"/>
      <c r="BI182" s="95"/>
      <c r="BJ182" s="95"/>
      <c r="BK182" s="95"/>
      <c r="BL182" s="95"/>
      <c r="BM182" s="95"/>
      <c r="BN182" s="95"/>
      <c r="BO182" s="95"/>
      <c r="BP182" s="95"/>
      <c r="BQ182" s="95"/>
      <c r="BR182" s="95"/>
    </row>
    <row r="183" spans="1:70" ht="11.25" x14ac:dyDescent="0.25">
      <c r="A183" s="83">
        <v>85</v>
      </c>
      <c r="B183" s="95"/>
      <c r="C183" s="83" t="s">
        <v>204</v>
      </c>
      <c r="E183" s="58">
        <v>397695235</v>
      </c>
      <c r="G183" s="58">
        <v>0</v>
      </c>
      <c r="I183" s="58">
        <v>466338289</v>
      </c>
      <c r="K183" s="58">
        <v>0</v>
      </c>
      <c r="M183" s="58">
        <f t="shared" si="8"/>
        <v>864033524</v>
      </c>
      <c r="O183" s="58">
        <v>506110806</v>
      </c>
      <c r="Q183" s="58">
        <v>44493089</v>
      </c>
      <c r="S183" s="58">
        <v>178679884</v>
      </c>
      <c r="U183" s="58">
        <v>134749745</v>
      </c>
      <c r="W183" s="58">
        <f t="shared" si="9"/>
        <v>864033524</v>
      </c>
      <c r="Y183" s="58">
        <v>0</v>
      </c>
      <c r="AA183" s="58">
        <f>(M183-Y183)</f>
        <v>864033524</v>
      </c>
      <c r="AC183" s="20">
        <f t="shared" si="11"/>
        <v>6170.2576839579524</v>
      </c>
      <c r="AE183" s="21">
        <v>140032</v>
      </c>
      <c r="AG183" s="95"/>
      <c r="AH183" s="95"/>
      <c r="AI183" s="95"/>
      <c r="AJ183" s="95"/>
      <c r="AK183" s="95"/>
      <c r="AL183" s="95"/>
      <c r="AM183" s="95"/>
      <c r="AN183" s="95"/>
      <c r="AO183" s="95"/>
      <c r="AP183" s="95"/>
      <c r="AQ183" s="95"/>
      <c r="AR183" s="95"/>
      <c r="AS183" s="95"/>
      <c r="AT183" s="95"/>
      <c r="AU183" s="95"/>
      <c r="AV183" s="95"/>
      <c r="AW183" s="95"/>
      <c r="AX183" s="95"/>
      <c r="AY183" s="95"/>
      <c r="AZ183" s="95"/>
      <c r="BA183" s="95"/>
      <c r="BB183" s="95"/>
      <c r="BC183" s="95"/>
      <c r="BD183" s="95"/>
      <c r="BE183" s="95"/>
      <c r="BF183" s="95"/>
      <c r="BG183" s="95"/>
      <c r="BH183" s="95"/>
      <c r="BI183" s="95"/>
      <c r="BJ183" s="95"/>
      <c r="BK183" s="95"/>
      <c r="BL183" s="95"/>
      <c r="BM183" s="95"/>
      <c r="BN183" s="95"/>
      <c r="BO183" s="95"/>
      <c r="BP183" s="95"/>
      <c r="BQ183" s="95"/>
      <c r="BR183" s="95"/>
    </row>
    <row r="184" spans="1:70" ht="11.25" x14ac:dyDescent="0.25">
      <c r="A184" s="83">
        <v>86</v>
      </c>
      <c r="B184" s="95"/>
      <c r="C184" s="83" t="s">
        <v>205</v>
      </c>
      <c r="E184" s="58">
        <v>387268445</v>
      </c>
      <c r="G184" s="58">
        <v>0</v>
      </c>
      <c r="I184" s="58">
        <v>694620427</v>
      </c>
      <c r="K184" s="58">
        <v>0</v>
      </c>
      <c r="M184" s="58">
        <f t="shared" si="8"/>
        <v>1081888872</v>
      </c>
      <c r="O184" s="58">
        <v>696830103</v>
      </c>
      <c r="Q184" s="58">
        <v>0</v>
      </c>
      <c r="S184" s="58">
        <v>270895501</v>
      </c>
      <c r="U184" s="58">
        <v>114163268</v>
      </c>
      <c r="W184" s="58">
        <f t="shared" si="9"/>
        <v>1081888872</v>
      </c>
      <c r="Y184" s="58">
        <v>0</v>
      </c>
      <c r="AA184" s="58">
        <f>(M184-Y184)</f>
        <v>1081888872</v>
      </c>
      <c r="AC184" s="20">
        <f t="shared" si="11"/>
        <v>6894.2175151503561</v>
      </c>
      <c r="AE184" s="21">
        <v>156927</v>
      </c>
      <c r="AG184" s="95"/>
      <c r="AH184" s="95"/>
      <c r="AI184" s="95"/>
      <c r="AJ184" s="95"/>
      <c r="AK184" s="95"/>
      <c r="AL184" s="95"/>
      <c r="AM184" s="95"/>
      <c r="AN184" s="95"/>
      <c r="AO184" s="95"/>
      <c r="AP184" s="95"/>
      <c r="AQ184" s="95"/>
      <c r="AR184" s="95"/>
      <c r="AS184" s="95"/>
      <c r="AT184" s="95"/>
      <c r="AU184" s="95"/>
      <c r="AV184" s="95"/>
      <c r="AW184" s="95"/>
      <c r="AX184" s="95"/>
      <c r="AY184" s="95"/>
      <c r="AZ184" s="95"/>
      <c r="BA184" s="95"/>
      <c r="BB184" s="95"/>
      <c r="BC184" s="95"/>
      <c r="BD184" s="95"/>
      <c r="BE184" s="95"/>
      <c r="BF184" s="95"/>
      <c r="BG184" s="95"/>
      <c r="BH184" s="95"/>
      <c r="BI184" s="95"/>
      <c r="BJ184" s="95"/>
      <c r="BK184" s="95"/>
      <c r="BL184" s="95"/>
      <c r="BM184" s="95"/>
      <c r="BN184" s="95"/>
      <c r="BO184" s="95"/>
      <c r="BP184" s="95"/>
      <c r="BQ184" s="95"/>
      <c r="BR184" s="95"/>
    </row>
    <row r="185" spans="1:70" ht="11.25" x14ac:dyDescent="0.25">
      <c r="A185" s="83">
        <v>87</v>
      </c>
      <c r="B185" s="95"/>
      <c r="C185" s="83" t="s">
        <v>206</v>
      </c>
      <c r="E185" s="58">
        <v>23956088</v>
      </c>
      <c r="G185" s="58">
        <v>0</v>
      </c>
      <c r="I185" s="58">
        <v>11202573</v>
      </c>
      <c r="K185" s="58">
        <v>0</v>
      </c>
      <c r="M185" s="58">
        <f t="shared" si="8"/>
        <v>35158661</v>
      </c>
      <c r="O185" s="58">
        <v>10476612</v>
      </c>
      <c r="Q185" s="58">
        <v>0</v>
      </c>
      <c r="S185" s="58">
        <v>24682049</v>
      </c>
      <c r="U185" s="58">
        <v>0</v>
      </c>
      <c r="W185" s="58">
        <f t="shared" si="9"/>
        <v>35158661</v>
      </c>
      <c r="Y185" s="58">
        <v>0</v>
      </c>
      <c r="AA185" s="58">
        <f>(M185-Y185)</f>
        <v>35158661</v>
      </c>
      <c r="AC185" s="20">
        <f t="shared" si="11"/>
        <v>5358.7351013565003</v>
      </c>
      <c r="AE185" s="21">
        <v>6561</v>
      </c>
      <c r="AG185" s="95"/>
      <c r="AH185" s="95"/>
      <c r="AI185" s="95"/>
      <c r="AJ185" s="95"/>
      <c r="AK185" s="95"/>
      <c r="AL185" s="95"/>
      <c r="AM185" s="95"/>
      <c r="AN185" s="95"/>
      <c r="AO185" s="95"/>
      <c r="AP185" s="95"/>
      <c r="AQ185" s="95"/>
      <c r="AR185" s="95"/>
      <c r="AS185" s="95"/>
      <c r="AT185" s="95"/>
      <c r="AU185" s="95"/>
      <c r="AV185" s="95"/>
      <c r="AW185" s="95"/>
      <c r="AX185" s="95"/>
      <c r="AY185" s="95"/>
      <c r="AZ185" s="95"/>
      <c r="BA185" s="95"/>
      <c r="BB185" s="95"/>
      <c r="BC185" s="95"/>
      <c r="BD185" s="95"/>
      <c r="BE185" s="95"/>
      <c r="BF185" s="95"/>
      <c r="BG185" s="95"/>
      <c r="BH185" s="95"/>
      <c r="BI185" s="95"/>
      <c r="BJ185" s="95"/>
      <c r="BK185" s="95"/>
      <c r="BL185" s="95"/>
      <c r="BM185" s="95"/>
      <c r="BN185" s="95"/>
      <c r="BO185" s="95"/>
      <c r="BP185" s="95"/>
      <c r="BQ185" s="95"/>
      <c r="BR185" s="95"/>
    </row>
    <row r="186" spans="1:70" ht="11.25" x14ac:dyDescent="0.25">
      <c r="A186" s="83">
        <v>88</v>
      </c>
      <c r="B186" s="95"/>
      <c r="C186" s="83" t="s">
        <v>207</v>
      </c>
      <c r="E186" s="58">
        <v>8689492</v>
      </c>
      <c r="G186" s="58">
        <v>0</v>
      </c>
      <c r="I186" s="58">
        <v>13981693</v>
      </c>
      <c r="K186" s="58">
        <v>0</v>
      </c>
      <c r="M186" s="58">
        <f t="shared" si="8"/>
        <v>22671185</v>
      </c>
      <c r="O186" s="58">
        <v>18580771</v>
      </c>
      <c r="Q186" s="58">
        <v>0</v>
      </c>
      <c r="S186" s="58">
        <v>4090414</v>
      </c>
      <c r="U186" s="58">
        <v>0</v>
      </c>
      <c r="W186" s="58">
        <f t="shared" si="9"/>
        <v>22671185</v>
      </c>
      <c r="Y186" s="58">
        <v>0</v>
      </c>
      <c r="AA186" s="58">
        <f>(M186-Y186)</f>
        <v>22671185</v>
      </c>
      <c r="AC186" s="20">
        <f t="shared" si="11"/>
        <v>2093.5621941084128</v>
      </c>
      <c r="AE186" s="21">
        <v>10829</v>
      </c>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row>
    <row r="187" spans="1:70" ht="11.25" x14ac:dyDescent="0.25">
      <c r="A187" s="83">
        <v>89</v>
      </c>
      <c r="B187" s="95"/>
      <c r="C187" s="83" t="s">
        <v>208</v>
      </c>
      <c r="E187" s="58">
        <v>50293447</v>
      </c>
      <c r="G187" s="58">
        <v>0</v>
      </c>
      <c r="I187" s="58">
        <v>73788132</v>
      </c>
      <c r="K187" s="58">
        <v>116866</v>
      </c>
      <c r="M187" s="58">
        <f t="shared" si="8"/>
        <v>124198445</v>
      </c>
      <c r="O187" s="58">
        <v>53488168</v>
      </c>
      <c r="Q187" s="58">
        <v>0</v>
      </c>
      <c r="S187" s="58">
        <v>36137761</v>
      </c>
      <c r="U187" s="58">
        <v>34572516</v>
      </c>
      <c r="W187" s="58">
        <f t="shared" si="9"/>
        <v>124198445</v>
      </c>
      <c r="Y187" s="58">
        <v>0</v>
      </c>
      <c r="AA187" s="58">
        <f>(M187-Y187)</f>
        <v>124198445</v>
      </c>
      <c r="AC187" s="20">
        <f t="shared" si="11"/>
        <v>3072.0137772391104</v>
      </c>
      <c r="AE187" s="21">
        <v>40429</v>
      </c>
      <c r="AG187" s="95"/>
      <c r="AH187" s="95"/>
      <c r="AI187" s="95"/>
      <c r="AJ187" s="95"/>
      <c r="AK187" s="95"/>
      <c r="AL187" s="95"/>
      <c r="AM187" s="95"/>
      <c r="AN187" s="95"/>
      <c r="AO187" s="95"/>
      <c r="AP187" s="95"/>
      <c r="AQ187" s="95"/>
      <c r="AR187" s="95"/>
      <c r="AS187" s="95"/>
      <c r="AT187" s="95"/>
      <c r="AU187" s="95"/>
      <c r="AV187" s="95"/>
      <c r="AW187" s="95"/>
      <c r="AX187" s="95"/>
      <c r="AY187" s="95"/>
      <c r="AZ187" s="95"/>
      <c r="BA187" s="95"/>
      <c r="BB187" s="95"/>
      <c r="BC187" s="95"/>
      <c r="BD187" s="95"/>
      <c r="BE187" s="95"/>
      <c r="BF187" s="95"/>
      <c r="BG187" s="95"/>
      <c r="BH187" s="95"/>
      <c r="BI187" s="95"/>
      <c r="BJ187" s="95"/>
      <c r="BK187" s="95"/>
      <c r="BL187" s="95"/>
      <c r="BM187" s="95"/>
      <c r="BN187" s="95"/>
      <c r="BO187" s="95"/>
      <c r="BP187" s="95"/>
      <c r="BQ187" s="95"/>
      <c r="BR187" s="95"/>
    </row>
    <row r="188" spans="1:70" ht="11.25" x14ac:dyDescent="0.25">
      <c r="A188" s="83">
        <v>90</v>
      </c>
      <c r="B188" s="95"/>
      <c r="C188" s="83" t="s">
        <v>209</v>
      </c>
      <c r="E188" s="62">
        <v>125046556</v>
      </c>
      <c r="G188" s="62">
        <v>0</v>
      </c>
      <c r="I188" s="62">
        <v>52940376</v>
      </c>
      <c r="K188" s="62">
        <v>0</v>
      </c>
      <c r="M188" s="62">
        <f t="shared" si="8"/>
        <v>177986932</v>
      </c>
      <c r="O188" s="62">
        <v>148624558</v>
      </c>
      <c r="Q188" s="62">
        <v>5111071</v>
      </c>
      <c r="S188" s="62">
        <v>24251303</v>
      </c>
      <c r="U188" s="62">
        <v>0</v>
      </c>
      <c r="W188" s="62">
        <f t="shared" si="9"/>
        <v>177986932</v>
      </c>
      <c r="Y188" s="62">
        <v>0</v>
      </c>
      <c r="AA188" s="62">
        <f>(M188-Y188)</f>
        <v>177986932</v>
      </c>
      <c r="AC188" s="20">
        <f t="shared" si="11"/>
        <v>4370.2441132418298</v>
      </c>
      <c r="AE188" s="21">
        <v>40727</v>
      </c>
      <c r="AG188" s="95"/>
      <c r="AH188" s="95"/>
      <c r="AI188" s="95"/>
      <c r="AJ188" s="95"/>
      <c r="AK188" s="95"/>
      <c r="AL188" s="95"/>
      <c r="AM188" s="95"/>
      <c r="AN188" s="95"/>
      <c r="AO188" s="95"/>
      <c r="AP188" s="95"/>
      <c r="AQ188" s="95"/>
      <c r="AR188" s="95"/>
      <c r="AS188" s="95"/>
      <c r="AT188" s="95"/>
      <c r="AU188" s="95"/>
      <c r="AV188" s="95"/>
      <c r="AW188" s="95"/>
      <c r="AX188" s="95"/>
      <c r="AY188" s="95"/>
      <c r="AZ188" s="95"/>
      <c r="BA188" s="95"/>
      <c r="BB188" s="95"/>
      <c r="BC188" s="95"/>
      <c r="BD188" s="95"/>
      <c r="BE188" s="95"/>
      <c r="BF188" s="95"/>
      <c r="BG188" s="95"/>
      <c r="BH188" s="95"/>
      <c r="BI188" s="95"/>
      <c r="BJ188" s="95"/>
      <c r="BK188" s="95"/>
      <c r="BL188" s="95"/>
      <c r="BM188" s="95"/>
      <c r="BN188" s="95"/>
      <c r="BO188" s="95"/>
      <c r="BP188" s="95"/>
      <c r="BQ188" s="95"/>
      <c r="BR188" s="95"/>
    </row>
    <row r="189" spans="1:70" ht="11.25" x14ac:dyDescent="0.25">
      <c r="A189" s="83">
        <v>91</v>
      </c>
      <c r="B189" s="95"/>
      <c r="C189" s="83" t="s">
        <v>210</v>
      </c>
      <c r="E189" s="58">
        <v>27267767</v>
      </c>
      <c r="G189" s="58">
        <v>143624</v>
      </c>
      <c r="I189" s="58">
        <v>75750198</v>
      </c>
      <c r="K189" s="58">
        <v>0</v>
      </c>
      <c r="M189" s="58">
        <f>(E189+G189+I189+K189)</f>
        <v>103161589</v>
      </c>
      <c r="O189" s="58">
        <v>64232169</v>
      </c>
      <c r="Q189" s="58">
        <v>0</v>
      </c>
      <c r="S189" s="58">
        <v>38132899</v>
      </c>
      <c r="U189" s="58">
        <v>796521</v>
      </c>
      <c r="W189" s="58">
        <f>(O189+Q189+S189+U189)</f>
        <v>103161589</v>
      </c>
      <c r="Y189" s="58">
        <v>0</v>
      </c>
      <c r="AA189" s="58">
        <f>(M189-Y189)</f>
        <v>103161589</v>
      </c>
      <c r="AC189" s="20">
        <f>(AA189/AE189)</f>
        <v>1912.7021229257439</v>
      </c>
      <c r="AE189" s="21">
        <v>53935</v>
      </c>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5"/>
      <c r="BL189" s="95"/>
      <c r="BM189" s="95"/>
      <c r="BN189" s="95"/>
      <c r="BO189" s="95"/>
      <c r="BP189" s="95"/>
      <c r="BQ189" s="95"/>
      <c r="BR189" s="95"/>
    </row>
    <row r="190" spans="1:70" ht="11.25" x14ac:dyDescent="0.25">
      <c r="A190" s="83">
        <v>92</v>
      </c>
      <c r="B190" s="95"/>
      <c r="C190" s="83" t="s">
        <v>211</v>
      </c>
      <c r="E190" s="58">
        <v>69776946</v>
      </c>
      <c r="G190" s="58">
        <v>0</v>
      </c>
      <c r="I190" s="58">
        <v>14045882</v>
      </c>
      <c r="K190" s="58">
        <v>0</v>
      </c>
      <c r="M190" s="58">
        <f>(E190+G190+I190+K190)</f>
        <v>83822828</v>
      </c>
      <c r="O190" s="58">
        <v>57068650</v>
      </c>
      <c r="Q190" s="58">
        <v>0</v>
      </c>
      <c r="S190" s="58">
        <v>13867474</v>
      </c>
      <c r="U190" s="58">
        <v>12886704</v>
      </c>
      <c r="W190" s="58">
        <f>(O190+Q190+S190+U190)</f>
        <v>83822828</v>
      </c>
      <c r="Y190" s="58">
        <v>0</v>
      </c>
      <c r="AA190" s="58">
        <f>(M190-Y190)</f>
        <v>83822828</v>
      </c>
      <c r="AC190" s="20">
        <f>(AA190/AE190)</f>
        <v>4536.6037776695348</v>
      </c>
      <c r="AE190" s="21">
        <v>18477</v>
      </c>
      <c r="AG190" s="95"/>
      <c r="AH190" s="95"/>
      <c r="AI190" s="95"/>
      <c r="AJ190" s="95"/>
      <c r="AK190" s="95"/>
      <c r="AL190" s="95"/>
      <c r="AM190" s="95"/>
      <c r="AN190" s="95"/>
      <c r="AO190" s="95"/>
      <c r="AP190" s="95"/>
      <c r="AQ190" s="95"/>
      <c r="AR190" s="95"/>
      <c r="AS190" s="95"/>
      <c r="AT190" s="95"/>
      <c r="AU190" s="95"/>
      <c r="AV190" s="95"/>
      <c r="AW190" s="95"/>
      <c r="AX190" s="95"/>
      <c r="AY190" s="95"/>
      <c r="AZ190" s="95"/>
      <c r="BA190" s="95"/>
      <c r="BB190" s="95"/>
      <c r="BC190" s="95"/>
      <c r="BD190" s="95"/>
      <c r="BE190" s="95"/>
      <c r="BF190" s="95"/>
      <c r="BG190" s="95"/>
      <c r="BH190" s="95"/>
      <c r="BI190" s="95"/>
      <c r="BJ190" s="95"/>
      <c r="BK190" s="95"/>
      <c r="BL190" s="95"/>
      <c r="BM190" s="95"/>
      <c r="BN190" s="95"/>
      <c r="BO190" s="95"/>
      <c r="BP190" s="95"/>
      <c r="BQ190" s="95"/>
      <c r="BR190" s="95"/>
    </row>
    <row r="191" spans="1:70" ht="11.25" x14ac:dyDescent="0.25">
      <c r="A191" s="83">
        <v>93</v>
      </c>
      <c r="B191" s="95"/>
      <c r="C191" s="83" t="s">
        <v>212</v>
      </c>
      <c r="E191" s="58">
        <v>70441373</v>
      </c>
      <c r="G191" s="58">
        <v>0</v>
      </c>
      <c r="I191" s="58">
        <v>85841902</v>
      </c>
      <c r="K191" s="58">
        <v>0</v>
      </c>
      <c r="M191" s="58">
        <f>(E191+G191+I191+K191)</f>
        <v>156283275</v>
      </c>
      <c r="O191" s="58">
        <v>90751140</v>
      </c>
      <c r="Q191" s="58">
        <v>0</v>
      </c>
      <c r="S191" s="58">
        <v>42694229</v>
      </c>
      <c r="U191" s="58">
        <v>22837906</v>
      </c>
      <c r="W191" s="58">
        <f>(O191+Q191+S191+U191)</f>
        <v>156283275</v>
      </c>
      <c r="Y191" s="58">
        <v>0</v>
      </c>
      <c r="AA191" s="58">
        <f>(M191-Y191)</f>
        <v>156283275</v>
      </c>
      <c r="AC191" s="20">
        <f>(AA191/AE191)</f>
        <v>4325.5819263769718</v>
      </c>
      <c r="AE191" s="21">
        <v>36130</v>
      </c>
      <c r="AG191" s="95"/>
      <c r="AH191" s="95"/>
      <c r="AI191" s="95"/>
      <c r="AJ191" s="95"/>
      <c r="AK191" s="95"/>
      <c r="AL191" s="95"/>
      <c r="AM191" s="95"/>
      <c r="AN191" s="95"/>
      <c r="AO191" s="95"/>
      <c r="AP191" s="95"/>
      <c r="AQ191" s="95"/>
      <c r="AR191" s="95"/>
      <c r="AS191" s="95"/>
      <c r="AT191" s="95"/>
      <c r="AU191" s="95"/>
      <c r="AV191" s="95"/>
      <c r="AW191" s="95"/>
      <c r="AX191" s="95"/>
      <c r="AY191" s="95"/>
      <c r="AZ191" s="95"/>
      <c r="BA191" s="95"/>
      <c r="BB191" s="95"/>
      <c r="BC191" s="95"/>
      <c r="BD191" s="95"/>
      <c r="BE191" s="95"/>
      <c r="BF191" s="95"/>
      <c r="BG191" s="95"/>
      <c r="BH191" s="95"/>
      <c r="BI191" s="95"/>
      <c r="BJ191" s="95"/>
      <c r="BK191" s="95"/>
      <c r="BL191" s="95"/>
      <c r="BM191" s="95"/>
      <c r="BN191" s="95"/>
      <c r="BO191" s="95"/>
      <c r="BP191" s="95"/>
      <c r="BQ191" s="95"/>
      <c r="BR191" s="95"/>
    </row>
    <row r="192" spans="1:70" ht="11.25" x14ac:dyDescent="0.25">
      <c r="A192" s="83">
        <v>94</v>
      </c>
      <c r="B192" s="95"/>
      <c r="C192" s="83" t="s">
        <v>213</v>
      </c>
      <c r="E192" s="58">
        <v>77558292</v>
      </c>
      <c r="G192" s="58">
        <v>8516107</v>
      </c>
      <c r="I192" s="58">
        <v>30138458</v>
      </c>
      <c r="K192" s="58">
        <v>0</v>
      </c>
      <c r="M192" s="58">
        <f>(E192+G192+I192+K192)</f>
        <v>116212857</v>
      </c>
      <c r="O192" s="58">
        <v>59423809</v>
      </c>
      <c r="Q192" s="58">
        <v>0</v>
      </c>
      <c r="S192" s="58">
        <v>27768377</v>
      </c>
      <c r="U192" s="58">
        <v>29020671</v>
      </c>
      <c r="W192" s="58">
        <f>(O192+Q192+S192+U192)</f>
        <v>116212857</v>
      </c>
      <c r="Y192" s="58">
        <v>0</v>
      </c>
      <c r="AA192" s="58">
        <f>(M192-Y192)</f>
        <v>116212857</v>
      </c>
      <c r="AC192" s="20">
        <f>(AA192/AE192)</f>
        <v>4107.9129374337226</v>
      </c>
      <c r="AE192" s="21">
        <v>28290</v>
      </c>
      <c r="AG192" s="95"/>
      <c r="AH192" s="95"/>
      <c r="AI192" s="95"/>
      <c r="AJ192" s="95"/>
      <c r="AK192" s="95"/>
      <c r="AL192" s="95"/>
      <c r="AM192" s="95"/>
      <c r="AN192" s="95"/>
      <c r="AO192" s="95"/>
      <c r="AP192" s="95"/>
      <c r="AQ192" s="95"/>
      <c r="AR192" s="95"/>
      <c r="AS192" s="95"/>
      <c r="AT192" s="95"/>
      <c r="AU192" s="95"/>
      <c r="AV192" s="95"/>
      <c r="AW192" s="95"/>
      <c r="AX192" s="95"/>
      <c r="AY192" s="95"/>
      <c r="AZ192" s="95"/>
      <c r="BA192" s="95"/>
      <c r="BB192" s="95"/>
      <c r="BC192" s="95"/>
      <c r="BD192" s="95"/>
      <c r="BE192" s="95"/>
      <c r="BF192" s="95"/>
      <c r="BG192" s="95"/>
      <c r="BH192" s="95"/>
      <c r="BI192" s="95"/>
      <c r="BJ192" s="95"/>
      <c r="BK192" s="95"/>
      <c r="BL192" s="95"/>
      <c r="BM192" s="95"/>
      <c r="BN192" s="95"/>
      <c r="BO192" s="95"/>
      <c r="BP192" s="95"/>
      <c r="BQ192" s="95"/>
      <c r="BR192" s="95"/>
    </row>
    <row r="193" spans="1:70" ht="11.25" x14ac:dyDescent="0.25">
      <c r="A193" s="97">
        <v>95</v>
      </c>
      <c r="B193" s="95"/>
      <c r="C193" s="83" t="s">
        <v>214</v>
      </c>
      <c r="E193" s="60">
        <v>189291408</v>
      </c>
      <c r="G193" s="60">
        <v>0</v>
      </c>
      <c r="I193" s="60">
        <v>128187670</v>
      </c>
      <c r="K193" s="60">
        <v>0</v>
      </c>
      <c r="M193" s="60">
        <f>(E193+G193+I193+K193)</f>
        <v>317479078</v>
      </c>
      <c r="O193" s="60">
        <v>167458600</v>
      </c>
      <c r="Q193" s="60">
        <v>14085258</v>
      </c>
      <c r="S193" s="60">
        <v>102485544</v>
      </c>
      <c r="U193" s="60">
        <v>33449676</v>
      </c>
      <c r="W193" s="60">
        <f>(O193+Q193+S193+U193)</f>
        <v>317479078</v>
      </c>
      <c r="Y193" s="60">
        <v>0</v>
      </c>
      <c r="AA193" s="60">
        <f>(M193-Y193)</f>
        <v>317479078</v>
      </c>
      <c r="AC193" s="66">
        <f>(AA193/AE193)</f>
        <v>4532.5016489399668</v>
      </c>
      <c r="AE193" s="23">
        <v>70045</v>
      </c>
      <c r="AG193" s="95"/>
      <c r="AH193" s="95"/>
      <c r="AI193" s="95"/>
      <c r="AJ193" s="95"/>
      <c r="AK193" s="95"/>
      <c r="AL193" s="95"/>
      <c r="AM193" s="95"/>
      <c r="AN193" s="95"/>
      <c r="AO193" s="95"/>
      <c r="AP193" s="95"/>
      <c r="AQ193" s="95"/>
      <c r="AR193" s="95"/>
      <c r="AS193" s="95"/>
      <c r="AT193" s="95"/>
      <c r="AU193" s="95"/>
      <c r="AV193" s="95"/>
      <c r="AW193" s="95"/>
      <c r="AX193" s="95"/>
      <c r="AY193" s="95"/>
      <c r="AZ193" s="95"/>
      <c r="BA193" s="95"/>
      <c r="BB193" s="95"/>
      <c r="BC193" s="95"/>
      <c r="BD193" s="95"/>
      <c r="BE193" s="95"/>
      <c r="BF193" s="95"/>
      <c r="BG193" s="95"/>
      <c r="BH193" s="95"/>
      <c r="BI193" s="95"/>
      <c r="BJ193" s="95"/>
      <c r="BK193" s="95"/>
      <c r="BL193" s="95"/>
      <c r="BM193" s="95"/>
      <c r="BN193" s="95"/>
      <c r="BO193" s="95"/>
      <c r="BP193" s="95"/>
      <c r="BQ193" s="95"/>
      <c r="BR193" s="95"/>
    </row>
    <row r="194" spans="1:70" ht="8.85" customHeight="1" x14ac:dyDescent="0.25">
      <c r="B194" s="95"/>
      <c r="AC194" s="236"/>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c r="BK194" s="95"/>
      <c r="BL194" s="95"/>
      <c r="BM194" s="95"/>
      <c r="BN194" s="95"/>
      <c r="BO194" s="95"/>
      <c r="BP194" s="95"/>
      <c r="BQ194" s="95"/>
      <c r="BR194" s="95"/>
    </row>
    <row r="195" spans="1:70" ht="8.85" customHeight="1" x14ac:dyDescent="0.25">
      <c r="A195" s="97">
        <f>A193</f>
        <v>95</v>
      </c>
      <c r="B195" s="95"/>
      <c r="C195" s="91" t="s">
        <v>65</v>
      </c>
      <c r="E195" s="61">
        <f>SUM(E82:E193)</f>
        <v>16485265901</v>
      </c>
      <c r="G195" s="61">
        <f>SUM(G82:G193)</f>
        <v>30303347</v>
      </c>
      <c r="I195" s="61">
        <f>SUM(I82:I193)</f>
        <v>15126540479</v>
      </c>
      <c r="K195" s="61">
        <f>SUM(K82:K193)</f>
        <v>116866</v>
      </c>
      <c r="M195" s="61">
        <f>SUM(M82:M193)</f>
        <v>31642226593</v>
      </c>
      <c r="O195" s="61">
        <f>SUM(O82:O193)</f>
        <v>17836100049</v>
      </c>
      <c r="Q195" s="61">
        <f>SUM(Q82:Q193)</f>
        <v>973796953</v>
      </c>
      <c r="S195" s="61">
        <f>SUM(S82:S193)</f>
        <v>9962201906</v>
      </c>
      <c r="U195" s="61">
        <f>SUM(U82:U193)</f>
        <v>2870127685</v>
      </c>
      <c r="W195" s="61">
        <f>SUM(W82:W193)</f>
        <v>31642226593</v>
      </c>
      <c r="Y195" s="61">
        <f>SUM(Y82:Y193)</f>
        <v>217519090</v>
      </c>
      <c r="AA195" s="61">
        <f>SUM(AA82:AA193)</f>
        <v>31424707503</v>
      </c>
      <c r="AC195" s="70">
        <f>(AA195/AE195)</f>
        <v>5430.7159492236724</v>
      </c>
      <c r="AE195" s="68">
        <f>SUM(AE82:AE193)</f>
        <v>5786476</v>
      </c>
      <c r="AG195" s="95"/>
      <c r="AH195" s="95"/>
      <c r="AI195" s="95"/>
      <c r="AJ195" s="95"/>
      <c r="AK195" s="95"/>
      <c r="AL195" s="95"/>
      <c r="AM195" s="95"/>
      <c r="AN195" s="95"/>
      <c r="AO195" s="95"/>
      <c r="AP195" s="95"/>
      <c r="AQ195" s="95"/>
      <c r="AR195" s="95"/>
      <c r="AS195" s="95"/>
      <c r="AT195" s="95"/>
      <c r="AU195" s="95"/>
      <c r="AV195" s="95"/>
      <c r="AW195" s="95"/>
      <c r="AX195" s="95"/>
      <c r="AY195" s="95"/>
      <c r="AZ195" s="95"/>
      <c r="BA195" s="95"/>
      <c r="BB195" s="95"/>
      <c r="BC195" s="95"/>
      <c r="BD195" s="95"/>
      <c r="BE195" s="95"/>
      <c r="BF195" s="95"/>
      <c r="BG195" s="95"/>
      <c r="BH195" s="95"/>
      <c r="BI195" s="95"/>
      <c r="BJ195" s="95"/>
      <c r="BK195" s="95"/>
      <c r="BL195" s="95"/>
      <c r="BM195" s="95"/>
      <c r="BN195" s="95"/>
      <c r="BO195" s="95"/>
      <c r="BP195" s="95"/>
      <c r="BQ195" s="95"/>
      <c r="BR195" s="95"/>
    </row>
    <row r="196" spans="1:70" ht="8.85" customHeight="1" x14ac:dyDescent="0.25">
      <c r="B196" s="95"/>
      <c r="AE196" s="21"/>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c r="BC196" s="95"/>
      <c r="BD196" s="95"/>
      <c r="BE196" s="95"/>
      <c r="BF196" s="95"/>
      <c r="BG196" s="95"/>
      <c r="BH196" s="95"/>
      <c r="BI196" s="95"/>
      <c r="BJ196" s="95"/>
      <c r="BK196" s="95"/>
      <c r="BL196" s="95"/>
      <c r="BM196" s="95"/>
      <c r="BN196" s="95"/>
      <c r="BO196" s="95"/>
      <c r="BP196" s="95"/>
      <c r="BQ196" s="95"/>
      <c r="BR196" s="95"/>
    </row>
    <row r="197" spans="1:70" ht="8.85" customHeight="1" x14ac:dyDescent="0.25">
      <c r="B197" s="95"/>
      <c r="AE197" s="21"/>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row>
    <row r="198" spans="1:70" ht="8.85" customHeight="1" x14ac:dyDescent="0.25">
      <c r="B198" s="95"/>
      <c r="AE198" s="21"/>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c r="BG198" s="95"/>
      <c r="BH198" s="95"/>
      <c r="BI198" s="95"/>
      <c r="BJ198" s="95"/>
      <c r="BK198" s="95"/>
      <c r="BL198" s="95"/>
      <c r="BM198" s="95"/>
      <c r="BN198" s="95"/>
      <c r="BO198" s="95"/>
      <c r="BP198" s="95"/>
      <c r="BQ198" s="95"/>
      <c r="BR198" s="95"/>
    </row>
    <row r="199" spans="1:70" ht="8.85" customHeight="1" x14ac:dyDescent="0.25">
      <c r="B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c r="BG199" s="95"/>
      <c r="BH199" s="95"/>
      <c r="BI199" s="95"/>
      <c r="BJ199" s="95"/>
      <c r="BK199" s="95"/>
      <c r="BL199" s="95"/>
      <c r="BM199" s="95"/>
      <c r="BN199" s="95"/>
      <c r="BO199" s="95"/>
      <c r="BP199" s="95"/>
      <c r="BQ199" s="95"/>
      <c r="BR199" s="95"/>
    </row>
    <row r="200" spans="1:70" ht="8.85" customHeight="1" x14ac:dyDescent="0.25">
      <c r="B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c r="BK200" s="95"/>
      <c r="BL200" s="95"/>
      <c r="BM200" s="95"/>
      <c r="BN200" s="95"/>
      <c r="BO200" s="95"/>
      <c r="BP200" s="95"/>
      <c r="BQ200" s="95"/>
      <c r="BR200" s="95"/>
    </row>
    <row r="201" spans="1:70" ht="8.85" customHeight="1" x14ac:dyDescent="0.25">
      <c r="B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row>
    <row r="202" spans="1:70" ht="8.85" customHeight="1" x14ac:dyDescent="0.25">
      <c r="B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c r="BK202" s="95"/>
      <c r="BL202" s="95"/>
      <c r="BM202" s="95"/>
      <c r="BN202" s="95"/>
      <c r="BO202" s="95"/>
      <c r="BP202" s="95"/>
      <c r="BQ202" s="95"/>
      <c r="BR202" s="95"/>
    </row>
    <row r="203" spans="1:70" s="80" customFormat="1" ht="10.5" customHeight="1" x14ac:dyDescent="0.25">
      <c r="A203" s="87"/>
    </row>
    <row r="204" spans="1:70" s="80" customFormat="1" ht="10.5" customHeight="1" x14ac:dyDescent="0.25">
      <c r="N204" s="232" t="s">
        <v>281</v>
      </c>
      <c r="AC204" s="84" t="s">
        <v>562</v>
      </c>
    </row>
    <row r="205" spans="1:70" s="80" customFormat="1" ht="10.5" customHeight="1" x14ac:dyDescent="0.25">
      <c r="N205" s="232" t="s">
        <v>563</v>
      </c>
      <c r="AC205" s="84" t="s">
        <v>536</v>
      </c>
    </row>
    <row r="206" spans="1:70" s="80" customFormat="1" ht="10.5" customHeight="1" x14ac:dyDescent="0.25">
      <c r="N206" s="233" t="s">
        <v>564</v>
      </c>
    </row>
    <row r="207" spans="1:70" ht="9.6" customHeight="1" x14ac:dyDescent="0.25">
      <c r="A207" s="95"/>
      <c r="B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95"/>
    </row>
    <row r="208" spans="1:70" ht="9.6" customHeight="1" x14ac:dyDescent="0.25">
      <c r="A208" s="95"/>
      <c r="B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c r="BG208" s="95"/>
      <c r="BH208" s="95"/>
      <c r="BI208" s="95"/>
      <c r="BJ208" s="95"/>
      <c r="BK208" s="95"/>
      <c r="BL208" s="95"/>
      <c r="BM208" s="95"/>
      <c r="BN208" s="95"/>
      <c r="BO208" s="95"/>
      <c r="BP208" s="95"/>
      <c r="BQ208" s="95"/>
      <c r="BR208" s="95"/>
    </row>
    <row r="209" spans="1:70" ht="9.6" customHeight="1" x14ac:dyDescent="0.25">
      <c r="A209" s="95"/>
      <c r="B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row>
    <row r="210" spans="1:70" ht="9.6" customHeight="1" x14ac:dyDescent="0.25">
      <c r="E210" s="89" t="s">
        <v>565</v>
      </c>
      <c r="F210" s="89"/>
      <c r="G210" s="89"/>
      <c r="H210" s="89"/>
      <c r="I210" s="89"/>
      <c r="J210" s="89"/>
      <c r="K210" s="89"/>
      <c r="L210" s="89"/>
      <c r="M210" s="89"/>
      <c r="O210" s="89" t="s">
        <v>566</v>
      </c>
      <c r="P210" s="89"/>
      <c r="Q210" s="89"/>
      <c r="R210" s="89"/>
      <c r="S210" s="89"/>
      <c r="T210" s="89"/>
      <c r="U210" s="89"/>
      <c r="V210" s="89"/>
      <c r="W210" s="89"/>
      <c r="AA210" s="89" t="s">
        <v>567</v>
      </c>
      <c r="AB210" s="89"/>
      <c r="AC210" s="89"/>
    </row>
    <row r="211" spans="1:70" ht="9.6" customHeight="1" x14ac:dyDescent="0.25"/>
    <row r="212" spans="1:70" ht="9.6" customHeight="1" x14ac:dyDescent="0.25">
      <c r="E212" s="91" t="s">
        <v>568</v>
      </c>
      <c r="I212" s="91" t="s">
        <v>312</v>
      </c>
      <c r="Q212" s="91" t="s">
        <v>569</v>
      </c>
      <c r="S212" s="91" t="s">
        <v>312</v>
      </c>
    </row>
    <row r="213" spans="1:70" ht="9.6" customHeight="1" x14ac:dyDescent="0.25">
      <c r="E213" s="91" t="s">
        <v>570</v>
      </c>
      <c r="G213" s="91" t="s">
        <v>571</v>
      </c>
      <c r="I213" s="91" t="s">
        <v>572</v>
      </c>
      <c r="K213" s="91" t="s">
        <v>573</v>
      </c>
      <c r="Q213" s="91" t="s">
        <v>574</v>
      </c>
      <c r="S213" s="91" t="s">
        <v>61</v>
      </c>
      <c r="U213" s="91" t="s">
        <v>70</v>
      </c>
      <c r="Y213" s="91" t="s">
        <v>575</v>
      </c>
    </row>
    <row r="214" spans="1:70" ht="9.6" customHeight="1" x14ac:dyDescent="0.25">
      <c r="A214" s="92" t="s">
        <v>71</v>
      </c>
      <c r="C214" s="92" t="s">
        <v>72</v>
      </c>
      <c r="E214" s="234" t="s">
        <v>576</v>
      </c>
      <c r="G214" s="92" t="s">
        <v>577</v>
      </c>
      <c r="I214" s="92" t="s">
        <v>578</v>
      </c>
      <c r="K214" s="92" t="s">
        <v>579</v>
      </c>
      <c r="M214" s="92" t="s">
        <v>65</v>
      </c>
      <c r="O214" s="92" t="s">
        <v>354</v>
      </c>
      <c r="Q214" s="92" t="s">
        <v>520</v>
      </c>
      <c r="S214" s="92" t="s">
        <v>69</v>
      </c>
      <c r="U214" s="235" t="s">
        <v>580</v>
      </c>
      <c r="W214" s="92" t="s">
        <v>65</v>
      </c>
      <c r="Y214" s="92" t="s">
        <v>581</v>
      </c>
      <c r="AA214" s="92" t="s">
        <v>73</v>
      </c>
      <c r="AC214" s="92" t="s">
        <v>395</v>
      </c>
      <c r="AE214" s="234" t="s">
        <v>582</v>
      </c>
    </row>
    <row r="215" spans="1:70" ht="8.85" customHeight="1" x14ac:dyDescent="0.25">
      <c r="B215" s="95"/>
      <c r="AG215" s="95"/>
      <c r="AH215" s="95"/>
      <c r="AI215" s="95"/>
      <c r="AJ215" s="95"/>
      <c r="AK215" s="95"/>
      <c r="AL215" s="95"/>
      <c r="AM215" s="95"/>
      <c r="AN215" s="95"/>
      <c r="AO215" s="95"/>
      <c r="AP215" s="95"/>
      <c r="AQ215" s="95"/>
      <c r="AR215" s="95"/>
      <c r="AS215" s="95"/>
      <c r="AT215" s="95"/>
      <c r="AU215" s="95"/>
      <c r="AV215" s="95"/>
      <c r="AW215" s="95"/>
      <c r="AX215" s="95"/>
      <c r="AY215" s="95"/>
      <c r="AZ215" s="95"/>
      <c r="BA215" s="95"/>
      <c r="BB215" s="95"/>
      <c r="BC215" s="95"/>
      <c r="BD215" s="95"/>
      <c r="BE215" s="95"/>
      <c r="BF215" s="95"/>
      <c r="BG215" s="95"/>
      <c r="BH215" s="95"/>
      <c r="BI215" s="95"/>
      <c r="BJ215" s="95"/>
      <c r="BK215" s="95"/>
      <c r="BL215" s="95"/>
      <c r="BM215" s="95"/>
      <c r="BN215" s="95"/>
      <c r="BO215" s="95"/>
      <c r="BP215" s="95"/>
      <c r="BQ215" s="95"/>
      <c r="BR215" s="95"/>
    </row>
    <row r="216" spans="1:70" ht="8.85" customHeight="1" x14ac:dyDescent="0.25">
      <c r="B216" s="83" t="s">
        <v>280</v>
      </c>
    </row>
    <row r="217" spans="1:70" ht="11.25" x14ac:dyDescent="0.25">
      <c r="A217" s="83">
        <v>1</v>
      </c>
      <c r="B217" s="91"/>
      <c r="C217" s="83" t="s">
        <v>216</v>
      </c>
      <c r="E217" s="57">
        <v>19310099</v>
      </c>
      <c r="G217" s="57">
        <v>0</v>
      </c>
      <c r="I217" s="57">
        <v>4251094</v>
      </c>
      <c r="K217" s="57">
        <v>0</v>
      </c>
      <c r="M217" s="57">
        <f t="shared" ref="M217:M242" si="12">(E217+G217+I217+K217)</f>
        <v>23561193</v>
      </c>
      <c r="O217" s="57">
        <v>0</v>
      </c>
      <c r="Q217" s="57">
        <v>0</v>
      </c>
      <c r="S217" s="57">
        <v>18870770</v>
      </c>
      <c r="U217" s="57">
        <v>4690423</v>
      </c>
      <c r="W217" s="57">
        <f t="shared" ref="W217:W242" si="13">(O217+Q217+S217+U217)</f>
        <v>23561193</v>
      </c>
      <c r="Y217" s="57">
        <v>0</v>
      </c>
      <c r="AA217" s="57">
        <f t="shared" ref="AA217:AA235" si="14">(M217-Y217)</f>
        <v>23561193</v>
      </c>
      <c r="AC217" s="34">
        <f t="shared" ref="AC217:AC242" si="15">(AA217/AE217)</f>
        <v>2812.9409025787963</v>
      </c>
      <c r="AE217" s="21">
        <v>8376</v>
      </c>
      <c r="AG217" s="95"/>
      <c r="AH217" s="95"/>
      <c r="AI217" s="95"/>
      <c r="AJ217" s="95"/>
      <c r="AK217" s="95"/>
      <c r="AL217" s="95"/>
      <c r="AM217" s="95"/>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5"/>
      <c r="BL217" s="95"/>
      <c r="BM217" s="95"/>
      <c r="BN217" s="95"/>
      <c r="BO217" s="95"/>
      <c r="BP217" s="95"/>
      <c r="BQ217" s="95"/>
      <c r="BR217" s="95"/>
    </row>
    <row r="218" spans="1:70" ht="11.25" x14ac:dyDescent="0.25">
      <c r="A218" s="83">
        <v>2</v>
      </c>
      <c r="B218" s="91"/>
      <c r="C218" s="83" t="s">
        <v>217</v>
      </c>
      <c r="E218" s="58">
        <v>7559000</v>
      </c>
      <c r="G218" s="58">
        <v>0</v>
      </c>
      <c r="I218" s="58">
        <v>403614</v>
      </c>
      <c r="K218" s="58">
        <v>0</v>
      </c>
      <c r="M218" s="58">
        <f t="shared" si="12"/>
        <v>7962614</v>
      </c>
      <c r="O218" s="58">
        <v>0</v>
      </c>
      <c r="Q218" s="58">
        <v>0</v>
      </c>
      <c r="S218" s="58">
        <v>7962614</v>
      </c>
      <c r="U218" s="58">
        <v>0</v>
      </c>
      <c r="W218" s="58">
        <f t="shared" si="13"/>
        <v>7962614</v>
      </c>
      <c r="Y218" s="58">
        <v>0</v>
      </c>
      <c r="AA218" s="58">
        <f t="shared" si="14"/>
        <v>7962614</v>
      </c>
      <c r="AC218" s="20">
        <f t="shared" si="15"/>
        <v>1052.5596827495042</v>
      </c>
      <c r="AE218" s="21">
        <v>7565</v>
      </c>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c r="BN218" s="95"/>
      <c r="BO218" s="95"/>
      <c r="BP218" s="95"/>
      <c r="BQ218" s="95"/>
      <c r="BR218" s="95"/>
    </row>
    <row r="219" spans="1:70" ht="11.25" x14ac:dyDescent="0.25">
      <c r="A219" s="83">
        <v>3</v>
      </c>
      <c r="B219" s="91"/>
      <c r="C219" s="83" t="s">
        <v>132</v>
      </c>
      <c r="E219" s="58">
        <v>7725868</v>
      </c>
      <c r="G219" s="58">
        <v>0</v>
      </c>
      <c r="I219" s="58">
        <v>11947047</v>
      </c>
      <c r="K219" s="58">
        <v>0</v>
      </c>
      <c r="M219" s="58">
        <f t="shared" si="12"/>
        <v>19672915</v>
      </c>
      <c r="O219" s="58">
        <v>0</v>
      </c>
      <c r="Q219" s="58">
        <v>0</v>
      </c>
      <c r="S219" s="58">
        <v>12156171</v>
      </c>
      <c r="U219" s="58">
        <v>7516744</v>
      </c>
      <c r="W219" s="58">
        <f t="shared" si="13"/>
        <v>19672915</v>
      </c>
      <c r="Y219" s="58">
        <v>0</v>
      </c>
      <c r="AA219" s="58">
        <f t="shared" si="14"/>
        <v>19672915</v>
      </c>
      <c r="AC219" s="20">
        <f t="shared" si="15"/>
        <v>2955.2223223674328</v>
      </c>
      <c r="AE219" s="21">
        <v>6657</v>
      </c>
      <c r="AG219" s="95"/>
      <c r="AH219" s="95"/>
      <c r="AI219" s="95"/>
      <c r="AJ219" s="95"/>
      <c r="AK219" s="95"/>
      <c r="AL219" s="95"/>
      <c r="AM219" s="95"/>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5"/>
      <c r="BL219" s="95"/>
      <c r="BM219" s="95"/>
      <c r="BN219" s="95"/>
      <c r="BO219" s="95"/>
      <c r="BP219" s="95"/>
      <c r="BQ219" s="95"/>
      <c r="BR219" s="95"/>
    </row>
    <row r="220" spans="1:70" ht="11.25" x14ac:dyDescent="0.25">
      <c r="A220" s="83">
        <v>4</v>
      </c>
      <c r="B220" s="91"/>
      <c r="C220" s="83" t="s">
        <v>218</v>
      </c>
      <c r="E220" s="58">
        <v>9171198</v>
      </c>
      <c r="G220" s="58">
        <v>0</v>
      </c>
      <c r="I220" s="58">
        <v>693137</v>
      </c>
      <c r="K220" s="58">
        <v>0</v>
      </c>
      <c r="M220" s="58">
        <f t="shared" si="12"/>
        <v>9864335</v>
      </c>
      <c r="O220" s="58">
        <v>0</v>
      </c>
      <c r="Q220" s="58">
        <v>0</v>
      </c>
      <c r="S220" s="58">
        <v>2381905</v>
      </c>
      <c r="U220" s="58">
        <v>7482430</v>
      </c>
      <c r="W220" s="58">
        <f t="shared" si="13"/>
        <v>9864335</v>
      </c>
      <c r="Y220" s="58">
        <v>0</v>
      </c>
      <c r="AA220" s="58">
        <f t="shared" si="14"/>
        <v>9864335</v>
      </c>
      <c r="AC220" s="20">
        <f t="shared" si="15"/>
        <v>2156.6101880192391</v>
      </c>
      <c r="AE220" s="21">
        <v>4574</v>
      </c>
      <c r="AG220" s="95"/>
      <c r="AH220" s="95"/>
      <c r="AI220" s="95"/>
      <c r="AJ220" s="95"/>
      <c r="AK220" s="95"/>
      <c r="AL220" s="95"/>
      <c r="AM220" s="95"/>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5"/>
      <c r="BL220" s="95"/>
      <c r="BM220" s="95"/>
      <c r="BN220" s="95"/>
      <c r="BO220" s="95"/>
      <c r="BP220" s="95"/>
      <c r="BQ220" s="95"/>
      <c r="BR220" s="95"/>
    </row>
    <row r="221" spans="1:70" ht="11.25" x14ac:dyDescent="0.25">
      <c r="A221" s="83">
        <v>5</v>
      </c>
      <c r="B221" s="91"/>
      <c r="C221" s="83" t="s">
        <v>219</v>
      </c>
      <c r="E221" s="58">
        <v>0</v>
      </c>
      <c r="G221" s="58">
        <v>0</v>
      </c>
      <c r="I221" s="58">
        <v>0</v>
      </c>
      <c r="K221" s="58">
        <v>0</v>
      </c>
      <c r="M221" s="58">
        <f t="shared" si="12"/>
        <v>0</v>
      </c>
      <c r="O221" s="58">
        <v>0</v>
      </c>
      <c r="Q221" s="58">
        <v>0</v>
      </c>
      <c r="S221" s="58">
        <v>0</v>
      </c>
      <c r="U221" s="58">
        <v>0</v>
      </c>
      <c r="W221" s="58">
        <f t="shared" si="13"/>
        <v>0</v>
      </c>
      <c r="Y221" s="58">
        <v>0</v>
      </c>
      <c r="AA221" s="58">
        <f t="shared" si="14"/>
        <v>0</v>
      </c>
      <c r="AC221" s="20">
        <v>0</v>
      </c>
      <c r="AE221" s="21">
        <v>0</v>
      </c>
      <c r="AG221" s="95"/>
      <c r="AH221" s="95"/>
      <c r="AI221" s="95"/>
      <c r="AJ221" s="95"/>
      <c r="AK221" s="95"/>
      <c r="AL221" s="95"/>
      <c r="AM221" s="95"/>
      <c r="AN221" s="95"/>
      <c r="AO221" s="95"/>
      <c r="AP221" s="95"/>
      <c r="AQ221" s="95"/>
      <c r="AR221" s="95"/>
      <c r="AS221" s="95"/>
      <c r="AT221" s="95"/>
      <c r="AU221" s="95"/>
      <c r="AV221" s="95"/>
      <c r="AW221" s="95"/>
      <c r="AX221" s="95"/>
      <c r="AY221" s="95"/>
      <c r="AZ221" s="95"/>
      <c r="BA221" s="95"/>
      <c r="BB221" s="95"/>
      <c r="BC221" s="95"/>
      <c r="BD221" s="95"/>
      <c r="BE221" s="95"/>
      <c r="BF221" s="95"/>
      <c r="BG221" s="95"/>
      <c r="BH221" s="95"/>
      <c r="BI221" s="95"/>
      <c r="BJ221" s="95"/>
      <c r="BK221" s="95"/>
      <c r="BL221" s="95"/>
      <c r="BM221" s="95"/>
      <c r="BN221" s="95"/>
      <c r="BO221" s="95"/>
      <c r="BP221" s="95"/>
      <c r="BQ221" s="95"/>
      <c r="BR221" s="95"/>
    </row>
    <row r="222" spans="1:70" ht="11.25" x14ac:dyDescent="0.25">
      <c r="A222" s="83">
        <v>6</v>
      </c>
      <c r="B222" s="91"/>
      <c r="C222" s="83" t="s">
        <v>220</v>
      </c>
      <c r="E222" s="58">
        <v>51109242</v>
      </c>
      <c r="G222" s="58">
        <v>0</v>
      </c>
      <c r="I222" s="58">
        <v>25904720</v>
      </c>
      <c r="K222" s="58">
        <v>0</v>
      </c>
      <c r="M222" s="58">
        <f t="shared" si="12"/>
        <v>77013962</v>
      </c>
      <c r="O222" s="58">
        <v>0</v>
      </c>
      <c r="Q222" s="58">
        <v>0</v>
      </c>
      <c r="S222" s="58">
        <v>68062491</v>
      </c>
      <c r="U222" s="58">
        <v>8951471</v>
      </c>
      <c r="W222" s="58">
        <f t="shared" si="13"/>
        <v>77013962</v>
      </c>
      <c r="Y222" s="58">
        <v>0</v>
      </c>
      <c r="AA222" s="58">
        <f t="shared" si="14"/>
        <v>77013962</v>
      </c>
      <c r="AC222" s="20">
        <f t="shared" si="15"/>
        <v>1718.0645607459955</v>
      </c>
      <c r="AE222" s="21">
        <v>44826</v>
      </c>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row>
    <row r="223" spans="1:70" ht="11.25" x14ac:dyDescent="0.25">
      <c r="A223" s="83">
        <v>7</v>
      </c>
      <c r="B223" s="91"/>
      <c r="C223" s="83" t="s">
        <v>221</v>
      </c>
      <c r="E223" s="58">
        <v>8772622</v>
      </c>
      <c r="G223" s="58">
        <v>0</v>
      </c>
      <c r="I223" s="58">
        <v>2356728</v>
      </c>
      <c r="K223" s="58">
        <v>0</v>
      </c>
      <c r="M223" s="58">
        <f t="shared" si="12"/>
        <v>11129350</v>
      </c>
      <c r="O223" s="58">
        <v>0</v>
      </c>
      <c r="Q223" s="58">
        <v>462799</v>
      </c>
      <c r="S223" s="58">
        <v>6724326</v>
      </c>
      <c r="U223" s="58">
        <v>3942225</v>
      </c>
      <c r="W223" s="58">
        <f t="shared" si="13"/>
        <v>11129350</v>
      </c>
      <c r="Y223" s="58">
        <v>0</v>
      </c>
      <c r="AA223" s="58">
        <f t="shared" si="14"/>
        <v>11129350</v>
      </c>
      <c r="AC223" s="20">
        <f t="shared" si="15"/>
        <v>2183.9383830455258</v>
      </c>
      <c r="AE223" s="21">
        <v>5096</v>
      </c>
      <c r="AG223" s="95"/>
      <c r="AH223" s="95"/>
      <c r="AI223" s="95"/>
      <c r="AJ223" s="95"/>
      <c r="AK223" s="95"/>
      <c r="AL223" s="95"/>
      <c r="AM223" s="95"/>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5"/>
      <c r="BL223" s="95"/>
      <c r="BM223" s="95"/>
      <c r="BN223" s="95"/>
      <c r="BO223" s="95"/>
      <c r="BP223" s="95"/>
      <c r="BQ223" s="95"/>
      <c r="BR223" s="95"/>
    </row>
    <row r="224" spans="1:70" ht="11.25" x14ac:dyDescent="0.25">
      <c r="A224" s="83">
        <v>8</v>
      </c>
      <c r="B224" s="91"/>
      <c r="C224" s="83" t="s">
        <v>222</v>
      </c>
      <c r="E224" s="58">
        <v>5494250</v>
      </c>
      <c r="G224" s="58">
        <v>0</v>
      </c>
      <c r="I224" s="58">
        <v>322249</v>
      </c>
      <c r="K224" s="58">
        <v>0</v>
      </c>
      <c r="M224" s="58">
        <f t="shared" si="12"/>
        <v>5816499</v>
      </c>
      <c r="O224" s="58">
        <v>0</v>
      </c>
      <c r="Q224" s="58">
        <v>0</v>
      </c>
      <c r="S224" s="58">
        <v>4465604</v>
      </c>
      <c r="U224" s="58">
        <v>1350895</v>
      </c>
      <c r="W224" s="58">
        <f t="shared" si="13"/>
        <v>5816499</v>
      </c>
      <c r="Y224" s="58">
        <v>0</v>
      </c>
      <c r="AA224" s="58">
        <f t="shared" si="14"/>
        <v>5816499</v>
      </c>
      <c r="AC224" s="20">
        <f t="shared" si="15"/>
        <v>881.82216494845363</v>
      </c>
      <c r="AE224" s="21">
        <v>6596</v>
      </c>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row>
    <row r="225" spans="1:70" ht="11.25" x14ac:dyDescent="0.25">
      <c r="A225" s="83">
        <v>9</v>
      </c>
      <c r="B225" s="91"/>
      <c r="C225" s="83" t="s">
        <v>223</v>
      </c>
      <c r="E225" s="58">
        <v>20203432</v>
      </c>
      <c r="G225" s="58">
        <v>0</v>
      </c>
      <c r="I225" s="58">
        <v>469464</v>
      </c>
      <c r="K225" s="58">
        <v>0</v>
      </c>
      <c r="M225" s="58">
        <f t="shared" si="12"/>
        <v>20672896</v>
      </c>
      <c r="O225" s="58">
        <v>0</v>
      </c>
      <c r="Q225" s="58">
        <v>0</v>
      </c>
      <c r="S225" s="58">
        <v>352384</v>
      </c>
      <c r="U225" s="58">
        <v>20320512</v>
      </c>
      <c r="W225" s="58">
        <f t="shared" si="13"/>
        <v>20672896</v>
      </c>
      <c r="Y225" s="58">
        <v>0</v>
      </c>
      <c r="AA225" s="58">
        <f t="shared" si="14"/>
        <v>20672896</v>
      </c>
      <c r="AC225" s="20">
        <f t="shared" si="15"/>
        <v>4957.5290167865705</v>
      </c>
      <c r="AE225" s="21">
        <v>4170</v>
      </c>
      <c r="AG225" s="95"/>
      <c r="AH225" s="95"/>
      <c r="AI225" s="95"/>
      <c r="AJ225" s="95"/>
      <c r="AK225" s="95"/>
      <c r="AL225" s="95"/>
      <c r="AM225" s="95"/>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5"/>
      <c r="BL225" s="95"/>
      <c r="BM225" s="95"/>
      <c r="BN225" s="95"/>
      <c r="BO225" s="95"/>
      <c r="BP225" s="95"/>
      <c r="BQ225" s="95"/>
      <c r="BR225" s="95"/>
    </row>
    <row r="226" spans="1:70" ht="11.25" x14ac:dyDescent="0.25">
      <c r="A226" s="83">
        <v>10</v>
      </c>
      <c r="B226" s="91"/>
      <c r="C226" s="83" t="s">
        <v>224</v>
      </c>
      <c r="E226" s="58">
        <v>20183903</v>
      </c>
      <c r="G226" s="58">
        <v>0</v>
      </c>
      <c r="I226" s="58">
        <v>14549957</v>
      </c>
      <c r="K226" s="58">
        <v>0</v>
      </c>
      <c r="M226" s="58">
        <f t="shared" si="12"/>
        <v>34733860</v>
      </c>
      <c r="O226" s="58">
        <v>0</v>
      </c>
      <c r="Q226" s="58">
        <v>1730561</v>
      </c>
      <c r="S226" s="58">
        <v>29720684</v>
      </c>
      <c r="U226" s="58">
        <v>3282615</v>
      </c>
      <c r="W226" s="58">
        <f t="shared" si="13"/>
        <v>34733860</v>
      </c>
      <c r="Y226" s="58">
        <v>0</v>
      </c>
      <c r="AA226" s="58">
        <f t="shared" si="14"/>
        <v>34733860</v>
      </c>
      <c r="AC226" s="20">
        <f t="shared" si="15"/>
        <v>1487.6589001199245</v>
      </c>
      <c r="AE226" s="21">
        <v>23348</v>
      </c>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row>
    <row r="227" spans="1:70" ht="11.25" x14ac:dyDescent="0.25">
      <c r="A227" s="83">
        <v>11</v>
      </c>
      <c r="B227" s="91"/>
      <c r="C227" s="83" t="s">
        <v>225</v>
      </c>
      <c r="E227" s="58">
        <v>0</v>
      </c>
      <c r="G227" s="58">
        <v>0</v>
      </c>
      <c r="I227" s="58">
        <v>0</v>
      </c>
      <c r="K227" s="58">
        <v>0</v>
      </c>
      <c r="M227" s="58">
        <f t="shared" si="12"/>
        <v>0</v>
      </c>
      <c r="O227" s="58">
        <v>0</v>
      </c>
      <c r="Q227" s="58">
        <v>0</v>
      </c>
      <c r="S227" s="58">
        <v>0</v>
      </c>
      <c r="U227" s="58">
        <v>0</v>
      </c>
      <c r="W227" s="58">
        <f t="shared" si="13"/>
        <v>0</v>
      </c>
      <c r="Y227" s="58">
        <v>0</v>
      </c>
      <c r="AA227" s="58">
        <f t="shared" si="14"/>
        <v>0</v>
      </c>
      <c r="AC227" s="20">
        <v>0</v>
      </c>
      <c r="AE227" s="21">
        <v>0</v>
      </c>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row>
    <row r="228" spans="1:70" ht="11.25" x14ac:dyDescent="0.25">
      <c r="A228" s="83">
        <v>12</v>
      </c>
      <c r="B228" s="91"/>
      <c r="C228" s="83" t="s">
        <v>226</v>
      </c>
      <c r="E228" s="58">
        <v>18830966</v>
      </c>
      <c r="G228" s="58">
        <v>0</v>
      </c>
      <c r="I228" s="58">
        <v>4813565</v>
      </c>
      <c r="K228" s="58">
        <v>0</v>
      </c>
      <c r="M228" s="58">
        <f t="shared" si="12"/>
        <v>23644531</v>
      </c>
      <c r="O228" s="58">
        <v>12389037</v>
      </c>
      <c r="Q228" s="58">
        <v>0</v>
      </c>
      <c r="S228" s="58">
        <v>1684510</v>
      </c>
      <c r="U228" s="58">
        <v>9570984</v>
      </c>
      <c r="W228" s="58">
        <f t="shared" si="13"/>
        <v>23644531</v>
      </c>
      <c r="Y228" s="58">
        <v>0</v>
      </c>
      <c r="AA228" s="58">
        <f t="shared" si="14"/>
        <v>23644531</v>
      </c>
      <c r="AC228" s="20">
        <f t="shared" si="15"/>
        <v>6050.2894063459571</v>
      </c>
      <c r="AE228" s="21">
        <v>3908</v>
      </c>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5"/>
      <c r="BL228" s="95"/>
      <c r="BM228" s="95"/>
      <c r="BN228" s="95"/>
      <c r="BO228" s="95"/>
      <c r="BP228" s="95"/>
      <c r="BQ228" s="95"/>
      <c r="BR228" s="95"/>
    </row>
    <row r="229" spans="1:70" ht="11.25" x14ac:dyDescent="0.25">
      <c r="A229" s="83">
        <v>13</v>
      </c>
      <c r="B229" s="91"/>
      <c r="C229" s="83" t="s">
        <v>146</v>
      </c>
      <c r="E229" s="58">
        <v>32071881</v>
      </c>
      <c r="G229" s="58">
        <v>0</v>
      </c>
      <c r="I229" s="58">
        <v>6549915</v>
      </c>
      <c r="K229" s="58">
        <v>0</v>
      </c>
      <c r="M229" s="58">
        <f t="shared" si="12"/>
        <v>38621796</v>
      </c>
      <c r="O229" s="58">
        <v>0</v>
      </c>
      <c r="Q229" s="58">
        <v>0</v>
      </c>
      <c r="S229" s="58">
        <v>13837501</v>
      </c>
      <c r="U229" s="58">
        <v>24784295</v>
      </c>
      <c r="W229" s="58">
        <f t="shared" si="13"/>
        <v>38621796</v>
      </c>
      <c r="Y229" s="58">
        <v>0</v>
      </c>
      <c r="AA229" s="58">
        <f t="shared" si="14"/>
        <v>38621796</v>
      </c>
      <c r="AC229" s="20">
        <f t="shared" si="15"/>
        <v>1925.1219220416708</v>
      </c>
      <c r="AE229" s="21">
        <v>20062</v>
      </c>
      <c r="AG229" s="95"/>
      <c r="AH229" s="95"/>
      <c r="AI229" s="95"/>
      <c r="AJ229" s="95"/>
      <c r="AK229" s="95"/>
      <c r="AL229" s="95"/>
      <c r="AM229" s="95"/>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5"/>
      <c r="BL229" s="95"/>
      <c r="BM229" s="95"/>
      <c r="BN229" s="95"/>
      <c r="BO229" s="95"/>
      <c r="BP229" s="95"/>
      <c r="BQ229" s="95"/>
      <c r="BR229" s="95"/>
    </row>
    <row r="230" spans="1:70" ht="11.25" x14ac:dyDescent="0.25">
      <c r="A230" s="83">
        <v>14</v>
      </c>
      <c r="B230" s="91"/>
      <c r="C230" s="83" t="s">
        <v>227</v>
      </c>
      <c r="E230" s="58">
        <v>0</v>
      </c>
      <c r="G230" s="58">
        <v>0</v>
      </c>
      <c r="I230" s="58">
        <v>0</v>
      </c>
      <c r="K230" s="58">
        <v>0</v>
      </c>
      <c r="M230" s="58">
        <f t="shared" si="12"/>
        <v>0</v>
      </c>
      <c r="O230" s="58">
        <v>0</v>
      </c>
      <c r="Q230" s="58">
        <v>0</v>
      </c>
      <c r="S230" s="58">
        <v>0</v>
      </c>
      <c r="U230" s="58">
        <v>0</v>
      </c>
      <c r="W230" s="58">
        <f t="shared" si="13"/>
        <v>0</v>
      </c>
      <c r="Y230" s="58">
        <v>0</v>
      </c>
      <c r="AA230" s="58">
        <f t="shared" si="14"/>
        <v>0</v>
      </c>
      <c r="AC230" s="20">
        <v>0</v>
      </c>
      <c r="AE230" s="21">
        <v>0</v>
      </c>
      <c r="AG230" s="95"/>
      <c r="AH230" s="95"/>
      <c r="AI230" s="95"/>
      <c r="AJ230" s="95"/>
      <c r="AK230" s="95"/>
      <c r="AL230" s="95"/>
      <c r="AM230" s="95"/>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5"/>
      <c r="BL230" s="95"/>
      <c r="BM230" s="95"/>
      <c r="BN230" s="95"/>
      <c r="BO230" s="95"/>
      <c r="BP230" s="95"/>
      <c r="BQ230" s="95"/>
      <c r="BR230" s="95"/>
    </row>
    <row r="231" spans="1:70" ht="11.25" x14ac:dyDescent="0.25">
      <c r="A231" s="83">
        <v>15</v>
      </c>
      <c r="B231" s="91"/>
      <c r="C231" s="83" t="s">
        <v>228</v>
      </c>
      <c r="E231" s="58">
        <v>8226162</v>
      </c>
      <c r="G231" s="58">
        <v>0</v>
      </c>
      <c r="I231" s="58">
        <v>3265864</v>
      </c>
      <c r="K231" s="58">
        <v>0</v>
      </c>
      <c r="M231" s="58">
        <f t="shared" si="12"/>
        <v>11492026</v>
      </c>
      <c r="O231" s="58">
        <v>0</v>
      </c>
      <c r="Q231" s="58">
        <v>0</v>
      </c>
      <c r="S231" s="58">
        <v>8053124</v>
      </c>
      <c r="U231" s="58">
        <v>3438902</v>
      </c>
      <c r="W231" s="58">
        <f t="shared" si="13"/>
        <v>11492026</v>
      </c>
      <c r="Y231" s="58">
        <v>2007733</v>
      </c>
      <c r="AA231" s="58">
        <f t="shared" si="14"/>
        <v>9484293</v>
      </c>
      <c r="AC231" s="20">
        <f t="shared" si="15"/>
        <v>1269.1413087113608</v>
      </c>
      <c r="AE231" s="21">
        <v>7473</v>
      </c>
      <c r="AG231" s="95"/>
      <c r="AH231" s="95"/>
      <c r="AI231" s="95"/>
      <c r="AJ231" s="95"/>
      <c r="AK231" s="95"/>
      <c r="AL231" s="95"/>
      <c r="AM231" s="95"/>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5"/>
      <c r="BL231" s="95"/>
      <c r="BM231" s="95"/>
      <c r="BN231" s="95"/>
      <c r="BO231" s="95"/>
      <c r="BP231" s="95"/>
      <c r="BQ231" s="95"/>
      <c r="BR231" s="95"/>
    </row>
    <row r="232" spans="1:70" ht="11.25" x14ac:dyDescent="0.25">
      <c r="A232" s="83">
        <v>16</v>
      </c>
      <c r="B232" s="91"/>
      <c r="C232" s="83" t="s">
        <v>229</v>
      </c>
      <c r="E232" s="58">
        <v>35183790</v>
      </c>
      <c r="G232" s="58">
        <v>0</v>
      </c>
      <c r="I232" s="58">
        <v>17869642</v>
      </c>
      <c r="K232" s="58">
        <v>0</v>
      </c>
      <c r="M232" s="58">
        <f t="shared" si="12"/>
        <v>53053432</v>
      </c>
      <c r="O232" s="58">
        <v>0</v>
      </c>
      <c r="Q232" s="58">
        <v>0</v>
      </c>
      <c r="S232" s="58">
        <v>15725073</v>
      </c>
      <c r="U232" s="58">
        <v>37328359</v>
      </c>
      <c r="W232" s="58">
        <f t="shared" si="13"/>
        <v>53053432</v>
      </c>
      <c r="Y232" s="58">
        <v>0</v>
      </c>
      <c r="AA232" s="58">
        <f t="shared" si="14"/>
        <v>53053432</v>
      </c>
      <c r="AC232" s="20">
        <f t="shared" si="15"/>
        <v>3534.303643994404</v>
      </c>
      <c r="AE232" s="21">
        <v>15011</v>
      </c>
      <c r="AG232" s="95"/>
      <c r="AH232" s="95"/>
      <c r="AI232" s="95"/>
      <c r="AJ232" s="95"/>
      <c r="AK232" s="95"/>
      <c r="AL232" s="95"/>
      <c r="AM232" s="95"/>
      <c r="AN232" s="95"/>
      <c r="AO232" s="95"/>
      <c r="AP232" s="95"/>
      <c r="AQ232" s="95"/>
      <c r="AR232" s="95"/>
      <c r="AS232" s="95"/>
      <c r="AT232" s="95"/>
      <c r="AU232" s="95"/>
      <c r="AV232" s="95"/>
      <c r="AW232" s="95"/>
      <c r="AX232" s="95"/>
      <c r="AY232" s="95"/>
      <c r="AZ232" s="95"/>
      <c r="BA232" s="95"/>
      <c r="BB232" s="95"/>
      <c r="BC232" s="95"/>
      <c r="BD232" s="95"/>
      <c r="BE232" s="95"/>
      <c r="BF232" s="95"/>
      <c r="BG232" s="95"/>
      <c r="BH232" s="95"/>
      <c r="BI232" s="95"/>
      <c r="BJ232" s="95"/>
      <c r="BK232" s="95"/>
      <c r="BL232" s="95"/>
      <c r="BM232" s="95"/>
      <c r="BN232" s="95"/>
      <c r="BO232" s="95"/>
      <c r="BP232" s="95"/>
      <c r="BQ232" s="95"/>
      <c r="BR232" s="95"/>
    </row>
    <row r="233" spans="1:70" ht="11.25" x14ac:dyDescent="0.25">
      <c r="A233" s="83">
        <v>17</v>
      </c>
      <c r="B233" s="91"/>
      <c r="C233" s="83" t="s">
        <v>230</v>
      </c>
      <c r="E233" s="58">
        <v>20533755</v>
      </c>
      <c r="G233" s="58">
        <v>0</v>
      </c>
      <c r="I233" s="58">
        <v>8868229</v>
      </c>
      <c r="K233" s="58">
        <v>0</v>
      </c>
      <c r="M233" s="58">
        <f t="shared" si="12"/>
        <v>29401984</v>
      </c>
      <c r="O233" s="58">
        <v>0</v>
      </c>
      <c r="Q233" s="58">
        <v>0</v>
      </c>
      <c r="S233" s="58">
        <v>19798845</v>
      </c>
      <c r="U233" s="58">
        <v>9603139</v>
      </c>
      <c r="W233" s="58">
        <f t="shared" si="13"/>
        <v>29401984</v>
      </c>
      <c r="Y233" s="58">
        <v>0</v>
      </c>
      <c r="AA233" s="58">
        <f t="shared" si="14"/>
        <v>29401984</v>
      </c>
      <c r="AC233" s="20">
        <f t="shared" si="15"/>
        <v>1192.5363617927399</v>
      </c>
      <c r="AE233" s="21">
        <v>24655</v>
      </c>
      <c r="AG233" s="95"/>
      <c r="AH233" s="95"/>
      <c r="AI233" s="95"/>
      <c r="AJ233" s="95"/>
      <c r="AK233" s="95"/>
      <c r="AL233" s="95"/>
      <c r="AM233" s="95"/>
      <c r="AN233" s="95"/>
      <c r="AO233" s="95"/>
      <c r="AP233" s="95"/>
      <c r="AQ233" s="95"/>
      <c r="AR233" s="95"/>
      <c r="AS233" s="95"/>
      <c r="AT233" s="95"/>
      <c r="AU233" s="95"/>
      <c r="AV233" s="95"/>
      <c r="AW233" s="95"/>
      <c r="AX233" s="95"/>
      <c r="AY233" s="95"/>
      <c r="AZ233" s="95"/>
      <c r="BA233" s="95"/>
      <c r="BB233" s="95"/>
      <c r="BC233" s="95"/>
      <c r="BD233" s="95"/>
      <c r="BE233" s="95"/>
      <c r="BF233" s="95"/>
      <c r="BG233" s="95"/>
      <c r="BH233" s="95"/>
      <c r="BI233" s="95"/>
      <c r="BJ233" s="95"/>
      <c r="BK233" s="95"/>
      <c r="BL233" s="95"/>
      <c r="BM233" s="95"/>
      <c r="BN233" s="95"/>
      <c r="BO233" s="95"/>
      <c r="BP233" s="95"/>
      <c r="BQ233" s="95"/>
      <c r="BR233" s="95"/>
    </row>
    <row r="234" spans="1:70" ht="11.25" x14ac:dyDescent="0.25">
      <c r="A234" s="83">
        <v>18</v>
      </c>
      <c r="B234" s="91"/>
      <c r="C234" s="83" t="s">
        <v>231</v>
      </c>
      <c r="E234" s="58">
        <v>110653294</v>
      </c>
      <c r="G234" s="58">
        <v>0</v>
      </c>
      <c r="I234" s="58">
        <v>19899923</v>
      </c>
      <c r="K234" s="58">
        <v>0</v>
      </c>
      <c r="M234" s="58">
        <f t="shared" si="12"/>
        <v>130553217</v>
      </c>
      <c r="O234" s="58">
        <v>0</v>
      </c>
      <c r="Q234" s="58">
        <v>0</v>
      </c>
      <c r="S234" s="58">
        <v>72025069</v>
      </c>
      <c r="U234" s="58">
        <v>58528148</v>
      </c>
      <c r="W234" s="58">
        <f t="shared" si="13"/>
        <v>130553217</v>
      </c>
      <c r="Y234" s="58">
        <v>0</v>
      </c>
      <c r="AA234" s="58">
        <f t="shared" si="14"/>
        <v>130553217</v>
      </c>
      <c r="AC234" s="20">
        <f t="shared" si="15"/>
        <v>2705.7661554404144</v>
      </c>
      <c r="AE234" s="21">
        <v>48250</v>
      </c>
      <c r="AG234" s="95"/>
      <c r="AH234" s="95"/>
      <c r="AI234" s="95"/>
      <c r="AJ234" s="95"/>
      <c r="AK234" s="95"/>
      <c r="AL234" s="95"/>
      <c r="AM234" s="95"/>
      <c r="AN234" s="95"/>
      <c r="AO234" s="95"/>
      <c r="AP234" s="95"/>
      <c r="AQ234" s="95"/>
      <c r="AR234" s="95"/>
      <c r="AS234" s="95"/>
      <c r="AT234" s="95"/>
      <c r="AU234" s="95"/>
      <c r="AV234" s="95"/>
      <c r="AW234" s="95"/>
      <c r="AX234" s="95"/>
      <c r="AY234" s="95"/>
      <c r="AZ234" s="95"/>
      <c r="BA234" s="95"/>
      <c r="BB234" s="95"/>
      <c r="BC234" s="95"/>
      <c r="BD234" s="95"/>
      <c r="BE234" s="95"/>
      <c r="BF234" s="95"/>
      <c r="BG234" s="95"/>
      <c r="BH234" s="95"/>
      <c r="BI234" s="95"/>
      <c r="BJ234" s="95"/>
      <c r="BK234" s="95"/>
      <c r="BL234" s="95"/>
      <c r="BM234" s="95"/>
      <c r="BN234" s="95"/>
      <c r="BO234" s="95"/>
      <c r="BP234" s="95"/>
      <c r="BQ234" s="95"/>
      <c r="BR234" s="95"/>
    </row>
    <row r="235" spans="1:70" ht="11.25" x14ac:dyDescent="0.25">
      <c r="A235" s="83">
        <v>19</v>
      </c>
      <c r="B235" s="91"/>
      <c r="C235" s="83" t="s">
        <v>232</v>
      </c>
      <c r="E235" s="58">
        <v>2557584</v>
      </c>
      <c r="G235" s="58">
        <v>0</v>
      </c>
      <c r="I235" s="58">
        <v>7307718</v>
      </c>
      <c r="K235" s="58">
        <v>0</v>
      </c>
      <c r="M235" s="58">
        <f t="shared" si="12"/>
        <v>9865302</v>
      </c>
      <c r="O235" s="58">
        <v>0</v>
      </c>
      <c r="Q235" s="58">
        <v>0</v>
      </c>
      <c r="S235" s="58">
        <v>1921375</v>
      </c>
      <c r="U235" s="58">
        <v>7943927</v>
      </c>
      <c r="W235" s="58">
        <f t="shared" si="13"/>
        <v>9865302</v>
      </c>
      <c r="Y235" s="58">
        <v>0</v>
      </c>
      <c r="AA235" s="58">
        <f t="shared" si="14"/>
        <v>9865302</v>
      </c>
      <c r="AC235" s="20">
        <f t="shared" si="15"/>
        <v>2042.0827985924238</v>
      </c>
      <c r="AE235" s="21">
        <v>4831</v>
      </c>
      <c r="AG235" s="95"/>
      <c r="AH235" s="95"/>
      <c r="AI235" s="95"/>
      <c r="AJ235" s="95"/>
      <c r="AK235" s="95"/>
      <c r="AL235" s="95"/>
      <c r="AM235" s="95"/>
      <c r="AN235" s="95"/>
      <c r="AO235" s="95"/>
      <c r="AP235" s="95"/>
      <c r="AQ235" s="95"/>
      <c r="AR235" s="95"/>
      <c r="AS235" s="95"/>
      <c r="AT235" s="95"/>
      <c r="AU235" s="95"/>
      <c r="AV235" s="95"/>
      <c r="AW235" s="95"/>
      <c r="AX235" s="95"/>
      <c r="AY235" s="95"/>
      <c r="AZ235" s="95"/>
      <c r="BA235" s="95"/>
      <c r="BB235" s="95"/>
      <c r="BC235" s="95"/>
      <c r="BD235" s="95"/>
      <c r="BE235" s="95"/>
      <c r="BF235" s="95"/>
      <c r="BG235" s="95"/>
      <c r="BH235" s="95"/>
      <c r="BI235" s="95"/>
      <c r="BJ235" s="95"/>
      <c r="BK235" s="95"/>
      <c r="BL235" s="95"/>
      <c r="BM235" s="95"/>
      <c r="BN235" s="95"/>
      <c r="BO235" s="95"/>
      <c r="BP235" s="95"/>
      <c r="BQ235" s="95"/>
      <c r="BR235" s="95"/>
    </row>
    <row r="236" spans="1:70" ht="11.25" x14ac:dyDescent="0.25">
      <c r="A236" s="83">
        <v>20</v>
      </c>
      <c r="B236" s="91"/>
      <c r="C236" s="83" t="s">
        <v>233</v>
      </c>
      <c r="E236" s="58">
        <v>6341393</v>
      </c>
      <c r="G236" s="58">
        <v>0</v>
      </c>
      <c r="I236" s="58">
        <v>6695034</v>
      </c>
      <c r="K236" s="58">
        <v>0</v>
      </c>
      <c r="M236" s="58">
        <f t="shared" si="12"/>
        <v>13036427</v>
      </c>
      <c r="O236" s="58">
        <v>0</v>
      </c>
      <c r="Q236" s="58">
        <v>0</v>
      </c>
      <c r="S236" s="58">
        <v>5751369</v>
      </c>
      <c r="U236" s="58">
        <v>7285058</v>
      </c>
      <c r="W236" s="58">
        <f t="shared" si="13"/>
        <v>13036427</v>
      </c>
      <c r="Y236" s="58">
        <v>0</v>
      </c>
      <c r="AA236" s="58">
        <f>(M236-Y236)</f>
        <v>13036427</v>
      </c>
      <c r="AC236" s="20">
        <f t="shared" si="15"/>
        <v>2266.81046774474</v>
      </c>
      <c r="AE236" s="21">
        <v>5751</v>
      </c>
      <c r="AG236" s="95"/>
      <c r="AH236" s="95"/>
      <c r="AI236" s="95"/>
      <c r="AJ236" s="95"/>
      <c r="AK236" s="95"/>
      <c r="AL236" s="95"/>
      <c r="AM236" s="95"/>
      <c r="AN236" s="95"/>
      <c r="AO236" s="95"/>
      <c r="AP236" s="95"/>
      <c r="AQ236" s="95"/>
      <c r="AR236" s="95"/>
      <c r="AS236" s="95"/>
      <c r="AT236" s="95"/>
      <c r="AU236" s="95"/>
      <c r="AV236" s="95"/>
      <c r="AW236" s="95"/>
      <c r="AX236" s="95"/>
      <c r="AY236" s="95"/>
      <c r="AZ236" s="95"/>
      <c r="BA236" s="95"/>
      <c r="BB236" s="95"/>
      <c r="BC236" s="95"/>
      <c r="BD236" s="95"/>
      <c r="BE236" s="95"/>
      <c r="BF236" s="95"/>
      <c r="BG236" s="95"/>
      <c r="BH236" s="95"/>
      <c r="BI236" s="95"/>
      <c r="BJ236" s="95"/>
      <c r="BK236" s="95"/>
      <c r="BL236" s="95"/>
      <c r="BM236" s="95"/>
      <c r="BN236" s="95"/>
      <c r="BO236" s="95"/>
      <c r="BP236" s="95"/>
      <c r="BQ236" s="95"/>
      <c r="BR236" s="95"/>
    </row>
    <row r="237" spans="1:70" ht="11.25" x14ac:dyDescent="0.25">
      <c r="A237" s="83">
        <v>21</v>
      </c>
      <c r="B237" s="91"/>
      <c r="C237" s="83" t="s">
        <v>187</v>
      </c>
      <c r="E237" s="58">
        <v>10939109</v>
      </c>
      <c r="G237" s="58">
        <v>0</v>
      </c>
      <c r="I237" s="58">
        <v>2518225</v>
      </c>
      <c r="K237" s="58">
        <v>0</v>
      </c>
      <c r="M237" s="58">
        <f t="shared" si="12"/>
        <v>13457334</v>
      </c>
      <c r="O237" s="58">
        <v>0</v>
      </c>
      <c r="Q237" s="58">
        <v>0</v>
      </c>
      <c r="S237" s="58">
        <v>2145996</v>
      </c>
      <c r="U237" s="58">
        <v>11311338</v>
      </c>
      <c r="W237" s="58">
        <f t="shared" si="13"/>
        <v>13457334</v>
      </c>
      <c r="Y237" s="58">
        <v>0</v>
      </c>
      <c r="AA237" s="58">
        <f>(M237-Y237)</f>
        <v>13457334</v>
      </c>
      <c r="AC237" s="20">
        <f t="shared" si="15"/>
        <v>2757.6504098360656</v>
      </c>
      <c r="AE237" s="21">
        <v>4880</v>
      </c>
      <c r="AG237" s="95"/>
      <c r="AH237" s="95"/>
      <c r="AI237" s="95"/>
      <c r="AJ237" s="95"/>
      <c r="AK237" s="95"/>
      <c r="AL237" s="95"/>
      <c r="AM237" s="95"/>
      <c r="AN237" s="95"/>
      <c r="AO237" s="95"/>
      <c r="AP237" s="95"/>
      <c r="AQ237" s="95"/>
      <c r="AR237" s="95"/>
      <c r="AS237" s="95"/>
      <c r="AT237" s="95"/>
      <c r="AU237" s="95"/>
      <c r="AV237" s="95"/>
      <c r="AW237" s="95"/>
      <c r="AX237" s="95"/>
      <c r="AY237" s="95"/>
      <c r="AZ237" s="95"/>
      <c r="BA237" s="95"/>
      <c r="BB237" s="95"/>
      <c r="BC237" s="95"/>
      <c r="BD237" s="95"/>
      <c r="BE237" s="95"/>
      <c r="BF237" s="95"/>
      <c r="BG237" s="95"/>
      <c r="BH237" s="95"/>
      <c r="BI237" s="95"/>
      <c r="BJ237" s="95"/>
      <c r="BK237" s="95"/>
      <c r="BL237" s="95"/>
      <c r="BM237" s="95"/>
      <c r="BN237" s="95"/>
      <c r="BO237" s="95"/>
      <c r="BP237" s="95"/>
      <c r="BQ237" s="95"/>
      <c r="BR237" s="95"/>
    </row>
    <row r="238" spans="1:70" ht="11.25" x14ac:dyDescent="0.25">
      <c r="A238" s="83">
        <v>22</v>
      </c>
      <c r="B238" s="91"/>
      <c r="C238" s="106" t="s">
        <v>195</v>
      </c>
      <c r="E238" s="58">
        <v>5372719</v>
      </c>
      <c r="G238" s="58">
        <v>0</v>
      </c>
      <c r="I238" s="58">
        <v>1165305</v>
      </c>
      <c r="K238" s="58">
        <v>0</v>
      </c>
      <c r="M238" s="58">
        <f t="shared" si="12"/>
        <v>6538024</v>
      </c>
      <c r="O238" s="58">
        <v>0</v>
      </c>
      <c r="Q238" s="58">
        <v>0</v>
      </c>
      <c r="S238" s="58">
        <v>1845891</v>
      </c>
      <c r="U238" s="58">
        <v>4692133</v>
      </c>
      <c r="W238" s="58">
        <f t="shared" si="13"/>
        <v>6538024</v>
      </c>
      <c r="Y238" s="58">
        <v>0</v>
      </c>
      <c r="AA238" s="58">
        <f>(M238-Y238)</f>
        <v>6538024</v>
      </c>
      <c r="AC238" s="20">
        <f t="shared" si="15"/>
        <v>727.65987757373398</v>
      </c>
      <c r="AE238" s="21">
        <v>8985</v>
      </c>
      <c r="AG238" s="95"/>
      <c r="AH238" s="95"/>
      <c r="AI238" s="95"/>
      <c r="AJ238" s="95"/>
      <c r="AK238" s="95"/>
      <c r="AL238" s="95"/>
      <c r="AM238" s="95"/>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5"/>
      <c r="BL238" s="95"/>
      <c r="BM238" s="95"/>
      <c r="BN238" s="95"/>
      <c r="BO238" s="95"/>
      <c r="BP238" s="95"/>
      <c r="BQ238" s="95"/>
      <c r="BR238" s="95"/>
    </row>
    <row r="239" spans="1:70" ht="11.25" x14ac:dyDescent="0.25">
      <c r="A239" s="83">
        <v>23</v>
      </c>
      <c r="B239" s="91"/>
      <c r="C239" s="83" t="s">
        <v>234</v>
      </c>
      <c r="E239" s="58">
        <v>51922293</v>
      </c>
      <c r="G239" s="58">
        <v>0</v>
      </c>
      <c r="I239" s="58">
        <v>6901128</v>
      </c>
      <c r="K239" s="58">
        <v>0</v>
      </c>
      <c r="M239" s="58">
        <f t="shared" si="12"/>
        <v>58823421</v>
      </c>
      <c r="O239" s="58">
        <v>0</v>
      </c>
      <c r="Q239" s="58">
        <v>0</v>
      </c>
      <c r="S239" s="58">
        <v>17233450</v>
      </c>
      <c r="U239" s="58">
        <v>41589971</v>
      </c>
      <c r="W239" s="58">
        <f t="shared" si="13"/>
        <v>58823421</v>
      </c>
      <c r="Y239" s="58">
        <v>0</v>
      </c>
      <c r="AA239" s="58">
        <f>(M239-Y239)</f>
        <v>58823421</v>
      </c>
      <c r="AC239" s="20">
        <f t="shared" si="15"/>
        <v>6587.9069324672419</v>
      </c>
      <c r="AE239" s="21">
        <v>8929</v>
      </c>
      <c r="AG239" s="95"/>
      <c r="AH239" s="95"/>
      <c r="AI239" s="95"/>
      <c r="AJ239" s="95"/>
      <c r="AK239" s="95"/>
      <c r="AL239" s="95"/>
      <c r="AM239" s="95"/>
      <c r="AN239" s="95"/>
      <c r="AO239" s="95"/>
      <c r="AP239" s="95"/>
      <c r="AQ239" s="95"/>
      <c r="AR239" s="95"/>
      <c r="AS239" s="95"/>
      <c r="AT239" s="95"/>
      <c r="AU239" s="95"/>
      <c r="AV239" s="95"/>
      <c r="AW239" s="95"/>
      <c r="AX239" s="95"/>
      <c r="AY239" s="95"/>
      <c r="AZ239" s="95"/>
      <c r="BA239" s="95"/>
      <c r="BB239" s="95"/>
      <c r="BC239" s="95"/>
      <c r="BD239" s="95"/>
      <c r="BE239" s="95"/>
      <c r="BF239" s="95"/>
      <c r="BG239" s="95"/>
      <c r="BH239" s="95"/>
      <c r="BI239" s="95"/>
      <c r="BJ239" s="95"/>
      <c r="BK239" s="95"/>
      <c r="BL239" s="95"/>
      <c r="BM239" s="95"/>
      <c r="BN239" s="95"/>
      <c r="BO239" s="95"/>
      <c r="BP239" s="95"/>
      <c r="BQ239" s="95"/>
      <c r="BR239" s="95"/>
    </row>
    <row r="240" spans="1:70" ht="11.25" x14ac:dyDescent="0.25">
      <c r="A240" s="83">
        <v>24</v>
      </c>
      <c r="B240" s="91"/>
      <c r="C240" s="83" t="s">
        <v>235</v>
      </c>
      <c r="E240" s="58">
        <v>0</v>
      </c>
      <c r="G240" s="58">
        <v>0</v>
      </c>
      <c r="I240" s="58">
        <v>0</v>
      </c>
      <c r="K240" s="58">
        <v>0</v>
      </c>
      <c r="M240" s="58">
        <f t="shared" si="12"/>
        <v>0</v>
      </c>
      <c r="O240" s="58">
        <v>0</v>
      </c>
      <c r="Q240" s="58">
        <v>0</v>
      </c>
      <c r="S240" s="58">
        <v>0</v>
      </c>
      <c r="U240" s="58">
        <v>0</v>
      </c>
      <c r="W240" s="58">
        <f t="shared" si="13"/>
        <v>0</v>
      </c>
      <c r="Y240" s="58">
        <v>0</v>
      </c>
      <c r="AA240" s="58">
        <f>(M240-Y240)</f>
        <v>0</v>
      </c>
      <c r="AC240" s="20">
        <v>0</v>
      </c>
      <c r="AE240" s="21">
        <v>0</v>
      </c>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row>
    <row r="241" spans="1:70" ht="11.25" x14ac:dyDescent="0.25">
      <c r="A241" s="83">
        <v>25</v>
      </c>
      <c r="B241" s="91"/>
      <c r="C241" s="83" t="s">
        <v>236</v>
      </c>
      <c r="E241" s="58">
        <v>5363897</v>
      </c>
      <c r="G241" s="58">
        <v>0</v>
      </c>
      <c r="I241" s="58">
        <v>3636937</v>
      </c>
      <c r="K241" s="58">
        <v>0</v>
      </c>
      <c r="M241" s="58">
        <f t="shared" si="12"/>
        <v>9000834</v>
      </c>
      <c r="O241" s="58">
        <v>0</v>
      </c>
      <c r="Q241" s="58">
        <v>0</v>
      </c>
      <c r="S241" s="58">
        <v>4184147</v>
      </c>
      <c r="U241" s="58">
        <v>4816687</v>
      </c>
      <c r="W241" s="58">
        <f t="shared" si="13"/>
        <v>9000834</v>
      </c>
      <c r="Y241" s="58">
        <v>0</v>
      </c>
      <c r="AA241" s="58">
        <f>(M241-Y241)</f>
        <v>9000834</v>
      </c>
      <c r="AC241" s="20">
        <f t="shared" si="15"/>
        <v>1835.780950438507</v>
      </c>
      <c r="AE241" s="21">
        <v>4903</v>
      </c>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c r="BN241" s="95"/>
      <c r="BO241" s="95"/>
      <c r="BP241" s="95"/>
      <c r="BQ241" s="95"/>
      <c r="BR241" s="95"/>
    </row>
    <row r="242" spans="1:70" ht="11.25" x14ac:dyDescent="0.25">
      <c r="A242" s="83">
        <v>26</v>
      </c>
      <c r="B242" s="91"/>
      <c r="C242" s="83" t="s">
        <v>237</v>
      </c>
      <c r="E242" s="58">
        <v>4583000</v>
      </c>
      <c r="G242" s="58">
        <v>0</v>
      </c>
      <c r="I242" s="58">
        <v>2622531</v>
      </c>
      <c r="K242" s="58">
        <v>0</v>
      </c>
      <c r="M242" s="58">
        <f t="shared" si="12"/>
        <v>7205531</v>
      </c>
      <c r="O242" s="58">
        <v>0</v>
      </c>
      <c r="Q242" s="58">
        <v>0</v>
      </c>
      <c r="S242" s="58">
        <v>4557018</v>
      </c>
      <c r="U242" s="58">
        <v>2648513</v>
      </c>
      <c r="W242" s="58">
        <f t="shared" si="13"/>
        <v>7205531</v>
      </c>
      <c r="Y242" s="58">
        <v>0</v>
      </c>
      <c r="AA242" s="58">
        <f>(M242-Y242)</f>
        <v>7205531</v>
      </c>
      <c r="AC242" s="20">
        <f t="shared" si="15"/>
        <v>844.43114965428333</v>
      </c>
      <c r="AE242" s="21">
        <v>8533</v>
      </c>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c r="BN242" s="95"/>
      <c r="BO242" s="95"/>
      <c r="BP242" s="95"/>
      <c r="BQ242" s="95"/>
      <c r="BR242" s="95"/>
    </row>
    <row r="243" spans="1:70" ht="11.25" x14ac:dyDescent="0.25">
      <c r="A243" s="83">
        <v>27</v>
      </c>
      <c r="B243" s="91"/>
      <c r="C243" s="83" t="s">
        <v>238</v>
      </c>
      <c r="E243" s="58">
        <v>4190474</v>
      </c>
      <c r="G243" s="58">
        <v>0</v>
      </c>
      <c r="I243" s="58">
        <v>5377876</v>
      </c>
      <c r="K243" s="58">
        <v>0</v>
      </c>
      <c r="M243" s="58">
        <f>(E243+G243+I243+K243)</f>
        <v>9568350</v>
      </c>
      <c r="O243" s="58">
        <v>0</v>
      </c>
      <c r="Q243" s="58">
        <v>0</v>
      </c>
      <c r="S243" s="58">
        <v>9568350</v>
      </c>
      <c r="U243" s="58">
        <v>0</v>
      </c>
      <c r="W243" s="58">
        <f>(O243+Q243+S243+U243)</f>
        <v>9568350</v>
      </c>
      <c r="Y243" s="58">
        <v>0</v>
      </c>
      <c r="AA243" s="58">
        <f>(M243-Y243)</f>
        <v>9568350</v>
      </c>
      <c r="AC243" s="20">
        <f>(AA243/AE243)</f>
        <v>1201.1486316846599</v>
      </c>
      <c r="AE243" s="21">
        <v>7966</v>
      </c>
      <c r="AG243" s="95"/>
      <c r="AH243" s="95"/>
      <c r="AI243" s="95"/>
      <c r="AJ243" s="95"/>
      <c r="AK243" s="95"/>
      <c r="AL243" s="95"/>
      <c r="AM243" s="95"/>
      <c r="AN243" s="95"/>
      <c r="AO243" s="95"/>
      <c r="AP243" s="95"/>
      <c r="AQ243" s="95"/>
      <c r="AR243" s="95"/>
      <c r="AS243" s="95"/>
      <c r="AT243" s="95"/>
      <c r="AU243" s="95"/>
      <c r="AV243" s="95"/>
      <c r="AW243" s="95"/>
      <c r="AX243" s="95"/>
      <c r="AY243" s="95"/>
      <c r="AZ243" s="95"/>
      <c r="BA243" s="95"/>
      <c r="BB243" s="95"/>
      <c r="BC243" s="95"/>
      <c r="BD243" s="95"/>
      <c r="BE243" s="95"/>
      <c r="BF243" s="95"/>
      <c r="BG243" s="95"/>
      <c r="BH243" s="95"/>
      <c r="BI243" s="95"/>
      <c r="BJ243" s="95"/>
      <c r="BK243" s="95"/>
      <c r="BL243" s="95"/>
      <c r="BM243" s="95"/>
      <c r="BN243" s="95"/>
      <c r="BO243" s="95"/>
      <c r="BP243" s="95"/>
      <c r="BQ243" s="95"/>
      <c r="BR243" s="95"/>
    </row>
    <row r="244" spans="1:70" ht="11.25" x14ac:dyDescent="0.25">
      <c r="A244" s="83">
        <v>28</v>
      </c>
      <c r="B244" s="91"/>
      <c r="C244" s="83" t="s">
        <v>239</v>
      </c>
      <c r="E244" s="58">
        <v>10366764</v>
      </c>
      <c r="G244" s="58">
        <v>0</v>
      </c>
      <c r="I244" s="58">
        <v>4473207</v>
      </c>
      <c r="K244" s="58">
        <v>0</v>
      </c>
      <c r="M244" s="58">
        <f>(E244+G244+I244+K244)</f>
        <v>14839971</v>
      </c>
      <c r="O244" s="58">
        <v>0</v>
      </c>
      <c r="Q244" s="58">
        <v>0</v>
      </c>
      <c r="S244" s="58">
        <v>5414573</v>
      </c>
      <c r="U244" s="58">
        <v>9425398</v>
      </c>
      <c r="W244" s="58">
        <f>(O244+Q244+S244+U244)</f>
        <v>14839971</v>
      </c>
      <c r="Y244" s="58">
        <v>0</v>
      </c>
      <c r="AA244" s="58">
        <f>(M244-Y244)</f>
        <v>14839971</v>
      </c>
      <c r="AC244" s="20">
        <f>(AA244/AE244)</f>
        <v>3164.1729211087422</v>
      </c>
      <c r="AE244" s="21">
        <v>4690</v>
      </c>
      <c r="AG244" s="95"/>
      <c r="AH244" s="95"/>
      <c r="AI244" s="95"/>
      <c r="AJ244" s="95"/>
      <c r="AK244" s="95"/>
      <c r="AL244" s="95"/>
      <c r="AM244" s="95"/>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5"/>
      <c r="BL244" s="95"/>
      <c r="BM244" s="95"/>
      <c r="BN244" s="95"/>
      <c r="BO244" s="95"/>
      <c r="BP244" s="95"/>
      <c r="BQ244" s="95"/>
      <c r="BR244" s="95"/>
    </row>
    <row r="245" spans="1:70" ht="11.25" x14ac:dyDescent="0.25">
      <c r="A245" s="83">
        <v>29</v>
      </c>
      <c r="B245" s="91"/>
      <c r="C245" s="83" t="s">
        <v>240</v>
      </c>
      <c r="E245" s="58">
        <v>27454477</v>
      </c>
      <c r="G245" s="58">
        <v>0</v>
      </c>
      <c r="I245" s="58">
        <v>587251</v>
      </c>
      <c r="K245" s="58">
        <v>0</v>
      </c>
      <c r="M245" s="58">
        <f>(E245+G245+I245+K245)</f>
        <v>28041728</v>
      </c>
      <c r="O245" s="58">
        <v>0</v>
      </c>
      <c r="Q245" s="58">
        <v>0</v>
      </c>
      <c r="S245" s="58">
        <v>3571725</v>
      </c>
      <c r="U245" s="58">
        <v>24470003</v>
      </c>
      <c r="W245" s="58">
        <f>(O245+Q245+S245+U245)</f>
        <v>28041728</v>
      </c>
      <c r="Y245" s="58">
        <v>0</v>
      </c>
      <c r="AA245" s="58">
        <f>(M245-Y245)</f>
        <v>28041728</v>
      </c>
      <c r="AC245" s="20">
        <f>(AA245/AE245)</f>
        <v>3959.0184949879995</v>
      </c>
      <c r="AE245" s="21">
        <v>7083</v>
      </c>
      <c r="AG245" s="95"/>
      <c r="AH245" s="95"/>
      <c r="AI245" s="95"/>
      <c r="AJ245" s="95"/>
      <c r="AK245" s="95"/>
      <c r="AL245" s="95"/>
      <c r="AM245" s="95"/>
      <c r="AN245" s="95"/>
      <c r="AO245" s="95"/>
      <c r="AP245" s="95"/>
      <c r="AQ245" s="95"/>
      <c r="AR245" s="95"/>
      <c r="AS245" s="95"/>
      <c r="AT245" s="95"/>
      <c r="AU245" s="95"/>
      <c r="AV245" s="95"/>
      <c r="AW245" s="95"/>
      <c r="AX245" s="95"/>
      <c r="AY245" s="95"/>
      <c r="AZ245" s="95"/>
      <c r="BA245" s="95"/>
      <c r="BB245" s="95"/>
      <c r="BC245" s="95"/>
      <c r="BD245" s="95"/>
      <c r="BE245" s="95"/>
      <c r="BF245" s="95"/>
      <c r="BG245" s="95"/>
      <c r="BH245" s="95"/>
      <c r="BI245" s="95"/>
      <c r="BJ245" s="95"/>
      <c r="BK245" s="95"/>
      <c r="BL245" s="95"/>
      <c r="BM245" s="95"/>
      <c r="BN245" s="95"/>
      <c r="BO245" s="95"/>
      <c r="BP245" s="95"/>
      <c r="BQ245" s="95"/>
      <c r="BR245" s="95"/>
    </row>
    <row r="246" spans="1:70" ht="11.25" x14ac:dyDescent="0.25">
      <c r="A246" s="83">
        <v>30</v>
      </c>
      <c r="B246" s="91"/>
      <c r="C246" s="83" t="s">
        <v>208</v>
      </c>
      <c r="E246" s="58">
        <v>3800586</v>
      </c>
      <c r="G246" s="58">
        <v>0</v>
      </c>
      <c r="I246" s="58">
        <v>3182718</v>
      </c>
      <c r="K246" s="58">
        <v>0</v>
      </c>
      <c r="M246" s="58">
        <f>(E246+G246+I246+K246)</f>
        <v>6983304</v>
      </c>
      <c r="O246" s="58">
        <v>0</v>
      </c>
      <c r="Q246" s="58">
        <v>0</v>
      </c>
      <c r="S246" s="58">
        <v>2897889</v>
      </c>
      <c r="U246" s="58">
        <v>4085415</v>
      </c>
      <c r="W246" s="58">
        <f>(O246+Q246+S246+U246)</f>
        <v>6983304</v>
      </c>
      <c r="Y246" s="58">
        <v>0</v>
      </c>
      <c r="AA246" s="58">
        <f t="shared" ref="AA246:AA253" si="16">(M246-Y246)</f>
        <v>6983304</v>
      </c>
      <c r="AC246" s="20">
        <f>(AA246/AE246)</f>
        <v>1556.6883637984843</v>
      </c>
      <c r="AE246" s="21">
        <v>4486</v>
      </c>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row>
    <row r="247" spans="1:70" ht="11.25" x14ac:dyDescent="0.25">
      <c r="A247" s="83">
        <v>31</v>
      </c>
      <c r="B247" s="91"/>
      <c r="C247" s="83" t="s">
        <v>241</v>
      </c>
      <c r="E247" s="58">
        <v>66579701</v>
      </c>
      <c r="G247" s="58">
        <v>0</v>
      </c>
      <c r="I247" s="58">
        <v>15652315</v>
      </c>
      <c r="K247" s="58">
        <v>0</v>
      </c>
      <c r="M247" s="58">
        <f>(E247+G247+I247+K247)</f>
        <v>82232016</v>
      </c>
      <c r="O247" s="58">
        <v>0</v>
      </c>
      <c r="Q247" s="58">
        <v>0</v>
      </c>
      <c r="S247" s="58">
        <v>79343921</v>
      </c>
      <c r="U247" s="58">
        <v>2888095</v>
      </c>
      <c r="W247" s="58">
        <f>(O247+Q247+S247+U247)</f>
        <v>82232016</v>
      </c>
      <c r="Y247" s="58">
        <v>0</v>
      </c>
      <c r="AA247" s="58">
        <f t="shared" si="16"/>
        <v>82232016</v>
      </c>
      <c r="AC247" s="20">
        <f>(AA247/AE247)</f>
        <v>4991.9271535239486</v>
      </c>
      <c r="AE247" s="21">
        <v>16473</v>
      </c>
      <c r="AG247" s="95"/>
      <c r="AH247" s="95"/>
      <c r="AI247" s="95"/>
      <c r="AJ247" s="95"/>
      <c r="AK247" s="95"/>
      <c r="AL247" s="95"/>
      <c r="AM247" s="95"/>
      <c r="AN247" s="95"/>
      <c r="AO247" s="95"/>
      <c r="AP247" s="95"/>
      <c r="AQ247" s="95"/>
      <c r="AR247" s="95"/>
      <c r="AS247" s="95"/>
      <c r="AT247" s="95"/>
      <c r="AU247" s="95"/>
      <c r="AV247" s="95"/>
      <c r="AW247" s="95"/>
      <c r="AX247" s="95"/>
      <c r="AY247" s="95"/>
      <c r="AZ247" s="95"/>
      <c r="BA247" s="95"/>
      <c r="BB247" s="95"/>
      <c r="BC247" s="95"/>
      <c r="BD247" s="95"/>
      <c r="BE247" s="95"/>
      <c r="BF247" s="95"/>
      <c r="BG247" s="95"/>
      <c r="BH247" s="95"/>
      <c r="BI247" s="95"/>
      <c r="BJ247" s="95"/>
      <c r="BK247" s="95"/>
      <c r="BL247" s="95"/>
      <c r="BM247" s="95"/>
      <c r="BN247" s="95"/>
      <c r="BO247" s="95"/>
      <c r="BP247" s="95"/>
      <c r="BQ247" s="95"/>
      <c r="BR247" s="95"/>
    </row>
    <row r="248" spans="1:70" ht="11.25" x14ac:dyDescent="0.25">
      <c r="A248" s="83">
        <v>32</v>
      </c>
      <c r="B248" s="91"/>
      <c r="C248" s="83" t="s">
        <v>242</v>
      </c>
      <c r="E248" s="58">
        <v>0</v>
      </c>
      <c r="G248" s="58">
        <v>0</v>
      </c>
      <c r="I248" s="58">
        <v>0</v>
      </c>
      <c r="K248" s="58">
        <v>0</v>
      </c>
      <c r="M248" s="58">
        <f>(E248+G248+I248+K248)</f>
        <v>0</v>
      </c>
      <c r="O248" s="58">
        <v>0</v>
      </c>
      <c r="Q248" s="58">
        <v>0</v>
      </c>
      <c r="S248" s="58">
        <v>0</v>
      </c>
      <c r="U248" s="58">
        <v>0</v>
      </c>
      <c r="W248" s="58">
        <f>(O248+Q248+S248+U248)</f>
        <v>0</v>
      </c>
      <c r="Y248" s="58">
        <v>0</v>
      </c>
      <c r="AA248" s="58">
        <f t="shared" si="16"/>
        <v>0</v>
      </c>
      <c r="AC248" s="20">
        <v>0</v>
      </c>
      <c r="AE248" s="21">
        <v>0</v>
      </c>
      <c r="AG248" s="95"/>
      <c r="AH248" s="95"/>
      <c r="AI248" s="95"/>
      <c r="AJ248" s="95"/>
      <c r="AK248" s="95"/>
      <c r="AL248" s="95"/>
      <c r="AM248" s="95"/>
      <c r="AN248" s="95"/>
      <c r="AO248" s="95"/>
      <c r="AP248" s="95"/>
      <c r="AQ248" s="95"/>
      <c r="AR248" s="95"/>
      <c r="AS248" s="95"/>
      <c r="AT248" s="95"/>
      <c r="AU248" s="95"/>
      <c r="AV248" s="95"/>
      <c r="AW248" s="95"/>
      <c r="AX248" s="95"/>
      <c r="AY248" s="95"/>
      <c r="AZ248" s="95"/>
      <c r="BA248" s="95"/>
      <c r="BB248" s="95"/>
      <c r="BC248" s="95"/>
      <c r="BD248" s="95"/>
      <c r="BE248" s="95"/>
      <c r="BF248" s="95"/>
      <c r="BG248" s="95"/>
      <c r="BH248" s="95"/>
      <c r="BI248" s="95"/>
      <c r="BJ248" s="95"/>
      <c r="BK248" s="95"/>
      <c r="BL248" s="95"/>
      <c r="BM248" s="95"/>
      <c r="BN248" s="95"/>
      <c r="BO248" s="95"/>
      <c r="BP248" s="95"/>
      <c r="BQ248" s="95"/>
      <c r="BR248" s="95"/>
    </row>
    <row r="249" spans="1:70" ht="11.25" x14ac:dyDescent="0.25">
      <c r="A249" s="83">
        <v>33</v>
      </c>
      <c r="B249" s="91"/>
      <c r="C249" s="83" t="s">
        <v>243</v>
      </c>
      <c r="E249" s="58">
        <v>20824431</v>
      </c>
      <c r="G249" s="58">
        <v>0</v>
      </c>
      <c r="I249" s="58">
        <v>1293321</v>
      </c>
      <c r="K249" s="58">
        <v>0</v>
      </c>
      <c r="M249" s="58">
        <f>(E249+G249+I249+K249)</f>
        <v>22117752</v>
      </c>
      <c r="O249" s="58">
        <v>0</v>
      </c>
      <c r="Q249" s="58">
        <v>0</v>
      </c>
      <c r="S249" s="58">
        <v>10723613</v>
      </c>
      <c r="U249" s="58">
        <v>11394139</v>
      </c>
      <c r="W249" s="58">
        <f>(O249+Q249+S249+U249)</f>
        <v>22117752</v>
      </c>
      <c r="Y249" s="58">
        <v>0</v>
      </c>
      <c r="AA249" s="58">
        <f t="shared" si="16"/>
        <v>22117752</v>
      </c>
      <c r="AC249" s="20">
        <f>(AA249/AE249)</f>
        <v>2199.2395346524809</v>
      </c>
      <c r="AE249" s="21">
        <v>10057</v>
      </c>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row>
    <row r="250" spans="1:70" ht="11.25" x14ac:dyDescent="0.25">
      <c r="A250" s="83">
        <v>34</v>
      </c>
      <c r="B250" s="91"/>
      <c r="C250" s="83" t="s">
        <v>244</v>
      </c>
      <c r="E250" s="58">
        <v>4164808</v>
      </c>
      <c r="G250" s="58">
        <v>0</v>
      </c>
      <c r="I250" s="58">
        <v>7111161</v>
      </c>
      <c r="K250" s="58">
        <v>0</v>
      </c>
      <c r="M250" s="58">
        <f>(E250+G250+I250+K250)</f>
        <v>11275969</v>
      </c>
      <c r="O250" s="58">
        <v>6576136</v>
      </c>
      <c r="Q250" s="58">
        <v>0</v>
      </c>
      <c r="S250" s="58">
        <v>4289462</v>
      </c>
      <c r="U250" s="58">
        <v>410371</v>
      </c>
      <c r="W250" s="58">
        <f>(O250+Q250+S250+U250)</f>
        <v>11275969</v>
      </c>
      <c r="Y250" s="58">
        <v>0</v>
      </c>
      <c r="AA250" s="58">
        <f t="shared" si="16"/>
        <v>11275969</v>
      </c>
      <c r="AC250" s="20">
        <f>(AA250/AE250)</f>
        <v>3302.8614528412418</v>
      </c>
      <c r="AE250" s="21">
        <v>3414</v>
      </c>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row>
    <row r="251" spans="1:70" ht="11.25" x14ac:dyDescent="0.25">
      <c r="A251" s="83">
        <v>35</v>
      </c>
      <c r="B251" s="91"/>
      <c r="C251" s="83" t="s">
        <v>212</v>
      </c>
      <c r="E251" s="58">
        <v>1441560</v>
      </c>
      <c r="G251" s="58">
        <v>0</v>
      </c>
      <c r="I251" s="58">
        <v>775492</v>
      </c>
      <c r="K251" s="58">
        <v>0</v>
      </c>
      <c r="M251" s="58">
        <f>(E251+G251+I251+K251)</f>
        <v>2217052</v>
      </c>
      <c r="O251" s="58">
        <v>0</v>
      </c>
      <c r="Q251" s="58">
        <v>0</v>
      </c>
      <c r="S251" s="58">
        <v>707944</v>
      </c>
      <c r="U251" s="58">
        <v>1509108</v>
      </c>
      <c r="W251" s="58">
        <f>(O251+Q251+S251+U251)</f>
        <v>2217052</v>
      </c>
      <c r="Y251" s="58">
        <v>0</v>
      </c>
      <c r="AA251" s="58">
        <f>(M251-Y251)</f>
        <v>2217052</v>
      </c>
      <c r="AC251" s="20">
        <f>(AA251/AE251)</f>
        <v>746.23089868731063</v>
      </c>
      <c r="AE251" s="21">
        <v>2971</v>
      </c>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5"/>
      <c r="BC251" s="95"/>
      <c r="BD251" s="95"/>
      <c r="BE251" s="95"/>
      <c r="BF251" s="95"/>
      <c r="BG251" s="95"/>
      <c r="BH251" s="95"/>
      <c r="BI251" s="95"/>
      <c r="BJ251" s="95"/>
      <c r="BK251" s="95"/>
      <c r="BL251" s="95"/>
      <c r="BM251" s="95"/>
      <c r="BN251" s="95"/>
      <c r="BO251" s="95"/>
      <c r="BP251" s="95"/>
      <c r="BQ251" s="95"/>
      <c r="BR251" s="95"/>
    </row>
    <row r="252" spans="1:70" ht="11.25" x14ac:dyDescent="0.25">
      <c r="A252" s="83">
        <v>36</v>
      </c>
      <c r="B252" s="91"/>
      <c r="C252" s="83" t="s">
        <v>245</v>
      </c>
      <c r="E252" s="62">
        <v>16375781</v>
      </c>
      <c r="G252" s="62">
        <v>0</v>
      </c>
      <c r="I252" s="62">
        <v>4329244</v>
      </c>
      <c r="K252" s="62">
        <v>0</v>
      </c>
      <c r="M252" s="62">
        <f>(E252+G252+I252+K252)</f>
        <v>20705025</v>
      </c>
      <c r="O252" s="62">
        <v>0</v>
      </c>
      <c r="Q252" s="62">
        <v>0</v>
      </c>
      <c r="S252" s="62">
        <v>4286309</v>
      </c>
      <c r="U252" s="62">
        <v>16418716</v>
      </c>
      <c r="W252" s="62">
        <f>(O252+Q252+S252+U252)</f>
        <v>20705025</v>
      </c>
      <c r="Y252" s="62">
        <v>0</v>
      </c>
      <c r="AA252" s="62">
        <f>(M252-Y252)</f>
        <v>20705025</v>
      </c>
      <c r="AC252" s="22">
        <f>(AA252/AE252)</f>
        <v>3565.5286722920614</v>
      </c>
      <c r="AE252" s="30">
        <v>5807</v>
      </c>
      <c r="AG252" s="95"/>
      <c r="AH252" s="95"/>
      <c r="AI252" s="95"/>
      <c r="AJ252" s="95"/>
      <c r="AK252" s="95"/>
      <c r="AL252" s="95"/>
      <c r="AM252" s="95"/>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5"/>
      <c r="BL252" s="95"/>
      <c r="BM252" s="95"/>
      <c r="BN252" s="95"/>
      <c r="BO252" s="95"/>
      <c r="BP252" s="95"/>
      <c r="BQ252" s="95"/>
      <c r="BR252" s="95"/>
    </row>
    <row r="253" spans="1:70" ht="11.25" x14ac:dyDescent="0.25">
      <c r="A253" s="97">
        <v>37</v>
      </c>
      <c r="B253" s="95"/>
      <c r="C253" s="83" t="s">
        <v>246</v>
      </c>
      <c r="E253" s="60">
        <v>17436316</v>
      </c>
      <c r="G253" s="60">
        <v>0</v>
      </c>
      <c r="I253" s="60">
        <v>8709233</v>
      </c>
      <c r="K253" s="60">
        <v>0</v>
      </c>
      <c r="M253" s="60">
        <f>(E253+G253+I253+K253)</f>
        <v>26145549</v>
      </c>
      <c r="O253" s="60">
        <v>0</v>
      </c>
      <c r="Q253" s="60">
        <v>0</v>
      </c>
      <c r="S253" s="60">
        <v>15088039</v>
      </c>
      <c r="U253" s="60">
        <v>11057510</v>
      </c>
      <c r="W253" s="60">
        <f>(O253+Q253+S253+U253)</f>
        <v>26145549</v>
      </c>
      <c r="Y253" s="60">
        <v>0</v>
      </c>
      <c r="AA253" s="60">
        <f t="shared" si="16"/>
        <v>26145549</v>
      </c>
      <c r="AC253" s="66">
        <f>(AA253/AE253)</f>
        <v>3163.4058076225047</v>
      </c>
      <c r="AE253" s="23">
        <v>8265</v>
      </c>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c r="BN253" s="95"/>
      <c r="BO253" s="95"/>
      <c r="BP253" s="95"/>
      <c r="BQ253" s="95"/>
      <c r="BR253" s="95"/>
    </row>
    <row r="254" spans="1:70" ht="8.85" customHeight="1" x14ac:dyDescent="0.25">
      <c r="B254" s="95"/>
      <c r="C254" s="91"/>
      <c r="E254" s="71"/>
      <c r="G254" s="71"/>
      <c r="I254" s="71"/>
      <c r="K254" s="71"/>
      <c r="M254" s="71"/>
      <c r="O254" s="71"/>
      <c r="Q254" s="71"/>
      <c r="S254" s="71"/>
      <c r="U254" s="71"/>
      <c r="W254" s="71"/>
      <c r="Y254" s="71"/>
      <c r="AA254" s="71"/>
      <c r="AC254" s="26"/>
      <c r="AE254" s="62"/>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c r="BK254" s="95"/>
      <c r="BL254" s="95"/>
      <c r="BM254" s="95"/>
      <c r="BN254" s="95"/>
      <c r="BO254" s="95"/>
      <c r="BP254" s="95"/>
      <c r="BQ254" s="95"/>
      <c r="BR254" s="95"/>
    </row>
    <row r="255" spans="1:70" ht="8.85" customHeight="1" x14ac:dyDescent="0.25">
      <c r="A255" s="97">
        <f>A253</f>
        <v>37</v>
      </c>
      <c r="B255" s="95"/>
      <c r="C255" s="83" t="s">
        <v>65</v>
      </c>
      <c r="E255" s="61">
        <f>SUM(E217:E253)</f>
        <v>634744355</v>
      </c>
      <c r="G255" s="61">
        <f>SUM(G217:G253)</f>
        <v>0</v>
      </c>
      <c r="I255" s="61">
        <f>SUM(I217:I253)</f>
        <v>204503844</v>
      </c>
      <c r="K255" s="61">
        <f>SUM(K217:K253)</f>
        <v>0</v>
      </c>
      <c r="M255" s="61">
        <f>SUM(M217:M253)</f>
        <v>839248199</v>
      </c>
      <c r="O255" s="61">
        <f>SUM(O217:O253)</f>
        <v>18965173</v>
      </c>
      <c r="Q255" s="61">
        <f>SUM(Q217:Q253)</f>
        <v>2193360</v>
      </c>
      <c r="S255" s="61">
        <f>SUM(S217:S253)</f>
        <v>455352142</v>
      </c>
      <c r="U255" s="61">
        <f>SUM(U217:U253)</f>
        <v>362737524</v>
      </c>
      <c r="W255" s="61">
        <f>SUM(W217:W253)</f>
        <v>839248199</v>
      </c>
      <c r="Y255" s="61">
        <f>SUM(Y217:Y253)</f>
        <v>2007733</v>
      </c>
      <c r="AA255" s="61">
        <f>SUM(AA217:AA253)</f>
        <v>837240466</v>
      </c>
      <c r="AC255" s="70">
        <f>(AA255/AE255)</f>
        <v>2401.7845153776202</v>
      </c>
      <c r="AE255" s="68">
        <f>SUM(AE217:AE253)</f>
        <v>348591</v>
      </c>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5"/>
      <c r="BL255" s="95"/>
      <c r="BM255" s="95"/>
      <c r="BN255" s="95"/>
      <c r="BO255" s="95"/>
      <c r="BP255" s="95"/>
      <c r="BQ255" s="95"/>
      <c r="BR255" s="95"/>
    </row>
    <row r="256" spans="1:70" ht="12.2" customHeight="1" x14ac:dyDescent="0.25">
      <c r="B256" s="95"/>
      <c r="C256" s="91"/>
      <c r="E256" s="71"/>
      <c r="G256" s="71"/>
      <c r="I256" s="71"/>
      <c r="K256" s="71"/>
      <c r="M256" s="71"/>
      <c r="O256" s="71"/>
      <c r="Q256" s="71"/>
      <c r="S256" s="71"/>
      <c r="U256" s="71"/>
      <c r="W256" s="71"/>
      <c r="Y256" s="71"/>
      <c r="AA256" s="71"/>
      <c r="AC256" s="26"/>
      <c r="AE256" s="62"/>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c r="BG256" s="95"/>
      <c r="BH256" s="95"/>
      <c r="BI256" s="95"/>
      <c r="BJ256" s="95"/>
      <c r="BK256" s="95"/>
      <c r="BL256" s="95"/>
      <c r="BM256" s="95"/>
      <c r="BN256" s="95"/>
      <c r="BO256" s="95"/>
      <c r="BP256" s="95"/>
      <c r="BQ256" s="95"/>
      <c r="BR256" s="95"/>
    </row>
    <row r="257" spans="1:70" ht="12" thickBot="1" x14ac:dyDescent="0.3">
      <c r="A257" s="108">
        <f>(A54+A195+A255)</f>
        <v>170</v>
      </c>
      <c r="B257" s="95"/>
      <c r="C257" s="83" t="s">
        <v>247</v>
      </c>
      <c r="E257" s="64">
        <f>(E54+E195+E255)</f>
        <v>28766513729</v>
      </c>
      <c r="G257" s="64">
        <f>(G54+G195+G255)</f>
        <v>48519233</v>
      </c>
      <c r="I257" s="64">
        <f>(I54+I195+I255)</f>
        <v>21999860625</v>
      </c>
      <c r="K257" s="64">
        <f>(K54+K195+K255)</f>
        <v>116866</v>
      </c>
      <c r="M257" s="64">
        <f>(M54+M195+M255)</f>
        <v>50815010453</v>
      </c>
      <c r="O257" s="64">
        <f>(O54+O195+O255)</f>
        <v>23708284745</v>
      </c>
      <c r="Q257" s="64">
        <f>(Q54+Q195+Q255)</f>
        <v>1510102491</v>
      </c>
      <c r="S257" s="64">
        <f>(S54+S195+S255)</f>
        <v>18435510451</v>
      </c>
      <c r="U257" s="64">
        <f>(U54+U195+U255)</f>
        <v>7161112766</v>
      </c>
      <c r="W257" s="64">
        <f>(W54+W195+W255)</f>
        <v>50815010453</v>
      </c>
      <c r="Y257" s="64">
        <f>(Y54+Y195+Y255)</f>
        <v>300742072</v>
      </c>
      <c r="AA257" s="64">
        <f>(AA54+AA195+AA255)</f>
        <v>50514268381</v>
      </c>
      <c r="AC257" s="72">
        <f>(AA257/AE257)</f>
        <v>5826.0382390404538</v>
      </c>
      <c r="AE257" s="73">
        <f>(AE54+AE195+AE255)</f>
        <v>8670432</v>
      </c>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95"/>
    </row>
    <row r="258" spans="1:70" ht="7.15" customHeight="1" thickTop="1" x14ac:dyDescent="0.25">
      <c r="B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c r="BG258" s="95"/>
      <c r="BH258" s="95"/>
      <c r="BI258" s="95"/>
      <c r="BJ258" s="95"/>
      <c r="BK258" s="95"/>
      <c r="BL258" s="95"/>
      <c r="BM258" s="95"/>
      <c r="BN258" s="95"/>
      <c r="BO258" s="95"/>
      <c r="BP258" s="95"/>
      <c r="BQ258" s="95"/>
      <c r="BR258" s="95"/>
    </row>
    <row r="259" spans="1:70" ht="10.5" customHeight="1" x14ac:dyDescent="0.25">
      <c r="B259" s="95"/>
      <c r="C259" s="106"/>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row>
    <row r="260" spans="1:70" ht="11.25" x14ac:dyDescent="0.25">
      <c r="B260" s="95"/>
      <c r="C260" s="83" t="s">
        <v>248</v>
      </c>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row>
    <row r="261" spans="1:70" ht="8.85" customHeight="1" x14ac:dyDescent="0.25">
      <c r="B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row>
    <row r="262" spans="1:70" ht="8.85" customHeight="1" x14ac:dyDescent="0.25">
      <c r="B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row>
    <row r="263" spans="1:70" ht="8.85" customHeight="1" x14ac:dyDescent="0.25">
      <c r="B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row>
    <row r="264" spans="1:70" ht="8.85" customHeight="1" x14ac:dyDescent="0.25">
      <c r="B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row>
    <row r="265" spans="1:70" ht="8.85" customHeight="1" x14ac:dyDescent="0.25">
      <c r="B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row>
    <row r="266" spans="1:70" ht="8.85" customHeight="1" x14ac:dyDescent="0.25">
      <c r="B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row>
    <row r="267" spans="1:70" ht="8.4499999999999993" customHeight="1" x14ac:dyDescent="0.25">
      <c r="B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row>
    <row r="268" spans="1:70" ht="8.85" hidden="1" customHeight="1" x14ac:dyDescent="0.25">
      <c r="B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row>
    <row r="269" spans="1:70" ht="2.25" hidden="1" customHeight="1" x14ac:dyDescent="0.25">
      <c r="B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row>
    <row r="270" spans="1:70" ht="0.6" hidden="1" customHeight="1" x14ac:dyDescent="0.25">
      <c r="B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5"/>
      <c r="BL270" s="95"/>
      <c r="BM270" s="95"/>
      <c r="BN270" s="95"/>
      <c r="BO270" s="95"/>
      <c r="BP270" s="95"/>
      <c r="BQ270" s="95"/>
      <c r="BR270" s="95"/>
    </row>
    <row r="271" spans="1:70" ht="8.85" customHeight="1" x14ac:dyDescent="0.25">
      <c r="B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row>
    <row r="272" spans="1:70" s="80" customFormat="1" ht="9.75" customHeight="1" x14ac:dyDescent="0.25">
      <c r="A272" s="87"/>
      <c r="AC272" s="84"/>
    </row>
    <row r="273" spans="2:70" ht="9.75" customHeight="1" x14ac:dyDescent="0.25">
      <c r="B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row>
    <row r="274" spans="2:70" ht="9.75" customHeight="1" x14ac:dyDescent="0.25">
      <c r="B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row>
    <row r="275" spans="2:70" ht="9.75" customHeight="1" x14ac:dyDescent="0.25">
      <c r="B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row>
    <row r="276" spans="2:70" ht="9.75" customHeight="1" x14ac:dyDescent="0.25">
      <c r="B276" s="95"/>
      <c r="AG276" s="95"/>
      <c r="AH276" s="95"/>
      <c r="AI276" s="95"/>
      <c r="AJ276" s="95"/>
      <c r="AK276" s="95"/>
      <c r="AL276" s="95"/>
      <c r="AM276" s="95"/>
      <c r="AN276" s="95"/>
      <c r="AO276" s="95"/>
      <c r="AP276" s="95"/>
      <c r="AQ276" s="95"/>
      <c r="AR276" s="95"/>
      <c r="AS276" s="95"/>
      <c r="AT276" s="95"/>
      <c r="AU276" s="95"/>
      <c r="AV276" s="95"/>
      <c r="AW276" s="95"/>
      <c r="AX276" s="95"/>
      <c r="AY276" s="95"/>
      <c r="AZ276" s="95"/>
      <c r="BA276" s="95"/>
      <c r="BB276" s="95"/>
      <c r="BC276" s="95"/>
      <c r="BD276" s="95"/>
      <c r="BE276" s="95"/>
      <c r="BF276" s="95"/>
      <c r="BG276" s="95"/>
      <c r="BH276" s="95"/>
      <c r="BI276" s="95"/>
      <c r="BJ276" s="95"/>
      <c r="BK276" s="95"/>
      <c r="BL276" s="95"/>
      <c r="BM276" s="95"/>
      <c r="BN276" s="95"/>
      <c r="BO276" s="95"/>
      <c r="BP276" s="95"/>
      <c r="BQ276" s="95"/>
      <c r="BR276" s="95"/>
    </row>
    <row r="277" spans="2:70" ht="9.75" customHeight="1" x14ac:dyDescent="0.25">
      <c r="B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row>
    <row r="278" spans="2:70" ht="9.75" customHeight="1" x14ac:dyDescent="0.25">
      <c r="B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5"/>
      <c r="BL278" s="95"/>
      <c r="BM278" s="95"/>
      <c r="BN278" s="95"/>
      <c r="BO278" s="95"/>
      <c r="BP278" s="95"/>
      <c r="BQ278" s="95"/>
      <c r="BR278" s="95"/>
    </row>
    <row r="279" spans="2:70" ht="9.75" customHeight="1" x14ac:dyDescent="0.25">
      <c r="B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row>
    <row r="280" spans="2:70" ht="9.75" customHeight="1" x14ac:dyDescent="0.25">
      <c r="B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5"/>
      <c r="BL280" s="95"/>
      <c r="BM280" s="95"/>
      <c r="BN280" s="95"/>
      <c r="BO280" s="95"/>
      <c r="BP280" s="95"/>
      <c r="BQ280" s="95"/>
      <c r="BR280" s="95"/>
    </row>
    <row r="281" spans="2:70" ht="9.75" customHeight="1" x14ac:dyDescent="0.25">
      <c r="B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row>
    <row r="282" spans="2:70" ht="9.75" customHeight="1" x14ac:dyDescent="0.25">
      <c r="B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5"/>
      <c r="BL282" s="95"/>
      <c r="BM282" s="95"/>
      <c r="BN282" s="95"/>
      <c r="BO282" s="95"/>
      <c r="BP282" s="95"/>
      <c r="BQ282" s="95"/>
      <c r="BR282" s="95"/>
    </row>
    <row r="283" spans="2:70" ht="9.75" customHeight="1" x14ac:dyDescent="0.25">
      <c r="B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row>
    <row r="284" spans="2:70" ht="9.75" customHeight="1" x14ac:dyDescent="0.25">
      <c r="B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row>
    <row r="285" spans="2:70" ht="9.75" customHeight="1" x14ac:dyDescent="0.25">
      <c r="B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row>
    <row r="286" spans="2:70" ht="9.75" customHeight="1" x14ac:dyDescent="0.25">
      <c r="B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row>
    <row r="287" spans="2:70" ht="9.75" customHeight="1" x14ac:dyDescent="0.25">
      <c r="B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5"/>
      <c r="BL287" s="95"/>
      <c r="BM287" s="95"/>
      <c r="BN287" s="95"/>
      <c r="BO287" s="95"/>
      <c r="BP287" s="95"/>
      <c r="BQ287" s="95"/>
      <c r="BR287" s="95"/>
    </row>
    <row r="288" spans="2:70" ht="9.75" customHeight="1" x14ac:dyDescent="0.25">
      <c r="B288" s="95"/>
      <c r="AG288" s="95"/>
      <c r="AH288" s="95"/>
      <c r="AI288" s="95"/>
      <c r="AJ288" s="95"/>
      <c r="AK288" s="95"/>
      <c r="AL288" s="95"/>
      <c r="AM288" s="95"/>
      <c r="AN288" s="95"/>
      <c r="AO288" s="95"/>
      <c r="AP288" s="95"/>
      <c r="AQ288" s="95"/>
      <c r="AR288" s="95"/>
      <c r="AS288" s="95"/>
      <c r="AT288" s="95"/>
      <c r="AU288" s="95"/>
      <c r="AV288" s="95"/>
      <c r="AW288" s="95"/>
      <c r="AX288" s="95"/>
      <c r="AY288" s="95"/>
      <c r="AZ288" s="95"/>
      <c r="BA288" s="95"/>
      <c r="BB288" s="95"/>
      <c r="BC288" s="95"/>
      <c r="BD288" s="95"/>
      <c r="BE288" s="95"/>
      <c r="BF288" s="95"/>
      <c r="BG288" s="95"/>
      <c r="BH288" s="95"/>
      <c r="BI288" s="95"/>
      <c r="BJ288" s="95"/>
      <c r="BK288" s="95"/>
      <c r="BL288" s="95"/>
      <c r="BM288" s="95"/>
      <c r="BN288" s="95"/>
      <c r="BO288" s="95"/>
      <c r="BP288" s="95"/>
      <c r="BQ288" s="95"/>
      <c r="BR288" s="95"/>
    </row>
    <row r="289" spans="2:70" ht="9.75" customHeight="1" x14ac:dyDescent="0.25">
      <c r="B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c r="BG289" s="95"/>
      <c r="BH289" s="95"/>
      <c r="BI289" s="95"/>
      <c r="BJ289" s="95"/>
      <c r="BK289" s="95"/>
      <c r="BL289" s="95"/>
      <c r="BM289" s="95"/>
      <c r="BN289" s="95"/>
      <c r="BO289" s="95"/>
      <c r="BP289" s="95"/>
      <c r="BQ289" s="95"/>
      <c r="BR289" s="95"/>
    </row>
    <row r="290" spans="2:70" ht="9.75" customHeight="1" x14ac:dyDescent="0.2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5"/>
      <c r="BL290" s="95"/>
      <c r="BM290" s="95"/>
      <c r="BN290" s="95"/>
      <c r="BO290" s="95"/>
      <c r="BP290" s="95"/>
      <c r="BQ290" s="95"/>
      <c r="BR290" s="95"/>
    </row>
    <row r="291" spans="2:70" ht="9.75" customHeight="1" x14ac:dyDescent="0.25">
      <c r="AG291" s="95"/>
      <c r="AH291" s="95"/>
      <c r="AI291" s="95"/>
      <c r="AJ291" s="95"/>
      <c r="AK291" s="95"/>
      <c r="AL291" s="95"/>
      <c r="AM291" s="95"/>
      <c r="AN291" s="95"/>
      <c r="AO291" s="95"/>
      <c r="AP291" s="95"/>
      <c r="AQ291" s="95"/>
      <c r="AR291" s="95"/>
      <c r="AS291" s="95"/>
      <c r="AT291" s="95"/>
      <c r="AU291" s="95"/>
      <c r="AV291" s="95"/>
      <c r="AW291" s="95"/>
      <c r="AX291" s="95"/>
      <c r="AY291" s="95"/>
      <c r="AZ291" s="95"/>
      <c r="BA291" s="95"/>
      <c r="BB291" s="95"/>
      <c r="BC291" s="95"/>
      <c r="BD291" s="95"/>
      <c r="BE291" s="95"/>
      <c r="BF291" s="95"/>
      <c r="BG291" s="95"/>
      <c r="BH291" s="95"/>
      <c r="BI291" s="95"/>
      <c r="BJ291" s="95"/>
      <c r="BK291" s="95"/>
      <c r="BL291" s="95"/>
      <c r="BM291" s="95"/>
      <c r="BN291" s="95"/>
      <c r="BO291" s="95"/>
      <c r="BP291" s="95"/>
      <c r="BQ291" s="95"/>
      <c r="BR291" s="95"/>
    </row>
    <row r="292" spans="2:70" ht="9.75" customHeight="1" x14ac:dyDescent="0.2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row>
    <row r="293" spans="2:70" ht="9.75" customHeight="1" x14ac:dyDescent="0.2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row>
    <row r="294" spans="2:70" ht="9.75" customHeight="1" x14ac:dyDescent="0.25">
      <c r="AG294" s="95"/>
      <c r="AH294" s="95"/>
      <c r="AI294" s="95"/>
      <c r="AJ294" s="95"/>
      <c r="AK294" s="95"/>
      <c r="AL294" s="95"/>
      <c r="AM294" s="95"/>
      <c r="AN294" s="95"/>
      <c r="AO294" s="95"/>
      <c r="AP294" s="95"/>
      <c r="AQ294" s="95"/>
      <c r="AR294" s="95"/>
      <c r="AS294" s="95"/>
      <c r="AT294" s="95"/>
      <c r="AU294" s="95"/>
      <c r="AV294" s="95"/>
      <c r="AW294" s="95"/>
      <c r="AX294" s="95"/>
      <c r="AY294" s="95"/>
      <c r="AZ294" s="95"/>
      <c r="BA294" s="95"/>
      <c r="BB294" s="95"/>
      <c r="BC294" s="95"/>
      <c r="BD294" s="95"/>
      <c r="BE294" s="95"/>
      <c r="BF294" s="95"/>
      <c r="BG294" s="95"/>
      <c r="BH294" s="95"/>
      <c r="BI294" s="95"/>
      <c r="BJ294" s="95"/>
      <c r="BK294" s="95"/>
      <c r="BL294" s="95"/>
      <c r="BM294" s="95"/>
      <c r="BN294" s="95"/>
      <c r="BO294" s="95"/>
      <c r="BP294" s="95"/>
      <c r="BQ294" s="95"/>
      <c r="BR294" s="95"/>
    </row>
    <row r="295" spans="2:70" ht="9.75" customHeight="1" x14ac:dyDescent="0.25">
      <c r="AG295" s="95"/>
      <c r="AH295" s="95"/>
      <c r="AI295" s="95"/>
      <c r="AJ295" s="95"/>
      <c r="AK295" s="95"/>
      <c r="AL295" s="95"/>
      <c r="AM295" s="95"/>
      <c r="AN295" s="95"/>
      <c r="AO295" s="95"/>
      <c r="AP295" s="95"/>
      <c r="AQ295" s="95"/>
      <c r="AR295" s="95"/>
      <c r="AS295" s="95"/>
      <c r="AT295" s="95"/>
      <c r="AU295" s="95"/>
      <c r="AV295" s="95"/>
      <c r="AW295" s="95"/>
      <c r="AX295" s="95"/>
      <c r="AY295" s="95"/>
      <c r="AZ295" s="95"/>
      <c r="BA295" s="95"/>
      <c r="BB295" s="95"/>
      <c r="BC295" s="95"/>
      <c r="BD295" s="95"/>
      <c r="BE295" s="95"/>
      <c r="BF295" s="95"/>
      <c r="BG295" s="95"/>
      <c r="BH295" s="95"/>
      <c r="BI295" s="95"/>
      <c r="BJ295" s="95"/>
      <c r="BK295" s="95"/>
      <c r="BL295" s="95"/>
      <c r="BM295" s="95"/>
      <c r="BN295" s="95"/>
      <c r="BO295" s="95"/>
      <c r="BP295" s="95"/>
      <c r="BQ295" s="95"/>
      <c r="BR295" s="95"/>
    </row>
    <row r="296" spans="2:70" ht="9.75" customHeight="1" x14ac:dyDescent="0.2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c r="BR296" s="95"/>
    </row>
    <row r="297" spans="2:70" ht="9.75" customHeight="1" x14ac:dyDescent="0.2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c r="BC297" s="95"/>
      <c r="BD297" s="95"/>
      <c r="BE297" s="95"/>
      <c r="BF297" s="95"/>
      <c r="BG297" s="95"/>
      <c r="BH297" s="95"/>
      <c r="BI297" s="95"/>
      <c r="BJ297" s="95"/>
      <c r="BK297" s="95"/>
      <c r="BL297" s="95"/>
      <c r="BM297" s="95"/>
      <c r="BN297" s="95"/>
      <c r="BO297" s="95"/>
      <c r="BP297" s="95"/>
      <c r="BQ297" s="95"/>
      <c r="BR297" s="95"/>
    </row>
    <row r="298" spans="2:70" ht="9.75" customHeight="1" x14ac:dyDescent="0.25">
      <c r="AG298" s="95"/>
      <c r="AH298" s="95"/>
      <c r="AI298" s="95"/>
      <c r="AJ298" s="95"/>
      <c r="AK298" s="95"/>
      <c r="AL298" s="95"/>
      <c r="AM298" s="95"/>
      <c r="AN298" s="95"/>
      <c r="AO298" s="95"/>
      <c r="AP298" s="95"/>
      <c r="AQ298" s="95"/>
      <c r="AR298" s="95"/>
      <c r="AS298" s="95"/>
      <c r="AT298" s="95"/>
      <c r="AU298" s="95"/>
      <c r="AV298" s="95"/>
      <c r="AW298" s="95"/>
      <c r="AX298" s="95"/>
      <c r="AY298" s="95"/>
      <c r="AZ298" s="95"/>
      <c r="BA298" s="95"/>
      <c r="BB298" s="95"/>
      <c r="BC298" s="95"/>
      <c r="BD298" s="95"/>
      <c r="BE298" s="95"/>
      <c r="BF298" s="95"/>
      <c r="BG298" s="95"/>
      <c r="BH298" s="95"/>
      <c r="BI298" s="95"/>
      <c r="BJ298" s="95"/>
      <c r="BK298" s="95"/>
      <c r="BL298" s="95"/>
      <c r="BM298" s="95"/>
      <c r="BN298" s="95"/>
      <c r="BO298" s="95"/>
      <c r="BP298" s="95"/>
      <c r="BQ298" s="95"/>
      <c r="BR298" s="95"/>
    </row>
    <row r="299" spans="2:70" ht="9.75" customHeight="1" x14ac:dyDescent="0.25">
      <c r="AG299" s="95"/>
      <c r="AH299" s="95"/>
      <c r="AI299" s="95"/>
      <c r="AJ299" s="95"/>
      <c r="AK299" s="95"/>
      <c r="AL299" s="95"/>
      <c r="AM299" s="95"/>
      <c r="AN299" s="95"/>
      <c r="AO299" s="95"/>
      <c r="AP299" s="95"/>
      <c r="AQ299" s="95"/>
      <c r="AR299" s="95"/>
      <c r="AS299" s="95"/>
      <c r="AT299" s="95"/>
      <c r="AU299" s="95"/>
      <c r="AV299" s="95"/>
      <c r="AW299" s="95"/>
      <c r="AX299" s="95"/>
      <c r="AY299" s="95"/>
      <c r="AZ299" s="95"/>
      <c r="BA299" s="95"/>
      <c r="BB299" s="95"/>
      <c r="BC299" s="95"/>
      <c r="BD299" s="95"/>
      <c r="BE299" s="95"/>
      <c r="BF299" s="95"/>
      <c r="BG299" s="95"/>
      <c r="BH299" s="95"/>
      <c r="BI299" s="95"/>
      <c r="BJ299" s="95"/>
      <c r="BK299" s="95"/>
      <c r="BL299" s="95"/>
      <c r="BM299" s="95"/>
      <c r="BN299" s="95"/>
      <c r="BO299" s="95"/>
      <c r="BP299" s="95"/>
      <c r="BQ299" s="95"/>
      <c r="BR299" s="95"/>
    </row>
    <row r="300" spans="2:70" ht="9.75" customHeight="1" x14ac:dyDescent="0.25">
      <c r="AG300" s="95"/>
      <c r="AH300" s="95"/>
      <c r="AI300" s="95"/>
      <c r="AJ300" s="95"/>
      <c r="AK300" s="95"/>
      <c r="AL300" s="95"/>
      <c r="AM300" s="95"/>
      <c r="AN300" s="95"/>
      <c r="AO300" s="95"/>
      <c r="AP300" s="95"/>
      <c r="AQ300" s="95"/>
      <c r="AR300" s="95"/>
      <c r="AS300" s="95"/>
      <c r="AT300" s="95"/>
      <c r="AU300" s="95"/>
      <c r="AV300" s="95"/>
      <c r="AW300" s="95"/>
      <c r="AX300" s="95"/>
      <c r="AY300" s="95"/>
      <c r="AZ300" s="95"/>
      <c r="BA300" s="95"/>
      <c r="BB300" s="95"/>
      <c r="BC300" s="95"/>
      <c r="BD300" s="95"/>
      <c r="BE300" s="95"/>
      <c r="BF300" s="95"/>
      <c r="BG300" s="95"/>
      <c r="BH300" s="95"/>
      <c r="BI300" s="95"/>
      <c r="BJ300" s="95"/>
      <c r="BK300" s="95"/>
      <c r="BL300" s="95"/>
      <c r="BM300" s="95"/>
      <c r="BN300" s="95"/>
      <c r="BO300" s="95"/>
      <c r="BP300" s="95"/>
      <c r="BQ300" s="95"/>
      <c r="BR300" s="95"/>
    </row>
    <row r="301" spans="2:70" ht="9.75" customHeight="1" x14ac:dyDescent="0.25">
      <c r="AG301" s="95"/>
      <c r="AH301" s="95"/>
      <c r="AI301" s="95"/>
      <c r="AJ301" s="95"/>
      <c r="AK301" s="95"/>
      <c r="AL301" s="95"/>
      <c r="AM301" s="95"/>
      <c r="AN301" s="95"/>
      <c r="AO301" s="95"/>
      <c r="AP301" s="95"/>
      <c r="AQ301" s="95"/>
      <c r="AR301" s="95"/>
      <c r="AS301" s="95"/>
      <c r="AT301" s="95"/>
      <c r="AU301" s="95"/>
      <c r="AV301" s="95"/>
      <c r="AW301" s="95"/>
      <c r="AX301" s="95"/>
      <c r="AY301" s="95"/>
      <c r="AZ301" s="95"/>
      <c r="BA301" s="95"/>
      <c r="BB301" s="95"/>
      <c r="BC301" s="95"/>
      <c r="BD301" s="95"/>
      <c r="BE301" s="95"/>
      <c r="BF301" s="95"/>
      <c r="BG301" s="95"/>
      <c r="BH301" s="95"/>
      <c r="BI301" s="95"/>
      <c r="BJ301" s="95"/>
      <c r="BK301" s="95"/>
      <c r="BL301" s="95"/>
      <c r="BM301" s="95"/>
      <c r="BN301" s="95"/>
      <c r="BO301" s="95"/>
      <c r="BP301" s="95"/>
      <c r="BQ301" s="95"/>
      <c r="BR301" s="95"/>
    </row>
    <row r="302" spans="2:70" ht="9.75" customHeight="1" x14ac:dyDescent="0.25">
      <c r="AG302" s="95"/>
      <c r="AH302" s="95"/>
      <c r="AI302" s="95"/>
      <c r="AJ302" s="95"/>
      <c r="AK302" s="95"/>
      <c r="AL302" s="95"/>
      <c r="AM302" s="95"/>
      <c r="AN302" s="95"/>
      <c r="AO302" s="95"/>
      <c r="AP302" s="95"/>
      <c r="AQ302" s="95"/>
      <c r="AR302" s="95"/>
      <c r="AS302" s="95"/>
      <c r="AT302" s="95"/>
      <c r="AU302" s="95"/>
      <c r="AV302" s="95"/>
      <c r="AW302" s="95"/>
      <c r="AX302" s="95"/>
      <c r="AY302" s="95"/>
      <c r="AZ302" s="95"/>
      <c r="BA302" s="95"/>
      <c r="BB302" s="95"/>
      <c r="BC302" s="95"/>
      <c r="BD302" s="95"/>
      <c r="BE302" s="95"/>
      <c r="BF302" s="95"/>
      <c r="BG302" s="95"/>
      <c r="BH302" s="95"/>
      <c r="BI302" s="95"/>
      <c r="BJ302" s="95"/>
      <c r="BK302" s="95"/>
      <c r="BL302" s="95"/>
      <c r="BM302" s="95"/>
      <c r="BN302" s="95"/>
      <c r="BO302" s="95"/>
      <c r="BP302" s="95"/>
      <c r="BQ302" s="95"/>
      <c r="BR302" s="95"/>
    </row>
    <row r="303" spans="2:70" ht="9.75" customHeight="1" x14ac:dyDescent="0.2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c r="BG303" s="95"/>
      <c r="BH303" s="95"/>
      <c r="BI303" s="95"/>
      <c r="BJ303" s="95"/>
      <c r="BK303" s="95"/>
      <c r="BL303" s="95"/>
      <c r="BM303" s="95"/>
      <c r="BN303" s="95"/>
      <c r="BO303" s="95"/>
      <c r="BP303" s="95"/>
      <c r="BQ303" s="95"/>
      <c r="BR303" s="95"/>
    </row>
  </sheetData>
  <printOptions horizontalCentered="1" gridLinesSet="0"/>
  <pageMargins left="3.75" right="0.25" top="0.5" bottom="0.3" header="0.5" footer="0.5"/>
  <pageSetup paperSize="17" orientation="landscape" horizontalDpi="300" verticalDpi="300" r:id="rId1"/>
  <headerFooter alignWithMargins="0"/>
  <rowBreaks count="3" manualBreakCount="3">
    <brk id="68" max="28" man="1"/>
    <brk id="135" max="28" man="1"/>
    <brk id="203" max="2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50BC6-0278-43DF-BAC5-DEC250C3D1C9}">
  <dimension ref="A1:Y215"/>
  <sheetViews>
    <sheetView showGridLines="0" zoomScale="120" zoomScaleNormal="120" workbookViewId="0">
      <pane xSplit="4" ySplit="11" topLeftCell="E12" activePane="bottomRight" state="frozen"/>
      <selection pane="topRight"/>
      <selection pane="bottomLeft"/>
      <selection pane="bottomRight"/>
    </sheetView>
  </sheetViews>
  <sheetFormatPr defaultColWidth="22.85546875" defaultRowHeight="9.75" customHeight="1" x14ac:dyDescent="0.25"/>
  <cols>
    <col min="1" max="1" width="4.85546875" style="165" customWidth="1"/>
    <col min="2" max="2" width="2.42578125" style="162" customWidth="1"/>
    <col min="3" max="3" width="15.140625" style="162" customWidth="1"/>
    <col min="4" max="4" width="2.42578125" style="162" customWidth="1"/>
    <col min="5" max="5" width="10.5703125" style="163" customWidth="1"/>
    <col min="6" max="6" width="2.42578125" style="163" customWidth="1"/>
    <col min="7" max="7" width="11.140625" style="163" customWidth="1"/>
    <col min="8" max="8" width="2.42578125" style="163" customWidth="1"/>
    <col min="9" max="9" width="11.5703125" style="164" customWidth="1"/>
    <col min="10" max="10" width="2.42578125" style="164" customWidth="1"/>
    <col min="11" max="11" width="9.140625" style="164" customWidth="1"/>
    <col min="12" max="12" width="2.42578125" style="164" customWidth="1"/>
    <col min="13" max="13" width="11" style="165" customWidth="1"/>
    <col min="14" max="14" width="2.42578125" style="165" customWidth="1"/>
    <col min="15" max="15" width="11.42578125" style="165" customWidth="1"/>
    <col min="16" max="16" width="2.42578125" style="165" customWidth="1"/>
    <col min="17" max="17" width="13.5703125" style="167" customWidth="1"/>
    <col min="18" max="18" width="2.42578125" style="167" customWidth="1"/>
    <col min="19" max="19" width="9.85546875" style="168" customWidth="1"/>
    <col min="20" max="20" width="2.42578125" style="168" customWidth="1"/>
    <col min="21" max="21" width="14.5703125" style="170" customWidth="1"/>
    <col min="22" max="22" width="2.140625" style="170" customWidth="1"/>
    <col min="23" max="23" width="11.42578125" style="202" customWidth="1"/>
    <col min="24" max="24" width="2.42578125" style="162" customWidth="1"/>
    <col min="25" max="25" width="8.85546875" style="162" customWidth="1"/>
    <col min="26" max="256" width="22.85546875" style="162"/>
    <col min="257" max="257" width="4.85546875" style="162" customWidth="1"/>
    <col min="258" max="258" width="2.42578125" style="162" customWidth="1"/>
    <col min="259" max="259" width="17.42578125" style="162" customWidth="1"/>
    <col min="260" max="260" width="2.42578125" style="162" customWidth="1"/>
    <col min="261" max="261" width="10.5703125" style="162" customWidth="1"/>
    <col min="262" max="262" width="2.42578125" style="162" customWidth="1"/>
    <col min="263" max="263" width="11.140625" style="162" customWidth="1"/>
    <col min="264" max="264" width="2.42578125" style="162" customWidth="1"/>
    <col min="265" max="265" width="11.5703125" style="162" customWidth="1"/>
    <col min="266" max="266" width="2.42578125" style="162" customWidth="1"/>
    <col min="267" max="267" width="9.140625" style="162" customWidth="1"/>
    <col min="268" max="268" width="2.42578125" style="162" customWidth="1"/>
    <col min="269" max="269" width="11" style="162" customWidth="1"/>
    <col min="270" max="270" width="2.42578125" style="162" customWidth="1"/>
    <col min="271" max="271" width="11.42578125" style="162" customWidth="1"/>
    <col min="272" max="272" width="2.42578125" style="162" customWidth="1"/>
    <col min="273" max="273" width="13.5703125" style="162" customWidth="1"/>
    <col min="274" max="274" width="2.42578125" style="162" customWidth="1"/>
    <col min="275" max="275" width="9.85546875" style="162" customWidth="1"/>
    <col min="276" max="276" width="2.42578125" style="162" customWidth="1"/>
    <col min="277" max="277" width="14.5703125" style="162" customWidth="1"/>
    <col min="278" max="278" width="2.140625" style="162" customWidth="1"/>
    <col min="279" max="279" width="11.42578125" style="162" customWidth="1"/>
    <col min="280" max="280" width="2.42578125" style="162" customWidth="1"/>
    <col min="281" max="281" width="8.85546875" style="162" customWidth="1"/>
    <col min="282" max="512" width="22.85546875" style="162"/>
    <col min="513" max="513" width="4.85546875" style="162" customWidth="1"/>
    <col min="514" max="514" width="2.42578125" style="162" customWidth="1"/>
    <col min="515" max="515" width="17.42578125" style="162" customWidth="1"/>
    <col min="516" max="516" width="2.42578125" style="162" customWidth="1"/>
    <col min="517" max="517" width="10.5703125" style="162" customWidth="1"/>
    <col min="518" max="518" width="2.42578125" style="162" customWidth="1"/>
    <col min="519" max="519" width="11.140625" style="162" customWidth="1"/>
    <col min="520" max="520" width="2.42578125" style="162" customWidth="1"/>
    <col min="521" max="521" width="11.5703125" style="162" customWidth="1"/>
    <col min="522" max="522" width="2.42578125" style="162" customWidth="1"/>
    <col min="523" max="523" width="9.140625" style="162" customWidth="1"/>
    <col min="524" max="524" width="2.42578125" style="162" customWidth="1"/>
    <col min="525" max="525" width="11" style="162" customWidth="1"/>
    <col min="526" max="526" width="2.42578125" style="162" customWidth="1"/>
    <col min="527" max="527" width="11.42578125" style="162" customWidth="1"/>
    <col min="528" max="528" width="2.42578125" style="162" customWidth="1"/>
    <col min="529" max="529" width="13.5703125" style="162" customWidth="1"/>
    <col min="530" max="530" width="2.42578125" style="162" customWidth="1"/>
    <col min="531" max="531" width="9.85546875" style="162" customWidth="1"/>
    <col min="532" max="532" width="2.42578125" style="162" customWidth="1"/>
    <col min="533" max="533" width="14.5703125" style="162" customWidth="1"/>
    <col min="534" max="534" width="2.140625" style="162" customWidth="1"/>
    <col min="535" max="535" width="11.42578125" style="162" customWidth="1"/>
    <col min="536" max="536" width="2.42578125" style="162" customWidth="1"/>
    <col min="537" max="537" width="8.85546875" style="162" customWidth="1"/>
    <col min="538" max="768" width="22.85546875" style="162"/>
    <col min="769" max="769" width="4.85546875" style="162" customWidth="1"/>
    <col min="770" max="770" width="2.42578125" style="162" customWidth="1"/>
    <col min="771" max="771" width="17.42578125" style="162" customWidth="1"/>
    <col min="772" max="772" width="2.42578125" style="162" customWidth="1"/>
    <col min="773" max="773" width="10.5703125" style="162" customWidth="1"/>
    <col min="774" max="774" width="2.42578125" style="162" customWidth="1"/>
    <col min="775" max="775" width="11.140625" style="162" customWidth="1"/>
    <col min="776" max="776" width="2.42578125" style="162" customWidth="1"/>
    <col min="777" max="777" width="11.5703125" style="162" customWidth="1"/>
    <col min="778" max="778" width="2.42578125" style="162" customWidth="1"/>
    <col min="779" max="779" width="9.140625" style="162" customWidth="1"/>
    <col min="780" max="780" width="2.42578125" style="162" customWidth="1"/>
    <col min="781" max="781" width="11" style="162" customWidth="1"/>
    <col min="782" max="782" width="2.42578125" style="162" customWidth="1"/>
    <col min="783" max="783" width="11.42578125" style="162" customWidth="1"/>
    <col min="784" max="784" width="2.42578125" style="162" customWidth="1"/>
    <col min="785" max="785" width="13.5703125" style="162" customWidth="1"/>
    <col min="786" max="786" width="2.42578125" style="162" customWidth="1"/>
    <col min="787" max="787" width="9.85546875" style="162" customWidth="1"/>
    <col min="788" max="788" width="2.42578125" style="162" customWidth="1"/>
    <col min="789" max="789" width="14.5703125" style="162" customWidth="1"/>
    <col min="790" max="790" width="2.140625" style="162" customWidth="1"/>
    <col min="791" max="791" width="11.42578125" style="162" customWidth="1"/>
    <col min="792" max="792" width="2.42578125" style="162" customWidth="1"/>
    <col min="793" max="793" width="8.85546875" style="162" customWidth="1"/>
    <col min="794" max="1024" width="22.85546875" style="162"/>
    <col min="1025" max="1025" width="4.85546875" style="162" customWidth="1"/>
    <col min="1026" max="1026" width="2.42578125" style="162" customWidth="1"/>
    <col min="1027" max="1027" width="17.42578125" style="162" customWidth="1"/>
    <col min="1028" max="1028" width="2.42578125" style="162" customWidth="1"/>
    <col min="1029" max="1029" width="10.5703125" style="162" customWidth="1"/>
    <col min="1030" max="1030" width="2.42578125" style="162" customWidth="1"/>
    <col min="1031" max="1031" width="11.140625" style="162" customWidth="1"/>
    <col min="1032" max="1032" width="2.42578125" style="162" customWidth="1"/>
    <col min="1033" max="1033" width="11.5703125" style="162" customWidth="1"/>
    <col min="1034" max="1034" width="2.42578125" style="162" customWidth="1"/>
    <col min="1035" max="1035" width="9.140625" style="162" customWidth="1"/>
    <col min="1036" max="1036" width="2.42578125" style="162" customWidth="1"/>
    <col min="1037" max="1037" width="11" style="162" customWidth="1"/>
    <col min="1038" max="1038" width="2.42578125" style="162" customWidth="1"/>
    <col min="1039" max="1039" width="11.42578125" style="162" customWidth="1"/>
    <col min="1040" max="1040" width="2.42578125" style="162" customWidth="1"/>
    <col min="1041" max="1041" width="13.5703125" style="162" customWidth="1"/>
    <col min="1042" max="1042" width="2.42578125" style="162" customWidth="1"/>
    <col min="1043" max="1043" width="9.85546875" style="162" customWidth="1"/>
    <col min="1044" max="1044" width="2.42578125" style="162" customWidth="1"/>
    <col min="1045" max="1045" width="14.5703125" style="162" customWidth="1"/>
    <col min="1046" max="1046" width="2.140625" style="162" customWidth="1"/>
    <col min="1047" max="1047" width="11.42578125" style="162" customWidth="1"/>
    <col min="1048" max="1048" width="2.42578125" style="162" customWidth="1"/>
    <col min="1049" max="1049" width="8.85546875" style="162" customWidth="1"/>
    <col min="1050" max="1280" width="22.85546875" style="162"/>
    <col min="1281" max="1281" width="4.85546875" style="162" customWidth="1"/>
    <col min="1282" max="1282" width="2.42578125" style="162" customWidth="1"/>
    <col min="1283" max="1283" width="17.42578125" style="162" customWidth="1"/>
    <col min="1284" max="1284" width="2.42578125" style="162" customWidth="1"/>
    <col min="1285" max="1285" width="10.5703125" style="162" customWidth="1"/>
    <col min="1286" max="1286" width="2.42578125" style="162" customWidth="1"/>
    <col min="1287" max="1287" width="11.140625" style="162" customWidth="1"/>
    <col min="1288" max="1288" width="2.42578125" style="162" customWidth="1"/>
    <col min="1289" max="1289" width="11.5703125" style="162" customWidth="1"/>
    <col min="1290" max="1290" width="2.42578125" style="162" customWidth="1"/>
    <col min="1291" max="1291" width="9.140625" style="162" customWidth="1"/>
    <col min="1292" max="1292" width="2.42578125" style="162" customWidth="1"/>
    <col min="1293" max="1293" width="11" style="162" customWidth="1"/>
    <col min="1294" max="1294" width="2.42578125" style="162" customWidth="1"/>
    <col min="1295" max="1295" width="11.42578125" style="162" customWidth="1"/>
    <col min="1296" max="1296" width="2.42578125" style="162" customWidth="1"/>
    <col min="1297" max="1297" width="13.5703125" style="162" customWidth="1"/>
    <col min="1298" max="1298" width="2.42578125" style="162" customWidth="1"/>
    <col min="1299" max="1299" width="9.85546875" style="162" customWidth="1"/>
    <col min="1300" max="1300" width="2.42578125" style="162" customWidth="1"/>
    <col min="1301" max="1301" width="14.5703125" style="162" customWidth="1"/>
    <col min="1302" max="1302" width="2.140625" style="162" customWidth="1"/>
    <col min="1303" max="1303" width="11.42578125" style="162" customWidth="1"/>
    <col min="1304" max="1304" width="2.42578125" style="162" customWidth="1"/>
    <col min="1305" max="1305" width="8.85546875" style="162" customWidth="1"/>
    <col min="1306" max="1536" width="22.85546875" style="162"/>
    <col min="1537" max="1537" width="4.85546875" style="162" customWidth="1"/>
    <col min="1538" max="1538" width="2.42578125" style="162" customWidth="1"/>
    <col min="1539" max="1539" width="17.42578125" style="162" customWidth="1"/>
    <col min="1540" max="1540" width="2.42578125" style="162" customWidth="1"/>
    <col min="1541" max="1541" width="10.5703125" style="162" customWidth="1"/>
    <col min="1542" max="1542" width="2.42578125" style="162" customWidth="1"/>
    <col min="1543" max="1543" width="11.140625" style="162" customWidth="1"/>
    <col min="1544" max="1544" width="2.42578125" style="162" customWidth="1"/>
    <col min="1545" max="1545" width="11.5703125" style="162" customWidth="1"/>
    <col min="1546" max="1546" width="2.42578125" style="162" customWidth="1"/>
    <col min="1547" max="1547" width="9.140625" style="162" customWidth="1"/>
    <col min="1548" max="1548" width="2.42578125" style="162" customWidth="1"/>
    <col min="1549" max="1549" width="11" style="162" customWidth="1"/>
    <col min="1550" max="1550" width="2.42578125" style="162" customWidth="1"/>
    <col min="1551" max="1551" width="11.42578125" style="162" customWidth="1"/>
    <col min="1552" max="1552" width="2.42578125" style="162" customWidth="1"/>
    <col min="1553" max="1553" width="13.5703125" style="162" customWidth="1"/>
    <col min="1554" max="1554" width="2.42578125" style="162" customWidth="1"/>
    <col min="1555" max="1555" width="9.85546875" style="162" customWidth="1"/>
    <col min="1556" max="1556" width="2.42578125" style="162" customWidth="1"/>
    <col min="1557" max="1557" width="14.5703125" style="162" customWidth="1"/>
    <col min="1558" max="1558" width="2.140625" style="162" customWidth="1"/>
    <col min="1559" max="1559" width="11.42578125" style="162" customWidth="1"/>
    <col min="1560" max="1560" width="2.42578125" style="162" customWidth="1"/>
    <col min="1561" max="1561" width="8.85546875" style="162" customWidth="1"/>
    <col min="1562" max="1792" width="22.85546875" style="162"/>
    <col min="1793" max="1793" width="4.85546875" style="162" customWidth="1"/>
    <col min="1794" max="1794" width="2.42578125" style="162" customWidth="1"/>
    <col min="1795" max="1795" width="17.42578125" style="162" customWidth="1"/>
    <col min="1796" max="1796" width="2.42578125" style="162" customWidth="1"/>
    <col min="1797" max="1797" width="10.5703125" style="162" customWidth="1"/>
    <col min="1798" max="1798" width="2.42578125" style="162" customWidth="1"/>
    <col min="1799" max="1799" width="11.140625" style="162" customWidth="1"/>
    <col min="1800" max="1800" width="2.42578125" style="162" customWidth="1"/>
    <col min="1801" max="1801" width="11.5703125" style="162" customWidth="1"/>
    <col min="1802" max="1802" width="2.42578125" style="162" customWidth="1"/>
    <col min="1803" max="1803" width="9.140625" style="162" customWidth="1"/>
    <col min="1804" max="1804" width="2.42578125" style="162" customWidth="1"/>
    <col min="1805" max="1805" width="11" style="162" customWidth="1"/>
    <col min="1806" max="1806" width="2.42578125" style="162" customWidth="1"/>
    <col min="1807" max="1807" width="11.42578125" style="162" customWidth="1"/>
    <col min="1808" max="1808" width="2.42578125" style="162" customWidth="1"/>
    <col min="1809" max="1809" width="13.5703125" style="162" customWidth="1"/>
    <col min="1810" max="1810" width="2.42578125" style="162" customWidth="1"/>
    <col min="1811" max="1811" width="9.85546875" style="162" customWidth="1"/>
    <col min="1812" max="1812" width="2.42578125" style="162" customWidth="1"/>
    <col min="1813" max="1813" width="14.5703125" style="162" customWidth="1"/>
    <col min="1814" max="1814" width="2.140625" style="162" customWidth="1"/>
    <col min="1815" max="1815" width="11.42578125" style="162" customWidth="1"/>
    <col min="1816" max="1816" width="2.42578125" style="162" customWidth="1"/>
    <col min="1817" max="1817" width="8.85546875" style="162" customWidth="1"/>
    <col min="1818" max="2048" width="22.85546875" style="162"/>
    <col min="2049" max="2049" width="4.85546875" style="162" customWidth="1"/>
    <col min="2050" max="2050" width="2.42578125" style="162" customWidth="1"/>
    <col min="2051" max="2051" width="17.42578125" style="162" customWidth="1"/>
    <col min="2052" max="2052" width="2.42578125" style="162" customWidth="1"/>
    <col min="2053" max="2053" width="10.5703125" style="162" customWidth="1"/>
    <col min="2054" max="2054" width="2.42578125" style="162" customWidth="1"/>
    <col min="2055" max="2055" width="11.140625" style="162" customWidth="1"/>
    <col min="2056" max="2056" width="2.42578125" style="162" customWidth="1"/>
    <col min="2057" max="2057" width="11.5703125" style="162" customWidth="1"/>
    <col min="2058" max="2058" width="2.42578125" style="162" customWidth="1"/>
    <col min="2059" max="2059" width="9.140625" style="162" customWidth="1"/>
    <col min="2060" max="2060" width="2.42578125" style="162" customWidth="1"/>
    <col min="2061" max="2061" width="11" style="162" customWidth="1"/>
    <col min="2062" max="2062" width="2.42578125" style="162" customWidth="1"/>
    <col min="2063" max="2063" width="11.42578125" style="162" customWidth="1"/>
    <col min="2064" max="2064" width="2.42578125" style="162" customWidth="1"/>
    <col min="2065" max="2065" width="13.5703125" style="162" customWidth="1"/>
    <col min="2066" max="2066" width="2.42578125" style="162" customWidth="1"/>
    <col min="2067" max="2067" width="9.85546875" style="162" customWidth="1"/>
    <col min="2068" max="2068" width="2.42578125" style="162" customWidth="1"/>
    <col min="2069" max="2069" width="14.5703125" style="162" customWidth="1"/>
    <col min="2070" max="2070" width="2.140625" style="162" customWidth="1"/>
    <col min="2071" max="2071" width="11.42578125" style="162" customWidth="1"/>
    <col min="2072" max="2072" width="2.42578125" style="162" customWidth="1"/>
    <col min="2073" max="2073" width="8.85546875" style="162" customWidth="1"/>
    <col min="2074" max="2304" width="22.85546875" style="162"/>
    <col min="2305" max="2305" width="4.85546875" style="162" customWidth="1"/>
    <col min="2306" max="2306" width="2.42578125" style="162" customWidth="1"/>
    <col min="2307" max="2307" width="17.42578125" style="162" customWidth="1"/>
    <col min="2308" max="2308" width="2.42578125" style="162" customWidth="1"/>
    <col min="2309" max="2309" width="10.5703125" style="162" customWidth="1"/>
    <col min="2310" max="2310" width="2.42578125" style="162" customWidth="1"/>
    <col min="2311" max="2311" width="11.140625" style="162" customWidth="1"/>
    <col min="2312" max="2312" width="2.42578125" style="162" customWidth="1"/>
    <col min="2313" max="2313" width="11.5703125" style="162" customWidth="1"/>
    <col min="2314" max="2314" width="2.42578125" style="162" customWidth="1"/>
    <col min="2315" max="2315" width="9.140625" style="162" customWidth="1"/>
    <col min="2316" max="2316" width="2.42578125" style="162" customWidth="1"/>
    <col min="2317" max="2317" width="11" style="162" customWidth="1"/>
    <col min="2318" max="2318" width="2.42578125" style="162" customWidth="1"/>
    <col min="2319" max="2319" width="11.42578125" style="162" customWidth="1"/>
    <col min="2320" max="2320" width="2.42578125" style="162" customWidth="1"/>
    <col min="2321" max="2321" width="13.5703125" style="162" customWidth="1"/>
    <col min="2322" max="2322" width="2.42578125" style="162" customWidth="1"/>
    <col min="2323" max="2323" width="9.85546875" style="162" customWidth="1"/>
    <col min="2324" max="2324" width="2.42578125" style="162" customWidth="1"/>
    <col min="2325" max="2325" width="14.5703125" style="162" customWidth="1"/>
    <col min="2326" max="2326" width="2.140625" style="162" customWidth="1"/>
    <col min="2327" max="2327" width="11.42578125" style="162" customWidth="1"/>
    <col min="2328" max="2328" width="2.42578125" style="162" customWidth="1"/>
    <col min="2329" max="2329" width="8.85546875" style="162" customWidth="1"/>
    <col min="2330" max="2560" width="22.85546875" style="162"/>
    <col min="2561" max="2561" width="4.85546875" style="162" customWidth="1"/>
    <col min="2562" max="2562" width="2.42578125" style="162" customWidth="1"/>
    <col min="2563" max="2563" width="17.42578125" style="162" customWidth="1"/>
    <col min="2564" max="2564" width="2.42578125" style="162" customWidth="1"/>
    <col min="2565" max="2565" width="10.5703125" style="162" customWidth="1"/>
    <col min="2566" max="2566" width="2.42578125" style="162" customWidth="1"/>
    <col min="2567" max="2567" width="11.140625" style="162" customWidth="1"/>
    <col min="2568" max="2568" width="2.42578125" style="162" customWidth="1"/>
    <col min="2569" max="2569" width="11.5703125" style="162" customWidth="1"/>
    <col min="2570" max="2570" width="2.42578125" style="162" customWidth="1"/>
    <col min="2571" max="2571" width="9.140625" style="162" customWidth="1"/>
    <col min="2572" max="2572" width="2.42578125" style="162" customWidth="1"/>
    <col min="2573" max="2573" width="11" style="162" customWidth="1"/>
    <col min="2574" max="2574" width="2.42578125" style="162" customWidth="1"/>
    <col min="2575" max="2575" width="11.42578125" style="162" customWidth="1"/>
    <col min="2576" max="2576" width="2.42578125" style="162" customWidth="1"/>
    <col min="2577" max="2577" width="13.5703125" style="162" customWidth="1"/>
    <col min="2578" max="2578" width="2.42578125" style="162" customWidth="1"/>
    <col min="2579" max="2579" width="9.85546875" style="162" customWidth="1"/>
    <col min="2580" max="2580" width="2.42578125" style="162" customWidth="1"/>
    <col min="2581" max="2581" width="14.5703125" style="162" customWidth="1"/>
    <col min="2582" max="2582" width="2.140625" style="162" customWidth="1"/>
    <col min="2583" max="2583" width="11.42578125" style="162" customWidth="1"/>
    <col min="2584" max="2584" width="2.42578125" style="162" customWidth="1"/>
    <col min="2585" max="2585" width="8.85546875" style="162" customWidth="1"/>
    <col min="2586" max="2816" width="22.85546875" style="162"/>
    <col min="2817" max="2817" width="4.85546875" style="162" customWidth="1"/>
    <col min="2818" max="2818" width="2.42578125" style="162" customWidth="1"/>
    <col min="2819" max="2819" width="17.42578125" style="162" customWidth="1"/>
    <col min="2820" max="2820" width="2.42578125" style="162" customWidth="1"/>
    <col min="2821" max="2821" width="10.5703125" style="162" customWidth="1"/>
    <col min="2822" max="2822" width="2.42578125" style="162" customWidth="1"/>
    <col min="2823" max="2823" width="11.140625" style="162" customWidth="1"/>
    <col min="2824" max="2824" width="2.42578125" style="162" customWidth="1"/>
    <col min="2825" max="2825" width="11.5703125" style="162" customWidth="1"/>
    <col min="2826" max="2826" width="2.42578125" style="162" customWidth="1"/>
    <col min="2827" max="2827" width="9.140625" style="162" customWidth="1"/>
    <col min="2828" max="2828" width="2.42578125" style="162" customWidth="1"/>
    <col min="2829" max="2829" width="11" style="162" customWidth="1"/>
    <col min="2830" max="2830" width="2.42578125" style="162" customWidth="1"/>
    <col min="2831" max="2831" width="11.42578125" style="162" customWidth="1"/>
    <col min="2832" max="2832" width="2.42578125" style="162" customWidth="1"/>
    <col min="2833" max="2833" width="13.5703125" style="162" customWidth="1"/>
    <col min="2834" max="2834" width="2.42578125" style="162" customWidth="1"/>
    <col min="2835" max="2835" width="9.85546875" style="162" customWidth="1"/>
    <col min="2836" max="2836" width="2.42578125" style="162" customWidth="1"/>
    <col min="2837" max="2837" width="14.5703125" style="162" customWidth="1"/>
    <col min="2838" max="2838" width="2.140625" style="162" customWidth="1"/>
    <col min="2839" max="2839" width="11.42578125" style="162" customWidth="1"/>
    <col min="2840" max="2840" width="2.42578125" style="162" customWidth="1"/>
    <col min="2841" max="2841" width="8.85546875" style="162" customWidth="1"/>
    <col min="2842" max="3072" width="22.85546875" style="162"/>
    <col min="3073" max="3073" width="4.85546875" style="162" customWidth="1"/>
    <col min="3074" max="3074" width="2.42578125" style="162" customWidth="1"/>
    <col min="3075" max="3075" width="17.42578125" style="162" customWidth="1"/>
    <col min="3076" max="3076" width="2.42578125" style="162" customWidth="1"/>
    <col min="3077" max="3077" width="10.5703125" style="162" customWidth="1"/>
    <col min="3078" max="3078" width="2.42578125" style="162" customWidth="1"/>
    <col min="3079" max="3079" width="11.140625" style="162" customWidth="1"/>
    <col min="3080" max="3080" width="2.42578125" style="162" customWidth="1"/>
    <col min="3081" max="3081" width="11.5703125" style="162" customWidth="1"/>
    <col min="3082" max="3082" width="2.42578125" style="162" customWidth="1"/>
    <col min="3083" max="3083" width="9.140625" style="162" customWidth="1"/>
    <col min="3084" max="3084" width="2.42578125" style="162" customWidth="1"/>
    <col min="3085" max="3085" width="11" style="162" customWidth="1"/>
    <col min="3086" max="3086" width="2.42578125" style="162" customWidth="1"/>
    <col min="3087" max="3087" width="11.42578125" style="162" customWidth="1"/>
    <col min="3088" max="3088" width="2.42578125" style="162" customWidth="1"/>
    <col min="3089" max="3089" width="13.5703125" style="162" customWidth="1"/>
    <col min="3090" max="3090" width="2.42578125" style="162" customWidth="1"/>
    <col min="3091" max="3091" width="9.85546875" style="162" customWidth="1"/>
    <col min="3092" max="3092" width="2.42578125" style="162" customWidth="1"/>
    <col min="3093" max="3093" width="14.5703125" style="162" customWidth="1"/>
    <col min="3094" max="3094" width="2.140625" style="162" customWidth="1"/>
    <col min="3095" max="3095" width="11.42578125" style="162" customWidth="1"/>
    <col min="3096" max="3096" width="2.42578125" style="162" customWidth="1"/>
    <col min="3097" max="3097" width="8.85546875" style="162" customWidth="1"/>
    <col min="3098" max="3328" width="22.85546875" style="162"/>
    <col min="3329" max="3329" width="4.85546875" style="162" customWidth="1"/>
    <col min="3330" max="3330" width="2.42578125" style="162" customWidth="1"/>
    <col min="3331" max="3331" width="17.42578125" style="162" customWidth="1"/>
    <col min="3332" max="3332" width="2.42578125" style="162" customWidth="1"/>
    <col min="3333" max="3333" width="10.5703125" style="162" customWidth="1"/>
    <col min="3334" max="3334" width="2.42578125" style="162" customWidth="1"/>
    <col min="3335" max="3335" width="11.140625" style="162" customWidth="1"/>
    <col min="3336" max="3336" width="2.42578125" style="162" customWidth="1"/>
    <col min="3337" max="3337" width="11.5703125" style="162" customWidth="1"/>
    <col min="3338" max="3338" width="2.42578125" style="162" customWidth="1"/>
    <col min="3339" max="3339" width="9.140625" style="162" customWidth="1"/>
    <col min="3340" max="3340" width="2.42578125" style="162" customWidth="1"/>
    <col min="3341" max="3341" width="11" style="162" customWidth="1"/>
    <col min="3342" max="3342" width="2.42578125" style="162" customWidth="1"/>
    <col min="3343" max="3343" width="11.42578125" style="162" customWidth="1"/>
    <col min="3344" max="3344" width="2.42578125" style="162" customWidth="1"/>
    <col min="3345" max="3345" width="13.5703125" style="162" customWidth="1"/>
    <col min="3346" max="3346" width="2.42578125" style="162" customWidth="1"/>
    <col min="3347" max="3347" width="9.85546875" style="162" customWidth="1"/>
    <col min="3348" max="3348" width="2.42578125" style="162" customWidth="1"/>
    <col min="3349" max="3349" width="14.5703125" style="162" customWidth="1"/>
    <col min="3350" max="3350" width="2.140625" style="162" customWidth="1"/>
    <col min="3351" max="3351" width="11.42578125" style="162" customWidth="1"/>
    <col min="3352" max="3352" width="2.42578125" style="162" customWidth="1"/>
    <col min="3353" max="3353" width="8.85546875" style="162" customWidth="1"/>
    <col min="3354" max="3584" width="22.85546875" style="162"/>
    <col min="3585" max="3585" width="4.85546875" style="162" customWidth="1"/>
    <col min="3586" max="3586" width="2.42578125" style="162" customWidth="1"/>
    <col min="3587" max="3587" width="17.42578125" style="162" customWidth="1"/>
    <col min="3588" max="3588" width="2.42578125" style="162" customWidth="1"/>
    <col min="3589" max="3589" width="10.5703125" style="162" customWidth="1"/>
    <col min="3590" max="3590" width="2.42578125" style="162" customWidth="1"/>
    <col min="3591" max="3591" width="11.140625" style="162" customWidth="1"/>
    <col min="3592" max="3592" width="2.42578125" style="162" customWidth="1"/>
    <col min="3593" max="3593" width="11.5703125" style="162" customWidth="1"/>
    <col min="3594" max="3594" width="2.42578125" style="162" customWidth="1"/>
    <col min="3595" max="3595" width="9.140625" style="162" customWidth="1"/>
    <col min="3596" max="3596" width="2.42578125" style="162" customWidth="1"/>
    <col min="3597" max="3597" width="11" style="162" customWidth="1"/>
    <col min="3598" max="3598" width="2.42578125" style="162" customWidth="1"/>
    <col min="3599" max="3599" width="11.42578125" style="162" customWidth="1"/>
    <col min="3600" max="3600" width="2.42578125" style="162" customWidth="1"/>
    <col min="3601" max="3601" width="13.5703125" style="162" customWidth="1"/>
    <col min="3602" max="3602" width="2.42578125" style="162" customWidth="1"/>
    <col min="3603" max="3603" width="9.85546875" style="162" customWidth="1"/>
    <col min="3604" max="3604" width="2.42578125" style="162" customWidth="1"/>
    <col min="3605" max="3605" width="14.5703125" style="162" customWidth="1"/>
    <col min="3606" max="3606" width="2.140625" style="162" customWidth="1"/>
    <col min="3607" max="3607" width="11.42578125" style="162" customWidth="1"/>
    <col min="3608" max="3608" width="2.42578125" style="162" customWidth="1"/>
    <col min="3609" max="3609" width="8.85546875" style="162" customWidth="1"/>
    <col min="3610" max="3840" width="22.85546875" style="162"/>
    <col min="3841" max="3841" width="4.85546875" style="162" customWidth="1"/>
    <col min="3842" max="3842" width="2.42578125" style="162" customWidth="1"/>
    <col min="3843" max="3843" width="17.42578125" style="162" customWidth="1"/>
    <col min="3844" max="3844" width="2.42578125" style="162" customWidth="1"/>
    <col min="3845" max="3845" width="10.5703125" style="162" customWidth="1"/>
    <col min="3846" max="3846" width="2.42578125" style="162" customWidth="1"/>
    <col min="3847" max="3847" width="11.140625" style="162" customWidth="1"/>
    <col min="3848" max="3848" width="2.42578125" style="162" customWidth="1"/>
    <col min="3849" max="3849" width="11.5703125" style="162" customWidth="1"/>
    <col min="3850" max="3850" width="2.42578125" style="162" customWidth="1"/>
    <col min="3851" max="3851" width="9.140625" style="162" customWidth="1"/>
    <col min="3852" max="3852" width="2.42578125" style="162" customWidth="1"/>
    <col min="3853" max="3853" width="11" style="162" customWidth="1"/>
    <col min="3854" max="3854" width="2.42578125" style="162" customWidth="1"/>
    <col min="3855" max="3855" width="11.42578125" style="162" customWidth="1"/>
    <col min="3856" max="3856" width="2.42578125" style="162" customWidth="1"/>
    <col min="3857" max="3857" width="13.5703125" style="162" customWidth="1"/>
    <col min="3858" max="3858" width="2.42578125" style="162" customWidth="1"/>
    <col min="3859" max="3859" width="9.85546875" style="162" customWidth="1"/>
    <col min="3860" max="3860" width="2.42578125" style="162" customWidth="1"/>
    <col min="3861" max="3861" width="14.5703125" style="162" customWidth="1"/>
    <col min="3862" max="3862" width="2.140625" style="162" customWidth="1"/>
    <col min="3863" max="3863" width="11.42578125" style="162" customWidth="1"/>
    <col min="3864" max="3864" width="2.42578125" style="162" customWidth="1"/>
    <col min="3865" max="3865" width="8.85546875" style="162" customWidth="1"/>
    <col min="3866" max="4096" width="22.85546875" style="162"/>
    <col min="4097" max="4097" width="4.85546875" style="162" customWidth="1"/>
    <col min="4098" max="4098" width="2.42578125" style="162" customWidth="1"/>
    <col min="4099" max="4099" width="17.42578125" style="162" customWidth="1"/>
    <col min="4100" max="4100" width="2.42578125" style="162" customWidth="1"/>
    <col min="4101" max="4101" width="10.5703125" style="162" customWidth="1"/>
    <col min="4102" max="4102" width="2.42578125" style="162" customWidth="1"/>
    <col min="4103" max="4103" width="11.140625" style="162" customWidth="1"/>
    <col min="4104" max="4104" width="2.42578125" style="162" customWidth="1"/>
    <col min="4105" max="4105" width="11.5703125" style="162" customWidth="1"/>
    <col min="4106" max="4106" width="2.42578125" style="162" customWidth="1"/>
    <col min="4107" max="4107" width="9.140625" style="162" customWidth="1"/>
    <col min="4108" max="4108" width="2.42578125" style="162" customWidth="1"/>
    <col min="4109" max="4109" width="11" style="162" customWidth="1"/>
    <col min="4110" max="4110" width="2.42578125" style="162" customWidth="1"/>
    <col min="4111" max="4111" width="11.42578125" style="162" customWidth="1"/>
    <col min="4112" max="4112" width="2.42578125" style="162" customWidth="1"/>
    <col min="4113" max="4113" width="13.5703125" style="162" customWidth="1"/>
    <col min="4114" max="4114" width="2.42578125" style="162" customWidth="1"/>
    <col min="4115" max="4115" width="9.85546875" style="162" customWidth="1"/>
    <col min="4116" max="4116" width="2.42578125" style="162" customWidth="1"/>
    <col min="4117" max="4117" width="14.5703125" style="162" customWidth="1"/>
    <col min="4118" max="4118" width="2.140625" style="162" customWidth="1"/>
    <col min="4119" max="4119" width="11.42578125" style="162" customWidth="1"/>
    <col min="4120" max="4120" width="2.42578125" style="162" customWidth="1"/>
    <col min="4121" max="4121" width="8.85546875" style="162" customWidth="1"/>
    <col min="4122" max="4352" width="22.85546875" style="162"/>
    <col min="4353" max="4353" width="4.85546875" style="162" customWidth="1"/>
    <col min="4354" max="4354" width="2.42578125" style="162" customWidth="1"/>
    <col min="4355" max="4355" width="17.42578125" style="162" customWidth="1"/>
    <col min="4356" max="4356" width="2.42578125" style="162" customWidth="1"/>
    <col min="4357" max="4357" width="10.5703125" style="162" customWidth="1"/>
    <col min="4358" max="4358" width="2.42578125" style="162" customWidth="1"/>
    <col min="4359" max="4359" width="11.140625" style="162" customWidth="1"/>
    <col min="4360" max="4360" width="2.42578125" style="162" customWidth="1"/>
    <col min="4361" max="4361" width="11.5703125" style="162" customWidth="1"/>
    <col min="4362" max="4362" width="2.42578125" style="162" customWidth="1"/>
    <col min="4363" max="4363" width="9.140625" style="162" customWidth="1"/>
    <col min="4364" max="4364" width="2.42578125" style="162" customWidth="1"/>
    <col min="4365" max="4365" width="11" style="162" customWidth="1"/>
    <col min="4366" max="4366" width="2.42578125" style="162" customWidth="1"/>
    <col min="4367" max="4367" width="11.42578125" style="162" customWidth="1"/>
    <col min="4368" max="4368" width="2.42578125" style="162" customWidth="1"/>
    <col min="4369" max="4369" width="13.5703125" style="162" customWidth="1"/>
    <col min="4370" max="4370" width="2.42578125" style="162" customWidth="1"/>
    <col min="4371" max="4371" width="9.85546875" style="162" customWidth="1"/>
    <col min="4372" max="4372" width="2.42578125" style="162" customWidth="1"/>
    <col min="4373" max="4373" width="14.5703125" style="162" customWidth="1"/>
    <col min="4374" max="4374" width="2.140625" style="162" customWidth="1"/>
    <col min="4375" max="4375" width="11.42578125" style="162" customWidth="1"/>
    <col min="4376" max="4376" width="2.42578125" style="162" customWidth="1"/>
    <col min="4377" max="4377" width="8.85546875" style="162" customWidth="1"/>
    <col min="4378" max="4608" width="22.85546875" style="162"/>
    <col min="4609" max="4609" width="4.85546875" style="162" customWidth="1"/>
    <col min="4610" max="4610" width="2.42578125" style="162" customWidth="1"/>
    <col min="4611" max="4611" width="17.42578125" style="162" customWidth="1"/>
    <col min="4612" max="4612" width="2.42578125" style="162" customWidth="1"/>
    <col min="4613" max="4613" width="10.5703125" style="162" customWidth="1"/>
    <col min="4614" max="4614" width="2.42578125" style="162" customWidth="1"/>
    <col min="4615" max="4615" width="11.140625" style="162" customWidth="1"/>
    <col min="4616" max="4616" width="2.42578125" style="162" customWidth="1"/>
    <col min="4617" max="4617" width="11.5703125" style="162" customWidth="1"/>
    <col min="4618" max="4618" width="2.42578125" style="162" customWidth="1"/>
    <col min="4619" max="4619" width="9.140625" style="162" customWidth="1"/>
    <col min="4620" max="4620" width="2.42578125" style="162" customWidth="1"/>
    <col min="4621" max="4621" width="11" style="162" customWidth="1"/>
    <col min="4622" max="4622" width="2.42578125" style="162" customWidth="1"/>
    <col min="4623" max="4623" width="11.42578125" style="162" customWidth="1"/>
    <col min="4624" max="4624" width="2.42578125" style="162" customWidth="1"/>
    <col min="4625" max="4625" width="13.5703125" style="162" customWidth="1"/>
    <col min="4626" max="4626" width="2.42578125" style="162" customWidth="1"/>
    <col min="4627" max="4627" width="9.85546875" style="162" customWidth="1"/>
    <col min="4628" max="4628" width="2.42578125" style="162" customWidth="1"/>
    <col min="4629" max="4629" width="14.5703125" style="162" customWidth="1"/>
    <col min="4630" max="4630" width="2.140625" style="162" customWidth="1"/>
    <col min="4631" max="4631" width="11.42578125" style="162" customWidth="1"/>
    <col min="4632" max="4632" width="2.42578125" style="162" customWidth="1"/>
    <col min="4633" max="4633" width="8.85546875" style="162" customWidth="1"/>
    <col min="4634" max="4864" width="22.85546875" style="162"/>
    <col min="4865" max="4865" width="4.85546875" style="162" customWidth="1"/>
    <col min="4866" max="4866" width="2.42578125" style="162" customWidth="1"/>
    <col min="4867" max="4867" width="17.42578125" style="162" customWidth="1"/>
    <col min="4868" max="4868" width="2.42578125" style="162" customWidth="1"/>
    <col min="4869" max="4869" width="10.5703125" style="162" customWidth="1"/>
    <col min="4870" max="4870" width="2.42578125" style="162" customWidth="1"/>
    <col min="4871" max="4871" width="11.140625" style="162" customWidth="1"/>
    <col min="4872" max="4872" width="2.42578125" style="162" customWidth="1"/>
    <col min="4873" max="4873" width="11.5703125" style="162" customWidth="1"/>
    <col min="4874" max="4874" width="2.42578125" style="162" customWidth="1"/>
    <col min="4875" max="4875" width="9.140625" style="162" customWidth="1"/>
    <col min="4876" max="4876" width="2.42578125" style="162" customWidth="1"/>
    <col min="4877" max="4877" width="11" style="162" customWidth="1"/>
    <col min="4878" max="4878" width="2.42578125" style="162" customWidth="1"/>
    <col min="4879" max="4879" width="11.42578125" style="162" customWidth="1"/>
    <col min="4880" max="4880" width="2.42578125" style="162" customWidth="1"/>
    <col min="4881" max="4881" width="13.5703125" style="162" customWidth="1"/>
    <col min="4882" max="4882" width="2.42578125" style="162" customWidth="1"/>
    <col min="4883" max="4883" width="9.85546875" style="162" customWidth="1"/>
    <col min="4884" max="4884" width="2.42578125" style="162" customWidth="1"/>
    <col min="4885" max="4885" width="14.5703125" style="162" customWidth="1"/>
    <col min="4886" max="4886" width="2.140625" style="162" customWidth="1"/>
    <col min="4887" max="4887" width="11.42578125" style="162" customWidth="1"/>
    <col min="4888" max="4888" width="2.42578125" style="162" customWidth="1"/>
    <col min="4889" max="4889" width="8.85546875" style="162" customWidth="1"/>
    <col min="4890" max="5120" width="22.85546875" style="162"/>
    <col min="5121" max="5121" width="4.85546875" style="162" customWidth="1"/>
    <col min="5122" max="5122" width="2.42578125" style="162" customWidth="1"/>
    <col min="5123" max="5123" width="17.42578125" style="162" customWidth="1"/>
    <col min="5124" max="5124" width="2.42578125" style="162" customWidth="1"/>
    <col min="5125" max="5125" width="10.5703125" style="162" customWidth="1"/>
    <col min="5126" max="5126" width="2.42578125" style="162" customWidth="1"/>
    <col min="5127" max="5127" width="11.140625" style="162" customWidth="1"/>
    <col min="5128" max="5128" width="2.42578125" style="162" customWidth="1"/>
    <col min="5129" max="5129" width="11.5703125" style="162" customWidth="1"/>
    <col min="5130" max="5130" width="2.42578125" style="162" customWidth="1"/>
    <col min="5131" max="5131" width="9.140625" style="162" customWidth="1"/>
    <col min="5132" max="5132" width="2.42578125" style="162" customWidth="1"/>
    <col min="5133" max="5133" width="11" style="162" customWidth="1"/>
    <col min="5134" max="5134" width="2.42578125" style="162" customWidth="1"/>
    <col min="5135" max="5135" width="11.42578125" style="162" customWidth="1"/>
    <col min="5136" max="5136" width="2.42578125" style="162" customWidth="1"/>
    <col min="5137" max="5137" width="13.5703125" style="162" customWidth="1"/>
    <col min="5138" max="5138" width="2.42578125" style="162" customWidth="1"/>
    <col min="5139" max="5139" width="9.85546875" style="162" customWidth="1"/>
    <col min="5140" max="5140" width="2.42578125" style="162" customWidth="1"/>
    <col min="5141" max="5141" width="14.5703125" style="162" customWidth="1"/>
    <col min="5142" max="5142" width="2.140625" style="162" customWidth="1"/>
    <col min="5143" max="5143" width="11.42578125" style="162" customWidth="1"/>
    <col min="5144" max="5144" width="2.42578125" style="162" customWidth="1"/>
    <col min="5145" max="5145" width="8.85546875" style="162" customWidth="1"/>
    <col min="5146" max="5376" width="22.85546875" style="162"/>
    <col min="5377" max="5377" width="4.85546875" style="162" customWidth="1"/>
    <col min="5378" max="5378" width="2.42578125" style="162" customWidth="1"/>
    <col min="5379" max="5379" width="17.42578125" style="162" customWidth="1"/>
    <col min="5380" max="5380" width="2.42578125" style="162" customWidth="1"/>
    <col min="5381" max="5381" width="10.5703125" style="162" customWidth="1"/>
    <col min="5382" max="5382" width="2.42578125" style="162" customWidth="1"/>
    <col min="5383" max="5383" width="11.140625" style="162" customWidth="1"/>
    <col min="5384" max="5384" width="2.42578125" style="162" customWidth="1"/>
    <col min="5385" max="5385" width="11.5703125" style="162" customWidth="1"/>
    <col min="5386" max="5386" width="2.42578125" style="162" customWidth="1"/>
    <col min="5387" max="5387" width="9.140625" style="162" customWidth="1"/>
    <col min="5388" max="5388" width="2.42578125" style="162" customWidth="1"/>
    <col min="5389" max="5389" width="11" style="162" customWidth="1"/>
    <col min="5390" max="5390" width="2.42578125" style="162" customWidth="1"/>
    <col min="5391" max="5391" width="11.42578125" style="162" customWidth="1"/>
    <col min="5392" max="5392" width="2.42578125" style="162" customWidth="1"/>
    <col min="5393" max="5393" width="13.5703125" style="162" customWidth="1"/>
    <col min="5394" max="5394" width="2.42578125" style="162" customWidth="1"/>
    <col min="5395" max="5395" width="9.85546875" style="162" customWidth="1"/>
    <col min="5396" max="5396" width="2.42578125" style="162" customWidth="1"/>
    <col min="5397" max="5397" width="14.5703125" style="162" customWidth="1"/>
    <col min="5398" max="5398" width="2.140625" style="162" customWidth="1"/>
    <col min="5399" max="5399" width="11.42578125" style="162" customWidth="1"/>
    <col min="5400" max="5400" width="2.42578125" style="162" customWidth="1"/>
    <col min="5401" max="5401" width="8.85546875" style="162" customWidth="1"/>
    <col min="5402" max="5632" width="22.85546875" style="162"/>
    <col min="5633" max="5633" width="4.85546875" style="162" customWidth="1"/>
    <col min="5634" max="5634" width="2.42578125" style="162" customWidth="1"/>
    <col min="5635" max="5635" width="17.42578125" style="162" customWidth="1"/>
    <col min="5636" max="5636" width="2.42578125" style="162" customWidth="1"/>
    <col min="5637" max="5637" width="10.5703125" style="162" customWidth="1"/>
    <col min="5638" max="5638" width="2.42578125" style="162" customWidth="1"/>
    <col min="5639" max="5639" width="11.140625" style="162" customWidth="1"/>
    <col min="5640" max="5640" width="2.42578125" style="162" customWidth="1"/>
    <col min="5641" max="5641" width="11.5703125" style="162" customWidth="1"/>
    <col min="5642" max="5642" width="2.42578125" style="162" customWidth="1"/>
    <col min="5643" max="5643" width="9.140625" style="162" customWidth="1"/>
    <col min="5644" max="5644" width="2.42578125" style="162" customWidth="1"/>
    <col min="5645" max="5645" width="11" style="162" customWidth="1"/>
    <col min="5646" max="5646" width="2.42578125" style="162" customWidth="1"/>
    <col min="5647" max="5647" width="11.42578125" style="162" customWidth="1"/>
    <col min="5648" max="5648" width="2.42578125" style="162" customWidth="1"/>
    <col min="5649" max="5649" width="13.5703125" style="162" customWidth="1"/>
    <col min="5650" max="5650" width="2.42578125" style="162" customWidth="1"/>
    <col min="5651" max="5651" width="9.85546875" style="162" customWidth="1"/>
    <col min="5652" max="5652" width="2.42578125" style="162" customWidth="1"/>
    <col min="5653" max="5653" width="14.5703125" style="162" customWidth="1"/>
    <col min="5654" max="5654" width="2.140625" style="162" customWidth="1"/>
    <col min="5655" max="5655" width="11.42578125" style="162" customWidth="1"/>
    <col min="5656" max="5656" width="2.42578125" style="162" customWidth="1"/>
    <col min="5657" max="5657" width="8.85546875" style="162" customWidth="1"/>
    <col min="5658" max="5888" width="22.85546875" style="162"/>
    <col min="5889" max="5889" width="4.85546875" style="162" customWidth="1"/>
    <col min="5890" max="5890" width="2.42578125" style="162" customWidth="1"/>
    <col min="5891" max="5891" width="17.42578125" style="162" customWidth="1"/>
    <col min="5892" max="5892" width="2.42578125" style="162" customWidth="1"/>
    <col min="5893" max="5893" width="10.5703125" style="162" customWidth="1"/>
    <col min="5894" max="5894" width="2.42578125" style="162" customWidth="1"/>
    <col min="5895" max="5895" width="11.140625" style="162" customWidth="1"/>
    <col min="5896" max="5896" width="2.42578125" style="162" customWidth="1"/>
    <col min="5897" max="5897" width="11.5703125" style="162" customWidth="1"/>
    <col min="5898" max="5898" width="2.42578125" style="162" customWidth="1"/>
    <col min="5899" max="5899" width="9.140625" style="162" customWidth="1"/>
    <col min="5900" max="5900" width="2.42578125" style="162" customWidth="1"/>
    <col min="5901" max="5901" width="11" style="162" customWidth="1"/>
    <col min="5902" max="5902" width="2.42578125" style="162" customWidth="1"/>
    <col min="5903" max="5903" width="11.42578125" style="162" customWidth="1"/>
    <col min="5904" max="5904" width="2.42578125" style="162" customWidth="1"/>
    <col min="5905" max="5905" width="13.5703125" style="162" customWidth="1"/>
    <col min="5906" max="5906" width="2.42578125" style="162" customWidth="1"/>
    <col min="5907" max="5907" width="9.85546875" style="162" customWidth="1"/>
    <col min="5908" max="5908" width="2.42578125" style="162" customWidth="1"/>
    <col min="5909" max="5909" width="14.5703125" style="162" customWidth="1"/>
    <col min="5910" max="5910" width="2.140625" style="162" customWidth="1"/>
    <col min="5911" max="5911" width="11.42578125" style="162" customWidth="1"/>
    <col min="5912" max="5912" width="2.42578125" style="162" customWidth="1"/>
    <col min="5913" max="5913" width="8.85546875" style="162" customWidth="1"/>
    <col min="5914" max="6144" width="22.85546875" style="162"/>
    <col min="6145" max="6145" width="4.85546875" style="162" customWidth="1"/>
    <col min="6146" max="6146" width="2.42578125" style="162" customWidth="1"/>
    <col min="6147" max="6147" width="17.42578125" style="162" customWidth="1"/>
    <col min="6148" max="6148" width="2.42578125" style="162" customWidth="1"/>
    <col min="6149" max="6149" width="10.5703125" style="162" customWidth="1"/>
    <col min="6150" max="6150" width="2.42578125" style="162" customWidth="1"/>
    <col min="6151" max="6151" width="11.140625" style="162" customWidth="1"/>
    <col min="6152" max="6152" width="2.42578125" style="162" customWidth="1"/>
    <col min="6153" max="6153" width="11.5703125" style="162" customWidth="1"/>
    <col min="6154" max="6154" width="2.42578125" style="162" customWidth="1"/>
    <col min="6155" max="6155" width="9.140625" style="162" customWidth="1"/>
    <col min="6156" max="6156" width="2.42578125" style="162" customWidth="1"/>
    <col min="6157" max="6157" width="11" style="162" customWidth="1"/>
    <col min="6158" max="6158" width="2.42578125" style="162" customWidth="1"/>
    <col min="6159" max="6159" width="11.42578125" style="162" customWidth="1"/>
    <col min="6160" max="6160" width="2.42578125" style="162" customWidth="1"/>
    <col min="6161" max="6161" width="13.5703125" style="162" customWidth="1"/>
    <col min="6162" max="6162" width="2.42578125" style="162" customWidth="1"/>
    <col min="6163" max="6163" width="9.85546875" style="162" customWidth="1"/>
    <col min="6164" max="6164" width="2.42578125" style="162" customWidth="1"/>
    <col min="6165" max="6165" width="14.5703125" style="162" customWidth="1"/>
    <col min="6166" max="6166" width="2.140625" style="162" customWidth="1"/>
    <col min="6167" max="6167" width="11.42578125" style="162" customWidth="1"/>
    <col min="6168" max="6168" width="2.42578125" style="162" customWidth="1"/>
    <col min="6169" max="6169" width="8.85546875" style="162" customWidth="1"/>
    <col min="6170" max="6400" width="22.85546875" style="162"/>
    <col min="6401" max="6401" width="4.85546875" style="162" customWidth="1"/>
    <col min="6402" max="6402" width="2.42578125" style="162" customWidth="1"/>
    <col min="6403" max="6403" width="17.42578125" style="162" customWidth="1"/>
    <col min="6404" max="6404" width="2.42578125" style="162" customWidth="1"/>
    <col min="6405" max="6405" width="10.5703125" style="162" customWidth="1"/>
    <col min="6406" max="6406" width="2.42578125" style="162" customWidth="1"/>
    <col min="6407" max="6407" width="11.140625" style="162" customWidth="1"/>
    <col min="6408" max="6408" width="2.42578125" style="162" customWidth="1"/>
    <col min="6409" max="6409" width="11.5703125" style="162" customWidth="1"/>
    <col min="6410" max="6410" width="2.42578125" style="162" customWidth="1"/>
    <col min="6411" max="6411" width="9.140625" style="162" customWidth="1"/>
    <col min="6412" max="6412" width="2.42578125" style="162" customWidth="1"/>
    <col min="6413" max="6413" width="11" style="162" customWidth="1"/>
    <col min="6414" max="6414" width="2.42578125" style="162" customWidth="1"/>
    <col min="6415" max="6415" width="11.42578125" style="162" customWidth="1"/>
    <col min="6416" max="6416" width="2.42578125" style="162" customWidth="1"/>
    <col min="6417" max="6417" width="13.5703125" style="162" customWidth="1"/>
    <col min="6418" max="6418" width="2.42578125" style="162" customWidth="1"/>
    <col min="6419" max="6419" width="9.85546875" style="162" customWidth="1"/>
    <col min="6420" max="6420" width="2.42578125" style="162" customWidth="1"/>
    <col min="6421" max="6421" width="14.5703125" style="162" customWidth="1"/>
    <col min="6422" max="6422" width="2.140625" style="162" customWidth="1"/>
    <col min="6423" max="6423" width="11.42578125" style="162" customWidth="1"/>
    <col min="6424" max="6424" width="2.42578125" style="162" customWidth="1"/>
    <col min="6425" max="6425" width="8.85546875" style="162" customWidth="1"/>
    <col min="6426" max="6656" width="22.85546875" style="162"/>
    <col min="6657" max="6657" width="4.85546875" style="162" customWidth="1"/>
    <col min="6658" max="6658" width="2.42578125" style="162" customWidth="1"/>
    <col min="6659" max="6659" width="17.42578125" style="162" customWidth="1"/>
    <col min="6660" max="6660" width="2.42578125" style="162" customWidth="1"/>
    <col min="6661" max="6661" width="10.5703125" style="162" customWidth="1"/>
    <col min="6662" max="6662" width="2.42578125" style="162" customWidth="1"/>
    <col min="6663" max="6663" width="11.140625" style="162" customWidth="1"/>
    <col min="6664" max="6664" width="2.42578125" style="162" customWidth="1"/>
    <col min="6665" max="6665" width="11.5703125" style="162" customWidth="1"/>
    <col min="6666" max="6666" width="2.42578125" style="162" customWidth="1"/>
    <col min="6667" max="6667" width="9.140625" style="162" customWidth="1"/>
    <col min="6668" max="6668" width="2.42578125" style="162" customWidth="1"/>
    <col min="6669" max="6669" width="11" style="162" customWidth="1"/>
    <col min="6670" max="6670" width="2.42578125" style="162" customWidth="1"/>
    <col min="6671" max="6671" width="11.42578125" style="162" customWidth="1"/>
    <col min="6672" max="6672" width="2.42578125" style="162" customWidth="1"/>
    <col min="6673" max="6673" width="13.5703125" style="162" customWidth="1"/>
    <col min="6674" max="6674" width="2.42578125" style="162" customWidth="1"/>
    <col min="6675" max="6675" width="9.85546875" style="162" customWidth="1"/>
    <col min="6676" max="6676" width="2.42578125" style="162" customWidth="1"/>
    <col min="6677" max="6677" width="14.5703125" style="162" customWidth="1"/>
    <col min="6678" max="6678" width="2.140625" style="162" customWidth="1"/>
    <col min="6679" max="6679" width="11.42578125" style="162" customWidth="1"/>
    <col min="6680" max="6680" width="2.42578125" style="162" customWidth="1"/>
    <col min="6681" max="6681" width="8.85546875" style="162" customWidth="1"/>
    <col min="6682" max="6912" width="22.85546875" style="162"/>
    <col min="6913" max="6913" width="4.85546875" style="162" customWidth="1"/>
    <col min="6914" max="6914" width="2.42578125" style="162" customWidth="1"/>
    <col min="6915" max="6915" width="17.42578125" style="162" customWidth="1"/>
    <col min="6916" max="6916" width="2.42578125" style="162" customWidth="1"/>
    <col min="6917" max="6917" width="10.5703125" style="162" customWidth="1"/>
    <col min="6918" max="6918" width="2.42578125" style="162" customWidth="1"/>
    <col min="6919" max="6919" width="11.140625" style="162" customWidth="1"/>
    <col min="6920" max="6920" width="2.42578125" style="162" customWidth="1"/>
    <col min="6921" max="6921" width="11.5703125" style="162" customWidth="1"/>
    <col min="6922" max="6922" width="2.42578125" style="162" customWidth="1"/>
    <col min="6923" max="6923" width="9.140625" style="162" customWidth="1"/>
    <col min="6924" max="6924" width="2.42578125" style="162" customWidth="1"/>
    <col min="6925" max="6925" width="11" style="162" customWidth="1"/>
    <col min="6926" max="6926" width="2.42578125" style="162" customWidth="1"/>
    <col min="6927" max="6927" width="11.42578125" style="162" customWidth="1"/>
    <col min="6928" max="6928" width="2.42578125" style="162" customWidth="1"/>
    <col min="6929" max="6929" width="13.5703125" style="162" customWidth="1"/>
    <col min="6930" max="6930" width="2.42578125" style="162" customWidth="1"/>
    <col min="6931" max="6931" width="9.85546875" style="162" customWidth="1"/>
    <col min="6932" max="6932" width="2.42578125" style="162" customWidth="1"/>
    <col min="6933" max="6933" width="14.5703125" style="162" customWidth="1"/>
    <col min="6934" max="6934" width="2.140625" style="162" customWidth="1"/>
    <col min="6935" max="6935" width="11.42578125" style="162" customWidth="1"/>
    <col min="6936" max="6936" width="2.42578125" style="162" customWidth="1"/>
    <col min="6937" max="6937" width="8.85546875" style="162" customWidth="1"/>
    <col min="6938" max="7168" width="22.85546875" style="162"/>
    <col min="7169" max="7169" width="4.85546875" style="162" customWidth="1"/>
    <col min="7170" max="7170" width="2.42578125" style="162" customWidth="1"/>
    <col min="7171" max="7171" width="17.42578125" style="162" customWidth="1"/>
    <col min="7172" max="7172" width="2.42578125" style="162" customWidth="1"/>
    <col min="7173" max="7173" width="10.5703125" style="162" customWidth="1"/>
    <col min="7174" max="7174" width="2.42578125" style="162" customWidth="1"/>
    <col min="7175" max="7175" width="11.140625" style="162" customWidth="1"/>
    <col min="7176" max="7176" width="2.42578125" style="162" customWidth="1"/>
    <col min="7177" max="7177" width="11.5703125" style="162" customWidth="1"/>
    <col min="7178" max="7178" width="2.42578125" style="162" customWidth="1"/>
    <col min="7179" max="7179" width="9.140625" style="162" customWidth="1"/>
    <col min="7180" max="7180" width="2.42578125" style="162" customWidth="1"/>
    <col min="7181" max="7181" width="11" style="162" customWidth="1"/>
    <col min="7182" max="7182" width="2.42578125" style="162" customWidth="1"/>
    <col min="7183" max="7183" width="11.42578125" style="162" customWidth="1"/>
    <col min="7184" max="7184" width="2.42578125" style="162" customWidth="1"/>
    <col min="7185" max="7185" width="13.5703125" style="162" customWidth="1"/>
    <col min="7186" max="7186" width="2.42578125" style="162" customWidth="1"/>
    <col min="7187" max="7187" width="9.85546875" style="162" customWidth="1"/>
    <col min="7188" max="7188" width="2.42578125" style="162" customWidth="1"/>
    <col min="7189" max="7189" width="14.5703125" style="162" customWidth="1"/>
    <col min="7190" max="7190" width="2.140625" style="162" customWidth="1"/>
    <col min="7191" max="7191" width="11.42578125" style="162" customWidth="1"/>
    <col min="7192" max="7192" width="2.42578125" style="162" customWidth="1"/>
    <col min="7193" max="7193" width="8.85546875" style="162" customWidth="1"/>
    <col min="7194" max="7424" width="22.85546875" style="162"/>
    <col min="7425" max="7425" width="4.85546875" style="162" customWidth="1"/>
    <col min="7426" max="7426" width="2.42578125" style="162" customWidth="1"/>
    <col min="7427" max="7427" width="17.42578125" style="162" customWidth="1"/>
    <col min="7428" max="7428" width="2.42578125" style="162" customWidth="1"/>
    <col min="7429" max="7429" width="10.5703125" style="162" customWidth="1"/>
    <col min="7430" max="7430" width="2.42578125" style="162" customWidth="1"/>
    <col min="7431" max="7431" width="11.140625" style="162" customWidth="1"/>
    <col min="7432" max="7432" width="2.42578125" style="162" customWidth="1"/>
    <col min="7433" max="7433" width="11.5703125" style="162" customWidth="1"/>
    <col min="7434" max="7434" width="2.42578125" style="162" customWidth="1"/>
    <col min="7435" max="7435" width="9.140625" style="162" customWidth="1"/>
    <col min="7436" max="7436" width="2.42578125" style="162" customWidth="1"/>
    <col min="7437" max="7437" width="11" style="162" customWidth="1"/>
    <col min="7438" max="7438" width="2.42578125" style="162" customWidth="1"/>
    <col min="7439" max="7439" width="11.42578125" style="162" customWidth="1"/>
    <col min="7440" max="7440" width="2.42578125" style="162" customWidth="1"/>
    <col min="7441" max="7441" width="13.5703125" style="162" customWidth="1"/>
    <col min="7442" max="7442" width="2.42578125" style="162" customWidth="1"/>
    <col min="7443" max="7443" width="9.85546875" style="162" customWidth="1"/>
    <col min="7444" max="7444" width="2.42578125" style="162" customWidth="1"/>
    <col min="7445" max="7445" width="14.5703125" style="162" customWidth="1"/>
    <col min="7446" max="7446" width="2.140625" style="162" customWidth="1"/>
    <col min="7447" max="7447" width="11.42578125" style="162" customWidth="1"/>
    <col min="7448" max="7448" width="2.42578125" style="162" customWidth="1"/>
    <col min="7449" max="7449" width="8.85546875" style="162" customWidth="1"/>
    <col min="7450" max="7680" width="22.85546875" style="162"/>
    <col min="7681" max="7681" width="4.85546875" style="162" customWidth="1"/>
    <col min="7682" max="7682" width="2.42578125" style="162" customWidth="1"/>
    <col min="7683" max="7683" width="17.42578125" style="162" customWidth="1"/>
    <col min="7684" max="7684" width="2.42578125" style="162" customWidth="1"/>
    <col min="7685" max="7685" width="10.5703125" style="162" customWidth="1"/>
    <col min="7686" max="7686" width="2.42578125" style="162" customWidth="1"/>
    <col min="7687" max="7687" width="11.140625" style="162" customWidth="1"/>
    <col min="7688" max="7688" width="2.42578125" style="162" customWidth="1"/>
    <col min="7689" max="7689" width="11.5703125" style="162" customWidth="1"/>
    <col min="7690" max="7690" width="2.42578125" style="162" customWidth="1"/>
    <col min="7691" max="7691" width="9.140625" style="162" customWidth="1"/>
    <col min="7692" max="7692" width="2.42578125" style="162" customWidth="1"/>
    <col min="7693" max="7693" width="11" style="162" customWidth="1"/>
    <col min="7694" max="7694" width="2.42578125" style="162" customWidth="1"/>
    <col min="7695" max="7695" width="11.42578125" style="162" customWidth="1"/>
    <col min="7696" max="7696" width="2.42578125" style="162" customWidth="1"/>
    <col min="7697" max="7697" width="13.5703125" style="162" customWidth="1"/>
    <col min="7698" max="7698" width="2.42578125" style="162" customWidth="1"/>
    <col min="7699" max="7699" width="9.85546875" style="162" customWidth="1"/>
    <col min="7700" max="7700" width="2.42578125" style="162" customWidth="1"/>
    <col min="7701" max="7701" width="14.5703125" style="162" customWidth="1"/>
    <col min="7702" max="7702" width="2.140625" style="162" customWidth="1"/>
    <col min="7703" max="7703" width="11.42578125" style="162" customWidth="1"/>
    <col min="7704" max="7704" width="2.42578125" style="162" customWidth="1"/>
    <col min="7705" max="7705" width="8.85546875" style="162" customWidth="1"/>
    <col min="7706" max="7936" width="22.85546875" style="162"/>
    <col min="7937" max="7937" width="4.85546875" style="162" customWidth="1"/>
    <col min="7938" max="7938" width="2.42578125" style="162" customWidth="1"/>
    <col min="7939" max="7939" width="17.42578125" style="162" customWidth="1"/>
    <col min="7940" max="7940" width="2.42578125" style="162" customWidth="1"/>
    <col min="7941" max="7941" width="10.5703125" style="162" customWidth="1"/>
    <col min="7942" max="7942" width="2.42578125" style="162" customWidth="1"/>
    <col min="7943" max="7943" width="11.140625" style="162" customWidth="1"/>
    <col min="7944" max="7944" width="2.42578125" style="162" customWidth="1"/>
    <col min="7945" max="7945" width="11.5703125" style="162" customWidth="1"/>
    <col min="7946" max="7946" width="2.42578125" style="162" customWidth="1"/>
    <col min="7947" max="7947" width="9.140625" style="162" customWidth="1"/>
    <col min="7948" max="7948" width="2.42578125" style="162" customWidth="1"/>
    <col min="7949" max="7949" width="11" style="162" customWidth="1"/>
    <col min="7950" max="7950" width="2.42578125" style="162" customWidth="1"/>
    <col min="7951" max="7951" width="11.42578125" style="162" customWidth="1"/>
    <col min="7952" max="7952" width="2.42578125" style="162" customWidth="1"/>
    <col min="7953" max="7953" width="13.5703125" style="162" customWidth="1"/>
    <col min="7954" max="7954" width="2.42578125" style="162" customWidth="1"/>
    <col min="7955" max="7955" width="9.85546875" style="162" customWidth="1"/>
    <col min="7956" max="7956" width="2.42578125" style="162" customWidth="1"/>
    <col min="7957" max="7957" width="14.5703125" style="162" customWidth="1"/>
    <col min="7958" max="7958" width="2.140625" style="162" customWidth="1"/>
    <col min="7959" max="7959" width="11.42578125" style="162" customWidth="1"/>
    <col min="7960" max="7960" width="2.42578125" style="162" customWidth="1"/>
    <col min="7961" max="7961" width="8.85546875" style="162" customWidth="1"/>
    <col min="7962" max="8192" width="22.85546875" style="162"/>
    <col min="8193" max="8193" width="4.85546875" style="162" customWidth="1"/>
    <col min="8194" max="8194" width="2.42578125" style="162" customWidth="1"/>
    <col min="8195" max="8195" width="17.42578125" style="162" customWidth="1"/>
    <col min="8196" max="8196" width="2.42578125" style="162" customWidth="1"/>
    <col min="8197" max="8197" width="10.5703125" style="162" customWidth="1"/>
    <col min="8198" max="8198" width="2.42578125" style="162" customWidth="1"/>
    <col min="8199" max="8199" width="11.140625" style="162" customWidth="1"/>
    <col min="8200" max="8200" width="2.42578125" style="162" customWidth="1"/>
    <col min="8201" max="8201" width="11.5703125" style="162" customWidth="1"/>
    <col min="8202" max="8202" width="2.42578125" style="162" customWidth="1"/>
    <col min="8203" max="8203" width="9.140625" style="162" customWidth="1"/>
    <col min="8204" max="8204" width="2.42578125" style="162" customWidth="1"/>
    <col min="8205" max="8205" width="11" style="162" customWidth="1"/>
    <col min="8206" max="8206" width="2.42578125" style="162" customWidth="1"/>
    <col min="8207" max="8207" width="11.42578125" style="162" customWidth="1"/>
    <col min="8208" max="8208" width="2.42578125" style="162" customWidth="1"/>
    <col min="8209" max="8209" width="13.5703125" style="162" customWidth="1"/>
    <col min="8210" max="8210" width="2.42578125" style="162" customWidth="1"/>
    <col min="8211" max="8211" width="9.85546875" style="162" customWidth="1"/>
    <col min="8212" max="8212" width="2.42578125" style="162" customWidth="1"/>
    <col min="8213" max="8213" width="14.5703125" style="162" customWidth="1"/>
    <col min="8214" max="8214" width="2.140625" style="162" customWidth="1"/>
    <col min="8215" max="8215" width="11.42578125" style="162" customWidth="1"/>
    <col min="8216" max="8216" width="2.42578125" style="162" customWidth="1"/>
    <col min="8217" max="8217" width="8.85546875" style="162" customWidth="1"/>
    <col min="8218" max="8448" width="22.85546875" style="162"/>
    <col min="8449" max="8449" width="4.85546875" style="162" customWidth="1"/>
    <col min="8450" max="8450" width="2.42578125" style="162" customWidth="1"/>
    <col min="8451" max="8451" width="17.42578125" style="162" customWidth="1"/>
    <col min="8452" max="8452" width="2.42578125" style="162" customWidth="1"/>
    <col min="8453" max="8453" width="10.5703125" style="162" customWidth="1"/>
    <col min="8454" max="8454" width="2.42578125" style="162" customWidth="1"/>
    <col min="8455" max="8455" width="11.140625" style="162" customWidth="1"/>
    <col min="8456" max="8456" width="2.42578125" style="162" customWidth="1"/>
    <col min="8457" max="8457" width="11.5703125" style="162" customWidth="1"/>
    <col min="8458" max="8458" width="2.42578125" style="162" customWidth="1"/>
    <col min="8459" max="8459" width="9.140625" style="162" customWidth="1"/>
    <col min="8460" max="8460" width="2.42578125" style="162" customWidth="1"/>
    <col min="8461" max="8461" width="11" style="162" customWidth="1"/>
    <col min="8462" max="8462" width="2.42578125" style="162" customWidth="1"/>
    <col min="8463" max="8463" width="11.42578125" style="162" customWidth="1"/>
    <col min="8464" max="8464" width="2.42578125" style="162" customWidth="1"/>
    <col min="8465" max="8465" width="13.5703125" style="162" customWidth="1"/>
    <col min="8466" max="8466" width="2.42578125" style="162" customWidth="1"/>
    <col min="8467" max="8467" width="9.85546875" style="162" customWidth="1"/>
    <col min="8468" max="8468" width="2.42578125" style="162" customWidth="1"/>
    <col min="8469" max="8469" width="14.5703125" style="162" customWidth="1"/>
    <col min="8470" max="8470" width="2.140625" style="162" customWidth="1"/>
    <col min="8471" max="8471" width="11.42578125" style="162" customWidth="1"/>
    <col min="8472" max="8472" width="2.42578125" style="162" customWidth="1"/>
    <col min="8473" max="8473" width="8.85546875" style="162" customWidth="1"/>
    <col min="8474" max="8704" width="22.85546875" style="162"/>
    <col min="8705" max="8705" width="4.85546875" style="162" customWidth="1"/>
    <col min="8706" max="8706" width="2.42578125" style="162" customWidth="1"/>
    <col min="8707" max="8707" width="17.42578125" style="162" customWidth="1"/>
    <col min="8708" max="8708" width="2.42578125" style="162" customWidth="1"/>
    <col min="8709" max="8709" width="10.5703125" style="162" customWidth="1"/>
    <col min="8710" max="8710" width="2.42578125" style="162" customWidth="1"/>
    <col min="8711" max="8711" width="11.140625" style="162" customWidth="1"/>
    <col min="8712" max="8712" width="2.42578125" style="162" customWidth="1"/>
    <col min="8713" max="8713" width="11.5703125" style="162" customWidth="1"/>
    <col min="8714" max="8714" width="2.42578125" style="162" customWidth="1"/>
    <col min="8715" max="8715" width="9.140625" style="162" customWidth="1"/>
    <col min="8716" max="8716" width="2.42578125" style="162" customWidth="1"/>
    <col min="8717" max="8717" width="11" style="162" customWidth="1"/>
    <col min="8718" max="8718" width="2.42578125" style="162" customWidth="1"/>
    <col min="8719" max="8719" width="11.42578125" style="162" customWidth="1"/>
    <col min="8720" max="8720" width="2.42578125" style="162" customWidth="1"/>
    <col min="8721" max="8721" width="13.5703125" style="162" customWidth="1"/>
    <col min="8722" max="8722" width="2.42578125" style="162" customWidth="1"/>
    <col min="8723" max="8723" width="9.85546875" style="162" customWidth="1"/>
    <col min="8724" max="8724" width="2.42578125" style="162" customWidth="1"/>
    <col min="8725" max="8725" width="14.5703125" style="162" customWidth="1"/>
    <col min="8726" max="8726" width="2.140625" style="162" customWidth="1"/>
    <col min="8727" max="8727" width="11.42578125" style="162" customWidth="1"/>
    <col min="8728" max="8728" width="2.42578125" style="162" customWidth="1"/>
    <col min="8729" max="8729" width="8.85546875" style="162" customWidth="1"/>
    <col min="8730" max="8960" width="22.85546875" style="162"/>
    <col min="8961" max="8961" width="4.85546875" style="162" customWidth="1"/>
    <col min="8962" max="8962" width="2.42578125" style="162" customWidth="1"/>
    <col min="8963" max="8963" width="17.42578125" style="162" customWidth="1"/>
    <col min="8964" max="8964" width="2.42578125" style="162" customWidth="1"/>
    <col min="8965" max="8965" width="10.5703125" style="162" customWidth="1"/>
    <col min="8966" max="8966" width="2.42578125" style="162" customWidth="1"/>
    <col min="8967" max="8967" width="11.140625" style="162" customWidth="1"/>
    <col min="8968" max="8968" width="2.42578125" style="162" customWidth="1"/>
    <col min="8969" max="8969" width="11.5703125" style="162" customWidth="1"/>
    <col min="8970" max="8970" width="2.42578125" style="162" customWidth="1"/>
    <col min="8971" max="8971" width="9.140625" style="162" customWidth="1"/>
    <col min="8972" max="8972" width="2.42578125" style="162" customWidth="1"/>
    <col min="8973" max="8973" width="11" style="162" customWidth="1"/>
    <col min="8974" max="8974" width="2.42578125" style="162" customWidth="1"/>
    <col min="8975" max="8975" width="11.42578125" style="162" customWidth="1"/>
    <col min="8976" max="8976" width="2.42578125" style="162" customWidth="1"/>
    <col min="8977" max="8977" width="13.5703125" style="162" customWidth="1"/>
    <col min="8978" max="8978" width="2.42578125" style="162" customWidth="1"/>
    <col min="8979" max="8979" width="9.85546875" style="162" customWidth="1"/>
    <col min="8980" max="8980" width="2.42578125" style="162" customWidth="1"/>
    <col min="8981" max="8981" width="14.5703125" style="162" customWidth="1"/>
    <col min="8982" max="8982" width="2.140625" style="162" customWidth="1"/>
    <col min="8983" max="8983" width="11.42578125" style="162" customWidth="1"/>
    <col min="8984" max="8984" width="2.42578125" style="162" customWidth="1"/>
    <col min="8985" max="8985" width="8.85546875" style="162" customWidth="1"/>
    <col min="8986" max="9216" width="22.85546875" style="162"/>
    <col min="9217" max="9217" width="4.85546875" style="162" customWidth="1"/>
    <col min="9218" max="9218" width="2.42578125" style="162" customWidth="1"/>
    <col min="9219" max="9219" width="17.42578125" style="162" customWidth="1"/>
    <col min="9220" max="9220" width="2.42578125" style="162" customWidth="1"/>
    <col min="9221" max="9221" width="10.5703125" style="162" customWidth="1"/>
    <col min="9222" max="9222" width="2.42578125" style="162" customWidth="1"/>
    <col min="9223" max="9223" width="11.140625" style="162" customWidth="1"/>
    <col min="9224" max="9224" width="2.42578125" style="162" customWidth="1"/>
    <col min="9225" max="9225" width="11.5703125" style="162" customWidth="1"/>
    <col min="9226" max="9226" width="2.42578125" style="162" customWidth="1"/>
    <col min="9227" max="9227" width="9.140625" style="162" customWidth="1"/>
    <col min="9228" max="9228" width="2.42578125" style="162" customWidth="1"/>
    <col min="9229" max="9229" width="11" style="162" customWidth="1"/>
    <col min="9230" max="9230" width="2.42578125" style="162" customWidth="1"/>
    <col min="9231" max="9231" width="11.42578125" style="162" customWidth="1"/>
    <col min="9232" max="9232" width="2.42578125" style="162" customWidth="1"/>
    <col min="9233" max="9233" width="13.5703125" style="162" customWidth="1"/>
    <col min="9234" max="9234" width="2.42578125" style="162" customWidth="1"/>
    <col min="9235" max="9235" width="9.85546875" style="162" customWidth="1"/>
    <col min="9236" max="9236" width="2.42578125" style="162" customWidth="1"/>
    <col min="9237" max="9237" width="14.5703125" style="162" customWidth="1"/>
    <col min="9238" max="9238" width="2.140625" style="162" customWidth="1"/>
    <col min="9239" max="9239" width="11.42578125" style="162" customWidth="1"/>
    <col min="9240" max="9240" width="2.42578125" style="162" customWidth="1"/>
    <col min="9241" max="9241" width="8.85546875" style="162" customWidth="1"/>
    <col min="9242" max="9472" width="22.85546875" style="162"/>
    <col min="9473" max="9473" width="4.85546875" style="162" customWidth="1"/>
    <col min="9474" max="9474" width="2.42578125" style="162" customWidth="1"/>
    <col min="9475" max="9475" width="17.42578125" style="162" customWidth="1"/>
    <col min="9476" max="9476" width="2.42578125" style="162" customWidth="1"/>
    <col min="9477" max="9477" width="10.5703125" style="162" customWidth="1"/>
    <col min="9478" max="9478" width="2.42578125" style="162" customWidth="1"/>
    <col min="9479" max="9479" width="11.140625" style="162" customWidth="1"/>
    <col min="9480" max="9480" width="2.42578125" style="162" customWidth="1"/>
    <col min="9481" max="9481" width="11.5703125" style="162" customWidth="1"/>
    <col min="9482" max="9482" width="2.42578125" style="162" customWidth="1"/>
    <col min="9483" max="9483" width="9.140625" style="162" customWidth="1"/>
    <col min="9484" max="9484" width="2.42578125" style="162" customWidth="1"/>
    <col min="9485" max="9485" width="11" style="162" customWidth="1"/>
    <col min="9486" max="9486" width="2.42578125" style="162" customWidth="1"/>
    <col min="9487" max="9487" width="11.42578125" style="162" customWidth="1"/>
    <col min="9488" max="9488" width="2.42578125" style="162" customWidth="1"/>
    <col min="9489" max="9489" width="13.5703125" style="162" customWidth="1"/>
    <col min="9490" max="9490" width="2.42578125" style="162" customWidth="1"/>
    <col min="9491" max="9491" width="9.85546875" style="162" customWidth="1"/>
    <col min="9492" max="9492" width="2.42578125" style="162" customWidth="1"/>
    <col min="9493" max="9493" width="14.5703125" style="162" customWidth="1"/>
    <col min="9494" max="9494" width="2.140625" style="162" customWidth="1"/>
    <col min="9495" max="9495" width="11.42578125" style="162" customWidth="1"/>
    <col min="9496" max="9496" width="2.42578125" style="162" customWidth="1"/>
    <col min="9497" max="9497" width="8.85546875" style="162" customWidth="1"/>
    <col min="9498" max="9728" width="22.85546875" style="162"/>
    <col min="9729" max="9729" width="4.85546875" style="162" customWidth="1"/>
    <col min="9730" max="9730" width="2.42578125" style="162" customWidth="1"/>
    <col min="9731" max="9731" width="17.42578125" style="162" customWidth="1"/>
    <col min="9732" max="9732" width="2.42578125" style="162" customWidth="1"/>
    <col min="9733" max="9733" width="10.5703125" style="162" customWidth="1"/>
    <col min="9734" max="9734" width="2.42578125" style="162" customWidth="1"/>
    <col min="9735" max="9735" width="11.140625" style="162" customWidth="1"/>
    <col min="9736" max="9736" width="2.42578125" style="162" customWidth="1"/>
    <col min="9737" max="9737" width="11.5703125" style="162" customWidth="1"/>
    <col min="9738" max="9738" width="2.42578125" style="162" customWidth="1"/>
    <col min="9739" max="9739" width="9.140625" style="162" customWidth="1"/>
    <col min="9740" max="9740" width="2.42578125" style="162" customWidth="1"/>
    <col min="9741" max="9741" width="11" style="162" customWidth="1"/>
    <col min="9742" max="9742" width="2.42578125" style="162" customWidth="1"/>
    <col min="9743" max="9743" width="11.42578125" style="162" customWidth="1"/>
    <col min="9744" max="9744" width="2.42578125" style="162" customWidth="1"/>
    <col min="9745" max="9745" width="13.5703125" style="162" customWidth="1"/>
    <col min="9746" max="9746" width="2.42578125" style="162" customWidth="1"/>
    <col min="9747" max="9747" width="9.85546875" style="162" customWidth="1"/>
    <col min="9748" max="9748" width="2.42578125" style="162" customWidth="1"/>
    <col min="9749" max="9749" width="14.5703125" style="162" customWidth="1"/>
    <col min="9750" max="9750" width="2.140625" style="162" customWidth="1"/>
    <col min="9751" max="9751" width="11.42578125" style="162" customWidth="1"/>
    <col min="9752" max="9752" width="2.42578125" style="162" customWidth="1"/>
    <col min="9753" max="9753" width="8.85546875" style="162" customWidth="1"/>
    <col min="9754" max="9984" width="22.85546875" style="162"/>
    <col min="9985" max="9985" width="4.85546875" style="162" customWidth="1"/>
    <col min="9986" max="9986" width="2.42578125" style="162" customWidth="1"/>
    <col min="9987" max="9987" width="17.42578125" style="162" customWidth="1"/>
    <col min="9988" max="9988" width="2.42578125" style="162" customWidth="1"/>
    <col min="9989" max="9989" width="10.5703125" style="162" customWidth="1"/>
    <col min="9990" max="9990" width="2.42578125" style="162" customWidth="1"/>
    <col min="9991" max="9991" width="11.140625" style="162" customWidth="1"/>
    <col min="9992" max="9992" width="2.42578125" style="162" customWidth="1"/>
    <col min="9993" max="9993" width="11.5703125" style="162" customWidth="1"/>
    <col min="9994" max="9994" width="2.42578125" style="162" customWidth="1"/>
    <col min="9995" max="9995" width="9.140625" style="162" customWidth="1"/>
    <col min="9996" max="9996" width="2.42578125" style="162" customWidth="1"/>
    <col min="9997" max="9997" width="11" style="162" customWidth="1"/>
    <col min="9998" max="9998" width="2.42578125" style="162" customWidth="1"/>
    <col min="9999" max="9999" width="11.42578125" style="162" customWidth="1"/>
    <col min="10000" max="10000" width="2.42578125" style="162" customWidth="1"/>
    <col min="10001" max="10001" width="13.5703125" style="162" customWidth="1"/>
    <col min="10002" max="10002" width="2.42578125" style="162" customWidth="1"/>
    <col min="10003" max="10003" width="9.85546875" style="162" customWidth="1"/>
    <col min="10004" max="10004" width="2.42578125" style="162" customWidth="1"/>
    <col min="10005" max="10005" width="14.5703125" style="162" customWidth="1"/>
    <col min="10006" max="10006" width="2.140625" style="162" customWidth="1"/>
    <col min="10007" max="10007" width="11.42578125" style="162" customWidth="1"/>
    <col min="10008" max="10008" width="2.42578125" style="162" customWidth="1"/>
    <col min="10009" max="10009" width="8.85546875" style="162" customWidth="1"/>
    <col min="10010" max="10240" width="22.85546875" style="162"/>
    <col min="10241" max="10241" width="4.85546875" style="162" customWidth="1"/>
    <col min="10242" max="10242" width="2.42578125" style="162" customWidth="1"/>
    <col min="10243" max="10243" width="17.42578125" style="162" customWidth="1"/>
    <col min="10244" max="10244" width="2.42578125" style="162" customWidth="1"/>
    <col min="10245" max="10245" width="10.5703125" style="162" customWidth="1"/>
    <col min="10246" max="10246" width="2.42578125" style="162" customWidth="1"/>
    <col min="10247" max="10247" width="11.140625" style="162" customWidth="1"/>
    <col min="10248" max="10248" width="2.42578125" style="162" customWidth="1"/>
    <col min="10249" max="10249" width="11.5703125" style="162" customWidth="1"/>
    <col min="10250" max="10250" width="2.42578125" style="162" customWidth="1"/>
    <col min="10251" max="10251" width="9.140625" style="162" customWidth="1"/>
    <col min="10252" max="10252" width="2.42578125" style="162" customWidth="1"/>
    <col min="10253" max="10253" width="11" style="162" customWidth="1"/>
    <col min="10254" max="10254" width="2.42578125" style="162" customWidth="1"/>
    <col min="10255" max="10255" width="11.42578125" style="162" customWidth="1"/>
    <col min="10256" max="10256" width="2.42578125" style="162" customWidth="1"/>
    <col min="10257" max="10257" width="13.5703125" style="162" customWidth="1"/>
    <col min="10258" max="10258" width="2.42578125" style="162" customWidth="1"/>
    <col min="10259" max="10259" width="9.85546875" style="162" customWidth="1"/>
    <col min="10260" max="10260" width="2.42578125" style="162" customWidth="1"/>
    <col min="10261" max="10261" width="14.5703125" style="162" customWidth="1"/>
    <col min="10262" max="10262" width="2.140625" style="162" customWidth="1"/>
    <col min="10263" max="10263" width="11.42578125" style="162" customWidth="1"/>
    <col min="10264" max="10264" width="2.42578125" style="162" customWidth="1"/>
    <col min="10265" max="10265" width="8.85546875" style="162" customWidth="1"/>
    <col min="10266" max="10496" width="22.85546875" style="162"/>
    <col min="10497" max="10497" width="4.85546875" style="162" customWidth="1"/>
    <col min="10498" max="10498" width="2.42578125" style="162" customWidth="1"/>
    <col min="10499" max="10499" width="17.42578125" style="162" customWidth="1"/>
    <col min="10500" max="10500" width="2.42578125" style="162" customWidth="1"/>
    <col min="10501" max="10501" width="10.5703125" style="162" customWidth="1"/>
    <col min="10502" max="10502" width="2.42578125" style="162" customWidth="1"/>
    <col min="10503" max="10503" width="11.140625" style="162" customWidth="1"/>
    <col min="10504" max="10504" width="2.42578125" style="162" customWidth="1"/>
    <col min="10505" max="10505" width="11.5703125" style="162" customWidth="1"/>
    <col min="10506" max="10506" width="2.42578125" style="162" customWidth="1"/>
    <col min="10507" max="10507" width="9.140625" style="162" customWidth="1"/>
    <col min="10508" max="10508" width="2.42578125" style="162" customWidth="1"/>
    <col min="10509" max="10509" width="11" style="162" customWidth="1"/>
    <col min="10510" max="10510" width="2.42578125" style="162" customWidth="1"/>
    <col min="10511" max="10511" width="11.42578125" style="162" customWidth="1"/>
    <col min="10512" max="10512" width="2.42578125" style="162" customWidth="1"/>
    <col min="10513" max="10513" width="13.5703125" style="162" customWidth="1"/>
    <col min="10514" max="10514" width="2.42578125" style="162" customWidth="1"/>
    <col min="10515" max="10515" width="9.85546875" style="162" customWidth="1"/>
    <col min="10516" max="10516" width="2.42578125" style="162" customWidth="1"/>
    <col min="10517" max="10517" width="14.5703125" style="162" customWidth="1"/>
    <col min="10518" max="10518" width="2.140625" style="162" customWidth="1"/>
    <col min="10519" max="10519" width="11.42578125" style="162" customWidth="1"/>
    <col min="10520" max="10520" width="2.42578125" style="162" customWidth="1"/>
    <col min="10521" max="10521" width="8.85546875" style="162" customWidth="1"/>
    <col min="10522" max="10752" width="22.85546875" style="162"/>
    <col min="10753" max="10753" width="4.85546875" style="162" customWidth="1"/>
    <col min="10754" max="10754" width="2.42578125" style="162" customWidth="1"/>
    <col min="10755" max="10755" width="17.42578125" style="162" customWidth="1"/>
    <col min="10756" max="10756" width="2.42578125" style="162" customWidth="1"/>
    <col min="10757" max="10757" width="10.5703125" style="162" customWidth="1"/>
    <col min="10758" max="10758" width="2.42578125" style="162" customWidth="1"/>
    <col min="10759" max="10759" width="11.140625" style="162" customWidth="1"/>
    <col min="10760" max="10760" width="2.42578125" style="162" customWidth="1"/>
    <col min="10761" max="10761" width="11.5703125" style="162" customWidth="1"/>
    <col min="10762" max="10762" width="2.42578125" style="162" customWidth="1"/>
    <col min="10763" max="10763" width="9.140625" style="162" customWidth="1"/>
    <col min="10764" max="10764" width="2.42578125" style="162" customWidth="1"/>
    <col min="10765" max="10765" width="11" style="162" customWidth="1"/>
    <col min="10766" max="10766" width="2.42578125" style="162" customWidth="1"/>
    <col min="10767" max="10767" width="11.42578125" style="162" customWidth="1"/>
    <col min="10768" max="10768" width="2.42578125" style="162" customWidth="1"/>
    <col min="10769" max="10769" width="13.5703125" style="162" customWidth="1"/>
    <col min="10770" max="10770" width="2.42578125" style="162" customWidth="1"/>
    <col min="10771" max="10771" width="9.85546875" style="162" customWidth="1"/>
    <col min="10772" max="10772" width="2.42578125" style="162" customWidth="1"/>
    <col min="10773" max="10773" width="14.5703125" style="162" customWidth="1"/>
    <col min="10774" max="10774" width="2.140625" style="162" customWidth="1"/>
    <col min="10775" max="10775" width="11.42578125" style="162" customWidth="1"/>
    <col min="10776" max="10776" width="2.42578125" style="162" customWidth="1"/>
    <col min="10777" max="10777" width="8.85546875" style="162" customWidth="1"/>
    <col min="10778" max="11008" width="22.85546875" style="162"/>
    <col min="11009" max="11009" width="4.85546875" style="162" customWidth="1"/>
    <col min="11010" max="11010" width="2.42578125" style="162" customWidth="1"/>
    <col min="11011" max="11011" width="17.42578125" style="162" customWidth="1"/>
    <col min="11012" max="11012" width="2.42578125" style="162" customWidth="1"/>
    <col min="11013" max="11013" width="10.5703125" style="162" customWidth="1"/>
    <col min="11014" max="11014" width="2.42578125" style="162" customWidth="1"/>
    <col min="11015" max="11015" width="11.140625" style="162" customWidth="1"/>
    <col min="11016" max="11016" width="2.42578125" style="162" customWidth="1"/>
    <col min="11017" max="11017" width="11.5703125" style="162" customWidth="1"/>
    <col min="11018" max="11018" width="2.42578125" style="162" customWidth="1"/>
    <col min="11019" max="11019" width="9.140625" style="162" customWidth="1"/>
    <col min="11020" max="11020" width="2.42578125" style="162" customWidth="1"/>
    <col min="11021" max="11021" width="11" style="162" customWidth="1"/>
    <col min="11022" max="11022" width="2.42578125" style="162" customWidth="1"/>
    <col min="11023" max="11023" width="11.42578125" style="162" customWidth="1"/>
    <col min="11024" max="11024" width="2.42578125" style="162" customWidth="1"/>
    <col min="11025" max="11025" width="13.5703125" style="162" customWidth="1"/>
    <col min="11026" max="11026" width="2.42578125" style="162" customWidth="1"/>
    <col min="11027" max="11027" width="9.85546875" style="162" customWidth="1"/>
    <col min="11028" max="11028" width="2.42578125" style="162" customWidth="1"/>
    <col min="11029" max="11029" width="14.5703125" style="162" customWidth="1"/>
    <col min="11030" max="11030" width="2.140625" style="162" customWidth="1"/>
    <col min="11031" max="11031" width="11.42578125" style="162" customWidth="1"/>
    <col min="11032" max="11032" width="2.42578125" style="162" customWidth="1"/>
    <col min="11033" max="11033" width="8.85546875" style="162" customWidth="1"/>
    <col min="11034" max="11264" width="22.85546875" style="162"/>
    <col min="11265" max="11265" width="4.85546875" style="162" customWidth="1"/>
    <col min="11266" max="11266" width="2.42578125" style="162" customWidth="1"/>
    <col min="11267" max="11267" width="17.42578125" style="162" customWidth="1"/>
    <col min="11268" max="11268" width="2.42578125" style="162" customWidth="1"/>
    <col min="11269" max="11269" width="10.5703125" style="162" customWidth="1"/>
    <col min="11270" max="11270" width="2.42578125" style="162" customWidth="1"/>
    <col min="11271" max="11271" width="11.140625" style="162" customWidth="1"/>
    <col min="11272" max="11272" width="2.42578125" style="162" customWidth="1"/>
    <col min="11273" max="11273" width="11.5703125" style="162" customWidth="1"/>
    <col min="11274" max="11274" width="2.42578125" style="162" customWidth="1"/>
    <col min="11275" max="11275" width="9.140625" style="162" customWidth="1"/>
    <col min="11276" max="11276" width="2.42578125" style="162" customWidth="1"/>
    <col min="11277" max="11277" width="11" style="162" customWidth="1"/>
    <col min="11278" max="11278" width="2.42578125" style="162" customWidth="1"/>
    <col min="11279" max="11279" width="11.42578125" style="162" customWidth="1"/>
    <col min="11280" max="11280" width="2.42578125" style="162" customWidth="1"/>
    <col min="11281" max="11281" width="13.5703125" style="162" customWidth="1"/>
    <col min="11282" max="11282" width="2.42578125" style="162" customWidth="1"/>
    <col min="11283" max="11283" width="9.85546875" style="162" customWidth="1"/>
    <col min="11284" max="11284" width="2.42578125" style="162" customWidth="1"/>
    <col min="11285" max="11285" width="14.5703125" style="162" customWidth="1"/>
    <col min="11286" max="11286" width="2.140625" style="162" customWidth="1"/>
    <col min="11287" max="11287" width="11.42578125" style="162" customWidth="1"/>
    <col min="11288" max="11288" width="2.42578125" style="162" customWidth="1"/>
    <col min="11289" max="11289" width="8.85546875" style="162" customWidth="1"/>
    <col min="11290" max="11520" width="22.85546875" style="162"/>
    <col min="11521" max="11521" width="4.85546875" style="162" customWidth="1"/>
    <col min="11522" max="11522" width="2.42578125" style="162" customWidth="1"/>
    <col min="11523" max="11523" width="17.42578125" style="162" customWidth="1"/>
    <col min="11524" max="11524" width="2.42578125" style="162" customWidth="1"/>
    <col min="11525" max="11525" width="10.5703125" style="162" customWidth="1"/>
    <col min="11526" max="11526" width="2.42578125" style="162" customWidth="1"/>
    <col min="11527" max="11527" width="11.140625" style="162" customWidth="1"/>
    <col min="11528" max="11528" width="2.42578125" style="162" customWidth="1"/>
    <col min="11529" max="11529" width="11.5703125" style="162" customWidth="1"/>
    <col min="11530" max="11530" width="2.42578125" style="162" customWidth="1"/>
    <col min="11531" max="11531" width="9.140625" style="162" customWidth="1"/>
    <col min="11532" max="11532" width="2.42578125" style="162" customWidth="1"/>
    <col min="11533" max="11533" width="11" style="162" customWidth="1"/>
    <col min="11534" max="11534" width="2.42578125" style="162" customWidth="1"/>
    <col min="11535" max="11535" width="11.42578125" style="162" customWidth="1"/>
    <col min="11536" max="11536" width="2.42578125" style="162" customWidth="1"/>
    <col min="11537" max="11537" width="13.5703125" style="162" customWidth="1"/>
    <col min="11538" max="11538" width="2.42578125" style="162" customWidth="1"/>
    <col min="11539" max="11539" width="9.85546875" style="162" customWidth="1"/>
    <col min="11540" max="11540" width="2.42578125" style="162" customWidth="1"/>
    <col min="11541" max="11541" width="14.5703125" style="162" customWidth="1"/>
    <col min="11542" max="11542" width="2.140625" style="162" customWidth="1"/>
    <col min="11543" max="11543" width="11.42578125" style="162" customWidth="1"/>
    <col min="11544" max="11544" width="2.42578125" style="162" customWidth="1"/>
    <col min="11545" max="11545" width="8.85546875" style="162" customWidth="1"/>
    <col min="11546" max="11776" width="22.85546875" style="162"/>
    <col min="11777" max="11777" width="4.85546875" style="162" customWidth="1"/>
    <col min="11778" max="11778" width="2.42578125" style="162" customWidth="1"/>
    <col min="11779" max="11779" width="17.42578125" style="162" customWidth="1"/>
    <col min="11780" max="11780" width="2.42578125" style="162" customWidth="1"/>
    <col min="11781" max="11781" width="10.5703125" style="162" customWidth="1"/>
    <col min="11782" max="11782" width="2.42578125" style="162" customWidth="1"/>
    <col min="11783" max="11783" width="11.140625" style="162" customWidth="1"/>
    <col min="11784" max="11784" width="2.42578125" style="162" customWidth="1"/>
    <col min="11785" max="11785" width="11.5703125" style="162" customWidth="1"/>
    <col min="11786" max="11786" width="2.42578125" style="162" customWidth="1"/>
    <col min="11787" max="11787" width="9.140625" style="162" customWidth="1"/>
    <col min="11788" max="11788" width="2.42578125" style="162" customWidth="1"/>
    <col min="11789" max="11789" width="11" style="162" customWidth="1"/>
    <col min="11790" max="11790" width="2.42578125" style="162" customWidth="1"/>
    <col min="11791" max="11791" width="11.42578125" style="162" customWidth="1"/>
    <col min="11792" max="11792" width="2.42578125" style="162" customWidth="1"/>
    <col min="11793" max="11793" width="13.5703125" style="162" customWidth="1"/>
    <col min="11794" max="11794" width="2.42578125" style="162" customWidth="1"/>
    <col min="11795" max="11795" width="9.85546875" style="162" customWidth="1"/>
    <col min="11796" max="11796" width="2.42578125" style="162" customWidth="1"/>
    <col min="11797" max="11797" width="14.5703125" style="162" customWidth="1"/>
    <col min="11798" max="11798" width="2.140625" style="162" customWidth="1"/>
    <col min="11799" max="11799" width="11.42578125" style="162" customWidth="1"/>
    <col min="11800" max="11800" width="2.42578125" style="162" customWidth="1"/>
    <col min="11801" max="11801" width="8.85546875" style="162" customWidth="1"/>
    <col min="11802" max="12032" width="22.85546875" style="162"/>
    <col min="12033" max="12033" width="4.85546875" style="162" customWidth="1"/>
    <col min="12034" max="12034" width="2.42578125" style="162" customWidth="1"/>
    <col min="12035" max="12035" width="17.42578125" style="162" customWidth="1"/>
    <col min="12036" max="12036" width="2.42578125" style="162" customWidth="1"/>
    <col min="12037" max="12037" width="10.5703125" style="162" customWidth="1"/>
    <col min="12038" max="12038" width="2.42578125" style="162" customWidth="1"/>
    <col min="12039" max="12039" width="11.140625" style="162" customWidth="1"/>
    <col min="12040" max="12040" width="2.42578125" style="162" customWidth="1"/>
    <col min="12041" max="12041" width="11.5703125" style="162" customWidth="1"/>
    <col min="12042" max="12042" width="2.42578125" style="162" customWidth="1"/>
    <col min="12043" max="12043" width="9.140625" style="162" customWidth="1"/>
    <col min="12044" max="12044" width="2.42578125" style="162" customWidth="1"/>
    <col min="12045" max="12045" width="11" style="162" customWidth="1"/>
    <col min="12046" max="12046" width="2.42578125" style="162" customWidth="1"/>
    <col min="12047" max="12047" width="11.42578125" style="162" customWidth="1"/>
    <col min="12048" max="12048" width="2.42578125" style="162" customWidth="1"/>
    <col min="12049" max="12049" width="13.5703125" style="162" customWidth="1"/>
    <col min="12050" max="12050" width="2.42578125" style="162" customWidth="1"/>
    <col min="12051" max="12051" width="9.85546875" style="162" customWidth="1"/>
    <col min="12052" max="12052" width="2.42578125" style="162" customWidth="1"/>
    <col min="12053" max="12053" width="14.5703125" style="162" customWidth="1"/>
    <col min="12054" max="12054" width="2.140625" style="162" customWidth="1"/>
    <col min="12055" max="12055" width="11.42578125" style="162" customWidth="1"/>
    <col min="12056" max="12056" width="2.42578125" style="162" customWidth="1"/>
    <col min="12057" max="12057" width="8.85546875" style="162" customWidth="1"/>
    <col min="12058" max="12288" width="22.85546875" style="162"/>
    <col min="12289" max="12289" width="4.85546875" style="162" customWidth="1"/>
    <col min="12290" max="12290" width="2.42578125" style="162" customWidth="1"/>
    <col min="12291" max="12291" width="17.42578125" style="162" customWidth="1"/>
    <col min="12292" max="12292" width="2.42578125" style="162" customWidth="1"/>
    <col min="12293" max="12293" width="10.5703125" style="162" customWidth="1"/>
    <col min="12294" max="12294" width="2.42578125" style="162" customWidth="1"/>
    <col min="12295" max="12295" width="11.140625" style="162" customWidth="1"/>
    <col min="12296" max="12296" width="2.42578125" style="162" customWidth="1"/>
    <col min="12297" max="12297" width="11.5703125" style="162" customWidth="1"/>
    <col min="12298" max="12298" width="2.42578125" style="162" customWidth="1"/>
    <col min="12299" max="12299" width="9.140625" style="162" customWidth="1"/>
    <col min="12300" max="12300" width="2.42578125" style="162" customWidth="1"/>
    <col min="12301" max="12301" width="11" style="162" customWidth="1"/>
    <col min="12302" max="12302" width="2.42578125" style="162" customWidth="1"/>
    <col min="12303" max="12303" width="11.42578125" style="162" customWidth="1"/>
    <col min="12304" max="12304" width="2.42578125" style="162" customWidth="1"/>
    <col min="12305" max="12305" width="13.5703125" style="162" customWidth="1"/>
    <col min="12306" max="12306" width="2.42578125" style="162" customWidth="1"/>
    <col min="12307" max="12307" width="9.85546875" style="162" customWidth="1"/>
    <col min="12308" max="12308" width="2.42578125" style="162" customWidth="1"/>
    <col min="12309" max="12309" width="14.5703125" style="162" customWidth="1"/>
    <col min="12310" max="12310" width="2.140625" style="162" customWidth="1"/>
    <col min="12311" max="12311" width="11.42578125" style="162" customWidth="1"/>
    <col min="12312" max="12312" width="2.42578125" style="162" customWidth="1"/>
    <col min="12313" max="12313" width="8.85546875" style="162" customWidth="1"/>
    <col min="12314" max="12544" width="22.85546875" style="162"/>
    <col min="12545" max="12545" width="4.85546875" style="162" customWidth="1"/>
    <col min="12546" max="12546" width="2.42578125" style="162" customWidth="1"/>
    <col min="12547" max="12547" width="17.42578125" style="162" customWidth="1"/>
    <col min="12548" max="12548" width="2.42578125" style="162" customWidth="1"/>
    <col min="12549" max="12549" width="10.5703125" style="162" customWidth="1"/>
    <col min="12550" max="12550" width="2.42578125" style="162" customWidth="1"/>
    <col min="12551" max="12551" width="11.140625" style="162" customWidth="1"/>
    <col min="12552" max="12552" width="2.42578125" style="162" customWidth="1"/>
    <col min="12553" max="12553" width="11.5703125" style="162" customWidth="1"/>
    <col min="12554" max="12554" width="2.42578125" style="162" customWidth="1"/>
    <col min="12555" max="12555" width="9.140625" style="162" customWidth="1"/>
    <col min="12556" max="12556" width="2.42578125" style="162" customWidth="1"/>
    <col min="12557" max="12557" width="11" style="162" customWidth="1"/>
    <col min="12558" max="12558" width="2.42578125" style="162" customWidth="1"/>
    <col min="12559" max="12559" width="11.42578125" style="162" customWidth="1"/>
    <col min="12560" max="12560" width="2.42578125" style="162" customWidth="1"/>
    <col min="12561" max="12561" width="13.5703125" style="162" customWidth="1"/>
    <col min="12562" max="12562" width="2.42578125" style="162" customWidth="1"/>
    <col min="12563" max="12563" width="9.85546875" style="162" customWidth="1"/>
    <col min="12564" max="12564" width="2.42578125" style="162" customWidth="1"/>
    <col min="12565" max="12565" width="14.5703125" style="162" customWidth="1"/>
    <col min="12566" max="12566" width="2.140625" style="162" customWidth="1"/>
    <col min="12567" max="12567" width="11.42578125" style="162" customWidth="1"/>
    <col min="12568" max="12568" width="2.42578125" style="162" customWidth="1"/>
    <col min="12569" max="12569" width="8.85546875" style="162" customWidth="1"/>
    <col min="12570" max="12800" width="22.85546875" style="162"/>
    <col min="12801" max="12801" width="4.85546875" style="162" customWidth="1"/>
    <col min="12802" max="12802" width="2.42578125" style="162" customWidth="1"/>
    <col min="12803" max="12803" width="17.42578125" style="162" customWidth="1"/>
    <col min="12804" max="12804" width="2.42578125" style="162" customWidth="1"/>
    <col min="12805" max="12805" width="10.5703125" style="162" customWidth="1"/>
    <col min="12806" max="12806" width="2.42578125" style="162" customWidth="1"/>
    <col min="12807" max="12807" width="11.140625" style="162" customWidth="1"/>
    <col min="12808" max="12808" width="2.42578125" style="162" customWidth="1"/>
    <col min="12809" max="12809" width="11.5703125" style="162" customWidth="1"/>
    <col min="12810" max="12810" width="2.42578125" style="162" customWidth="1"/>
    <col min="12811" max="12811" width="9.140625" style="162" customWidth="1"/>
    <col min="12812" max="12812" width="2.42578125" style="162" customWidth="1"/>
    <col min="12813" max="12813" width="11" style="162" customWidth="1"/>
    <col min="12814" max="12814" width="2.42578125" style="162" customWidth="1"/>
    <col min="12815" max="12815" width="11.42578125" style="162" customWidth="1"/>
    <col min="12816" max="12816" width="2.42578125" style="162" customWidth="1"/>
    <col min="12817" max="12817" width="13.5703125" style="162" customWidth="1"/>
    <col min="12818" max="12818" width="2.42578125" style="162" customWidth="1"/>
    <col min="12819" max="12819" width="9.85546875" style="162" customWidth="1"/>
    <col min="12820" max="12820" width="2.42578125" style="162" customWidth="1"/>
    <col min="12821" max="12821" width="14.5703125" style="162" customWidth="1"/>
    <col min="12822" max="12822" width="2.140625" style="162" customWidth="1"/>
    <col min="12823" max="12823" width="11.42578125" style="162" customWidth="1"/>
    <col min="12824" max="12824" width="2.42578125" style="162" customWidth="1"/>
    <col min="12825" max="12825" width="8.85546875" style="162" customWidth="1"/>
    <col min="12826" max="13056" width="22.85546875" style="162"/>
    <col min="13057" max="13057" width="4.85546875" style="162" customWidth="1"/>
    <col min="13058" max="13058" width="2.42578125" style="162" customWidth="1"/>
    <col min="13059" max="13059" width="17.42578125" style="162" customWidth="1"/>
    <col min="13060" max="13060" width="2.42578125" style="162" customWidth="1"/>
    <col min="13061" max="13061" width="10.5703125" style="162" customWidth="1"/>
    <col min="13062" max="13062" width="2.42578125" style="162" customWidth="1"/>
    <col min="13063" max="13063" width="11.140625" style="162" customWidth="1"/>
    <col min="13064" max="13064" width="2.42578125" style="162" customWidth="1"/>
    <col min="13065" max="13065" width="11.5703125" style="162" customWidth="1"/>
    <col min="13066" max="13066" width="2.42578125" style="162" customWidth="1"/>
    <col min="13067" max="13067" width="9.140625" style="162" customWidth="1"/>
    <col min="13068" max="13068" width="2.42578125" style="162" customWidth="1"/>
    <col min="13069" max="13069" width="11" style="162" customWidth="1"/>
    <col min="13070" max="13070" width="2.42578125" style="162" customWidth="1"/>
    <col min="13071" max="13071" width="11.42578125" style="162" customWidth="1"/>
    <col min="13072" max="13072" width="2.42578125" style="162" customWidth="1"/>
    <col min="13073" max="13073" width="13.5703125" style="162" customWidth="1"/>
    <col min="13074" max="13074" width="2.42578125" style="162" customWidth="1"/>
    <col min="13075" max="13075" width="9.85546875" style="162" customWidth="1"/>
    <col min="13076" max="13076" width="2.42578125" style="162" customWidth="1"/>
    <col min="13077" max="13077" width="14.5703125" style="162" customWidth="1"/>
    <col min="13078" max="13078" width="2.140625" style="162" customWidth="1"/>
    <col min="13079" max="13079" width="11.42578125" style="162" customWidth="1"/>
    <col min="13080" max="13080" width="2.42578125" style="162" customWidth="1"/>
    <col min="13081" max="13081" width="8.85546875" style="162" customWidth="1"/>
    <col min="13082" max="13312" width="22.85546875" style="162"/>
    <col min="13313" max="13313" width="4.85546875" style="162" customWidth="1"/>
    <col min="13314" max="13314" width="2.42578125" style="162" customWidth="1"/>
    <col min="13315" max="13315" width="17.42578125" style="162" customWidth="1"/>
    <col min="13316" max="13316" width="2.42578125" style="162" customWidth="1"/>
    <col min="13317" max="13317" width="10.5703125" style="162" customWidth="1"/>
    <col min="13318" max="13318" width="2.42578125" style="162" customWidth="1"/>
    <col min="13319" max="13319" width="11.140625" style="162" customWidth="1"/>
    <col min="13320" max="13320" width="2.42578125" style="162" customWidth="1"/>
    <col min="13321" max="13321" width="11.5703125" style="162" customWidth="1"/>
    <col min="13322" max="13322" width="2.42578125" style="162" customWidth="1"/>
    <col min="13323" max="13323" width="9.140625" style="162" customWidth="1"/>
    <col min="13324" max="13324" width="2.42578125" style="162" customWidth="1"/>
    <col min="13325" max="13325" width="11" style="162" customWidth="1"/>
    <col min="13326" max="13326" width="2.42578125" style="162" customWidth="1"/>
    <col min="13327" max="13327" width="11.42578125" style="162" customWidth="1"/>
    <col min="13328" max="13328" width="2.42578125" style="162" customWidth="1"/>
    <col min="13329" max="13329" width="13.5703125" style="162" customWidth="1"/>
    <col min="13330" max="13330" width="2.42578125" style="162" customWidth="1"/>
    <col min="13331" max="13331" width="9.85546875" style="162" customWidth="1"/>
    <col min="13332" max="13332" width="2.42578125" style="162" customWidth="1"/>
    <col min="13333" max="13333" width="14.5703125" style="162" customWidth="1"/>
    <col min="13334" max="13334" width="2.140625" style="162" customWidth="1"/>
    <col min="13335" max="13335" width="11.42578125" style="162" customWidth="1"/>
    <col min="13336" max="13336" width="2.42578125" style="162" customWidth="1"/>
    <col min="13337" max="13337" width="8.85546875" style="162" customWidth="1"/>
    <col min="13338" max="13568" width="22.85546875" style="162"/>
    <col min="13569" max="13569" width="4.85546875" style="162" customWidth="1"/>
    <col min="13570" max="13570" width="2.42578125" style="162" customWidth="1"/>
    <col min="13571" max="13571" width="17.42578125" style="162" customWidth="1"/>
    <col min="13572" max="13572" width="2.42578125" style="162" customWidth="1"/>
    <col min="13573" max="13573" width="10.5703125" style="162" customWidth="1"/>
    <col min="13574" max="13574" width="2.42578125" style="162" customWidth="1"/>
    <col min="13575" max="13575" width="11.140625" style="162" customWidth="1"/>
    <col min="13576" max="13576" width="2.42578125" style="162" customWidth="1"/>
    <col min="13577" max="13577" width="11.5703125" style="162" customWidth="1"/>
    <col min="13578" max="13578" width="2.42578125" style="162" customWidth="1"/>
    <col min="13579" max="13579" width="9.140625" style="162" customWidth="1"/>
    <col min="13580" max="13580" width="2.42578125" style="162" customWidth="1"/>
    <col min="13581" max="13581" width="11" style="162" customWidth="1"/>
    <col min="13582" max="13582" width="2.42578125" style="162" customWidth="1"/>
    <col min="13583" max="13583" width="11.42578125" style="162" customWidth="1"/>
    <col min="13584" max="13584" width="2.42578125" style="162" customWidth="1"/>
    <col min="13585" max="13585" width="13.5703125" style="162" customWidth="1"/>
    <col min="13586" max="13586" width="2.42578125" style="162" customWidth="1"/>
    <col min="13587" max="13587" width="9.85546875" style="162" customWidth="1"/>
    <col min="13588" max="13588" width="2.42578125" style="162" customWidth="1"/>
    <col min="13589" max="13589" width="14.5703125" style="162" customWidth="1"/>
    <col min="13590" max="13590" width="2.140625" style="162" customWidth="1"/>
    <col min="13591" max="13591" width="11.42578125" style="162" customWidth="1"/>
    <col min="13592" max="13592" width="2.42578125" style="162" customWidth="1"/>
    <col min="13593" max="13593" width="8.85546875" style="162" customWidth="1"/>
    <col min="13594" max="13824" width="22.85546875" style="162"/>
    <col min="13825" max="13825" width="4.85546875" style="162" customWidth="1"/>
    <col min="13826" max="13826" width="2.42578125" style="162" customWidth="1"/>
    <col min="13827" max="13827" width="17.42578125" style="162" customWidth="1"/>
    <col min="13828" max="13828" width="2.42578125" style="162" customWidth="1"/>
    <col min="13829" max="13829" width="10.5703125" style="162" customWidth="1"/>
    <col min="13830" max="13830" width="2.42578125" style="162" customWidth="1"/>
    <col min="13831" max="13831" width="11.140625" style="162" customWidth="1"/>
    <col min="13832" max="13832" width="2.42578125" style="162" customWidth="1"/>
    <col min="13833" max="13833" width="11.5703125" style="162" customWidth="1"/>
    <col min="13834" max="13834" width="2.42578125" style="162" customWidth="1"/>
    <col min="13835" max="13835" width="9.140625" style="162" customWidth="1"/>
    <col min="13836" max="13836" width="2.42578125" style="162" customWidth="1"/>
    <col min="13837" max="13837" width="11" style="162" customWidth="1"/>
    <col min="13838" max="13838" width="2.42578125" style="162" customWidth="1"/>
    <col min="13839" max="13839" width="11.42578125" style="162" customWidth="1"/>
    <col min="13840" max="13840" width="2.42578125" style="162" customWidth="1"/>
    <col min="13841" max="13841" width="13.5703125" style="162" customWidth="1"/>
    <col min="13842" max="13842" width="2.42578125" style="162" customWidth="1"/>
    <col min="13843" max="13843" width="9.85546875" style="162" customWidth="1"/>
    <col min="13844" max="13844" width="2.42578125" style="162" customWidth="1"/>
    <col min="13845" max="13845" width="14.5703125" style="162" customWidth="1"/>
    <col min="13846" max="13846" width="2.140625" style="162" customWidth="1"/>
    <col min="13847" max="13847" width="11.42578125" style="162" customWidth="1"/>
    <col min="13848" max="13848" width="2.42578125" style="162" customWidth="1"/>
    <col min="13849" max="13849" width="8.85546875" style="162" customWidth="1"/>
    <col min="13850" max="14080" width="22.85546875" style="162"/>
    <col min="14081" max="14081" width="4.85546875" style="162" customWidth="1"/>
    <col min="14082" max="14082" width="2.42578125" style="162" customWidth="1"/>
    <col min="14083" max="14083" width="17.42578125" style="162" customWidth="1"/>
    <col min="14084" max="14084" width="2.42578125" style="162" customWidth="1"/>
    <col min="14085" max="14085" width="10.5703125" style="162" customWidth="1"/>
    <col min="14086" max="14086" width="2.42578125" style="162" customWidth="1"/>
    <col min="14087" max="14087" width="11.140625" style="162" customWidth="1"/>
    <col min="14088" max="14088" width="2.42578125" style="162" customWidth="1"/>
    <col min="14089" max="14089" width="11.5703125" style="162" customWidth="1"/>
    <col min="14090" max="14090" width="2.42578125" style="162" customWidth="1"/>
    <col min="14091" max="14091" width="9.140625" style="162" customWidth="1"/>
    <col min="14092" max="14092" width="2.42578125" style="162" customWidth="1"/>
    <col min="14093" max="14093" width="11" style="162" customWidth="1"/>
    <col min="14094" max="14094" width="2.42578125" style="162" customWidth="1"/>
    <col min="14095" max="14095" width="11.42578125" style="162" customWidth="1"/>
    <col min="14096" max="14096" width="2.42578125" style="162" customWidth="1"/>
    <col min="14097" max="14097" width="13.5703125" style="162" customWidth="1"/>
    <col min="14098" max="14098" width="2.42578125" style="162" customWidth="1"/>
    <col min="14099" max="14099" width="9.85546875" style="162" customWidth="1"/>
    <col min="14100" max="14100" width="2.42578125" style="162" customWidth="1"/>
    <col min="14101" max="14101" width="14.5703125" style="162" customWidth="1"/>
    <col min="14102" max="14102" width="2.140625" style="162" customWidth="1"/>
    <col min="14103" max="14103" width="11.42578125" style="162" customWidth="1"/>
    <col min="14104" max="14104" width="2.42578125" style="162" customWidth="1"/>
    <col min="14105" max="14105" width="8.85546875" style="162" customWidth="1"/>
    <col min="14106" max="14336" width="22.85546875" style="162"/>
    <col min="14337" max="14337" width="4.85546875" style="162" customWidth="1"/>
    <col min="14338" max="14338" width="2.42578125" style="162" customWidth="1"/>
    <col min="14339" max="14339" width="17.42578125" style="162" customWidth="1"/>
    <col min="14340" max="14340" width="2.42578125" style="162" customWidth="1"/>
    <col min="14341" max="14341" width="10.5703125" style="162" customWidth="1"/>
    <col min="14342" max="14342" width="2.42578125" style="162" customWidth="1"/>
    <col min="14343" max="14343" width="11.140625" style="162" customWidth="1"/>
    <col min="14344" max="14344" width="2.42578125" style="162" customWidth="1"/>
    <col min="14345" max="14345" width="11.5703125" style="162" customWidth="1"/>
    <col min="14346" max="14346" width="2.42578125" style="162" customWidth="1"/>
    <col min="14347" max="14347" width="9.140625" style="162" customWidth="1"/>
    <col min="14348" max="14348" width="2.42578125" style="162" customWidth="1"/>
    <col min="14349" max="14349" width="11" style="162" customWidth="1"/>
    <col min="14350" max="14350" width="2.42578125" style="162" customWidth="1"/>
    <col min="14351" max="14351" width="11.42578125" style="162" customWidth="1"/>
    <col min="14352" max="14352" width="2.42578125" style="162" customWidth="1"/>
    <col min="14353" max="14353" width="13.5703125" style="162" customWidth="1"/>
    <col min="14354" max="14354" width="2.42578125" style="162" customWidth="1"/>
    <col min="14355" max="14355" width="9.85546875" style="162" customWidth="1"/>
    <col min="14356" max="14356" width="2.42578125" style="162" customWidth="1"/>
    <col min="14357" max="14357" width="14.5703125" style="162" customWidth="1"/>
    <col min="14358" max="14358" width="2.140625" style="162" customWidth="1"/>
    <col min="14359" max="14359" width="11.42578125" style="162" customWidth="1"/>
    <col min="14360" max="14360" width="2.42578125" style="162" customWidth="1"/>
    <col min="14361" max="14361" width="8.85546875" style="162" customWidth="1"/>
    <col min="14362" max="14592" width="22.85546875" style="162"/>
    <col min="14593" max="14593" width="4.85546875" style="162" customWidth="1"/>
    <col min="14594" max="14594" width="2.42578125" style="162" customWidth="1"/>
    <col min="14595" max="14595" width="17.42578125" style="162" customWidth="1"/>
    <col min="14596" max="14596" width="2.42578125" style="162" customWidth="1"/>
    <col min="14597" max="14597" width="10.5703125" style="162" customWidth="1"/>
    <col min="14598" max="14598" width="2.42578125" style="162" customWidth="1"/>
    <col min="14599" max="14599" width="11.140625" style="162" customWidth="1"/>
    <col min="14600" max="14600" width="2.42578125" style="162" customWidth="1"/>
    <col min="14601" max="14601" width="11.5703125" style="162" customWidth="1"/>
    <col min="14602" max="14602" width="2.42578125" style="162" customWidth="1"/>
    <col min="14603" max="14603" width="9.140625" style="162" customWidth="1"/>
    <col min="14604" max="14604" width="2.42578125" style="162" customWidth="1"/>
    <col min="14605" max="14605" width="11" style="162" customWidth="1"/>
    <col min="14606" max="14606" width="2.42578125" style="162" customWidth="1"/>
    <col min="14607" max="14607" width="11.42578125" style="162" customWidth="1"/>
    <col min="14608" max="14608" width="2.42578125" style="162" customWidth="1"/>
    <col min="14609" max="14609" width="13.5703125" style="162" customWidth="1"/>
    <col min="14610" max="14610" width="2.42578125" style="162" customWidth="1"/>
    <col min="14611" max="14611" width="9.85546875" style="162" customWidth="1"/>
    <col min="14612" max="14612" width="2.42578125" style="162" customWidth="1"/>
    <col min="14613" max="14613" width="14.5703125" style="162" customWidth="1"/>
    <col min="14614" max="14614" width="2.140625" style="162" customWidth="1"/>
    <col min="14615" max="14615" width="11.42578125" style="162" customWidth="1"/>
    <col min="14616" max="14616" width="2.42578125" style="162" customWidth="1"/>
    <col min="14617" max="14617" width="8.85546875" style="162" customWidth="1"/>
    <col min="14618" max="14848" width="22.85546875" style="162"/>
    <col min="14849" max="14849" width="4.85546875" style="162" customWidth="1"/>
    <col min="14850" max="14850" width="2.42578125" style="162" customWidth="1"/>
    <col min="14851" max="14851" width="17.42578125" style="162" customWidth="1"/>
    <col min="14852" max="14852" width="2.42578125" style="162" customWidth="1"/>
    <col min="14853" max="14853" width="10.5703125" style="162" customWidth="1"/>
    <col min="14854" max="14854" width="2.42578125" style="162" customWidth="1"/>
    <col min="14855" max="14855" width="11.140625" style="162" customWidth="1"/>
    <col min="14856" max="14856" width="2.42578125" style="162" customWidth="1"/>
    <col min="14857" max="14857" width="11.5703125" style="162" customWidth="1"/>
    <col min="14858" max="14858" width="2.42578125" style="162" customWidth="1"/>
    <col min="14859" max="14859" width="9.140625" style="162" customWidth="1"/>
    <col min="14860" max="14860" width="2.42578125" style="162" customWidth="1"/>
    <col min="14861" max="14861" width="11" style="162" customWidth="1"/>
    <col min="14862" max="14862" width="2.42578125" style="162" customWidth="1"/>
    <col min="14863" max="14863" width="11.42578125" style="162" customWidth="1"/>
    <col min="14864" max="14864" width="2.42578125" style="162" customWidth="1"/>
    <col min="14865" max="14865" width="13.5703125" style="162" customWidth="1"/>
    <col min="14866" max="14866" width="2.42578125" style="162" customWidth="1"/>
    <col min="14867" max="14867" width="9.85546875" style="162" customWidth="1"/>
    <col min="14868" max="14868" width="2.42578125" style="162" customWidth="1"/>
    <col min="14869" max="14869" width="14.5703125" style="162" customWidth="1"/>
    <col min="14870" max="14870" width="2.140625" style="162" customWidth="1"/>
    <col min="14871" max="14871" width="11.42578125" style="162" customWidth="1"/>
    <col min="14872" max="14872" width="2.42578125" style="162" customWidth="1"/>
    <col min="14873" max="14873" width="8.85546875" style="162" customWidth="1"/>
    <col min="14874" max="15104" width="22.85546875" style="162"/>
    <col min="15105" max="15105" width="4.85546875" style="162" customWidth="1"/>
    <col min="15106" max="15106" width="2.42578125" style="162" customWidth="1"/>
    <col min="15107" max="15107" width="17.42578125" style="162" customWidth="1"/>
    <col min="15108" max="15108" width="2.42578125" style="162" customWidth="1"/>
    <col min="15109" max="15109" width="10.5703125" style="162" customWidth="1"/>
    <col min="15110" max="15110" width="2.42578125" style="162" customWidth="1"/>
    <col min="15111" max="15111" width="11.140625" style="162" customWidth="1"/>
    <col min="15112" max="15112" width="2.42578125" style="162" customWidth="1"/>
    <col min="15113" max="15113" width="11.5703125" style="162" customWidth="1"/>
    <col min="15114" max="15114" width="2.42578125" style="162" customWidth="1"/>
    <col min="15115" max="15115" width="9.140625" style="162" customWidth="1"/>
    <col min="15116" max="15116" width="2.42578125" style="162" customWidth="1"/>
    <col min="15117" max="15117" width="11" style="162" customWidth="1"/>
    <col min="15118" max="15118" width="2.42578125" style="162" customWidth="1"/>
    <col min="15119" max="15119" width="11.42578125" style="162" customWidth="1"/>
    <col min="15120" max="15120" width="2.42578125" style="162" customWidth="1"/>
    <col min="15121" max="15121" width="13.5703125" style="162" customWidth="1"/>
    <col min="15122" max="15122" width="2.42578125" style="162" customWidth="1"/>
    <col min="15123" max="15123" width="9.85546875" style="162" customWidth="1"/>
    <col min="15124" max="15124" width="2.42578125" style="162" customWidth="1"/>
    <col min="15125" max="15125" width="14.5703125" style="162" customWidth="1"/>
    <col min="15126" max="15126" width="2.140625" style="162" customWidth="1"/>
    <col min="15127" max="15127" width="11.42578125" style="162" customWidth="1"/>
    <col min="15128" max="15128" width="2.42578125" style="162" customWidth="1"/>
    <col min="15129" max="15129" width="8.85546875" style="162" customWidth="1"/>
    <col min="15130" max="15360" width="22.85546875" style="162"/>
    <col min="15361" max="15361" width="4.85546875" style="162" customWidth="1"/>
    <col min="15362" max="15362" width="2.42578125" style="162" customWidth="1"/>
    <col min="15363" max="15363" width="17.42578125" style="162" customWidth="1"/>
    <col min="15364" max="15364" width="2.42578125" style="162" customWidth="1"/>
    <col min="15365" max="15365" width="10.5703125" style="162" customWidth="1"/>
    <col min="15366" max="15366" width="2.42578125" style="162" customWidth="1"/>
    <col min="15367" max="15367" width="11.140625" style="162" customWidth="1"/>
    <col min="15368" max="15368" width="2.42578125" style="162" customWidth="1"/>
    <col min="15369" max="15369" width="11.5703125" style="162" customWidth="1"/>
    <col min="15370" max="15370" width="2.42578125" style="162" customWidth="1"/>
    <col min="15371" max="15371" width="9.140625" style="162" customWidth="1"/>
    <col min="15372" max="15372" width="2.42578125" style="162" customWidth="1"/>
    <col min="15373" max="15373" width="11" style="162" customWidth="1"/>
    <col min="15374" max="15374" width="2.42578125" style="162" customWidth="1"/>
    <col min="15375" max="15375" width="11.42578125" style="162" customWidth="1"/>
    <col min="15376" max="15376" width="2.42578125" style="162" customWidth="1"/>
    <col min="15377" max="15377" width="13.5703125" style="162" customWidth="1"/>
    <col min="15378" max="15378" width="2.42578125" style="162" customWidth="1"/>
    <col min="15379" max="15379" width="9.85546875" style="162" customWidth="1"/>
    <col min="15380" max="15380" width="2.42578125" style="162" customWidth="1"/>
    <col min="15381" max="15381" width="14.5703125" style="162" customWidth="1"/>
    <col min="15382" max="15382" width="2.140625" style="162" customWidth="1"/>
    <col min="15383" max="15383" width="11.42578125" style="162" customWidth="1"/>
    <col min="15384" max="15384" width="2.42578125" style="162" customWidth="1"/>
    <col min="15385" max="15385" width="8.85546875" style="162" customWidth="1"/>
    <col min="15386" max="15616" width="22.85546875" style="162"/>
    <col min="15617" max="15617" width="4.85546875" style="162" customWidth="1"/>
    <col min="15618" max="15618" width="2.42578125" style="162" customWidth="1"/>
    <col min="15619" max="15619" width="17.42578125" style="162" customWidth="1"/>
    <col min="15620" max="15620" width="2.42578125" style="162" customWidth="1"/>
    <col min="15621" max="15621" width="10.5703125" style="162" customWidth="1"/>
    <col min="15622" max="15622" width="2.42578125" style="162" customWidth="1"/>
    <col min="15623" max="15623" width="11.140625" style="162" customWidth="1"/>
    <col min="15624" max="15624" width="2.42578125" style="162" customWidth="1"/>
    <col min="15625" max="15625" width="11.5703125" style="162" customWidth="1"/>
    <col min="15626" max="15626" width="2.42578125" style="162" customWidth="1"/>
    <col min="15627" max="15627" width="9.140625" style="162" customWidth="1"/>
    <col min="15628" max="15628" width="2.42578125" style="162" customWidth="1"/>
    <col min="15629" max="15629" width="11" style="162" customWidth="1"/>
    <col min="15630" max="15630" width="2.42578125" style="162" customWidth="1"/>
    <col min="15631" max="15631" width="11.42578125" style="162" customWidth="1"/>
    <col min="15632" max="15632" width="2.42578125" style="162" customWidth="1"/>
    <col min="15633" max="15633" width="13.5703125" style="162" customWidth="1"/>
    <col min="15634" max="15634" width="2.42578125" style="162" customWidth="1"/>
    <col min="15635" max="15635" width="9.85546875" style="162" customWidth="1"/>
    <col min="15636" max="15636" width="2.42578125" style="162" customWidth="1"/>
    <col min="15637" max="15637" width="14.5703125" style="162" customWidth="1"/>
    <col min="15638" max="15638" width="2.140625" style="162" customWidth="1"/>
    <col min="15639" max="15639" width="11.42578125" style="162" customWidth="1"/>
    <col min="15640" max="15640" width="2.42578125" style="162" customWidth="1"/>
    <col min="15641" max="15641" width="8.85546875" style="162" customWidth="1"/>
    <col min="15642" max="15872" width="22.85546875" style="162"/>
    <col min="15873" max="15873" width="4.85546875" style="162" customWidth="1"/>
    <col min="15874" max="15874" width="2.42578125" style="162" customWidth="1"/>
    <col min="15875" max="15875" width="17.42578125" style="162" customWidth="1"/>
    <col min="15876" max="15876" width="2.42578125" style="162" customWidth="1"/>
    <col min="15877" max="15877" width="10.5703125" style="162" customWidth="1"/>
    <col min="15878" max="15878" width="2.42578125" style="162" customWidth="1"/>
    <col min="15879" max="15879" width="11.140625" style="162" customWidth="1"/>
    <col min="15880" max="15880" width="2.42578125" style="162" customWidth="1"/>
    <col min="15881" max="15881" width="11.5703125" style="162" customWidth="1"/>
    <col min="15882" max="15882" width="2.42578125" style="162" customWidth="1"/>
    <col min="15883" max="15883" width="9.140625" style="162" customWidth="1"/>
    <col min="15884" max="15884" width="2.42578125" style="162" customWidth="1"/>
    <col min="15885" max="15885" width="11" style="162" customWidth="1"/>
    <col min="15886" max="15886" width="2.42578125" style="162" customWidth="1"/>
    <col min="15887" max="15887" width="11.42578125" style="162" customWidth="1"/>
    <col min="15888" max="15888" width="2.42578125" style="162" customWidth="1"/>
    <col min="15889" max="15889" width="13.5703125" style="162" customWidth="1"/>
    <col min="15890" max="15890" width="2.42578125" style="162" customWidth="1"/>
    <col min="15891" max="15891" width="9.85546875" style="162" customWidth="1"/>
    <col min="15892" max="15892" width="2.42578125" style="162" customWidth="1"/>
    <col min="15893" max="15893" width="14.5703125" style="162" customWidth="1"/>
    <col min="15894" max="15894" width="2.140625" style="162" customWidth="1"/>
    <col min="15895" max="15895" width="11.42578125" style="162" customWidth="1"/>
    <col min="15896" max="15896" width="2.42578125" style="162" customWidth="1"/>
    <col min="15897" max="15897" width="8.85546875" style="162" customWidth="1"/>
    <col min="15898" max="16128" width="22.85546875" style="162"/>
    <col min="16129" max="16129" width="4.85546875" style="162" customWidth="1"/>
    <col min="16130" max="16130" width="2.42578125" style="162" customWidth="1"/>
    <col min="16131" max="16131" width="17.42578125" style="162" customWidth="1"/>
    <col min="16132" max="16132" width="2.42578125" style="162" customWidth="1"/>
    <col min="16133" max="16133" width="10.5703125" style="162" customWidth="1"/>
    <col min="16134" max="16134" width="2.42578125" style="162" customWidth="1"/>
    <col min="16135" max="16135" width="11.140625" style="162" customWidth="1"/>
    <col min="16136" max="16136" width="2.42578125" style="162" customWidth="1"/>
    <col min="16137" max="16137" width="11.5703125" style="162" customWidth="1"/>
    <col min="16138" max="16138" width="2.42578125" style="162" customWidth="1"/>
    <col min="16139" max="16139" width="9.140625" style="162" customWidth="1"/>
    <col min="16140" max="16140" width="2.42578125" style="162" customWidth="1"/>
    <col min="16141" max="16141" width="11" style="162" customWidth="1"/>
    <col min="16142" max="16142" width="2.42578125" style="162" customWidth="1"/>
    <col min="16143" max="16143" width="11.42578125" style="162" customWidth="1"/>
    <col min="16144" max="16144" width="2.42578125" style="162" customWidth="1"/>
    <col min="16145" max="16145" width="13.5703125" style="162" customWidth="1"/>
    <col min="16146" max="16146" width="2.42578125" style="162" customWidth="1"/>
    <col min="16147" max="16147" width="9.85546875" style="162" customWidth="1"/>
    <col min="16148" max="16148" width="2.42578125" style="162" customWidth="1"/>
    <col min="16149" max="16149" width="14.5703125" style="162" customWidth="1"/>
    <col min="16150" max="16150" width="2.140625" style="162" customWidth="1"/>
    <col min="16151" max="16151" width="11.42578125" style="162" customWidth="1"/>
    <col min="16152" max="16152" width="2.42578125" style="162" customWidth="1"/>
    <col min="16153" max="16153" width="8.85546875" style="162" customWidth="1"/>
    <col min="16154" max="16384" width="22.85546875" style="162"/>
  </cols>
  <sheetData>
    <row r="1" spans="1:25" s="140" customFormat="1" ht="12.2" customHeight="1" x14ac:dyDescent="0.25">
      <c r="C1" s="141"/>
      <c r="E1" s="142"/>
      <c r="F1" s="142"/>
      <c r="G1" s="142"/>
      <c r="H1" s="142"/>
      <c r="I1" s="143"/>
      <c r="J1" s="143"/>
      <c r="K1" s="141"/>
      <c r="L1" s="143"/>
      <c r="M1" s="144"/>
      <c r="N1" s="145" t="s">
        <v>281</v>
      </c>
      <c r="O1" s="144"/>
      <c r="P1" s="144"/>
      <c r="Q1" s="146"/>
      <c r="R1" s="146"/>
      <c r="S1" s="147"/>
      <c r="T1" s="147"/>
      <c r="U1" s="148"/>
      <c r="V1" s="148"/>
      <c r="W1" s="149" t="s">
        <v>583</v>
      </c>
    </row>
    <row r="2" spans="1:25" s="140" customFormat="1" ht="11.25" customHeight="1" x14ac:dyDescent="0.25">
      <c r="C2" s="150"/>
      <c r="E2" s="142"/>
      <c r="F2" s="142"/>
      <c r="G2" s="142"/>
      <c r="H2" s="142"/>
      <c r="I2" s="143"/>
      <c r="J2" s="143"/>
      <c r="K2" s="141"/>
      <c r="L2" s="143"/>
      <c r="M2" s="144"/>
      <c r="N2" s="151" t="s">
        <v>37</v>
      </c>
      <c r="O2" s="144"/>
      <c r="P2" s="144"/>
      <c r="Q2" s="146"/>
      <c r="R2" s="146"/>
      <c r="S2" s="147"/>
      <c r="T2" s="147"/>
      <c r="U2" s="148"/>
      <c r="V2" s="148"/>
      <c r="W2" s="149" t="s">
        <v>584</v>
      </c>
    </row>
    <row r="3" spans="1:25" s="140" customFormat="1" ht="11.25" customHeight="1" x14ac:dyDescent="0.25">
      <c r="C3" s="152"/>
      <c r="E3" s="142"/>
      <c r="F3" s="142"/>
      <c r="G3" s="142"/>
      <c r="H3" s="142"/>
      <c r="I3" s="143"/>
      <c r="J3" s="143"/>
      <c r="K3" s="153"/>
      <c r="L3" s="143"/>
      <c r="M3" s="144"/>
      <c r="N3" s="151" t="s">
        <v>284</v>
      </c>
      <c r="O3" s="144"/>
      <c r="P3" s="144"/>
      <c r="Q3" s="146"/>
      <c r="R3" s="146"/>
      <c r="S3" s="147"/>
      <c r="T3" s="147"/>
      <c r="U3" s="148"/>
      <c r="V3" s="148"/>
      <c r="W3" s="154"/>
    </row>
    <row r="4" spans="1:25" s="140" customFormat="1" ht="9.75" customHeight="1" x14ac:dyDescent="0.25">
      <c r="A4" s="153"/>
      <c r="E4" s="155"/>
      <c r="F4" s="155"/>
      <c r="G4" s="155"/>
      <c r="H4" s="142"/>
      <c r="I4" s="143"/>
      <c r="J4" s="143"/>
      <c r="K4" s="143"/>
      <c r="L4" s="143"/>
      <c r="M4" s="144"/>
      <c r="N4" s="144"/>
      <c r="O4" s="144"/>
      <c r="P4" s="144"/>
      <c r="Q4" s="146"/>
      <c r="R4" s="146"/>
      <c r="S4" s="146"/>
      <c r="T4" s="147"/>
      <c r="U4" s="148"/>
      <c r="V4" s="148"/>
      <c r="W4" s="144"/>
    </row>
    <row r="5" spans="1:25" s="140" customFormat="1" ht="12.75" customHeight="1" x14ac:dyDescent="0.25">
      <c r="A5" s="153"/>
      <c r="C5" s="141"/>
      <c r="E5" s="156"/>
      <c r="F5" s="156"/>
      <c r="G5" s="156"/>
      <c r="H5" s="142"/>
      <c r="I5" s="143"/>
      <c r="J5" s="143"/>
      <c r="K5" s="143"/>
      <c r="L5" s="143"/>
      <c r="M5" s="157"/>
      <c r="N5" s="144"/>
      <c r="O5" s="144"/>
      <c r="P5" s="144"/>
      <c r="Q5" s="146"/>
      <c r="R5" s="146"/>
      <c r="S5" s="146"/>
      <c r="T5" s="147"/>
      <c r="U5" s="148"/>
      <c r="V5" s="148"/>
      <c r="W5" s="144"/>
    </row>
    <row r="6" spans="1:25" s="140" customFormat="1" ht="11.25" customHeight="1" x14ac:dyDescent="0.25">
      <c r="A6" s="153"/>
      <c r="E6" s="156"/>
      <c r="F6" s="156"/>
      <c r="G6" s="156"/>
      <c r="H6" s="142"/>
      <c r="I6" s="143"/>
      <c r="J6" s="143"/>
      <c r="K6" s="143"/>
      <c r="L6" s="143"/>
      <c r="M6" s="157"/>
      <c r="N6" s="144"/>
      <c r="O6" s="158"/>
      <c r="P6" s="144"/>
      <c r="Q6" s="159"/>
      <c r="R6" s="146"/>
      <c r="S6" s="160"/>
      <c r="T6" s="147"/>
      <c r="U6" s="148"/>
      <c r="V6" s="148"/>
      <c r="W6" s="154"/>
    </row>
    <row r="7" spans="1:25" ht="10.5" customHeight="1" x14ac:dyDescent="0.25">
      <c r="A7" s="161"/>
      <c r="O7" s="166"/>
      <c r="Q7" s="166"/>
      <c r="S7" s="166"/>
      <c r="U7" s="169"/>
      <c r="W7" s="166"/>
    </row>
    <row r="8" spans="1:25" ht="9.75" customHeight="1" x14ac:dyDescent="0.25">
      <c r="A8" s="161"/>
      <c r="M8" s="166"/>
      <c r="O8" s="171" t="s">
        <v>585</v>
      </c>
      <c r="Q8" s="171" t="s">
        <v>586</v>
      </c>
      <c r="S8" s="172" t="s">
        <v>587</v>
      </c>
      <c r="U8" s="173" t="s">
        <v>588</v>
      </c>
      <c r="W8" s="174" t="s">
        <v>589</v>
      </c>
    </row>
    <row r="9" spans="1:25" ht="11.25" x14ac:dyDescent="0.25">
      <c r="A9" s="161"/>
      <c r="E9" s="174" t="s">
        <v>62</v>
      </c>
      <c r="F9" s="174"/>
      <c r="G9" s="174" t="s">
        <v>590</v>
      </c>
      <c r="I9" s="175" t="s">
        <v>591</v>
      </c>
      <c r="K9" s="176" t="s">
        <v>592</v>
      </c>
      <c r="M9" s="177" t="s">
        <v>593</v>
      </c>
      <c r="O9" s="171" t="s">
        <v>594</v>
      </c>
      <c r="Q9" s="171" t="s">
        <v>395</v>
      </c>
      <c r="S9" s="172" t="s">
        <v>595</v>
      </c>
      <c r="U9" s="178" t="s">
        <v>596</v>
      </c>
      <c r="W9" s="174" t="s">
        <v>597</v>
      </c>
    </row>
    <row r="10" spans="1:25" ht="10.35" customHeight="1" x14ac:dyDescent="0.25">
      <c r="B10" s="179"/>
      <c r="C10" s="179"/>
      <c r="D10" s="179"/>
      <c r="E10" s="177" t="s">
        <v>598</v>
      </c>
      <c r="F10" s="177"/>
      <c r="G10" s="174" t="s">
        <v>62</v>
      </c>
      <c r="H10" s="179"/>
      <c r="I10" s="174" t="s">
        <v>599</v>
      </c>
      <c r="J10" s="179"/>
      <c r="K10" s="174" t="s">
        <v>600</v>
      </c>
      <c r="L10" s="179"/>
      <c r="M10" s="175" t="s">
        <v>601</v>
      </c>
      <c r="N10" s="179"/>
      <c r="O10" s="175" t="s">
        <v>602</v>
      </c>
      <c r="P10" s="179"/>
      <c r="Q10" s="175" t="s">
        <v>603</v>
      </c>
      <c r="R10" s="179"/>
      <c r="S10" s="175" t="s">
        <v>603</v>
      </c>
      <c r="T10" s="179"/>
      <c r="U10" s="173" t="s">
        <v>604</v>
      </c>
      <c r="V10" s="179"/>
      <c r="W10" s="175" t="s">
        <v>605</v>
      </c>
    </row>
    <row r="11" spans="1:25" s="177" customFormat="1" ht="11.25" x14ac:dyDescent="0.25">
      <c r="A11" s="180" t="s">
        <v>71</v>
      </c>
      <c r="C11" s="180" t="s">
        <v>606</v>
      </c>
      <c r="E11" s="181" t="s">
        <v>607</v>
      </c>
      <c r="F11" s="182"/>
      <c r="G11" s="181" t="s">
        <v>608</v>
      </c>
      <c r="H11" s="174"/>
      <c r="I11" s="181" t="s">
        <v>608</v>
      </c>
      <c r="J11" s="176"/>
      <c r="K11" s="181" t="s">
        <v>608</v>
      </c>
      <c r="L11" s="176"/>
      <c r="M11" s="183" t="s">
        <v>609</v>
      </c>
      <c r="O11" s="183" t="s">
        <v>610</v>
      </c>
      <c r="P11" s="184"/>
      <c r="Q11" s="183" t="s">
        <v>608</v>
      </c>
      <c r="R11" s="185"/>
      <c r="S11" s="183" t="s">
        <v>608</v>
      </c>
      <c r="T11" s="186"/>
      <c r="U11" s="187" t="s">
        <v>611</v>
      </c>
      <c r="V11" s="188"/>
      <c r="W11" s="189" t="s">
        <v>612</v>
      </c>
    </row>
    <row r="12" spans="1:25" s="191" customFormat="1" ht="4.5" customHeight="1" x14ac:dyDescent="0.25">
      <c r="A12" s="190"/>
      <c r="C12" s="192"/>
      <c r="D12" s="192"/>
      <c r="E12" s="193"/>
      <c r="F12" s="193"/>
      <c r="G12" s="193"/>
      <c r="H12" s="194"/>
      <c r="I12" s="195"/>
      <c r="J12" s="195"/>
      <c r="K12" s="195"/>
      <c r="L12" s="195"/>
      <c r="M12" s="190"/>
      <c r="N12" s="190"/>
      <c r="O12" s="190"/>
      <c r="P12" s="190"/>
      <c r="Q12" s="196"/>
      <c r="R12" s="196"/>
      <c r="S12" s="197"/>
      <c r="T12" s="197"/>
      <c r="U12" s="198"/>
      <c r="V12" s="198"/>
      <c r="W12" s="199"/>
    </row>
    <row r="13" spans="1:25" ht="9.6" customHeight="1" x14ac:dyDescent="0.25">
      <c r="B13" s="200" t="s">
        <v>278</v>
      </c>
      <c r="C13" s="201"/>
      <c r="D13" s="161"/>
    </row>
    <row r="14" spans="1:25" ht="11.25" x14ac:dyDescent="0.25">
      <c r="A14" s="276">
        <v>1</v>
      </c>
      <c r="C14" s="162" t="s">
        <v>83</v>
      </c>
      <c r="E14" s="203">
        <v>158675</v>
      </c>
      <c r="F14" s="203"/>
      <c r="G14" s="203">
        <v>159467</v>
      </c>
      <c r="H14" s="203"/>
      <c r="I14" s="204">
        <v>14.94</v>
      </c>
      <c r="K14" s="205">
        <f>G14/I14</f>
        <v>10673.828647925035</v>
      </c>
      <c r="M14" s="206">
        <v>2.4</v>
      </c>
      <c r="N14" s="168"/>
      <c r="O14" s="203">
        <v>15018.4</v>
      </c>
      <c r="P14" s="162"/>
      <c r="Q14" s="203">
        <v>8</v>
      </c>
      <c r="R14" s="207"/>
      <c r="S14" s="203">
        <v>122</v>
      </c>
      <c r="U14" s="208">
        <v>1.1100000000000001</v>
      </c>
      <c r="W14" s="209">
        <v>42815</v>
      </c>
      <c r="Y14" s="210"/>
    </row>
    <row r="15" spans="1:25" ht="11.25" x14ac:dyDescent="0.25">
      <c r="A15" s="276">
        <v>2</v>
      </c>
      <c r="C15" s="162" t="s">
        <v>84</v>
      </c>
      <c r="E15" s="203">
        <v>17231</v>
      </c>
      <c r="F15" s="203"/>
      <c r="G15" s="203">
        <v>17219</v>
      </c>
      <c r="H15" s="211"/>
      <c r="I15" s="204">
        <v>12.87</v>
      </c>
      <c r="K15" s="205">
        <f t="shared" ref="K15:K51" si="0">G15/I15</f>
        <v>1337.9176379176381</v>
      </c>
      <c r="M15" s="206">
        <v>3.6</v>
      </c>
      <c r="N15" s="168"/>
      <c r="O15" s="203">
        <v>2099.61</v>
      </c>
      <c r="P15" s="162"/>
      <c r="Q15" s="203">
        <v>105</v>
      </c>
      <c r="R15" s="207"/>
      <c r="S15" s="203">
        <v>3</v>
      </c>
      <c r="U15" s="208">
        <v>1.1200000000000001</v>
      </c>
      <c r="W15" s="203">
        <v>1309</v>
      </c>
      <c r="Y15" s="210"/>
    </row>
    <row r="16" spans="1:25" ht="11.25" x14ac:dyDescent="0.25">
      <c r="A16" s="276">
        <v>3</v>
      </c>
      <c r="C16" s="162" t="s">
        <v>85</v>
      </c>
      <c r="E16" s="203">
        <v>6628</v>
      </c>
      <c r="F16" s="203"/>
      <c r="G16" s="203">
        <v>6641</v>
      </c>
      <c r="H16" s="203"/>
      <c r="I16" s="204">
        <v>6.44</v>
      </c>
      <c r="K16" s="205">
        <f t="shared" si="0"/>
        <v>1031.2111801242236</v>
      </c>
      <c r="M16" s="206">
        <v>3.6</v>
      </c>
      <c r="N16" s="168"/>
      <c r="O16" s="203">
        <v>817.09</v>
      </c>
      <c r="P16" s="162"/>
      <c r="Q16" s="203">
        <v>131</v>
      </c>
      <c r="R16" s="207"/>
      <c r="S16" s="203">
        <v>12</v>
      </c>
      <c r="U16" s="208">
        <v>1.27</v>
      </c>
      <c r="W16" s="203">
        <v>341</v>
      </c>
      <c r="Y16" s="210"/>
    </row>
    <row r="17" spans="1:25" ht="11.25" x14ac:dyDescent="0.25">
      <c r="A17" s="276">
        <v>4</v>
      </c>
      <c r="C17" s="162" t="s">
        <v>86</v>
      </c>
      <c r="E17" s="203">
        <v>51079</v>
      </c>
      <c r="F17" s="203"/>
      <c r="G17" s="203">
        <v>51050</v>
      </c>
      <c r="H17" s="203"/>
      <c r="I17" s="204">
        <v>10.25</v>
      </c>
      <c r="K17" s="205">
        <f t="shared" si="0"/>
        <v>4980.4878048780483</v>
      </c>
      <c r="M17" s="206">
        <v>2.9</v>
      </c>
      <c r="N17" s="168"/>
      <c r="O17" s="203">
        <v>3996.97</v>
      </c>
      <c r="P17" s="162"/>
      <c r="Q17" s="203">
        <v>33</v>
      </c>
      <c r="R17" s="207"/>
      <c r="S17" s="203">
        <v>48</v>
      </c>
      <c r="U17" s="208">
        <v>0.95</v>
      </c>
      <c r="W17" s="203">
        <v>8417</v>
      </c>
      <c r="Y17" s="210"/>
    </row>
    <row r="18" spans="1:25" ht="11.25" x14ac:dyDescent="0.25">
      <c r="A18" s="276">
        <v>5</v>
      </c>
      <c r="C18" s="162" t="s">
        <v>87</v>
      </c>
      <c r="E18" s="203">
        <v>250256</v>
      </c>
      <c r="F18" s="203"/>
      <c r="G18" s="203">
        <v>249422</v>
      </c>
      <c r="H18" s="203"/>
      <c r="I18" s="204">
        <v>338.46</v>
      </c>
      <c r="K18" s="205">
        <f t="shared" si="0"/>
        <v>736.93198605448208</v>
      </c>
      <c r="M18" s="206">
        <v>3</v>
      </c>
      <c r="N18" s="168"/>
      <c r="O18" s="203">
        <v>39406.910000000003</v>
      </c>
      <c r="P18" s="162"/>
      <c r="Q18" s="203">
        <v>68</v>
      </c>
      <c r="R18" s="207"/>
      <c r="S18" s="203">
        <v>69</v>
      </c>
      <c r="U18" s="208">
        <v>1.05</v>
      </c>
      <c r="W18" s="203">
        <v>29002</v>
      </c>
      <c r="Y18" s="210"/>
    </row>
    <row r="19" spans="1:25" ht="11.25" x14ac:dyDescent="0.25">
      <c r="A19" s="276">
        <v>6</v>
      </c>
      <c r="C19" s="162" t="s">
        <v>88</v>
      </c>
      <c r="E19" s="203">
        <v>18071</v>
      </c>
      <c r="F19" s="203"/>
      <c r="G19" s="203">
        <v>18170</v>
      </c>
      <c r="H19" s="203"/>
      <c r="I19" s="204">
        <v>7.52</v>
      </c>
      <c r="K19" s="205">
        <f t="shared" si="0"/>
        <v>2416.2234042553191</v>
      </c>
      <c r="M19" s="206">
        <v>3.2</v>
      </c>
      <c r="N19" s="168"/>
      <c r="O19" s="203">
        <v>2690.66</v>
      </c>
      <c r="P19" s="162"/>
      <c r="Q19" s="212">
        <v>61</v>
      </c>
      <c r="R19" s="213"/>
      <c r="S19" s="212">
        <v>40</v>
      </c>
      <c r="U19" s="208">
        <v>1.2</v>
      </c>
      <c r="W19" s="203">
        <v>1766</v>
      </c>
      <c r="Y19" s="210"/>
    </row>
    <row r="20" spans="1:25" ht="11.25" x14ac:dyDescent="0.25">
      <c r="A20" s="276">
        <v>7</v>
      </c>
      <c r="C20" s="162" t="s">
        <v>89</v>
      </c>
      <c r="E20" s="203">
        <v>5729</v>
      </c>
      <c r="F20" s="203"/>
      <c r="G20" s="203">
        <v>5737</v>
      </c>
      <c r="H20" s="203"/>
      <c r="I20" s="204">
        <v>5.47</v>
      </c>
      <c r="K20" s="205">
        <f t="shared" si="0"/>
        <v>1048.8117001828155</v>
      </c>
      <c r="M20" s="206">
        <v>4</v>
      </c>
      <c r="N20" s="168"/>
      <c r="O20" s="203">
        <v>849.83</v>
      </c>
      <c r="P20" s="162"/>
      <c r="Q20" s="212">
        <v>90</v>
      </c>
      <c r="R20" s="213"/>
      <c r="S20" s="212">
        <v>4</v>
      </c>
      <c r="U20" s="208">
        <v>0.8</v>
      </c>
      <c r="W20" s="203">
        <v>300</v>
      </c>
      <c r="Y20" s="210"/>
    </row>
    <row r="21" spans="1:25" ht="11.25" x14ac:dyDescent="0.25">
      <c r="A21" s="276">
        <v>8</v>
      </c>
      <c r="C21" s="162" t="s">
        <v>90</v>
      </c>
      <c r="E21" s="203">
        <v>42597</v>
      </c>
      <c r="F21" s="203"/>
      <c r="G21" s="203">
        <v>42590</v>
      </c>
      <c r="H21" s="203"/>
      <c r="I21" s="204">
        <v>42.8</v>
      </c>
      <c r="K21" s="205">
        <f t="shared" si="0"/>
        <v>995.09345794392527</v>
      </c>
      <c r="M21" s="206">
        <v>4.7</v>
      </c>
      <c r="N21" s="168"/>
      <c r="O21" s="203">
        <v>5389.45</v>
      </c>
      <c r="P21" s="162"/>
      <c r="Q21" s="212">
        <v>129</v>
      </c>
      <c r="R21" s="213"/>
      <c r="S21" s="212">
        <v>8</v>
      </c>
      <c r="U21" s="208">
        <v>0.84</v>
      </c>
      <c r="W21" s="203">
        <v>2320</v>
      </c>
      <c r="Y21" s="210"/>
    </row>
    <row r="22" spans="1:25" ht="11.25" x14ac:dyDescent="0.25">
      <c r="A22" s="276">
        <v>9</v>
      </c>
      <c r="C22" s="162" t="s">
        <v>92</v>
      </c>
      <c r="E22" s="203">
        <v>5628</v>
      </c>
      <c r="F22" s="203"/>
      <c r="G22" s="203">
        <v>5766</v>
      </c>
      <c r="H22" s="203"/>
      <c r="I22" s="204">
        <v>6.9</v>
      </c>
      <c r="K22" s="205">
        <f t="shared" si="0"/>
        <v>835.65217391304338</v>
      </c>
      <c r="M22" s="206">
        <v>4.5999999999999996</v>
      </c>
      <c r="N22" s="168"/>
      <c r="O22" s="203">
        <v>861.8</v>
      </c>
      <c r="P22" s="162"/>
      <c r="Q22" s="212">
        <v>125</v>
      </c>
      <c r="R22" s="213"/>
      <c r="S22" s="212">
        <v>1</v>
      </c>
      <c r="U22" s="208">
        <v>0.95</v>
      </c>
      <c r="V22" s="214"/>
      <c r="W22" s="203">
        <v>354</v>
      </c>
      <c r="Y22" s="210"/>
    </row>
    <row r="23" spans="1:25" ht="11.25" x14ac:dyDescent="0.25">
      <c r="A23" s="276">
        <v>10</v>
      </c>
      <c r="C23" s="162" t="s">
        <v>93</v>
      </c>
      <c r="E23" s="203">
        <v>24107</v>
      </c>
      <c r="F23" s="203"/>
      <c r="G23" s="203">
        <v>24146</v>
      </c>
      <c r="H23" s="203"/>
      <c r="I23" s="204">
        <v>6.24</v>
      </c>
      <c r="K23" s="205">
        <f t="shared" si="0"/>
        <v>3869.5512820512818</v>
      </c>
      <c r="M23" s="206">
        <v>2.5</v>
      </c>
      <c r="N23" s="168"/>
      <c r="O23" s="203">
        <v>2865.98</v>
      </c>
      <c r="P23" s="162"/>
      <c r="Q23" s="212">
        <v>5</v>
      </c>
      <c r="R23" s="213"/>
      <c r="S23" s="212">
        <v>126</v>
      </c>
      <c r="U23" s="208">
        <v>1.075</v>
      </c>
      <c r="W23" s="203">
        <v>6692</v>
      </c>
      <c r="Y23" s="210"/>
    </row>
    <row r="24" spans="1:25" ht="11.25" x14ac:dyDescent="0.25">
      <c r="A24" s="276">
        <v>11</v>
      </c>
      <c r="C24" s="162" t="s">
        <v>94</v>
      </c>
      <c r="E24" s="203">
        <v>14614</v>
      </c>
      <c r="F24" s="203"/>
      <c r="G24" s="203">
        <v>14658</v>
      </c>
      <c r="H24" s="203"/>
      <c r="I24" s="204">
        <v>2.0499999999999998</v>
      </c>
      <c r="K24" s="205">
        <f t="shared" si="0"/>
        <v>7150.2439024390251</v>
      </c>
      <c r="M24" s="206">
        <v>2.2999999999999998</v>
      </c>
      <c r="N24" s="168"/>
      <c r="O24" s="203">
        <v>2431.2199999999998</v>
      </c>
      <c r="P24" s="162"/>
      <c r="Q24" s="212">
        <v>2</v>
      </c>
      <c r="R24" s="213"/>
      <c r="S24" s="212">
        <v>133</v>
      </c>
      <c r="U24" s="208">
        <v>1.32</v>
      </c>
      <c r="W24" s="203">
        <v>4570</v>
      </c>
      <c r="Y24" s="210"/>
    </row>
    <row r="25" spans="1:25" ht="11.25" x14ac:dyDescent="0.25">
      <c r="A25" s="276">
        <v>12</v>
      </c>
      <c r="C25" s="162" t="s">
        <v>95</v>
      </c>
      <c r="E25" s="203">
        <v>8064</v>
      </c>
      <c r="F25" s="203"/>
      <c r="G25" s="203">
        <v>8180</v>
      </c>
      <c r="H25" s="203"/>
      <c r="I25" s="204">
        <v>8.2799999999999994</v>
      </c>
      <c r="K25" s="205">
        <f t="shared" si="0"/>
        <v>987.9227053140097</v>
      </c>
      <c r="M25" s="206">
        <v>4.2</v>
      </c>
      <c r="N25" s="168"/>
      <c r="O25" s="203">
        <v>940.6</v>
      </c>
      <c r="P25" s="162"/>
      <c r="Q25" s="212">
        <v>111</v>
      </c>
      <c r="R25" s="213"/>
      <c r="S25" s="212">
        <v>5</v>
      </c>
      <c r="U25" s="208">
        <v>1.03</v>
      </c>
      <c r="W25" s="203">
        <v>573</v>
      </c>
      <c r="Y25" s="210"/>
    </row>
    <row r="26" spans="1:25" ht="11.25" x14ac:dyDescent="0.25">
      <c r="A26" s="276">
        <v>13</v>
      </c>
      <c r="C26" s="162" t="s">
        <v>96</v>
      </c>
      <c r="E26" s="203">
        <v>27596</v>
      </c>
      <c r="F26" s="203"/>
      <c r="G26" s="203">
        <v>27982</v>
      </c>
      <c r="H26" s="203"/>
      <c r="I26" s="204">
        <v>10.45</v>
      </c>
      <c r="K26" s="205">
        <f t="shared" si="0"/>
        <v>2677.703349282297</v>
      </c>
      <c r="M26" s="206">
        <v>3.5</v>
      </c>
      <c r="N26" s="168"/>
      <c r="O26" s="203">
        <v>3408.81</v>
      </c>
      <c r="P26" s="162"/>
      <c r="Q26" s="212">
        <v>21</v>
      </c>
      <c r="R26" s="213"/>
      <c r="S26" s="212">
        <v>76</v>
      </c>
      <c r="U26" s="208">
        <v>0.8</v>
      </c>
      <c r="W26" s="203">
        <v>4512</v>
      </c>
      <c r="Y26" s="210"/>
    </row>
    <row r="27" spans="1:25" ht="11.25" x14ac:dyDescent="0.25">
      <c r="A27" s="276">
        <v>14</v>
      </c>
      <c r="C27" s="162" t="s">
        <v>97</v>
      </c>
      <c r="E27" s="203">
        <v>6747</v>
      </c>
      <c r="F27" s="203"/>
      <c r="G27" s="203">
        <v>6720</v>
      </c>
      <c r="H27" s="203"/>
      <c r="I27" s="204">
        <v>8.24</v>
      </c>
      <c r="K27" s="205">
        <f t="shared" si="0"/>
        <v>815.53398058252424</v>
      </c>
      <c r="M27" s="206">
        <v>3.4</v>
      </c>
      <c r="N27" s="168"/>
      <c r="O27" s="203">
        <v>1280.07</v>
      </c>
      <c r="P27" s="162"/>
      <c r="Q27" s="212">
        <v>99</v>
      </c>
      <c r="R27" s="213"/>
      <c r="S27" s="212">
        <v>7</v>
      </c>
      <c r="U27" s="208">
        <v>0.92</v>
      </c>
      <c r="W27" s="203">
        <v>474</v>
      </c>
      <c r="Y27" s="210"/>
    </row>
    <row r="28" spans="1:25" ht="11.25" x14ac:dyDescent="0.25">
      <c r="A28" s="276">
        <v>15</v>
      </c>
      <c r="C28" s="162" t="s">
        <v>98</v>
      </c>
      <c r="E28" s="203">
        <v>136581</v>
      </c>
      <c r="F28" s="203"/>
      <c r="G28" s="203">
        <v>137148</v>
      </c>
      <c r="H28" s="203"/>
      <c r="I28" s="204">
        <v>51.46</v>
      </c>
      <c r="K28" s="205">
        <f t="shared" si="0"/>
        <v>2665.1379712397979</v>
      </c>
      <c r="M28" s="206">
        <v>3.8</v>
      </c>
      <c r="N28" s="168"/>
      <c r="O28" s="203">
        <v>18731.25</v>
      </c>
      <c r="P28" s="162"/>
      <c r="Q28" s="212">
        <v>109</v>
      </c>
      <c r="R28" s="213"/>
      <c r="S28" s="212">
        <v>15</v>
      </c>
      <c r="U28" s="208">
        <v>1.24</v>
      </c>
      <c r="W28" s="203">
        <v>11705</v>
      </c>
      <c r="Y28" s="210"/>
    </row>
    <row r="29" spans="1:25" ht="11.25" x14ac:dyDescent="0.25">
      <c r="A29" s="276">
        <v>16</v>
      </c>
      <c r="C29" s="162" t="s">
        <v>99</v>
      </c>
      <c r="E29" s="203">
        <v>55220</v>
      </c>
      <c r="F29" s="203"/>
      <c r="G29" s="203">
        <v>54810</v>
      </c>
      <c r="H29" s="203"/>
      <c r="I29" s="204">
        <v>17.34</v>
      </c>
      <c r="K29" s="205">
        <f t="shared" si="0"/>
        <v>3160.8996539792388</v>
      </c>
      <c r="M29" s="206">
        <v>3.9</v>
      </c>
      <c r="N29" s="168"/>
      <c r="O29" s="203">
        <v>6217.12</v>
      </c>
      <c r="P29" s="162"/>
      <c r="Q29" s="203">
        <v>118</v>
      </c>
      <c r="R29" s="207"/>
      <c r="S29" s="203">
        <v>18</v>
      </c>
      <c r="U29" s="208">
        <v>0.86</v>
      </c>
      <c r="W29" s="203">
        <v>4430</v>
      </c>
      <c r="Y29" s="210"/>
    </row>
    <row r="30" spans="1:25" ht="11.25" x14ac:dyDescent="0.25">
      <c r="A30" s="276">
        <v>17</v>
      </c>
      <c r="C30" s="162" t="s">
        <v>100</v>
      </c>
      <c r="E30" s="203">
        <v>22976</v>
      </c>
      <c r="F30" s="203"/>
      <c r="G30" s="203">
        <v>23033</v>
      </c>
      <c r="H30" s="203"/>
      <c r="I30" s="204">
        <v>10.35</v>
      </c>
      <c r="K30" s="205">
        <f t="shared" si="0"/>
        <v>2225.4106280193237</v>
      </c>
      <c r="M30" s="206">
        <v>4.2</v>
      </c>
      <c r="N30" s="168"/>
      <c r="O30" s="203">
        <v>3769.38</v>
      </c>
      <c r="P30" s="162"/>
      <c r="Q30" s="203">
        <v>127</v>
      </c>
      <c r="R30" s="207"/>
      <c r="S30" s="203">
        <v>9</v>
      </c>
      <c r="U30" s="208">
        <v>1.1299999999999999</v>
      </c>
      <c r="W30" s="203">
        <v>1459</v>
      </c>
      <c r="Y30" s="210"/>
    </row>
    <row r="31" spans="1:25" ht="11.25" x14ac:dyDescent="0.25">
      <c r="A31" s="276">
        <v>18</v>
      </c>
      <c r="C31" s="162" t="s">
        <v>101</v>
      </c>
      <c r="E31" s="203">
        <v>7397</v>
      </c>
      <c r="F31" s="203"/>
      <c r="G31" s="203">
        <v>7479</v>
      </c>
      <c r="H31" s="203"/>
      <c r="I31" s="204">
        <v>2.5</v>
      </c>
      <c r="K31" s="205">
        <f t="shared" si="0"/>
        <v>2991.6</v>
      </c>
      <c r="M31" s="206">
        <v>4.8</v>
      </c>
      <c r="N31" s="168"/>
      <c r="O31" s="203">
        <v>620.33000000000004</v>
      </c>
      <c r="P31" s="162"/>
      <c r="Q31" s="203">
        <v>117</v>
      </c>
      <c r="R31" s="207"/>
      <c r="S31" s="203">
        <v>21</v>
      </c>
      <c r="U31" s="208">
        <v>1.06</v>
      </c>
      <c r="W31" s="203">
        <v>583</v>
      </c>
      <c r="Y31" s="210"/>
    </row>
    <row r="32" spans="1:25" ht="11.25" x14ac:dyDescent="0.25">
      <c r="A32" s="276">
        <v>19</v>
      </c>
      <c r="C32" s="162" t="s">
        <v>102</v>
      </c>
      <c r="E32" s="203">
        <v>80054</v>
      </c>
      <c r="F32" s="203"/>
      <c r="G32" s="203">
        <v>80395</v>
      </c>
      <c r="H32" s="203"/>
      <c r="I32" s="204">
        <v>48.98</v>
      </c>
      <c r="K32" s="205">
        <f t="shared" si="0"/>
        <v>1641.3842384646796</v>
      </c>
      <c r="M32" s="206">
        <v>4.2</v>
      </c>
      <c r="N32" s="168"/>
      <c r="O32" s="203">
        <v>7426.8</v>
      </c>
      <c r="P32" s="162"/>
      <c r="Q32" s="203">
        <v>114</v>
      </c>
      <c r="R32" s="207"/>
      <c r="S32" s="203">
        <v>16</v>
      </c>
      <c r="U32" s="208">
        <v>1.1100000000000001</v>
      </c>
      <c r="W32" s="203">
        <v>6182</v>
      </c>
      <c r="Y32" s="210"/>
    </row>
    <row r="33" spans="1:25" ht="11.25" x14ac:dyDescent="0.25">
      <c r="A33" s="276">
        <v>20</v>
      </c>
      <c r="C33" s="162" t="s">
        <v>103</v>
      </c>
      <c r="E33" s="203">
        <v>42733</v>
      </c>
      <c r="F33" s="203"/>
      <c r="G33" s="203">
        <v>42772</v>
      </c>
      <c r="H33" s="203"/>
      <c r="I33" s="204">
        <v>9.84</v>
      </c>
      <c r="K33" s="205">
        <f t="shared" si="0"/>
        <v>4346.747967479675</v>
      </c>
      <c r="M33" s="206">
        <v>2.7</v>
      </c>
      <c r="N33" s="168"/>
      <c r="O33" s="203">
        <v>7227.88</v>
      </c>
      <c r="P33" s="162"/>
      <c r="Q33" s="203">
        <v>46</v>
      </c>
      <c r="R33" s="207"/>
      <c r="S33" s="203">
        <v>64</v>
      </c>
      <c r="U33" s="208">
        <v>1.46</v>
      </c>
      <c r="W33" s="203">
        <v>5403</v>
      </c>
      <c r="Y33" s="210"/>
    </row>
    <row r="34" spans="1:25" ht="11.25" x14ac:dyDescent="0.25">
      <c r="A34" s="276">
        <v>21</v>
      </c>
      <c r="C34" s="162" t="s">
        <v>104</v>
      </c>
      <c r="E34" s="203">
        <v>17205</v>
      </c>
      <c r="F34" s="203"/>
      <c r="G34" s="203">
        <v>17219</v>
      </c>
      <c r="H34" s="203"/>
      <c r="I34" s="204">
        <v>3.03</v>
      </c>
      <c r="K34" s="205">
        <f t="shared" si="0"/>
        <v>5682.8382838283833</v>
      </c>
      <c r="M34" s="206">
        <v>2.5</v>
      </c>
      <c r="N34" s="168"/>
      <c r="O34" s="203">
        <v>3310.6</v>
      </c>
      <c r="P34" s="162"/>
      <c r="Q34" s="203">
        <v>88</v>
      </c>
      <c r="R34" s="207"/>
      <c r="S34" s="203">
        <v>44</v>
      </c>
      <c r="U34" s="208">
        <v>1.53</v>
      </c>
      <c r="W34" s="203">
        <v>1909</v>
      </c>
      <c r="Y34" s="210"/>
    </row>
    <row r="35" spans="1:25" ht="11.25" x14ac:dyDescent="0.25">
      <c r="A35" s="276">
        <v>22</v>
      </c>
      <c r="C35" s="162" t="s">
        <v>105</v>
      </c>
      <c r="E35" s="203">
        <v>13436</v>
      </c>
      <c r="F35" s="203"/>
      <c r="G35" s="203">
        <v>13485</v>
      </c>
      <c r="H35" s="203"/>
      <c r="I35" s="204">
        <v>10.96</v>
      </c>
      <c r="K35" s="205">
        <f t="shared" si="0"/>
        <v>1230.3832116788319</v>
      </c>
      <c r="M35" s="206">
        <v>4.3</v>
      </c>
      <c r="N35" s="168"/>
      <c r="O35" s="203">
        <v>1688.95</v>
      </c>
      <c r="P35" s="162"/>
      <c r="Q35" s="203">
        <v>128</v>
      </c>
      <c r="R35" s="207"/>
      <c r="S35" s="203">
        <v>2</v>
      </c>
      <c r="U35" s="208">
        <v>1.04</v>
      </c>
      <c r="W35" s="203">
        <v>650</v>
      </c>
      <c r="Y35" s="210"/>
    </row>
    <row r="36" spans="1:25" ht="11.25" x14ac:dyDescent="0.25">
      <c r="A36" s="276">
        <v>23</v>
      </c>
      <c r="C36" s="162" t="s">
        <v>106</v>
      </c>
      <c r="E36" s="203">
        <v>185082</v>
      </c>
      <c r="F36" s="203"/>
      <c r="G36" s="203">
        <v>186247</v>
      </c>
      <c r="H36" s="203"/>
      <c r="I36" s="204">
        <v>68.989999999999995</v>
      </c>
      <c r="K36" s="205">
        <f t="shared" si="0"/>
        <v>2699.6231337875056</v>
      </c>
      <c r="M36" s="206">
        <v>3.6</v>
      </c>
      <c r="N36" s="168"/>
      <c r="O36" s="203">
        <v>25226.01</v>
      </c>
      <c r="P36" s="162"/>
      <c r="Q36" s="203">
        <v>108</v>
      </c>
      <c r="R36" s="207"/>
      <c r="S36" s="203">
        <v>17</v>
      </c>
      <c r="U36" s="208">
        <v>1.22</v>
      </c>
      <c r="W36" s="203">
        <v>16665</v>
      </c>
      <c r="Y36" s="210"/>
    </row>
    <row r="37" spans="1:25" ht="11.25" x14ac:dyDescent="0.25">
      <c r="A37" s="276">
        <v>24</v>
      </c>
      <c r="C37" s="162" t="s">
        <v>107</v>
      </c>
      <c r="E37" s="203">
        <v>238102</v>
      </c>
      <c r="F37" s="203"/>
      <c r="G37" s="203">
        <v>238005</v>
      </c>
      <c r="H37" s="203"/>
      <c r="I37" s="204">
        <v>53.27</v>
      </c>
      <c r="K37" s="205">
        <f t="shared" si="0"/>
        <v>4467.8993805143609</v>
      </c>
      <c r="M37" s="206">
        <v>3.5</v>
      </c>
      <c r="N37" s="168"/>
      <c r="O37" s="203">
        <v>25704.66</v>
      </c>
      <c r="P37" s="162"/>
      <c r="Q37" s="203">
        <v>112</v>
      </c>
      <c r="R37" s="207"/>
      <c r="S37" s="203">
        <v>13</v>
      </c>
      <c r="U37" s="208">
        <v>1.25</v>
      </c>
      <c r="W37" s="203">
        <v>21978</v>
      </c>
      <c r="Y37" s="210"/>
    </row>
    <row r="38" spans="1:25" ht="11.25" x14ac:dyDescent="0.25">
      <c r="A38" s="276">
        <v>25</v>
      </c>
      <c r="C38" s="162" t="s">
        <v>108</v>
      </c>
      <c r="E38" s="203">
        <v>3635</v>
      </c>
      <c r="F38" s="203"/>
      <c r="G38" s="203">
        <v>3687</v>
      </c>
      <c r="H38" s="203"/>
      <c r="I38" s="204">
        <v>7.48</v>
      </c>
      <c r="K38" s="205">
        <f t="shared" si="0"/>
        <v>492.91443850267376</v>
      </c>
      <c r="M38" s="206">
        <v>4.4000000000000004</v>
      </c>
      <c r="N38" s="168"/>
      <c r="O38" s="203">
        <v>792.36</v>
      </c>
      <c r="P38" s="162"/>
      <c r="Q38" s="203">
        <v>94</v>
      </c>
      <c r="R38" s="207"/>
      <c r="S38" s="203">
        <v>11</v>
      </c>
      <c r="U38" s="208">
        <v>0.9</v>
      </c>
      <c r="W38" s="203">
        <v>227</v>
      </c>
      <c r="Y38" s="210"/>
    </row>
    <row r="39" spans="1:25" ht="11.25" x14ac:dyDescent="0.25">
      <c r="A39" s="276">
        <v>26</v>
      </c>
      <c r="C39" s="162" t="s">
        <v>109</v>
      </c>
      <c r="E39" s="203">
        <v>32912</v>
      </c>
      <c r="F39" s="203"/>
      <c r="G39" s="203">
        <v>33458</v>
      </c>
      <c r="H39" s="203"/>
      <c r="I39" s="204">
        <v>22.72</v>
      </c>
      <c r="K39" s="205">
        <f t="shared" si="0"/>
        <v>1472.6232394366198</v>
      </c>
      <c r="M39" s="206">
        <v>5.3</v>
      </c>
      <c r="N39" s="168"/>
      <c r="O39" s="203">
        <v>3826.5</v>
      </c>
      <c r="P39" s="162"/>
      <c r="Q39" s="203">
        <v>130</v>
      </c>
      <c r="R39" s="207"/>
      <c r="S39" s="203">
        <v>6</v>
      </c>
      <c r="U39" s="208">
        <v>1.35</v>
      </c>
      <c r="W39" s="203">
        <v>1994</v>
      </c>
      <c r="Y39" s="210"/>
    </row>
    <row r="40" spans="1:25" ht="11.25" x14ac:dyDescent="0.25">
      <c r="A40" s="276">
        <v>27</v>
      </c>
      <c r="C40" s="162" t="s">
        <v>110</v>
      </c>
      <c r="E40" s="203">
        <v>12514</v>
      </c>
      <c r="F40" s="203"/>
      <c r="G40" s="203">
        <v>12460</v>
      </c>
      <c r="H40" s="203"/>
      <c r="I40" s="204">
        <v>15.36</v>
      </c>
      <c r="K40" s="205">
        <f t="shared" si="0"/>
        <v>811.19791666666674</v>
      </c>
      <c r="M40" s="206">
        <v>2.7</v>
      </c>
      <c r="N40" s="168"/>
      <c r="O40" s="203">
        <v>2028.03</v>
      </c>
      <c r="P40" s="162"/>
      <c r="Q40" s="203">
        <v>44</v>
      </c>
      <c r="R40" s="207"/>
      <c r="S40" s="203">
        <v>103</v>
      </c>
      <c r="U40" s="208">
        <v>1.1399999999999999</v>
      </c>
      <c r="W40" s="203">
        <v>1665</v>
      </c>
      <c r="Y40" s="210"/>
    </row>
    <row r="41" spans="1:25" ht="11.25" x14ac:dyDescent="0.25">
      <c r="A41" s="276">
        <v>28</v>
      </c>
      <c r="C41" s="162" t="s">
        <v>111</v>
      </c>
      <c r="E41" s="203">
        <v>97883</v>
      </c>
      <c r="F41" s="203"/>
      <c r="G41" s="203">
        <v>97915</v>
      </c>
      <c r="H41" s="203"/>
      <c r="I41" s="204">
        <v>33.299999999999997</v>
      </c>
      <c r="K41" s="205">
        <f t="shared" si="0"/>
        <v>2940.3903903903906</v>
      </c>
      <c r="M41" s="206">
        <v>3.8</v>
      </c>
      <c r="N41" s="168"/>
      <c r="O41" s="203">
        <v>12686.75</v>
      </c>
      <c r="P41" s="162"/>
      <c r="Q41" s="203">
        <v>126</v>
      </c>
      <c r="R41" s="207"/>
      <c r="S41" s="203">
        <v>10</v>
      </c>
      <c r="U41" s="208">
        <v>1.3</v>
      </c>
      <c r="W41" s="203">
        <v>7909</v>
      </c>
      <c r="Y41" s="210"/>
    </row>
    <row r="42" spans="1:25" ht="11.25" x14ac:dyDescent="0.25">
      <c r="A42" s="276">
        <v>29</v>
      </c>
      <c r="C42" s="162" t="s">
        <v>112</v>
      </c>
      <c r="E42" s="203">
        <v>16930</v>
      </c>
      <c r="F42" s="203"/>
      <c r="G42" s="203">
        <v>17604</v>
      </c>
      <c r="H42" s="203"/>
      <c r="I42" s="204">
        <v>9.68</v>
      </c>
      <c r="K42" s="205">
        <f t="shared" si="0"/>
        <v>1818.595041322314</v>
      </c>
      <c r="M42" s="206">
        <v>4</v>
      </c>
      <c r="N42" s="168"/>
      <c r="O42" s="203">
        <v>2627.61</v>
      </c>
      <c r="P42" s="162"/>
      <c r="Q42" s="203">
        <v>133</v>
      </c>
      <c r="R42" s="207"/>
      <c r="S42" s="203">
        <v>14</v>
      </c>
      <c r="U42" s="208">
        <v>0.84</v>
      </c>
      <c r="W42" s="203">
        <v>878</v>
      </c>
      <c r="Y42" s="210"/>
    </row>
    <row r="43" spans="1:25" ht="11.25" x14ac:dyDescent="0.25">
      <c r="A43" s="276">
        <v>30</v>
      </c>
      <c r="C43" s="162" t="s">
        <v>113</v>
      </c>
      <c r="E43" s="203">
        <v>226623</v>
      </c>
      <c r="F43" s="203"/>
      <c r="G43" s="203">
        <v>226610</v>
      </c>
      <c r="H43" s="203"/>
      <c r="I43" s="204">
        <v>59.93</v>
      </c>
      <c r="K43" s="205">
        <f t="shared" si="0"/>
        <v>3781.2447855831806</v>
      </c>
      <c r="M43" s="206">
        <v>3.4</v>
      </c>
      <c r="N43" s="168"/>
      <c r="O43" s="203">
        <v>20008.18</v>
      </c>
      <c r="P43" s="162"/>
      <c r="Q43" s="203">
        <v>56</v>
      </c>
      <c r="R43" s="207"/>
      <c r="S43" s="203">
        <v>25</v>
      </c>
      <c r="U43" s="208">
        <v>1.2</v>
      </c>
      <c r="W43" s="203">
        <v>28017</v>
      </c>
      <c r="Y43" s="210"/>
    </row>
    <row r="44" spans="1:25" ht="11.25" x14ac:dyDescent="0.25">
      <c r="A44" s="276">
        <v>31</v>
      </c>
      <c r="C44" s="162" t="s">
        <v>114</v>
      </c>
      <c r="E44" s="203">
        <v>99883</v>
      </c>
      <c r="F44" s="203"/>
      <c r="G44" s="203">
        <v>100011</v>
      </c>
      <c r="H44" s="203"/>
      <c r="I44" s="204">
        <v>42.52</v>
      </c>
      <c r="K44" s="205">
        <f t="shared" si="0"/>
        <v>2352.0931326434616</v>
      </c>
      <c r="M44" s="206">
        <v>3.3</v>
      </c>
      <c r="N44" s="168"/>
      <c r="O44" s="203">
        <v>12970.81</v>
      </c>
      <c r="P44" s="162"/>
      <c r="Q44" s="203">
        <v>97</v>
      </c>
      <c r="R44" s="207"/>
      <c r="S44" s="203">
        <v>19</v>
      </c>
      <c r="U44" s="208">
        <v>1.22</v>
      </c>
      <c r="W44" s="203">
        <v>8812</v>
      </c>
      <c r="Y44" s="210"/>
    </row>
    <row r="45" spans="1:25" ht="11.25" x14ac:dyDescent="0.25">
      <c r="A45" s="276">
        <v>32</v>
      </c>
      <c r="C45" s="162" t="s">
        <v>115</v>
      </c>
      <c r="E45" s="203">
        <v>25060</v>
      </c>
      <c r="F45" s="203"/>
      <c r="G45" s="203">
        <v>25346</v>
      </c>
      <c r="H45" s="203"/>
      <c r="I45" s="204">
        <v>14.52</v>
      </c>
      <c r="K45" s="205">
        <f t="shared" si="0"/>
        <v>1745.5922865013774</v>
      </c>
      <c r="M45" s="206">
        <v>3.1</v>
      </c>
      <c r="N45" s="168"/>
      <c r="O45" s="203">
        <v>3656</v>
      </c>
      <c r="P45" s="162"/>
      <c r="Q45" s="203">
        <v>66</v>
      </c>
      <c r="R45" s="207"/>
      <c r="S45" s="203">
        <v>32</v>
      </c>
      <c r="U45" s="208">
        <v>1.2</v>
      </c>
      <c r="W45" s="203">
        <v>2357</v>
      </c>
      <c r="Y45" s="210"/>
    </row>
    <row r="46" spans="1:25" ht="11.25" x14ac:dyDescent="0.25">
      <c r="A46" s="276">
        <v>33</v>
      </c>
      <c r="C46" s="162" t="s">
        <v>116</v>
      </c>
      <c r="E46" s="203">
        <v>25874</v>
      </c>
      <c r="F46" s="203"/>
      <c r="G46" s="203">
        <v>25750</v>
      </c>
      <c r="H46" s="203"/>
      <c r="I46" s="204">
        <v>19.920000000000002</v>
      </c>
      <c r="K46" s="205">
        <f t="shared" si="0"/>
        <v>1292.6706827309235</v>
      </c>
      <c r="M46" s="206">
        <v>2.9</v>
      </c>
      <c r="N46" s="168"/>
      <c r="O46" s="203">
        <v>2568.09</v>
      </c>
      <c r="P46" s="162"/>
      <c r="Q46" s="203">
        <v>100</v>
      </c>
      <c r="R46" s="207"/>
      <c r="S46" s="203">
        <v>22</v>
      </c>
      <c r="U46" s="208">
        <v>0.92</v>
      </c>
      <c r="W46" s="203">
        <v>2258</v>
      </c>
      <c r="Y46" s="210"/>
    </row>
    <row r="47" spans="1:25" ht="11.25" x14ac:dyDescent="0.25">
      <c r="A47" s="276">
        <v>34</v>
      </c>
      <c r="C47" s="162" t="s">
        <v>117</v>
      </c>
      <c r="E47" s="203">
        <v>96130</v>
      </c>
      <c r="F47" s="203"/>
      <c r="G47" s="203">
        <v>94324</v>
      </c>
      <c r="H47" s="203"/>
      <c r="I47" s="204">
        <v>399.16</v>
      </c>
      <c r="K47" s="205">
        <f t="shared" si="0"/>
        <v>236.30624311053211</v>
      </c>
      <c r="M47" s="206">
        <v>3.2</v>
      </c>
      <c r="N47" s="168"/>
      <c r="O47" s="203">
        <v>13638.91</v>
      </c>
      <c r="P47" s="162"/>
      <c r="Q47" s="203">
        <v>72</v>
      </c>
      <c r="R47" s="207"/>
      <c r="S47" s="203">
        <v>47</v>
      </c>
      <c r="U47" s="208">
        <v>1.1100000000000001</v>
      </c>
      <c r="W47" s="203">
        <v>10562</v>
      </c>
      <c r="Y47" s="210"/>
    </row>
    <row r="48" spans="1:25" ht="11.25" x14ac:dyDescent="0.25">
      <c r="A48" s="276">
        <v>35</v>
      </c>
      <c r="C48" s="162" t="s">
        <v>118</v>
      </c>
      <c r="E48" s="203">
        <v>458028</v>
      </c>
      <c r="F48" s="203"/>
      <c r="G48" s="203">
        <v>459470</v>
      </c>
      <c r="H48" s="203"/>
      <c r="I48" s="204">
        <v>244.72</v>
      </c>
      <c r="K48" s="205">
        <f t="shared" si="0"/>
        <v>1877.5335076822491</v>
      </c>
      <c r="M48" s="206">
        <v>2.9</v>
      </c>
      <c r="N48" s="168"/>
      <c r="O48" s="203">
        <v>63488.57</v>
      </c>
      <c r="P48" s="162"/>
      <c r="Q48" s="203">
        <v>50</v>
      </c>
      <c r="R48" s="207"/>
      <c r="S48" s="203">
        <v>62</v>
      </c>
      <c r="U48" s="208">
        <v>0.99</v>
      </c>
      <c r="W48" s="203">
        <v>61389</v>
      </c>
      <c r="Y48" s="210"/>
    </row>
    <row r="49" spans="1:25" ht="11.25" x14ac:dyDescent="0.25">
      <c r="A49" s="276">
        <v>36</v>
      </c>
      <c r="C49" s="162" t="s">
        <v>119</v>
      </c>
      <c r="E49" s="203">
        <v>22349</v>
      </c>
      <c r="F49" s="203"/>
      <c r="G49" s="203">
        <v>22196</v>
      </c>
      <c r="H49" s="203"/>
      <c r="I49" s="204">
        <v>14.97</v>
      </c>
      <c r="K49" s="205">
        <f t="shared" si="0"/>
        <v>1482.6987307949232</v>
      </c>
      <c r="M49" s="206">
        <v>3.1</v>
      </c>
      <c r="N49" s="168"/>
      <c r="O49" s="203">
        <v>2824.93</v>
      </c>
      <c r="P49" s="162"/>
      <c r="Q49" s="203">
        <v>86</v>
      </c>
      <c r="R49" s="207"/>
      <c r="S49" s="203">
        <v>20</v>
      </c>
      <c r="U49" s="208">
        <v>0.9</v>
      </c>
      <c r="W49" s="203">
        <v>2153</v>
      </c>
      <c r="Y49" s="210"/>
    </row>
    <row r="50" spans="1:25" ht="11.25" x14ac:dyDescent="0.25">
      <c r="A50" s="276">
        <v>37</v>
      </c>
      <c r="C50" s="162" t="s">
        <v>120</v>
      </c>
      <c r="E50" s="203">
        <v>16015</v>
      </c>
      <c r="F50" s="203"/>
      <c r="G50" s="203">
        <v>16017</v>
      </c>
      <c r="H50" s="203"/>
      <c r="I50" s="204">
        <v>8.94</v>
      </c>
      <c r="K50" s="205">
        <f t="shared" si="0"/>
        <v>1791.6107382550338</v>
      </c>
      <c r="M50" s="206">
        <v>4.5</v>
      </c>
      <c r="N50" s="168"/>
      <c r="O50" s="203">
        <v>989.98</v>
      </c>
      <c r="P50" s="162"/>
      <c r="Q50" s="203">
        <v>58</v>
      </c>
      <c r="R50" s="207"/>
      <c r="S50" s="203">
        <v>51</v>
      </c>
      <c r="U50" s="208">
        <v>0.6</v>
      </c>
      <c r="W50" s="203">
        <v>2057</v>
      </c>
      <c r="Y50" s="210"/>
    </row>
    <row r="51" spans="1:25" ht="11.25" x14ac:dyDescent="0.25">
      <c r="A51" s="276">
        <v>38</v>
      </c>
      <c r="C51" s="162" t="s">
        <v>121</v>
      </c>
      <c r="E51" s="203">
        <v>28021</v>
      </c>
      <c r="F51" s="203"/>
      <c r="G51" s="203">
        <v>28120</v>
      </c>
      <c r="H51" s="203"/>
      <c r="I51" s="204">
        <v>9.19</v>
      </c>
      <c r="K51" s="205">
        <f t="shared" si="0"/>
        <v>3059.8476605005444</v>
      </c>
      <c r="M51" s="206">
        <v>2.8</v>
      </c>
      <c r="N51" s="168"/>
      <c r="O51" s="203">
        <v>3971.05</v>
      </c>
      <c r="P51" s="162"/>
      <c r="Q51" s="203">
        <v>49</v>
      </c>
      <c r="R51" s="207"/>
      <c r="S51" s="203">
        <v>29</v>
      </c>
      <c r="U51" s="208">
        <v>0.93</v>
      </c>
      <c r="W51" s="203">
        <v>3328</v>
      </c>
      <c r="Y51" s="210"/>
    </row>
    <row r="52" spans="1:25" ht="9.6" customHeight="1" x14ac:dyDescent="0.25">
      <c r="E52" s="210"/>
      <c r="F52" s="210"/>
      <c r="G52" s="210"/>
      <c r="H52" s="162"/>
      <c r="M52" s="215"/>
      <c r="N52" s="168"/>
      <c r="O52" s="216"/>
      <c r="P52" s="202"/>
      <c r="Q52" s="206"/>
      <c r="R52" s="217"/>
      <c r="S52" s="217"/>
      <c r="U52" s="218"/>
      <c r="W52" s="217"/>
    </row>
    <row r="53" spans="1:25" ht="13.7" customHeight="1" x14ac:dyDescent="0.25">
      <c r="E53" s="162"/>
      <c r="F53" s="162"/>
      <c r="G53" s="162"/>
      <c r="H53" s="162"/>
      <c r="M53" s="168"/>
      <c r="N53" s="168"/>
      <c r="O53" s="202"/>
      <c r="P53" s="202"/>
      <c r="Q53" s="217"/>
      <c r="R53" s="217"/>
      <c r="S53" s="217"/>
      <c r="U53" s="218"/>
      <c r="W53" s="217"/>
    </row>
    <row r="54" spans="1:25" ht="13.7" customHeight="1" x14ac:dyDescent="0.25">
      <c r="E54" s="162"/>
      <c r="F54" s="162"/>
      <c r="G54" s="162"/>
      <c r="H54" s="162"/>
      <c r="M54" s="168"/>
      <c r="N54" s="168"/>
      <c r="O54" s="202"/>
      <c r="P54" s="202"/>
      <c r="U54" s="218"/>
      <c r="W54" s="168"/>
    </row>
    <row r="55" spans="1:25" ht="13.7" customHeight="1" x14ac:dyDescent="0.25">
      <c r="E55" s="162"/>
      <c r="F55" s="162"/>
      <c r="G55" s="162"/>
      <c r="H55" s="162"/>
      <c r="M55" s="168"/>
      <c r="N55" s="168"/>
      <c r="O55" s="202"/>
      <c r="P55" s="202"/>
      <c r="U55" s="218"/>
      <c r="W55" s="168"/>
    </row>
    <row r="56" spans="1:25" ht="13.7" customHeight="1" x14ac:dyDescent="0.25">
      <c r="E56" s="162"/>
      <c r="F56" s="162"/>
      <c r="G56" s="162"/>
      <c r="H56" s="162"/>
      <c r="M56" s="168"/>
      <c r="N56" s="168"/>
      <c r="O56" s="202"/>
      <c r="P56" s="202"/>
      <c r="U56" s="218"/>
      <c r="W56" s="168"/>
    </row>
    <row r="57" spans="1:25" ht="11.1" customHeight="1" x14ac:dyDescent="0.25">
      <c r="E57" s="162"/>
      <c r="F57" s="162"/>
      <c r="G57" s="162"/>
      <c r="H57" s="162"/>
      <c r="M57" s="168"/>
      <c r="N57" s="168"/>
      <c r="O57" s="202"/>
      <c r="P57" s="202"/>
      <c r="U57" s="218"/>
      <c r="W57" s="168"/>
    </row>
    <row r="58" spans="1:25" ht="13.35" hidden="1" customHeight="1" x14ac:dyDescent="0.25">
      <c r="E58" s="162"/>
      <c r="F58" s="162"/>
      <c r="G58" s="162"/>
      <c r="H58" s="162"/>
      <c r="M58" s="168"/>
      <c r="N58" s="168"/>
      <c r="O58" s="202"/>
      <c r="P58" s="202"/>
      <c r="U58" s="218"/>
      <c r="W58" s="168"/>
    </row>
    <row r="59" spans="1:25" ht="18.2" customHeight="1" x14ac:dyDescent="0.25">
      <c r="E59" s="162"/>
      <c r="F59" s="162"/>
      <c r="G59" s="162"/>
      <c r="H59" s="162"/>
      <c r="M59" s="168"/>
      <c r="N59" s="168"/>
      <c r="O59" s="202"/>
      <c r="P59" s="202"/>
      <c r="U59" s="218"/>
      <c r="W59" s="168"/>
    </row>
    <row r="60" spans="1:25" ht="13.7" customHeight="1" x14ac:dyDescent="0.25">
      <c r="E60" s="162"/>
      <c r="F60" s="162"/>
      <c r="G60" s="162"/>
      <c r="H60" s="162"/>
      <c r="M60" s="168"/>
      <c r="N60" s="168"/>
      <c r="O60" s="202"/>
      <c r="P60" s="202"/>
      <c r="U60" s="218"/>
      <c r="W60" s="168"/>
    </row>
    <row r="61" spans="1:25" ht="13.7" customHeight="1" x14ac:dyDescent="0.25">
      <c r="E61" s="162"/>
      <c r="F61" s="162"/>
      <c r="G61" s="162"/>
      <c r="H61" s="162"/>
      <c r="M61" s="168"/>
      <c r="N61" s="168"/>
      <c r="O61" s="202"/>
      <c r="P61" s="202"/>
      <c r="U61" s="168"/>
      <c r="W61" s="168"/>
    </row>
    <row r="62" spans="1:25" ht="8.85" customHeight="1" x14ac:dyDescent="0.25">
      <c r="E62" s="162"/>
      <c r="F62" s="162"/>
      <c r="G62" s="162"/>
      <c r="H62" s="162"/>
      <c r="M62" s="168"/>
      <c r="N62" s="168"/>
      <c r="O62" s="202"/>
      <c r="P62" s="202"/>
      <c r="U62" s="168"/>
      <c r="W62" s="168"/>
    </row>
    <row r="63" spans="1:25" ht="8.85" customHeight="1" x14ac:dyDescent="0.25">
      <c r="E63" s="162"/>
      <c r="F63" s="162"/>
      <c r="G63" s="162"/>
      <c r="H63" s="162"/>
      <c r="M63" s="168"/>
      <c r="N63" s="168"/>
      <c r="O63" s="202"/>
      <c r="P63" s="202"/>
      <c r="U63" s="168"/>
      <c r="W63" s="168"/>
    </row>
    <row r="64" spans="1:25" ht="8.85" customHeight="1" x14ac:dyDescent="0.25">
      <c r="E64" s="162"/>
      <c r="F64" s="162"/>
      <c r="G64" s="162"/>
      <c r="H64" s="162"/>
      <c r="M64" s="168"/>
      <c r="N64" s="168"/>
      <c r="O64" s="202"/>
      <c r="P64" s="202"/>
      <c r="U64" s="168"/>
      <c r="W64" s="168"/>
    </row>
    <row r="65" spans="1:23" ht="8.85" customHeight="1" x14ac:dyDescent="0.25">
      <c r="E65" s="162"/>
      <c r="F65" s="162"/>
      <c r="G65" s="162"/>
      <c r="H65" s="162"/>
      <c r="M65" s="168"/>
      <c r="N65" s="168"/>
      <c r="O65" s="202"/>
      <c r="P65" s="202"/>
      <c r="U65" s="168"/>
      <c r="W65" s="168"/>
    </row>
    <row r="66" spans="1:23" ht="8.85" customHeight="1" x14ac:dyDescent="0.25">
      <c r="E66" s="162"/>
      <c r="F66" s="162"/>
      <c r="G66" s="162"/>
      <c r="H66" s="162"/>
      <c r="M66" s="168"/>
      <c r="N66" s="168"/>
      <c r="O66" s="202"/>
      <c r="P66" s="202"/>
      <c r="U66" s="168"/>
      <c r="W66" s="168"/>
    </row>
    <row r="67" spans="1:23" ht="12" x14ac:dyDescent="0.25">
      <c r="A67" s="141"/>
      <c r="E67" s="162"/>
      <c r="F67" s="162"/>
      <c r="G67" s="162"/>
      <c r="H67" s="162"/>
      <c r="M67" s="168"/>
      <c r="N67" s="168"/>
      <c r="O67" s="202"/>
      <c r="P67" s="202"/>
      <c r="U67" s="168"/>
      <c r="W67" s="168"/>
    </row>
    <row r="68" spans="1:23" s="140" customFormat="1" ht="12.2" customHeight="1" x14ac:dyDescent="0.25">
      <c r="E68" s="142"/>
      <c r="F68" s="142"/>
      <c r="G68" s="142"/>
      <c r="H68" s="142"/>
      <c r="I68" s="143"/>
      <c r="J68" s="143"/>
      <c r="K68" s="141"/>
      <c r="L68" s="143"/>
      <c r="M68" s="144"/>
      <c r="N68" s="145" t="s">
        <v>281</v>
      </c>
      <c r="O68" s="144"/>
      <c r="P68" s="144"/>
      <c r="Q68" s="146"/>
      <c r="R68" s="146"/>
      <c r="S68" s="147"/>
      <c r="T68" s="147"/>
      <c r="U68" s="147"/>
      <c r="V68" s="148"/>
      <c r="W68" s="149" t="s">
        <v>583</v>
      </c>
    </row>
    <row r="69" spans="1:23" s="140" customFormat="1" ht="11.25" customHeight="1" x14ac:dyDescent="0.25">
      <c r="E69" s="142"/>
      <c r="F69" s="142"/>
      <c r="G69" s="142"/>
      <c r="H69" s="142"/>
      <c r="I69" s="143"/>
      <c r="J69" s="143"/>
      <c r="K69" s="141"/>
      <c r="L69" s="143"/>
      <c r="M69" s="144"/>
      <c r="N69" s="151" t="s">
        <v>37</v>
      </c>
      <c r="O69" s="144"/>
      <c r="P69" s="144"/>
      <c r="Q69" s="146"/>
      <c r="R69" s="146"/>
      <c r="S69" s="147"/>
      <c r="T69" s="147"/>
      <c r="U69" s="147"/>
      <c r="V69" s="148"/>
      <c r="W69" s="149" t="s">
        <v>613</v>
      </c>
    </row>
    <row r="70" spans="1:23" s="140" customFormat="1" ht="11.25" customHeight="1" x14ac:dyDescent="0.25">
      <c r="E70" s="142"/>
      <c r="F70" s="142"/>
      <c r="G70" s="142"/>
      <c r="H70" s="142"/>
      <c r="I70" s="143"/>
      <c r="J70" s="143"/>
      <c r="K70" s="153"/>
      <c r="L70" s="143"/>
      <c r="M70" s="144"/>
      <c r="N70" s="151" t="s">
        <v>284</v>
      </c>
      <c r="O70" s="144"/>
      <c r="P70" s="144"/>
      <c r="Q70" s="146"/>
      <c r="R70" s="146"/>
      <c r="S70" s="147"/>
      <c r="T70" s="147"/>
      <c r="U70" s="147"/>
      <c r="V70" s="148"/>
      <c r="W70" s="147"/>
    </row>
    <row r="71" spans="1:23" ht="9" customHeight="1" x14ac:dyDescent="0.25">
      <c r="A71" s="161"/>
      <c r="U71" s="168"/>
      <c r="W71" s="168"/>
    </row>
    <row r="72" spans="1:23" ht="9.75" customHeight="1" x14ac:dyDescent="0.25">
      <c r="A72" s="161"/>
      <c r="U72" s="168"/>
      <c r="W72" s="168"/>
    </row>
    <row r="73" spans="1:23" ht="12" customHeight="1" x14ac:dyDescent="0.25">
      <c r="A73" s="161"/>
      <c r="U73" s="168"/>
      <c r="W73" s="168"/>
    </row>
    <row r="74" spans="1:23" ht="10.5" customHeight="1" x14ac:dyDescent="0.25">
      <c r="A74" s="161"/>
      <c r="E74" s="166"/>
      <c r="F74" s="166"/>
      <c r="G74" s="166"/>
      <c r="O74" s="166"/>
      <c r="Q74" s="166"/>
      <c r="S74" s="166"/>
      <c r="U74" s="169"/>
      <c r="W74" s="166"/>
    </row>
    <row r="75" spans="1:23" ht="11.25" x14ac:dyDescent="0.25">
      <c r="A75" s="161"/>
      <c r="M75" s="166"/>
      <c r="O75" s="171" t="s">
        <v>585</v>
      </c>
      <c r="Q75" s="171" t="s">
        <v>586</v>
      </c>
      <c r="S75" s="172" t="s">
        <v>587</v>
      </c>
      <c r="U75" s="173" t="s">
        <v>588</v>
      </c>
      <c r="W75" s="174" t="s">
        <v>589</v>
      </c>
    </row>
    <row r="76" spans="1:23" ht="11.25" x14ac:dyDescent="0.25">
      <c r="A76" s="161"/>
      <c r="E76" s="174" t="s">
        <v>62</v>
      </c>
      <c r="F76" s="174"/>
      <c r="G76" s="174" t="s">
        <v>590</v>
      </c>
      <c r="I76" s="175" t="s">
        <v>591</v>
      </c>
      <c r="K76" s="176" t="s">
        <v>592</v>
      </c>
      <c r="M76" s="177" t="s">
        <v>593</v>
      </c>
      <c r="O76" s="171" t="s">
        <v>594</v>
      </c>
      <c r="Q76" s="171" t="s">
        <v>395</v>
      </c>
      <c r="S76" s="172" t="s">
        <v>595</v>
      </c>
      <c r="U76" s="178" t="s">
        <v>596</v>
      </c>
      <c r="W76" s="174" t="s">
        <v>597</v>
      </c>
    </row>
    <row r="77" spans="1:23" ht="9" customHeight="1" x14ac:dyDescent="0.25">
      <c r="B77" s="179"/>
      <c r="C77" s="179"/>
      <c r="D77" s="179"/>
      <c r="E77" s="177" t="s">
        <v>598</v>
      </c>
      <c r="F77" s="177"/>
      <c r="G77" s="174" t="s">
        <v>62</v>
      </c>
      <c r="H77" s="179"/>
      <c r="I77" s="174" t="s">
        <v>599</v>
      </c>
      <c r="J77" s="179"/>
      <c r="K77" s="174" t="s">
        <v>600</v>
      </c>
      <c r="L77" s="179"/>
      <c r="M77" s="175" t="s">
        <v>601</v>
      </c>
      <c r="N77" s="179"/>
      <c r="O77" s="175" t="s">
        <v>602</v>
      </c>
      <c r="P77" s="179"/>
      <c r="Q77" s="175" t="s">
        <v>603</v>
      </c>
      <c r="R77" s="179"/>
      <c r="S77" s="175" t="s">
        <v>603</v>
      </c>
      <c r="T77" s="179"/>
      <c r="U77" s="173" t="s">
        <v>604</v>
      </c>
      <c r="V77" s="179"/>
      <c r="W77" s="175" t="s">
        <v>605</v>
      </c>
    </row>
    <row r="78" spans="1:23" s="177" customFormat="1" ht="11.1" customHeight="1" x14ac:dyDescent="0.25">
      <c r="A78" s="180" t="s">
        <v>71</v>
      </c>
      <c r="C78" s="180" t="s">
        <v>606</v>
      </c>
      <c r="E78" s="275">
        <v>2021</v>
      </c>
      <c r="F78" s="182"/>
      <c r="G78" s="275">
        <v>2020</v>
      </c>
      <c r="H78" s="174"/>
      <c r="I78" s="275">
        <v>2020</v>
      </c>
      <c r="J78" s="176"/>
      <c r="K78" s="275">
        <v>2020</v>
      </c>
      <c r="L78" s="176"/>
      <c r="M78" s="275">
        <v>2022</v>
      </c>
      <c r="O78" s="183" t="s">
        <v>610</v>
      </c>
      <c r="P78" s="184"/>
      <c r="Q78" s="275">
        <v>2020</v>
      </c>
      <c r="R78" s="185"/>
      <c r="S78" s="275">
        <v>2020</v>
      </c>
      <c r="T78" s="186"/>
      <c r="U78" s="187" t="s">
        <v>611</v>
      </c>
      <c r="V78" s="188"/>
      <c r="W78" s="189" t="s">
        <v>612</v>
      </c>
    </row>
    <row r="79" spans="1:23" ht="8.85" customHeight="1" x14ac:dyDescent="0.25">
      <c r="E79" s="162"/>
      <c r="F79" s="162"/>
      <c r="G79" s="162"/>
      <c r="H79" s="162"/>
      <c r="M79" s="168"/>
      <c r="N79" s="168"/>
      <c r="O79" s="202"/>
      <c r="P79" s="202"/>
      <c r="U79" s="168"/>
      <c r="W79" s="168"/>
    </row>
    <row r="80" spans="1:23" ht="9.6" customHeight="1" x14ac:dyDescent="0.25">
      <c r="B80" s="200" t="s">
        <v>279</v>
      </c>
      <c r="C80" s="201"/>
      <c r="D80" s="161"/>
      <c r="E80" s="162"/>
      <c r="F80" s="162"/>
      <c r="G80" s="162"/>
      <c r="H80" s="162"/>
      <c r="M80" s="168"/>
      <c r="N80" s="168"/>
      <c r="O80" s="202"/>
      <c r="P80" s="202"/>
      <c r="U80" s="168"/>
      <c r="W80" s="168"/>
    </row>
    <row r="81" spans="1:23" ht="11.25" x14ac:dyDescent="0.25">
      <c r="A81" s="276">
        <v>1</v>
      </c>
      <c r="C81" s="162" t="s">
        <v>123</v>
      </c>
      <c r="E81" s="74">
        <v>33322</v>
      </c>
      <c r="F81" s="74"/>
      <c r="G81" s="74">
        <v>33413</v>
      </c>
      <c r="H81" s="203"/>
      <c r="I81" s="204">
        <v>449.32</v>
      </c>
      <c r="K81" s="164">
        <f>G81/I81</f>
        <v>74.363482595922733</v>
      </c>
      <c r="M81" s="206">
        <v>3.2</v>
      </c>
      <c r="N81" s="168"/>
      <c r="O81" s="203">
        <v>4572.71</v>
      </c>
      <c r="P81" s="162"/>
      <c r="Q81" s="203">
        <v>59</v>
      </c>
      <c r="R81" s="207"/>
      <c r="S81" s="203">
        <v>59</v>
      </c>
      <c r="U81" s="208">
        <v>0.61</v>
      </c>
      <c r="W81" s="209">
        <v>3783</v>
      </c>
    </row>
    <row r="82" spans="1:23" ht="11.25" x14ac:dyDescent="0.25">
      <c r="A82" s="276">
        <v>2</v>
      </c>
      <c r="C82" s="162" t="s">
        <v>124</v>
      </c>
      <c r="E82" s="74">
        <v>114424</v>
      </c>
      <c r="F82" s="74"/>
      <c r="G82" s="74">
        <v>112395</v>
      </c>
      <c r="H82" s="203"/>
      <c r="I82" s="204">
        <v>720.47</v>
      </c>
      <c r="K82" s="164">
        <f t="shared" ref="K82:K130" si="1">G82/I82</f>
        <v>156.00233181117881</v>
      </c>
      <c r="M82" s="206">
        <v>2.9</v>
      </c>
      <c r="N82" s="168"/>
      <c r="O82" s="203">
        <v>13354.11</v>
      </c>
      <c r="P82" s="162"/>
      <c r="Q82" s="203">
        <v>17</v>
      </c>
      <c r="R82" s="207"/>
      <c r="S82" s="203">
        <v>115</v>
      </c>
      <c r="U82" s="208">
        <v>0.85399999999999998</v>
      </c>
      <c r="W82" s="203">
        <v>20634</v>
      </c>
    </row>
    <row r="83" spans="1:23" ht="11.25" x14ac:dyDescent="0.25">
      <c r="A83" s="276">
        <v>3</v>
      </c>
      <c r="C83" s="162" t="s">
        <v>125</v>
      </c>
      <c r="E83" s="74">
        <v>15151</v>
      </c>
      <c r="F83" s="74"/>
      <c r="G83" s="74">
        <v>15223</v>
      </c>
      <c r="H83" s="203"/>
      <c r="I83" s="204">
        <v>446.57</v>
      </c>
      <c r="K83" s="164">
        <f t="shared" si="1"/>
        <v>34.088720693284365</v>
      </c>
      <c r="M83" s="206">
        <v>3.4</v>
      </c>
      <c r="N83" s="168"/>
      <c r="O83" s="203">
        <v>1803.43</v>
      </c>
      <c r="P83" s="162"/>
      <c r="Q83" s="203">
        <v>96</v>
      </c>
      <c r="R83" s="207"/>
      <c r="S83" s="203">
        <v>34</v>
      </c>
      <c r="U83" s="208">
        <v>0.73</v>
      </c>
      <c r="W83" s="203">
        <v>1051</v>
      </c>
    </row>
    <row r="84" spans="1:23" ht="11.25" x14ac:dyDescent="0.25">
      <c r="A84" s="276">
        <v>4</v>
      </c>
      <c r="C84" s="162" t="s">
        <v>126</v>
      </c>
      <c r="E84" s="74">
        <v>13300</v>
      </c>
      <c r="F84" s="74"/>
      <c r="G84" s="74">
        <v>13265</v>
      </c>
      <c r="H84" s="203"/>
      <c r="I84" s="204">
        <v>355.36</v>
      </c>
      <c r="K84" s="164">
        <f t="shared" si="1"/>
        <v>37.32834308869878</v>
      </c>
      <c r="M84" s="206">
        <v>3.1</v>
      </c>
      <c r="N84" s="168"/>
      <c r="O84" s="203">
        <v>1565.14</v>
      </c>
      <c r="P84" s="162"/>
      <c r="Q84" s="203">
        <v>65</v>
      </c>
      <c r="R84" s="207"/>
      <c r="S84" s="203">
        <v>93</v>
      </c>
      <c r="U84" s="208">
        <v>0.51</v>
      </c>
      <c r="W84" s="203">
        <v>1266</v>
      </c>
    </row>
    <row r="85" spans="1:23" ht="11.25" x14ac:dyDescent="0.25">
      <c r="A85" s="276">
        <v>5</v>
      </c>
      <c r="C85" s="162" t="s">
        <v>127</v>
      </c>
      <c r="E85" s="74">
        <v>31491</v>
      </c>
      <c r="F85" s="74"/>
      <c r="G85" s="74">
        <v>31307</v>
      </c>
      <c r="H85" s="203"/>
      <c r="I85" s="204">
        <v>473.96</v>
      </c>
      <c r="K85" s="164">
        <f t="shared" si="1"/>
        <v>66.054097392185</v>
      </c>
      <c r="M85" s="206">
        <v>3.1</v>
      </c>
      <c r="N85" s="168"/>
      <c r="O85" s="203">
        <v>3791.59</v>
      </c>
      <c r="P85" s="162"/>
      <c r="Q85" s="203">
        <v>91</v>
      </c>
      <c r="R85" s="207"/>
      <c r="S85" s="203">
        <v>71</v>
      </c>
      <c r="U85" s="208">
        <v>0.61</v>
      </c>
      <c r="W85" s="203">
        <v>2457</v>
      </c>
    </row>
    <row r="86" spans="1:23" ht="11.25" x14ac:dyDescent="0.25">
      <c r="A86" s="276">
        <v>6</v>
      </c>
      <c r="C86" s="162" t="s">
        <v>128</v>
      </c>
      <c r="E86" s="74">
        <v>16206</v>
      </c>
      <c r="F86" s="74"/>
      <c r="G86" s="74">
        <v>16119</v>
      </c>
      <c r="H86" s="203"/>
      <c r="I86" s="204">
        <v>334.22</v>
      </c>
      <c r="K86" s="164">
        <f t="shared" si="1"/>
        <v>48.228711627071988</v>
      </c>
      <c r="M86" s="206">
        <v>3.3</v>
      </c>
      <c r="N86" s="168"/>
      <c r="O86" s="203">
        <v>2231.52</v>
      </c>
      <c r="P86" s="162"/>
      <c r="Q86" s="203">
        <v>87</v>
      </c>
      <c r="R86" s="207"/>
      <c r="S86" s="203">
        <v>73</v>
      </c>
      <c r="U86" s="208">
        <v>0.63</v>
      </c>
      <c r="W86" s="203">
        <v>1417</v>
      </c>
    </row>
    <row r="87" spans="1:23" ht="11.25" x14ac:dyDescent="0.25">
      <c r="A87" s="276">
        <v>7</v>
      </c>
      <c r="C87" s="162" t="s">
        <v>129</v>
      </c>
      <c r="E87" s="74">
        <v>237107</v>
      </c>
      <c r="F87" s="74"/>
      <c r="G87" s="74">
        <v>238643</v>
      </c>
      <c r="H87" s="203"/>
      <c r="I87" s="204">
        <v>26</v>
      </c>
      <c r="K87" s="164">
        <f t="shared" si="1"/>
        <v>9178.5769230769238</v>
      </c>
      <c r="M87" s="206">
        <v>2.1</v>
      </c>
      <c r="N87" s="168"/>
      <c r="O87" s="203">
        <v>25975.56</v>
      </c>
      <c r="P87" s="162"/>
      <c r="Q87" s="203">
        <v>3</v>
      </c>
      <c r="R87" s="207"/>
      <c r="S87" s="203">
        <v>132</v>
      </c>
      <c r="U87" s="208">
        <v>1.03</v>
      </c>
      <c r="W87" s="203">
        <v>85975</v>
      </c>
    </row>
    <row r="88" spans="1:23" ht="11.25" x14ac:dyDescent="0.25">
      <c r="A88" s="276">
        <v>8</v>
      </c>
      <c r="C88" s="162" t="s">
        <v>130</v>
      </c>
      <c r="E88" s="74">
        <v>77598</v>
      </c>
      <c r="F88" s="74"/>
      <c r="G88" s="74">
        <v>77487</v>
      </c>
      <c r="H88" s="203"/>
      <c r="I88" s="204">
        <v>967.07</v>
      </c>
      <c r="K88" s="164">
        <f t="shared" si="1"/>
        <v>80.125533828988594</v>
      </c>
      <c r="M88" s="206">
        <v>2.8</v>
      </c>
      <c r="N88" s="168"/>
      <c r="O88" s="203">
        <v>9493.07</v>
      </c>
      <c r="P88" s="162"/>
      <c r="Q88" s="203">
        <v>60</v>
      </c>
      <c r="R88" s="207"/>
      <c r="S88" s="203">
        <v>96</v>
      </c>
      <c r="U88" s="208">
        <v>0.63</v>
      </c>
      <c r="W88" s="203">
        <v>7701</v>
      </c>
    </row>
    <row r="89" spans="1:23" ht="11.25" x14ac:dyDescent="0.25">
      <c r="A89" s="276">
        <v>9</v>
      </c>
      <c r="C89" s="162" t="s">
        <v>131</v>
      </c>
      <c r="E89" s="74">
        <v>4276</v>
      </c>
      <c r="F89" s="74"/>
      <c r="G89" s="74">
        <v>4209</v>
      </c>
      <c r="H89" s="203"/>
      <c r="I89" s="204">
        <v>529.20000000000005</v>
      </c>
      <c r="K89" s="164">
        <f t="shared" si="1"/>
        <v>7.953514739229024</v>
      </c>
      <c r="M89" s="206">
        <v>2.5</v>
      </c>
      <c r="N89" s="168"/>
      <c r="O89" s="203">
        <v>477.29</v>
      </c>
      <c r="P89" s="162"/>
      <c r="Q89" s="203">
        <v>1</v>
      </c>
      <c r="R89" s="207"/>
      <c r="S89" s="203">
        <v>129</v>
      </c>
      <c r="U89" s="208">
        <v>0.55000000000000004</v>
      </c>
      <c r="W89" s="203">
        <v>858</v>
      </c>
    </row>
    <row r="90" spans="1:23" ht="11.25" x14ac:dyDescent="0.25">
      <c r="A90" s="276">
        <v>10</v>
      </c>
      <c r="C90" s="162" t="s">
        <v>132</v>
      </c>
      <c r="E90" s="74">
        <v>79865</v>
      </c>
      <c r="F90" s="74"/>
      <c r="G90" s="74">
        <v>79462</v>
      </c>
      <c r="H90" s="203"/>
      <c r="I90" s="204">
        <v>760.1</v>
      </c>
      <c r="K90" s="164">
        <f t="shared" si="1"/>
        <v>104.54150769635574</v>
      </c>
      <c r="M90" s="206">
        <v>3</v>
      </c>
      <c r="N90" s="168"/>
      <c r="O90" s="203">
        <v>8745.99</v>
      </c>
      <c r="P90" s="162"/>
      <c r="Q90" s="203">
        <v>43</v>
      </c>
      <c r="R90" s="207"/>
      <c r="S90" s="203">
        <v>107</v>
      </c>
      <c r="U90" s="208">
        <v>0.5</v>
      </c>
      <c r="W90" s="203">
        <v>9261</v>
      </c>
    </row>
    <row r="91" spans="1:23" ht="11.25" x14ac:dyDescent="0.25">
      <c r="A91" s="276">
        <v>11</v>
      </c>
      <c r="C91" s="162" t="s">
        <v>614</v>
      </c>
      <c r="E91" s="74">
        <v>6210</v>
      </c>
      <c r="F91" s="74"/>
      <c r="G91" s="74">
        <v>6270</v>
      </c>
      <c r="H91" s="203"/>
      <c r="I91" s="204">
        <v>357.65</v>
      </c>
      <c r="K91" s="164">
        <f t="shared" si="1"/>
        <v>17.531105829721795</v>
      </c>
      <c r="M91" s="206">
        <v>3.1</v>
      </c>
      <c r="N91" s="168"/>
      <c r="O91" s="203">
        <v>707.9</v>
      </c>
      <c r="P91" s="162"/>
      <c r="Q91" s="203">
        <v>84</v>
      </c>
      <c r="R91" s="207"/>
      <c r="S91" s="203">
        <v>46</v>
      </c>
      <c r="U91" s="208">
        <v>0.6</v>
      </c>
      <c r="W91" s="203">
        <v>471</v>
      </c>
    </row>
    <row r="92" spans="1:23" ht="11.25" x14ac:dyDescent="0.25">
      <c r="A92" s="276">
        <v>12</v>
      </c>
      <c r="C92" s="162" t="s">
        <v>134</v>
      </c>
      <c r="E92" s="74">
        <v>33642</v>
      </c>
      <c r="F92" s="74"/>
      <c r="G92" s="74">
        <v>33596</v>
      </c>
      <c r="H92" s="203"/>
      <c r="I92" s="204">
        <v>541.28</v>
      </c>
      <c r="K92" s="164">
        <f t="shared" si="1"/>
        <v>62.067691398167312</v>
      </c>
      <c r="M92" s="206">
        <v>2.7</v>
      </c>
      <c r="N92" s="168"/>
      <c r="O92" s="203">
        <v>4343.2</v>
      </c>
      <c r="P92" s="162"/>
      <c r="Q92" s="203">
        <v>32</v>
      </c>
      <c r="R92" s="207"/>
      <c r="S92" s="203">
        <v>101</v>
      </c>
      <c r="U92" s="208">
        <v>0.79</v>
      </c>
      <c r="W92" s="203">
        <v>3947</v>
      </c>
    </row>
    <row r="93" spans="1:23" ht="11.25" x14ac:dyDescent="0.25">
      <c r="A93" s="276">
        <v>13</v>
      </c>
      <c r="C93" s="162" t="s">
        <v>135</v>
      </c>
      <c r="E93" s="74">
        <v>15813</v>
      </c>
      <c r="F93" s="74"/>
      <c r="G93" s="74">
        <v>15849</v>
      </c>
      <c r="H93" s="203"/>
      <c r="I93" s="204">
        <v>566.23</v>
      </c>
      <c r="K93" s="164">
        <f t="shared" si="1"/>
        <v>27.990392596648004</v>
      </c>
      <c r="M93" s="206">
        <v>4.4000000000000004</v>
      </c>
      <c r="N93" s="168"/>
      <c r="O93" s="203">
        <v>1380.93</v>
      </c>
      <c r="P93" s="162"/>
      <c r="Q93" s="203">
        <v>64</v>
      </c>
      <c r="R93" s="207"/>
      <c r="S93" s="203">
        <v>65</v>
      </c>
      <c r="U93" s="208">
        <v>0.65</v>
      </c>
      <c r="W93" s="203">
        <v>1321</v>
      </c>
    </row>
    <row r="94" spans="1:23" ht="11.25" x14ac:dyDescent="0.25">
      <c r="A94" s="276">
        <v>14</v>
      </c>
      <c r="C94" s="162" t="s">
        <v>136</v>
      </c>
      <c r="E94" s="74">
        <v>19982</v>
      </c>
      <c r="F94" s="74"/>
      <c r="G94" s="74">
        <v>20355</v>
      </c>
      <c r="H94" s="203"/>
      <c r="I94" s="204">
        <v>502.85</v>
      </c>
      <c r="K94" s="164">
        <f t="shared" si="1"/>
        <v>40.479268171422888</v>
      </c>
      <c r="M94" s="206">
        <v>4.9000000000000004</v>
      </c>
      <c r="N94" s="168"/>
      <c r="O94" s="203">
        <v>2315.17</v>
      </c>
      <c r="P94" s="162"/>
      <c r="Q94" s="203">
        <v>95</v>
      </c>
      <c r="R94" s="207"/>
      <c r="S94" s="203">
        <v>26</v>
      </c>
      <c r="U94" s="208">
        <v>0.39</v>
      </c>
      <c r="W94" s="203">
        <v>2117</v>
      </c>
    </row>
    <row r="95" spans="1:23" ht="11.25" x14ac:dyDescent="0.25">
      <c r="A95" s="276">
        <v>15</v>
      </c>
      <c r="C95" s="162" t="s">
        <v>137</v>
      </c>
      <c r="E95" s="74">
        <v>16711</v>
      </c>
      <c r="F95" s="74"/>
      <c r="G95" s="74">
        <v>16824</v>
      </c>
      <c r="H95" s="203"/>
      <c r="I95" s="204">
        <v>579.62</v>
      </c>
      <c r="K95" s="164">
        <f t="shared" si="1"/>
        <v>29.025913529553847</v>
      </c>
      <c r="M95" s="206">
        <v>3.9</v>
      </c>
      <c r="N95" s="168"/>
      <c r="O95" s="203">
        <v>1823.1</v>
      </c>
      <c r="P95" s="162"/>
      <c r="Q95" s="203">
        <v>82</v>
      </c>
      <c r="R95" s="207"/>
      <c r="S95" s="203">
        <v>67</v>
      </c>
      <c r="U95" s="208">
        <v>0.52</v>
      </c>
      <c r="W95" s="203">
        <v>1609</v>
      </c>
    </row>
    <row r="96" spans="1:23" ht="11.25" x14ac:dyDescent="0.25">
      <c r="A96" s="276">
        <v>16</v>
      </c>
      <c r="C96" s="162" t="s">
        <v>138</v>
      </c>
      <c r="E96" s="74">
        <v>55682</v>
      </c>
      <c r="F96" s="74"/>
      <c r="G96" s="74">
        <v>55696</v>
      </c>
      <c r="H96" s="203"/>
      <c r="I96" s="204">
        <v>503.21</v>
      </c>
      <c r="K96" s="164">
        <f t="shared" si="1"/>
        <v>110.68142524989567</v>
      </c>
      <c r="M96" s="206">
        <v>3.2</v>
      </c>
      <c r="N96" s="168"/>
      <c r="O96" s="203">
        <v>7444.87</v>
      </c>
      <c r="P96" s="162"/>
      <c r="Q96" s="203">
        <v>92</v>
      </c>
      <c r="R96" s="207"/>
      <c r="S96" s="203">
        <v>68</v>
      </c>
      <c r="U96" s="208">
        <v>0.52</v>
      </c>
      <c r="W96" s="203">
        <v>4239</v>
      </c>
    </row>
    <row r="97" spans="1:23" ht="11.25" x14ac:dyDescent="0.25">
      <c r="A97" s="276">
        <v>17</v>
      </c>
      <c r="C97" s="162" t="s">
        <v>139</v>
      </c>
      <c r="E97" s="74">
        <v>31552</v>
      </c>
      <c r="F97" s="74"/>
      <c r="G97" s="74">
        <v>30887</v>
      </c>
      <c r="H97" s="203"/>
      <c r="I97" s="204">
        <v>527.36</v>
      </c>
      <c r="K97" s="164">
        <f t="shared" si="1"/>
        <v>58.569098907766985</v>
      </c>
      <c r="M97" s="206">
        <v>3.2</v>
      </c>
      <c r="N97" s="168"/>
      <c r="O97" s="203">
        <v>4028.91</v>
      </c>
      <c r="P97" s="162"/>
      <c r="Q97" s="203">
        <v>67</v>
      </c>
      <c r="R97" s="207"/>
      <c r="S97" s="203">
        <v>80</v>
      </c>
      <c r="U97" s="208">
        <v>0.77</v>
      </c>
      <c r="W97" s="203">
        <v>3276</v>
      </c>
    </row>
    <row r="98" spans="1:23" ht="11.25" x14ac:dyDescent="0.25">
      <c r="A98" s="276">
        <v>18</v>
      </c>
      <c r="C98" s="162" t="s">
        <v>140</v>
      </c>
      <c r="E98" s="74">
        <v>28819</v>
      </c>
      <c r="F98" s="74"/>
      <c r="G98" s="74">
        <v>29155</v>
      </c>
      <c r="H98" s="203"/>
      <c r="I98" s="204">
        <v>474.74</v>
      </c>
      <c r="K98" s="164">
        <f t="shared" si="1"/>
        <v>61.412562665880273</v>
      </c>
      <c r="M98" s="206">
        <v>3.6</v>
      </c>
      <c r="N98" s="168"/>
      <c r="O98" s="203">
        <v>3321.19</v>
      </c>
      <c r="P98" s="162"/>
      <c r="Q98" s="203">
        <v>102</v>
      </c>
      <c r="R98" s="207"/>
      <c r="S98" s="203">
        <v>28</v>
      </c>
      <c r="U98" s="208">
        <v>0.64</v>
      </c>
      <c r="W98" s="203">
        <v>2387</v>
      </c>
    </row>
    <row r="99" spans="1:23" ht="11.25" x14ac:dyDescent="0.25">
      <c r="A99" s="276">
        <v>19</v>
      </c>
      <c r="C99" s="162" t="s">
        <v>141</v>
      </c>
      <c r="E99" s="74">
        <v>6696</v>
      </c>
      <c r="F99" s="74"/>
      <c r="G99" s="74">
        <v>6773</v>
      </c>
      <c r="H99" s="203"/>
      <c r="I99" s="204">
        <v>182.9</v>
      </c>
      <c r="K99" s="164">
        <f t="shared" si="1"/>
        <v>37.031164570803718</v>
      </c>
      <c r="M99" s="206">
        <v>3.3</v>
      </c>
      <c r="N99" s="168"/>
      <c r="O99" s="203">
        <v>499.29</v>
      </c>
      <c r="P99" s="162"/>
      <c r="Q99" s="203">
        <v>24</v>
      </c>
      <c r="R99" s="207"/>
      <c r="S99" s="203">
        <v>84</v>
      </c>
      <c r="U99" s="208">
        <v>0.76</v>
      </c>
      <c r="W99" s="203">
        <v>863</v>
      </c>
    </row>
    <row r="100" spans="1:23" ht="11.25" x14ac:dyDescent="0.25">
      <c r="A100" s="276">
        <v>20</v>
      </c>
      <c r="C100" s="162" t="s">
        <v>142</v>
      </c>
      <c r="E100" s="74">
        <v>11526</v>
      </c>
      <c r="F100" s="74"/>
      <c r="G100" s="74">
        <v>11529</v>
      </c>
      <c r="H100" s="203"/>
      <c r="I100" s="204">
        <v>475.3</v>
      </c>
      <c r="K100" s="164">
        <f t="shared" si="1"/>
        <v>24.256259204712812</v>
      </c>
      <c r="M100" s="206">
        <v>3.1</v>
      </c>
      <c r="N100" s="168"/>
      <c r="O100" s="203">
        <v>1620.19</v>
      </c>
      <c r="P100" s="162"/>
      <c r="Q100" s="203">
        <v>101</v>
      </c>
      <c r="R100" s="207"/>
      <c r="S100" s="203">
        <v>36</v>
      </c>
      <c r="U100" s="208">
        <v>0.62</v>
      </c>
      <c r="W100" s="203">
        <v>1015</v>
      </c>
    </row>
    <row r="101" spans="1:23" ht="11.25" x14ac:dyDescent="0.25">
      <c r="A101" s="276">
        <v>21</v>
      </c>
      <c r="C101" s="162" t="s">
        <v>143</v>
      </c>
      <c r="E101" s="74">
        <v>369943</v>
      </c>
      <c r="F101" s="74"/>
      <c r="G101" s="74">
        <v>364548</v>
      </c>
      <c r="H101" s="203"/>
      <c r="I101" s="204">
        <v>423.51</v>
      </c>
      <c r="K101" s="164">
        <f t="shared" si="1"/>
        <v>860.77778564850894</v>
      </c>
      <c r="M101" s="206">
        <v>2.9</v>
      </c>
      <c r="N101" s="168"/>
      <c r="O101" s="203">
        <v>61448.82</v>
      </c>
      <c r="P101" s="162"/>
      <c r="Q101" s="203">
        <v>63</v>
      </c>
      <c r="R101" s="207"/>
      <c r="S101" s="203">
        <v>89</v>
      </c>
      <c r="U101" s="208">
        <v>0.92</v>
      </c>
      <c r="W101" s="203">
        <v>43988</v>
      </c>
    </row>
    <row r="102" spans="1:23" ht="11.25" x14ac:dyDescent="0.25">
      <c r="A102" s="276">
        <v>22</v>
      </c>
      <c r="C102" s="162" t="s">
        <v>144</v>
      </c>
      <c r="E102" s="74">
        <v>14888</v>
      </c>
      <c r="F102" s="74"/>
      <c r="G102" s="74">
        <v>14783</v>
      </c>
      <c r="H102" s="203"/>
      <c r="I102" s="204">
        <v>175.96</v>
      </c>
      <c r="K102" s="164">
        <f t="shared" si="1"/>
        <v>84.013412139122522</v>
      </c>
      <c r="M102" s="206">
        <v>2.8</v>
      </c>
      <c r="N102" s="168"/>
      <c r="O102" s="203">
        <v>1817.84</v>
      </c>
      <c r="P102" s="162"/>
      <c r="Q102" s="203">
        <v>16</v>
      </c>
      <c r="R102" s="207"/>
      <c r="S102" s="203">
        <v>124</v>
      </c>
      <c r="U102" s="208">
        <v>0.61</v>
      </c>
      <c r="W102" s="203">
        <v>2502</v>
      </c>
    </row>
    <row r="103" spans="1:23" ht="11.25" x14ac:dyDescent="0.25">
      <c r="A103" s="276">
        <v>23</v>
      </c>
      <c r="C103" s="162" t="s">
        <v>145</v>
      </c>
      <c r="E103" s="74">
        <v>4885</v>
      </c>
      <c r="F103" s="74"/>
      <c r="G103" s="74">
        <v>4892</v>
      </c>
      <c r="H103" s="203"/>
      <c r="I103" s="204">
        <v>328.1</v>
      </c>
      <c r="K103" s="164">
        <f t="shared" si="1"/>
        <v>14.910088387686679</v>
      </c>
      <c r="M103" s="206">
        <v>3.2</v>
      </c>
      <c r="N103" s="168"/>
      <c r="O103" s="203">
        <v>478.26</v>
      </c>
      <c r="P103" s="162"/>
      <c r="Q103" s="203">
        <v>73</v>
      </c>
      <c r="R103" s="207"/>
      <c r="S103" s="203">
        <v>85</v>
      </c>
      <c r="U103" s="208">
        <v>0.63</v>
      </c>
      <c r="W103" s="203">
        <v>524</v>
      </c>
    </row>
    <row r="104" spans="1:23" ht="11.25" x14ac:dyDescent="0.25">
      <c r="A104" s="276">
        <v>24</v>
      </c>
      <c r="C104" s="162" t="s">
        <v>146</v>
      </c>
      <c r="E104" s="74">
        <v>53097</v>
      </c>
      <c r="F104" s="74"/>
      <c r="G104" s="74">
        <v>52552</v>
      </c>
      <c r="H104" s="203"/>
      <c r="I104" s="204">
        <v>379.19</v>
      </c>
      <c r="K104" s="164">
        <f t="shared" si="1"/>
        <v>138.59015269390017</v>
      </c>
      <c r="M104" s="206">
        <v>2.8</v>
      </c>
      <c r="N104" s="168"/>
      <c r="O104" s="203">
        <v>8169.55</v>
      </c>
      <c r="P104" s="162"/>
      <c r="Q104" s="203">
        <v>55</v>
      </c>
      <c r="R104" s="207"/>
      <c r="S104" s="203">
        <v>98</v>
      </c>
      <c r="U104" s="208">
        <v>0.55000000000000004</v>
      </c>
      <c r="W104" s="203">
        <v>6455</v>
      </c>
    </row>
    <row r="105" spans="1:23" ht="11.25" x14ac:dyDescent="0.25">
      <c r="A105" s="276">
        <v>25</v>
      </c>
      <c r="C105" s="162" t="s">
        <v>147</v>
      </c>
      <c r="E105" s="74">
        <v>9713</v>
      </c>
      <c r="F105" s="74"/>
      <c r="G105" s="74">
        <v>9675</v>
      </c>
      <c r="H105" s="203"/>
      <c r="I105" s="204">
        <v>297.47000000000003</v>
      </c>
      <c r="K105" s="164">
        <f t="shared" si="1"/>
        <v>32.524288163512281</v>
      </c>
      <c r="M105" s="206">
        <v>3.6</v>
      </c>
      <c r="N105" s="168"/>
      <c r="O105" s="203">
        <v>1145.02</v>
      </c>
      <c r="P105" s="162"/>
      <c r="Q105" s="203">
        <v>81</v>
      </c>
      <c r="R105" s="207"/>
      <c r="S105" s="203">
        <v>49</v>
      </c>
      <c r="U105" s="208">
        <v>0.75</v>
      </c>
      <c r="W105" s="203">
        <v>871</v>
      </c>
    </row>
    <row r="106" spans="1:23" ht="11.25" x14ac:dyDescent="0.25">
      <c r="A106" s="276">
        <v>26</v>
      </c>
      <c r="C106" s="162" t="s">
        <v>148</v>
      </c>
      <c r="E106" s="74">
        <v>13902</v>
      </c>
      <c r="F106" s="74"/>
      <c r="G106" s="74">
        <v>14124</v>
      </c>
      <c r="H106" s="203"/>
      <c r="I106" s="204">
        <v>330.45</v>
      </c>
      <c r="K106" s="164">
        <f t="shared" si="1"/>
        <v>42.741715842033592</v>
      </c>
      <c r="M106" s="206">
        <v>4.8</v>
      </c>
      <c r="N106" s="168"/>
      <c r="O106" s="203">
        <v>1866.15</v>
      </c>
      <c r="P106" s="162"/>
      <c r="Q106" s="203">
        <v>107</v>
      </c>
      <c r="R106" s="207"/>
      <c r="S106" s="203">
        <v>23</v>
      </c>
      <c r="U106" s="208">
        <v>0.6</v>
      </c>
      <c r="W106" s="203">
        <v>1253</v>
      </c>
    </row>
    <row r="107" spans="1:23" ht="11.25" x14ac:dyDescent="0.25">
      <c r="A107" s="276">
        <v>27</v>
      </c>
      <c r="C107" s="162" t="s">
        <v>149</v>
      </c>
      <c r="E107" s="74">
        <v>27989</v>
      </c>
      <c r="F107" s="74"/>
      <c r="G107" s="74">
        <v>27947</v>
      </c>
      <c r="H107" s="203"/>
      <c r="I107" s="204">
        <v>503.89</v>
      </c>
      <c r="K107" s="164">
        <f t="shared" si="1"/>
        <v>55.462501736490111</v>
      </c>
      <c r="M107" s="206">
        <v>3.3</v>
      </c>
      <c r="N107" s="168"/>
      <c r="O107" s="203">
        <v>4088.41</v>
      </c>
      <c r="P107" s="162"/>
      <c r="Q107" s="203">
        <v>74</v>
      </c>
      <c r="R107" s="207"/>
      <c r="S107" s="203">
        <v>74</v>
      </c>
      <c r="U107" s="208">
        <v>0.79</v>
      </c>
      <c r="W107" s="203">
        <v>2496</v>
      </c>
    </row>
    <row r="108" spans="1:23" ht="11.25" x14ac:dyDescent="0.25">
      <c r="A108" s="276">
        <v>28</v>
      </c>
      <c r="C108" s="162" t="s">
        <v>150</v>
      </c>
      <c r="E108" s="74">
        <v>10641</v>
      </c>
      <c r="F108" s="74"/>
      <c r="G108" s="74">
        <v>10599</v>
      </c>
      <c r="H108" s="203"/>
      <c r="I108" s="204">
        <v>257.33</v>
      </c>
      <c r="K108" s="164">
        <f t="shared" si="1"/>
        <v>41.188357362142</v>
      </c>
      <c r="M108" s="206">
        <v>3.3</v>
      </c>
      <c r="N108" s="168"/>
      <c r="O108" s="203">
        <v>1432.95</v>
      </c>
      <c r="P108" s="162"/>
      <c r="Q108" s="203">
        <v>27</v>
      </c>
      <c r="R108" s="207"/>
      <c r="S108" s="203">
        <v>86</v>
      </c>
      <c r="U108" s="208">
        <v>0.74</v>
      </c>
      <c r="W108" s="203">
        <v>1497</v>
      </c>
    </row>
    <row r="109" spans="1:23" ht="11.25" x14ac:dyDescent="0.25">
      <c r="A109" s="276">
        <v>29</v>
      </c>
      <c r="C109" s="162" t="s">
        <v>93</v>
      </c>
      <c r="E109" s="74">
        <v>1145333</v>
      </c>
      <c r="F109" s="74"/>
      <c r="G109" s="74">
        <v>1150309</v>
      </c>
      <c r="H109" s="203"/>
      <c r="I109" s="204">
        <v>391.02</v>
      </c>
      <c r="K109" s="164">
        <f t="shared" si="1"/>
        <v>2941.8162753823335</v>
      </c>
      <c r="M109" s="206">
        <v>2.6</v>
      </c>
      <c r="N109" s="168"/>
      <c r="O109" s="203">
        <v>171522.72</v>
      </c>
      <c r="P109" s="162"/>
      <c r="Q109" s="203">
        <v>10</v>
      </c>
      <c r="R109" s="207"/>
      <c r="S109" s="203">
        <v>128</v>
      </c>
      <c r="U109" s="208">
        <v>1.1399999999999999</v>
      </c>
      <c r="W109" s="203">
        <v>272244</v>
      </c>
    </row>
    <row r="110" spans="1:23" ht="11.25" x14ac:dyDescent="0.25">
      <c r="A110" s="276">
        <v>30</v>
      </c>
      <c r="C110" s="162" t="s">
        <v>151</v>
      </c>
      <c r="E110" s="74">
        <v>73291</v>
      </c>
      <c r="F110" s="74"/>
      <c r="G110" s="74">
        <v>72972</v>
      </c>
      <c r="H110" s="203"/>
      <c r="I110" s="204">
        <v>647.99</v>
      </c>
      <c r="K110" s="164">
        <f t="shared" si="1"/>
        <v>112.61284896371858</v>
      </c>
      <c r="M110" s="206">
        <v>2.6</v>
      </c>
      <c r="N110" s="168"/>
      <c r="O110" s="203">
        <v>10595.63</v>
      </c>
      <c r="P110" s="162"/>
      <c r="Q110" s="203">
        <v>14</v>
      </c>
      <c r="R110" s="207"/>
      <c r="S110" s="203">
        <v>125</v>
      </c>
      <c r="U110" s="208">
        <v>0.99399999999999999</v>
      </c>
      <c r="W110" s="203">
        <v>12279</v>
      </c>
    </row>
    <row r="111" spans="1:23" ht="11.25" x14ac:dyDescent="0.25">
      <c r="A111" s="276">
        <v>31</v>
      </c>
      <c r="C111" s="162" t="s">
        <v>152</v>
      </c>
      <c r="E111" s="74">
        <v>15347</v>
      </c>
      <c r="F111" s="74"/>
      <c r="G111" s="74">
        <v>15476</v>
      </c>
      <c r="H111" s="203"/>
      <c r="I111" s="204">
        <v>380.92</v>
      </c>
      <c r="K111" s="164">
        <f t="shared" si="1"/>
        <v>40.627953376036963</v>
      </c>
      <c r="M111" s="206">
        <v>2.6</v>
      </c>
      <c r="N111" s="168"/>
      <c r="O111" s="203">
        <v>1683.41</v>
      </c>
      <c r="P111" s="162"/>
      <c r="Q111" s="203">
        <v>69</v>
      </c>
      <c r="R111" s="207"/>
      <c r="S111" s="203">
        <v>77</v>
      </c>
      <c r="U111" s="208">
        <v>0.63</v>
      </c>
      <c r="W111" s="203">
        <v>1705</v>
      </c>
    </row>
    <row r="112" spans="1:23" ht="11.25" x14ac:dyDescent="0.25">
      <c r="A112" s="276">
        <v>32</v>
      </c>
      <c r="C112" s="162" t="s">
        <v>153</v>
      </c>
      <c r="E112" s="74">
        <v>27556</v>
      </c>
      <c r="F112" s="74"/>
      <c r="G112" s="74">
        <v>27249</v>
      </c>
      <c r="H112" s="203"/>
      <c r="I112" s="204">
        <v>287.12</v>
      </c>
      <c r="K112" s="164">
        <f t="shared" si="1"/>
        <v>94.904569517971581</v>
      </c>
      <c r="M112" s="206">
        <v>2.7</v>
      </c>
      <c r="N112" s="168"/>
      <c r="O112" s="203">
        <v>3242.59</v>
      </c>
      <c r="P112" s="162"/>
      <c r="Q112" s="203">
        <v>62</v>
      </c>
      <c r="R112" s="207"/>
      <c r="S112" s="203">
        <v>95</v>
      </c>
      <c r="U112" s="208">
        <v>0.88400000000000001</v>
      </c>
      <c r="W112" s="203">
        <v>2915</v>
      </c>
    </row>
    <row r="113" spans="1:25" ht="11.25" x14ac:dyDescent="0.25">
      <c r="A113" s="276">
        <v>33</v>
      </c>
      <c r="C113" s="162" t="s">
        <v>95</v>
      </c>
      <c r="E113" s="74">
        <v>54188</v>
      </c>
      <c r="F113" s="74"/>
      <c r="G113" s="74">
        <v>54477</v>
      </c>
      <c r="H113" s="203"/>
      <c r="I113" s="204">
        <v>690.61</v>
      </c>
      <c r="K113" s="164">
        <f t="shared" si="1"/>
        <v>78.882437265605773</v>
      </c>
      <c r="M113" s="206">
        <v>3.1</v>
      </c>
      <c r="N113" s="168"/>
      <c r="O113" s="203">
        <v>5955.84</v>
      </c>
      <c r="P113" s="162"/>
      <c r="Q113" s="203">
        <v>45</v>
      </c>
      <c r="R113" s="207"/>
      <c r="S113" s="203">
        <v>90</v>
      </c>
      <c r="U113" s="208">
        <v>0.61</v>
      </c>
      <c r="W113" s="203">
        <v>7163</v>
      </c>
    </row>
    <row r="114" spans="1:25" ht="11.25" x14ac:dyDescent="0.25">
      <c r="A114" s="276">
        <v>34</v>
      </c>
      <c r="C114" s="162" t="s">
        <v>154</v>
      </c>
      <c r="E114" s="74">
        <v>92981</v>
      </c>
      <c r="F114" s="74"/>
      <c r="G114" s="74">
        <v>91419</v>
      </c>
      <c r="H114" s="203"/>
      <c r="I114" s="204">
        <v>413.13</v>
      </c>
      <c r="K114" s="164">
        <f t="shared" si="1"/>
        <v>221.28385738145377</v>
      </c>
      <c r="M114" s="206">
        <v>2.5</v>
      </c>
      <c r="N114" s="168"/>
      <c r="O114" s="203">
        <v>13689.21</v>
      </c>
      <c r="P114" s="162"/>
      <c r="Q114" s="203">
        <v>40</v>
      </c>
      <c r="R114" s="207"/>
      <c r="S114" s="203">
        <v>99</v>
      </c>
      <c r="U114" s="208">
        <v>0.61</v>
      </c>
      <c r="W114" s="203">
        <v>11868</v>
      </c>
    </row>
    <row r="115" spans="1:25" ht="11.25" x14ac:dyDescent="0.25">
      <c r="A115" s="276">
        <v>35</v>
      </c>
      <c r="C115" s="162" t="s">
        <v>155</v>
      </c>
      <c r="E115" s="74">
        <v>16648</v>
      </c>
      <c r="F115" s="74"/>
      <c r="G115" s="74">
        <v>16787</v>
      </c>
      <c r="H115" s="203"/>
      <c r="I115" s="204">
        <v>357.22</v>
      </c>
      <c r="K115" s="164">
        <f t="shared" si="1"/>
        <v>46.993449414926374</v>
      </c>
      <c r="M115" s="206">
        <v>3.3</v>
      </c>
      <c r="N115" s="168"/>
      <c r="O115" s="203">
        <v>3452.75</v>
      </c>
      <c r="P115" s="162"/>
      <c r="Q115" s="203">
        <v>104</v>
      </c>
      <c r="R115" s="207"/>
      <c r="S115" s="203">
        <v>45</v>
      </c>
      <c r="U115" s="208">
        <v>0.65</v>
      </c>
      <c r="W115" s="203">
        <v>1160</v>
      </c>
      <c r="X115" s="170"/>
      <c r="Y115" s="203"/>
    </row>
    <row r="116" spans="1:25" ht="11.25" x14ac:dyDescent="0.25">
      <c r="A116" s="276">
        <v>36</v>
      </c>
      <c r="C116" s="162" t="s">
        <v>156</v>
      </c>
      <c r="E116" s="74">
        <v>38731</v>
      </c>
      <c r="F116" s="74"/>
      <c r="G116" s="74">
        <v>38711</v>
      </c>
      <c r="H116" s="203"/>
      <c r="I116" s="204">
        <v>217.81</v>
      </c>
      <c r="K116" s="164">
        <f t="shared" si="1"/>
        <v>177.72829530324594</v>
      </c>
      <c r="M116" s="206">
        <v>2.7</v>
      </c>
      <c r="N116" s="168"/>
      <c r="O116" s="203">
        <v>4844.91</v>
      </c>
      <c r="P116" s="162"/>
      <c r="Q116" s="203">
        <v>47</v>
      </c>
      <c r="R116" s="207"/>
      <c r="S116" s="203">
        <v>97</v>
      </c>
      <c r="U116" s="208">
        <v>0.69499999999999995</v>
      </c>
      <c r="W116" s="203">
        <v>4726</v>
      </c>
    </row>
    <row r="117" spans="1:25" ht="11.25" x14ac:dyDescent="0.25">
      <c r="A117" s="276">
        <v>37</v>
      </c>
      <c r="C117" s="162" t="s">
        <v>157</v>
      </c>
      <c r="E117" s="74">
        <v>25139</v>
      </c>
      <c r="F117" s="74"/>
      <c r="G117" s="74">
        <v>24727</v>
      </c>
      <c r="H117" s="203"/>
      <c r="I117" s="204">
        <v>282.02999999999997</v>
      </c>
      <c r="K117" s="164">
        <f t="shared" si="1"/>
        <v>87.67507002801122</v>
      </c>
      <c r="M117" s="206">
        <v>2.8</v>
      </c>
      <c r="N117" s="168"/>
      <c r="O117" s="203">
        <v>2496.25</v>
      </c>
      <c r="P117" s="162"/>
      <c r="Q117" s="203">
        <v>6</v>
      </c>
      <c r="R117" s="207"/>
      <c r="S117" s="203">
        <v>131</v>
      </c>
      <c r="U117" s="208">
        <v>0.53</v>
      </c>
      <c r="W117" s="203">
        <v>6124</v>
      </c>
    </row>
    <row r="118" spans="1:25" ht="11.25" x14ac:dyDescent="0.25">
      <c r="A118" s="276">
        <v>38</v>
      </c>
      <c r="C118" s="162" t="s">
        <v>158</v>
      </c>
      <c r="E118" s="74">
        <v>15240</v>
      </c>
      <c r="F118" s="74"/>
      <c r="G118" s="74">
        <v>15333</v>
      </c>
      <c r="H118" s="203"/>
      <c r="I118" s="204">
        <v>441.79</v>
      </c>
      <c r="K118" s="164">
        <f t="shared" si="1"/>
        <v>34.706534778967381</v>
      </c>
      <c r="M118" s="206">
        <v>2.7</v>
      </c>
      <c r="N118" s="168"/>
      <c r="O118" s="203">
        <v>1464.28</v>
      </c>
      <c r="P118" s="162"/>
      <c r="Q118" s="203">
        <v>85</v>
      </c>
      <c r="R118" s="207"/>
      <c r="S118" s="203">
        <v>56</v>
      </c>
      <c r="U118" s="208">
        <v>0.59</v>
      </c>
      <c r="W118" s="203">
        <v>1670</v>
      </c>
    </row>
    <row r="119" spans="1:25" ht="11.25" x14ac:dyDescent="0.25">
      <c r="A119" s="276">
        <v>39</v>
      </c>
      <c r="C119" s="162" t="s">
        <v>159</v>
      </c>
      <c r="E119" s="74">
        <v>21030</v>
      </c>
      <c r="F119" s="74"/>
      <c r="G119" s="74">
        <v>20552</v>
      </c>
      <c r="H119" s="203"/>
      <c r="I119" s="204">
        <v>155.94999999999999</v>
      </c>
      <c r="K119" s="164">
        <f t="shared" si="1"/>
        <v>131.78582879127927</v>
      </c>
      <c r="M119" s="206">
        <v>2.6</v>
      </c>
      <c r="N119" s="168"/>
      <c r="O119" s="203">
        <v>2779.99</v>
      </c>
      <c r="P119" s="162"/>
      <c r="Q119" s="203">
        <v>70</v>
      </c>
      <c r="R119" s="207"/>
      <c r="S119" s="203">
        <v>83</v>
      </c>
      <c r="U119" s="208">
        <v>0.82</v>
      </c>
      <c r="W119" s="203">
        <v>2225</v>
      </c>
    </row>
    <row r="120" spans="1:25" ht="11.25" x14ac:dyDescent="0.25">
      <c r="A120" s="276">
        <v>40</v>
      </c>
      <c r="C120" s="162" t="s">
        <v>160</v>
      </c>
      <c r="E120" s="74">
        <v>11080</v>
      </c>
      <c r="F120" s="74"/>
      <c r="G120" s="74">
        <v>11391</v>
      </c>
      <c r="H120" s="203"/>
      <c r="I120" s="204">
        <v>295.23</v>
      </c>
      <c r="K120" s="164">
        <f t="shared" si="1"/>
        <v>38.583477288893405</v>
      </c>
      <c r="M120" s="206">
        <v>3.8</v>
      </c>
      <c r="N120" s="168"/>
      <c r="O120" s="203">
        <v>1093.58</v>
      </c>
      <c r="P120" s="162"/>
      <c r="Q120" s="203">
        <v>76</v>
      </c>
      <c r="R120" s="207"/>
      <c r="S120" s="203">
        <v>43</v>
      </c>
      <c r="U120" s="208">
        <v>0.67</v>
      </c>
      <c r="W120" s="203">
        <v>647</v>
      </c>
    </row>
    <row r="121" spans="1:25" ht="11.25" x14ac:dyDescent="0.25">
      <c r="A121" s="276">
        <v>41</v>
      </c>
      <c r="C121" s="162" t="s">
        <v>615</v>
      </c>
      <c r="E121" s="74">
        <v>33704</v>
      </c>
      <c r="F121" s="74"/>
      <c r="G121" s="74">
        <v>34022</v>
      </c>
      <c r="H121" s="203"/>
      <c r="I121" s="204">
        <v>817.73</v>
      </c>
      <c r="K121" s="164">
        <f t="shared" si="1"/>
        <v>41.605419881868094</v>
      </c>
      <c r="M121" s="206">
        <v>3.9</v>
      </c>
      <c r="N121" s="168"/>
      <c r="O121" s="203">
        <v>4273.95</v>
      </c>
      <c r="P121" s="162"/>
      <c r="Q121" s="203">
        <v>83</v>
      </c>
      <c r="R121" s="207"/>
      <c r="S121" s="203">
        <v>54</v>
      </c>
      <c r="U121" s="208">
        <v>0.5</v>
      </c>
      <c r="W121" s="203">
        <v>2880</v>
      </c>
    </row>
    <row r="122" spans="1:25" ht="11.25" x14ac:dyDescent="0.25">
      <c r="A122" s="276">
        <v>42</v>
      </c>
      <c r="C122" s="162" t="s">
        <v>162</v>
      </c>
      <c r="E122" s="74">
        <v>110903</v>
      </c>
      <c r="F122" s="74"/>
      <c r="G122" s="74">
        <v>109979</v>
      </c>
      <c r="H122" s="203"/>
      <c r="I122" s="204">
        <v>467.6</v>
      </c>
      <c r="K122" s="164">
        <f t="shared" si="1"/>
        <v>235.19888793840889</v>
      </c>
      <c r="M122" s="206">
        <v>2.6</v>
      </c>
      <c r="N122" s="168"/>
      <c r="O122" s="203">
        <v>16591.490000000002</v>
      </c>
      <c r="P122" s="162"/>
      <c r="Q122" s="203">
        <v>23</v>
      </c>
      <c r="R122" s="207"/>
      <c r="S122" s="203">
        <v>120</v>
      </c>
      <c r="U122" s="208">
        <v>0.81</v>
      </c>
      <c r="W122" s="203">
        <v>17614</v>
      </c>
    </row>
    <row r="123" spans="1:25" ht="11.25" x14ac:dyDescent="0.25">
      <c r="A123" s="276">
        <v>43</v>
      </c>
      <c r="C123" s="162" t="s">
        <v>163</v>
      </c>
      <c r="E123" s="74">
        <v>336226</v>
      </c>
      <c r="F123" s="74"/>
      <c r="G123" s="74">
        <v>334389</v>
      </c>
      <c r="H123" s="203"/>
      <c r="I123" s="204">
        <v>233.7</v>
      </c>
      <c r="K123" s="164">
        <f t="shared" si="1"/>
        <v>1430.8472400513479</v>
      </c>
      <c r="M123" s="206">
        <v>2.9</v>
      </c>
      <c r="N123" s="168"/>
      <c r="O123" s="203">
        <v>48898.21</v>
      </c>
      <c r="P123" s="162"/>
      <c r="Q123" s="203">
        <v>36</v>
      </c>
      <c r="R123" s="207"/>
      <c r="S123" s="203">
        <v>94</v>
      </c>
      <c r="U123" s="208">
        <v>0.87</v>
      </c>
      <c r="W123" s="203">
        <v>44118</v>
      </c>
    </row>
    <row r="124" spans="1:25" ht="11.25" x14ac:dyDescent="0.25">
      <c r="A124" s="276">
        <v>44</v>
      </c>
      <c r="C124" s="162" t="s">
        <v>164</v>
      </c>
      <c r="E124" s="74">
        <v>50000</v>
      </c>
      <c r="F124" s="74"/>
      <c r="G124" s="74">
        <v>50948</v>
      </c>
      <c r="H124" s="203"/>
      <c r="I124" s="204">
        <v>382.35</v>
      </c>
      <c r="K124" s="164">
        <f t="shared" si="1"/>
        <v>133.24964038184908</v>
      </c>
      <c r="M124" s="206">
        <v>3.5</v>
      </c>
      <c r="N124" s="168"/>
      <c r="O124" s="203">
        <v>6690.51</v>
      </c>
      <c r="P124" s="162"/>
      <c r="Q124" s="203">
        <v>119</v>
      </c>
      <c r="R124" s="207"/>
      <c r="S124" s="203">
        <v>35</v>
      </c>
      <c r="U124" s="208">
        <v>0.55500000000000005</v>
      </c>
      <c r="W124" s="203">
        <v>2978</v>
      </c>
    </row>
    <row r="125" spans="1:25" ht="11.25" x14ac:dyDescent="0.25">
      <c r="A125" s="276">
        <v>45</v>
      </c>
      <c r="C125" s="162" t="s">
        <v>165</v>
      </c>
      <c r="E125" s="74">
        <v>2226</v>
      </c>
      <c r="F125" s="74"/>
      <c r="G125" s="74">
        <v>2232</v>
      </c>
      <c r="H125" s="203"/>
      <c r="I125" s="204">
        <v>415.16</v>
      </c>
      <c r="K125" s="164">
        <f t="shared" si="1"/>
        <v>5.3762404855959147</v>
      </c>
      <c r="M125" s="206">
        <v>2.1</v>
      </c>
      <c r="N125" s="168"/>
      <c r="O125" s="203">
        <v>176.44</v>
      </c>
      <c r="P125" s="162"/>
      <c r="Q125" s="203">
        <v>9</v>
      </c>
      <c r="R125" s="207"/>
      <c r="S125" s="203">
        <v>118</v>
      </c>
      <c r="U125" s="208">
        <v>0.48</v>
      </c>
      <c r="W125" s="203">
        <v>675</v>
      </c>
    </row>
    <row r="126" spans="1:25" ht="11.25" x14ac:dyDescent="0.25">
      <c r="A126" s="276">
        <v>46</v>
      </c>
      <c r="C126" s="162" t="s">
        <v>166</v>
      </c>
      <c r="E126" s="74">
        <v>38944</v>
      </c>
      <c r="F126" s="74"/>
      <c r="G126" s="74">
        <v>38606</v>
      </c>
      <c r="H126" s="203"/>
      <c r="I126" s="204">
        <v>315.69</v>
      </c>
      <c r="K126" s="164">
        <f t="shared" si="1"/>
        <v>122.29085495264341</v>
      </c>
      <c r="M126" s="206">
        <v>2.9</v>
      </c>
      <c r="N126" s="168"/>
      <c r="O126" s="203">
        <v>5445.66</v>
      </c>
      <c r="P126" s="162"/>
      <c r="Q126" s="203">
        <v>51</v>
      </c>
      <c r="R126" s="207"/>
      <c r="S126" s="203">
        <v>81</v>
      </c>
      <c r="U126" s="208">
        <v>0.85</v>
      </c>
      <c r="W126" s="203">
        <v>4815</v>
      </c>
    </row>
    <row r="127" spans="1:25" ht="11.25" x14ac:dyDescent="0.25">
      <c r="A127" s="276">
        <v>47</v>
      </c>
      <c r="C127" s="162" t="s">
        <v>167</v>
      </c>
      <c r="E127" s="74">
        <v>78567</v>
      </c>
      <c r="F127" s="74"/>
      <c r="G127" s="74">
        <v>78254</v>
      </c>
      <c r="H127" s="203"/>
      <c r="I127" s="204">
        <v>142.30000000000001</v>
      </c>
      <c r="K127" s="164">
        <f t="shared" si="1"/>
        <v>549.92269852424454</v>
      </c>
      <c r="M127" s="206">
        <v>3.1</v>
      </c>
      <c r="N127" s="168"/>
      <c r="O127" s="203">
        <v>9972.1200000000008</v>
      </c>
      <c r="P127" s="162"/>
      <c r="Q127" s="203">
        <v>22</v>
      </c>
      <c r="R127" s="207"/>
      <c r="S127" s="203">
        <v>111</v>
      </c>
      <c r="U127" s="208">
        <v>0.84</v>
      </c>
      <c r="W127" s="203">
        <v>12618</v>
      </c>
    </row>
    <row r="128" spans="1:25" ht="11.25" x14ac:dyDescent="0.25">
      <c r="A128" s="276">
        <v>48</v>
      </c>
      <c r="C128" s="162" t="s">
        <v>168</v>
      </c>
      <c r="E128" s="74">
        <v>6606</v>
      </c>
      <c r="F128" s="74"/>
      <c r="G128" s="74">
        <v>6608</v>
      </c>
      <c r="H128" s="203"/>
      <c r="I128" s="204">
        <v>315.14999999999998</v>
      </c>
      <c r="K128" s="164">
        <f t="shared" si="1"/>
        <v>20.967793114389973</v>
      </c>
      <c r="M128" s="206">
        <v>2.9</v>
      </c>
      <c r="N128" s="168"/>
      <c r="O128" s="203">
        <v>806.31</v>
      </c>
      <c r="P128" s="162"/>
      <c r="Q128" s="203">
        <v>28</v>
      </c>
      <c r="R128" s="207"/>
      <c r="S128" s="203">
        <v>87</v>
      </c>
      <c r="U128" s="208">
        <v>0.53</v>
      </c>
      <c r="W128" s="203">
        <v>915</v>
      </c>
    </row>
    <row r="129" spans="1:23" ht="11.25" x14ac:dyDescent="0.25">
      <c r="A129" s="276">
        <v>49</v>
      </c>
      <c r="C129" s="162" t="s">
        <v>169</v>
      </c>
      <c r="E129" s="74">
        <v>27021</v>
      </c>
      <c r="F129" s="74"/>
      <c r="G129" s="74">
        <v>26723</v>
      </c>
      <c r="H129" s="203"/>
      <c r="I129" s="204">
        <v>179.63</v>
      </c>
      <c r="K129" s="164">
        <f t="shared" si="1"/>
        <v>148.76690975894894</v>
      </c>
      <c r="M129" s="206">
        <v>2.6</v>
      </c>
      <c r="N129" s="168"/>
      <c r="O129" s="203">
        <v>4327.99</v>
      </c>
      <c r="P129" s="162"/>
      <c r="Q129" s="203">
        <v>42</v>
      </c>
      <c r="R129" s="207"/>
      <c r="S129" s="203">
        <v>105</v>
      </c>
      <c r="U129" s="208">
        <v>0.73</v>
      </c>
      <c r="W129" s="203">
        <v>2918</v>
      </c>
    </row>
    <row r="130" spans="1:23" ht="11.25" x14ac:dyDescent="0.25">
      <c r="A130" s="276">
        <v>50</v>
      </c>
      <c r="C130" s="162" t="s">
        <v>170</v>
      </c>
      <c r="E130" s="74">
        <v>18026</v>
      </c>
      <c r="F130" s="74"/>
      <c r="G130" s="74">
        <v>17810</v>
      </c>
      <c r="H130" s="203"/>
      <c r="I130" s="204">
        <v>273.91000000000003</v>
      </c>
      <c r="K130" s="164">
        <f t="shared" si="1"/>
        <v>65.021357380161362</v>
      </c>
      <c r="M130" s="206">
        <v>2.7</v>
      </c>
      <c r="N130" s="168"/>
      <c r="O130" s="203">
        <v>1987.93</v>
      </c>
      <c r="P130" s="162"/>
      <c r="Q130" s="203">
        <v>71</v>
      </c>
      <c r="R130" s="207"/>
      <c r="S130" s="203">
        <v>91</v>
      </c>
      <c r="U130" s="208">
        <v>0.86</v>
      </c>
      <c r="W130" s="203">
        <v>1329</v>
      </c>
    </row>
    <row r="131" spans="1:23" ht="13.7" customHeight="1" x14ac:dyDescent="0.25">
      <c r="E131" s="219"/>
      <c r="F131" s="219"/>
      <c r="G131" s="219"/>
      <c r="H131" s="203"/>
      <c r="I131" s="220"/>
      <c r="M131" s="168"/>
      <c r="N131" s="168"/>
      <c r="O131" s="216"/>
      <c r="P131" s="202"/>
      <c r="Q131" s="217"/>
      <c r="R131" s="217"/>
      <c r="S131" s="217"/>
      <c r="U131" s="218"/>
      <c r="W131" s="218"/>
    </row>
    <row r="132" spans="1:23" ht="10.35" customHeight="1" x14ac:dyDescent="0.25">
      <c r="E132" s="219"/>
      <c r="F132" s="219"/>
      <c r="G132" s="219"/>
      <c r="H132" s="203"/>
      <c r="I132" s="220"/>
      <c r="M132" s="168"/>
      <c r="N132" s="168"/>
      <c r="O132" s="202"/>
      <c r="P132" s="202"/>
      <c r="Q132" s="217"/>
      <c r="R132" s="217"/>
      <c r="S132" s="217"/>
      <c r="U132" s="218"/>
      <c r="W132" s="218"/>
    </row>
    <row r="133" spans="1:23" ht="18.95" customHeight="1" x14ac:dyDescent="0.25">
      <c r="E133" s="219"/>
      <c r="F133" s="219"/>
      <c r="G133" s="219"/>
      <c r="H133" s="203"/>
      <c r="I133" s="220"/>
      <c r="M133" s="168"/>
      <c r="N133" s="168"/>
      <c r="O133" s="202"/>
      <c r="P133" s="202"/>
      <c r="U133" s="218"/>
      <c r="W133" s="218"/>
    </row>
    <row r="134" spans="1:23" s="140" customFormat="1" ht="12" x14ac:dyDescent="0.25">
      <c r="A134" s="144"/>
      <c r="E134" s="221"/>
      <c r="F134" s="221"/>
      <c r="G134" s="221"/>
      <c r="H134" s="222"/>
      <c r="I134" s="223"/>
      <c r="J134" s="143"/>
      <c r="K134" s="143"/>
      <c r="L134" s="143"/>
      <c r="M134" s="147"/>
      <c r="N134" s="147"/>
      <c r="O134" s="154"/>
      <c r="P134" s="154"/>
      <c r="Q134" s="146"/>
      <c r="R134" s="146"/>
      <c r="S134" s="147"/>
      <c r="T134" s="147"/>
      <c r="U134" s="224"/>
      <c r="V134" s="148"/>
      <c r="W134" s="149"/>
    </row>
    <row r="135" spans="1:23" s="140" customFormat="1" ht="12.2" customHeight="1" x14ac:dyDescent="0.25">
      <c r="E135" s="142"/>
      <c r="F135" s="142"/>
      <c r="G135" s="142"/>
      <c r="H135" s="142"/>
      <c r="I135" s="223"/>
      <c r="J135" s="143"/>
      <c r="K135" s="141"/>
      <c r="L135" s="143"/>
      <c r="M135" s="144"/>
      <c r="N135" s="145" t="s">
        <v>281</v>
      </c>
      <c r="O135" s="144"/>
      <c r="P135" s="144"/>
      <c r="Q135" s="146"/>
      <c r="R135" s="146"/>
      <c r="S135" s="147"/>
      <c r="T135" s="147"/>
      <c r="U135" s="224"/>
      <c r="V135" s="148"/>
      <c r="W135" s="149" t="s">
        <v>583</v>
      </c>
    </row>
    <row r="136" spans="1:23" s="140" customFormat="1" ht="11.25" customHeight="1" x14ac:dyDescent="0.25">
      <c r="E136" s="142"/>
      <c r="F136" s="142"/>
      <c r="G136" s="142"/>
      <c r="H136" s="142"/>
      <c r="I136" s="223"/>
      <c r="J136" s="143"/>
      <c r="K136" s="141"/>
      <c r="L136" s="143"/>
      <c r="M136" s="144"/>
      <c r="N136" s="151" t="s">
        <v>37</v>
      </c>
      <c r="O136" s="144"/>
      <c r="P136" s="144"/>
      <c r="Q136" s="146"/>
      <c r="R136" s="146"/>
      <c r="S136" s="147"/>
      <c r="T136" s="147"/>
      <c r="U136" s="224"/>
      <c r="V136" s="148"/>
      <c r="W136" s="149" t="s">
        <v>616</v>
      </c>
    </row>
    <row r="137" spans="1:23" s="140" customFormat="1" ht="11.25" customHeight="1" x14ac:dyDescent="0.25">
      <c r="E137" s="142"/>
      <c r="F137" s="142"/>
      <c r="G137" s="142"/>
      <c r="H137" s="142"/>
      <c r="I137" s="223"/>
      <c r="J137" s="143"/>
      <c r="K137" s="153"/>
      <c r="L137" s="143"/>
      <c r="M137" s="144"/>
      <c r="N137" s="151" t="s">
        <v>284</v>
      </c>
      <c r="O137" s="144"/>
      <c r="P137" s="144"/>
      <c r="Q137" s="146"/>
      <c r="R137" s="146"/>
      <c r="S137" s="147"/>
      <c r="T137" s="147"/>
      <c r="U137" s="224"/>
      <c r="V137" s="148"/>
      <c r="W137" s="224"/>
    </row>
    <row r="138" spans="1:23" ht="11.25" customHeight="1" x14ac:dyDescent="0.25">
      <c r="A138" s="161"/>
      <c r="I138" s="220"/>
      <c r="U138" s="218"/>
      <c r="W138" s="218"/>
    </row>
    <row r="139" spans="1:23" ht="9.75" customHeight="1" x14ac:dyDescent="0.25">
      <c r="A139" s="161"/>
      <c r="I139" s="220"/>
      <c r="U139" s="218"/>
      <c r="W139" s="218"/>
    </row>
    <row r="140" spans="1:23" ht="12" customHeight="1" x14ac:dyDescent="0.25">
      <c r="A140" s="161"/>
      <c r="I140" s="220"/>
      <c r="U140" s="218"/>
      <c r="W140" s="218"/>
    </row>
    <row r="141" spans="1:23" ht="10.5" customHeight="1" x14ac:dyDescent="0.25">
      <c r="A141" s="161"/>
      <c r="I141" s="220"/>
      <c r="O141" s="166"/>
      <c r="Q141" s="166"/>
      <c r="S141" s="166"/>
      <c r="U141" s="169"/>
      <c r="W141" s="166"/>
    </row>
    <row r="142" spans="1:23" ht="10.35" customHeight="1" x14ac:dyDescent="0.25">
      <c r="A142" s="161"/>
      <c r="M142" s="166"/>
      <c r="O142" s="171" t="s">
        <v>585</v>
      </c>
      <c r="Q142" s="171" t="s">
        <v>586</v>
      </c>
      <c r="S142" s="172" t="s">
        <v>587</v>
      </c>
      <c r="U142" s="173" t="s">
        <v>588</v>
      </c>
      <c r="W142" s="174" t="s">
        <v>589</v>
      </c>
    </row>
    <row r="143" spans="1:23" ht="11.25" x14ac:dyDescent="0.25">
      <c r="A143" s="161"/>
      <c r="E143" s="174" t="s">
        <v>62</v>
      </c>
      <c r="F143" s="174"/>
      <c r="G143" s="174" t="s">
        <v>590</v>
      </c>
      <c r="I143" s="175" t="s">
        <v>591</v>
      </c>
      <c r="K143" s="176" t="s">
        <v>592</v>
      </c>
      <c r="M143" s="177" t="s">
        <v>593</v>
      </c>
      <c r="O143" s="171" t="s">
        <v>594</v>
      </c>
      <c r="Q143" s="171" t="s">
        <v>395</v>
      </c>
      <c r="S143" s="172" t="s">
        <v>595</v>
      </c>
      <c r="U143" s="178" t="s">
        <v>596</v>
      </c>
      <c r="W143" s="174" t="s">
        <v>597</v>
      </c>
    </row>
    <row r="144" spans="1:23" ht="10.35" customHeight="1" x14ac:dyDescent="0.25">
      <c r="B144" s="179"/>
      <c r="C144" s="179"/>
      <c r="D144" s="179"/>
      <c r="E144" s="177" t="s">
        <v>598</v>
      </c>
      <c r="F144" s="177"/>
      <c r="G144" s="174" t="s">
        <v>62</v>
      </c>
      <c r="H144" s="179"/>
      <c r="I144" s="174" t="s">
        <v>599</v>
      </c>
      <c r="J144" s="179"/>
      <c r="K144" s="174" t="s">
        <v>600</v>
      </c>
      <c r="L144" s="179"/>
      <c r="M144" s="175" t="s">
        <v>601</v>
      </c>
      <c r="N144" s="179"/>
      <c r="O144" s="175" t="s">
        <v>602</v>
      </c>
      <c r="P144" s="179"/>
      <c r="Q144" s="175" t="s">
        <v>603</v>
      </c>
      <c r="R144" s="179"/>
      <c r="S144" s="175" t="s">
        <v>603</v>
      </c>
      <c r="T144" s="179"/>
      <c r="U144" s="173" t="s">
        <v>604</v>
      </c>
      <c r="V144" s="179"/>
      <c r="W144" s="175" t="s">
        <v>605</v>
      </c>
    </row>
    <row r="145" spans="1:23" s="177" customFormat="1" ht="11.1" customHeight="1" x14ac:dyDescent="0.25">
      <c r="A145" s="180" t="s">
        <v>71</v>
      </c>
      <c r="C145" s="180" t="s">
        <v>606</v>
      </c>
      <c r="E145" s="181" t="s">
        <v>607</v>
      </c>
      <c r="F145" s="182"/>
      <c r="G145" s="275">
        <v>2020</v>
      </c>
      <c r="H145" s="174"/>
      <c r="I145" s="275">
        <v>2020</v>
      </c>
      <c r="J145" s="176"/>
      <c r="K145" s="275">
        <v>2020</v>
      </c>
      <c r="L145" s="176"/>
      <c r="M145" s="275">
        <v>2022</v>
      </c>
      <c r="O145" s="183" t="s">
        <v>610</v>
      </c>
      <c r="P145" s="184"/>
      <c r="Q145" s="275">
        <v>2020</v>
      </c>
      <c r="R145" s="185"/>
      <c r="S145" s="275">
        <v>2020</v>
      </c>
      <c r="T145" s="186"/>
      <c r="U145" s="187" t="s">
        <v>611</v>
      </c>
      <c r="V145" s="188"/>
      <c r="W145" s="189" t="s">
        <v>612</v>
      </c>
    </row>
    <row r="146" spans="1:23" ht="9.75" customHeight="1" x14ac:dyDescent="0.25">
      <c r="E146" s="219"/>
      <c r="F146" s="219"/>
      <c r="G146" s="219"/>
      <c r="H146" s="203"/>
      <c r="I146" s="220"/>
      <c r="M146" s="168"/>
      <c r="N146" s="168"/>
      <c r="O146" s="202"/>
      <c r="P146" s="202"/>
      <c r="U146" s="218"/>
      <c r="W146" s="218"/>
    </row>
    <row r="147" spans="1:23" ht="9.75" customHeight="1" x14ac:dyDescent="0.25">
      <c r="B147" s="201" t="s">
        <v>279</v>
      </c>
      <c r="C147" s="201"/>
      <c r="D147" s="161"/>
      <c r="E147" s="219"/>
      <c r="F147" s="219"/>
      <c r="G147" s="219"/>
      <c r="H147" s="203"/>
      <c r="I147" s="220"/>
      <c r="M147" s="168"/>
      <c r="N147" s="168"/>
      <c r="O147" s="202"/>
      <c r="P147" s="202"/>
      <c r="U147" s="218"/>
      <c r="W147" s="218"/>
    </row>
    <row r="148" spans="1:23" ht="11.25" x14ac:dyDescent="0.25">
      <c r="A148" s="276">
        <v>51</v>
      </c>
      <c r="C148" s="162" t="s">
        <v>172</v>
      </c>
      <c r="E148" s="74">
        <v>10945</v>
      </c>
      <c r="F148" s="74"/>
      <c r="G148" s="74">
        <v>10919</v>
      </c>
      <c r="H148" s="203"/>
      <c r="I148" s="204">
        <v>133.31</v>
      </c>
      <c r="K148" s="164">
        <f>G148/I148</f>
        <v>81.906833695896779</v>
      </c>
      <c r="M148" s="206">
        <v>3.1</v>
      </c>
      <c r="N148" s="168"/>
      <c r="O148" s="203">
        <v>944</v>
      </c>
      <c r="P148" s="162"/>
      <c r="Q148" s="203">
        <v>12</v>
      </c>
      <c r="R148" s="207"/>
      <c r="S148" s="203">
        <v>116</v>
      </c>
      <c r="U148" s="208">
        <v>0.63</v>
      </c>
      <c r="W148" s="209">
        <v>2669</v>
      </c>
    </row>
    <row r="149" spans="1:23" ht="11.25" x14ac:dyDescent="0.25">
      <c r="A149" s="276">
        <v>52</v>
      </c>
      <c r="C149" s="162" t="s">
        <v>173</v>
      </c>
      <c r="E149" s="74">
        <v>22116</v>
      </c>
      <c r="F149" s="74"/>
      <c r="G149" s="74">
        <v>22173</v>
      </c>
      <c r="H149" s="203"/>
      <c r="I149" s="204">
        <v>435.38</v>
      </c>
      <c r="K149" s="164">
        <f t="shared" ref="K149:K192" si="2">G149/I149</f>
        <v>50.927925031007398</v>
      </c>
      <c r="M149" s="206">
        <v>3.8</v>
      </c>
      <c r="N149" s="168"/>
      <c r="O149" s="203">
        <v>2783.17</v>
      </c>
      <c r="P149" s="162"/>
      <c r="Q149" s="203">
        <v>132</v>
      </c>
      <c r="R149" s="207"/>
      <c r="S149" s="203">
        <v>30</v>
      </c>
      <c r="U149" s="208">
        <v>0.61899999999999999</v>
      </c>
      <c r="W149" s="203">
        <v>970</v>
      </c>
    </row>
    <row r="150" spans="1:23" ht="11.25" x14ac:dyDescent="0.25">
      <c r="A150" s="276">
        <v>53</v>
      </c>
      <c r="C150" s="162" t="s">
        <v>174</v>
      </c>
      <c r="E150" s="74">
        <v>425204</v>
      </c>
      <c r="F150" s="74"/>
      <c r="G150" s="74">
        <v>420959</v>
      </c>
      <c r="H150" s="203"/>
      <c r="I150" s="204">
        <v>515.74</v>
      </c>
      <c r="K150" s="164">
        <f t="shared" si="2"/>
        <v>816.22329080544455</v>
      </c>
      <c r="M150" s="206">
        <v>2.5</v>
      </c>
      <c r="N150" s="168"/>
      <c r="O150" s="203">
        <v>81262.62</v>
      </c>
      <c r="P150" s="162"/>
      <c r="Q150" s="203">
        <v>13</v>
      </c>
      <c r="R150" s="207"/>
      <c r="S150" s="203">
        <v>130</v>
      </c>
      <c r="U150" s="208">
        <v>0.98</v>
      </c>
      <c r="W150" s="203">
        <v>95130</v>
      </c>
    </row>
    <row r="151" spans="1:23" ht="11.25" x14ac:dyDescent="0.25">
      <c r="A151" s="276">
        <v>54</v>
      </c>
      <c r="C151" s="162" t="s">
        <v>175</v>
      </c>
      <c r="E151" s="74">
        <v>38364</v>
      </c>
      <c r="F151" s="74"/>
      <c r="G151" s="74">
        <v>37596</v>
      </c>
      <c r="H151" s="203"/>
      <c r="I151" s="204">
        <v>495.05</v>
      </c>
      <c r="K151" s="164">
        <f t="shared" si="2"/>
        <v>75.943844056155939</v>
      </c>
      <c r="M151" s="206">
        <v>2.9</v>
      </c>
      <c r="N151" s="168"/>
      <c r="O151" s="203">
        <v>4948.62</v>
      </c>
      <c r="P151" s="162"/>
      <c r="Q151" s="203">
        <v>20</v>
      </c>
      <c r="R151" s="207"/>
      <c r="S151" s="203">
        <v>109</v>
      </c>
      <c r="U151" s="208">
        <v>0.72</v>
      </c>
      <c r="W151" s="203">
        <v>5693</v>
      </c>
    </row>
    <row r="152" spans="1:23" ht="11.25" x14ac:dyDescent="0.25">
      <c r="A152" s="276">
        <v>55</v>
      </c>
      <c r="C152" s="162" t="s">
        <v>176</v>
      </c>
      <c r="E152" s="74">
        <v>11848</v>
      </c>
      <c r="F152" s="74"/>
      <c r="G152" s="74">
        <v>11936</v>
      </c>
      <c r="H152" s="203"/>
      <c r="I152" s="204">
        <v>431.7</v>
      </c>
      <c r="K152" s="164">
        <f t="shared" si="2"/>
        <v>27.648830206161687</v>
      </c>
      <c r="M152" s="206">
        <v>3.5</v>
      </c>
      <c r="N152" s="168"/>
      <c r="O152" s="203">
        <v>1509.52</v>
      </c>
      <c r="P152" s="162"/>
      <c r="Q152" s="203">
        <v>110</v>
      </c>
      <c r="R152" s="207"/>
      <c r="S152" s="203">
        <v>57</v>
      </c>
      <c r="U152" s="208">
        <v>0.38</v>
      </c>
      <c r="W152" s="203">
        <v>947</v>
      </c>
    </row>
    <row r="153" spans="1:23" ht="11.25" x14ac:dyDescent="0.25">
      <c r="A153" s="276">
        <v>56</v>
      </c>
      <c r="C153" s="162" t="s">
        <v>177</v>
      </c>
      <c r="E153" s="74">
        <v>13871</v>
      </c>
      <c r="F153" s="74"/>
      <c r="G153" s="74">
        <v>13837</v>
      </c>
      <c r="H153" s="203"/>
      <c r="I153" s="204">
        <v>320.64</v>
      </c>
      <c r="K153" s="164">
        <f t="shared" si="2"/>
        <v>43.154316367265473</v>
      </c>
      <c r="M153" s="206">
        <v>2.2999999999999998</v>
      </c>
      <c r="N153" s="168"/>
      <c r="O153" s="203">
        <v>1606.27</v>
      </c>
      <c r="P153" s="162"/>
      <c r="Q153" s="203">
        <v>26</v>
      </c>
      <c r="R153" s="207"/>
      <c r="S153" s="203">
        <v>102</v>
      </c>
      <c r="U153" s="208">
        <v>0.74</v>
      </c>
      <c r="W153" s="203">
        <v>1783</v>
      </c>
    </row>
    <row r="154" spans="1:23" ht="11.25" x14ac:dyDescent="0.25">
      <c r="A154" s="276">
        <v>57</v>
      </c>
      <c r="C154" s="162" t="s">
        <v>178</v>
      </c>
      <c r="E154" s="74">
        <v>8495</v>
      </c>
      <c r="F154" s="74"/>
      <c r="G154" s="74">
        <v>8533</v>
      </c>
      <c r="H154" s="203"/>
      <c r="I154" s="204">
        <v>85.91</v>
      </c>
      <c r="K154" s="164">
        <f t="shared" si="2"/>
        <v>99.324874869049012</v>
      </c>
      <c r="M154" s="206">
        <v>3</v>
      </c>
      <c r="N154" s="168"/>
      <c r="O154" s="203">
        <v>872.18</v>
      </c>
      <c r="P154" s="162"/>
      <c r="Q154" s="203">
        <v>19</v>
      </c>
      <c r="R154" s="207"/>
      <c r="S154" s="203">
        <v>112</v>
      </c>
      <c r="U154" s="208">
        <v>0.64500000000000002</v>
      </c>
      <c r="W154" s="203">
        <v>1637</v>
      </c>
    </row>
    <row r="155" spans="1:23" ht="11.25" x14ac:dyDescent="0.25">
      <c r="A155" s="276">
        <v>58</v>
      </c>
      <c r="C155" s="162" t="s">
        <v>179</v>
      </c>
      <c r="E155" s="74">
        <v>30087</v>
      </c>
      <c r="F155" s="74"/>
      <c r="G155" s="74">
        <v>30319</v>
      </c>
      <c r="H155" s="203"/>
      <c r="I155" s="204">
        <v>625.30999999999995</v>
      </c>
      <c r="K155" s="164">
        <f t="shared" si="2"/>
        <v>48.486350770018078</v>
      </c>
      <c r="M155" s="206">
        <v>3.6</v>
      </c>
      <c r="N155" s="168"/>
      <c r="O155" s="203">
        <v>4143.9799999999996</v>
      </c>
      <c r="P155" s="162"/>
      <c r="Q155" s="203">
        <v>30</v>
      </c>
      <c r="R155" s="207"/>
      <c r="S155" s="203">
        <v>31</v>
      </c>
      <c r="U155" s="208">
        <v>0.42</v>
      </c>
      <c r="W155" s="203">
        <v>4682</v>
      </c>
    </row>
    <row r="156" spans="1:23" ht="11.25" x14ac:dyDescent="0.25">
      <c r="A156" s="276">
        <v>59</v>
      </c>
      <c r="C156" s="162" t="s">
        <v>180</v>
      </c>
      <c r="E156" s="74">
        <v>10586</v>
      </c>
      <c r="F156" s="74"/>
      <c r="G156" s="74">
        <v>10625</v>
      </c>
      <c r="H156" s="203"/>
      <c r="I156" s="204">
        <v>130.33000000000001</v>
      </c>
      <c r="K156" s="164">
        <f t="shared" si="2"/>
        <v>81.523824138724763</v>
      </c>
      <c r="M156" s="206">
        <v>2.9</v>
      </c>
      <c r="N156" s="168"/>
      <c r="O156" s="203">
        <v>1103.25</v>
      </c>
      <c r="P156" s="162"/>
      <c r="Q156" s="203">
        <v>15</v>
      </c>
      <c r="R156" s="207"/>
      <c r="S156" s="203">
        <v>113</v>
      </c>
      <c r="U156" s="208">
        <v>0.62</v>
      </c>
      <c r="W156" s="203">
        <v>2221</v>
      </c>
    </row>
    <row r="157" spans="1:23" ht="11.25" x14ac:dyDescent="0.25">
      <c r="A157" s="276">
        <v>60</v>
      </c>
      <c r="C157" s="162" t="s">
        <v>181</v>
      </c>
      <c r="E157" s="74">
        <v>101938</v>
      </c>
      <c r="F157" s="74"/>
      <c r="G157" s="74">
        <v>101323</v>
      </c>
      <c r="H157" s="203"/>
      <c r="I157" s="204">
        <v>386.85</v>
      </c>
      <c r="K157" s="164">
        <f t="shared" si="2"/>
        <v>261.91805609409329</v>
      </c>
      <c r="M157" s="206">
        <v>3.1</v>
      </c>
      <c r="N157" s="168"/>
      <c r="O157" s="203">
        <v>9463.7999999999993</v>
      </c>
      <c r="P157" s="162"/>
      <c r="Q157" s="203">
        <v>103</v>
      </c>
      <c r="R157" s="207"/>
      <c r="S157" s="203">
        <v>58</v>
      </c>
      <c r="U157" s="208">
        <v>0.89</v>
      </c>
      <c r="W157" s="203">
        <v>8741</v>
      </c>
    </row>
    <row r="158" spans="1:23" ht="11.25" x14ac:dyDescent="0.25">
      <c r="A158" s="276">
        <v>61</v>
      </c>
      <c r="C158" s="162" t="s">
        <v>182</v>
      </c>
      <c r="E158" s="74">
        <v>14820</v>
      </c>
      <c r="F158" s="74"/>
      <c r="G158" s="74">
        <v>14775</v>
      </c>
      <c r="H158" s="203"/>
      <c r="I158" s="204">
        <v>470.75</v>
      </c>
      <c r="K158" s="164">
        <f t="shared" si="2"/>
        <v>31.386086032926183</v>
      </c>
      <c r="M158" s="206">
        <v>2.9</v>
      </c>
      <c r="N158" s="168"/>
      <c r="O158" s="203">
        <v>1453.51</v>
      </c>
      <c r="P158" s="162"/>
      <c r="Q158" s="203">
        <v>18</v>
      </c>
      <c r="R158" s="207"/>
      <c r="S158" s="203">
        <v>108</v>
      </c>
      <c r="U158" s="208">
        <v>0.72</v>
      </c>
      <c r="W158" s="203">
        <v>2520</v>
      </c>
    </row>
    <row r="159" spans="1:23" ht="11.25" x14ac:dyDescent="0.25">
      <c r="A159" s="276">
        <v>62</v>
      </c>
      <c r="C159" s="162" t="s">
        <v>617</v>
      </c>
      <c r="E159" s="74">
        <v>23564</v>
      </c>
      <c r="F159" s="74"/>
      <c r="G159" s="74">
        <v>22945</v>
      </c>
      <c r="H159" s="203"/>
      <c r="I159" s="204">
        <v>210.03</v>
      </c>
      <c r="K159" s="164">
        <f t="shared" si="2"/>
        <v>109.24629814788364</v>
      </c>
      <c r="M159" s="206">
        <v>2.5</v>
      </c>
      <c r="N159" s="168"/>
      <c r="O159" s="203">
        <v>3208.67</v>
      </c>
      <c r="P159" s="162"/>
      <c r="Q159" s="203">
        <v>29</v>
      </c>
      <c r="R159" s="207"/>
      <c r="S159" s="203">
        <v>119</v>
      </c>
      <c r="U159" s="208">
        <v>0.79</v>
      </c>
      <c r="W159" s="203">
        <v>3418</v>
      </c>
    </row>
    <row r="160" spans="1:23" ht="11.25" x14ac:dyDescent="0.25">
      <c r="A160" s="276">
        <v>63</v>
      </c>
      <c r="C160" s="162" t="s">
        <v>184</v>
      </c>
      <c r="E160" s="74">
        <v>12222</v>
      </c>
      <c r="F160" s="74"/>
      <c r="G160" s="74">
        <v>12282</v>
      </c>
      <c r="H160" s="203"/>
      <c r="I160" s="204">
        <v>211.71</v>
      </c>
      <c r="K160" s="164">
        <f t="shared" si="2"/>
        <v>58.013320107694483</v>
      </c>
      <c r="M160" s="206">
        <v>3.1</v>
      </c>
      <c r="N160" s="168"/>
      <c r="O160" s="203">
        <v>1237.25</v>
      </c>
      <c r="P160" s="162"/>
      <c r="Q160" s="203">
        <v>31</v>
      </c>
      <c r="R160" s="207"/>
      <c r="S160" s="203">
        <v>61</v>
      </c>
      <c r="U160" s="208">
        <v>0.83499999999999996</v>
      </c>
      <c r="W160" s="203">
        <v>1954</v>
      </c>
    </row>
    <row r="161" spans="1:23" ht="11.25" x14ac:dyDescent="0.25">
      <c r="A161" s="276">
        <v>64</v>
      </c>
      <c r="C161" s="162" t="s">
        <v>185</v>
      </c>
      <c r="E161" s="74">
        <v>11634</v>
      </c>
      <c r="F161" s="74"/>
      <c r="G161" s="74">
        <v>11839</v>
      </c>
      <c r="H161" s="203"/>
      <c r="I161" s="204">
        <v>191.43</v>
      </c>
      <c r="K161" s="164">
        <f t="shared" si="2"/>
        <v>61.845060857754788</v>
      </c>
      <c r="M161" s="206">
        <v>3.4</v>
      </c>
      <c r="N161" s="168"/>
      <c r="O161" s="203">
        <v>1125.02</v>
      </c>
      <c r="P161" s="162"/>
      <c r="Q161" s="203">
        <v>11</v>
      </c>
      <c r="R161" s="207"/>
      <c r="S161" s="203">
        <v>117</v>
      </c>
      <c r="U161" s="208">
        <v>0.61</v>
      </c>
      <c r="W161" s="203">
        <v>2790</v>
      </c>
    </row>
    <row r="162" spans="1:23" ht="11.25" x14ac:dyDescent="0.25">
      <c r="A162" s="276">
        <v>65</v>
      </c>
      <c r="C162" s="162" t="s">
        <v>186</v>
      </c>
      <c r="E162" s="74">
        <v>15604</v>
      </c>
      <c r="F162" s="74"/>
      <c r="G162" s="74">
        <v>15642</v>
      </c>
      <c r="H162" s="203"/>
      <c r="I162" s="204">
        <v>314.39</v>
      </c>
      <c r="K162" s="164">
        <f t="shared" si="2"/>
        <v>49.753490887114729</v>
      </c>
      <c r="M162" s="206">
        <v>3.2</v>
      </c>
      <c r="N162" s="168"/>
      <c r="O162" s="203">
        <v>1720.47</v>
      </c>
      <c r="P162" s="162"/>
      <c r="Q162" s="203">
        <v>122</v>
      </c>
      <c r="R162" s="207"/>
      <c r="S162" s="203">
        <v>52</v>
      </c>
      <c r="U162" s="208">
        <v>0.48</v>
      </c>
      <c r="W162" s="203">
        <v>962</v>
      </c>
    </row>
    <row r="163" spans="1:23" ht="11.25" x14ac:dyDescent="0.25">
      <c r="A163" s="276">
        <v>66</v>
      </c>
      <c r="C163" s="162" t="s">
        <v>187</v>
      </c>
      <c r="E163" s="74">
        <v>36341</v>
      </c>
      <c r="F163" s="74"/>
      <c r="G163" s="74">
        <v>36254</v>
      </c>
      <c r="H163" s="203"/>
      <c r="I163" s="204">
        <v>341.08</v>
      </c>
      <c r="K163" s="164">
        <f t="shared" si="2"/>
        <v>106.29177905476722</v>
      </c>
      <c r="M163" s="206">
        <v>3</v>
      </c>
      <c r="N163" s="168"/>
      <c r="O163" s="203">
        <v>4707.18</v>
      </c>
      <c r="P163" s="162"/>
      <c r="Q163" s="203">
        <v>38</v>
      </c>
      <c r="R163" s="207"/>
      <c r="S163" s="203">
        <v>100</v>
      </c>
      <c r="U163" s="208">
        <v>0.72</v>
      </c>
      <c r="W163" s="203">
        <v>4538</v>
      </c>
    </row>
    <row r="164" spans="1:23" ht="11.25" x14ac:dyDescent="0.25">
      <c r="A164" s="276">
        <v>67</v>
      </c>
      <c r="C164" s="162" t="s">
        <v>618</v>
      </c>
      <c r="E164" s="74">
        <v>23629</v>
      </c>
      <c r="F164" s="74"/>
      <c r="G164" s="74">
        <v>23709</v>
      </c>
      <c r="H164" s="203"/>
      <c r="I164" s="204">
        <v>310.02</v>
      </c>
      <c r="K164" s="164">
        <f t="shared" si="2"/>
        <v>76.475711244435843</v>
      </c>
      <c r="M164" s="206">
        <v>3.1</v>
      </c>
      <c r="N164" s="168"/>
      <c r="O164" s="203">
        <v>2987.76</v>
      </c>
      <c r="P164" s="162"/>
      <c r="Q164" s="203">
        <v>78</v>
      </c>
      <c r="R164" s="207"/>
      <c r="S164" s="203">
        <v>63</v>
      </c>
      <c r="U164" s="208">
        <v>0.73</v>
      </c>
      <c r="W164" s="203">
        <v>2300</v>
      </c>
    </row>
    <row r="165" spans="1:23" ht="11.25" x14ac:dyDescent="0.25">
      <c r="A165" s="276">
        <v>68</v>
      </c>
      <c r="C165" s="162" t="s">
        <v>189</v>
      </c>
      <c r="E165" s="74">
        <v>17554</v>
      </c>
      <c r="F165" s="74"/>
      <c r="G165" s="74">
        <v>17608</v>
      </c>
      <c r="H165" s="203"/>
      <c r="I165" s="204">
        <v>482.95</v>
      </c>
      <c r="K165" s="164">
        <f t="shared" si="2"/>
        <v>36.459260793042759</v>
      </c>
      <c r="M165" s="206">
        <v>3.9</v>
      </c>
      <c r="N165" s="168"/>
      <c r="O165" s="203">
        <v>2389.06</v>
      </c>
      <c r="P165" s="162"/>
      <c r="Q165" s="203">
        <v>98</v>
      </c>
      <c r="R165" s="207"/>
      <c r="S165" s="203">
        <v>50</v>
      </c>
      <c r="U165" s="208">
        <v>0.68</v>
      </c>
      <c r="W165" s="203">
        <v>1603</v>
      </c>
    </row>
    <row r="166" spans="1:23" ht="11.25" x14ac:dyDescent="0.25">
      <c r="A166" s="276">
        <v>69</v>
      </c>
      <c r="C166" s="162" t="s">
        <v>190</v>
      </c>
      <c r="E166" s="74">
        <v>60142</v>
      </c>
      <c r="F166" s="74"/>
      <c r="G166" s="74">
        <v>60501</v>
      </c>
      <c r="H166" s="203"/>
      <c r="I166" s="204">
        <v>969</v>
      </c>
      <c r="K166" s="164">
        <f t="shared" si="2"/>
        <v>62.43653250773994</v>
      </c>
      <c r="M166" s="206">
        <v>3.3</v>
      </c>
      <c r="N166" s="168"/>
      <c r="O166" s="203">
        <v>7543.45</v>
      </c>
      <c r="P166" s="162"/>
      <c r="Q166" s="203">
        <v>106</v>
      </c>
      <c r="R166" s="207"/>
      <c r="S166" s="203">
        <v>55</v>
      </c>
      <c r="U166" s="208">
        <v>0.62</v>
      </c>
      <c r="W166" s="203">
        <v>4328</v>
      </c>
    </row>
    <row r="167" spans="1:23" ht="11.25" x14ac:dyDescent="0.25">
      <c r="A167" s="276">
        <v>70</v>
      </c>
      <c r="C167" s="162" t="s">
        <v>191</v>
      </c>
      <c r="E167" s="74">
        <v>30445</v>
      </c>
      <c r="F167" s="74"/>
      <c r="G167" s="74">
        <v>30333</v>
      </c>
      <c r="H167" s="203"/>
      <c r="I167" s="204">
        <v>260.2</v>
      </c>
      <c r="K167" s="164">
        <f t="shared" si="2"/>
        <v>116.57571099154497</v>
      </c>
      <c r="M167" s="206">
        <v>2.7</v>
      </c>
      <c r="N167" s="168"/>
      <c r="O167" s="203">
        <v>4148.83</v>
      </c>
      <c r="P167" s="162"/>
      <c r="Q167" s="203">
        <v>25</v>
      </c>
      <c r="R167" s="207"/>
      <c r="S167" s="203">
        <v>121</v>
      </c>
      <c r="U167" s="208">
        <v>0.79</v>
      </c>
      <c r="W167" s="203">
        <v>4081</v>
      </c>
    </row>
    <row r="168" spans="1:23" ht="11.25" x14ac:dyDescent="0.25">
      <c r="A168" s="276">
        <v>71</v>
      </c>
      <c r="C168" s="162" t="s">
        <v>192</v>
      </c>
      <c r="E168" s="74">
        <v>22033</v>
      </c>
      <c r="F168" s="74"/>
      <c r="G168" s="74">
        <v>22417</v>
      </c>
      <c r="H168" s="203"/>
      <c r="I168" s="204">
        <v>349.95</v>
      </c>
      <c r="K168" s="164">
        <f t="shared" si="2"/>
        <v>64.057722531790262</v>
      </c>
      <c r="M168" s="206">
        <v>4.7</v>
      </c>
      <c r="N168" s="168"/>
      <c r="O168" s="203">
        <v>1786.09</v>
      </c>
      <c r="P168" s="162"/>
      <c r="Q168" s="203">
        <v>120</v>
      </c>
      <c r="R168" s="207"/>
      <c r="S168" s="203">
        <v>42</v>
      </c>
      <c r="U168" s="208">
        <v>0.47</v>
      </c>
      <c r="W168" s="203">
        <v>1837</v>
      </c>
    </row>
    <row r="169" spans="1:23" ht="11.25" x14ac:dyDescent="0.25">
      <c r="A169" s="276">
        <v>72</v>
      </c>
      <c r="C169" s="162" t="s">
        <v>193</v>
      </c>
      <c r="E169" s="74">
        <v>43209</v>
      </c>
      <c r="F169" s="74"/>
      <c r="G169" s="74">
        <v>43010</v>
      </c>
      <c r="H169" s="203"/>
      <c r="I169" s="204">
        <v>265.33999999999997</v>
      </c>
      <c r="K169" s="164">
        <f t="shared" si="2"/>
        <v>162.09391723826036</v>
      </c>
      <c r="M169" s="206">
        <v>3.5</v>
      </c>
      <c r="N169" s="168"/>
      <c r="O169" s="203">
        <v>5929.12</v>
      </c>
      <c r="P169" s="162"/>
      <c r="Q169" s="203">
        <v>121</v>
      </c>
      <c r="R169" s="207"/>
      <c r="S169" s="203">
        <v>66</v>
      </c>
      <c r="U169" s="208">
        <v>0.86</v>
      </c>
      <c r="W169" s="203">
        <v>3143</v>
      </c>
    </row>
    <row r="170" spans="1:23" ht="11.25" x14ac:dyDescent="0.25">
      <c r="A170" s="276">
        <v>73</v>
      </c>
      <c r="C170" s="162" t="s">
        <v>194</v>
      </c>
      <c r="E170" s="74">
        <v>482708</v>
      </c>
      <c r="F170" s="74"/>
      <c r="G170" s="74">
        <v>482204</v>
      </c>
      <c r="H170" s="203"/>
      <c r="I170" s="204">
        <v>335.26</v>
      </c>
      <c r="K170" s="164">
        <f t="shared" si="2"/>
        <v>1438.2986338960807</v>
      </c>
      <c r="M170" s="206">
        <v>2.8</v>
      </c>
      <c r="N170" s="168"/>
      <c r="O170" s="203">
        <v>88135.59</v>
      </c>
      <c r="P170" s="162"/>
      <c r="Q170" s="203">
        <v>35</v>
      </c>
      <c r="R170" s="207"/>
      <c r="S170" s="203">
        <v>110</v>
      </c>
      <c r="U170" s="208">
        <v>1.115</v>
      </c>
      <c r="W170" s="203">
        <v>70736</v>
      </c>
    </row>
    <row r="171" spans="1:23" ht="11.25" x14ac:dyDescent="0.25">
      <c r="A171" s="276">
        <v>74</v>
      </c>
      <c r="C171" s="162" t="s">
        <v>195</v>
      </c>
      <c r="E171" s="74">
        <v>33660</v>
      </c>
      <c r="F171" s="74"/>
      <c r="G171" s="74">
        <v>33800</v>
      </c>
      <c r="H171" s="203"/>
      <c r="I171" s="204">
        <v>319.83999999999997</v>
      </c>
      <c r="K171" s="164">
        <f t="shared" si="2"/>
        <v>105.67783891945975</v>
      </c>
      <c r="M171" s="206">
        <v>3.2</v>
      </c>
      <c r="N171" s="168"/>
      <c r="O171" s="203">
        <v>3852.85</v>
      </c>
      <c r="P171" s="162"/>
      <c r="Q171" s="203">
        <v>89</v>
      </c>
      <c r="R171" s="207"/>
      <c r="S171" s="203">
        <v>37</v>
      </c>
      <c r="U171" s="208">
        <v>0.74</v>
      </c>
      <c r="W171" s="203">
        <v>2992</v>
      </c>
    </row>
    <row r="172" spans="1:23" ht="11.25" x14ac:dyDescent="0.25">
      <c r="A172" s="276">
        <v>75</v>
      </c>
      <c r="C172" s="162" t="s">
        <v>196</v>
      </c>
      <c r="E172" s="74">
        <v>7406</v>
      </c>
      <c r="F172" s="74"/>
      <c r="G172" s="74">
        <v>7348</v>
      </c>
      <c r="H172" s="203"/>
      <c r="I172" s="204">
        <v>266.37</v>
      </c>
      <c r="K172" s="164">
        <f t="shared" si="2"/>
        <v>27.585689079100497</v>
      </c>
      <c r="M172" s="206">
        <v>2.7</v>
      </c>
      <c r="N172" s="168"/>
      <c r="O172" s="203">
        <v>715.72</v>
      </c>
      <c r="P172" s="162"/>
      <c r="Q172" s="203">
        <v>7</v>
      </c>
      <c r="R172" s="207"/>
      <c r="S172" s="203">
        <v>127</v>
      </c>
      <c r="U172" s="208">
        <v>0.55000000000000004</v>
      </c>
      <c r="W172" s="203">
        <v>1940</v>
      </c>
    </row>
    <row r="173" spans="1:23" ht="11.25" x14ac:dyDescent="0.25">
      <c r="A173" s="276">
        <v>76</v>
      </c>
      <c r="C173" s="162" t="s">
        <v>113</v>
      </c>
      <c r="E173" s="74">
        <v>8947</v>
      </c>
      <c r="F173" s="74"/>
      <c r="G173" s="74">
        <v>8923</v>
      </c>
      <c r="H173" s="203"/>
      <c r="I173" s="204">
        <v>191.48</v>
      </c>
      <c r="K173" s="164">
        <f t="shared" si="2"/>
        <v>46.600167119281387</v>
      </c>
      <c r="M173" s="206">
        <v>2.7</v>
      </c>
      <c r="N173" s="168"/>
      <c r="O173" s="203">
        <v>1282.69</v>
      </c>
      <c r="P173" s="162"/>
      <c r="Q173" s="203">
        <v>54</v>
      </c>
      <c r="R173" s="207"/>
      <c r="S173" s="203">
        <v>79</v>
      </c>
      <c r="U173" s="208">
        <v>0.7</v>
      </c>
      <c r="W173" s="203">
        <v>843</v>
      </c>
    </row>
    <row r="174" spans="1:23" ht="11.25" x14ac:dyDescent="0.25">
      <c r="A174" s="276">
        <v>77</v>
      </c>
      <c r="C174" s="162" t="s">
        <v>114</v>
      </c>
      <c r="E174" s="74">
        <v>96546</v>
      </c>
      <c r="F174" s="74"/>
      <c r="G174" s="74">
        <v>96929</v>
      </c>
      <c r="H174" s="203"/>
      <c r="I174" s="204">
        <v>250.55</v>
      </c>
      <c r="K174" s="164">
        <f t="shared" si="2"/>
        <v>386.86489722610258</v>
      </c>
      <c r="M174" s="206">
        <v>2.7</v>
      </c>
      <c r="N174" s="168"/>
      <c r="O174" s="203">
        <v>13251.41</v>
      </c>
      <c r="P174" s="162"/>
      <c r="Q174" s="203">
        <v>75</v>
      </c>
      <c r="R174" s="207"/>
      <c r="S174" s="203">
        <v>72</v>
      </c>
      <c r="U174" s="208">
        <v>1.0900000000000001</v>
      </c>
      <c r="W174" s="203">
        <v>9322</v>
      </c>
    </row>
    <row r="175" spans="1:23" ht="11.25" x14ac:dyDescent="0.25">
      <c r="A175" s="276">
        <v>78</v>
      </c>
      <c r="C175" s="162" t="s">
        <v>197</v>
      </c>
      <c r="E175" s="74">
        <v>22596</v>
      </c>
      <c r="F175" s="74"/>
      <c r="G175" s="74">
        <v>22650</v>
      </c>
      <c r="H175" s="203"/>
      <c r="I175" s="204">
        <v>596.54999999999995</v>
      </c>
      <c r="K175" s="164">
        <f t="shared" si="2"/>
        <v>37.968317827508173</v>
      </c>
      <c r="M175" s="206">
        <v>3.1</v>
      </c>
      <c r="N175" s="168"/>
      <c r="O175" s="203">
        <v>2303.08</v>
      </c>
      <c r="P175" s="162"/>
      <c r="Q175" s="203">
        <v>41</v>
      </c>
      <c r="R175" s="207"/>
      <c r="S175" s="203">
        <v>70</v>
      </c>
      <c r="U175" s="208">
        <v>0.74</v>
      </c>
      <c r="W175" s="203">
        <v>2702</v>
      </c>
    </row>
    <row r="176" spans="1:23" ht="11.25" x14ac:dyDescent="0.25">
      <c r="A176" s="276">
        <v>79</v>
      </c>
      <c r="C176" s="162" t="s">
        <v>198</v>
      </c>
      <c r="E176" s="74">
        <v>83711</v>
      </c>
      <c r="F176" s="74"/>
      <c r="G176" s="74">
        <v>83757</v>
      </c>
      <c r="H176" s="203"/>
      <c r="I176" s="204">
        <v>849.79</v>
      </c>
      <c r="K176" s="164">
        <f t="shared" si="2"/>
        <v>98.561997670012602</v>
      </c>
      <c r="M176" s="206">
        <v>2.8</v>
      </c>
      <c r="N176" s="168"/>
      <c r="O176" s="203">
        <v>10802.55</v>
      </c>
      <c r="P176" s="162"/>
      <c r="Q176" s="203">
        <v>57</v>
      </c>
      <c r="R176" s="207"/>
      <c r="S176" s="203">
        <v>82</v>
      </c>
      <c r="U176" s="208">
        <v>0.68</v>
      </c>
      <c r="W176" s="203">
        <v>10986</v>
      </c>
    </row>
    <row r="177" spans="1:23" ht="11.25" x14ac:dyDescent="0.25">
      <c r="A177" s="276">
        <v>80</v>
      </c>
      <c r="C177" s="162" t="s">
        <v>199</v>
      </c>
      <c r="E177" s="74">
        <v>25639</v>
      </c>
      <c r="F177" s="74"/>
      <c r="G177" s="74">
        <v>25781</v>
      </c>
      <c r="H177" s="203"/>
      <c r="I177" s="204">
        <v>473.52</v>
      </c>
      <c r="K177" s="164">
        <f t="shared" si="2"/>
        <v>54.445429971278934</v>
      </c>
      <c r="M177" s="206">
        <v>3.6</v>
      </c>
      <c r="N177" s="168"/>
      <c r="O177" s="203">
        <v>3248.92</v>
      </c>
      <c r="P177" s="162"/>
      <c r="Q177" s="203">
        <v>115</v>
      </c>
      <c r="R177" s="207"/>
      <c r="S177" s="203">
        <v>41</v>
      </c>
      <c r="U177" s="208">
        <v>0.63</v>
      </c>
      <c r="W177" s="203">
        <v>1435</v>
      </c>
    </row>
    <row r="178" spans="1:23" ht="11.25" x14ac:dyDescent="0.25">
      <c r="A178" s="276">
        <v>81</v>
      </c>
      <c r="C178" s="162" t="s">
        <v>200</v>
      </c>
      <c r="E178" s="74">
        <v>21534</v>
      </c>
      <c r="F178" s="74"/>
      <c r="G178" s="74">
        <v>21576</v>
      </c>
      <c r="H178" s="203"/>
      <c r="I178" s="204">
        <v>535.83000000000004</v>
      </c>
      <c r="K178" s="164">
        <f t="shared" si="2"/>
        <v>40.266502435473932</v>
      </c>
      <c r="M178" s="206">
        <v>3.3</v>
      </c>
      <c r="N178" s="168"/>
      <c r="O178" s="203">
        <v>3315.3</v>
      </c>
      <c r="P178" s="162"/>
      <c r="Q178" s="203">
        <v>123</v>
      </c>
      <c r="R178" s="207"/>
      <c r="S178" s="203">
        <v>33</v>
      </c>
      <c r="U178" s="208">
        <v>0.8</v>
      </c>
      <c r="W178" s="203">
        <v>1252</v>
      </c>
    </row>
    <row r="179" spans="1:23" ht="11.25" x14ac:dyDescent="0.25">
      <c r="A179" s="276">
        <v>82</v>
      </c>
      <c r="C179" s="162" t="s">
        <v>201</v>
      </c>
      <c r="E179" s="74">
        <v>44396</v>
      </c>
      <c r="F179" s="74"/>
      <c r="G179" s="74">
        <v>44186</v>
      </c>
      <c r="H179" s="203"/>
      <c r="I179" s="204">
        <v>508.08</v>
      </c>
      <c r="K179" s="164">
        <f t="shared" si="2"/>
        <v>86.966619430011022</v>
      </c>
      <c r="M179" s="206">
        <v>2.9</v>
      </c>
      <c r="N179" s="168"/>
      <c r="O179" s="203">
        <v>5399.63</v>
      </c>
      <c r="P179" s="162"/>
      <c r="Q179" s="203">
        <v>52</v>
      </c>
      <c r="R179" s="207"/>
      <c r="S179" s="203">
        <v>78</v>
      </c>
      <c r="U179" s="208">
        <v>0.69</v>
      </c>
      <c r="W179" s="203">
        <v>4526</v>
      </c>
    </row>
    <row r="180" spans="1:23" ht="11.25" x14ac:dyDescent="0.25">
      <c r="A180" s="276">
        <v>83</v>
      </c>
      <c r="C180" s="162" t="s">
        <v>202</v>
      </c>
      <c r="E180" s="74">
        <v>29523</v>
      </c>
      <c r="F180" s="74"/>
      <c r="G180" s="74">
        <v>29800</v>
      </c>
      <c r="H180" s="203"/>
      <c r="I180" s="204">
        <v>451.44</v>
      </c>
      <c r="K180" s="164">
        <f t="shared" si="2"/>
        <v>66.010987063618643</v>
      </c>
      <c r="M180" s="206">
        <v>3.3</v>
      </c>
      <c r="N180" s="168"/>
      <c r="O180" s="203">
        <v>3846.17</v>
      </c>
      <c r="P180" s="162"/>
      <c r="Q180" s="203">
        <v>124</v>
      </c>
      <c r="R180" s="207"/>
      <c r="S180" s="203">
        <v>24</v>
      </c>
      <c r="U180" s="208">
        <v>0.74</v>
      </c>
      <c r="W180" s="203">
        <v>1535</v>
      </c>
    </row>
    <row r="181" spans="1:23" ht="11.25" x14ac:dyDescent="0.25">
      <c r="A181" s="276">
        <v>84</v>
      </c>
      <c r="C181" s="162" t="s">
        <v>203</v>
      </c>
      <c r="E181" s="74">
        <v>17880</v>
      </c>
      <c r="F181" s="74"/>
      <c r="G181" s="74">
        <v>17996</v>
      </c>
      <c r="H181" s="203"/>
      <c r="I181" s="204">
        <v>599.20000000000005</v>
      </c>
      <c r="K181" s="164">
        <f t="shared" si="2"/>
        <v>30.033377837116152</v>
      </c>
      <c r="M181" s="206">
        <v>2.9</v>
      </c>
      <c r="N181" s="168"/>
      <c r="O181" s="203">
        <v>2435.0100000000002</v>
      </c>
      <c r="P181" s="162"/>
      <c r="Q181" s="203">
        <v>77</v>
      </c>
      <c r="R181" s="207"/>
      <c r="S181" s="203">
        <v>60</v>
      </c>
      <c r="U181" s="208">
        <v>0.89</v>
      </c>
      <c r="W181" s="203">
        <v>1476</v>
      </c>
    </row>
    <row r="182" spans="1:23" ht="11.25" x14ac:dyDescent="0.25">
      <c r="A182" s="276">
        <v>85</v>
      </c>
      <c r="C182" s="162" t="s">
        <v>204</v>
      </c>
      <c r="E182" s="74">
        <v>141652</v>
      </c>
      <c r="F182" s="74"/>
      <c r="G182" s="74">
        <v>140032</v>
      </c>
      <c r="H182" s="203"/>
      <c r="I182" s="204">
        <v>401.41</v>
      </c>
      <c r="K182" s="164">
        <f t="shared" si="2"/>
        <v>348.85030268304223</v>
      </c>
      <c r="M182" s="206">
        <v>3</v>
      </c>
      <c r="N182" s="168"/>
      <c r="O182" s="203">
        <v>23173.26</v>
      </c>
      <c r="P182" s="162"/>
      <c r="Q182" s="203">
        <v>48</v>
      </c>
      <c r="R182" s="207"/>
      <c r="S182" s="203">
        <v>104</v>
      </c>
      <c r="U182" s="208">
        <v>0.80900000000000005</v>
      </c>
      <c r="W182" s="203">
        <v>17031</v>
      </c>
    </row>
    <row r="183" spans="1:23" ht="11.25" x14ac:dyDescent="0.25">
      <c r="A183" s="276">
        <v>86</v>
      </c>
      <c r="C183" s="162" t="s">
        <v>205</v>
      </c>
      <c r="E183" s="74">
        <v>159247</v>
      </c>
      <c r="F183" s="74"/>
      <c r="G183" s="74">
        <v>156927</v>
      </c>
      <c r="H183" s="203"/>
      <c r="I183" s="204">
        <v>269.20999999999998</v>
      </c>
      <c r="K183" s="164">
        <f t="shared" si="2"/>
        <v>582.91668214405115</v>
      </c>
      <c r="M183" s="206">
        <v>3</v>
      </c>
      <c r="N183" s="168"/>
      <c r="O183" s="203">
        <v>28732.25</v>
      </c>
      <c r="P183" s="162"/>
      <c r="Q183" s="203">
        <v>53</v>
      </c>
      <c r="R183" s="207"/>
      <c r="S183" s="203">
        <v>114</v>
      </c>
      <c r="U183" s="208">
        <v>0.97</v>
      </c>
      <c r="W183" s="203">
        <v>19143</v>
      </c>
    </row>
    <row r="184" spans="1:23" ht="11.25" x14ac:dyDescent="0.25">
      <c r="A184" s="276">
        <v>87</v>
      </c>
      <c r="C184" s="162" t="s">
        <v>206</v>
      </c>
      <c r="E184" s="74">
        <v>6569</v>
      </c>
      <c r="F184" s="74"/>
      <c r="G184" s="74">
        <v>6561</v>
      </c>
      <c r="H184" s="203"/>
      <c r="I184" s="204">
        <v>278.95</v>
      </c>
      <c r="K184" s="164">
        <f t="shared" si="2"/>
        <v>23.520344147696722</v>
      </c>
      <c r="M184" s="206">
        <v>3</v>
      </c>
      <c r="N184" s="168"/>
      <c r="O184" s="203">
        <v>621</v>
      </c>
      <c r="P184" s="162"/>
      <c r="Q184" s="203">
        <v>4</v>
      </c>
      <c r="R184" s="207"/>
      <c r="S184" s="203">
        <v>123</v>
      </c>
      <c r="U184" s="208">
        <v>0.77</v>
      </c>
      <c r="W184" s="203">
        <v>965</v>
      </c>
    </row>
    <row r="185" spans="1:23" ht="11.25" x14ac:dyDescent="0.25">
      <c r="A185" s="276">
        <v>88</v>
      </c>
      <c r="C185" s="162" t="s">
        <v>207</v>
      </c>
      <c r="E185" s="74">
        <v>10409</v>
      </c>
      <c r="F185" s="74"/>
      <c r="G185" s="74">
        <v>10829</v>
      </c>
      <c r="H185" s="203"/>
      <c r="I185" s="204">
        <v>490.23</v>
      </c>
      <c r="K185" s="164">
        <f t="shared" si="2"/>
        <v>22.08963139750729</v>
      </c>
      <c r="M185" s="206">
        <v>4</v>
      </c>
      <c r="N185" s="168"/>
      <c r="O185" s="203">
        <v>955.33</v>
      </c>
      <c r="P185" s="162"/>
      <c r="Q185" s="203">
        <v>93</v>
      </c>
      <c r="R185" s="207"/>
      <c r="S185" s="203">
        <v>27</v>
      </c>
      <c r="U185" s="208">
        <v>0.57999999999999996</v>
      </c>
      <c r="W185" s="203">
        <v>898</v>
      </c>
    </row>
    <row r="186" spans="1:23" ht="11.25" x14ac:dyDescent="0.25">
      <c r="A186" s="276">
        <v>89</v>
      </c>
      <c r="C186" s="162" t="s">
        <v>208</v>
      </c>
      <c r="E186" s="74">
        <v>39763</v>
      </c>
      <c r="F186" s="74"/>
      <c r="G186" s="74">
        <v>40429</v>
      </c>
      <c r="H186" s="203"/>
      <c r="I186" s="204">
        <v>518.79</v>
      </c>
      <c r="K186" s="164">
        <f t="shared" si="2"/>
        <v>77.929412671793983</v>
      </c>
      <c r="M186" s="206">
        <v>4.3</v>
      </c>
      <c r="N186" s="168"/>
      <c r="O186" s="203">
        <v>5215.4399999999996</v>
      </c>
      <c r="P186" s="162"/>
      <c r="Q186" s="203">
        <v>113</v>
      </c>
      <c r="R186" s="207"/>
      <c r="S186" s="203">
        <v>39</v>
      </c>
      <c r="U186" s="208">
        <v>0.57999999999999996</v>
      </c>
      <c r="W186" s="203">
        <v>2632</v>
      </c>
    </row>
    <row r="187" spans="1:23" ht="11.25" x14ac:dyDescent="0.25">
      <c r="A187" s="276">
        <v>90</v>
      </c>
      <c r="C187" s="162" t="s">
        <v>209</v>
      </c>
      <c r="E187" s="74">
        <v>41057</v>
      </c>
      <c r="F187" s="74"/>
      <c r="G187" s="74">
        <v>40727</v>
      </c>
      <c r="H187" s="203"/>
      <c r="I187" s="204">
        <v>214.57</v>
      </c>
      <c r="K187" s="164">
        <f t="shared" si="2"/>
        <v>189.80752202078577</v>
      </c>
      <c r="M187" s="206">
        <v>3</v>
      </c>
      <c r="N187" s="168"/>
      <c r="O187" s="203">
        <v>4960.59</v>
      </c>
      <c r="P187" s="162"/>
      <c r="Q187" s="203">
        <v>39</v>
      </c>
      <c r="R187" s="207"/>
      <c r="S187" s="203">
        <v>88</v>
      </c>
      <c r="U187" s="208">
        <v>0.65500000000000003</v>
      </c>
      <c r="W187" s="203">
        <v>4460</v>
      </c>
    </row>
    <row r="188" spans="1:23" ht="11.25" x14ac:dyDescent="0.25">
      <c r="A188" s="276">
        <v>91</v>
      </c>
      <c r="C188" s="162" t="s">
        <v>210</v>
      </c>
      <c r="E188" s="74">
        <v>54079</v>
      </c>
      <c r="F188" s="74"/>
      <c r="G188" s="74">
        <v>53935</v>
      </c>
      <c r="H188" s="203"/>
      <c r="I188" s="204">
        <v>561.19000000000005</v>
      </c>
      <c r="K188" s="164">
        <f t="shared" si="2"/>
        <v>96.108269926406379</v>
      </c>
      <c r="M188" s="206">
        <v>3.2</v>
      </c>
      <c r="N188" s="168"/>
      <c r="O188" s="203">
        <v>6419.67</v>
      </c>
      <c r="P188" s="162"/>
      <c r="Q188" s="203">
        <v>79</v>
      </c>
      <c r="R188" s="207"/>
      <c r="S188" s="203">
        <v>75</v>
      </c>
      <c r="U188" s="208">
        <v>0.6</v>
      </c>
      <c r="W188" s="203">
        <v>4529</v>
      </c>
    </row>
    <row r="189" spans="1:23" ht="11.25" x14ac:dyDescent="0.25">
      <c r="A189" s="276">
        <v>92</v>
      </c>
      <c r="C189" s="162" t="s">
        <v>211</v>
      </c>
      <c r="E189" s="74">
        <v>18538</v>
      </c>
      <c r="F189" s="74"/>
      <c r="G189" s="74">
        <v>18477</v>
      </c>
      <c r="H189" s="203"/>
      <c r="I189" s="204">
        <v>229.33</v>
      </c>
      <c r="K189" s="164">
        <f t="shared" si="2"/>
        <v>80.569485021584612</v>
      </c>
      <c r="M189" s="206">
        <v>3.1</v>
      </c>
      <c r="N189" s="168"/>
      <c r="O189" s="203">
        <v>1435.83</v>
      </c>
      <c r="P189" s="162"/>
      <c r="Q189" s="203">
        <v>37</v>
      </c>
      <c r="R189" s="207"/>
      <c r="S189" s="203">
        <v>92</v>
      </c>
      <c r="U189" s="208">
        <v>0.76</v>
      </c>
      <c r="W189" s="203">
        <v>2563</v>
      </c>
    </row>
    <row r="190" spans="1:23" ht="11.25" x14ac:dyDescent="0.25">
      <c r="A190" s="276">
        <v>93</v>
      </c>
      <c r="C190" s="162" t="s">
        <v>212</v>
      </c>
      <c r="E190" s="74">
        <v>35880</v>
      </c>
      <c r="F190" s="74"/>
      <c r="G190" s="74">
        <v>36130</v>
      </c>
      <c r="H190" s="203"/>
      <c r="I190" s="204">
        <v>403.44</v>
      </c>
      <c r="K190" s="164">
        <f t="shared" si="2"/>
        <v>89.554828475114022</v>
      </c>
      <c r="M190" s="206">
        <v>4.5</v>
      </c>
      <c r="N190" s="168"/>
      <c r="O190" s="203">
        <v>5360.85</v>
      </c>
      <c r="P190" s="162"/>
      <c r="Q190" s="203">
        <v>116</v>
      </c>
      <c r="R190" s="207"/>
      <c r="S190" s="203">
        <v>38</v>
      </c>
      <c r="U190" s="208">
        <v>0.69</v>
      </c>
      <c r="W190" s="203">
        <v>1859</v>
      </c>
    </row>
    <row r="191" spans="1:23" ht="11.25" x14ac:dyDescent="0.25">
      <c r="A191" s="276">
        <v>94</v>
      </c>
      <c r="C191" s="162" t="s">
        <v>213</v>
      </c>
      <c r="E191" s="74">
        <v>28015</v>
      </c>
      <c r="F191" s="74"/>
      <c r="G191" s="74">
        <v>28290</v>
      </c>
      <c r="H191" s="203"/>
      <c r="I191" s="204">
        <v>461.95</v>
      </c>
      <c r="K191" s="164">
        <f t="shared" si="2"/>
        <v>61.240393982032693</v>
      </c>
      <c r="M191" s="206">
        <v>3.3</v>
      </c>
      <c r="N191" s="168"/>
      <c r="O191" s="203">
        <v>3619.67</v>
      </c>
      <c r="P191" s="162"/>
      <c r="Q191" s="203">
        <v>80</v>
      </c>
      <c r="R191" s="207"/>
      <c r="S191" s="203">
        <v>53</v>
      </c>
      <c r="U191" s="208">
        <v>0.54</v>
      </c>
      <c r="W191" s="203">
        <v>2361</v>
      </c>
    </row>
    <row r="192" spans="1:23" ht="11.25" x14ac:dyDescent="0.25">
      <c r="A192" s="276">
        <v>95</v>
      </c>
      <c r="C192" s="162" t="s">
        <v>214</v>
      </c>
      <c r="E192" s="75">
        <v>70319</v>
      </c>
      <c r="F192" s="75"/>
      <c r="G192" s="75">
        <v>70045</v>
      </c>
      <c r="H192" s="203"/>
      <c r="I192" s="204">
        <v>104.71</v>
      </c>
      <c r="K192" s="164">
        <f t="shared" si="2"/>
        <v>668.94279438449053</v>
      </c>
      <c r="M192" s="206">
        <v>2.9</v>
      </c>
      <c r="N192" s="168"/>
      <c r="O192" s="203">
        <v>12543.18</v>
      </c>
      <c r="P192" s="162"/>
      <c r="Q192" s="203">
        <v>34</v>
      </c>
      <c r="R192" s="207"/>
      <c r="S192" s="203">
        <v>106</v>
      </c>
      <c r="U192" s="208">
        <v>0.79500000000000004</v>
      </c>
      <c r="W192" s="203">
        <v>9693</v>
      </c>
    </row>
    <row r="193" spans="1:23" ht="9.75" customHeight="1" x14ac:dyDescent="0.25">
      <c r="M193" s="168"/>
      <c r="N193" s="168"/>
      <c r="Q193" s="217"/>
      <c r="R193" s="217"/>
      <c r="S193" s="217"/>
      <c r="U193" s="218"/>
      <c r="W193" s="167"/>
    </row>
    <row r="194" spans="1:23" ht="9.75" customHeight="1" x14ac:dyDescent="0.25">
      <c r="M194" s="168"/>
      <c r="N194" s="168"/>
      <c r="O194" s="216"/>
      <c r="Q194" s="217"/>
      <c r="R194" s="217"/>
      <c r="S194" s="217"/>
      <c r="U194" s="218"/>
    </row>
    <row r="195" spans="1:23" ht="11.25" customHeight="1" x14ac:dyDescent="0.25">
      <c r="C195" s="225" t="s">
        <v>619</v>
      </c>
      <c r="M195" s="168"/>
      <c r="N195" s="168"/>
      <c r="Q195" s="217"/>
      <c r="R195" s="217"/>
      <c r="S195" s="217"/>
      <c r="U195" s="218"/>
    </row>
    <row r="196" spans="1:23" ht="13.35" customHeight="1" x14ac:dyDescent="0.25">
      <c r="C196" s="225" t="s">
        <v>620</v>
      </c>
      <c r="M196" s="168"/>
      <c r="N196" s="168"/>
      <c r="U196" s="218"/>
    </row>
    <row r="197" spans="1:23" ht="12.75" customHeight="1" x14ac:dyDescent="0.25">
      <c r="C197" s="225" t="s">
        <v>621</v>
      </c>
      <c r="M197" s="168"/>
      <c r="N197" s="168"/>
      <c r="U197" s="218"/>
    </row>
    <row r="198" spans="1:23" ht="9.75" customHeight="1" x14ac:dyDescent="0.25">
      <c r="C198" s="225"/>
      <c r="M198" s="168"/>
      <c r="N198" s="168"/>
    </row>
    <row r="199" spans="1:23" ht="11.25" customHeight="1" x14ac:dyDescent="0.25">
      <c r="A199" s="141"/>
      <c r="M199" s="168"/>
      <c r="N199" s="168"/>
    </row>
    <row r="200" spans="1:23" s="140" customFormat="1" ht="12" x14ac:dyDescent="0.25">
      <c r="E200" s="142"/>
      <c r="F200" s="142"/>
      <c r="G200" s="142"/>
      <c r="H200" s="142"/>
      <c r="I200" s="143"/>
      <c r="J200" s="143"/>
      <c r="K200" s="143"/>
      <c r="L200" s="143"/>
      <c r="M200" s="147"/>
      <c r="N200" s="147"/>
      <c r="O200" s="144"/>
      <c r="P200" s="144"/>
      <c r="Q200" s="146"/>
      <c r="R200" s="146"/>
      <c r="S200" s="147"/>
      <c r="T200" s="147"/>
      <c r="U200" s="148"/>
      <c r="V200" s="148"/>
      <c r="W200" s="154"/>
    </row>
    <row r="201" spans="1:23" ht="9.75" customHeight="1" x14ac:dyDescent="0.25">
      <c r="B201" s="226"/>
      <c r="C201" s="225"/>
      <c r="D201" s="227"/>
      <c r="E201" s="161"/>
      <c r="F201" s="161"/>
      <c r="G201" s="161"/>
      <c r="H201" s="161"/>
      <c r="I201" s="161"/>
      <c r="J201" s="161"/>
      <c r="K201" s="161"/>
      <c r="L201" s="161"/>
      <c r="M201" s="161"/>
      <c r="N201" s="161"/>
      <c r="O201" s="161"/>
      <c r="P201" s="161"/>
      <c r="Q201" s="161"/>
      <c r="R201" s="161"/>
      <c r="S201" s="161"/>
      <c r="T201" s="161"/>
      <c r="U201" s="228"/>
      <c r="V201" s="161"/>
      <c r="W201" s="161"/>
    </row>
    <row r="202" spans="1:23" ht="9.75" customHeight="1" x14ac:dyDescent="0.25">
      <c r="B202" s="226"/>
      <c r="C202" s="225"/>
      <c r="D202" s="225"/>
      <c r="E202" s="161"/>
      <c r="F202" s="161"/>
      <c r="G202" s="161"/>
      <c r="H202" s="161"/>
      <c r="I202" s="161"/>
      <c r="J202" s="161"/>
      <c r="K202" s="161"/>
      <c r="L202" s="161"/>
      <c r="M202" s="161"/>
      <c r="N202" s="161"/>
      <c r="O202" s="161"/>
      <c r="P202" s="161"/>
      <c r="Q202" s="161"/>
      <c r="R202" s="161"/>
      <c r="S202" s="161"/>
      <c r="T202" s="161"/>
      <c r="U202" s="228"/>
      <c r="V202" s="161"/>
      <c r="W202" s="161"/>
    </row>
    <row r="203" spans="1:23" ht="9.75" customHeight="1" x14ac:dyDescent="0.25">
      <c r="B203" s="225"/>
      <c r="C203" s="225"/>
      <c r="D203" s="225"/>
      <c r="E203" s="161"/>
      <c r="F203" s="161"/>
      <c r="G203" s="161"/>
      <c r="H203" s="161"/>
      <c r="I203" s="161"/>
      <c r="J203" s="161"/>
      <c r="K203" s="161"/>
      <c r="L203" s="161"/>
      <c r="M203" s="161"/>
      <c r="N203" s="161"/>
      <c r="O203" s="161"/>
      <c r="P203" s="161"/>
      <c r="Q203" s="161"/>
      <c r="R203" s="161"/>
      <c r="S203" s="161"/>
      <c r="T203" s="161"/>
      <c r="U203" s="228"/>
      <c r="V203" s="161"/>
      <c r="W203" s="161"/>
    </row>
    <row r="204" spans="1:23" ht="9.75" customHeight="1" x14ac:dyDescent="0.25">
      <c r="C204" s="225"/>
      <c r="D204" s="225"/>
      <c r="E204" s="229"/>
      <c r="F204" s="229"/>
      <c r="G204" s="229"/>
      <c r="H204" s="229"/>
      <c r="I204" s="229"/>
      <c r="J204" s="229"/>
      <c r="K204" s="229"/>
      <c r="L204" s="229"/>
      <c r="M204" s="229"/>
      <c r="N204" s="229"/>
      <c r="O204" s="229"/>
      <c r="P204" s="229"/>
      <c r="Q204" s="229"/>
      <c r="R204" s="229"/>
      <c r="S204" s="229"/>
      <c r="T204" s="229"/>
      <c r="U204" s="230"/>
      <c r="V204" s="229"/>
      <c r="W204" s="229"/>
    </row>
    <row r="205" spans="1:23" ht="9.75" customHeight="1" x14ac:dyDescent="0.25">
      <c r="D205" s="225"/>
      <c r="E205" s="229"/>
      <c r="F205" s="229"/>
      <c r="G205" s="229"/>
      <c r="H205" s="229"/>
      <c r="I205" s="229"/>
      <c r="J205" s="229"/>
      <c r="K205" s="229"/>
      <c r="L205" s="229"/>
      <c r="M205" s="229"/>
      <c r="N205" s="229"/>
      <c r="O205" s="229"/>
      <c r="P205" s="229"/>
      <c r="Q205" s="229"/>
      <c r="R205" s="229"/>
      <c r="S205" s="229"/>
      <c r="T205" s="229"/>
      <c r="U205" s="230"/>
      <c r="V205" s="229"/>
      <c r="W205" s="229"/>
    </row>
    <row r="206" spans="1:23" ht="9.75" customHeight="1" x14ac:dyDescent="0.25">
      <c r="C206" s="161"/>
      <c r="D206" s="161"/>
      <c r="E206" s="161"/>
      <c r="F206" s="161"/>
      <c r="G206" s="161"/>
      <c r="H206" s="161"/>
      <c r="I206" s="161"/>
      <c r="J206" s="161"/>
      <c r="K206" s="161"/>
      <c r="L206" s="161"/>
      <c r="M206" s="161"/>
      <c r="N206" s="161"/>
      <c r="O206" s="161"/>
      <c r="P206" s="161"/>
      <c r="Q206" s="161"/>
      <c r="R206" s="161"/>
      <c r="S206" s="161"/>
      <c r="T206" s="161"/>
      <c r="U206" s="228"/>
      <c r="V206" s="228"/>
      <c r="W206" s="179"/>
    </row>
    <row r="207" spans="1:23" ht="13.7" customHeight="1" x14ac:dyDescent="0.25">
      <c r="C207" s="229"/>
      <c r="D207" s="229"/>
      <c r="E207" s="229"/>
      <c r="F207" s="229"/>
      <c r="G207" s="229"/>
      <c r="H207" s="229"/>
      <c r="I207" s="229"/>
      <c r="J207" s="229"/>
      <c r="K207" s="229"/>
      <c r="L207" s="229"/>
      <c r="M207" s="229"/>
      <c r="N207" s="229"/>
      <c r="O207" s="229"/>
      <c r="P207" s="229"/>
      <c r="Q207" s="229"/>
      <c r="R207" s="229"/>
      <c r="S207" s="229"/>
      <c r="T207" s="229"/>
      <c r="U207" s="230"/>
      <c r="V207" s="230"/>
      <c r="W207" s="231"/>
    </row>
    <row r="208" spans="1:23" ht="13.7" customHeight="1" x14ac:dyDescent="0.25"/>
    <row r="209" spans="1:23" ht="32.1" customHeight="1" x14ac:dyDescent="0.25"/>
    <row r="210" spans="1:23" ht="13.7" customHeight="1" x14ac:dyDescent="0.25"/>
    <row r="211" spans="1:23" ht="15" customHeight="1" x14ac:dyDescent="0.25"/>
    <row r="212" spans="1:23" ht="12" customHeight="1" x14ac:dyDescent="0.25"/>
    <row r="213" spans="1:23" ht="12.75" customHeight="1" x14ac:dyDescent="0.25"/>
    <row r="214" spans="1:23" ht="15.75" customHeight="1" x14ac:dyDescent="0.25">
      <c r="A214" s="144"/>
      <c r="C214" s="163"/>
      <c r="D214" s="163"/>
      <c r="W214" s="149"/>
    </row>
    <row r="215" spans="1:23" ht="9.75" customHeight="1" x14ac:dyDescent="0.25">
      <c r="C215" s="163"/>
      <c r="D215" s="163"/>
    </row>
  </sheetData>
  <mergeCells count="3">
    <mergeCell ref="B13:C13"/>
    <mergeCell ref="B80:C80"/>
    <mergeCell ref="B147:C147"/>
  </mergeCells>
  <pageMargins left="3.5" right="0.5" top="0.5" bottom="0.25" header="0.5" footer="0.5"/>
  <pageSetup paperSize="17" orientation="landscape" r:id="rId1"/>
  <headerFooter alignWithMargins="0"/>
  <rowBreaks count="2" manualBreakCount="2">
    <brk id="67" max="16383" man="1"/>
    <brk id="134" max="16383" man="1"/>
  </rowBreaks>
  <ignoredErrors>
    <ignoredError sqref="E11:S1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158"/>
  <sheetViews>
    <sheetView showGridLines="0" workbookViewId="0"/>
  </sheetViews>
  <sheetFormatPr defaultColWidth="7.85546875" defaultRowHeight="15.75" x14ac:dyDescent="0.25"/>
  <cols>
    <col min="1" max="1" width="11.5703125" style="3" customWidth="1"/>
    <col min="2" max="2" width="5.7109375" style="3" customWidth="1"/>
    <col min="3" max="3" width="77.28515625" style="3" customWidth="1"/>
    <col min="4" max="5" width="7.85546875" style="3"/>
    <col min="6" max="6" width="9" style="3" customWidth="1"/>
    <col min="7" max="16384" width="7.85546875" style="3"/>
  </cols>
  <sheetData>
    <row r="1" spans="1:3" x14ac:dyDescent="0.25">
      <c r="A1" s="1" t="s">
        <v>0</v>
      </c>
      <c r="B1" s="2"/>
    </row>
    <row r="2" spans="1:3" x14ac:dyDescent="0.25">
      <c r="A2" s="1" t="s">
        <v>1</v>
      </c>
      <c r="B2" s="2"/>
    </row>
    <row r="3" spans="1:3" x14ac:dyDescent="0.25">
      <c r="A3" s="1" t="s">
        <v>40</v>
      </c>
      <c r="B3" s="2"/>
    </row>
    <row r="4" spans="1:3" x14ac:dyDescent="0.25">
      <c r="A4" s="2"/>
      <c r="B4" s="2"/>
      <c r="C4" s="4"/>
    </row>
    <row r="5" spans="1:3" x14ac:dyDescent="0.25">
      <c r="A5" s="2" t="s">
        <v>2</v>
      </c>
      <c r="B5" s="2" t="s">
        <v>3</v>
      </c>
      <c r="C5" s="5" t="s">
        <v>4</v>
      </c>
    </row>
    <row r="6" spans="1:3" x14ac:dyDescent="0.25">
      <c r="A6" s="2" t="s">
        <v>2</v>
      </c>
      <c r="B6" s="2" t="s">
        <v>5</v>
      </c>
      <c r="C6" s="5" t="s">
        <v>6</v>
      </c>
    </row>
    <row r="7" spans="1:3" x14ac:dyDescent="0.25">
      <c r="A7" s="2" t="s">
        <v>2</v>
      </c>
      <c r="B7" s="2" t="s">
        <v>7</v>
      </c>
      <c r="C7" s="5" t="s">
        <v>8</v>
      </c>
    </row>
    <row r="8" spans="1:3" x14ac:dyDescent="0.25">
      <c r="A8" s="2" t="s">
        <v>2</v>
      </c>
      <c r="B8" s="2" t="s">
        <v>9</v>
      </c>
      <c r="C8" s="5" t="s">
        <v>10</v>
      </c>
    </row>
    <row r="9" spans="1:3" x14ac:dyDescent="0.25">
      <c r="A9" s="2" t="s">
        <v>2</v>
      </c>
      <c r="B9" s="2" t="s">
        <v>11</v>
      </c>
      <c r="C9" s="5" t="s">
        <v>12</v>
      </c>
    </row>
    <row r="10" spans="1:3" x14ac:dyDescent="0.25">
      <c r="A10" s="2" t="s">
        <v>2</v>
      </c>
      <c r="B10" s="2" t="s">
        <v>13</v>
      </c>
      <c r="C10" s="5" t="s">
        <v>14</v>
      </c>
    </row>
    <row r="11" spans="1:3" x14ac:dyDescent="0.25">
      <c r="A11" s="2" t="s">
        <v>2</v>
      </c>
      <c r="B11" s="2" t="s">
        <v>15</v>
      </c>
      <c r="C11" s="6" t="s">
        <v>16</v>
      </c>
    </row>
    <row r="12" spans="1:3" x14ac:dyDescent="0.25">
      <c r="A12" s="2" t="s">
        <v>2</v>
      </c>
      <c r="B12" s="2" t="s">
        <v>17</v>
      </c>
      <c r="C12" s="5" t="s">
        <v>18</v>
      </c>
    </row>
    <row r="13" spans="1:3" x14ac:dyDescent="0.25">
      <c r="A13" s="2" t="s">
        <v>2</v>
      </c>
      <c r="B13" s="2" t="s">
        <v>19</v>
      </c>
      <c r="C13" s="5" t="s">
        <v>20</v>
      </c>
    </row>
    <row r="14" spans="1:3" x14ac:dyDescent="0.25">
      <c r="A14" s="2" t="s">
        <v>2</v>
      </c>
      <c r="B14" s="2" t="s">
        <v>21</v>
      </c>
      <c r="C14" s="5" t="s">
        <v>39</v>
      </c>
    </row>
    <row r="15" spans="1:3" x14ac:dyDescent="0.25">
      <c r="A15" s="2" t="s">
        <v>2</v>
      </c>
      <c r="B15" s="2" t="s">
        <v>22</v>
      </c>
      <c r="C15" s="5" t="s">
        <v>23</v>
      </c>
    </row>
    <row r="16" spans="1:3" x14ac:dyDescent="0.25">
      <c r="A16" s="2" t="s">
        <v>2</v>
      </c>
      <c r="B16" s="2" t="s">
        <v>24</v>
      </c>
      <c r="C16" s="6" t="s">
        <v>25</v>
      </c>
    </row>
    <row r="17" spans="1:3" x14ac:dyDescent="0.25">
      <c r="A17" s="2" t="s">
        <v>2</v>
      </c>
      <c r="B17" s="2" t="s">
        <v>26</v>
      </c>
      <c r="C17" s="5" t="s">
        <v>27</v>
      </c>
    </row>
    <row r="18" spans="1:3" x14ac:dyDescent="0.25">
      <c r="A18" s="2" t="s">
        <v>2</v>
      </c>
      <c r="B18" s="2" t="s">
        <v>28</v>
      </c>
      <c r="C18" s="5" t="s">
        <v>29</v>
      </c>
    </row>
    <row r="19" spans="1:3" x14ac:dyDescent="0.25">
      <c r="A19" s="2" t="s">
        <v>2</v>
      </c>
      <c r="B19" s="2" t="s">
        <v>30</v>
      </c>
      <c r="C19" s="5" t="s">
        <v>31</v>
      </c>
    </row>
    <row r="20" spans="1:3" x14ac:dyDescent="0.25">
      <c r="A20" s="2" t="s">
        <v>2</v>
      </c>
      <c r="B20" s="2" t="s">
        <v>32</v>
      </c>
      <c r="C20" s="5" t="s">
        <v>33</v>
      </c>
    </row>
    <row r="21" spans="1:3" x14ac:dyDescent="0.25">
      <c r="A21" s="2" t="s">
        <v>2</v>
      </c>
      <c r="B21" s="2" t="s">
        <v>34</v>
      </c>
      <c r="C21" s="5" t="s">
        <v>35</v>
      </c>
    </row>
    <row r="22" spans="1:3" x14ac:dyDescent="0.25">
      <c r="A22" s="2" t="s">
        <v>2</v>
      </c>
      <c r="B22" s="2" t="s">
        <v>36</v>
      </c>
      <c r="C22" s="7" t="s">
        <v>37</v>
      </c>
    </row>
    <row r="23" spans="1:3" x14ac:dyDescent="0.25">
      <c r="A23" s="5" t="s">
        <v>41</v>
      </c>
      <c r="B23" s="5"/>
      <c r="C23" s="5"/>
    </row>
    <row r="82" spans="5:5" x14ac:dyDescent="0.25">
      <c r="E82" s="3" t="s">
        <v>38</v>
      </c>
    </row>
    <row r="158" spans="5:5" x14ac:dyDescent="0.25">
      <c r="E158" s="3" t="s">
        <v>38</v>
      </c>
    </row>
  </sheetData>
  <hyperlinks>
    <hyperlink ref="C22" location="'Exhibit H'!A1" display="Demographic and Tax Data" xr:uid="{00000000-0004-0000-0200-000000000000}"/>
    <hyperlink ref="A23" r:id="rId1" display="Notes to Comparative Report of Local Government Revenues and Expenditures" xr:uid="{00000000-0004-0000-0200-000001000000}"/>
    <hyperlink ref="A23:C23" r:id="rId2" display="Notes to Comparative Report of Local Government Revenues and Expenditures (2022 Footnotes.xlsx)" xr:uid="{00000000-0004-0000-0200-000002000000}"/>
    <hyperlink ref="C5" location="'Exhibit A'!A1" display="General Government" xr:uid="{00000000-0004-0000-0200-000003000000}"/>
    <hyperlink ref="C6" location="'Exhibit B'!A1" display="Local Revenue" xr:uid="{00000000-0004-0000-0200-000004000000}"/>
    <hyperlink ref="C7" location="'Exhibit B1'!A1" display="Inter-Governmental Revenue" xr:uid="{00000000-0004-0000-0200-000005000000}"/>
    <hyperlink ref="C8" location="'Exhibit B2'!A1" display="Other Local Taxes" xr:uid="{00000000-0004-0000-0200-000006000000}"/>
    <hyperlink ref="C9" location="'Exhibit C'!A1" display="Summary of Maintenance and Operation Expenditures" xr:uid="{00000000-0004-0000-0200-000007000000}"/>
    <hyperlink ref="C10" location="'Exhibit C1'!A1" display="General Government Administration Expenditures by Activity" xr:uid="{00000000-0004-0000-0200-000008000000}"/>
    <hyperlink ref="C11" location="'Exhibit C2'!A1" display="Judicial Administration Expenditures by Activity" xr:uid="{00000000-0004-0000-0200-000009000000}"/>
    <hyperlink ref="C12" location="'Exhibit C3'!A1" display="Public Safety Expenditures by Activity" xr:uid="{00000000-0004-0000-0200-00000A000000}"/>
    <hyperlink ref="C13" location="'Exhibit C4'!A1" display="Public Works Expenditures by Activity" xr:uid="{00000000-0004-0000-0200-00000B000000}"/>
    <hyperlink ref="C14" location="'Exhibit C5'!A1" display="Health and Welfare Expenditures by Activity" xr:uid="{00000000-0004-0000-0200-00000C000000}"/>
    <hyperlink ref="C15" location="'Exhibit C6'!A1" display="Education Expenditures by Activity" xr:uid="{00000000-0004-0000-0200-00000D000000}"/>
    <hyperlink ref="C16" location="'Exhibit C7'!A1" display="Parks, Recreation, and Cultural Expenditures by Activity" xr:uid="{00000000-0004-0000-0200-00000E000000}"/>
    <hyperlink ref="C17" location="'Exhibit C8'!A1" display="Community Development Expenditures by Activity" xr:uid="{00000000-0004-0000-0200-00000F000000}"/>
    <hyperlink ref="C18" location="'Exhibit D'!A1" display="Capital Projects for General Government" xr:uid="{00000000-0004-0000-0200-000010000000}"/>
    <hyperlink ref="C19" location="'Exhibit E'!A1" display="Debt Service for General Government" xr:uid="{00000000-0004-0000-0200-000011000000}"/>
    <hyperlink ref="C20" location="'Exhibit F'!A1" display="Summary of Enterprise Activities" xr:uid="{00000000-0004-0000-0200-000012000000}"/>
    <hyperlink ref="C21" location="'Exhibit G'!A1" display="Summary of Outstanding Debt" xr:uid="{00000000-0004-0000-0200-000013000000}"/>
  </hyperlinks>
  <pageMargins left="0.43" right="0.31" top="0.75" bottom="0.75" header="0.3" footer="0.3"/>
  <pageSetup fitToHeight="0"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C8404-757B-4F57-AD49-0B9EACCC3425}">
  <sheetPr transitionEvaluation="1"/>
  <dimension ref="A1:BC365"/>
  <sheetViews>
    <sheetView showGridLines="0" zoomScale="120" zoomScaleNormal="120" workbookViewId="0"/>
  </sheetViews>
  <sheetFormatPr defaultColWidth="12.7109375" defaultRowHeight="9.75" customHeight="1" x14ac:dyDescent="0.25"/>
  <cols>
    <col min="1" max="1" width="4.140625" style="83" customWidth="1"/>
    <col min="2" max="2" width="1" style="83" customWidth="1"/>
    <col min="3" max="3" width="8.85546875" style="83" customWidth="1"/>
    <col min="4" max="4" width="2" style="82" customWidth="1"/>
    <col min="5" max="5" width="12.5703125" style="83" customWidth="1"/>
    <col min="6" max="6" width="1" style="83" customWidth="1"/>
    <col min="7" max="7" width="14" style="83" customWidth="1"/>
    <col min="8" max="8" width="1.5703125" style="83" customWidth="1"/>
    <col min="9" max="9" width="9.140625" style="83" customWidth="1"/>
    <col min="10" max="10" width="1.5703125" style="83" customWidth="1"/>
    <col min="11" max="11" width="7.28515625" style="83" customWidth="1"/>
    <col min="12" max="12" width="1.5703125" style="83" customWidth="1"/>
    <col min="13" max="13" width="13.85546875" style="83" bestFit="1" customWidth="1"/>
    <col min="14" max="14" width="1.5703125" style="83" customWidth="1"/>
    <col min="15" max="15" width="9" style="83" customWidth="1"/>
    <col min="16" max="16" width="1.5703125" style="83" customWidth="1"/>
    <col min="17" max="17" width="7.140625" style="83" customWidth="1"/>
    <col min="18" max="18" width="1.5703125" style="83" customWidth="1"/>
    <col min="19" max="19" width="12.85546875" style="83" customWidth="1"/>
    <col min="20" max="20" width="1.5703125" style="83" customWidth="1"/>
    <col min="21" max="21" width="7.42578125" style="83" customWidth="1"/>
    <col min="22" max="22" width="1.5703125" style="83" customWidth="1"/>
    <col min="23" max="23" width="6.7109375" style="83" customWidth="1"/>
    <col min="24" max="24" width="1.5703125" style="83" customWidth="1"/>
    <col min="25" max="25" width="12.5703125" style="83" bestFit="1" customWidth="1"/>
    <col min="26" max="26" width="1.5703125" style="83" customWidth="1"/>
    <col min="27" max="27" width="7" style="83" customWidth="1"/>
    <col min="28" max="28" width="1.5703125" style="83" customWidth="1"/>
    <col min="29" max="29" width="7.140625" style="83" customWidth="1"/>
    <col min="30" max="30" width="1.5703125" style="83" customWidth="1"/>
    <col min="31" max="31" width="14" style="83" customWidth="1"/>
    <col min="32" max="33" width="1.5703125" style="83" customWidth="1"/>
    <col min="34" max="34" width="15.28515625" style="83" customWidth="1"/>
    <col min="35" max="35" width="2.42578125" style="83" customWidth="1"/>
    <col min="36" max="36" width="15.28515625" style="83" customWidth="1"/>
    <col min="37" max="37" width="2.42578125" style="83" customWidth="1"/>
    <col min="38" max="38" width="16.140625" style="83" customWidth="1"/>
    <col min="39" max="39" width="3.28515625" style="83" customWidth="1"/>
    <col min="40" max="40" width="16.140625" style="83" customWidth="1"/>
    <col min="41" max="41" width="1.5703125" style="83" customWidth="1"/>
    <col min="42" max="42" width="9.28515625" style="83" customWidth="1"/>
    <col min="43" max="43" width="1.5703125" style="83" customWidth="1"/>
    <col min="44" max="44" width="9.28515625" style="83" customWidth="1"/>
    <col min="45" max="45" width="3.28515625" style="83" customWidth="1"/>
    <col min="46" max="46" width="15.28515625" style="83" customWidth="1"/>
    <col min="47" max="47" width="1.5703125" style="83" customWidth="1"/>
    <col min="48" max="48" width="13.5703125" style="83" customWidth="1"/>
    <col min="49" max="49" width="1.5703125" style="83" customWidth="1"/>
    <col min="50" max="50" width="13.5703125" style="83" hidden="1" customWidth="1"/>
    <col min="51" max="51" width="1.5703125" style="83" customWidth="1"/>
    <col min="52" max="52" width="13.5703125" style="83" customWidth="1"/>
    <col min="53" max="53" width="2.42578125" style="83" customWidth="1"/>
    <col min="54" max="54" width="5" style="83" customWidth="1"/>
    <col min="55" max="55" width="7.28515625" style="88" customWidth="1"/>
    <col min="56" max="56" width="10.85546875" style="83" customWidth="1"/>
    <col min="57" max="57" width="8.140625" style="83" customWidth="1"/>
    <col min="58" max="256" width="12.7109375" style="83"/>
    <col min="257" max="257" width="4.140625" style="83" customWidth="1"/>
    <col min="258" max="258" width="1" style="83" customWidth="1"/>
    <col min="259" max="259" width="8.85546875" style="83" customWidth="1"/>
    <col min="260" max="260" width="2" style="83" customWidth="1"/>
    <col min="261" max="261" width="12.5703125" style="83" customWidth="1"/>
    <col min="262" max="262" width="1" style="83" customWidth="1"/>
    <col min="263" max="263" width="14" style="83" customWidth="1"/>
    <col min="264" max="264" width="1.5703125" style="83" customWidth="1"/>
    <col min="265" max="265" width="9.140625" style="83" customWidth="1"/>
    <col min="266" max="266" width="1.5703125" style="83" customWidth="1"/>
    <col min="267" max="267" width="7.28515625" style="83" customWidth="1"/>
    <col min="268" max="268" width="1.5703125" style="83" customWidth="1"/>
    <col min="269" max="269" width="13.85546875" style="83" bestFit="1" customWidth="1"/>
    <col min="270" max="270" width="1.5703125" style="83" customWidth="1"/>
    <col min="271" max="271" width="9" style="83" customWidth="1"/>
    <col min="272" max="272" width="1.5703125" style="83" customWidth="1"/>
    <col min="273" max="273" width="7.140625" style="83" customWidth="1"/>
    <col min="274" max="274" width="1.5703125" style="83" customWidth="1"/>
    <col min="275" max="275" width="12.85546875" style="83" customWidth="1"/>
    <col min="276" max="276" width="1.5703125" style="83" customWidth="1"/>
    <col min="277" max="277" width="7.42578125" style="83" customWidth="1"/>
    <col min="278" max="278" width="1.5703125" style="83" customWidth="1"/>
    <col min="279" max="279" width="6.7109375" style="83" customWidth="1"/>
    <col min="280" max="280" width="1.5703125" style="83" customWidth="1"/>
    <col min="281" max="281" width="11.42578125" style="83" customWidth="1"/>
    <col min="282" max="282" width="1.5703125" style="83" customWidth="1"/>
    <col min="283" max="283" width="7" style="83" customWidth="1"/>
    <col min="284" max="284" width="1.5703125" style="83" customWidth="1"/>
    <col min="285" max="285" width="7.140625" style="83" customWidth="1"/>
    <col min="286" max="286" width="1.5703125" style="83" customWidth="1"/>
    <col min="287" max="287" width="14" style="83" customWidth="1"/>
    <col min="288" max="289" width="1.5703125" style="83" customWidth="1"/>
    <col min="290" max="290" width="15.28515625" style="83" customWidth="1"/>
    <col min="291" max="291" width="2.42578125" style="83" customWidth="1"/>
    <col min="292" max="292" width="15.28515625" style="83" customWidth="1"/>
    <col min="293" max="293" width="2.42578125" style="83" customWidth="1"/>
    <col min="294" max="294" width="16.140625" style="83" customWidth="1"/>
    <col min="295" max="295" width="3.28515625" style="83" customWidth="1"/>
    <col min="296" max="296" width="16.140625" style="83" customWidth="1"/>
    <col min="297" max="297" width="1.5703125" style="83" customWidth="1"/>
    <col min="298" max="298" width="9.28515625" style="83" customWidth="1"/>
    <col min="299" max="299" width="1.5703125" style="83" customWidth="1"/>
    <col min="300" max="300" width="9.28515625" style="83" customWidth="1"/>
    <col min="301" max="301" width="3.28515625" style="83" customWidth="1"/>
    <col min="302" max="302" width="15.28515625" style="83" customWidth="1"/>
    <col min="303" max="303" width="1.5703125" style="83" customWidth="1"/>
    <col min="304" max="304" width="13.5703125" style="83" customWidth="1"/>
    <col min="305" max="305" width="1.5703125" style="83" customWidth="1"/>
    <col min="306" max="306" width="0" style="83" hidden="1" customWidth="1"/>
    <col min="307" max="307" width="1.5703125" style="83" customWidth="1"/>
    <col min="308" max="308" width="13.5703125" style="83" customWidth="1"/>
    <col min="309" max="309" width="2.42578125" style="83" customWidth="1"/>
    <col min="310" max="310" width="5" style="83" customWidth="1"/>
    <col min="311" max="311" width="7.28515625" style="83" customWidth="1"/>
    <col min="312" max="312" width="10.85546875" style="83" customWidth="1"/>
    <col min="313" max="313" width="8.140625" style="83" customWidth="1"/>
    <col min="314" max="512" width="12.7109375" style="83"/>
    <col min="513" max="513" width="4.140625" style="83" customWidth="1"/>
    <col min="514" max="514" width="1" style="83" customWidth="1"/>
    <col min="515" max="515" width="8.85546875" style="83" customWidth="1"/>
    <col min="516" max="516" width="2" style="83" customWidth="1"/>
    <col min="517" max="517" width="12.5703125" style="83" customWidth="1"/>
    <col min="518" max="518" width="1" style="83" customWidth="1"/>
    <col min="519" max="519" width="14" style="83" customWidth="1"/>
    <col min="520" max="520" width="1.5703125" style="83" customWidth="1"/>
    <col min="521" max="521" width="9.140625" style="83" customWidth="1"/>
    <col min="522" max="522" width="1.5703125" style="83" customWidth="1"/>
    <col min="523" max="523" width="7.28515625" style="83" customWidth="1"/>
    <col min="524" max="524" width="1.5703125" style="83" customWidth="1"/>
    <col min="525" max="525" width="13.85546875" style="83" bestFit="1" customWidth="1"/>
    <col min="526" max="526" width="1.5703125" style="83" customWidth="1"/>
    <col min="527" max="527" width="9" style="83" customWidth="1"/>
    <col min="528" max="528" width="1.5703125" style="83" customWidth="1"/>
    <col min="529" max="529" width="7.140625" style="83" customWidth="1"/>
    <col min="530" max="530" width="1.5703125" style="83" customWidth="1"/>
    <col min="531" max="531" width="12.85546875" style="83" customWidth="1"/>
    <col min="532" max="532" width="1.5703125" style="83" customWidth="1"/>
    <col min="533" max="533" width="7.42578125" style="83" customWidth="1"/>
    <col min="534" max="534" width="1.5703125" style="83" customWidth="1"/>
    <col min="535" max="535" width="6.7109375" style="83" customWidth="1"/>
    <col min="536" max="536" width="1.5703125" style="83" customWidth="1"/>
    <col min="537" max="537" width="11.42578125" style="83" customWidth="1"/>
    <col min="538" max="538" width="1.5703125" style="83" customWidth="1"/>
    <col min="539" max="539" width="7" style="83" customWidth="1"/>
    <col min="540" max="540" width="1.5703125" style="83" customWidth="1"/>
    <col min="541" max="541" width="7.140625" style="83" customWidth="1"/>
    <col min="542" max="542" width="1.5703125" style="83" customWidth="1"/>
    <col min="543" max="543" width="14" style="83" customWidth="1"/>
    <col min="544" max="545" width="1.5703125" style="83" customWidth="1"/>
    <col min="546" max="546" width="15.28515625" style="83" customWidth="1"/>
    <col min="547" max="547" width="2.42578125" style="83" customWidth="1"/>
    <col min="548" max="548" width="15.28515625" style="83" customWidth="1"/>
    <col min="549" max="549" width="2.42578125" style="83" customWidth="1"/>
    <col min="550" max="550" width="16.140625" style="83" customWidth="1"/>
    <col min="551" max="551" width="3.28515625" style="83" customWidth="1"/>
    <col min="552" max="552" width="16.140625" style="83" customWidth="1"/>
    <col min="553" max="553" width="1.5703125" style="83" customWidth="1"/>
    <col min="554" max="554" width="9.28515625" style="83" customWidth="1"/>
    <col min="555" max="555" width="1.5703125" style="83" customWidth="1"/>
    <col min="556" max="556" width="9.28515625" style="83" customWidth="1"/>
    <col min="557" max="557" width="3.28515625" style="83" customWidth="1"/>
    <col min="558" max="558" width="15.28515625" style="83" customWidth="1"/>
    <col min="559" max="559" width="1.5703125" style="83" customWidth="1"/>
    <col min="560" max="560" width="13.5703125" style="83" customWidth="1"/>
    <col min="561" max="561" width="1.5703125" style="83" customWidth="1"/>
    <col min="562" max="562" width="0" style="83" hidden="1" customWidth="1"/>
    <col min="563" max="563" width="1.5703125" style="83" customWidth="1"/>
    <col min="564" max="564" width="13.5703125" style="83" customWidth="1"/>
    <col min="565" max="565" width="2.42578125" style="83" customWidth="1"/>
    <col min="566" max="566" width="5" style="83" customWidth="1"/>
    <col min="567" max="567" width="7.28515625" style="83" customWidth="1"/>
    <col min="568" max="568" width="10.85546875" style="83" customWidth="1"/>
    <col min="569" max="569" width="8.140625" style="83" customWidth="1"/>
    <col min="570" max="768" width="12.7109375" style="83"/>
    <col min="769" max="769" width="4.140625" style="83" customWidth="1"/>
    <col min="770" max="770" width="1" style="83" customWidth="1"/>
    <col min="771" max="771" width="8.85546875" style="83" customWidth="1"/>
    <col min="772" max="772" width="2" style="83" customWidth="1"/>
    <col min="773" max="773" width="12.5703125" style="83" customWidth="1"/>
    <col min="774" max="774" width="1" style="83" customWidth="1"/>
    <col min="775" max="775" width="14" style="83" customWidth="1"/>
    <col min="776" max="776" width="1.5703125" style="83" customWidth="1"/>
    <col min="777" max="777" width="9.140625" style="83" customWidth="1"/>
    <col min="778" max="778" width="1.5703125" style="83" customWidth="1"/>
    <col min="779" max="779" width="7.28515625" style="83" customWidth="1"/>
    <col min="780" max="780" width="1.5703125" style="83" customWidth="1"/>
    <col min="781" max="781" width="13.85546875" style="83" bestFit="1" customWidth="1"/>
    <col min="782" max="782" width="1.5703125" style="83" customWidth="1"/>
    <col min="783" max="783" width="9" style="83" customWidth="1"/>
    <col min="784" max="784" width="1.5703125" style="83" customWidth="1"/>
    <col min="785" max="785" width="7.140625" style="83" customWidth="1"/>
    <col min="786" max="786" width="1.5703125" style="83" customWidth="1"/>
    <col min="787" max="787" width="12.85546875" style="83" customWidth="1"/>
    <col min="788" max="788" width="1.5703125" style="83" customWidth="1"/>
    <col min="789" max="789" width="7.42578125" style="83" customWidth="1"/>
    <col min="790" max="790" width="1.5703125" style="83" customWidth="1"/>
    <col min="791" max="791" width="6.7109375" style="83" customWidth="1"/>
    <col min="792" max="792" width="1.5703125" style="83" customWidth="1"/>
    <col min="793" max="793" width="11.42578125" style="83" customWidth="1"/>
    <col min="794" max="794" width="1.5703125" style="83" customWidth="1"/>
    <col min="795" max="795" width="7" style="83" customWidth="1"/>
    <col min="796" max="796" width="1.5703125" style="83" customWidth="1"/>
    <col min="797" max="797" width="7.140625" style="83" customWidth="1"/>
    <col min="798" max="798" width="1.5703125" style="83" customWidth="1"/>
    <col min="799" max="799" width="14" style="83" customWidth="1"/>
    <col min="800" max="801" width="1.5703125" style="83" customWidth="1"/>
    <col min="802" max="802" width="15.28515625" style="83" customWidth="1"/>
    <col min="803" max="803" width="2.42578125" style="83" customWidth="1"/>
    <col min="804" max="804" width="15.28515625" style="83" customWidth="1"/>
    <col min="805" max="805" width="2.42578125" style="83" customWidth="1"/>
    <col min="806" max="806" width="16.140625" style="83" customWidth="1"/>
    <col min="807" max="807" width="3.28515625" style="83" customWidth="1"/>
    <col min="808" max="808" width="16.140625" style="83" customWidth="1"/>
    <col min="809" max="809" width="1.5703125" style="83" customWidth="1"/>
    <col min="810" max="810" width="9.28515625" style="83" customWidth="1"/>
    <col min="811" max="811" width="1.5703125" style="83" customWidth="1"/>
    <col min="812" max="812" width="9.28515625" style="83" customWidth="1"/>
    <col min="813" max="813" width="3.28515625" style="83" customWidth="1"/>
    <col min="814" max="814" width="15.28515625" style="83" customWidth="1"/>
    <col min="815" max="815" width="1.5703125" style="83" customWidth="1"/>
    <col min="816" max="816" width="13.5703125" style="83" customWidth="1"/>
    <col min="817" max="817" width="1.5703125" style="83" customWidth="1"/>
    <col min="818" max="818" width="0" style="83" hidden="1" customWidth="1"/>
    <col min="819" max="819" width="1.5703125" style="83" customWidth="1"/>
    <col min="820" max="820" width="13.5703125" style="83" customWidth="1"/>
    <col min="821" max="821" width="2.42578125" style="83" customWidth="1"/>
    <col min="822" max="822" width="5" style="83" customWidth="1"/>
    <col min="823" max="823" width="7.28515625" style="83" customWidth="1"/>
    <col min="824" max="824" width="10.85546875" style="83" customWidth="1"/>
    <col min="825" max="825" width="8.140625" style="83" customWidth="1"/>
    <col min="826" max="1024" width="12.7109375" style="83"/>
    <col min="1025" max="1025" width="4.140625" style="83" customWidth="1"/>
    <col min="1026" max="1026" width="1" style="83" customWidth="1"/>
    <col min="1027" max="1027" width="8.85546875" style="83" customWidth="1"/>
    <col min="1028" max="1028" width="2" style="83" customWidth="1"/>
    <col min="1029" max="1029" width="12.5703125" style="83" customWidth="1"/>
    <col min="1030" max="1030" width="1" style="83" customWidth="1"/>
    <col min="1031" max="1031" width="14" style="83" customWidth="1"/>
    <col min="1032" max="1032" width="1.5703125" style="83" customWidth="1"/>
    <col min="1033" max="1033" width="9.140625" style="83" customWidth="1"/>
    <col min="1034" max="1034" width="1.5703125" style="83" customWidth="1"/>
    <col min="1035" max="1035" width="7.28515625" style="83" customWidth="1"/>
    <col min="1036" max="1036" width="1.5703125" style="83" customWidth="1"/>
    <col min="1037" max="1037" width="13.85546875" style="83" bestFit="1" customWidth="1"/>
    <col min="1038" max="1038" width="1.5703125" style="83" customWidth="1"/>
    <col min="1039" max="1039" width="9" style="83" customWidth="1"/>
    <col min="1040" max="1040" width="1.5703125" style="83" customWidth="1"/>
    <col min="1041" max="1041" width="7.140625" style="83" customWidth="1"/>
    <col min="1042" max="1042" width="1.5703125" style="83" customWidth="1"/>
    <col min="1043" max="1043" width="12.85546875" style="83" customWidth="1"/>
    <col min="1044" max="1044" width="1.5703125" style="83" customWidth="1"/>
    <col min="1045" max="1045" width="7.42578125" style="83" customWidth="1"/>
    <col min="1046" max="1046" width="1.5703125" style="83" customWidth="1"/>
    <col min="1047" max="1047" width="6.7109375" style="83" customWidth="1"/>
    <col min="1048" max="1048" width="1.5703125" style="83" customWidth="1"/>
    <col min="1049" max="1049" width="11.42578125" style="83" customWidth="1"/>
    <col min="1050" max="1050" width="1.5703125" style="83" customWidth="1"/>
    <col min="1051" max="1051" width="7" style="83" customWidth="1"/>
    <col min="1052" max="1052" width="1.5703125" style="83" customWidth="1"/>
    <col min="1053" max="1053" width="7.140625" style="83" customWidth="1"/>
    <col min="1054" max="1054" width="1.5703125" style="83" customWidth="1"/>
    <col min="1055" max="1055" width="14" style="83" customWidth="1"/>
    <col min="1056" max="1057" width="1.5703125" style="83" customWidth="1"/>
    <col min="1058" max="1058" width="15.28515625" style="83" customWidth="1"/>
    <col min="1059" max="1059" width="2.42578125" style="83" customWidth="1"/>
    <col min="1060" max="1060" width="15.28515625" style="83" customWidth="1"/>
    <col min="1061" max="1061" width="2.42578125" style="83" customWidth="1"/>
    <col min="1062" max="1062" width="16.140625" style="83" customWidth="1"/>
    <col min="1063" max="1063" width="3.28515625" style="83" customWidth="1"/>
    <col min="1064" max="1064" width="16.140625" style="83" customWidth="1"/>
    <col min="1065" max="1065" width="1.5703125" style="83" customWidth="1"/>
    <col min="1066" max="1066" width="9.28515625" style="83" customWidth="1"/>
    <col min="1067" max="1067" width="1.5703125" style="83" customWidth="1"/>
    <col min="1068" max="1068" width="9.28515625" style="83" customWidth="1"/>
    <col min="1069" max="1069" width="3.28515625" style="83" customWidth="1"/>
    <col min="1070" max="1070" width="15.28515625" style="83" customWidth="1"/>
    <col min="1071" max="1071" width="1.5703125" style="83" customWidth="1"/>
    <col min="1072" max="1072" width="13.5703125" style="83" customWidth="1"/>
    <col min="1073" max="1073" width="1.5703125" style="83" customWidth="1"/>
    <col min="1074" max="1074" width="0" style="83" hidden="1" customWidth="1"/>
    <col min="1075" max="1075" width="1.5703125" style="83" customWidth="1"/>
    <col min="1076" max="1076" width="13.5703125" style="83" customWidth="1"/>
    <col min="1077" max="1077" width="2.42578125" style="83" customWidth="1"/>
    <col min="1078" max="1078" width="5" style="83" customWidth="1"/>
    <col min="1079" max="1079" width="7.28515625" style="83" customWidth="1"/>
    <col min="1080" max="1080" width="10.85546875" style="83" customWidth="1"/>
    <col min="1081" max="1081" width="8.140625" style="83" customWidth="1"/>
    <col min="1082" max="1280" width="12.7109375" style="83"/>
    <col min="1281" max="1281" width="4.140625" style="83" customWidth="1"/>
    <col min="1282" max="1282" width="1" style="83" customWidth="1"/>
    <col min="1283" max="1283" width="8.85546875" style="83" customWidth="1"/>
    <col min="1284" max="1284" width="2" style="83" customWidth="1"/>
    <col min="1285" max="1285" width="12.5703125" style="83" customWidth="1"/>
    <col min="1286" max="1286" width="1" style="83" customWidth="1"/>
    <col min="1287" max="1287" width="14" style="83" customWidth="1"/>
    <col min="1288" max="1288" width="1.5703125" style="83" customWidth="1"/>
    <col min="1289" max="1289" width="9.140625" style="83" customWidth="1"/>
    <col min="1290" max="1290" width="1.5703125" style="83" customWidth="1"/>
    <col min="1291" max="1291" width="7.28515625" style="83" customWidth="1"/>
    <col min="1292" max="1292" width="1.5703125" style="83" customWidth="1"/>
    <col min="1293" max="1293" width="13.85546875" style="83" bestFit="1" customWidth="1"/>
    <col min="1294" max="1294" width="1.5703125" style="83" customWidth="1"/>
    <col min="1295" max="1295" width="9" style="83" customWidth="1"/>
    <col min="1296" max="1296" width="1.5703125" style="83" customWidth="1"/>
    <col min="1297" max="1297" width="7.140625" style="83" customWidth="1"/>
    <col min="1298" max="1298" width="1.5703125" style="83" customWidth="1"/>
    <col min="1299" max="1299" width="12.85546875" style="83" customWidth="1"/>
    <col min="1300" max="1300" width="1.5703125" style="83" customWidth="1"/>
    <col min="1301" max="1301" width="7.42578125" style="83" customWidth="1"/>
    <col min="1302" max="1302" width="1.5703125" style="83" customWidth="1"/>
    <col min="1303" max="1303" width="6.7109375" style="83" customWidth="1"/>
    <col min="1304" max="1304" width="1.5703125" style="83" customWidth="1"/>
    <col min="1305" max="1305" width="11.42578125" style="83" customWidth="1"/>
    <col min="1306" max="1306" width="1.5703125" style="83" customWidth="1"/>
    <col min="1307" max="1307" width="7" style="83" customWidth="1"/>
    <col min="1308" max="1308" width="1.5703125" style="83" customWidth="1"/>
    <col min="1309" max="1309" width="7.140625" style="83" customWidth="1"/>
    <col min="1310" max="1310" width="1.5703125" style="83" customWidth="1"/>
    <col min="1311" max="1311" width="14" style="83" customWidth="1"/>
    <col min="1312" max="1313" width="1.5703125" style="83" customWidth="1"/>
    <col min="1314" max="1314" width="15.28515625" style="83" customWidth="1"/>
    <col min="1315" max="1315" width="2.42578125" style="83" customWidth="1"/>
    <col min="1316" max="1316" width="15.28515625" style="83" customWidth="1"/>
    <col min="1317" max="1317" width="2.42578125" style="83" customWidth="1"/>
    <col min="1318" max="1318" width="16.140625" style="83" customWidth="1"/>
    <col min="1319" max="1319" width="3.28515625" style="83" customWidth="1"/>
    <col min="1320" max="1320" width="16.140625" style="83" customWidth="1"/>
    <col min="1321" max="1321" width="1.5703125" style="83" customWidth="1"/>
    <col min="1322" max="1322" width="9.28515625" style="83" customWidth="1"/>
    <col min="1323" max="1323" width="1.5703125" style="83" customWidth="1"/>
    <col min="1324" max="1324" width="9.28515625" style="83" customWidth="1"/>
    <col min="1325" max="1325" width="3.28515625" style="83" customWidth="1"/>
    <col min="1326" max="1326" width="15.28515625" style="83" customWidth="1"/>
    <col min="1327" max="1327" width="1.5703125" style="83" customWidth="1"/>
    <col min="1328" max="1328" width="13.5703125" style="83" customWidth="1"/>
    <col min="1329" max="1329" width="1.5703125" style="83" customWidth="1"/>
    <col min="1330" max="1330" width="0" style="83" hidden="1" customWidth="1"/>
    <col min="1331" max="1331" width="1.5703125" style="83" customWidth="1"/>
    <col min="1332" max="1332" width="13.5703125" style="83" customWidth="1"/>
    <col min="1333" max="1333" width="2.42578125" style="83" customWidth="1"/>
    <col min="1334" max="1334" width="5" style="83" customWidth="1"/>
    <col min="1335" max="1335" width="7.28515625" style="83" customWidth="1"/>
    <col min="1336" max="1336" width="10.85546875" style="83" customWidth="1"/>
    <col min="1337" max="1337" width="8.140625" style="83" customWidth="1"/>
    <col min="1338" max="1536" width="12.7109375" style="83"/>
    <col min="1537" max="1537" width="4.140625" style="83" customWidth="1"/>
    <col min="1538" max="1538" width="1" style="83" customWidth="1"/>
    <col min="1539" max="1539" width="8.85546875" style="83" customWidth="1"/>
    <col min="1540" max="1540" width="2" style="83" customWidth="1"/>
    <col min="1541" max="1541" width="12.5703125" style="83" customWidth="1"/>
    <col min="1542" max="1542" width="1" style="83" customWidth="1"/>
    <col min="1543" max="1543" width="14" style="83" customWidth="1"/>
    <col min="1544" max="1544" width="1.5703125" style="83" customWidth="1"/>
    <col min="1545" max="1545" width="9.140625" style="83" customWidth="1"/>
    <col min="1546" max="1546" width="1.5703125" style="83" customWidth="1"/>
    <col min="1547" max="1547" width="7.28515625" style="83" customWidth="1"/>
    <col min="1548" max="1548" width="1.5703125" style="83" customWidth="1"/>
    <col min="1549" max="1549" width="13.85546875" style="83" bestFit="1" customWidth="1"/>
    <col min="1550" max="1550" width="1.5703125" style="83" customWidth="1"/>
    <col min="1551" max="1551" width="9" style="83" customWidth="1"/>
    <col min="1552" max="1552" width="1.5703125" style="83" customWidth="1"/>
    <col min="1553" max="1553" width="7.140625" style="83" customWidth="1"/>
    <col min="1554" max="1554" width="1.5703125" style="83" customWidth="1"/>
    <col min="1555" max="1555" width="12.85546875" style="83" customWidth="1"/>
    <col min="1556" max="1556" width="1.5703125" style="83" customWidth="1"/>
    <col min="1557" max="1557" width="7.42578125" style="83" customWidth="1"/>
    <col min="1558" max="1558" width="1.5703125" style="83" customWidth="1"/>
    <col min="1559" max="1559" width="6.7109375" style="83" customWidth="1"/>
    <col min="1560" max="1560" width="1.5703125" style="83" customWidth="1"/>
    <col min="1561" max="1561" width="11.42578125" style="83" customWidth="1"/>
    <col min="1562" max="1562" width="1.5703125" style="83" customWidth="1"/>
    <col min="1563" max="1563" width="7" style="83" customWidth="1"/>
    <col min="1564" max="1564" width="1.5703125" style="83" customWidth="1"/>
    <col min="1565" max="1565" width="7.140625" style="83" customWidth="1"/>
    <col min="1566" max="1566" width="1.5703125" style="83" customWidth="1"/>
    <col min="1567" max="1567" width="14" style="83" customWidth="1"/>
    <col min="1568" max="1569" width="1.5703125" style="83" customWidth="1"/>
    <col min="1570" max="1570" width="15.28515625" style="83" customWidth="1"/>
    <col min="1571" max="1571" width="2.42578125" style="83" customWidth="1"/>
    <col min="1572" max="1572" width="15.28515625" style="83" customWidth="1"/>
    <col min="1573" max="1573" width="2.42578125" style="83" customWidth="1"/>
    <col min="1574" max="1574" width="16.140625" style="83" customWidth="1"/>
    <col min="1575" max="1575" width="3.28515625" style="83" customWidth="1"/>
    <col min="1576" max="1576" width="16.140625" style="83" customWidth="1"/>
    <col min="1577" max="1577" width="1.5703125" style="83" customWidth="1"/>
    <col min="1578" max="1578" width="9.28515625" style="83" customWidth="1"/>
    <col min="1579" max="1579" width="1.5703125" style="83" customWidth="1"/>
    <col min="1580" max="1580" width="9.28515625" style="83" customWidth="1"/>
    <col min="1581" max="1581" width="3.28515625" style="83" customWidth="1"/>
    <col min="1582" max="1582" width="15.28515625" style="83" customWidth="1"/>
    <col min="1583" max="1583" width="1.5703125" style="83" customWidth="1"/>
    <col min="1584" max="1584" width="13.5703125" style="83" customWidth="1"/>
    <col min="1585" max="1585" width="1.5703125" style="83" customWidth="1"/>
    <col min="1586" max="1586" width="0" style="83" hidden="1" customWidth="1"/>
    <col min="1587" max="1587" width="1.5703125" style="83" customWidth="1"/>
    <col min="1588" max="1588" width="13.5703125" style="83" customWidth="1"/>
    <col min="1589" max="1589" width="2.42578125" style="83" customWidth="1"/>
    <col min="1590" max="1590" width="5" style="83" customWidth="1"/>
    <col min="1591" max="1591" width="7.28515625" style="83" customWidth="1"/>
    <col min="1592" max="1592" width="10.85546875" style="83" customWidth="1"/>
    <col min="1593" max="1593" width="8.140625" style="83" customWidth="1"/>
    <col min="1594" max="1792" width="12.7109375" style="83"/>
    <col min="1793" max="1793" width="4.140625" style="83" customWidth="1"/>
    <col min="1794" max="1794" width="1" style="83" customWidth="1"/>
    <col min="1795" max="1795" width="8.85546875" style="83" customWidth="1"/>
    <col min="1796" max="1796" width="2" style="83" customWidth="1"/>
    <col min="1797" max="1797" width="12.5703125" style="83" customWidth="1"/>
    <col min="1798" max="1798" width="1" style="83" customWidth="1"/>
    <col min="1799" max="1799" width="14" style="83" customWidth="1"/>
    <col min="1800" max="1800" width="1.5703125" style="83" customWidth="1"/>
    <col min="1801" max="1801" width="9.140625" style="83" customWidth="1"/>
    <col min="1802" max="1802" width="1.5703125" style="83" customWidth="1"/>
    <col min="1803" max="1803" width="7.28515625" style="83" customWidth="1"/>
    <col min="1804" max="1804" width="1.5703125" style="83" customWidth="1"/>
    <col min="1805" max="1805" width="13.85546875" style="83" bestFit="1" customWidth="1"/>
    <col min="1806" max="1806" width="1.5703125" style="83" customWidth="1"/>
    <col min="1807" max="1807" width="9" style="83" customWidth="1"/>
    <col min="1808" max="1808" width="1.5703125" style="83" customWidth="1"/>
    <col min="1809" max="1809" width="7.140625" style="83" customWidth="1"/>
    <col min="1810" max="1810" width="1.5703125" style="83" customWidth="1"/>
    <col min="1811" max="1811" width="12.85546875" style="83" customWidth="1"/>
    <col min="1812" max="1812" width="1.5703125" style="83" customWidth="1"/>
    <col min="1813" max="1813" width="7.42578125" style="83" customWidth="1"/>
    <col min="1814" max="1814" width="1.5703125" style="83" customWidth="1"/>
    <col min="1815" max="1815" width="6.7109375" style="83" customWidth="1"/>
    <col min="1816" max="1816" width="1.5703125" style="83" customWidth="1"/>
    <col min="1817" max="1817" width="11.42578125" style="83" customWidth="1"/>
    <col min="1818" max="1818" width="1.5703125" style="83" customWidth="1"/>
    <col min="1819" max="1819" width="7" style="83" customWidth="1"/>
    <col min="1820" max="1820" width="1.5703125" style="83" customWidth="1"/>
    <col min="1821" max="1821" width="7.140625" style="83" customWidth="1"/>
    <col min="1822" max="1822" width="1.5703125" style="83" customWidth="1"/>
    <col min="1823" max="1823" width="14" style="83" customWidth="1"/>
    <col min="1824" max="1825" width="1.5703125" style="83" customWidth="1"/>
    <col min="1826" max="1826" width="15.28515625" style="83" customWidth="1"/>
    <col min="1827" max="1827" width="2.42578125" style="83" customWidth="1"/>
    <col min="1828" max="1828" width="15.28515625" style="83" customWidth="1"/>
    <col min="1829" max="1829" width="2.42578125" style="83" customWidth="1"/>
    <col min="1830" max="1830" width="16.140625" style="83" customWidth="1"/>
    <col min="1831" max="1831" width="3.28515625" style="83" customWidth="1"/>
    <col min="1832" max="1832" width="16.140625" style="83" customWidth="1"/>
    <col min="1833" max="1833" width="1.5703125" style="83" customWidth="1"/>
    <col min="1834" max="1834" width="9.28515625" style="83" customWidth="1"/>
    <col min="1835" max="1835" width="1.5703125" style="83" customWidth="1"/>
    <col min="1836" max="1836" width="9.28515625" style="83" customWidth="1"/>
    <col min="1837" max="1837" width="3.28515625" style="83" customWidth="1"/>
    <col min="1838" max="1838" width="15.28515625" style="83" customWidth="1"/>
    <col min="1839" max="1839" width="1.5703125" style="83" customWidth="1"/>
    <col min="1840" max="1840" width="13.5703125" style="83" customWidth="1"/>
    <col min="1841" max="1841" width="1.5703125" style="83" customWidth="1"/>
    <col min="1842" max="1842" width="0" style="83" hidden="1" customWidth="1"/>
    <col min="1843" max="1843" width="1.5703125" style="83" customWidth="1"/>
    <col min="1844" max="1844" width="13.5703125" style="83" customWidth="1"/>
    <col min="1845" max="1845" width="2.42578125" style="83" customWidth="1"/>
    <col min="1846" max="1846" width="5" style="83" customWidth="1"/>
    <col min="1847" max="1847" width="7.28515625" style="83" customWidth="1"/>
    <col min="1848" max="1848" width="10.85546875" style="83" customWidth="1"/>
    <col min="1849" max="1849" width="8.140625" style="83" customWidth="1"/>
    <col min="1850" max="2048" width="12.7109375" style="83"/>
    <col min="2049" max="2049" width="4.140625" style="83" customWidth="1"/>
    <col min="2050" max="2050" width="1" style="83" customWidth="1"/>
    <col min="2051" max="2051" width="8.85546875" style="83" customWidth="1"/>
    <col min="2052" max="2052" width="2" style="83" customWidth="1"/>
    <col min="2053" max="2053" width="12.5703125" style="83" customWidth="1"/>
    <col min="2054" max="2054" width="1" style="83" customWidth="1"/>
    <col min="2055" max="2055" width="14" style="83" customWidth="1"/>
    <col min="2056" max="2056" width="1.5703125" style="83" customWidth="1"/>
    <col min="2057" max="2057" width="9.140625" style="83" customWidth="1"/>
    <col min="2058" max="2058" width="1.5703125" style="83" customWidth="1"/>
    <col min="2059" max="2059" width="7.28515625" style="83" customWidth="1"/>
    <col min="2060" max="2060" width="1.5703125" style="83" customWidth="1"/>
    <col min="2061" max="2061" width="13.85546875" style="83" bestFit="1" customWidth="1"/>
    <col min="2062" max="2062" width="1.5703125" style="83" customWidth="1"/>
    <col min="2063" max="2063" width="9" style="83" customWidth="1"/>
    <col min="2064" max="2064" width="1.5703125" style="83" customWidth="1"/>
    <col min="2065" max="2065" width="7.140625" style="83" customWidth="1"/>
    <col min="2066" max="2066" width="1.5703125" style="83" customWidth="1"/>
    <col min="2067" max="2067" width="12.85546875" style="83" customWidth="1"/>
    <col min="2068" max="2068" width="1.5703125" style="83" customWidth="1"/>
    <col min="2069" max="2069" width="7.42578125" style="83" customWidth="1"/>
    <col min="2070" max="2070" width="1.5703125" style="83" customWidth="1"/>
    <col min="2071" max="2071" width="6.7109375" style="83" customWidth="1"/>
    <col min="2072" max="2072" width="1.5703125" style="83" customWidth="1"/>
    <col min="2073" max="2073" width="11.42578125" style="83" customWidth="1"/>
    <col min="2074" max="2074" width="1.5703125" style="83" customWidth="1"/>
    <col min="2075" max="2075" width="7" style="83" customWidth="1"/>
    <col min="2076" max="2076" width="1.5703125" style="83" customWidth="1"/>
    <col min="2077" max="2077" width="7.140625" style="83" customWidth="1"/>
    <col min="2078" max="2078" width="1.5703125" style="83" customWidth="1"/>
    <col min="2079" max="2079" width="14" style="83" customWidth="1"/>
    <col min="2080" max="2081" width="1.5703125" style="83" customWidth="1"/>
    <col min="2082" max="2082" width="15.28515625" style="83" customWidth="1"/>
    <col min="2083" max="2083" width="2.42578125" style="83" customWidth="1"/>
    <col min="2084" max="2084" width="15.28515625" style="83" customWidth="1"/>
    <col min="2085" max="2085" width="2.42578125" style="83" customWidth="1"/>
    <col min="2086" max="2086" width="16.140625" style="83" customWidth="1"/>
    <col min="2087" max="2087" width="3.28515625" style="83" customWidth="1"/>
    <col min="2088" max="2088" width="16.140625" style="83" customWidth="1"/>
    <col min="2089" max="2089" width="1.5703125" style="83" customWidth="1"/>
    <col min="2090" max="2090" width="9.28515625" style="83" customWidth="1"/>
    <col min="2091" max="2091" width="1.5703125" style="83" customWidth="1"/>
    <col min="2092" max="2092" width="9.28515625" style="83" customWidth="1"/>
    <col min="2093" max="2093" width="3.28515625" style="83" customWidth="1"/>
    <col min="2094" max="2094" width="15.28515625" style="83" customWidth="1"/>
    <col min="2095" max="2095" width="1.5703125" style="83" customWidth="1"/>
    <col min="2096" max="2096" width="13.5703125" style="83" customWidth="1"/>
    <col min="2097" max="2097" width="1.5703125" style="83" customWidth="1"/>
    <col min="2098" max="2098" width="0" style="83" hidden="1" customWidth="1"/>
    <col min="2099" max="2099" width="1.5703125" style="83" customWidth="1"/>
    <col min="2100" max="2100" width="13.5703125" style="83" customWidth="1"/>
    <col min="2101" max="2101" width="2.42578125" style="83" customWidth="1"/>
    <col min="2102" max="2102" width="5" style="83" customWidth="1"/>
    <col min="2103" max="2103" width="7.28515625" style="83" customWidth="1"/>
    <col min="2104" max="2104" width="10.85546875" style="83" customWidth="1"/>
    <col min="2105" max="2105" width="8.140625" style="83" customWidth="1"/>
    <col min="2106" max="2304" width="12.7109375" style="83"/>
    <col min="2305" max="2305" width="4.140625" style="83" customWidth="1"/>
    <col min="2306" max="2306" width="1" style="83" customWidth="1"/>
    <col min="2307" max="2307" width="8.85546875" style="83" customWidth="1"/>
    <col min="2308" max="2308" width="2" style="83" customWidth="1"/>
    <col min="2309" max="2309" width="12.5703125" style="83" customWidth="1"/>
    <col min="2310" max="2310" width="1" style="83" customWidth="1"/>
    <col min="2311" max="2311" width="14" style="83" customWidth="1"/>
    <col min="2312" max="2312" width="1.5703125" style="83" customWidth="1"/>
    <col min="2313" max="2313" width="9.140625" style="83" customWidth="1"/>
    <col min="2314" max="2314" width="1.5703125" style="83" customWidth="1"/>
    <col min="2315" max="2315" width="7.28515625" style="83" customWidth="1"/>
    <col min="2316" max="2316" width="1.5703125" style="83" customWidth="1"/>
    <col min="2317" max="2317" width="13.85546875" style="83" bestFit="1" customWidth="1"/>
    <col min="2318" max="2318" width="1.5703125" style="83" customWidth="1"/>
    <col min="2319" max="2319" width="9" style="83" customWidth="1"/>
    <col min="2320" max="2320" width="1.5703125" style="83" customWidth="1"/>
    <col min="2321" max="2321" width="7.140625" style="83" customWidth="1"/>
    <col min="2322" max="2322" width="1.5703125" style="83" customWidth="1"/>
    <col min="2323" max="2323" width="12.85546875" style="83" customWidth="1"/>
    <col min="2324" max="2324" width="1.5703125" style="83" customWidth="1"/>
    <col min="2325" max="2325" width="7.42578125" style="83" customWidth="1"/>
    <col min="2326" max="2326" width="1.5703125" style="83" customWidth="1"/>
    <col min="2327" max="2327" width="6.7109375" style="83" customWidth="1"/>
    <col min="2328" max="2328" width="1.5703125" style="83" customWidth="1"/>
    <col min="2329" max="2329" width="11.42578125" style="83" customWidth="1"/>
    <col min="2330" max="2330" width="1.5703125" style="83" customWidth="1"/>
    <col min="2331" max="2331" width="7" style="83" customWidth="1"/>
    <col min="2332" max="2332" width="1.5703125" style="83" customWidth="1"/>
    <col min="2333" max="2333" width="7.140625" style="83" customWidth="1"/>
    <col min="2334" max="2334" width="1.5703125" style="83" customWidth="1"/>
    <col min="2335" max="2335" width="14" style="83" customWidth="1"/>
    <col min="2336" max="2337" width="1.5703125" style="83" customWidth="1"/>
    <col min="2338" max="2338" width="15.28515625" style="83" customWidth="1"/>
    <col min="2339" max="2339" width="2.42578125" style="83" customWidth="1"/>
    <col min="2340" max="2340" width="15.28515625" style="83" customWidth="1"/>
    <col min="2341" max="2341" width="2.42578125" style="83" customWidth="1"/>
    <col min="2342" max="2342" width="16.140625" style="83" customWidth="1"/>
    <col min="2343" max="2343" width="3.28515625" style="83" customWidth="1"/>
    <col min="2344" max="2344" width="16.140625" style="83" customWidth="1"/>
    <col min="2345" max="2345" width="1.5703125" style="83" customWidth="1"/>
    <col min="2346" max="2346" width="9.28515625" style="83" customWidth="1"/>
    <col min="2347" max="2347" width="1.5703125" style="83" customWidth="1"/>
    <col min="2348" max="2348" width="9.28515625" style="83" customWidth="1"/>
    <col min="2349" max="2349" width="3.28515625" style="83" customWidth="1"/>
    <col min="2350" max="2350" width="15.28515625" style="83" customWidth="1"/>
    <col min="2351" max="2351" width="1.5703125" style="83" customWidth="1"/>
    <col min="2352" max="2352" width="13.5703125" style="83" customWidth="1"/>
    <col min="2353" max="2353" width="1.5703125" style="83" customWidth="1"/>
    <col min="2354" max="2354" width="0" style="83" hidden="1" customWidth="1"/>
    <col min="2355" max="2355" width="1.5703125" style="83" customWidth="1"/>
    <col min="2356" max="2356" width="13.5703125" style="83" customWidth="1"/>
    <col min="2357" max="2357" width="2.42578125" style="83" customWidth="1"/>
    <col min="2358" max="2358" width="5" style="83" customWidth="1"/>
    <col min="2359" max="2359" width="7.28515625" style="83" customWidth="1"/>
    <col min="2360" max="2360" width="10.85546875" style="83" customWidth="1"/>
    <col min="2361" max="2361" width="8.140625" style="83" customWidth="1"/>
    <col min="2362" max="2560" width="12.7109375" style="83"/>
    <col min="2561" max="2561" width="4.140625" style="83" customWidth="1"/>
    <col min="2562" max="2562" width="1" style="83" customWidth="1"/>
    <col min="2563" max="2563" width="8.85546875" style="83" customWidth="1"/>
    <col min="2564" max="2564" width="2" style="83" customWidth="1"/>
    <col min="2565" max="2565" width="12.5703125" style="83" customWidth="1"/>
    <col min="2566" max="2566" width="1" style="83" customWidth="1"/>
    <col min="2567" max="2567" width="14" style="83" customWidth="1"/>
    <col min="2568" max="2568" width="1.5703125" style="83" customWidth="1"/>
    <col min="2569" max="2569" width="9.140625" style="83" customWidth="1"/>
    <col min="2570" max="2570" width="1.5703125" style="83" customWidth="1"/>
    <col min="2571" max="2571" width="7.28515625" style="83" customWidth="1"/>
    <col min="2572" max="2572" width="1.5703125" style="83" customWidth="1"/>
    <col min="2573" max="2573" width="13.85546875" style="83" bestFit="1" customWidth="1"/>
    <col min="2574" max="2574" width="1.5703125" style="83" customWidth="1"/>
    <col min="2575" max="2575" width="9" style="83" customWidth="1"/>
    <col min="2576" max="2576" width="1.5703125" style="83" customWidth="1"/>
    <col min="2577" max="2577" width="7.140625" style="83" customWidth="1"/>
    <col min="2578" max="2578" width="1.5703125" style="83" customWidth="1"/>
    <col min="2579" max="2579" width="12.85546875" style="83" customWidth="1"/>
    <col min="2580" max="2580" width="1.5703125" style="83" customWidth="1"/>
    <col min="2581" max="2581" width="7.42578125" style="83" customWidth="1"/>
    <col min="2582" max="2582" width="1.5703125" style="83" customWidth="1"/>
    <col min="2583" max="2583" width="6.7109375" style="83" customWidth="1"/>
    <col min="2584" max="2584" width="1.5703125" style="83" customWidth="1"/>
    <col min="2585" max="2585" width="11.42578125" style="83" customWidth="1"/>
    <col min="2586" max="2586" width="1.5703125" style="83" customWidth="1"/>
    <col min="2587" max="2587" width="7" style="83" customWidth="1"/>
    <col min="2588" max="2588" width="1.5703125" style="83" customWidth="1"/>
    <col min="2589" max="2589" width="7.140625" style="83" customWidth="1"/>
    <col min="2590" max="2590" width="1.5703125" style="83" customWidth="1"/>
    <col min="2591" max="2591" width="14" style="83" customWidth="1"/>
    <col min="2592" max="2593" width="1.5703125" style="83" customWidth="1"/>
    <col min="2594" max="2594" width="15.28515625" style="83" customWidth="1"/>
    <col min="2595" max="2595" width="2.42578125" style="83" customWidth="1"/>
    <col min="2596" max="2596" width="15.28515625" style="83" customWidth="1"/>
    <col min="2597" max="2597" width="2.42578125" style="83" customWidth="1"/>
    <col min="2598" max="2598" width="16.140625" style="83" customWidth="1"/>
    <col min="2599" max="2599" width="3.28515625" style="83" customWidth="1"/>
    <col min="2600" max="2600" width="16.140625" style="83" customWidth="1"/>
    <col min="2601" max="2601" width="1.5703125" style="83" customWidth="1"/>
    <col min="2602" max="2602" width="9.28515625" style="83" customWidth="1"/>
    <col min="2603" max="2603" width="1.5703125" style="83" customWidth="1"/>
    <col min="2604" max="2604" width="9.28515625" style="83" customWidth="1"/>
    <col min="2605" max="2605" width="3.28515625" style="83" customWidth="1"/>
    <col min="2606" max="2606" width="15.28515625" style="83" customWidth="1"/>
    <col min="2607" max="2607" width="1.5703125" style="83" customWidth="1"/>
    <col min="2608" max="2608" width="13.5703125" style="83" customWidth="1"/>
    <col min="2609" max="2609" width="1.5703125" style="83" customWidth="1"/>
    <col min="2610" max="2610" width="0" style="83" hidden="1" customWidth="1"/>
    <col min="2611" max="2611" width="1.5703125" style="83" customWidth="1"/>
    <col min="2612" max="2612" width="13.5703125" style="83" customWidth="1"/>
    <col min="2613" max="2613" width="2.42578125" style="83" customWidth="1"/>
    <col min="2614" max="2614" width="5" style="83" customWidth="1"/>
    <col min="2615" max="2615" width="7.28515625" style="83" customWidth="1"/>
    <col min="2616" max="2616" width="10.85546875" style="83" customWidth="1"/>
    <col min="2617" max="2617" width="8.140625" style="83" customWidth="1"/>
    <col min="2618" max="2816" width="12.7109375" style="83"/>
    <col min="2817" max="2817" width="4.140625" style="83" customWidth="1"/>
    <col min="2818" max="2818" width="1" style="83" customWidth="1"/>
    <col min="2819" max="2819" width="8.85546875" style="83" customWidth="1"/>
    <col min="2820" max="2820" width="2" style="83" customWidth="1"/>
    <col min="2821" max="2821" width="12.5703125" style="83" customWidth="1"/>
    <col min="2822" max="2822" width="1" style="83" customWidth="1"/>
    <col min="2823" max="2823" width="14" style="83" customWidth="1"/>
    <col min="2824" max="2824" width="1.5703125" style="83" customWidth="1"/>
    <col min="2825" max="2825" width="9.140625" style="83" customWidth="1"/>
    <col min="2826" max="2826" width="1.5703125" style="83" customWidth="1"/>
    <col min="2827" max="2827" width="7.28515625" style="83" customWidth="1"/>
    <col min="2828" max="2828" width="1.5703125" style="83" customWidth="1"/>
    <col min="2829" max="2829" width="13.85546875" style="83" bestFit="1" customWidth="1"/>
    <col min="2830" max="2830" width="1.5703125" style="83" customWidth="1"/>
    <col min="2831" max="2831" width="9" style="83" customWidth="1"/>
    <col min="2832" max="2832" width="1.5703125" style="83" customWidth="1"/>
    <col min="2833" max="2833" width="7.140625" style="83" customWidth="1"/>
    <col min="2834" max="2834" width="1.5703125" style="83" customWidth="1"/>
    <col min="2835" max="2835" width="12.85546875" style="83" customWidth="1"/>
    <col min="2836" max="2836" width="1.5703125" style="83" customWidth="1"/>
    <col min="2837" max="2837" width="7.42578125" style="83" customWidth="1"/>
    <col min="2838" max="2838" width="1.5703125" style="83" customWidth="1"/>
    <col min="2839" max="2839" width="6.7109375" style="83" customWidth="1"/>
    <col min="2840" max="2840" width="1.5703125" style="83" customWidth="1"/>
    <col min="2841" max="2841" width="11.42578125" style="83" customWidth="1"/>
    <col min="2842" max="2842" width="1.5703125" style="83" customWidth="1"/>
    <col min="2843" max="2843" width="7" style="83" customWidth="1"/>
    <col min="2844" max="2844" width="1.5703125" style="83" customWidth="1"/>
    <col min="2845" max="2845" width="7.140625" style="83" customWidth="1"/>
    <col min="2846" max="2846" width="1.5703125" style="83" customWidth="1"/>
    <col min="2847" max="2847" width="14" style="83" customWidth="1"/>
    <col min="2848" max="2849" width="1.5703125" style="83" customWidth="1"/>
    <col min="2850" max="2850" width="15.28515625" style="83" customWidth="1"/>
    <col min="2851" max="2851" width="2.42578125" style="83" customWidth="1"/>
    <col min="2852" max="2852" width="15.28515625" style="83" customWidth="1"/>
    <col min="2853" max="2853" width="2.42578125" style="83" customWidth="1"/>
    <col min="2854" max="2854" width="16.140625" style="83" customWidth="1"/>
    <col min="2855" max="2855" width="3.28515625" style="83" customWidth="1"/>
    <col min="2856" max="2856" width="16.140625" style="83" customWidth="1"/>
    <col min="2857" max="2857" width="1.5703125" style="83" customWidth="1"/>
    <col min="2858" max="2858" width="9.28515625" style="83" customWidth="1"/>
    <col min="2859" max="2859" width="1.5703125" style="83" customWidth="1"/>
    <col min="2860" max="2860" width="9.28515625" style="83" customWidth="1"/>
    <col min="2861" max="2861" width="3.28515625" style="83" customWidth="1"/>
    <col min="2862" max="2862" width="15.28515625" style="83" customWidth="1"/>
    <col min="2863" max="2863" width="1.5703125" style="83" customWidth="1"/>
    <col min="2864" max="2864" width="13.5703125" style="83" customWidth="1"/>
    <col min="2865" max="2865" width="1.5703125" style="83" customWidth="1"/>
    <col min="2866" max="2866" width="0" style="83" hidden="1" customWidth="1"/>
    <col min="2867" max="2867" width="1.5703125" style="83" customWidth="1"/>
    <col min="2868" max="2868" width="13.5703125" style="83" customWidth="1"/>
    <col min="2869" max="2869" width="2.42578125" style="83" customWidth="1"/>
    <col min="2870" max="2870" width="5" style="83" customWidth="1"/>
    <col min="2871" max="2871" width="7.28515625" style="83" customWidth="1"/>
    <col min="2872" max="2872" width="10.85546875" style="83" customWidth="1"/>
    <col min="2873" max="2873" width="8.140625" style="83" customWidth="1"/>
    <col min="2874" max="3072" width="12.7109375" style="83"/>
    <col min="3073" max="3073" width="4.140625" style="83" customWidth="1"/>
    <col min="3074" max="3074" width="1" style="83" customWidth="1"/>
    <col min="3075" max="3075" width="8.85546875" style="83" customWidth="1"/>
    <col min="3076" max="3076" width="2" style="83" customWidth="1"/>
    <col min="3077" max="3077" width="12.5703125" style="83" customWidth="1"/>
    <col min="3078" max="3078" width="1" style="83" customWidth="1"/>
    <col min="3079" max="3079" width="14" style="83" customWidth="1"/>
    <col min="3080" max="3080" width="1.5703125" style="83" customWidth="1"/>
    <col min="3081" max="3081" width="9.140625" style="83" customWidth="1"/>
    <col min="3082" max="3082" width="1.5703125" style="83" customWidth="1"/>
    <col min="3083" max="3083" width="7.28515625" style="83" customWidth="1"/>
    <col min="3084" max="3084" width="1.5703125" style="83" customWidth="1"/>
    <col min="3085" max="3085" width="13.85546875" style="83" bestFit="1" customWidth="1"/>
    <col min="3086" max="3086" width="1.5703125" style="83" customWidth="1"/>
    <col min="3087" max="3087" width="9" style="83" customWidth="1"/>
    <col min="3088" max="3088" width="1.5703125" style="83" customWidth="1"/>
    <col min="3089" max="3089" width="7.140625" style="83" customWidth="1"/>
    <col min="3090" max="3090" width="1.5703125" style="83" customWidth="1"/>
    <col min="3091" max="3091" width="12.85546875" style="83" customWidth="1"/>
    <col min="3092" max="3092" width="1.5703125" style="83" customWidth="1"/>
    <col min="3093" max="3093" width="7.42578125" style="83" customWidth="1"/>
    <col min="3094" max="3094" width="1.5703125" style="83" customWidth="1"/>
    <col min="3095" max="3095" width="6.7109375" style="83" customWidth="1"/>
    <col min="3096" max="3096" width="1.5703125" style="83" customWidth="1"/>
    <col min="3097" max="3097" width="11.42578125" style="83" customWidth="1"/>
    <col min="3098" max="3098" width="1.5703125" style="83" customWidth="1"/>
    <col min="3099" max="3099" width="7" style="83" customWidth="1"/>
    <col min="3100" max="3100" width="1.5703125" style="83" customWidth="1"/>
    <col min="3101" max="3101" width="7.140625" style="83" customWidth="1"/>
    <col min="3102" max="3102" width="1.5703125" style="83" customWidth="1"/>
    <col min="3103" max="3103" width="14" style="83" customWidth="1"/>
    <col min="3104" max="3105" width="1.5703125" style="83" customWidth="1"/>
    <col min="3106" max="3106" width="15.28515625" style="83" customWidth="1"/>
    <col min="3107" max="3107" width="2.42578125" style="83" customWidth="1"/>
    <col min="3108" max="3108" width="15.28515625" style="83" customWidth="1"/>
    <col min="3109" max="3109" width="2.42578125" style="83" customWidth="1"/>
    <col min="3110" max="3110" width="16.140625" style="83" customWidth="1"/>
    <col min="3111" max="3111" width="3.28515625" style="83" customWidth="1"/>
    <col min="3112" max="3112" width="16.140625" style="83" customWidth="1"/>
    <col min="3113" max="3113" width="1.5703125" style="83" customWidth="1"/>
    <col min="3114" max="3114" width="9.28515625" style="83" customWidth="1"/>
    <col min="3115" max="3115" width="1.5703125" style="83" customWidth="1"/>
    <col min="3116" max="3116" width="9.28515625" style="83" customWidth="1"/>
    <col min="3117" max="3117" width="3.28515625" style="83" customWidth="1"/>
    <col min="3118" max="3118" width="15.28515625" style="83" customWidth="1"/>
    <col min="3119" max="3119" width="1.5703125" style="83" customWidth="1"/>
    <col min="3120" max="3120" width="13.5703125" style="83" customWidth="1"/>
    <col min="3121" max="3121" width="1.5703125" style="83" customWidth="1"/>
    <col min="3122" max="3122" width="0" style="83" hidden="1" customWidth="1"/>
    <col min="3123" max="3123" width="1.5703125" style="83" customWidth="1"/>
    <col min="3124" max="3124" width="13.5703125" style="83" customWidth="1"/>
    <col min="3125" max="3125" width="2.42578125" style="83" customWidth="1"/>
    <col min="3126" max="3126" width="5" style="83" customWidth="1"/>
    <col min="3127" max="3127" width="7.28515625" style="83" customWidth="1"/>
    <col min="3128" max="3128" width="10.85546875" style="83" customWidth="1"/>
    <col min="3129" max="3129" width="8.140625" style="83" customWidth="1"/>
    <col min="3130" max="3328" width="12.7109375" style="83"/>
    <col min="3329" max="3329" width="4.140625" style="83" customWidth="1"/>
    <col min="3330" max="3330" width="1" style="83" customWidth="1"/>
    <col min="3331" max="3331" width="8.85546875" style="83" customWidth="1"/>
    <col min="3332" max="3332" width="2" style="83" customWidth="1"/>
    <col min="3333" max="3333" width="12.5703125" style="83" customWidth="1"/>
    <col min="3334" max="3334" width="1" style="83" customWidth="1"/>
    <col min="3335" max="3335" width="14" style="83" customWidth="1"/>
    <col min="3336" max="3336" width="1.5703125" style="83" customWidth="1"/>
    <col min="3337" max="3337" width="9.140625" style="83" customWidth="1"/>
    <col min="3338" max="3338" width="1.5703125" style="83" customWidth="1"/>
    <col min="3339" max="3339" width="7.28515625" style="83" customWidth="1"/>
    <col min="3340" max="3340" width="1.5703125" style="83" customWidth="1"/>
    <col min="3341" max="3341" width="13.85546875" style="83" bestFit="1" customWidth="1"/>
    <col min="3342" max="3342" width="1.5703125" style="83" customWidth="1"/>
    <col min="3343" max="3343" width="9" style="83" customWidth="1"/>
    <col min="3344" max="3344" width="1.5703125" style="83" customWidth="1"/>
    <col min="3345" max="3345" width="7.140625" style="83" customWidth="1"/>
    <col min="3346" max="3346" width="1.5703125" style="83" customWidth="1"/>
    <col min="3347" max="3347" width="12.85546875" style="83" customWidth="1"/>
    <col min="3348" max="3348" width="1.5703125" style="83" customWidth="1"/>
    <col min="3349" max="3349" width="7.42578125" style="83" customWidth="1"/>
    <col min="3350" max="3350" width="1.5703125" style="83" customWidth="1"/>
    <col min="3351" max="3351" width="6.7109375" style="83" customWidth="1"/>
    <col min="3352" max="3352" width="1.5703125" style="83" customWidth="1"/>
    <col min="3353" max="3353" width="11.42578125" style="83" customWidth="1"/>
    <col min="3354" max="3354" width="1.5703125" style="83" customWidth="1"/>
    <col min="3355" max="3355" width="7" style="83" customWidth="1"/>
    <col min="3356" max="3356" width="1.5703125" style="83" customWidth="1"/>
    <col min="3357" max="3357" width="7.140625" style="83" customWidth="1"/>
    <col min="3358" max="3358" width="1.5703125" style="83" customWidth="1"/>
    <col min="3359" max="3359" width="14" style="83" customWidth="1"/>
    <col min="3360" max="3361" width="1.5703125" style="83" customWidth="1"/>
    <col min="3362" max="3362" width="15.28515625" style="83" customWidth="1"/>
    <col min="3363" max="3363" width="2.42578125" style="83" customWidth="1"/>
    <col min="3364" max="3364" width="15.28515625" style="83" customWidth="1"/>
    <col min="3365" max="3365" width="2.42578125" style="83" customWidth="1"/>
    <col min="3366" max="3366" width="16.140625" style="83" customWidth="1"/>
    <col min="3367" max="3367" width="3.28515625" style="83" customWidth="1"/>
    <col min="3368" max="3368" width="16.140625" style="83" customWidth="1"/>
    <col min="3369" max="3369" width="1.5703125" style="83" customWidth="1"/>
    <col min="3370" max="3370" width="9.28515625" style="83" customWidth="1"/>
    <col min="3371" max="3371" width="1.5703125" style="83" customWidth="1"/>
    <col min="3372" max="3372" width="9.28515625" style="83" customWidth="1"/>
    <col min="3373" max="3373" width="3.28515625" style="83" customWidth="1"/>
    <col min="3374" max="3374" width="15.28515625" style="83" customWidth="1"/>
    <col min="3375" max="3375" width="1.5703125" style="83" customWidth="1"/>
    <col min="3376" max="3376" width="13.5703125" style="83" customWidth="1"/>
    <col min="3377" max="3377" width="1.5703125" style="83" customWidth="1"/>
    <col min="3378" max="3378" width="0" style="83" hidden="1" customWidth="1"/>
    <col min="3379" max="3379" width="1.5703125" style="83" customWidth="1"/>
    <col min="3380" max="3380" width="13.5703125" style="83" customWidth="1"/>
    <col min="3381" max="3381" width="2.42578125" style="83" customWidth="1"/>
    <col min="3382" max="3382" width="5" style="83" customWidth="1"/>
    <col min="3383" max="3383" width="7.28515625" style="83" customWidth="1"/>
    <col min="3384" max="3384" width="10.85546875" style="83" customWidth="1"/>
    <col min="3385" max="3385" width="8.140625" style="83" customWidth="1"/>
    <col min="3386" max="3584" width="12.7109375" style="83"/>
    <col min="3585" max="3585" width="4.140625" style="83" customWidth="1"/>
    <col min="3586" max="3586" width="1" style="83" customWidth="1"/>
    <col min="3587" max="3587" width="8.85546875" style="83" customWidth="1"/>
    <col min="3588" max="3588" width="2" style="83" customWidth="1"/>
    <col min="3589" max="3589" width="12.5703125" style="83" customWidth="1"/>
    <col min="3590" max="3590" width="1" style="83" customWidth="1"/>
    <col min="3591" max="3591" width="14" style="83" customWidth="1"/>
    <col min="3592" max="3592" width="1.5703125" style="83" customWidth="1"/>
    <col min="3593" max="3593" width="9.140625" style="83" customWidth="1"/>
    <col min="3594" max="3594" width="1.5703125" style="83" customWidth="1"/>
    <col min="3595" max="3595" width="7.28515625" style="83" customWidth="1"/>
    <col min="3596" max="3596" width="1.5703125" style="83" customWidth="1"/>
    <col min="3597" max="3597" width="13.85546875" style="83" bestFit="1" customWidth="1"/>
    <col min="3598" max="3598" width="1.5703125" style="83" customWidth="1"/>
    <col min="3599" max="3599" width="9" style="83" customWidth="1"/>
    <col min="3600" max="3600" width="1.5703125" style="83" customWidth="1"/>
    <col min="3601" max="3601" width="7.140625" style="83" customWidth="1"/>
    <col min="3602" max="3602" width="1.5703125" style="83" customWidth="1"/>
    <col min="3603" max="3603" width="12.85546875" style="83" customWidth="1"/>
    <col min="3604" max="3604" width="1.5703125" style="83" customWidth="1"/>
    <col min="3605" max="3605" width="7.42578125" style="83" customWidth="1"/>
    <col min="3606" max="3606" width="1.5703125" style="83" customWidth="1"/>
    <col min="3607" max="3607" width="6.7109375" style="83" customWidth="1"/>
    <col min="3608" max="3608" width="1.5703125" style="83" customWidth="1"/>
    <col min="3609" max="3609" width="11.42578125" style="83" customWidth="1"/>
    <col min="3610" max="3610" width="1.5703125" style="83" customWidth="1"/>
    <col min="3611" max="3611" width="7" style="83" customWidth="1"/>
    <col min="3612" max="3612" width="1.5703125" style="83" customWidth="1"/>
    <col min="3613" max="3613" width="7.140625" style="83" customWidth="1"/>
    <col min="3614" max="3614" width="1.5703125" style="83" customWidth="1"/>
    <col min="3615" max="3615" width="14" style="83" customWidth="1"/>
    <col min="3616" max="3617" width="1.5703125" style="83" customWidth="1"/>
    <col min="3618" max="3618" width="15.28515625" style="83" customWidth="1"/>
    <col min="3619" max="3619" width="2.42578125" style="83" customWidth="1"/>
    <col min="3620" max="3620" width="15.28515625" style="83" customWidth="1"/>
    <col min="3621" max="3621" width="2.42578125" style="83" customWidth="1"/>
    <col min="3622" max="3622" width="16.140625" style="83" customWidth="1"/>
    <col min="3623" max="3623" width="3.28515625" style="83" customWidth="1"/>
    <col min="3624" max="3624" width="16.140625" style="83" customWidth="1"/>
    <col min="3625" max="3625" width="1.5703125" style="83" customWidth="1"/>
    <col min="3626" max="3626" width="9.28515625" style="83" customWidth="1"/>
    <col min="3627" max="3627" width="1.5703125" style="83" customWidth="1"/>
    <col min="3628" max="3628" width="9.28515625" style="83" customWidth="1"/>
    <col min="3629" max="3629" width="3.28515625" style="83" customWidth="1"/>
    <col min="3630" max="3630" width="15.28515625" style="83" customWidth="1"/>
    <col min="3631" max="3631" width="1.5703125" style="83" customWidth="1"/>
    <col min="3632" max="3632" width="13.5703125" style="83" customWidth="1"/>
    <col min="3633" max="3633" width="1.5703125" style="83" customWidth="1"/>
    <col min="3634" max="3634" width="0" style="83" hidden="1" customWidth="1"/>
    <col min="3635" max="3635" width="1.5703125" style="83" customWidth="1"/>
    <col min="3636" max="3636" width="13.5703125" style="83" customWidth="1"/>
    <col min="3637" max="3637" width="2.42578125" style="83" customWidth="1"/>
    <col min="3638" max="3638" width="5" style="83" customWidth="1"/>
    <col min="3639" max="3639" width="7.28515625" style="83" customWidth="1"/>
    <col min="3640" max="3640" width="10.85546875" style="83" customWidth="1"/>
    <col min="3641" max="3641" width="8.140625" style="83" customWidth="1"/>
    <col min="3642" max="3840" width="12.7109375" style="83"/>
    <col min="3841" max="3841" width="4.140625" style="83" customWidth="1"/>
    <col min="3842" max="3842" width="1" style="83" customWidth="1"/>
    <col min="3843" max="3843" width="8.85546875" style="83" customWidth="1"/>
    <col min="3844" max="3844" width="2" style="83" customWidth="1"/>
    <col min="3845" max="3845" width="12.5703125" style="83" customWidth="1"/>
    <col min="3846" max="3846" width="1" style="83" customWidth="1"/>
    <col min="3847" max="3847" width="14" style="83" customWidth="1"/>
    <col min="3848" max="3848" width="1.5703125" style="83" customWidth="1"/>
    <col min="3849" max="3849" width="9.140625" style="83" customWidth="1"/>
    <col min="3850" max="3850" width="1.5703125" style="83" customWidth="1"/>
    <col min="3851" max="3851" width="7.28515625" style="83" customWidth="1"/>
    <col min="3852" max="3852" width="1.5703125" style="83" customWidth="1"/>
    <col min="3853" max="3853" width="13.85546875" style="83" bestFit="1" customWidth="1"/>
    <col min="3854" max="3854" width="1.5703125" style="83" customWidth="1"/>
    <col min="3855" max="3855" width="9" style="83" customWidth="1"/>
    <col min="3856" max="3856" width="1.5703125" style="83" customWidth="1"/>
    <col min="3857" max="3857" width="7.140625" style="83" customWidth="1"/>
    <col min="3858" max="3858" width="1.5703125" style="83" customWidth="1"/>
    <col min="3859" max="3859" width="12.85546875" style="83" customWidth="1"/>
    <col min="3860" max="3860" width="1.5703125" style="83" customWidth="1"/>
    <col min="3861" max="3861" width="7.42578125" style="83" customWidth="1"/>
    <col min="3862" max="3862" width="1.5703125" style="83" customWidth="1"/>
    <col min="3863" max="3863" width="6.7109375" style="83" customWidth="1"/>
    <col min="3864" max="3864" width="1.5703125" style="83" customWidth="1"/>
    <col min="3865" max="3865" width="11.42578125" style="83" customWidth="1"/>
    <col min="3866" max="3866" width="1.5703125" style="83" customWidth="1"/>
    <col min="3867" max="3867" width="7" style="83" customWidth="1"/>
    <col min="3868" max="3868" width="1.5703125" style="83" customWidth="1"/>
    <col min="3869" max="3869" width="7.140625" style="83" customWidth="1"/>
    <col min="3870" max="3870" width="1.5703125" style="83" customWidth="1"/>
    <col min="3871" max="3871" width="14" style="83" customWidth="1"/>
    <col min="3872" max="3873" width="1.5703125" style="83" customWidth="1"/>
    <col min="3874" max="3874" width="15.28515625" style="83" customWidth="1"/>
    <col min="3875" max="3875" width="2.42578125" style="83" customWidth="1"/>
    <col min="3876" max="3876" width="15.28515625" style="83" customWidth="1"/>
    <col min="3877" max="3877" width="2.42578125" style="83" customWidth="1"/>
    <col min="3878" max="3878" width="16.140625" style="83" customWidth="1"/>
    <col min="3879" max="3879" width="3.28515625" style="83" customWidth="1"/>
    <col min="3880" max="3880" width="16.140625" style="83" customWidth="1"/>
    <col min="3881" max="3881" width="1.5703125" style="83" customWidth="1"/>
    <col min="3882" max="3882" width="9.28515625" style="83" customWidth="1"/>
    <col min="3883" max="3883" width="1.5703125" style="83" customWidth="1"/>
    <col min="3884" max="3884" width="9.28515625" style="83" customWidth="1"/>
    <col min="3885" max="3885" width="3.28515625" style="83" customWidth="1"/>
    <col min="3886" max="3886" width="15.28515625" style="83" customWidth="1"/>
    <col min="3887" max="3887" width="1.5703125" style="83" customWidth="1"/>
    <col min="3888" max="3888" width="13.5703125" style="83" customWidth="1"/>
    <col min="3889" max="3889" width="1.5703125" style="83" customWidth="1"/>
    <col min="3890" max="3890" width="0" style="83" hidden="1" customWidth="1"/>
    <col min="3891" max="3891" width="1.5703125" style="83" customWidth="1"/>
    <col min="3892" max="3892" width="13.5703125" style="83" customWidth="1"/>
    <col min="3893" max="3893" width="2.42578125" style="83" customWidth="1"/>
    <col min="3894" max="3894" width="5" style="83" customWidth="1"/>
    <col min="3895" max="3895" width="7.28515625" style="83" customWidth="1"/>
    <col min="3896" max="3896" width="10.85546875" style="83" customWidth="1"/>
    <col min="3897" max="3897" width="8.140625" style="83" customWidth="1"/>
    <col min="3898" max="4096" width="12.7109375" style="83"/>
    <col min="4097" max="4097" width="4.140625" style="83" customWidth="1"/>
    <col min="4098" max="4098" width="1" style="83" customWidth="1"/>
    <col min="4099" max="4099" width="8.85546875" style="83" customWidth="1"/>
    <col min="4100" max="4100" width="2" style="83" customWidth="1"/>
    <col min="4101" max="4101" width="12.5703125" style="83" customWidth="1"/>
    <col min="4102" max="4102" width="1" style="83" customWidth="1"/>
    <col min="4103" max="4103" width="14" style="83" customWidth="1"/>
    <col min="4104" max="4104" width="1.5703125" style="83" customWidth="1"/>
    <col min="4105" max="4105" width="9.140625" style="83" customWidth="1"/>
    <col min="4106" max="4106" width="1.5703125" style="83" customWidth="1"/>
    <col min="4107" max="4107" width="7.28515625" style="83" customWidth="1"/>
    <col min="4108" max="4108" width="1.5703125" style="83" customWidth="1"/>
    <col min="4109" max="4109" width="13.85546875" style="83" bestFit="1" customWidth="1"/>
    <col min="4110" max="4110" width="1.5703125" style="83" customWidth="1"/>
    <col min="4111" max="4111" width="9" style="83" customWidth="1"/>
    <col min="4112" max="4112" width="1.5703125" style="83" customWidth="1"/>
    <col min="4113" max="4113" width="7.140625" style="83" customWidth="1"/>
    <col min="4114" max="4114" width="1.5703125" style="83" customWidth="1"/>
    <col min="4115" max="4115" width="12.85546875" style="83" customWidth="1"/>
    <col min="4116" max="4116" width="1.5703125" style="83" customWidth="1"/>
    <col min="4117" max="4117" width="7.42578125" style="83" customWidth="1"/>
    <col min="4118" max="4118" width="1.5703125" style="83" customWidth="1"/>
    <col min="4119" max="4119" width="6.7109375" style="83" customWidth="1"/>
    <col min="4120" max="4120" width="1.5703125" style="83" customWidth="1"/>
    <col min="4121" max="4121" width="11.42578125" style="83" customWidth="1"/>
    <col min="4122" max="4122" width="1.5703125" style="83" customWidth="1"/>
    <col min="4123" max="4123" width="7" style="83" customWidth="1"/>
    <col min="4124" max="4124" width="1.5703125" style="83" customWidth="1"/>
    <col min="4125" max="4125" width="7.140625" style="83" customWidth="1"/>
    <col min="4126" max="4126" width="1.5703125" style="83" customWidth="1"/>
    <col min="4127" max="4127" width="14" style="83" customWidth="1"/>
    <col min="4128" max="4129" width="1.5703125" style="83" customWidth="1"/>
    <col min="4130" max="4130" width="15.28515625" style="83" customWidth="1"/>
    <col min="4131" max="4131" width="2.42578125" style="83" customWidth="1"/>
    <col min="4132" max="4132" width="15.28515625" style="83" customWidth="1"/>
    <col min="4133" max="4133" width="2.42578125" style="83" customWidth="1"/>
    <col min="4134" max="4134" width="16.140625" style="83" customWidth="1"/>
    <col min="4135" max="4135" width="3.28515625" style="83" customWidth="1"/>
    <col min="4136" max="4136" width="16.140625" style="83" customWidth="1"/>
    <col min="4137" max="4137" width="1.5703125" style="83" customWidth="1"/>
    <col min="4138" max="4138" width="9.28515625" style="83" customWidth="1"/>
    <col min="4139" max="4139" width="1.5703125" style="83" customWidth="1"/>
    <col min="4140" max="4140" width="9.28515625" style="83" customWidth="1"/>
    <col min="4141" max="4141" width="3.28515625" style="83" customWidth="1"/>
    <col min="4142" max="4142" width="15.28515625" style="83" customWidth="1"/>
    <col min="4143" max="4143" width="1.5703125" style="83" customWidth="1"/>
    <col min="4144" max="4144" width="13.5703125" style="83" customWidth="1"/>
    <col min="4145" max="4145" width="1.5703125" style="83" customWidth="1"/>
    <col min="4146" max="4146" width="0" style="83" hidden="1" customWidth="1"/>
    <col min="4147" max="4147" width="1.5703125" style="83" customWidth="1"/>
    <col min="4148" max="4148" width="13.5703125" style="83" customWidth="1"/>
    <col min="4149" max="4149" width="2.42578125" style="83" customWidth="1"/>
    <col min="4150" max="4150" width="5" style="83" customWidth="1"/>
    <col min="4151" max="4151" width="7.28515625" style="83" customWidth="1"/>
    <col min="4152" max="4152" width="10.85546875" style="83" customWidth="1"/>
    <col min="4153" max="4153" width="8.140625" style="83" customWidth="1"/>
    <col min="4154" max="4352" width="12.7109375" style="83"/>
    <col min="4353" max="4353" width="4.140625" style="83" customWidth="1"/>
    <col min="4354" max="4354" width="1" style="83" customWidth="1"/>
    <col min="4355" max="4355" width="8.85546875" style="83" customWidth="1"/>
    <col min="4356" max="4356" width="2" style="83" customWidth="1"/>
    <col min="4357" max="4357" width="12.5703125" style="83" customWidth="1"/>
    <col min="4358" max="4358" width="1" style="83" customWidth="1"/>
    <col min="4359" max="4359" width="14" style="83" customWidth="1"/>
    <col min="4360" max="4360" width="1.5703125" style="83" customWidth="1"/>
    <col min="4361" max="4361" width="9.140625" style="83" customWidth="1"/>
    <col min="4362" max="4362" width="1.5703125" style="83" customWidth="1"/>
    <col min="4363" max="4363" width="7.28515625" style="83" customWidth="1"/>
    <col min="4364" max="4364" width="1.5703125" style="83" customWidth="1"/>
    <col min="4365" max="4365" width="13.85546875" style="83" bestFit="1" customWidth="1"/>
    <col min="4366" max="4366" width="1.5703125" style="83" customWidth="1"/>
    <col min="4367" max="4367" width="9" style="83" customWidth="1"/>
    <col min="4368" max="4368" width="1.5703125" style="83" customWidth="1"/>
    <col min="4369" max="4369" width="7.140625" style="83" customWidth="1"/>
    <col min="4370" max="4370" width="1.5703125" style="83" customWidth="1"/>
    <col min="4371" max="4371" width="12.85546875" style="83" customWidth="1"/>
    <col min="4372" max="4372" width="1.5703125" style="83" customWidth="1"/>
    <col min="4373" max="4373" width="7.42578125" style="83" customWidth="1"/>
    <col min="4374" max="4374" width="1.5703125" style="83" customWidth="1"/>
    <col min="4375" max="4375" width="6.7109375" style="83" customWidth="1"/>
    <col min="4376" max="4376" width="1.5703125" style="83" customWidth="1"/>
    <col min="4377" max="4377" width="11.42578125" style="83" customWidth="1"/>
    <col min="4378" max="4378" width="1.5703125" style="83" customWidth="1"/>
    <col min="4379" max="4379" width="7" style="83" customWidth="1"/>
    <col min="4380" max="4380" width="1.5703125" style="83" customWidth="1"/>
    <col min="4381" max="4381" width="7.140625" style="83" customWidth="1"/>
    <col min="4382" max="4382" width="1.5703125" style="83" customWidth="1"/>
    <col min="4383" max="4383" width="14" style="83" customWidth="1"/>
    <col min="4384" max="4385" width="1.5703125" style="83" customWidth="1"/>
    <col min="4386" max="4386" width="15.28515625" style="83" customWidth="1"/>
    <col min="4387" max="4387" width="2.42578125" style="83" customWidth="1"/>
    <col min="4388" max="4388" width="15.28515625" style="83" customWidth="1"/>
    <col min="4389" max="4389" width="2.42578125" style="83" customWidth="1"/>
    <col min="4390" max="4390" width="16.140625" style="83" customWidth="1"/>
    <col min="4391" max="4391" width="3.28515625" style="83" customWidth="1"/>
    <col min="4392" max="4392" width="16.140625" style="83" customWidth="1"/>
    <col min="4393" max="4393" width="1.5703125" style="83" customWidth="1"/>
    <col min="4394" max="4394" width="9.28515625" style="83" customWidth="1"/>
    <col min="4395" max="4395" width="1.5703125" style="83" customWidth="1"/>
    <col min="4396" max="4396" width="9.28515625" style="83" customWidth="1"/>
    <col min="4397" max="4397" width="3.28515625" style="83" customWidth="1"/>
    <col min="4398" max="4398" width="15.28515625" style="83" customWidth="1"/>
    <col min="4399" max="4399" width="1.5703125" style="83" customWidth="1"/>
    <col min="4400" max="4400" width="13.5703125" style="83" customWidth="1"/>
    <col min="4401" max="4401" width="1.5703125" style="83" customWidth="1"/>
    <col min="4402" max="4402" width="0" style="83" hidden="1" customWidth="1"/>
    <col min="4403" max="4403" width="1.5703125" style="83" customWidth="1"/>
    <col min="4404" max="4404" width="13.5703125" style="83" customWidth="1"/>
    <col min="4405" max="4405" width="2.42578125" style="83" customWidth="1"/>
    <col min="4406" max="4406" width="5" style="83" customWidth="1"/>
    <col min="4407" max="4407" width="7.28515625" style="83" customWidth="1"/>
    <col min="4408" max="4408" width="10.85546875" style="83" customWidth="1"/>
    <col min="4409" max="4409" width="8.140625" style="83" customWidth="1"/>
    <col min="4410" max="4608" width="12.7109375" style="83"/>
    <col min="4609" max="4609" width="4.140625" style="83" customWidth="1"/>
    <col min="4610" max="4610" width="1" style="83" customWidth="1"/>
    <col min="4611" max="4611" width="8.85546875" style="83" customWidth="1"/>
    <col min="4612" max="4612" width="2" style="83" customWidth="1"/>
    <col min="4613" max="4613" width="12.5703125" style="83" customWidth="1"/>
    <col min="4614" max="4614" width="1" style="83" customWidth="1"/>
    <col min="4615" max="4615" width="14" style="83" customWidth="1"/>
    <col min="4616" max="4616" width="1.5703125" style="83" customWidth="1"/>
    <col min="4617" max="4617" width="9.140625" style="83" customWidth="1"/>
    <col min="4618" max="4618" width="1.5703125" style="83" customWidth="1"/>
    <col min="4619" max="4619" width="7.28515625" style="83" customWidth="1"/>
    <col min="4620" max="4620" width="1.5703125" style="83" customWidth="1"/>
    <col min="4621" max="4621" width="13.85546875" style="83" bestFit="1" customWidth="1"/>
    <col min="4622" max="4622" width="1.5703125" style="83" customWidth="1"/>
    <col min="4623" max="4623" width="9" style="83" customWidth="1"/>
    <col min="4624" max="4624" width="1.5703125" style="83" customWidth="1"/>
    <col min="4625" max="4625" width="7.140625" style="83" customWidth="1"/>
    <col min="4626" max="4626" width="1.5703125" style="83" customWidth="1"/>
    <col min="4627" max="4627" width="12.85546875" style="83" customWidth="1"/>
    <col min="4628" max="4628" width="1.5703125" style="83" customWidth="1"/>
    <col min="4629" max="4629" width="7.42578125" style="83" customWidth="1"/>
    <col min="4630" max="4630" width="1.5703125" style="83" customWidth="1"/>
    <col min="4631" max="4631" width="6.7109375" style="83" customWidth="1"/>
    <col min="4632" max="4632" width="1.5703125" style="83" customWidth="1"/>
    <col min="4633" max="4633" width="11.42578125" style="83" customWidth="1"/>
    <col min="4634" max="4634" width="1.5703125" style="83" customWidth="1"/>
    <col min="4635" max="4635" width="7" style="83" customWidth="1"/>
    <col min="4636" max="4636" width="1.5703125" style="83" customWidth="1"/>
    <col min="4637" max="4637" width="7.140625" style="83" customWidth="1"/>
    <col min="4638" max="4638" width="1.5703125" style="83" customWidth="1"/>
    <col min="4639" max="4639" width="14" style="83" customWidth="1"/>
    <col min="4640" max="4641" width="1.5703125" style="83" customWidth="1"/>
    <col min="4642" max="4642" width="15.28515625" style="83" customWidth="1"/>
    <col min="4643" max="4643" width="2.42578125" style="83" customWidth="1"/>
    <col min="4644" max="4644" width="15.28515625" style="83" customWidth="1"/>
    <col min="4645" max="4645" width="2.42578125" style="83" customWidth="1"/>
    <col min="4646" max="4646" width="16.140625" style="83" customWidth="1"/>
    <col min="4647" max="4647" width="3.28515625" style="83" customWidth="1"/>
    <col min="4648" max="4648" width="16.140625" style="83" customWidth="1"/>
    <col min="4649" max="4649" width="1.5703125" style="83" customWidth="1"/>
    <col min="4650" max="4650" width="9.28515625" style="83" customWidth="1"/>
    <col min="4651" max="4651" width="1.5703125" style="83" customWidth="1"/>
    <col min="4652" max="4652" width="9.28515625" style="83" customWidth="1"/>
    <col min="4653" max="4653" width="3.28515625" style="83" customWidth="1"/>
    <col min="4654" max="4654" width="15.28515625" style="83" customWidth="1"/>
    <col min="4655" max="4655" width="1.5703125" style="83" customWidth="1"/>
    <col min="4656" max="4656" width="13.5703125" style="83" customWidth="1"/>
    <col min="4657" max="4657" width="1.5703125" style="83" customWidth="1"/>
    <col min="4658" max="4658" width="0" style="83" hidden="1" customWidth="1"/>
    <col min="4659" max="4659" width="1.5703125" style="83" customWidth="1"/>
    <col min="4660" max="4660" width="13.5703125" style="83" customWidth="1"/>
    <col min="4661" max="4661" width="2.42578125" style="83" customWidth="1"/>
    <col min="4662" max="4662" width="5" style="83" customWidth="1"/>
    <col min="4663" max="4663" width="7.28515625" style="83" customWidth="1"/>
    <col min="4664" max="4664" width="10.85546875" style="83" customWidth="1"/>
    <col min="4665" max="4665" width="8.140625" style="83" customWidth="1"/>
    <col min="4666" max="4864" width="12.7109375" style="83"/>
    <col min="4865" max="4865" width="4.140625" style="83" customWidth="1"/>
    <col min="4866" max="4866" width="1" style="83" customWidth="1"/>
    <col min="4867" max="4867" width="8.85546875" style="83" customWidth="1"/>
    <col min="4868" max="4868" width="2" style="83" customWidth="1"/>
    <col min="4869" max="4869" width="12.5703125" style="83" customWidth="1"/>
    <col min="4870" max="4870" width="1" style="83" customWidth="1"/>
    <col min="4871" max="4871" width="14" style="83" customWidth="1"/>
    <col min="4872" max="4872" width="1.5703125" style="83" customWidth="1"/>
    <col min="4873" max="4873" width="9.140625" style="83" customWidth="1"/>
    <col min="4874" max="4874" width="1.5703125" style="83" customWidth="1"/>
    <col min="4875" max="4875" width="7.28515625" style="83" customWidth="1"/>
    <col min="4876" max="4876" width="1.5703125" style="83" customWidth="1"/>
    <col min="4877" max="4877" width="13.85546875" style="83" bestFit="1" customWidth="1"/>
    <col min="4878" max="4878" width="1.5703125" style="83" customWidth="1"/>
    <col min="4879" max="4879" width="9" style="83" customWidth="1"/>
    <col min="4880" max="4880" width="1.5703125" style="83" customWidth="1"/>
    <col min="4881" max="4881" width="7.140625" style="83" customWidth="1"/>
    <col min="4882" max="4882" width="1.5703125" style="83" customWidth="1"/>
    <col min="4883" max="4883" width="12.85546875" style="83" customWidth="1"/>
    <col min="4884" max="4884" width="1.5703125" style="83" customWidth="1"/>
    <col min="4885" max="4885" width="7.42578125" style="83" customWidth="1"/>
    <col min="4886" max="4886" width="1.5703125" style="83" customWidth="1"/>
    <col min="4887" max="4887" width="6.7109375" style="83" customWidth="1"/>
    <col min="4888" max="4888" width="1.5703125" style="83" customWidth="1"/>
    <col min="4889" max="4889" width="11.42578125" style="83" customWidth="1"/>
    <col min="4890" max="4890" width="1.5703125" style="83" customWidth="1"/>
    <col min="4891" max="4891" width="7" style="83" customWidth="1"/>
    <col min="4892" max="4892" width="1.5703125" style="83" customWidth="1"/>
    <col min="4893" max="4893" width="7.140625" style="83" customWidth="1"/>
    <col min="4894" max="4894" width="1.5703125" style="83" customWidth="1"/>
    <col min="4895" max="4895" width="14" style="83" customWidth="1"/>
    <col min="4896" max="4897" width="1.5703125" style="83" customWidth="1"/>
    <col min="4898" max="4898" width="15.28515625" style="83" customWidth="1"/>
    <col min="4899" max="4899" width="2.42578125" style="83" customWidth="1"/>
    <col min="4900" max="4900" width="15.28515625" style="83" customWidth="1"/>
    <col min="4901" max="4901" width="2.42578125" style="83" customWidth="1"/>
    <col min="4902" max="4902" width="16.140625" style="83" customWidth="1"/>
    <col min="4903" max="4903" width="3.28515625" style="83" customWidth="1"/>
    <col min="4904" max="4904" width="16.140625" style="83" customWidth="1"/>
    <col min="4905" max="4905" width="1.5703125" style="83" customWidth="1"/>
    <col min="4906" max="4906" width="9.28515625" style="83" customWidth="1"/>
    <col min="4907" max="4907" width="1.5703125" style="83" customWidth="1"/>
    <col min="4908" max="4908" width="9.28515625" style="83" customWidth="1"/>
    <col min="4909" max="4909" width="3.28515625" style="83" customWidth="1"/>
    <col min="4910" max="4910" width="15.28515625" style="83" customWidth="1"/>
    <col min="4911" max="4911" width="1.5703125" style="83" customWidth="1"/>
    <col min="4912" max="4912" width="13.5703125" style="83" customWidth="1"/>
    <col min="4913" max="4913" width="1.5703125" style="83" customWidth="1"/>
    <col min="4914" max="4914" width="0" style="83" hidden="1" customWidth="1"/>
    <col min="4915" max="4915" width="1.5703125" style="83" customWidth="1"/>
    <col min="4916" max="4916" width="13.5703125" style="83" customWidth="1"/>
    <col min="4917" max="4917" width="2.42578125" style="83" customWidth="1"/>
    <col min="4918" max="4918" width="5" style="83" customWidth="1"/>
    <col min="4919" max="4919" width="7.28515625" style="83" customWidth="1"/>
    <col min="4920" max="4920" width="10.85546875" style="83" customWidth="1"/>
    <col min="4921" max="4921" width="8.140625" style="83" customWidth="1"/>
    <col min="4922" max="5120" width="12.7109375" style="83"/>
    <col min="5121" max="5121" width="4.140625" style="83" customWidth="1"/>
    <col min="5122" max="5122" width="1" style="83" customWidth="1"/>
    <col min="5123" max="5123" width="8.85546875" style="83" customWidth="1"/>
    <col min="5124" max="5124" width="2" style="83" customWidth="1"/>
    <col min="5125" max="5125" width="12.5703125" style="83" customWidth="1"/>
    <col min="5126" max="5126" width="1" style="83" customWidth="1"/>
    <col min="5127" max="5127" width="14" style="83" customWidth="1"/>
    <col min="5128" max="5128" width="1.5703125" style="83" customWidth="1"/>
    <col min="5129" max="5129" width="9.140625" style="83" customWidth="1"/>
    <col min="5130" max="5130" width="1.5703125" style="83" customWidth="1"/>
    <col min="5131" max="5131" width="7.28515625" style="83" customWidth="1"/>
    <col min="5132" max="5132" width="1.5703125" style="83" customWidth="1"/>
    <col min="5133" max="5133" width="13.85546875" style="83" bestFit="1" customWidth="1"/>
    <col min="5134" max="5134" width="1.5703125" style="83" customWidth="1"/>
    <col min="5135" max="5135" width="9" style="83" customWidth="1"/>
    <col min="5136" max="5136" width="1.5703125" style="83" customWidth="1"/>
    <col min="5137" max="5137" width="7.140625" style="83" customWidth="1"/>
    <col min="5138" max="5138" width="1.5703125" style="83" customWidth="1"/>
    <col min="5139" max="5139" width="12.85546875" style="83" customWidth="1"/>
    <col min="5140" max="5140" width="1.5703125" style="83" customWidth="1"/>
    <col min="5141" max="5141" width="7.42578125" style="83" customWidth="1"/>
    <col min="5142" max="5142" width="1.5703125" style="83" customWidth="1"/>
    <col min="5143" max="5143" width="6.7109375" style="83" customWidth="1"/>
    <col min="5144" max="5144" width="1.5703125" style="83" customWidth="1"/>
    <col min="5145" max="5145" width="11.42578125" style="83" customWidth="1"/>
    <col min="5146" max="5146" width="1.5703125" style="83" customWidth="1"/>
    <col min="5147" max="5147" width="7" style="83" customWidth="1"/>
    <col min="5148" max="5148" width="1.5703125" style="83" customWidth="1"/>
    <col min="5149" max="5149" width="7.140625" style="83" customWidth="1"/>
    <col min="5150" max="5150" width="1.5703125" style="83" customWidth="1"/>
    <col min="5151" max="5151" width="14" style="83" customWidth="1"/>
    <col min="5152" max="5153" width="1.5703125" style="83" customWidth="1"/>
    <col min="5154" max="5154" width="15.28515625" style="83" customWidth="1"/>
    <col min="5155" max="5155" width="2.42578125" style="83" customWidth="1"/>
    <col min="5156" max="5156" width="15.28515625" style="83" customWidth="1"/>
    <col min="5157" max="5157" width="2.42578125" style="83" customWidth="1"/>
    <col min="5158" max="5158" width="16.140625" style="83" customWidth="1"/>
    <col min="5159" max="5159" width="3.28515625" style="83" customWidth="1"/>
    <col min="5160" max="5160" width="16.140625" style="83" customWidth="1"/>
    <col min="5161" max="5161" width="1.5703125" style="83" customWidth="1"/>
    <col min="5162" max="5162" width="9.28515625" style="83" customWidth="1"/>
    <col min="5163" max="5163" width="1.5703125" style="83" customWidth="1"/>
    <col min="5164" max="5164" width="9.28515625" style="83" customWidth="1"/>
    <col min="5165" max="5165" width="3.28515625" style="83" customWidth="1"/>
    <col min="5166" max="5166" width="15.28515625" style="83" customWidth="1"/>
    <col min="5167" max="5167" width="1.5703125" style="83" customWidth="1"/>
    <col min="5168" max="5168" width="13.5703125" style="83" customWidth="1"/>
    <col min="5169" max="5169" width="1.5703125" style="83" customWidth="1"/>
    <col min="5170" max="5170" width="0" style="83" hidden="1" customWidth="1"/>
    <col min="5171" max="5171" width="1.5703125" style="83" customWidth="1"/>
    <col min="5172" max="5172" width="13.5703125" style="83" customWidth="1"/>
    <col min="5173" max="5173" width="2.42578125" style="83" customWidth="1"/>
    <col min="5174" max="5174" width="5" style="83" customWidth="1"/>
    <col min="5175" max="5175" width="7.28515625" style="83" customWidth="1"/>
    <col min="5176" max="5176" width="10.85546875" style="83" customWidth="1"/>
    <col min="5177" max="5177" width="8.140625" style="83" customWidth="1"/>
    <col min="5178" max="5376" width="12.7109375" style="83"/>
    <col min="5377" max="5377" width="4.140625" style="83" customWidth="1"/>
    <col min="5378" max="5378" width="1" style="83" customWidth="1"/>
    <col min="5379" max="5379" width="8.85546875" style="83" customWidth="1"/>
    <col min="5380" max="5380" width="2" style="83" customWidth="1"/>
    <col min="5381" max="5381" width="12.5703125" style="83" customWidth="1"/>
    <col min="5382" max="5382" width="1" style="83" customWidth="1"/>
    <col min="5383" max="5383" width="14" style="83" customWidth="1"/>
    <col min="5384" max="5384" width="1.5703125" style="83" customWidth="1"/>
    <col min="5385" max="5385" width="9.140625" style="83" customWidth="1"/>
    <col min="5386" max="5386" width="1.5703125" style="83" customWidth="1"/>
    <col min="5387" max="5387" width="7.28515625" style="83" customWidth="1"/>
    <col min="5388" max="5388" width="1.5703125" style="83" customWidth="1"/>
    <col min="5389" max="5389" width="13.85546875" style="83" bestFit="1" customWidth="1"/>
    <col min="5390" max="5390" width="1.5703125" style="83" customWidth="1"/>
    <col min="5391" max="5391" width="9" style="83" customWidth="1"/>
    <col min="5392" max="5392" width="1.5703125" style="83" customWidth="1"/>
    <col min="5393" max="5393" width="7.140625" style="83" customWidth="1"/>
    <col min="5394" max="5394" width="1.5703125" style="83" customWidth="1"/>
    <col min="5395" max="5395" width="12.85546875" style="83" customWidth="1"/>
    <col min="5396" max="5396" width="1.5703125" style="83" customWidth="1"/>
    <col min="5397" max="5397" width="7.42578125" style="83" customWidth="1"/>
    <col min="5398" max="5398" width="1.5703125" style="83" customWidth="1"/>
    <col min="5399" max="5399" width="6.7109375" style="83" customWidth="1"/>
    <col min="5400" max="5400" width="1.5703125" style="83" customWidth="1"/>
    <col min="5401" max="5401" width="11.42578125" style="83" customWidth="1"/>
    <col min="5402" max="5402" width="1.5703125" style="83" customWidth="1"/>
    <col min="5403" max="5403" width="7" style="83" customWidth="1"/>
    <col min="5404" max="5404" width="1.5703125" style="83" customWidth="1"/>
    <col min="5405" max="5405" width="7.140625" style="83" customWidth="1"/>
    <col min="5406" max="5406" width="1.5703125" style="83" customWidth="1"/>
    <col min="5407" max="5407" width="14" style="83" customWidth="1"/>
    <col min="5408" max="5409" width="1.5703125" style="83" customWidth="1"/>
    <col min="5410" max="5410" width="15.28515625" style="83" customWidth="1"/>
    <col min="5411" max="5411" width="2.42578125" style="83" customWidth="1"/>
    <col min="5412" max="5412" width="15.28515625" style="83" customWidth="1"/>
    <col min="5413" max="5413" width="2.42578125" style="83" customWidth="1"/>
    <col min="5414" max="5414" width="16.140625" style="83" customWidth="1"/>
    <col min="5415" max="5415" width="3.28515625" style="83" customWidth="1"/>
    <col min="5416" max="5416" width="16.140625" style="83" customWidth="1"/>
    <col min="5417" max="5417" width="1.5703125" style="83" customWidth="1"/>
    <col min="5418" max="5418" width="9.28515625" style="83" customWidth="1"/>
    <col min="5419" max="5419" width="1.5703125" style="83" customWidth="1"/>
    <col min="5420" max="5420" width="9.28515625" style="83" customWidth="1"/>
    <col min="5421" max="5421" width="3.28515625" style="83" customWidth="1"/>
    <col min="5422" max="5422" width="15.28515625" style="83" customWidth="1"/>
    <col min="5423" max="5423" width="1.5703125" style="83" customWidth="1"/>
    <col min="5424" max="5424" width="13.5703125" style="83" customWidth="1"/>
    <col min="5425" max="5425" width="1.5703125" style="83" customWidth="1"/>
    <col min="5426" max="5426" width="0" style="83" hidden="1" customWidth="1"/>
    <col min="5427" max="5427" width="1.5703125" style="83" customWidth="1"/>
    <col min="5428" max="5428" width="13.5703125" style="83" customWidth="1"/>
    <col min="5429" max="5429" width="2.42578125" style="83" customWidth="1"/>
    <col min="5430" max="5430" width="5" style="83" customWidth="1"/>
    <col min="5431" max="5431" width="7.28515625" style="83" customWidth="1"/>
    <col min="5432" max="5432" width="10.85546875" style="83" customWidth="1"/>
    <col min="5433" max="5433" width="8.140625" style="83" customWidth="1"/>
    <col min="5434" max="5632" width="12.7109375" style="83"/>
    <col min="5633" max="5633" width="4.140625" style="83" customWidth="1"/>
    <col min="5634" max="5634" width="1" style="83" customWidth="1"/>
    <col min="5635" max="5635" width="8.85546875" style="83" customWidth="1"/>
    <col min="5636" max="5636" width="2" style="83" customWidth="1"/>
    <col min="5637" max="5637" width="12.5703125" style="83" customWidth="1"/>
    <col min="5638" max="5638" width="1" style="83" customWidth="1"/>
    <col min="5639" max="5639" width="14" style="83" customWidth="1"/>
    <col min="5640" max="5640" width="1.5703125" style="83" customWidth="1"/>
    <col min="5641" max="5641" width="9.140625" style="83" customWidth="1"/>
    <col min="5642" max="5642" width="1.5703125" style="83" customWidth="1"/>
    <col min="5643" max="5643" width="7.28515625" style="83" customWidth="1"/>
    <col min="5644" max="5644" width="1.5703125" style="83" customWidth="1"/>
    <col min="5645" max="5645" width="13.85546875" style="83" bestFit="1" customWidth="1"/>
    <col min="5646" max="5646" width="1.5703125" style="83" customWidth="1"/>
    <col min="5647" max="5647" width="9" style="83" customWidth="1"/>
    <col min="5648" max="5648" width="1.5703125" style="83" customWidth="1"/>
    <col min="5649" max="5649" width="7.140625" style="83" customWidth="1"/>
    <col min="5650" max="5650" width="1.5703125" style="83" customWidth="1"/>
    <col min="5651" max="5651" width="12.85546875" style="83" customWidth="1"/>
    <col min="5652" max="5652" width="1.5703125" style="83" customWidth="1"/>
    <col min="5653" max="5653" width="7.42578125" style="83" customWidth="1"/>
    <col min="5654" max="5654" width="1.5703125" style="83" customWidth="1"/>
    <col min="5655" max="5655" width="6.7109375" style="83" customWidth="1"/>
    <col min="5656" max="5656" width="1.5703125" style="83" customWidth="1"/>
    <col min="5657" max="5657" width="11.42578125" style="83" customWidth="1"/>
    <col min="5658" max="5658" width="1.5703125" style="83" customWidth="1"/>
    <col min="5659" max="5659" width="7" style="83" customWidth="1"/>
    <col min="5660" max="5660" width="1.5703125" style="83" customWidth="1"/>
    <col min="5661" max="5661" width="7.140625" style="83" customWidth="1"/>
    <col min="5662" max="5662" width="1.5703125" style="83" customWidth="1"/>
    <col min="5663" max="5663" width="14" style="83" customWidth="1"/>
    <col min="5664" max="5665" width="1.5703125" style="83" customWidth="1"/>
    <col min="5666" max="5666" width="15.28515625" style="83" customWidth="1"/>
    <col min="5667" max="5667" width="2.42578125" style="83" customWidth="1"/>
    <col min="5668" max="5668" width="15.28515625" style="83" customWidth="1"/>
    <col min="5669" max="5669" width="2.42578125" style="83" customWidth="1"/>
    <col min="5670" max="5670" width="16.140625" style="83" customWidth="1"/>
    <col min="5671" max="5671" width="3.28515625" style="83" customWidth="1"/>
    <col min="5672" max="5672" width="16.140625" style="83" customWidth="1"/>
    <col min="5673" max="5673" width="1.5703125" style="83" customWidth="1"/>
    <col min="5674" max="5674" width="9.28515625" style="83" customWidth="1"/>
    <col min="5675" max="5675" width="1.5703125" style="83" customWidth="1"/>
    <col min="5676" max="5676" width="9.28515625" style="83" customWidth="1"/>
    <col min="5677" max="5677" width="3.28515625" style="83" customWidth="1"/>
    <col min="5678" max="5678" width="15.28515625" style="83" customWidth="1"/>
    <col min="5679" max="5679" width="1.5703125" style="83" customWidth="1"/>
    <col min="5680" max="5680" width="13.5703125" style="83" customWidth="1"/>
    <col min="5681" max="5681" width="1.5703125" style="83" customWidth="1"/>
    <col min="5682" max="5682" width="0" style="83" hidden="1" customWidth="1"/>
    <col min="5683" max="5683" width="1.5703125" style="83" customWidth="1"/>
    <col min="5684" max="5684" width="13.5703125" style="83" customWidth="1"/>
    <col min="5685" max="5685" width="2.42578125" style="83" customWidth="1"/>
    <col min="5686" max="5686" width="5" style="83" customWidth="1"/>
    <col min="5687" max="5687" width="7.28515625" style="83" customWidth="1"/>
    <col min="5688" max="5688" width="10.85546875" style="83" customWidth="1"/>
    <col min="5689" max="5689" width="8.140625" style="83" customWidth="1"/>
    <col min="5690" max="5888" width="12.7109375" style="83"/>
    <col min="5889" max="5889" width="4.140625" style="83" customWidth="1"/>
    <col min="5890" max="5890" width="1" style="83" customWidth="1"/>
    <col min="5891" max="5891" width="8.85546875" style="83" customWidth="1"/>
    <col min="5892" max="5892" width="2" style="83" customWidth="1"/>
    <col min="5893" max="5893" width="12.5703125" style="83" customWidth="1"/>
    <col min="5894" max="5894" width="1" style="83" customWidth="1"/>
    <col min="5895" max="5895" width="14" style="83" customWidth="1"/>
    <col min="5896" max="5896" width="1.5703125" style="83" customWidth="1"/>
    <col min="5897" max="5897" width="9.140625" style="83" customWidth="1"/>
    <col min="5898" max="5898" width="1.5703125" style="83" customWidth="1"/>
    <col min="5899" max="5899" width="7.28515625" style="83" customWidth="1"/>
    <col min="5900" max="5900" width="1.5703125" style="83" customWidth="1"/>
    <col min="5901" max="5901" width="13.85546875" style="83" bestFit="1" customWidth="1"/>
    <col min="5902" max="5902" width="1.5703125" style="83" customWidth="1"/>
    <col min="5903" max="5903" width="9" style="83" customWidth="1"/>
    <col min="5904" max="5904" width="1.5703125" style="83" customWidth="1"/>
    <col min="5905" max="5905" width="7.140625" style="83" customWidth="1"/>
    <col min="5906" max="5906" width="1.5703125" style="83" customWidth="1"/>
    <col min="5907" max="5907" width="12.85546875" style="83" customWidth="1"/>
    <col min="5908" max="5908" width="1.5703125" style="83" customWidth="1"/>
    <col min="5909" max="5909" width="7.42578125" style="83" customWidth="1"/>
    <col min="5910" max="5910" width="1.5703125" style="83" customWidth="1"/>
    <col min="5911" max="5911" width="6.7109375" style="83" customWidth="1"/>
    <col min="5912" max="5912" width="1.5703125" style="83" customWidth="1"/>
    <col min="5913" max="5913" width="11.42578125" style="83" customWidth="1"/>
    <col min="5914" max="5914" width="1.5703125" style="83" customWidth="1"/>
    <col min="5915" max="5915" width="7" style="83" customWidth="1"/>
    <col min="5916" max="5916" width="1.5703125" style="83" customWidth="1"/>
    <col min="5917" max="5917" width="7.140625" style="83" customWidth="1"/>
    <col min="5918" max="5918" width="1.5703125" style="83" customWidth="1"/>
    <col min="5919" max="5919" width="14" style="83" customWidth="1"/>
    <col min="5920" max="5921" width="1.5703125" style="83" customWidth="1"/>
    <col min="5922" max="5922" width="15.28515625" style="83" customWidth="1"/>
    <col min="5923" max="5923" width="2.42578125" style="83" customWidth="1"/>
    <col min="5924" max="5924" width="15.28515625" style="83" customWidth="1"/>
    <col min="5925" max="5925" width="2.42578125" style="83" customWidth="1"/>
    <col min="5926" max="5926" width="16.140625" style="83" customWidth="1"/>
    <col min="5927" max="5927" width="3.28515625" style="83" customWidth="1"/>
    <col min="5928" max="5928" width="16.140625" style="83" customWidth="1"/>
    <col min="5929" max="5929" width="1.5703125" style="83" customWidth="1"/>
    <col min="5930" max="5930" width="9.28515625" style="83" customWidth="1"/>
    <col min="5931" max="5931" width="1.5703125" style="83" customWidth="1"/>
    <col min="5932" max="5932" width="9.28515625" style="83" customWidth="1"/>
    <col min="5933" max="5933" width="3.28515625" style="83" customWidth="1"/>
    <col min="5934" max="5934" width="15.28515625" style="83" customWidth="1"/>
    <col min="5935" max="5935" width="1.5703125" style="83" customWidth="1"/>
    <col min="5936" max="5936" width="13.5703125" style="83" customWidth="1"/>
    <col min="5937" max="5937" width="1.5703125" style="83" customWidth="1"/>
    <col min="5938" max="5938" width="0" style="83" hidden="1" customWidth="1"/>
    <col min="5939" max="5939" width="1.5703125" style="83" customWidth="1"/>
    <col min="5940" max="5940" width="13.5703125" style="83" customWidth="1"/>
    <col min="5941" max="5941" width="2.42578125" style="83" customWidth="1"/>
    <col min="5942" max="5942" width="5" style="83" customWidth="1"/>
    <col min="5943" max="5943" width="7.28515625" style="83" customWidth="1"/>
    <col min="5944" max="5944" width="10.85546875" style="83" customWidth="1"/>
    <col min="5945" max="5945" width="8.140625" style="83" customWidth="1"/>
    <col min="5946" max="6144" width="12.7109375" style="83"/>
    <col min="6145" max="6145" width="4.140625" style="83" customWidth="1"/>
    <col min="6146" max="6146" width="1" style="83" customWidth="1"/>
    <col min="6147" max="6147" width="8.85546875" style="83" customWidth="1"/>
    <col min="6148" max="6148" width="2" style="83" customWidth="1"/>
    <col min="6149" max="6149" width="12.5703125" style="83" customWidth="1"/>
    <col min="6150" max="6150" width="1" style="83" customWidth="1"/>
    <col min="6151" max="6151" width="14" style="83" customWidth="1"/>
    <col min="6152" max="6152" width="1.5703125" style="83" customWidth="1"/>
    <col min="6153" max="6153" width="9.140625" style="83" customWidth="1"/>
    <col min="6154" max="6154" width="1.5703125" style="83" customWidth="1"/>
    <col min="6155" max="6155" width="7.28515625" style="83" customWidth="1"/>
    <col min="6156" max="6156" width="1.5703125" style="83" customWidth="1"/>
    <col min="6157" max="6157" width="13.85546875" style="83" bestFit="1" customWidth="1"/>
    <col min="6158" max="6158" width="1.5703125" style="83" customWidth="1"/>
    <col min="6159" max="6159" width="9" style="83" customWidth="1"/>
    <col min="6160" max="6160" width="1.5703125" style="83" customWidth="1"/>
    <col min="6161" max="6161" width="7.140625" style="83" customWidth="1"/>
    <col min="6162" max="6162" width="1.5703125" style="83" customWidth="1"/>
    <col min="6163" max="6163" width="12.85546875" style="83" customWidth="1"/>
    <col min="6164" max="6164" width="1.5703125" style="83" customWidth="1"/>
    <col min="6165" max="6165" width="7.42578125" style="83" customWidth="1"/>
    <col min="6166" max="6166" width="1.5703125" style="83" customWidth="1"/>
    <col min="6167" max="6167" width="6.7109375" style="83" customWidth="1"/>
    <col min="6168" max="6168" width="1.5703125" style="83" customWidth="1"/>
    <col min="6169" max="6169" width="11.42578125" style="83" customWidth="1"/>
    <col min="6170" max="6170" width="1.5703125" style="83" customWidth="1"/>
    <col min="6171" max="6171" width="7" style="83" customWidth="1"/>
    <col min="6172" max="6172" width="1.5703125" style="83" customWidth="1"/>
    <col min="6173" max="6173" width="7.140625" style="83" customWidth="1"/>
    <col min="6174" max="6174" width="1.5703125" style="83" customWidth="1"/>
    <col min="6175" max="6175" width="14" style="83" customWidth="1"/>
    <col min="6176" max="6177" width="1.5703125" style="83" customWidth="1"/>
    <col min="6178" max="6178" width="15.28515625" style="83" customWidth="1"/>
    <col min="6179" max="6179" width="2.42578125" style="83" customWidth="1"/>
    <col min="6180" max="6180" width="15.28515625" style="83" customWidth="1"/>
    <col min="6181" max="6181" width="2.42578125" style="83" customWidth="1"/>
    <col min="6182" max="6182" width="16.140625" style="83" customWidth="1"/>
    <col min="6183" max="6183" width="3.28515625" style="83" customWidth="1"/>
    <col min="6184" max="6184" width="16.140625" style="83" customWidth="1"/>
    <col min="6185" max="6185" width="1.5703125" style="83" customWidth="1"/>
    <col min="6186" max="6186" width="9.28515625" style="83" customWidth="1"/>
    <col min="6187" max="6187" width="1.5703125" style="83" customWidth="1"/>
    <col min="6188" max="6188" width="9.28515625" style="83" customWidth="1"/>
    <col min="6189" max="6189" width="3.28515625" style="83" customWidth="1"/>
    <col min="6190" max="6190" width="15.28515625" style="83" customWidth="1"/>
    <col min="6191" max="6191" width="1.5703125" style="83" customWidth="1"/>
    <col min="6192" max="6192" width="13.5703125" style="83" customWidth="1"/>
    <col min="6193" max="6193" width="1.5703125" style="83" customWidth="1"/>
    <col min="6194" max="6194" width="0" style="83" hidden="1" customWidth="1"/>
    <col min="6195" max="6195" width="1.5703125" style="83" customWidth="1"/>
    <col min="6196" max="6196" width="13.5703125" style="83" customWidth="1"/>
    <col min="6197" max="6197" width="2.42578125" style="83" customWidth="1"/>
    <col min="6198" max="6198" width="5" style="83" customWidth="1"/>
    <col min="6199" max="6199" width="7.28515625" style="83" customWidth="1"/>
    <col min="6200" max="6200" width="10.85546875" style="83" customWidth="1"/>
    <col min="6201" max="6201" width="8.140625" style="83" customWidth="1"/>
    <col min="6202" max="6400" width="12.7109375" style="83"/>
    <col min="6401" max="6401" width="4.140625" style="83" customWidth="1"/>
    <col min="6402" max="6402" width="1" style="83" customWidth="1"/>
    <col min="6403" max="6403" width="8.85546875" style="83" customWidth="1"/>
    <col min="6404" max="6404" width="2" style="83" customWidth="1"/>
    <col min="6405" max="6405" width="12.5703125" style="83" customWidth="1"/>
    <col min="6406" max="6406" width="1" style="83" customWidth="1"/>
    <col min="6407" max="6407" width="14" style="83" customWidth="1"/>
    <col min="6408" max="6408" width="1.5703125" style="83" customWidth="1"/>
    <col min="6409" max="6409" width="9.140625" style="83" customWidth="1"/>
    <col min="6410" max="6410" width="1.5703125" style="83" customWidth="1"/>
    <col min="6411" max="6411" width="7.28515625" style="83" customWidth="1"/>
    <col min="6412" max="6412" width="1.5703125" style="83" customWidth="1"/>
    <col min="6413" max="6413" width="13.85546875" style="83" bestFit="1" customWidth="1"/>
    <col min="6414" max="6414" width="1.5703125" style="83" customWidth="1"/>
    <col min="6415" max="6415" width="9" style="83" customWidth="1"/>
    <col min="6416" max="6416" width="1.5703125" style="83" customWidth="1"/>
    <col min="6417" max="6417" width="7.140625" style="83" customWidth="1"/>
    <col min="6418" max="6418" width="1.5703125" style="83" customWidth="1"/>
    <col min="6419" max="6419" width="12.85546875" style="83" customWidth="1"/>
    <col min="6420" max="6420" width="1.5703125" style="83" customWidth="1"/>
    <col min="6421" max="6421" width="7.42578125" style="83" customWidth="1"/>
    <col min="6422" max="6422" width="1.5703125" style="83" customWidth="1"/>
    <col min="6423" max="6423" width="6.7109375" style="83" customWidth="1"/>
    <col min="6424" max="6424" width="1.5703125" style="83" customWidth="1"/>
    <col min="6425" max="6425" width="11.42578125" style="83" customWidth="1"/>
    <col min="6426" max="6426" width="1.5703125" style="83" customWidth="1"/>
    <col min="6427" max="6427" width="7" style="83" customWidth="1"/>
    <col min="6428" max="6428" width="1.5703125" style="83" customWidth="1"/>
    <col min="6429" max="6429" width="7.140625" style="83" customWidth="1"/>
    <col min="6430" max="6430" width="1.5703125" style="83" customWidth="1"/>
    <col min="6431" max="6431" width="14" style="83" customWidth="1"/>
    <col min="6432" max="6433" width="1.5703125" style="83" customWidth="1"/>
    <col min="6434" max="6434" width="15.28515625" style="83" customWidth="1"/>
    <col min="6435" max="6435" width="2.42578125" style="83" customWidth="1"/>
    <col min="6436" max="6436" width="15.28515625" style="83" customWidth="1"/>
    <col min="6437" max="6437" width="2.42578125" style="83" customWidth="1"/>
    <col min="6438" max="6438" width="16.140625" style="83" customWidth="1"/>
    <col min="6439" max="6439" width="3.28515625" style="83" customWidth="1"/>
    <col min="6440" max="6440" width="16.140625" style="83" customWidth="1"/>
    <col min="6441" max="6441" width="1.5703125" style="83" customWidth="1"/>
    <col min="6442" max="6442" width="9.28515625" style="83" customWidth="1"/>
    <col min="6443" max="6443" width="1.5703125" style="83" customWidth="1"/>
    <col min="6444" max="6444" width="9.28515625" style="83" customWidth="1"/>
    <col min="6445" max="6445" width="3.28515625" style="83" customWidth="1"/>
    <col min="6446" max="6446" width="15.28515625" style="83" customWidth="1"/>
    <col min="6447" max="6447" width="1.5703125" style="83" customWidth="1"/>
    <col min="6448" max="6448" width="13.5703125" style="83" customWidth="1"/>
    <col min="6449" max="6449" width="1.5703125" style="83" customWidth="1"/>
    <col min="6450" max="6450" width="0" style="83" hidden="1" customWidth="1"/>
    <col min="6451" max="6451" width="1.5703125" style="83" customWidth="1"/>
    <col min="6452" max="6452" width="13.5703125" style="83" customWidth="1"/>
    <col min="6453" max="6453" width="2.42578125" style="83" customWidth="1"/>
    <col min="6454" max="6454" width="5" style="83" customWidth="1"/>
    <col min="6455" max="6455" width="7.28515625" style="83" customWidth="1"/>
    <col min="6456" max="6456" width="10.85546875" style="83" customWidth="1"/>
    <col min="6457" max="6457" width="8.140625" style="83" customWidth="1"/>
    <col min="6458" max="6656" width="12.7109375" style="83"/>
    <col min="6657" max="6657" width="4.140625" style="83" customWidth="1"/>
    <col min="6658" max="6658" width="1" style="83" customWidth="1"/>
    <col min="6659" max="6659" width="8.85546875" style="83" customWidth="1"/>
    <col min="6660" max="6660" width="2" style="83" customWidth="1"/>
    <col min="6661" max="6661" width="12.5703125" style="83" customWidth="1"/>
    <col min="6662" max="6662" width="1" style="83" customWidth="1"/>
    <col min="6663" max="6663" width="14" style="83" customWidth="1"/>
    <col min="6664" max="6664" width="1.5703125" style="83" customWidth="1"/>
    <col min="6665" max="6665" width="9.140625" style="83" customWidth="1"/>
    <col min="6666" max="6666" width="1.5703125" style="83" customWidth="1"/>
    <col min="6667" max="6667" width="7.28515625" style="83" customWidth="1"/>
    <col min="6668" max="6668" width="1.5703125" style="83" customWidth="1"/>
    <col min="6669" max="6669" width="13.85546875" style="83" bestFit="1" customWidth="1"/>
    <col min="6670" max="6670" width="1.5703125" style="83" customWidth="1"/>
    <col min="6671" max="6671" width="9" style="83" customWidth="1"/>
    <col min="6672" max="6672" width="1.5703125" style="83" customWidth="1"/>
    <col min="6673" max="6673" width="7.140625" style="83" customWidth="1"/>
    <col min="6674" max="6674" width="1.5703125" style="83" customWidth="1"/>
    <col min="6675" max="6675" width="12.85546875" style="83" customWidth="1"/>
    <col min="6676" max="6676" width="1.5703125" style="83" customWidth="1"/>
    <col min="6677" max="6677" width="7.42578125" style="83" customWidth="1"/>
    <col min="6678" max="6678" width="1.5703125" style="83" customWidth="1"/>
    <col min="6679" max="6679" width="6.7109375" style="83" customWidth="1"/>
    <col min="6680" max="6680" width="1.5703125" style="83" customWidth="1"/>
    <col min="6681" max="6681" width="11.42578125" style="83" customWidth="1"/>
    <col min="6682" max="6682" width="1.5703125" style="83" customWidth="1"/>
    <col min="6683" max="6683" width="7" style="83" customWidth="1"/>
    <col min="6684" max="6684" width="1.5703125" style="83" customWidth="1"/>
    <col min="6685" max="6685" width="7.140625" style="83" customWidth="1"/>
    <col min="6686" max="6686" width="1.5703125" style="83" customWidth="1"/>
    <col min="6687" max="6687" width="14" style="83" customWidth="1"/>
    <col min="6688" max="6689" width="1.5703125" style="83" customWidth="1"/>
    <col min="6690" max="6690" width="15.28515625" style="83" customWidth="1"/>
    <col min="6691" max="6691" width="2.42578125" style="83" customWidth="1"/>
    <col min="6692" max="6692" width="15.28515625" style="83" customWidth="1"/>
    <col min="6693" max="6693" width="2.42578125" style="83" customWidth="1"/>
    <col min="6694" max="6694" width="16.140625" style="83" customWidth="1"/>
    <col min="6695" max="6695" width="3.28515625" style="83" customWidth="1"/>
    <col min="6696" max="6696" width="16.140625" style="83" customWidth="1"/>
    <col min="6697" max="6697" width="1.5703125" style="83" customWidth="1"/>
    <col min="6698" max="6698" width="9.28515625" style="83" customWidth="1"/>
    <col min="6699" max="6699" width="1.5703125" style="83" customWidth="1"/>
    <col min="6700" max="6700" width="9.28515625" style="83" customWidth="1"/>
    <col min="6701" max="6701" width="3.28515625" style="83" customWidth="1"/>
    <col min="6702" max="6702" width="15.28515625" style="83" customWidth="1"/>
    <col min="6703" max="6703" width="1.5703125" style="83" customWidth="1"/>
    <col min="6704" max="6704" width="13.5703125" style="83" customWidth="1"/>
    <col min="6705" max="6705" width="1.5703125" style="83" customWidth="1"/>
    <col min="6706" max="6706" width="0" style="83" hidden="1" customWidth="1"/>
    <col min="6707" max="6707" width="1.5703125" style="83" customWidth="1"/>
    <col min="6708" max="6708" width="13.5703125" style="83" customWidth="1"/>
    <col min="6709" max="6709" width="2.42578125" style="83" customWidth="1"/>
    <col min="6710" max="6710" width="5" style="83" customWidth="1"/>
    <col min="6711" max="6711" width="7.28515625" style="83" customWidth="1"/>
    <col min="6712" max="6712" width="10.85546875" style="83" customWidth="1"/>
    <col min="6713" max="6713" width="8.140625" style="83" customWidth="1"/>
    <col min="6714" max="6912" width="12.7109375" style="83"/>
    <col min="6913" max="6913" width="4.140625" style="83" customWidth="1"/>
    <col min="6914" max="6914" width="1" style="83" customWidth="1"/>
    <col min="6915" max="6915" width="8.85546875" style="83" customWidth="1"/>
    <col min="6916" max="6916" width="2" style="83" customWidth="1"/>
    <col min="6917" max="6917" width="12.5703125" style="83" customWidth="1"/>
    <col min="6918" max="6918" width="1" style="83" customWidth="1"/>
    <col min="6919" max="6919" width="14" style="83" customWidth="1"/>
    <col min="6920" max="6920" width="1.5703125" style="83" customWidth="1"/>
    <col min="6921" max="6921" width="9.140625" style="83" customWidth="1"/>
    <col min="6922" max="6922" width="1.5703125" style="83" customWidth="1"/>
    <col min="6923" max="6923" width="7.28515625" style="83" customWidth="1"/>
    <col min="6924" max="6924" width="1.5703125" style="83" customWidth="1"/>
    <col min="6925" max="6925" width="13.85546875" style="83" bestFit="1" customWidth="1"/>
    <col min="6926" max="6926" width="1.5703125" style="83" customWidth="1"/>
    <col min="6927" max="6927" width="9" style="83" customWidth="1"/>
    <col min="6928" max="6928" width="1.5703125" style="83" customWidth="1"/>
    <col min="6929" max="6929" width="7.140625" style="83" customWidth="1"/>
    <col min="6930" max="6930" width="1.5703125" style="83" customWidth="1"/>
    <col min="6931" max="6931" width="12.85546875" style="83" customWidth="1"/>
    <col min="6932" max="6932" width="1.5703125" style="83" customWidth="1"/>
    <col min="6933" max="6933" width="7.42578125" style="83" customWidth="1"/>
    <col min="6934" max="6934" width="1.5703125" style="83" customWidth="1"/>
    <col min="6935" max="6935" width="6.7109375" style="83" customWidth="1"/>
    <col min="6936" max="6936" width="1.5703125" style="83" customWidth="1"/>
    <col min="6937" max="6937" width="11.42578125" style="83" customWidth="1"/>
    <col min="6938" max="6938" width="1.5703125" style="83" customWidth="1"/>
    <col min="6939" max="6939" width="7" style="83" customWidth="1"/>
    <col min="6940" max="6940" width="1.5703125" style="83" customWidth="1"/>
    <col min="6941" max="6941" width="7.140625" style="83" customWidth="1"/>
    <col min="6942" max="6942" width="1.5703125" style="83" customWidth="1"/>
    <col min="6943" max="6943" width="14" style="83" customWidth="1"/>
    <col min="6944" max="6945" width="1.5703125" style="83" customWidth="1"/>
    <col min="6946" max="6946" width="15.28515625" style="83" customWidth="1"/>
    <col min="6947" max="6947" width="2.42578125" style="83" customWidth="1"/>
    <col min="6948" max="6948" width="15.28515625" style="83" customWidth="1"/>
    <col min="6949" max="6949" width="2.42578125" style="83" customWidth="1"/>
    <col min="6950" max="6950" width="16.140625" style="83" customWidth="1"/>
    <col min="6951" max="6951" width="3.28515625" style="83" customWidth="1"/>
    <col min="6952" max="6952" width="16.140625" style="83" customWidth="1"/>
    <col min="6953" max="6953" width="1.5703125" style="83" customWidth="1"/>
    <col min="6954" max="6954" width="9.28515625" style="83" customWidth="1"/>
    <col min="6955" max="6955" width="1.5703125" style="83" customWidth="1"/>
    <col min="6956" max="6956" width="9.28515625" style="83" customWidth="1"/>
    <col min="6957" max="6957" width="3.28515625" style="83" customWidth="1"/>
    <col min="6958" max="6958" width="15.28515625" style="83" customWidth="1"/>
    <col min="6959" max="6959" width="1.5703125" style="83" customWidth="1"/>
    <col min="6960" max="6960" width="13.5703125" style="83" customWidth="1"/>
    <col min="6961" max="6961" width="1.5703125" style="83" customWidth="1"/>
    <col min="6962" max="6962" width="0" style="83" hidden="1" customWidth="1"/>
    <col min="6963" max="6963" width="1.5703125" style="83" customWidth="1"/>
    <col min="6964" max="6964" width="13.5703125" style="83" customWidth="1"/>
    <col min="6965" max="6965" width="2.42578125" style="83" customWidth="1"/>
    <col min="6966" max="6966" width="5" style="83" customWidth="1"/>
    <col min="6967" max="6967" width="7.28515625" style="83" customWidth="1"/>
    <col min="6968" max="6968" width="10.85546875" style="83" customWidth="1"/>
    <col min="6969" max="6969" width="8.140625" style="83" customWidth="1"/>
    <col min="6970" max="7168" width="12.7109375" style="83"/>
    <col min="7169" max="7169" width="4.140625" style="83" customWidth="1"/>
    <col min="7170" max="7170" width="1" style="83" customWidth="1"/>
    <col min="7171" max="7171" width="8.85546875" style="83" customWidth="1"/>
    <col min="7172" max="7172" width="2" style="83" customWidth="1"/>
    <col min="7173" max="7173" width="12.5703125" style="83" customWidth="1"/>
    <col min="7174" max="7174" width="1" style="83" customWidth="1"/>
    <col min="7175" max="7175" width="14" style="83" customWidth="1"/>
    <col min="7176" max="7176" width="1.5703125" style="83" customWidth="1"/>
    <col min="7177" max="7177" width="9.140625" style="83" customWidth="1"/>
    <col min="7178" max="7178" width="1.5703125" style="83" customWidth="1"/>
    <col min="7179" max="7179" width="7.28515625" style="83" customWidth="1"/>
    <col min="7180" max="7180" width="1.5703125" style="83" customWidth="1"/>
    <col min="7181" max="7181" width="13.85546875" style="83" bestFit="1" customWidth="1"/>
    <col min="7182" max="7182" width="1.5703125" style="83" customWidth="1"/>
    <col min="7183" max="7183" width="9" style="83" customWidth="1"/>
    <col min="7184" max="7184" width="1.5703125" style="83" customWidth="1"/>
    <col min="7185" max="7185" width="7.140625" style="83" customWidth="1"/>
    <col min="7186" max="7186" width="1.5703125" style="83" customWidth="1"/>
    <col min="7187" max="7187" width="12.85546875" style="83" customWidth="1"/>
    <col min="7188" max="7188" width="1.5703125" style="83" customWidth="1"/>
    <col min="7189" max="7189" width="7.42578125" style="83" customWidth="1"/>
    <col min="7190" max="7190" width="1.5703125" style="83" customWidth="1"/>
    <col min="7191" max="7191" width="6.7109375" style="83" customWidth="1"/>
    <col min="7192" max="7192" width="1.5703125" style="83" customWidth="1"/>
    <col min="7193" max="7193" width="11.42578125" style="83" customWidth="1"/>
    <col min="7194" max="7194" width="1.5703125" style="83" customWidth="1"/>
    <col min="7195" max="7195" width="7" style="83" customWidth="1"/>
    <col min="7196" max="7196" width="1.5703125" style="83" customWidth="1"/>
    <col min="7197" max="7197" width="7.140625" style="83" customWidth="1"/>
    <col min="7198" max="7198" width="1.5703125" style="83" customWidth="1"/>
    <col min="7199" max="7199" width="14" style="83" customWidth="1"/>
    <col min="7200" max="7201" width="1.5703125" style="83" customWidth="1"/>
    <col min="7202" max="7202" width="15.28515625" style="83" customWidth="1"/>
    <col min="7203" max="7203" width="2.42578125" style="83" customWidth="1"/>
    <col min="7204" max="7204" width="15.28515625" style="83" customWidth="1"/>
    <col min="7205" max="7205" width="2.42578125" style="83" customWidth="1"/>
    <col min="7206" max="7206" width="16.140625" style="83" customWidth="1"/>
    <col min="7207" max="7207" width="3.28515625" style="83" customWidth="1"/>
    <col min="7208" max="7208" width="16.140625" style="83" customWidth="1"/>
    <col min="7209" max="7209" width="1.5703125" style="83" customWidth="1"/>
    <col min="7210" max="7210" width="9.28515625" style="83" customWidth="1"/>
    <col min="7211" max="7211" width="1.5703125" style="83" customWidth="1"/>
    <col min="7212" max="7212" width="9.28515625" style="83" customWidth="1"/>
    <col min="7213" max="7213" width="3.28515625" style="83" customWidth="1"/>
    <col min="7214" max="7214" width="15.28515625" style="83" customWidth="1"/>
    <col min="7215" max="7215" width="1.5703125" style="83" customWidth="1"/>
    <col min="7216" max="7216" width="13.5703125" style="83" customWidth="1"/>
    <col min="7217" max="7217" width="1.5703125" style="83" customWidth="1"/>
    <col min="7218" max="7218" width="0" style="83" hidden="1" customWidth="1"/>
    <col min="7219" max="7219" width="1.5703125" style="83" customWidth="1"/>
    <col min="7220" max="7220" width="13.5703125" style="83" customWidth="1"/>
    <col min="7221" max="7221" width="2.42578125" style="83" customWidth="1"/>
    <col min="7222" max="7222" width="5" style="83" customWidth="1"/>
    <col min="7223" max="7223" width="7.28515625" style="83" customWidth="1"/>
    <col min="7224" max="7224" width="10.85546875" style="83" customWidth="1"/>
    <col min="7225" max="7225" width="8.140625" style="83" customWidth="1"/>
    <col min="7226" max="7424" width="12.7109375" style="83"/>
    <col min="7425" max="7425" width="4.140625" style="83" customWidth="1"/>
    <col min="7426" max="7426" width="1" style="83" customWidth="1"/>
    <col min="7427" max="7427" width="8.85546875" style="83" customWidth="1"/>
    <col min="7428" max="7428" width="2" style="83" customWidth="1"/>
    <col min="7429" max="7429" width="12.5703125" style="83" customWidth="1"/>
    <col min="7430" max="7430" width="1" style="83" customWidth="1"/>
    <col min="7431" max="7431" width="14" style="83" customWidth="1"/>
    <col min="7432" max="7432" width="1.5703125" style="83" customWidth="1"/>
    <col min="7433" max="7433" width="9.140625" style="83" customWidth="1"/>
    <col min="7434" max="7434" width="1.5703125" style="83" customWidth="1"/>
    <col min="7435" max="7435" width="7.28515625" style="83" customWidth="1"/>
    <col min="7436" max="7436" width="1.5703125" style="83" customWidth="1"/>
    <col min="7437" max="7437" width="13.85546875" style="83" bestFit="1" customWidth="1"/>
    <col min="7438" max="7438" width="1.5703125" style="83" customWidth="1"/>
    <col min="7439" max="7439" width="9" style="83" customWidth="1"/>
    <col min="7440" max="7440" width="1.5703125" style="83" customWidth="1"/>
    <col min="7441" max="7441" width="7.140625" style="83" customWidth="1"/>
    <col min="7442" max="7442" width="1.5703125" style="83" customWidth="1"/>
    <col min="7443" max="7443" width="12.85546875" style="83" customWidth="1"/>
    <col min="7444" max="7444" width="1.5703125" style="83" customWidth="1"/>
    <col min="7445" max="7445" width="7.42578125" style="83" customWidth="1"/>
    <col min="7446" max="7446" width="1.5703125" style="83" customWidth="1"/>
    <col min="7447" max="7447" width="6.7109375" style="83" customWidth="1"/>
    <col min="7448" max="7448" width="1.5703125" style="83" customWidth="1"/>
    <col min="7449" max="7449" width="11.42578125" style="83" customWidth="1"/>
    <col min="7450" max="7450" width="1.5703125" style="83" customWidth="1"/>
    <col min="7451" max="7451" width="7" style="83" customWidth="1"/>
    <col min="7452" max="7452" width="1.5703125" style="83" customWidth="1"/>
    <col min="7453" max="7453" width="7.140625" style="83" customWidth="1"/>
    <col min="7454" max="7454" width="1.5703125" style="83" customWidth="1"/>
    <col min="7455" max="7455" width="14" style="83" customWidth="1"/>
    <col min="7456" max="7457" width="1.5703125" style="83" customWidth="1"/>
    <col min="7458" max="7458" width="15.28515625" style="83" customWidth="1"/>
    <col min="7459" max="7459" width="2.42578125" style="83" customWidth="1"/>
    <col min="7460" max="7460" width="15.28515625" style="83" customWidth="1"/>
    <col min="7461" max="7461" width="2.42578125" style="83" customWidth="1"/>
    <col min="7462" max="7462" width="16.140625" style="83" customWidth="1"/>
    <col min="7463" max="7463" width="3.28515625" style="83" customWidth="1"/>
    <col min="7464" max="7464" width="16.140625" style="83" customWidth="1"/>
    <col min="7465" max="7465" width="1.5703125" style="83" customWidth="1"/>
    <col min="7466" max="7466" width="9.28515625" style="83" customWidth="1"/>
    <col min="7467" max="7467" width="1.5703125" style="83" customWidth="1"/>
    <col min="7468" max="7468" width="9.28515625" style="83" customWidth="1"/>
    <col min="7469" max="7469" width="3.28515625" style="83" customWidth="1"/>
    <col min="7470" max="7470" width="15.28515625" style="83" customWidth="1"/>
    <col min="7471" max="7471" width="1.5703125" style="83" customWidth="1"/>
    <col min="7472" max="7472" width="13.5703125" style="83" customWidth="1"/>
    <col min="7473" max="7473" width="1.5703125" style="83" customWidth="1"/>
    <col min="7474" max="7474" width="0" style="83" hidden="1" customWidth="1"/>
    <col min="7475" max="7475" width="1.5703125" style="83" customWidth="1"/>
    <col min="7476" max="7476" width="13.5703125" style="83" customWidth="1"/>
    <col min="7477" max="7477" width="2.42578125" style="83" customWidth="1"/>
    <col min="7478" max="7478" width="5" style="83" customWidth="1"/>
    <col min="7479" max="7479" width="7.28515625" style="83" customWidth="1"/>
    <col min="7480" max="7480" width="10.85546875" style="83" customWidth="1"/>
    <col min="7481" max="7481" width="8.140625" style="83" customWidth="1"/>
    <col min="7482" max="7680" width="12.7109375" style="83"/>
    <col min="7681" max="7681" width="4.140625" style="83" customWidth="1"/>
    <col min="7682" max="7682" width="1" style="83" customWidth="1"/>
    <col min="7683" max="7683" width="8.85546875" style="83" customWidth="1"/>
    <col min="7684" max="7684" width="2" style="83" customWidth="1"/>
    <col min="7685" max="7685" width="12.5703125" style="83" customWidth="1"/>
    <col min="7686" max="7686" width="1" style="83" customWidth="1"/>
    <col min="7687" max="7687" width="14" style="83" customWidth="1"/>
    <col min="7688" max="7688" width="1.5703125" style="83" customWidth="1"/>
    <col min="7689" max="7689" width="9.140625" style="83" customWidth="1"/>
    <col min="7690" max="7690" width="1.5703125" style="83" customWidth="1"/>
    <col min="7691" max="7691" width="7.28515625" style="83" customWidth="1"/>
    <col min="7692" max="7692" width="1.5703125" style="83" customWidth="1"/>
    <col min="7693" max="7693" width="13.85546875" style="83" bestFit="1" customWidth="1"/>
    <col min="7694" max="7694" width="1.5703125" style="83" customWidth="1"/>
    <col min="7695" max="7695" width="9" style="83" customWidth="1"/>
    <col min="7696" max="7696" width="1.5703125" style="83" customWidth="1"/>
    <col min="7697" max="7697" width="7.140625" style="83" customWidth="1"/>
    <col min="7698" max="7698" width="1.5703125" style="83" customWidth="1"/>
    <col min="7699" max="7699" width="12.85546875" style="83" customWidth="1"/>
    <col min="7700" max="7700" width="1.5703125" style="83" customWidth="1"/>
    <col min="7701" max="7701" width="7.42578125" style="83" customWidth="1"/>
    <col min="7702" max="7702" width="1.5703125" style="83" customWidth="1"/>
    <col min="7703" max="7703" width="6.7109375" style="83" customWidth="1"/>
    <col min="7704" max="7704" width="1.5703125" style="83" customWidth="1"/>
    <col min="7705" max="7705" width="11.42578125" style="83" customWidth="1"/>
    <col min="7706" max="7706" width="1.5703125" style="83" customWidth="1"/>
    <col min="7707" max="7707" width="7" style="83" customWidth="1"/>
    <col min="7708" max="7708" width="1.5703125" style="83" customWidth="1"/>
    <col min="7709" max="7709" width="7.140625" style="83" customWidth="1"/>
    <col min="7710" max="7710" width="1.5703125" style="83" customWidth="1"/>
    <col min="7711" max="7711" width="14" style="83" customWidth="1"/>
    <col min="7712" max="7713" width="1.5703125" style="83" customWidth="1"/>
    <col min="7714" max="7714" width="15.28515625" style="83" customWidth="1"/>
    <col min="7715" max="7715" width="2.42578125" style="83" customWidth="1"/>
    <col min="7716" max="7716" width="15.28515625" style="83" customWidth="1"/>
    <col min="7717" max="7717" width="2.42578125" style="83" customWidth="1"/>
    <col min="7718" max="7718" width="16.140625" style="83" customWidth="1"/>
    <col min="7719" max="7719" width="3.28515625" style="83" customWidth="1"/>
    <col min="7720" max="7720" width="16.140625" style="83" customWidth="1"/>
    <col min="7721" max="7721" width="1.5703125" style="83" customWidth="1"/>
    <col min="7722" max="7722" width="9.28515625" style="83" customWidth="1"/>
    <col min="7723" max="7723" width="1.5703125" style="83" customWidth="1"/>
    <col min="7724" max="7724" width="9.28515625" style="83" customWidth="1"/>
    <col min="7725" max="7725" width="3.28515625" style="83" customWidth="1"/>
    <col min="7726" max="7726" width="15.28515625" style="83" customWidth="1"/>
    <col min="7727" max="7727" width="1.5703125" style="83" customWidth="1"/>
    <col min="7728" max="7728" width="13.5703125" style="83" customWidth="1"/>
    <col min="7729" max="7729" width="1.5703125" style="83" customWidth="1"/>
    <col min="7730" max="7730" width="0" style="83" hidden="1" customWidth="1"/>
    <col min="7731" max="7731" width="1.5703125" style="83" customWidth="1"/>
    <col min="7732" max="7732" width="13.5703125" style="83" customWidth="1"/>
    <col min="7733" max="7733" width="2.42578125" style="83" customWidth="1"/>
    <col min="7734" max="7734" width="5" style="83" customWidth="1"/>
    <col min="7735" max="7735" width="7.28515625" style="83" customWidth="1"/>
    <col min="7736" max="7736" width="10.85546875" style="83" customWidth="1"/>
    <col min="7737" max="7737" width="8.140625" style="83" customWidth="1"/>
    <col min="7738" max="7936" width="12.7109375" style="83"/>
    <col min="7937" max="7937" width="4.140625" style="83" customWidth="1"/>
    <col min="7938" max="7938" width="1" style="83" customWidth="1"/>
    <col min="7939" max="7939" width="8.85546875" style="83" customWidth="1"/>
    <col min="7940" max="7940" width="2" style="83" customWidth="1"/>
    <col min="7941" max="7941" width="12.5703125" style="83" customWidth="1"/>
    <col min="7942" max="7942" width="1" style="83" customWidth="1"/>
    <col min="7943" max="7943" width="14" style="83" customWidth="1"/>
    <col min="7944" max="7944" width="1.5703125" style="83" customWidth="1"/>
    <col min="7945" max="7945" width="9.140625" style="83" customWidth="1"/>
    <col min="7946" max="7946" width="1.5703125" style="83" customWidth="1"/>
    <col min="7947" max="7947" width="7.28515625" style="83" customWidth="1"/>
    <col min="7948" max="7948" width="1.5703125" style="83" customWidth="1"/>
    <col min="7949" max="7949" width="13.85546875" style="83" bestFit="1" customWidth="1"/>
    <col min="7950" max="7950" width="1.5703125" style="83" customWidth="1"/>
    <col min="7951" max="7951" width="9" style="83" customWidth="1"/>
    <col min="7952" max="7952" width="1.5703125" style="83" customWidth="1"/>
    <col min="7953" max="7953" width="7.140625" style="83" customWidth="1"/>
    <col min="7954" max="7954" width="1.5703125" style="83" customWidth="1"/>
    <col min="7955" max="7955" width="12.85546875" style="83" customWidth="1"/>
    <col min="7956" max="7956" width="1.5703125" style="83" customWidth="1"/>
    <col min="7957" max="7957" width="7.42578125" style="83" customWidth="1"/>
    <col min="7958" max="7958" width="1.5703125" style="83" customWidth="1"/>
    <col min="7959" max="7959" width="6.7109375" style="83" customWidth="1"/>
    <col min="7960" max="7960" width="1.5703125" style="83" customWidth="1"/>
    <col min="7961" max="7961" width="11.42578125" style="83" customWidth="1"/>
    <col min="7962" max="7962" width="1.5703125" style="83" customWidth="1"/>
    <col min="7963" max="7963" width="7" style="83" customWidth="1"/>
    <col min="7964" max="7964" width="1.5703125" style="83" customWidth="1"/>
    <col min="7965" max="7965" width="7.140625" style="83" customWidth="1"/>
    <col min="7966" max="7966" width="1.5703125" style="83" customWidth="1"/>
    <col min="7967" max="7967" width="14" style="83" customWidth="1"/>
    <col min="7968" max="7969" width="1.5703125" style="83" customWidth="1"/>
    <col min="7970" max="7970" width="15.28515625" style="83" customWidth="1"/>
    <col min="7971" max="7971" width="2.42578125" style="83" customWidth="1"/>
    <col min="7972" max="7972" width="15.28515625" style="83" customWidth="1"/>
    <col min="7973" max="7973" width="2.42578125" style="83" customWidth="1"/>
    <col min="7974" max="7974" width="16.140625" style="83" customWidth="1"/>
    <col min="7975" max="7975" width="3.28515625" style="83" customWidth="1"/>
    <col min="7976" max="7976" width="16.140625" style="83" customWidth="1"/>
    <col min="7977" max="7977" width="1.5703125" style="83" customWidth="1"/>
    <col min="7978" max="7978" width="9.28515625" style="83" customWidth="1"/>
    <col min="7979" max="7979" width="1.5703125" style="83" customWidth="1"/>
    <col min="7980" max="7980" width="9.28515625" style="83" customWidth="1"/>
    <col min="7981" max="7981" width="3.28515625" style="83" customWidth="1"/>
    <col min="7982" max="7982" width="15.28515625" style="83" customWidth="1"/>
    <col min="7983" max="7983" width="1.5703125" style="83" customWidth="1"/>
    <col min="7984" max="7984" width="13.5703125" style="83" customWidth="1"/>
    <col min="7985" max="7985" width="1.5703125" style="83" customWidth="1"/>
    <col min="7986" max="7986" width="0" style="83" hidden="1" customWidth="1"/>
    <col min="7987" max="7987" width="1.5703125" style="83" customWidth="1"/>
    <col min="7988" max="7988" width="13.5703125" style="83" customWidth="1"/>
    <col min="7989" max="7989" width="2.42578125" style="83" customWidth="1"/>
    <col min="7990" max="7990" width="5" style="83" customWidth="1"/>
    <col min="7991" max="7991" width="7.28515625" style="83" customWidth="1"/>
    <col min="7992" max="7992" width="10.85546875" style="83" customWidth="1"/>
    <col min="7993" max="7993" width="8.140625" style="83" customWidth="1"/>
    <col min="7994" max="8192" width="12.7109375" style="83"/>
    <col min="8193" max="8193" width="4.140625" style="83" customWidth="1"/>
    <col min="8194" max="8194" width="1" style="83" customWidth="1"/>
    <col min="8195" max="8195" width="8.85546875" style="83" customWidth="1"/>
    <col min="8196" max="8196" width="2" style="83" customWidth="1"/>
    <col min="8197" max="8197" width="12.5703125" style="83" customWidth="1"/>
    <col min="8198" max="8198" width="1" style="83" customWidth="1"/>
    <col min="8199" max="8199" width="14" style="83" customWidth="1"/>
    <col min="8200" max="8200" width="1.5703125" style="83" customWidth="1"/>
    <col min="8201" max="8201" width="9.140625" style="83" customWidth="1"/>
    <col min="8202" max="8202" width="1.5703125" style="83" customWidth="1"/>
    <col min="8203" max="8203" width="7.28515625" style="83" customWidth="1"/>
    <col min="8204" max="8204" width="1.5703125" style="83" customWidth="1"/>
    <col min="8205" max="8205" width="13.85546875" style="83" bestFit="1" customWidth="1"/>
    <col min="8206" max="8206" width="1.5703125" style="83" customWidth="1"/>
    <col min="8207" max="8207" width="9" style="83" customWidth="1"/>
    <col min="8208" max="8208" width="1.5703125" style="83" customWidth="1"/>
    <col min="8209" max="8209" width="7.140625" style="83" customWidth="1"/>
    <col min="8210" max="8210" width="1.5703125" style="83" customWidth="1"/>
    <col min="8211" max="8211" width="12.85546875" style="83" customWidth="1"/>
    <col min="8212" max="8212" width="1.5703125" style="83" customWidth="1"/>
    <col min="8213" max="8213" width="7.42578125" style="83" customWidth="1"/>
    <col min="8214" max="8214" width="1.5703125" style="83" customWidth="1"/>
    <col min="8215" max="8215" width="6.7109375" style="83" customWidth="1"/>
    <col min="8216" max="8216" width="1.5703125" style="83" customWidth="1"/>
    <col min="8217" max="8217" width="11.42578125" style="83" customWidth="1"/>
    <col min="8218" max="8218" width="1.5703125" style="83" customWidth="1"/>
    <col min="8219" max="8219" width="7" style="83" customWidth="1"/>
    <col min="8220" max="8220" width="1.5703125" style="83" customWidth="1"/>
    <col min="8221" max="8221" width="7.140625" style="83" customWidth="1"/>
    <col min="8222" max="8222" width="1.5703125" style="83" customWidth="1"/>
    <col min="8223" max="8223" width="14" style="83" customWidth="1"/>
    <col min="8224" max="8225" width="1.5703125" style="83" customWidth="1"/>
    <col min="8226" max="8226" width="15.28515625" style="83" customWidth="1"/>
    <col min="8227" max="8227" width="2.42578125" style="83" customWidth="1"/>
    <col min="8228" max="8228" width="15.28515625" style="83" customWidth="1"/>
    <col min="8229" max="8229" width="2.42578125" style="83" customWidth="1"/>
    <col min="8230" max="8230" width="16.140625" style="83" customWidth="1"/>
    <col min="8231" max="8231" width="3.28515625" style="83" customWidth="1"/>
    <col min="8232" max="8232" width="16.140625" style="83" customWidth="1"/>
    <col min="8233" max="8233" width="1.5703125" style="83" customWidth="1"/>
    <col min="8234" max="8234" width="9.28515625" style="83" customWidth="1"/>
    <col min="8235" max="8235" width="1.5703125" style="83" customWidth="1"/>
    <col min="8236" max="8236" width="9.28515625" style="83" customWidth="1"/>
    <col min="8237" max="8237" width="3.28515625" style="83" customWidth="1"/>
    <col min="8238" max="8238" width="15.28515625" style="83" customWidth="1"/>
    <col min="8239" max="8239" width="1.5703125" style="83" customWidth="1"/>
    <col min="8240" max="8240" width="13.5703125" style="83" customWidth="1"/>
    <col min="8241" max="8241" width="1.5703125" style="83" customWidth="1"/>
    <col min="8242" max="8242" width="0" style="83" hidden="1" customWidth="1"/>
    <col min="8243" max="8243" width="1.5703125" style="83" customWidth="1"/>
    <col min="8244" max="8244" width="13.5703125" style="83" customWidth="1"/>
    <col min="8245" max="8245" width="2.42578125" style="83" customWidth="1"/>
    <col min="8246" max="8246" width="5" style="83" customWidth="1"/>
    <col min="8247" max="8247" width="7.28515625" style="83" customWidth="1"/>
    <col min="8248" max="8248" width="10.85546875" style="83" customWidth="1"/>
    <col min="8249" max="8249" width="8.140625" style="83" customWidth="1"/>
    <col min="8250" max="8448" width="12.7109375" style="83"/>
    <col min="8449" max="8449" width="4.140625" style="83" customWidth="1"/>
    <col min="8450" max="8450" width="1" style="83" customWidth="1"/>
    <col min="8451" max="8451" width="8.85546875" style="83" customWidth="1"/>
    <col min="8452" max="8452" width="2" style="83" customWidth="1"/>
    <col min="8453" max="8453" width="12.5703125" style="83" customWidth="1"/>
    <col min="8454" max="8454" width="1" style="83" customWidth="1"/>
    <col min="8455" max="8455" width="14" style="83" customWidth="1"/>
    <col min="8456" max="8456" width="1.5703125" style="83" customWidth="1"/>
    <col min="8457" max="8457" width="9.140625" style="83" customWidth="1"/>
    <col min="8458" max="8458" width="1.5703125" style="83" customWidth="1"/>
    <col min="8459" max="8459" width="7.28515625" style="83" customWidth="1"/>
    <col min="8460" max="8460" width="1.5703125" style="83" customWidth="1"/>
    <col min="8461" max="8461" width="13.85546875" style="83" bestFit="1" customWidth="1"/>
    <col min="8462" max="8462" width="1.5703125" style="83" customWidth="1"/>
    <col min="8463" max="8463" width="9" style="83" customWidth="1"/>
    <col min="8464" max="8464" width="1.5703125" style="83" customWidth="1"/>
    <col min="8465" max="8465" width="7.140625" style="83" customWidth="1"/>
    <col min="8466" max="8466" width="1.5703125" style="83" customWidth="1"/>
    <col min="8467" max="8467" width="12.85546875" style="83" customWidth="1"/>
    <col min="8468" max="8468" width="1.5703125" style="83" customWidth="1"/>
    <col min="8469" max="8469" width="7.42578125" style="83" customWidth="1"/>
    <col min="8470" max="8470" width="1.5703125" style="83" customWidth="1"/>
    <col min="8471" max="8471" width="6.7109375" style="83" customWidth="1"/>
    <col min="8472" max="8472" width="1.5703125" style="83" customWidth="1"/>
    <col min="8473" max="8473" width="11.42578125" style="83" customWidth="1"/>
    <col min="8474" max="8474" width="1.5703125" style="83" customWidth="1"/>
    <col min="8475" max="8475" width="7" style="83" customWidth="1"/>
    <col min="8476" max="8476" width="1.5703125" style="83" customWidth="1"/>
    <col min="8477" max="8477" width="7.140625" style="83" customWidth="1"/>
    <col min="8478" max="8478" width="1.5703125" style="83" customWidth="1"/>
    <col min="8479" max="8479" width="14" style="83" customWidth="1"/>
    <col min="8480" max="8481" width="1.5703125" style="83" customWidth="1"/>
    <col min="8482" max="8482" width="15.28515625" style="83" customWidth="1"/>
    <col min="8483" max="8483" width="2.42578125" style="83" customWidth="1"/>
    <col min="8484" max="8484" width="15.28515625" style="83" customWidth="1"/>
    <col min="8485" max="8485" width="2.42578125" style="83" customWidth="1"/>
    <col min="8486" max="8486" width="16.140625" style="83" customWidth="1"/>
    <col min="8487" max="8487" width="3.28515625" style="83" customWidth="1"/>
    <col min="8488" max="8488" width="16.140625" style="83" customWidth="1"/>
    <col min="8489" max="8489" width="1.5703125" style="83" customWidth="1"/>
    <col min="8490" max="8490" width="9.28515625" style="83" customWidth="1"/>
    <col min="8491" max="8491" width="1.5703125" style="83" customWidth="1"/>
    <col min="8492" max="8492" width="9.28515625" style="83" customWidth="1"/>
    <col min="8493" max="8493" width="3.28515625" style="83" customWidth="1"/>
    <col min="8494" max="8494" width="15.28515625" style="83" customWidth="1"/>
    <col min="8495" max="8495" width="1.5703125" style="83" customWidth="1"/>
    <col min="8496" max="8496" width="13.5703125" style="83" customWidth="1"/>
    <col min="8497" max="8497" width="1.5703125" style="83" customWidth="1"/>
    <col min="8498" max="8498" width="0" style="83" hidden="1" customWidth="1"/>
    <col min="8499" max="8499" width="1.5703125" style="83" customWidth="1"/>
    <col min="8500" max="8500" width="13.5703125" style="83" customWidth="1"/>
    <col min="8501" max="8501" width="2.42578125" style="83" customWidth="1"/>
    <col min="8502" max="8502" width="5" style="83" customWidth="1"/>
    <col min="8503" max="8503" width="7.28515625" style="83" customWidth="1"/>
    <col min="8504" max="8504" width="10.85546875" style="83" customWidth="1"/>
    <col min="8505" max="8505" width="8.140625" style="83" customWidth="1"/>
    <col min="8506" max="8704" width="12.7109375" style="83"/>
    <col min="8705" max="8705" width="4.140625" style="83" customWidth="1"/>
    <col min="8706" max="8706" width="1" style="83" customWidth="1"/>
    <col min="8707" max="8707" width="8.85546875" style="83" customWidth="1"/>
    <col min="8708" max="8708" width="2" style="83" customWidth="1"/>
    <col min="8709" max="8709" width="12.5703125" style="83" customWidth="1"/>
    <col min="8710" max="8710" width="1" style="83" customWidth="1"/>
    <col min="8711" max="8711" width="14" style="83" customWidth="1"/>
    <col min="8712" max="8712" width="1.5703125" style="83" customWidth="1"/>
    <col min="8713" max="8713" width="9.140625" style="83" customWidth="1"/>
    <col min="8714" max="8714" width="1.5703125" style="83" customWidth="1"/>
    <col min="8715" max="8715" width="7.28515625" style="83" customWidth="1"/>
    <col min="8716" max="8716" width="1.5703125" style="83" customWidth="1"/>
    <col min="8717" max="8717" width="13.85546875" style="83" bestFit="1" customWidth="1"/>
    <col min="8718" max="8718" width="1.5703125" style="83" customWidth="1"/>
    <col min="8719" max="8719" width="9" style="83" customWidth="1"/>
    <col min="8720" max="8720" width="1.5703125" style="83" customWidth="1"/>
    <col min="8721" max="8721" width="7.140625" style="83" customWidth="1"/>
    <col min="8722" max="8722" width="1.5703125" style="83" customWidth="1"/>
    <col min="8723" max="8723" width="12.85546875" style="83" customWidth="1"/>
    <col min="8724" max="8724" width="1.5703125" style="83" customWidth="1"/>
    <col min="8725" max="8725" width="7.42578125" style="83" customWidth="1"/>
    <col min="8726" max="8726" width="1.5703125" style="83" customWidth="1"/>
    <col min="8727" max="8727" width="6.7109375" style="83" customWidth="1"/>
    <col min="8728" max="8728" width="1.5703125" style="83" customWidth="1"/>
    <col min="8729" max="8729" width="11.42578125" style="83" customWidth="1"/>
    <col min="8730" max="8730" width="1.5703125" style="83" customWidth="1"/>
    <col min="8731" max="8731" width="7" style="83" customWidth="1"/>
    <col min="8732" max="8732" width="1.5703125" style="83" customWidth="1"/>
    <col min="8733" max="8733" width="7.140625" style="83" customWidth="1"/>
    <col min="8734" max="8734" width="1.5703125" style="83" customWidth="1"/>
    <col min="8735" max="8735" width="14" style="83" customWidth="1"/>
    <col min="8736" max="8737" width="1.5703125" style="83" customWidth="1"/>
    <col min="8738" max="8738" width="15.28515625" style="83" customWidth="1"/>
    <col min="8739" max="8739" width="2.42578125" style="83" customWidth="1"/>
    <col min="8740" max="8740" width="15.28515625" style="83" customWidth="1"/>
    <col min="8741" max="8741" width="2.42578125" style="83" customWidth="1"/>
    <col min="8742" max="8742" width="16.140625" style="83" customWidth="1"/>
    <col min="8743" max="8743" width="3.28515625" style="83" customWidth="1"/>
    <col min="8744" max="8744" width="16.140625" style="83" customWidth="1"/>
    <col min="8745" max="8745" width="1.5703125" style="83" customWidth="1"/>
    <col min="8746" max="8746" width="9.28515625" style="83" customWidth="1"/>
    <col min="8747" max="8747" width="1.5703125" style="83" customWidth="1"/>
    <col min="8748" max="8748" width="9.28515625" style="83" customWidth="1"/>
    <col min="8749" max="8749" width="3.28515625" style="83" customWidth="1"/>
    <col min="8750" max="8750" width="15.28515625" style="83" customWidth="1"/>
    <col min="8751" max="8751" width="1.5703125" style="83" customWidth="1"/>
    <col min="8752" max="8752" width="13.5703125" style="83" customWidth="1"/>
    <col min="8753" max="8753" width="1.5703125" style="83" customWidth="1"/>
    <col min="8754" max="8754" width="0" style="83" hidden="1" customWidth="1"/>
    <col min="8755" max="8755" width="1.5703125" style="83" customWidth="1"/>
    <col min="8756" max="8756" width="13.5703125" style="83" customWidth="1"/>
    <col min="8757" max="8757" width="2.42578125" style="83" customWidth="1"/>
    <col min="8758" max="8758" width="5" style="83" customWidth="1"/>
    <col min="8759" max="8759" width="7.28515625" style="83" customWidth="1"/>
    <col min="8760" max="8760" width="10.85546875" style="83" customWidth="1"/>
    <col min="8761" max="8761" width="8.140625" style="83" customWidth="1"/>
    <col min="8762" max="8960" width="12.7109375" style="83"/>
    <col min="8961" max="8961" width="4.140625" style="83" customWidth="1"/>
    <col min="8962" max="8962" width="1" style="83" customWidth="1"/>
    <col min="8963" max="8963" width="8.85546875" style="83" customWidth="1"/>
    <col min="8964" max="8964" width="2" style="83" customWidth="1"/>
    <col min="8965" max="8965" width="12.5703125" style="83" customWidth="1"/>
    <col min="8966" max="8966" width="1" style="83" customWidth="1"/>
    <col min="8967" max="8967" width="14" style="83" customWidth="1"/>
    <col min="8968" max="8968" width="1.5703125" style="83" customWidth="1"/>
    <col min="8969" max="8969" width="9.140625" style="83" customWidth="1"/>
    <col min="8970" max="8970" width="1.5703125" style="83" customWidth="1"/>
    <col min="8971" max="8971" width="7.28515625" style="83" customWidth="1"/>
    <col min="8972" max="8972" width="1.5703125" style="83" customWidth="1"/>
    <col min="8973" max="8973" width="13.85546875" style="83" bestFit="1" customWidth="1"/>
    <col min="8974" max="8974" width="1.5703125" style="83" customWidth="1"/>
    <col min="8975" max="8975" width="9" style="83" customWidth="1"/>
    <col min="8976" max="8976" width="1.5703125" style="83" customWidth="1"/>
    <col min="8977" max="8977" width="7.140625" style="83" customWidth="1"/>
    <col min="8978" max="8978" width="1.5703125" style="83" customWidth="1"/>
    <col min="8979" max="8979" width="12.85546875" style="83" customWidth="1"/>
    <col min="8980" max="8980" width="1.5703125" style="83" customWidth="1"/>
    <col min="8981" max="8981" width="7.42578125" style="83" customWidth="1"/>
    <col min="8982" max="8982" width="1.5703125" style="83" customWidth="1"/>
    <col min="8983" max="8983" width="6.7109375" style="83" customWidth="1"/>
    <col min="8984" max="8984" width="1.5703125" style="83" customWidth="1"/>
    <col min="8985" max="8985" width="11.42578125" style="83" customWidth="1"/>
    <col min="8986" max="8986" width="1.5703125" style="83" customWidth="1"/>
    <col min="8987" max="8987" width="7" style="83" customWidth="1"/>
    <col min="8988" max="8988" width="1.5703125" style="83" customWidth="1"/>
    <col min="8989" max="8989" width="7.140625" style="83" customWidth="1"/>
    <col min="8990" max="8990" width="1.5703125" style="83" customWidth="1"/>
    <col min="8991" max="8991" width="14" style="83" customWidth="1"/>
    <col min="8992" max="8993" width="1.5703125" style="83" customWidth="1"/>
    <col min="8994" max="8994" width="15.28515625" style="83" customWidth="1"/>
    <col min="8995" max="8995" width="2.42578125" style="83" customWidth="1"/>
    <col min="8996" max="8996" width="15.28515625" style="83" customWidth="1"/>
    <col min="8997" max="8997" width="2.42578125" style="83" customWidth="1"/>
    <col min="8998" max="8998" width="16.140625" style="83" customWidth="1"/>
    <col min="8999" max="8999" width="3.28515625" style="83" customWidth="1"/>
    <col min="9000" max="9000" width="16.140625" style="83" customWidth="1"/>
    <col min="9001" max="9001" width="1.5703125" style="83" customWidth="1"/>
    <col min="9002" max="9002" width="9.28515625" style="83" customWidth="1"/>
    <col min="9003" max="9003" width="1.5703125" style="83" customWidth="1"/>
    <col min="9004" max="9004" width="9.28515625" style="83" customWidth="1"/>
    <col min="9005" max="9005" width="3.28515625" style="83" customWidth="1"/>
    <col min="9006" max="9006" width="15.28515625" style="83" customWidth="1"/>
    <col min="9007" max="9007" width="1.5703125" style="83" customWidth="1"/>
    <col min="9008" max="9008" width="13.5703125" style="83" customWidth="1"/>
    <col min="9009" max="9009" width="1.5703125" style="83" customWidth="1"/>
    <col min="9010" max="9010" width="0" style="83" hidden="1" customWidth="1"/>
    <col min="9011" max="9011" width="1.5703125" style="83" customWidth="1"/>
    <col min="9012" max="9012" width="13.5703125" style="83" customWidth="1"/>
    <col min="9013" max="9013" width="2.42578125" style="83" customWidth="1"/>
    <col min="9014" max="9014" width="5" style="83" customWidth="1"/>
    <col min="9015" max="9015" width="7.28515625" style="83" customWidth="1"/>
    <col min="9016" max="9016" width="10.85546875" style="83" customWidth="1"/>
    <col min="9017" max="9017" width="8.140625" style="83" customWidth="1"/>
    <col min="9018" max="9216" width="12.7109375" style="83"/>
    <col min="9217" max="9217" width="4.140625" style="83" customWidth="1"/>
    <col min="9218" max="9218" width="1" style="83" customWidth="1"/>
    <col min="9219" max="9219" width="8.85546875" style="83" customWidth="1"/>
    <col min="9220" max="9220" width="2" style="83" customWidth="1"/>
    <col min="9221" max="9221" width="12.5703125" style="83" customWidth="1"/>
    <col min="9222" max="9222" width="1" style="83" customWidth="1"/>
    <col min="9223" max="9223" width="14" style="83" customWidth="1"/>
    <col min="9224" max="9224" width="1.5703125" style="83" customWidth="1"/>
    <col min="9225" max="9225" width="9.140625" style="83" customWidth="1"/>
    <col min="9226" max="9226" width="1.5703125" style="83" customWidth="1"/>
    <col min="9227" max="9227" width="7.28515625" style="83" customWidth="1"/>
    <col min="9228" max="9228" width="1.5703125" style="83" customWidth="1"/>
    <col min="9229" max="9229" width="13.85546875" style="83" bestFit="1" customWidth="1"/>
    <col min="9230" max="9230" width="1.5703125" style="83" customWidth="1"/>
    <col min="9231" max="9231" width="9" style="83" customWidth="1"/>
    <col min="9232" max="9232" width="1.5703125" style="83" customWidth="1"/>
    <col min="9233" max="9233" width="7.140625" style="83" customWidth="1"/>
    <col min="9234" max="9234" width="1.5703125" style="83" customWidth="1"/>
    <col min="9235" max="9235" width="12.85546875" style="83" customWidth="1"/>
    <col min="9236" max="9236" width="1.5703125" style="83" customWidth="1"/>
    <col min="9237" max="9237" width="7.42578125" style="83" customWidth="1"/>
    <col min="9238" max="9238" width="1.5703125" style="83" customWidth="1"/>
    <col min="9239" max="9239" width="6.7109375" style="83" customWidth="1"/>
    <col min="9240" max="9240" width="1.5703125" style="83" customWidth="1"/>
    <col min="9241" max="9241" width="11.42578125" style="83" customWidth="1"/>
    <col min="9242" max="9242" width="1.5703125" style="83" customWidth="1"/>
    <col min="9243" max="9243" width="7" style="83" customWidth="1"/>
    <col min="9244" max="9244" width="1.5703125" style="83" customWidth="1"/>
    <col min="9245" max="9245" width="7.140625" style="83" customWidth="1"/>
    <col min="9246" max="9246" width="1.5703125" style="83" customWidth="1"/>
    <col min="9247" max="9247" width="14" style="83" customWidth="1"/>
    <col min="9248" max="9249" width="1.5703125" style="83" customWidth="1"/>
    <col min="9250" max="9250" width="15.28515625" style="83" customWidth="1"/>
    <col min="9251" max="9251" width="2.42578125" style="83" customWidth="1"/>
    <col min="9252" max="9252" width="15.28515625" style="83" customWidth="1"/>
    <col min="9253" max="9253" width="2.42578125" style="83" customWidth="1"/>
    <col min="9254" max="9254" width="16.140625" style="83" customWidth="1"/>
    <col min="9255" max="9255" width="3.28515625" style="83" customWidth="1"/>
    <col min="9256" max="9256" width="16.140625" style="83" customWidth="1"/>
    <col min="9257" max="9257" width="1.5703125" style="83" customWidth="1"/>
    <col min="9258" max="9258" width="9.28515625" style="83" customWidth="1"/>
    <col min="9259" max="9259" width="1.5703125" style="83" customWidth="1"/>
    <col min="9260" max="9260" width="9.28515625" style="83" customWidth="1"/>
    <col min="9261" max="9261" width="3.28515625" style="83" customWidth="1"/>
    <col min="9262" max="9262" width="15.28515625" style="83" customWidth="1"/>
    <col min="9263" max="9263" width="1.5703125" style="83" customWidth="1"/>
    <col min="9264" max="9264" width="13.5703125" style="83" customWidth="1"/>
    <col min="9265" max="9265" width="1.5703125" style="83" customWidth="1"/>
    <col min="9266" max="9266" width="0" style="83" hidden="1" customWidth="1"/>
    <col min="9267" max="9267" width="1.5703125" style="83" customWidth="1"/>
    <col min="9268" max="9268" width="13.5703125" style="83" customWidth="1"/>
    <col min="9269" max="9269" width="2.42578125" style="83" customWidth="1"/>
    <col min="9270" max="9270" width="5" style="83" customWidth="1"/>
    <col min="9271" max="9271" width="7.28515625" style="83" customWidth="1"/>
    <col min="9272" max="9272" width="10.85546875" style="83" customWidth="1"/>
    <col min="9273" max="9273" width="8.140625" style="83" customWidth="1"/>
    <col min="9274" max="9472" width="12.7109375" style="83"/>
    <col min="9473" max="9473" width="4.140625" style="83" customWidth="1"/>
    <col min="9474" max="9474" width="1" style="83" customWidth="1"/>
    <col min="9475" max="9475" width="8.85546875" style="83" customWidth="1"/>
    <col min="9476" max="9476" width="2" style="83" customWidth="1"/>
    <col min="9477" max="9477" width="12.5703125" style="83" customWidth="1"/>
    <col min="9478" max="9478" width="1" style="83" customWidth="1"/>
    <col min="9479" max="9479" width="14" style="83" customWidth="1"/>
    <col min="9480" max="9480" width="1.5703125" style="83" customWidth="1"/>
    <col min="9481" max="9481" width="9.140625" style="83" customWidth="1"/>
    <col min="9482" max="9482" width="1.5703125" style="83" customWidth="1"/>
    <col min="9483" max="9483" width="7.28515625" style="83" customWidth="1"/>
    <col min="9484" max="9484" width="1.5703125" style="83" customWidth="1"/>
    <col min="9485" max="9485" width="13.85546875" style="83" bestFit="1" customWidth="1"/>
    <col min="9486" max="9486" width="1.5703125" style="83" customWidth="1"/>
    <col min="9487" max="9487" width="9" style="83" customWidth="1"/>
    <col min="9488" max="9488" width="1.5703125" style="83" customWidth="1"/>
    <col min="9489" max="9489" width="7.140625" style="83" customWidth="1"/>
    <col min="9490" max="9490" width="1.5703125" style="83" customWidth="1"/>
    <col min="9491" max="9491" width="12.85546875" style="83" customWidth="1"/>
    <col min="9492" max="9492" width="1.5703125" style="83" customWidth="1"/>
    <col min="9493" max="9493" width="7.42578125" style="83" customWidth="1"/>
    <col min="9494" max="9494" width="1.5703125" style="83" customWidth="1"/>
    <col min="9495" max="9495" width="6.7109375" style="83" customWidth="1"/>
    <col min="9496" max="9496" width="1.5703125" style="83" customWidth="1"/>
    <col min="9497" max="9497" width="11.42578125" style="83" customWidth="1"/>
    <col min="9498" max="9498" width="1.5703125" style="83" customWidth="1"/>
    <col min="9499" max="9499" width="7" style="83" customWidth="1"/>
    <col min="9500" max="9500" width="1.5703125" style="83" customWidth="1"/>
    <col min="9501" max="9501" width="7.140625" style="83" customWidth="1"/>
    <col min="9502" max="9502" width="1.5703125" style="83" customWidth="1"/>
    <col min="9503" max="9503" width="14" style="83" customWidth="1"/>
    <col min="9504" max="9505" width="1.5703125" style="83" customWidth="1"/>
    <col min="9506" max="9506" width="15.28515625" style="83" customWidth="1"/>
    <col min="9507" max="9507" width="2.42578125" style="83" customWidth="1"/>
    <col min="9508" max="9508" width="15.28515625" style="83" customWidth="1"/>
    <col min="9509" max="9509" width="2.42578125" style="83" customWidth="1"/>
    <col min="9510" max="9510" width="16.140625" style="83" customWidth="1"/>
    <col min="9511" max="9511" width="3.28515625" style="83" customWidth="1"/>
    <col min="9512" max="9512" width="16.140625" style="83" customWidth="1"/>
    <col min="9513" max="9513" width="1.5703125" style="83" customWidth="1"/>
    <col min="9514" max="9514" width="9.28515625" style="83" customWidth="1"/>
    <col min="9515" max="9515" width="1.5703125" style="83" customWidth="1"/>
    <col min="9516" max="9516" width="9.28515625" style="83" customWidth="1"/>
    <col min="9517" max="9517" width="3.28515625" style="83" customWidth="1"/>
    <col min="9518" max="9518" width="15.28515625" style="83" customWidth="1"/>
    <col min="9519" max="9519" width="1.5703125" style="83" customWidth="1"/>
    <col min="9520" max="9520" width="13.5703125" style="83" customWidth="1"/>
    <col min="9521" max="9521" width="1.5703125" style="83" customWidth="1"/>
    <col min="9522" max="9522" width="0" style="83" hidden="1" customWidth="1"/>
    <col min="9523" max="9523" width="1.5703125" style="83" customWidth="1"/>
    <col min="9524" max="9524" width="13.5703125" style="83" customWidth="1"/>
    <col min="9525" max="9525" width="2.42578125" style="83" customWidth="1"/>
    <col min="9526" max="9526" width="5" style="83" customWidth="1"/>
    <col min="9527" max="9527" width="7.28515625" style="83" customWidth="1"/>
    <col min="9528" max="9528" width="10.85546875" style="83" customWidth="1"/>
    <col min="9529" max="9529" width="8.140625" style="83" customWidth="1"/>
    <col min="9530" max="9728" width="12.7109375" style="83"/>
    <col min="9729" max="9729" width="4.140625" style="83" customWidth="1"/>
    <col min="9730" max="9730" width="1" style="83" customWidth="1"/>
    <col min="9731" max="9731" width="8.85546875" style="83" customWidth="1"/>
    <col min="9732" max="9732" width="2" style="83" customWidth="1"/>
    <col min="9733" max="9733" width="12.5703125" style="83" customWidth="1"/>
    <col min="9734" max="9734" width="1" style="83" customWidth="1"/>
    <col min="9735" max="9735" width="14" style="83" customWidth="1"/>
    <col min="9736" max="9736" width="1.5703125" style="83" customWidth="1"/>
    <col min="9737" max="9737" width="9.140625" style="83" customWidth="1"/>
    <col min="9738" max="9738" width="1.5703125" style="83" customWidth="1"/>
    <col min="9739" max="9739" width="7.28515625" style="83" customWidth="1"/>
    <col min="9740" max="9740" width="1.5703125" style="83" customWidth="1"/>
    <col min="9741" max="9741" width="13.85546875" style="83" bestFit="1" customWidth="1"/>
    <col min="9742" max="9742" width="1.5703125" style="83" customWidth="1"/>
    <col min="9743" max="9743" width="9" style="83" customWidth="1"/>
    <col min="9744" max="9744" width="1.5703125" style="83" customWidth="1"/>
    <col min="9745" max="9745" width="7.140625" style="83" customWidth="1"/>
    <col min="9746" max="9746" width="1.5703125" style="83" customWidth="1"/>
    <col min="9747" max="9747" width="12.85546875" style="83" customWidth="1"/>
    <col min="9748" max="9748" width="1.5703125" style="83" customWidth="1"/>
    <col min="9749" max="9749" width="7.42578125" style="83" customWidth="1"/>
    <col min="9750" max="9750" width="1.5703125" style="83" customWidth="1"/>
    <col min="9751" max="9751" width="6.7109375" style="83" customWidth="1"/>
    <col min="9752" max="9752" width="1.5703125" style="83" customWidth="1"/>
    <col min="9753" max="9753" width="11.42578125" style="83" customWidth="1"/>
    <col min="9754" max="9754" width="1.5703125" style="83" customWidth="1"/>
    <col min="9755" max="9755" width="7" style="83" customWidth="1"/>
    <col min="9756" max="9756" width="1.5703125" style="83" customWidth="1"/>
    <col min="9757" max="9757" width="7.140625" style="83" customWidth="1"/>
    <col min="9758" max="9758" width="1.5703125" style="83" customWidth="1"/>
    <col min="9759" max="9759" width="14" style="83" customWidth="1"/>
    <col min="9760" max="9761" width="1.5703125" style="83" customWidth="1"/>
    <col min="9762" max="9762" width="15.28515625" style="83" customWidth="1"/>
    <col min="9763" max="9763" width="2.42578125" style="83" customWidth="1"/>
    <col min="9764" max="9764" width="15.28515625" style="83" customWidth="1"/>
    <col min="9765" max="9765" width="2.42578125" style="83" customWidth="1"/>
    <col min="9766" max="9766" width="16.140625" style="83" customWidth="1"/>
    <col min="9767" max="9767" width="3.28515625" style="83" customWidth="1"/>
    <col min="9768" max="9768" width="16.140625" style="83" customWidth="1"/>
    <col min="9769" max="9769" width="1.5703125" style="83" customWidth="1"/>
    <col min="9770" max="9770" width="9.28515625" style="83" customWidth="1"/>
    <col min="9771" max="9771" width="1.5703125" style="83" customWidth="1"/>
    <col min="9772" max="9772" width="9.28515625" style="83" customWidth="1"/>
    <col min="9773" max="9773" width="3.28515625" style="83" customWidth="1"/>
    <col min="9774" max="9774" width="15.28515625" style="83" customWidth="1"/>
    <col min="9775" max="9775" width="1.5703125" style="83" customWidth="1"/>
    <col min="9776" max="9776" width="13.5703125" style="83" customWidth="1"/>
    <col min="9777" max="9777" width="1.5703125" style="83" customWidth="1"/>
    <col min="9778" max="9778" width="0" style="83" hidden="1" customWidth="1"/>
    <col min="9779" max="9779" width="1.5703125" style="83" customWidth="1"/>
    <col min="9780" max="9780" width="13.5703125" style="83" customWidth="1"/>
    <col min="9781" max="9781" width="2.42578125" style="83" customWidth="1"/>
    <col min="9782" max="9782" width="5" style="83" customWidth="1"/>
    <col min="9783" max="9783" width="7.28515625" style="83" customWidth="1"/>
    <col min="9784" max="9784" width="10.85546875" style="83" customWidth="1"/>
    <col min="9785" max="9785" width="8.140625" style="83" customWidth="1"/>
    <col min="9786" max="9984" width="12.7109375" style="83"/>
    <col min="9985" max="9985" width="4.140625" style="83" customWidth="1"/>
    <col min="9986" max="9986" width="1" style="83" customWidth="1"/>
    <col min="9987" max="9987" width="8.85546875" style="83" customWidth="1"/>
    <col min="9988" max="9988" width="2" style="83" customWidth="1"/>
    <col min="9989" max="9989" width="12.5703125" style="83" customWidth="1"/>
    <col min="9990" max="9990" width="1" style="83" customWidth="1"/>
    <col min="9991" max="9991" width="14" style="83" customWidth="1"/>
    <col min="9992" max="9992" width="1.5703125" style="83" customWidth="1"/>
    <col min="9993" max="9993" width="9.140625" style="83" customWidth="1"/>
    <col min="9994" max="9994" width="1.5703125" style="83" customWidth="1"/>
    <col min="9995" max="9995" width="7.28515625" style="83" customWidth="1"/>
    <col min="9996" max="9996" width="1.5703125" style="83" customWidth="1"/>
    <col min="9997" max="9997" width="13.85546875" style="83" bestFit="1" customWidth="1"/>
    <col min="9998" max="9998" width="1.5703125" style="83" customWidth="1"/>
    <col min="9999" max="9999" width="9" style="83" customWidth="1"/>
    <col min="10000" max="10000" width="1.5703125" style="83" customWidth="1"/>
    <col min="10001" max="10001" width="7.140625" style="83" customWidth="1"/>
    <col min="10002" max="10002" width="1.5703125" style="83" customWidth="1"/>
    <col min="10003" max="10003" width="12.85546875" style="83" customWidth="1"/>
    <col min="10004" max="10004" width="1.5703125" style="83" customWidth="1"/>
    <col min="10005" max="10005" width="7.42578125" style="83" customWidth="1"/>
    <col min="10006" max="10006" width="1.5703125" style="83" customWidth="1"/>
    <col min="10007" max="10007" width="6.7109375" style="83" customWidth="1"/>
    <col min="10008" max="10008" width="1.5703125" style="83" customWidth="1"/>
    <col min="10009" max="10009" width="11.42578125" style="83" customWidth="1"/>
    <col min="10010" max="10010" width="1.5703125" style="83" customWidth="1"/>
    <col min="10011" max="10011" width="7" style="83" customWidth="1"/>
    <col min="10012" max="10012" width="1.5703125" style="83" customWidth="1"/>
    <col min="10013" max="10013" width="7.140625" style="83" customWidth="1"/>
    <col min="10014" max="10014" width="1.5703125" style="83" customWidth="1"/>
    <col min="10015" max="10015" width="14" style="83" customWidth="1"/>
    <col min="10016" max="10017" width="1.5703125" style="83" customWidth="1"/>
    <col min="10018" max="10018" width="15.28515625" style="83" customWidth="1"/>
    <col min="10019" max="10019" width="2.42578125" style="83" customWidth="1"/>
    <col min="10020" max="10020" width="15.28515625" style="83" customWidth="1"/>
    <col min="10021" max="10021" width="2.42578125" style="83" customWidth="1"/>
    <col min="10022" max="10022" width="16.140625" style="83" customWidth="1"/>
    <col min="10023" max="10023" width="3.28515625" style="83" customWidth="1"/>
    <col min="10024" max="10024" width="16.140625" style="83" customWidth="1"/>
    <col min="10025" max="10025" width="1.5703125" style="83" customWidth="1"/>
    <col min="10026" max="10026" width="9.28515625" style="83" customWidth="1"/>
    <col min="10027" max="10027" width="1.5703125" style="83" customWidth="1"/>
    <col min="10028" max="10028" width="9.28515625" style="83" customWidth="1"/>
    <col min="10029" max="10029" width="3.28515625" style="83" customWidth="1"/>
    <col min="10030" max="10030" width="15.28515625" style="83" customWidth="1"/>
    <col min="10031" max="10031" width="1.5703125" style="83" customWidth="1"/>
    <col min="10032" max="10032" width="13.5703125" style="83" customWidth="1"/>
    <col min="10033" max="10033" width="1.5703125" style="83" customWidth="1"/>
    <col min="10034" max="10034" width="0" style="83" hidden="1" customWidth="1"/>
    <col min="10035" max="10035" width="1.5703125" style="83" customWidth="1"/>
    <col min="10036" max="10036" width="13.5703125" style="83" customWidth="1"/>
    <col min="10037" max="10037" width="2.42578125" style="83" customWidth="1"/>
    <col min="10038" max="10038" width="5" style="83" customWidth="1"/>
    <col min="10039" max="10039" width="7.28515625" style="83" customWidth="1"/>
    <col min="10040" max="10040" width="10.85546875" style="83" customWidth="1"/>
    <col min="10041" max="10041" width="8.140625" style="83" customWidth="1"/>
    <col min="10042" max="10240" width="12.7109375" style="83"/>
    <col min="10241" max="10241" width="4.140625" style="83" customWidth="1"/>
    <col min="10242" max="10242" width="1" style="83" customWidth="1"/>
    <col min="10243" max="10243" width="8.85546875" style="83" customWidth="1"/>
    <col min="10244" max="10244" width="2" style="83" customWidth="1"/>
    <col min="10245" max="10245" width="12.5703125" style="83" customWidth="1"/>
    <col min="10246" max="10246" width="1" style="83" customWidth="1"/>
    <col min="10247" max="10247" width="14" style="83" customWidth="1"/>
    <col min="10248" max="10248" width="1.5703125" style="83" customWidth="1"/>
    <col min="10249" max="10249" width="9.140625" style="83" customWidth="1"/>
    <col min="10250" max="10250" width="1.5703125" style="83" customWidth="1"/>
    <col min="10251" max="10251" width="7.28515625" style="83" customWidth="1"/>
    <col min="10252" max="10252" width="1.5703125" style="83" customWidth="1"/>
    <col min="10253" max="10253" width="13.85546875" style="83" bestFit="1" customWidth="1"/>
    <col min="10254" max="10254" width="1.5703125" style="83" customWidth="1"/>
    <col min="10255" max="10255" width="9" style="83" customWidth="1"/>
    <col min="10256" max="10256" width="1.5703125" style="83" customWidth="1"/>
    <col min="10257" max="10257" width="7.140625" style="83" customWidth="1"/>
    <col min="10258" max="10258" width="1.5703125" style="83" customWidth="1"/>
    <col min="10259" max="10259" width="12.85546875" style="83" customWidth="1"/>
    <col min="10260" max="10260" width="1.5703125" style="83" customWidth="1"/>
    <col min="10261" max="10261" width="7.42578125" style="83" customWidth="1"/>
    <col min="10262" max="10262" width="1.5703125" style="83" customWidth="1"/>
    <col min="10263" max="10263" width="6.7109375" style="83" customWidth="1"/>
    <col min="10264" max="10264" width="1.5703125" style="83" customWidth="1"/>
    <col min="10265" max="10265" width="11.42578125" style="83" customWidth="1"/>
    <col min="10266" max="10266" width="1.5703125" style="83" customWidth="1"/>
    <col min="10267" max="10267" width="7" style="83" customWidth="1"/>
    <col min="10268" max="10268" width="1.5703125" style="83" customWidth="1"/>
    <col min="10269" max="10269" width="7.140625" style="83" customWidth="1"/>
    <col min="10270" max="10270" width="1.5703125" style="83" customWidth="1"/>
    <col min="10271" max="10271" width="14" style="83" customWidth="1"/>
    <col min="10272" max="10273" width="1.5703125" style="83" customWidth="1"/>
    <col min="10274" max="10274" width="15.28515625" style="83" customWidth="1"/>
    <col min="10275" max="10275" width="2.42578125" style="83" customWidth="1"/>
    <col min="10276" max="10276" width="15.28515625" style="83" customWidth="1"/>
    <col min="10277" max="10277" width="2.42578125" style="83" customWidth="1"/>
    <col min="10278" max="10278" width="16.140625" style="83" customWidth="1"/>
    <col min="10279" max="10279" width="3.28515625" style="83" customWidth="1"/>
    <col min="10280" max="10280" width="16.140625" style="83" customWidth="1"/>
    <col min="10281" max="10281" width="1.5703125" style="83" customWidth="1"/>
    <col min="10282" max="10282" width="9.28515625" style="83" customWidth="1"/>
    <col min="10283" max="10283" width="1.5703125" style="83" customWidth="1"/>
    <col min="10284" max="10284" width="9.28515625" style="83" customWidth="1"/>
    <col min="10285" max="10285" width="3.28515625" style="83" customWidth="1"/>
    <col min="10286" max="10286" width="15.28515625" style="83" customWidth="1"/>
    <col min="10287" max="10287" width="1.5703125" style="83" customWidth="1"/>
    <col min="10288" max="10288" width="13.5703125" style="83" customWidth="1"/>
    <col min="10289" max="10289" width="1.5703125" style="83" customWidth="1"/>
    <col min="10290" max="10290" width="0" style="83" hidden="1" customWidth="1"/>
    <col min="10291" max="10291" width="1.5703125" style="83" customWidth="1"/>
    <col min="10292" max="10292" width="13.5703125" style="83" customWidth="1"/>
    <col min="10293" max="10293" width="2.42578125" style="83" customWidth="1"/>
    <col min="10294" max="10294" width="5" style="83" customWidth="1"/>
    <col min="10295" max="10295" width="7.28515625" style="83" customWidth="1"/>
    <col min="10296" max="10296" width="10.85546875" style="83" customWidth="1"/>
    <col min="10297" max="10297" width="8.140625" style="83" customWidth="1"/>
    <col min="10298" max="10496" width="12.7109375" style="83"/>
    <col min="10497" max="10497" width="4.140625" style="83" customWidth="1"/>
    <col min="10498" max="10498" width="1" style="83" customWidth="1"/>
    <col min="10499" max="10499" width="8.85546875" style="83" customWidth="1"/>
    <col min="10500" max="10500" width="2" style="83" customWidth="1"/>
    <col min="10501" max="10501" width="12.5703125" style="83" customWidth="1"/>
    <col min="10502" max="10502" width="1" style="83" customWidth="1"/>
    <col min="10503" max="10503" width="14" style="83" customWidth="1"/>
    <col min="10504" max="10504" width="1.5703125" style="83" customWidth="1"/>
    <col min="10505" max="10505" width="9.140625" style="83" customWidth="1"/>
    <col min="10506" max="10506" width="1.5703125" style="83" customWidth="1"/>
    <col min="10507" max="10507" width="7.28515625" style="83" customWidth="1"/>
    <col min="10508" max="10508" width="1.5703125" style="83" customWidth="1"/>
    <col min="10509" max="10509" width="13.85546875" style="83" bestFit="1" customWidth="1"/>
    <col min="10510" max="10510" width="1.5703125" style="83" customWidth="1"/>
    <col min="10511" max="10511" width="9" style="83" customWidth="1"/>
    <col min="10512" max="10512" width="1.5703125" style="83" customWidth="1"/>
    <col min="10513" max="10513" width="7.140625" style="83" customWidth="1"/>
    <col min="10514" max="10514" width="1.5703125" style="83" customWidth="1"/>
    <col min="10515" max="10515" width="12.85546875" style="83" customWidth="1"/>
    <col min="10516" max="10516" width="1.5703125" style="83" customWidth="1"/>
    <col min="10517" max="10517" width="7.42578125" style="83" customWidth="1"/>
    <col min="10518" max="10518" width="1.5703125" style="83" customWidth="1"/>
    <col min="10519" max="10519" width="6.7109375" style="83" customWidth="1"/>
    <col min="10520" max="10520" width="1.5703125" style="83" customWidth="1"/>
    <col min="10521" max="10521" width="11.42578125" style="83" customWidth="1"/>
    <col min="10522" max="10522" width="1.5703125" style="83" customWidth="1"/>
    <col min="10523" max="10523" width="7" style="83" customWidth="1"/>
    <col min="10524" max="10524" width="1.5703125" style="83" customWidth="1"/>
    <col min="10525" max="10525" width="7.140625" style="83" customWidth="1"/>
    <col min="10526" max="10526" width="1.5703125" style="83" customWidth="1"/>
    <col min="10527" max="10527" width="14" style="83" customWidth="1"/>
    <col min="10528" max="10529" width="1.5703125" style="83" customWidth="1"/>
    <col min="10530" max="10530" width="15.28515625" style="83" customWidth="1"/>
    <col min="10531" max="10531" width="2.42578125" style="83" customWidth="1"/>
    <col min="10532" max="10532" width="15.28515625" style="83" customWidth="1"/>
    <col min="10533" max="10533" width="2.42578125" style="83" customWidth="1"/>
    <col min="10534" max="10534" width="16.140625" style="83" customWidth="1"/>
    <col min="10535" max="10535" width="3.28515625" style="83" customWidth="1"/>
    <col min="10536" max="10536" width="16.140625" style="83" customWidth="1"/>
    <col min="10537" max="10537" width="1.5703125" style="83" customWidth="1"/>
    <col min="10538" max="10538" width="9.28515625" style="83" customWidth="1"/>
    <col min="10539" max="10539" width="1.5703125" style="83" customWidth="1"/>
    <col min="10540" max="10540" width="9.28515625" style="83" customWidth="1"/>
    <col min="10541" max="10541" width="3.28515625" style="83" customWidth="1"/>
    <col min="10542" max="10542" width="15.28515625" style="83" customWidth="1"/>
    <col min="10543" max="10543" width="1.5703125" style="83" customWidth="1"/>
    <col min="10544" max="10544" width="13.5703125" style="83" customWidth="1"/>
    <col min="10545" max="10545" width="1.5703125" style="83" customWidth="1"/>
    <col min="10546" max="10546" width="0" style="83" hidden="1" customWidth="1"/>
    <col min="10547" max="10547" width="1.5703125" style="83" customWidth="1"/>
    <col min="10548" max="10548" width="13.5703125" style="83" customWidth="1"/>
    <col min="10549" max="10549" width="2.42578125" style="83" customWidth="1"/>
    <col min="10550" max="10550" width="5" style="83" customWidth="1"/>
    <col min="10551" max="10551" width="7.28515625" style="83" customWidth="1"/>
    <col min="10552" max="10552" width="10.85546875" style="83" customWidth="1"/>
    <col min="10553" max="10553" width="8.140625" style="83" customWidth="1"/>
    <col min="10554" max="10752" width="12.7109375" style="83"/>
    <col min="10753" max="10753" width="4.140625" style="83" customWidth="1"/>
    <col min="10754" max="10754" width="1" style="83" customWidth="1"/>
    <col min="10755" max="10755" width="8.85546875" style="83" customWidth="1"/>
    <col min="10756" max="10756" width="2" style="83" customWidth="1"/>
    <col min="10757" max="10757" width="12.5703125" style="83" customWidth="1"/>
    <col min="10758" max="10758" width="1" style="83" customWidth="1"/>
    <col min="10759" max="10759" width="14" style="83" customWidth="1"/>
    <col min="10760" max="10760" width="1.5703125" style="83" customWidth="1"/>
    <col min="10761" max="10761" width="9.140625" style="83" customWidth="1"/>
    <col min="10762" max="10762" width="1.5703125" style="83" customWidth="1"/>
    <col min="10763" max="10763" width="7.28515625" style="83" customWidth="1"/>
    <col min="10764" max="10764" width="1.5703125" style="83" customWidth="1"/>
    <col min="10765" max="10765" width="13.85546875" style="83" bestFit="1" customWidth="1"/>
    <col min="10766" max="10766" width="1.5703125" style="83" customWidth="1"/>
    <col min="10767" max="10767" width="9" style="83" customWidth="1"/>
    <col min="10768" max="10768" width="1.5703125" style="83" customWidth="1"/>
    <col min="10769" max="10769" width="7.140625" style="83" customWidth="1"/>
    <col min="10770" max="10770" width="1.5703125" style="83" customWidth="1"/>
    <col min="10771" max="10771" width="12.85546875" style="83" customWidth="1"/>
    <col min="10772" max="10772" width="1.5703125" style="83" customWidth="1"/>
    <col min="10773" max="10773" width="7.42578125" style="83" customWidth="1"/>
    <col min="10774" max="10774" width="1.5703125" style="83" customWidth="1"/>
    <col min="10775" max="10775" width="6.7109375" style="83" customWidth="1"/>
    <col min="10776" max="10776" width="1.5703125" style="83" customWidth="1"/>
    <col min="10777" max="10777" width="11.42578125" style="83" customWidth="1"/>
    <col min="10778" max="10778" width="1.5703125" style="83" customWidth="1"/>
    <col min="10779" max="10779" width="7" style="83" customWidth="1"/>
    <col min="10780" max="10780" width="1.5703125" style="83" customWidth="1"/>
    <col min="10781" max="10781" width="7.140625" style="83" customWidth="1"/>
    <col min="10782" max="10782" width="1.5703125" style="83" customWidth="1"/>
    <col min="10783" max="10783" width="14" style="83" customWidth="1"/>
    <col min="10784" max="10785" width="1.5703125" style="83" customWidth="1"/>
    <col min="10786" max="10786" width="15.28515625" style="83" customWidth="1"/>
    <col min="10787" max="10787" width="2.42578125" style="83" customWidth="1"/>
    <col min="10788" max="10788" width="15.28515625" style="83" customWidth="1"/>
    <col min="10789" max="10789" width="2.42578125" style="83" customWidth="1"/>
    <col min="10790" max="10790" width="16.140625" style="83" customWidth="1"/>
    <col min="10791" max="10791" width="3.28515625" style="83" customWidth="1"/>
    <col min="10792" max="10792" width="16.140625" style="83" customWidth="1"/>
    <col min="10793" max="10793" width="1.5703125" style="83" customWidth="1"/>
    <col min="10794" max="10794" width="9.28515625" style="83" customWidth="1"/>
    <col min="10795" max="10795" width="1.5703125" style="83" customWidth="1"/>
    <col min="10796" max="10796" width="9.28515625" style="83" customWidth="1"/>
    <col min="10797" max="10797" width="3.28515625" style="83" customWidth="1"/>
    <col min="10798" max="10798" width="15.28515625" style="83" customWidth="1"/>
    <col min="10799" max="10799" width="1.5703125" style="83" customWidth="1"/>
    <col min="10800" max="10800" width="13.5703125" style="83" customWidth="1"/>
    <col min="10801" max="10801" width="1.5703125" style="83" customWidth="1"/>
    <col min="10802" max="10802" width="0" style="83" hidden="1" customWidth="1"/>
    <col min="10803" max="10803" width="1.5703125" style="83" customWidth="1"/>
    <col min="10804" max="10804" width="13.5703125" style="83" customWidth="1"/>
    <col min="10805" max="10805" width="2.42578125" style="83" customWidth="1"/>
    <col min="10806" max="10806" width="5" style="83" customWidth="1"/>
    <col min="10807" max="10807" width="7.28515625" style="83" customWidth="1"/>
    <col min="10808" max="10808" width="10.85546875" style="83" customWidth="1"/>
    <col min="10809" max="10809" width="8.140625" style="83" customWidth="1"/>
    <col min="10810" max="11008" width="12.7109375" style="83"/>
    <col min="11009" max="11009" width="4.140625" style="83" customWidth="1"/>
    <col min="11010" max="11010" width="1" style="83" customWidth="1"/>
    <col min="11011" max="11011" width="8.85546875" style="83" customWidth="1"/>
    <col min="11012" max="11012" width="2" style="83" customWidth="1"/>
    <col min="11013" max="11013" width="12.5703125" style="83" customWidth="1"/>
    <col min="11014" max="11014" width="1" style="83" customWidth="1"/>
    <col min="11015" max="11015" width="14" style="83" customWidth="1"/>
    <col min="11016" max="11016" width="1.5703125" style="83" customWidth="1"/>
    <col min="11017" max="11017" width="9.140625" style="83" customWidth="1"/>
    <col min="11018" max="11018" width="1.5703125" style="83" customWidth="1"/>
    <col min="11019" max="11019" width="7.28515625" style="83" customWidth="1"/>
    <col min="11020" max="11020" width="1.5703125" style="83" customWidth="1"/>
    <col min="11021" max="11021" width="13.85546875" style="83" bestFit="1" customWidth="1"/>
    <col min="11022" max="11022" width="1.5703125" style="83" customWidth="1"/>
    <col min="11023" max="11023" width="9" style="83" customWidth="1"/>
    <col min="11024" max="11024" width="1.5703125" style="83" customWidth="1"/>
    <col min="11025" max="11025" width="7.140625" style="83" customWidth="1"/>
    <col min="11026" max="11026" width="1.5703125" style="83" customWidth="1"/>
    <col min="11027" max="11027" width="12.85546875" style="83" customWidth="1"/>
    <col min="11028" max="11028" width="1.5703125" style="83" customWidth="1"/>
    <col min="11029" max="11029" width="7.42578125" style="83" customWidth="1"/>
    <col min="11030" max="11030" width="1.5703125" style="83" customWidth="1"/>
    <col min="11031" max="11031" width="6.7109375" style="83" customWidth="1"/>
    <col min="11032" max="11032" width="1.5703125" style="83" customWidth="1"/>
    <col min="11033" max="11033" width="11.42578125" style="83" customWidth="1"/>
    <col min="11034" max="11034" width="1.5703125" style="83" customWidth="1"/>
    <col min="11035" max="11035" width="7" style="83" customWidth="1"/>
    <col min="11036" max="11036" width="1.5703125" style="83" customWidth="1"/>
    <col min="11037" max="11037" width="7.140625" style="83" customWidth="1"/>
    <col min="11038" max="11038" width="1.5703125" style="83" customWidth="1"/>
    <col min="11039" max="11039" width="14" style="83" customWidth="1"/>
    <col min="11040" max="11041" width="1.5703125" style="83" customWidth="1"/>
    <col min="11042" max="11042" width="15.28515625" style="83" customWidth="1"/>
    <col min="11043" max="11043" width="2.42578125" style="83" customWidth="1"/>
    <col min="11044" max="11044" width="15.28515625" style="83" customWidth="1"/>
    <col min="11045" max="11045" width="2.42578125" style="83" customWidth="1"/>
    <col min="11046" max="11046" width="16.140625" style="83" customWidth="1"/>
    <col min="11047" max="11047" width="3.28515625" style="83" customWidth="1"/>
    <col min="11048" max="11048" width="16.140625" style="83" customWidth="1"/>
    <col min="11049" max="11049" width="1.5703125" style="83" customWidth="1"/>
    <col min="11050" max="11050" width="9.28515625" style="83" customWidth="1"/>
    <col min="11051" max="11051" width="1.5703125" style="83" customWidth="1"/>
    <col min="11052" max="11052" width="9.28515625" style="83" customWidth="1"/>
    <col min="11053" max="11053" width="3.28515625" style="83" customWidth="1"/>
    <col min="11054" max="11054" width="15.28515625" style="83" customWidth="1"/>
    <col min="11055" max="11055" width="1.5703125" style="83" customWidth="1"/>
    <col min="11056" max="11056" width="13.5703125" style="83" customWidth="1"/>
    <col min="11057" max="11057" width="1.5703125" style="83" customWidth="1"/>
    <col min="11058" max="11058" width="0" style="83" hidden="1" customWidth="1"/>
    <col min="11059" max="11059" width="1.5703125" style="83" customWidth="1"/>
    <col min="11060" max="11060" width="13.5703125" style="83" customWidth="1"/>
    <col min="11061" max="11061" width="2.42578125" style="83" customWidth="1"/>
    <col min="11062" max="11062" width="5" style="83" customWidth="1"/>
    <col min="11063" max="11063" width="7.28515625" style="83" customWidth="1"/>
    <col min="11064" max="11064" width="10.85546875" style="83" customWidth="1"/>
    <col min="11065" max="11065" width="8.140625" style="83" customWidth="1"/>
    <col min="11066" max="11264" width="12.7109375" style="83"/>
    <col min="11265" max="11265" width="4.140625" style="83" customWidth="1"/>
    <col min="11266" max="11266" width="1" style="83" customWidth="1"/>
    <col min="11267" max="11267" width="8.85546875" style="83" customWidth="1"/>
    <col min="11268" max="11268" width="2" style="83" customWidth="1"/>
    <col min="11269" max="11269" width="12.5703125" style="83" customWidth="1"/>
    <col min="11270" max="11270" width="1" style="83" customWidth="1"/>
    <col min="11271" max="11271" width="14" style="83" customWidth="1"/>
    <col min="11272" max="11272" width="1.5703125" style="83" customWidth="1"/>
    <col min="11273" max="11273" width="9.140625" style="83" customWidth="1"/>
    <col min="11274" max="11274" width="1.5703125" style="83" customWidth="1"/>
    <col min="11275" max="11275" width="7.28515625" style="83" customWidth="1"/>
    <col min="11276" max="11276" width="1.5703125" style="83" customWidth="1"/>
    <col min="11277" max="11277" width="13.85546875" style="83" bestFit="1" customWidth="1"/>
    <col min="11278" max="11278" width="1.5703125" style="83" customWidth="1"/>
    <col min="11279" max="11279" width="9" style="83" customWidth="1"/>
    <col min="11280" max="11280" width="1.5703125" style="83" customWidth="1"/>
    <col min="11281" max="11281" width="7.140625" style="83" customWidth="1"/>
    <col min="11282" max="11282" width="1.5703125" style="83" customWidth="1"/>
    <col min="11283" max="11283" width="12.85546875" style="83" customWidth="1"/>
    <col min="11284" max="11284" width="1.5703125" style="83" customWidth="1"/>
    <col min="11285" max="11285" width="7.42578125" style="83" customWidth="1"/>
    <col min="11286" max="11286" width="1.5703125" style="83" customWidth="1"/>
    <col min="11287" max="11287" width="6.7109375" style="83" customWidth="1"/>
    <col min="11288" max="11288" width="1.5703125" style="83" customWidth="1"/>
    <col min="11289" max="11289" width="11.42578125" style="83" customWidth="1"/>
    <col min="11290" max="11290" width="1.5703125" style="83" customWidth="1"/>
    <col min="11291" max="11291" width="7" style="83" customWidth="1"/>
    <col min="11292" max="11292" width="1.5703125" style="83" customWidth="1"/>
    <col min="11293" max="11293" width="7.140625" style="83" customWidth="1"/>
    <col min="11294" max="11294" width="1.5703125" style="83" customWidth="1"/>
    <col min="11295" max="11295" width="14" style="83" customWidth="1"/>
    <col min="11296" max="11297" width="1.5703125" style="83" customWidth="1"/>
    <col min="11298" max="11298" width="15.28515625" style="83" customWidth="1"/>
    <col min="11299" max="11299" width="2.42578125" style="83" customWidth="1"/>
    <col min="11300" max="11300" width="15.28515625" style="83" customWidth="1"/>
    <col min="11301" max="11301" width="2.42578125" style="83" customWidth="1"/>
    <col min="11302" max="11302" width="16.140625" style="83" customWidth="1"/>
    <col min="11303" max="11303" width="3.28515625" style="83" customWidth="1"/>
    <col min="11304" max="11304" width="16.140625" style="83" customWidth="1"/>
    <col min="11305" max="11305" width="1.5703125" style="83" customWidth="1"/>
    <col min="11306" max="11306" width="9.28515625" style="83" customWidth="1"/>
    <col min="11307" max="11307" width="1.5703125" style="83" customWidth="1"/>
    <col min="11308" max="11308" width="9.28515625" style="83" customWidth="1"/>
    <col min="11309" max="11309" width="3.28515625" style="83" customWidth="1"/>
    <col min="11310" max="11310" width="15.28515625" style="83" customWidth="1"/>
    <col min="11311" max="11311" width="1.5703125" style="83" customWidth="1"/>
    <col min="11312" max="11312" width="13.5703125" style="83" customWidth="1"/>
    <col min="11313" max="11313" width="1.5703125" style="83" customWidth="1"/>
    <col min="11314" max="11314" width="0" style="83" hidden="1" customWidth="1"/>
    <col min="11315" max="11315" width="1.5703125" style="83" customWidth="1"/>
    <col min="11316" max="11316" width="13.5703125" style="83" customWidth="1"/>
    <col min="11317" max="11317" width="2.42578125" style="83" customWidth="1"/>
    <col min="11318" max="11318" width="5" style="83" customWidth="1"/>
    <col min="11319" max="11319" width="7.28515625" style="83" customWidth="1"/>
    <col min="11320" max="11320" width="10.85546875" style="83" customWidth="1"/>
    <col min="11321" max="11321" width="8.140625" style="83" customWidth="1"/>
    <col min="11322" max="11520" width="12.7109375" style="83"/>
    <col min="11521" max="11521" width="4.140625" style="83" customWidth="1"/>
    <col min="11522" max="11522" width="1" style="83" customWidth="1"/>
    <col min="11523" max="11523" width="8.85546875" style="83" customWidth="1"/>
    <col min="11524" max="11524" width="2" style="83" customWidth="1"/>
    <col min="11525" max="11525" width="12.5703125" style="83" customWidth="1"/>
    <col min="11526" max="11526" width="1" style="83" customWidth="1"/>
    <col min="11527" max="11527" width="14" style="83" customWidth="1"/>
    <col min="11528" max="11528" width="1.5703125" style="83" customWidth="1"/>
    <col min="11529" max="11529" width="9.140625" style="83" customWidth="1"/>
    <col min="11530" max="11530" width="1.5703125" style="83" customWidth="1"/>
    <col min="11531" max="11531" width="7.28515625" style="83" customWidth="1"/>
    <col min="11532" max="11532" width="1.5703125" style="83" customWidth="1"/>
    <col min="11533" max="11533" width="13.85546875" style="83" bestFit="1" customWidth="1"/>
    <col min="11534" max="11534" width="1.5703125" style="83" customWidth="1"/>
    <col min="11535" max="11535" width="9" style="83" customWidth="1"/>
    <col min="11536" max="11536" width="1.5703125" style="83" customWidth="1"/>
    <col min="11537" max="11537" width="7.140625" style="83" customWidth="1"/>
    <col min="11538" max="11538" width="1.5703125" style="83" customWidth="1"/>
    <col min="11539" max="11539" width="12.85546875" style="83" customWidth="1"/>
    <col min="11540" max="11540" width="1.5703125" style="83" customWidth="1"/>
    <col min="11541" max="11541" width="7.42578125" style="83" customWidth="1"/>
    <col min="11542" max="11542" width="1.5703125" style="83" customWidth="1"/>
    <col min="11543" max="11543" width="6.7109375" style="83" customWidth="1"/>
    <col min="11544" max="11544" width="1.5703125" style="83" customWidth="1"/>
    <col min="11545" max="11545" width="11.42578125" style="83" customWidth="1"/>
    <col min="11546" max="11546" width="1.5703125" style="83" customWidth="1"/>
    <col min="11547" max="11547" width="7" style="83" customWidth="1"/>
    <col min="11548" max="11548" width="1.5703125" style="83" customWidth="1"/>
    <col min="11549" max="11549" width="7.140625" style="83" customWidth="1"/>
    <col min="11550" max="11550" width="1.5703125" style="83" customWidth="1"/>
    <col min="11551" max="11551" width="14" style="83" customWidth="1"/>
    <col min="11552" max="11553" width="1.5703125" style="83" customWidth="1"/>
    <col min="11554" max="11554" width="15.28515625" style="83" customWidth="1"/>
    <col min="11555" max="11555" width="2.42578125" style="83" customWidth="1"/>
    <col min="11556" max="11556" width="15.28515625" style="83" customWidth="1"/>
    <col min="11557" max="11557" width="2.42578125" style="83" customWidth="1"/>
    <col min="11558" max="11558" width="16.140625" style="83" customWidth="1"/>
    <col min="11559" max="11559" width="3.28515625" style="83" customWidth="1"/>
    <col min="11560" max="11560" width="16.140625" style="83" customWidth="1"/>
    <col min="11561" max="11561" width="1.5703125" style="83" customWidth="1"/>
    <col min="11562" max="11562" width="9.28515625" style="83" customWidth="1"/>
    <col min="11563" max="11563" width="1.5703125" style="83" customWidth="1"/>
    <col min="11564" max="11564" width="9.28515625" style="83" customWidth="1"/>
    <col min="11565" max="11565" width="3.28515625" style="83" customWidth="1"/>
    <col min="11566" max="11566" width="15.28515625" style="83" customWidth="1"/>
    <col min="11567" max="11567" width="1.5703125" style="83" customWidth="1"/>
    <col min="11568" max="11568" width="13.5703125" style="83" customWidth="1"/>
    <col min="11569" max="11569" width="1.5703125" style="83" customWidth="1"/>
    <col min="11570" max="11570" width="0" style="83" hidden="1" customWidth="1"/>
    <col min="11571" max="11571" width="1.5703125" style="83" customWidth="1"/>
    <col min="11572" max="11572" width="13.5703125" style="83" customWidth="1"/>
    <col min="11573" max="11573" width="2.42578125" style="83" customWidth="1"/>
    <col min="11574" max="11574" width="5" style="83" customWidth="1"/>
    <col min="11575" max="11575" width="7.28515625" style="83" customWidth="1"/>
    <col min="11576" max="11576" width="10.85546875" style="83" customWidth="1"/>
    <col min="11577" max="11577" width="8.140625" style="83" customWidth="1"/>
    <col min="11578" max="11776" width="12.7109375" style="83"/>
    <col min="11777" max="11777" width="4.140625" style="83" customWidth="1"/>
    <col min="11778" max="11778" width="1" style="83" customWidth="1"/>
    <col min="11779" max="11779" width="8.85546875" style="83" customWidth="1"/>
    <col min="11780" max="11780" width="2" style="83" customWidth="1"/>
    <col min="11781" max="11781" width="12.5703125" style="83" customWidth="1"/>
    <col min="11782" max="11782" width="1" style="83" customWidth="1"/>
    <col min="11783" max="11783" width="14" style="83" customWidth="1"/>
    <col min="11784" max="11784" width="1.5703125" style="83" customWidth="1"/>
    <col min="11785" max="11785" width="9.140625" style="83" customWidth="1"/>
    <col min="11786" max="11786" width="1.5703125" style="83" customWidth="1"/>
    <col min="11787" max="11787" width="7.28515625" style="83" customWidth="1"/>
    <col min="11788" max="11788" width="1.5703125" style="83" customWidth="1"/>
    <col min="11789" max="11789" width="13.85546875" style="83" bestFit="1" customWidth="1"/>
    <col min="11790" max="11790" width="1.5703125" style="83" customWidth="1"/>
    <col min="11791" max="11791" width="9" style="83" customWidth="1"/>
    <col min="11792" max="11792" width="1.5703125" style="83" customWidth="1"/>
    <col min="11793" max="11793" width="7.140625" style="83" customWidth="1"/>
    <col min="11794" max="11794" width="1.5703125" style="83" customWidth="1"/>
    <col min="11795" max="11795" width="12.85546875" style="83" customWidth="1"/>
    <col min="11796" max="11796" width="1.5703125" style="83" customWidth="1"/>
    <col min="11797" max="11797" width="7.42578125" style="83" customWidth="1"/>
    <col min="11798" max="11798" width="1.5703125" style="83" customWidth="1"/>
    <col min="11799" max="11799" width="6.7109375" style="83" customWidth="1"/>
    <col min="11800" max="11800" width="1.5703125" style="83" customWidth="1"/>
    <col min="11801" max="11801" width="11.42578125" style="83" customWidth="1"/>
    <col min="11802" max="11802" width="1.5703125" style="83" customWidth="1"/>
    <col min="11803" max="11803" width="7" style="83" customWidth="1"/>
    <col min="11804" max="11804" width="1.5703125" style="83" customWidth="1"/>
    <col min="11805" max="11805" width="7.140625" style="83" customWidth="1"/>
    <col min="11806" max="11806" width="1.5703125" style="83" customWidth="1"/>
    <col min="11807" max="11807" width="14" style="83" customWidth="1"/>
    <col min="11808" max="11809" width="1.5703125" style="83" customWidth="1"/>
    <col min="11810" max="11810" width="15.28515625" style="83" customWidth="1"/>
    <col min="11811" max="11811" width="2.42578125" style="83" customWidth="1"/>
    <col min="11812" max="11812" width="15.28515625" style="83" customWidth="1"/>
    <col min="11813" max="11813" width="2.42578125" style="83" customWidth="1"/>
    <col min="11814" max="11814" width="16.140625" style="83" customWidth="1"/>
    <col min="11815" max="11815" width="3.28515625" style="83" customWidth="1"/>
    <col min="11816" max="11816" width="16.140625" style="83" customWidth="1"/>
    <col min="11817" max="11817" width="1.5703125" style="83" customWidth="1"/>
    <col min="11818" max="11818" width="9.28515625" style="83" customWidth="1"/>
    <col min="11819" max="11819" width="1.5703125" style="83" customWidth="1"/>
    <col min="11820" max="11820" width="9.28515625" style="83" customWidth="1"/>
    <col min="11821" max="11821" width="3.28515625" style="83" customWidth="1"/>
    <col min="11822" max="11822" width="15.28515625" style="83" customWidth="1"/>
    <col min="11823" max="11823" width="1.5703125" style="83" customWidth="1"/>
    <col min="11824" max="11824" width="13.5703125" style="83" customWidth="1"/>
    <col min="11825" max="11825" width="1.5703125" style="83" customWidth="1"/>
    <col min="11826" max="11826" width="0" style="83" hidden="1" customWidth="1"/>
    <col min="11827" max="11827" width="1.5703125" style="83" customWidth="1"/>
    <col min="11828" max="11828" width="13.5703125" style="83" customWidth="1"/>
    <col min="11829" max="11829" width="2.42578125" style="83" customWidth="1"/>
    <col min="11830" max="11830" width="5" style="83" customWidth="1"/>
    <col min="11831" max="11831" width="7.28515625" style="83" customWidth="1"/>
    <col min="11832" max="11832" width="10.85546875" style="83" customWidth="1"/>
    <col min="11833" max="11833" width="8.140625" style="83" customWidth="1"/>
    <col min="11834" max="12032" width="12.7109375" style="83"/>
    <col min="12033" max="12033" width="4.140625" style="83" customWidth="1"/>
    <col min="12034" max="12034" width="1" style="83" customWidth="1"/>
    <col min="12035" max="12035" width="8.85546875" style="83" customWidth="1"/>
    <col min="12036" max="12036" width="2" style="83" customWidth="1"/>
    <col min="12037" max="12037" width="12.5703125" style="83" customWidth="1"/>
    <col min="12038" max="12038" width="1" style="83" customWidth="1"/>
    <col min="12039" max="12039" width="14" style="83" customWidth="1"/>
    <col min="12040" max="12040" width="1.5703125" style="83" customWidth="1"/>
    <col min="12041" max="12041" width="9.140625" style="83" customWidth="1"/>
    <col min="12042" max="12042" width="1.5703125" style="83" customWidth="1"/>
    <col min="12043" max="12043" width="7.28515625" style="83" customWidth="1"/>
    <col min="12044" max="12044" width="1.5703125" style="83" customWidth="1"/>
    <col min="12045" max="12045" width="13.85546875" style="83" bestFit="1" customWidth="1"/>
    <col min="12046" max="12046" width="1.5703125" style="83" customWidth="1"/>
    <col min="12047" max="12047" width="9" style="83" customWidth="1"/>
    <col min="12048" max="12048" width="1.5703125" style="83" customWidth="1"/>
    <col min="12049" max="12049" width="7.140625" style="83" customWidth="1"/>
    <col min="12050" max="12050" width="1.5703125" style="83" customWidth="1"/>
    <col min="12051" max="12051" width="12.85546875" style="83" customWidth="1"/>
    <col min="12052" max="12052" width="1.5703125" style="83" customWidth="1"/>
    <col min="12053" max="12053" width="7.42578125" style="83" customWidth="1"/>
    <col min="12054" max="12054" width="1.5703125" style="83" customWidth="1"/>
    <col min="12055" max="12055" width="6.7109375" style="83" customWidth="1"/>
    <col min="12056" max="12056" width="1.5703125" style="83" customWidth="1"/>
    <col min="12057" max="12057" width="11.42578125" style="83" customWidth="1"/>
    <col min="12058" max="12058" width="1.5703125" style="83" customWidth="1"/>
    <col min="12059" max="12059" width="7" style="83" customWidth="1"/>
    <col min="12060" max="12060" width="1.5703125" style="83" customWidth="1"/>
    <col min="12061" max="12061" width="7.140625" style="83" customWidth="1"/>
    <col min="12062" max="12062" width="1.5703125" style="83" customWidth="1"/>
    <col min="12063" max="12063" width="14" style="83" customWidth="1"/>
    <col min="12064" max="12065" width="1.5703125" style="83" customWidth="1"/>
    <col min="12066" max="12066" width="15.28515625" style="83" customWidth="1"/>
    <col min="12067" max="12067" width="2.42578125" style="83" customWidth="1"/>
    <col min="12068" max="12068" width="15.28515625" style="83" customWidth="1"/>
    <col min="12069" max="12069" width="2.42578125" style="83" customWidth="1"/>
    <col min="12070" max="12070" width="16.140625" style="83" customWidth="1"/>
    <col min="12071" max="12071" width="3.28515625" style="83" customWidth="1"/>
    <col min="12072" max="12072" width="16.140625" style="83" customWidth="1"/>
    <col min="12073" max="12073" width="1.5703125" style="83" customWidth="1"/>
    <col min="12074" max="12074" width="9.28515625" style="83" customWidth="1"/>
    <col min="12075" max="12075" width="1.5703125" style="83" customWidth="1"/>
    <col min="12076" max="12076" width="9.28515625" style="83" customWidth="1"/>
    <col min="12077" max="12077" width="3.28515625" style="83" customWidth="1"/>
    <col min="12078" max="12078" width="15.28515625" style="83" customWidth="1"/>
    <col min="12079" max="12079" width="1.5703125" style="83" customWidth="1"/>
    <col min="12080" max="12080" width="13.5703125" style="83" customWidth="1"/>
    <col min="12081" max="12081" width="1.5703125" style="83" customWidth="1"/>
    <col min="12082" max="12082" width="0" style="83" hidden="1" customWidth="1"/>
    <col min="12083" max="12083" width="1.5703125" style="83" customWidth="1"/>
    <col min="12084" max="12084" width="13.5703125" style="83" customWidth="1"/>
    <col min="12085" max="12085" width="2.42578125" style="83" customWidth="1"/>
    <col min="12086" max="12086" width="5" style="83" customWidth="1"/>
    <col min="12087" max="12087" width="7.28515625" style="83" customWidth="1"/>
    <col min="12088" max="12088" width="10.85546875" style="83" customWidth="1"/>
    <col min="12089" max="12089" width="8.140625" style="83" customWidth="1"/>
    <col min="12090" max="12288" width="12.7109375" style="83"/>
    <col min="12289" max="12289" width="4.140625" style="83" customWidth="1"/>
    <col min="12290" max="12290" width="1" style="83" customWidth="1"/>
    <col min="12291" max="12291" width="8.85546875" style="83" customWidth="1"/>
    <col min="12292" max="12292" width="2" style="83" customWidth="1"/>
    <col min="12293" max="12293" width="12.5703125" style="83" customWidth="1"/>
    <col min="12294" max="12294" width="1" style="83" customWidth="1"/>
    <col min="12295" max="12295" width="14" style="83" customWidth="1"/>
    <col min="12296" max="12296" width="1.5703125" style="83" customWidth="1"/>
    <col min="12297" max="12297" width="9.140625" style="83" customWidth="1"/>
    <col min="12298" max="12298" width="1.5703125" style="83" customWidth="1"/>
    <col min="12299" max="12299" width="7.28515625" style="83" customWidth="1"/>
    <col min="12300" max="12300" width="1.5703125" style="83" customWidth="1"/>
    <col min="12301" max="12301" width="13.85546875" style="83" bestFit="1" customWidth="1"/>
    <col min="12302" max="12302" width="1.5703125" style="83" customWidth="1"/>
    <col min="12303" max="12303" width="9" style="83" customWidth="1"/>
    <col min="12304" max="12304" width="1.5703125" style="83" customWidth="1"/>
    <col min="12305" max="12305" width="7.140625" style="83" customWidth="1"/>
    <col min="12306" max="12306" width="1.5703125" style="83" customWidth="1"/>
    <col min="12307" max="12307" width="12.85546875" style="83" customWidth="1"/>
    <col min="12308" max="12308" width="1.5703125" style="83" customWidth="1"/>
    <col min="12309" max="12309" width="7.42578125" style="83" customWidth="1"/>
    <col min="12310" max="12310" width="1.5703125" style="83" customWidth="1"/>
    <col min="12311" max="12311" width="6.7109375" style="83" customWidth="1"/>
    <col min="12312" max="12312" width="1.5703125" style="83" customWidth="1"/>
    <col min="12313" max="12313" width="11.42578125" style="83" customWidth="1"/>
    <col min="12314" max="12314" width="1.5703125" style="83" customWidth="1"/>
    <col min="12315" max="12315" width="7" style="83" customWidth="1"/>
    <col min="12316" max="12316" width="1.5703125" style="83" customWidth="1"/>
    <col min="12317" max="12317" width="7.140625" style="83" customWidth="1"/>
    <col min="12318" max="12318" width="1.5703125" style="83" customWidth="1"/>
    <col min="12319" max="12319" width="14" style="83" customWidth="1"/>
    <col min="12320" max="12321" width="1.5703125" style="83" customWidth="1"/>
    <col min="12322" max="12322" width="15.28515625" style="83" customWidth="1"/>
    <col min="12323" max="12323" width="2.42578125" style="83" customWidth="1"/>
    <col min="12324" max="12324" width="15.28515625" style="83" customWidth="1"/>
    <col min="12325" max="12325" width="2.42578125" style="83" customWidth="1"/>
    <col min="12326" max="12326" width="16.140625" style="83" customWidth="1"/>
    <col min="12327" max="12327" width="3.28515625" style="83" customWidth="1"/>
    <col min="12328" max="12328" width="16.140625" style="83" customWidth="1"/>
    <col min="12329" max="12329" width="1.5703125" style="83" customWidth="1"/>
    <col min="12330" max="12330" width="9.28515625" style="83" customWidth="1"/>
    <col min="12331" max="12331" width="1.5703125" style="83" customWidth="1"/>
    <col min="12332" max="12332" width="9.28515625" style="83" customWidth="1"/>
    <col min="12333" max="12333" width="3.28515625" style="83" customWidth="1"/>
    <col min="12334" max="12334" width="15.28515625" style="83" customWidth="1"/>
    <col min="12335" max="12335" width="1.5703125" style="83" customWidth="1"/>
    <col min="12336" max="12336" width="13.5703125" style="83" customWidth="1"/>
    <col min="12337" max="12337" width="1.5703125" style="83" customWidth="1"/>
    <col min="12338" max="12338" width="0" style="83" hidden="1" customWidth="1"/>
    <col min="12339" max="12339" width="1.5703125" style="83" customWidth="1"/>
    <col min="12340" max="12340" width="13.5703125" style="83" customWidth="1"/>
    <col min="12341" max="12341" width="2.42578125" style="83" customWidth="1"/>
    <col min="12342" max="12342" width="5" style="83" customWidth="1"/>
    <col min="12343" max="12343" width="7.28515625" style="83" customWidth="1"/>
    <col min="12344" max="12344" width="10.85546875" style="83" customWidth="1"/>
    <col min="12345" max="12345" width="8.140625" style="83" customWidth="1"/>
    <col min="12346" max="12544" width="12.7109375" style="83"/>
    <col min="12545" max="12545" width="4.140625" style="83" customWidth="1"/>
    <col min="12546" max="12546" width="1" style="83" customWidth="1"/>
    <col min="12547" max="12547" width="8.85546875" style="83" customWidth="1"/>
    <col min="12548" max="12548" width="2" style="83" customWidth="1"/>
    <col min="12549" max="12549" width="12.5703125" style="83" customWidth="1"/>
    <col min="12550" max="12550" width="1" style="83" customWidth="1"/>
    <col min="12551" max="12551" width="14" style="83" customWidth="1"/>
    <col min="12552" max="12552" width="1.5703125" style="83" customWidth="1"/>
    <col min="12553" max="12553" width="9.140625" style="83" customWidth="1"/>
    <col min="12554" max="12554" width="1.5703125" style="83" customWidth="1"/>
    <col min="12555" max="12555" width="7.28515625" style="83" customWidth="1"/>
    <col min="12556" max="12556" width="1.5703125" style="83" customWidth="1"/>
    <col min="12557" max="12557" width="13.85546875" style="83" bestFit="1" customWidth="1"/>
    <col min="12558" max="12558" width="1.5703125" style="83" customWidth="1"/>
    <col min="12559" max="12559" width="9" style="83" customWidth="1"/>
    <col min="12560" max="12560" width="1.5703125" style="83" customWidth="1"/>
    <col min="12561" max="12561" width="7.140625" style="83" customWidth="1"/>
    <col min="12562" max="12562" width="1.5703125" style="83" customWidth="1"/>
    <col min="12563" max="12563" width="12.85546875" style="83" customWidth="1"/>
    <col min="12564" max="12564" width="1.5703125" style="83" customWidth="1"/>
    <col min="12565" max="12565" width="7.42578125" style="83" customWidth="1"/>
    <col min="12566" max="12566" width="1.5703125" style="83" customWidth="1"/>
    <col min="12567" max="12567" width="6.7109375" style="83" customWidth="1"/>
    <col min="12568" max="12568" width="1.5703125" style="83" customWidth="1"/>
    <col min="12569" max="12569" width="11.42578125" style="83" customWidth="1"/>
    <col min="12570" max="12570" width="1.5703125" style="83" customWidth="1"/>
    <col min="12571" max="12571" width="7" style="83" customWidth="1"/>
    <col min="12572" max="12572" width="1.5703125" style="83" customWidth="1"/>
    <col min="12573" max="12573" width="7.140625" style="83" customWidth="1"/>
    <col min="12574" max="12574" width="1.5703125" style="83" customWidth="1"/>
    <col min="12575" max="12575" width="14" style="83" customWidth="1"/>
    <col min="12576" max="12577" width="1.5703125" style="83" customWidth="1"/>
    <col min="12578" max="12578" width="15.28515625" style="83" customWidth="1"/>
    <col min="12579" max="12579" width="2.42578125" style="83" customWidth="1"/>
    <col min="12580" max="12580" width="15.28515625" style="83" customWidth="1"/>
    <col min="12581" max="12581" width="2.42578125" style="83" customWidth="1"/>
    <col min="12582" max="12582" width="16.140625" style="83" customWidth="1"/>
    <col min="12583" max="12583" width="3.28515625" style="83" customWidth="1"/>
    <col min="12584" max="12584" width="16.140625" style="83" customWidth="1"/>
    <col min="12585" max="12585" width="1.5703125" style="83" customWidth="1"/>
    <col min="12586" max="12586" width="9.28515625" style="83" customWidth="1"/>
    <col min="12587" max="12587" width="1.5703125" style="83" customWidth="1"/>
    <col min="12588" max="12588" width="9.28515625" style="83" customWidth="1"/>
    <col min="12589" max="12589" width="3.28515625" style="83" customWidth="1"/>
    <col min="12590" max="12590" width="15.28515625" style="83" customWidth="1"/>
    <col min="12591" max="12591" width="1.5703125" style="83" customWidth="1"/>
    <col min="12592" max="12592" width="13.5703125" style="83" customWidth="1"/>
    <col min="12593" max="12593" width="1.5703125" style="83" customWidth="1"/>
    <col min="12594" max="12594" width="0" style="83" hidden="1" customWidth="1"/>
    <col min="12595" max="12595" width="1.5703125" style="83" customWidth="1"/>
    <col min="12596" max="12596" width="13.5703125" style="83" customWidth="1"/>
    <col min="12597" max="12597" width="2.42578125" style="83" customWidth="1"/>
    <col min="12598" max="12598" width="5" style="83" customWidth="1"/>
    <col min="12599" max="12599" width="7.28515625" style="83" customWidth="1"/>
    <col min="12600" max="12600" width="10.85546875" style="83" customWidth="1"/>
    <col min="12601" max="12601" width="8.140625" style="83" customWidth="1"/>
    <col min="12602" max="12800" width="12.7109375" style="83"/>
    <col min="12801" max="12801" width="4.140625" style="83" customWidth="1"/>
    <col min="12802" max="12802" width="1" style="83" customWidth="1"/>
    <col min="12803" max="12803" width="8.85546875" style="83" customWidth="1"/>
    <col min="12804" max="12804" width="2" style="83" customWidth="1"/>
    <col min="12805" max="12805" width="12.5703125" style="83" customWidth="1"/>
    <col min="12806" max="12806" width="1" style="83" customWidth="1"/>
    <col min="12807" max="12807" width="14" style="83" customWidth="1"/>
    <col min="12808" max="12808" width="1.5703125" style="83" customWidth="1"/>
    <col min="12809" max="12809" width="9.140625" style="83" customWidth="1"/>
    <col min="12810" max="12810" width="1.5703125" style="83" customWidth="1"/>
    <col min="12811" max="12811" width="7.28515625" style="83" customWidth="1"/>
    <col min="12812" max="12812" width="1.5703125" style="83" customWidth="1"/>
    <col min="12813" max="12813" width="13.85546875" style="83" bestFit="1" customWidth="1"/>
    <col min="12814" max="12814" width="1.5703125" style="83" customWidth="1"/>
    <col min="12815" max="12815" width="9" style="83" customWidth="1"/>
    <col min="12816" max="12816" width="1.5703125" style="83" customWidth="1"/>
    <col min="12817" max="12817" width="7.140625" style="83" customWidth="1"/>
    <col min="12818" max="12818" width="1.5703125" style="83" customWidth="1"/>
    <col min="12819" max="12819" width="12.85546875" style="83" customWidth="1"/>
    <col min="12820" max="12820" width="1.5703125" style="83" customWidth="1"/>
    <col min="12821" max="12821" width="7.42578125" style="83" customWidth="1"/>
    <col min="12822" max="12822" width="1.5703125" style="83" customWidth="1"/>
    <col min="12823" max="12823" width="6.7109375" style="83" customWidth="1"/>
    <col min="12824" max="12824" width="1.5703125" style="83" customWidth="1"/>
    <col min="12825" max="12825" width="11.42578125" style="83" customWidth="1"/>
    <col min="12826" max="12826" width="1.5703125" style="83" customWidth="1"/>
    <col min="12827" max="12827" width="7" style="83" customWidth="1"/>
    <col min="12828" max="12828" width="1.5703125" style="83" customWidth="1"/>
    <col min="12829" max="12829" width="7.140625" style="83" customWidth="1"/>
    <col min="12830" max="12830" width="1.5703125" style="83" customWidth="1"/>
    <col min="12831" max="12831" width="14" style="83" customWidth="1"/>
    <col min="12832" max="12833" width="1.5703125" style="83" customWidth="1"/>
    <col min="12834" max="12834" width="15.28515625" style="83" customWidth="1"/>
    <col min="12835" max="12835" width="2.42578125" style="83" customWidth="1"/>
    <col min="12836" max="12836" width="15.28515625" style="83" customWidth="1"/>
    <col min="12837" max="12837" width="2.42578125" style="83" customWidth="1"/>
    <col min="12838" max="12838" width="16.140625" style="83" customWidth="1"/>
    <col min="12839" max="12839" width="3.28515625" style="83" customWidth="1"/>
    <col min="12840" max="12840" width="16.140625" style="83" customWidth="1"/>
    <col min="12841" max="12841" width="1.5703125" style="83" customWidth="1"/>
    <col min="12842" max="12842" width="9.28515625" style="83" customWidth="1"/>
    <col min="12843" max="12843" width="1.5703125" style="83" customWidth="1"/>
    <col min="12844" max="12844" width="9.28515625" style="83" customWidth="1"/>
    <col min="12845" max="12845" width="3.28515625" style="83" customWidth="1"/>
    <col min="12846" max="12846" width="15.28515625" style="83" customWidth="1"/>
    <col min="12847" max="12847" width="1.5703125" style="83" customWidth="1"/>
    <col min="12848" max="12848" width="13.5703125" style="83" customWidth="1"/>
    <col min="12849" max="12849" width="1.5703125" style="83" customWidth="1"/>
    <col min="12850" max="12850" width="0" style="83" hidden="1" customWidth="1"/>
    <col min="12851" max="12851" width="1.5703125" style="83" customWidth="1"/>
    <col min="12852" max="12852" width="13.5703125" style="83" customWidth="1"/>
    <col min="12853" max="12853" width="2.42578125" style="83" customWidth="1"/>
    <col min="12854" max="12854" width="5" style="83" customWidth="1"/>
    <col min="12855" max="12855" width="7.28515625" style="83" customWidth="1"/>
    <col min="12856" max="12856" width="10.85546875" style="83" customWidth="1"/>
    <col min="12857" max="12857" width="8.140625" style="83" customWidth="1"/>
    <col min="12858" max="13056" width="12.7109375" style="83"/>
    <col min="13057" max="13057" width="4.140625" style="83" customWidth="1"/>
    <col min="13058" max="13058" width="1" style="83" customWidth="1"/>
    <col min="13059" max="13059" width="8.85546875" style="83" customWidth="1"/>
    <col min="13060" max="13060" width="2" style="83" customWidth="1"/>
    <col min="13061" max="13061" width="12.5703125" style="83" customWidth="1"/>
    <col min="13062" max="13062" width="1" style="83" customWidth="1"/>
    <col min="13063" max="13063" width="14" style="83" customWidth="1"/>
    <col min="13064" max="13064" width="1.5703125" style="83" customWidth="1"/>
    <col min="13065" max="13065" width="9.140625" style="83" customWidth="1"/>
    <col min="13066" max="13066" width="1.5703125" style="83" customWidth="1"/>
    <col min="13067" max="13067" width="7.28515625" style="83" customWidth="1"/>
    <col min="13068" max="13068" width="1.5703125" style="83" customWidth="1"/>
    <col min="13069" max="13069" width="13.85546875" style="83" bestFit="1" customWidth="1"/>
    <col min="13070" max="13070" width="1.5703125" style="83" customWidth="1"/>
    <col min="13071" max="13071" width="9" style="83" customWidth="1"/>
    <col min="13072" max="13072" width="1.5703125" style="83" customWidth="1"/>
    <col min="13073" max="13073" width="7.140625" style="83" customWidth="1"/>
    <col min="13074" max="13074" width="1.5703125" style="83" customWidth="1"/>
    <col min="13075" max="13075" width="12.85546875" style="83" customWidth="1"/>
    <col min="13076" max="13076" width="1.5703125" style="83" customWidth="1"/>
    <col min="13077" max="13077" width="7.42578125" style="83" customWidth="1"/>
    <col min="13078" max="13078" width="1.5703125" style="83" customWidth="1"/>
    <col min="13079" max="13079" width="6.7109375" style="83" customWidth="1"/>
    <col min="13080" max="13080" width="1.5703125" style="83" customWidth="1"/>
    <col min="13081" max="13081" width="11.42578125" style="83" customWidth="1"/>
    <col min="13082" max="13082" width="1.5703125" style="83" customWidth="1"/>
    <col min="13083" max="13083" width="7" style="83" customWidth="1"/>
    <col min="13084" max="13084" width="1.5703125" style="83" customWidth="1"/>
    <col min="13085" max="13085" width="7.140625" style="83" customWidth="1"/>
    <col min="13086" max="13086" width="1.5703125" style="83" customWidth="1"/>
    <col min="13087" max="13087" width="14" style="83" customWidth="1"/>
    <col min="13088" max="13089" width="1.5703125" style="83" customWidth="1"/>
    <col min="13090" max="13090" width="15.28515625" style="83" customWidth="1"/>
    <col min="13091" max="13091" width="2.42578125" style="83" customWidth="1"/>
    <col min="13092" max="13092" width="15.28515625" style="83" customWidth="1"/>
    <col min="13093" max="13093" width="2.42578125" style="83" customWidth="1"/>
    <col min="13094" max="13094" width="16.140625" style="83" customWidth="1"/>
    <col min="13095" max="13095" width="3.28515625" style="83" customWidth="1"/>
    <col min="13096" max="13096" width="16.140625" style="83" customWidth="1"/>
    <col min="13097" max="13097" width="1.5703125" style="83" customWidth="1"/>
    <col min="13098" max="13098" width="9.28515625" style="83" customWidth="1"/>
    <col min="13099" max="13099" width="1.5703125" style="83" customWidth="1"/>
    <col min="13100" max="13100" width="9.28515625" style="83" customWidth="1"/>
    <col min="13101" max="13101" width="3.28515625" style="83" customWidth="1"/>
    <col min="13102" max="13102" width="15.28515625" style="83" customWidth="1"/>
    <col min="13103" max="13103" width="1.5703125" style="83" customWidth="1"/>
    <col min="13104" max="13104" width="13.5703125" style="83" customWidth="1"/>
    <col min="13105" max="13105" width="1.5703125" style="83" customWidth="1"/>
    <col min="13106" max="13106" width="0" style="83" hidden="1" customWidth="1"/>
    <col min="13107" max="13107" width="1.5703125" style="83" customWidth="1"/>
    <col min="13108" max="13108" width="13.5703125" style="83" customWidth="1"/>
    <col min="13109" max="13109" width="2.42578125" style="83" customWidth="1"/>
    <col min="13110" max="13110" width="5" style="83" customWidth="1"/>
    <col min="13111" max="13111" width="7.28515625" style="83" customWidth="1"/>
    <col min="13112" max="13112" width="10.85546875" style="83" customWidth="1"/>
    <col min="13113" max="13113" width="8.140625" style="83" customWidth="1"/>
    <col min="13114" max="13312" width="12.7109375" style="83"/>
    <col min="13313" max="13313" width="4.140625" style="83" customWidth="1"/>
    <col min="13314" max="13314" width="1" style="83" customWidth="1"/>
    <col min="13315" max="13315" width="8.85546875" style="83" customWidth="1"/>
    <col min="13316" max="13316" width="2" style="83" customWidth="1"/>
    <col min="13317" max="13317" width="12.5703125" style="83" customWidth="1"/>
    <col min="13318" max="13318" width="1" style="83" customWidth="1"/>
    <col min="13319" max="13319" width="14" style="83" customWidth="1"/>
    <col min="13320" max="13320" width="1.5703125" style="83" customWidth="1"/>
    <col min="13321" max="13321" width="9.140625" style="83" customWidth="1"/>
    <col min="13322" max="13322" width="1.5703125" style="83" customWidth="1"/>
    <col min="13323" max="13323" width="7.28515625" style="83" customWidth="1"/>
    <col min="13324" max="13324" width="1.5703125" style="83" customWidth="1"/>
    <col min="13325" max="13325" width="13.85546875" style="83" bestFit="1" customWidth="1"/>
    <col min="13326" max="13326" width="1.5703125" style="83" customWidth="1"/>
    <col min="13327" max="13327" width="9" style="83" customWidth="1"/>
    <col min="13328" max="13328" width="1.5703125" style="83" customWidth="1"/>
    <col min="13329" max="13329" width="7.140625" style="83" customWidth="1"/>
    <col min="13330" max="13330" width="1.5703125" style="83" customWidth="1"/>
    <col min="13331" max="13331" width="12.85546875" style="83" customWidth="1"/>
    <col min="13332" max="13332" width="1.5703125" style="83" customWidth="1"/>
    <col min="13333" max="13333" width="7.42578125" style="83" customWidth="1"/>
    <col min="13334" max="13334" width="1.5703125" style="83" customWidth="1"/>
    <col min="13335" max="13335" width="6.7109375" style="83" customWidth="1"/>
    <col min="13336" max="13336" width="1.5703125" style="83" customWidth="1"/>
    <col min="13337" max="13337" width="11.42578125" style="83" customWidth="1"/>
    <col min="13338" max="13338" width="1.5703125" style="83" customWidth="1"/>
    <col min="13339" max="13339" width="7" style="83" customWidth="1"/>
    <col min="13340" max="13340" width="1.5703125" style="83" customWidth="1"/>
    <col min="13341" max="13341" width="7.140625" style="83" customWidth="1"/>
    <col min="13342" max="13342" width="1.5703125" style="83" customWidth="1"/>
    <col min="13343" max="13343" width="14" style="83" customWidth="1"/>
    <col min="13344" max="13345" width="1.5703125" style="83" customWidth="1"/>
    <col min="13346" max="13346" width="15.28515625" style="83" customWidth="1"/>
    <col min="13347" max="13347" width="2.42578125" style="83" customWidth="1"/>
    <col min="13348" max="13348" width="15.28515625" style="83" customWidth="1"/>
    <col min="13349" max="13349" width="2.42578125" style="83" customWidth="1"/>
    <col min="13350" max="13350" width="16.140625" style="83" customWidth="1"/>
    <col min="13351" max="13351" width="3.28515625" style="83" customWidth="1"/>
    <col min="13352" max="13352" width="16.140625" style="83" customWidth="1"/>
    <col min="13353" max="13353" width="1.5703125" style="83" customWidth="1"/>
    <col min="13354" max="13354" width="9.28515625" style="83" customWidth="1"/>
    <col min="13355" max="13355" width="1.5703125" style="83" customWidth="1"/>
    <col min="13356" max="13356" width="9.28515625" style="83" customWidth="1"/>
    <col min="13357" max="13357" width="3.28515625" style="83" customWidth="1"/>
    <col min="13358" max="13358" width="15.28515625" style="83" customWidth="1"/>
    <col min="13359" max="13359" width="1.5703125" style="83" customWidth="1"/>
    <col min="13360" max="13360" width="13.5703125" style="83" customWidth="1"/>
    <col min="13361" max="13361" width="1.5703125" style="83" customWidth="1"/>
    <col min="13362" max="13362" width="0" style="83" hidden="1" customWidth="1"/>
    <col min="13363" max="13363" width="1.5703125" style="83" customWidth="1"/>
    <col min="13364" max="13364" width="13.5703125" style="83" customWidth="1"/>
    <col min="13365" max="13365" width="2.42578125" style="83" customWidth="1"/>
    <col min="13366" max="13366" width="5" style="83" customWidth="1"/>
    <col min="13367" max="13367" width="7.28515625" style="83" customWidth="1"/>
    <col min="13368" max="13368" width="10.85546875" style="83" customWidth="1"/>
    <col min="13369" max="13369" width="8.140625" style="83" customWidth="1"/>
    <col min="13370" max="13568" width="12.7109375" style="83"/>
    <col min="13569" max="13569" width="4.140625" style="83" customWidth="1"/>
    <col min="13570" max="13570" width="1" style="83" customWidth="1"/>
    <col min="13571" max="13571" width="8.85546875" style="83" customWidth="1"/>
    <col min="13572" max="13572" width="2" style="83" customWidth="1"/>
    <col min="13573" max="13573" width="12.5703125" style="83" customWidth="1"/>
    <col min="13574" max="13574" width="1" style="83" customWidth="1"/>
    <col min="13575" max="13575" width="14" style="83" customWidth="1"/>
    <col min="13576" max="13576" width="1.5703125" style="83" customWidth="1"/>
    <col min="13577" max="13577" width="9.140625" style="83" customWidth="1"/>
    <col min="13578" max="13578" width="1.5703125" style="83" customWidth="1"/>
    <col min="13579" max="13579" width="7.28515625" style="83" customWidth="1"/>
    <col min="13580" max="13580" width="1.5703125" style="83" customWidth="1"/>
    <col min="13581" max="13581" width="13.85546875" style="83" bestFit="1" customWidth="1"/>
    <col min="13582" max="13582" width="1.5703125" style="83" customWidth="1"/>
    <col min="13583" max="13583" width="9" style="83" customWidth="1"/>
    <col min="13584" max="13584" width="1.5703125" style="83" customWidth="1"/>
    <col min="13585" max="13585" width="7.140625" style="83" customWidth="1"/>
    <col min="13586" max="13586" width="1.5703125" style="83" customWidth="1"/>
    <col min="13587" max="13587" width="12.85546875" style="83" customWidth="1"/>
    <col min="13588" max="13588" width="1.5703125" style="83" customWidth="1"/>
    <col min="13589" max="13589" width="7.42578125" style="83" customWidth="1"/>
    <col min="13590" max="13590" width="1.5703125" style="83" customWidth="1"/>
    <col min="13591" max="13591" width="6.7109375" style="83" customWidth="1"/>
    <col min="13592" max="13592" width="1.5703125" style="83" customWidth="1"/>
    <col min="13593" max="13593" width="11.42578125" style="83" customWidth="1"/>
    <col min="13594" max="13594" width="1.5703125" style="83" customWidth="1"/>
    <col min="13595" max="13595" width="7" style="83" customWidth="1"/>
    <col min="13596" max="13596" width="1.5703125" style="83" customWidth="1"/>
    <col min="13597" max="13597" width="7.140625" style="83" customWidth="1"/>
    <col min="13598" max="13598" width="1.5703125" style="83" customWidth="1"/>
    <col min="13599" max="13599" width="14" style="83" customWidth="1"/>
    <col min="13600" max="13601" width="1.5703125" style="83" customWidth="1"/>
    <col min="13602" max="13602" width="15.28515625" style="83" customWidth="1"/>
    <col min="13603" max="13603" width="2.42578125" style="83" customWidth="1"/>
    <col min="13604" max="13604" width="15.28515625" style="83" customWidth="1"/>
    <col min="13605" max="13605" width="2.42578125" style="83" customWidth="1"/>
    <col min="13606" max="13606" width="16.140625" style="83" customWidth="1"/>
    <col min="13607" max="13607" width="3.28515625" style="83" customWidth="1"/>
    <col min="13608" max="13608" width="16.140625" style="83" customWidth="1"/>
    <col min="13609" max="13609" width="1.5703125" style="83" customWidth="1"/>
    <col min="13610" max="13610" width="9.28515625" style="83" customWidth="1"/>
    <col min="13611" max="13611" width="1.5703125" style="83" customWidth="1"/>
    <col min="13612" max="13612" width="9.28515625" style="83" customWidth="1"/>
    <col min="13613" max="13613" width="3.28515625" style="83" customWidth="1"/>
    <col min="13614" max="13614" width="15.28515625" style="83" customWidth="1"/>
    <col min="13615" max="13615" width="1.5703125" style="83" customWidth="1"/>
    <col min="13616" max="13616" width="13.5703125" style="83" customWidth="1"/>
    <col min="13617" max="13617" width="1.5703125" style="83" customWidth="1"/>
    <col min="13618" max="13618" width="0" style="83" hidden="1" customWidth="1"/>
    <col min="13619" max="13619" width="1.5703125" style="83" customWidth="1"/>
    <col min="13620" max="13620" width="13.5703125" style="83" customWidth="1"/>
    <col min="13621" max="13621" width="2.42578125" style="83" customWidth="1"/>
    <col min="13622" max="13622" width="5" style="83" customWidth="1"/>
    <col min="13623" max="13623" width="7.28515625" style="83" customWidth="1"/>
    <col min="13624" max="13624" width="10.85546875" style="83" customWidth="1"/>
    <col min="13625" max="13625" width="8.140625" style="83" customWidth="1"/>
    <col min="13626" max="13824" width="12.7109375" style="83"/>
    <col min="13825" max="13825" width="4.140625" style="83" customWidth="1"/>
    <col min="13826" max="13826" width="1" style="83" customWidth="1"/>
    <col min="13827" max="13827" width="8.85546875" style="83" customWidth="1"/>
    <col min="13828" max="13828" width="2" style="83" customWidth="1"/>
    <col min="13829" max="13829" width="12.5703125" style="83" customWidth="1"/>
    <col min="13830" max="13830" width="1" style="83" customWidth="1"/>
    <col min="13831" max="13831" width="14" style="83" customWidth="1"/>
    <col min="13832" max="13832" width="1.5703125" style="83" customWidth="1"/>
    <col min="13833" max="13833" width="9.140625" style="83" customWidth="1"/>
    <col min="13834" max="13834" width="1.5703125" style="83" customWidth="1"/>
    <col min="13835" max="13835" width="7.28515625" style="83" customWidth="1"/>
    <col min="13836" max="13836" width="1.5703125" style="83" customWidth="1"/>
    <col min="13837" max="13837" width="13.85546875" style="83" bestFit="1" customWidth="1"/>
    <col min="13838" max="13838" width="1.5703125" style="83" customWidth="1"/>
    <col min="13839" max="13839" width="9" style="83" customWidth="1"/>
    <col min="13840" max="13840" width="1.5703125" style="83" customWidth="1"/>
    <col min="13841" max="13841" width="7.140625" style="83" customWidth="1"/>
    <col min="13842" max="13842" width="1.5703125" style="83" customWidth="1"/>
    <col min="13843" max="13843" width="12.85546875" style="83" customWidth="1"/>
    <col min="13844" max="13844" width="1.5703125" style="83" customWidth="1"/>
    <col min="13845" max="13845" width="7.42578125" style="83" customWidth="1"/>
    <col min="13846" max="13846" width="1.5703125" style="83" customWidth="1"/>
    <col min="13847" max="13847" width="6.7109375" style="83" customWidth="1"/>
    <col min="13848" max="13848" width="1.5703125" style="83" customWidth="1"/>
    <col min="13849" max="13849" width="11.42578125" style="83" customWidth="1"/>
    <col min="13850" max="13850" width="1.5703125" style="83" customWidth="1"/>
    <col min="13851" max="13851" width="7" style="83" customWidth="1"/>
    <col min="13852" max="13852" width="1.5703125" style="83" customWidth="1"/>
    <col min="13853" max="13853" width="7.140625" style="83" customWidth="1"/>
    <col min="13854" max="13854" width="1.5703125" style="83" customWidth="1"/>
    <col min="13855" max="13855" width="14" style="83" customWidth="1"/>
    <col min="13856" max="13857" width="1.5703125" style="83" customWidth="1"/>
    <col min="13858" max="13858" width="15.28515625" style="83" customWidth="1"/>
    <col min="13859" max="13859" width="2.42578125" style="83" customWidth="1"/>
    <col min="13860" max="13860" width="15.28515625" style="83" customWidth="1"/>
    <col min="13861" max="13861" width="2.42578125" style="83" customWidth="1"/>
    <col min="13862" max="13862" width="16.140625" style="83" customWidth="1"/>
    <col min="13863" max="13863" width="3.28515625" style="83" customWidth="1"/>
    <col min="13864" max="13864" width="16.140625" style="83" customWidth="1"/>
    <col min="13865" max="13865" width="1.5703125" style="83" customWidth="1"/>
    <col min="13866" max="13866" width="9.28515625" style="83" customWidth="1"/>
    <col min="13867" max="13867" width="1.5703125" style="83" customWidth="1"/>
    <col min="13868" max="13868" width="9.28515625" style="83" customWidth="1"/>
    <col min="13869" max="13869" width="3.28515625" style="83" customWidth="1"/>
    <col min="13870" max="13870" width="15.28515625" style="83" customWidth="1"/>
    <col min="13871" max="13871" width="1.5703125" style="83" customWidth="1"/>
    <col min="13872" max="13872" width="13.5703125" style="83" customWidth="1"/>
    <col min="13873" max="13873" width="1.5703125" style="83" customWidth="1"/>
    <col min="13874" max="13874" width="0" style="83" hidden="1" customWidth="1"/>
    <col min="13875" max="13875" width="1.5703125" style="83" customWidth="1"/>
    <col min="13876" max="13876" width="13.5703125" style="83" customWidth="1"/>
    <col min="13877" max="13877" width="2.42578125" style="83" customWidth="1"/>
    <col min="13878" max="13878" width="5" style="83" customWidth="1"/>
    <col min="13879" max="13879" width="7.28515625" style="83" customWidth="1"/>
    <col min="13880" max="13880" width="10.85546875" style="83" customWidth="1"/>
    <col min="13881" max="13881" width="8.140625" style="83" customWidth="1"/>
    <col min="13882" max="14080" width="12.7109375" style="83"/>
    <col min="14081" max="14081" width="4.140625" style="83" customWidth="1"/>
    <col min="14082" max="14082" width="1" style="83" customWidth="1"/>
    <col min="14083" max="14083" width="8.85546875" style="83" customWidth="1"/>
    <col min="14084" max="14084" width="2" style="83" customWidth="1"/>
    <col min="14085" max="14085" width="12.5703125" style="83" customWidth="1"/>
    <col min="14086" max="14086" width="1" style="83" customWidth="1"/>
    <col min="14087" max="14087" width="14" style="83" customWidth="1"/>
    <col min="14088" max="14088" width="1.5703125" style="83" customWidth="1"/>
    <col min="14089" max="14089" width="9.140625" style="83" customWidth="1"/>
    <col min="14090" max="14090" width="1.5703125" style="83" customWidth="1"/>
    <col min="14091" max="14091" width="7.28515625" style="83" customWidth="1"/>
    <col min="14092" max="14092" width="1.5703125" style="83" customWidth="1"/>
    <col min="14093" max="14093" width="13.85546875" style="83" bestFit="1" customWidth="1"/>
    <col min="14094" max="14094" width="1.5703125" style="83" customWidth="1"/>
    <col min="14095" max="14095" width="9" style="83" customWidth="1"/>
    <col min="14096" max="14096" width="1.5703125" style="83" customWidth="1"/>
    <col min="14097" max="14097" width="7.140625" style="83" customWidth="1"/>
    <col min="14098" max="14098" width="1.5703125" style="83" customWidth="1"/>
    <col min="14099" max="14099" width="12.85546875" style="83" customWidth="1"/>
    <col min="14100" max="14100" width="1.5703125" style="83" customWidth="1"/>
    <col min="14101" max="14101" width="7.42578125" style="83" customWidth="1"/>
    <col min="14102" max="14102" width="1.5703125" style="83" customWidth="1"/>
    <col min="14103" max="14103" width="6.7109375" style="83" customWidth="1"/>
    <col min="14104" max="14104" width="1.5703125" style="83" customWidth="1"/>
    <col min="14105" max="14105" width="11.42578125" style="83" customWidth="1"/>
    <col min="14106" max="14106" width="1.5703125" style="83" customWidth="1"/>
    <col min="14107" max="14107" width="7" style="83" customWidth="1"/>
    <col min="14108" max="14108" width="1.5703125" style="83" customWidth="1"/>
    <col min="14109" max="14109" width="7.140625" style="83" customWidth="1"/>
    <col min="14110" max="14110" width="1.5703125" style="83" customWidth="1"/>
    <col min="14111" max="14111" width="14" style="83" customWidth="1"/>
    <col min="14112" max="14113" width="1.5703125" style="83" customWidth="1"/>
    <col min="14114" max="14114" width="15.28515625" style="83" customWidth="1"/>
    <col min="14115" max="14115" width="2.42578125" style="83" customWidth="1"/>
    <col min="14116" max="14116" width="15.28515625" style="83" customWidth="1"/>
    <col min="14117" max="14117" width="2.42578125" style="83" customWidth="1"/>
    <col min="14118" max="14118" width="16.140625" style="83" customWidth="1"/>
    <col min="14119" max="14119" width="3.28515625" style="83" customWidth="1"/>
    <col min="14120" max="14120" width="16.140625" style="83" customWidth="1"/>
    <col min="14121" max="14121" width="1.5703125" style="83" customWidth="1"/>
    <col min="14122" max="14122" width="9.28515625" style="83" customWidth="1"/>
    <col min="14123" max="14123" width="1.5703125" style="83" customWidth="1"/>
    <col min="14124" max="14124" width="9.28515625" style="83" customWidth="1"/>
    <col min="14125" max="14125" width="3.28515625" style="83" customWidth="1"/>
    <col min="14126" max="14126" width="15.28515625" style="83" customWidth="1"/>
    <col min="14127" max="14127" width="1.5703125" style="83" customWidth="1"/>
    <col min="14128" max="14128" width="13.5703125" style="83" customWidth="1"/>
    <col min="14129" max="14129" width="1.5703125" style="83" customWidth="1"/>
    <col min="14130" max="14130" width="0" style="83" hidden="1" customWidth="1"/>
    <col min="14131" max="14131" width="1.5703125" style="83" customWidth="1"/>
    <col min="14132" max="14132" width="13.5703125" style="83" customWidth="1"/>
    <col min="14133" max="14133" width="2.42578125" style="83" customWidth="1"/>
    <col min="14134" max="14134" width="5" style="83" customWidth="1"/>
    <col min="14135" max="14135" width="7.28515625" style="83" customWidth="1"/>
    <col min="14136" max="14136" width="10.85546875" style="83" customWidth="1"/>
    <col min="14137" max="14137" width="8.140625" style="83" customWidth="1"/>
    <col min="14138" max="14336" width="12.7109375" style="83"/>
    <col min="14337" max="14337" width="4.140625" style="83" customWidth="1"/>
    <col min="14338" max="14338" width="1" style="83" customWidth="1"/>
    <col min="14339" max="14339" width="8.85546875" style="83" customWidth="1"/>
    <col min="14340" max="14340" width="2" style="83" customWidth="1"/>
    <col min="14341" max="14341" width="12.5703125" style="83" customWidth="1"/>
    <col min="14342" max="14342" width="1" style="83" customWidth="1"/>
    <col min="14343" max="14343" width="14" style="83" customWidth="1"/>
    <col min="14344" max="14344" width="1.5703125" style="83" customWidth="1"/>
    <col min="14345" max="14345" width="9.140625" style="83" customWidth="1"/>
    <col min="14346" max="14346" width="1.5703125" style="83" customWidth="1"/>
    <col min="14347" max="14347" width="7.28515625" style="83" customWidth="1"/>
    <col min="14348" max="14348" width="1.5703125" style="83" customWidth="1"/>
    <col min="14349" max="14349" width="13.85546875" style="83" bestFit="1" customWidth="1"/>
    <col min="14350" max="14350" width="1.5703125" style="83" customWidth="1"/>
    <col min="14351" max="14351" width="9" style="83" customWidth="1"/>
    <col min="14352" max="14352" width="1.5703125" style="83" customWidth="1"/>
    <col min="14353" max="14353" width="7.140625" style="83" customWidth="1"/>
    <col min="14354" max="14354" width="1.5703125" style="83" customWidth="1"/>
    <col min="14355" max="14355" width="12.85546875" style="83" customWidth="1"/>
    <col min="14356" max="14356" width="1.5703125" style="83" customWidth="1"/>
    <col min="14357" max="14357" width="7.42578125" style="83" customWidth="1"/>
    <col min="14358" max="14358" width="1.5703125" style="83" customWidth="1"/>
    <col min="14359" max="14359" width="6.7109375" style="83" customWidth="1"/>
    <col min="14360" max="14360" width="1.5703125" style="83" customWidth="1"/>
    <col min="14361" max="14361" width="11.42578125" style="83" customWidth="1"/>
    <col min="14362" max="14362" width="1.5703125" style="83" customWidth="1"/>
    <col min="14363" max="14363" width="7" style="83" customWidth="1"/>
    <col min="14364" max="14364" width="1.5703125" style="83" customWidth="1"/>
    <col min="14365" max="14365" width="7.140625" style="83" customWidth="1"/>
    <col min="14366" max="14366" width="1.5703125" style="83" customWidth="1"/>
    <col min="14367" max="14367" width="14" style="83" customWidth="1"/>
    <col min="14368" max="14369" width="1.5703125" style="83" customWidth="1"/>
    <col min="14370" max="14370" width="15.28515625" style="83" customWidth="1"/>
    <col min="14371" max="14371" width="2.42578125" style="83" customWidth="1"/>
    <col min="14372" max="14372" width="15.28515625" style="83" customWidth="1"/>
    <col min="14373" max="14373" width="2.42578125" style="83" customWidth="1"/>
    <col min="14374" max="14374" width="16.140625" style="83" customWidth="1"/>
    <col min="14375" max="14375" width="3.28515625" style="83" customWidth="1"/>
    <col min="14376" max="14376" width="16.140625" style="83" customWidth="1"/>
    <col min="14377" max="14377" width="1.5703125" style="83" customWidth="1"/>
    <col min="14378" max="14378" width="9.28515625" style="83" customWidth="1"/>
    <col min="14379" max="14379" width="1.5703125" style="83" customWidth="1"/>
    <col min="14380" max="14380" width="9.28515625" style="83" customWidth="1"/>
    <col min="14381" max="14381" width="3.28515625" style="83" customWidth="1"/>
    <col min="14382" max="14382" width="15.28515625" style="83" customWidth="1"/>
    <col min="14383" max="14383" width="1.5703125" style="83" customWidth="1"/>
    <col min="14384" max="14384" width="13.5703125" style="83" customWidth="1"/>
    <col min="14385" max="14385" width="1.5703125" style="83" customWidth="1"/>
    <col min="14386" max="14386" width="0" style="83" hidden="1" customWidth="1"/>
    <col min="14387" max="14387" width="1.5703125" style="83" customWidth="1"/>
    <col min="14388" max="14388" width="13.5703125" style="83" customWidth="1"/>
    <col min="14389" max="14389" width="2.42578125" style="83" customWidth="1"/>
    <col min="14390" max="14390" width="5" style="83" customWidth="1"/>
    <col min="14391" max="14391" width="7.28515625" style="83" customWidth="1"/>
    <col min="14392" max="14392" width="10.85546875" style="83" customWidth="1"/>
    <col min="14393" max="14393" width="8.140625" style="83" customWidth="1"/>
    <col min="14394" max="14592" width="12.7109375" style="83"/>
    <col min="14593" max="14593" width="4.140625" style="83" customWidth="1"/>
    <col min="14594" max="14594" width="1" style="83" customWidth="1"/>
    <col min="14595" max="14595" width="8.85546875" style="83" customWidth="1"/>
    <col min="14596" max="14596" width="2" style="83" customWidth="1"/>
    <col min="14597" max="14597" width="12.5703125" style="83" customWidth="1"/>
    <col min="14598" max="14598" width="1" style="83" customWidth="1"/>
    <col min="14599" max="14599" width="14" style="83" customWidth="1"/>
    <col min="14600" max="14600" width="1.5703125" style="83" customWidth="1"/>
    <col min="14601" max="14601" width="9.140625" style="83" customWidth="1"/>
    <col min="14602" max="14602" width="1.5703125" style="83" customWidth="1"/>
    <col min="14603" max="14603" width="7.28515625" style="83" customWidth="1"/>
    <col min="14604" max="14604" width="1.5703125" style="83" customWidth="1"/>
    <col min="14605" max="14605" width="13.85546875" style="83" bestFit="1" customWidth="1"/>
    <col min="14606" max="14606" width="1.5703125" style="83" customWidth="1"/>
    <col min="14607" max="14607" width="9" style="83" customWidth="1"/>
    <col min="14608" max="14608" width="1.5703125" style="83" customWidth="1"/>
    <col min="14609" max="14609" width="7.140625" style="83" customWidth="1"/>
    <col min="14610" max="14610" width="1.5703125" style="83" customWidth="1"/>
    <col min="14611" max="14611" width="12.85546875" style="83" customWidth="1"/>
    <col min="14612" max="14612" width="1.5703125" style="83" customWidth="1"/>
    <col min="14613" max="14613" width="7.42578125" style="83" customWidth="1"/>
    <col min="14614" max="14614" width="1.5703125" style="83" customWidth="1"/>
    <col min="14615" max="14615" width="6.7109375" style="83" customWidth="1"/>
    <col min="14616" max="14616" width="1.5703125" style="83" customWidth="1"/>
    <col min="14617" max="14617" width="11.42578125" style="83" customWidth="1"/>
    <col min="14618" max="14618" width="1.5703125" style="83" customWidth="1"/>
    <col min="14619" max="14619" width="7" style="83" customWidth="1"/>
    <col min="14620" max="14620" width="1.5703125" style="83" customWidth="1"/>
    <col min="14621" max="14621" width="7.140625" style="83" customWidth="1"/>
    <col min="14622" max="14622" width="1.5703125" style="83" customWidth="1"/>
    <col min="14623" max="14623" width="14" style="83" customWidth="1"/>
    <col min="14624" max="14625" width="1.5703125" style="83" customWidth="1"/>
    <col min="14626" max="14626" width="15.28515625" style="83" customWidth="1"/>
    <col min="14627" max="14627" width="2.42578125" style="83" customWidth="1"/>
    <col min="14628" max="14628" width="15.28515625" style="83" customWidth="1"/>
    <col min="14629" max="14629" width="2.42578125" style="83" customWidth="1"/>
    <col min="14630" max="14630" width="16.140625" style="83" customWidth="1"/>
    <col min="14631" max="14631" width="3.28515625" style="83" customWidth="1"/>
    <col min="14632" max="14632" width="16.140625" style="83" customWidth="1"/>
    <col min="14633" max="14633" width="1.5703125" style="83" customWidth="1"/>
    <col min="14634" max="14634" width="9.28515625" style="83" customWidth="1"/>
    <col min="14635" max="14635" width="1.5703125" style="83" customWidth="1"/>
    <col min="14636" max="14636" width="9.28515625" style="83" customWidth="1"/>
    <col min="14637" max="14637" width="3.28515625" style="83" customWidth="1"/>
    <col min="14638" max="14638" width="15.28515625" style="83" customWidth="1"/>
    <col min="14639" max="14639" width="1.5703125" style="83" customWidth="1"/>
    <col min="14640" max="14640" width="13.5703125" style="83" customWidth="1"/>
    <col min="14641" max="14641" width="1.5703125" style="83" customWidth="1"/>
    <col min="14642" max="14642" width="0" style="83" hidden="1" customWidth="1"/>
    <col min="14643" max="14643" width="1.5703125" style="83" customWidth="1"/>
    <col min="14644" max="14644" width="13.5703125" style="83" customWidth="1"/>
    <col min="14645" max="14645" width="2.42578125" style="83" customWidth="1"/>
    <col min="14646" max="14646" width="5" style="83" customWidth="1"/>
    <col min="14647" max="14647" width="7.28515625" style="83" customWidth="1"/>
    <col min="14648" max="14648" width="10.85546875" style="83" customWidth="1"/>
    <col min="14649" max="14649" width="8.140625" style="83" customWidth="1"/>
    <col min="14650" max="14848" width="12.7109375" style="83"/>
    <col min="14849" max="14849" width="4.140625" style="83" customWidth="1"/>
    <col min="14850" max="14850" width="1" style="83" customWidth="1"/>
    <col min="14851" max="14851" width="8.85546875" style="83" customWidth="1"/>
    <col min="14852" max="14852" width="2" style="83" customWidth="1"/>
    <col min="14853" max="14853" width="12.5703125" style="83" customWidth="1"/>
    <col min="14854" max="14854" width="1" style="83" customWidth="1"/>
    <col min="14855" max="14855" width="14" style="83" customWidth="1"/>
    <col min="14856" max="14856" width="1.5703125" style="83" customWidth="1"/>
    <col min="14857" max="14857" width="9.140625" style="83" customWidth="1"/>
    <col min="14858" max="14858" width="1.5703125" style="83" customWidth="1"/>
    <col min="14859" max="14859" width="7.28515625" style="83" customWidth="1"/>
    <col min="14860" max="14860" width="1.5703125" style="83" customWidth="1"/>
    <col min="14861" max="14861" width="13.85546875" style="83" bestFit="1" customWidth="1"/>
    <col min="14862" max="14862" width="1.5703125" style="83" customWidth="1"/>
    <col min="14863" max="14863" width="9" style="83" customWidth="1"/>
    <col min="14864" max="14864" width="1.5703125" style="83" customWidth="1"/>
    <col min="14865" max="14865" width="7.140625" style="83" customWidth="1"/>
    <col min="14866" max="14866" width="1.5703125" style="83" customWidth="1"/>
    <col min="14867" max="14867" width="12.85546875" style="83" customWidth="1"/>
    <col min="14868" max="14868" width="1.5703125" style="83" customWidth="1"/>
    <col min="14869" max="14869" width="7.42578125" style="83" customWidth="1"/>
    <col min="14870" max="14870" width="1.5703125" style="83" customWidth="1"/>
    <col min="14871" max="14871" width="6.7109375" style="83" customWidth="1"/>
    <col min="14872" max="14872" width="1.5703125" style="83" customWidth="1"/>
    <col min="14873" max="14873" width="11.42578125" style="83" customWidth="1"/>
    <col min="14874" max="14874" width="1.5703125" style="83" customWidth="1"/>
    <col min="14875" max="14875" width="7" style="83" customWidth="1"/>
    <col min="14876" max="14876" width="1.5703125" style="83" customWidth="1"/>
    <col min="14877" max="14877" width="7.140625" style="83" customWidth="1"/>
    <col min="14878" max="14878" width="1.5703125" style="83" customWidth="1"/>
    <col min="14879" max="14879" width="14" style="83" customWidth="1"/>
    <col min="14880" max="14881" width="1.5703125" style="83" customWidth="1"/>
    <col min="14882" max="14882" width="15.28515625" style="83" customWidth="1"/>
    <col min="14883" max="14883" width="2.42578125" style="83" customWidth="1"/>
    <col min="14884" max="14884" width="15.28515625" style="83" customWidth="1"/>
    <col min="14885" max="14885" width="2.42578125" style="83" customWidth="1"/>
    <col min="14886" max="14886" width="16.140625" style="83" customWidth="1"/>
    <col min="14887" max="14887" width="3.28515625" style="83" customWidth="1"/>
    <col min="14888" max="14888" width="16.140625" style="83" customWidth="1"/>
    <col min="14889" max="14889" width="1.5703125" style="83" customWidth="1"/>
    <col min="14890" max="14890" width="9.28515625" style="83" customWidth="1"/>
    <col min="14891" max="14891" width="1.5703125" style="83" customWidth="1"/>
    <col min="14892" max="14892" width="9.28515625" style="83" customWidth="1"/>
    <col min="14893" max="14893" width="3.28515625" style="83" customWidth="1"/>
    <col min="14894" max="14894" width="15.28515625" style="83" customWidth="1"/>
    <col min="14895" max="14895" width="1.5703125" style="83" customWidth="1"/>
    <col min="14896" max="14896" width="13.5703125" style="83" customWidth="1"/>
    <col min="14897" max="14897" width="1.5703125" style="83" customWidth="1"/>
    <col min="14898" max="14898" width="0" style="83" hidden="1" customWidth="1"/>
    <col min="14899" max="14899" width="1.5703125" style="83" customWidth="1"/>
    <col min="14900" max="14900" width="13.5703125" style="83" customWidth="1"/>
    <col min="14901" max="14901" width="2.42578125" style="83" customWidth="1"/>
    <col min="14902" max="14902" width="5" style="83" customWidth="1"/>
    <col min="14903" max="14903" width="7.28515625" style="83" customWidth="1"/>
    <col min="14904" max="14904" width="10.85546875" style="83" customWidth="1"/>
    <col min="14905" max="14905" width="8.140625" style="83" customWidth="1"/>
    <col min="14906" max="15104" width="12.7109375" style="83"/>
    <col min="15105" max="15105" width="4.140625" style="83" customWidth="1"/>
    <col min="15106" max="15106" width="1" style="83" customWidth="1"/>
    <col min="15107" max="15107" width="8.85546875" style="83" customWidth="1"/>
    <col min="15108" max="15108" width="2" style="83" customWidth="1"/>
    <col min="15109" max="15109" width="12.5703125" style="83" customWidth="1"/>
    <col min="15110" max="15110" width="1" style="83" customWidth="1"/>
    <col min="15111" max="15111" width="14" style="83" customWidth="1"/>
    <col min="15112" max="15112" width="1.5703125" style="83" customWidth="1"/>
    <col min="15113" max="15113" width="9.140625" style="83" customWidth="1"/>
    <col min="15114" max="15114" width="1.5703125" style="83" customWidth="1"/>
    <col min="15115" max="15115" width="7.28515625" style="83" customWidth="1"/>
    <col min="15116" max="15116" width="1.5703125" style="83" customWidth="1"/>
    <col min="15117" max="15117" width="13.85546875" style="83" bestFit="1" customWidth="1"/>
    <col min="15118" max="15118" width="1.5703125" style="83" customWidth="1"/>
    <col min="15119" max="15119" width="9" style="83" customWidth="1"/>
    <col min="15120" max="15120" width="1.5703125" style="83" customWidth="1"/>
    <col min="15121" max="15121" width="7.140625" style="83" customWidth="1"/>
    <col min="15122" max="15122" width="1.5703125" style="83" customWidth="1"/>
    <col min="15123" max="15123" width="12.85546875" style="83" customWidth="1"/>
    <col min="15124" max="15124" width="1.5703125" style="83" customWidth="1"/>
    <col min="15125" max="15125" width="7.42578125" style="83" customWidth="1"/>
    <col min="15126" max="15126" width="1.5703125" style="83" customWidth="1"/>
    <col min="15127" max="15127" width="6.7109375" style="83" customWidth="1"/>
    <col min="15128" max="15128" width="1.5703125" style="83" customWidth="1"/>
    <col min="15129" max="15129" width="11.42578125" style="83" customWidth="1"/>
    <col min="15130" max="15130" width="1.5703125" style="83" customWidth="1"/>
    <col min="15131" max="15131" width="7" style="83" customWidth="1"/>
    <col min="15132" max="15132" width="1.5703125" style="83" customWidth="1"/>
    <col min="15133" max="15133" width="7.140625" style="83" customWidth="1"/>
    <col min="15134" max="15134" width="1.5703125" style="83" customWidth="1"/>
    <col min="15135" max="15135" width="14" style="83" customWidth="1"/>
    <col min="15136" max="15137" width="1.5703125" style="83" customWidth="1"/>
    <col min="15138" max="15138" width="15.28515625" style="83" customWidth="1"/>
    <col min="15139" max="15139" width="2.42578125" style="83" customWidth="1"/>
    <col min="15140" max="15140" width="15.28515625" style="83" customWidth="1"/>
    <col min="15141" max="15141" width="2.42578125" style="83" customWidth="1"/>
    <col min="15142" max="15142" width="16.140625" style="83" customWidth="1"/>
    <col min="15143" max="15143" width="3.28515625" style="83" customWidth="1"/>
    <col min="15144" max="15144" width="16.140625" style="83" customWidth="1"/>
    <col min="15145" max="15145" width="1.5703125" style="83" customWidth="1"/>
    <col min="15146" max="15146" width="9.28515625" style="83" customWidth="1"/>
    <col min="15147" max="15147" width="1.5703125" style="83" customWidth="1"/>
    <col min="15148" max="15148" width="9.28515625" style="83" customWidth="1"/>
    <col min="15149" max="15149" width="3.28515625" style="83" customWidth="1"/>
    <col min="15150" max="15150" width="15.28515625" style="83" customWidth="1"/>
    <col min="15151" max="15151" width="1.5703125" style="83" customWidth="1"/>
    <col min="15152" max="15152" width="13.5703125" style="83" customWidth="1"/>
    <col min="15153" max="15153" width="1.5703125" style="83" customWidth="1"/>
    <col min="15154" max="15154" width="0" style="83" hidden="1" customWidth="1"/>
    <col min="15155" max="15155" width="1.5703125" style="83" customWidth="1"/>
    <col min="15156" max="15156" width="13.5703125" style="83" customWidth="1"/>
    <col min="15157" max="15157" width="2.42578125" style="83" customWidth="1"/>
    <col min="15158" max="15158" width="5" style="83" customWidth="1"/>
    <col min="15159" max="15159" width="7.28515625" style="83" customWidth="1"/>
    <col min="15160" max="15160" width="10.85546875" style="83" customWidth="1"/>
    <col min="15161" max="15161" width="8.140625" style="83" customWidth="1"/>
    <col min="15162" max="15360" width="12.7109375" style="83"/>
    <col min="15361" max="15361" width="4.140625" style="83" customWidth="1"/>
    <col min="15362" max="15362" width="1" style="83" customWidth="1"/>
    <col min="15363" max="15363" width="8.85546875" style="83" customWidth="1"/>
    <col min="15364" max="15364" width="2" style="83" customWidth="1"/>
    <col min="15365" max="15365" width="12.5703125" style="83" customWidth="1"/>
    <col min="15366" max="15366" width="1" style="83" customWidth="1"/>
    <col min="15367" max="15367" width="14" style="83" customWidth="1"/>
    <col min="15368" max="15368" width="1.5703125" style="83" customWidth="1"/>
    <col min="15369" max="15369" width="9.140625" style="83" customWidth="1"/>
    <col min="15370" max="15370" width="1.5703125" style="83" customWidth="1"/>
    <col min="15371" max="15371" width="7.28515625" style="83" customWidth="1"/>
    <col min="15372" max="15372" width="1.5703125" style="83" customWidth="1"/>
    <col min="15373" max="15373" width="13.85546875" style="83" bestFit="1" customWidth="1"/>
    <col min="15374" max="15374" width="1.5703125" style="83" customWidth="1"/>
    <col min="15375" max="15375" width="9" style="83" customWidth="1"/>
    <col min="15376" max="15376" width="1.5703125" style="83" customWidth="1"/>
    <col min="15377" max="15377" width="7.140625" style="83" customWidth="1"/>
    <col min="15378" max="15378" width="1.5703125" style="83" customWidth="1"/>
    <col min="15379" max="15379" width="12.85546875" style="83" customWidth="1"/>
    <col min="15380" max="15380" width="1.5703125" style="83" customWidth="1"/>
    <col min="15381" max="15381" width="7.42578125" style="83" customWidth="1"/>
    <col min="15382" max="15382" width="1.5703125" style="83" customWidth="1"/>
    <col min="15383" max="15383" width="6.7109375" style="83" customWidth="1"/>
    <col min="15384" max="15384" width="1.5703125" style="83" customWidth="1"/>
    <col min="15385" max="15385" width="11.42578125" style="83" customWidth="1"/>
    <col min="15386" max="15386" width="1.5703125" style="83" customWidth="1"/>
    <col min="15387" max="15387" width="7" style="83" customWidth="1"/>
    <col min="15388" max="15388" width="1.5703125" style="83" customWidth="1"/>
    <col min="15389" max="15389" width="7.140625" style="83" customWidth="1"/>
    <col min="15390" max="15390" width="1.5703125" style="83" customWidth="1"/>
    <col min="15391" max="15391" width="14" style="83" customWidth="1"/>
    <col min="15392" max="15393" width="1.5703125" style="83" customWidth="1"/>
    <col min="15394" max="15394" width="15.28515625" style="83" customWidth="1"/>
    <col min="15395" max="15395" width="2.42578125" style="83" customWidth="1"/>
    <col min="15396" max="15396" width="15.28515625" style="83" customWidth="1"/>
    <col min="15397" max="15397" width="2.42578125" style="83" customWidth="1"/>
    <col min="15398" max="15398" width="16.140625" style="83" customWidth="1"/>
    <col min="15399" max="15399" width="3.28515625" style="83" customWidth="1"/>
    <col min="15400" max="15400" width="16.140625" style="83" customWidth="1"/>
    <col min="15401" max="15401" width="1.5703125" style="83" customWidth="1"/>
    <col min="15402" max="15402" width="9.28515625" style="83" customWidth="1"/>
    <col min="15403" max="15403" width="1.5703125" style="83" customWidth="1"/>
    <col min="15404" max="15404" width="9.28515625" style="83" customWidth="1"/>
    <col min="15405" max="15405" width="3.28515625" style="83" customWidth="1"/>
    <col min="15406" max="15406" width="15.28515625" style="83" customWidth="1"/>
    <col min="15407" max="15407" width="1.5703125" style="83" customWidth="1"/>
    <col min="15408" max="15408" width="13.5703125" style="83" customWidth="1"/>
    <col min="15409" max="15409" width="1.5703125" style="83" customWidth="1"/>
    <col min="15410" max="15410" width="0" style="83" hidden="1" customWidth="1"/>
    <col min="15411" max="15411" width="1.5703125" style="83" customWidth="1"/>
    <col min="15412" max="15412" width="13.5703125" style="83" customWidth="1"/>
    <col min="15413" max="15413" width="2.42578125" style="83" customWidth="1"/>
    <col min="15414" max="15414" width="5" style="83" customWidth="1"/>
    <col min="15415" max="15415" width="7.28515625" style="83" customWidth="1"/>
    <col min="15416" max="15416" width="10.85546875" style="83" customWidth="1"/>
    <col min="15417" max="15417" width="8.140625" style="83" customWidth="1"/>
    <col min="15418" max="15616" width="12.7109375" style="83"/>
    <col min="15617" max="15617" width="4.140625" style="83" customWidth="1"/>
    <col min="15618" max="15618" width="1" style="83" customWidth="1"/>
    <col min="15619" max="15619" width="8.85546875" style="83" customWidth="1"/>
    <col min="15620" max="15620" width="2" style="83" customWidth="1"/>
    <col min="15621" max="15621" width="12.5703125" style="83" customWidth="1"/>
    <col min="15622" max="15622" width="1" style="83" customWidth="1"/>
    <col min="15623" max="15623" width="14" style="83" customWidth="1"/>
    <col min="15624" max="15624" width="1.5703125" style="83" customWidth="1"/>
    <col min="15625" max="15625" width="9.140625" style="83" customWidth="1"/>
    <col min="15626" max="15626" width="1.5703125" style="83" customWidth="1"/>
    <col min="15627" max="15627" width="7.28515625" style="83" customWidth="1"/>
    <col min="15628" max="15628" width="1.5703125" style="83" customWidth="1"/>
    <col min="15629" max="15629" width="13.85546875" style="83" bestFit="1" customWidth="1"/>
    <col min="15630" max="15630" width="1.5703125" style="83" customWidth="1"/>
    <col min="15631" max="15631" width="9" style="83" customWidth="1"/>
    <col min="15632" max="15632" width="1.5703125" style="83" customWidth="1"/>
    <col min="15633" max="15633" width="7.140625" style="83" customWidth="1"/>
    <col min="15634" max="15634" width="1.5703125" style="83" customWidth="1"/>
    <col min="15635" max="15635" width="12.85546875" style="83" customWidth="1"/>
    <col min="15636" max="15636" width="1.5703125" style="83" customWidth="1"/>
    <col min="15637" max="15637" width="7.42578125" style="83" customWidth="1"/>
    <col min="15638" max="15638" width="1.5703125" style="83" customWidth="1"/>
    <col min="15639" max="15639" width="6.7109375" style="83" customWidth="1"/>
    <col min="15640" max="15640" width="1.5703125" style="83" customWidth="1"/>
    <col min="15641" max="15641" width="11.42578125" style="83" customWidth="1"/>
    <col min="15642" max="15642" width="1.5703125" style="83" customWidth="1"/>
    <col min="15643" max="15643" width="7" style="83" customWidth="1"/>
    <col min="15644" max="15644" width="1.5703125" style="83" customWidth="1"/>
    <col min="15645" max="15645" width="7.140625" style="83" customWidth="1"/>
    <col min="15646" max="15646" width="1.5703125" style="83" customWidth="1"/>
    <col min="15647" max="15647" width="14" style="83" customWidth="1"/>
    <col min="15648" max="15649" width="1.5703125" style="83" customWidth="1"/>
    <col min="15650" max="15650" width="15.28515625" style="83" customWidth="1"/>
    <col min="15651" max="15651" width="2.42578125" style="83" customWidth="1"/>
    <col min="15652" max="15652" width="15.28515625" style="83" customWidth="1"/>
    <col min="15653" max="15653" width="2.42578125" style="83" customWidth="1"/>
    <col min="15654" max="15654" width="16.140625" style="83" customWidth="1"/>
    <col min="15655" max="15655" width="3.28515625" style="83" customWidth="1"/>
    <col min="15656" max="15656" width="16.140625" style="83" customWidth="1"/>
    <col min="15657" max="15657" width="1.5703125" style="83" customWidth="1"/>
    <col min="15658" max="15658" width="9.28515625" style="83" customWidth="1"/>
    <col min="15659" max="15659" width="1.5703125" style="83" customWidth="1"/>
    <col min="15660" max="15660" width="9.28515625" style="83" customWidth="1"/>
    <col min="15661" max="15661" width="3.28515625" style="83" customWidth="1"/>
    <col min="15662" max="15662" width="15.28515625" style="83" customWidth="1"/>
    <col min="15663" max="15663" width="1.5703125" style="83" customWidth="1"/>
    <col min="15664" max="15664" width="13.5703125" style="83" customWidth="1"/>
    <col min="15665" max="15665" width="1.5703125" style="83" customWidth="1"/>
    <col min="15666" max="15666" width="0" style="83" hidden="1" customWidth="1"/>
    <col min="15667" max="15667" width="1.5703125" style="83" customWidth="1"/>
    <col min="15668" max="15668" width="13.5703125" style="83" customWidth="1"/>
    <col min="15669" max="15669" width="2.42578125" style="83" customWidth="1"/>
    <col min="15670" max="15670" width="5" style="83" customWidth="1"/>
    <col min="15671" max="15671" width="7.28515625" style="83" customWidth="1"/>
    <col min="15672" max="15672" width="10.85546875" style="83" customWidth="1"/>
    <col min="15673" max="15673" width="8.140625" style="83" customWidth="1"/>
    <col min="15674" max="15872" width="12.7109375" style="83"/>
    <col min="15873" max="15873" width="4.140625" style="83" customWidth="1"/>
    <col min="15874" max="15874" width="1" style="83" customWidth="1"/>
    <col min="15875" max="15875" width="8.85546875" style="83" customWidth="1"/>
    <col min="15876" max="15876" width="2" style="83" customWidth="1"/>
    <col min="15877" max="15877" width="12.5703125" style="83" customWidth="1"/>
    <col min="15878" max="15878" width="1" style="83" customWidth="1"/>
    <col min="15879" max="15879" width="14" style="83" customWidth="1"/>
    <col min="15880" max="15880" width="1.5703125" style="83" customWidth="1"/>
    <col min="15881" max="15881" width="9.140625" style="83" customWidth="1"/>
    <col min="15882" max="15882" width="1.5703125" style="83" customWidth="1"/>
    <col min="15883" max="15883" width="7.28515625" style="83" customWidth="1"/>
    <col min="15884" max="15884" width="1.5703125" style="83" customWidth="1"/>
    <col min="15885" max="15885" width="13.85546875" style="83" bestFit="1" customWidth="1"/>
    <col min="15886" max="15886" width="1.5703125" style="83" customWidth="1"/>
    <col min="15887" max="15887" width="9" style="83" customWidth="1"/>
    <col min="15888" max="15888" width="1.5703125" style="83" customWidth="1"/>
    <col min="15889" max="15889" width="7.140625" style="83" customWidth="1"/>
    <col min="15890" max="15890" width="1.5703125" style="83" customWidth="1"/>
    <col min="15891" max="15891" width="12.85546875" style="83" customWidth="1"/>
    <col min="15892" max="15892" width="1.5703125" style="83" customWidth="1"/>
    <col min="15893" max="15893" width="7.42578125" style="83" customWidth="1"/>
    <col min="15894" max="15894" width="1.5703125" style="83" customWidth="1"/>
    <col min="15895" max="15895" width="6.7109375" style="83" customWidth="1"/>
    <col min="15896" max="15896" width="1.5703125" style="83" customWidth="1"/>
    <col min="15897" max="15897" width="11.42578125" style="83" customWidth="1"/>
    <col min="15898" max="15898" width="1.5703125" style="83" customWidth="1"/>
    <col min="15899" max="15899" width="7" style="83" customWidth="1"/>
    <col min="15900" max="15900" width="1.5703125" style="83" customWidth="1"/>
    <col min="15901" max="15901" width="7.140625" style="83" customWidth="1"/>
    <col min="15902" max="15902" width="1.5703125" style="83" customWidth="1"/>
    <col min="15903" max="15903" width="14" style="83" customWidth="1"/>
    <col min="15904" max="15905" width="1.5703125" style="83" customWidth="1"/>
    <col min="15906" max="15906" width="15.28515625" style="83" customWidth="1"/>
    <col min="15907" max="15907" width="2.42578125" style="83" customWidth="1"/>
    <col min="15908" max="15908" width="15.28515625" style="83" customWidth="1"/>
    <col min="15909" max="15909" width="2.42578125" style="83" customWidth="1"/>
    <col min="15910" max="15910" width="16.140625" style="83" customWidth="1"/>
    <col min="15911" max="15911" width="3.28515625" style="83" customWidth="1"/>
    <col min="15912" max="15912" width="16.140625" style="83" customWidth="1"/>
    <col min="15913" max="15913" width="1.5703125" style="83" customWidth="1"/>
    <col min="15914" max="15914" width="9.28515625" style="83" customWidth="1"/>
    <col min="15915" max="15915" width="1.5703125" style="83" customWidth="1"/>
    <col min="15916" max="15916" width="9.28515625" style="83" customWidth="1"/>
    <col min="15917" max="15917" width="3.28515625" style="83" customWidth="1"/>
    <col min="15918" max="15918" width="15.28515625" style="83" customWidth="1"/>
    <col min="15919" max="15919" width="1.5703125" style="83" customWidth="1"/>
    <col min="15920" max="15920" width="13.5703125" style="83" customWidth="1"/>
    <col min="15921" max="15921" width="1.5703125" style="83" customWidth="1"/>
    <col min="15922" max="15922" width="0" style="83" hidden="1" customWidth="1"/>
    <col min="15923" max="15923" width="1.5703125" style="83" customWidth="1"/>
    <col min="15924" max="15924" width="13.5703125" style="83" customWidth="1"/>
    <col min="15925" max="15925" width="2.42578125" style="83" customWidth="1"/>
    <col min="15926" max="15926" width="5" style="83" customWidth="1"/>
    <col min="15927" max="15927" width="7.28515625" style="83" customWidth="1"/>
    <col min="15928" max="15928" width="10.85546875" style="83" customWidth="1"/>
    <col min="15929" max="15929" width="8.140625" style="83" customWidth="1"/>
    <col min="15930" max="16128" width="12.7109375" style="83"/>
    <col min="16129" max="16129" width="4.140625" style="83" customWidth="1"/>
    <col min="16130" max="16130" width="1" style="83" customWidth="1"/>
    <col min="16131" max="16131" width="8.85546875" style="83" customWidth="1"/>
    <col min="16132" max="16132" width="2" style="83" customWidth="1"/>
    <col min="16133" max="16133" width="12.5703125" style="83" customWidth="1"/>
    <col min="16134" max="16134" width="1" style="83" customWidth="1"/>
    <col min="16135" max="16135" width="14" style="83" customWidth="1"/>
    <col min="16136" max="16136" width="1.5703125" style="83" customWidth="1"/>
    <col min="16137" max="16137" width="9.140625" style="83" customWidth="1"/>
    <col min="16138" max="16138" width="1.5703125" style="83" customWidth="1"/>
    <col min="16139" max="16139" width="7.28515625" style="83" customWidth="1"/>
    <col min="16140" max="16140" width="1.5703125" style="83" customWidth="1"/>
    <col min="16141" max="16141" width="13.85546875" style="83" bestFit="1" customWidth="1"/>
    <col min="16142" max="16142" width="1.5703125" style="83" customWidth="1"/>
    <col min="16143" max="16143" width="9" style="83" customWidth="1"/>
    <col min="16144" max="16144" width="1.5703125" style="83" customWidth="1"/>
    <col min="16145" max="16145" width="7.140625" style="83" customWidth="1"/>
    <col min="16146" max="16146" width="1.5703125" style="83" customWidth="1"/>
    <col min="16147" max="16147" width="12.85546875" style="83" customWidth="1"/>
    <col min="16148" max="16148" width="1.5703125" style="83" customWidth="1"/>
    <col min="16149" max="16149" width="7.42578125" style="83" customWidth="1"/>
    <col min="16150" max="16150" width="1.5703125" style="83" customWidth="1"/>
    <col min="16151" max="16151" width="6.7109375" style="83" customWidth="1"/>
    <col min="16152" max="16152" width="1.5703125" style="83" customWidth="1"/>
    <col min="16153" max="16153" width="11.42578125" style="83" customWidth="1"/>
    <col min="16154" max="16154" width="1.5703125" style="83" customWidth="1"/>
    <col min="16155" max="16155" width="7" style="83" customWidth="1"/>
    <col min="16156" max="16156" width="1.5703125" style="83" customWidth="1"/>
    <col min="16157" max="16157" width="7.140625" style="83" customWidth="1"/>
    <col min="16158" max="16158" width="1.5703125" style="83" customWidth="1"/>
    <col min="16159" max="16159" width="14" style="83" customWidth="1"/>
    <col min="16160" max="16161" width="1.5703125" style="83" customWidth="1"/>
    <col min="16162" max="16162" width="15.28515625" style="83" customWidth="1"/>
    <col min="16163" max="16163" width="2.42578125" style="83" customWidth="1"/>
    <col min="16164" max="16164" width="15.28515625" style="83" customWidth="1"/>
    <col min="16165" max="16165" width="2.42578125" style="83" customWidth="1"/>
    <col min="16166" max="16166" width="16.140625" style="83" customWidth="1"/>
    <col min="16167" max="16167" width="3.28515625" style="83" customWidth="1"/>
    <col min="16168" max="16168" width="16.140625" style="83" customWidth="1"/>
    <col min="16169" max="16169" width="1.5703125" style="83" customWidth="1"/>
    <col min="16170" max="16170" width="9.28515625" style="83" customWidth="1"/>
    <col min="16171" max="16171" width="1.5703125" style="83" customWidth="1"/>
    <col min="16172" max="16172" width="9.28515625" style="83" customWidth="1"/>
    <col min="16173" max="16173" width="3.28515625" style="83" customWidth="1"/>
    <col min="16174" max="16174" width="15.28515625" style="83" customWidth="1"/>
    <col min="16175" max="16175" width="1.5703125" style="83" customWidth="1"/>
    <col min="16176" max="16176" width="13.5703125" style="83" customWidth="1"/>
    <col min="16177" max="16177" width="1.5703125" style="83" customWidth="1"/>
    <col min="16178" max="16178" width="0" style="83" hidden="1" customWidth="1"/>
    <col min="16179" max="16179" width="1.5703125" style="83" customWidth="1"/>
    <col min="16180" max="16180" width="13.5703125" style="83" customWidth="1"/>
    <col min="16181" max="16181" width="2.42578125" style="83" customWidth="1"/>
    <col min="16182" max="16182" width="5" style="83" customWidth="1"/>
    <col min="16183" max="16183" width="7.28515625" style="83" customWidth="1"/>
    <col min="16184" max="16184" width="10.85546875" style="83" customWidth="1"/>
    <col min="16185" max="16185" width="8.140625" style="83" customWidth="1"/>
    <col min="16186" max="16384" width="12.7109375" style="83"/>
  </cols>
  <sheetData>
    <row r="1" spans="1:55" s="80" customFormat="1" ht="10.5" customHeight="1" x14ac:dyDescent="0.25">
      <c r="C1" s="81"/>
      <c r="D1" s="82"/>
      <c r="E1" s="83"/>
      <c r="AE1" s="84" t="s">
        <v>42</v>
      </c>
      <c r="AH1" s="80" t="s">
        <v>43</v>
      </c>
      <c r="BB1" s="84" t="s">
        <v>44</v>
      </c>
      <c r="BC1" s="84"/>
    </row>
    <row r="2" spans="1:55" s="80" customFormat="1" ht="10.5" customHeight="1" x14ac:dyDescent="0.25">
      <c r="A2" s="85"/>
      <c r="D2" s="82"/>
      <c r="E2" s="83"/>
      <c r="AE2" s="84" t="s">
        <v>45</v>
      </c>
      <c r="AH2" s="80" t="s">
        <v>46</v>
      </c>
      <c r="BB2" s="84" t="s">
        <v>47</v>
      </c>
      <c r="BC2" s="84"/>
    </row>
    <row r="3" spans="1:55" s="80" customFormat="1" ht="10.5" customHeight="1" x14ac:dyDescent="0.25">
      <c r="A3" s="86"/>
      <c r="D3" s="82"/>
      <c r="E3" s="83"/>
      <c r="AE3" s="84" t="s">
        <v>48</v>
      </c>
      <c r="AH3" s="87" t="s">
        <v>49</v>
      </c>
      <c r="BC3" s="84"/>
    </row>
    <row r="4" spans="1:55" s="83" customFormat="1" ht="9.6" customHeight="1" x14ac:dyDescent="0.25">
      <c r="D4" s="82"/>
      <c r="BC4" s="88"/>
    </row>
    <row r="5" spans="1:55" s="83" customFormat="1" ht="9.6" customHeight="1" x14ac:dyDescent="0.25">
      <c r="D5" s="82"/>
      <c r="G5" s="89" t="s">
        <v>50</v>
      </c>
      <c r="H5" s="89"/>
      <c r="I5" s="89"/>
      <c r="J5" s="89"/>
      <c r="K5" s="89"/>
      <c r="L5" s="89"/>
      <c r="M5" s="89"/>
      <c r="N5" s="89"/>
      <c r="O5" s="89"/>
      <c r="P5" s="89"/>
      <c r="Q5" s="89"/>
      <c r="R5" s="89"/>
      <c r="S5" s="89"/>
      <c r="T5" s="89"/>
      <c r="U5" s="89"/>
      <c r="V5" s="89"/>
      <c r="W5" s="89"/>
      <c r="X5" s="89"/>
      <c r="Y5" s="89"/>
      <c r="Z5" s="89"/>
      <c r="AA5" s="89"/>
      <c r="AB5" s="89"/>
      <c r="AC5" s="89"/>
      <c r="BC5" s="88"/>
    </row>
    <row r="6" spans="1:55" s="83" customFormat="1" ht="10.35" customHeight="1" x14ac:dyDescent="0.25">
      <c r="D6" s="82"/>
      <c r="G6" s="90" t="s">
        <v>6</v>
      </c>
      <c r="H6" s="90"/>
      <c r="I6" s="90"/>
      <c r="J6" s="90"/>
      <c r="K6" s="90"/>
      <c r="M6" s="90" t="s">
        <v>51</v>
      </c>
      <c r="N6" s="90"/>
      <c r="O6" s="90"/>
      <c r="P6" s="90"/>
      <c r="Q6" s="90"/>
      <c r="S6" s="90" t="s">
        <v>52</v>
      </c>
      <c r="T6" s="90"/>
      <c r="U6" s="90"/>
      <c r="V6" s="90"/>
      <c r="W6" s="90"/>
      <c r="X6" s="90"/>
      <c r="Y6" s="90"/>
      <c r="Z6" s="90"/>
      <c r="AA6" s="90"/>
      <c r="AB6" s="90"/>
      <c r="AC6" s="90"/>
      <c r="AN6" s="89" t="s">
        <v>53</v>
      </c>
      <c r="AO6" s="89"/>
      <c r="AP6" s="89"/>
      <c r="AQ6" s="89"/>
      <c r="AR6" s="89"/>
      <c r="AS6" s="89"/>
      <c r="AT6" s="89"/>
      <c r="AU6" s="89"/>
      <c r="AV6" s="89"/>
      <c r="AW6" s="89"/>
      <c r="AX6" s="89"/>
      <c r="AY6" s="89"/>
      <c r="AZ6" s="89"/>
      <c r="BC6" s="88"/>
    </row>
    <row r="7" spans="1:55" s="83" customFormat="1" ht="9.6" customHeight="1" x14ac:dyDescent="0.25">
      <c r="D7" s="82"/>
      <c r="G7" s="89" t="s">
        <v>54</v>
      </c>
      <c r="H7" s="89"/>
      <c r="I7" s="89"/>
      <c r="J7" s="89"/>
      <c r="K7" s="89"/>
      <c r="M7" s="89" t="s">
        <v>55</v>
      </c>
      <c r="N7" s="89"/>
      <c r="O7" s="89"/>
      <c r="P7" s="89"/>
      <c r="Q7" s="89"/>
      <c r="S7" s="89" t="s">
        <v>55</v>
      </c>
      <c r="T7" s="89"/>
      <c r="U7" s="89"/>
      <c r="V7" s="89"/>
      <c r="W7" s="89"/>
      <c r="X7" s="89"/>
      <c r="Y7" s="89"/>
      <c r="Z7" s="89"/>
      <c r="AA7" s="89"/>
      <c r="AB7" s="89"/>
      <c r="AC7" s="89"/>
      <c r="AN7" s="90" t="s">
        <v>56</v>
      </c>
      <c r="AO7" s="90"/>
      <c r="AP7" s="90"/>
      <c r="AQ7" s="90"/>
      <c r="AR7" s="90"/>
      <c r="BC7" s="88"/>
    </row>
    <row r="8" spans="1:55" s="83" customFormat="1" ht="9.6" customHeight="1" x14ac:dyDescent="0.25">
      <c r="D8" s="82"/>
      <c r="AN8" s="89" t="s">
        <v>57</v>
      </c>
      <c r="AO8" s="89"/>
      <c r="AP8" s="89"/>
      <c r="AQ8" s="89"/>
      <c r="AR8" s="89"/>
      <c r="AT8" s="89" t="s">
        <v>58</v>
      </c>
      <c r="AU8" s="89"/>
      <c r="AV8" s="89"/>
      <c r="AW8" s="89"/>
      <c r="AX8" s="89"/>
      <c r="AY8" s="89"/>
      <c r="AZ8" s="89"/>
      <c r="BC8" s="88"/>
    </row>
    <row r="9" spans="1:55" s="83" customFormat="1" ht="9.6" customHeight="1" x14ac:dyDescent="0.25">
      <c r="D9" s="82"/>
      <c r="K9" s="91"/>
      <c r="Q9" s="91"/>
      <c r="S9" s="89" t="s">
        <v>59</v>
      </c>
      <c r="T9" s="89"/>
      <c r="U9" s="89"/>
      <c r="V9" s="89"/>
      <c r="W9" s="89"/>
      <c r="Y9" s="89" t="s">
        <v>60</v>
      </c>
      <c r="Z9" s="89"/>
      <c r="AA9" s="89"/>
      <c r="AB9" s="89"/>
      <c r="AC9" s="89"/>
      <c r="AJ9" s="91"/>
      <c r="AR9" s="91"/>
      <c r="AT9" s="91" t="s">
        <v>61</v>
      </c>
      <c r="AV9" s="91" t="s">
        <v>61</v>
      </c>
      <c r="AX9" s="91"/>
      <c r="BC9" s="88"/>
    </row>
    <row r="10" spans="1:55" s="83" customFormat="1" ht="9.6" customHeight="1" x14ac:dyDescent="0.25">
      <c r="C10" s="91"/>
      <c r="D10" s="82"/>
      <c r="I10" s="91" t="s">
        <v>63</v>
      </c>
      <c r="K10" s="91" t="s">
        <v>64</v>
      </c>
      <c r="O10" s="91" t="s">
        <v>63</v>
      </c>
      <c r="Q10" s="91" t="s">
        <v>64</v>
      </c>
      <c r="U10" s="91" t="s">
        <v>63</v>
      </c>
      <c r="W10" s="91" t="s">
        <v>64</v>
      </c>
      <c r="AA10" s="91" t="s">
        <v>63</v>
      </c>
      <c r="AC10" s="91" t="s">
        <v>64</v>
      </c>
      <c r="AE10" s="91" t="s">
        <v>65</v>
      </c>
      <c r="AF10" s="91"/>
      <c r="AH10" s="91" t="s">
        <v>66</v>
      </c>
      <c r="AJ10" s="91" t="s">
        <v>67</v>
      </c>
      <c r="AL10" s="91" t="s">
        <v>68</v>
      </c>
      <c r="AP10" s="91" t="s">
        <v>63</v>
      </c>
      <c r="AR10" s="91" t="s">
        <v>64</v>
      </c>
      <c r="AT10" s="91" t="s">
        <v>69</v>
      </c>
      <c r="AV10" s="91" t="s">
        <v>69</v>
      </c>
      <c r="AX10" s="91"/>
      <c r="AZ10" s="91" t="s">
        <v>70</v>
      </c>
      <c r="BC10" s="88"/>
    </row>
    <row r="11" spans="1:55" s="83" customFormat="1" ht="9.6" customHeight="1" x14ac:dyDescent="0.25">
      <c r="A11" s="92" t="s">
        <v>71</v>
      </c>
      <c r="C11" s="92" t="s">
        <v>62</v>
      </c>
      <c r="D11" s="82"/>
      <c r="E11" s="92" t="s">
        <v>72</v>
      </c>
      <c r="G11" s="92" t="s">
        <v>73</v>
      </c>
      <c r="I11" s="92" t="s">
        <v>74</v>
      </c>
      <c r="K11" s="92" t="s">
        <v>75</v>
      </c>
      <c r="M11" s="92" t="s">
        <v>73</v>
      </c>
      <c r="O11" s="92" t="s">
        <v>74</v>
      </c>
      <c r="Q11" s="92" t="s">
        <v>75</v>
      </c>
      <c r="S11" s="92" t="s">
        <v>73</v>
      </c>
      <c r="U11" s="92" t="s">
        <v>74</v>
      </c>
      <c r="W11" s="92" t="s">
        <v>75</v>
      </c>
      <c r="Y11" s="92" t="s">
        <v>73</v>
      </c>
      <c r="AA11" s="92" t="s">
        <v>74</v>
      </c>
      <c r="AC11" s="92" t="s">
        <v>75</v>
      </c>
      <c r="AE11" s="92" t="s">
        <v>50</v>
      </c>
      <c r="AF11" s="91"/>
      <c r="AH11" s="92" t="s">
        <v>76</v>
      </c>
      <c r="AJ11" s="92" t="s">
        <v>77</v>
      </c>
      <c r="AL11" s="92" t="s">
        <v>78</v>
      </c>
      <c r="AN11" s="92" t="s">
        <v>73</v>
      </c>
      <c r="AP11" s="92" t="s">
        <v>74</v>
      </c>
      <c r="AR11" s="92" t="s">
        <v>79</v>
      </c>
      <c r="AT11" s="92" t="s">
        <v>80</v>
      </c>
      <c r="AV11" s="92" t="s">
        <v>81</v>
      </c>
      <c r="AX11" s="92"/>
      <c r="AZ11" s="92" t="s">
        <v>82</v>
      </c>
      <c r="BB11" s="93" t="s">
        <v>71</v>
      </c>
      <c r="BC11" s="88"/>
    </row>
    <row r="12" spans="1:55" s="83" customFormat="1" ht="8.85" customHeight="1" x14ac:dyDescent="0.25">
      <c r="D12" s="82"/>
      <c r="BC12" s="88"/>
    </row>
    <row r="13" spans="1:55" s="83" customFormat="1" ht="8.85" customHeight="1" x14ac:dyDescent="0.25">
      <c r="C13" s="94" t="s">
        <v>278</v>
      </c>
      <c r="D13" s="82"/>
      <c r="BC13" s="88"/>
    </row>
    <row r="14" spans="1:55" s="83" customFormat="1" ht="11.25" x14ac:dyDescent="0.25">
      <c r="A14" s="83">
        <v>1</v>
      </c>
      <c r="B14" s="95"/>
      <c r="C14" s="12">
        <v>159467</v>
      </c>
      <c r="D14" s="82"/>
      <c r="E14" s="83" t="s">
        <v>83</v>
      </c>
      <c r="F14" s="95"/>
      <c r="G14" s="12">
        <v>790250607</v>
      </c>
      <c r="H14" s="95"/>
      <c r="I14" s="8">
        <f>IFERROR(G14/$C14,0)</f>
        <v>4955.5745514745995</v>
      </c>
      <c r="J14" s="95"/>
      <c r="K14" s="9">
        <f>IF($AE14&lt;&gt;0,(G14/$AE14)*100,0)</f>
        <v>75.332348238956698</v>
      </c>
      <c r="L14" s="95"/>
      <c r="M14" s="12">
        <v>148859090</v>
      </c>
      <c r="N14" s="95"/>
      <c r="O14" s="9">
        <f>IFERROR(M14/$C14,0)</f>
        <v>933.47896429982382</v>
      </c>
      <c r="P14" s="95"/>
      <c r="Q14" s="9">
        <f t="shared" ref="Q14:Q51" si="0">IF($AE14&lt;&gt;0,(M14/$AE14)*100,0)</f>
        <v>14.190314701541501</v>
      </c>
      <c r="R14" s="95"/>
      <c r="S14" s="12">
        <v>59521188</v>
      </c>
      <c r="T14" s="95"/>
      <c r="U14" s="9">
        <f>IFERROR(S14/$C14,0)</f>
        <v>373.25081678340973</v>
      </c>
      <c r="V14" s="95"/>
      <c r="W14" s="9">
        <f t="shared" ref="W14:W51" si="1">IF($AE14&lt;&gt;0,(S14/$AE14)*100,0)</f>
        <v>5.6739859764668426</v>
      </c>
      <c r="X14" s="95"/>
      <c r="Y14" s="12">
        <v>50388063</v>
      </c>
      <c r="Z14" s="95"/>
      <c r="AA14" s="9">
        <f>IFERROR(Y14/$C14,0)</f>
        <v>315.97799544733391</v>
      </c>
      <c r="AB14" s="95"/>
      <c r="AC14" s="9">
        <f t="shared" ref="AC14:AC51" si="2">IF($AE14&lt;&gt;0,(Y14/$AE14)*100,0)</f>
        <v>4.8033510830349648</v>
      </c>
      <c r="AD14" s="95"/>
      <c r="AE14" s="12">
        <f t="shared" ref="AE14:AE51" si="3">(G14+M14+S14+Y14)</f>
        <v>1049018948</v>
      </c>
      <c r="AF14" s="11"/>
      <c r="AG14" s="95"/>
      <c r="AH14" s="12">
        <v>196187</v>
      </c>
      <c r="AI14" s="95"/>
      <c r="AJ14" s="12">
        <v>0</v>
      </c>
      <c r="AK14" s="95"/>
      <c r="AL14" s="12">
        <f>(AE14+AH14+AJ14)</f>
        <v>1049215135</v>
      </c>
      <c r="AM14" s="95"/>
      <c r="AN14" s="12">
        <v>793390942</v>
      </c>
      <c r="AO14" s="95"/>
      <c r="AP14" s="9">
        <f>IFERROR(AN14/$C14,0)</f>
        <v>4975.2672465149526</v>
      </c>
      <c r="AQ14" s="95"/>
      <c r="AR14" s="9">
        <f>IF($AP$53&lt;&gt;0,(AP14/$AP$53)*100,0)</f>
        <v>110.32729121316791</v>
      </c>
      <c r="AS14" s="95"/>
      <c r="AT14" s="12">
        <v>116706237</v>
      </c>
      <c r="AU14" s="95"/>
      <c r="AV14" s="12">
        <v>76140908</v>
      </c>
      <c r="AW14" s="95"/>
      <c r="AX14" s="10"/>
      <c r="AY14" s="95"/>
      <c r="AZ14" s="12">
        <v>21357846</v>
      </c>
      <c r="BA14" s="95"/>
      <c r="BB14" s="83">
        <v>1</v>
      </c>
      <c r="BC14" s="88"/>
    </row>
    <row r="15" spans="1:55" s="83" customFormat="1" ht="11.25" x14ac:dyDescent="0.25">
      <c r="A15" s="83">
        <v>2</v>
      </c>
      <c r="B15" s="95"/>
      <c r="C15" s="12">
        <v>17219</v>
      </c>
      <c r="D15" s="82"/>
      <c r="E15" s="83" t="s">
        <v>84</v>
      </c>
      <c r="F15" s="95"/>
      <c r="G15" s="12">
        <v>53035026</v>
      </c>
      <c r="H15" s="95"/>
      <c r="I15" s="9">
        <f>IFERROR(G15/$C15,0)</f>
        <v>3080.0293861432137</v>
      </c>
      <c r="J15" s="95"/>
      <c r="K15" s="9">
        <f>IF($AE15&lt;&gt;0,(G15/$AE15)*100,0)</f>
        <v>48.933251037059641</v>
      </c>
      <c r="L15" s="95"/>
      <c r="M15" s="12">
        <v>38878406</v>
      </c>
      <c r="N15" s="95"/>
      <c r="O15" s="9">
        <f t="shared" ref="O15:O51" si="4">IFERROR(M15/$C15,0)</f>
        <v>2257.8782739996514</v>
      </c>
      <c r="P15" s="95"/>
      <c r="Q15" s="9">
        <f t="shared" si="0"/>
        <v>35.871516320529864</v>
      </c>
      <c r="R15" s="95"/>
      <c r="S15" s="12">
        <v>16410454</v>
      </c>
      <c r="T15" s="95"/>
      <c r="U15" s="9">
        <f t="shared" ref="U15:U51" si="5">IFERROR(S15/$C15,0)</f>
        <v>953.04338231023871</v>
      </c>
      <c r="V15" s="95"/>
      <c r="W15" s="9">
        <f t="shared" si="1"/>
        <v>15.141255237889759</v>
      </c>
      <c r="X15" s="95"/>
      <c r="Y15" s="12">
        <v>58502</v>
      </c>
      <c r="Z15" s="95"/>
      <c r="AA15" s="9">
        <f t="shared" ref="AA15:AA51" si="6">IFERROR(Y15/$C15,0)</f>
        <v>3.397525988733376</v>
      </c>
      <c r="AB15" s="95"/>
      <c r="AC15" s="9">
        <f t="shared" si="2"/>
        <v>5.397740452074188E-2</v>
      </c>
      <c r="AD15" s="95"/>
      <c r="AE15" s="12">
        <f t="shared" si="3"/>
        <v>108382388</v>
      </c>
      <c r="AF15" s="96"/>
      <c r="AG15" s="95"/>
      <c r="AH15" s="12">
        <v>622836</v>
      </c>
      <c r="AI15" s="95"/>
      <c r="AJ15" s="12">
        <v>0</v>
      </c>
      <c r="AK15" s="95"/>
      <c r="AL15" s="12">
        <f>(AE15+AH15+AJ15)</f>
        <v>109005224</v>
      </c>
      <c r="AM15" s="95"/>
      <c r="AN15" s="12">
        <v>94304581</v>
      </c>
      <c r="AO15" s="95"/>
      <c r="AP15" s="9">
        <f t="shared" ref="AP15:AP51" si="7">IFERROR(AN15/$C15,0)</f>
        <v>5476.7745513676755</v>
      </c>
      <c r="AQ15" s="95"/>
      <c r="AR15" s="9">
        <f>IF($AP$53&lt;&gt;0,(AP15/$AP$53)*100,0)</f>
        <v>121.44829029251881</v>
      </c>
      <c r="AS15" s="95"/>
      <c r="AT15" s="12">
        <v>0</v>
      </c>
      <c r="AU15" s="95"/>
      <c r="AV15" s="12">
        <v>9325313</v>
      </c>
      <c r="AW15" s="95"/>
      <c r="AX15" s="12"/>
      <c r="AY15" s="95"/>
      <c r="AZ15" s="12">
        <v>0</v>
      </c>
      <c r="BA15" s="95"/>
      <c r="BB15" s="83">
        <v>2</v>
      </c>
      <c r="BC15" s="88"/>
    </row>
    <row r="16" spans="1:55" s="83" customFormat="1" ht="11.25" x14ac:dyDescent="0.25">
      <c r="A16" s="83">
        <v>3</v>
      </c>
      <c r="B16" s="95"/>
      <c r="C16" s="12">
        <v>6641</v>
      </c>
      <c r="D16" s="82"/>
      <c r="E16" s="83" t="s">
        <v>85</v>
      </c>
      <c r="F16" s="95"/>
      <c r="G16" s="12">
        <v>11538075</v>
      </c>
      <c r="H16" s="95"/>
      <c r="I16" s="9">
        <f t="shared" ref="I16:I51" si="8">IFERROR(G16/$C16,0)</f>
        <v>1737.4002409275711</v>
      </c>
      <c r="J16" s="95"/>
      <c r="K16" s="9">
        <f>IF($AE16&lt;&gt;0,(G16/$AE16)*100,0)</f>
        <v>35.336827791508554</v>
      </c>
      <c r="L16" s="95"/>
      <c r="M16" s="12">
        <v>15687947</v>
      </c>
      <c r="N16" s="95"/>
      <c r="O16" s="9">
        <f t="shared" si="4"/>
        <v>2362.2868543893992</v>
      </c>
      <c r="P16" s="95"/>
      <c r="Q16" s="9">
        <f t="shared" si="0"/>
        <v>48.046340619324567</v>
      </c>
      <c r="R16" s="95"/>
      <c r="S16" s="12">
        <v>5095700</v>
      </c>
      <c r="T16" s="95"/>
      <c r="U16" s="9">
        <f t="shared" si="5"/>
        <v>767.30914018973044</v>
      </c>
      <c r="V16" s="95"/>
      <c r="W16" s="9">
        <f t="shared" si="1"/>
        <v>15.606231834789613</v>
      </c>
      <c r="X16" s="95"/>
      <c r="Y16" s="12">
        <v>329978</v>
      </c>
      <c r="Z16" s="95"/>
      <c r="AA16" s="9">
        <f t="shared" si="6"/>
        <v>49.687998795362141</v>
      </c>
      <c r="AB16" s="95"/>
      <c r="AC16" s="9">
        <f t="shared" si="2"/>
        <v>1.0105997543772605</v>
      </c>
      <c r="AD16" s="95"/>
      <c r="AE16" s="12">
        <f t="shared" si="3"/>
        <v>32651700</v>
      </c>
      <c r="AF16" s="96"/>
      <c r="AG16" s="95"/>
      <c r="AH16" s="12">
        <v>5328529</v>
      </c>
      <c r="AI16" s="95"/>
      <c r="AJ16" s="12">
        <v>0</v>
      </c>
      <c r="AK16" s="95"/>
      <c r="AL16" s="12">
        <f>(AE16+AH16+AJ16)</f>
        <v>37980229</v>
      </c>
      <c r="AM16" s="95"/>
      <c r="AN16" s="12">
        <v>30310689</v>
      </c>
      <c r="AO16" s="95"/>
      <c r="AP16" s="9">
        <f t="shared" si="7"/>
        <v>4564.1754253877425</v>
      </c>
      <c r="AQ16" s="95"/>
      <c r="AR16" s="9">
        <f>IF($AP$53&lt;&gt;0,(AP16/$AP$53)*100,0)</f>
        <v>101.21126893383749</v>
      </c>
      <c r="AS16" s="95"/>
      <c r="AT16" s="12">
        <v>519549</v>
      </c>
      <c r="AU16" s="95"/>
      <c r="AV16" s="12">
        <v>0</v>
      </c>
      <c r="AW16" s="95"/>
      <c r="AX16" s="12"/>
      <c r="AY16" s="95"/>
      <c r="AZ16" s="12">
        <v>0</v>
      </c>
      <c r="BA16" s="95"/>
      <c r="BB16" s="83">
        <v>3</v>
      </c>
      <c r="BC16" s="88"/>
    </row>
    <row r="17" spans="1:54" s="88" customFormat="1" ht="11.25" x14ac:dyDescent="0.25">
      <c r="A17" s="83">
        <v>4</v>
      </c>
      <c r="B17" s="95"/>
      <c r="C17" s="12">
        <v>51050</v>
      </c>
      <c r="D17" s="82"/>
      <c r="E17" s="83" t="s">
        <v>86</v>
      </c>
      <c r="F17" s="95"/>
      <c r="G17" s="12">
        <v>206143602</v>
      </c>
      <c r="H17" s="95"/>
      <c r="I17" s="9">
        <f t="shared" si="8"/>
        <v>4038.0725171400586</v>
      </c>
      <c r="J17" s="95"/>
      <c r="K17" s="9">
        <f>IF($AE17&lt;&gt;0,(G17/$AE17)*100,0)</f>
        <v>70.044509256097498</v>
      </c>
      <c r="L17" s="95"/>
      <c r="M17" s="12">
        <v>56256222</v>
      </c>
      <c r="N17" s="95"/>
      <c r="O17" s="9">
        <f t="shared" si="4"/>
        <v>1101.9828011753184</v>
      </c>
      <c r="P17" s="95"/>
      <c r="Q17" s="9">
        <f t="shared" si="0"/>
        <v>19.11502187970925</v>
      </c>
      <c r="R17" s="95"/>
      <c r="S17" s="12">
        <v>23799791</v>
      </c>
      <c r="T17" s="95"/>
      <c r="U17" s="9">
        <f t="shared" si="5"/>
        <v>466.2055044074437</v>
      </c>
      <c r="V17" s="95"/>
      <c r="W17" s="9">
        <f t="shared" si="1"/>
        <v>8.0868126142119419</v>
      </c>
      <c r="X17" s="95"/>
      <c r="Y17" s="12">
        <v>8104113</v>
      </c>
      <c r="Z17" s="95"/>
      <c r="AA17" s="9">
        <f t="shared" si="6"/>
        <v>158.74854064642508</v>
      </c>
      <c r="AB17" s="95"/>
      <c r="AC17" s="9">
        <f t="shared" si="2"/>
        <v>2.753656249981312</v>
      </c>
      <c r="AD17" s="95"/>
      <c r="AE17" s="12">
        <f t="shared" si="3"/>
        <v>294303728</v>
      </c>
      <c r="AF17" s="96"/>
      <c r="AG17" s="95"/>
      <c r="AH17" s="12">
        <v>110153</v>
      </c>
      <c r="AI17" s="95"/>
      <c r="AJ17" s="12">
        <v>6219963</v>
      </c>
      <c r="AK17" s="95"/>
      <c r="AL17" s="12">
        <f>(AE17+AH17+AJ17)</f>
        <v>300633844</v>
      </c>
      <c r="AM17" s="95"/>
      <c r="AN17" s="12">
        <v>276147597</v>
      </c>
      <c r="AO17" s="95"/>
      <c r="AP17" s="9">
        <f t="shared" si="7"/>
        <v>5409.3554750244857</v>
      </c>
      <c r="AQ17" s="95"/>
      <c r="AR17" s="9">
        <f>IF($AP$53&lt;&gt;0,(AP17/$AP$53)*100,0)</f>
        <v>119.95326224668908</v>
      </c>
      <c r="AS17" s="95"/>
      <c r="AT17" s="12">
        <v>13823812</v>
      </c>
      <c r="AU17" s="95"/>
      <c r="AV17" s="12">
        <v>11215052</v>
      </c>
      <c r="AW17" s="95"/>
      <c r="AX17" s="12"/>
      <c r="AY17" s="95"/>
      <c r="AZ17" s="12">
        <v>2586978</v>
      </c>
      <c r="BA17" s="95"/>
      <c r="BB17" s="83">
        <v>4</v>
      </c>
    </row>
    <row r="18" spans="1:54" s="88" customFormat="1" ht="11.25" x14ac:dyDescent="0.25">
      <c r="A18" s="83">
        <v>5</v>
      </c>
      <c r="B18" s="95"/>
      <c r="C18" s="12">
        <v>249422</v>
      </c>
      <c r="D18" s="82"/>
      <c r="E18" s="83" t="s">
        <v>87</v>
      </c>
      <c r="F18" s="95"/>
      <c r="G18" s="12">
        <v>647562292</v>
      </c>
      <c r="H18" s="95"/>
      <c r="I18" s="9">
        <f t="shared" si="8"/>
        <v>2596.2517019348734</v>
      </c>
      <c r="J18" s="95"/>
      <c r="K18" s="13">
        <f>IF($AE18&lt;&gt;0,(G18/$AE18)*100,0)</f>
        <v>53.541568187046273</v>
      </c>
      <c r="L18" s="95"/>
      <c r="M18" s="12">
        <v>429737924</v>
      </c>
      <c r="N18" s="95"/>
      <c r="O18" s="9">
        <f t="shared" si="4"/>
        <v>1722.9351220020687</v>
      </c>
      <c r="P18" s="95"/>
      <c r="Q18" s="13">
        <f t="shared" si="0"/>
        <v>35.531473411372929</v>
      </c>
      <c r="R18" s="95"/>
      <c r="S18" s="12">
        <v>123634666</v>
      </c>
      <c r="T18" s="95"/>
      <c r="U18" s="9">
        <f t="shared" si="5"/>
        <v>495.68468699633553</v>
      </c>
      <c r="V18" s="95"/>
      <c r="W18" s="13">
        <f t="shared" si="1"/>
        <v>10.222327614965097</v>
      </c>
      <c r="X18" s="95"/>
      <c r="Y18" s="12">
        <v>8522207</v>
      </c>
      <c r="Z18" s="95"/>
      <c r="AA18" s="9">
        <f t="shared" si="6"/>
        <v>34.167824009109061</v>
      </c>
      <c r="AB18" s="95"/>
      <c r="AC18" s="13">
        <f t="shared" si="2"/>
        <v>0.70463078661569611</v>
      </c>
      <c r="AD18" s="95"/>
      <c r="AE18" s="12">
        <f t="shared" si="3"/>
        <v>1209457089</v>
      </c>
      <c r="AF18" s="96"/>
      <c r="AG18" s="95"/>
      <c r="AH18" s="12">
        <v>18713211</v>
      </c>
      <c r="AI18" s="95"/>
      <c r="AJ18" s="12">
        <v>5192008</v>
      </c>
      <c r="AK18" s="95"/>
      <c r="AL18" s="12">
        <f>(AE18+AH18+AJ18)</f>
        <v>1233362308</v>
      </c>
      <c r="AM18" s="95"/>
      <c r="AN18" s="12">
        <v>1039464839</v>
      </c>
      <c r="AO18" s="95"/>
      <c r="AP18" s="9">
        <f t="shared" si="7"/>
        <v>4167.4946035233461</v>
      </c>
      <c r="AQ18" s="95"/>
      <c r="AR18" s="13">
        <f>IF($AP$53&lt;&gt;0,(AP18/$AP$53)*100,0)</f>
        <v>92.414812706653294</v>
      </c>
      <c r="AS18" s="95"/>
      <c r="AT18" s="12">
        <v>143528859</v>
      </c>
      <c r="AU18" s="95"/>
      <c r="AV18" s="12">
        <v>42531507</v>
      </c>
      <c r="AW18" s="95"/>
      <c r="AX18" s="12"/>
      <c r="AY18" s="95"/>
      <c r="AZ18" s="12">
        <v>0</v>
      </c>
      <c r="BA18" s="95"/>
      <c r="BB18" s="83">
        <v>5</v>
      </c>
    </row>
    <row r="19" spans="1:54" s="88" customFormat="1" ht="11.25" x14ac:dyDescent="0.25">
      <c r="A19" s="83">
        <v>6</v>
      </c>
      <c r="B19" s="95"/>
      <c r="C19" s="12">
        <v>18170</v>
      </c>
      <c r="D19" s="82"/>
      <c r="E19" s="83" t="s">
        <v>88</v>
      </c>
      <c r="F19" s="95"/>
      <c r="G19" s="12">
        <v>58658723</v>
      </c>
      <c r="H19" s="95"/>
      <c r="I19" s="9">
        <f t="shared" si="8"/>
        <v>3228.3281783159055</v>
      </c>
      <c r="J19" s="95"/>
      <c r="K19" s="13">
        <f>IF($AE19&lt;&gt;0,(G19/$AE19)*100,0)</f>
        <v>60.833175664192233</v>
      </c>
      <c r="L19" s="95"/>
      <c r="M19" s="12">
        <v>29834802</v>
      </c>
      <c r="N19" s="95"/>
      <c r="O19" s="9">
        <f t="shared" si="4"/>
        <v>1641.9813979086407</v>
      </c>
      <c r="P19" s="95"/>
      <c r="Q19" s="13">
        <f t="shared" si="0"/>
        <v>30.940764785697667</v>
      </c>
      <c r="R19" s="95"/>
      <c r="S19" s="12">
        <v>7136277</v>
      </c>
      <c r="T19" s="95"/>
      <c r="U19" s="9">
        <f t="shared" si="5"/>
        <v>392.75052283984593</v>
      </c>
      <c r="V19" s="95"/>
      <c r="W19" s="13">
        <f t="shared" si="1"/>
        <v>7.4008156012761273</v>
      </c>
      <c r="X19" s="95"/>
      <c r="Y19" s="12">
        <v>795746</v>
      </c>
      <c r="Z19" s="95"/>
      <c r="AA19" s="9">
        <f t="shared" si="6"/>
        <v>43.79449642267474</v>
      </c>
      <c r="AB19" s="95"/>
      <c r="AC19" s="13">
        <f t="shared" si="2"/>
        <v>0.82524394883397489</v>
      </c>
      <c r="AD19" s="95"/>
      <c r="AE19" s="12">
        <f t="shared" si="3"/>
        <v>96425548</v>
      </c>
      <c r="AF19" s="96"/>
      <c r="AG19" s="95"/>
      <c r="AH19" s="12">
        <v>415675</v>
      </c>
      <c r="AI19" s="95"/>
      <c r="AJ19" s="12">
        <v>0</v>
      </c>
      <c r="AK19" s="95"/>
      <c r="AL19" s="12">
        <f>(AE19+AH19+AJ19)</f>
        <v>96841223</v>
      </c>
      <c r="AM19" s="95"/>
      <c r="AN19" s="12">
        <v>84913953</v>
      </c>
      <c r="AO19" s="95"/>
      <c r="AP19" s="9">
        <f t="shared" si="7"/>
        <v>4673.305063291139</v>
      </c>
      <c r="AQ19" s="95"/>
      <c r="AR19" s="13">
        <f>IF($AP$53&lt;&gt;0,(AP19/$AP$53)*100,0)</f>
        <v>103.63123488629749</v>
      </c>
      <c r="AS19" s="95"/>
      <c r="AT19" s="12">
        <v>1585655</v>
      </c>
      <c r="AU19" s="95"/>
      <c r="AV19" s="12">
        <v>0</v>
      </c>
      <c r="AW19" s="95"/>
      <c r="AX19" s="12"/>
      <c r="AY19" s="95"/>
      <c r="AZ19" s="12">
        <v>0</v>
      </c>
      <c r="BA19" s="95"/>
      <c r="BB19" s="83">
        <v>6</v>
      </c>
    </row>
    <row r="20" spans="1:54" s="88" customFormat="1" ht="11.25" x14ac:dyDescent="0.25">
      <c r="A20" s="83">
        <v>7</v>
      </c>
      <c r="B20" s="95"/>
      <c r="C20" s="12">
        <v>5737</v>
      </c>
      <c r="D20" s="82"/>
      <c r="E20" s="83" t="s">
        <v>89</v>
      </c>
      <c r="F20" s="95"/>
      <c r="G20" s="12">
        <v>19210917</v>
      </c>
      <c r="H20" s="95"/>
      <c r="I20" s="9">
        <f t="shared" si="8"/>
        <v>3348.5997908314448</v>
      </c>
      <c r="J20" s="95"/>
      <c r="K20" s="13">
        <f>IF($AE20&lt;&gt;0,(G20/$AE20)*100,0)</f>
        <v>54.657189033292497</v>
      </c>
      <c r="L20" s="95"/>
      <c r="M20" s="12">
        <v>12763689</v>
      </c>
      <c r="N20" s="95"/>
      <c r="O20" s="9">
        <f t="shared" si="4"/>
        <v>2224.8019871012725</v>
      </c>
      <c r="P20" s="95"/>
      <c r="Q20" s="13">
        <f t="shared" si="0"/>
        <v>36.314110483906411</v>
      </c>
      <c r="R20" s="95"/>
      <c r="S20" s="12">
        <v>3042961</v>
      </c>
      <c r="T20" s="95"/>
      <c r="U20" s="9">
        <f t="shared" si="5"/>
        <v>530.40979606065889</v>
      </c>
      <c r="V20" s="95"/>
      <c r="W20" s="13">
        <f t="shared" si="1"/>
        <v>8.6575614583071037</v>
      </c>
      <c r="X20" s="95"/>
      <c r="Y20" s="12">
        <v>130448</v>
      </c>
      <c r="Z20" s="95"/>
      <c r="AA20" s="9">
        <f t="shared" si="6"/>
        <v>22.738016384870143</v>
      </c>
      <c r="AB20" s="95"/>
      <c r="AC20" s="13">
        <f t="shared" si="2"/>
        <v>0.37113902449398639</v>
      </c>
      <c r="AD20" s="95"/>
      <c r="AE20" s="12">
        <f t="shared" si="3"/>
        <v>35148015</v>
      </c>
      <c r="AF20" s="96"/>
      <c r="AG20" s="95"/>
      <c r="AH20" s="12">
        <v>106217</v>
      </c>
      <c r="AI20" s="95"/>
      <c r="AJ20" s="12">
        <v>1519373</v>
      </c>
      <c r="AK20" s="95"/>
      <c r="AL20" s="12">
        <f>(AE20+AH20+AJ20)</f>
        <v>36773605</v>
      </c>
      <c r="AM20" s="95"/>
      <c r="AN20" s="12">
        <v>30312126</v>
      </c>
      <c r="AO20" s="95"/>
      <c r="AP20" s="9">
        <f t="shared" si="7"/>
        <v>5283.6196618441691</v>
      </c>
      <c r="AQ20" s="95"/>
      <c r="AR20" s="13">
        <f>IF($AP$53&lt;&gt;0,(AP20/$AP$53)*100,0)</f>
        <v>117.16505188745936</v>
      </c>
      <c r="AS20" s="95"/>
      <c r="AT20" s="12">
        <v>0</v>
      </c>
      <c r="AU20" s="95"/>
      <c r="AV20" s="12">
        <v>1545961</v>
      </c>
      <c r="AW20" s="95"/>
      <c r="AX20" s="12"/>
      <c r="AY20" s="95"/>
      <c r="AZ20" s="12">
        <v>0</v>
      </c>
      <c r="BA20" s="95"/>
      <c r="BB20" s="83">
        <v>7</v>
      </c>
    </row>
    <row r="21" spans="1:54" s="88" customFormat="1" ht="11.25" x14ac:dyDescent="0.25">
      <c r="A21" s="83">
        <v>8</v>
      </c>
      <c r="B21" s="95"/>
      <c r="C21" s="12">
        <v>42590</v>
      </c>
      <c r="D21" s="82"/>
      <c r="E21" s="83" t="s">
        <v>90</v>
      </c>
      <c r="F21" s="95"/>
      <c r="G21" s="12">
        <v>81719223</v>
      </c>
      <c r="H21" s="95"/>
      <c r="I21" s="9">
        <f t="shared" si="8"/>
        <v>1918.7420286452218</v>
      </c>
      <c r="J21" s="95"/>
      <c r="K21" s="13">
        <f>IF($AE21&lt;&gt;0,(G21/$AE21)*100,0)</f>
        <v>38.060829879201776</v>
      </c>
      <c r="L21" s="95"/>
      <c r="M21" s="12">
        <v>96345839</v>
      </c>
      <c r="N21" s="95"/>
      <c r="O21" s="9">
        <f t="shared" si="4"/>
        <v>2262.1704390702043</v>
      </c>
      <c r="P21" s="95"/>
      <c r="Q21" s="13">
        <f t="shared" si="0"/>
        <v>44.873194496085262</v>
      </c>
      <c r="R21" s="95"/>
      <c r="S21" s="12">
        <v>26928172</v>
      </c>
      <c r="T21" s="95"/>
      <c r="U21" s="9">
        <f t="shared" si="5"/>
        <v>632.26513266024892</v>
      </c>
      <c r="V21" s="95"/>
      <c r="W21" s="13">
        <f t="shared" si="1"/>
        <v>12.541829643312747</v>
      </c>
      <c r="X21" s="95"/>
      <c r="Y21" s="12">
        <v>9713653</v>
      </c>
      <c r="Z21" s="95"/>
      <c r="AA21" s="9">
        <f t="shared" si="6"/>
        <v>228.07356186898332</v>
      </c>
      <c r="AB21" s="95"/>
      <c r="AC21" s="13">
        <f t="shared" si="2"/>
        <v>4.5241459814002152</v>
      </c>
      <c r="AD21" s="95"/>
      <c r="AE21" s="12">
        <f t="shared" si="3"/>
        <v>214706887</v>
      </c>
      <c r="AF21" s="96"/>
      <c r="AG21" s="95"/>
      <c r="AH21" s="12">
        <v>324899</v>
      </c>
      <c r="AI21" s="95"/>
      <c r="AJ21" s="12">
        <v>14153698</v>
      </c>
      <c r="AK21" s="95"/>
      <c r="AL21" s="12">
        <f>(AE21+AH21+AJ21)</f>
        <v>229185484</v>
      </c>
      <c r="AM21" s="95"/>
      <c r="AN21" s="12">
        <v>227705878</v>
      </c>
      <c r="AO21" s="95"/>
      <c r="AP21" s="9">
        <f t="shared" si="7"/>
        <v>5346.4634421225637</v>
      </c>
      <c r="AQ21" s="95"/>
      <c r="AR21" s="13">
        <f>IF($AP$53&lt;&gt;0,(AP21/$AP$53)*100,0)</f>
        <v>118.5586220625223</v>
      </c>
      <c r="AS21" s="95"/>
      <c r="AT21" s="12">
        <v>4422857</v>
      </c>
      <c r="AU21" s="95"/>
      <c r="AV21" s="12">
        <v>0</v>
      </c>
      <c r="AW21" s="95"/>
      <c r="AX21" s="12"/>
      <c r="AY21" s="95"/>
      <c r="AZ21" s="12">
        <v>0</v>
      </c>
      <c r="BA21" s="95"/>
      <c r="BB21" s="83">
        <v>8</v>
      </c>
    </row>
    <row r="22" spans="1:54" s="88" customFormat="1" ht="11.25" x14ac:dyDescent="0.25">
      <c r="A22" s="83">
        <v>9</v>
      </c>
      <c r="B22" s="95"/>
      <c r="C22" s="12">
        <v>0</v>
      </c>
      <c r="D22" s="82" t="s">
        <v>91</v>
      </c>
      <c r="E22" s="83" t="s">
        <v>92</v>
      </c>
      <c r="F22" s="95"/>
      <c r="G22" s="12">
        <v>0</v>
      </c>
      <c r="H22" s="95"/>
      <c r="I22" s="9">
        <f t="shared" si="8"/>
        <v>0</v>
      </c>
      <c r="J22" s="95"/>
      <c r="K22" s="13">
        <f>IF($AE22&lt;&gt;0,(G22/$AE22)*100,0)</f>
        <v>0</v>
      </c>
      <c r="L22" s="95"/>
      <c r="M22" s="12">
        <v>0</v>
      </c>
      <c r="N22" s="95"/>
      <c r="O22" s="9">
        <f t="shared" si="4"/>
        <v>0</v>
      </c>
      <c r="P22" s="95"/>
      <c r="Q22" s="13">
        <f t="shared" si="0"/>
        <v>0</v>
      </c>
      <c r="R22" s="95"/>
      <c r="S22" s="12">
        <v>0</v>
      </c>
      <c r="T22" s="95"/>
      <c r="U22" s="9">
        <f t="shared" si="5"/>
        <v>0</v>
      </c>
      <c r="V22" s="95"/>
      <c r="W22" s="13">
        <f t="shared" si="1"/>
        <v>0</v>
      </c>
      <c r="X22" s="95"/>
      <c r="Y22" s="12">
        <v>0</v>
      </c>
      <c r="Z22" s="95"/>
      <c r="AA22" s="9">
        <f t="shared" si="6"/>
        <v>0</v>
      </c>
      <c r="AB22" s="95"/>
      <c r="AC22" s="13">
        <f t="shared" si="2"/>
        <v>0</v>
      </c>
      <c r="AD22" s="95"/>
      <c r="AE22" s="12">
        <f t="shared" si="3"/>
        <v>0</v>
      </c>
      <c r="AF22" s="96"/>
      <c r="AG22" s="95"/>
      <c r="AH22" s="12">
        <v>0</v>
      </c>
      <c r="AI22" s="95"/>
      <c r="AJ22" s="12">
        <v>0</v>
      </c>
      <c r="AK22" s="95"/>
      <c r="AL22" s="12">
        <f>(AE22+AH22+AJ22)</f>
        <v>0</v>
      </c>
      <c r="AM22" s="95"/>
      <c r="AN22" s="12">
        <v>0</v>
      </c>
      <c r="AO22" s="95"/>
      <c r="AP22" s="9">
        <f t="shared" si="7"/>
        <v>0</v>
      </c>
      <c r="AQ22" s="95"/>
      <c r="AR22" s="13">
        <f>IF($AP$53&lt;&gt;0,(AP22/$AP$53)*100,0)</f>
        <v>0</v>
      </c>
      <c r="AS22" s="95"/>
      <c r="AT22" s="12">
        <v>0</v>
      </c>
      <c r="AU22" s="95"/>
      <c r="AV22" s="12">
        <v>0</v>
      </c>
      <c r="AW22" s="95"/>
      <c r="AX22" s="12"/>
      <c r="AY22" s="95"/>
      <c r="AZ22" s="12">
        <v>0</v>
      </c>
      <c r="BA22" s="95"/>
      <c r="BB22" s="83">
        <v>9</v>
      </c>
    </row>
    <row r="23" spans="1:54" s="88" customFormat="1" ht="11.25" x14ac:dyDescent="0.25">
      <c r="A23" s="83">
        <v>10</v>
      </c>
      <c r="B23" s="95"/>
      <c r="C23" s="12">
        <v>24146</v>
      </c>
      <c r="D23" s="82"/>
      <c r="E23" s="83" t="s">
        <v>93</v>
      </c>
      <c r="F23" s="95"/>
      <c r="G23" s="12">
        <v>138856585</v>
      </c>
      <c r="H23" s="95"/>
      <c r="I23" s="9">
        <f t="shared" si="8"/>
        <v>5750.7075706121095</v>
      </c>
      <c r="J23" s="95"/>
      <c r="K23" s="13">
        <f>IF($AE23&lt;&gt;0,(G23/$AE23)*100,0)</f>
        <v>87.34793820991014</v>
      </c>
      <c r="L23" s="95"/>
      <c r="M23" s="12">
        <v>19734690</v>
      </c>
      <c r="N23" s="95"/>
      <c r="O23" s="9">
        <f t="shared" si="4"/>
        <v>817.30680029818609</v>
      </c>
      <c r="P23" s="95"/>
      <c r="Q23" s="13">
        <f t="shared" si="0"/>
        <v>12.414135654508076</v>
      </c>
      <c r="R23" s="95"/>
      <c r="S23" s="12">
        <v>78134</v>
      </c>
      <c r="T23" s="95"/>
      <c r="U23" s="9">
        <f t="shared" si="5"/>
        <v>3.2358982854302991</v>
      </c>
      <c r="V23" s="95"/>
      <c r="W23" s="13">
        <f t="shared" si="1"/>
        <v>4.915030716111244E-2</v>
      </c>
      <c r="X23" s="95"/>
      <c r="Y23" s="12">
        <v>300096</v>
      </c>
      <c r="Z23" s="95"/>
      <c r="AA23" s="9">
        <f t="shared" si="6"/>
        <v>12.428393936883955</v>
      </c>
      <c r="AB23" s="95"/>
      <c r="AC23" s="13">
        <f t="shared" si="2"/>
        <v>0.18877582842067731</v>
      </c>
      <c r="AD23" s="95"/>
      <c r="AE23" s="12">
        <f t="shared" si="3"/>
        <v>158969505</v>
      </c>
      <c r="AF23" s="96"/>
      <c r="AG23" s="95"/>
      <c r="AH23" s="12">
        <v>195882</v>
      </c>
      <c r="AI23" s="95"/>
      <c r="AJ23" s="12">
        <v>20631503</v>
      </c>
      <c r="AK23" s="95"/>
      <c r="AL23" s="12">
        <f>(AE23+AH23+AJ23)</f>
        <v>179796890</v>
      </c>
      <c r="AM23" s="95"/>
      <c r="AN23" s="12">
        <v>150299309</v>
      </c>
      <c r="AO23" s="95"/>
      <c r="AP23" s="9">
        <f t="shared" si="7"/>
        <v>6224.6048620889587</v>
      </c>
      <c r="AQ23" s="95"/>
      <c r="AR23" s="13">
        <f>IF($AP$53&lt;&gt;0,(AP23/$AP$53)*100,0)</f>
        <v>138.0315386651111</v>
      </c>
      <c r="AS23" s="95"/>
      <c r="AT23" s="12">
        <v>21468979</v>
      </c>
      <c r="AU23" s="95"/>
      <c r="AV23" s="12">
        <v>0</v>
      </c>
      <c r="AW23" s="95"/>
      <c r="AX23" s="12"/>
      <c r="AY23" s="95"/>
      <c r="AZ23" s="12">
        <v>0</v>
      </c>
      <c r="BA23" s="95"/>
      <c r="BB23" s="83">
        <v>10</v>
      </c>
    </row>
    <row r="24" spans="1:54" s="88" customFormat="1" ht="11.25" x14ac:dyDescent="0.25">
      <c r="A24" s="83">
        <v>11</v>
      </c>
      <c r="B24" s="95"/>
      <c r="C24" s="12">
        <v>14658</v>
      </c>
      <c r="D24" s="82"/>
      <c r="E24" s="83" t="s">
        <v>94</v>
      </c>
      <c r="F24" s="95"/>
      <c r="G24" s="12">
        <v>101666636</v>
      </c>
      <c r="H24" s="95"/>
      <c r="I24" s="9">
        <f t="shared" si="8"/>
        <v>6935.9145858916636</v>
      </c>
      <c r="J24" s="95"/>
      <c r="K24" s="13">
        <f>IF($AE24&lt;&gt;0,(G24/$AE24)*100,0)</f>
        <v>84.362818791871689</v>
      </c>
      <c r="L24" s="95"/>
      <c r="M24" s="12">
        <v>14133298</v>
      </c>
      <c r="N24" s="95"/>
      <c r="O24" s="9">
        <f t="shared" si="4"/>
        <v>964.20371128394049</v>
      </c>
      <c r="P24" s="95"/>
      <c r="Q24" s="13">
        <f t="shared" si="0"/>
        <v>11.727789027125107</v>
      </c>
      <c r="R24" s="95"/>
      <c r="S24" s="12">
        <v>2027930</v>
      </c>
      <c r="T24" s="95"/>
      <c r="U24" s="9">
        <f t="shared" si="5"/>
        <v>138.34970664483558</v>
      </c>
      <c r="V24" s="95"/>
      <c r="W24" s="13">
        <f t="shared" si="1"/>
        <v>1.6827732070588068</v>
      </c>
      <c r="X24" s="95"/>
      <c r="Y24" s="12">
        <v>2683325</v>
      </c>
      <c r="Z24" s="95"/>
      <c r="AA24" s="9">
        <f t="shared" si="6"/>
        <v>183.0621503615773</v>
      </c>
      <c r="AB24" s="95"/>
      <c r="AC24" s="13">
        <f t="shared" si="2"/>
        <v>2.2266189739444031</v>
      </c>
      <c r="AD24" s="95"/>
      <c r="AE24" s="12">
        <f t="shared" si="3"/>
        <v>120511189</v>
      </c>
      <c r="AF24" s="96"/>
      <c r="AG24" s="95"/>
      <c r="AH24" s="12">
        <v>2519008</v>
      </c>
      <c r="AI24" s="95"/>
      <c r="AJ24" s="12">
        <v>1539800</v>
      </c>
      <c r="AK24" s="95"/>
      <c r="AL24" s="12">
        <f>(AE24+AH24+AJ24)</f>
        <v>124569997</v>
      </c>
      <c r="AM24" s="95"/>
      <c r="AN24" s="12">
        <v>100349710</v>
      </c>
      <c r="AO24" s="95"/>
      <c r="AP24" s="9">
        <f t="shared" si="7"/>
        <v>6846.0710874607721</v>
      </c>
      <c r="AQ24" s="95"/>
      <c r="AR24" s="13">
        <f>IF($AP$53&lt;&gt;0,(AP24/$AP$53)*100,0)</f>
        <v>151.81264464967344</v>
      </c>
      <c r="AS24" s="95"/>
      <c r="AT24" s="12">
        <v>2117015</v>
      </c>
      <c r="AU24" s="95"/>
      <c r="AV24" s="12">
        <v>0</v>
      </c>
      <c r="AW24" s="95"/>
      <c r="AX24" s="12"/>
      <c r="AY24" s="95"/>
      <c r="AZ24" s="12">
        <v>0</v>
      </c>
      <c r="BA24" s="95"/>
      <c r="BB24" s="83">
        <v>11</v>
      </c>
    </row>
    <row r="25" spans="1:54" s="88" customFormat="1" ht="11.25" x14ac:dyDescent="0.25">
      <c r="A25" s="83">
        <v>12</v>
      </c>
      <c r="B25" s="95"/>
      <c r="C25" s="12">
        <v>8180</v>
      </c>
      <c r="D25" s="82"/>
      <c r="E25" s="83" t="s">
        <v>95</v>
      </c>
      <c r="F25" s="95"/>
      <c r="G25" s="12">
        <v>23922667</v>
      </c>
      <c r="H25" s="95"/>
      <c r="I25" s="9">
        <f t="shared" si="8"/>
        <v>2924.5314180929095</v>
      </c>
      <c r="J25" s="95"/>
      <c r="K25" s="9">
        <f>IF($AE25&lt;&gt;0,(G25/$AE25)*100,0)</f>
        <v>46.378082657273332</v>
      </c>
      <c r="L25" s="95"/>
      <c r="M25" s="12">
        <v>15498224</v>
      </c>
      <c r="N25" s="95"/>
      <c r="O25" s="9">
        <f t="shared" si="4"/>
        <v>1894.6484107579463</v>
      </c>
      <c r="P25" s="95"/>
      <c r="Q25" s="9">
        <f t="shared" si="0"/>
        <v>30.045893867641819</v>
      </c>
      <c r="R25" s="95"/>
      <c r="S25" s="12">
        <v>11981667</v>
      </c>
      <c r="T25" s="95"/>
      <c r="U25" s="9">
        <f t="shared" si="5"/>
        <v>1464.751466992665</v>
      </c>
      <c r="V25" s="95"/>
      <c r="W25" s="9">
        <f t="shared" si="1"/>
        <v>23.22846121203477</v>
      </c>
      <c r="X25" s="95"/>
      <c r="Y25" s="12">
        <v>179279</v>
      </c>
      <c r="Z25" s="95"/>
      <c r="AA25" s="9">
        <f t="shared" si="6"/>
        <v>21.916748166259168</v>
      </c>
      <c r="AB25" s="95"/>
      <c r="AC25" s="9">
        <f t="shared" si="2"/>
        <v>0.34756226305007321</v>
      </c>
      <c r="AD25" s="95"/>
      <c r="AE25" s="12">
        <f t="shared" si="3"/>
        <v>51581837</v>
      </c>
      <c r="AF25" s="96"/>
      <c r="AG25" s="95"/>
      <c r="AH25" s="12">
        <v>189416</v>
      </c>
      <c r="AI25" s="95"/>
      <c r="AJ25" s="12">
        <v>4095216</v>
      </c>
      <c r="AK25" s="95"/>
      <c r="AL25" s="12">
        <f>(AE25+AH25+AJ25)</f>
        <v>55866469</v>
      </c>
      <c r="AM25" s="95"/>
      <c r="AN25" s="12">
        <v>45609535</v>
      </c>
      <c r="AO25" s="95"/>
      <c r="AP25" s="9">
        <f t="shared" si="7"/>
        <v>5575.7377750611249</v>
      </c>
      <c r="AQ25" s="95"/>
      <c r="AR25" s="9">
        <f>IF($AP$53&lt;&gt;0,(AP25/$AP$53)*100,0)</f>
        <v>123.64281449771985</v>
      </c>
      <c r="AS25" s="95"/>
      <c r="AT25" s="12">
        <v>1881021</v>
      </c>
      <c r="AU25" s="95"/>
      <c r="AV25" s="12">
        <v>1248744</v>
      </c>
      <c r="AW25" s="95"/>
      <c r="AX25" s="12"/>
      <c r="AY25" s="95"/>
      <c r="AZ25" s="12">
        <v>998855</v>
      </c>
      <c r="BA25" s="95"/>
      <c r="BB25" s="83">
        <v>12</v>
      </c>
    </row>
    <row r="26" spans="1:54" s="88" customFormat="1" ht="11.25" x14ac:dyDescent="0.25">
      <c r="A26" s="83">
        <v>13</v>
      </c>
      <c r="B26" s="95"/>
      <c r="C26" s="12">
        <v>27982</v>
      </c>
      <c r="D26" s="82"/>
      <c r="E26" s="83" t="s">
        <v>96</v>
      </c>
      <c r="F26" s="95"/>
      <c r="G26" s="12">
        <v>113116989</v>
      </c>
      <c r="H26" s="95"/>
      <c r="I26" s="9">
        <f t="shared" si="8"/>
        <v>4042.4912086341219</v>
      </c>
      <c r="J26" s="95"/>
      <c r="K26" s="9">
        <f>IF($AE26&lt;&gt;0,(G26/$AE26)*100,0)</f>
        <v>66.585326060074166</v>
      </c>
      <c r="L26" s="95"/>
      <c r="M26" s="12">
        <v>39274227</v>
      </c>
      <c r="N26" s="95"/>
      <c r="O26" s="9">
        <f t="shared" si="4"/>
        <v>1403.5532485169037</v>
      </c>
      <c r="P26" s="95"/>
      <c r="Q26" s="9">
        <f t="shared" si="0"/>
        <v>23.118430163946183</v>
      </c>
      <c r="R26" s="95"/>
      <c r="S26" s="12">
        <v>16019234</v>
      </c>
      <c r="T26" s="95"/>
      <c r="U26" s="9">
        <f t="shared" si="5"/>
        <v>572.48352512329359</v>
      </c>
      <c r="V26" s="95"/>
      <c r="W26" s="9">
        <f t="shared" si="1"/>
        <v>9.4295819624638906</v>
      </c>
      <c r="X26" s="95"/>
      <c r="Y26" s="12">
        <v>1472309</v>
      </c>
      <c r="Z26" s="95"/>
      <c r="AA26" s="9">
        <f t="shared" si="6"/>
        <v>52.616289042956183</v>
      </c>
      <c r="AB26" s="95"/>
      <c r="AC26" s="9">
        <f t="shared" si="2"/>
        <v>0.86666181351575533</v>
      </c>
      <c r="AD26" s="95"/>
      <c r="AE26" s="12">
        <f t="shared" si="3"/>
        <v>169882759</v>
      </c>
      <c r="AF26" s="96"/>
      <c r="AG26" s="95"/>
      <c r="AH26" s="12">
        <v>85216</v>
      </c>
      <c r="AI26" s="95"/>
      <c r="AJ26" s="12">
        <v>0</v>
      </c>
      <c r="AK26" s="95"/>
      <c r="AL26" s="12">
        <f>(AE26+AH26+AJ26)</f>
        <v>169967975</v>
      </c>
      <c r="AM26" s="95"/>
      <c r="AN26" s="12">
        <v>149854827</v>
      </c>
      <c r="AO26" s="95"/>
      <c r="AP26" s="9">
        <f t="shared" si="7"/>
        <v>5355.4008648416839</v>
      </c>
      <c r="AQ26" s="95"/>
      <c r="AR26" s="9">
        <f>IF($AP$53&lt;&gt;0,(AP26/$AP$53)*100,0)</f>
        <v>118.75681074067185</v>
      </c>
      <c r="AS26" s="95"/>
      <c r="AT26" s="12">
        <v>1191105</v>
      </c>
      <c r="AU26" s="95"/>
      <c r="AV26" s="12">
        <v>0</v>
      </c>
      <c r="AW26" s="95"/>
      <c r="AX26" s="12"/>
      <c r="AY26" s="95"/>
      <c r="AZ26" s="12">
        <v>0</v>
      </c>
      <c r="BA26" s="95"/>
      <c r="BB26" s="83">
        <v>13</v>
      </c>
    </row>
    <row r="27" spans="1:54" s="88" customFormat="1" ht="11.25" x14ac:dyDescent="0.25">
      <c r="A27" s="83">
        <v>14</v>
      </c>
      <c r="B27" s="95"/>
      <c r="C27" s="12">
        <v>6720</v>
      </c>
      <c r="D27" s="82"/>
      <c r="E27" s="83" t="s">
        <v>97</v>
      </c>
      <c r="F27" s="95"/>
      <c r="G27" s="12">
        <v>20834485</v>
      </c>
      <c r="H27" s="95"/>
      <c r="I27" s="9">
        <f t="shared" si="8"/>
        <v>3100.3697916666665</v>
      </c>
      <c r="J27" s="95"/>
      <c r="K27" s="9">
        <f>IF($AE27&lt;&gt;0,(G27/$AE27)*100,0)</f>
        <v>44.617607586075934</v>
      </c>
      <c r="L27" s="95"/>
      <c r="M27" s="12">
        <v>16465499</v>
      </c>
      <c r="N27" s="95"/>
      <c r="O27" s="9">
        <f t="shared" si="4"/>
        <v>2450.2230654761906</v>
      </c>
      <c r="P27" s="95"/>
      <c r="Q27" s="9">
        <f t="shared" si="0"/>
        <v>35.261307063309978</v>
      </c>
      <c r="R27" s="95"/>
      <c r="S27" s="12">
        <v>5739010</v>
      </c>
      <c r="T27" s="95"/>
      <c r="U27" s="9">
        <f t="shared" si="5"/>
        <v>854.01934523809518</v>
      </c>
      <c r="V27" s="95"/>
      <c r="W27" s="9">
        <f t="shared" si="1"/>
        <v>12.290243608736462</v>
      </c>
      <c r="X27" s="95"/>
      <c r="Y27" s="12">
        <v>3656663</v>
      </c>
      <c r="Z27" s="95"/>
      <c r="AA27" s="9">
        <f t="shared" si="6"/>
        <v>544.14627976190479</v>
      </c>
      <c r="AB27" s="95"/>
      <c r="AC27" s="9">
        <f t="shared" si="2"/>
        <v>7.8308417418776228</v>
      </c>
      <c r="AD27" s="95"/>
      <c r="AE27" s="12">
        <f t="shared" si="3"/>
        <v>46695657</v>
      </c>
      <c r="AF27" s="96"/>
      <c r="AG27" s="95"/>
      <c r="AH27" s="12">
        <v>57305</v>
      </c>
      <c r="AI27" s="95"/>
      <c r="AJ27" s="12">
        <v>2705116</v>
      </c>
      <c r="AK27" s="95"/>
      <c r="AL27" s="12">
        <f>(AE27+AH27+AJ27)</f>
        <v>49458078</v>
      </c>
      <c r="AM27" s="95"/>
      <c r="AN27" s="12">
        <v>40411111</v>
      </c>
      <c r="AO27" s="95"/>
      <c r="AP27" s="9">
        <f t="shared" si="7"/>
        <v>6013.5581845238094</v>
      </c>
      <c r="AQ27" s="95"/>
      <c r="AR27" s="9">
        <f>IF($AP$53&lt;&gt;0,(AP27/$AP$53)*100,0)</f>
        <v>133.35154719900206</v>
      </c>
      <c r="AS27" s="95"/>
      <c r="AT27" s="12">
        <v>1176183</v>
      </c>
      <c r="AU27" s="95"/>
      <c r="AV27" s="12">
        <v>774414</v>
      </c>
      <c r="AW27" s="95"/>
      <c r="AX27" s="12"/>
      <c r="AY27" s="95"/>
      <c r="AZ27" s="12">
        <v>200000</v>
      </c>
      <c r="BA27" s="95"/>
      <c r="BB27" s="83">
        <v>14</v>
      </c>
    </row>
    <row r="28" spans="1:54" s="88" customFormat="1" ht="11.25" x14ac:dyDescent="0.25">
      <c r="A28" s="83">
        <v>15</v>
      </c>
      <c r="B28" s="95"/>
      <c r="C28" s="12">
        <v>137148</v>
      </c>
      <c r="D28" s="82"/>
      <c r="E28" s="83" t="s">
        <v>98</v>
      </c>
      <c r="F28" s="95"/>
      <c r="G28" s="12">
        <v>365214496</v>
      </c>
      <c r="H28" s="95"/>
      <c r="I28" s="9">
        <f t="shared" si="8"/>
        <v>2662.9225070726516</v>
      </c>
      <c r="J28" s="95"/>
      <c r="K28" s="13">
        <f>IF($AE28&lt;&gt;0,(G28/$AE28)*100,0)</f>
        <v>53.912965365456657</v>
      </c>
      <c r="L28" s="95"/>
      <c r="M28" s="12">
        <v>239377083</v>
      </c>
      <c r="N28" s="95"/>
      <c r="O28" s="9">
        <f t="shared" si="4"/>
        <v>1745.3924446583253</v>
      </c>
      <c r="P28" s="95"/>
      <c r="Q28" s="13">
        <f t="shared" si="0"/>
        <v>35.336845953297114</v>
      </c>
      <c r="R28" s="95"/>
      <c r="S28" s="12">
        <v>65692674</v>
      </c>
      <c r="T28" s="95"/>
      <c r="U28" s="9">
        <f t="shared" si="5"/>
        <v>478.99111908303439</v>
      </c>
      <c r="V28" s="95"/>
      <c r="W28" s="13">
        <f t="shared" si="1"/>
        <v>9.6975527995642192</v>
      </c>
      <c r="X28" s="95"/>
      <c r="Y28" s="12">
        <v>7130713</v>
      </c>
      <c r="Z28" s="95"/>
      <c r="AA28" s="9">
        <f t="shared" si="6"/>
        <v>51.992832560445649</v>
      </c>
      <c r="AB28" s="95"/>
      <c r="AC28" s="13">
        <f t="shared" si="2"/>
        <v>1.0526358816820118</v>
      </c>
      <c r="AD28" s="95"/>
      <c r="AE28" s="12">
        <f t="shared" si="3"/>
        <v>677414966</v>
      </c>
      <c r="AF28" s="96"/>
      <c r="AG28" s="95"/>
      <c r="AH28" s="12">
        <v>2060411</v>
      </c>
      <c r="AI28" s="95"/>
      <c r="AJ28" s="12">
        <v>62649874</v>
      </c>
      <c r="AK28" s="95"/>
      <c r="AL28" s="12">
        <f>(AE28+AH28+AJ28)</f>
        <v>742125251</v>
      </c>
      <c r="AM28" s="95"/>
      <c r="AN28" s="12">
        <v>654994463</v>
      </c>
      <c r="AO28" s="95"/>
      <c r="AP28" s="9">
        <f t="shared" si="7"/>
        <v>4775.8221993758571</v>
      </c>
      <c r="AQ28" s="95"/>
      <c r="AR28" s="13">
        <f>IF($AP$53&lt;&gt;0,(AP28/$AP$53)*100,0)</f>
        <v>105.90456762738418</v>
      </c>
      <c r="AS28" s="95"/>
      <c r="AT28" s="12">
        <v>25582435</v>
      </c>
      <c r="AU28" s="95"/>
      <c r="AV28" s="12">
        <v>31830622</v>
      </c>
      <c r="AW28" s="95"/>
      <c r="AX28" s="12"/>
      <c r="AY28" s="95"/>
      <c r="AZ28" s="12">
        <v>0</v>
      </c>
      <c r="BA28" s="95"/>
      <c r="BB28" s="83">
        <v>15</v>
      </c>
    </row>
    <row r="29" spans="1:54" s="88" customFormat="1" ht="11.25" x14ac:dyDescent="0.25">
      <c r="A29" s="83">
        <v>16</v>
      </c>
      <c r="B29" s="95"/>
      <c r="C29" s="12">
        <v>54810</v>
      </c>
      <c r="D29" s="82"/>
      <c r="E29" s="83" t="s">
        <v>99</v>
      </c>
      <c r="F29" s="95"/>
      <c r="G29" s="12">
        <v>125059239</v>
      </c>
      <c r="H29" s="95"/>
      <c r="I29" s="9">
        <f t="shared" si="8"/>
        <v>2281.6865353037765</v>
      </c>
      <c r="J29" s="95"/>
      <c r="K29" s="13">
        <f>IF($AE29&lt;&gt;0,(G29/$AE29)*100,0)</f>
        <v>56.03212503557419</v>
      </c>
      <c r="L29" s="95"/>
      <c r="M29" s="12">
        <v>74258361</v>
      </c>
      <c r="N29" s="95"/>
      <c r="O29" s="9">
        <f t="shared" si="4"/>
        <v>1354.8323481116583</v>
      </c>
      <c r="P29" s="95"/>
      <c r="Q29" s="13">
        <f t="shared" si="0"/>
        <v>33.271062592095305</v>
      </c>
      <c r="R29" s="95"/>
      <c r="S29" s="12">
        <v>20447688</v>
      </c>
      <c r="T29" s="95"/>
      <c r="U29" s="9">
        <f t="shared" si="5"/>
        <v>373.0649151614669</v>
      </c>
      <c r="V29" s="95"/>
      <c r="W29" s="13">
        <f t="shared" si="1"/>
        <v>9.1614775514859002</v>
      </c>
      <c r="X29" s="95"/>
      <c r="Y29" s="12">
        <v>3426745</v>
      </c>
      <c r="Z29" s="95"/>
      <c r="AA29" s="9">
        <f t="shared" si="6"/>
        <v>62.520434227330782</v>
      </c>
      <c r="AB29" s="95"/>
      <c r="AC29" s="13">
        <f t="shared" si="2"/>
        <v>1.5353348208446134</v>
      </c>
      <c r="AD29" s="95"/>
      <c r="AE29" s="12">
        <f t="shared" si="3"/>
        <v>223192033</v>
      </c>
      <c r="AF29" s="96"/>
      <c r="AG29" s="95"/>
      <c r="AH29" s="12">
        <v>330570</v>
      </c>
      <c r="AI29" s="95"/>
      <c r="AJ29" s="12">
        <v>3482464</v>
      </c>
      <c r="AK29" s="95"/>
      <c r="AL29" s="12">
        <f>(AE29+AH29+AJ29)</f>
        <v>227005067</v>
      </c>
      <c r="AM29" s="95"/>
      <c r="AN29" s="12">
        <v>189553742</v>
      </c>
      <c r="AO29" s="95"/>
      <c r="AP29" s="9">
        <f t="shared" si="7"/>
        <v>3458.3787994891445</v>
      </c>
      <c r="AQ29" s="95"/>
      <c r="AR29" s="13">
        <f>IF($AP$53&lt;&gt;0,(AP29/$AP$53)*100,0)</f>
        <v>76.69006427824624</v>
      </c>
      <c r="AS29" s="95"/>
      <c r="AT29" s="12">
        <v>5825000</v>
      </c>
      <c r="AU29" s="95"/>
      <c r="AV29" s="12">
        <v>16775822</v>
      </c>
      <c r="AW29" s="95"/>
      <c r="AX29" s="12"/>
      <c r="AY29" s="95"/>
      <c r="AZ29" s="12">
        <v>0</v>
      </c>
      <c r="BA29" s="95"/>
      <c r="BB29" s="83">
        <v>16</v>
      </c>
    </row>
    <row r="30" spans="1:54" s="88" customFormat="1" ht="11.25" x14ac:dyDescent="0.25">
      <c r="A30" s="83">
        <v>17</v>
      </c>
      <c r="B30" s="95"/>
      <c r="C30" s="12">
        <v>0</v>
      </c>
      <c r="D30" s="82" t="s">
        <v>91</v>
      </c>
      <c r="E30" s="83" t="s">
        <v>100</v>
      </c>
      <c r="F30" s="95"/>
      <c r="G30" s="12">
        <v>0</v>
      </c>
      <c r="H30" s="95"/>
      <c r="I30" s="9">
        <f t="shared" si="8"/>
        <v>0</v>
      </c>
      <c r="J30" s="95"/>
      <c r="K30" s="13">
        <f>IF($AE30&lt;&gt;0,(G30/$AE30)*100,0)</f>
        <v>0</v>
      </c>
      <c r="L30" s="95"/>
      <c r="M30" s="12">
        <v>0</v>
      </c>
      <c r="N30" s="95"/>
      <c r="O30" s="9">
        <f t="shared" si="4"/>
        <v>0</v>
      </c>
      <c r="P30" s="95"/>
      <c r="Q30" s="13">
        <f t="shared" si="0"/>
        <v>0</v>
      </c>
      <c r="R30" s="95"/>
      <c r="S30" s="12">
        <v>0</v>
      </c>
      <c r="T30" s="95"/>
      <c r="U30" s="9">
        <f t="shared" si="5"/>
        <v>0</v>
      </c>
      <c r="V30" s="95"/>
      <c r="W30" s="13">
        <f t="shared" si="1"/>
        <v>0</v>
      </c>
      <c r="X30" s="95"/>
      <c r="Y30" s="12">
        <v>0</v>
      </c>
      <c r="Z30" s="95"/>
      <c r="AA30" s="9">
        <f t="shared" si="6"/>
        <v>0</v>
      </c>
      <c r="AB30" s="95"/>
      <c r="AC30" s="13">
        <f t="shared" si="2"/>
        <v>0</v>
      </c>
      <c r="AD30" s="95"/>
      <c r="AE30" s="12">
        <f t="shared" si="3"/>
        <v>0</v>
      </c>
      <c r="AF30" s="96"/>
      <c r="AG30" s="95"/>
      <c r="AH30" s="12">
        <v>0</v>
      </c>
      <c r="AI30" s="95"/>
      <c r="AJ30" s="12">
        <v>0</v>
      </c>
      <c r="AK30" s="95"/>
      <c r="AL30" s="12">
        <f>(AE30+AH30+AJ30)</f>
        <v>0</v>
      </c>
      <c r="AM30" s="95"/>
      <c r="AN30" s="12">
        <v>0</v>
      </c>
      <c r="AO30" s="95"/>
      <c r="AP30" s="9">
        <f t="shared" si="7"/>
        <v>0</v>
      </c>
      <c r="AQ30" s="95"/>
      <c r="AR30" s="13">
        <f>IF($AP$53&lt;&gt;0,(AP30/$AP$53)*100,0)</f>
        <v>0</v>
      </c>
      <c r="AS30" s="95"/>
      <c r="AT30" s="12">
        <v>0</v>
      </c>
      <c r="AU30" s="95"/>
      <c r="AV30" s="12">
        <v>0</v>
      </c>
      <c r="AW30" s="95"/>
      <c r="AX30" s="12"/>
      <c r="AY30" s="95"/>
      <c r="AZ30" s="12">
        <v>0</v>
      </c>
      <c r="BA30" s="95"/>
      <c r="BB30" s="83">
        <v>17</v>
      </c>
    </row>
    <row r="31" spans="1:54" s="88" customFormat="1" ht="11.25" x14ac:dyDescent="0.25">
      <c r="A31" s="83">
        <v>18</v>
      </c>
      <c r="B31" s="95"/>
      <c r="C31" s="12">
        <v>7479</v>
      </c>
      <c r="D31" s="82"/>
      <c r="E31" s="83" t="s">
        <v>101</v>
      </c>
      <c r="F31" s="95"/>
      <c r="G31" s="12">
        <v>17930182</v>
      </c>
      <c r="H31" s="95"/>
      <c r="I31" s="9">
        <f t="shared" si="8"/>
        <v>2397.4036635913894</v>
      </c>
      <c r="J31" s="95"/>
      <c r="K31" s="13">
        <f>IF($AE31&lt;&gt;0,(G31/$AE31)*100,0)</f>
        <v>64.760574855692482</v>
      </c>
      <c r="L31" s="95"/>
      <c r="M31" s="12">
        <v>8342198</v>
      </c>
      <c r="N31" s="95"/>
      <c r="O31" s="9">
        <f t="shared" si="4"/>
        <v>1115.4162321165932</v>
      </c>
      <c r="P31" s="95"/>
      <c r="Q31" s="13">
        <f t="shared" si="0"/>
        <v>30.130510557004275</v>
      </c>
      <c r="R31" s="95"/>
      <c r="S31" s="12">
        <v>1403119</v>
      </c>
      <c r="T31" s="95"/>
      <c r="U31" s="9">
        <f t="shared" si="5"/>
        <v>187.6078352720952</v>
      </c>
      <c r="V31" s="95"/>
      <c r="W31" s="13">
        <f t="shared" si="1"/>
        <v>5.0678120852841522</v>
      </c>
      <c r="X31" s="95"/>
      <c r="Y31" s="12">
        <v>11380</v>
      </c>
      <c r="Z31" s="95"/>
      <c r="AA31" s="9">
        <f t="shared" si="6"/>
        <v>1.5215937959620269</v>
      </c>
      <c r="AB31" s="95"/>
      <c r="AC31" s="13">
        <f t="shared" si="2"/>
        <v>4.1102502019097202E-2</v>
      </c>
      <c r="AD31" s="95"/>
      <c r="AE31" s="12">
        <f t="shared" si="3"/>
        <v>27686879</v>
      </c>
      <c r="AF31" s="96"/>
      <c r="AG31" s="95"/>
      <c r="AH31" s="12">
        <v>694975</v>
      </c>
      <c r="AI31" s="95"/>
      <c r="AJ31" s="12">
        <v>186950</v>
      </c>
      <c r="AK31" s="95"/>
      <c r="AL31" s="12">
        <f>(AE31+AH31+AJ31)</f>
        <v>28568804</v>
      </c>
      <c r="AM31" s="95"/>
      <c r="AN31" s="12">
        <v>22674406</v>
      </c>
      <c r="AO31" s="95"/>
      <c r="AP31" s="9">
        <f t="shared" si="7"/>
        <v>3031.7430137718948</v>
      </c>
      <c r="AQ31" s="95"/>
      <c r="AR31" s="13">
        <f>IF($AP$53&lt;&gt;0,(AP31/$AP$53)*100,0)</f>
        <v>67.229352272120991</v>
      </c>
      <c r="AS31" s="95"/>
      <c r="AT31" s="12">
        <v>659000</v>
      </c>
      <c r="AU31" s="95"/>
      <c r="AV31" s="12">
        <v>1634017</v>
      </c>
      <c r="AW31" s="95"/>
      <c r="AX31" s="12"/>
      <c r="AY31" s="95"/>
      <c r="AZ31" s="12">
        <v>674306</v>
      </c>
      <c r="BA31" s="95"/>
      <c r="BB31" s="83">
        <v>18</v>
      </c>
    </row>
    <row r="32" spans="1:54" s="88" customFormat="1" ht="11.25" x14ac:dyDescent="0.25">
      <c r="A32" s="83">
        <v>19</v>
      </c>
      <c r="B32" s="95"/>
      <c r="C32" s="12">
        <v>80395</v>
      </c>
      <c r="D32" s="82"/>
      <c r="E32" s="83" t="s">
        <v>102</v>
      </c>
      <c r="F32" s="95"/>
      <c r="G32" s="12">
        <v>201862244</v>
      </c>
      <c r="H32" s="95"/>
      <c r="I32" s="9">
        <f t="shared" si="8"/>
        <v>2510.8805771503203</v>
      </c>
      <c r="J32" s="95"/>
      <c r="K32" s="13">
        <f>IF($AE32&lt;&gt;0,(G32/$AE32)*100,0)</f>
        <v>56.827180120646645</v>
      </c>
      <c r="L32" s="95"/>
      <c r="M32" s="12">
        <v>119640825</v>
      </c>
      <c r="N32" s="95"/>
      <c r="O32" s="9">
        <f t="shared" si="4"/>
        <v>1488.1625101063498</v>
      </c>
      <c r="P32" s="95"/>
      <c r="Q32" s="13">
        <f t="shared" si="0"/>
        <v>33.680645658817532</v>
      </c>
      <c r="R32" s="95"/>
      <c r="S32" s="12">
        <v>26271192</v>
      </c>
      <c r="T32" s="95"/>
      <c r="U32" s="9">
        <f t="shared" si="5"/>
        <v>326.77644132097765</v>
      </c>
      <c r="V32" s="95"/>
      <c r="W32" s="13">
        <f t="shared" si="1"/>
        <v>7.3957255709893488</v>
      </c>
      <c r="X32" s="95"/>
      <c r="Y32" s="12">
        <v>7447032</v>
      </c>
      <c r="Z32" s="95"/>
      <c r="AA32" s="9">
        <f t="shared" si="6"/>
        <v>92.630536724920702</v>
      </c>
      <c r="AB32" s="95"/>
      <c r="AC32" s="13">
        <f t="shared" si="2"/>
        <v>2.0964486495464674</v>
      </c>
      <c r="AD32" s="95"/>
      <c r="AE32" s="12">
        <f t="shared" si="3"/>
        <v>355221293</v>
      </c>
      <c r="AF32" s="96"/>
      <c r="AG32" s="95"/>
      <c r="AH32" s="12">
        <v>0</v>
      </c>
      <c r="AI32" s="95"/>
      <c r="AJ32" s="12">
        <v>63463</v>
      </c>
      <c r="AK32" s="95"/>
      <c r="AL32" s="12">
        <f>(AE32+AH32+AJ32)</f>
        <v>355284756</v>
      </c>
      <c r="AM32" s="95"/>
      <c r="AN32" s="12">
        <v>302531703</v>
      </c>
      <c r="AO32" s="95"/>
      <c r="AP32" s="9">
        <f t="shared" si="7"/>
        <v>3763.0661483923132</v>
      </c>
      <c r="AQ32" s="95"/>
      <c r="AR32" s="13">
        <f>IF($AP$53&lt;&gt;0,(AP32/$AP$53)*100,0)</f>
        <v>83.446551559397747</v>
      </c>
      <c r="AS32" s="95"/>
      <c r="AT32" s="12">
        <v>6979349</v>
      </c>
      <c r="AU32" s="95"/>
      <c r="AV32" s="12">
        <v>18377731</v>
      </c>
      <c r="AW32" s="95"/>
      <c r="AX32" s="12"/>
      <c r="AY32" s="95"/>
      <c r="AZ32" s="12">
        <v>1324834</v>
      </c>
      <c r="BA32" s="95"/>
      <c r="BB32" s="83">
        <v>19</v>
      </c>
    </row>
    <row r="33" spans="1:54" s="88" customFormat="1" ht="11.25" x14ac:dyDescent="0.25">
      <c r="A33" s="83">
        <v>20</v>
      </c>
      <c r="B33" s="95"/>
      <c r="C33" s="12">
        <v>42772</v>
      </c>
      <c r="D33" s="82"/>
      <c r="E33" s="83" t="s">
        <v>103</v>
      </c>
      <c r="F33" s="95"/>
      <c r="G33" s="12">
        <v>142213866</v>
      </c>
      <c r="H33" s="95"/>
      <c r="I33" s="9">
        <f t="shared" si="8"/>
        <v>3324.9290657439446</v>
      </c>
      <c r="J33" s="95"/>
      <c r="K33" s="13">
        <f>IF($AE33&lt;&gt;0,(G33/$AE33)*100,0)</f>
        <v>57.32042430728945</v>
      </c>
      <c r="L33" s="95"/>
      <c r="M33" s="12">
        <v>78701655</v>
      </c>
      <c r="N33" s="95"/>
      <c r="O33" s="9">
        <f t="shared" si="4"/>
        <v>1840.0274712428691</v>
      </c>
      <c r="P33" s="95"/>
      <c r="Q33" s="13">
        <f t="shared" si="0"/>
        <v>31.72132496760835</v>
      </c>
      <c r="R33" s="95"/>
      <c r="S33" s="12">
        <v>21586995</v>
      </c>
      <c r="T33" s="95"/>
      <c r="U33" s="9">
        <f t="shared" si="5"/>
        <v>504.69921911530906</v>
      </c>
      <c r="V33" s="95"/>
      <c r="W33" s="13">
        <f t="shared" si="1"/>
        <v>8.7008091947893185</v>
      </c>
      <c r="X33" s="95"/>
      <c r="Y33" s="12">
        <v>5600787</v>
      </c>
      <c r="Z33" s="95"/>
      <c r="AA33" s="9">
        <f t="shared" si="6"/>
        <v>130.94517441316748</v>
      </c>
      <c r="AB33" s="95"/>
      <c r="AC33" s="13">
        <f t="shared" si="2"/>
        <v>2.2574415303128794</v>
      </c>
      <c r="AD33" s="95"/>
      <c r="AE33" s="12">
        <f t="shared" si="3"/>
        <v>248103303</v>
      </c>
      <c r="AF33" s="96"/>
      <c r="AG33" s="95"/>
      <c r="AH33" s="12">
        <v>338771</v>
      </c>
      <c r="AI33" s="95"/>
      <c r="AJ33" s="12">
        <v>17299769</v>
      </c>
      <c r="AK33" s="95"/>
      <c r="AL33" s="12">
        <f>(AE33+AH33+AJ33)</f>
        <v>265741843</v>
      </c>
      <c r="AM33" s="95"/>
      <c r="AN33" s="12">
        <v>209113020</v>
      </c>
      <c r="AO33" s="95"/>
      <c r="AP33" s="9">
        <f t="shared" si="7"/>
        <v>4889.0166464041895</v>
      </c>
      <c r="AQ33" s="95"/>
      <c r="AR33" s="13">
        <f>IF($AP$53&lt;&gt;0,(AP33/$AP$53)*100,0)</f>
        <v>108.4146713267897</v>
      </c>
      <c r="AS33" s="95"/>
      <c r="AT33" s="12">
        <v>11553000</v>
      </c>
      <c r="AU33" s="95"/>
      <c r="AV33" s="12">
        <v>15857554</v>
      </c>
      <c r="AW33" s="95"/>
      <c r="AX33" s="12"/>
      <c r="AY33" s="95"/>
      <c r="AZ33" s="12">
        <v>0</v>
      </c>
      <c r="BA33" s="95"/>
      <c r="BB33" s="83">
        <v>20</v>
      </c>
    </row>
    <row r="34" spans="1:54" s="88" customFormat="1" ht="11.25" x14ac:dyDescent="0.25">
      <c r="A34" s="83">
        <v>21</v>
      </c>
      <c r="B34" s="95"/>
      <c r="C34" s="12">
        <v>17219</v>
      </c>
      <c r="D34" s="82"/>
      <c r="E34" s="83" t="s">
        <v>104</v>
      </c>
      <c r="F34" s="95"/>
      <c r="G34" s="12">
        <v>49398877</v>
      </c>
      <c r="H34" s="95"/>
      <c r="I34" s="9">
        <f t="shared" si="8"/>
        <v>2868.8586445205879</v>
      </c>
      <c r="J34" s="95"/>
      <c r="K34" s="13">
        <f>IF($AE34&lt;&gt;0,(G34/$AE34)*100,0)</f>
        <v>53.445627601983524</v>
      </c>
      <c r="L34" s="95"/>
      <c r="M34" s="12">
        <v>36469474</v>
      </c>
      <c r="N34" s="95"/>
      <c r="O34" s="9">
        <f t="shared" si="4"/>
        <v>2117.978628259481</v>
      </c>
      <c r="P34" s="95"/>
      <c r="Q34" s="13">
        <f t="shared" si="0"/>
        <v>39.457049322077111</v>
      </c>
      <c r="R34" s="95"/>
      <c r="S34" s="12">
        <v>6553086</v>
      </c>
      <c r="T34" s="95"/>
      <c r="U34" s="9">
        <f t="shared" si="5"/>
        <v>380.57297171728902</v>
      </c>
      <c r="V34" s="95"/>
      <c r="W34" s="13">
        <f t="shared" si="1"/>
        <v>7.0899140885282028</v>
      </c>
      <c r="X34" s="95"/>
      <c r="Y34" s="12">
        <v>6848</v>
      </c>
      <c r="Z34" s="95"/>
      <c r="AA34" s="9">
        <f t="shared" si="6"/>
        <v>0.39770021487891283</v>
      </c>
      <c r="AB34" s="95"/>
      <c r="AC34" s="13">
        <f t="shared" si="2"/>
        <v>7.4089874111588246E-3</v>
      </c>
      <c r="AD34" s="95"/>
      <c r="AE34" s="12">
        <f t="shared" si="3"/>
        <v>92428285</v>
      </c>
      <c r="AF34" s="96"/>
      <c r="AG34" s="95"/>
      <c r="AH34" s="12">
        <v>1330980</v>
      </c>
      <c r="AI34" s="95"/>
      <c r="AJ34" s="12">
        <v>6376896</v>
      </c>
      <c r="AK34" s="95"/>
      <c r="AL34" s="12">
        <f>(AE34+AH34+AJ34)</f>
        <v>100136161</v>
      </c>
      <c r="AM34" s="95"/>
      <c r="AN34" s="12">
        <v>81395430</v>
      </c>
      <c r="AO34" s="95"/>
      <c r="AP34" s="9">
        <f t="shared" si="7"/>
        <v>4727.0706777397063</v>
      </c>
      <c r="AQ34" s="95"/>
      <c r="AR34" s="13">
        <f>IF($AP$53&lt;&gt;0,(AP34/$AP$53)*100,0)</f>
        <v>104.82349538379681</v>
      </c>
      <c r="AS34" s="95"/>
      <c r="AT34" s="12">
        <v>5333911</v>
      </c>
      <c r="AU34" s="95"/>
      <c r="AV34" s="12">
        <v>93275</v>
      </c>
      <c r="AW34" s="95"/>
      <c r="AX34" s="12"/>
      <c r="AY34" s="95"/>
      <c r="AZ34" s="12">
        <v>0</v>
      </c>
      <c r="BA34" s="95"/>
      <c r="BB34" s="83">
        <v>21</v>
      </c>
    </row>
    <row r="35" spans="1:54" s="88" customFormat="1" ht="11.25" x14ac:dyDescent="0.25">
      <c r="A35" s="83">
        <v>22</v>
      </c>
      <c r="B35" s="95"/>
      <c r="C35" s="12">
        <v>13485</v>
      </c>
      <c r="D35" s="82"/>
      <c r="E35" s="83" t="s">
        <v>105</v>
      </c>
      <c r="F35" s="95"/>
      <c r="G35" s="12">
        <v>28987365</v>
      </c>
      <c r="H35" s="95"/>
      <c r="I35" s="9">
        <f t="shared" si="8"/>
        <v>2149.6006674082314</v>
      </c>
      <c r="J35" s="95"/>
      <c r="K35" s="9">
        <f>IF($AE35&lt;&gt;0,(G35/$AE35)*100,0)</f>
        <v>41.752009323456143</v>
      </c>
      <c r="L35" s="95"/>
      <c r="M35" s="12">
        <v>29654247</v>
      </c>
      <c r="N35" s="95"/>
      <c r="O35" s="9">
        <f t="shared" si="4"/>
        <v>2199.0542825361513</v>
      </c>
      <c r="P35" s="95"/>
      <c r="Q35" s="9">
        <f t="shared" si="0"/>
        <v>42.712554149853617</v>
      </c>
      <c r="R35" s="95"/>
      <c r="S35" s="12">
        <v>10684278</v>
      </c>
      <c r="T35" s="95"/>
      <c r="U35" s="9">
        <f t="shared" si="5"/>
        <v>792.30834260289214</v>
      </c>
      <c r="V35" s="95"/>
      <c r="W35" s="9">
        <f t="shared" si="1"/>
        <v>15.389121248875067</v>
      </c>
      <c r="X35" s="95"/>
      <c r="Y35" s="12">
        <v>101583</v>
      </c>
      <c r="Z35" s="95"/>
      <c r="AA35" s="9">
        <f t="shared" si="6"/>
        <v>7.5330367074527249</v>
      </c>
      <c r="AB35" s="95"/>
      <c r="AC35" s="9">
        <f t="shared" si="2"/>
        <v>0.1463152778151669</v>
      </c>
      <c r="AD35" s="95"/>
      <c r="AE35" s="12">
        <f t="shared" si="3"/>
        <v>69427473</v>
      </c>
      <c r="AF35" s="96"/>
      <c r="AG35" s="95"/>
      <c r="AH35" s="12">
        <v>0</v>
      </c>
      <c r="AI35" s="95"/>
      <c r="AJ35" s="12">
        <v>0</v>
      </c>
      <c r="AK35" s="95"/>
      <c r="AL35" s="12">
        <f>(AE35+AH35+AJ35)</f>
        <v>69427473</v>
      </c>
      <c r="AM35" s="95"/>
      <c r="AN35" s="12">
        <v>70300127</v>
      </c>
      <c r="AO35" s="95"/>
      <c r="AP35" s="9">
        <f t="shared" si="7"/>
        <v>5213.2092695587689</v>
      </c>
      <c r="AQ35" s="95"/>
      <c r="AR35" s="9">
        <f>IF($AP$53&lt;&gt;0,(AP35/$AP$53)*100,0)</f>
        <v>115.6036909656825</v>
      </c>
      <c r="AS35" s="95"/>
      <c r="AT35" s="12">
        <v>0</v>
      </c>
      <c r="AU35" s="95"/>
      <c r="AV35" s="12">
        <v>1565685</v>
      </c>
      <c r="AW35" s="95"/>
      <c r="AX35" s="12"/>
      <c r="AY35" s="95"/>
      <c r="AZ35" s="12">
        <v>0</v>
      </c>
      <c r="BA35" s="95"/>
      <c r="BB35" s="83">
        <v>22</v>
      </c>
    </row>
    <row r="36" spans="1:54" s="88" customFormat="1" ht="11.25" x14ac:dyDescent="0.25">
      <c r="A36" s="83">
        <v>23</v>
      </c>
      <c r="B36" s="95"/>
      <c r="C36" s="12">
        <v>186247</v>
      </c>
      <c r="D36" s="82"/>
      <c r="E36" s="83" t="s">
        <v>106</v>
      </c>
      <c r="F36" s="95"/>
      <c r="G36" s="12">
        <v>509082043</v>
      </c>
      <c r="H36" s="95"/>
      <c r="I36" s="9">
        <f t="shared" si="8"/>
        <v>2733.3704328123408</v>
      </c>
      <c r="J36" s="95"/>
      <c r="K36" s="9">
        <f>IF($AE36&lt;&gt;0,(G36/$AE36)*100,0)</f>
        <v>52.524693120233358</v>
      </c>
      <c r="L36" s="95"/>
      <c r="M36" s="12">
        <v>315779811</v>
      </c>
      <c r="N36" s="95"/>
      <c r="O36" s="9">
        <f t="shared" si="4"/>
        <v>1695.4893823793134</v>
      </c>
      <c r="P36" s="95"/>
      <c r="Q36" s="9">
        <f t="shared" si="0"/>
        <v>32.580677111685688</v>
      </c>
      <c r="R36" s="95"/>
      <c r="S36" s="12">
        <v>99874466</v>
      </c>
      <c r="T36" s="95"/>
      <c r="U36" s="9">
        <f t="shared" si="5"/>
        <v>536.24738116587116</v>
      </c>
      <c r="V36" s="95"/>
      <c r="W36" s="9">
        <f t="shared" si="1"/>
        <v>10.304578111385439</v>
      </c>
      <c r="X36" s="95"/>
      <c r="Y36" s="12">
        <v>44487892</v>
      </c>
      <c r="Z36" s="95"/>
      <c r="AA36" s="9">
        <f t="shared" si="6"/>
        <v>238.86501259080683</v>
      </c>
      <c r="AB36" s="95"/>
      <c r="AC36" s="9">
        <f t="shared" si="2"/>
        <v>4.5900516566955094</v>
      </c>
      <c r="AD36" s="95"/>
      <c r="AE36" s="12">
        <f t="shared" si="3"/>
        <v>969224212</v>
      </c>
      <c r="AF36" s="96"/>
      <c r="AG36" s="95"/>
      <c r="AH36" s="12">
        <v>420972</v>
      </c>
      <c r="AI36" s="95"/>
      <c r="AJ36" s="12">
        <v>16105047</v>
      </c>
      <c r="AK36" s="95"/>
      <c r="AL36" s="12">
        <f>(AE36+AH36+AJ36)</f>
        <v>985750231</v>
      </c>
      <c r="AM36" s="95"/>
      <c r="AN36" s="12">
        <v>819556798</v>
      </c>
      <c r="AO36" s="95"/>
      <c r="AP36" s="9">
        <f t="shared" si="7"/>
        <v>4400.3758342416249</v>
      </c>
      <c r="AQ36" s="95"/>
      <c r="AR36" s="9">
        <f>IF($AP$53&lt;&gt;0,(AP36/$AP$53)*100,0)</f>
        <v>97.578988636606383</v>
      </c>
      <c r="AS36" s="95"/>
      <c r="AT36" s="12">
        <v>81154515</v>
      </c>
      <c r="AU36" s="95"/>
      <c r="AV36" s="12">
        <v>63198910</v>
      </c>
      <c r="AW36" s="95"/>
      <c r="AX36" s="12"/>
      <c r="AY36" s="95"/>
      <c r="AZ36" s="12">
        <v>0</v>
      </c>
      <c r="BA36" s="95"/>
      <c r="BB36" s="83">
        <v>23</v>
      </c>
    </row>
    <row r="37" spans="1:54" s="88" customFormat="1" ht="11.25" x14ac:dyDescent="0.25">
      <c r="A37" s="83">
        <v>24</v>
      </c>
      <c r="B37" s="95"/>
      <c r="C37" s="12">
        <v>238005</v>
      </c>
      <c r="D37" s="82"/>
      <c r="E37" s="83" t="s">
        <v>107</v>
      </c>
      <c r="F37" s="95"/>
      <c r="G37" s="12">
        <v>627461915</v>
      </c>
      <c r="H37" s="95"/>
      <c r="I37" s="9">
        <f t="shared" si="8"/>
        <v>2636.3392155626984</v>
      </c>
      <c r="J37" s="95"/>
      <c r="K37" s="9">
        <f>IF($AE37&lt;&gt;0,(G37/$AE37)*100,0)</f>
        <v>49.926046404161916</v>
      </c>
      <c r="L37" s="95"/>
      <c r="M37" s="12">
        <v>371353870</v>
      </c>
      <c r="N37" s="95"/>
      <c r="O37" s="9">
        <f t="shared" si="4"/>
        <v>1560.2775992101006</v>
      </c>
      <c r="P37" s="95"/>
      <c r="Q37" s="9">
        <f t="shared" si="0"/>
        <v>29.547977499136525</v>
      </c>
      <c r="R37" s="95"/>
      <c r="S37" s="12">
        <v>144443072</v>
      </c>
      <c r="T37" s="95"/>
      <c r="U37" s="9">
        <f t="shared" si="5"/>
        <v>606.89091405642739</v>
      </c>
      <c r="V37" s="95"/>
      <c r="W37" s="9">
        <f t="shared" si="1"/>
        <v>11.493082437412477</v>
      </c>
      <c r="X37" s="95"/>
      <c r="Y37" s="12">
        <v>113523845</v>
      </c>
      <c r="Z37" s="95"/>
      <c r="AA37" s="9">
        <f t="shared" si="6"/>
        <v>476.980924770488</v>
      </c>
      <c r="AB37" s="95"/>
      <c r="AC37" s="9">
        <f t="shared" si="2"/>
        <v>9.0328936592890816</v>
      </c>
      <c r="AD37" s="95"/>
      <c r="AE37" s="12">
        <f t="shared" si="3"/>
        <v>1256782702</v>
      </c>
      <c r="AF37" s="96"/>
      <c r="AG37" s="95"/>
      <c r="AH37" s="12">
        <v>1396813</v>
      </c>
      <c r="AI37" s="95"/>
      <c r="AJ37" s="12">
        <v>10000000</v>
      </c>
      <c r="AK37" s="95"/>
      <c r="AL37" s="12">
        <f>(AE37+AH37+AJ37)</f>
        <v>1268179515</v>
      </c>
      <c r="AM37" s="95"/>
      <c r="AN37" s="12">
        <v>1029856460</v>
      </c>
      <c r="AO37" s="95"/>
      <c r="AP37" s="9">
        <f t="shared" si="7"/>
        <v>4327.0370790529614</v>
      </c>
      <c r="AQ37" s="95"/>
      <c r="AR37" s="9">
        <f>IF($AP$53&lt;&gt;0,(AP37/$AP$53)*100,0)</f>
        <v>95.952690831884709</v>
      </c>
      <c r="AS37" s="95"/>
      <c r="AT37" s="12">
        <v>0</v>
      </c>
      <c r="AU37" s="95"/>
      <c r="AV37" s="12">
        <v>81013285</v>
      </c>
      <c r="AW37" s="95"/>
      <c r="AX37" s="12"/>
      <c r="AY37" s="95"/>
      <c r="AZ37" s="12">
        <v>0</v>
      </c>
      <c r="BA37" s="95"/>
      <c r="BB37" s="83">
        <v>24</v>
      </c>
    </row>
    <row r="38" spans="1:54" s="88" customFormat="1" ht="11.25" x14ac:dyDescent="0.25">
      <c r="A38" s="83">
        <v>25</v>
      </c>
      <c r="B38" s="95"/>
      <c r="C38" s="12">
        <v>0</v>
      </c>
      <c r="D38" s="82" t="s">
        <v>91</v>
      </c>
      <c r="E38" s="83" t="s">
        <v>108</v>
      </c>
      <c r="F38" s="95"/>
      <c r="G38" s="12">
        <v>0</v>
      </c>
      <c r="H38" s="95"/>
      <c r="I38" s="9">
        <f t="shared" si="8"/>
        <v>0</v>
      </c>
      <c r="J38" s="95"/>
      <c r="K38" s="13">
        <f>IF($AE38&lt;&gt;0,(G38/$AE38)*100,0)</f>
        <v>0</v>
      </c>
      <c r="L38" s="95"/>
      <c r="M38" s="12">
        <v>0</v>
      </c>
      <c r="N38" s="95"/>
      <c r="O38" s="9">
        <f t="shared" si="4"/>
        <v>0</v>
      </c>
      <c r="P38" s="95"/>
      <c r="Q38" s="13">
        <f t="shared" si="0"/>
        <v>0</v>
      </c>
      <c r="R38" s="95"/>
      <c r="S38" s="12">
        <v>0</v>
      </c>
      <c r="T38" s="95"/>
      <c r="U38" s="9">
        <f t="shared" si="5"/>
        <v>0</v>
      </c>
      <c r="V38" s="95"/>
      <c r="W38" s="13">
        <f t="shared" si="1"/>
        <v>0</v>
      </c>
      <c r="X38" s="95"/>
      <c r="Y38" s="12">
        <v>0</v>
      </c>
      <c r="Z38" s="95"/>
      <c r="AA38" s="9">
        <f t="shared" si="6"/>
        <v>0</v>
      </c>
      <c r="AB38" s="95"/>
      <c r="AC38" s="13">
        <f t="shared" si="2"/>
        <v>0</v>
      </c>
      <c r="AD38" s="95"/>
      <c r="AE38" s="12">
        <f t="shared" si="3"/>
        <v>0</v>
      </c>
      <c r="AF38" s="96"/>
      <c r="AG38" s="95"/>
      <c r="AH38" s="12">
        <v>0</v>
      </c>
      <c r="AI38" s="95"/>
      <c r="AJ38" s="12">
        <v>0</v>
      </c>
      <c r="AK38" s="95"/>
      <c r="AL38" s="12">
        <f>(AE38+AH38+AJ38)</f>
        <v>0</v>
      </c>
      <c r="AM38" s="95"/>
      <c r="AN38" s="12">
        <v>0</v>
      </c>
      <c r="AO38" s="95"/>
      <c r="AP38" s="9">
        <f t="shared" si="7"/>
        <v>0</v>
      </c>
      <c r="AQ38" s="95"/>
      <c r="AR38" s="13">
        <f>IF($AP$53&lt;&gt;0,(AP38/$AP$53)*100,0)</f>
        <v>0</v>
      </c>
      <c r="AS38" s="95"/>
      <c r="AT38" s="12">
        <v>0</v>
      </c>
      <c r="AU38" s="95"/>
      <c r="AV38" s="12">
        <v>0</v>
      </c>
      <c r="AW38" s="95"/>
      <c r="AX38" s="12"/>
      <c r="AY38" s="95"/>
      <c r="AZ38" s="12">
        <v>0</v>
      </c>
      <c r="BA38" s="95"/>
      <c r="BB38" s="83">
        <v>25</v>
      </c>
    </row>
    <row r="39" spans="1:54" s="88" customFormat="1" ht="11.25" x14ac:dyDescent="0.25">
      <c r="A39" s="83">
        <v>26</v>
      </c>
      <c r="B39" s="95"/>
      <c r="C39" s="12">
        <v>0</v>
      </c>
      <c r="D39" s="82" t="s">
        <v>91</v>
      </c>
      <c r="E39" s="83" t="s">
        <v>109</v>
      </c>
      <c r="F39" s="95"/>
      <c r="G39" s="12">
        <v>0</v>
      </c>
      <c r="H39" s="95"/>
      <c r="I39" s="9">
        <f t="shared" si="8"/>
        <v>0</v>
      </c>
      <c r="J39" s="95"/>
      <c r="K39" s="13">
        <f>IF($AE39&lt;&gt;0,(G39/$AE39)*100,0)</f>
        <v>0</v>
      </c>
      <c r="L39" s="95"/>
      <c r="M39" s="12">
        <v>0</v>
      </c>
      <c r="N39" s="95"/>
      <c r="O39" s="9">
        <f t="shared" si="4"/>
        <v>0</v>
      </c>
      <c r="P39" s="95"/>
      <c r="Q39" s="13">
        <f t="shared" si="0"/>
        <v>0</v>
      </c>
      <c r="R39" s="95"/>
      <c r="S39" s="12">
        <v>0</v>
      </c>
      <c r="T39" s="95"/>
      <c r="U39" s="9">
        <f t="shared" si="5"/>
        <v>0</v>
      </c>
      <c r="V39" s="95"/>
      <c r="W39" s="13">
        <f t="shared" si="1"/>
        <v>0</v>
      </c>
      <c r="X39" s="95"/>
      <c r="Y39" s="12">
        <v>0</v>
      </c>
      <c r="Z39" s="95"/>
      <c r="AA39" s="9">
        <f t="shared" si="6"/>
        <v>0</v>
      </c>
      <c r="AB39" s="95"/>
      <c r="AC39" s="13">
        <f t="shared" si="2"/>
        <v>0</v>
      </c>
      <c r="AD39" s="95"/>
      <c r="AE39" s="12">
        <f t="shared" si="3"/>
        <v>0</v>
      </c>
      <c r="AF39" s="96"/>
      <c r="AG39" s="95"/>
      <c r="AH39" s="12">
        <v>0</v>
      </c>
      <c r="AI39" s="95"/>
      <c r="AJ39" s="12">
        <v>0</v>
      </c>
      <c r="AK39" s="95"/>
      <c r="AL39" s="12">
        <f>(AE39+AH39+AJ39)</f>
        <v>0</v>
      </c>
      <c r="AM39" s="95"/>
      <c r="AN39" s="12">
        <v>0</v>
      </c>
      <c r="AO39" s="95"/>
      <c r="AP39" s="9">
        <f t="shared" si="7"/>
        <v>0</v>
      </c>
      <c r="AQ39" s="95"/>
      <c r="AR39" s="13">
        <f>IF($AP$53&lt;&gt;0,(AP39/$AP$53)*100,0)</f>
        <v>0</v>
      </c>
      <c r="AS39" s="95"/>
      <c r="AT39" s="12">
        <v>0</v>
      </c>
      <c r="AU39" s="95"/>
      <c r="AV39" s="12">
        <v>0</v>
      </c>
      <c r="AW39" s="95"/>
      <c r="AX39" s="12"/>
      <c r="AY39" s="95"/>
      <c r="AZ39" s="12">
        <v>0</v>
      </c>
      <c r="BA39" s="95"/>
      <c r="BB39" s="83">
        <v>26</v>
      </c>
    </row>
    <row r="40" spans="1:54" s="88" customFormat="1" ht="11.25" x14ac:dyDescent="0.25">
      <c r="A40" s="83">
        <v>27</v>
      </c>
      <c r="B40" s="95"/>
      <c r="C40" s="12">
        <v>12460</v>
      </c>
      <c r="D40" s="82"/>
      <c r="E40" s="83" t="s">
        <v>110</v>
      </c>
      <c r="F40" s="95"/>
      <c r="G40" s="12">
        <v>32902728</v>
      </c>
      <c r="H40" s="95"/>
      <c r="I40" s="9">
        <f t="shared" si="8"/>
        <v>2640.6683788121991</v>
      </c>
      <c r="J40" s="95"/>
      <c r="K40" s="13">
        <f>IF($AE40&lt;&gt;0,(G40/$AE40)*100,0)</f>
        <v>60.08847175160119</v>
      </c>
      <c r="L40" s="95"/>
      <c r="M40" s="12">
        <v>19172177</v>
      </c>
      <c r="N40" s="95"/>
      <c r="O40" s="9">
        <f t="shared" si="4"/>
        <v>1538.6979935794543</v>
      </c>
      <c r="P40" s="95"/>
      <c r="Q40" s="13">
        <f t="shared" si="0"/>
        <v>35.013109432178332</v>
      </c>
      <c r="R40" s="95"/>
      <c r="S40" s="12">
        <v>2354786</v>
      </c>
      <c r="T40" s="95"/>
      <c r="U40" s="9">
        <f t="shared" si="5"/>
        <v>188.9876404494382</v>
      </c>
      <c r="V40" s="95"/>
      <c r="W40" s="13">
        <f t="shared" si="1"/>
        <v>4.3004182523122694</v>
      </c>
      <c r="X40" s="95"/>
      <c r="Y40" s="12">
        <v>327448</v>
      </c>
      <c r="Z40" s="95"/>
      <c r="AA40" s="9">
        <f t="shared" si="6"/>
        <v>26.279935794542535</v>
      </c>
      <c r="AB40" s="95"/>
      <c r="AC40" s="13">
        <f t="shared" si="2"/>
        <v>0.59800056390820566</v>
      </c>
      <c r="AD40" s="95"/>
      <c r="AE40" s="12">
        <f t="shared" si="3"/>
        <v>54757139</v>
      </c>
      <c r="AF40" s="96"/>
      <c r="AG40" s="95"/>
      <c r="AH40" s="12">
        <v>0</v>
      </c>
      <c r="AI40" s="95"/>
      <c r="AJ40" s="12">
        <v>1549000</v>
      </c>
      <c r="AK40" s="95"/>
      <c r="AL40" s="12">
        <f>(AE40+AH40+AJ40)</f>
        <v>56306139</v>
      </c>
      <c r="AM40" s="95"/>
      <c r="AN40" s="12">
        <v>47546312</v>
      </c>
      <c r="AO40" s="95"/>
      <c r="AP40" s="9">
        <f t="shared" si="7"/>
        <v>3815.9158908507225</v>
      </c>
      <c r="AQ40" s="95"/>
      <c r="AR40" s="13">
        <f>IF($AP$53&lt;&gt;0,(AP40/$AP$53)*100,0)</f>
        <v>84.618502459288436</v>
      </c>
      <c r="AS40" s="95"/>
      <c r="AT40" s="12">
        <v>2922167</v>
      </c>
      <c r="AU40" s="95"/>
      <c r="AV40" s="12">
        <v>3795000</v>
      </c>
      <c r="AW40" s="95"/>
      <c r="AX40" s="12"/>
      <c r="AY40" s="95"/>
      <c r="AZ40" s="12">
        <v>0</v>
      </c>
      <c r="BA40" s="95"/>
      <c r="BB40" s="83">
        <v>27</v>
      </c>
    </row>
    <row r="41" spans="1:54" s="88" customFormat="1" ht="11.25" x14ac:dyDescent="0.25">
      <c r="A41" s="83">
        <v>28</v>
      </c>
      <c r="B41" s="95"/>
      <c r="C41" s="12">
        <v>97915</v>
      </c>
      <c r="D41" s="82"/>
      <c r="E41" s="83" t="s">
        <v>111</v>
      </c>
      <c r="F41" s="95"/>
      <c r="G41" s="12">
        <v>228248063</v>
      </c>
      <c r="H41" s="95"/>
      <c r="I41" s="9">
        <f t="shared" si="8"/>
        <v>2331.0837256804371</v>
      </c>
      <c r="J41" s="95"/>
      <c r="K41" s="13">
        <f>IF($AE41&lt;&gt;0,(G41/$AE41)*100,0)</f>
        <v>50.327817569393751</v>
      </c>
      <c r="L41" s="95"/>
      <c r="M41" s="12">
        <v>178975562</v>
      </c>
      <c r="N41" s="95"/>
      <c r="O41" s="9">
        <f t="shared" si="4"/>
        <v>1827.8666394321606</v>
      </c>
      <c r="P41" s="95"/>
      <c r="Q41" s="13">
        <f t="shared" si="0"/>
        <v>39.46342113630871</v>
      </c>
      <c r="R41" s="95"/>
      <c r="S41" s="12">
        <v>35251942</v>
      </c>
      <c r="T41" s="95"/>
      <c r="U41" s="9">
        <f t="shared" si="5"/>
        <v>360.02596129295819</v>
      </c>
      <c r="V41" s="95"/>
      <c r="W41" s="13">
        <f t="shared" si="1"/>
        <v>7.77291724899698</v>
      </c>
      <c r="X41" s="95"/>
      <c r="Y41" s="12">
        <v>11047105</v>
      </c>
      <c r="Z41" s="95"/>
      <c r="AA41" s="9">
        <f t="shared" si="6"/>
        <v>112.82341827094929</v>
      </c>
      <c r="AB41" s="95"/>
      <c r="AC41" s="13">
        <f t="shared" si="2"/>
        <v>2.4358440453005623</v>
      </c>
      <c r="AD41" s="95"/>
      <c r="AE41" s="12">
        <f t="shared" si="3"/>
        <v>453522672</v>
      </c>
      <c r="AF41" s="96"/>
      <c r="AG41" s="95"/>
      <c r="AH41" s="12">
        <v>108700</v>
      </c>
      <c r="AI41" s="95"/>
      <c r="AJ41" s="12">
        <v>9225460</v>
      </c>
      <c r="AK41" s="95"/>
      <c r="AL41" s="12">
        <f>(AE41+AH41+AJ41)</f>
        <v>462856832</v>
      </c>
      <c r="AM41" s="95"/>
      <c r="AN41" s="12">
        <v>388169294</v>
      </c>
      <c r="AO41" s="95"/>
      <c r="AP41" s="9">
        <f t="shared" si="7"/>
        <v>3964.3496297809324</v>
      </c>
      <c r="AQ41" s="95"/>
      <c r="AR41" s="13">
        <f>IF($AP$53&lt;&gt;0,(AP41/$AP$53)*100,0)</f>
        <v>87.910042698113557</v>
      </c>
      <c r="AS41" s="95"/>
      <c r="AT41" s="12">
        <v>0</v>
      </c>
      <c r="AU41" s="95"/>
      <c r="AV41" s="12">
        <v>0</v>
      </c>
      <c r="AW41" s="95"/>
      <c r="AX41" s="12"/>
      <c r="AY41" s="95"/>
      <c r="AZ41" s="12">
        <v>215865</v>
      </c>
      <c r="BA41" s="95"/>
      <c r="BB41" s="83">
        <v>28</v>
      </c>
    </row>
    <row r="42" spans="1:54" s="88" customFormat="1" ht="11.25" x14ac:dyDescent="0.25">
      <c r="A42" s="83">
        <v>29</v>
      </c>
      <c r="B42" s="95"/>
      <c r="C42" s="12">
        <v>17604</v>
      </c>
      <c r="D42" s="82"/>
      <c r="E42" s="83" t="s">
        <v>112</v>
      </c>
      <c r="F42" s="95"/>
      <c r="G42" s="12">
        <v>27569334</v>
      </c>
      <c r="H42" s="95"/>
      <c r="I42" s="9">
        <f t="shared" si="8"/>
        <v>1566.0835037491479</v>
      </c>
      <c r="J42" s="95"/>
      <c r="K42" s="13">
        <f>IF($AE42&lt;&gt;0,(G42/$AE42)*100,0)</f>
        <v>38.861699373093636</v>
      </c>
      <c r="L42" s="95"/>
      <c r="M42" s="12">
        <v>32635099</v>
      </c>
      <c r="N42" s="95"/>
      <c r="O42" s="9">
        <f t="shared" si="4"/>
        <v>1853.8456600772552</v>
      </c>
      <c r="P42" s="95"/>
      <c r="Q42" s="13">
        <f t="shared" si="0"/>
        <v>46.002395500346459</v>
      </c>
      <c r="R42" s="95"/>
      <c r="S42" s="12">
        <v>5707365</v>
      </c>
      <c r="T42" s="95"/>
      <c r="U42" s="9">
        <f t="shared" si="5"/>
        <v>324.20841854124063</v>
      </c>
      <c r="V42" s="95"/>
      <c r="W42" s="13">
        <f t="shared" si="1"/>
        <v>8.0450946998761932</v>
      </c>
      <c r="X42" s="95"/>
      <c r="Y42" s="12">
        <v>5030375</v>
      </c>
      <c r="Z42" s="95"/>
      <c r="AA42" s="9">
        <f t="shared" si="6"/>
        <v>285.75181776868891</v>
      </c>
      <c r="AB42" s="95"/>
      <c r="AC42" s="13">
        <f t="shared" si="2"/>
        <v>7.0908104266837162</v>
      </c>
      <c r="AD42" s="95"/>
      <c r="AE42" s="12">
        <f t="shared" si="3"/>
        <v>70942173</v>
      </c>
      <c r="AF42" s="96"/>
      <c r="AG42" s="95"/>
      <c r="AH42" s="12">
        <v>13186</v>
      </c>
      <c r="AI42" s="95"/>
      <c r="AJ42" s="12">
        <v>4739570</v>
      </c>
      <c r="AK42" s="95"/>
      <c r="AL42" s="12">
        <f>(AE42+AH42+AJ42)</f>
        <v>75694929</v>
      </c>
      <c r="AM42" s="95"/>
      <c r="AN42" s="12">
        <v>68622407</v>
      </c>
      <c r="AO42" s="95"/>
      <c r="AP42" s="9">
        <f t="shared" si="7"/>
        <v>3898.1144626221312</v>
      </c>
      <c r="AQ42" s="95"/>
      <c r="AR42" s="13">
        <f>IF($AP$53&lt;&gt;0,(AP42/$AP$53)*100,0)</f>
        <v>86.441268014542402</v>
      </c>
      <c r="AS42" s="95"/>
      <c r="AT42" s="12">
        <v>7932691</v>
      </c>
      <c r="AU42" s="95"/>
      <c r="AV42" s="12">
        <v>1912523</v>
      </c>
      <c r="AW42" s="95"/>
      <c r="AX42" s="12"/>
      <c r="AY42" s="95"/>
      <c r="AZ42" s="12">
        <v>1412283</v>
      </c>
      <c r="BA42" s="95"/>
      <c r="BB42" s="83">
        <v>29</v>
      </c>
    </row>
    <row r="43" spans="1:54" s="88" customFormat="1" ht="11.25" x14ac:dyDescent="0.25">
      <c r="A43" s="83">
        <v>30</v>
      </c>
      <c r="B43" s="95"/>
      <c r="C43" s="12">
        <v>226610</v>
      </c>
      <c r="D43" s="82"/>
      <c r="E43" s="83" t="s">
        <v>113</v>
      </c>
      <c r="F43" s="95"/>
      <c r="G43" s="12">
        <v>796246567</v>
      </c>
      <c r="H43" s="95"/>
      <c r="I43" s="9">
        <f t="shared" si="8"/>
        <v>3513.7309342041394</v>
      </c>
      <c r="J43" s="95"/>
      <c r="K43" s="13">
        <f>IF($AE43&lt;&gt;0,(G43/$AE43)*100,0)</f>
        <v>57.384549904549353</v>
      </c>
      <c r="L43" s="95"/>
      <c r="M43" s="12">
        <v>352740060</v>
      </c>
      <c r="N43" s="95"/>
      <c r="O43" s="9">
        <f t="shared" si="4"/>
        <v>1556.5952958827943</v>
      </c>
      <c r="P43" s="95"/>
      <c r="Q43" s="13">
        <f t="shared" si="0"/>
        <v>25.421559621498162</v>
      </c>
      <c r="R43" s="95"/>
      <c r="S43" s="12">
        <v>149845737</v>
      </c>
      <c r="T43" s="95"/>
      <c r="U43" s="9">
        <f t="shared" si="5"/>
        <v>661.24944618507573</v>
      </c>
      <c r="V43" s="95"/>
      <c r="W43" s="13">
        <f t="shared" si="1"/>
        <v>10.799205333164693</v>
      </c>
      <c r="X43" s="95"/>
      <c r="Y43" s="12">
        <v>88730261</v>
      </c>
      <c r="Z43" s="95"/>
      <c r="AA43" s="9">
        <f t="shared" si="6"/>
        <v>391.55492255416794</v>
      </c>
      <c r="AB43" s="95"/>
      <c r="AC43" s="13">
        <f t="shared" si="2"/>
        <v>6.3946851407877894</v>
      </c>
      <c r="AD43" s="95"/>
      <c r="AE43" s="12">
        <f t="shared" si="3"/>
        <v>1387562625</v>
      </c>
      <c r="AF43" s="96"/>
      <c r="AG43" s="95"/>
      <c r="AH43" s="12">
        <v>1876257</v>
      </c>
      <c r="AI43" s="95"/>
      <c r="AJ43" s="12">
        <v>9528247</v>
      </c>
      <c r="AK43" s="95"/>
      <c r="AL43" s="12">
        <f>(AE43+AH43+AJ43)</f>
        <v>1398967129</v>
      </c>
      <c r="AM43" s="95"/>
      <c r="AN43" s="12">
        <v>1248394883</v>
      </c>
      <c r="AO43" s="95"/>
      <c r="AP43" s="9">
        <f t="shared" si="7"/>
        <v>5509.0017342570936</v>
      </c>
      <c r="AQ43" s="95"/>
      <c r="AR43" s="13">
        <f>IF($AP$53&lt;&gt;0,(AP43/$AP$53)*100,0)</f>
        <v>122.16293286656573</v>
      </c>
      <c r="AS43" s="95"/>
      <c r="AT43" s="12">
        <v>2200000</v>
      </c>
      <c r="AU43" s="95"/>
      <c r="AV43" s="12">
        <v>0</v>
      </c>
      <c r="AW43" s="95"/>
      <c r="AX43" s="12"/>
      <c r="AY43" s="95"/>
      <c r="AZ43" s="12">
        <v>0</v>
      </c>
      <c r="BA43" s="95"/>
      <c r="BB43" s="83">
        <v>30</v>
      </c>
    </row>
    <row r="44" spans="1:54" s="88" customFormat="1" ht="11.25" x14ac:dyDescent="0.25">
      <c r="A44" s="83">
        <v>31</v>
      </c>
      <c r="B44" s="95"/>
      <c r="C44" s="12">
        <v>100011</v>
      </c>
      <c r="D44" s="82"/>
      <c r="E44" s="83" t="s">
        <v>114</v>
      </c>
      <c r="F44" s="95"/>
      <c r="G44" s="12">
        <v>260772845</v>
      </c>
      <c r="H44" s="95"/>
      <c r="I44" s="9">
        <f t="shared" si="8"/>
        <v>2607.4416314205437</v>
      </c>
      <c r="J44" s="95"/>
      <c r="K44" s="13">
        <f>IF($AE44&lt;&gt;0,(G44/$AE44)*100,0)</f>
        <v>47.585548129514514</v>
      </c>
      <c r="L44" s="95"/>
      <c r="M44" s="12">
        <v>195411379.59999999</v>
      </c>
      <c r="N44" s="95"/>
      <c r="O44" s="9">
        <f t="shared" si="4"/>
        <v>1953.8988671246163</v>
      </c>
      <c r="P44" s="95"/>
      <c r="Q44" s="13">
        <f t="shared" si="0"/>
        <v>35.658458260907608</v>
      </c>
      <c r="R44" s="95"/>
      <c r="S44" s="12">
        <v>89465519</v>
      </c>
      <c r="T44" s="95"/>
      <c r="U44" s="9">
        <f t="shared" si="5"/>
        <v>894.55678875323713</v>
      </c>
      <c r="V44" s="95"/>
      <c r="W44" s="13">
        <f t="shared" si="1"/>
        <v>16.325571630383891</v>
      </c>
      <c r="X44" s="95"/>
      <c r="Y44" s="12">
        <v>2358749</v>
      </c>
      <c r="Z44" s="95"/>
      <c r="AA44" s="9">
        <f t="shared" si="6"/>
        <v>23.584895661477237</v>
      </c>
      <c r="AB44" s="95"/>
      <c r="AC44" s="13">
        <f t="shared" si="2"/>
        <v>0.43042197919397712</v>
      </c>
      <c r="AD44" s="95"/>
      <c r="AE44" s="12">
        <f t="shared" si="3"/>
        <v>548008492.60000002</v>
      </c>
      <c r="AF44" s="96"/>
      <c r="AG44" s="95"/>
      <c r="AH44" s="12">
        <v>0</v>
      </c>
      <c r="AI44" s="95"/>
      <c r="AJ44" s="12">
        <v>0</v>
      </c>
      <c r="AK44" s="95"/>
      <c r="AL44" s="12">
        <f>(AE44+AH44+AJ44)</f>
        <v>548008492.60000002</v>
      </c>
      <c r="AM44" s="95"/>
      <c r="AN44" s="12">
        <v>490486559</v>
      </c>
      <c r="AO44" s="95"/>
      <c r="AP44" s="9">
        <f t="shared" si="7"/>
        <v>4904.3261141274461</v>
      </c>
      <c r="AQ44" s="95"/>
      <c r="AR44" s="13">
        <f>IF($AP$53&lt;&gt;0,(AP44/$AP$53)*100,0)</f>
        <v>108.75416105068454</v>
      </c>
      <c r="AS44" s="95"/>
      <c r="AT44" s="12">
        <v>15368549</v>
      </c>
      <c r="AU44" s="95"/>
      <c r="AV44" s="12">
        <v>24770241</v>
      </c>
      <c r="AW44" s="95"/>
      <c r="AX44" s="12"/>
      <c r="AY44" s="95"/>
      <c r="AZ44" s="12">
        <v>4868181</v>
      </c>
      <c r="BA44" s="95"/>
      <c r="BB44" s="83">
        <v>31</v>
      </c>
    </row>
    <row r="45" spans="1:54" s="88" customFormat="1" ht="11.25" x14ac:dyDescent="0.25">
      <c r="A45" s="83">
        <v>32</v>
      </c>
      <c r="B45" s="95"/>
      <c r="C45" s="12">
        <v>25346</v>
      </c>
      <c r="D45" s="82"/>
      <c r="E45" s="83" t="s">
        <v>115</v>
      </c>
      <c r="F45" s="95"/>
      <c r="G45" s="12">
        <v>81611299</v>
      </c>
      <c r="H45" s="95"/>
      <c r="I45" s="9">
        <f t="shared" si="8"/>
        <v>3219.8887003866489</v>
      </c>
      <c r="J45" s="95"/>
      <c r="K45" s="9">
        <f>IF($AE45&lt;&gt;0,(G45/$AE45)*100,0)</f>
        <v>61.622278479835138</v>
      </c>
      <c r="L45" s="95"/>
      <c r="M45" s="12">
        <v>41255862</v>
      </c>
      <c r="N45" s="95"/>
      <c r="O45" s="9">
        <f t="shared" si="4"/>
        <v>1627.7070149135959</v>
      </c>
      <c r="P45" s="95"/>
      <c r="Q45" s="9">
        <f t="shared" si="0"/>
        <v>31.151081385062231</v>
      </c>
      <c r="R45" s="95"/>
      <c r="S45" s="12">
        <v>9464107</v>
      </c>
      <c r="T45" s="95"/>
      <c r="U45" s="9">
        <f t="shared" si="5"/>
        <v>373.39647281622348</v>
      </c>
      <c r="V45" s="95"/>
      <c r="W45" s="9">
        <f t="shared" si="1"/>
        <v>7.1460673247825275</v>
      </c>
      <c r="X45" s="95"/>
      <c r="Y45" s="12">
        <v>106709</v>
      </c>
      <c r="Z45" s="95"/>
      <c r="AA45" s="9">
        <f t="shared" si="6"/>
        <v>4.2100923222599222</v>
      </c>
      <c r="AB45" s="95"/>
      <c r="AC45" s="9">
        <f t="shared" si="2"/>
        <v>8.0572810320109309E-2</v>
      </c>
      <c r="AD45" s="95"/>
      <c r="AE45" s="12">
        <f t="shared" si="3"/>
        <v>132437977</v>
      </c>
      <c r="AF45" s="96"/>
      <c r="AG45" s="95"/>
      <c r="AH45" s="12">
        <v>63096</v>
      </c>
      <c r="AI45" s="95"/>
      <c r="AJ45" s="12">
        <v>3336762</v>
      </c>
      <c r="AK45" s="95"/>
      <c r="AL45" s="12">
        <f>(AE45+AH45+AJ45)</f>
        <v>135837835</v>
      </c>
      <c r="AM45" s="95"/>
      <c r="AN45" s="12">
        <v>114442598</v>
      </c>
      <c r="AO45" s="95"/>
      <c r="AP45" s="9">
        <f t="shared" si="7"/>
        <v>4515.2133670007106</v>
      </c>
      <c r="AQ45" s="95"/>
      <c r="AR45" s="9">
        <f>IF($AP$53&lt;&gt;0,(AP45/$AP$53)*100,0)</f>
        <v>100.12552800648409</v>
      </c>
      <c r="AS45" s="95"/>
      <c r="AT45" s="12">
        <v>6091474</v>
      </c>
      <c r="AU45" s="95"/>
      <c r="AV45" s="12">
        <v>4670581</v>
      </c>
      <c r="AW45" s="95"/>
      <c r="AX45" s="12"/>
      <c r="AY45" s="95"/>
      <c r="AZ45" s="12">
        <v>0</v>
      </c>
      <c r="BA45" s="95"/>
      <c r="BB45" s="83">
        <v>32</v>
      </c>
    </row>
    <row r="46" spans="1:54" s="88" customFormat="1" ht="11.25" x14ac:dyDescent="0.25">
      <c r="A46" s="83">
        <v>33</v>
      </c>
      <c r="B46" s="95"/>
      <c r="C46" s="12">
        <v>25750</v>
      </c>
      <c r="D46" s="82"/>
      <c r="E46" s="83" t="s">
        <v>116</v>
      </c>
      <c r="F46" s="95"/>
      <c r="G46" s="12">
        <v>59294847</v>
      </c>
      <c r="H46" s="95"/>
      <c r="I46" s="9">
        <f t="shared" si="8"/>
        <v>2302.7125048543689</v>
      </c>
      <c r="J46" s="95"/>
      <c r="K46" s="9">
        <f>IF($AE46&lt;&gt;0,(G46/$AE46)*100,0)</f>
        <v>53.774129734950392</v>
      </c>
      <c r="L46" s="95"/>
      <c r="M46" s="12">
        <v>40029282</v>
      </c>
      <c r="N46" s="95"/>
      <c r="O46" s="9">
        <f t="shared" si="4"/>
        <v>1554.535223300971</v>
      </c>
      <c r="P46" s="95"/>
      <c r="Q46" s="9">
        <f t="shared" si="0"/>
        <v>36.3023080819302</v>
      </c>
      <c r="R46" s="95"/>
      <c r="S46" s="12">
        <v>10052377</v>
      </c>
      <c r="T46" s="95"/>
      <c r="U46" s="9">
        <f t="shared" si="5"/>
        <v>390.38357281553397</v>
      </c>
      <c r="V46" s="95"/>
      <c r="W46" s="9">
        <f t="shared" si="1"/>
        <v>9.116438481452386</v>
      </c>
      <c r="X46" s="95"/>
      <c r="Y46" s="12">
        <v>889987</v>
      </c>
      <c r="Z46" s="95"/>
      <c r="AA46" s="9">
        <f t="shared" si="6"/>
        <v>34.562601941747573</v>
      </c>
      <c r="AB46" s="95"/>
      <c r="AC46" s="9">
        <f t="shared" si="2"/>
        <v>0.80712370166701497</v>
      </c>
      <c r="AD46" s="95"/>
      <c r="AE46" s="12">
        <f t="shared" si="3"/>
        <v>110266493</v>
      </c>
      <c r="AF46" s="96"/>
      <c r="AG46" s="95"/>
      <c r="AH46" s="12">
        <v>20561</v>
      </c>
      <c r="AI46" s="95"/>
      <c r="AJ46" s="12">
        <v>4016922</v>
      </c>
      <c r="AK46" s="95"/>
      <c r="AL46" s="12">
        <f>(AE46+AH46+AJ46)</f>
        <v>114303976</v>
      </c>
      <c r="AM46" s="95"/>
      <c r="AN46" s="12">
        <v>99532823</v>
      </c>
      <c r="AO46" s="95"/>
      <c r="AP46" s="9">
        <f t="shared" si="7"/>
        <v>3865.3523495145632</v>
      </c>
      <c r="AQ46" s="95"/>
      <c r="AR46" s="9">
        <f>IF($AP$53&lt;&gt;0,(AP46/$AP$53)*100,0)</f>
        <v>85.714763283342435</v>
      </c>
      <c r="AS46" s="95"/>
      <c r="AT46" s="12">
        <v>7734862</v>
      </c>
      <c r="AU46" s="95"/>
      <c r="AV46" s="12">
        <v>10729151</v>
      </c>
      <c r="AW46" s="95"/>
      <c r="AX46" s="12"/>
      <c r="AY46" s="95"/>
      <c r="AZ46" s="12">
        <v>2012</v>
      </c>
      <c r="BA46" s="95"/>
      <c r="BB46" s="83">
        <v>33</v>
      </c>
    </row>
    <row r="47" spans="1:54" s="88" customFormat="1" ht="11.25" x14ac:dyDescent="0.25">
      <c r="A47" s="83">
        <v>34</v>
      </c>
      <c r="B47" s="95"/>
      <c r="C47" s="12">
        <v>94324</v>
      </c>
      <c r="D47" s="82"/>
      <c r="E47" s="83" t="s">
        <v>117</v>
      </c>
      <c r="F47" s="95"/>
      <c r="G47" s="12">
        <v>277984164</v>
      </c>
      <c r="H47" s="95"/>
      <c r="I47" s="9">
        <f t="shared" si="8"/>
        <v>2947.1201815020568</v>
      </c>
      <c r="J47" s="95"/>
      <c r="K47" s="9">
        <f>IF($AE47&lt;&gt;0,(G47/$AE47)*100,0)</f>
        <v>56.834234807677873</v>
      </c>
      <c r="L47" s="95"/>
      <c r="M47" s="12">
        <v>168981079</v>
      </c>
      <c r="N47" s="95"/>
      <c r="O47" s="9">
        <f t="shared" si="4"/>
        <v>1791.4961091556761</v>
      </c>
      <c r="P47" s="95"/>
      <c r="Q47" s="9">
        <f t="shared" si="0"/>
        <v>34.548408023490019</v>
      </c>
      <c r="R47" s="95"/>
      <c r="S47" s="12">
        <v>31235877</v>
      </c>
      <c r="T47" s="95"/>
      <c r="U47" s="9">
        <f t="shared" si="5"/>
        <v>331.1551354904372</v>
      </c>
      <c r="V47" s="95"/>
      <c r="W47" s="9">
        <f t="shared" si="1"/>
        <v>6.3862169063765268</v>
      </c>
      <c r="X47" s="95"/>
      <c r="Y47" s="12">
        <v>10912818</v>
      </c>
      <c r="Z47" s="95"/>
      <c r="AA47" s="9">
        <f t="shared" si="6"/>
        <v>115.69502989695094</v>
      </c>
      <c r="AB47" s="95"/>
      <c r="AC47" s="9">
        <f t="shared" si="2"/>
        <v>2.2311402624555754</v>
      </c>
      <c r="AD47" s="95"/>
      <c r="AE47" s="12">
        <f t="shared" si="3"/>
        <v>489113938</v>
      </c>
      <c r="AF47" s="96"/>
      <c r="AG47" s="95"/>
      <c r="AH47" s="12">
        <v>9008894</v>
      </c>
      <c r="AI47" s="95"/>
      <c r="AJ47" s="12">
        <v>2008177</v>
      </c>
      <c r="AK47" s="95"/>
      <c r="AL47" s="12">
        <f>(AE47+AH47+AJ47)</f>
        <v>500131009</v>
      </c>
      <c r="AM47" s="95"/>
      <c r="AN47" s="12">
        <v>409260176</v>
      </c>
      <c r="AO47" s="95"/>
      <c r="AP47" s="9">
        <f t="shared" si="7"/>
        <v>4338.876383529112</v>
      </c>
      <c r="AQ47" s="95"/>
      <c r="AR47" s="9">
        <f>IF($AP$53&lt;&gt;0,(AP47/$AP$53)*100,0)</f>
        <v>96.21522916962256</v>
      </c>
      <c r="AS47" s="95"/>
      <c r="AT47" s="12">
        <v>5841198</v>
      </c>
      <c r="AU47" s="95"/>
      <c r="AV47" s="12">
        <v>27424531</v>
      </c>
      <c r="AW47" s="95"/>
      <c r="AX47" s="12"/>
      <c r="AY47" s="95"/>
      <c r="AZ47" s="12">
        <v>1267925</v>
      </c>
      <c r="BA47" s="95"/>
      <c r="BB47" s="83">
        <v>34</v>
      </c>
    </row>
    <row r="48" spans="1:54" s="88" customFormat="1" ht="11.25" x14ac:dyDescent="0.25">
      <c r="A48" s="83">
        <v>35</v>
      </c>
      <c r="B48" s="95"/>
      <c r="C48" s="12">
        <v>459470</v>
      </c>
      <c r="D48" s="82"/>
      <c r="E48" s="83" t="s">
        <v>118</v>
      </c>
      <c r="F48" s="95"/>
      <c r="G48" s="12">
        <v>1312253489</v>
      </c>
      <c r="H48" s="95"/>
      <c r="I48" s="9">
        <f t="shared" si="8"/>
        <v>2856.0156027597013</v>
      </c>
      <c r="J48" s="95"/>
      <c r="K48" s="13">
        <f>IF($AE48&lt;&gt;0,(G48/$AE48)*100,0)</f>
        <v>59.839673376801592</v>
      </c>
      <c r="L48" s="95"/>
      <c r="M48" s="12">
        <v>634473623</v>
      </c>
      <c r="N48" s="95"/>
      <c r="O48" s="9">
        <f t="shared" si="4"/>
        <v>1380.881500424402</v>
      </c>
      <c r="P48" s="95"/>
      <c r="Q48" s="13">
        <f t="shared" si="0"/>
        <v>28.93243926175299</v>
      </c>
      <c r="R48" s="95"/>
      <c r="S48" s="12">
        <v>165322723</v>
      </c>
      <c r="T48" s="95"/>
      <c r="U48" s="9">
        <f t="shared" si="5"/>
        <v>359.81178967070753</v>
      </c>
      <c r="V48" s="95"/>
      <c r="W48" s="13">
        <f t="shared" si="1"/>
        <v>7.5388313530964775</v>
      </c>
      <c r="X48" s="95"/>
      <c r="Y48" s="12">
        <v>80899115</v>
      </c>
      <c r="Z48" s="95"/>
      <c r="AA48" s="9">
        <f t="shared" si="6"/>
        <v>176.07050514723485</v>
      </c>
      <c r="AB48" s="95"/>
      <c r="AC48" s="13">
        <f t="shared" si="2"/>
        <v>3.6890560083489405</v>
      </c>
      <c r="AD48" s="95"/>
      <c r="AE48" s="12">
        <f t="shared" si="3"/>
        <v>2192948950</v>
      </c>
      <c r="AF48" s="96"/>
      <c r="AG48" s="95"/>
      <c r="AH48" s="12">
        <v>0</v>
      </c>
      <c r="AI48" s="95"/>
      <c r="AJ48" s="12">
        <v>2711066</v>
      </c>
      <c r="AK48" s="95"/>
      <c r="AL48" s="12">
        <f>(AE48+AH48+AJ48)</f>
        <v>2195660016</v>
      </c>
      <c r="AM48" s="95"/>
      <c r="AN48" s="12">
        <v>1829313735</v>
      </c>
      <c r="AO48" s="95"/>
      <c r="AP48" s="9">
        <f t="shared" si="7"/>
        <v>3981.3562038870873</v>
      </c>
      <c r="AQ48" s="95"/>
      <c r="AR48" s="13">
        <f>IF($AP$53&lt;&gt;0,(AP48/$AP$53)*100,0)</f>
        <v>88.287166008476916</v>
      </c>
      <c r="AS48" s="95"/>
      <c r="AT48" s="12">
        <v>240455298</v>
      </c>
      <c r="AU48" s="95"/>
      <c r="AV48" s="12">
        <v>155880988</v>
      </c>
      <c r="AW48" s="95"/>
      <c r="AX48" s="12"/>
      <c r="AY48" s="95"/>
      <c r="AZ48" s="12">
        <v>68500</v>
      </c>
      <c r="BA48" s="95"/>
      <c r="BB48" s="83">
        <v>35</v>
      </c>
    </row>
    <row r="49" spans="1:55" s="88" customFormat="1" ht="11.25" x14ac:dyDescent="0.25">
      <c r="A49" s="83">
        <v>36</v>
      </c>
      <c r="B49" s="95"/>
      <c r="C49" s="12">
        <v>22196</v>
      </c>
      <c r="D49" s="82"/>
      <c r="E49" s="83" t="s">
        <v>119</v>
      </c>
      <c r="F49" s="95"/>
      <c r="G49" s="12">
        <v>58004698</v>
      </c>
      <c r="H49" s="95"/>
      <c r="I49" s="9">
        <f t="shared" si="8"/>
        <v>2613.2950982158945</v>
      </c>
      <c r="J49" s="95"/>
      <c r="K49" s="13">
        <f>IF($AE49&lt;&gt;0,(G49/$AE49)*100,0)</f>
        <v>51.586145037445263</v>
      </c>
      <c r="L49" s="95"/>
      <c r="M49" s="12">
        <v>39183576</v>
      </c>
      <c r="N49" s="95"/>
      <c r="O49" s="9">
        <f t="shared" si="4"/>
        <v>1765.3440259506217</v>
      </c>
      <c r="P49" s="95"/>
      <c r="Q49" s="13">
        <f t="shared" si="0"/>
        <v>34.847688279003869</v>
      </c>
      <c r="R49" s="95"/>
      <c r="S49" s="12">
        <v>13415010</v>
      </c>
      <c r="T49" s="95"/>
      <c r="U49" s="9">
        <f t="shared" si="5"/>
        <v>604.38862858172649</v>
      </c>
      <c r="V49" s="95"/>
      <c r="W49" s="13">
        <f t="shared" si="1"/>
        <v>11.930562099276486</v>
      </c>
      <c r="X49" s="95"/>
      <c r="Y49" s="12">
        <v>1839113</v>
      </c>
      <c r="Z49" s="95"/>
      <c r="AA49" s="9">
        <f t="shared" si="6"/>
        <v>82.857857271580471</v>
      </c>
      <c r="AB49" s="95"/>
      <c r="AC49" s="13">
        <f t="shared" si="2"/>
        <v>1.6356045842743818</v>
      </c>
      <c r="AD49" s="95"/>
      <c r="AE49" s="12">
        <f t="shared" si="3"/>
        <v>112442397</v>
      </c>
      <c r="AF49" s="96"/>
      <c r="AG49" s="95"/>
      <c r="AH49" s="12">
        <v>0</v>
      </c>
      <c r="AI49" s="95"/>
      <c r="AJ49" s="12">
        <v>1361438</v>
      </c>
      <c r="AK49" s="95"/>
      <c r="AL49" s="12">
        <f>(AE49+AH49+AJ49)</f>
        <v>113803835</v>
      </c>
      <c r="AM49" s="95"/>
      <c r="AN49" s="12">
        <v>97447909</v>
      </c>
      <c r="AO49" s="95"/>
      <c r="AP49" s="9">
        <f t="shared" si="7"/>
        <v>4390.3365020724459</v>
      </c>
      <c r="AQ49" s="95"/>
      <c r="AR49" s="13">
        <f>IF($AP$53&lt;&gt;0,(AP49/$AP$53)*100,0)</f>
        <v>97.356364952503654</v>
      </c>
      <c r="AS49" s="95"/>
      <c r="AT49" s="12">
        <v>0</v>
      </c>
      <c r="AU49" s="95"/>
      <c r="AV49" s="12">
        <v>0</v>
      </c>
      <c r="AW49" s="95"/>
      <c r="AX49" s="12"/>
      <c r="AY49" s="95"/>
      <c r="AZ49" s="12">
        <v>96660</v>
      </c>
      <c r="BA49" s="95"/>
      <c r="BB49" s="83">
        <v>36</v>
      </c>
    </row>
    <row r="50" spans="1:55" s="88" customFormat="1" ht="11.25" x14ac:dyDescent="0.25">
      <c r="A50" s="83">
        <v>37</v>
      </c>
      <c r="B50" s="95"/>
      <c r="C50" s="12">
        <v>16017</v>
      </c>
      <c r="D50" s="82"/>
      <c r="E50" s="83" t="s">
        <v>120</v>
      </c>
      <c r="F50" s="95"/>
      <c r="G50" s="12">
        <v>44846271</v>
      </c>
      <c r="H50" s="95"/>
      <c r="I50" s="9">
        <f t="shared" si="8"/>
        <v>2799.917025660236</v>
      </c>
      <c r="J50" s="95"/>
      <c r="K50" s="13">
        <f>IF($AE50&lt;&gt;0,(G50/$AE50)*100,0)</f>
        <v>63.04934782995624</v>
      </c>
      <c r="L50" s="95"/>
      <c r="M50" s="12">
        <v>10609919</v>
      </c>
      <c r="N50" s="95"/>
      <c r="O50" s="9">
        <f t="shared" si="4"/>
        <v>662.41612037210461</v>
      </c>
      <c r="P50" s="95"/>
      <c r="Q50" s="13">
        <f t="shared" si="0"/>
        <v>14.916479309476175</v>
      </c>
      <c r="R50" s="95"/>
      <c r="S50" s="12">
        <v>15659132</v>
      </c>
      <c r="T50" s="95"/>
      <c r="U50" s="9">
        <f t="shared" si="5"/>
        <v>977.65698944871076</v>
      </c>
      <c r="V50" s="95"/>
      <c r="W50" s="13">
        <f t="shared" si="1"/>
        <v>22.015165099974492</v>
      </c>
      <c r="X50" s="95"/>
      <c r="Y50" s="12">
        <v>13520</v>
      </c>
      <c r="Z50" s="95"/>
      <c r="AA50" s="9">
        <f t="shared" si="6"/>
        <v>0.8441031404133108</v>
      </c>
      <c r="AB50" s="95"/>
      <c r="AC50" s="13">
        <f t="shared" si="2"/>
        <v>1.9007760593093868E-2</v>
      </c>
      <c r="AD50" s="95"/>
      <c r="AE50" s="12">
        <f t="shared" si="3"/>
        <v>71128842</v>
      </c>
      <c r="AF50" s="96"/>
      <c r="AG50" s="95"/>
      <c r="AH50" s="12">
        <v>0</v>
      </c>
      <c r="AI50" s="95"/>
      <c r="AJ50" s="12">
        <v>300000</v>
      </c>
      <c r="AK50" s="95"/>
      <c r="AL50" s="12">
        <f>(AE50+AH50+AJ50)</f>
        <v>71428842</v>
      </c>
      <c r="AM50" s="95"/>
      <c r="AN50" s="12">
        <v>47954330</v>
      </c>
      <c r="AO50" s="95"/>
      <c r="AP50" s="9">
        <f t="shared" si="7"/>
        <v>2993.9645376787162</v>
      </c>
      <c r="AQ50" s="95"/>
      <c r="AR50" s="13">
        <f>IF($AP$53&lt;&gt;0,(AP50/$AP$53)*100,0)</f>
        <v>66.391608945580813</v>
      </c>
      <c r="AS50" s="95"/>
      <c r="AT50" s="12">
        <v>10538661</v>
      </c>
      <c r="AU50" s="95"/>
      <c r="AV50" s="12">
        <v>0</v>
      </c>
      <c r="AW50" s="95"/>
      <c r="AX50" s="12"/>
      <c r="AY50" s="95"/>
      <c r="AZ50" s="12">
        <v>139589</v>
      </c>
      <c r="BA50" s="95"/>
      <c r="BB50" s="83">
        <v>37</v>
      </c>
    </row>
    <row r="51" spans="1:55" s="88" customFormat="1" ht="11.25" x14ac:dyDescent="0.25">
      <c r="A51" s="97">
        <v>38</v>
      </c>
      <c r="B51" s="95"/>
      <c r="C51" s="14">
        <v>28120</v>
      </c>
      <c r="D51" s="82"/>
      <c r="E51" s="83" t="s">
        <v>121</v>
      </c>
      <c r="F51" s="95"/>
      <c r="G51" s="14">
        <v>96012252</v>
      </c>
      <c r="H51" s="95"/>
      <c r="I51" s="9">
        <f t="shared" si="8"/>
        <v>3414.375960170697</v>
      </c>
      <c r="J51" s="95"/>
      <c r="K51" s="13">
        <f>IF($AE51&lt;&gt;0,(G51/$AE51)*100,0)</f>
        <v>57.067512505328963</v>
      </c>
      <c r="L51" s="95"/>
      <c r="M51" s="14">
        <v>52545415</v>
      </c>
      <c r="N51" s="95"/>
      <c r="O51" s="9">
        <f t="shared" si="4"/>
        <v>1868.6136201991465</v>
      </c>
      <c r="P51" s="95"/>
      <c r="Q51" s="13">
        <f t="shared" si="0"/>
        <v>31.231807036566543</v>
      </c>
      <c r="R51" s="95"/>
      <c r="S51" s="14">
        <v>11797174</v>
      </c>
      <c r="T51" s="95"/>
      <c r="U51" s="9">
        <f t="shared" si="5"/>
        <v>419.52965860597442</v>
      </c>
      <c r="V51" s="95"/>
      <c r="W51" s="13">
        <f t="shared" si="1"/>
        <v>7.0119735840853075</v>
      </c>
      <c r="X51" s="95"/>
      <c r="Y51" s="14">
        <v>7888434</v>
      </c>
      <c r="Z51" s="95"/>
      <c r="AA51" s="9">
        <f t="shared" si="6"/>
        <v>280.52752489331436</v>
      </c>
      <c r="AB51" s="95"/>
      <c r="AC51" s="13">
        <f t="shared" si="2"/>
        <v>4.688706874019184</v>
      </c>
      <c r="AD51" s="95"/>
      <c r="AE51" s="14">
        <f t="shared" si="3"/>
        <v>168243275</v>
      </c>
      <c r="AF51" s="96"/>
      <c r="AG51" s="95"/>
      <c r="AH51" s="14">
        <v>279151</v>
      </c>
      <c r="AI51" s="95"/>
      <c r="AJ51" s="14">
        <v>1246010</v>
      </c>
      <c r="AK51" s="95"/>
      <c r="AL51" s="14">
        <f>(AE51+AH51+AJ51)</f>
        <v>169768436</v>
      </c>
      <c r="AM51" s="95"/>
      <c r="AN51" s="14">
        <v>149139595</v>
      </c>
      <c r="AO51" s="95"/>
      <c r="AP51" s="9">
        <f t="shared" si="7"/>
        <v>5303.6840327169275</v>
      </c>
      <c r="AQ51" s="95"/>
      <c r="AR51" s="13">
        <f>IF($AP$53&lt;&gt;0,(AP51/$AP$53)*100,0)</f>
        <v>117.6099822959391</v>
      </c>
      <c r="AS51" s="95"/>
      <c r="AT51" s="14">
        <v>2404101</v>
      </c>
      <c r="AU51" s="95"/>
      <c r="AV51" s="14">
        <v>0</v>
      </c>
      <c r="AW51" s="95"/>
      <c r="AX51" s="14"/>
      <c r="AY51" s="95"/>
      <c r="AZ51" s="14">
        <v>0</v>
      </c>
      <c r="BA51" s="95"/>
      <c r="BB51" s="97">
        <v>38</v>
      </c>
    </row>
    <row r="52" spans="1:55" s="88" customFormat="1" ht="8.85" customHeight="1" x14ac:dyDescent="0.25">
      <c r="A52" s="95"/>
      <c r="B52" s="95"/>
      <c r="C52" s="95"/>
      <c r="D52" s="82"/>
      <c r="E52" s="83"/>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6"/>
      <c r="AG52" s="95"/>
      <c r="AH52" s="95"/>
      <c r="AI52" s="95"/>
      <c r="AJ52" s="95"/>
      <c r="AK52" s="95"/>
      <c r="AL52" s="95"/>
      <c r="AM52" s="95"/>
      <c r="AN52" s="95"/>
      <c r="AO52" s="95"/>
      <c r="AP52" s="95"/>
      <c r="AQ52" s="95"/>
      <c r="AR52" s="95"/>
      <c r="AS52" s="95"/>
      <c r="AT52" s="95"/>
      <c r="AU52" s="95"/>
      <c r="AV52" s="95"/>
      <c r="AW52" s="95"/>
      <c r="AX52" s="95"/>
      <c r="AY52" s="95"/>
      <c r="AZ52" s="95"/>
      <c r="BA52" s="95"/>
      <c r="BB52" s="95"/>
    </row>
    <row r="53" spans="1:55" s="88" customFormat="1" ht="8.85" customHeight="1" x14ac:dyDescent="0.25">
      <c r="A53" s="97">
        <f>A51</f>
        <v>38</v>
      </c>
      <c r="B53" s="95"/>
      <c r="C53" s="14">
        <f>SUM(C14:C51)</f>
        <v>2535365</v>
      </c>
      <c r="D53" s="82"/>
      <c r="E53" s="91" t="s">
        <v>65</v>
      </c>
      <c r="F53" s="95"/>
      <c r="G53" s="15">
        <f>SUM(G14:G51)</f>
        <v>7609472611</v>
      </c>
      <c r="H53" s="95"/>
      <c r="I53" s="16">
        <f>(G53/$C53)</f>
        <v>3001.3321991113708</v>
      </c>
      <c r="J53" s="95"/>
      <c r="K53" s="13">
        <f>IF($AE53&lt;&gt;0,(G53/$AE53)*100,0)</f>
        <v>57.220140084873371</v>
      </c>
      <c r="L53" s="95"/>
      <c r="M53" s="15">
        <f>SUM(M14:M51)</f>
        <v>3973060414.5999999</v>
      </c>
      <c r="N53" s="95"/>
      <c r="O53" s="16">
        <f>(M53/$C53)</f>
        <v>1567.0565834110671</v>
      </c>
      <c r="P53" s="95"/>
      <c r="Q53" s="13">
        <f>IF($AE53&lt;&gt;0,(M53/$AE53)*100,0)</f>
        <v>29.875798903651123</v>
      </c>
      <c r="R53" s="95"/>
      <c r="S53" s="15">
        <f>SUM(S14:S51)</f>
        <v>1237943503</v>
      </c>
      <c r="T53" s="95"/>
      <c r="U53" s="16">
        <f>(S53/$C53)</f>
        <v>488.27032912420896</v>
      </c>
      <c r="V53" s="95"/>
      <c r="W53" s="13">
        <f>IF($AE53&lt;&gt;0,(S53/$AE53)*100,0)</f>
        <v>9.3088318047720815</v>
      </c>
      <c r="X53" s="95"/>
      <c r="Y53" s="15">
        <f>SUM(Y14:Y51)</f>
        <v>478114841</v>
      </c>
      <c r="Z53" s="95"/>
      <c r="AA53" s="16">
        <f>(Y53/$C53)</f>
        <v>188.57830765984386</v>
      </c>
      <c r="AB53" s="95"/>
      <c r="AC53" s="13">
        <f>IF($AE53&lt;&gt;0,(Y53/$AE53)*100,0)</f>
        <v>3.5952292067034231</v>
      </c>
      <c r="AD53" s="95"/>
      <c r="AE53" s="15">
        <f>(G53+M53+S53+Y53)</f>
        <v>13298591369.6</v>
      </c>
      <c r="AF53" s="96"/>
      <c r="AG53" s="95"/>
      <c r="AH53" s="15">
        <f>SUM(AH14:AH51)</f>
        <v>46807871</v>
      </c>
      <c r="AI53" s="95"/>
      <c r="AJ53" s="15">
        <f>SUM(AJ14:AJ51)</f>
        <v>212243792</v>
      </c>
      <c r="AK53" s="95"/>
      <c r="AL53" s="15">
        <f>(AE53+AH53+AJ53)</f>
        <v>13557643032.6</v>
      </c>
      <c r="AM53" s="95"/>
      <c r="AN53" s="15">
        <f>SUM(AN14:AN51)</f>
        <v>11433361867</v>
      </c>
      <c r="AO53" s="95"/>
      <c r="AP53" s="16">
        <f>(AN53/$C53)</f>
        <v>4509.5526155011212</v>
      </c>
      <c r="AQ53" s="95"/>
      <c r="AR53" s="13">
        <f>IF($AP$53&lt;&gt;0,(AP53/$AP$53)*100,0)</f>
        <v>100</v>
      </c>
      <c r="AS53" s="95"/>
      <c r="AT53" s="15">
        <f>SUM(AT14:AT51)</f>
        <v>746997483</v>
      </c>
      <c r="AU53" s="95"/>
      <c r="AV53" s="15">
        <f>SUM(AV14:AV51)</f>
        <v>602311815</v>
      </c>
      <c r="AW53" s="95"/>
      <c r="AX53" s="15"/>
      <c r="AY53" s="95"/>
      <c r="AZ53" s="15">
        <f>SUM(AZ14:AZ51)</f>
        <v>35213834</v>
      </c>
      <c r="BA53" s="95"/>
      <c r="BB53" s="97">
        <f>BB51</f>
        <v>38</v>
      </c>
    </row>
    <row r="54" spans="1:55" s="88" customFormat="1" ht="11.25" x14ac:dyDescent="0.25">
      <c r="A54" s="95"/>
      <c r="B54" s="95"/>
      <c r="C54" s="95"/>
      <c r="D54" s="82"/>
      <c r="E54" s="83"/>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row>
    <row r="55" spans="1:55" s="88" customFormat="1" ht="11.25" x14ac:dyDescent="0.25">
      <c r="A55" s="95"/>
      <c r="B55" s="95"/>
      <c r="C55" s="83"/>
      <c r="D55" s="98" t="s">
        <v>623</v>
      </c>
      <c r="E55" s="98"/>
      <c r="F55" s="98"/>
      <c r="G55" s="98"/>
      <c r="H55" s="98"/>
      <c r="I55" s="98"/>
      <c r="J55" s="98"/>
      <c r="K55" s="98"/>
      <c r="L55" s="98"/>
      <c r="M55" s="98"/>
      <c r="N55" s="98"/>
      <c r="O55" s="98"/>
      <c r="P55" s="98"/>
      <c r="Q55" s="98"/>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row>
    <row r="56" spans="1:55" s="88" customFormat="1" ht="11.25" customHeight="1" x14ac:dyDescent="0.2">
      <c r="A56" s="95"/>
      <c r="B56" s="95"/>
      <c r="C56" s="83"/>
      <c r="D56" s="98"/>
      <c r="E56" s="98"/>
      <c r="F56" s="98"/>
      <c r="G56" s="98"/>
      <c r="H56" s="98"/>
      <c r="I56" s="98"/>
      <c r="J56" s="98"/>
      <c r="K56" s="98"/>
      <c r="L56" s="98"/>
      <c r="M56" s="98"/>
      <c r="N56" s="98"/>
      <c r="O56" s="98"/>
      <c r="P56" s="98"/>
      <c r="Q56" s="98"/>
      <c r="R56" s="99"/>
      <c r="S56" s="99"/>
      <c r="T56" s="99"/>
      <c r="U56" s="99"/>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row>
    <row r="57" spans="1:55" s="88" customFormat="1" ht="11.25" x14ac:dyDescent="0.2">
      <c r="A57" s="95"/>
      <c r="B57" s="95"/>
      <c r="C57" s="95"/>
      <c r="D57" s="98"/>
      <c r="E57" s="98"/>
      <c r="F57" s="98"/>
      <c r="G57" s="98"/>
      <c r="H57" s="98"/>
      <c r="I57" s="98"/>
      <c r="J57" s="98"/>
      <c r="K57" s="98"/>
      <c r="L57" s="98"/>
      <c r="M57" s="98"/>
      <c r="N57" s="98"/>
      <c r="O57" s="98"/>
      <c r="P57" s="98"/>
      <c r="Q57" s="98"/>
      <c r="R57" s="99"/>
      <c r="S57" s="99"/>
      <c r="T57" s="99"/>
      <c r="U57" s="99"/>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row>
    <row r="58" spans="1:55" s="83" customFormat="1" ht="11.25" x14ac:dyDescent="0.2">
      <c r="A58" s="95"/>
      <c r="B58" s="95"/>
      <c r="C58" s="95"/>
      <c r="D58" s="98"/>
      <c r="E58" s="98"/>
      <c r="F58" s="98"/>
      <c r="G58" s="98"/>
      <c r="H58" s="98"/>
      <c r="I58" s="98"/>
      <c r="J58" s="98"/>
      <c r="K58" s="98"/>
      <c r="L58" s="98"/>
      <c r="M58" s="98"/>
      <c r="N58" s="98"/>
      <c r="O58" s="98"/>
      <c r="P58" s="98"/>
      <c r="Q58" s="98"/>
      <c r="R58" s="99"/>
      <c r="S58" s="99"/>
      <c r="T58" s="99"/>
      <c r="U58" s="99"/>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88"/>
    </row>
    <row r="59" spans="1:55" s="83" customFormat="1" ht="11.25" x14ac:dyDescent="0.2">
      <c r="A59" s="95"/>
      <c r="B59" s="95"/>
      <c r="C59" s="95"/>
      <c r="D59" s="100"/>
      <c r="E59" s="101"/>
      <c r="F59" s="101"/>
      <c r="G59" s="101"/>
      <c r="H59" s="101"/>
      <c r="I59" s="101"/>
      <c r="J59" s="101"/>
      <c r="K59" s="101"/>
      <c r="L59" s="101"/>
      <c r="M59" s="101"/>
      <c r="N59" s="101"/>
      <c r="O59" s="101"/>
      <c r="P59" s="101"/>
      <c r="Q59" s="101"/>
      <c r="R59" s="101"/>
      <c r="S59" s="101"/>
      <c r="T59" s="101"/>
      <c r="U59" s="101"/>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88"/>
    </row>
    <row r="60" spans="1:55" s="83" customFormat="1" ht="8.85" customHeight="1" x14ac:dyDescent="0.2">
      <c r="A60" s="95"/>
      <c r="B60" s="95"/>
      <c r="C60" s="95"/>
      <c r="D60" s="82"/>
      <c r="F60" s="95"/>
      <c r="G60" s="101"/>
      <c r="H60" s="101"/>
      <c r="I60" s="101"/>
      <c r="J60" s="101"/>
      <c r="K60" s="101"/>
      <c r="L60" s="101"/>
      <c r="M60" s="101"/>
      <c r="N60" s="101"/>
      <c r="O60" s="101"/>
      <c r="P60" s="101"/>
      <c r="Q60" s="101"/>
      <c r="R60" s="101"/>
      <c r="S60" s="101"/>
      <c r="T60" s="101"/>
      <c r="U60" s="101"/>
      <c r="V60" s="101"/>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88"/>
    </row>
    <row r="61" spans="1:55" s="83" customFormat="1" ht="8.85" customHeight="1" x14ac:dyDescent="0.2">
      <c r="A61" s="95"/>
      <c r="B61" s="95"/>
      <c r="C61" s="95"/>
      <c r="D61" s="82"/>
      <c r="F61" s="95"/>
      <c r="G61" s="101"/>
      <c r="H61" s="101"/>
      <c r="I61" s="101"/>
      <c r="J61" s="101"/>
      <c r="K61" s="101"/>
      <c r="L61" s="101"/>
      <c r="M61" s="101"/>
      <c r="N61" s="101"/>
      <c r="O61" s="101"/>
      <c r="P61" s="101"/>
      <c r="Q61" s="101"/>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88"/>
    </row>
    <row r="62" spans="1:55" s="83" customFormat="1" ht="8.85" customHeight="1" x14ac:dyDescent="0.2">
      <c r="A62" s="95"/>
      <c r="B62" s="95"/>
      <c r="C62" s="95"/>
      <c r="D62" s="82"/>
      <c r="G62" s="101"/>
      <c r="H62" s="101"/>
      <c r="I62" s="101"/>
      <c r="J62" s="101"/>
      <c r="K62" s="101"/>
      <c r="L62" s="101"/>
      <c r="M62" s="101"/>
      <c r="N62" s="101"/>
      <c r="O62" s="101"/>
      <c r="P62" s="101"/>
      <c r="Q62" s="101"/>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88"/>
    </row>
    <row r="63" spans="1:55" s="83" customFormat="1" ht="8.85" customHeight="1" x14ac:dyDescent="0.2">
      <c r="A63" s="95"/>
      <c r="B63" s="95"/>
      <c r="C63" s="95"/>
      <c r="D63" s="82"/>
      <c r="F63" s="95"/>
      <c r="G63" s="101"/>
      <c r="H63" s="101"/>
      <c r="I63" s="101"/>
      <c r="J63" s="101"/>
      <c r="K63" s="101"/>
      <c r="L63" s="101"/>
      <c r="M63" s="101"/>
      <c r="N63" s="101"/>
      <c r="O63" s="101"/>
      <c r="P63" s="101"/>
      <c r="Q63" s="101"/>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88"/>
    </row>
    <row r="64" spans="1:55" s="83" customFormat="1" ht="8.85" customHeight="1" x14ac:dyDescent="0.2">
      <c r="A64" s="95"/>
      <c r="B64" s="95"/>
      <c r="C64" s="95"/>
      <c r="D64" s="82"/>
      <c r="F64" s="95"/>
      <c r="G64" s="101"/>
      <c r="H64" s="101"/>
      <c r="I64" s="101"/>
      <c r="J64" s="101"/>
      <c r="K64" s="101"/>
      <c r="L64" s="101"/>
      <c r="M64" s="101"/>
      <c r="N64" s="101"/>
      <c r="O64" s="101"/>
      <c r="P64" s="101"/>
      <c r="Q64" s="101"/>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88"/>
    </row>
    <row r="65" spans="1:55" s="83" customFormat="1" ht="8.85" customHeight="1" x14ac:dyDescent="0.2">
      <c r="A65" s="95"/>
      <c r="B65" s="95"/>
      <c r="C65" s="95"/>
      <c r="D65" s="82"/>
      <c r="F65" s="95"/>
      <c r="G65" s="101"/>
      <c r="H65" s="101"/>
      <c r="I65" s="101"/>
      <c r="J65" s="101"/>
      <c r="K65" s="101"/>
      <c r="L65" s="101"/>
      <c r="M65" s="101"/>
      <c r="N65" s="101"/>
      <c r="O65" s="101"/>
      <c r="P65" s="101"/>
      <c r="Q65" s="101"/>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88"/>
    </row>
    <row r="66" spans="1:55" s="83" customFormat="1" ht="8.4499999999999993" customHeight="1" x14ac:dyDescent="0.25">
      <c r="A66" s="95"/>
      <c r="B66" s="95"/>
      <c r="C66" s="95"/>
      <c r="D66" s="82"/>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88"/>
    </row>
    <row r="67" spans="1:55" s="83" customFormat="1" ht="3" customHeight="1" x14ac:dyDescent="0.25">
      <c r="A67" s="95"/>
      <c r="B67" s="95"/>
      <c r="C67" s="95"/>
      <c r="D67" s="82"/>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88"/>
    </row>
    <row r="68" spans="1:55" s="83" customFormat="1" ht="12.75" customHeight="1" x14ac:dyDescent="0.25">
      <c r="A68" s="102"/>
      <c r="B68" s="95"/>
      <c r="C68" s="95"/>
      <c r="D68" s="82"/>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84"/>
    </row>
    <row r="69" spans="1:55" s="80" customFormat="1" ht="10.5" customHeight="1" x14ac:dyDescent="0.25">
      <c r="D69" s="82"/>
      <c r="AE69" s="84" t="s">
        <v>42</v>
      </c>
      <c r="AH69" s="80" t="s">
        <v>43</v>
      </c>
      <c r="BB69" s="84" t="s">
        <v>44</v>
      </c>
      <c r="BC69" s="84"/>
    </row>
    <row r="70" spans="1:55" s="80" customFormat="1" ht="10.5" customHeight="1" x14ac:dyDescent="0.25">
      <c r="A70" s="85"/>
      <c r="D70" s="82"/>
      <c r="AE70" s="84" t="s">
        <v>45</v>
      </c>
      <c r="AH70" s="80" t="s">
        <v>46</v>
      </c>
      <c r="BB70" s="84" t="s">
        <v>122</v>
      </c>
      <c r="BC70" s="84"/>
    </row>
    <row r="71" spans="1:55" s="80" customFormat="1" ht="10.5" customHeight="1" x14ac:dyDescent="0.25">
      <c r="A71" s="86"/>
      <c r="D71" s="82"/>
      <c r="AE71" s="84" t="s">
        <v>48</v>
      </c>
      <c r="AH71" s="87" t="s">
        <v>49</v>
      </c>
      <c r="BC71" s="84"/>
    </row>
    <row r="72" spans="1:55" s="83" customFormat="1" ht="6.75" customHeight="1" x14ac:dyDescent="0.25">
      <c r="D72" s="82"/>
      <c r="BC72" s="88"/>
    </row>
    <row r="73" spans="1:55" s="83" customFormat="1" ht="9.6" customHeight="1" x14ac:dyDescent="0.25">
      <c r="D73" s="82"/>
      <c r="G73" s="89" t="s">
        <v>50</v>
      </c>
      <c r="H73" s="89"/>
      <c r="I73" s="89"/>
      <c r="J73" s="89"/>
      <c r="K73" s="89"/>
      <c r="L73" s="89"/>
      <c r="M73" s="89"/>
      <c r="N73" s="89"/>
      <c r="O73" s="89"/>
      <c r="P73" s="89"/>
      <c r="Q73" s="89"/>
      <c r="R73" s="89"/>
      <c r="S73" s="89"/>
      <c r="T73" s="89"/>
      <c r="U73" s="89"/>
      <c r="V73" s="89"/>
      <c r="W73" s="89"/>
      <c r="X73" s="89"/>
      <c r="Y73" s="89"/>
      <c r="Z73" s="89"/>
      <c r="AA73" s="89"/>
      <c r="AB73" s="89"/>
      <c r="AC73" s="89"/>
      <c r="BC73" s="88"/>
    </row>
    <row r="74" spans="1:55" s="88" customFormat="1" ht="9.6" customHeight="1" x14ac:dyDescent="0.25">
      <c r="A74" s="83"/>
      <c r="B74" s="83"/>
      <c r="C74" s="83"/>
      <c r="D74" s="82"/>
      <c r="E74" s="83"/>
      <c r="F74" s="83"/>
      <c r="G74" s="90" t="s">
        <v>6</v>
      </c>
      <c r="H74" s="90"/>
      <c r="I74" s="90"/>
      <c r="J74" s="90"/>
      <c r="K74" s="90"/>
      <c r="L74" s="83"/>
      <c r="M74" s="90" t="s">
        <v>51</v>
      </c>
      <c r="N74" s="90"/>
      <c r="O74" s="90"/>
      <c r="P74" s="90"/>
      <c r="Q74" s="90"/>
      <c r="R74" s="83"/>
      <c r="S74" s="90" t="s">
        <v>52</v>
      </c>
      <c r="T74" s="90"/>
      <c r="U74" s="90"/>
      <c r="V74" s="90"/>
      <c r="W74" s="90"/>
      <c r="X74" s="90"/>
      <c r="Y74" s="90"/>
      <c r="Z74" s="90"/>
      <c r="AA74" s="90"/>
      <c r="AB74" s="90"/>
      <c r="AC74" s="90"/>
      <c r="AD74" s="83"/>
      <c r="AE74" s="83"/>
      <c r="AF74" s="83"/>
      <c r="AG74" s="83"/>
      <c r="AH74" s="83"/>
      <c r="AI74" s="83"/>
      <c r="AJ74" s="83"/>
      <c r="AK74" s="83"/>
      <c r="AL74" s="83"/>
      <c r="AM74" s="83"/>
      <c r="AN74" s="89" t="s">
        <v>53</v>
      </c>
      <c r="AO74" s="89"/>
      <c r="AP74" s="89"/>
      <c r="AQ74" s="89"/>
      <c r="AR74" s="89"/>
      <c r="AS74" s="89"/>
      <c r="AT74" s="89"/>
      <c r="AU74" s="89"/>
      <c r="AV74" s="89"/>
      <c r="AW74" s="89"/>
      <c r="AX74" s="89"/>
      <c r="AY74" s="89"/>
      <c r="AZ74" s="89"/>
      <c r="BA74" s="83"/>
      <c r="BB74" s="83"/>
    </row>
    <row r="75" spans="1:55" s="88" customFormat="1" ht="9.6" customHeight="1" x14ac:dyDescent="0.25">
      <c r="A75" s="83"/>
      <c r="B75" s="83"/>
      <c r="C75" s="83"/>
      <c r="D75" s="82"/>
      <c r="E75" s="83"/>
      <c r="F75" s="83"/>
      <c r="G75" s="89" t="s">
        <v>54</v>
      </c>
      <c r="H75" s="89"/>
      <c r="I75" s="89"/>
      <c r="J75" s="89"/>
      <c r="K75" s="89"/>
      <c r="L75" s="83"/>
      <c r="M75" s="89" t="s">
        <v>55</v>
      </c>
      <c r="N75" s="89"/>
      <c r="O75" s="89"/>
      <c r="P75" s="89"/>
      <c r="Q75" s="89"/>
      <c r="R75" s="83"/>
      <c r="S75" s="89" t="s">
        <v>55</v>
      </c>
      <c r="T75" s="89"/>
      <c r="U75" s="89"/>
      <c r="V75" s="89"/>
      <c r="W75" s="89"/>
      <c r="X75" s="89"/>
      <c r="Y75" s="89"/>
      <c r="Z75" s="89"/>
      <c r="AA75" s="89"/>
      <c r="AB75" s="89"/>
      <c r="AC75" s="89"/>
      <c r="AD75" s="83"/>
      <c r="AE75" s="83"/>
      <c r="AF75" s="83"/>
      <c r="AG75" s="83"/>
      <c r="AH75" s="83"/>
      <c r="AI75" s="83"/>
      <c r="AJ75" s="83"/>
      <c r="AK75" s="83"/>
      <c r="AL75" s="83"/>
      <c r="AM75" s="83"/>
      <c r="AN75" s="90" t="s">
        <v>56</v>
      </c>
      <c r="AO75" s="90"/>
      <c r="AP75" s="90"/>
      <c r="AQ75" s="90"/>
      <c r="AR75" s="90"/>
      <c r="AS75" s="83"/>
      <c r="AT75" s="83"/>
      <c r="AU75" s="83"/>
      <c r="AV75" s="83"/>
      <c r="AW75" s="83"/>
      <c r="AX75" s="83"/>
      <c r="AY75" s="83"/>
      <c r="AZ75" s="83"/>
      <c r="BA75" s="83"/>
      <c r="BB75" s="83"/>
    </row>
    <row r="76" spans="1:55" s="88" customFormat="1" ht="7.5" customHeight="1" x14ac:dyDescent="0.25">
      <c r="A76" s="83"/>
      <c r="B76" s="83"/>
      <c r="C76" s="83"/>
      <c r="D76" s="82"/>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9" t="s">
        <v>57</v>
      </c>
      <c r="AO76" s="89"/>
      <c r="AP76" s="89"/>
      <c r="AQ76" s="89"/>
      <c r="AR76" s="89"/>
      <c r="AS76" s="83"/>
      <c r="AT76" s="89" t="s">
        <v>58</v>
      </c>
      <c r="AU76" s="89"/>
      <c r="AV76" s="89"/>
      <c r="AW76" s="89"/>
      <c r="AX76" s="89"/>
      <c r="AY76" s="89"/>
      <c r="AZ76" s="89"/>
      <c r="BA76" s="83"/>
      <c r="BB76" s="83"/>
    </row>
    <row r="77" spans="1:55" s="88" customFormat="1" ht="9.6" customHeight="1" x14ac:dyDescent="0.25">
      <c r="A77" s="83"/>
      <c r="B77" s="83"/>
      <c r="C77" s="83"/>
      <c r="D77" s="82"/>
      <c r="E77" s="83"/>
      <c r="F77" s="83"/>
      <c r="G77" s="83"/>
      <c r="H77" s="83"/>
      <c r="I77" s="83"/>
      <c r="J77" s="83"/>
      <c r="K77" s="91"/>
      <c r="L77" s="83"/>
      <c r="M77" s="83"/>
      <c r="N77" s="83"/>
      <c r="O77" s="83"/>
      <c r="P77" s="83"/>
      <c r="Q77" s="91"/>
      <c r="R77" s="83"/>
      <c r="S77" s="89" t="s">
        <v>59</v>
      </c>
      <c r="T77" s="89"/>
      <c r="U77" s="89"/>
      <c r="V77" s="89"/>
      <c r="W77" s="89"/>
      <c r="X77" s="83"/>
      <c r="Y77" s="89" t="s">
        <v>60</v>
      </c>
      <c r="Z77" s="89"/>
      <c r="AA77" s="89"/>
      <c r="AB77" s="89"/>
      <c r="AC77" s="89"/>
      <c r="AD77" s="83"/>
      <c r="AE77" s="83"/>
      <c r="AF77" s="83"/>
      <c r="AG77" s="83"/>
      <c r="AH77" s="83"/>
      <c r="AI77" s="83"/>
      <c r="AJ77" s="91"/>
      <c r="AK77" s="83"/>
      <c r="AL77" s="83"/>
      <c r="AM77" s="83"/>
      <c r="AN77" s="83"/>
      <c r="AO77" s="83"/>
      <c r="AP77" s="83"/>
      <c r="AQ77" s="83"/>
      <c r="AR77" s="91"/>
      <c r="AS77" s="83"/>
      <c r="AT77" s="91" t="s">
        <v>61</v>
      </c>
      <c r="AU77" s="83"/>
      <c r="AV77" s="91" t="s">
        <v>61</v>
      </c>
      <c r="AW77" s="83"/>
      <c r="AX77" s="91"/>
      <c r="AY77" s="83"/>
      <c r="AZ77" s="83"/>
      <c r="BA77" s="83"/>
      <c r="BB77" s="83"/>
    </row>
    <row r="78" spans="1:55" s="88" customFormat="1" ht="9.6" customHeight="1" x14ac:dyDescent="0.25">
      <c r="A78" s="83"/>
      <c r="B78" s="83"/>
      <c r="C78" s="91"/>
      <c r="D78" s="82"/>
      <c r="E78" s="83"/>
      <c r="F78" s="83"/>
      <c r="G78" s="83"/>
      <c r="H78" s="83"/>
      <c r="I78" s="91" t="s">
        <v>63</v>
      </c>
      <c r="J78" s="83"/>
      <c r="K78" s="91" t="s">
        <v>64</v>
      </c>
      <c r="L78" s="83"/>
      <c r="M78" s="83"/>
      <c r="N78" s="83"/>
      <c r="O78" s="91" t="s">
        <v>63</v>
      </c>
      <c r="P78" s="83"/>
      <c r="Q78" s="91" t="s">
        <v>64</v>
      </c>
      <c r="R78" s="83"/>
      <c r="S78" s="83"/>
      <c r="T78" s="83"/>
      <c r="U78" s="91" t="s">
        <v>63</v>
      </c>
      <c r="V78" s="83"/>
      <c r="W78" s="91" t="s">
        <v>64</v>
      </c>
      <c r="X78" s="83"/>
      <c r="Y78" s="83"/>
      <c r="Z78" s="83"/>
      <c r="AA78" s="91" t="s">
        <v>63</v>
      </c>
      <c r="AB78" s="83"/>
      <c r="AC78" s="91" t="s">
        <v>64</v>
      </c>
      <c r="AD78" s="83"/>
      <c r="AE78" s="91" t="s">
        <v>65</v>
      </c>
      <c r="AF78" s="91"/>
      <c r="AG78" s="83"/>
      <c r="AH78" s="91" t="s">
        <v>66</v>
      </c>
      <c r="AI78" s="83"/>
      <c r="AJ78" s="91" t="s">
        <v>67</v>
      </c>
      <c r="AK78" s="83"/>
      <c r="AL78" s="91" t="s">
        <v>68</v>
      </c>
      <c r="AM78" s="83"/>
      <c r="AN78" s="83"/>
      <c r="AO78" s="83"/>
      <c r="AP78" s="91" t="s">
        <v>63</v>
      </c>
      <c r="AQ78" s="83"/>
      <c r="AR78" s="91" t="s">
        <v>64</v>
      </c>
      <c r="AS78" s="83"/>
      <c r="AT78" s="91" t="s">
        <v>69</v>
      </c>
      <c r="AU78" s="83"/>
      <c r="AV78" s="91" t="s">
        <v>69</v>
      </c>
      <c r="AW78" s="83"/>
      <c r="AX78" s="91"/>
      <c r="AY78" s="83"/>
      <c r="AZ78" s="91" t="s">
        <v>70</v>
      </c>
      <c r="BA78" s="83"/>
      <c r="BB78" s="83"/>
    </row>
    <row r="79" spans="1:55" s="88" customFormat="1" ht="9.6" customHeight="1" x14ac:dyDescent="0.25">
      <c r="A79" s="92" t="s">
        <v>71</v>
      </c>
      <c r="B79" s="83"/>
      <c r="C79" s="92" t="s">
        <v>62</v>
      </c>
      <c r="D79" s="82"/>
      <c r="E79" s="92" t="s">
        <v>72</v>
      </c>
      <c r="F79" s="83"/>
      <c r="G79" s="92" t="s">
        <v>73</v>
      </c>
      <c r="H79" s="83"/>
      <c r="I79" s="92" t="s">
        <v>74</v>
      </c>
      <c r="J79" s="83"/>
      <c r="K79" s="92" t="s">
        <v>75</v>
      </c>
      <c r="L79" s="83"/>
      <c r="M79" s="92" t="s">
        <v>73</v>
      </c>
      <c r="N79" s="83"/>
      <c r="O79" s="92" t="s">
        <v>74</v>
      </c>
      <c r="P79" s="83"/>
      <c r="Q79" s="92" t="s">
        <v>75</v>
      </c>
      <c r="R79" s="83"/>
      <c r="S79" s="92" t="s">
        <v>73</v>
      </c>
      <c r="T79" s="83"/>
      <c r="U79" s="92" t="s">
        <v>74</v>
      </c>
      <c r="V79" s="83"/>
      <c r="W79" s="92" t="s">
        <v>75</v>
      </c>
      <c r="X79" s="83"/>
      <c r="Y79" s="92" t="s">
        <v>73</v>
      </c>
      <c r="Z79" s="83"/>
      <c r="AA79" s="92" t="s">
        <v>74</v>
      </c>
      <c r="AB79" s="83"/>
      <c r="AC79" s="92" t="s">
        <v>75</v>
      </c>
      <c r="AD79" s="83"/>
      <c r="AE79" s="92" t="s">
        <v>50</v>
      </c>
      <c r="AF79" s="91"/>
      <c r="AG79" s="83"/>
      <c r="AH79" s="92" t="s">
        <v>76</v>
      </c>
      <c r="AI79" s="83"/>
      <c r="AJ79" s="92" t="s">
        <v>77</v>
      </c>
      <c r="AK79" s="83"/>
      <c r="AL79" s="92" t="s">
        <v>78</v>
      </c>
      <c r="AM79" s="83"/>
      <c r="AN79" s="92" t="s">
        <v>73</v>
      </c>
      <c r="AO79" s="83"/>
      <c r="AP79" s="92" t="s">
        <v>74</v>
      </c>
      <c r="AQ79" s="83"/>
      <c r="AR79" s="92" t="s">
        <v>79</v>
      </c>
      <c r="AS79" s="83"/>
      <c r="AT79" s="92" t="s">
        <v>80</v>
      </c>
      <c r="AU79" s="83"/>
      <c r="AV79" s="92" t="s">
        <v>81</v>
      </c>
      <c r="AW79" s="83"/>
      <c r="AX79" s="92"/>
      <c r="AY79" s="83"/>
      <c r="AZ79" s="92" t="s">
        <v>82</v>
      </c>
      <c r="BA79" s="83"/>
      <c r="BB79" s="93" t="s">
        <v>71</v>
      </c>
    </row>
    <row r="81" spans="1:54" s="88" customFormat="1" ht="8.85" customHeight="1" x14ac:dyDescent="0.25">
      <c r="A81" s="83"/>
      <c r="B81" s="83"/>
      <c r="C81" s="94" t="s">
        <v>279</v>
      </c>
      <c r="D81" s="10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row>
    <row r="82" spans="1:54" s="88" customFormat="1" ht="11.25" x14ac:dyDescent="0.25">
      <c r="A82" s="83">
        <v>1</v>
      </c>
      <c r="B82" s="95"/>
      <c r="C82" s="12">
        <v>33413</v>
      </c>
      <c r="D82" s="82"/>
      <c r="E82" s="83" t="s">
        <v>123</v>
      </c>
      <c r="F82" s="95"/>
      <c r="G82" s="10">
        <v>61843924</v>
      </c>
      <c r="H82" s="95"/>
      <c r="I82" s="9">
        <f t="shared" ref="I82:I116" si="9">IFERROR(G82/$C82,0)</f>
        <v>1850.8940831412924</v>
      </c>
      <c r="J82" s="95"/>
      <c r="K82" s="9">
        <f>IF($AE82&lt;&gt;0,(G82/$AE82)*100,0)</f>
        <v>44.308317893155667</v>
      </c>
      <c r="L82" s="95"/>
      <c r="M82" s="10">
        <v>53941740</v>
      </c>
      <c r="N82" s="95"/>
      <c r="O82" s="9">
        <f t="shared" ref="O82:O86" si="10">IFERROR(M82/$C82,0)</f>
        <v>1614.3937988208183</v>
      </c>
      <c r="P82" s="95"/>
      <c r="Q82" s="9">
        <f>IF($AE82&lt;&gt;0,(M82/$AE82)*100,0)</f>
        <v>38.646767686182891</v>
      </c>
      <c r="R82" s="95"/>
      <c r="S82" s="10">
        <v>20236509</v>
      </c>
      <c r="T82" s="95"/>
      <c r="U82" s="9">
        <f t="shared" ref="U82:U131" si="11">IFERROR(S82/$C82,0)</f>
        <v>605.64777182533749</v>
      </c>
      <c r="V82" s="95"/>
      <c r="W82" s="9">
        <f>IF($AE82&lt;&gt;0,(S82/$AE82)*100,0)</f>
        <v>14.498524928976138</v>
      </c>
      <c r="X82" s="95"/>
      <c r="Y82" s="10">
        <v>3554157</v>
      </c>
      <c r="Z82" s="95"/>
      <c r="AA82" s="9">
        <f t="shared" ref="AA82:AA86" si="12">IFERROR(Y82/$C82,0)</f>
        <v>106.37048454194475</v>
      </c>
      <c r="AB82" s="95"/>
      <c r="AC82" s="9">
        <f>IF($AE82&lt;&gt;0,(Y82/$AE82)*100,0)</f>
        <v>2.5463894916853023</v>
      </c>
      <c r="AD82" s="95"/>
      <c r="AE82" s="10">
        <f>(G82+M82+S82+Y82)</f>
        <v>139576330</v>
      </c>
      <c r="AF82" s="11"/>
      <c r="AG82" s="95"/>
      <c r="AH82" s="10">
        <v>537805</v>
      </c>
      <c r="AI82" s="95"/>
      <c r="AJ82" s="10">
        <v>1078535</v>
      </c>
      <c r="AK82" s="95"/>
      <c r="AL82" s="10">
        <f>(AE82+AH82+AJ82)</f>
        <v>141192670</v>
      </c>
      <c r="AM82" s="95"/>
      <c r="AN82" s="10">
        <v>123992796</v>
      </c>
      <c r="AO82" s="95"/>
      <c r="AP82" s="9">
        <f t="shared" ref="AP82:AP86" si="13">IFERROR(AN82/$C82,0)</f>
        <v>3710.9147936431928</v>
      </c>
      <c r="AQ82" s="95"/>
      <c r="AR82" s="9">
        <f>IF($AP$198&lt;&gt;0,(AP82/$AP$198)*100,0)</f>
        <v>88.617480159912901</v>
      </c>
      <c r="AS82" s="95"/>
      <c r="AT82" s="10">
        <v>951686</v>
      </c>
      <c r="AU82" s="95"/>
      <c r="AV82" s="10">
        <v>6246412</v>
      </c>
      <c r="AW82" s="95"/>
      <c r="AX82" s="10"/>
      <c r="AY82" s="95"/>
      <c r="AZ82" s="10">
        <v>13339</v>
      </c>
      <c r="BA82" s="95"/>
      <c r="BB82" s="83">
        <v>1</v>
      </c>
    </row>
    <row r="83" spans="1:54" s="88" customFormat="1" ht="11.25" x14ac:dyDescent="0.25">
      <c r="A83" s="83">
        <v>2</v>
      </c>
      <c r="B83" s="95"/>
      <c r="C83" s="12">
        <v>112395</v>
      </c>
      <c r="D83" s="82"/>
      <c r="E83" s="83" t="s">
        <v>124</v>
      </c>
      <c r="F83" s="95"/>
      <c r="G83" s="12">
        <v>324142614</v>
      </c>
      <c r="H83" s="95"/>
      <c r="I83" s="9">
        <f t="shared" si="9"/>
        <v>2883.959375417056</v>
      </c>
      <c r="J83" s="95"/>
      <c r="K83" s="9">
        <f>IF($AE83&lt;&gt;0,(G83/$AE83)*100,0)</f>
        <v>67.838099008210136</v>
      </c>
      <c r="L83" s="95"/>
      <c r="M83" s="12">
        <v>108422397</v>
      </c>
      <c r="N83" s="95"/>
      <c r="O83" s="9">
        <f t="shared" si="10"/>
        <v>964.65498465234214</v>
      </c>
      <c r="P83" s="95"/>
      <c r="Q83" s="9">
        <f>IF($AE83&lt;&gt;0,(M83/$AE83)*100,0)</f>
        <v>22.691151933492662</v>
      </c>
      <c r="R83" s="95"/>
      <c r="S83" s="12">
        <v>40607757</v>
      </c>
      <c r="T83" s="95"/>
      <c r="U83" s="9">
        <f t="shared" si="11"/>
        <v>361.29504871213135</v>
      </c>
      <c r="V83" s="95"/>
      <c r="W83" s="9">
        <f>IF($AE83&lt;&gt;0,(S83/$AE83)*100,0)</f>
        <v>8.4985834039930896</v>
      </c>
      <c r="X83" s="95"/>
      <c r="Y83" s="12">
        <v>4645182</v>
      </c>
      <c r="Z83" s="95"/>
      <c r="AA83" s="9">
        <f t="shared" si="12"/>
        <v>41.329080475110104</v>
      </c>
      <c r="AB83" s="95"/>
      <c r="AC83" s="9">
        <f>IF($AE83&lt;&gt;0,(Y83/$AE83)*100,0)</f>
        <v>0.97216565430411317</v>
      </c>
      <c r="AD83" s="95"/>
      <c r="AE83" s="12">
        <f>(G83+M83+S83+Y83)</f>
        <v>477817950</v>
      </c>
      <c r="AF83" s="96"/>
      <c r="AG83" s="95"/>
      <c r="AH83" s="12">
        <v>0</v>
      </c>
      <c r="AI83" s="95"/>
      <c r="AJ83" s="12">
        <v>950359</v>
      </c>
      <c r="AK83" s="95"/>
      <c r="AL83" s="12">
        <f>(AE83+AH83+AJ83)</f>
        <v>478768309</v>
      </c>
      <c r="AM83" s="95"/>
      <c r="AN83" s="12">
        <v>420851877</v>
      </c>
      <c r="AO83" s="95"/>
      <c r="AP83" s="9">
        <f t="shared" si="13"/>
        <v>3744.4003469905247</v>
      </c>
      <c r="AQ83" s="95"/>
      <c r="AR83" s="9">
        <f>IF($AP$198&lt;&gt;0,(AP83/$AP$198)*100,0)</f>
        <v>89.417122707482051</v>
      </c>
      <c r="AS83" s="95"/>
      <c r="AT83" s="12">
        <v>24979740</v>
      </c>
      <c r="AU83" s="95"/>
      <c r="AV83" s="12">
        <v>23069556</v>
      </c>
      <c r="AW83" s="95"/>
      <c r="AX83" s="12"/>
      <c r="AY83" s="95"/>
      <c r="AZ83" s="12">
        <v>0</v>
      </c>
      <c r="BA83" s="95"/>
      <c r="BB83" s="83">
        <v>2</v>
      </c>
    </row>
    <row r="84" spans="1:54" s="88" customFormat="1" ht="11.25" x14ac:dyDescent="0.25">
      <c r="A84" s="83">
        <v>3</v>
      </c>
      <c r="B84" s="95"/>
      <c r="C84" s="12">
        <v>15223</v>
      </c>
      <c r="D84" s="82"/>
      <c r="E84" s="83" t="s">
        <v>125</v>
      </c>
      <c r="F84" s="95"/>
      <c r="G84" s="12">
        <v>27874832</v>
      </c>
      <c r="H84" s="95"/>
      <c r="I84" s="9">
        <f t="shared" si="9"/>
        <v>1831.0997832227551</v>
      </c>
      <c r="J84" s="95"/>
      <c r="K84" s="9">
        <f>IF($AE84&lt;&gt;0,(G84/$AE84)*100,0)</f>
        <v>42.701457383864856</v>
      </c>
      <c r="L84" s="95"/>
      <c r="M84" s="12">
        <v>27620484</v>
      </c>
      <c r="N84" s="95"/>
      <c r="O84" s="9">
        <f t="shared" si="10"/>
        <v>1814.3916442225579</v>
      </c>
      <c r="P84" s="95"/>
      <c r="Q84" s="9">
        <f>IF($AE84&lt;&gt;0,(M84/$AE84)*100,0)</f>
        <v>42.31182166219768</v>
      </c>
      <c r="R84" s="95"/>
      <c r="S84" s="12">
        <v>7074764</v>
      </c>
      <c r="T84" s="95"/>
      <c r="U84" s="9">
        <f t="shared" si="11"/>
        <v>464.74177231820272</v>
      </c>
      <c r="V84" s="95"/>
      <c r="W84" s="9">
        <f>IF($AE84&lt;&gt;0,(S84/$AE84)*100,0)</f>
        <v>10.837831540900453</v>
      </c>
      <c r="X84" s="95"/>
      <c r="Y84" s="12">
        <v>2708329</v>
      </c>
      <c r="Z84" s="95"/>
      <c r="AA84" s="9">
        <f t="shared" si="12"/>
        <v>177.91033304867634</v>
      </c>
      <c r="AB84" s="95"/>
      <c r="AC84" s="9">
        <f>IF($AE84&lt;&gt;0,(Y84/$AE84)*100,0)</f>
        <v>4.1488894130370122</v>
      </c>
      <c r="AD84" s="95"/>
      <c r="AE84" s="12">
        <f>(G84+M84+S84+Y84)</f>
        <v>65278409</v>
      </c>
      <c r="AF84" s="96"/>
      <c r="AG84" s="95"/>
      <c r="AH84" s="12">
        <v>14350</v>
      </c>
      <c r="AI84" s="95"/>
      <c r="AJ84" s="12">
        <v>595433</v>
      </c>
      <c r="AK84" s="95"/>
      <c r="AL84" s="12">
        <f>(AE84+AH84+AJ84)</f>
        <v>65888192</v>
      </c>
      <c r="AM84" s="95"/>
      <c r="AN84" s="12">
        <v>57012879</v>
      </c>
      <c r="AO84" s="95"/>
      <c r="AP84" s="9">
        <f t="shared" si="13"/>
        <v>3745.1802535636866</v>
      </c>
      <c r="AQ84" s="95"/>
      <c r="AR84" s="9">
        <f>IF($AP$198&lt;&gt;0,(AP84/$AP$198)*100,0)</f>
        <v>89.435747051913822</v>
      </c>
      <c r="AS84" s="95"/>
      <c r="AT84" s="12">
        <v>1036868</v>
      </c>
      <c r="AU84" s="95"/>
      <c r="AV84" s="12">
        <v>1967495</v>
      </c>
      <c r="AW84" s="95"/>
      <c r="AX84" s="12"/>
      <c r="AY84" s="95"/>
      <c r="AZ84" s="12">
        <v>0</v>
      </c>
      <c r="BA84" s="95"/>
      <c r="BB84" s="83">
        <v>3</v>
      </c>
    </row>
    <row r="85" spans="1:54" s="88" customFormat="1" ht="11.25" x14ac:dyDescent="0.25">
      <c r="A85" s="83">
        <v>4</v>
      </c>
      <c r="B85" s="95"/>
      <c r="C85" s="12">
        <v>13265</v>
      </c>
      <c r="D85" s="82"/>
      <c r="E85" s="83" t="s">
        <v>126</v>
      </c>
      <c r="F85" s="95"/>
      <c r="G85" s="12">
        <v>21890731</v>
      </c>
      <c r="H85" s="95"/>
      <c r="I85" s="9">
        <f t="shared" si="9"/>
        <v>1650.2624199019976</v>
      </c>
      <c r="J85" s="95"/>
      <c r="K85" s="9">
        <f>IF($AE85&lt;&gt;0,(G85/$AE85)*100,0)</f>
        <v>49.878737650269485</v>
      </c>
      <c r="L85" s="95"/>
      <c r="M85" s="12">
        <v>17837181</v>
      </c>
      <c r="N85" s="95"/>
      <c r="O85" s="9">
        <f t="shared" si="10"/>
        <v>1344.680060309084</v>
      </c>
      <c r="P85" s="95"/>
      <c r="Q85" s="9">
        <f>IF($AE85&lt;&gt;0,(M85/$AE85)*100,0)</f>
        <v>40.642593046315881</v>
      </c>
      <c r="R85" s="95"/>
      <c r="S85" s="12">
        <v>4053352</v>
      </c>
      <c r="T85" s="95"/>
      <c r="U85" s="9">
        <f t="shared" si="11"/>
        <v>305.5674330946099</v>
      </c>
      <c r="V85" s="95"/>
      <c r="W85" s="9">
        <f>IF($AE85&lt;&gt;0,(S85/$AE85)*100,0)</f>
        <v>9.2356934545582394</v>
      </c>
      <c r="X85" s="95"/>
      <c r="Y85" s="12">
        <v>106637</v>
      </c>
      <c r="Z85" s="95"/>
      <c r="AA85" s="9">
        <f t="shared" si="12"/>
        <v>8.0389747455710516</v>
      </c>
      <c r="AB85" s="95"/>
      <c r="AC85" s="9">
        <f>IF($AE85&lt;&gt;0,(Y85/$AE85)*100,0)</f>
        <v>0.24297584885638526</v>
      </c>
      <c r="AD85" s="95"/>
      <c r="AE85" s="12">
        <f>(G85+M85+S85+Y85)</f>
        <v>43887901</v>
      </c>
      <c r="AF85" s="96"/>
      <c r="AG85" s="95"/>
      <c r="AH85" s="12">
        <v>0</v>
      </c>
      <c r="AI85" s="95"/>
      <c r="AJ85" s="12">
        <v>2477</v>
      </c>
      <c r="AK85" s="95"/>
      <c r="AL85" s="12">
        <f>(AE85+AH85+AJ85)</f>
        <v>43890378</v>
      </c>
      <c r="AM85" s="95"/>
      <c r="AN85" s="12">
        <v>41492721</v>
      </c>
      <c r="AO85" s="95"/>
      <c r="AP85" s="9">
        <f t="shared" si="13"/>
        <v>3127.9849981153411</v>
      </c>
      <c r="AQ85" s="95"/>
      <c r="AR85" s="9">
        <f>IF($AP$198&lt;&gt;0,(AP85/$AP$198)*100,0)</f>
        <v>74.696985494203687</v>
      </c>
      <c r="AS85" s="95"/>
      <c r="AT85" s="12">
        <v>0</v>
      </c>
      <c r="AU85" s="95"/>
      <c r="AV85" s="12">
        <v>0</v>
      </c>
      <c r="AW85" s="95"/>
      <c r="AX85" s="12"/>
      <c r="AY85" s="95"/>
      <c r="AZ85" s="12">
        <v>0</v>
      </c>
      <c r="BA85" s="95"/>
      <c r="BB85" s="83">
        <v>4</v>
      </c>
    </row>
    <row r="86" spans="1:54" s="88" customFormat="1" ht="11.25" x14ac:dyDescent="0.25">
      <c r="A86" s="83">
        <v>5</v>
      </c>
      <c r="B86" s="95"/>
      <c r="C86" s="12">
        <v>0</v>
      </c>
      <c r="D86" s="82" t="s">
        <v>91</v>
      </c>
      <c r="E86" s="83" t="s">
        <v>127</v>
      </c>
      <c r="F86" s="95"/>
      <c r="G86" s="12">
        <v>0</v>
      </c>
      <c r="H86" s="95"/>
      <c r="I86" s="9">
        <f t="shared" si="9"/>
        <v>0</v>
      </c>
      <c r="J86" s="95"/>
      <c r="K86" s="13">
        <f>IF($AE86&lt;&gt;0,(G86/$AE86)*100,0)</f>
        <v>0</v>
      </c>
      <c r="L86" s="95"/>
      <c r="M86" s="12">
        <v>0</v>
      </c>
      <c r="N86" s="95"/>
      <c r="O86" s="9">
        <f t="shared" si="10"/>
        <v>0</v>
      </c>
      <c r="P86" s="95"/>
      <c r="Q86" s="13">
        <f>IF($AE86&lt;&gt;0,(M86/$AE86)*100,0)</f>
        <v>0</v>
      </c>
      <c r="R86" s="95"/>
      <c r="S86" s="12">
        <v>0</v>
      </c>
      <c r="T86" s="95"/>
      <c r="U86" s="9">
        <f t="shared" si="11"/>
        <v>0</v>
      </c>
      <c r="V86" s="95"/>
      <c r="W86" s="13">
        <f>IF($AE86&lt;&gt;0,(S86/$AE86)*100,0)</f>
        <v>0</v>
      </c>
      <c r="X86" s="95"/>
      <c r="Y86" s="12">
        <v>0</v>
      </c>
      <c r="Z86" s="95"/>
      <c r="AA86" s="9">
        <f t="shared" si="12"/>
        <v>0</v>
      </c>
      <c r="AB86" s="95"/>
      <c r="AC86" s="13">
        <f>IF($AE86&lt;&gt;0,(Y86/$AE86)*100,0)</f>
        <v>0</v>
      </c>
      <c r="AD86" s="95"/>
      <c r="AE86" s="12">
        <f>(G86+M86+S86+Y86)</f>
        <v>0</v>
      </c>
      <c r="AF86" s="96"/>
      <c r="AG86" s="95"/>
      <c r="AH86" s="12">
        <v>0</v>
      </c>
      <c r="AI86" s="95"/>
      <c r="AJ86" s="12">
        <v>0</v>
      </c>
      <c r="AK86" s="95"/>
      <c r="AL86" s="12">
        <f>(AE86+AH86+AJ86)</f>
        <v>0</v>
      </c>
      <c r="AM86" s="95"/>
      <c r="AN86" s="12">
        <v>0</v>
      </c>
      <c r="AO86" s="95"/>
      <c r="AP86" s="9">
        <f t="shared" si="13"/>
        <v>0</v>
      </c>
      <c r="AQ86" s="95"/>
      <c r="AR86" s="13">
        <f>IF($AP$198&lt;&gt;0,(AP86/$AP$198)*100,0)</f>
        <v>0</v>
      </c>
      <c r="AS86" s="95"/>
      <c r="AT86" s="12">
        <v>0</v>
      </c>
      <c r="AU86" s="95"/>
      <c r="AV86" s="12">
        <v>0</v>
      </c>
      <c r="AW86" s="95"/>
      <c r="AX86" s="12"/>
      <c r="AY86" s="95"/>
      <c r="AZ86" s="12">
        <v>0</v>
      </c>
      <c r="BA86" s="95"/>
      <c r="BB86" s="83">
        <v>5</v>
      </c>
    </row>
    <row r="87" spans="1:54" s="88" customFormat="1" ht="11.25" x14ac:dyDescent="0.25">
      <c r="A87" s="83">
        <v>6</v>
      </c>
      <c r="B87" s="95"/>
      <c r="C87" s="12">
        <v>16119</v>
      </c>
      <c r="D87" s="82"/>
      <c r="E87" s="83" t="s">
        <v>128</v>
      </c>
      <c r="F87" s="95"/>
      <c r="G87" s="12">
        <v>22849836</v>
      </c>
      <c r="H87" s="95"/>
      <c r="I87" s="9">
        <f t="shared" si="9"/>
        <v>1417.5715615112599</v>
      </c>
      <c r="J87" s="95"/>
      <c r="K87" s="13">
        <f>IF($AE87&lt;&gt;0,(G87/$AE87)*100,0)</f>
        <v>40.204708006857622</v>
      </c>
      <c r="L87" s="95"/>
      <c r="M87" s="12">
        <v>25379736</v>
      </c>
      <c r="N87" s="95"/>
      <c r="O87" s="9">
        <f t="shared" ref="O87:O91" si="14">IFERROR(M87/$C87,0)</f>
        <v>1574.5229852968546</v>
      </c>
      <c r="P87" s="95"/>
      <c r="Q87" s="13">
        <f>IF($AE87&lt;&gt;0,(M87/$AE87)*100,0)</f>
        <v>44.656113731894294</v>
      </c>
      <c r="R87" s="95"/>
      <c r="S87" s="12">
        <v>8513995</v>
      </c>
      <c r="T87" s="95"/>
      <c r="U87" s="9">
        <f t="shared" si="11"/>
        <v>528.1962280538495</v>
      </c>
      <c r="V87" s="95"/>
      <c r="W87" s="13">
        <f>IF($AE87&lt;&gt;0,(S87/$AE87)*100,0)</f>
        <v>14.98053128026152</v>
      </c>
      <c r="X87" s="95"/>
      <c r="Y87" s="12">
        <v>90165</v>
      </c>
      <c r="Z87" s="95"/>
      <c r="AA87" s="9">
        <f t="shared" ref="AA87:AA91" si="15">IFERROR(Y87/$C87,0)</f>
        <v>5.5937092871766243</v>
      </c>
      <c r="AB87" s="95"/>
      <c r="AC87" s="13">
        <f>IF($AE87&lt;&gt;0,(Y87/$AE87)*100,0)</f>
        <v>0.15864698098657326</v>
      </c>
      <c r="AD87" s="95"/>
      <c r="AE87" s="12">
        <f>(G87+M87+S87+Y87)</f>
        <v>56833732</v>
      </c>
      <c r="AF87" s="96"/>
      <c r="AG87" s="95"/>
      <c r="AH87" s="12">
        <v>0</v>
      </c>
      <c r="AI87" s="95"/>
      <c r="AJ87" s="12">
        <v>0</v>
      </c>
      <c r="AK87" s="95"/>
      <c r="AL87" s="12">
        <f>(AE87+AH87+AJ87)</f>
        <v>56833732</v>
      </c>
      <c r="AM87" s="95"/>
      <c r="AN87" s="12">
        <v>54441793</v>
      </c>
      <c r="AO87" s="95"/>
      <c r="AP87" s="9">
        <f t="shared" ref="AP87:AP91" si="16">IFERROR(AN87/$C87,0)</f>
        <v>3377.4919660028536</v>
      </c>
      <c r="AQ87" s="95"/>
      <c r="AR87" s="13">
        <f>IF($AP$198&lt;&gt;0,(AP87/$AP$198)*100,0)</f>
        <v>80.655268021845473</v>
      </c>
      <c r="AS87" s="95"/>
      <c r="AT87" s="12">
        <v>17618</v>
      </c>
      <c r="AU87" s="95"/>
      <c r="AV87" s="12">
        <v>0</v>
      </c>
      <c r="AW87" s="95"/>
      <c r="AX87" s="12"/>
      <c r="AY87" s="95"/>
      <c r="AZ87" s="12">
        <v>0</v>
      </c>
      <c r="BA87" s="95"/>
      <c r="BB87" s="83">
        <v>6</v>
      </c>
    </row>
    <row r="88" spans="1:54" s="88" customFormat="1" ht="11.25" x14ac:dyDescent="0.25">
      <c r="A88" s="83">
        <v>7</v>
      </c>
      <c r="B88" s="95"/>
      <c r="C88" s="12">
        <v>238643</v>
      </c>
      <c r="D88" s="82"/>
      <c r="E88" s="83" t="s">
        <v>129</v>
      </c>
      <c r="F88" s="95"/>
      <c r="G88" s="12">
        <v>1504198968.8699999</v>
      </c>
      <c r="H88" s="95"/>
      <c r="I88" s="9">
        <f t="shared" si="9"/>
        <v>6303.1346776146793</v>
      </c>
      <c r="J88" s="95"/>
      <c r="K88" s="13">
        <f>IF($AE88&lt;&gt;0,(G88/$AE88)*100,0)</f>
        <v>80.125726853244956</v>
      </c>
      <c r="L88" s="95"/>
      <c r="M88" s="12">
        <v>220248699</v>
      </c>
      <c r="N88" s="95"/>
      <c r="O88" s="9">
        <f t="shared" si="14"/>
        <v>922.9212631420155</v>
      </c>
      <c r="P88" s="95"/>
      <c r="Q88" s="13">
        <f>IF($AE88&lt;&gt;0,(M88/$AE88)*100,0)</f>
        <v>11.732215924276275</v>
      </c>
      <c r="R88" s="95"/>
      <c r="S88" s="12">
        <v>69795581</v>
      </c>
      <c r="T88" s="95"/>
      <c r="U88" s="9">
        <f t="shared" si="11"/>
        <v>292.46858696881952</v>
      </c>
      <c r="V88" s="95"/>
      <c r="W88" s="13">
        <f>IF($AE88&lt;&gt;0,(S88/$AE88)*100,0)</f>
        <v>3.7178736154637382</v>
      </c>
      <c r="X88" s="95"/>
      <c r="Y88" s="12">
        <v>83055127</v>
      </c>
      <c r="Z88" s="95"/>
      <c r="AA88" s="9">
        <f t="shared" si="15"/>
        <v>348.03085361816602</v>
      </c>
      <c r="AB88" s="95"/>
      <c r="AC88" s="13">
        <f>IF($AE88&lt;&gt;0,(Y88/$AE88)*100,0)</f>
        <v>4.424183607015034</v>
      </c>
      <c r="AD88" s="95"/>
      <c r="AE88" s="12">
        <f>(G88+M88+S88+Y88)</f>
        <v>1877298375.8699999</v>
      </c>
      <c r="AF88" s="96"/>
      <c r="AG88" s="95"/>
      <c r="AH88" s="12">
        <v>160300651</v>
      </c>
      <c r="AI88" s="95"/>
      <c r="AJ88" s="12">
        <v>-180717877</v>
      </c>
      <c r="AK88" s="95"/>
      <c r="AL88" s="12">
        <f>(AE88+AH88+AJ88)</f>
        <v>1856881149.8699999</v>
      </c>
      <c r="AM88" s="95"/>
      <c r="AN88" s="12">
        <v>1790055160</v>
      </c>
      <c r="AO88" s="95"/>
      <c r="AP88" s="9">
        <f t="shared" si="16"/>
        <v>7500.9749290781629</v>
      </c>
      <c r="AQ88" s="95"/>
      <c r="AR88" s="13">
        <f>IF($AP$198&lt;&gt;0,(AP88/$AP$198)*100,0)</f>
        <v>179.12496888806263</v>
      </c>
      <c r="AS88" s="95"/>
      <c r="AT88" s="12">
        <v>641703</v>
      </c>
      <c r="AU88" s="95"/>
      <c r="AV88" s="12">
        <v>137633866</v>
      </c>
      <c r="AW88" s="95"/>
      <c r="AX88" s="12"/>
      <c r="AY88" s="95"/>
      <c r="AZ88" s="12">
        <v>0</v>
      </c>
      <c r="BA88" s="95"/>
      <c r="BB88" s="83">
        <v>7</v>
      </c>
    </row>
    <row r="89" spans="1:54" s="88" customFormat="1" ht="11.25" x14ac:dyDescent="0.25">
      <c r="A89" s="83">
        <v>8</v>
      </c>
      <c r="B89" s="95"/>
      <c r="C89" s="12">
        <v>77487</v>
      </c>
      <c r="D89" s="82"/>
      <c r="E89" s="83" t="s">
        <v>130</v>
      </c>
      <c r="F89" s="95"/>
      <c r="G89" s="12">
        <v>112119847</v>
      </c>
      <c r="H89" s="95"/>
      <c r="I89" s="9">
        <f t="shared" si="9"/>
        <v>1446.9504174893852</v>
      </c>
      <c r="J89" s="95"/>
      <c r="K89" s="13">
        <f>IF($AE89&lt;&gt;0,(G89/$AE89)*100,0)</f>
        <v>47.637199538798882</v>
      </c>
      <c r="L89" s="95"/>
      <c r="M89" s="12">
        <v>92627679</v>
      </c>
      <c r="N89" s="95"/>
      <c r="O89" s="9">
        <f t="shared" si="14"/>
        <v>1195.3963761663247</v>
      </c>
      <c r="P89" s="95"/>
      <c r="Q89" s="13">
        <f>IF($AE89&lt;&gt;0,(M89/$AE89)*100,0)</f>
        <v>39.355416060626716</v>
      </c>
      <c r="R89" s="95"/>
      <c r="S89" s="12">
        <v>25057797</v>
      </c>
      <c r="T89" s="95"/>
      <c r="U89" s="9">
        <f t="shared" si="11"/>
        <v>323.38065740059625</v>
      </c>
      <c r="V89" s="95"/>
      <c r="W89" s="13">
        <f>IF($AE89&lt;&gt;0,(S89/$AE89)*100,0)</f>
        <v>10.646493976144258</v>
      </c>
      <c r="X89" s="95"/>
      <c r="Y89" s="12">
        <v>5556638</v>
      </c>
      <c r="Z89" s="95"/>
      <c r="AA89" s="9">
        <f t="shared" si="15"/>
        <v>71.71058371081601</v>
      </c>
      <c r="AB89" s="95"/>
      <c r="AC89" s="13">
        <f>IF($AE89&lt;&gt;0,(Y89/$AE89)*100,0)</f>
        <v>2.3608904244301399</v>
      </c>
      <c r="AD89" s="95"/>
      <c r="AE89" s="12">
        <f>(G89+M89+S89+Y89)</f>
        <v>235361961</v>
      </c>
      <c r="AF89" s="96"/>
      <c r="AG89" s="95"/>
      <c r="AH89" s="12">
        <v>13268</v>
      </c>
      <c r="AI89" s="95"/>
      <c r="AJ89" s="12">
        <v>20403</v>
      </c>
      <c r="AK89" s="95"/>
      <c r="AL89" s="12">
        <f>(AE89+AH89+AJ89)</f>
        <v>235395632</v>
      </c>
      <c r="AM89" s="95"/>
      <c r="AN89" s="12">
        <v>217406382</v>
      </c>
      <c r="AO89" s="95"/>
      <c r="AP89" s="9">
        <f t="shared" si="16"/>
        <v>2805.7142746525224</v>
      </c>
      <c r="AQ89" s="95"/>
      <c r="AR89" s="13">
        <f>IF($AP$198&lt;&gt;0,(AP89/$AP$198)*100,0)</f>
        <v>67.001088112914189</v>
      </c>
      <c r="AS89" s="95"/>
      <c r="AT89" s="12">
        <v>12367013</v>
      </c>
      <c r="AU89" s="95"/>
      <c r="AV89" s="12">
        <v>7108693</v>
      </c>
      <c r="AW89" s="95"/>
      <c r="AX89" s="12"/>
      <c r="AY89" s="95"/>
      <c r="AZ89" s="12">
        <v>0</v>
      </c>
      <c r="BA89" s="95"/>
      <c r="BB89" s="83">
        <v>8</v>
      </c>
    </row>
    <row r="90" spans="1:54" s="88" customFormat="1" ht="11.25" x14ac:dyDescent="0.25">
      <c r="A90" s="83">
        <v>9</v>
      </c>
      <c r="B90" s="95"/>
      <c r="C90" s="12">
        <v>4209</v>
      </c>
      <c r="D90" s="82"/>
      <c r="E90" s="83" t="s">
        <v>131</v>
      </c>
      <c r="F90" s="95"/>
      <c r="G90" s="12">
        <v>17590173</v>
      </c>
      <c r="H90" s="95"/>
      <c r="I90" s="9">
        <f t="shared" si="9"/>
        <v>4179.181040627227</v>
      </c>
      <c r="J90" s="95"/>
      <c r="K90" s="13">
        <f>IF($AE90&lt;&gt;0,(G90/$AE90)*100,0)</f>
        <v>72.857404509278112</v>
      </c>
      <c r="L90" s="95"/>
      <c r="M90" s="12">
        <v>4543092</v>
      </c>
      <c r="N90" s="95"/>
      <c r="O90" s="9">
        <f t="shared" si="14"/>
        <v>1079.3756236635782</v>
      </c>
      <c r="P90" s="95"/>
      <c r="Q90" s="13">
        <f>IF($AE90&lt;&gt;0,(M90/$AE90)*100,0)</f>
        <v>18.817205013666737</v>
      </c>
      <c r="R90" s="95"/>
      <c r="S90" s="12">
        <v>1425510</v>
      </c>
      <c r="T90" s="95"/>
      <c r="U90" s="9">
        <f t="shared" si="11"/>
        <v>338.68139700641484</v>
      </c>
      <c r="V90" s="95"/>
      <c r="W90" s="13">
        <f>IF($AE90&lt;&gt;0,(S90/$AE90)*100,0)</f>
        <v>5.9043739195754945</v>
      </c>
      <c r="X90" s="95"/>
      <c r="Y90" s="12">
        <v>584513</v>
      </c>
      <c r="Z90" s="95"/>
      <c r="AA90" s="9">
        <f t="shared" si="15"/>
        <v>138.87217866476598</v>
      </c>
      <c r="AB90" s="95"/>
      <c r="AC90" s="13">
        <f>IF($AE90&lt;&gt;0,(Y90/$AE90)*100,0)</f>
        <v>2.4210165574796605</v>
      </c>
      <c r="AD90" s="95"/>
      <c r="AE90" s="12">
        <f>(G90+M90+S90+Y90)</f>
        <v>24143288</v>
      </c>
      <c r="AF90" s="96"/>
      <c r="AG90" s="95"/>
      <c r="AH90" s="12">
        <v>0</v>
      </c>
      <c r="AI90" s="95"/>
      <c r="AJ90" s="12">
        <v>0</v>
      </c>
      <c r="AK90" s="95"/>
      <c r="AL90" s="12">
        <f>(AE90+AH90+AJ90)</f>
        <v>24143288</v>
      </c>
      <c r="AM90" s="95"/>
      <c r="AN90" s="12">
        <v>20633108</v>
      </c>
      <c r="AO90" s="95"/>
      <c r="AP90" s="9">
        <f t="shared" si="16"/>
        <v>4902.1401758137326</v>
      </c>
      <c r="AQ90" s="95"/>
      <c r="AR90" s="13">
        <f>IF($AP$198&lt;&gt;0,(AP90/$AP$198)*100,0)</f>
        <v>117.06421028999104</v>
      </c>
      <c r="AS90" s="95"/>
      <c r="AT90" s="12">
        <v>1421374</v>
      </c>
      <c r="AU90" s="95"/>
      <c r="AV90" s="12">
        <v>1245393</v>
      </c>
      <c r="AW90" s="95"/>
      <c r="AX90" s="12"/>
      <c r="AY90" s="95"/>
      <c r="AZ90" s="12">
        <v>0</v>
      </c>
      <c r="BA90" s="95"/>
      <c r="BB90" s="83">
        <v>9</v>
      </c>
    </row>
    <row r="91" spans="1:54" s="88" customFormat="1" ht="11.25" x14ac:dyDescent="0.25">
      <c r="A91" s="83">
        <v>10</v>
      </c>
      <c r="B91" s="95"/>
      <c r="C91" s="12">
        <v>0</v>
      </c>
      <c r="D91" s="82" t="s">
        <v>91</v>
      </c>
      <c r="E91" s="83" t="s">
        <v>132</v>
      </c>
      <c r="F91" s="95"/>
      <c r="G91" s="12">
        <v>0</v>
      </c>
      <c r="H91" s="95"/>
      <c r="I91" s="9">
        <f t="shared" si="9"/>
        <v>0</v>
      </c>
      <c r="J91" s="95"/>
      <c r="K91" s="13">
        <f>IF($AE91&lt;&gt;0,(G91/$AE91)*100,0)</f>
        <v>0</v>
      </c>
      <c r="L91" s="95"/>
      <c r="M91" s="12">
        <v>0</v>
      </c>
      <c r="N91" s="95"/>
      <c r="O91" s="9">
        <f t="shared" si="14"/>
        <v>0</v>
      </c>
      <c r="P91" s="95"/>
      <c r="Q91" s="13">
        <f>IF($AE91&lt;&gt;0,(M91/$AE91)*100,0)</f>
        <v>0</v>
      </c>
      <c r="R91" s="95"/>
      <c r="S91" s="12">
        <v>0</v>
      </c>
      <c r="T91" s="95"/>
      <c r="U91" s="9">
        <f t="shared" si="11"/>
        <v>0</v>
      </c>
      <c r="V91" s="95"/>
      <c r="W91" s="13">
        <f>IF($AE91&lt;&gt;0,(S91/$AE91)*100,0)</f>
        <v>0</v>
      </c>
      <c r="X91" s="95"/>
      <c r="Y91" s="12">
        <v>0</v>
      </c>
      <c r="Z91" s="95"/>
      <c r="AA91" s="9">
        <f t="shared" si="15"/>
        <v>0</v>
      </c>
      <c r="AB91" s="95"/>
      <c r="AC91" s="13">
        <f>IF($AE91&lt;&gt;0,(Y91/$AE91)*100,0)</f>
        <v>0</v>
      </c>
      <c r="AD91" s="95"/>
      <c r="AE91" s="12">
        <f>(G91+M91+S91+Y91)</f>
        <v>0</v>
      </c>
      <c r="AF91" s="96"/>
      <c r="AG91" s="95"/>
      <c r="AH91" s="12">
        <v>0</v>
      </c>
      <c r="AI91" s="95"/>
      <c r="AJ91" s="12">
        <v>0</v>
      </c>
      <c r="AK91" s="95"/>
      <c r="AL91" s="12">
        <f>(AE91+AH91+AJ91)</f>
        <v>0</v>
      </c>
      <c r="AM91" s="95"/>
      <c r="AN91" s="12">
        <v>0</v>
      </c>
      <c r="AO91" s="95"/>
      <c r="AP91" s="9">
        <f t="shared" si="16"/>
        <v>0</v>
      </c>
      <c r="AQ91" s="95"/>
      <c r="AR91" s="13">
        <f>IF($AP$198&lt;&gt;0,(AP91/$AP$198)*100,0)</f>
        <v>0</v>
      </c>
      <c r="AS91" s="95"/>
      <c r="AT91" s="12">
        <v>0</v>
      </c>
      <c r="AU91" s="95"/>
      <c r="AV91" s="12">
        <v>0</v>
      </c>
      <c r="AW91" s="95"/>
      <c r="AX91" s="12"/>
      <c r="AY91" s="95"/>
      <c r="AZ91" s="12">
        <v>0</v>
      </c>
      <c r="BA91" s="95"/>
      <c r="BB91" s="83">
        <v>10</v>
      </c>
    </row>
    <row r="92" spans="1:54" s="88" customFormat="1" ht="11.25" x14ac:dyDescent="0.25">
      <c r="A92" s="83">
        <v>11</v>
      </c>
      <c r="B92" s="95"/>
      <c r="C92" s="12">
        <v>6270</v>
      </c>
      <c r="D92" s="82"/>
      <c r="E92" s="83" t="s">
        <v>133</v>
      </c>
      <c r="F92" s="95"/>
      <c r="G92" s="12">
        <v>12199656</v>
      </c>
      <c r="H92" s="95"/>
      <c r="I92" s="9">
        <f t="shared" si="9"/>
        <v>1945.7186602870813</v>
      </c>
      <c r="J92" s="95"/>
      <c r="K92" s="13">
        <f>IF($AE92&lt;&gt;0,(G92/$AE92)*100,0)</f>
        <v>47.58380934736185</v>
      </c>
      <c r="L92" s="95"/>
      <c r="M92" s="12">
        <v>9007496</v>
      </c>
      <c r="N92" s="95"/>
      <c r="O92" s="9">
        <f t="shared" ref="O92:O96" si="17">IFERROR(M92/$C92,0)</f>
        <v>1436.6022328548645</v>
      </c>
      <c r="P92" s="95"/>
      <c r="Q92" s="13">
        <f>IF($AE92&lt;&gt;0,(M92/$AE92)*100,0)</f>
        <v>35.133037551314928</v>
      </c>
      <c r="R92" s="95"/>
      <c r="S92" s="12">
        <v>3411305</v>
      </c>
      <c r="T92" s="95"/>
      <c r="U92" s="9">
        <f t="shared" si="11"/>
        <v>544.0677830940989</v>
      </c>
      <c r="V92" s="95"/>
      <c r="W92" s="13">
        <f>IF($AE92&lt;&gt;0,(S92/$AE92)*100,0)</f>
        <v>13.305529823603404</v>
      </c>
      <c r="X92" s="95"/>
      <c r="Y92" s="12">
        <v>1019793</v>
      </c>
      <c r="Z92" s="95"/>
      <c r="AA92" s="9">
        <f t="shared" ref="AA92:AA96" si="18">IFERROR(Y92/$C92,0)</f>
        <v>162.64641148325359</v>
      </c>
      <c r="AB92" s="95"/>
      <c r="AC92" s="13">
        <f>IF($AE92&lt;&gt;0,(Y92/$AE92)*100,0)</f>
        <v>3.9776232777198133</v>
      </c>
      <c r="AD92" s="95"/>
      <c r="AE92" s="12">
        <f>(G92+M92+S92+Y92)</f>
        <v>25638250</v>
      </c>
      <c r="AF92" s="96"/>
      <c r="AG92" s="95"/>
      <c r="AH92" s="12">
        <v>0</v>
      </c>
      <c r="AI92" s="95"/>
      <c r="AJ92" s="12">
        <v>89</v>
      </c>
      <c r="AK92" s="95"/>
      <c r="AL92" s="12">
        <f>(AE92+AH92+AJ92)</f>
        <v>25638339</v>
      </c>
      <c r="AM92" s="95"/>
      <c r="AN92" s="12">
        <v>23248806</v>
      </c>
      <c r="AO92" s="95"/>
      <c r="AP92" s="9">
        <f t="shared" ref="AP92:AP96" si="19">IFERROR(AN92/$C92,0)</f>
        <v>3707.9435406698562</v>
      </c>
      <c r="AQ92" s="95"/>
      <c r="AR92" s="13">
        <f>IF($AP$198&lt;&gt;0,(AP92/$AP$198)*100,0)</f>
        <v>88.546525970432242</v>
      </c>
      <c r="AS92" s="95"/>
      <c r="AT92" s="12">
        <v>68800</v>
      </c>
      <c r="AU92" s="95"/>
      <c r="AV92" s="12">
        <v>235910</v>
      </c>
      <c r="AW92" s="95"/>
      <c r="AX92" s="12"/>
      <c r="AY92" s="95"/>
      <c r="AZ92" s="12">
        <v>504097</v>
      </c>
      <c r="BA92" s="95"/>
      <c r="BB92" s="83">
        <v>11</v>
      </c>
    </row>
    <row r="93" spans="1:54" s="88" customFormat="1" ht="11.25" x14ac:dyDescent="0.25">
      <c r="A93" s="83">
        <v>12</v>
      </c>
      <c r="B93" s="95"/>
      <c r="C93" s="12">
        <v>33596</v>
      </c>
      <c r="D93" s="82"/>
      <c r="E93" s="83" t="s">
        <v>134</v>
      </c>
      <c r="F93" s="95"/>
      <c r="G93" s="12">
        <v>63794518</v>
      </c>
      <c r="H93" s="95"/>
      <c r="I93" s="9">
        <f t="shared" si="9"/>
        <v>1898.8724252887248</v>
      </c>
      <c r="J93" s="95"/>
      <c r="K93" s="13">
        <f>IF($AE93&lt;&gt;0,(G93/$AE93)*100,0)</f>
        <v>56.406011834326222</v>
      </c>
      <c r="L93" s="95"/>
      <c r="M93" s="12">
        <v>40712632</v>
      </c>
      <c r="N93" s="95"/>
      <c r="O93" s="9">
        <f t="shared" si="17"/>
        <v>1211.8297416359089</v>
      </c>
      <c r="P93" s="95"/>
      <c r="Q93" s="13">
        <f>IF($AE93&lt;&gt;0,(M93/$AE93)*100,0)</f>
        <v>35.997406585916494</v>
      </c>
      <c r="R93" s="95"/>
      <c r="S93" s="12">
        <v>7540360</v>
      </c>
      <c r="T93" s="95"/>
      <c r="U93" s="9">
        <f t="shared" si="11"/>
        <v>224.44219549946422</v>
      </c>
      <c r="V93" s="95"/>
      <c r="W93" s="13">
        <f>IF($AE93&lt;&gt;0,(S93/$AE93)*100,0)</f>
        <v>6.6670561786371696</v>
      </c>
      <c r="X93" s="95"/>
      <c r="Y93" s="12">
        <v>1051282</v>
      </c>
      <c r="Z93" s="95"/>
      <c r="AA93" s="9">
        <f t="shared" si="18"/>
        <v>31.291879985712583</v>
      </c>
      <c r="AB93" s="95"/>
      <c r="AC93" s="13">
        <f>IF($AE93&lt;&gt;0,(Y93/$AE93)*100,0)</f>
        <v>0.92952540112011106</v>
      </c>
      <c r="AD93" s="95"/>
      <c r="AE93" s="12">
        <f>(G93+M93+S93+Y93)</f>
        <v>113098792</v>
      </c>
      <c r="AF93" s="96"/>
      <c r="AG93" s="95"/>
      <c r="AH93" s="12">
        <v>0</v>
      </c>
      <c r="AI93" s="95"/>
      <c r="AJ93" s="12">
        <v>30489525</v>
      </c>
      <c r="AK93" s="95"/>
      <c r="AL93" s="12">
        <f>(AE93+AH93+AJ93)</f>
        <v>143588317</v>
      </c>
      <c r="AM93" s="95"/>
      <c r="AN93" s="12">
        <v>96979822</v>
      </c>
      <c r="AO93" s="95"/>
      <c r="AP93" s="9">
        <f t="shared" si="19"/>
        <v>2886.6478747469937</v>
      </c>
      <c r="AQ93" s="95"/>
      <c r="AR93" s="13">
        <f>IF($AP$198&lt;&gt;0,(AP93/$AP$198)*100,0)</f>
        <v>68.933800691744622</v>
      </c>
      <c r="AS93" s="95"/>
      <c r="AT93" s="12">
        <v>1812697</v>
      </c>
      <c r="AU93" s="95"/>
      <c r="AV93" s="12">
        <v>3625991</v>
      </c>
      <c r="AW93" s="95"/>
      <c r="AX93" s="12"/>
      <c r="AY93" s="95"/>
      <c r="AZ93" s="12">
        <v>0</v>
      </c>
      <c r="BA93" s="95"/>
      <c r="BB93" s="83">
        <v>12</v>
      </c>
    </row>
    <row r="94" spans="1:54" s="88" customFormat="1" ht="11.25" x14ac:dyDescent="0.25">
      <c r="A94" s="83">
        <v>13</v>
      </c>
      <c r="B94" s="95"/>
      <c r="C94" s="12">
        <v>0</v>
      </c>
      <c r="D94" s="82" t="s">
        <v>91</v>
      </c>
      <c r="E94" s="83" t="s">
        <v>135</v>
      </c>
      <c r="F94" s="95"/>
      <c r="G94" s="12">
        <v>0</v>
      </c>
      <c r="H94" s="95"/>
      <c r="I94" s="9">
        <f t="shared" si="9"/>
        <v>0</v>
      </c>
      <c r="J94" s="95"/>
      <c r="K94" s="13">
        <f>IF($AE94&lt;&gt;0,(G94/$AE94)*100,0)</f>
        <v>0</v>
      </c>
      <c r="L94" s="95"/>
      <c r="M94" s="12">
        <v>0</v>
      </c>
      <c r="N94" s="95"/>
      <c r="O94" s="9">
        <f t="shared" si="17"/>
        <v>0</v>
      </c>
      <c r="P94" s="95"/>
      <c r="Q94" s="13">
        <f>IF($AE94&lt;&gt;0,(M94/$AE94)*100,0)</f>
        <v>0</v>
      </c>
      <c r="R94" s="95"/>
      <c r="S94" s="12">
        <v>0</v>
      </c>
      <c r="T94" s="95"/>
      <c r="U94" s="9">
        <f t="shared" si="11"/>
        <v>0</v>
      </c>
      <c r="V94" s="95"/>
      <c r="W94" s="13">
        <f>IF($AE94&lt;&gt;0,(S94/$AE94)*100,0)</f>
        <v>0</v>
      </c>
      <c r="X94" s="95"/>
      <c r="Y94" s="12">
        <v>0</v>
      </c>
      <c r="Z94" s="95"/>
      <c r="AA94" s="9">
        <f t="shared" si="18"/>
        <v>0</v>
      </c>
      <c r="AB94" s="95"/>
      <c r="AC94" s="13">
        <f>IF($AE94&lt;&gt;0,(Y94/$AE94)*100,0)</f>
        <v>0</v>
      </c>
      <c r="AD94" s="95"/>
      <c r="AE94" s="12">
        <f>(G94+M94+S94+Y94)</f>
        <v>0</v>
      </c>
      <c r="AF94" s="96"/>
      <c r="AG94" s="95"/>
      <c r="AH94" s="12">
        <v>0</v>
      </c>
      <c r="AI94" s="95"/>
      <c r="AJ94" s="12">
        <v>0</v>
      </c>
      <c r="AK94" s="95"/>
      <c r="AL94" s="12">
        <f>(AE94+AH94+AJ94)</f>
        <v>0</v>
      </c>
      <c r="AM94" s="95"/>
      <c r="AN94" s="12">
        <v>0</v>
      </c>
      <c r="AO94" s="95"/>
      <c r="AP94" s="9">
        <f t="shared" si="19"/>
        <v>0</v>
      </c>
      <c r="AQ94" s="95"/>
      <c r="AR94" s="13">
        <f>IF($AP$198&lt;&gt;0,(AP94/$AP$198)*100,0)</f>
        <v>0</v>
      </c>
      <c r="AS94" s="95"/>
      <c r="AT94" s="12">
        <v>0</v>
      </c>
      <c r="AU94" s="95"/>
      <c r="AV94" s="12">
        <v>0</v>
      </c>
      <c r="AW94" s="95"/>
      <c r="AX94" s="12"/>
      <c r="AY94" s="95"/>
      <c r="AZ94" s="12">
        <v>0</v>
      </c>
      <c r="BA94" s="95"/>
      <c r="BB94" s="83">
        <v>13</v>
      </c>
    </row>
    <row r="95" spans="1:54" s="88" customFormat="1" ht="11.25" x14ac:dyDescent="0.25">
      <c r="A95" s="83">
        <v>14</v>
      </c>
      <c r="B95" s="95"/>
      <c r="C95" s="12">
        <v>0</v>
      </c>
      <c r="D95" s="82" t="s">
        <v>91</v>
      </c>
      <c r="E95" s="83" t="s">
        <v>136</v>
      </c>
      <c r="F95" s="95"/>
      <c r="G95" s="12">
        <v>0</v>
      </c>
      <c r="H95" s="95"/>
      <c r="I95" s="9">
        <f t="shared" si="9"/>
        <v>0</v>
      </c>
      <c r="J95" s="95"/>
      <c r="K95" s="13">
        <f>IF($AE95&lt;&gt;0,(G95/$AE95)*100,0)</f>
        <v>0</v>
      </c>
      <c r="L95" s="95"/>
      <c r="M95" s="12">
        <v>0</v>
      </c>
      <c r="N95" s="95"/>
      <c r="O95" s="9">
        <f t="shared" si="17"/>
        <v>0</v>
      </c>
      <c r="P95" s="95"/>
      <c r="Q95" s="13">
        <f>IF($AE95&lt;&gt;0,(M95/$AE95)*100,0)</f>
        <v>0</v>
      </c>
      <c r="R95" s="95"/>
      <c r="S95" s="12">
        <v>0</v>
      </c>
      <c r="T95" s="95"/>
      <c r="U95" s="9">
        <f t="shared" si="11"/>
        <v>0</v>
      </c>
      <c r="V95" s="95"/>
      <c r="W95" s="13">
        <f>IF($AE95&lt;&gt;0,(S95/$AE95)*100,0)</f>
        <v>0</v>
      </c>
      <c r="X95" s="95"/>
      <c r="Y95" s="12">
        <v>0</v>
      </c>
      <c r="Z95" s="95"/>
      <c r="AA95" s="9">
        <f t="shared" si="18"/>
        <v>0</v>
      </c>
      <c r="AB95" s="95"/>
      <c r="AC95" s="13">
        <f>IF($AE95&lt;&gt;0,(Y95/$AE95)*100,0)</f>
        <v>0</v>
      </c>
      <c r="AD95" s="95"/>
      <c r="AE95" s="12">
        <f>(G95+M95+S95+Y95)</f>
        <v>0</v>
      </c>
      <c r="AF95" s="96"/>
      <c r="AG95" s="95"/>
      <c r="AH95" s="12">
        <v>0</v>
      </c>
      <c r="AI95" s="95"/>
      <c r="AJ95" s="12">
        <v>0</v>
      </c>
      <c r="AK95" s="95"/>
      <c r="AL95" s="12">
        <f>(AE95+AH95+AJ95)</f>
        <v>0</v>
      </c>
      <c r="AM95" s="95"/>
      <c r="AN95" s="12">
        <v>0</v>
      </c>
      <c r="AO95" s="95"/>
      <c r="AP95" s="9">
        <f t="shared" si="19"/>
        <v>0</v>
      </c>
      <c r="AQ95" s="95"/>
      <c r="AR95" s="13">
        <f>IF($AP$198&lt;&gt;0,(AP95/$AP$198)*100,0)</f>
        <v>0</v>
      </c>
      <c r="AS95" s="95"/>
      <c r="AT95" s="12">
        <v>0</v>
      </c>
      <c r="AU95" s="95"/>
      <c r="AV95" s="12">
        <v>0</v>
      </c>
      <c r="AW95" s="95"/>
      <c r="AX95" s="12"/>
      <c r="AY95" s="95"/>
      <c r="AZ95" s="12">
        <v>0</v>
      </c>
      <c r="BA95" s="95"/>
      <c r="BB95" s="83">
        <v>14</v>
      </c>
    </row>
    <row r="96" spans="1:54" s="88" customFormat="1" ht="11.25" x14ac:dyDescent="0.25">
      <c r="A96" s="83">
        <v>15</v>
      </c>
      <c r="B96" s="95"/>
      <c r="C96" s="12">
        <v>0</v>
      </c>
      <c r="D96" s="82" t="s">
        <v>91</v>
      </c>
      <c r="E96" s="83" t="s">
        <v>137</v>
      </c>
      <c r="F96" s="95"/>
      <c r="G96" s="12">
        <v>0</v>
      </c>
      <c r="H96" s="95"/>
      <c r="I96" s="9">
        <f t="shared" si="9"/>
        <v>0</v>
      </c>
      <c r="J96" s="95"/>
      <c r="K96" s="13">
        <f>IF($AE96&lt;&gt;0,(G96/$AE96)*100,0)</f>
        <v>0</v>
      </c>
      <c r="L96" s="95"/>
      <c r="M96" s="12">
        <v>0</v>
      </c>
      <c r="N96" s="95"/>
      <c r="O96" s="9">
        <f t="shared" si="17"/>
        <v>0</v>
      </c>
      <c r="P96" s="95"/>
      <c r="Q96" s="13">
        <f>IF($AE96&lt;&gt;0,(M96/$AE96)*100,0)</f>
        <v>0</v>
      </c>
      <c r="R96" s="95"/>
      <c r="S96" s="12">
        <v>0</v>
      </c>
      <c r="T96" s="95"/>
      <c r="U96" s="9">
        <f t="shared" si="11"/>
        <v>0</v>
      </c>
      <c r="V96" s="95"/>
      <c r="W96" s="13">
        <f>IF($AE96&lt;&gt;0,(S96/$AE96)*100,0)</f>
        <v>0</v>
      </c>
      <c r="X96" s="95"/>
      <c r="Y96" s="12">
        <v>0</v>
      </c>
      <c r="Z96" s="95"/>
      <c r="AA96" s="9">
        <f t="shared" si="18"/>
        <v>0</v>
      </c>
      <c r="AB96" s="95"/>
      <c r="AC96" s="13">
        <f>IF($AE96&lt;&gt;0,(Y96/$AE96)*100,0)</f>
        <v>0</v>
      </c>
      <c r="AD96" s="95"/>
      <c r="AE96" s="12">
        <f>(G96+M96+S96+Y96)</f>
        <v>0</v>
      </c>
      <c r="AF96" s="96"/>
      <c r="AG96" s="95"/>
      <c r="AH96" s="12">
        <v>0</v>
      </c>
      <c r="AI96" s="95"/>
      <c r="AJ96" s="12">
        <v>0</v>
      </c>
      <c r="AK96" s="95"/>
      <c r="AL96" s="12">
        <f>(AE96+AH96+AJ96)</f>
        <v>0</v>
      </c>
      <c r="AM96" s="95"/>
      <c r="AN96" s="12">
        <v>0</v>
      </c>
      <c r="AO96" s="95"/>
      <c r="AP96" s="9">
        <f t="shared" si="19"/>
        <v>0</v>
      </c>
      <c r="AQ96" s="95"/>
      <c r="AR96" s="13">
        <f>IF($AP$198&lt;&gt;0,(AP96/$AP$198)*100,0)</f>
        <v>0</v>
      </c>
      <c r="AS96" s="95"/>
      <c r="AT96" s="12">
        <v>0</v>
      </c>
      <c r="AU96" s="95"/>
      <c r="AV96" s="12">
        <v>0</v>
      </c>
      <c r="AW96" s="95"/>
      <c r="AX96" s="12"/>
      <c r="AY96" s="95"/>
      <c r="AZ96" s="12">
        <v>0</v>
      </c>
      <c r="BA96" s="95"/>
      <c r="BB96" s="83">
        <v>15</v>
      </c>
    </row>
    <row r="97" spans="1:54" s="88" customFormat="1" ht="11.25" x14ac:dyDescent="0.25">
      <c r="A97" s="83">
        <v>16</v>
      </c>
      <c r="B97" s="95"/>
      <c r="C97" s="12">
        <v>55696</v>
      </c>
      <c r="D97" s="82"/>
      <c r="E97" s="83" t="s">
        <v>138</v>
      </c>
      <c r="F97" s="95"/>
      <c r="G97" s="12">
        <v>78029878</v>
      </c>
      <c r="H97" s="95"/>
      <c r="I97" s="9">
        <f t="shared" si="9"/>
        <v>1400.9960858948577</v>
      </c>
      <c r="J97" s="95"/>
      <c r="K97" s="13">
        <f>IF($AE97&lt;&gt;0,(G97/$AE97)*100,0)</f>
        <v>43.354055674628611</v>
      </c>
      <c r="L97" s="95"/>
      <c r="M97" s="12">
        <v>78625643</v>
      </c>
      <c r="N97" s="95"/>
      <c r="O97" s="9">
        <f t="shared" ref="O97:O101" si="20">IFERROR(M97/$C97,0)</f>
        <v>1411.6928145647803</v>
      </c>
      <c r="P97" s="95"/>
      <c r="Q97" s="13">
        <f>IF($AE97&lt;&gt;0,(M97/$AE97)*100,0)</f>
        <v>43.685067713106932</v>
      </c>
      <c r="R97" s="95"/>
      <c r="S97" s="12">
        <v>21879554</v>
      </c>
      <c r="T97" s="95"/>
      <c r="U97" s="9">
        <f t="shared" si="11"/>
        <v>392.838875323183</v>
      </c>
      <c r="V97" s="95"/>
      <c r="W97" s="13">
        <f>IF($AE97&lt;&gt;0,(S97/$AE97)*100,0)</f>
        <v>12.156463992575294</v>
      </c>
      <c r="X97" s="95"/>
      <c r="Y97" s="12">
        <v>1447805</v>
      </c>
      <c r="Z97" s="95"/>
      <c r="AA97" s="9">
        <f t="shared" ref="AA97:AA101" si="21">IFERROR(Y97/$C97,0)</f>
        <v>25.994775208273484</v>
      </c>
      <c r="AB97" s="95"/>
      <c r="AC97" s="13">
        <f>IF($AE97&lt;&gt;0,(Y97/$AE97)*100,0)</f>
        <v>0.80441261968916167</v>
      </c>
      <c r="AD97" s="95"/>
      <c r="AE97" s="12">
        <f>(G97+M97+S97+Y97)</f>
        <v>179982880</v>
      </c>
      <c r="AF97" s="96"/>
      <c r="AG97" s="95"/>
      <c r="AH97" s="12">
        <v>260226</v>
      </c>
      <c r="AI97" s="95"/>
      <c r="AJ97" s="12">
        <v>292216</v>
      </c>
      <c r="AK97" s="95"/>
      <c r="AL97" s="12">
        <f>(AE97+AH97+AJ97)</f>
        <v>180535322</v>
      </c>
      <c r="AM97" s="95"/>
      <c r="AN97" s="12">
        <v>165615169</v>
      </c>
      <c r="AO97" s="95"/>
      <c r="AP97" s="9">
        <f t="shared" ref="AP97:AP101" si="22">IFERROR(AN97/$C97,0)</f>
        <v>2973.5558927032462</v>
      </c>
      <c r="AQ97" s="95"/>
      <c r="AR97" s="13">
        <f>IF($AP$198&lt;&gt;0,(AP97/$AP$198)*100,0)</f>
        <v>71.009183713248731</v>
      </c>
      <c r="AS97" s="95"/>
      <c r="AT97" s="12">
        <v>2789984</v>
      </c>
      <c r="AU97" s="95"/>
      <c r="AV97" s="12">
        <v>5780097</v>
      </c>
      <c r="AW97" s="95"/>
      <c r="AX97" s="12"/>
      <c r="AY97" s="95"/>
      <c r="AZ97" s="12">
        <v>0</v>
      </c>
      <c r="BA97" s="95"/>
      <c r="BB97" s="83">
        <v>16</v>
      </c>
    </row>
    <row r="98" spans="1:54" s="88" customFormat="1" ht="11.25" x14ac:dyDescent="0.25">
      <c r="A98" s="83">
        <v>17</v>
      </c>
      <c r="B98" s="95"/>
      <c r="C98" s="12">
        <v>30887</v>
      </c>
      <c r="D98" s="82"/>
      <c r="E98" s="83" t="s">
        <v>139</v>
      </c>
      <c r="F98" s="95"/>
      <c r="G98" s="12">
        <v>58830617</v>
      </c>
      <c r="H98" s="95"/>
      <c r="I98" s="9">
        <f t="shared" si="9"/>
        <v>1904.7047948975296</v>
      </c>
      <c r="J98" s="95"/>
      <c r="K98" s="13">
        <f>IF($AE98&lt;&gt;0,(G98/$AE98)*100,0)</f>
        <v>53.457896832102627</v>
      </c>
      <c r="L98" s="95"/>
      <c r="M98" s="12">
        <v>44613395</v>
      </c>
      <c r="N98" s="95"/>
      <c r="O98" s="9">
        <f t="shared" si="20"/>
        <v>1444.406870204293</v>
      </c>
      <c r="P98" s="95"/>
      <c r="Q98" s="13">
        <f>IF($AE98&lt;&gt;0,(M98/$AE98)*100,0)</f>
        <v>40.539066031550256</v>
      </c>
      <c r="R98" s="95"/>
      <c r="S98" s="12">
        <v>6227420</v>
      </c>
      <c r="T98" s="95"/>
      <c r="U98" s="9">
        <f t="shared" si="11"/>
        <v>201.61945154919545</v>
      </c>
      <c r="V98" s="95"/>
      <c r="W98" s="13">
        <f>IF($AE98&lt;&gt;0,(S98/$AE98)*100,0)</f>
        <v>5.658699379103445</v>
      </c>
      <c r="X98" s="95"/>
      <c r="Y98" s="12">
        <v>378945</v>
      </c>
      <c r="Z98" s="95"/>
      <c r="AA98" s="9">
        <f t="shared" si="21"/>
        <v>12.268753844659566</v>
      </c>
      <c r="AB98" s="95"/>
      <c r="AC98" s="13">
        <f>IF($AE98&lt;&gt;0,(Y98/$AE98)*100,0)</f>
        <v>0.34433775724366666</v>
      </c>
      <c r="AD98" s="95"/>
      <c r="AE98" s="12">
        <f>(G98+M98+S98+Y98)</f>
        <v>110050377</v>
      </c>
      <c r="AF98" s="96"/>
      <c r="AG98" s="95"/>
      <c r="AH98" s="12">
        <v>1691390</v>
      </c>
      <c r="AI98" s="95"/>
      <c r="AJ98" s="12">
        <v>0</v>
      </c>
      <c r="AK98" s="95"/>
      <c r="AL98" s="12">
        <f>(AE98+AH98+AJ98)</f>
        <v>111741767</v>
      </c>
      <c r="AM98" s="95"/>
      <c r="AN98" s="12">
        <v>94881854</v>
      </c>
      <c r="AO98" s="95"/>
      <c r="AP98" s="9">
        <f t="shared" si="22"/>
        <v>3071.9025479975394</v>
      </c>
      <c r="AQ98" s="95"/>
      <c r="AR98" s="13">
        <f>IF($AP$198&lt;&gt;0,(AP98/$AP$198)*100,0)</f>
        <v>73.357723967868722</v>
      </c>
      <c r="AS98" s="95"/>
      <c r="AT98" s="12">
        <v>0</v>
      </c>
      <c r="AU98" s="95"/>
      <c r="AV98" s="12">
        <v>0</v>
      </c>
      <c r="AW98" s="95"/>
      <c r="AX98" s="12"/>
      <c r="AY98" s="95"/>
      <c r="AZ98" s="12">
        <v>847630</v>
      </c>
      <c r="BA98" s="95"/>
      <c r="BB98" s="83">
        <v>17</v>
      </c>
    </row>
    <row r="99" spans="1:54" s="88" customFormat="1" ht="11.25" x14ac:dyDescent="0.25">
      <c r="A99" s="83">
        <v>18</v>
      </c>
      <c r="B99" s="95"/>
      <c r="C99" s="12">
        <v>29155</v>
      </c>
      <c r="D99" s="82"/>
      <c r="E99" s="83" t="s">
        <v>140</v>
      </c>
      <c r="F99" s="95"/>
      <c r="G99" s="12">
        <v>46677956</v>
      </c>
      <c r="H99" s="95"/>
      <c r="I99" s="9">
        <f t="shared" si="9"/>
        <v>1601.0274738466815</v>
      </c>
      <c r="J99" s="95"/>
      <c r="K99" s="13">
        <f>IF($AE99&lt;&gt;0,(G99/$AE99)*100,0)</f>
        <v>42.493571905799712</v>
      </c>
      <c r="L99" s="95"/>
      <c r="M99" s="12">
        <v>44628704</v>
      </c>
      <c r="N99" s="95"/>
      <c r="O99" s="9">
        <f t="shared" si="20"/>
        <v>1530.7392900017151</v>
      </c>
      <c r="P99" s="95"/>
      <c r="Q99" s="13">
        <f>IF($AE99&lt;&gt;0,(M99/$AE99)*100,0)</f>
        <v>40.628022411406604</v>
      </c>
      <c r="R99" s="95"/>
      <c r="S99" s="12">
        <v>17940194</v>
      </c>
      <c r="T99" s="95"/>
      <c r="U99" s="9">
        <f t="shared" si="11"/>
        <v>615.33850111473157</v>
      </c>
      <c r="V99" s="95"/>
      <c r="W99" s="13">
        <f>IF($AE99&lt;&gt;0,(S99/$AE99)*100,0)</f>
        <v>16.331968857912216</v>
      </c>
      <c r="X99" s="95"/>
      <c r="Y99" s="12">
        <v>600245</v>
      </c>
      <c r="Z99" s="95"/>
      <c r="AA99" s="9">
        <f t="shared" si="21"/>
        <v>20.588063796947349</v>
      </c>
      <c r="AB99" s="95"/>
      <c r="AC99" s="13">
        <f>IF($AE99&lt;&gt;0,(Y99/$AE99)*100,0)</f>
        <v>0.5464368248814655</v>
      </c>
      <c r="AD99" s="95"/>
      <c r="AE99" s="12">
        <f>(G99+M99+S99+Y99)</f>
        <v>109847099</v>
      </c>
      <c r="AF99" s="96"/>
      <c r="AG99" s="95"/>
      <c r="AH99" s="12">
        <v>432960</v>
      </c>
      <c r="AI99" s="95"/>
      <c r="AJ99" s="12">
        <v>0</v>
      </c>
      <c r="AK99" s="95"/>
      <c r="AL99" s="12">
        <f>(AE99+AH99+AJ99)</f>
        <v>110280059</v>
      </c>
      <c r="AM99" s="95"/>
      <c r="AN99" s="12">
        <v>94963053</v>
      </c>
      <c r="AO99" s="95"/>
      <c r="AP99" s="9">
        <f t="shared" si="22"/>
        <v>3257.1789744469215</v>
      </c>
      <c r="AQ99" s="95"/>
      <c r="AR99" s="13">
        <f>IF($AP$198&lt;&gt;0,(AP99/$AP$198)*100,0)</f>
        <v>77.782166715275096</v>
      </c>
      <c r="AS99" s="95"/>
      <c r="AT99" s="12">
        <v>0</v>
      </c>
      <c r="AU99" s="95"/>
      <c r="AV99" s="12">
        <v>3659838</v>
      </c>
      <c r="AW99" s="95"/>
      <c r="AX99" s="12"/>
      <c r="AY99" s="95"/>
      <c r="AZ99" s="12">
        <v>538885</v>
      </c>
      <c r="BA99" s="95"/>
      <c r="BB99" s="83">
        <v>18</v>
      </c>
    </row>
    <row r="100" spans="1:54" s="88" customFormat="1" ht="11.25" x14ac:dyDescent="0.25">
      <c r="A100" s="83">
        <v>19</v>
      </c>
      <c r="B100" s="95"/>
      <c r="C100" s="12">
        <v>6773</v>
      </c>
      <c r="D100" s="82"/>
      <c r="E100" s="83" t="s">
        <v>141</v>
      </c>
      <c r="F100" s="95"/>
      <c r="G100" s="12">
        <v>17810381</v>
      </c>
      <c r="H100" s="95"/>
      <c r="I100" s="9">
        <f t="shared" si="9"/>
        <v>2629.6147940351393</v>
      </c>
      <c r="J100" s="95"/>
      <c r="K100" s="13">
        <f>IF($AE100&lt;&gt;0,(G100/$AE100)*100,0)</f>
        <v>60.417179673083218</v>
      </c>
      <c r="L100" s="95"/>
      <c r="M100" s="12">
        <v>9353370</v>
      </c>
      <c r="N100" s="95"/>
      <c r="O100" s="9">
        <f t="shared" si="20"/>
        <v>1380.9788867562379</v>
      </c>
      <c r="P100" s="95"/>
      <c r="Q100" s="13">
        <f>IF($AE100&lt;&gt;0,(M100/$AE100)*100,0)</f>
        <v>31.728924599581919</v>
      </c>
      <c r="R100" s="95"/>
      <c r="S100" s="12">
        <v>1972360</v>
      </c>
      <c r="T100" s="95"/>
      <c r="U100" s="9">
        <f t="shared" si="11"/>
        <v>291.20921305182344</v>
      </c>
      <c r="V100" s="95"/>
      <c r="W100" s="13">
        <f>IF($AE100&lt;&gt;0,(S100/$AE100)*100,0)</f>
        <v>6.6907287665548782</v>
      </c>
      <c r="X100" s="95"/>
      <c r="Y100" s="12">
        <v>342890</v>
      </c>
      <c r="Z100" s="95"/>
      <c r="AA100" s="9">
        <f t="shared" si="21"/>
        <v>50.626015059796252</v>
      </c>
      <c r="AB100" s="95"/>
      <c r="AC100" s="13">
        <f>IF($AE100&lt;&gt;0,(Y100/$AE100)*100,0)</f>
        <v>1.1631669607799802</v>
      </c>
      <c r="AD100" s="95"/>
      <c r="AE100" s="12">
        <f>(G100+M100+S100+Y100)</f>
        <v>29479001</v>
      </c>
      <c r="AF100" s="96"/>
      <c r="AG100" s="95"/>
      <c r="AH100" s="12">
        <v>69859</v>
      </c>
      <c r="AI100" s="95"/>
      <c r="AJ100" s="12">
        <v>0</v>
      </c>
      <c r="AK100" s="95"/>
      <c r="AL100" s="12">
        <f>(AE100+AH100+AJ100)</f>
        <v>29548860</v>
      </c>
      <c r="AM100" s="95"/>
      <c r="AN100" s="12">
        <v>29871316</v>
      </c>
      <c r="AO100" s="95"/>
      <c r="AP100" s="9">
        <f t="shared" si="22"/>
        <v>4410.3522811161965</v>
      </c>
      <c r="AQ100" s="95"/>
      <c r="AR100" s="13">
        <f>IF($AP$198&lt;&gt;0,(AP100/$AP$198)*100,0)</f>
        <v>105.32020472136449</v>
      </c>
      <c r="AS100" s="95"/>
      <c r="AT100" s="12">
        <v>184641</v>
      </c>
      <c r="AU100" s="95"/>
      <c r="AV100" s="12">
        <v>0</v>
      </c>
      <c r="AW100" s="95"/>
      <c r="AX100" s="12"/>
      <c r="AY100" s="95"/>
      <c r="AZ100" s="12">
        <v>92150</v>
      </c>
      <c r="BA100" s="95"/>
      <c r="BB100" s="83">
        <v>19</v>
      </c>
    </row>
    <row r="101" spans="1:54" s="88" customFormat="1" ht="11.25" x14ac:dyDescent="0.25">
      <c r="A101" s="83">
        <v>20</v>
      </c>
      <c r="B101" s="95"/>
      <c r="C101" s="12">
        <v>11529</v>
      </c>
      <c r="D101" s="82"/>
      <c r="E101" s="83" t="s">
        <v>142</v>
      </c>
      <c r="F101" s="95"/>
      <c r="G101" s="12">
        <v>18148675</v>
      </c>
      <c r="H101" s="95"/>
      <c r="I101" s="9">
        <f t="shared" si="9"/>
        <v>1574.1759909792697</v>
      </c>
      <c r="J101" s="95"/>
      <c r="K101" s="13">
        <f>IF($AE101&lt;&gt;0,(G101/$AE101)*100,0)</f>
        <v>37.082406043741514</v>
      </c>
      <c r="L101" s="95"/>
      <c r="M101" s="12">
        <v>21036115</v>
      </c>
      <c r="N101" s="95"/>
      <c r="O101" s="9">
        <f t="shared" si="20"/>
        <v>1824.6261601179633</v>
      </c>
      <c r="P101" s="95"/>
      <c r="Q101" s="13">
        <f>IF($AE101&lt;&gt;0,(M101/$AE101)*100,0)</f>
        <v>42.982187846376746</v>
      </c>
      <c r="R101" s="95"/>
      <c r="S101" s="12">
        <v>7062970</v>
      </c>
      <c r="T101" s="95"/>
      <c r="U101" s="9">
        <f t="shared" si="11"/>
        <v>612.62642033133841</v>
      </c>
      <c r="V101" s="95"/>
      <c r="W101" s="13">
        <f>IF($AE101&lt;&gt;0,(S101/$AE101)*100,0)</f>
        <v>14.431462429888958</v>
      </c>
      <c r="X101" s="95"/>
      <c r="Y101" s="12">
        <v>2693711</v>
      </c>
      <c r="Z101" s="95"/>
      <c r="AA101" s="9">
        <f t="shared" si="21"/>
        <v>233.64654349900252</v>
      </c>
      <c r="AB101" s="95"/>
      <c r="AC101" s="13">
        <f>IF($AE101&lt;&gt;0,(Y101/$AE101)*100,0)</f>
        <v>5.5039436799927817</v>
      </c>
      <c r="AD101" s="95"/>
      <c r="AE101" s="12">
        <f>(G101+M101+S101+Y101)</f>
        <v>48941471</v>
      </c>
      <c r="AF101" s="96"/>
      <c r="AG101" s="95"/>
      <c r="AH101" s="12">
        <v>0</v>
      </c>
      <c r="AI101" s="95"/>
      <c r="AJ101" s="12">
        <v>0</v>
      </c>
      <c r="AK101" s="95"/>
      <c r="AL101" s="12">
        <f>(AE101+AH101+AJ101)</f>
        <v>48941471</v>
      </c>
      <c r="AM101" s="95"/>
      <c r="AN101" s="12">
        <v>42299624</v>
      </c>
      <c r="AO101" s="95"/>
      <c r="AP101" s="9">
        <f t="shared" si="22"/>
        <v>3668.9759736317114</v>
      </c>
      <c r="AQ101" s="95"/>
      <c r="AR101" s="13">
        <f>IF($AP$198&lt;&gt;0,(AP101/$AP$198)*100,0)</f>
        <v>87.615971702574029</v>
      </c>
      <c r="AS101" s="95"/>
      <c r="AT101" s="12">
        <v>0</v>
      </c>
      <c r="AU101" s="95"/>
      <c r="AV101" s="12">
        <v>0</v>
      </c>
      <c r="AW101" s="95"/>
      <c r="AX101" s="12"/>
      <c r="AY101" s="95"/>
      <c r="AZ101" s="12">
        <v>0</v>
      </c>
      <c r="BA101" s="95"/>
      <c r="BB101" s="83">
        <v>20</v>
      </c>
    </row>
    <row r="102" spans="1:54" s="88" customFormat="1" ht="11.25" x14ac:dyDescent="0.25">
      <c r="A102" s="83">
        <v>21</v>
      </c>
      <c r="B102" s="95"/>
      <c r="C102" s="12">
        <v>364548</v>
      </c>
      <c r="D102" s="82"/>
      <c r="E102" s="83" t="s">
        <v>143</v>
      </c>
      <c r="F102" s="95"/>
      <c r="G102" s="12">
        <v>827521758</v>
      </c>
      <c r="H102" s="95"/>
      <c r="I102" s="9">
        <f t="shared" si="9"/>
        <v>2269.9939596431745</v>
      </c>
      <c r="J102" s="95"/>
      <c r="K102" s="13">
        <f>IF($AE102&lt;&gt;0,(G102/$AE102)*100,0)</f>
        <v>55.654506344723323</v>
      </c>
      <c r="L102" s="95"/>
      <c r="M102" s="12">
        <v>538011640</v>
      </c>
      <c r="N102" s="95"/>
      <c r="O102" s="9">
        <f t="shared" ref="O102:O106" si="23">IFERROR(M102/$C102,0)</f>
        <v>1475.8320989279875</v>
      </c>
      <c r="P102" s="95"/>
      <c r="Q102" s="13">
        <f>IF($AE102&lt;&gt;0,(M102/$AE102)*100,0)</f>
        <v>36.183667610483539</v>
      </c>
      <c r="R102" s="95"/>
      <c r="S102" s="12">
        <v>103741193</v>
      </c>
      <c r="T102" s="95"/>
      <c r="U102" s="9">
        <f t="shared" si="11"/>
        <v>284.57485159704623</v>
      </c>
      <c r="V102" s="95"/>
      <c r="W102" s="13">
        <f>IF($AE102&lt;&gt;0,(S102/$AE102)*100,0)</f>
        <v>6.977055078263775</v>
      </c>
      <c r="X102" s="95"/>
      <c r="Y102" s="12">
        <v>17616251</v>
      </c>
      <c r="Z102" s="95"/>
      <c r="AA102" s="9">
        <f t="shared" ref="AA102:AA106" si="24">IFERROR(Y102/$C102,0)</f>
        <v>48.323543127379658</v>
      </c>
      <c r="AB102" s="95"/>
      <c r="AC102" s="13">
        <f>IF($AE102&lt;&gt;0,(Y102/$AE102)*100,0)</f>
        <v>1.1847709665293642</v>
      </c>
      <c r="AD102" s="95"/>
      <c r="AE102" s="12">
        <f>(G102+M102+S102+Y102)</f>
        <v>1486890842</v>
      </c>
      <c r="AF102" s="96"/>
      <c r="AG102" s="95"/>
      <c r="AH102" s="12">
        <v>12987979</v>
      </c>
      <c r="AI102" s="95"/>
      <c r="AJ102" s="12">
        <v>56385</v>
      </c>
      <c r="AK102" s="95"/>
      <c r="AL102" s="12">
        <f>(AE102+AH102+AJ102)</f>
        <v>1499935206</v>
      </c>
      <c r="AM102" s="95"/>
      <c r="AN102" s="12">
        <v>1303158353</v>
      </c>
      <c r="AO102" s="95"/>
      <c r="AP102" s="9">
        <f t="shared" ref="AP102:AP106" si="25">IFERROR(AN102/$C102,0)</f>
        <v>3574.7236385880597</v>
      </c>
      <c r="AQ102" s="95"/>
      <c r="AR102" s="13">
        <f>IF($AP$198&lt;&gt;0,(AP102/$AP$198)*100,0)</f>
        <v>85.36520473668628</v>
      </c>
      <c r="AS102" s="95"/>
      <c r="AT102" s="12">
        <v>23968264</v>
      </c>
      <c r="AU102" s="95"/>
      <c r="AV102" s="12">
        <v>91022115</v>
      </c>
      <c r="AW102" s="95"/>
      <c r="AX102" s="12"/>
      <c r="AY102" s="95"/>
      <c r="AZ102" s="12">
        <v>162000</v>
      </c>
      <c r="BA102" s="95"/>
      <c r="BB102" s="83">
        <v>21</v>
      </c>
    </row>
    <row r="103" spans="1:54" s="88" customFormat="1" ht="11.25" x14ac:dyDescent="0.25">
      <c r="A103" s="83">
        <v>22</v>
      </c>
      <c r="B103" s="95"/>
      <c r="C103" s="12">
        <v>14783</v>
      </c>
      <c r="D103" s="82"/>
      <c r="E103" s="83" t="s">
        <v>144</v>
      </c>
      <c r="F103" s="95"/>
      <c r="G103" s="12">
        <v>30378359</v>
      </c>
      <c r="H103" s="95"/>
      <c r="I103" s="9">
        <f t="shared" si="9"/>
        <v>2054.9522424406414</v>
      </c>
      <c r="J103" s="95"/>
      <c r="K103" s="13">
        <f>IF($AE103&lt;&gt;0,(G103/$AE103)*100,0)</f>
        <v>59.345388521430962</v>
      </c>
      <c r="L103" s="95"/>
      <c r="M103" s="12">
        <v>16463305</v>
      </c>
      <c r="N103" s="95"/>
      <c r="O103" s="9">
        <f t="shared" si="23"/>
        <v>1113.6646824054658</v>
      </c>
      <c r="P103" s="95"/>
      <c r="Q103" s="13">
        <f>IF($AE103&lt;&gt;0,(M103/$AE103)*100,0)</f>
        <v>32.161751448516924</v>
      </c>
      <c r="R103" s="95"/>
      <c r="S103" s="12">
        <v>3849361</v>
      </c>
      <c r="T103" s="95"/>
      <c r="U103" s="9">
        <f t="shared" si="11"/>
        <v>260.39105729554217</v>
      </c>
      <c r="V103" s="95"/>
      <c r="W103" s="13">
        <f>IF($AE103&lt;&gt;0,(S103/$AE103)*100,0)</f>
        <v>7.5198869071316201</v>
      </c>
      <c r="X103" s="95"/>
      <c r="Y103" s="12">
        <v>498056</v>
      </c>
      <c r="Z103" s="95"/>
      <c r="AA103" s="9">
        <f t="shared" si="24"/>
        <v>33.691131705337213</v>
      </c>
      <c r="AB103" s="95"/>
      <c r="AC103" s="13">
        <f>IF($AE103&lt;&gt;0,(Y103/$AE103)*100,0)</f>
        <v>0.97297312292049154</v>
      </c>
      <c r="AD103" s="95"/>
      <c r="AE103" s="12">
        <f>(G103+M103+S103+Y103)</f>
        <v>51189081</v>
      </c>
      <c r="AF103" s="96"/>
      <c r="AG103" s="95"/>
      <c r="AH103" s="12">
        <v>0</v>
      </c>
      <c r="AI103" s="95"/>
      <c r="AJ103" s="12">
        <v>0</v>
      </c>
      <c r="AK103" s="95"/>
      <c r="AL103" s="12">
        <f>(AE103+AH103+AJ103)</f>
        <v>51189081</v>
      </c>
      <c r="AM103" s="95"/>
      <c r="AN103" s="12">
        <v>44424335</v>
      </c>
      <c r="AO103" s="95"/>
      <c r="AP103" s="9">
        <f t="shared" si="25"/>
        <v>3005.0960562808632</v>
      </c>
      <c r="AQ103" s="95"/>
      <c r="AR103" s="13">
        <f>IF($AP$198&lt;&gt;0,(AP103/$AP$198)*100,0)</f>
        <v>71.762369915440104</v>
      </c>
      <c r="AS103" s="95"/>
      <c r="AT103" s="12">
        <v>35400</v>
      </c>
      <c r="AU103" s="95"/>
      <c r="AV103" s="12">
        <v>0</v>
      </c>
      <c r="AW103" s="95"/>
      <c r="AX103" s="12"/>
      <c r="AY103" s="95"/>
      <c r="AZ103" s="12">
        <v>207000</v>
      </c>
      <c r="BA103" s="95"/>
      <c r="BB103" s="83">
        <v>22</v>
      </c>
    </row>
    <row r="104" spans="1:54" s="88" customFormat="1" ht="11.25" x14ac:dyDescent="0.25">
      <c r="A104" s="83">
        <v>23</v>
      </c>
      <c r="B104" s="95"/>
      <c r="C104" s="12">
        <v>4892</v>
      </c>
      <c r="D104" s="82"/>
      <c r="E104" s="83" t="s">
        <v>145</v>
      </c>
      <c r="F104" s="95"/>
      <c r="G104" s="12">
        <v>6282145</v>
      </c>
      <c r="H104" s="95"/>
      <c r="I104" s="9">
        <f t="shared" si="9"/>
        <v>1284.1670073589535</v>
      </c>
      <c r="J104" s="95"/>
      <c r="K104" s="13">
        <f>IF($AE104&lt;&gt;0,(G104/$AE104)*100,0)</f>
        <v>37.327956377805336</v>
      </c>
      <c r="L104" s="95"/>
      <c r="M104" s="12">
        <v>7548201</v>
      </c>
      <c r="N104" s="95"/>
      <c r="O104" s="9">
        <f t="shared" si="23"/>
        <v>1542.9683156173344</v>
      </c>
      <c r="P104" s="95"/>
      <c r="Q104" s="13">
        <f>IF($AE104&lt;&gt;0,(M104/$AE104)*100,0)</f>
        <v>44.850750445732572</v>
      </c>
      <c r="R104" s="95"/>
      <c r="S104" s="12">
        <v>2359824</v>
      </c>
      <c r="T104" s="95"/>
      <c r="U104" s="9">
        <f t="shared" si="11"/>
        <v>482.38430089942761</v>
      </c>
      <c r="V104" s="95"/>
      <c r="W104" s="13">
        <f>IF($AE104&lt;&gt;0,(S104/$AE104)*100,0)</f>
        <v>14.02186790201406</v>
      </c>
      <c r="X104" s="95"/>
      <c r="Y104" s="12">
        <v>639428</v>
      </c>
      <c r="Z104" s="95"/>
      <c r="AA104" s="9">
        <f t="shared" si="24"/>
        <v>130.70891251022076</v>
      </c>
      <c r="AB104" s="95"/>
      <c r="AC104" s="13">
        <f>IF($AE104&lt;&gt;0,(Y104/$AE104)*100,0)</f>
        <v>3.799425274448029</v>
      </c>
      <c r="AD104" s="95"/>
      <c r="AE104" s="12">
        <f>(G104+M104+S104+Y104)</f>
        <v>16829598</v>
      </c>
      <c r="AF104" s="96"/>
      <c r="AG104" s="95"/>
      <c r="AH104" s="12">
        <v>97924</v>
      </c>
      <c r="AI104" s="95"/>
      <c r="AJ104" s="12">
        <v>0</v>
      </c>
      <c r="AK104" s="95"/>
      <c r="AL104" s="12">
        <f>(AE104+AH104+AJ104)</f>
        <v>16927522</v>
      </c>
      <c r="AM104" s="95"/>
      <c r="AN104" s="12">
        <v>14454972</v>
      </c>
      <c r="AO104" s="95"/>
      <c r="AP104" s="9">
        <f t="shared" si="25"/>
        <v>2954.8184791496319</v>
      </c>
      <c r="AQ104" s="95"/>
      <c r="AR104" s="13">
        <f>IF($AP$198&lt;&gt;0,(AP104/$AP$198)*100,0)</f>
        <v>70.56173006201432</v>
      </c>
      <c r="AS104" s="95"/>
      <c r="AT104" s="12">
        <v>136154</v>
      </c>
      <c r="AU104" s="95"/>
      <c r="AV104" s="12">
        <v>852244</v>
      </c>
      <c r="AW104" s="95"/>
      <c r="AX104" s="12"/>
      <c r="AY104" s="95"/>
      <c r="AZ104" s="12">
        <v>0</v>
      </c>
      <c r="BA104" s="95"/>
      <c r="BB104" s="83">
        <v>23</v>
      </c>
    </row>
    <row r="105" spans="1:54" s="88" customFormat="1" ht="11.25" x14ac:dyDescent="0.25">
      <c r="A105" s="83">
        <v>24</v>
      </c>
      <c r="B105" s="95"/>
      <c r="C105" s="12">
        <v>52552</v>
      </c>
      <c r="D105" s="82"/>
      <c r="E105" s="83" t="s">
        <v>146</v>
      </c>
      <c r="F105" s="95"/>
      <c r="G105" s="12">
        <v>98366285</v>
      </c>
      <c r="H105" s="95"/>
      <c r="I105" s="9">
        <f t="shared" si="9"/>
        <v>1871.7895608159538</v>
      </c>
      <c r="J105" s="95"/>
      <c r="K105" s="13">
        <f>IF($AE105&lt;&gt;0,(G105/$AE105)*100,0)</f>
        <v>48.63164313212306</v>
      </c>
      <c r="L105" s="95"/>
      <c r="M105" s="12">
        <v>75874426</v>
      </c>
      <c r="N105" s="95"/>
      <c r="O105" s="9">
        <f t="shared" si="23"/>
        <v>1443.7971152382402</v>
      </c>
      <c r="P105" s="95"/>
      <c r="Q105" s="13">
        <f>IF($AE105&lt;&gt;0,(M105/$AE105)*100,0)</f>
        <v>37.511816249710755</v>
      </c>
      <c r="R105" s="95"/>
      <c r="S105" s="12">
        <v>27748793</v>
      </c>
      <c r="T105" s="95"/>
      <c r="U105" s="9">
        <f t="shared" si="11"/>
        <v>528.02544146749881</v>
      </c>
      <c r="V105" s="95"/>
      <c r="W105" s="13">
        <f>IF($AE105&lt;&gt;0,(S105/$AE105)*100,0)</f>
        <v>13.718820412127533</v>
      </c>
      <c r="X105" s="95"/>
      <c r="Y105" s="12">
        <v>278564</v>
      </c>
      <c r="Z105" s="95"/>
      <c r="AA105" s="9">
        <f t="shared" si="24"/>
        <v>5.3007307048256962</v>
      </c>
      <c r="AB105" s="95"/>
      <c r="AC105" s="13">
        <f>IF($AE105&lt;&gt;0,(Y105/$AE105)*100,0)</f>
        <v>0.13772020603865165</v>
      </c>
      <c r="AD105" s="95"/>
      <c r="AE105" s="12">
        <f>(G105+M105+S105+Y105)</f>
        <v>202268068</v>
      </c>
      <c r="AF105" s="96"/>
      <c r="AG105" s="95"/>
      <c r="AH105" s="12">
        <v>1833162</v>
      </c>
      <c r="AI105" s="95"/>
      <c r="AJ105" s="12">
        <v>0</v>
      </c>
      <c r="AK105" s="95"/>
      <c r="AL105" s="12">
        <f>(AE105+AH105+AJ105)</f>
        <v>204101230</v>
      </c>
      <c r="AM105" s="95"/>
      <c r="AN105" s="12">
        <v>178156437</v>
      </c>
      <c r="AO105" s="95"/>
      <c r="AP105" s="9">
        <f t="shared" si="25"/>
        <v>3390.0981313746383</v>
      </c>
      <c r="AQ105" s="95"/>
      <c r="AR105" s="13">
        <f>IF($AP$198&lt;&gt;0,(AP105/$AP$198)*100,0)</f>
        <v>80.956306087079511</v>
      </c>
      <c r="AS105" s="95"/>
      <c r="AT105" s="12">
        <v>11641048</v>
      </c>
      <c r="AU105" s="95"/>
      <c r="AV105" s="12">
        <v>0</v>
      </c>
      <c r="AW105" s="95"/>
      <c r="AX105" s="12"/>
      <c r="AY105" s="95"/>
      <c r="AZ105" s="12">
        <v>1027528</v>
      </c>
      <c r="BA105" s="95"/>
      <c r="BB105" s="83">
        <v>24</v>
      </c>
    </row>
    <row r="106" spans="1:54" s="88" customFormat="1" ht="11.25" x14ac:dyDescent="0.25">
      <c r="A106" s="83">
        <v>25</v>
      </c>
      <c r="B106" s="95"/>
      <c r="C106" s="12">
        <v>9675</v>
      </c>
      <c r="D106" s="82"/>
      <c r="E106" s="83" t="s">
        <v>147</v>
      </c>
      <c r="F106" s="95"/>
      <c r="G106" s="12">
        <v>16945990</v>
      </c>
      <c r="H106" s="95"/>
      <c r="I106" s="9">
        <f t="shared" si="9"/>
        <v>1751.5235142118863</v>
      </c>
      <c r="J106" s="95"/>
      <c r="K106" s="13">
        <f>IF($AE106&lt;&gt;0,(G106/$AE106)*100,0)</f>
        <v>45.606458606072458</v>
      </c>
      <c r="L106" s="95"/>
      <c r="M106" s="12">
        <v>15072530</v>
      </c>
      <c r="N106" s="95"/>
      <c r="O106" s="9">
        <f t="shared" si="23"/>
        <v>1557.8842377260983</v>
      </c>
      <c r="P106" s="95"/>
      <c r="Q106" s="13">
        <f>IF($AE106&lt;&gt;0,(M106/$AE106)*100,0)</f>
        <v>40.564447136684564</v>
      </c>
      <c r="R106" s="95"/>
      <c r="S106" s="12">
        <v>4665047</v>
      </c>
      <c r="T106" s="95"/>
      <c r="U106" s="9">
        <f t="shared" si="11"/>
        <v>482.17540051679589</v>
      </c>
      <c r="V106" s="95"/>
      <c r="W106" s="13">
        <f>IF($AE106&lt;&gt;0,(S106/$AE106)*100,0)</f>
        <v>12.554962731648168</v>
      </c>
      <c r="X106" s="95"/>
      <c r="Y106" s="12">
        <v>473429</v>
      </c>
      <c r="Z106" s="95"/>
      <c r="AA106" s="9">
        <f t="shared" si="24"/>
        <v>48.933229974160206</v>
      </c>
      <c r="AB106" s="95"/>
      <c r="AC106" s="13">
        <f>IF($AE106&lt;&gt;0,(Y106/$AE106)*100,0)</f>
        <v>1.2741315255948031</v>
      </c>
      <c r="AD106" s="95"/>
      <c r="AE106" s="12">
        <f>(G106+M106+S106+Y106)</f>
        <v>37156996</v>
      </c>
      <c r="AF106" s="96"/>
      <c r="AG106" s="95"/>
      <c r="AH106" s="12">
        <v>2100000</v>
      </c>
      <c r="AI106" s="95"/>
      <c r="AJ106" s="12">
        <v>32070</v>
      </c>
      <c r="AK106" s="95"/>
      <c r="AL106" s="12">
        <f>(AE106+AH106+AJ106)</f>
        <v>39289066</v>
      </c>
      <c r="AM106" s="95"/>
      <c r="AN106" s="12">
        <v>31454132</v>
      </c>
      <c r="AO106" s="95"/>
      <c r="AP106" s="9">
        <f t="shared" si="25"/>
        <v>3251.0730749354007</v>
      </c>
      <c r="AQ106" s="95"/>
      <c r="AR106" s="13">
        <f>IF($AP$198&lt;&gt;0,(AP106/$AP$198)*100,0)</f>
        <v>77.636356461224665</v>
      </c>
      <c r="AS106" s="95"/>
      <c r="AT106" s="12">
        <v>316100</v>
      </c>
      <c r="AU106" s="95"/>
      <c r="AV106" s="12">
        <v>0</v>
      </c>
      <c r="AW106" s="95"/>
      <c r="AX106" s="12"/>
      <c r="AY106" s="95"/>
      <c r="AZ106" s="12">
        <v>170616</v>
      </c>
      <c r="BA106" s="95"/>
      <c r="BB106" s="83">
        <v>25</v>
      </c>
    </row>
    <row r="107" spans="1:54" s="88" customFormat="1" ht="11.25" x14ac:dyDescent="0.25">
      <c r="A107" s="83">
        <v>26</v>
      </c>
      <c r="B107" s="95"/>
      <c r="C107" s="12">
        <v>14124</v>
      </c>
      <c r="D107" s="82"/>
      <c r="E107" s="83" t="s">
        <v>148</v>
      </c>
      <c r="F107" s="95"/>
      <c r="G107" s="12">
        <v>31079018</v>
      </c>
      <c r="H107" s="95"/>
      <c r="I107" s="9">
        <f t="shared" si="9"/>
        <v>2200.440243557066</v>
      </c>
      <c r="J107" s="95"/>
      <c r="K107" s="13">
        <f>IF($AE107&lt;&gt;0,(G107/$AE107)*100,0)</f>
        <v>46.707774112925144</v>
      </c>
      <c r="L107" s="95"/>
      <c r="M107" s="12">
        <v>26144241</v>
      </c>
      <c r="N107" s="95"/>
      <c r="O107" s="9">
        <f t="shared" ref="O107:O111" si="26">IFERROR(M107/$C107,0)</f>
        <v>1851.0507646559049</v>
      </c>
      <c r="P107" s="95"/>
      <c r="Q107" s="13">
        <f>IF($AE107&lt;&gt;0,(M107/$AE107)*100,0)</f>
        <v>39.291437811255044</v>
      </c>
      <c r="R107" s="95"/>
      <c r="S107" s="12">
        <v>8153478</v>
      </c>
      <c r="T107" s="95"/>
      <c r="U107" s="9">
        <f t="shared" si="11"/>
        <v>577.27824978759554</v>
      </c>
      <c r="V107" s="95"/>
      <c r="W107" s="13">
        <f>IF($AE107&lt;&gt;0,(S107/$AE107)*100,0)</f>
        <v>12.253630686101621</v>
      </c>
      <c r="X107" s="95"/>
      <c r="Y107" s="12">
        <v>1162546</v>
      </c>
      <c r="Z107" s="95"/>
      <c r="AA107" s="9">
        <f t="shared" ref="AA107:AA111" si="27">IFERROR(Y107/$C107,0)</f>
        <v>82.309968847352025</v>
      </c>
      <c r="AB107" s="95"/>
      <c r="AC107" s="13">
        <f>IF($AE107&lt;&gt;0,(Y107/$AE107)*100,0)</f>
        <v>1.7471573897181909</v>
      </c>
      <c r="AD107" s="95"/>
      <c r="AE107" s="12">
        <f>(G107+M107+S107+Y107)</f>
        <v>66539283</v>
      </c>
      <c r="AF107" s="96"/>
      <c r="AG107" s="95"/>
      <c r="AH107" s="12">
        <v>0</v>
      </c>
      <c r="AI107" s="95"/>
      <c r="AJ107" s="12">
        <v>0</v>
      </c>
      <c r="AK107" s="95"/>
      <c r="AL107" s="12">
        <f>(AE107+AH107+AJ107)</f>
        <v>66539283</v>
      </c>
      <c r="AM107" s="95"/>
      <c r="AN107" s="12">
        <v>53593834</v>
      </c>
      <c r="AO107" s="95"/>
      <c r="AP107" s="9">
        <f t="shared" ref="AP107:AP111" si="28">IFERROR(AN107/$C107,0)</f>
        <v>3794.522373265364</v>
      </c>
      <c r="AQ107" s="95"/>
      <c r="AR107" s="13">
        <f>IF($AP$198&lt;&gt;0,(AP107/$AP$198)*100,0)</f>
        <v>90.614047971461119</v>
      </c>
      <c r="AS107" s="95"/>
      <c r="AT107" s="12">
        <v>0</v>
      </c>
      <c r="AU107" s="95"/>
      <c r="AV107" s="12">
        <v>0</v>
      </c>
      <c r="AW107" s="95"/>
      <c r="AX107" s="12"/>
      <c r="AY107" s="95"/>
      <c r="AZ107" s="12">
        <v>0</v>
      </c>
      <c r="BA107" s="95"/>
      <c r="BB107" s="83">
        <v>26</v>
      </c>
    </row>
    <row r="108" spans="1:54" s="88" customFormat="1" ht="11.25" x14ac:dyDescent="0.25">
      <c r="A108" s="83">
        <v>27</v>
      </c>
      <c r="B108" s="95"/>
      <c r="C108" s="12">
        <v>27947</v>
      </c>
      <c r="D108" s="82"/>
      <c r="E108" s="83" t="s">
        <v>149</v>
      </c>
      <c r="F108" s="95"/>
      <c r="G108" s="12">
        <v>49745014</v>
      </c>
      <c r="H108" s="95"/>
      <c r="I108" s="9">
        <f t="shared" si="9"/>
        <v>1779.9768848176907</v>
      </c>
      <c r="J108" s="95"/>
      <c r="K108" s="13">
        <f>IF($AE108&lt;&gt;0,(G108/$AE108)*100,0)</f>
        <v>46.567358506672619</v>
      </c>
      <c r="L108" s="95"/>
      <c r="M108" s="12">
        <v>49425235</v>
      </c>
      <c r="N108" s="95"/>
      <c r="O108" s="9">
        <f t="shared" si="26"/>
        <v>1768.5345475364081</v>
      </c>
      <c r="P108" s="95"/>
      <c r="Q108" s="13">
        <f>IF($AE108&lt;&gt;0,(M108/$AE108)*100,0)</f>
        <v>46.26800662919792</v>
      </c>
      <c r="R108" s="95"/>
      <c r="S108" s="12">
        <v>7360527</v>
      </c>
      <c r="T108" s="95"/>
      <c r="U108" s="9">
        <f t="shared" si="11"/>
        <v>263.3744945790246</v>
      </c>
      <c r="V108" s="95"/>
      <c r="W108" s="13">
        <f>IF($AE108&lt;&gt;0,(S108/$AE108)*100,0)</f>
        <v>6.890344821433632</v>
      </c>
      <c r="X108" s="95"/>
      <c r="Y108" s="12">
        <v>293007</v>
      </c>
      <c r="Z108" s="95"/>
      <c r="AA108" s="9">
        <f t="shared" si="27"/>
        <v>10.484381150033993</v>
      </c>
      <c r="AB108" s="95"/>
      <c r="AC108" s="13">
        <f>IF($AE108&lt;&gt;0,(Y108/$AE108)*100,0)</f>
        <v>0.27429004269582924</v>
      </c>
      <c r="AD108" s="95"/>
      <c r="AE108" s="12">
        <f>(G108+M108+S108+Y108)</f>
        <v>106823783</v>
      </c>
      <c r="AF108" s="96"/>
      <c r="AG108" s="95"/>
      <c r="AH108" s="12">
        <v>928898</v>
      </c>
      <c r="AI108" s="95"/>
      <c r="AJ108" s="12">
        <v>0</v>
      </c>
      <c r="AK108" s="95"/>
      <c r="AL108" s="12">
        <f>(AE108+AH108+AJ108)</f>
        <v>107752681</v>
      </c>
      <c r="AM108" s="95"/>
      <c r="AN108" s="12">
        <v>96803025</v>
      </c>
      <c r="AO108" s="95"/>
      <c r="AP108" s="9">
        <f t="shared" si="28"/>
        <v>3463.807385408094</v>
      </c>
      <c r="AQ108" s="95"/>
      <c r="AR108" s="13">
        <f>IF($AP$198&lt;&gt;0,(AP108/$AP$198)*100,0)</f>
        <v>82.716499656627633</v>
      </c>
      <c r="AS108" s="95"/>
      <c r="AT108" s="12">
        <v>2840125</v>
      </c>
      <c r="AU108" s="95"/>
      <c r="AV108" s="12">
        <v>7490217</v>
      </c>
      <c r="AW108" s="95"/>
      <c r="AX108" s="12"/>
      <c r="AY108" s="95"/>
      <c r="AZ108" s="12">
        <v>0</v>
      </c>
      <c r="BA108" s="95"/>
      <c r="BB108" s="83">
        <v>27</v>
      </c>
    </row>
    <row r="109" spans="1:54" s="88" customFormat="1" ht="11.25" x14ac:dyDescent="0.25">
      <c r="A109" s="83">
        <v>28</v>
      </c>
      <c r="B109" s="95"/>
      <c r="C109" s="12">
        <v>10599</v>
      </c>
      <c r="D109" s="82"/>
      <c r="E109" s="83" t="s">
        <v>150</v>
      </c>
      <c r="F109" s="95"/>
      <c r="G109" s="12">
        <v>22322547</v>
      </c>
      <c r="H109" s="95"/>
      <c r="I109" s="9">
        <f t="shared" si="9"/>
        <v>2106.0993489951884</v>
      </c>
      <c r="J109" s="95"/>
      <c r="K109" s="13">
        <f>IF($AE109&lt;&gt;0,(G109/$AE109)*100,0)</f>
        <v>50.994058225280305</v>
      </c>
      <c r="L109" s="95"/>
      <c r="M109" s="12">
        <v>15622648</v>
      </c>
      <c r="N109" s="95"/>
      <c r="O109" s="9">
        <f t="shared" si="26"/>
        <v>1473.9737711104822</v>
      </c>
      <c r="P109" s="95"/>
      <c r="Q109" s="13">
        <f>IF($AE109&lt;&gt;0,(M109/$AE109)*100,0)</f>
        <v>35.688679331487521</v>
      </c>
      <c r="R109" s="95"/>
      <c r="S109" s="12">
        <v>5829605</v>
      </c>
      <c r="T109" s="95"/>
      <c r="U109" s="9">
        <f t="shared" si="11"/>
        <v>550.01462402113407</v>
      </c>
      <c r="V109" s="95"/>
      <c r="W109" s="13">
        <f>IF($AE109&lt;&gt;0,(S109/$AE109)*100,0)</f>
        <v>13.317262443232178</v>
      </c>
      <c r="X109" s="95"/>
      <c r="Y109" s="12">
        <v>0</v>
      </c>
      <c r="Z109" s="95"/>
      <c r="AA109" s="9">
        <f t="shared" si="27"/>
        <v>0</v>
      </c>
      <c r="AB109" s="95"/>
      <c r="AC109" s="13">
        <f>IF($AE109&lt;&gt;0,(Y109/$AE109)*100,0)</f>
        <v>0</v>
      </c>
      <c r="AD109" s="95"/>
      <c r="AE109" s="12">
        <f>(G109+M109+S109+Y109)</f>
        <v>43774800</v>
      </c>
      <c r="AF109" s="96"/>
      <c r="AG109" s="95"/>
      <c r="AH109" s="12">
        <v>0</v>
      </c>
      <c r="AI109" s="95"/>
      <c r="AJ109" s="12">
        <v>0</v>
      </c>
      <c r="AK109" s="95"/>
      <c r="AL109" s="12">
        <f>(AE109+AH109+AJ109)</f>
        <v>43774800</v>
      </c>
      <c r="AM109" s="95"/>
      <c r="AN109" s="12">
        <v>38360968</v>
      </c>
      <c r="AO109" s="95"/>
      <c r="AP109" s="9">
        <f t="shared" si="28"/>
        <v>3619.3006887442211</v>
      </c>
      <c r="AQ109" s="95"/>
      <c r="AR109" s="13">
        <f>IF($AP$198&lt;&gt;0,(AP109/$AP$198)*100,0)</f>
        <v>86.429714723433477</v>
      </c>
      <c r="AS109" s="95"/>
      <c r="AT109" s="12">
        <v>398087</v>
      </c>
      <c r="AU109" s="95"/>
      <c r="AV109" s="12">
        <v>0</v>
      </c>
      <c r="AW109" s="95"/>
      <c r="AX109" s="12"/>
      <c r="AY109" s="95"/>
      <c r="AZ109" s="12">
        <v>0</v>
      </c>
      <c r="BA109" s="95"/>
      <c r="BB109" s="83">
        <v>28</v>
      </c>
    </row>
    <row r="110" spans="1:54" s="88" customFormat="1" ht="11.25" x14ac:dyDescent="0.25">
      <c r="A110" s="83">
        <v>29</v>
      </c>
      <c r="B110" s="95"/>
      <c r="C110" s="12">
        <v>1150309</v>
      </c>
      <c r="D110" s="82"/>
      <c r="E110" s="83" t="s">
        <v>93</v>
      </c>
      <c r="F110" s="95"/>
      <c r="G110" s="12">
        <v>4816316728</v>
      </c>
      <c r="H110" s="95"/>
      <c r="I110" s="9">
        <f t="shared" si="9"/>
        <v>4186.9764802327027</v>
      </c>
      <c r="J110" s="95"/>
      <c r="K110" s="13">
        <f>IF($AE110&lt;&gt;0,(G110/$AE110)*100,0)</f>
        <v>70.010745114098654</v>
      </c>
      <c r="L110" s="95"/>
      <c r="M110" s="12">
        <v>1298461127</v>
      </c>
      <c r="N110" s="95"/>
      <c r="O110" s="9">
        <f t="shared" si="26"/>
        <v>1128.7933303138548</v>
      </c>
      <c r="P110" s="95"/>
      <c r="Q110" s="13">
        <f>IF($AE110&lt;&gt;0,(M110/$AE110)*100,0)</f>
        <v>18.87463722526229</v>
      </c>
      <c r="R110" s="95"/>
      <c r="S110" s="12">
        <v>328525397</v>
      </c>
      <c r="T110" s="95"/>
      <c r="U110" s="9">
        <f t="shared" si="11"/>
        <v>285.59751944912193</v>
      </c>
      <c r="V110" s="95"/>
      <c r="W110" s="13">
        <f>IF($AE110&lt;&gt;0,(S110/$AE110)*100,0)</f>
        <v>4.7754973627795581</v>
      </c>
      <c r="X110" s="95"/>
      <c r="Y110" s="12">
        <v>436093218</v>
      </c>
      <c r="Z110" s="95"/>
      <c r="AA110" s="9">
        <f t="shared" si="27"/>
        <v>379.10962880408653</v>
      </c>
      <c r="AB110" s="95"/>
      <c r="AC110" s="13">
        <f>IF($AE110&lt;&gt;0,(Y110/$AE110)*100,0)</f>
        <v>6.3391202978595</v>
      </c>
      <c r="AD110" s="95"/>
      <c r="AE110" s="12">
        <f>(G110+M110+S110+Y110)</f>
        <v>6879396470</v>
      </c>
      <c r="AF110" s="96"/>
      <c r="AG110" s="95"/>
      <c r="AH110" s="12">
        <v>293922469</v>
      </c>
      <c r="AI110" s="95"/>
      <c r="AJ110" s="12">
        <v>13779322</v>
      </c>
      <c r="AK110" s="95"/>
      <c r="AL110" s="12">
        <f>(AE110+AH110+AJ110)</f>
        <v>7187098261</v>
      </c>
      <c r="AM110" s="95"/>
      <c r="AN110" s="12">
        <v>6071557334</v>
      </c>
      <c r="AO110" s="95"/>
      <c r="AP110" s="9">
        <f t="shared" si="28"/>
        <v>5278.196844500043</v>
      </c>
      <c r="AQ110" s="95"/>
      <c r="AR110" s="13">
        <f>IF($AP$198&lt;&gt;0,(AP110/$AP$198)*100,0)</f>
        <v>126.04452814406793</v>
      </c>
      <c r="AS110" s="95"/>
      <c r="AT110" s="12">
        <v>172000897</v>
      </c>
      <c r="AU110" s="95"/>
      <c r="AV110" s="12">
        <v>445108076</v>
      </c>
      <c r="AW110" s="95"/>
      <c r="AX110" s="12"/>
      <c r="AY110" s="95"/>
      <c r="AZ110" s="12">
        <v>79706372</v>
      </c>
      <c r="BA110" s="95"/>
      <c r="BB110" s="83">
        <v>29</v>
      </c>
    </row>
    <row r="111" spans="1:54" s="88" customFormat="1" ht="11.25" x14ac:dyDescent="0.25">
      <c r="A111" s="83">
        <v>30</v>
      </c>
      <c r="B111" s="95"/>
      <c r="C111" s="12">
        <v>72972</v>
      </c>
      <c r="D111" s="82"/>
      <c r="E111" s="83" t="s">
        <v>151</v>
      </c>
      <c r="F111" s="95"/>
      <c r="G111" s="12">
        <v>216006080</v>
      </c>
      <c r="H111" s="95"/>
      <c r="I111" s="9">
        <f t="shared" si="9"/>
        <v>2960.1227868223427</v>
      </c>
      <c r="J111" s="95"/>
      <c r="K111" s="13">
        <f>IF($AE111&lt;&gt;0,(G111/$AE111)*100,0)</f>
        <v>65.474242704773474</v>
      </c>
      <c r="L111" s="95"/>
      <c r="M111" s="12">
        <v>89211467</v>
      </c>
      <c r="N111" s="95"/>
      <c r="O111" s="9">
        <f t="shared" si="26"/>
        <v>1222.5438113248917</v>
      </c>
      <c r="P111" s="95"/>
      <c r="Q111" s="13">
        <f>IF($AE111&lt;&gt;0,(M111/$AE111)*100,0)</f>
        <v>27.041152000938535</v>
      </c>
      <c r="R111" s="95"/>
      <c r="S111" s="12">
        <v>21940719</v>
      </c>
      <c r="T111" s="95"/>
      <c r="U111" s="9">
        <f t="shared" si="11"/>
        <v>300.6731211971715</v>
      </c>
      <c r="V111" s="95"/>
      <c r="W111" s="13">
        <f>IF($AE111&lt;&gt;0,(S111/$AE111)*100,0)</f>
        <v>6.6505163230740294</v>
      </c>
      <c r="X111" s="95"/>
      <c r="Y111" s="12">
        <v>2751743</v>
      </c>
      <c r="Z111" s="95"/>
      <c r="AA111" s="9">
        <f t="shared" si="27"/>
        <v>37.709573535054538</v>
      </c>
      <c r="AB111" s="95"/>
      <c r="AC111" s="13">
        <f>IF($AE111&lt;&gt;0,(Y111/$AE111)*100,0)</f>
        <v>0.83408897121396519</v>
      </c>
      <c r="AD111" s="95"/>
      <c r="AE111" s="12">
        <f>(G111+M111+S111+Y111)</f>
        <v>329910009</v>
      </c>
      <c r="AF111" s="96"/>
      <c r="AG111" s="95"/>
      <c r="AH111" s="12">
        <v>588259</v>
      </c>
      <c r="AI111" s="95"/>
      <c r="AJ111" s="12">
        <v>3749847</v>
      </c>
      <c r="AK111" s="95"/>
      <c r="AL111" s="12">
        <f>(AE111+AH111+AJ111)</f>
        <v>334248115</v>
      </c>
      <c r="AM111" s="95"/>
      <c r="AN111" s="12">
        <v>288227744</v>
      </c>
      <c r="AO111" s="95"/>
      <c r="AP111" s="9">
        <f t="shared" si="28"/>
        <v>3949.8402674998629</v>
      </c>
      <c r="AQ111" s="95"/>
      <c r="AR111" s="13">
        <f>IF($AP$198&lt;&gt;0,(AP111/$AP$198)*100,0)</f>
        <v>94.323074229456239</v>
      </c>
      <c r="AS111" s="95"/>
      <c r="AT111" s="12">
        <v>217484</v>
      </c>
      <c r="AU111" s="95"/>
      <c r="AV111" s="12">
        <v>13018044</v>
      </c>
      <c r="AW111" s="95"/>
      <c r="AX111" s="12"/>
      <c r="AY111" s="95"/>
      <c r="AZ111" s="12">
        <v>834262</v>
      </c>
      <c r="BA111" s="95"/>
      <c r="BB111" s="83">
        <v>30</v>
      </c>
    </row>
    <row r="112" spans="1:54" s="88" customFormat="1" ht="11.25" x14ac:dyDescent="0.25">
      <c r="A112" s="83">
        <v>31</v>
      </c>
      <c r="B112" s="95"/>
      <c r="C112" s="12">
        <v>15476</v>
      </c>
      <c r="D112" s="82"/>
      <c r="E112" s="83" t="s">
        <v>152</v>
      </c>
      <c r="F112" s="95"/>
      <c r="G112" s="12">
        <v>23494344</v>
      </c>
      <c r="H112" s="95"/>
      <c r="I112" s="9">
        <f t="shared" si="9"/>
        <v>1518.1147583354873</v>
      </c>
      <c r="J112" s="95"/>
      <c r="K112" s="13">
        <f>IF($AE112&lt;&gt;0,(G112/$AE112)*100,0)</f>
        <v>45.045608730030956</v>
      </c>
      <c r="L112" s="95"/>
      <c r="M112" s="12">
        <v>19741717</v>
      </c>
      <c r="N112" s="95"/>
      <c r="O112" s="9">
        <f t="shared" ref="O112:O116" si="29">IFERROR(M112/$C112,0)</f>
        <v>1275.6343370379943</v>
      </c>
      <c r="P112" s="95"/>
      <c r="Q112" s="13">
        <f>IF($AE112&lt;&gt;0,(M112/$AE112)*100,0)</f>
        <v>37.850712479607878</v>
      </c>
      <c r="R112" s="95"/>
      <c r="S112" s="12">
        <v>7512189</v>
      </c>
      <c r="T112" s="95"/>
      <c r="U112" s="9">
        <f t="shared" si="11"/>
        <v>485.40895580253294</v>
      </c>
      <c r="V112" s="95"/>
      <c r="W112" s="13">
        <f>IF($AE112&lt;&gt;0,(S112/$AE112)*100,0)</f>
        <v>14.403088947707692</v>
      </c>
      <c r="X112" s="95"/>
      <c r="Y112" s="12">
        <v>1408541</v>
      </c>
      <c r="Z112" s="95"/>
      <c r="AA112" s="9">
        <f t="shared" ref="AA112:AA116" si="30">IFERROR(Y112/$C112,0)</f>
        <v>91.014538640475578</v>
      </c>
      <c r="AB112" s="95"/>
      <c r="AC112" s="13">
        <f>IF($AE112&lt;&gt;0,(Y112/$AE112)*100,0)</f>
        <v>2.7005898426534714</v>
      </c>
      <c r="AD112" s="95"/>
      <c r="AE112" s="12">
        <f>(G112+M112+S112+Y112)</f>
        <v>52156791</v>
      </c>
      <c r="AF112" s="96"/>
      <c r="AG112" s="95"/>
      <c r="AH112" s="12">
        <v>116559</v>
      </c>
      <c r="AI112" s="95"/>
      <c r="AJ112" s="12">
        <v>0</v>
      </c>
      <c r="AK112" s="95"/>
      <c r="AL112" s="12">
        <f>(AE112+AH112+AJ112)</f>
        <v>52273350</v>
      </c>
      <c r="AM112" s="95"/>
      <c r="AN112" s="12">
        <v>48366167</v>
      </c>
      <c r="AO112" s="95"/>
      <c r="AP112" s="9">
        <f t="shared" ref="AP112:AP116" si="31">IFERROR(AN112/$C112,0)</f>
        <v>3125.2369475316618</v>
      </c>
      <c r="AQ112" s="95"/>
      <c r="AR112" s="13">
        <f>IF($AP$198&lt;&gt;0,(AP112/$AP$198)*100,0)</f>
        <v>74.631361428004482</v>
      </c>
      <c r="AS112" s="95"/>
      <c r="AT112" s="12">
        <v>9831617</v>
      </c>
      <c r="AU112" s="95"/>
      <c r="AV112" s="12">
        <v>0</v>
      </c>
      <c r="AW112" s="95"/>
      <c r="AX112" s="12"/>
      <c r="AY112" s="95"/>
      <c r="AZ112" s="12">
        <v>0</v>
      </c>
      <c r="BA112" s="95"/>
      <c r="BB112" s="83">
        <v>31</v>
      </c>
    </row>
    <row r="113" spans="1:54" s="88" customFormat="1" ht="11.25" x14ac:dyDescent="0.25">
      <c r="A113" s="83">
        <v>32</v>
      </c>
      <c r="B113" s="95"/>
      <c r="C113" s="12">
        <v>27249</v>
      </c>
      <c r="D113" s="82"/>
      <c r="E113" s="83" t="s">
        <v>153</v>
      </c>
      <c r="F113" s="95"/>
      <c r="G113" s="12">
        <v>50171718</v>
      </c>
      <c r="H113" s="95"/>
      <c r="I113" s="9">
        <f t="shared" si="9"/>
        <v>1841.2315314323462</v>
      </c>
      <c r="J113" s="95"/>
      <c r="K113" s="13">
        <f>IF($AE113&lt;&gt;0,(G113/$AE113)*100,0)</f>
        <v>54.146182044605517</v>
      </c>
      <c r="L113" s="95"/>
      <c r="M113" s="12">
        <v>34232791</v>
      </c>
      <c r="N113" s="95"/>
      <c r="O113" s="9">
        <f t="shared" si="29"/>
        <v>1256.2953135894895</v>
      </c>
      <c r="P113" s="95"/>
      <c r="Q113" s="13">
        <f>IF($AE113&lt;&gt;0,(M113/$AE113)*100,0)</f>
        <v>36.944617550886605</v>
      </c>
      <c r="R113" s="95"/>
      <c r="S113" s="12">
        <v>7945292</v>
      </c>
      <c r="T113" s="95"/>
      <c r="U113" s="9">
        <f t="shared" si="11"/>
        <v>291.58104884582923</v>
      </c>
      <c r="V113" s="95"/>
      <c r="W113" s="13">
        <f>IF($AE113&lt;&gt;0,(S113/$AE113)*100,0)</f>
        <v>8.5746959478156164</v>
      </c>
      <c r="X113" s="95"/>
      <c r="Y113" s="12">
        <v>309951</v>
      </c>
      <c r="Z113" s="95"/>
      <c r="AA113" s="9">
        <f t="shared" si="30"/>
        <v>11.374766046460421</v>
      </c>
      <c r="AB113" s="95"/>
      <c r="AC113" s="13">
        <f>IF($AE113&lt;&gt;0,(Y113/$AE113)*100,0)</f>
        <v>0.33450445669226481</v>
      </c>
      <c r="AD113" s="95"/>
      <c r="AE113" s="12">
        <f>(G113+M113+S113+Y113)</f>
        <v>92659752</v>
      </c>
      <c r="AF113" s="96"/>
      <c r="AG113" s="95"/>
      <c r="AH113" s="12">
        <v>0</v>
      </c>
      <c r="AI113" s="95"/>
      <c r="AJ113" s="12">
        <v>0</v>
      </c>
      <c r="AK113" s="95"/>
      <c r="AL113" s="12">
        <f>(AE113+AH113+AJ113)</f>
        <v>92659752</v>
      </c>
      <c r="AM113" s="95"/>
      <c r="AN113" s="12">
        <v>78980427</v>
      </c>
      <c r="AO113" s="95"/>
      <c r="AP113" s="9">
        <f t="shared" si="31"/>
        <v>2898.4706594737422</v>
      </c>
      <c r="AQ113" s="95"/>
      <c r="AR113" s="13">
        <f>IF($AP$198&lt;&gt;0,(AP113/$AP$198)*100,0)</f>
        <v>69.216131450928927</v>
      </c>
      <c r="AS113" s="95"/>
      <c r="AT113" s="12">
        <v>0</v>
      </c>
      <c r="AU113" s="95"/>
      <c r="AV113" s="12">
        <v>0</v>
      </c>
      <c r="AW113" s="95"/>
      <c r="AX113" s="12"/>
      <c r="AY113" s="95"/>
      <c r="AZ113" s="12">
        <v>0</v>
      </c>
      <c r="BA113" s="95"/>
      <c r="BB113" s="83">
        <v>32</v>
      </c>
    </row>
    <row r="114" spans="1:54" s="88" customFormat="1" ht="11.25" x14ac:dyDescent="0.25">
      <c r="A114" s="83">
        <v>33</v>
      </c>
      <c r="B114" s="95"/>
      <c r="C114" s="12">
        <v>54477</v>
      </c>
      <c r="D114" s="82"/>
      <c r="E114" s="83" t="s">
        <v>95</v>
      </c>
      <c r="F114" s="95"/>
      <c r="G114" s="12">
        <v>109378795</v>
      </c>
      <c r="H114" s="95"/>
      <c r="I114" s="9">
        <f t="shared" si="9"/>
        <v>2007.7976944398554</v>
      </c>
      <c r="J114" s="95"/>
      <c r="K114" s="13">
        <f>IF($AE114&lt;&gt;0,(G114/$AE114)*100,0)</f>
        <v>54.177134811899009</v>
      </c>
      <c r="L114" s="95"/>
      <c r="M114" s="12">
        <v>67966949</v>
      </c>
      <c r="N114" s="95"/>
      <c r="O114" s="9">
        <f t="shared" si="29"/>
        <v>1247.6265029278411</v>
      </c>
      <c r="P114" s="95"/>
      <c r="Q114" s="13">
        <f>IF($AE114&lt;&gt;0,(M114/$AE114)*100,0)</f>
        <v>33.66515930922867</v>
      </c>
      <c r="R114" s="95"/>
      <c r="S114" s="12">
        <v>20919743</v>
      </c>
      <c r="T114" s="95"/>
      <c r="U114" s="9">
        <f t="shared" si="11"/>
        <v>384.01055491308256</v>
      </c>
      <c r="V114" s="95"/>
      <c r="W114" s="13">
        <f>IF($AE114&lt;&gt;0,(S114/$AE114)*100,0)</f>
        <v>10.361896350579475</v>
      </c>
      <c r="X114" s="95"/>
      <c r="Y114" s="12">
        <v>3625579</v>
      </c>
      <c r="Z114" s="95"/>
      <c r="AA114" s="9">
        <f t="shared" si="30"/>
        <v>66.552471685298386</v>
      </c>
      <c r="AB114" s="95"/>
      <c r="AC114" s="13">
        <f>IF($AE114&lt;&gt;0,(Y114/$AE114)*100,0)</f>
        <v>1.795809528292847</v>
      </c>
      <c r="AD114" s="95"/>
      <c r="AE114" s="12">
        <f>(G114+M114+S114+Y114)</f>
        <v>201891066</v>
      </c>
      <c r="AF114" s="96"/>
      <c r="AG114" s="95"/>
      <c r="AH114" s="12">
        <v>1135767</v>
      </c>
      <c r="AI114" s="95"/>
      <c r="AJ114" s="12">
        <v>0</v>
      </c>
      <c r="AK114" s="95"/>
      <c r="AL114" s="12">
        <f>(AE114+AH114+AJ114)</f>
        <v>203026833</v>
      </c>
      <c r="AM114" s="95"/>
      <c r="AN114" s="12">
        <v>158551404</v>
      </c>
      <c r="AO114" s="95"/>
      <c r="AP114" s="9">
        <f t="shared" si="31"/>
        <v>2910.4283275510766</v>
      </c>
      <c r="AQ114" s="95"/>
      <c r="AR114" s="13">
        <f>IF($AP$198&lt;&gt;0,(AP114/$AP$198)*100,0)</f>
        <v>69.501683254871509</v>
      </c>
      <c r="AS114" s="95"/>
      <c r="AT114" s="12">
        <v>5481236</v>
      </c>
      <c r="AU114" s="95"/>
      <c r="AV114" s="12">
        <v>6809425</v>
      </c>
      <c r="AW114" s="95"/>
      <c r="AX114" s="12"/>
      <c r="AY114" s="95"/>
      <c r="AZ114" s="12">
        <v>15000</v>
      </c>
      <c r="BA114" s="95"/>
      <c r="BB114" s="83">
        <v>33</v>
      </c>
    </row>
    <row r="115" spans="1:54" s="88" customFormat="1" ht="11.25" x14ac:dyDescent="0.25">
      <c r="A115" s="83">
        <v>34</v>
      </c>
      <c r="B115" s="95"/>
      <c r="C115" s="12">
        <v>91419</v>
      </c>
      <c r="D115" s="82"/>
      <c r="E115" s="83" t="s">
        <v>154</v>
      </c>
      <c r="F115" s="95"/>
      <c r="G115" s="12">
        <v>223236091</v>
      </c>
      <c r="H115" s="95"/>
      <c r="I115" s="9">
        <f t="shared" si="9"/>
        <v>2441.9003817587154</v>
      </c>
      <c r="J115" s="95"/>
      <c r="K115" s="13">
        <f>IF($AE115&lt;&gt;0,(G115/$AE115)*100,0)</f>
        <v>60.023732913351289</v>
      </c>
      <c r="L115" s="95"/>
      <c r="M115" s="12">
        <v>120576246</v>
      </c>
      <c r="N115" s="95"/>
      <c r="O115" s="9">
        <f t="shared" si="29"/>
        <v>1318.9407672365701</v>
      </c>
      <c r="P115" s="95"/>
      <c r="Q115" s="13">
        <f>IF($AE115&lt;&gt;0,(M115/$AE115)*100,0)</f>
        <v>32.420547919370897</v>
      </c>
      <c r="R115" s="95"/>
      <c r="S115" s="12">
        <v>27729607</v>
      </c>
      <c r="T115" s="95"/>
      <c r="U115" s="9">
        <f t="shared" si="11"/>
        <v>303.32433082838361</v>
      </c>
      <c r="V115" s="95"/>
      <c r="W115" s="13">
        <f>IF($AE115&lt;&gt;0,(S115/$AE115)*100,0)</f>
        <v>7.4559383158173844</v>
      </c>
      <c r="X115" s="95"/>
      <c r="Y115" s="12">
        <v>371098</v>
      </c>
      <c r="Z115" s="95"/>
      <c r="AA115" s="9">
        <f t="shared" si="30"/>
        <v>4.0593093339458974</v>
      </c>
      <c r="AB115" s="95"/>
      <c r="AC115" s="13">
        <f>IF($AE115&lt;&gt;0,(Y115/$AE115)*100,0)</f>
        <v>9.9780851460433584E-2</v>
      </c>
      <c r="AD115" s="95"/>
      <c r="AE115" s="12">
        <f>(G115+M115+S115+Y115)</f>
        <v>371913042</v>
      </c>
      <c r="AF115" s="96"/>
      <c r="AG115" s="95"/>
      <c r="AH115" s="12">
        <v>0</v>
      </c>
      <c r="AI115" s="95"/>
      <c r="AJ115" s="12">
        <v>0</v>
      </c>
      <c r="AK115" s="95"/>
      <c r="AL115" s="12">
        <f>(AE115+AH115+AJ115)</f>
        <v>371913042</v>
      </c>
      <c r="AM115" s="95"/>
      <c r="AN115" s="12">
        <v>317800630</v>
      </c>
      <c r="AO115" s="95"/>
      <c r="AP115" s="9">
        <f t="shared" si="31"/>
        <v>3476.3083166518995</v>
      </c>
      <c r="AQ115" s="95"/>
      <c r="AR115" s="13">
        <f>IF($AP$198&lt;&gt;0,(AP115/$AP$198)*100,0)</f>
        <v>83.01502470720979</v>
      </c>
      <c r="AS115" s="95"/>
      <c r="AT115" s="12">
        <v>0</v>
      </c>
      <c r="AU115" s="95"/>
      <c r="AV115" s="12">
        <v>0</v>
      </c>
      <c r="AW115" s="95"/>
      <c r="AX115" s="12"/>
      <c r="AY115" s="95"/>
      <c r="AZ115" s="12">
        <v>0</v>
      </c>
      <c r="BA115" s="95"/>
      <c r="BB115" s="83">
        <v>34</v>
      </c>
    </row>
    <row r="116" spans="1:54" s="88" customFormat="1" ht="11.25" x14ac:dyDescent="0.25">
      <c r="A116" s="83">
        <v>35</v>
      </c>
      <c r="B116" s="95"/>
      <c r="C116" s="12">
        <v>16787</v>
      </c>
      <c r="D116" s="82"/>
      <c r="E116" s="83" t="s">
        <v>155</v>
      </c>
      <c r="F116" s="95"/>
      <c r="G116" s="12">
        <v>27681400</v>
      </c>
      <c r="H116" s="95"/>
      <c r="I116" s="9">
        <f t="shared" si="9"/>
        <v>1648.9783761243821</v>
      </c>
      <c r="J116" s="95"/>
      <c r="K116" s="13">
        <f>IF($AE116&lt;&gt;0,(G116/$AE116)*100,0)</f>
        <v>36.161955773761136</v>
      </c>
      <c r="L116" s="95"/>
      <c r="M116" s="12">
        <v>38093191</v>
      </c>
      <c r="N116" s="95"/>
      <c r="O116" s="9">
        <f t="shared" si="29"/>
        <v>2269.20777982963</v>
      </c>
      <c r="P116" s="95"/>
      <c r="Q116" s="13">
        <f>IF($AE116&lt;&gt;0,(M116/$AE116)*100,0)</f>
        <v>49.763533933378937</v>
      </c>
      <c r="R116" s="95"/>
      <c r="S116" s="12">
        <v>10287788</v>
      </c>
      <c r="T116" s="95"/>
      <c r="U116" s="9">
        <f t="shared" si="11"/>
        <v>612.84255674033477</v>
      </c>
      <c r="V116" s="95"/>
      <c r="W116" s="13">
        <f>IF($AE116&lt;&gt;0,(S116/$AE116)*100,0)</f>
        <v>13.439585232893947</v>
      </c>
      <c r="X116" s="95"/>
      <c r="Y116" s="12">
        <v>486025</v>
      </c>
      <c r="Z116" s="95"/>
      <c r="AA116" s="9">
        <f t="shared" si="30"/>
        <v>28.952463215583489</v>
      </c>
      <c r="AB116" s="95"/>
      <c r="AC116" s="13">
        <f>IF($AE116&lt;&gt;0,(Y116/$AE116)*100,0)</f>
        <v>0.63492505996597914</v>
      </c>
      <c r="AD116" s="95"/>
      <c r="AE116" s="12">
        <f>(G116+M116+S116+Y116)</f>
        <v>76548404</v>
      </c>
      <c r="AF116" s="96"/>
      <c r="AG116" s="95"/>
      <c r="AH116" s="12">
        <v>274760</v>
      </c>
      <c r="AI116" s="95"/>
      <c r="AJ116" s="12">
        <v>0</v>
      </c>
      <c r="AK116" s="95"/>
      <c r="AL116" s="12">
        <f>(AE116+AH116+AJ116)</f>
        <v>76823164</v>
      </c>
      <c r="AM116" s="95"/>
      <c r="AN116" s="12">
        <v>65858722</v>
      </c>
      <c r="AO116" s="95"/>
      <c r="AP116" s="9">
        <f t="shared" si="31"/>
        <v>3923.1978316554478</v>
      </c>
      <c r="AQ116" s="95"/>
      <c r="AR116" s="13">
        <f>IF($AP$198&lt;&gt;0,(AP116/$AP$198)*100,0)</f>
        <v>93.686846867432578</v>
      </c>
      <c r="AS116" s="95"/>
      <c r="AT116" s="12">
        <v>119988</v>
      </c>
      <c r="AU116" s="95"/>
      <c r="AV116" s="12">
        <v>1696028</v>
      </c>
      <c r="AW116" s="95"/>
      <c r="AX116" s="12"/>
      <c r="AY116" s="95"/>
      <c r="AZ116" s="12">
        <v>0</v>
      </c>
      <c r="BA116" s="95"/>
      <c r="BB116" s="83">
        <v>35</v>
      </c>
    </row>
    <row r="117" spans="1:54" s="88" customFormat="1" ht="11.25" x14ac:dyDescent="0.25">
      <c r="A117" s="83">
        <v>36</v>
      </c>
      <c r="B117" s="95"/>
      <c r="C117" s="12">
        <v>38711</v>
      </c>
      <c r="D117" s="82"/>
      <c r="E117" s="83" t="s">
        <v>156</v>
      </c>
      <c r="F117" s="95"/>
      <c r="G117" s="12">
        <v>75328922</v>
      </c>
      <c r="H117" s="95"/>
      <c r="I117" s="9">
        <f t="shared" ref="I117:I121" si="32">IFERROR(G117/$C117,0)</f>
        <v>1945.9306657022553</v>
      </c>
      <c r="J117" s="95"/>
      <c r="K117" s="13">
        <f>IF($AE117&lt;&gt;0,(G117/$AE117)*100,0)</f>
        <v>54.696732917317078</v>
      </c>
      <c r="L117" s="95"/>
      <c r="M117" s="12">
        <v>46435057</v>
      </c>
      <c r="N117" s="95"/>
      <c r="O117" s="9">
        <f t="shared" ref="O117:O121" si="33">IFERROR(M117/$C117,0)</f>
        <v>1199.5313218465035</v>
      </c>
      <c r="P117" s="95"/>
      <c r="Q117" s="13">
        <f>IF($AE117&lt;&gt;0,(M117/$AE117)*100,0)</f>
        <v>33.716743095426146</v>
      </c>
      <c r="R117" s="95"/>
      <c r="S117" s="12">
        <v>15718665</v>
      </c>
      <c r="T117" s="95"/>
      <c r="U117" s="9">
        <f t="shared" si="11"/>
        <v>406.0516390689985</v>
      </c>
      <c r="V117" s="95"/>
      <c r="W117" s="13">
        <f>IF($AE117&lt;&gt;0,(S117/$AE117)*100,0)</f>
        <v>11.413406676943815</v>
      </c>
      <c r="X117" s="95"/>
      <c r="Y117" s="12">
        <v>238419</v>
      </c>
      <c r="Z117" s="95"/>
      <c r="AA117" s="9">
        <f t="shared" ref="AA117:AA121" si="34">IFERROR(Y117/$C117,0)</f>
        <v>6.1589470693084651</v>
      </c>
      <c r="AB117" s="95"/>
      <c r="AC117" s="13">
        <f>IF($AE117&lt;&gt;0,(Y117/$AE117)*100,0)</f>
        <v>0.17311731031294755</v>
      </c>
      <c r="AD117" s="95"/>
      <c r="AE117" s="12">
        <f>(G117+M117+S117+Y117)</f>
        <v>137721063</v>
      </c>
      <c r="AF117" s="96"/>
      <c r="AG117" s="95"/>
      <c r="AH117" s="12">
        <v>2696361</v>
      </c>
      <c r="AI117" s="95"/>
      <c r="AJ117" s="12">
        <v>0</v>
      </c>
      <c r="AK117" s="95"/>
      <c r="AL117" s="12">
        <f>(AE117+AH117+AJ117)</f>
        <v>140417424</v>
      </c>
      <c r="AM117" s="95"/>
      <c r="AN117" s="12">
        <v>123602502</v>
      </c>
      <c r="AO117" s="95"/>
      <c r="AP117" s="9">
        <f t="shared" ref="AP117:AP121" si="35">IFERROR(AN117/$C117,0)</f>
        <v>3192.9555423523029</v>
      </c>
      <c r="AQ117" s="95"/>
      <c r="AR117" s="13">
        <f>IF($AP$198&lt;&gt;0,(AP117/$AP$198)*100,0)</f>
        <v>76.248496707762243</v>
      </c>
      <c r="AS117" s="95"/>
      <c r="AT117" s="12">
        <v>3634315</v>
      </c>
      <c r="AU117" s="95"/>
      <c r="AV117" s="12">
        <v>4015453</v>
      </c>
      <c r="AW117" s="95"/>
      <c r="AX117" s="12"/>
      <c r="AY117" s="95"/>
      <c r="AZ117" s="12">
        <v>0</v>
      </c>
      <c r="BA117" s="95"/>
      <c r="BB117" s="83">
        <v>36</v>
      </c>
    </row>
    <row r="118" spans="1:54" s="88" customFormat="1" ht="11.25" x14ac:dyDescent="0.25">
      <c r="A118" s="83">
        <v>37</v>
      </c>
      <c r="B118" s="95"/>
      <c r="C118" s="12">
        <v>24727</v>
      </c>
      <c r="D118" s="82"/>
      <c r="E118" s="83" t="s">
        <v>157</v>
      </c>
      <c r="F118" s="95"/>
      <c r="G118" s="12">
        <v>69964529</v>
      </c>
      <c r="H118" s="95"/>
      <c r="I118" s="9">
        <f t="shared" si="32"/>
        <v>2829.4790714603469</v>
      </c>
      <c r="J118" s="95"/>
      <c r="K118" s="13">
        <f>IF($AE118&lt;&gt;0,(G118/$AE118)*100,0)</f>
        <v>72.905076524117646</v>
      </c>
      <c r="L118" s="95"/>
      <c r="M118" s="12">
        <v>17852204</v>
      </c>
      <c r="N118" s="95"/>
      <c r="O118" s="9">
        <f t="shared" si="33"/>
        <v>721.97209528046267</v>
      </c>
      <c r="P118" s="95"/>
      <c r="Q118" s="13">
        <f>IF($AE118&lt;&gt;0,(M118/$AE118)*100,0)</f>
        <v>18.602516408624133</v>
      </c>
      <c r="R118" s="95"/>
      <c r="S118" s="12">
        <v>8149875</v>
      </c>
      <c r="T118" s="95"/>
      <c r="U118" s="9">
        <f t="shared" si="11"/>
        <v>329.59416831803293</v>
      </c>
      <c r="V118" s="95"/>
      <c r="W118" s="13">
        <f>IF($AE118&lt;&gt;0,(S118/$AE118)*100,0)</f>
        <v>8.4924070672582292</v>
      </c>
      <c r="X118" s="95"/>
      <c r="Y118" s="12">
        <v>0</v>
      </c>
      <c r="Z118" s="95"/>
      <c r="AA118" s="9">
        <f t="shared" si="34"/>
        <v>0</v>
      </c>
      <c r="AB118" s="95"/>
      <c r="AC118" s="13">
        <f>IF($AE118&lt;&gt;0,(Y118/$AE118)*100,0)</f>
        <v>0</v>
      </c>
      <c r="AD118" s="95"/>
      <c r="AE118" s="12">
        <f>(G118+M118+S118+Y118)</f>
        <v>95966608</v>
      </c>
      <c r="AF118" s="96"/>
      <c r="AG118" s="95"/>
      <c r="AH118" s="12">
        <v>0</v>
      </c>
      <c r="AI118" s="95"/>
      <c r="AJ118" s="12">
        <v>0</v>
      </c>
      <c r="AK118" s="95"/>
      <c r="AL118" s="12">
        <f>(AE118+AH118+AJ118)</f>
        <v>95966608</v>
      </c>
      <c r="AM118" s="95"/>
      <c r="AN118" s="12">
        <v>83018181</v>
      </c>
      <c r="AO118" s="95"/>
      <c r="AP118" s="9">
        <f t="shared" si="35"/>
        <v>3357.3899381243177</v>
      </c>
      <c r="AQ118" s="95"/>
      <c r="AR118" s="13">
        <f>IF($AP$198&lt;&gt;0,(AP118/$AP$198)*100,0)</f>
        <v>80.175227073518741</v>
      </c>
      <c r="AS118" s="95"/>
      <c r="AT118" s="12">
        <v>6636737</v>
      </c>
      <c r="AU118" s="95"/>
      <c r="AV118" s="12">
        <v>1815103</v>
      </c>
      <c r="AW118" s="95"/>
      <c r="AX118" s="12"/>
      <c r="AY118" s="95"/>
      <c r="AZ118" s="12">
        <v>0</v>
      </c>
      <c r="BA118" s="95"/>
      <c r="BB118" s="83">
        <v>37</v>
      </c>
    </row>
    <row r="119" spans="1:54" s="88" customFormat="1" ht="11.25" x14ac:dyDescent="0.25">
      <c r="A119" s="83">
        <v>38</v>
      </c>
      <c r="B119" s="95"/>
      <c r="C119" s="12">
        <v>15333</v>
      </c>
      <c r="D119" s="82"/>
      <c r="E119" s="83" t="s">
        <v>158</v>
      </c>
      <c r="F119" s="95"/>
      <c r="G119" s="12">
        <v>23711289</v>
      </c>
      <c r="H119" s="95"/>
      <c r="I119" s="9">
        <f t="shared" si="32"/>
        <v>1546.4220309137156</v>
      </c>
      <c r="J119" s="95"/>
      <c r="K119" s="13">
        <f>IF($AE119&lt;&gt;0,(G119/$AE119)*100,0)</f>
        <v>43.158126145091117</v>
      </c>
      <c r="L119" s="95"/>
      <c r="M119" s="12">
        <v>20075054</v>
      </c>
      <c r="N119" s="95"/>
      <c r="O119" s="9">
        <f t="shared" si="33"/>
        <v>1309.2711145894475</v>
      </c>
      <c r="P119" s="95"/>
      <c r="Q119" s="13">
        <f>IF($AE119&lt;&gt;0,(M119/$AE119)*100,0)</f>
        <v>36.539629410341881</v>
      </c>
      <c r="R119" s="95"/>
      <c r="S119" s="12">
        <v>10708241</v>
      </c>
      <c r="T119" s="95"/>
      <c r="U119" s="9">
        <f t="shared" si="11"/>
        <v>698.37872562447012</v>
      </c>
      <c r="V119" s="95"/>
      <c r="W119" s="13">
        <f>IF($AE119&lt;&gt;0,(S119/$AE119)*100,0)</f>
        <v>19.490615456208925</v>
      </c>
      <c r="X119" s="95"/>
      <c r="Y119" s="12">
        <v>445913</v>
      </c>
      <c r="Z119" s="95"/>
      <c r="AA119" s="9">
        <f t="shared" si="34"/>
        <v>29.081914824235309</v>
      </c>
      <c r="AB119" s="95"/>
      <c r="AC119" s="13">
        <f>IF($AE119&lt;&gt;0,(Y119/$AE119)*100,0)</f>
        <v>0.81162898835807762</v>
      </c>
      <c r="AD119" s="95"/>
      <c r="AE119" s="12">
        <f>(G119+M119+S119+Y119)</f>
        <v>54940497</v>
      </c>
      <c r="AF119" s="96"/>
      <c r="AG119" s="95"/>
      <c r="AH119" s="12">
        <v>0</v>
      </c>
      <c r="AI119" s="95"/>
      <c r="AJ119" s="12">
        <v>-2519643</v>
      </c>
      <c r="AK119" s="95"/>
      <c r="AL119" s="12">
        <f>(AE119+AH119+AJ119)</f>
        <v>52420854</v>
      </c>
      <c r="AM119" s="95"/>
      <c r="AN119" s="12">
        <v>49740277</v>
      </c>
      <c r="AO119" s="95"/>
      <c r="AP119" s="9">
        <f t="shared" si="35"/>
        <v>3244.0016304702276</v>
      </c>
      <c r="AQ119" s="95"/>
      <c r="AR119" s="13">
        <f>IF($AP$198&lt;&gt;0,(AP119/$AP$198)*100,0)</f>
        <v>77.467488776451134</v>
      </c>
      <c r="AS119" s="95"/>
      <c r="AT119" s="12">
        <v>0</v>
      </c>
      <c r="AU119" s="95"/>
      <c r="AV119" s="12">
        <v>0</v>
      </c>
      <c r="AW119" s="95"/>
      <c r="AX119" s="12"/>
      <c r="AY119" s="95"/>
      <c r="AZ119" s="12">
        <v>0</v>
      </c>
      <c r="BA119" s="95"/>
      <c r="BB119" s="83">
        <v>38</v>
      </c>
    </row>
    <row r="120" spans="1:54" s="88" customFormat="1" ht="11.25" x14ac:dyDescent="0.25">
      <c r="A120" s="83">
        <v>39</v>
      </c>
      <c r="B120" s="95"/>
      <c r="C120" s="12">
        <v>20552</v>
      </c>
      <c r="D120" s="82"/>
      <c r="E120" s="83" t="s">
        <v>159</v>
      </c>
      <c r="F120" s="95"/>
      <c r="G120" s="12">
        <v>40077046</v>
      </c>
      <c r="H120" s="95"/>
      <c r="I120" s="9">
        <f t="shared" si="32"/>
        <v>1950.0314324639937</v>
      </c>
      <c r="J120" s="95"/>
      <c r="K120" s="13">
        <f>IF($AE120&lt;&gt;0,(G120/$AE120)*100,0)</f>
        <v>52.944392875928401</v>
      </c>
      <c r="L120" s="95"/>
      <c r="M120" s="12">
        <v>29697196</v>
      </c>
      <c r="N120" s="95"/>
      <c r="O120" s="9">
        <f t="shared" si="33"/>
        <v>1444.9783962631375</v>
      </c>
      <c r="P120" s="95"/>
      <c r="Q120" s="13">
        <f>IF($AE120&lt;&gt;0,(M120/$AE120)*100,0)</f>
        <v>39.231933719302802</v>
      </c>
      <c r="R120" s="95"/>
      <c r="S120" s="12">
        <v>5794843</v>
      </c>
      <c r="T120" s="95"/>
      <c r="U120" s="9">
        <f t="shared" si="11"/>
        <v>281.96005254963023</v>
      </c>
      <c r="V120" s="95"/>
      <c r="W120" s="13">
        <f>IF($AE120&lt;&gt;0,(S120/$AE120)*100,0)</f>
        <v>7.6553657284602155</v>
      </c>
      <c r="X120" s="95"/>
      <c r="Y120" s="12">
        <v>127403</v>
      </c>
      <c r="Z120" s="95"/>
      <c r="AA120" s="9">
        <f t="shared" si="34"/>
        <v>6.1990560529388867</v>
      </c>
      <c r="AB120" s="95"/>
      <c r="AC120" s="13">
        <f>IF($AE120&lt;&gt;0,(Y120/$AE120)*100,0)</f>
        <v>0.1683076763085759</v>
      </c>
      <c r="AD120" s="95"/>
      <c r="AE120" s="12">
        <f>(G120+M120+S120+Y120)</f>
        <v>75696488</v>
      </c>
      <c r="AF120" s="96"/>
      <c r="AG120" s="95"/>
      <c r="AH120" s="12">
        <v>6811957</v>
      </c>
      <c r="AI120" s="95"/>
      <c r="AJ120" s="12">
        <v>0</v>
      </c>
      <c r="AK120" s="95"/>
      <c r="AL120" s="12">
        <f>(AE120+AH120+AJ120)</f>
        <v>82508445</v>
      </c>
      <c r="AM120" s="95"/>
      <c r="AN120" s="12">
        <v>67986241</v>
      </c>
      <c r="AO120" s="95"/>
      <c r="AP120" s="9">
        <f t="shared" si="35"/>
        <v>3308.0109478396262</v>
      </c>
      <c r="AQ120" s="95"/>
      <c r="AR120" s="13">
        <f>IF($AP$198&lt;&gt;0,(AP120/$AP$198)*100,0)</f>
        <v>78.996045676153869</v>
      </c>
      <c r="AS120" s="95"/>
      <c r="AT120" s="12">
        <v>0</v>
      </c>
      <c r="AU120" s="95"/>
      <c r="AV120" s="12">
        <v>430231</v>
      </c>
      <c r="AW120" s="95"/>
      <c r="AX120" s="12"/>
      <c r="AY120" s="95"/>
      <c r="AZ120" s="12">
        <v>0</v>
      </c>
      <c r="BA120" s="95"/>
      <c r="BB120" s="83">
        <v>39</v>
      </c>
    </row>
    <row r="121" spans="1:54" s="88" customFormat="1" ht="11.25" x14ac:dyDescent="0.25">
      <c r="A121" s="83">
        <v>40</v>
      </c>
      <c r="B121" s="95"/>
      <c r="C121" s="12">
        <v>0</v>
      </c>
      <c r="D121" s="82" t="s">
        <v>91</v>
      </c>
      <c r="E121" s="83" t="s">
        <v>160</v>
      </c>
      <c r="F121" s="95"/>
      <c r="G121" s="12">
        <v>0</v>
      </c>
      <c r="H121" s="95"/>
      <c r="I121" s="9">
        <f t="shared" si="32"/>
        <v>0</v>
      </c>
      <c r="J121" s="95"/>
      <c r="K121" s="13">
        <f>IF($AE121&lt;&gt;0,(G121/$AE121)*100,0)</f>
        <v>0</v>
      </c>
      <c r="L121" s="95"/>
      <c r="M121" s="76">
        <v>0</v>
      </c>
      <c r="N121" s="95"/>
      <c r="O121" s="9">
        <f t="shared" si="33"/>
        <v>0</v>
      </c>
      <c r="P121" s="95"/>
      <c r="Q121" s="13">
        <f>IF($AE121&lt;&gt;0,(M121/$AE121)*100,0)</f>
        <v>0</v>
      </c>
      <c r="R121" s="95"/>
      <c r="S121" s="12">
        <v>0</v>
      </c>
      <c r="T121" s="95"/>
      <c r="U121" s="9">
        <f t="shared" si="11"/>
        <v>0</v>
      </c>
      <c r="V121" s="95"/>
      <c r="W121" s="13">
        <f>IF($AE121&lt;&gt;0,(S121/$AE121)*100,0)</f>
        <v>0</v>
      </c>
      <c r="X121" s="95"/>
      <c r="Y121" s="76">
        <v>0</v>
      </c>
      <c r="Z121" s="95"/>
      <c r="AA121" s="9">
        <f t="shared" si="34"/>
        <v>0</v>
      </c>
      <c r="AB121" s="95"/>
      <c r="AC121" s="13">
        <f>IF($AE121&lt;&gt;0,(Y121/$AE121)*100,0)</f>
        <v>0</v>
      </c>
      <c r="AD121" s="95"/>
      <c r="AE121" s="12">
        <f>(G121+M121+S121+Y121)</f>
        <v>0</v>
      </c>
      <c r="AF121" s="96"/>
      <c r="AG121" s="95"/>
      <c r="AH121" s="12">
        <v>0</v>
      </c>
      <c r="AI121" s="95"/>
      <c r="AJ121" s="12">
        <v>0</v>
      </c>
      <c r="AK121" s="95"/>
      <c r="AL121" s="12">
        <f>(AE121+AH121+AJ121)</f>
        <v>0</v>
      </c>
      <c r="AM121" s="95"/>
      <c r="AN121" s="12">
        <v>0</v>
      </c>
      <c r="AO121" s="95"/>
      <c r="AP121" s="9">
        <f t="shared" si="35"/>
        <v>0</v>
      </c>
      <c r="AQ121" s="95"/>
      <c r="AR121" s="13">
        <f>IF($AP$198&lt;&gt;0,(AP121/$AP$198)*100,0)</f>
        <v>0</v>
      </c>
      <c r="AS121" s="95"/>
      <c r="AT121" s="12">
        <v>0</v>
      </c>
      <c r="AU121" s="95"/>
      <c r="AV121" s="12">
        <v>0</v>
      </c>
      <c r="AW121" s="95"/>
      <c r="AX121" s="12"/>
      <c r="AY121" s="95"/>
      <c r="AZ121" s="12">
        <v>0</v>
      </c>
      <c r="BA121" s="95"/>
      <c r="BB121" s="83">
        <v>40</v>
      </c>
    </row>
    <row r="122" spans="1:54" s="88" customFormat="1" ht="11.25" x14ac:dyDescent="0.25">
      <c r="A122" s="83">
        <v>41</v>
      </c>
      <c r="B122" s="95"/>
      <c r="C122" s="12">
        <v>34022</v>
      </c>
      <c r="D122" s="82"/>
      <c r="E122" s="83" t="s">
        <v>161</v>
      </c>
      <c r="F122" s="95"/>
      <c r="G122" s="12">
        <v>55550636</v>
      </c>
      <c r="H122" s="95"/>
      <c r="I122" s="9">
        <f t="shared" ref="I122:I126" si="36">IFERROR(G122/$C122,0)</f>
        <v>1632.7857268826053</v>
      </c>
      <c r="J122" s="95"/>
      <c r="K122" s="13">
        <f>IF($AE122&lt;&gt;0,(G122/$AE122)*100,0)</f>
        <v>43.129931643528948</v>
      </c>
      <c r="L122" s="95"/>
      <c r="M122" s="76">
        <v>56926056</v>
      </c>
      <c r="N122" s="95"/>
      <c r="O122" s="9">
        <f t="shared" ref="O122:O126" si="37">IFERROR(M122/$C122,0)</f>
        <v>1673.2130974075599</v>
      </c>
      <c r="P122" s="95"/>
      <c r="Q122" s="13">
        <f>IF($AE122&lt;&gt;0,(M122/$AE122)*100,0)</f>
        <v>44.197818077469009</v>
      </c>
      <c r="R122" s="95"/>
      <c r="S122" s="12">
        <v>15822756</v>
      </c>
      <c r="T122" s="95"/>
      <c r="U122" s="9">
        <f t="shared" si="11"/>
        <v>465.07424607606845</v>
      </c>
      <c r="V122" s="95"/>
      <c r="W122" s="13">
        <f>IF($AE122&lt;&gt;0,(S122/$AE122)*100,0)</f>
        <v>12.284906777525238</v>
      </c>
      <c r="X122" s="95"/>
      <c r="Y122" s="12">
        <v>498892</v>
      </c>
      <c r="Z122" s="95"/>
      <c r="AA122" s="9">
        <f t="shared" ref="AA122:AA126" si="38">IFERROR(Y122/$C122,0)</f>
        <v>14.663805772735289</v>
      </c>
      <c r="AB122" s="95"/>
      <c r="AC122" s="13">
        <f>IF($AE122&lt;&gt;0,(Y122/$AE122)*100,0)</f>
        <v>0.38734350147680474</v>
      </c>
      <c r="AD122" s="95"/>
      <c r="AE122" s="12">
        <f>(G122+M122+S122+Y122)</f>
        <v>128798340</v>
      </c>
      <c r="AF122" s="96"/>
      <c r="AG122" s="95"/>
      <c r="AH122" s="12">
        <v>113572</v>
      </c>
      <c r="AI122" s="95"/>
      <c r="AJ122" s="12">
        <v>0</v>
      </c>
      <c r="AK122" s="95"/>
      <c r="AL122" s="12">
        <f>(AE122+AH122+AJ122)</f>
        <v>128911912</v>
      </c>
      <c r="AM122" s="95"/>
      <c r="AN122" s="12">
        <v>108136702</v>
      </c>
      <c r="AO122" s="95"/>
      <c r="AP122" s="9">
        <f t="shared" ref="AP122:AP126" si="39">IFERROR(AN122/$C122,0)</f>
        <v>3178.4346011404386</v>
      </c>
      <c r="AQ122" s="95"/>
      <c r="AR122" s="13">
        <f>IF($AP$198&lt;&gt;0,(AP122/$AP$198)*100,0)</f>
        <v>75.901733364677682</v>
      </c>
      <c r="AS122" s="95"/>
      <c r="AT122" s="12">
        <v>600000</v>
      </c>
      <c r="AU122" s="95"/>
      <c r="AV122" s="12">
        <v>0</v>
      </c>
      <c r="AW122" s="95"/>
      <c r="AX122" s="12"/>
      <c r="AY122" s="95"/>
      <c r="AZ122" s="12">
        <v>0</v>
      </c>
      <c r="BA122" s="95"/>
      <c r="BB122" s="83">
        <v>41</v>
      </c>
    </row>
    <row r="123" spans="1:54" s="88" customFormat="1" ht="11.25" x14ac:dyDescent="0.25">
      <c r="A123" s="83">
        <v>42</v>
      </c>
      <c r="B123" s="95"/>
      <c r="C123" s="12">
        <v>109979</v>
      </c>
      <c r="D123" s="82"/>
      <c r="E123" s="83" t="s">
        <v>162</v>
      </c>
      <c r="F123" s="95"/>
      <c r="G123" s="12">
        <v>277114772</v>
      </c>
      <c r="H123" s="95"/>
      <c r="I123" s="9">
        <f t="shared" si="36"/>
        <v>2519.7062348266486</v>
      </c>
      <c r="J123" s="95"/>
      <c r="K123" s="13">
        <f>IF($AE123&lt;&gt;0,(G123/$AE123)*100,0)</f>
        <v>61.386826931012706</v>
      </c>
      <c r="L123" s="95"/>
      <c r="M123" s="76">
        <v>138215823</v>
      </c>
      <c r="N123" s="95"/>
      <c r="O123" s="9">
        <f t="shared" si="37"/>
        <v>1256.7474063230254</v>
      </c>
      <c r="P123" s="95"/>
      <c r="Q123" s="13">
        <f>IF($AE123&lt;&gt;0,(M123/$AE123)*100,0)</f>
        <v>30.617749982770626</v>
      </c>
      <c r="R123" s="95"/>
      <c r="S123" s="12">
        <v>33286225</v>
      </c>
      <c r="T123" s="95"/>
      <c r="U123" s="9">
        <f t="shared" si="11"/>
        <v>302.65982596677549</v>
      </c>
      <c r="V123" s="95"/>
      <c r="W123" s="13">
        <f>IF($AE123&lt;&gt;0,(S123/$AE123)*100,0)</f>
        <v>7.373608120976491</v>
      </c>
      <c r="X123" s="95"/>
      <c r="Y123" s="12">
        <v>2807021</v>
      </c>
      <c r="Z123" s="95"/>
      <c r="AA123" s="9">
        <f t="shared" si="38"/>
        <v>25.523245346838941</v>
      </c>
      <c r="AB123" s="95"/>
      <c r="AC123" s="13">
        <f>IF($AE123&lt;&gt;0,(Y123/$AE123)*100,0)</f>
        <v>0.6218149652401721</v>
      </c>
      <c r="AD123" s="95"/>
      <c r="AE123" s="12">
        <f>(G123+M123+S123+Y123)</f>
        <v>451423841</v>
      </c>
      <c r="AF123" s="96"/>
      <c r="AG123" s="95"/>
      <c r="AH123" s="12">
        <v>1018213</v>
      </c>
      <c r="AI123" s="95"/>
      <c r="AJ123" s="12">
        <v>0</v>
      </c>
      <c r="AK123" s="95"/>
      <c r="AL123" s="12">
        <f>(AE123+AH123+AJ123)</f>
        <v>452442054</v>
      </c>
      <c r="AM123" s="95"/>
      <c r="AN123" s="12">
        <v>388306314</v>
      </c>
      <c r="AO123" s="95"/>
      <c r="AP123" s="9">
        <f t="shared" si="39"/>
        <v>3530.7314487311214</v>
      </c>
      <c r="AQ123" s="95"/>
      <c r="AR123" s="13">
        <f>IF($AP$198&lt;&gt;0,(AP123/$AP$198)*100,0)</f>
        <v>84.314661345467357</v>
      </c>
      <c r="AS123" s="95"/>
      <c r="AT123" s="12">
        <v>9005000</v>
      </c>
      <c r="AU123" s="95"/>
      <c r="AV123" s="12">
        <v>18792770</v>
      </c>
      <c r="AW123" s="95"/>
      <c r="AX123" s="12"/>
      <c r="AY123" s="95"/>
      <c r="AZ123" s="12">
        <v>113967</v>
      </c>
      <c r="BA123" s="95"/>
      <c r="BB123" s="83">
        <v>42</v>
      </c>
    </row>
    <row r="124" spans="1:54" s="88" customFormat="1" ht="11.25" x14ac:dyDescent="0.25">
      <c r="A124" s="83">
        <v>43</v>
      </c>
      <c r="B124" s="95"/>
      <c r="C124" s="12">
        <v>334389</v>
      </c>
      <c r="D124" s="82"/>
      <c r="E124" s="83" t="s">
        <v>163</v>
      </c>
      <c r="F124" s="95"/>
      <c r="G124" s="12">
        <v>824745046</v>
      </c>
      <c r="H124" s="95"/>
      <c r="I124" s="9">
        <f t="shared" si="36"/>
        <v>2466.4239732766328</v>
      </c>
      <c r="J124" s="95"/>
      <c r="K124" s="13">
        <f>IF($AE124&lt;&gt;0,(G124/$AE124)*100,0)</f>
        <v>58.08598933892609</v>
      </c>
      <c r="L124" s="95"/>
      <c r="M124" s="76">
        <v>492735459</v>
      </c>
      <c r="N124" s="95"/>
      <c r="O124" s="9">
        <f t="shared" si="37"/>
        <v>1473.5396768434368</v>
      </c>
      <c r="P124" s="95"/>
      <c r="Q124" s="13">
        <f>IF($AE124&lt;&gt;0,(M124/$AE124)*100,0)</f>
        <v>34.702877885955623</v>
      </c>
      <c r="R124" s="95"/>
      <c r="S124" s="12">
        <v>93381836</v>
      </c>
      <c r="T124" s="95"/>
      <c r="U124" s="9">
        <f t="shared" si="11"/>
        <v>279.26108813387998</v>
      </c>
      <c r="V124" s="95"/>
      <c r="W124" s="13">
        <f>IF($AE124&lt;&gt;0,(S124/$AE124)*100,0)</f>
        <v>6.5767916481008424</v>
      </c>
      <c r="X124" s="95"/>
      <c r="Y124" s="12">
        <v>9006814</v>
      </c>
      <c r="Z124" s="95"/>
      <c r="AA124" s="9">
        <f t="shared" si="38"/>
        <v>26.935138416634519</v>
      </c>
      <c r="AB124" s="95"/>
      <c r="AC124" s="13">
        <f>IF($AE124&lt;&gt;0,(Y124/$AE124)*100,0)</f>
        <v>0.63434112701743983</v>
      </c>
      <c r="AD124" s="95"/>
      <c r="AE124" s="12">
        <f>(G124+M124+S124+Y124)</f>
        <v>1419869155</v>
      </c>
      <c r="AF124" s="96"/>
      <c r="AG124" s="95"/>
      <c r="AH124" s="12">
        <v>23026921</v>
      </c>
      <c r="AI124" s="95"/>
      <c r="AJ124" s="12">
        <v>0</v>
      </c>
      <c r="AK124" s="95"/>
      <c r="AL124" s="12">
        <f>(AE124+AH124+AJ124)</f>
        <v>1442896076</v>
      </c>
      <c r="AM124" s="95"/>
      <c r="AN124" s="12">
        <v>1256955056</v>
      </c>
      <c r="AO124" s="95"/>
      <c r="AP124" s="9">
        <f t="shared" si="39"/>
        <v>3758.9605399699153</v>
      </c>
      <c r="AQ124" s="95"/>
      <c r="AR124" s="13">
        <f>IF($AP$198&lt;&gt;0,(AP124/$AP$198)*100,0)</f>
        <v>89.764823391606058</v>
      </c>
      <c r="AS124" s="95"/>
      <c r="AT124" s="12">
        <v>53704083</v>
      </c>
      <c r="AU124" s="95"/>
      <c r="AV124" s="12">
        <v>85925203</v>
      </c>
      <c r="AW124" s="95"/>
      <c r="AX124" s="12"/>
      <c r="AY124" s="95"/>
      <c r="AZ124" s="12">
        <v>0</v>
      </c>
      <c r="BA124" s="95"/>
      <c r="BB124" s="83">
        <v>43</v>
      </c>
    </row>
    <row r="125" spans="1:54" s="88" customFormat="1" ht="11.25" x14ac:dyDescent="0.25">
      <c r="A125" s="83">
        <v>44</v>
      </c>
      <c r="B125" s="95"/>
      <c r="C125" s="12">
        <v>50948</v>
      </c>
      <c r="D125" s="82"/>
      <c r="E125" s="83" t="s">
        <v>164</v>
      </c>
      <c r="F125" s="95"/>
      <c r="G125" s="12">
        <v>58846327</v>
      </c>
      <c r="H125" s="95"/>
      <c r="I125" s="9">
        <f t="shared" si="36"/>
        <v>1155.0272238360681</v>
      </c>
      <c r="J125" s="95"/>
      <c r="K125" s="13">
        <f>IF($AE125&lt;&gt;0,(G125/$AE125)*100,0)</f>
        <v>36.519713935917011</v>
      </c>
      <c r="L125" s="95"/>
      <c r="M125" s="76">
        <v>80849902</v>
      </c>
      <c r="N125" s="95"/>
      <c r="O125" s="9">
        <f t="shared" si="37"/>
        <v>1586.9102221873281</v>
      </c>
      <c r="P125" s="95"/>
      <c r="Q125" s="13">
        <f>IF($AE125&lt;&gt;0,(M125/$AE125)*100,0)</f>
        <v>50.175014199049748</v>
      </c>
      <c r="R125" s="95"/>
      <c r="S125" s="12">
        <v>19626652</v>
      </c>
      <c r="T125" s="95"/>
      <c r="U125" s="9">
        <f t="shared" si="11"/>
        <v>385.22909633351651</v>
      </c>
      <c r="V125" s="95"/>
      <c r="W125" s="13">
        <f>IF($AE125&lt;&gt;0,(S125/$AE125)*100,0)</f>
        <v>12.180194637462991</v>
      </c>
      <c r="X125" s="95"/>
      <c r="Y125" s="12">
        <v>1812902</v>
      </c>
      <c r="Z125" s="95"/>
      <c r="AA125" s="9">
        <f t="shared" si="38"/>
        <v>35.583379131663655</v>
      </c>
      <c r="AB125" s="95"/>
      <c r="AC125" s="13">
        <f>IF($AE125&lt;&gt;0,(Y125/$AE125)*100,0)</f>
        <v>1.1250772275702412</v>
      </c>
      <c r="AD125" s="95"/>
      <c r="AE125" s="12">
        <f>(G125+M125+S125+Y125)</f>
        <v>161135783</v>
      </c>
      <c r="AF125" s="96"/>
      <c r="AG125" s="95"/>
      <c r="AH125" s="12">
        <v>374067</v>
      </c>
      <c r="AI125" s="95"/>
      <c r="AJ125" s="12">
        <v>0</v>
      </c>
      <c r="AK125" s="95"/>
      <c r="AL125" s="12">
        <f>(AE125+AH125+AJ125)</f>
        <v>161509850</v>
      </c>
      <c r="AM125" s="95"/>
      <c r="AN125" s="12">
        <v>152197624</v>
      </c>
      <c r="AO125" s="95"/>
      <c r="AP125" s="9">
        <f t="shared" si="39"/>
        <v>2987.3130250451441</v>
      </c>
      <c r="AQ125" s="95"/>
      <c r="AR125" s="13">
        <f>IF($AP$198&lt;&gt;0,(AP125/$AP$198)*100,0)</f>
        <v>71.337707128675518</v>
      </c>
      <c r="AS125" s="95"/>
      <c r="AT125" s="12">
        <v>0</v>
      </c>
      <c r="AU125" s="95"/>
      <c r="AV125" s="12">
        <v>0</v>
      </c>
      <c r="AW125" s="95"/>
      <c r="AX125" s="12"/>
      <c r="AY125" s="95"/>
      <c r="AZ125" s="12">
        <v>0</v>
      </c>
      <c r="BA125" s="95"/>
      <c r="BB125" s="83">
        <v>44</v>
      </c>
    </row>
    <row r="126" spans="1:54" s="88" customFormat="1" ht="11.25" x14ac:dyDescent="0.25">
      <c r="A126" s="83">
        <v>45</v>
      </c>
      <c r="B126" s="95"/>
      <c r="C126" s="12">
        <v>2232</v>
      </c>
      <c r="D126" s="82"/>
      <c r="E126" s="83" t="s">
        <v>165</v>
      </c>
      <c r="F126" s="95"/>
      <c r="G126" s="12">
        <v>5573867</v>
      </c>
      <c r="H126" s="95"/>
      <c r="I126" s="9">
        <f t="shared" si="36"/>
        <v>2497.2522401433694</v>
      </c>
      <c r="J126" s="95"/>
      <c r="K126" s="13">
        <f>IF($AE126&lt;&gt;0,(G126/$AE126)*100,0)</f>
        <v>52.857758312896372</v>
      </c>
      <c r="L126" s="95"/>
      <c r="M126" s="76">
        <v>3848804</v>
      </c>
      <c r="N126" s="95"/>
      <c r="O126" s="9">
        <f t="shared" si="37"/>
        <v>1724.3745519713261</v>
      </c>
      <c r="P126" s="95"/>
      <c r="Q126" s="13">
        <f>IF($AE126&lt;&gt;0,(M126/$AE126)*100,0)</f>
        <v>36.49874523839712</v>
      </c>
      <c r="R126" s="95"/>
      <c r="S126" s="12">
        <v>839113</v>
      </c>
      <c r="T126" s="95"/>
      <c r="U126" s="9">
        <f t="shared" si="11"/>
        <v>375.94668458781359</v>
      </c>
      <c r="V126" s="95"/>
      <c r="W126" s="13">
        <f>IF($AE126&lt;&gt;0,(S126/$AE126)*100,0)</f>
        <v>7.9574256348795949</v>
      </c>
      <c r="X126" s="95"/>
      <c r="Y126" s="12">
        <v>283247</v>
      </c>
      <c r="Z126" s="95"/>
      <c r="AA126" s="9">
        <f t="shared" si="38"/>
        <v>126.90277777777777</v>
      </c>
      <c r="AB126" s="95"/>
      <c r="AC126" s="13">
        <f>IF($AE126&lt;&gt;0,(Y126/$AE126)*100,0)</f>
        <v>2.6860708138269107</v>
      </c>
      <c r="AD126" s="95"/>
      <c r="AE126" s="12">
        <f>(G126+M126+S126+Y126)</f>
        <v>10545031</v>
      </c>
      <c r="AF126" s="96"/>
      <c r="AG126" s="95"/>
      <c r="AH126" s="12">
        <v>0</v>
      </c>
      <c r="AI126" s="95"/>
      <c r="AJ126" s="12">
        <v>0</v>
      </c>
      <c r="AK126" s="95"/>
      <c r="AL126" s="12">
        <f>(AE126+AH126+AJ126)</f>
        <v>10545031</v>
      </c>
      <c r="AM126" s="95"/>
      <c r="AN126" s="12">
        <v>9942070</v>
      </c>
      <c r="AO126" s="95"/>
      <c r="AP126" s="9">
        <f t="shared" si="39"/>
        <v>4454.3324372759853</v>
      </c>
      <c r="AQ126" s="95"/>
      <c r="AR126" s="13">
        <f>IF($AP$198&lt;&gt;0,(AP126/$AP$198)*100,0)</f>
        <v>106.37046074518813</v>
      </c>
      <c r="AS126" s="95"/>
      <c r="AT126" s="12">
        <v>0</v>
      </c>
      <c r="AU126" s="95"/>
      <c r="AV126" s="12">
        <v>0</v>
      </c>
      <c r="AW126" s="95"/>
      <c r="AX126" s="12"/>
      <c r="AY126" s="95"/>
      <c r="AZ126" s="12">
        <v>0</v>
      </c>
      <c r="BA126" s="95"/>
      <c r="BB126" s="83">
        <v>45</v>
      </c>
    </row>
    <row r="127" spans="1:54" s="88" customFormat="1" ht="11.25" x14ac:dyDescent="0.25">
      <c r="A127" s="83">
        <v>46</v>
      </c>
      <c r="B127" s="95"/>
      <c r="C127" s="12">
        <v>38606</v>
      </c>
      <c r="D127" s="82"/>
      <c r="E127" s="83" t="s">
        <v>166</v>
      </c>
      <c r="F127" s="95"/>
      <c r="G127" s="12">
        <v>89360258</v>
      </c>
      <c r="H127" s="95"/>
      <c r="I127" s="9">
        <f t="shared" ref="I127:I131" si="40">IFERROR(G127/$C127,0)</f>
        <v>2314.6727969745634</v>
      </c>
      <c r="J127" s="95"/>
      <c r="K127" s="13">
        <f>IF($AE127&lt;&gt;0,(G127/$AE127)*100,0)</f>
        <v>53.221375560489712</v>
      </c>
      <c r="L127" s="95"/>
      <c r="M127" s="76">
        <v>56590376</v>
      </c>
      <c r="N127" s="95"/>
      <c r="O127" s="9">
        <f t="shared" ref="O127:O131" si="41">IFERROR(M127/$C127,0)</f>
        <v>1465.844065689271</v>
      </c>
      <c r="P127" s="95"/>
      <c r="Q127" s="13">
        <f>IF($AE127&lt;&gt;0,(M127/$AE127)*100,0)</f>
        <v>33.704218425659917</v>
      </c>
      <c r="R127" s="95"/>
      <c r="S127" s="12">
        <v>14088788</v>
      </c>
      <c r="T127" s="95"/>
      <c r="U127" s="9">
        <f t="shared" si="11"/>
        <v>364.93778169196497</v>
      </c>
      <c r="V127" s="95"/>
      <c r="W127" s="13">
        <f>IF($AE127&lt;&gt;0,(S127/$AE127)*100,0)</f>
        <v>8.3910308018595998</v>
      </c>
      <c r="X127" s="95"/>
      <c r="Y127" s="12">
        <v>7863525</v>
      </c>
      <c r="Z127" s="95"/>
      <c r="AA127" s="9">
        <f t="shared" ref="AA127:AA131" si="42">IFERROR(Y127/$C127,0)</f>
        <v>203.68660311868621</v>
      </c>
      <c r="AB127" s="95"/>
      <c r="AC127" s="13">
        <f>IF($AE127&lt;&gt;0,(Y127/$AE127)*100,0)</f>
        <v>4.6833752119907697</v>
      </c>
      <c r="AD127" s="95"/>
      <c r="AE127" s="12">
        <f>(G127+M127+S127+Y127)</f>
        <v>167902947</v>
      </c>
      <c r="AF127" s="96"/>
      <c r="AG127" s="95"/>
      <c r="AH127" s="12">
        <v>1098184</v>
      </c>
      <c r="AI127" s="95"/>
      <c r="AJ127" s="12">
        <v>900625</v>
      </c>
      <c r="AK127" s="95"/>
      <c r="AL127" s="12">
        <f>(AE127+AH127+AJ127)</f>
        <v>169901756</v>
      </c>
      <c r="AM127" s="95"/>
      <c r="AN127" s="12">
        <v>136469751</v>
      </c>
      <c r="AO127" s="95"/>
      <c r="AP127" s="9">
        <f t="shared" ref="AP127:AP131" si="43">IFERROR(AN127/$C127,0)</f>
        <v>3534.9363052375279</v>
      </c>
      <c r="AQ127" s="95"/>
      <c r="AR127" s="13">
        <f>IF($AP$198&lt;&gt;0,(AP127/$AP$198)*100,0)</f>
        <v>84.415074264855889</v>
      </c>
      <c r="AS127" s="95"/>
      <c r="AT127" s="12">
        <v>3398521</v>
      </c>
      <c r="AU127" s="95"/>
      <c r="AV127" s="12">
        <v>3635925</v>
      </c>
      <c r="AW127" s="95"/>
      <c r="AX127" s="12"/>
      <c r="AY127" s="95"/>
      <c r="AZ127" s="12">
        <v>8752272</v>
      </c>
      <c r="BA127" s="95"/>
      <c r="BB127" s="83">
        <v>46</v>
      </c>
    </row>
    <row r="128" spans="1:54" s="88" customFormat="1" ht="11.25" x14ac:dyDescent="0.25">
      <c r="A128" s="83">
        <v>47</v>
      </c>
      <c r="B128" s="95"/>
      <c r="C128" s="12">
        <v>78254</v>
      </c>
      <c r="D128" s="82"/>
      <c r="E128" s="83" t="s">
        <v>167</v>
      </c>
      <c r="F128" s="95"/>
      <c r="G128" s="12">
        <v>220056570</v>
      </c>
      <c r="H128" s="95"/>
      <c r="I128" s="9">
        <f t="shared" si="40"/>
        <v>2812.0807882025201</v>
      </c>
      <c r="J128" s="95"/>
      <c r="K128" s="13">
        <f>IF($AE128&lt;&gt;0,(G128/$AE128)*100,0)</f>
        <v>66.825902627688222</v>
      </c>
      <c r="L128" s="95"/>
      <c r="M128" s="76">
        <v>81519198</v>
      </c>
      <c r="N128" s="95"/>
      <c r="O128" s="9">
        <f t="shared" si="41"/>
        <v>1041.7256370281391</v>
      </c>
      <c r="P128" s="95"/>
      <c r="Q128" s="13">
        <f>IF($AE128&lt;&gt;0,(M128/$AE128)*100,0)</f>
        <v>24.75542533374594</v>
      </c>
      <c r="R128" s="95"/>
      <c r="S128" s="12">
        <v>20873656</v>
      </c>
      <c r="T128" s="95"/>
      <c r="U128" s="9">
        <f t="shared" si="11"/>
        <v>266.7423518286605</v>
      </c>
      <c r="V128" s="95"/>
      <c r="W128" s="13">
        <f>IF($AE128&lt;&gt;0,(S128/$AE128)*100,0)</f>
        <v>6.3388287081810839</v>
      </c>
      <c r="X128" s="95"/>
      <c r="Y128" s="12">
        <v>6848889</v>
      </c>
      <c r="Z128" s="95"/>
      <c r="AA128" s="9">
        <f t="shared" si="42"/>
        <v>87.521264088736672</v>
      </c>
      <c r="AB128" s="95"/>
      <c r="AC128" s="13">
        <f>IF($AE128&lt;&gt;0,(Y128/$AE128)*100,0)</f>
        <v>2.0798433303847506</v>
      </c>
      <c r="AD128" s="95"/>
      <c r="AE128" s="12">
        <f>(G128+M128+S128+Y128)</f>
        <v>329298313</v>
      </c>
      <c r="AF128" s="96"/>
      <c r="AG128" s="95"/>
      <c r="AH128" s="12">
        <v>62571</v>
      </c>
      <c r="AI128" s="95"/>
      <c r="AJ128" s="12">
        <v>0</v>
      </c>
      <c r="AK128" s="95"/>
      <c r="AL128" s="12">
        <f>(AE128+AH128+AJ128)</f>
        <v>329360884</v>
      </c>
      <c r="AM128" s="95"/>
      <c r="AN128" s="12">
        <v>268278976</v>
      </c>
      <c r="AO128" s="95"/>
      <c r="AP128" s="9">
        <f t="shared" si="43"/>
        <v>3428.3100672170112</v>
      </c>
      <c r="AQ128" s="95"/>
      <c r="AR128" s="13">
        <f>IF($AP$198&lt;&gt;0,(AP128/$AP$198)*100,0)</f>
        <v>81.868815711979551</v>
      </c>
      <c r="AS128" s="95"/>
      <c r="AT128" s="12">
        <v>29704598</v>
      </c>
      <c r="AU128" s="95"/>
      <c r="AV128" s="12">
        <v>16667557</v>
      </c>
      <c r="AW128" s="95"/>
      <c r="AX128" s="12"/>
      <c r="AY128" s="95"/>
      <c r="AZ128" s="12">
        <v>0</v>
      </c>
      <c r="BA128" s="95"/>
      <c r="BB128" s="83">
        <v>47</v>
      </c>
    </row>
    <row r="129" spans="1:55" s="83" customFormat="1" ht="11.25" x14ac:dyDescent="0.25">
      <c r="A129" s="83">
        <v>48</v>
      </c>
      <c r="B129" s="95"/>
      <c r="C129" s="12">
        <v>6608</v>
      </c>
      <c r="D129" s="82"/>
      <c r="E129" s="83" t="s">
        <v>168</v>
      </c>
      <c r="F129" s="95"/>
      <c r="G129" s="12">
        <v>13986235</v>
      </c>
      <c r="H129" s="95"/>
      <c r="I129" s="9">
        <f t="shared" si="40"/>
        <v>2116.5609866828086</v>
      </c>
      <c r="J129" s="95"/>
      <c r="K129" s="13">
        <f>IF($AE129&lt;&gt;0,(G129/$AE129)*100,0)</f>
        <v>50.082386038614636</v>
      </c>
      <c r="L129" s="95"/>
      <c r="M129" s="76">
        <v>10745583</v>
      </c>
      <c r="N129" s="95"/>
      <c r="O129" s="9">
        <f t="shared" si="41"/>
        <v>1626.14754842615</v>
      </c>
      <c r="P129" s="95"/>
      <c r="Q129" s="13">
        <f>IF($AE129&lt;&gt;0,(M129/$AE129)*100,0)</f>
        <v>38.478149124190665</v>
      </c>
      <c r="R129" s="95"/>
      <c r="S129" s="12">
        <v>2962182</v>
      </c>
      <c r="T129" s="95"/>
      <c r="U129" s="9">
        <f t="shared" si="11"/>
        <v>448.27209443099275</v>
      </c>
      <c r="V129" s="95"/>
      <c r="W129" s="13">
        <f>IF($AE129&lt;&gt;0,(S129/$AE129)*100,0)</f>
        <v>10.607082066091095</v>
      </c>
      <c r="X129" s="95"/>
      <c r="Y129" s="12">
        <v>232455</v>
      </c>
      <c r="Z129" s="95"/>
      <c r="AA129" s="9">
        <f t="shared" si="42"/>
        <v>35.177814769975789</v>
      </c>
      <c r="AB129" s="95"/>
      <c r="AC129" s="13">
        <f>IF($AE129&lt;&gt;0,(Y129/$AE129)*100,0)</f>
        <v>0.83238277110360048</v>
      </c>
      <c r="AD129" s="95"/>
      <c r="AE129" s="12">
        <f>(G129+M129+S129+Y129)</f>
        <v>27926455</v>
      </c>
      <c r="AF129" s="96"/>
      <c r="AG129" s="95"/>
      <c r="AH129" s="12">
        <v>0</v>
      </c>
      <c r="AI129" s="95"/>
      <c r="AJ129" s="12">
        <v>31604</v>
      </c>
      <c r="AK129" s="95"/>
      <c r="AL129" s="12">
        <f>(AE129+AH129+AJ129)</f>
        <v>27958059</v>
      </c>
      <c r="AM129" s="95"/>
      <c r="AN129" s="12">
        <v>29235400</v>
      </c>
      <c r="AO129" s="95"/>
      <c r="AP129" s="9">
        <f t="shared" si="43"/>
        <v>4424.243341404358</v>
      </c>
      <c r="AQ129" s="95"/>
      <c r="AR129" s="13">
        <f>IF($AP$198&lt;&gt;0,(AP129/$AP$198)*100,0)</f>
        <v>105.65192636627938</v>
      </c>
      <c r="AS129" s="95"/>
      <c r="AT129" s="12">
        <v>6842986</v>
      </c>
      <c r="AU129" s="95"/>
      <c r="AV129" s="12">
        <v>0</v>
      </c>
      <c r="AW129" s="95"/>
      <c r="AX129" s="12"/>
      <c r="AY129" s="95"/>
      <c r="AZ129" s="12">
        <v>0</v>
      </c>
      <c r="BA129" s="95"/>
      <c r="BB129" s="83">
        <v>48</v>
      </c>
      <c r="BC129" s="88"/>
    </row>
    <row r="130" spans="1:55" s="83" customFormat="1" ht="11.25" x14ac:dyDescent="0.25">
      <c r="A130" s="83">
        <v>49</v>
      </c>
      <c r="B130" s="95"/>
      <c r="C130" s="12">
        <v>26723</v>
      </c>
      <c r="D130" s="82"/>
      <c r="E130" s="83" t="s">
        <v>169</v>
      </c>
      <c r="F130" s="95"/>
      <c r="G130" s="12">
        <v>64225734</v>
      </c>
      <c r="H130" s="95"/>
      <c r="I130" s="9">
        <f t="shared" si="40"/>
        <v>2403.3878681285782</v>
      </c>
      <c r="J130" s="95"/>
      <c r="K130" s="13">
        <f>IF($AE130&lt;&gt;0,(G130/$AE130)*100,0)</f>
        <v>56.626813190115143</v>
      </c>
      <c r="L130" s="95"/>
      <c r="M130" s="76">
        <v>39661671</v>
      </c>
      <c r="N130" s="95"/>
      <c r="O130" s="9">
        <f t="shared" si="41"/>
        <v>1484.1773378737416</v>
      </c>
      <c r="P130" s="95"/>
      <c r="Q130" s="13">
        <f>IF($AE130&lt;&gt;0,(M130/$AE130)*100,0)</f>
        <v>34.969067609640817</v>
      </c>
      <c r="R130" s="95"/>
      <c r="S130" s="12">
        <v>9221314</v>
      </c>
      <c r="T130" s="95"/>
      <c r="U130" s="9">
        <f t="shared" si="11"/>
        <v>345.0703139617558</v>
      </c>
      <c r="V130" s="95"/>
      <c r="W130" s="13">
        <f>IF($AE130&lt;&gt;0,(S130/$AE130)*100,0)</f>
        <v>8.1302866113666123</v>
      </c>
      <c r="X130" s="95"/>
      <c r="Y130" s="12">
        <v>310579</v>
      </c>
      <c r="Z130" s="95"/>
      <c r="AA130" s="9">
        <f t="shared" si="42"/>
        <v>11.622160685551773</v>
      </c>
      <c r="AB130" s="95"/>
      <c r="AC130" s="13">
        <f>IF($AE130&lt;&gt;0,(Y130/$AE130)*100,0)</f>
        <v>0.27383258887742368</v>
      </c>
      <c r="AD130" s="95"/>
      <c r="AE130" s="12">
        <f>(G130+M130+S130+Y130)</f>
        <v>113419298</v>
      </c>
      <c r="AF130" s="96"/>
      <c r="AG130" s="95"/>
      <c r="AH130" s="12">
        <v>10005</v>
      </c>
      <c r="AI130" s="95"/>
      <c r="AJ130" s="12">
        <v>0</v>
      </c>
      <c r="AK130" s="95"/>
      <c r="AL130" s="12">
        <f>(AE130+AH130+AJ130)</f>
        <v>113429303</v>
      </c>
      <c r="AM130" s="95"/>
      <c r="AN130" s="12">
        <v>95494860</v>
      </c>
      <c r="AO130" s="95"/>
      <c r="AP130" s="9">
        <f t="shared" si="43"/>
        <v>3573.5082138981402</v>
      </c>
      <c r="AQ130" s="95"/>
      <c r="AR130" s="13">
        <f>IF($AP$198&lt;&gt;0,(AP130/$AP$198)*100,0)</f>
        <v>85.336180121642741</v>
      </c>
      <c r="AS130" s="95"/>
      <c r="AT130" s="12">
        <v>2955693</v>
      </c>
      <c r="AU130" s="95"/>
      <c r="AV130" s="12">
        <v>0</v>
      </c>
      <c r="AW130" s="95"/>
      <c r="AX130" s="12"/>
      <c r="AY130" s="95"/>
      <c r="AZ130" s="12">
        <v>85038</v>
      </c>
      <c r="BA130" s="95"/>
      <c r="BB130" s="83">
        <v>49</v>
      </c>
      <c r="BC130" s="88"/>
    </row>
    <row r="131" spans="1:55" s="83" customFormat="1" ht="11.25" x14ac:dyDescent="0.25">
      <c r="A131" s="83">
        <v>50</v>
      </c>
      <c r="B131" s="95"/>
      <c r="C131" s="12">
        <v>17810</v>
      </c>
      <c r="D131" s="82"/>
      <c r="E131" s="83" t="s">
        <v>170</v>
      </c>
      <c r="F131" s="95"/>
      <c r="G131" s="12">
        <v>34442022</v>
      </c>
      <c r="H131" s="95"/>
      <c r="I131" s="9">
        <f t="shared" si="40"/>
        <v>1933.8586187535093</v>
      </c>
      <c r="J131" s="95"/>
      <c r="K131" s="13">
        <f>IF($AE131&lt;&gt;0,(G131/$AE131)*100,0)</f>
        <v>62.072509699431698</v>
      </c>
      <c r="L131" s="95"/>
      <c r="M131" s="76">
        <v>16475284</v>
      </c>
      <c r="N131" s="95"/>
      <c r="O131" s="9">
        <f t="shared" si="41"/>
        <v>925.05805727119593</v>
      </c>
      <c r="P131" s="95"/>
      <c r="Q131" s="13">
        <f>IF($AE131&lt;&gt;0,(M131/$AE131)*100,0)</f>
        <v>29.69228188434732</v>
      </c>
      <c r="R131" s="95"/>
      <c r="S131" s="12">
        <v>4045496</v>
      </c>
      <c r="T131" s="95"/>
      <c r="U131" s="9">
        <f t="shared" si="11"/>
        <v>227.14744525547445</v>
      </c>
      <c r="V131" s="95"/>
      <c r="W131" s="13">
        <f>IF($AE131&lt;&gt;0,(S131/$AE131)*100,0)</f>
        <v>7.2909218192535885</v>
      </c>
      <c r="X131" s="95"/>
      <c r="Y131" s="12">
        <v>523954</v>
      </c>
      <c r="Z131" s="95"/>
      <c r="AA131" s="9">
        <f t="shared" si="42"/>
        <v>29.419090398652443</v>
      </c>
      <c r="AB131" s="95"/>
      <c r="AC131" s="13">
        <f>IF($AE131&lt;&gt;0,(Y131/$AE131)*100,0)</f>
        <v>0.94428659696739159</v>
      </c>
      <c r="AD131" s="95"/>
      <c r="AE131" s="12">
        <f>(G131+M131+S131+Y131)</f>
        <v>55486756</v>
      </c>
      <c r="AF131" s="96"/>
      <c r="AG131" s="95"/>
      <c r="AH131" s="12">
        <v>1108774</v>
      </c>
      <c r="AI131" s="95"/>
      <c r="AJ131" s="12">
        <v>224582</v>
      </c>
      <c r="AK131" s="95"/>
      <c r="AL131" s="12">
        <f>(AE131+AH131+AJ131)</f>
        <v>56820112</v>
      </c>
      <c r="AM131" s="95"/>
      <c r="AN131" s="12">
        <v>50133935</v>
      </c>
      <c r="AO131" s="95"/>
      <c r="AP131" s="9">
        <f t="shared" si="43"/>
        <v>2814.9317798989332</v>
      </c>
      <c r="AQ131" s="95"/>
      <c r="AR131" s="13">
        <f>IF($AP$198&lt;&gt;0,(AP131/$AP$198)*100,0)</f>
        <v>67.221204211967972</v>
      </c>
      <c r="AS131" s="95"/>
      <c r="AT131" s="12">
        <v>228675</v>
      </c>
      <c r="AU131" s="95"/>
      <c r="AV131" s="12">
        <v>2921239</v>
      </c>
      <c r="AW131" s="95"/>
      <c r="AX131" s="12"/>
      <c r="AY131" s="95"/>
      <c r="AZ131" s="12">
        <v>0</v>
      </c>
      <c r="BA131" s="95"/>
      <c r="BB131" s="83">
        <v>50</v>
      </c>
      <c r="BC131" s="88"/>
    </row>
    <row r="132" spans="1:55" s="83" customFormat="1" ht="8.85" customHeight="1" x14ac:dyDescent="0.25">
      <c r="A132" s="95"/>
      <c r="B132" s="95"/>
      <c r="C132" s="95"/>
      <c r="D132" s="82"/>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88"/>
    </row>
    <row r="133" spans="1:55" s="83" customFormat="1" ht="11.25" x14ac:dyDescent="0.25">
      <c r="A133" s="95"/>
      <c r="B133" s="95"/>
      <c r="C133" s="95"/>
      <c r="D133" s="98" t="s">
        <v>623</v>
      </c>
      <c r="E133" s="98"/>
      <c r="F133" s="98"/>
      <c r="G133" s="98"/>
      <c r="H133" s="98"/>
      <c r="I133" s="98"/>
      <c r="J133" s="98"/>
      <c r="K133" s="98"/>
      <c r="L133" s="98"/>
      <c r="M133" s="98"/>
      <c r="N133" s="98"/>
      <c r="O133" s="98"/>
      <c r="P133" s="98"/>
      <c r="Q133" s="98"/>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88"/>
    </row>
    <row r="134" spans="1:55" s="83" customFormat="1" ht="11.25" x14ac:dyDescent="0.25">
      <c r="A134" s="95"/>
      <c r="B134" s="95"/>
      <c r="C134" s="95"/>
      <c r="D134" s="98"/>
      <c r="E134" s="98"/>
      <c r="F134" s="98"/>
      <c r="G134" s="98"/>
      <c r="H134" s="98"/>
      <c r="I134" s="98"/>
      <c r="J134" s="98"/>
      <c r="K134" s="98"/>
      <c r="L134" s="98"/>
      <c r="M134" s="98"/>
      <c r="N134" s="98"/>
      <c r="O134" s="98"/>
      <c r="P134" s="98"/>
      <c r="Q134" s="98"/>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88"/>
    </row>
    <row r="135" spans="1:55" s="83" customFormat="1" ht="11.25" x14ac:dyDescent="0.25">
      <c r="A135" s="95"/>
      <c r="B135" s="95"/>
      <c r="C135" s="95"/>
      <c r="D135" s="98"/>
      <c r="E135" s="98"/>
      <c r="F135" s="98"/>
      <c r="G135" s="98"/>
      <c r="H135" s="98"/>
      <c r="I135" s="98"/>
      <c r="J135" s="98"/>
      <c r="K135" s="98"/>
      <c r="L135" s="98"/>
      <c r="M135" s="98"/>
      <c r="N135" s="98"/>
      <c r="O135" s="98"/>
      <c r="P135" s="98"/>
      <c r="Q135" s="98"/>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88"/>
    </row>
    <row r="136" spans="1:55" s="83" customFormat="1" ht="11.25" x14ac:dyDescent="0.2">
      <c r="A136" s="95"/>
      <c r="B136" s="95"/>
      <c r="C136" s="95"/>
      <c r="D136" s="98"/>
      <c r="E136" s="98"/>
      <c r="F136" s="98"/>
      <c r="G136" s="98"/>
      <c r="H136" s="98"/>
      <c r="I136" s="98"/>
      <c r="J136" s="98"/>
      <c r="K136" s="98"/>
      <c r="L136" s="98"/>
      <c r="M136" s="98"/>
      <c r="N136" s="98"/>
      <c r="O136" s="98"/>
      <c r="P136" s="98"/>
      <c r="Q136" s="98"/>
      <c r="R136" s="104"/>
      <c r="S136" s="104"/>
      <c r="T136" s="104"/>
      <c r="U136" s="104"/>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88"/>
    </row>
    <row r="137" spans="1:55" s="83" customFormat="1" ht="11.25" x14ac:dyDescent="0.2">
      <c r="A137" s="95"/>
      <c r="B137" s="95"/>
      <c r="C137" s="95"/>
      <c r="D137" s="104"/>
      <c r="E137" s="104"/>
      <c r="F137" s="104"/>
      <c r="G137" s="104"/>
      <c r="H137" s="104"/>
      <c r="I137" s="104"/>
      <c r="J137" s="104"/>
      <c r="K137" s="104"/>
      <c r="L137" s="104"/>
      <c r="M137" s="104"/>
      <c r="N137" s="104"/>
      <c r="O137" s="104"/>
      <c r="P137" s="104"/>
      <c r="Q137" s="104"/>
      <c r="R137" s="104"/>
      <c r="S137" s="104"/>
      <c r="T137" s="104"/>
      <c r="U137" s="104"/>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88"/>
    </row>
    <row r="138" spans="1:55" s="80" customFormat="1" ht="9.6" customHeight="1" x14ac:dyDescent="0.2">
      <c r="A138" s="102"/>
      <c r="D138" s="104"/>
      <c r="E138" s="104"/>
      <c r="F138" s="104"/>
      <c r="G138" s="104"/>
      <c r="H138" s="104"/>
      <c r="I138" s="104"/>
      <c r="J138" s="104"/>
      <c r="K138" s="104"/>
      <c r="L138" s="104"/>
      <c r="M138" s="104"/>
      <c r="N138" s="104"/>
      <c r="O138" s="104"/>
      <c r="P138" s="104"/>
      <c r="Q138" s="104"/>
      <c r="R138" s="104"/>
      <c r="S138" s="104"/>
      <c r="T138" s="104"/>
      <c r="U138" s="104"/>
      <c r="BC138" s="84"/>
    </row>
    <row r="139" spans="1:55" s="80" customFormat="1" ht="10.5" customHeight="1" x14ac:dyDescent="0.2">
      <c r="D139" s="104"/>
      <c r="E139" s="104"/>
      <c r="F139" s="104"/>
      <c r="G139" s="104"/>
      <c r="H139" s="104"/>
      <c r="I139" s="104"/>
      <c r="J139" s="104"/>
      <c r="K139" s="104"/>
      <c r="L139" s="104"/>
      <c r="M139" s="104"/>
      <c r="N139" s="104"/>
      <c r="O139" s="104"/>
      <c r="P139" s="104"/>
      <c r="Q139" s="104"/>
      <c r="R139" s="104"/>
      <c r="S139" s="104"/>
      <c r="T139" s="104"/>
      <c r="U139" s="104"/>
      <c r="AE139" s="84" t="s">
        <v>42</v>
      </c>
      <c r="AH139" s="80" t="s">
        <v>43</v>
      </c>
      <c r="BB139" s="84" t="s">
        <v>44</v>
      </c>
      <c r="BC139" s="84"/>
    </row>
    <row r="140" spans="1:55" s="80" customFormat="1" ht="10.5" customHeight="1" x14ac:dyDescent="0.25">
      <c r="A140" s="85"/>
      <c r="D140" s="82"/>
      <c r="AE140" s="84" t="s">
        <v>45</v>
      </c>
      <c r="AH140" s="80" t="s">
        <v>46</v>
      </c>
      <c r="BB140" s="84" t="s">
        <v>171</v>
      </c>
      <c r="BC140" s="84"/>
    </row>
    <row r="141" spans="1:55" s="80" customFormat="1" ht="10.5" customHeight="1" x14ac:dyDescent="0.25">
      <c r="A141" s="86"/>
      <c r="D141" s="82"/>
      <c r="AE141" s="84" t="s">
        <v>48</v>
      </c>
      <c r="AH141" s="87" t="s">
        <v>49</v>
      </c>
      <c r="BC141" s="84"/>
    </row>
    <row r="142" spans="1:55" s="83" customFormat="1" ht="8.85" customHeight="1" x14ac:dyDescent="0.25">
      <c r="D142" s="82"/>
      <c r="BC142" s="88"/>
    </row>
    <row r="143" spans="1:55" s="83" customFormat="1" ht="9.6" customHeight="1" x14ac:dyDescent="0.25">
      <c r="D143" s="82"/>
      <c r="G143" s="89" t="s">
        <v>50</v>
      </c>
      <c r="H143" s="89"/>
      <c r="I143" s="89"/>
      <c r="J143" s="89"/>
      <c r="K143" s="89"/>
      <c r="L143" s="89"/>
      <c r="M143" s="89"/>
      <c r="N143" s="89"/>
      <c r="O143" s="89"/>
      <c r="P143" s="89"/>
      <c r="Q143" s="89"/>
      <c r="R143" s="89"/>
      <c r="S143" s="89"/>
      <c r="T143" s="89"/>
      <c r="U143" s="89"/>
      <c r="V143" s="89"/>
      <c r="W143" s="89"/>
      <c r="X143" s="89"/>
      <c r="Y143" s="89"/>
      <c r="Z143" s="89"/>
      <c r="AA143" s="89"/>
      <c r="AB143" s="89"/>
      <c r="AC143" s="89"/>
      <c r="BC143" s="88"/>
    </row>
    <row r="144" spans="1:55" s="83" customFormat="1" ht="10.35" customHeight="1" x14ac:dyDescent="0.25">
      <c r="D144" s="82"/>
      <c r="G144" s="90" t="s">
        <v>6</v>
      </c>
      <c r="H144" s="90"/>
      <c r="I144" s="90"/>
      <c r="J144" s="90"/>
      <c r="K144" s="90"/>
      <c r="M144" s="90" t="s">
        <v>51</v>
      </c>
      <c r="N144" s="90"/>
      <c r="O144" s="90"/>
      <c r="P144" s="90"/>
      <c r="Q144" s="90"/>
      <c r="S144" s="90" t="s">
        <v>52</v>
      </c>
      <c r="T144" s="90"/>
      <c r="U144" s="90"/>
      <c r="V144" s="90"/>
      <c r="W144" s="90"/>
      <c r="X144" s="90"/>
      <c r="Y144" s="90"/>
      <c r="Z144" s="90"/>
      <c r="AA144" s="90"/>
      <c r="AB144" s="90"/>
      <c r="AC144" s="90"/>
      <c r="AN144" s="89" t="s">
        <v>53</v>
      </c>
      <c r="AO144" s="89"/>
      <c r="AP144" s="89"/>
      <c r="AQ144" s="89"/>
      <c r="AR144" s="89"/>
      <c r="AS144" s="89"/>
      <c r="AT144" s="89"/>
      <c r="AU144" s="89"/>
      <c r="AV144" s="89"/>
      <c r="AW144" s="89"/>
      <c r="AX144" s="89"/>
      <c r="AY144" s="89"/>
      <c r="AZ144" s="89"/>
      <c r="BC144" s="88"/>
    </row>
    <row r="145" spans="1:55" s="83" customFormat="1" ht="10.35" customHeight="1" x14ac:dyDescent="0.25">
      <c r="D145" s="82"/>
      <c r="G145" s="89" t="s">
        <v>54</v>
      </c>
      <c r="H145" s="89"/>
      <c r="I145" s="89"/>
      <c r="J145" s="89"/>
      <c r="K145" s="89"/>
      <c r="M145" s="89" t="s">
        <v>55</v>
      </c>
      <c r="N145" s="89"/>
      <c r="O145" s="89"/>
      <c r="P145" s="89"/>
      <c r="Q145" s="89"/>
      <c r="S145" s="89" t="s">
        <v>55</v>
      </c>
      <c r="T145" s="89"/>
      <c r="U145" s="89"/>
      <c r="V145" s="89"/>
      <c r="W145" s="89"/>
      <c r="X145" s="89"/>
      <c r="Y145" s="89"/>
      <c r="Z145" s="89"/>
      <c r="AA145" s="89"/>
      <c r="AB145" s="89"/>
      <c r="AC145" s="89"/>
      <c r="AN145" s="90" t="s">
        <v>56</v>
      </c>
      <c r="AO145" s="90"/>
      <c r="AP145" s="90"/>
      <c r="AQ145" s="90"/>
      <c r="AR145" s="90"/>
      <c r="BC145" s="88"/>
    </row>
    <row r="146" spans="1:55" s="83" customFormat="1" ht="8.85" customHeight="1" x14ac:dyDescent="0.25">
      <c r="D146" s="82"/>
      <c r="AN146" s="89" t="s">
        <v>57</v>
      </c>
      <c r="AO146" s="89"/>
      <c r="AP146" s="89"/>
      <c r="AQ146" s="89"/>
      <c r="AR146" s="89"/>
      <c r="AT146" s="89" t="s">
        <v>58</v>
      </c>
      <c r="AU146" s="89"/>
      <c r="AV146" s="89"/>
      <c r="AW146" s="89"/>
      <c r="AX146" s="89"/>
      <c r="AY146" s="89"/>
      <c r="AZ146" s="89"/>
      <c r="BC146" s="88"/>
    </row>
    <row r="147" spans="1:55" s="83" customFormat="1" ht="9.6" customHeight="1" x14ac:dyDescent="0.25">
      <c r="D147" s="82"/>
      <c r="K147" s="91"/>
      <c r="Q147" s="91"/>
      <c r="S147" s="89" t="s">
        <v>59</v>
      </c>
      <c r="T147" s="89"/>
      <c r="U147" s="89"/>
      <c r="V147" s="89"/>
      <c r="W147" s="89"/>
      <c r="Y147" s="89" t="s">
        <v>60</v>
      </c>
      <c r="Z147" s="89"/>
      <c r="AA147" s="89"/>
      <c r="AB147" s="89"/>
      <c r="AC147" s="89"/>
      <c r="AJ147" s="91"/>
      <c r="AR147" s="91"/>
      <c r="AT147" s="91" t="s">
        <v>61</v>
      </c>
      <c r="AV147" s="91" t="s">
        <v>61</v>
      </c>
      <c r="AX147" s="91"/>
      <c r="BC147" s="88"/>
    </row>
    <row r="148" spans="1:55" s="88" customFormat="1" ht="9.6" customHeight="1" x14ac:dyDescent="0.25">
      <c r="A148" s="83"/>
      <c r="B148" s="83"/>
      <c r="C148" s="91"/>
      <c r="D148" s="82"/>
      <c r="E148" s="83"/>
      <c r="F148" s="83"/>
      <c r="G148" s="83"/>
      <c r="H148" s="83"/>
      <c r="I148" s="91" t="s">
        <v>63</v>
      </c>
      <c r="J148" s="83"/>
      <c r="K148" s="91" t="s">
        <v>64</v>
      </c>
      <c r="L148" s="83"/>
      <c r="M148" s="83"/>
      <c r="N148" s="83"/>
      <c r="O148" s="91" t="s">
        <v>63</v>
      </c>
      <c r="P148" s="83"/>
      <c r="Q148" s="91" t="s">
        <v>64</v>
      </c>
      <c r="R148" s="83"/>
      <c r="S148" s="83"/>
      <c r="T148" s="83"/>
      <c r="U148" s="91" t="s">
        <v>63</v>
      </c>
      <c r="V148" s="83"/>
      <c r="W148" s="91" t="s">
        <v>64</v>
      </c>
      <c r="X148" s="83"/>
      <c r="Y148" s="83"/>
      <c r="Z148" s="83"/>
      <c r="AA148" s="91" t="s">
        <v>63</v>
      </c>
      <c r="AB148" s="83"/>
      <c r="AC148" s="91" t="s">
        <v>64</v>
      </c>
      <c r="AD148" s="83"/>
      <c r="AE148" s="91" t="s">
        <v>65</v>
      </c>
      <c r="AF148" s="91"/>
      <c r="AG148" s="83"/>
      <c r="AH148" s="91" t="s">
        <v>66</v>
      </c>
      <c r="AI148" s="83"/>
      <c r="AJ148" s="91" t="s">
        <v>67</v>
      </c>
      <c r="AK148" s="83"/>
      <c r="AL148" s="91" t="s">
        <v>68</v>
      </c>
      <c r="AM148" s="83"/>
      <c r="AN148" s="83"/>
      <c r="AO148" s="83"/>
      <c r="AP148" s="91" t="s">
        <v>63</v>
      </c>
      <c r="AQ148" s="83"/>
      <c r="AR148" s="91" t="s">
        <v>64</v>
      </c>
      <c r="AS148" s="83"/>
      <c r="AT148" s="91" t="s">
        <v>69</v>
      </c>
      <c r="AU148" s="83"/>
      <c r="AV148" s="91" t="s">
        <v>69</v>
      </c>
      <c r="AW148" s="83"/>
      <c r="AX148" s="91"/>
      <c r="AY148" s="83"/>
      <c r="AZ148" s="91" t="s">
        <v>70</v>
      </c>
      <c r="BA148" s="83"/>
      <c r="BB148" s="83"/>
    </row>
    <row r="149" spans="1:55" s="88" customFormat="1" ht="9.6" customHeight="1" x14ac:dyDescent="0.25">
      <c r="A149" s="92" t="s">
        <v>71</v>
      </c>
      <c r="B149" s="83"/>
      <c r="C149" s="92" t="s">
        <v>62</v>
      </c>
      <c r="D149" s="82"/>
      <c r="E149" s="92" t="s">
        <v>72</v>
      </c>
      <c r="F149" s="83"/>
      <c r="G149" s="92" t="s">
        <v>73</v>
      </c>
      <c r="H149" s="83"/>
      <c r="I149" s="92" t="s">
        <v>74</v>
      </c>
      <c r="J149" s="83"/>
      <c r="K149" s="92" t="s">
        <v>75</v>
      </c>
      <c r="L149" s="83"/>
      <c r="M149" s="92" t="s">
        <v>73</v>
      </c>
      <c r="N149" s="83"/>
      <c r="O149" s="92" t="s">
        <v>74</v>
      </c>
      <c r="P149" s="83"/>
      <c r="Q149" s="92" t="s">
        <v>75</v>
      </c>
      <c r="R149" s="83"/>
      <c r="S149" s="92" t="s">
        <v>73</v>
      </c>
      <c r="T149" s="83"/>
      <c r="U149" s="92" t="s">
        <v>74</v>
      </c>
      <c r="V149" s="83"/>
      <c r="W149" s="92" t="s">
        <v>75</v>
      </c>
      <c r="X149" s="83"/>
      <c r="Y149" s="92" t="s">
        <v>73</v>
      </c>
      <c r="Z149" s="83"/>
      <c r="AA149" s="92" t="s">
        <v>74</v>
      </c>
      <c r="AB149" s="83"/>
      <c r="AC149" s="92" t="s">
        <v>75</v>
      </c>
      <c r="AD149" s="83"/>
      <c r="AE149" s="92" t="s">
        <v>50</v>
      </c>
      <c r="AF149" s="91"/>
      <c r="AG149" s="83"/>
      <c r="AH149" s="92" t="s">
        <v>76</v>
      </c>
      <c r="AI149" s="83"/>
      <c r="AJ149" s="92" t="s">
        <v>77</v>
      </c>
      <c r="AK149" s="83"/>
      <c r="AL149" s="92" t="s">
        <v>78</v>
      </c>
      <c r="AM149" s="83"/>
      <c r="AN149" s="92" t="s">
        <v>73</v>
      </c>
      <c r="AO149" s="83"/>
      <c r="AP149" s="92" t="s">
        <v>74</v>
      </c>
      <c r="AQ149" s="83"/>
      <c r="AR149" s="92" t="s">
        <v>79</v>
      </c>
      <c r="AS149" s="83"/>
      <c r="AT149" s="92" t="s">
        <v>80</v>
      </c>
      <c r="AU149" s="83"/>
      <c r="AV149" s="92" t="s">
        <v>81</v>
      </c>
      <c r="AW149" s="83"/>
      <c r="AX149" s="92"/>
      <c r="AY149" s="83"/>
      <c r="AZ149" s="92" t="s">
        <v>82</v>
      </c>
      <c r="BA149" s="83"/>
      <c r="BB149" s="93" t="s">
        <v>71</v>
      </c>
    </row>
    <row r="150" spans="1:55" s="88" customFormat="1" ht="8.85" customHeight="1" x14ac:dyDescent="0.25">
      <c r="A150" s="83"/>
      <c r="B150" s="83"/>
      <c r="C150" s="83"/>
      <c r="D150" s="82"/>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row>
    <row r="151" spans="1:55" s="88" customFormat="1" ht="8.85" customHeight="1" x14ac:dyDescent="0.25">
      <c r="A151" s="83"/>
      <c r="B151" s="83"/>
      <c r="C151" s="94" t="s">
        <v>279</v>
      </c>
      <c r="D151" s="10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row>
    <row r="152" spans="1:55" s="88" customFormat="1" ht="11.25" x14ac:dyDescent="0.25">
      <c r="A152" s="83">
        <v>51</v>
      </c>
      <c r="B152" s="95"/>
      <c r="C152" s="12">
        <v>10919</v>
      </c>
      <c r="D152" s="82"/>
      <c r="E152" s="83" t="s">
        <v>172</v>
      </c>
      <c r="F152" s="95"/>
      <c r="G152" s="10">
        <v>26046739</v>
      </c>
      <c r="H152" s="95"/>
      <c r="I152" s="9">
        <f t="shared" ref="I152:I156" si="44">IFERROR(G152/$C152,0)</f>
        <v>2385.4509570473488</v>
      </c>
      <c r="J152" s="95"/>
      <c r="K152" s="9">
        <f>IF($AE152&lt;&gt;0,(G152/$AE152)*100,0)</f>
        <v>63.164411843270088</v>
      </c>
      <c r="L152" s="95"/>
      <c r="M152" s="10">
        <v>9485443</v>
      </c>
      <c r="N152" s="95"/>
      <c r="O152" s="9">
        <f t="shared" ref="O152:O156" si="45">IFERROR(M152/$C152,0)</f>
        <v>868.70986354061722</v>
      </c>
      <c r="P152" s="95"/>
      <c r="Q152" s="9">
        <f>IF($AE152&lt;&gt;0,(M152/$AE152)*100,0)</f>
        <v>23.002588852595455</v>
      </c>
      <c r="R152" s="95"/>
      <c r="S152" s="10">
        <v>5198055</v>
      </c>
      <c r="T152" s="95"/>
      <c r="U152" s="9">
        <f t="shared" ref="U152:U156" si="46">IFERROR(S152/$C152,0)</f>
        <v>476.05595750526606</v>
      </c>
      <c r="V152" s="95"/>
      <c r="W152" s="9">
        <f>IF($AE152&lt;&gt;0,(S152/$AE152)*100,0)</f>
        <v>12.605496864846277</v>
      </c>
      <c r="X152" s="95"/>
      <c r="Y152" s="10">
        <v>506178</v>
      </c>
      <c r="Z152" s="95"/>
      <c r="AA152" s="9">
        <f t="shared" ref="AA152:AA156" si="47">IFERROR(Y152/$C152,0)</f>
        <v>46.357541899441344</v>
      </c>
      <c r="AB152" s="95"/>
      <c r="AC152" s="9">
        <f>IF($AE152&lt;&gt;0,(Y152/$AE152)*100,0)</f>
        <v>1.2275024392881873</v>
      </c>
      <c r="AD152" s="95"/>
      <c r="AE152" s="10">
        <f>(G152+M152+S152+Y152)</f>
        <v>41236415</v>
      </c>
      <c r="AF152" s="11"/>
      <c r="AG152" s="95"/>
      <c r="AH152" s="10">
        <v>90722</v>
      </c>
      <c r="AI152" s="95"/>
      <c r="AJ152" s="10">
        <v>1976427</v>
      </c>
      <c r="AK152" s="95"/>
      <c r="AL152" s="10">
        <f>(AE152+AH152+AJ152)</f>
        <v>43303564</v>
      </c>
      <c r="AM152" s="95"/>
      <c r="AN152" s="10">
        <v>36426746</v>
      </c>
      <c r="AO152" s="95"/>
      <c r="AP152" s="9">
        <f t="shared" ref="AP152:AP156" si="48">IFERROR(AN152/$C152,0)</f>
        <v>3336.0881033061637</v>
      </c>
      <c r="AQ152" s="95"/>
      <c r="AR152" s="9">
        <f>IF($AP$198&lt;&gt;0,(AP152/$AP$198)*100,0)</f>
        <v>79.666534465539399</v>
      </c>
      <c r="AS152" s="95"/>
      <c r="AT152" s="10">
        <v>0</v>
      </c>
      <c r="AU152" s="95"/>
      <c r="AV152" s="10">
        <v>0</v>
      </c>
      <c r="AW152" s="95"/>
      <c r="AX152" s="10"/>
      <c r="AY152" s="95"/>
      <c r="AZ152" s="10">
        <v>0</v>
      </c>
      <c r="BA152" s="95"/>
      <c r="BB152" s="83">
        <v>51</v>
      </c>
    </row>
    <row r="153" spans="1:55" s="88" customFormat="1" ht="11.25" x14ac:dyDescent="0.25">
      <c r="A153" s="83">
        <v>52</v>
      </c>
      <c r="B153" s="95"/>
      <c r="C153" s="12">
        <v>0</v>
      </c>
      <c r="D153" s="82" t="s">
        <v>91</v>
      </c>
      <c r="E153" s="83" t="s">
        <v>173</v>
      </c>
      <c r="F153" s="95"/>
      <c r="G153" s="12">
        <v>0</v>
      </c>
      <c r="H153" s="95"/>
      <c r="I153" s="9">
        <f t="shared" si="44"/>
        <v>0</v>
      </c>
      <c r="J153" s="95"/>
      <c r="K153" s="9">
        <f>IF($AE153&lt;&gt;0,(G153/$AE153)*100,0)</f>
        <v>0</v>
      </c>
      <c r="L153" s="95"/>
      <c r="M153" s="76">
        <v>0</v>
      </c>
      <c r="N153" s="95"/>
      <c r="O153" s="9">
        <f t="shared" si="45"/>
        <v>0</v>
      </c>
      <c r="P153" s="95"/>
      <c r="Q153" s="9">
        <f>IF($AE153&lt;&gt;0,(M153/$AE153)*100,0)</f>
        <v>0</v>
      </c>
      <c r="R153" s="95"/>
      <c r="S153" s="12">
        <v>0</v>
      </c>
      <c r="T153" s="95"/>
      <c r="U153" s="9">
        <f t="shared" si="46"/>
        <v>0</v>
      </c>
      <c r="V153" s="95"/>
      <c r="W153" s="9">
        <f>IF($AE153&lt;&gt;0,(S153/$AE153)*100,0)</f>
        <v>0</v>
      </c>
      <c r="X153" s="95"/>
      <c r="Y153" s="12">
        <v>0</v>
      </c>
      <c r="Z153" s="95"/>
      <c r="AA153" s="9">
        <f t="shared" si="47"/>
        <v>0</v>
      </c>
      <c r="AB153" s="95"/>
      <c r="AC153" s="9">
        <f>IF($AE153&lt;&gt;0,(Y153/$AE153)*100,0)</f>
        <v>0</v>
      </c>
      <c r="AD153" s="95"/>
      <c r="AE153" s="12">
        <f>(G153+M153+S153+Y153)</f>
        <v>0</v>
      </c>
      <c r="AF153" s="96"/>
      <c r="AG153" s="95"/>
      <c r="AH153" s="12">
        <v>0</v>
      </c>
      <c r="AI153" s="95"/>
      <c r="AJ153" s="12">
        <v>0</v>
      </c>
      <c r="AK153" s="95"/>
      <c r="AL153" s="12">
        <f>(AE153+AH153+AJ153)</f>
        <v>0</v>
      </c>
      <c r="AM153" s="95"/>
      <c r="AN153" s="12">
        <v>0</v>
      </c>
      <c r="AO153" s="95"/>
      <c r="AP153" s="9">
        <f t="shared" si="48"/>
        <v>0</v>
      </c>
      <c r="AQ153" s="95"/>
      <c r="AR153" s="9">
        <f>IF($AP$198&lt;&gt;0,(AP153/$AP$198)*100,0)</f>
        <v>0</v>
      </c>
      <c r="AS153" s="95"/>
      <c r="AT153" s="12">
        <v>0</v>
      </c>
      <c r="AU153" s="95"/>
      <c r="AV153" s="12">
        <v>0</v>
      </c>
      <c r="AW153" s="95"/>
      <c r="AX153" s="12"/>
      <c r="AY153" s="95"/>
      <c r="AZ153" s="12">
        <v>0</v>
      </c>
      <c r="BA153" s="95"/>
      <c r="BB153" s="83">
        <v>52</v>
      </c>
    </row>
    <row r="154" spans="1:55" s="88" customFormat="1" ht="11.25" x14ac:dyDescent="0.25">
      <c r="A154" s="83">
        <v>53</v>
      </c>
      <c r="B154" s="95"/>
      <c r="C154" s="12">
        <v>420959</v>
      </c>
      <c r="D154" s="82"/>
      <c r="E154" s="83" t="s">
        <v>174</v>
      </c>
      <c r="F154" s="95"/>
      <c r="G154" s="12">
        <v>2105738437</v>
      </c>
      <c r="H154" s="95"/>
      <c r="I154" s="9">
        <f t="shared" si="44"/>
        <v>5002.2411612532333</v>
      </c>
      <c r="J154" s="95"/>
      <c r="K154" s="9">
        <f>IF($AE154&lt;&gt;0,(G154/$AE154)*100,0)</f>
        <v>75.936534159829705</v>
      </c>
      <c r="L154" s="95"/>
      <c r="M154" s="76">
        <v>537313691</v>
      </c>
      <c r="N154" s="95"/>
      <c r="O154" s="9">
        <f t="shared" si="45"/>
        <v>1276.4038564325742</v>
      </c>
      <c r="P154" s="95"/>
      <c r="Q154" s="9">
        <f>IF($AE154&lt;&gt;0,(M154/$AE154)*100,0)</f>
        <v>19.376451858520017</v>
      </c>
      <c r="R154" s="95"/>
      <c r="S154" s="12">
        <v>98111736</v>
      </c>
      <c r="T154" s="95"/>
      <c r="U154" s="9">
        <f t="shared" si="46"/>
        <v>233.0672013188933</v>
      </c>
      <c r="V154" s="95"/>
      <c r="W154" s="9">
        <f>IF($AE154&lt;&gt;0,(S154/$AE154)*100,0)</f>
        <v>3.5380772185829619</v>
      </c>
      <c r="X154" s="95"/>
      <c r="Y154" s="12">
        <v>31860294</v>
      </c>
      <c r="Z154" s="95"/>
      <c r="AA154" s="9">
        <f t="shared" si="47"/>
        <v>75.685028708258997</v>
      </c>
      <c r="AB154" s="95"/>
      <c r="AC154" s="9">
        <f>IF($AE154&lt;&gt;0,(Y154/$AE154)*100,0)</f>
        <v>1.1489367630673197</v>
      </c>
      <c r="AD154" s="95"/>
      <c r="AE154" s="12">
        <f>(G154+M154+S154+Y154)</f>
        <v>2773024158</v>
      </c>
      <c r="AF154" s="96"/>
      <c r="AG154" s="95"/>
      <c r="AH154" s="12">
        <v>32151688</v>
      </c>
      <c r="AI154" s="95"/>
      <c r="AJ154" s="12">
        <v>3643451</v>
      </c>
      <c r="AK154" s="95"/>
      <c r="AL154" s="12">
        <f>(AE154+AH154+AJ154)</f>
        <v>2808819297</v>
      </c>
      <c r="AM154" s="95"/>
      <c r="AN154" s="12">
        <v>2324147474</v>
      </c>
      <c r="AO154" s="95"/>
      <c r="AP154" s="9">
        <f t="shared" si="48"/>
        <v>5521.0780004703547</v>
      </c>
      <c r="AQ154" s="95"/>
      <c r="AR154" s="9">
        <f>IF($AP$198&lt;&gt;0,(AP154/$AP$198)*100,0)</f>
        <v>131.84458479244091</v>
      </c>
      <c r="AS154" s="95"/>
      <c r="AT154" s="12">
        <v>284531108</v>
      </c>
      <c r="AU154" s="95"/>
      <c r="AV154" s="12">
        <v>198693748</v>
      </c>
      <c r="AW154" s="95"/>
      <c r="AX154" s="12"/>
      <c r="AY154" s="95"/>
      <c r="AZ154" s="12">
        <v>79416775</v>
      </c>
      <c r="BA154" s="95"/>
      <c r="BB154" s="83">
        <v>53</v>
      </c>
    </row>
    <row r="155" spans="1:55" s="88" customFormat="1" ht="11.25" x14ac:dyDescent="0.25">
      <c r="A155" s="83">
        <v>54</v>
      </c>
      <c r="B155" s="95"/>
      <c r="C155" s="12">
        <v>37596</v>
      </c>
      <c r="D155" s="82"/>
      <c r="E155" s="83" t="s">
        <v>175</v>
      </c>
      <c r="F155" s="95"/>
      <c r="G155" s="12">
        <v>90180082</v>
      </c>
      <c r="H155" s="95"/>
      <c r="I155" s="9">
        <f t="shared" si="44"/>
        <v>2398.6616129375466</v>
      </c>
      <c r="J155" s="95"/>
      <c r="K155" s="9">
        <f>IF($AE155&lt;&gt;0,(G155/$AE155)*100,0)</f>
        <v>61.414984287741724</v>
      </c>
      <c r="L155" s="95"/>
      <c r="M155" s="76">
        <v>40274906</v>
      </c>
      <c r="N155" s="95"/>
      <c r="O155" s="9">
        <f t="shared" si="45"/>
        <v>1071.2550803276945</v>
      </c>
      <c r="P155" s="95"/>
      <c r="Q155" s="9">
        <f>IF($AE155&lt;&gt;0,(M155/$AE155)*100,0)</f>
        <v>27.428259814404193</v>
      </c>
      <c r="R155" s="95"/>
      <c r="S155" s="12">
        <v>13360306</v>
      </c>
      <c r="T155" s="95"/>
      <c r="U155" s="9">
        <f t="shared" si="46"/>
        <v>355.36509203106715</v>
      </c>
      <c r="V155" s="95"/>
      <c r="W155" s="9">
        <f>IF($AE155&lt;&gt;0,(S155/$AE155)*100,0)</f>
        <v>9.0987163115400751</v>
      </c>
      <c r="X155" s="95"/>
      <c r="Y155" s="12">
        <v>3021969</v>
      </c>
      <c r="Z155" s="95"/>
      <c r="AA155" s="9">
        <f t="shared" si="47"/>
        <v>80.380067028407282</v>
      </c>
      <c r="AB155" s="95"/>
      <c r="AC155" s="9">
        <f>IF($AE155&lt;&gt;0,(Y155/$AE155)*100,0)</f>
        <v>2.058039586314</v>
      </c>
      <c r="AD155" s="95"/>
      <c r="AE155" s="12">
        <f>(G155+M155+S155+Y155)</f>
        <v>146837263</v>
      </c>
      <c r="AF155" s="96"/>
      <c r="AG155" s="95"/>
      <c r="AH155" s="12">
        <v>0</v>
      </c>
      <c r="AI155" s="95"/>
      <c r="AJ155" s="12">
        <v>0</v>
      </c>
      <c r="AK155" s="95"/>
      <c r="AL155" s="12">
        <f>(AE155+AH155+AJ155)</f>
        <v>146837263</v>
      </c>
      <c r="AM155" s="95"/>
      <c r="AN155" s="12">
        <v>133339471</v>
      </c>
      <c r="AO155" s="95"/>
      <c r="AP155" s="9">
        <f t="shared" si="48"/>
        <v>3546.6398287051816</v>
      </c>
      <c r="AQ155" s="95"/>
      <c r="AR155" s="9">
        <f>IF($AP$198&lt;&gt;0,(AP155/$AP$198)*100,0)</f>
        <v>84.694557038341415</v>
      </c>
      <c r="AS155" s="95"/>
      <c r="AT155" s="12">
        <v>8149806</v>
      </c>
      <c r="AU155" s="95"/>
      <c r="AV155" s="12">
        <v>0</v>
      </c>
      <c r="AW155" s="95"/>
      <c r="AX155" s="12"/>
      <c r="AY155" s="95"/>
      <c r="AZ155" s="12">
        <v>0</v>
      </c>
      <c r="BA155" s="95"/>
      <c r="BB155" s="83">
        <v>54</v>
      </c>
    </row>
    <row r="156" spans="1:55" s="88" customFormat="1" ht="11.25" x14ac:dyDescent="0.25">
      <c r="A156" s="83">
        <v>55</v>
      </c>
      <c r="B156" s="95"/>
      <c r="C156" s="12">
        <v>11936</v>
      </c>
      <c r="D156" s="82"/>
      <c r="E156" s="83" t="s">
        <v>176</v>
      </c>
      <c r="F156" s="95"/>
      <c r="G156" s="12">
        <v>12003578</v>
      </c>
      <c r="H156" s="95"/>
      <c r="I156" s="9">
        <f t="shared" si="44"/>
        <v>1005.6616957104558</v>
      </c>
      <c r="J156" s="95"/>
      <c r="K156" s="13">
        <f>IF($AE156&lt;&gt;0,(G156/$AE156)*100,0)</f>
        <v>29.549026953800549</v>
      </c>
      <c r="L156" s="95"/>
      <c r="M156" s="76">
        <v>20664938</v>
      </c>
      <c r="N156" s="95"/>
      <c r="O156" s="9">
        <f t="shared" si="45"/>
        <v>1731.3118297587132</v>
      </c>
      <c r="P156" s="95"/>
      <c r="Q156" s="13">
        <f>IF($AE156&lt;&gt;0,(M156/$AE156)*100,0)</f>
        <v>50.870566256212712</v>
      </c>
      <c r="R156" s="95"/>
      <c r="S156" s="12">
        <v>7306808</v>
      </c>
      <c r="T156" s="95"/>
      <c r="U156" s="9">
        <f t="shared" si="46"/>
        <v>612.16554959785526</v>
      </c>
      <c r="V156" s="95"/>
      <c r="W156" s="13">
        <f>IF($AE156&lt;&gt;0,(S156/$AE156)*100,0)</f>
        <v>17.987059070074395</v>
      </c>
      <c r="X156" s="95"/>
      <c r="Y156" s="12">
        <v>647259</v>
      </c>
      <c r="Z156" s="95"/>
      <c r="AA156" s="9">
        <f t="shared" si="47"/>
        <v>54.22746313672922</v>
      </c>
      <c r="AB156" s="95"/>
      <c r="AC156" s="13">
        <f>IF($AE156&lt;&gt;0,(Y156/$AE156)*100,0)</f>
        <v>1.5933477199123451</v>
      </c>
      <c r="AD156" s="95"/>
      <c r="AE156" s="12">
        <f>(G156+M156+S156+Y156)</f>
        <v>40622583</v>
      </c>
      <c r="AF156" s="96"/>
      <c r="AG156" s="95"/>
      <c r="AH156" s="12">
        <v>0</v>
      </c>
      <c r="AI156" s="95"/>
      <c r="AJ156" s="12">
        <v>0</v>
      </c>
      <c r="AK156" s="95"/>
      <c r="AL156" s="12">
        <f>(AE156+AH156+AJ156)</f>
        <v>40622583</v>
      </c>
      <c r="AM156" s="95"/>
      <c r="AN156" s="12">
        <v>38932845</v>
      </c>
      <c r="AO156" s="95"/>
      <c r="AP156" s="9">
        <f t="shared" si="48"/>
        <v>3261.8000167560322</v>
      </c>
      <c r="AQ156" s="95"/>
      <c r="AR156" s="13">
        <f>IF($AP$198&lt;&gt;0,(AP156/$AP$198)*100,0)</f>
        <v>77.892518245266359</v>
      </c>
      <c r="AS156" s="95"/>
      <c r="AT156" s="12">
        <v>0</v>
      </c>
      <c r="AU156" s="95"/>
      <c r="AV156" s="12">
        <v>0</v>
      </c>
      <c r="AW156" s="95"/>
      <c r="AX156" s="12"/>
      <c r="AY156" s="95"/>
      <c r="AZ156" s="12">
        <v>0</v>
      </c>
      <c r="BA156" s="95"/>
      <c r="BB156" s="83">
        <v>55</v>
      </c>
    </row>
    <row r="157" spans="1:55" s="88" customFormat="1" ht="11.25" x14ac:dyDescent="0.25">
      <c r="A157" s="83">
        <v>56</v>
      </c>
      <c r="B157" s="95"/>
      <c r="C157" s="12">
        <v>13837</v>
      </c>
      <c r="D157" s="82"/>
      <c r="E157" s="83" t="s">
        <v>177</v>
      </c>
      <c r="F157" s="95"/>
      <c r="G157" s="12">
        <v>26816359</v>
      </c>
      <c r="H157" s="95"/>
      <c r="I157" s="9">
        <f t="shared" ref="I157:I161" si="49">IFERROR(G157/$C157,0)</f>
        <v>1938.0182843101829</v>
      </c>
      <c r="J157" s="95"/>
      <c r="K157" s="13">
        <f>IF($AE157&lt;&gt;0,(G157/$AE157)*100,0)</f>
        <v>53.963667459066315</v>
      </c>
      <c r="L157" s="95"/>
      <c r="M157" s="76">
        <v>16180833</v>
      </c>
      <c r="N157" s="95"/>
      <c r="O157" s="9">
        <f t="shared" ref="O157:O161" si="50">IFERROR(M157/$C157,0)</f>
        <v>1169.388812603888</v>
      </c>
      <c r="P157" s="95"/>
      <c r="Q157" s="13">
        <f>IF($AE157&lt;&gt;0,(M157/$AE157)*100,0)</f>
        <v>32.561358953416693</v>
      </c>
      <c r="R157" s="95"/>
      <c r="S157" s="12">
        <v>6588176</v>
      </c>
      <c r="T157" s="95"/>
      <c r="U157" s="9">
        <f t="shared" ref="U157:U161" si="51">IFERROR(S157/$C157,0)</f>
        <v>476.12748428127486</v>
      </c>
      <c r="V157" s="95"/>
      <c r="W157" s="13">
        <f>IF($AE157&lt;&gt;0,(S157/$AE157)*100,0)</f>
        <v>13.257658835258045</v>
      </c>
      <c r="X157" s="95"/>
      <c r="Y157" s="12">
        <v>107991</v>
      </c>
      <c r="Z157" s="95"/>
      <c r="AA157" s="9">
        <f t="shared" ref="AA157:AA161" si="52">IFERROR(Y157/$C157,0)</f>
        <v>7.8045096480450962</v>
      </c>
      <c r="AB157" s="95"/>
      <c r="AC157" s="13">
        <f>IF($AE157&lt;&gt;0,(Y157/$AE157)*100,0)</f>
        <v>0.21731475225894872</v>
      </c>
      <c r="AD157" s="95"/>
      <c r="AE157" s="12">
        <f>(G157+M157+S157+Y157)</f>
        <v>49693359</v>
      </c>
      <c r="AF157" s="96"/>
      <c r="AG157" s="95"/>
      <c r="AH157" s="12">
        <v>0</v>
      </c>
      <c r="AI157" s="95"/>
      <c r="AJ157" s="12">
        <v>0</v>
      </c>
      <c r="AK157" s="95"/>
      <c r="AL157" s="12">
        <f>(AE157+AH157+AJ157)</f>
        <v>49693359</v>
      </c>
      <c r="AM157" s="95"/>
      <c r="AN157" s="12">
        <v>46572378</v>
      </c>
      <c r="AO157" s="95"/>
      <c r="AP157" s="9">
        <f t="shared" ref="AP157:AP161" si="53">IFERROR(AN157/$C157,0)</f>
        <v>3365.785791717858</v>
      </c>
      <c r="AQ157" s="95"/>
      <c r="AR157" s="13">
        <f>IF($AP$198&lt;&gt;0,(AP157/$AP$198)*100,0)</f>
        <v>80.375721946245434</v>
      </c>
      <c r="AS157" s="95"/>
      <c r="AT157" s="12">
        <v>1766303</v>
      </c>
      <c r="AU157" s="95"/>
      <c r="AV157" s="12">
        <v>0</v>
      </c>
      <c r="AW157" s="95"/>
      <c r="AX157" s="12"/>
      <c r="AY157" s="95"/>
      <c r="AZ157" s="12">
        <v>0</v>
      </c>
      <c r="BA157" s="95"/>
      <c r="BB157" s="83">
        <v>56</v>
      </c>
    </row>
    <row r="158" spans="1:55" s="88" customFormat="1" ht="11.25" x14ac:dyDescent="0.25">
      <c r="A158" s="83">
        <v>57</v>
      </c>
      <c r="B158" s="95"/>
      <c r="C158" s="12">
        <v>8533</v>
      </c>
      <c r="D158" s="82"/>
      <c r="E158" s="83" t="s">
        <v>178</v>
      </c>
      <c r="F158" s="95"/>
      <c r="G158" s="12">
        <v>19086880</v>
      </c>
      <c r="H158" s="95"/>
      <c r="I158" s="9">
        <f t="shared" si="49"/>
        <v>2236.8311262158677</v>
      </c>
      <c r="J158" s="95"/>
      <c r="K158" s="13">
        <f>IF($AE158&lt;&gt;0,(G158/$AE158)*100,0)</f>
        <v>57.469844025013614</v>
      </c>
      <c r="L158" s="95"/>
      <c r="M158" s="76">
        <v>10443486</v>
      </c>
      <c r="N158" s="95"/>
      <c r="O158" s="9">
        <f t="shared" si="50"/>
        <v>1223.8938239774991</v>
      </c>
      <c r="P158" s="95"/>
      <c r="Q158" s="13">
        <f>IF($AE158&lt;&gt;0,(M158/$AE158)*100,0)</f>
        <v>31.444925074051568</v>
      </c>
      <c r="R158" s="95"/>
      <c r="S158" s="12">
        <v>3364850</v>
      </c>
      <c r="T158" s="95"/>
      <c r="U158" s="9">
        <f t="shared" si="51"/>
        <v>394.33376303761867</v>
      </c>
      <c r="V158" s="95"/>
      <c r="W158" s="13">
        <f>IF($AE158&lt;&gt;0,(S158/$AE158)*100,0)</f>
        <v>10.131430839800275</v>
      </c>
      <c r="X158" s="95"/>
      <c r="Y158" s="12">
        <v>316776</v>
      </c>
      <c r="Z158" s="95"/>
      <c r="AA158" s="9">
        <f t="shared" si="52"/>
        <v>37.123637642095396</v>
      </c>
      <c r="AB158" s="95"/>
      <c r="AC158" s="13">
        <f>IF($AE158&lt;&gt;0,(Y158/$AE158)*100,0)</f>
        <v>0.95380006113454441</v>
      </c>
      <c r="AD158" s="95"/>
      <c r="AE158" s="12">
        <f>(G158+M158+S158+Y158)</f>
        <v>33211992</v>
      </c>
      <c r="AF158" s="96"/>
      <c r="AG158" s="95"/>
      <c r="AH158" s="12">
        <v>65017</v>
      </c>
      <c r="AI158" s="95"/>
      <c r="AJ158" s="12">
        <v>0</v>
      </c>
      <c r="AK158" s="95"/>
      <c r="AL158" s="12">
        <f>(AE158+AH158+AJ158)</f>
        <v>33277009</v>
      </c>
      <c r="AM158" s="95"/>
      <c r="AN158" s="12">
        <v>33127100</v>
      </c>
      <c r="AO158" s="95"/>
      <c r="AP158" s="9">
        <f t="shared" si="53"/>
        <v>3882.2336810031643</v>
      </c>
      <c r="AQ158" s="95"/>
      <c r="AR158" s="13">
        <f>IF($AP$198&lt;&gt;0,(AP158/$AP$198)*100,0)</f>
        <v>92.708613733674056</v>
      </c>
      <c r="AS158" s="95"/>
      <c r="AT158" s="12">
        <v>0</v>
      </c>
      <c r="AU158" s="95"/>
      <c r="AV158" s="12">
        <v>0</v>
      </c>
      <c r="AW158" s="95"/>
      <c r="AX158" s="12"/>
      <c r="AY158" s="95"/>
      <c r="AZ158" s="12">
        <v>0</v>
      </c>
      <c r="BA158" s="95"/>
      <c r="BB158" s="83">
        <v>57</v>
      </c>
    </row>
    <row r="159" spans="1:55" s="88" customFormat="1" ht="11.25" x14ac:dyDescent="0.25">
      <c r="A159" s="83">
        <v>58</v>
      </c>
      <c r="B159" s="95"/>
      <c r="C159" s="12">
        <v>30319</v>
      </c>
      <c r="D159" s="82"/>
      <c r="E159" s="83" t="s">
        <v>179</v>
      </c>
      <c r="F159" s="95"/>
      <c r="G159" s="12">
        <v>113895792</v>
      </c>
      <c r="H159" s="95"/>
      <c r="I159" s="9">
        <f t="shared" si="49"/>
        <v>3756.5814175929286</v>
      </c>
      <c r="J159" s="95"/>
      <c r="K159" s="13">
        <f>IF($AE159&lt;&gt;0,(G159/$AE159)*100,0)</f>
        <v>65.50306910182681</v>
      </c>
      <c r="L159" s="95"/>
      <c r="M159" s="76">
        <v>45907639</v>
      </c>
      <c r="N159" s="95"/>
      <c r="O159" s="9">
        <f t="shared" si="50"/>
        <v>1514.1541277746628</v>
      </c>
      <c r="P159" s="95"/>
      <c r="Q159" s="13">
        <f>IF($AE159&lt;&gt;0,(M159/$AE159)*100,0)</f>
        <v>26.402127742513255</v>
      </c>
      <c r="R159" s="95"/>
      <c r="S159" s="12">
        <v>13185393</v>
      </c>
      <c r="T159" s="95"/>
      <c r="U159" s="9">
        <f t="shared" si="51"/>
        <v>434.88878261156373</v>
      </c>
      <c r="V159" s="95"/>
      <c r="W159" s="13">
        <f>IF($AE159&lt;&gt;0,(S159/$AE159)*100,0)</f>
        <v>7.5831046401937607</v>
      </c>
      <c r="X159" s="95"/>
      <c r="Y159" s="12">
        <v>889734</v>
      </c>
      <c r="Z159" s="95"/>
      <c r="AA159" s="9">
        <f t="shared" si="52"/>
        <v>29.345756786173688</v>
      </c>
      <c r="AB159" s="95"/>
      <c r="AC159" s="13">
        <f>IF($AE159&lt;&gt;0,(Y159/$AE159)*100,0)</f>
        <v>0.51169851546617962</v>
      </c>
      <c r="AD159" s="95"/>
      <c r="AE159" s="12">
        <f>(G159+M159+S159+Y159)</f>
        <v>173878558</v>
      </c>
      <c r="AF159" s="96"/>
      <c r="AG159" s="95"/>
      <c r="AH159" s="12">
        <v>666206</v>
      </c>
      <c r="AI159" s="95"/>
      <c r="AJ159" s="12">
        <v>0</v>
      </c>
      <c r="AK159" s="95"/>
      <c r="AL159" s="12">
        <f>(AE159+AH159+AJ159)</f>
        <v>174544764</v>
      </c>
      <c r="AM159" s="95"/>
      <c r="AN159" s="12">
        <v>155338684</v>
      </c>
      <c r="AO159" s="95"/>
      <c r="AP159" s="9">
        <f t="shared" si="53"/>
        <v>5123.4764998845612</v>
      </c>
      <c r="AQ159" s="95"/>
      <c r="AR159" s="13">
        <f>IF($AP$198&lt;&gt;0,(AP159/$AP$198)*100,0)</f>
        <v>122.34977150541265</v>
      </c>
      <c r="AS159" s="95"/>
      <c r="AT159" s="12">
        <v>48557519</v>
      </c>
      <c r="AU159" s="95"/>
      <c r="AV159" s="12">
        <v>8598307</v>
      </c>
      <c r="AW159" s="95"/>
      <c r="AX159" s="12"/>
      <c r="AY159" s="95"/>
      <c r="AZ159" s="12">
        <v>0</v>
      </c>
      <c r="BA159" s="95"/>
      <c r="BB159" s="83">
        <v>58</v>
      </c>
    </row>
    <row r="160" spans="1:55" s="88" customFormat="1" ht="11.25" x14ac:dyDescent="0.25">
      <c r="A160" s="83">
        <v>59</v>
      </c>
      <c r="B160" s="95"/>
      <c r="C160" s="12">
        <v>10625</v>
      </c>
      <c r="D160" s="82"/>
      <c r="E160" s="83" t="s">
        <v>180</v>
      </c>
      <c r="F160" s="95"/>
      <c r="G160" s="12">
        <v>26784025</v>
      </c>
      <c r="H160" s="95"/>
      <c r="I160" s="9">
        <f t="shared" si="49"/>
        <v>2520.849411764706</v>
      </c>
      <c r="J160" s="95"/>
      <c r="K160" s="13">
        <f>IF($AE160&lt;&gt;0,(G160/$AE160)*100,0)</f>
        <v>62.693196462678259</v>
      </c>
      <c r="L160" s="95"/>
      <c r="M160" s="76">
        <v>11066993</v>
      </c>
      <c r="N160" s="95"/>
      <c r="O160" s="9">
        <f t="shared" si="50"/>
        <v>1041.5993411764705</v>
      </c>
      <c r="P160" s="95"/>
      <c r="Q160" s="13">
        <f>IF($AE160&lt;&gt;0,(M160/$AE160)*100,0)</f>
        <v>25.904439918947396</v>
      </c>
      <c r="R160" s="95"/>
      <c r="S160" s="12">
        <v>4871361</v>
      </c>
      <c r="T160" s="95"/>
      <c r="U160" s="9">
        <f t="shared" si="51"/>
        <v>458.48103529411765</v>
      </c>
      <c r="V160" s="95"/>
      <c r="W160" s="13">
        <f>IF($AE160&lt;&gt;0,(S160/$AE160)*100,0)</f>
        <v>11.402363618374341</v>
      </c>
      <c r="X160" s="95"/>
      <c r="Y160" s="12">
        <v>0</v>
      </c>
      <c r="Z160" s="95"/>
      <c r="AA160" s="9">
        <f t="shared" si="52"/>
        <v>0</v>
      </c>
      <c r="AB160" s="95"/>
      <c r="AC160" s="13">
        <f>IF($AE160&lt;&gt;0,(Y160/$AE160)*100,0)</f>
        <v>0</v>
      </c>
      <c r="AD160" s="95"/>
      <c r="AE160" s="12">
        <f>(G160+M160+S160+Y160)</f>
        <v>42722379</v>
      </c>
      <c r="AF160" s="96"/>
      <c r="AG160" s="95"/>
      <c r="AH160" s="12">
        <v>0</v>
      </c>
      <c r="AI160" s="95"/>
      <c r="AJ160" s="12">
        <v>613236</v>
      </c>
      <c r="AK160" s="95"/>
      <c r="AL160" s="12">
        <f>(AE160+AH160+AJ160)</f>
        <v>43335615</v>
      </c>
      <c r="AM160" s="95"/>
      <c r="AN160" s="12">
        <v>37516437</v>
      </c>
      <c r="AO160" s="95"/>
      <c r="AP160" s="9">
        <f t="shared" si="53"/>
        <v>3530.9587764705884</v>
      </c>
      <c r="AQ160" s="95"/>
      <c r="AR160" s="13">
        <f>IF($AP$198&lt;&gt;0,(AP160/$AP$198)*100,0)</f>
        <v>84.3200899830304</v>
      </c>
      <c r="AS160" s="95"/>
      <c r="AT160" s="12">
        <v>0</v>
      </c>
      <c r="AU160" s="95"/>
      <c r="AV160" s="12">
        <v>0</v>
      </c>
      <c r="AW160" s="95"/>
      <c r="AX160" s="12"/>
      <c r="AY160" s="95"/>
      <c r="AZ160" s="12">
        <v>0</v>
      </c>
      <c r="BA160" s="95"/>
      <c r="BB160" s="83">
        <v>59</v>
      </c>
    </row>
    <row r="161" spans="1:54" s="88" customFormat="1" ht="11.25" x14ac:dyDescent="0.25">
      <c r="A161" s="83">
        <v>60</v>
      </c>
      <c r="B161" s="95"/>
      <c r="C161" s="12">
        <v>101323</v>
      </c>
      <c r="D161" s="82"/>
      <c r="E161" s="83" t="s">
        <v>181</v>
      </c>
      <c r="F161" s="95"/>
      <c r="G161" s="12">
        <v>152621496</v>
      </c>
      <c r="H161" s="95"/>
      <c r="I161" s="9">
        <f t="shared" si="49"/>
        <v>1506.2867858235543</v>
      </c>
      <c r="J161" s="95"/>
      <c r="K161" s="13">
        <f>IF($AE161&lt;&gt;0,(G161/$AE161)*100,0)</f>
        <v>57.064282328807849</v>
      </c>
      <c r="L161" s="95"/>
      <c r="M161" s="76">
        <v>93131779</v>
      </c>
      <c r="N161" s="95"/>
      <c r="O161" s="9">
        <f t="shared" si="50"/>
        <v>919.15733841279871</v>
      </c>
      <c r="P161" s="95"/>
      <c r="Q161" s="13">
        <f>IF($AE161&lt;&gt;0,(M161/$AE161)*100,0)</f>
        <v>34.821426010921407</v>
      </c>
      <c r="R161" s="95"/>
      <c r="S161" s="12">
        <v>18690949</v>
      </c>
      <c r="T161" s="95"/>
      <c r="U161" s="9">
        <f t="shared" si="51"/>
        <v>184.46896558530639</v>
      </c>
      <c r="V161" s="95"/>
      <c r="W161" s="13">
        <f>IF($AE161&lt;&gt;0,(S161/$AE161)*100,0)</f>
        <v>6.9884362208672668</v>
      </c>
      <c r="X161" s="95"/>
      <c r="Y161" s="76">
        <v>3011161</v>
      </c>
      <c r="Z161" s="95"/>
      <c r="AA161" s="9">
        <f t="shared" si="52"/>
        <v>29.71843510357964</v>
      </c>
      <c r="AB161" s="95"/>
      <c r="AC161" s="13">
        <f>IF($AE161&lt;&gt;0,(Y161/$AE161)*100,0)</f>
        <v>1.125855439403473</v>
      </c>
      <c r="AD161" s="95"/>
      <c r="AE161" s="12">
        <f>(G161+M161+S161+Y161)</f>
        <v>267455385</v>
      </c>
      <c r="AF161" s="96"/>
      <c r="AG161" s="95"/>
      <c r="AH161" s="12">
        <v>2654780</v>
      </c>
      <c r="AI161" s="95"/>
      <c r="AJ161" s="12">
        <v>0</v>
      </c>
      <c r="AK161" s="95"/>
      <c r="AL161" s="12">
        <f>(AE161+AH161+AJ161)</f>
        <v>270110165</v>
      </c>
      <c r="AM161" s="95"/>
      <c r="AN161" s="12">
        <v>228427442</v>
      </c>
      <c r="AO161" s="95"/>
      <c r="AP161" s="9">
        <f t="shared" si="53"/>
        <v>2254.4480720073429</v>
      </c>
      <c r="AQ161" s="95"/>
      <c r="AR161" s="13">
        <f>IF($AP$198&lt;&gt;0,(AP161/$AP$198)*100,0)</f>
        <v>53.836727168970391</v>
      </c>
      <c r="AS161" s="95"/>
      <c r="AT161" s="12">
        <v>0</v>
      </c>
      <c r="AU161" s="95"/>
      <c r="AV161" s="12">
        <v>0</v>
      </c>
      <c r="AW161" s="95"/>
      <c r="AX161" s="12"/>
      <c r="AY161" s="95"/>
      <c r="AZ161" s="12">
        <v>0</v>
      </c>
      <c r="BA161" s="95"/>
      <c r="BB161" s="83">
        <v>60</v>
      </c>
    </row>
    <row r="162" spans="1:54" s="88" customFormat="1" ht="11.25" x14ac:dyDescent="0.25">
      <c r="A162" s="83">
        <v>61</v>
      </c>
      <c r="B162" s="95"/>
      <c r="C162" s="12">
        <v>14775</v>
      </c>
      <c r="D162" s="82"/>
      <c r="E162" s="83" t="s">
        <v>182</v>
      </c>
      <c r="F162" s="95"/>
      <c r="G162" s="12">
        <v>36039076</v>
      </c>
      <c r="H162" s="95"/>
      <c r="I162" s="9">
        <f t="shared" ref="I162:I166" si="54">IFERROR(G162/$C162,0)</f>
        <v>2439.1929610829102</v>
      </c>
      <c r="J162" s="95"/>
      <c r="K162" s="13">
        <f>IF($AE162&lt;&gt;0,(G162/$AE162)*100,0)</f>
        <v>62.603548211335678</v>
      </c>
      <c r="L162" s="95"/>
      <c r="M162" s="76">
        <v>16688544</v>
      </c>
      <c r="N162" s="95"/>
      <c r="O162" s="9">
        <f t="shared" ref="O162:O166" si="55">IFERROR(M162/$C162,0)</f>
        <v>1129.5122842639594</v>
      </c>
      <c r="P162" s="95"/>
      <c r="Q162" s="13">
        <f>IF($AE162&lt;&gt;0,(M162/$AE162)*100,0)</f>
        <v>28.989701869187677</v>
      </c>
      <c r="R162" s="95"/>
      <c r="S162" s="12">
        <v>4518162</v>
      </c>
      <c r="T162" s="95"/>
      <c r="U162" s="9">
        <f t="shared" ref="U162:U166" si="56">IFERROR(S162/$C162,0)</f>
        <v>305.79776649746191</v>
      </c>
      <c r="V162" s="95"/>
      <c r="W162" s="13">
        <f>IF($AE162&lt;&gt;0,(S162/$AE162)*100,0)</f>
        <v>7.8485078971953897</v>
      </c>
      <c r="X162" s="95"/>
      <c r="Y162" s="12">
        <v>321364</v>
      </c>
      <c r="Z162" s="95"/>
      <c r="AA162" s="9">
        <f t="shared" ref="AA162:AA166" si="57">IFERROR(Y162/$C162,0)</f>
        <v>21.750524534686971</v>
      </c>
      <c r="AB162" s="95"/>
      <c r="AC162" s="13">
        <f>IF($AE162&lt;&gt;0,(Y162/$AE162)*100,0)</f>
        <v>0.55824202228125053</v>
      </c>
      <c r="AD162" s="95"/>
      <c r="AE162" s="12">
        <f>(G162+M162+S162+Y162)</f>
        <v>57567146</v>
      </c>
      <c r="AF162" s="96"/>
      <c r="AG162" s="95"/>
      <c r="AH162" s="12">
        <v>0</v>
      </c>
      <c r="AI162" s="95"/>
      <c r="AJ162" s="12">
        <v>0</v>
      </c>
      <c r="AK162" s="95"/>
      <c r="AL162" s="12">
        <f>(AE162+AH162+AJ162)</f>
        <v>57567146</v>
      </c>
      <c r="AM162" s="95"/>
      <c r="AN162" s="12">
        <v>50248781</v>
      </c>
      <c r="AO162" s="95"/>
      <c r="AP162" s="9">
        <f t="shared" ref="AP162:AP166" si="58">IFERROR(AN162/$C162,0)</f>
        <v>3400.9327241962774</v>
      </c>
      <c r="AQ162" s="95"/>
      <c r="AR162" s="13">
        <f>IF($AP$198&lt;&gt;0,(AP162/$AP$198)*100,0)</f>
        <v>81.215038601244757</v>
      </c>
      <c r="AS162" s="95"/>
      <c r="AT162" s="12">
        <v>0</v>
      </c>
      <c r="AU162" s="95"/>
      <c r="AV162" s="12">
        <v>3143087</v>
      </c>
      <c r="AW162" s="95"/>
      <c r="AX162" s="12"/>
      <c r="AY162" s="95"/>
      <c r="AZ162" s="12">
        <v>183654</v>
      </c>
      <c r="BA162" s="95"/>
      <c r="BB162" s="83">
        <v>61</v>
      </c>
    </row>
    <row r="163" spans="1:54" s="88" customFormat="1" ht="11.25" x14ac:dyDescent="0.25">
      <c r="A163" s="83">
        <v>62</v>
      </c>
      <c r="B163" s="95"/>
      <c r="C163" s="12">
        <v>22945</v>
      </c>
      <c r="D163" s="82"/>
      <c r="E163" s="83" t="s">
        <v>183</v>
      </c>
      <c r="F163" s="95"/>
      <c r="G163" s="12">
        <v>63014449</v>
      </c>
      <c r="H163" s="95"/>
      <c r="I163" s="9">
        <f t="shared" si="54"/>
        <v>2746.3259533667465</v>
      </c>
      <c r="J163" s="95"/>
      <c r="K163" s="13">
        <f>IF($AE163&lt;&gt;0,(G163/$AE163)*100,0)</f>
        <v>66.07710289610354</v>
      </c>
      <c r="L163" s="95"/>
      <c r="M163" s="76">
        <v>26631136</v>
      </c>
      <c r="N163" s="95"/>
      <c r="O163" s="9">
        <f t="shared" si="55"/>
        <v>1160.6509479189365</v>
      </c>
      <c r="P163" s="95"/>
      <c r="Q163" s="13">
        <f>IF($AE163&lt;&gt;0,(M163/$AE163)*100,0)</f>
        <v>27.925473310289945</v>
      </c>
      <c r="R163" s="95"/>
      <c r="S163" s="12">
        <v>5517256</v>
      </c>
      <c r="T163" s="95"/>
      <c r="U163" s="9">
        <f t="shared" si="56"/>
        <v>240.45569840923949</v>
      </c>
      <c r="V163" s="95"/>
      <c r="W163" s="13">
        <f>IF($AE163&lt;&gt;0,(S163/$AE163)*100,0)</f>
        <v>5.7854079215410508</v>
      </c>
      <c r="X163" s="95"/>
      <c r="Y163" s="12">
        <v>202189</v>
      </c>
      <c r="Z163" s="95"/>
      <c r="AA163" s="9">
        <f t="shared" si="57"/>
        <v>8.8118980169971675</v>
      </c>
      <c r="AB163" s="95"/>
      <c r="AC163" s="13">
        <f>IF($AE163&lt;&gt;0,(Y163/$AE163)*100,0)</f>
        <v>0.21201587206547304</v>
      </c>
      <c r="AD163" s="95"/>
      <c r="AE163" s="12">
        <f>(G163+M163+S163+Y163)</f>
        <v>95365030</v>
      </c>
      <c r="AF163" s="96"/>
      <c r="AG163" s="95"/>
      <c r="AH163" s="12">
        <v>1128099</v>
      </c>
      <c r="AI163" s="95"/>
      <c r="AJ163" s="12">
        <v>0</v>
      </c>
      <c r="AK163" s="95"/>
      <c r="AL163" s="12">
        <f>(AE163+AH163+AJ163)</f>
        <v>96493129</v>
      </c>
      <c r="AM163" s="95"/>
      <c r="AN163" s="12">
        <v>69735180</v>
      </c>
      <c r="AO163" s="95"/>
      <c r="AP163" s="9">
        <f t="shared" si="58"/>
        <v>3039.2320767051647</v>
      </c>
      <c r="AQ163" s="95"/>
      <c r="AR163" s="13">
        <f>IF($AP$198&lt;&gt;0,(AP163/$AP$198)*100,0)</f>
        <v>72.577545763150439</v>
      </c>
      <c r="AS163" s="95"/>
      <c r="AT163" s="12">
        <v>0</v>
      </c>
      <c r="AU163" s="95"/>
      <c r="AV163" s="12">
        <v>0</v>
      </c>
      <c r="AW163" s="95"/>
      <c r="AX163" s="12"/>
      <c r="AY163" s="95"/>
      <c r="AZ163" s="12">
        <v>0</v>
      </c>
      <c r="BA163" s="95"/>
      <c r="BB163" s="83">
        <v>62</v>
      </c>
    </row>
    <row r="164" spans="1:54" s="88" customFormat="1" ht="11.25" x14ac:dyDescent="0.25">
      <c r="A164" s="83">
        <v>63</v>
      </c>
      <c r="B164" s="95"/>
      <c r="C164" s="12">
        <v>12282</v>
      </c>
      <c r="D164" s="82"/>
      <c r="E164" s="83" t="s">
        <v>184</v>
      </c>
      <c r="F164" s="95"/>
      <c r="G164" s="12">
        <v>32076695</v>
      </c>
      <c r="H164" s="95"/>
      <c r="I164" s="9">
        <f t="shared" si="54"/>
        <v>2611.6833577593225</v>
      </c>
      <c r="J164" s="95"/>
      <c r="K164" s="13">
        <f>IF($AE164&lt;&gt;0,(G164/$AE164)*100,0)</f>
        <v>50.834900296752359</v>
      </c>
      <c r="L164" s="95"/>
      <c r="M164" s="76">
        <v>19590157</v>
      </c>
      <c r="N164" s="95"/>
      <c r="O164" s="9">
        <f t="shared" si="55"/>
        <v>1595.0298811268524</v>
      </c>
      <c r="P164" s="95"/>
      <c r="Q164" s="13">
        <f>IF($AE164&lt;&gt;0,(M164/$AE164)*100,0)</f>
        <v>31.0463306114525</v>
      </c>
      <c r="R164" s="95"/>
      <c r="S164" s="12">
        <v>10436354</v>
      </c>
      <c r="T164" s="95"/>
      <c r="U164" s="9">
        <f t="shared" si="56"/>
        <v>849.72756879986969</v>
      </c>
      <c r="V164" s="95"/>
      <c r="W164" s="13">
        <f>IF($AE164&lt;&gt;0,(S164/$AE164)*100,0)</f>
        <v>16.539453801322509</v>
      </c>
      <c r="X164" s="95"/>
      <c r="Y164" s="12">
        <v>996544</v>
      </c>
      <c r="Z164" s="95"/>
      <c r="AA164" s="9">
        <f t="shared" si="57"/>
        <v>81.138576779026224</v>
      </c>
      <c r="AB164" s="95"/>
      <c r="AC164" s="13">
        <f>IF($AE164&lt;&gt;0,(Y164/$AE164)*100,0)</f>
        <v>1.5793152904726246</v>
      </c>
      <c r="AD164" s="95"/>
      <c r="AE164" s="12">
        <f>(G164+M164+S164+Y164)</f>
        <v>63099750</v>
      </c>
      <c r="AF164" s="96"/>
      <c r="AG164" s="95"/>
      <c r="AH164" s="12">
        <v>0</v>
      </c>
      <c r="AI164" s="95"/>
      <c r="AJ164" s="12">
        <v>0</v>
      </c>
      <c r="AK164" s="95"/>
      <c r="AL164" s="12">
        <f>(AE164+AH164+AJ164)</f>
        <v>63099750</v>
      </c>
      <c r="AM164" s="95"/>
      <c r="AN164" s="12">
        <v>58321181</v>
      </c>
      <c r="AO164" s="95"/>
      <c r="AP164" s="9">
        <f t="shared" si="58"/>
        <v>4748.5084676762744</v>
      </c>
      <c r="AQ164" s="95"/>
      <c r="AR164" s="13">
        <f>IF($AP$198&lt;&gt;0,(AP164/$AP$198)*100,0)</f>
        <v>113.39545053535416</v>
      </c>
      <c r="AS164" s="95"/>
      <c r="AT164" s="12">
        <v>3417503</v>
      </c>
      <c r="AU164" s="95"/>
      <c r="AV164" s="12">
        <v>0</v>
      </c>
      <c r="AW164" s="95"/>
      <c r="AX164" s="12"/>
      <c r="AY164" s="95"/>
      <c r="AZ164" s="12">
        <v>0</v>
      </c>
      <c r="BA164" s="95"/>
      <c r="BB164" s="83">
        <v>63</v>
      </c>
    </row>
    <row r="165" spans="1:54" s="88" customFormat="1" ht="11.25" x14ac:dyDescent="0.25">
      <c r="A165" s="83">
        <v>64</v>
      </c>
      <c r="B165" s="95"/>
      <c r="C165" s="12">
        <v>11839</v>
      </c>
      <c r="D165" s="82"/>
      <c r="E165" s="83" t="s">
        <v>185</v>
      </c>
      <c r="F165" s="95"/>
      <c r="G165" s="12">
        <v>26854985</v>
      </c>
      <c r="H165" s="95"/>
      <c r="I165" s="9">
        <f t="shared" si="54"/>
        <v>2268.3491004307798</v>
      </c>
      <c r="J165" s="95"/>
      <c r="K165" s="13">
        <f>IF($AE165&lt;&gt;0,(G165/$AE165)*100,0)</f>
        <v>63.618098175750312</v>
      </c>
      <c r="L165" s="95"/>
      <c r="M165" s="76">
        <v>9860165</v>
      </c>
      <c r="N165" s="95"/>
      <c r="O165" s="9">
        <f t="shared" si="55"/>
        <v>832.8545485260579</v>
      </c>
      <c r="P165" s="95"/>
      <c r="Q165" s="13">
        <f>IF($AE165&lt;&gt;0,(M165/$AE165)*100,0)</f>
        <v>23.358231069542473</v>
      </c>
      <c r="R165" s="95"/>
      <c r="S165" s="12">
        <v>4255547</v>
      </c>
      <c r="T165" s="95"/>
      <c r="U165" s="9">
        <f t="shared" si="56"/>
        <v>359.45155840864936</v>
      </c>
      <c r="V165" s="95"/>
      <c r="W165" s="13">
        <f>IF($AE165&lt;&gt;0,(S165/$AE165)*100,0)</f>
        <v>10.081175127728418</v>
      </c>
      <c r="X165" s="95"/>
      <c r="Y165" s="12">
        <v>1242110</v>
      </c>
      <c r="Z165" s="95"/>
      <c r="AA165" s="9">
        <f t="shared" si="57"/>
        <v>104.91680040543964</v>
      </c>
      <c r="AB165" s="95"/>
      <c r="AC165" s="13">
        <f>IF($AE165&lt;&gt;0,(Y165/$AE165)*100,0)</f>
        <v>2.9424956269787983</v>
      </c>
      <c r="AD165" s="95"/>
      <c r="AE165" s="12">
        <f>(G165+M165+S165+Y165)</f>
        <v>42212807</v>
      </c>
      <c r="AF165" s="96"/>
      <c r="AG165" s="95"/>
      <c r="AH165" s="12">
        <v>0</v>
      </c>
      <c r="AI165" s="95"/>
      <c r="AJ165" s="12">
        <v>7259</v>
      </c>
      <c r="AK165" s="95"/>
      <c r="AL165" s="12">
        <f>(AE165+AH165+AJ165)</f>
        <v>42220066</v>
      </c>
      <c r="AM165" s="95"/>
      <c r="AN165" s="12">
        <v>39548981</v>
      </c>
      <c r="AO165" s="95"/>
      <c r="AP165" s="9">
        <f t="shared" si="58"/>
        <v>3340.5676999746602</v>
      </c>
      <c r="AQ165" s="95"/>
      <c r="AR165" s="13">
        <f>IF($AP$198&lt;&gt;0,(AP165/$AP$198)*100,0)</f>
        <v>79.77350824181012</v>
      </c>
      <c r="AS165" s="95"/>
      <c r="AT165" s="12">
        <v>0</v>
      </c>
      <c r="AU165" s="95"/>
      <c r="AV165" s="12">
        <v>0</v>
      </c>
      <c r="AW165" s="95"/>
      <c r="AX165" s="12"/>
      <c r="AY165" s="95"/>
      <c r="AZ165" s="12">
        <v>157053</v>
      </c>
      <c r="BA165" s="95"/>
      <c r="BB165" s="83">
        <v>64</v>
      </c>
    </row>
    <row r="166" spans="1:54" s="88" customFormat="1" ht="11.25" x14ac:dyDescent="0.25">
      <c r="A166" s="83">
        <v>65</v>
      </c>
      <c r="B166" s="95"/>
      <c r="C166" s="12">
        <v>15642</v>
      </c>
      <c r="D166" s="82"/>
      <c r="E166" s="83" t="s">
        <v>186</v>
      </c>
      <c r="F166" s="95"/>
      <c r="G166" s="12">
        <v>15530994</v>
      </c>
      <c r="H166" s="95"/>
      <c r="I166" s="9">
        <f t="shared" si="54"/>
        <v>992.90333716915995</v>
      </c>
      <c r="J166" s="95"/>
      <c r="K166" s="13">
        <f>IF($AE166&lt;&gt;0,(G166/$AE166)*100,0)</f>
        <v>33.606439040349812</v>
      </c>
      <c r="L166" s="95"/>
      <c r="M166" s="76">
        <v>22949890</v>
      </c>
      <c r="N166" s="95"/>
      <c r="O166" s="9">
        <f t="shared" si="55"/>
        <v>1467.1966500447513</v>
      </c>
      <c r="P166" s="95"/>
      <c r="Q166" s="13">
        <f>IF($AE166&lt;&gt;0,(M166/$AE166)*100,0)</f>
        <v>49.65967273361472</v>
      </c>
      <c r="R166" s="95"/>
      <c r="S166" s="12">
        <v>7036863</v>
      </c>
      <c r="T166" s="95"/>
      <c r="U166" s="9">
        <f t="shared" si="56"/>
        <v>449.86977368622939</v>
      </c>
      <c r="V166" s="95"/>
      <c r="W166" s="13">
        <f>IF($AE166&lt;&gt;0,(S166/$AE166)*100,0)</f>
        <v>15.226579022874716</v>
      </c>
      <c r="X166" s="95"/>
      <c r="Y166" s="12">
        <v>696593</v>
      </c>
      <c r="Z166" s="95"/>
      <c r="AA166" s="9">
        <f t="shared" si="57"/>
        <v>44.533499552486894</v>
      </c>
      <c r="AB166" s="95"/>
      <c r="AC166" s="13">
        <f>IF($AE166&lt;&gt;0,(Y166/$AE166)*100,0)</f>
        <v>1.5073092031607505</v>
      </c>
      <c r="AD166" s="95"/>
      <c r="AE166" s="12">
        <f>(G166+M166+S166+Y166)</f>
        <v>46214340</v>
      </c>
      <c r="AF166" s="96"/>
      <c r="AG166" s="95"/>
      <c r="AH166" s="12">
        <v>0</v>
      </c>
      <c r="AI166" s="95"/>
      <c r="AJ166" s="12">
        <v>0</v>
      </c>
      <c r="AK166" s="95"/>
      <c r="AL166" s="12">
        <f>(AE166+AH166+AJ166)</f>
        <v>46214340</v>
      </c>
      <c r="AM166" s="95"/>
      <c r="AN166" s="12">
        <v>44558508</v>
      </c>
      <c r="AO166" s="95"/>
      <c r="AP166" s="9">
        <f t="shared" si="58"/>
        <v>2848.645186037591</v>
      </c>
      <c r="AQ166" s="95"/>
      <c r="AR166" s="13">
        <f>IF($AP$198&lt;&gt;0,(AP166/$AP$198)*100,0)</f>
        <v>68.026287935456679</v>
      </c>
      <c r="AS166" s="95"/>
      <c r="AT166" s="12">
        <v>0</v>
      </c>
      <c r="AU166" s="95"/>
      <c r="AV166" s="12">
        <v>0</v>
      </c>
      <c r="AW166" s="95"/>
      <c r="AX166" s="12"/>
      <c r="AY166" s="95"/>
      <c r="AZ166" s="12">
        <v>0</v>
      </c>
      <c r="BA166" s="95"/>
      <c r="BB166" s="83">
        <v>65</v>
      </c>
    </row>
    <row r="167" spans="1:54" s="88" customFormat="1" ht="11.25" x14ac:dyDescent="0.25">
      <c r="A167" s="83">
        <v>66</v>
      </c>
      <c r="B167" s="95"/>
      <c r="C167" s="12">
        <v>36254</v>
      </c>
      <c r="D167" s="82"/>
      <c r="E167" s="83" t="s">
        <v>187</v>
      </c>
      <c r="F167" s="95"/>
      <c r="G167" s="12">
        <v>68162678</v>
      </c>
      <c r="H167" s="95"/>
      <c r="I167" s="9">
        <f t="shared" ref="I167:I171" si="59">IFERROR(G167/$C167,0)</f>
        <v>1880.1422739559773</v>
      </c>
      <c r="J167" s="95"/>
      <c r="K167" s="13">
        <f>IF($AE167&lt;&gt;0,(G167/$AE167)*100,0)</f>
        <v>51.301253798239713</v>
      </c>
      <c r="L167" s="95"/>
      <c r="M167" s="76">
        <v>45345969</v>
      </c>
      <c r="N167" s="95"/>
      <c r="O167" s="9">
        <f t="shared" ref="O167:O171" si="60">IFERROR(M167/$C167,0)</f>
        <v>1250.7852650741986</v>
      </c>
      <c r="P167" s="95"/>
      <c r="Q167" s="13">
        <f>IF($AE167&lt;&gt;0,(M167/$AE167)*100,0)</f>
        <v>34.128721650227853</v>
      </c>
      <c r="R167" s="95"/>
      <c r="S167" s="12">
        <v>15865798</v>
      </c>
      <c r="T167" s="95"/>
      <c r="U167" s="9">
        <f t="shared" ref="U167:U171" si="61">IFERROR(S167/$C167,0)</f>
        <v>437.62889612180726</v>
      </c>
      <c r="V167" s="95"/>
      <c r="W167" s="13">
        <f>IF($AE167&lt;&gt;0,(S167/$AE167)*100,0)</f>
        <v>11.941070301105304</v>
      </c>
      <c r="X167" s="95"/>
      <c r="Y167" s="12">
        <v>3493025</v>
      </c>
      <c r="Z167" s="95"/>
      <c r="AA167" s="9">
        <f t="shared" ref="AA167:AA171" si="62">IFERROR(Y167/$C167,0)</f>
        <v>96.348678766480944</v>
      </c>
      <c r="AB167" s="95"/>
      <c r="AC167" s="13">
        <f>IF($AE167&lt;&gt;0,(Y167/$AE167)*100,0)</f>
        <v>2.6289542504271362</v>
      </c>
      <c r="AD167" s="95"/>
      <c r="AE167" s="12">
        <f>(G167+M167+S167+Y167)</f>
        <v>132867470</v>
      </c>
      <c r="AF167" s="96"/>
      <c r="AG167" s="95"/>
      <c r="AH167" s="12">
        <v>1655909</v>
      </c>
      <c r="AI167" s="95"/>
      <c r="AJ167" s="12">
        <v>154315</v>
      </c>
      <c r="AK167" s="95"/>
      <c r="AL167" s="12">
        <f>(AE167+AH167+AJ167)</f>
        <v>134677694</v>
      </c>
      <c r="AM167" s="95"/>
      <c r="AN167" s="12">
        <v>111405645</v>
      </c>
      <c r="AO167" s="95"/>
      <c r="AP167" s="9">
        <f t="shared" ref="AP167:AP171" si="63">IFERROR(AN167/$C167,0)</f>
        <v>3072.9200915761021</v>
      </c>
      <c r="AQ167" s="95"/>
      <c r="AR167" s="13">
        <f>IF($AP$198&lt;&gt;0,(AP167/$AP$198)*100,0)</f>
        <v>73.382023137453416</v>
      </c>
      <c r="AS167" s="95"/>
      <c r="AT167" s="12">
        <v>3543307</v>
      </c>
      <c r="AU167" s="95"/>
      <c r="AV167" s="12">
        <v>9526700</v>
      </c>
      <c r="AW167" s="95"/>
      <c r="AX167" s="12"/>
      <c r="AY167" s="95"/>
      <c r="AZ167" s="12">
        <v>0</v>
      </c>
      <c r="BA167" s="95"/>
      <c r="BB167" s="83">
        <v>66</v>
      </c>
    </row>
    <row r="168" spans="1:54" s="88" customFormat="1" ht="11.25" x14ac:dyDescent="0.25">
      <c r="A168" s="83">
        <v>67</v>
      </c>
      <c r="B168" s="95"/>
      <c r="C168" s="12">
        <v>23709</v>
      </c>
      <c r="D168" s="82"/>
      <c r="E168" s="83" t="s">
        <v>188</v>
      </c>
      <c r="F168" s="95"/>
      <c r="G168" s="12">
        <v>39345709</v>
      </c>
      <c r="H168" s="95"/>
      <c r="I168" s="9">
        <f t="shared" si="59"/>
        <v>1659.5262980302839</v>
      </c>
      <c r="J168" s="95"/>
      <c r="K168" s="13">
        <f>IF($AE168&lt;&gt;0,(G168/$AE168)*100,0)</f>
        <v>45.368389469414574</v>
      </c>
      <c r="L168" s="95"/>
      <c r="M168" s="76">
        <v>33565845</v>
      </c>
      <c r="N168" s="95"/>
      <c r="O168" s="9">
        <f t="shared" si="60"/>
        <v>1415.7427559154751</v>
      </c>
      <c r="P168" s="95"/>
      <c r="Q168" s="13">
        <f>IF($AE168&lt;&gt;0,(M168/$AE168)*100,0)</f>
        <v>38.703796869691729</v>
      </c>
      <c r="R168" s="95"/>
      <c r="S168" s="12">
        <v>12449497</v>
      </c>
      <c r="T168" s="95"/>
      <c r="U168" s="9">
        <f t="shared" si="61"/>
        <v>525.09582858829981</v>
      </c>
      <c r="V168" s="95"/>
      <c r="W168" s="13">
        <f>IF($AE168&lt;&gt;0,(S168/$AE168)*100,0)</f>
        <v>14.355151881855994</v>
      </c>
      <c r="X168" s="95"/>
      <c r="Y168" s="12">
        <v>1363890</v>
      </c>
      <c r="Z168" s="95"/>
      <c r="AA168" s="9">
        <f t="shared" si="62"/>
        <v>57.526255852208024</v>
      </c>
      <c r="AB168" s="95"/>
      <c r="AC168" s="13">
        <f>IF($AE168&lt;&gt;0,(Y168/$AE168)*100,0)</f>
        <v>1.5726617790377051</v>
      </c>
      <c r="AD168" s="95"/>
      <c r="AE168" s="12">
        <f>(G168+M168+S168+Y168)</f>
        <v>86724941</v>
      </c>
      <c r="AF168" s="96"/>
      <c r="AG168" s="95"/>
      <c r="AH168" s="12">
        <v>614067</v>
      </c>
      <c r="AI168" s="95"/>
      <c r="AJ168" s="12">
        <v>4242305</v>
      </c>
      <c r="AK168" s="95"/>
      <c r="AL168" s="12">
        <f>(AE168+AH168+AJ168)</f>
        <v>91581313</v>
      </c>
      <c r="AM168" s="95"/>
      <c r="AN168" s="12">
        <v>78810994</v>
      </c>
      <c r="AO168" s="95"/>
      <c r="AP168" s="9">
        <f t="shared" si="63"/>
        <v>3324.0960816567549</v>
      </c>
      <c r="AQ168" s="95"/>
      <c r="AR168" s="13">
        <f>IF($AP$198&lt;&gt;0,(AP168/$AP$198)*100,0)</f>
        <v>79.380162290566759</v>
      </c>
      <c r="AS168" s="95"/>
      <c r="AT168" s="12">
        <v>2222374</v>
      </c>
      <c r="AU168" s="95"/>
      <c r="AV168" s="12">
        <v>7583282</v>
      </c>
      <c r="AW168" s="95"/>
      <c r="AX168" s="12"/>
      <c r="AY168" s="95"/>
      <c r="AZ168" s="12">
        <v>0</v>
      </c>
      <c r="BA168" s="95"/>
      <c r="BB168" s="83">
        <v>67</v>
      </c>
    </row>
    <row r="169" spans="1:54" s="88" customFormat="1" ht="11.25" x14ac:dyDescent="0.25">
      <c r="A169" s="83">
        <v>68</v>
      </c>
      <c r="B169" s="95"/>
      <c r="C169" s="12">
        <v>17608</v>
      </c>
      <c r="D169" s="82"/>
      <c r="E169" s="83" t="s">
        <v>189</v>
      </c>
      <c r="F169" s="95"/>
      <c r="G169" s="12">
        <v>26189359</v>
      </c>
      <c r="H169" s="95"/>
      <c r="I169" s="9">
        <f t="shared" si="59"/>
        <v>1487.3556905951841</v>
      </c>
      <c r="J169" s="95"/>
      <c r="K169" s="13">
        <f>IF($AE169&lt;&gt;0,(G169/$AE169)*100,0)</f>
        <v>39.910968777977601</v>
      </c>
      <c r="L169" s="95"/>
      <c r="M169" s="76">
        <v>28626894</v>
      </c>
      <c r="N169" s="95"/>
      <c r="O169" s="9">
        <f t="shared" si="60"/>
        <v>1625.7890731485688</v>
      </c>
      <c r="P169" s="95"/>
      <c r="Q169" s="13">
        <f>IF($AE169&lt;&gt;0,(M169/$AE169)*100,0)</f>
        <v>43.625621865906474</v>
      </c>
      <c r="R169" s="95"/>
      <c r="S169" s="12">
        <v>10155842</v>
      </c>
      <c r="T169" s="95"/>
      <c r="U169" s="9">
        <f t="shared" si="61"/>
        <v>576.77430713312128</v>
      </c>
      <c r="V169" s="95"/>
      <c r="W169" s="13">
        <f>IF($AE169&lt;&gt;0,(S169/$AE169)*100,0)</f>
        <v>15.476877191842442</v>
      </c>
      <c r="X169" s="95"/>
      <c r="Y169" s="12">
        <v>647357</v>
      </c>
      <c r="Z169" s="95"/>
      <c r="AA169" s="9">
        <f t="shared" si="62"/>
        <v>36.76493639254884</v>
      </c>
      <c r="AB169" s="95"/>
      <c r="AC169" s="13">
        <f>IF($AE169&lt;&gt;0,(Y169/$AE169)*100,0)</f>
        <v>0.98653216427348411</v>
      </c>
      <c r="AD169" s="95"/>
      <c r="AE169" s="12">
        <f>(G169+M169+S169+Y169)</f>
        <v>65619452</v>
      </c>
      <c r="AF169" s="96"/>
      <c r="AG169" s="95"/>
      <c r="AH169" s="12">
        <v>152001</v>
      </c>
      <c r="AI169" s="95"/>
      <c r="AJ169" s="12">
        <v>0</v>
      </c>
      <c r="AK169" s="95"/>
      <c r="AL169" s="12">
        <f>(AE169+AH169+AJ169)</f>
        <v>65771453</v>
      </c>
      <c r="AM169" s="95"/>
      <c r="AN169" s="12">
        <v>58383639</v>
      </c>
      <c r="AO169" s="95"/>
      <c r="AP169" s="9">
        <f t="shared" si="63"/>
        <v>3315.7450590640619</v>
      </c>
      <c r="AQ169" s="95"/>
      <c r="AR169" s="13">
        <f>IF($AP$198&lt;&gt;0,(AP169/$AP$198)*100,0)</f>
        <v>79.180737992226454</v>
      </c>
      <c r="AS169" s="95"/>
      <c r="AT169" s="12">
        <v>378662</v>
      </c>
      <c r="AU169" s="95"/>
      <c r="AV169" s="12">
        <v>0</v>
      </c>
      <c r="AW169" s="95"/>
      <c r="AX169" s="12"/>
      <c r="AY169" s="95"/>
      <c r="AZ169" s="12">
        <v>0</v>
      </c>
      <c r="BA169" s="95"/>
      <c r="BB169" s="83">
        <v>68</v>
      </c>
    </row>
    <row r="170" spans="1:54" s="88" customFormat="1" ht="11.25" x14ac:dyDescent="0.25">
      <c r="A170" s="83">
        <v>69</v>
      </c>
      <c r="B170" s="95"/>
      <c r="C170" s="12">
        <v>60501</v>
      </c>
      <c r="D170" s="82"/>
      <c r="E170" s="83" t="s">
        <v>190</v>
      </c>
      <c r="F170" s="95"/>
      <c r="G170" s="12">
        <v>75106413</v>
      </c>
      <c r="H170" s="95"/>
      <c r="I170" s="9">
        <f t="shared" si="59"/>
        <v>1241.4077949124808</v>
      </c>
      <c r="J170" s="95"/>
      <c r="K170" s="13">
        <f>IF($AE170&lt;&gt;0,(G170/$AE170)*100,0)</f>
        <v>37.33852584526322</v>
      </c>
      <c r="L170" s="95"/>
      <c r="M170" s="76">
        <v>90688514</v>
      </c>
      <c r="N170" s="95"/>
      <c r="O170" s="9">
        <f t="shared" si="60"/>
        <v>1498.9589262987388</v>
      </c>
      <c r="P170" s="95"/>
      <c r="Q170" s="13">
        <f>IF($AE170&lt;&gt;0,(M170/$AE170)*100,0)</f>
        <v>45.085037197256582</v>
      </c>
      <c r="R170" s="95"/>
      <c r="S170" s="12">
        <v>23369788</v>
      </c>
      <c r="T170" s="95"/>
      <c r="U170" s="9">
        <f t="shared" si="61"/>
        <v>386.27110295697594</v>
      </c>
      <c r="V170" s="95"/>
      <c r="W170" s="13">
        <f>IF($AE170&lt;&gt;0,(S170/$AE170)*100,0)</f>
        <v>11.618094892060979</v>
      </c>
      <c r="X170" s="95"/>
      <c r="Y170" s="12">
        <v>11985200</v>
      </c>
      <c r="Z170" s="95"/>
      <c r="AA170" s="9">
        <f t="shared" si="62"/>
        <v>198.09920497181864</v>
      </c>
      <c r="AB170" s="95"/>
      <c r="AC170" s="13">
        <f>IF($AE170&lt;&gt;0,(Y170/$AE170)*100,0)</f>
        <v>5.9583420654192167</v>
      </c>
      <c r="AD170" s="95"/>
      <c r="AE170" s="12">
        <f>(G170+M170+S170+Y170)</f>
        <v>201149915</v>
      </c>
      <c r="AF170" s="96"/>
      <c r="AG170" s="95"/>
      <c r="AH170" s="12">
        <v>288404</v>
      </c>
      <c r="AI170" s="95"/>
      <c r="AJ170" s="12">
        <v>0</v>
      </c>
      <c r="AK170" s="95"/>
      <c r="AL170" s="12">
        <f>(AE170+AH170+AJ170)</f>
        <v>201438319</v>
      </c>
      <c r="AM170" s="95"/>
      <c r="AN170" s="12">
        <v>174057140</v>
      </c>
      <c r="AO170" s="95"/>
      <c r="AP170" s="9">
        <f t="shared" si="63"/>
        <v>2876.929968099701</v>
      </c>
      <c r="AQ170" s="95"/>
      <c r="AR170" s="13">
        <f>IF($AP$198&lt;&gt;0,(AP170/$AP$198)*100,0)</f>
        <v>68.701734894656653</v>
      </c>
      <c r="AS170" s="95"/>
      <c r="AT170" s="12">
        <v>4377326</v>
      </c>
      <c r="AU170" s="95"/>
      <c r="AV170" s="12">
        <v>10766881</v>
      </c>
      <c r="AW170" s="95"/>
      <c r="AX170" s="12"/>
      <c r="AY170" s="95"/>
      <c r="AZ170" s="12">
        <v>0</v>
      </c>
      <c r="BA170" s="95"/>
      <c r="BB170" s="83">
        <v>69</v>
      </c>
    </row>
    <row r="171" spans="1:54" s="88" customFormat="1" ht="11.25" x14ac:dyDescent="0.25">
      <c r="A171" s="83">
        <v>70</v>
      </c>
      <c r="B171" s="95"/>
      <c r="C171" s="12">
        <v>30333</v>
      </c>
      <c r="D171" s="82"/>
      <c r="E171" s="83" t="s">
        <v>191</v>
      </c>
      <c r="F171" s="95"/>
      <c r="G171" s="12">
        <v>64190260</v>
      </c>
      <c r="H171" s="95"/>
      <c r="I171" s="9">
        <f t="shared" si="59"/>
        <v>2116.1856723700262</v>
      </c>
      <c r="J171" s="95"/>
      <c r="K171" s="13">
        <f>IF($AE171&lt;&gt;0,(G171/$AE171)*100,0)</f>
        <v>60.545443094781518</v>
      </c>
      <c r="L171" s="95"/>
      <c r="M171" s="76">
        <v>35101840</v>
      </c>
      <c r="N171" s="95"/>
      <c r="O171" s="9">
        <f t="shared" si="60"/>
        <v>1157.2162331454192</v>
      </c>
      <c r="P171" s="95"/>
      <c r="Q171" s="13">
        <f>IF($AE171&lt;&gt;0,(M171/$AE171)*100,0)</f>
        <v>33.108706153271939</v>
      </c>
      <c r="R171" s="95"/>
      <c r="S171" s="12">
        <v>6602403</v>
      </c>
      <c r="T171" s="95"/>
      <c r="U171" s="9">
        <f t="shared" si="61"/>
        <v>217.66402927504697</v>
      </c>
      <c r="V171" s="95"/>
      <c r="W171" s="13">
        <f>IF($AE171&lt;&gt;0,(S171/$AE171)*100,0)</f>
        <v>6.2275088950459887</v>
      </c>
      <c r="X171" s="95"/>
      <c r="Y171" s="76">
        <v>125466</v>
      </c>
      <c r="Z171" s="95"/>
      <c r="AA171" s="9">
        <f t="shared" si="62"/>
        <v>4.1362872119473844</v>
      </c>
      <c r="AB171" s="95"/>
      <c r="AC171" s="13">
        <f>IF($AE171&lt;&gt;0,(Y171/$AE171)*100,0)</f>
        <v>0.11834185690056181</v>
      </c>
      <c r="AD171" s="95"/>
      <c r="AE171" s="12">
        <f>(G171+M171+S171+Y171)</f>
        <v>106019969</v>
      </c>
      <c r="AF171" s="96"/>
      <c r="AG171" s="95"/>
      <c r="AH171" s="12">
        <v>0</v>
      </c>
      <c r="AI171" s="95"/>
      <c r="AJ171" s="12">
        <v>0</v>
      </c>
      <c r="AK171" s="95"/>
      <c r="AL171" s="12">
        <f>(AE171+AH171+AJ171)</f>
        <v>106019969</v>
      </c>
      <c r="AM171" s="95"/>
      <c r="AN171" s="12">
        <v>94658799</v>
      </c>
      <c r="AO171" s="95"/>
      <c r="AP171" s="9">
        <f t="shared" si="63"/>
        <v>3120.6540401542875</v>
      </c>
      <c r="AQ171" s="95"/>
      <c r="AR171" s="13">
        <f>IF($AP$198&lt;&gt;0,(AP171/$AP$198)*100,0)</f>
        <v>74.521920568762738</v>
      </c>
      <c r="AS171" s="95"/>
      <c r="AT171" s="12">
        <v>0</v>
      </c>
      <c r="AU171" s="95"/>
      <c r="AV171" s="12">
        <v>0</v>
      </c>
      <c r="AW171" s="95"/>
      <c r="AX171" s="12"/>
      <c r="AY171" s="95"/>
      <c r="AZ171" s="12">
        <v>1712286</v>
      </c>
      <c r="BA171" s="95"/>
      <c r="BB171" s="83">
        <v>70</v>
      </c>
    </row>
    <row r="172" spans="1:54" s="88" customFormat="1" ht="11.25" x14ac:dyDescent="0.25">
      <c r="A172" s="83">
        <v>71</v>
      </c>
      <c r="B172" s="95"/>
      <c r="C172" s="12">
        <v>22417</v>
      </c>
      <c r="D172" s="82"/>
      <c r="E172" s="83" t="s">
        <v>192</v>
      </c>
      <c r="F172" s="95"/>
      <c r="G172" s="12">
        <v>26536610</v>
      </c>
      <c r="H172" s="95"/>
      <c r="I172" s="9">
        <f t="shared" ref="I172:I176" si="64">IFERROR(G172/$C172,0)</f>
        <v>1183.7716911272694</v>
      </c>
      <c r="J172" s="95"/>
      <c r="K172" s="13">
        <f>IF($AE172&lt;&gt;0,(G172/$AE172)*100,0)</f>
        <v>45.001259483989053</v>
      </c>
      <c r="L172" s="95"/>
      <c r="M172" s="76">
        <v>23516228</v>
      </c>
      <c r="N172" s="95"/>
      <c r="O172" s="9">
        <f t="shared" ref="O172:O176" si="65">IFERROR(M172/$C172,0)</f>
        <v>1049.0354641566669</v>
      </c>
      <c r="P172" s="95"/>
      <c r="Q172" s="13">
        <f>IF($AE172&lt;&gt;0,(M172/$AE172)*100,0)</f>
        <v>39.879241482338891</v>
      </c>
      <c r="R172" s="95"/>
      <c r="S172" s="12">
        <v>5469967</v>
      </c>
      <c r="T172" s="95"/>
      <c r="U172" s="9">
        <f t="shared" ref="U172:U176" si="66">IFERROR(S172/$C172,0)</f>
        <v>244.00976937145916</v>
      </c>
      <c r="V172" s="95"/>
      <c r="W172" s="13">
        <f>IF($AE172&lt;&gt;0,(S172/$AE172)*100,0)</f>
        <v>9.2760682067474765</v>
      </c>
      <c r="X172" s="95"/>
      <c r="Y172" s="12">
        <v>3445789</v>
      </c>
      <c r="Z172" s="95"/>
      <c r="AA172" s="9">
        <f t="shared" ref="AA172:AA176" si="67">IFERROR(Y172/$C172,0)</f>
        <v>153.71320872552081</v>
      </c>
      <c r="AB172" s="95"/>
      <c r="AC172" s="13">
        <f>IF($AE172&lt;&gt;0,(Y172/$AE172)*100,0)</f>
        <v>5.8434308269245827</v>
      </c>
      <c r="AD172" s="95"/>
      <c r="AE172" s="12">
        <f>(G172+M172+S172+Y172)</f>
        <v>58968594</v>
      </c>
      <c r="AF172" s="96"/>
      <c r="AG172" s="95"/>
      <c r="AH172" s="12">
        <v>0</v>
      </c>
      <c r="AI172" s="95"/>
      <c r="AJ172" s="12">
        <v>0</v>
      </c>
      <c r="AK172" s="95"/>
      <c r="AL172" s="12">
        <f>(AE172+AH172+AJ172)</f>
        <v>58968594</v>
      </c>
      <c r="AM172" s="95"/>
      <c r="AN172" s="12">
        <v>50829757</v>
      </c>
      <c r="AO172" s="95"/>
      <c r="AP172" s="9">
        <f t="shared" ref="AP172:AP176" si="68">IFERROR(AN172/$C172,0)</f>
        <v>2267.4647365838428</v>
      </c>
      <c r="AQ172" s="95"/>
      <c r="AR172" s="13">
        <f>IF($AP$198&lt;&gt;0,(AP172/$AP$198)*100,0)</f>
        <v>54.147568047567809</v>
      </c>
      <c r="AS172" s="95"/>
      <c r="AT172" s="12">
        <v>0</v>
      </c>
      <c r="AU172" s="95"/>
      <c r="AV172" s="12">
        <v>0</v>
      </c>
      <c r="AW172" s="95"/>
      <c r="AX172" s="12"/>
      <c r="AY172" s="95"/>
      <c r="AZ172" s="12">
        <v>0</v>
      </c>
      <c r="BA172" s="95"/>
      <c r="BB172" s="83">
        <v>71</v>
      </c>
    </row>
    <row r="173" spans="1:54" s="88" customFormat="1" ht="11.25" x14ac:dyDescent="0.25">
      <c r="A173" s="83">
        <v>72</v>
      </c>
      <c r="B173" s="95"/>
      <c r="C173" s="12">
        <v>43010</v>
      </c>
      <c r="D173" s="82"/>
      <c r="E173" s="83" t="s">
        <v>193</v>
      </c>
      <c r="F173" s="95"/>
      <c r="G173" s="12">
        <v>61627234</v>
      </c>
      <c r="H173" s="95"/>
      <c r="I173" s="9">
        <f t="shared" si="64"/>
        <v>1432.8582655196467</v>
      </c>
      <c r="J173" s="95"/>
      <c r="K173" s="13">
        <f>IF($AE173&lt;&gt;0,(G173/$AE173)*100,0)</f>
        <v>42.658015586303534</v>
      </c>
      <c r="L173" s="95"/>
      <c r="M173" s="76">
        <v>62701049</v>
      </c>
      <c r="N173" s="95"/>
      <c r="O173" s="9">
        <f t="shared" si="65"/>
        <v>1457.8249011857708</v>
      </c>
      <c r="P173" s="95"/>
      <c r="Q173" s="13">
        <f>IF($AE173&lt;&gt;0,(M173/$AE173)*100,0)</f>
        <v>43.401304129917321</v>
      </c>
      <c r="R173" s="95"/>
      <c r="S173" s="12">
        <v>13882428</v>
      </c>
      <c r="T173" s="95"/>
      <c r="U173" s="9">
        <f t="shared" si="66"/>
        <v>322.77209951174143</v>
      </c>
      <c r="V173" s="95"/>
      <c r="W173" s="13">
        <f>IF($AE173&lt;&gt;0,(S173/$AE173)*100,0)</f>
        <v>9.6093365150825445</v>
      </c>
      <c r="X173" s="95"/>
      <c r="Y173" s="12">
        <v>6257411</v>
      </c>
      <c r="Z173" s="95"/>
      <c r="AA173" s="9">
        <f t="shared" si="67"/>
        <v>145.48735177865612</v>
      </c>
      <c r="AB173" s="95"/>
      <c r="AC173" s="13">
        <f>IF($AE173&lt;&gt;0,(Y173/$AE173)*100,0)</f>
        <v>4.3313437686965983</v>
      </c>
      <c r="AD173" s="95"/>
      <c r="AE173" s="12">
        <f>(G173+M173+S173+Y173)</f>
        <v>144468122</v>
      </c>
      <c r="AF173" s="96"/>
      <c r="AG173" s="95"/>
      <c r="AH173" s="12">
        <v>0</v>
      </c>
      <c r="AI173" s="95"/>
      <c r="AJ173" s="12">
        <v>555000</v>
      </c>
      <c r="AK173" s="95"/>
      <c r="AL173" s="12">
        <f>(AE173+AH173+AJ173)</f>
        <v>145023122</v>
      </c>
      <c r="AM173" s="95"/>
      <c r="AN173" s="12">
        <v>127067535</v>
      </c>
      <c r="AO173" s="95"/>
      <c r="AP173" s="9">
        <f t="shared" si="68"/>
        <v>2954.3718902580795</v>
      </c>
      <c r="AQ173" s="95"/>
      <c r="AR173" s="13">
        <f>IF($AP$198&lt;&gt;0,(AP173/$AP$198)*100,0)</f>
        <v>70.551065418809742</v>
      </c>
      <c r="AS173" s="95"/>
      <c r="AT173" s="12">
        <v>3814211</v>
      </c>
      <c r="AU173" s="95"/>
      <c r="AV173" s="12">
        <v>0</v>
      </c>
      <c r="AW173" s="95"/>
      <c r="AX173" s="12"/>
      <c r="AY173" s="95"/>
      <c r="AZ173" s="12">
        <v>149410</v>
      </c>
      <c r="BA173" s="95"/>
      <c r="BB173" s="83">
        <v>72</v>
      </c>
    </row>
    <row r="174" spans="1:54" s="88" customFormat="1" ht="11.25" x14ac:dyDescent="0.25">
      <c r="A174" s="83">
        <v>73</v>
      </c>
      <c r="B174" s="95"/>
      <c r="C174" s="12">
        <v>482204</v>
      </c>
      <c r="D174" s="82"/>
      <c r="E174" s="83" t="s">
        <v>194</v>
      </c>
      <c r="F174" s="95"/>
      <c r="G174" s="12">
        <v>1306957000</v>
      </c>
      <c r="H174" s="95"/>
      <c r="I174" s="9">
        <f t="shared" si="64"/>
        <v>2710.3819130492489</v>
      </c>
      <c r="J174" s="95"/>
      <c r="K174" s="13">
        <f>IF($AE174&lt;&gt;0,(G174/$AE174)*100,0)</f>
        <v>55.39033031862143</v>
      </c>
      <c r="L174" s="95"/>
      <c r="M174" s="76">
        <v>792060000</v>
      </c>
      <c r="N174" s="95"/>
      <c r="O174" s="9">
        <f t="shared" si="65"/>
        <v>1642.5828072765883</v>
      </c>
      <c r="P174" s="95"/>
      <c r="Q174" s="13">
        <f>IF($AE174&lt;&gt;0,(M174/$AE174)*100,0)</f>
        <v>33.568407401442649</v>
      </c>
      <c r="R174" s="95"/>
      <c r="S174" s="12">
        <v>127760000</v>
      </c>
      <c r="T174" s="95"/>
      <c r="U174" s="9">
        <f t="shared" si="66"/>
        <v>264.95010410531643</v>
      </c>
      <c r="V174" s="95"/>
      <c r="W174" s="13">
        <f>IF($AE174&lt;&gt;0,(S174/$AE174)*100,0)</f>
        <v>5.4146147130372873</v>
      </c>
      <c r="X174" s="95"/>
      <c r="Y174" s="12">
        <v>132763000</v>
      </c>
      <c r="Z174" s="95"/>
      <c r="AA174" s="9">
        <f t="shared" si="67"/>
        <v>275.32538095909615</v>
      </c>
      <c r="AB174" s="95"/>
      <c r="AC174" s="13">
        <f>IF($AE174&lt;&gt;0,(Y174/$AE174)*100,0)</f>
        <v>5.6266475668986331</v>
      </c>
      <c r="AD174" s="95"/>
      <c r="AE174" s="12">
        <f>(G174+M174+S174+Y174)</f>
        <v>2359540000</v>
      </c>
      <c r="AF174" s="96"/>
      <c r="AG174" s="95"/>
      <c r="AH174" s="12">
        <v>327000</v>
      </c>
      <c r="AI174" s="95"/>
      <c r="AJ174" s="12">
        <v>37983000</v>
      </c>
      <c r="AK174" s="95"/>
      <c r="AL174" s="12">
        <f>(AE174+AH174+AJ174)</f>
        <v>2397850000</v>
      </c>
      <c r="AM174" s="95"/>
      <c r="AN174" s="12">
        <v>2087310000</v>
      </c>
      <c r="AO174" s="95"/>
      <c r="AP174" s="9">
        <f t="shared" si="68"/>
        <v>4328.6866139642143</v>
      </c>
      <c r="AQ174" s="95"/>
      <c r="AR174" s="13">
        <f>IF($AP$198&lt;&gt;0,(AP174/$AP$198)*100,0)</f>
        <v>103.37001021649905</v>
      </c>
      <c r="AS174" s="95"/>
      <c r="AT174" s="12">
        <v>133180000</v>
      </c>
      <c r="AU174" s="95"/>
      <c r="AV174" s="12">
        <v>126607000</v>
      </c>
      <c r="AW174" s="95"/>
      <c r="AX174" s="12"/>
      <c r="AY174" s="95"/>
      <c r="AZ174" s="12">
        <v>0</v>
      </c>
      <c r="BA174" s="95"/>
      <c r="BB174" s="83">
        <v>73</v>
      </c>
    </row>
    <row r="175" spans="1:54" s="88" customFormat="1" ht="11.25" x14ac:dyDescent="0.25">
      <c r="A175" s="83">
        <v>74</v>
      </c>
      <c r="B175" s="95"/>
      <c r="C175" s="12">
        <v>0</v>
      </c>
      <c r="D175" s="82" t="s">
        <v>91</v>
      </c>
      <c r="E175" s="83" t="s">
        <v>195</v>
      </c>
      <c r="F175" s="95"/>
      <c r="G175" s="12">
        <v>0</v>
      </c>
      <c r="H175" s="95"/>
      <c r="I175" s="9">
        <f t="shared" si="64"/>
        <v>0</v>
      </c>
      <c r="J175" s="95"/>
      <c r="K175" s="13">
        <f>IF($AE175&lt;&gt;0,(G175/$AE175)*100,0)</f>
        <v>0</v>
      </c>
      <c r="L175" s="95"/>
      <c r="M175" s="76">
        <v>0</v>
      </c>
      <c r="N175" s="95"/>
      <c r="O175" s="9">
        <f t="shared" si="65"/>
        <v>0</v>
      </c>
      <c r="P175" s="95"/>
      <c r="Q175" s="13">
        <f>IF($AE175&lt;&gt;0,(M175/$AE175)*100,0)</f>
        <v>0</v>
      </c>
      <c r="R175" s="95"/>
      <c r="S175" s="12">
        <v>0</v>
      </c>
      <c r="T175" s="95"/>
      <c r="U175" s="9">
        <f t="shared" si="66"/>
        <v>0</v>
      </c>
      <c r="V175" s="95"/>
      <c r="W175" s="13">
        <f>IF($AE175&lt;&gt;0,(S175/$AE175)*100,0)</f>
        <v>0</v>
      </c>
      <c r="X175" s="95"/>
      <c r="Y175" s="12">
        <v>0</v>
      </c>
      <c r="Z175" s="95"/>
      <c r="AA175" s="9">
        <f t="shared" si="67"/>
        <v>0</v>
      </c>
      <c r="AB175" s="95"/>
      <c r="AC175" s="13">
        <f>IF($AE175&lt;&gt;0,(Y175/$AE175)*100,0)</f>
        <v>0</v>
      </c>
      <c r="AD175" s="95"/>
      <c r="AE175" s="12">
        <f>(G175+M175+S175+Y175)</f>
        <v>0</v>
      </c>
      <c r="AF175" s="96"/>
      <c r="AG175" s="95"/>
      <c r="AH175" s="12">
        <v>0</v>
      </c>
      <c r="AI175" s="95"/>
      <c r="AJ175" s="12">
        <v>0</v>
      </c>
      <c r="AK175" s="95"/>
      <c r="AL175" s="12">
        <f>(AE175+AH175+AJ175)</f>
        <v>0</v>
      </c>
      <c r="AM175" s="95"/>
      <c r="AN175" s="12">
        <v>0</v>
      </c>
      <c r="AO175" s="95"/>
      <c r="AP175" s="9">
        <f t="shared" si="68"/>
        <v>0</v>
      </c>
      <c r="AQ175" s="95"/>
      <c r="AR175" s="13">
        <f>IF($AP$198&lt;&gt;0,(AP175/$AP$198)*100,0)</f>
        <v>0</v>
      </c>
      <c r="AS175" s="95"/>
      <c r="AT175" s="12">
        <v>0</v>
      </c>
      <c r="AU175" s="95"/>
      <c r="AV175" s="12">
        <v>0</v>
      </c>
      <c r="AW175" s="95"/>
      <c r="AX175" s="12"/>
      <c r="AY175" s="95"/>
      <c r="AZ175" s="12">
        <v>0</v>
      </c>
      <c r="BA175" s="95"/>
      <c r="BB175" s="83">
        <v>74</v>
      </c>
    </row>
    <row r="176" spans="1:54" s="88" customFormat="1" ht="11.25" x14ac:dyDescent="0.25">
      <c r="A176" s="83">
        <v>75</v>
      </c>
      <c r="B176" s="95"/>
      <c r="C176" s="12">
        <v>7348</v>
      </c>
      <c r="D176" s="82"/>
      <c r="E176" s="83" t="s">
        <v>196</v>
      </c>
      <c r="F176" s="95"/>
      <c r="G176" s="12">
        <v>19988763</v>
      </c>
      <c r="H176" s="95"/>
      <c r="I176" s="9">
        <f t="shared" si="64"/>
        <v>2720.2998094719651</v>
      </c>
      <c r="J176" s="95"/>
      <c r="K176" s="13">
        <f>IF($AE176&lt;&gt;0,(G176/$AE176)*100,0)</f>
        <v>64.604770001673884</v>
      </c>
      <c r="L176" s="95"/>
      <c r="M176" s="76">
        <v>7970181</v>
      </c>
      <c r="N176" s="95"/>
      <c r="O176" s="9">
        <f t="shared" si="65"/>
        <v>1084.6735166031574</v>
      </c>
      <c r="P176" s="95"/>
      <c r="Q176" s="13">
        <f>IF($AE176&lt;&gt;0,(M176/$AE176)*100,0)</f>
        <v>25.760058807876764</v>
      </c>
      <c r="R176" s="95"/>
      <c r="S176" s="12">
        <v>2856354</v>
      </c>
      <c r="T176" s="95"/>
      <c r="U176" s="9">
        <f t="shared" si="66"/>
        <v>388.72536744692434</v>
      </c>
      <c r="V176" s="95"/>
      <c r="W176" s="13">
        <f>IF($AE176&lt;&gt;0,(S176/$AE176)*100,0)</f>
        <v>9.2318915989629371</v>
      </c>
      <c r="X176" s="95"/>
      <c r="Y176" s="12">
        <v>124775</v>
      </c>
      <c r="Z176" s="95"/>
      <c r="AA176" s="9">
        <f t="shared" si="67"/>
        <v>16.980811105062603</v>
      </c>
      <c r="AB176" s="95"/>
      <c r="AC176" s="13">
        <f>IF($AE176&lt;&gt;0,(Y176/$AE176)*100,0)</f>
        <v>0.40327959148641951</v>
      </c>
      <c r="AD176" s="95"/>
      <c r="AE176" s="12">
        <f>(G176+M176+S176+Y176)</f>
        <v>30940073</v>
      </c>
      <c r="AF176" s="96"/>
      <c r="AG176" s="95"/>
      <c r="AH176" s="12">
        <v>0</v>
      </c>
      <c r="AI176" s="95"/>
      <c r="AJ176" s="12">
        <v>0</v>
      </c>
      <c r="AK176" s="95"/>
      <c r="AL176" s="12">
        <f>(AE176+AH176+AJ176)</f>
        <v>30940073</v>
      </c>
      <c r="AM176" s="95"/>
      <c r="AN176" s="12">
        <v>27905619</v>
      </c>
      <c r="AO176" s="95"/>
      <c r="AP176" s="9">
        <f t="shared" si="68"/>
        <v>3797.7162493195428</v>
      </c>
      <c r="AQ176" s="95"/>
      <c r="AR176" s="13">
        <f>IF($AP$198&lt;&gt;0,(AP176/$AP$198)*100,0)</f>
        <v>90.690318450198404</v>
      </c>
      <c r="AS176" s="95"/>
      <c r="AT176" s="12">
        <v>643972</v>
      </c>
      <c r="AU176" s="95"/>
      <c r="AV176" s="12">
        <v>368226</v>
      </c>
      <c r="AW176" s="95"/>
      <c r="AX176" s="12"/>
      <c r="AY176" s="95"/>
      <c r="AZ176" s="12">
        <v>0</v>
      </c>
      <c r="BA176" s="95"/>
      <c r="BB176" s="83">
        <v>75</v>
      </c>
    </row>
    <row r="177" spans="1:54" s="88" customFormat="1" ht="11.25" x14ac:dyDescent="0.25">
      <c r="A177" s="83">
        <v>76</v>
      </c>
      <c r="B177" s="95"/>
      <c r="C177" s="12">
        <v>8923</v>
      </c>
      <c r="D177" s="82"/>
      <c r="E177" s="83" t="s">
        <v>113</v>
      </c>
      <c r="F177" s="95"/>
      <c r="G177" s="12">
        <v>13407659</v>
      </c>
      <c r="H177" s="95"/>
      <c r="I177" s="9">
        <f t="shared" ref="I177:I181" si="69">IFERROR(G177/$C177,0)</f>
        <v>1502.5954275467891</v>
      </c>
      <c r="J177" s="95"/>
      <c r="K177" s="13">
        <f>IF($AE177&lt;&gt;0,(G177/$AE177)*100,0)</f>
        <v>38.655131068675495</v>
      </c>
      <c r="L177" s="95"/>
      <c r="M177" s="76">
        <v>14513343</v>
      </c>
      <c r="N177" s="95"/>
      <c r="O177" s="9">
        <f t="shared" ref="O177:O181" si="70">IFERROR(M177/$C177,0)</f>
        <v>1626.5093578392916</v>
      </c>
      <c r="P177" s="95"/>
      <c r="Q177" s="13">
        <f>IF($AE177&lt;&gt;0,(M177/$AE177)*100,0)</f>
        <v>41.842888151439709</v>
      </c>
      <c r="R177" s="95"/>
      <c r="S177" s="12">
        <v>5992059</v>
      </c>
      <c r="T177" s="95"/>
      <c r="U177" s="9">
        <f t="shared" ref="U177:U181" si="71">IFERROR(S177/$C177,0)</f>
        <v>671.52964249691809</v>
      </c>
      <c r="V177" s="95"/>
      <c r="W177" s="13">
        <f>IF($AE177&lt;&gt;0,(S177/$AE177)*100,0)</f>
        <v>17.275486049894067</v>
      </c>
      <c r="X177" s="95"/>
      <c r="Y177" s="12">
        <v>772267</v>
      </c>
      <c r="Z177" s="95"/>
      <c r="AA177" s="9">
        <f t="shared" ref="AA177:AA181" si="72">IFERROR(Y177/$C177,0)</f>
        <v>86.547909895774964</v>
      </c>
      <c r="AB177" s="95"/>
      <c r="AC177" s="13">
        <f>IF($AE177&lt;&gt;0,(Y177/$AE177)*100,0)</f>
        <v>2.2264947299907329</v>
      </c>
      <c r="AD177" s="95"/>
      <c r="AE177" s="12">
        <f>(G177+M177+S177+Y177)</f>
        <v>34685328</v>
      </c>
      <c r="AF177" s="96"/>
      <c r="AG177" s="95"/>
      <c r="AH177" s="12">
        <v>35000</v>
      </c>
      <c r="AI177" s="95"/>
      <c r="AJ177" s="12">
        <v>0</v>
      </c>
      <c r="AK177" s="95"/>
      <c r="AL177" s="12">
        <f>(AE177+AH177+AJ177)</f>
        <v>34720328</v>
      </c>
      <c r="AM177" s="95"/>
      <c r="AN177" s="12">
        <v>32352787</v>
      </c>
      <c r="AO177" s="95"/>
      <c r="AP177" s="9">
        <f t="shared" ref="AP177:AP181" si="73">IFERROR(AN177/$C177,0)</f>
        <v>3625.7746273674775</v>
      </c>
      <c r="AQ177" s="95"/>
      <c r="AR177" s="13">
        <f>IF($AP$198&lt;&gt;0,(AP177/$AP$198)*100,0)</f>
        <v>86.584313834274184</v>
      </c>
      <c r="AS177" s="95"/>
      <c r="AT177" s="12">
        <v>0</v>
      </c>
      <c r="AU177" s="95"/>
      <c r="AV177" s="12">
        <v>0</v>
      </c>
      <c r="AW177" s="95"/>
      <c r="AX177" s="12"/>
      <c r="AY177" s="95"/>
      <c r="AZ177" s="12">
        <v>0</v>
      </c>
      <c r="BA177" s="95"/>
      <c r="BB177" s="83">
        <v>76</v>
      </c>
    </row>
    <row r="178" spans="1:54" s="88" customFormat="1" ht="11.25" x14ac:dyDescent="0.25">
      <c r="A178" s="83">
        <v>77</v>
      </c>
      <c r="B178" s="95"/>
      <c r="C178" s="12">
        <v>96929</v>
      </c>
      <c r="D178" s="82"/>
      <c r="E178" s="83" t="s">
        <v>114</v>
      </c>
      <c r="F178" s="95"/>
      <c r="G178" s="12">
        <v>203501182</v>
      </c>
      <c r="H178" s="95"/>
      <c r="I178" s="9">
        <f t="shared" si="69"/>
        <v>2099.48706785379</v>
      </c>
      <c r="J178" s="95"/>
      <c r="K178" s="13">
        <f>IF($AE178&lt;&gt;0,(G178/$AE178)*100,0)</f>
        <v>55.514896336094864</v>
      </c>
      <c r="L178" s="95"/>
      <c r="M178" s="76">
        <v>129114921</v>
      </c>
      <c r="N178" s="95"/>
      <c r="O178" s="9">
        <f t="shared" si="70"/>
        <v>1332.056670346336</v>
      </c>
      <c r="P178" s="95"/>
      <c r="Q178" s="13">
        <f>IF($AE178&lt;&gt;0,(M178/$AE178)*100,0)</f>
        <v>35.222406987091006</v>
      </c>
      <c r="R178" s="95"/>
      <c r="S178" s="12">
        <v>32169235</v>
      </c>
      <c r="T178" s="95"/>
      <c r="U178" s="9">
        <f t="shared" si="71"/>
        <v>331.88452372355022</v>
      </c>
      <c r="V178" s="95"/>
      <c r="W178" s="13">
        <f>IF($AE178&lt;&gt;0,(S178/$AE178)*100,0)</f>
        <v>8.7757315642347216</v>
      </c>
      <c r="X178" s="95"/>
      <c r="Y178" s="12">
        <v>1785070</v>
      </c>
      <c r="Z178" s="95"/>
      <c r="AA178" s="9">
        <f t="shared" si="72"/>
        <v>18.416263450566909</v>
      </c>
      <c r="AB178" s="95"/>
      <c r="AC178" s="13">
        <f>IF($AE178&lt;&gt;0,(Y178/$AE178)*100,0)</f>
        <v>0.48696511257940933</v>
      </c>
      <c r="AD178" s="95"/>
      <c r="AE178" s="12">
        <f>(G178+M178+S178+Y178)</f>
        <v>366570408</v>
      </c>
      <c r="AF178" s="96"/>
      <c r="AG178" s="95"/>
      <c r="AH178" s="12">
        <v>190047</v>
      </c>
      <c r="AI178" s="95"/>
      <c r="AJ178" s="12">
        <v>4366765</v>
      </c>
      <c r="AK178" s="95"/>
      <c r="AL178" s="12">
        <f>(AE178+AH178+AJ178)</f>
        <v>371127220</v>
      </c>
      <c r="AM178" s="95"/>
      <c r="AN178" s="12">
        <v>329467624</v>
      </c>
      <c r="AO178" s="95"/>
      <c r="AP178" s="9">
        <f t="shared" si="73"/>
        <v>3399.0614160880646</v>
      </c>
      <c r="AQ178" s="95"/>
      <c r="AR178" s="13">
        <f>IF($AP$198&lt;&gt;0,(AP178/$AP$198)*100,0)</f>
        <v>81.170351342610672</v>
      </c>
      <c r="AS178" s="95"/>
      <c r="AT178" s="12">
        <v>22413185</v>
      </c>
      <c r="AU178" s="95"/>
      <c r="AV178" s="12">
        <v>18565933</v>
      </c>
      <c r="AW178" s="95"/>
      <c r="AX178" s="12"/>
      <c r="AY178" s="95"/>
      <c r="AZ178" s="12">
        <v>0</v>
      </c>
      <c r="BA178" s="95"/>
      <c r="BB178" s="83">
        <v>77</v>
      </c>
    </row>
    <row r="179" spans="1:54" s="88" customFormat="1" ht="11.25" x14ac:dyDescent="0.25">
      <c r="A179" s="83">
        <v>78</v>
      </c>
      <c r="B179" s="95"/>
      <c r="C179" s="12">
        <v>22650</v>
      </c>
      <c r="D179" s="82"/>
      <c r="E179" s="83" t="s">
        <v>197</v>
      </c>
      <c r="F179" s="95"/>
      <c r="G179" s="12">
        <v>55255327</v>
      </c>
      <c r="H179" s="95"/>
      <c r="I179" s="9">
        <f t="shared" si="69"/>
        <v>2439.5287858719648</v>
      </c>
      <c r="J179" s="95"/>
      <c r="K179" s="13">
        <f>IF($AE179&lt;&gt;0,(G179/$AE179)*100,0)</f>
        <v>60.160858437182462</v>
      </c>
      <c r="L179" s="95"/>
      <c r="M179" s="76">
        <v>28960151</v>
      </c>
      <c r="N179" s="95"/>
      <c r="O179" s="9">
        <f t="shared" si="70"/>
        <v>1278.5938631346578</v>
      </c>
      <c r="P179" s="95"/>
      <c r="Q179" s="13">
        <f>IF($AE179&lt;&gt;0,(M179/$AE179)*100,0)</f>
        <v>31.531214078787883</v>
      </c>
      <c r="R179" s="95"/>
      <c r="S179" s="12">
        <v>7197451</v>
      </c>
      <c r="T179" s="95"/>
      <c r="U179" s="9">
        <f t="shared" si="71"/>
        <v>317.76825607064018</v>
      </c>
      <c r="V179" s="95"/>
      <c r="W179" s="13">
        <f>IF($AE179&lt;&gt;0,(S179/$AE179)*100,0)</f>
        <v>7.8364359461587734</v>
      </c>
      <c r="X179" s="95"/>
      <c r="Y179" s="12">
        <v>433046</v>
      </c>
      <c r="Z179" s="95"/>
      <c r="AA179" s="9">
        <f t="shared" si="72"/>
        <v>19.119028697571743</v>
      </c>
      <c r="AB179" s="95"/>
      <c r="AC179" s="13">
        <f>IF($AE179&lt;&gt;0,(Y179/$AE179)*100,0)</f>
        <v>0.47149153787087561</v>
      </c>
      <c r="AD179" s="95"/>
      <c r="AE179" s="12">
        <f>(G179+M179+S179+Y179)</f>
        <v>91845975</v>
      </c>
      <c r="AF179" s="96"/>
      <c r="AG179" s="95"/>
      <c r="AH179" s="12">
        <v>0</v>
      </c>
      <c r="AI179" s="95"/>
      <c r="AJ179" s="12">
        <v>434893</v>
      </c>
      <c r="AK179" s="95"/>
      <c r="AL179" s="12">
        <f>(AE179+AH179+AJ179)</f>
        <v>92280868</v>
      </c>
      <c r="AM179" s="95"/>
      <c r="AN179" s="12">
        <v>81771903</v>
      </c>
      <c r="AO179" s="95"/>
      <c r="AP179" s="9">
        <f t="shared" si="73"/>
        <v>3610.2385430463578</v>
      </c>
      <c r="AQ179" s="95"/>
      <c r="AR179" s="13">
        <f>IF($AP$198&lt;&gt;0,(AP179/$AP$198)*100,0)</f>
        <v>86.213308645352043</v>
      </c>
      <c r="AS179" s="95"/>
      <c r="AT179" s="12">
        <v>446067</v>
      </c>
      <c r="AU179" s="95"/>
      <c r="AV179" s="12">
        <v>4969017</v>
      </c>
      <c r="AW179" s="95"/>
      <c r="AX179" s="12"/>
      <c r="AY179" s="95"/>
      <c r="AZ179" s="12">
        <v>0</v>
      </c>
      <c r="BA179" s="95"/>
      <c r="BB179" s="83">
        <v>78</v>
      </c>
    </row>
    <row r="180" spans="1:54" s="88" customFormat="1" ht="11.25" x14ac:dyDescent="0.25">
      <c r="A180" s="83">
        <v>79</v>
      </c>
      <c r="B180" s="95"/>
      <c r="C180" s="12">
        <v>83757</v>
      </c>
      <c r="D180" s="82"/>
      <c r="E180" s="83" t="s">
        <v>198</v>
      </c>
      <c r="F180" s="95"/>
      <c r="G180" s="12">
        <v>152767316</v>
      </c>
      <c r="H180" s="95"/>
      <c r="I180" s="9">
        <f t="shared" si="69"/>
        <v>1823.9349069331518</v>
      </c>
      <c r="J180" s="95"/>
      <c r="K180" s="13">
        <f>IF($AE180&lt;&gt;0,(G180/$AE180)*100,0)</f>
        <v>51.100819875664037</v>
      </c>
      <c r="L180" s="95"/>
      <c r="M180" s="76">
        <v>109628016</v>
      </c>
      <c r="N180" s="95"/>
      <c r="O180" s="9">
        <f t="shared" si="70"/>
        <v>1308.8818367420035</v>
      </c>
      <c r="P180" s="95"/>
      <c r="Q180" s="13">
        <f>IF($AE180&lt;&gt;0,(M180/$AE180)*100,0)</f>
        <v>36.670680912810013</v>
      </c>
      <c r="R180" s="95"/>
      <c r="S180" s="12">
        <v>30274643</v>
      </c>
      <c r="T180" s="95"/>
      <c r="U180" s="9">
        <f t="shared" si="71"/>
        <v>361.45806320665736</v>
      </c>
      <c r="V180" s="95"/>
      <c r="W180" s="13">
        <f>IF($AE180&lt;&gt;0,(S180/$AE180)*100,0)</f>
        <v>10.126898339583533</v>
      </c>
      <c r="X180" s="95"/>
      <c r="Y180" s="12">
        <v>6282794</v>
      </c>
      <c r="Z180" s="95"/>
      <c r="AA180" s="9">
        <f t="shared" si="72"/>
        <v>75.012166147307084</v>
      </c>
      <c r="AB180" s="95"/>
      <c r="AC180" s="13">
        <f>IF($AE180&lt;&gt;0,(Y180/$AE180)*100,0)</f>
        <v>2.1016008719424173</v>
      </c>
      <c r="AD180" s="95"/>
      <c r="AE180" s="12">
        <f>(G180+M180+S180+Y180)</f>
        <v>298952769</v>
      </c>
      <c r="AF180" s="96"/>
      <c r="AG180" s="95"/>
      <c r="AH180" s="12">
        <v>1999388</v>
      </c>
      <c r="AI180" s="95"/>
      <c r="AJ180" s="12">
        <v>0</v>
      </c>
      <c r="AK180" s="95"/>
      <c r="AL180" s="12">
        <f>(AE180+AH180+AJ180)</f>
        <v>300952157</v>
      </c>
      <c r="AM180" s="95"/>
      <c r="AN180" s="12">
        <v>262436144</v>
      </c>
      <c r="AO180" s="95"/>
      <c r="AP180" s="9">
        <f t="shared" si="73"/>
        <v>3133.3040104110701</v>
      </c>
      <c r="AQ180" s="95"/>
      <c r="AR180" s="13">
        <f>IF($AP$198&lt;&gt;0,(AP180/$AP$198)*100,0)</f>
        <v>74.824004704505825</v>
      </c>
      <c r="AS180" s="95"/>
      <c r="AT180" s="12">
        <v>6039500</v>
      </c>
      <c r="AU180" s="95"/>
      <c r="AV180" s="12">
        <v>11311598</v>
      </c>
      <c r="AW180" s="95"/>
      <c r="AX180" s="12"/>
      <c r="AY180" s="95"/>
      <c r="AZ180" s="12">
        <v>0</v>
      </c>
      <c r="BA180" s="95"/>
      <c r="BB180" s="83">
        <v>79</v>
      </c>
    </row>
    <row r="181" spans="1:54" s="88" customFormat="1" ht="11.25" x14ac:dyDescent="0.25">
      <c r="A181" s="83">
        <v>80</v>
      </c>
      <c r="B181" s="95"/>
      <c r="C181" s="12">
        <v>0</v>
      </c>
      <c r="D181" s="82" t="s">
        <v>91</v>
      </c>
      <c r="E181" s="83" t="s">
        <v>199</v>
      </c>
      <c r="F181" s="95"/>
      <c r="G181" s="12">
        <v>0</v>
      </c>
      <c r="H181" s="95"/>
      <c r="I181" s="9">
        <f t="shared" si="69"/>
        <v>0</v>
      </c>
      <c r="J181" s="95"/>
      <c r="K181" s="13">
        <f>IF($AE181&lt;&gt;0,(G181/$AE181)*100,0)</f>
        <v>0</v>
      </c>
      <c r="L181" s="95"/>
      <c r="M181" s="76">
        <v>0</v>
      </c>
      <c r="N181" s="95"/>
      <c r="O181" s="9">
        <f t="shared" si="70"/>
        <v>0</v>
      </c>
      <c r="P181" s="95"/>
      <c r="Q181" s="13">
        <f>IF($AE181&lt;&gt;0,(M181/$AE181)*100,0)</f>
        <v>0</v>
      </c>
      <c r="R181" s="95"/>
      <c r="S181" s="12">
        <v>0</v>
      </c>
      <c r="T181" s="95"/>
      <c r="U181" s="9">
        <f t="shared" si="71"/>
        <v>0</v>
      </c>
      <c r="V181" s="95"/>
      <c r="W181" s="13">
        <f>IF($AE181&lt;&gt;0,(S181/$AE181)*100,0)</f>
        <v>0</v>
      </c>
      <c r="X181" s="95"/>
      <c r="Y181" s="76">
        <v>0</v>
      </c>
      <c r="Z181" s="95"/>
      <c r="AA181" s="9">
        <f t="shared" si="72"/>
        <v>0</v>
      </c>
      <c r="AB181" s="95"/>
      <c r="AC181" s="13">
        <f>IF($AE181&lt;&gt;0,(Y181/$AE181)*100,0)</f>
        <v>0</v>
      </c>
      <c r="AD181" s="95"/>
      <c r="AE181" s="12">
        <f>(G181+M181+S181+Y181)</f>
        <v>0</v>
      </c>
      <c r="AF181" s="96"/>
      <c r="AG181" s="95"/>
      <c r="AH181" s="12">
        <v>0</v>
      </c>
      <c r="AI181" s="95"/>
      <c r="AJ181" s="12">
        <v>0</v>
      </c>
      <c r="AK181" s="95"/>
      <c r="AL181" s="12">
        <f>(AE181+AH181+AJ181)</f>
        <v>0</v>
      </c>
      <c r="AM181" s="95"/>
      <c r="AN181" s="12">
        <v>0</v>
      </c>
      <c r="AO181" s="95"/>
      <c r="AP181" s="9">
        <f t="shared" si="73"/>
        <v>0</v>
      </c>
      <c r="AQ181" s="95"/>
      <c r="AR181" s="13">
        <f>IF($AP$198&lt;&gt;0,(AP181/$AP$198)*100,0)</f>
        <v>0</v>
      </c>
      <c r="AS181" s="95"/>
      <c r="AT181" s="12">
        <v>0</v>
      </c>
      <c r="AU181" s="95"/>
      <c r="AV181" s="12">
        <v>0</v>
      </c>
      <c r="AW181" s="95"/>
      <c r="AX181" s="12"/>
      <c r="AY181" s="95"/>
      <c r="AZ181" s="12">
        <v>0</v>
      </c>
      <c r="BA181" s="95"/>
      <c r="BB181" s="83">
        <v>80</v>
      </c>
    </row>
    <row r="182" spans="1:54" s="88" customFormat="1" ht="11.25" x14ac:dyDescent="0.25">
      <c r="A182" s="83">
        <v>81</v>
      </c>
      <c r="B182" s="95"/>
      <c r="C182" s="12">
        <v>21576</v>
      </c>
      <c r="D182" s="82"/>
      <c r="E182" s="83" t="s">
        <v>200</v>
      </c>
      <c r="F182" s="95"/>
      <c r="G182" s="12">
        <v>27797242</v>
      </c>
      <c r="H182" s="95"/>
      <c r="I182" s="9">
        <f t="shared" ref="I182:I186" si="74">IFERROR(G182/$C182,0)</f>
        <v>1288.3408416759362</v>
      </c>
      <c r="J182" s="95"/>
      <c r="K182" s="13">
        <f>IF($AE182&lt;&gt;0,(G182/$AE182)*100,0)</f>
        <v>30.815371602742115</v>
      </c>
      <c r="L182" s="95"/>
      <c r="M182" s="76">
        <v>43496353</v>
      </c>
      <c r="N182" s="95"/>
      <c r="O182" s="9">
        <f t="shared" ref="O182:O186" si="75">IFERROR(M182/$C182,0)</f>
        <v>2015.9600018539118</v>
      </c>
      <c r="P182" s="95"/>
      <c r="Q182" s="13">
        <f>IF($AE182&lt;&gt;0,(M182/$AE182)*100,0)</f>
        <v>48.219038459248829</v>
      </c>
      <c r="R182" s="95"/>
      <c r="S182" s="12">
        <v>16615522</v>
      </c>
      <c r="T182" s="95"/>
      <c r="U182" s="9">
        <f t="shared" ref="U182:U186" si="76">IFERROR(S182/$C182,0)</f>
        <v>770.09278828327774</v>
      </c>
      <c r="V182" s="95"/>
      <c r="W182" s="13">
        <f>IF($AE182&lt;&gt;0,(S182/$AE182)*100,0)</f>
        <v>18.419578633144138</v>
      </c>
      <c r="X182" s="95"/>
      <c r="Y182" s="12">
        <v>2296649</v>
      </c>
      <c r="Z182" s="95"/>
      <c r="AA182" s="9">
        <f t="shared" ref="AA182:AA186" si="77">IFERROR(Y182/$C182,0)</f>
        <v>106.44461438635521</v>
      </c>
      <c r="AB182" s="95"/>
      <c r="AC182" s="13">
        <f>IF($AE182&lt;&gt;0,(Y182/$AE182)*100,0)</f>
        <v>2.546011304864924</v>
      </c>
      <c r="AD182" s="95"/>
      <c r="AE182" s="12">
        <f>(G182+M182+S182+Y182)</f>
        <v>90205766</v>
      </c>
      <c r="AF182" s="96"/>
      <c r="AG182" s="95"/>
      <c r="AH182" s="12">
        <v>17890</v>
      </c>
      <c r="AI182" s="95"/>
      <c r="AJ182" s="12">
        <v>0</v>
      </c>
      <c r="AK182" s="95"/>
      <c r="AL182" s="12">
        <f>(AE182+AH182+AJ182)</f>
        <v>90223656</v>
      </c>
      <c r="AM182" s="95"/>
      <c r="AN182" s="12">
        <v>89731560</v>
      </c>
      <c r="AO182" s="95"/>
      <c r="AP182" s="9">
        <f t="shared" ref="AP182:AP186" si="78">IFERROR(AN182/$C182,0)</f>
        <v>4158.8598442714128</v>
      </c>
      <c r="AQ182" s="95"/>
      <c r="AR182" s="13">
        <f>IF($AP$198&lt;&gt;0,(AP182/$AP$198)*100,0)</f>
        <v>99.314508748329004</v>
      </c>
      <c r="AS182" s="95"/>
      <c r="AT182" s="12">
        <v>0</v>
      </c>
      <c r="AU182" s="95"/>
      <c r="AV182" s="12">
        <v>0</v>
      </c>
      <c r="AW182" s="95"/>
      <c r="AX182" s="12"/>
      <c r="AY182" s="95"/>
      <c r="AZ182" s="12">
        <v>0</v>
      </c>
      <c r="BA182" s="95"/>
      <c r="BB182" s="83">
        <v>81</v>
      </c>
    </row>
    <row r="183" spans="1:54" s="88" customFormat="1" ht="11.25" x14ac:dyDescent="0.25">
      <c r="A183" s="83">
        <v>82</v>
      </c>
      <c r="B183" s="95"/>
      <c r="C183" s="12">
        <v>44186</v>
      </c>
      <c r="D183" s="82"/>
      <c r="E183" s="83" t="s">
        <v>201</v>
      </c>
      <c r="F183" s="95"/>
      <c r="G183" s="12">
        <v>78272640</v>
      </c>
      <c r="H183" s="95"/>
      <c r="I183" s="9">
        <f t="shared" si="74"/>
        <v>1771.4352962476803</v>
      </c>
      <c r="J183" s="95"/>
      <c r="K183" s="13">
        <f>IF($AE183&lt;&gt;0,(G183/$AE183)*100,0)</f>
        <v>51.070831523126884</v>
      </c>
      <c r="L183" s="95"/>
      <c r="M183" s="76">
        <v>60842849</v>
      </c>
      <c r="N183" s="95"/>
      <c r="O183" s="9">
        <f t="shared" si="75"/>
        <v>1376.9711899696736</v>
      </c>
      <c r="P183" s="95"/>
      <c r="Q183" s="13">
        <f>IF($AE183&lt;&gt;0,(M183/$AE183)*100,0)</f>
        <v>39.698352970668275</v>
      </c>
      <c r="R183" s="95"/>
      <c r="S183" s="12">
        <v>12951179</v>
      </c>
      <c r="T183" s="95"/>
      <c r="U183" s="9">
        <f t="shared" si="76"/>
        <v>293.10593853256688</v>
      </c>
      <c r="V183" s="95"/>
      <c r="W183" s="13">
        <f>IF($AE183&lt;&gt;0,(S183/$AE183)*100,0)</f>
        <v>8.4503024394585236</v>
      </c>
      <c r="X183" s="95"/>
      <c r="Y183" s="12">
        <v>1196237</v>
      </c>
      <c r="Z183" s="95"/>
      <c r="AA183" s="9">
        <f t="shared" si="77"/>
        <v>27.072760602905898</v>
      </c>
      <c r="AB183" s="95"/>
      <c r="AC183" s="13">
        <f>IF($AE183&lt;&gt;0,(Y183/$AE183)*100,0)</f>
        <v>0.78051306674632071</v>
      </c>
      <c r="AD183" s="95"/>
      <c r="AE183" s="12">
        <f>(G183+M183+S183+Y183)</f>
        <v>153262905</v>
      </c>
      <c r="AF183" s="96"/>
      <c r="AG183" s="95"/>
      <c r="AH183" s="12">
        <v>5868510</v>
      </c>
      <c r="AI183" s="95"/>
      <c r="AJ183" s="12">
        <v>1172480</v>
      </c>
      <c r="AK183" s="95"/>
      <c r="AL183" s="12">
        <f>(AE183+AH183+AJ183)</f>
        <v>160303895</v>
      </c>
      <c r="AM183" s="95"/>
      <c r="AN183" s="12">
        <v>144561921</v>
      </c>
      <c r="AO183" s="95"/>
      <c r="AP183" s="9">
        <f t="shared" si="78"/>
        <v>3271.6679717557599</v>
      </c>
      <c r="AQ183" s="95"/>
      <c r="AR183" s="13">
        <f>IF($AP$198&lt;&gt;0,(AP183/$AP$198)*100,0)</f>
        <v>78.128167230768611</v>
      </c>
      <c r="AS183" s="95"/>
      <c r="AT183" s="12">
        <v>0</v>
      </c>
      <c r="AU183" s="95"/>
      <c r="AV183" s="12">
        <v>6390221</v>
      </c>
      <c r="AW183" s="95"/>
      <c r="AX183" s="12"/>
      <c r="AY183" s="95"/>
      <c r="AZ183" s="12">
        <v>251132</v>
      </c>
      <c r="BA183" s="95"/>
      <c r="BB183" s="83">
        <v>82</v>
      </c>
    </row>
    <row r="184" spans="1:54" s="88" customFormat="1" ht="11.25" x14ac:dyDescent="0.25">
      <c r="A184" s="83">
        <v>83</v>
      </c>
      <c r="B184" s="95"/>
      <c r="C184" s="12">
        <v>29800</v>
      </c>
      <c r="D184" s="82"/>
      <c r="E184" s="83" t="s">
        <v>202</v>
      </c>
      <c r="F184" s="95"/>
      <c r="G184" s="12">
        <v>44195368</v>
      </c>
      <c r="H184" s="95"/>
      <c r="I184" s="9">
        <f t="shared" si="74"/>
        <v>1483.0660402684564</v>
      </c>
      <c r="J184" s="95"/>
      <c r="K184" s="13">
        <f>IF($AE184&lt;&gt;0,(G184/$AE184)*100,0)</f>
        <v>38.432973200661792</v>
      </c>
      <c r="L184" s="95"/>
      <c r="M184" s="76">
        <v>52298311</v>
      </c>
      <c r="N184" s="95"/>
      <c r="O184" s="9">
        <f t="shared" si="75"/>
        <v>1754.9768791946308</v>
      </c>
      <c r="P184" s="95"/>
      <c r="Q184" s="13">
        <f>IF($AE184&lt;&gt;0,(M184/$AE184)*100,0)</f>
        <v>45.479417324975678</v>
      </c>
      <c r="R184" s="95"/>
      <c r="S184" s="12">
        <v>15760526</v>
      </c>
      <c r="T184" s="95"/>
      <c r="U184" s="9">
        <f t="shared" si="76"/>
        <v>528.87671140939597</v>
      </c>
      <c r="V184" s="95"/>
      <c r="W184" s="13">
        <f>IF($AE184&lt;&gt;0,(S184/$AE184)*100,0)</f>
        <v>13.705596328247191</v>
      </c>
      <c r="X184" s="95"/>
      <c r="Y184" s="12">
        <v>2739157</v>
      </c>
      <c r="Z184" s="95"/>
      <c r="AA184" s="9">
        <f t="shared" si="77"/>
        <v>91.918020134228186</v>
      </c>
      <c r="AB184" s="95"/>
      <c r="AC184" s="13">
        <f>IF($AE184&lt;&gt;0,(Y184/$AE184)*100,0)</f>
        <v>2.3820131461153382</v>
      </c>
      <c r="AD184" s="95"/>
      <c r="AE184" s="12">
        <f>(G184+M184+S184+Y184)</f>
        <v>114993362</v>
      </c>
      <c r="AF184" s="96"/>
      <c r="AG184" s="95"/>
      <c r="AH184" s="12">
        <v>0</v>
      </c>
      <c r="AI184" s="95"/>
      <c r="AJ184" s="12">
        <v>1960000</v>
      </c>
      <c r="AK184" s="95"/>
      <c r="AL184" s="12">
        <f>(AE184+AH184+AJ184)</f>
        <v>116953362</v>
      </c>
      <c r="AM184" s="95"/>
      <c r="AN184" s="12">
        <v>105813313</v>
      </c>
      <c r="AO184" s="95"/>
      <c r="AP184" s="9">
        <f t="shared" si="78"/>
        <v>3550.7823154362418</v>
      </c>
      <c r="AQ184" s="95"/>
      <c r="AR184" s="13">
        <f>IF($AP$198&lt;&gt;0,(AP184/$AP$198)*100,0)</f>
        <v>84.793480553462615</v>
      </c>
      <c r="AS184" s="95"/>
      <c r="AT184" s="12">
        <v>0</v>
      </c>
      <c r="AU184" s="95"/>
      <c r="AV184" s="12">
        <v>3496748</v>
      </c>
      <c r="AW184" s="95"/>
      <c r="AX184" s="12"/>
      <c r="AY184" s="95"/>
      <c r="AZ184" s="12">
        <v>267801</v>
      </c>
      <c r="BA184" s="95"/>
      <c r="BB184" s="83">
        <v>83</v>
      </c>
    </row>
    <row r="185" spans="1:54" s="88" customFormat="1" ht="11.25" x14ac:dyDescent="0.25">
      <c r="A185" s="83">
        <v>84</v>
      </c>
      <c r="B185" s="95"/>
      <c r="C185" s="12">
        <v>17996</v>
      </c>
      <c r="D185" s="82"/>
      <c r="E185" s="83" t="s">
        <v>203</v>
      </c>
      <c r="F185" s="95"/>
      <c r="G185" s="12">
        <v>34779907</v>
      </c>
      <c r="H185" s="95"/>
      <c r="I185" s="9">
        <f t="shared" si="74"/>
        <v>1932.6465325627917</v>
      </c>
      <c r="J185" s="95"/>
      <c r="K185" s="13">
        <f>IF($AE185&lt;&gt;0,(G185/$AE185)*100,0)</f>
        <v>46.166796355712378</v>
      </c>
      <c r="L185" s="95"/>
      <c r="M185" s="76">
        <v>33495928</v>
      </c>
      <c r="N185" s="95"/>
      <c r="O185" s="9">
        <f t="shared" si="75"/>
        <v>1861.2985107801733</v>
      </c>
      <c r="P185" s="95"/>
      <c r="Q185" s="13">
        <f>IF($AE185&lt;&gt;0,(M185/$AE185)*100,0)</f>
        <v>44.462444558049107</v>
      </c>
      <c r="R185" s="95"/>
      <c r="S185" s="12">
        <v>6866335</v>
      </c>
      <c r="T185" s="95"/>
      <c r="U185" s="9">
        <f t="shared" si="76"/>
        <v>381.54784396532563</v>
      </c>
      <c r="V185" s="95"/>
      <c r="W185" s="13">
        <f>IF($AE185&lt;&gt;0,(S185/$AE185)*100,0)</f>
        <v>9.1143627743196767</v>
      </c>
      <c r="X185" s="95"/>
      <c r="Y185" s="12">
        <v>193157</v>
      </c>
      <c r="Z185" s="95"/>
      <c r="AA185" s="9">
        <f t="shared" si="77"/>
        <v>10.733329628806402</v>
      </c>
      <c r="AB185" s="95"/>
      <c r="AC185" s="13">
        <f>IF($AE185&lt;&gt;0,(Y185/$AE185)*100,0)</f>
        <v>0.25639631191884255</v>
      </c>
      <c r="AD185" s="95"/>
      <c r="AE185" s="12">
        <f>(G185+M185+S185+Y185)</f>
        <v>75335327</v>
      </c>
      <c r="AF185" s="96"/>
      <c r="AG185" s="95"/>
      <c r="AH185" s="12">
        <v>487672</v>
      </c>
      <c r="AI185" s="95"/>
      <c r="AJ185" s="12">
        <v>0</v>
      </c>
      <c r="AK185" s="95"/>
      <c r="AL185" s="12">
        <f>(AE185+AH185+AJ185)</f>
        <v>75822999</v>
      </c>
      <c r="AM185" s="95"/>
      <c r="AN185" s="12">
        <v>66013023</v>
      </c>
      <c r="AO185" s="95"/>
      <c r="AP185" s="9">
        <f t="shared" si="78"/>
        <v>3668.2053234052009</v>
      </c>
      <c r="AQ185" s="95"/>
      <c r="AR185" s="13">
        <f>IF($AP$198&lt;&gt;0,(AP185/$AP$198)*100,0)</f>
        <v>87.597568401782794</v>
      </c>
      <c r="AS185" s="95"/>
      <c r="AT185" s="12">
        <v>0</v>
      </c>
      <c r="AU185" s="95"/>
      <c r="AV185" s="12">
        <v>0</v>
      </c>
      <c r="AW185" s="95"/>
      <c r="AX185" s="12"/>
      <c r="AY185" s="95"/>
      <c r="AZ185" s="12">
        <v>0</v>
      </c>
      <c r="BA185" s="95"/>
      <c r="BB185" s="83">
        <v>84</v>
      </c>
    </row>
    <row r="186" spans="1:54" s="88" customFormat="1" ht="11.25" x14ac:dyDescent="0.25">
      <c r="A186" s="83">
        <v>85</v>
      </c>
      <c r="B186" s="95"/>
      <c r="C186" s="12">
        <v>140032</v>
      </c>
      <c r="D186" s="82"/>
      <c r="E186" s="83" t="s">
        <v>204</v>
      </c>
      <c r="F186" s="95"/>
      <c r="G186" s="12">
        <v>305376802</v>
      </c>
      <c r="H186" s="95"/>
      <c r="I186" s="9">
        <f t="shared" si="74"/>
        <v>2180.7644109917733</v>
      </c>
      <c r="J186" s="95"/>
      <c r="K186" s="13">
        <f>IF($AE186&lt;&gt;0,(G186/$AE186)*100,0)</f>
        <v>53.428480414296665</v>
      </c>
      <c r="L186" s="95"/>
      <c r="M186" s="76">
        <v>211213311</v>
      </c>
      <c r="N186" s="95"/>
      <c r="O186" s="9">
        <f t="shared" si="75"/>
        <v>1508.3217478861975</v>
      </c>
      <c r="P186" s="95"/>
      <c r="Q186" s="13">
        <f>IF($AE186&lt;&gt;0,(M186/$AE186)*100,0)</f>
        <v>36.953711533079222</v>
      </c>
      <c r="R186" s="95"/>
      <c r="S186" s="12">
        <v>52053919</v>
      </c>
      <c r="T186" s="95"/>
      <c r="U186" s="9">
        <f t="shared" si="76"/>
        <v>371.7287405735832</v>
      </c>
      <c r="V186" s="95"/>
      <c r="W186" s="13">
        <f>IF($AE186&lt;&gt;0,(S186/$AE186)*100,0)</f>
        <v>9.1073119292764257</v>
      </c>
      <c r="X186" s="95"/>
      <c r="Y186" s="12">
        <v>2917801</v>
      </c>
      <c r="Z186" s="95"/>
      <c r="AA186" s="9">
        <f t="shared" si="77"/>
        <v>20.836673046160879</v>
      </c>
      <c r="AB186" s="95"/>
      <c r="AC186" s="13">
        <f>IF($AE186&lt;&gt;0,(Y186/$AE186)*100,0)</f>
        <v>0.51049612334769034</v>
      </c>
      <c r="AD186" s="95"/>
      <c r="AE186" s="12">
        <f>(G186+M186+S186+Y186)</f>
        <v>571561833</v>
      </c>
      <c r="AF186" s="96"/>
      <c r="AG186" s="95"/>
      <c r="AH186" s="12">
        <v>674387</v>
      </c>
      <c r="AI186" s="95"/>
      <c r="AJ186" s="12">
        <v>11720072</v>
      </c>
      <c r="AK186" s="95"/>
      <c r="AL186" s="12">
        <f>(AE186+AH186+AJ186)</f>
        <v>583956292</v>
      </c>
      <c r="AM186" s="95"/>
      <c r="AN186" s="12">
        <v>504980564</v>
      </c>
      <c r="AO186" s="95"/>
      <c r="AP186" s="9">
        <f t="shared" si="78"/>
        <v>3606.1797589122484</v>
      </c>
      <c r="AQ186" s="95"/>
      <c r="AR186" s="13">
        <f>IF($AP$198&lt;&gt;0,(AP186/$AP$198)*100,0)</f>
        <v>86.116383967077581</v>
      </c>
      <c r="AS186" s="95"/>
      <c r="AT186" s="12">
        <v>11773408</v>
      </c>
      <c r="AU186" s="95"/>
      <c r="AV186" s="12">
        <v>42779449</v>
      </c>
      <c r="AW186" s="95"/>
      <c r="AX186" s="12"/>
      <c r="AY186" s="95"/>
      <c r="AZ186" s="12">
        <v>0</v>
      </c>
      <c r="BA186" s="95"/>
      <c r="BB186" s="83">
        <v>85</v>
      </c>
    </row>
    <row r="187" spans="1:54" s="88" customFormat="1" ht="11.25" x14ac:dyDescent="0.25">
      <c r="A187" s="83">
        <v>86</v>
      </c>
      <c r="B187" s="95"/>
      <c r="C187" s="12">
        <v>156927</v>
      </c>
      <c r="D187" s="82"/>
      <c r="E187" s="83" t="s">
        <v>205</v>
      </c>
      <c r="F187" s="95"/>
      <c r="G187" s="12">
        <v>348769771</v>
      </c>
      <c r="H187" s="95"/>
      <c r="I187" s="9">
        <f t="shared" ref="I187:I191" si="79">IFERROR(G187/$C187,0)</f>
        <v>2222.4968998324061</v>
      </c>
      <c r="J187" s="95"/>
      <c r="K187" s="13">
        <f>IF($AE187&lt;&gt;0,(G187/$AE187)*100,0)</f>
        <v>53.82640616261687</v>
      </c>
      <c r="L187" s="95"/>
      <c r="M187" s="76">
        <v>242562081</v>
      </c>
      <c r="N187" s="95"/>
      <c r="O187" s="9">
        <f t="shared" ref="O187:O191" si="80">IFERROR(M187/$C187,0)</f>
        <v>1545.700108967864</v>
      </c>
      <c r="P187" s="95"/>
      <c r="Q187" s="13">
        <f>IF($AE187&lt;&gt;0,(M187/$AE187)*100,0)</f>
        <v>37.435139674291243</v>
      </c>
      <c r="R187" s="95"/>
      <c r="S187" s="12">
        <v>25288852</v>
      </c>
      <c r="T187" s="95"/>
      <c r="U187" s="9">
        <f t="shared" ref="U187:U191" si="81">IFERROR(S187/$C187,0)</f>
        <v>161.15042025910137</v>
      </c>
      <c r="V187" s="95"/>
      <c r="W187" s="13">
        <f>IF($AE187&lt;&gt;0,(S187/$AE187)*100,0)</f>
        <v>3.9028841726604395</v>
      </c>
      <c r="X187" s="95"/>
      <c r="Y187" s="12">
        <v>31332217</v>
      </c>
      <c r="Z187" s="95"/>
      <c r="AA187" s="9">
        <f t="shared" ref="AA187:AA191" si="82">IFERROR(Y187/$C187,0)</f>
        <v>199.66109719806025</v>
      </c>
      <c r="AB187" s="95"/>
      <c r="AC187" s="13">
        <f>IF($AE187&lt;&gt;0,(Y187/$AE187)*100,0)</f>
        <v>4.8355699904314502</v>
      </c>
      <c r="AD187" s="95"/>
      <c r="AE187" s="12">
        <f>(G187+M187+S187+Y187)</f>
        <v>647952921</v>
      </c>
      <c r="AF187" s="96"/>
      <c r="AG187" s="95"/>
      <c r="AH187" s="12">
        <v>0</v>
      </c>
      <c r="AI187" s="95"/>
      <c r="AJ187" s="12">
        <v>180985</v>
      </c>
      <c r="AK187" s="95"/>
      <c r="AL187" s="12">
        <f>(AE187+AH187+AJ187)</f>
        <v>648133906</v>
      </c>
      <c r="AM187" s="95"/>
      <c r="AN187" s="12">
        <v>571764263</v>
      </c>
      <c r="AO187" s="95"/>
      <c r="AP187" s="9">
        <f t="shared" ref="AP187:AP191" si="83">IFERROR(AN187/$C187,0)</f>
        <v>3643.5047060098009</v>
      </c>
      <c r="AQ187" s="95"/>
      <c r="AR187" s="13">
        <f>IF($AP$198&lt;&gt;0,(AP187/$AP$198)*100,0)</f>
        <v>87.007712101195125</v>
      </c>
      <c r="AS187" s="95"/>
      <c r="AT187" s="12">
        <v>48442321</v>
      </c>
      <c r="AU187" s="95"/>
      <c r="AV187" s="12">
        <v>0</v>
      </c>
      <c r="AW187" s="95"/>
      <c r="AX187" s="12"/>
      <c r="AY187" s="95"/>
      <c r="AZ187" s="12">
        <v>0</v>
      </c>
      <c r="BA187" s="95"/>
      <c r="BB187" s="83">
        <v>86</v>
      </c>
    </row>
    <row r="188" spans="1:54" s="88" customFormat="1" ht="11.25" x14ac:dyDescent="0.25">
      <c r="A188" s="83">
        <v>87</v>
      </c>
      <c r="B188" s="95"/>
      <c r="C188" s="12">
        <v>6561</v>
      </c>
      <c r="D188" s="82"/>
      <c r="E188" s="83" t="s">
        <v>206</v>
      </c>
      <c r="F188" s="95"/>
      <c r="G188" s="12">
        <v>28398437</v>
      </c>
      <c r="H188" s="95"/>
      <c r="I188" s="9">
        <f t="shared" si="79"/>
        <v>4328.3702179545799</v>
      </c>
      <c r="J188" s="95"/>
      <c r="K188" s="13">
        <f>IF($AE188&lt;&gt;0,(G188/$AE188)*100,0)</f>
        <v>72.860752155231907</v>
      </c>
      <c r="L188" s="95"/>
      <c r="M188" s="76">
        <v>6699214</v>
      </c>
      <c r="N188" s="95"/>
      <c r="O188" s="9">
        <f t="shared" si="80"/>
        <v>1021.0659960371895</v>
      </c>
      <c r="P188" s="95"/>
      <c r="Q188" s="13">
        <f>IF($AE188&lt;&gt;0,(M188/$AE188)*100,0)</f>
        <v>17.18790970393405</v>
      </c>
      <c r="R188" s="95"/>
      <c r="S188" s="12">
        <v>3788533</v>
      </c>
      <c r="T188" s="95"/>
      <c r="U188" s="9">
        <f t="shared" si="81"/>
        <v>577.43225118122234</v>
      </c>
      <c r="V188" s="95"/>
      <c r="W188" s="13">
        <f>IF($AE188&lt;&gt;0,(S188/$AE188)*100,0)</f>
        <v>9.7200900156905536</v>
      </c>
      <c r="X188" s="95"/>
      <c r="Y188" s="12">
        <v>90132</v>
      </c>
      <c r="Z188" s="95"/>
      <c r="AA188" s="9">
        <f t="shared" si="82"/>
        <v>13.737540009144947</v>
      </c>
      <c r="AB188" s="95"/>
      <c r="AC188" s="13">
        <f>IF($AE188&lt;&gt;0,(Y188/$AE188)*100,0)</f>
        <v>0.23124812514348456</v>
      </c>
      <c r="AD188" s="95"/>
      <c r="AE188" s="12">
        <f>(G188+M188+S188+Y188)</f>
        <v>38976316</v>
      </c>
      <c r="AF188" s="96"/>
      <c r="AG188" s="95"/>
      <c r="AH188" s="12">
        <v>0</v>
      </c>
      <c r="AI188" s="95"/>
      <c r="AJ188" s="12">
        <v>0</v>
      </c>
      <c r="AK188" s="95"/>
      <c r="AL188" s="12">
        <f>(AE188+AH188+AJ188)</f>
        <v>38976316</v>
      </c>
      <c r="AM188" s="95"/>
      <c r="AN188" s="12">
        <v>36823439</v>
      </c>
      <c r="AO188" s="95"/>
      <c r="AP188" s="9">
        <f t="shared" si="83"/>
        <v>5612.473555860387</v>
      </c>
      <c r="AQ188" s="95"/>
      <c r="AR188" s="13">
        <f>IF($AP$198&lt;&gt;0,(AP188/$AP$198)*100,0)</f>
        <v>134.02713121747723</v>
      </c>
      <c r="AS188" s="95"/>
      <c r="AT188" s="12">
        <v>1424367</v>
      </c>
      <c r="AU188" s="95"/>
      <c r="AV188" s="12">
        <v>0</v>
      </c>
      <c r="AW188" s="95"/>
      <c r="AX188" s="12"/>
      <c r="AY188" s="95"/>
      <c r="AZ188" s="12">
        <v>137171</v>
      </c>
      <c r="BA188" s="95"/>
      <c r="BB188" s="83">
        <v>87</v>
      </c>
    </row>
    <row r="189" spans="1:54" s="88" customFormat="1" ht="11.25" x14ac:dyDescent="0.25">
      <c r="A189" s="83">
        <v>88</v>
      </c>
      <c r="B189" s="95"/>
      <c r="C189" s="12">
        <v>10829</v>
      </c>
      <c r="D189" s="82"/>
      <c r="E189" s="83" t="s">
        <v>207</v>
      </c>
      <c r="F189" s="95"/>
      <c r="G189" s="12">
        <v>20594319</v>
      </c>
      <c r="H189" s="95"/>
      <c r="I189" s="9">
        <f t="shared" si="79"/>
        <v>1901.7747714470404</v>
      </c>
      <c r="J189" s="95"/>
      <c r="K189" s="13">
        <f>IF($AE189&lt;&gt;0,(G189/$AE189)*100,0)</f>
        <v>48.208565930676947</v>
      </c>
      <c r="L189" s="95"/>
      <c r="M189" s="76">
        <v>15812847</v>
      </c>
      <c r="N189" s="95"/>
      <c r="O189" s="9">
        <f t="shared" si="80"/>
        <v>1460.2315079878106</v>
      </c>
      <c r="P189" s="95"/>
      <c r="Q189" s="13">
        <f>IF($AE189&lt;&gt;0,(M189/$AE189)*100,0)</f>
        <v>37.01577494022537</v>
      </c>
      <c r="R189" s="95"/>
      <c r="S189" s="12">
        <v>5079764</v>
      </c>
      <c r="T189" s="95"/>
      <c r="U189" s="9">
        <f t="shared" si="81"/>
        <v>469.08892787884383</v>
      </c>
      <c r="V189" s="95"/>
      <c r="W189" s="13">
        <f>IF($AE189&lt;&gt;0,(S189/$AE189)*100,0)</f>
        <v>11.891052950392741</v>
      </c>
      <c r="X189" s="95"/>
      <c r="Y189" s="12">
        <v>1232281</v>
      </c>
      <c r="Z189" s="95"/>
      <c r="AA189" s="9">
        <f t="shared" si="82"/>
        <v>113.79453319789454</v>
      </c>
      <c r="AB189" s="95"/>
      <c r="AC189" s="13">
        <f>IF($AE189&lt;&gt;0,(Y189/$AE189)*100,0)</f>
        <v>2.8846061787049391</v>
      </c>
      <c r="AD189" s="95"/>
      <c r="AE189" s="12">
        <f>(G189+M189+S189+Y189)</f>
        <v>42719211</v>
      </c>
      <c r="AF189" s="96"/>
      <c r="AG189" s="95"/>
      <c r="AH189" s="12">
        <v>2412673</v>
      </c>
      <c r="AI189" s="95"/>
      <c r="AJ189" s="12">
        <v>687842</v>
      </c>
      <c r="AK189" s="95"/>
      <c r="AL189" s="12">
        <f>(AE189+AH189+AJ189)</f>
        <v>45819726</v>
      </c>
      <c r="AM189" s="95"/>
      <c r="AN189" s="12">
        <v>42385716</v>
      </c>
      <c r="AO189" s="95"/>
      <c r="AP189" s="9">
        <f t="shared" si="83"/>
        <v>3914.0932680764613</v>
      </c>
      <c r="AQ189" s="95"/>
      <c r="AR189" s="13">
        <f>IF($AP$198&lt;&gt;0,(AP189/$AP$198)*100,0)</f>
        <v>93.469427840806702</v>
      </c>
      <c r="AS189" s="95"/>
      <c r="AT189" s="12">
        <v>0</v>
      </c>
      <c r="AU189" s="95"/>
      <c r="AV189" s="12">
        <v>0</v>
      </c>
      <c r="AW189" s="95"/>
      <c r="AX189" s="12"/>
      <c r="AY189" s="95"/>
      <c r="AZ189" s="12">
        <v>0</v>
      </c>
      <c r="BA189" s="95"/>
      <c r="BB189" s="83">
        <v>88</v>
      </c>
    </row>
    <row r="190" spans="1:54" s="88" customFormat="1" ht="11.25" x14ac:dyDescent="0.25">
      <c r="A190" s="83">
        <v>89</v>
      </c>
      <c r="B190" s="95"/>
      <c r="C190" s="12">
        <v>40429</v>
      </c>
      <c r="D190" s="82"/>
      <c r="E190" s="83" t="s">
        <v>208</v>
      </c>
      <c r="F190" s="95"/>
      <c r="G190" s="12">
        <v>60383683</v>
      </c>
      <c r="H190" s="95"/>
      <c r="I190" s="9">
        <f t="shared" si="79"/>
        <v>1493.5734992208563</v>
      </c>
      <c r="J190" s="95"/>
      <c r="K190" s="13">
        <f>IF($AE190&lt;&gt;0,(G190/$AE190)*100,0)</f>
        <v>41.30096492744876</v>
      </c>
      <c r="L190" s="95"/>
      <c r="M190" s="76">
        <v>66518205</v>
      </c>
      <c r="N190" s="95"/>
      <c r="O190" s="9">
        <f t="shared" si="80"/>
        <v>1645.3091840015829</v>
      </c>
      <c r="P190" s="95"/>
      <c r="Q190" s="13">
        <f>IF($AE190&lt;&gt;0,(M190/$AE190)*100,0)</f>
        <v>45.496828203437786</v>
      </c>
      <c r="R190" s="95"/>
      <c r="S190" s="12">
        <v>17031826</v>
      </c>
      <c r="T190" s="95"/>
      <c r="U190" s="9">
        <f t="shared" si="81"/>
        <v>421.27744935566056</v>
      </c>
      <c r="V190" s="95"/>
      <c r="W190" s="13">
        <f>IF($AE190&lt;&gt;0,(S190/$AE190)*100,0)</f>
        <v>11.649353158475112</v>
      </c>
      <c r="X190" s="95"/>
      <c r="Y190" s="12">
        <v>2270335</v>
      </c>
      <c r="Z190" s="95"/>
      <c r="AA190" s="9">
        <f t="shared" si="82"/>
        <v>56.156100818719239</v>
      </c>
      <c r="AB190" s="95"/>
      <c r="AC190" s="13">
        <f>IF($AE190&lt;&gt;0,(Y190/$AE190)*100,0)</f>
        <v>1.5528537106383422</v>
      </c>
      <c r="AD190" s="95"/>
      <c r="AE190" s="12">
        <f>(G190+M190+S190+Y190)</f>
        <v>146204049</v>
      </c>
      <c r="AF190" s="96"/>
      <c r="AG190" s="95"/>
      <c r="AH190" s="12">
        <v>0</v>
      </c>
      <c r="AI190" s="95"/>
      <c r="AJ190" s="12">
        <v>135000</v>
      </c>
      <c r="AK190" s="95"/>
      <c r="AL190" s="12">
        <f>(AE190+AH190+AJ190)</f>
        <v>146339049</v>
      </c>
      <c r="AM190" s="95"/>
      <c r="AN190" s="12">
        <v>132096110</v>
      </c>
      <c r="AO190" s="95"/>
      <c r="AP190" s="9">
        <f t="shared" si="83"/>
        <v>3267.3603106680848</v>
      </c>
      <c r="AQ190" s="95"/>
      <c r="AR190" s="13">
        <f>IF($AP$198&lt;&gt;0,(AP190/$AP$198)*100,0)</f>
        <v>78.025299314850244</v>
      </c>
      <c r="AS190" s="95"/>
      <c r="AT190" s="12">
        <v>0</v>
      </c>
      <c r="AU190" s="95"/>
      <c r="AV190" s="12">
        <v>3117546</v>
      </c>
      <c r="AW190" s="95"/>
      <c r="AX190" s="12"/>
      <c r="AY190" s="95"/>
      <c r="AZ190" s="12">
        <v>1221080</v>
      </c>
      <c r="BA190" s="95"/>
      <c r="BB190" s="83">
        <v>89</v>
      </c>
    </row>
    <row r="191" spans="1:54" s="88" customFormat="1" ht="11.25" x14ac:dyDescent="0.25">
      <c r="A191" s="83">
        <v>90</v>
      </c>
      <c r="B191" s="95"/>
      <c r="C191" s="12">
        <v>40727</v>
      </c>
      <c r="D191" s="82"/>
      <c r="E191" s="83" t="s">
        <v>209</v>
      </c>
      <c r="F191" s="95"/>
      <c r="G191" s="12">
        <v>82024378</v>
      </c>
      <c r="H191" s="95"/>
      <c r="I191" s="9">
        <f t="shared" si="79"/>
        <v>2014.0049107471702</v>
      </c>
      <c r="J191" s="95"/>
      <c r="K191" s="13">
        <f>IF($AE191&lt;&gt;0,(G191/$AE191)*100,0)</f>
        <v>56.126034252762182</v>
      </c>
      <c r="L191" s="95"/>
      <c r="M191" s="76">
        <v>50416683</v>
      </c>
      <c r="N191" s="95"/>
      <c r="O191" s="9">
        <f t="shared" si="80"/>
        <v>1237.9179168610503</v>
      </c>
      <c r="P191" s="95"/>
      <c r="Q191" s="13">
        <f>IF($AE191&lt;&gt;0,(M191/$AE191)*100,0)</f>
        <v>34.498140015991986</v>
      </c>
      <c r="R191" s="95"/>
      <c r="S191" s="12">
        <v>12369111</v>
      </c>
      <c r="T191" s="95"/>
      <c r="U191" s="9">
        <f t="shared" si="81"/>
        <v>303.70788420458172</v>
      </c>
      <c r="V191" s="95"/>
      <c r="W191" s="13">
        <f>IF($AE191&lt;&gt;0,(S191/$AE191)*100,0)</f>
        <v>8.4636929238551186</v>
      </c>
      <c r="X191" s="95"/>
      <c r="Y191" s="76">
        <v>1333020</v>
      </c>
      <c r="Z191" s="95"/>
      <c r="AA191" s="9">
        <f t="shared" si="82"/>
        <v>32.730620963979668</v>
      </c>
      <c r="AB191" s="95"/>
      <c r="AC191" s="13">
        <f>IF($AE191&lt;&gt;0,(Y191/$AE191)*100,0)</f>
        <v>0.91213280739071301</v>
      </c>
      <c r="AD191" s="95"/>
      <c r="AE191" s="12">
        <f>(G191+M191+S191+Y191)</f>
        <v>146143192</v>
      </c>
      <c r="AF191" s="96"/>
      <c r="AG191" s="95"/>
      <c r="AH191" s="12">
        <v>0</v>
      </c>
      <c r="AI191" s="95"/>
      <c r="AJ191" s="12">
        <v>0</v>
      </c>
      <c r="AK191" s="95"/>
      <c r="AL191" s="12">
        <f>(AE191+AH191+AJ191)</f>
        <v>146143192</v>
      </c>
      <c r="AM191" s="95"/>
      <c r="AN191" s="12">
        <v>129325127</v>
      </c>
      <c r="AO191" s="95"/>
      <c r="AP191" s="9">
        <f t="shared" si="83"/>
        <v>3175.4150072433522</v>
      </c>
      <c r="AQ191" s="95"/>
      <c r="AR191" s="13">
        <f>IF($AP$198&lt;&gt;0,(AP191/$AP$198)*100,0)</f>
        <v>75.829624783062059</v>
      </c>
      <c r="AS191" s="95"/>
      <c r="AT191" s="12">
        <v>0</v>
      </c>
      <c r="AU191" s="95"/>
      <c r="AV191" s="12">
        <v>12837559</v>
      </c>
      <c r="AW191" s="95"/>
      <c r="AX191" s="12"/>
      <c r="AY191" s="95"/>
      <c r="AZ191" s="12">
        <v>0</v>
      </c>
      <c r="BA191" s="95"/>
      <c r="BB191" s="83">
        <v>90</v>
      </c>
    </row>
    <row r="192" spans="1:54" s="88" customFormat="1" ht="11.25" x14ac:dyDescent="0.25">
      <c r="A192" s="83">
        <v>91</v>
      </c>
      <c r="B192" s="95"/>
      <c r="C192" s="12">
        <v>53935</v>
      </c>
      <c r="D192" s="82"/>
      <c r="E192" s="83" t="s">
        <v>210</v>
      </c>
      <c r="F192" s="95"/>
      <c r="G192" s="12">
        <v>77640917</v>
      </c>
      <c r="H192" s="95"/>
      <c r="I192" s="9">
        <f t="shared" ref="I192:I196" si="84">IFERROR(G192/$C192,0)</f>
        <v>1439.5275238713266</v>
      </c>
      <c r="J192" s="95"/>
      <c r="K192" s="13">
        <f>IF($AE192&lt;&gt;0,(G192/$AE192)*100,0)</f>
        <v>44.694876134339992</v>
      </c>
      <c r="L192" s="95"/>
      <c r="M192" s="76">
        <v>74114090</v>
      </c>
      <c r="N192" s="95"/>
      <c r="O192" s="9">
        <f t="shared" ref="O192:O196" si="85">IFERROR(M192/$C192,0)</f>
        <v>1374.1372021878187</v>
      </c>
      <c r="P192" s="95"/>
      <c r="Q192" s="13">
        <f>IF($AE192&lt;&gt;0,(M192/$AE192)*100,0)</f>
        <v>42.66461809511248</v>
      </c>
      <c r="R192" s="95"/>
      <c r="S192" s="12">
        <v>19980793</v>
      </c>
      <c r="T192" s="95"/>
      <c r="U192" s="9">
        <f t="shared" ref="U192:U196" si="86">IFERROR(S192/$C192,0)</f>
        <v>370.46060999351073</v>
      </c>
      <c r="V192" s="95"/>
      <c r="W192" s="13">
        <f>IF($AE192&lt;&gt;0,(S192/$AE192)*100,0)</f>
        <v>11.502170539805547</v>
      </c>
      <c r="X192" s="95"/>
      <c r="Y192" s="12">
        <v>1977439</v>
      </c>
      <c r="Z192" s="95"/>
      <c r="AA192" s="9">
        <f t="shared" ref="AA192:AA196" si="87">IFERROR(Y192/$C192,0)</f>
        <v>36.663372578103271</v>
      </c>
      <c r="AB192" s="95"/>
      <c r="AC192" s="13">
        <f>IF($AE192&lt;&gt;0,(Y192/$AE192)*100,0)</f>
        <v>1.1383352307419703</v>
      </c>
      <c r="AD192" s="95"/>
      <c r="AE192" s="12">
        <f>(G192+M192+S192+Y192)</f>
        <v>173713239</v>
      </c>
      <c r="AF192" s="96"/>
      <c r="AG192" s="95"/>
      <c r="AH192" s="12">
        <v>98175</v>
      </c>
      <c r="AI192" s="95"/>
      <c r="AJ192" s="12">
        <v>0</v>
      </c>
      <c r="AK192" s="95"/>
      <c r="AL192" s="12">
        <f>(AE192+AH192+AJ192)</f>
        <v>173811414</v>
      </c>
      <c r="AM192" s="95"/>
      <c r="AN192" s="12">
        <v>157697743</v>
      </c>
      <c r="AO192" s="95"/>
      <c r="AP192" s="9">
        <f t="shared" ref="AP192:AP196" si="88">IFERROR(AN192/$C192,0)</f>
        <v>2923.8480207657367</v>
      </c>
      <c r="AQ192" s="95"/>
      <c r="AR192" s="13">
        <f>IF($AP$198&lt;&gt;0,(AP192/$AP$198)*100,0)</f>
        <v>69.822148548022227</v>
      </c>
      <c r="AS192" s="95"/>
      <c r="AT192" s="12">
        <v>1051036</v>
      </c>
      <c r="AU192" s="95"/>
      <c r="AV192" s="12">
        <v>3225965</v>
      </c>
      <c r="AW192" s="95"/>
      <c r="AX192" s="12"/>
      <c r="AY192" s="95"/>
      <c r="AZ192" s="12">
        <v>0</v>
      </c>
      <c r="BA192" s="95"/>
      <c r="BB192" s="83">
        <v>91</v>
      </c>
    </row>
    <row r="193" spans="1:55" s="88" customFormat="1" ht="11.25" x14ac:dyDescent="0.25">
      <c r="A193" s="83">
        <v>92</v>
      </c>
      <c r="B193" s="95"/>
      <c r="C193" s="12">
        <v>18477</v>
      </c>
      <c r="D193" s="82"/>
      <c r="E193" s="83" t="s">
        <v>211</v>
      </c>
      <c r="F193" s="95"/>
      <c r="G193" s="12">
        <v>32069667</v>
      </c>
      <c r="H193" s="95"/>
      <c r="I193" s="9">
        <f t="shared" si="84"/>
        <v>1735.6533528170157</v>
      </c>
      <c r="J193" s="95"/>
      <c r="K193" s="13">
        <f>IF($AE193&lt;&gt;0,(G193/$AE193)*100,0)</f>
        <v>53.264857412133502</v>
      </c>
      <c r="L193" s="95"/>
      <c r="M193" s="76">
        <v>19944748</v>
      </c>
      <c r="N193" s="95"/>
      <c r="O193" s="9">
        <f t="shared" si="85"/>
        <v>1079.4364886074579</v>
      </c>
      <c r="P193" s="95"/>
      <c r="Q193" s="13">
        <f>IF($AE193&lt;&gt;0,(M193/$AE193)*100,0)</f>
        <v>33.126448065111958</v>
      </c>
      <c r="R193" s="95"/>
      <c r="S193" s="12">
        <v>7291502</v>
      </c>
      <c r="T193" s="95"/>
      <c r="U193" s="9">
        <f t="shared" si="86"/>
        <v>394.6258591762732</v>
      </c>
      <c r="V193" s="95"/>
      <c r="W193" s="13">
        <f>IF($AE193&lt;&gt;0,(S193/$AE193)*100,0)</f>
        <v>12.110534679087445</v>
      </c>
      <c r="X193" s="95"/>
      <c r="Y193" s="12">
        <v>902011</v>
      </c>
      <c r="Z193" s="95"/>
      <c r="AA193" s="9">
        <f t="shared" si="87"/>
        <v>48.818044054770795</v>
      </c>
      <c r="AB193" s="95"/>
      <c r="AC193" s="13">
        <f>IF($AE193&lt;&gt;0,(Y193/$AE193)*100,0)</f>
        <v>1.4981598436670998</v>
      </c>
      <c r="AD193" s="95"/>
      <c r="AE193" s="12">
        <f>(G193+M193+S193+Y193)</f>
        <v>60207928</v>
      </c>
      <c r="AF193" s="96"/>
      <c r="AG193" s="95"/>
      <c r="AH193" s="12">
        <v>104406</v>
      </c>
      <c r="AI193" s="95"/>
      <c r="AJ193" s="12">
        <v>0</v>
      </c>
      <c r="AK193" s="95"/>
      <c r="AL193" s="12">
        <f>(AE193+AH193+AJ193)</f>
        <v>60312334</v>
      </c>
      <c r="AM193" s="95"/>
      <c r="AN193" s="12">
        <v>52603662</v>
      </c>
      <c r="AO193" s="95"/>
      <c r="AP193" s="9">
        <f t="shared" si="88"/>
        <v>2846.9806786816043</v>
      </c>
      <c r="AQ193" s="95"/>
      <c r="AR193" s="13">
        <f>IF($AP$198&lt;&gt;0,(AP193/$AP$198)*100,0)</f>
        <v>67.986539125312106</v>
      </c>
      <c r="AS193" s="95"/>
      <c r="AT193" s="12">
        <v>2748978</v>
      </c>
      <c r="AU193" s="95"/>
      <c r="AV193" s="12">
        <v>0</v>
      </c>
      <c r="AW193" s="95"/>
      <c r="AX193" s="12"/>
      <c r="AY193" s="95"/>
      <c r="AZ193" s="12">
        <v>0</v>
      </c>
      <c r="BA193" s="95"/>
      <c r="BB193" s="83">
        <v>92</v>
      </c>
    </row>
    <row r="194" spans="1:55" s="88" customFormat="1" ht="11.25" x14ac:dyDescent="0.25">
      <c r="A194" s="83">
        <v>93</v>
      </c>
      <c r="B194" s="95"/>
      <c r="C194" s="12">
        <v>36130</v>
      </c>
      <c r="D194" s="82"/>
      <c r="E194" s="83" t="s">
        <v>212</v>
      </c>
      <c r="F194" s="95"/>
      <c r="G194" s="12">
        <v>44118311</v>
      </c>
      <c r="H194" s="95"/>
      <c r="I194" s="9">
        <f t="shared" si="84"/>
        <v>1221.0991143094382</v>
      </c>
      <c r="J194" s="95"/>
      <c r="K194" s="13">
        <f>IF($AE194&lt;&gt;0,(G194/$AE194)*100,0)</f>
        <v>31.613015479283664</v>
      </c>
      <c r="L194" s="95"/>
      <c r="M194" s="76">
        <v>68311634</v>
      </c>
      <c r="N194" s="95"/>
      <c r="O194" s="9">
        <f t="shared" si="85"/>
        <v>1890.7177968447274</v>
      </c>
      <c r="P194" s="95"/>
      <c r="Q194" s="13">
        <f>IF($AE194&lt;&gt;0,(M194/$AE194)*100,0)</f>
        <v>48.948762863047051</v>
      </c>
      <c r="R194" s="95"/>
      <c r="S194" s="12">
        <v>25110903</v>
      </c>
      <c r="T194" s="95"/>
      <c r="U194" s="9">
        <f t="shared" si="86"/>
        <v>695.01530584002217</v>
      </c>
      <c r="V194" s="95"/>
      <c r="W194" s="13">
        <f>IF($AE194&lt;&gt;0,(S194/$AE194)*100,0)</f>
        <v>17.993240159121019</v>
      </c>
      <c r="X194" s="95"/>
      <c r="Y194" s="12">
        <v>2016579</v>
      </c>
      <c r="Z194" s="95"/>
      <c r="AA194" s="9">
        <f t="shared" si="87"/>
        <v>55.814530860780515</v>
      </c>
      <c r="AB194" s="95"/>
      <c r="AC194" s="13">
        <f>IF($AE194&lt;&gt;0,(Y194/$AE194)*100,0)</f>
        <v>1.4449814985482643</v>
      </c>
      <c r="AD194" s="95"/>
      <c r="AE194" s="12">
        <f>(G194+M194+S194+Y194)</f>
        <v>139557427</v>
      </c>
      <c r="AF194" s="96"/>
      <c r="AG194" s="95"/>
      <c r="AH194" s="12">
        <v>0</v>
      </c>
      <c r="AI194" s="95"/>
      <c r="AJ194" s="12">
        <v>0</v>
      </c>
      <c r="AK194" s="95"/>
      <c r="AL194" s="12">
        <f>(AE194+AH194+AJ194)</f>
        <v>139557427</v>
      </c>
      <c r="AM194" s="95"/>
      <c r="AN194" s="12">
        <v>131091971</v>
      </c>
      <c r="AO194" s="95"/>
      <c r="AP194" s="9">
        <f t="shared" si="88"/>
        <v>3628.3412953224465</v>
      </c>
      <c r="AQ194" s="95"/>
      <c r="AR194" s="13">
        <f>IF($AP$198&lt;&gt;0,(AP194/$AP$198)*100,0)</f>
        <v>86.645606442492024</v>
      </c>
      <c r="AS194" s="95"/>
      <c r="AT194" s="12">
        <v>0</v>
      </c>
      <c r="AU194" s="95"/>
      <c r="AV194" s="12">
        <v>5918054</v>
      </c>
      <c r="AW194" s="95"/>
      <c r="AX194" s="12"/>
      <c r="AY194" s="95"/>
      <c r="AZ194" s="12">
        <v>610968</v>
      </c>
      <c r="BA194" s="95"/>
      <c r="BB194" s="83">
        <v>93</v>
      </c>
    </row>
    <row r="195" spans="1:55" s="88" customFormat="1" ht="11.25" x14ac:dyDescent="0.25">
      <c r="A195" s="83">
        <v>94</v>
      </c>
      <c r="B195" s="95"/>
      <c r="C195" s="12">
        <v>28290</v>
      </c>
      <c r="D195" s="82"/>
      <c r="E195" s="83" t="s">
        <v>213</v>
      </c>
      <c r="F195" s="95"/>
      <c r="G195" s="12">
        <v>48836265</v>
      </c>
      <c r="H195" s="95"/>
      <c r="I195" s="9">
        <f t="shared" si="84"/>
        <v>1726.2730646871687</v>
      </c>
      <c r="J195" s="95"/>
      <c r="K195" s="13">
        <f>IF($AE195&lt;&gt;0,(G195/$AE195)*100,0)</f>
        <v>45.542194433266289</v>
      </c>
      <c r="L195" s="95"/>
      <c r="M195" s="76">
        <v>45246741</v>
      </c>
      <c r="N195" s="95"/>
      <c r="O195" s="9">
        <f t="shared" si="85"/>
        <v>1599.3899257688229</v>
      </c>
      <c r="P195" s="95"/>
      <c r="Q195" s="13">
        <f>IF($AE195&lt;&gt;0,(M195/$AE195)*100,0)</f>
        <v>42.194788567341128</v>
      </c>
      <c r="R195" s="95"/>
      <c r="S195" s="12">
        <v>9276977</v>
      </c>
      <c r="T195" s="95"/>
      <c r="U195" s="9">
        <f t="shared" si="86"/>
        <v>327.92424885118419</v>
      </c>
      <c r="V195" s="95"/>
      <c r="W195" s="13">
        <f>IF($AE195&lt;&gt;0,(S195/$AE195)*100,0)</f>
        <v>8.6512326503048396</v>
      </c>
      <c r="X195" s="95"/>
      <c r="Y195" s="12">
        <v>3873025</v>
      </c>
      <c r="Z195" s="95"/>
      <c r="AA195" s="9">
        <f t="shared" si="87"/>
        <v>136.90438317426651</v>
      </c>
      <c r="AB195" s="95"/>
      <c r="AC195" s="13">
        <f>IF($AE195&lt;&gt;0,(Y195/$AE195)*100,0)</f>
        <v>3.6117843490877362</v>
      </c>
      <c r="AD195" s="95"/>
      <c r="AE195" s="12">
        <f>(G195+M195+S195+Y195)</f>
        <v>107233008</v>
      </c>
      <c r="AF195" s="96"/>
      <c r="AG195" s="95"/>
      <c r="AH195" s="12">
        <v>125885</v>
      </c>
      <c r="AI195" s="95"/>
      <c r="AJ195" s="12">
        <v>12990274</v>
      </c>
      <c r="AK195" s="95"/>
      <c r="AL195" s="12">
        <f>(AE195+AH195+AJ195)</f>
        <v>120349167</v>
      </c>
      <c r="AM195" s="95"/>
      <c r="AN195" s="12">
        <v>94633334</v>
      </c>
      <c r="AO195" s="95"/>
      <c r="AP195" s="9">
        <f t="shared" si="88"/>
        <v>3345.1160834217039</v>
      </c>
      <c r="AQ195" s="95"/>
      <c r="AR195" s="13">
        <f>IF($AP$198&lt;&gt;0,(AP195/$AP$198)*100,0)</f>
        <v>79.882124661828314</v>
      </c>
      <c r="AS195" s="95"/>
      <c r="AT195" s="12">
        <v>1323947</v>
      </c>
      <c r="AU195" s="95"/>
      <c r="AV195" s="12">
        <v>5068602</v>
      </c>
      <c r="AW195" s="95"/>
      <c r="AX195" s="12"/>
      <c r="AY195" s="95"/>
      <c r="AZ195" s="12">
        <v>450280</v>
      </c>
      <c r="BA195" s="95"/>
      <c r="BB195" s="83">
        <v>94</v>
      </c>
    </row>
    <row r="196" spans="1:55" s="88" customFormat="1" ht="11.25" x14ac:dyDescent="0.25">
      <c r="A196" s="97">
        <v>95</v>
      </c>
      <c r="B196" s="95"/>
      <c r="C196" s="14">
        <v>70045</v>
      </c>
      <c r="D196" s="82"/>
      <c r="E196" s="83" t="s">
        <v>214</v>
      </c>
      <c r="F196" s="95"/>
      <c r="G196" s="14">
        <v>168495371</v>
      </c>
      <c r="H196" s="95"/>
      <c r="I196" s="9">
        <f t="shared" si="84"/>
        <v>2405.530316225284</v>
      </c>
      <c r="J196" s="95"/>
      <c r="K196" s="13">
        <f>IF($AE196&lt;&gt;0,(G196/$AE196)*100,0)</f>
        <v>53.53376308496032</v>
      </c>
      <c r="L196" s="95"/>
      <c r="M196" s="14">
        <v>104380138</v>
      </c>
      <c r="N196" s="95"/>
      <c r="O196" s="9">
        <f t="shared" si="85"/>
        <v>1490.1868513098723</v>
      </c>
      <c r="P196" s="95"/>
      <c r="Q196" s="13">
        <f>IF($AE196&lt;&gt;0,(M196/$AE196)*100,0)</f>
        <v>33.16329431072301</v>
      </c>
      <c r="R196" s="95"/>
      <c r="S196" s="14">
        <v>27179675</v>
      </c>
      <c r="T196" s="95"/>
      <c r="U196" s="9">
        <f t="shared" si="86"/>
        <v>388.03162252837461</v>
      </c>
      <c r="V196" s="95"/>
      <c r="W196" s="13">
        <f>IF($AE196&lt;&gt;0,(S196/$AE196)*100,0)</f>
        <v>8.6354317839165979</v>
      </c>
      <c r="X196" s="95"/>
      <c r="Y196" s="14">
        <v>14690803</v>
      </c>
      <c r="Z196" s="95"/>
      <c r="AA196" s="9">
        <f t="shared" si="87"/>
        <v>209.73378542365623</v>
      </c>
      <c r="AB196" s="95"/>
      <c r="AC196" s="13">
        <f>IF($AE196&lt;&gt;0,(Y196/$AE196)*100,0)</f>
        <v>4.6675108204000706</v>
      </c>
      <c r="AD196" s="95"/>
      <c r="AE196" s="14">
        <f>(G196+M196+S196+Y196)</f>
        <v>314745987</v>
      </c>
      <c r="AF196" s="96"/>
      <c r="AG196" s="95"/>
      <c r="AH196" s="14">
        <v>4552780</v>
      </c>
      <c r="AI196" s="95"/>
      <c r="AJ196" s="14">
        <v>10000</v>
      </c>
      <c r="AK196" s="95"/>
      <c r="AL196" s="14">
        <f>(AE196+AH196+AJ196)</f>
        <v>319308767</v>
      </c>
      <c r="AM196" s="95"/>
      <c r="AN196" s="14">
        <v>276032473</v>
      </c>
      <c r="AO196" s="95"/>
      <c r="AP196" s="9">
        <f t="shared" si="88"/>
        <v>3940.78767934899</v>
      </c>
      <c r="AQ196" s="95"/>
      <c r="AR196" s="13">
        <f>IF($AP$198&lt;&gt;0,(AP196/$AP$198)*100,0)</f>
        <v>94.106896387747227</v>
      </c>
      <c r="AS196" s="95"/>
      <c r="AT196" s="14">
        <v>19301533</v>
      </c>
      <c r="AU196" s="95"/>
      <c r="AV196" s="14">
        <v>11834403</v>
      </c>
      <c r="AW196" s="95"/>
      <c r="AX196" s="14"/>
      <c r="AY196" s="95"/>
      <c r="AZ196" s="14">
        <v>0</v>
      </c>
      <c r="BA196" s="95"/>
      <c r="BB196" s="97">
        <v>95</v>
      </c>
    </row>
    <row r="197" spans="1:55" s="88" customFormat="1" ht="8.85" customHeight="1" x14ac:dyDescent="0.25">
      <c r="A197" s="95"/>
      <c r="B197" s="95"/>
      <c r="C197" s="95"/>
      <c r="D197" s="82"/>
      <c r="E197" s="83"/>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6"/>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row>
    <row r="198" spans="1:55" s="88" customFormat="1" ht="8.85" customHeight="1" x14ac:dyDescent="0.25">
      <c r="A198" s="97">
        <f>A196</f>
        <v>95</v>
      </c>
      <c r="B198" s="95"/>
      <c r="C198" s="14">
        <f>SUM(C82:C196)</f>
        <v>5786476</v>
      </c>
      <c r="D198" s="82"/>
      <c r="E198" s="91" t="s">
        <v>65</v>
      </c>
      <c r="F198" s="95"/>
      <c r="G198" s="15">
        <f>SUM(G82:G196)</f>
        <v>17051390306.869999</v>
      </c>
      <c r="H198" s="95"/>
      <c r="I198" s="16">
        <f>(G198/$C198)</f>
        <v>2946.7659257326909</v>
      </c>
      <c r="J198" s="95"/>
      <c r="K198" s="13">
        <f>IF($AE198&lt;&gt;0,(G198/$AE198)*100,0)</f>
        <v>62.100756248844391</v>
      </c>
      <c r="L198" s="95"/>
      <c r="M198" s="15">
        <f>SUM(M82:M196)</f>
        <v>7680007428</v>
      </c>
      <c r="N198" s="95"/>
      <c r="O198" s="16">
        <f>(M198/$C198)</f>
        <v>1327.233955174099</v>
      </c>
      <c r="P198" s="95"/>
      <c r="Q198" s="13">
        <f>IF($AE198&lt;&gt;0,(M198/$AE198)*100,0)</f>
        <v>27.970403626464741</v>
      </c>
      <c r="R198" s="95"/>
      <c r="S198" s="15">
        <f>SUM(S82:S196)</f>
        <v>1839020331</v>
      </c>
      <c r="T198" s="95"/>
      <c r="U198" s="16">
        <f>(S198/$C198)</f>
        <v>317.81352432810576</v>
      </c>
      <c r="V198" s="95"/>
      <c r="W198" s="13">
        <f>IF($AE198&lt;&gt;0,(S198/$AE198)*100,0)</f>
        <v>6.6976681230554655</v>
      </c>
      <c r="X198" s="95"/>
      <c r="Y198" s="15">
        <f>SUM(Y82:Y196)</f>
        <v>887202963</v>
      </c>
      <c r="Z198" s="95"/>
      <c r="AA198" s="16">
        <f>(Y198/$C198)</f>
        <v>153.32353629393779</v>
      </c>
      <c r="AB198" s="95"/>
      <c r="AC198" s="13">
        <f>IF($AE198&lt;&gt;0,(Y198/$AE198)*100,0)</f>
        <v>3.2311720016353953</v>
      </c>
      <c r="AD198" s="95"/>
      <c r="AE198" s="15">
        <f>SUM(AE82:AE196)</f>
        <v>27457621028.869999</v>
      </c>
      <c r="AF198" s="96"/>
      <c r="AG198" s="95"/>
      <c r="AH198" s="15">
        <f>SUM(AH82:AH196)</f>
        <v>569987617</v>
      </c>
      <c r="AI198" s="95"/>
      <c r="AJ198" s="15">
        <f>SUM(AJ82:AJ196)</f>
        <v>-48200744</v>
      </c>
      <c r="AK198" s="95"/>
      <c r="AL198" s="15">
        <f>SUM(AL82:AL196)</f>
        <v>27979407901.869999</v>
      </c>
      <c r="AM198" s="95"/>
      <c r="AN198" s="15">
        <f>SUM(AN82:AN196)</f>
        <v>24231245746</v>
      </c>
      <c r="AO198" s="95"/>
      <c r="AP198" s="16">
        <f>(AN198/$C198)</f>
        <v>4187.5652376334056</v>
      </c>
      <c r="AQ198" s="95"/>
      <c r="AR198" s="13">
        <f>IF($AP$198&lt;&gt;0,(AP198/$AP$198)*100,0)</f>
        <v>100</v>
      </c>
      <c r="AS198" s="95"/>
      <c r="AT198" s="15">
        <f>SUM(AT82:AT196)</f>
        <v>999515565</v>
      </c>
      <c r="AU198" s="95"/>
      <c r="AV198" s="15">
        <f>SUM(AV82:AV196)</f>
        <v>1385575207</v>
      </c>
      <c r="AW198" s="95"/>
      <c r="AX198" s="15"/>
      <c r="AY198" s="95"/>
      <c r="AZ198" s="15">
        <f>SUM(AZ82:AZ196)</f>
        <v>177627766</v>
      </c>
      <c r="BA198" s="95"/>
      <c r="BB198" s="97">
        <f>BB196</f>
        <v>95</v>
      </c>
    </row>
    <row r="199" spans="1:55" s="88" customFormat="1" ht="8.85" customHeight="1" x14ac:dyDescent="0.25">
      <c r="A199" s="95"/>
      <c r="B199" s="95"/>
      <c r="C199" s="95"/>
      <c r="D199" s="82"/>
      <c r="E199" s="83"/>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row>
    <row r="200" spans="1:55" s="83" customFormat="1" ht="11.25" customHeight="1" x14ac:dyDescent="0.25">
      <c r="A200" s="95"/>
      <c r="B200" s="95"/>
      <c r="C200" s="95"/>
      <c r="D200" s="98" t="s">
        <v>623</v>
      </c>
      <c r="E200" s="98"/>
      <c r="F200" s="98"/>
      <c r="G200" s="98"/>
      <c r="H200" s="98"/>
      <c r="I200" s="98"/>
      <c r="J200" s="98"/>
      <c r="K200" s="98"/>
      <c r="L200" s="98"/>
      <c r="M200" s="98"/>
      <c r="N200" s="98"/>
      <c r="O200" s="98"/>
      <c r="P200" s="98"/>
      <c r="Q200" s="98"/>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88"/>
    </row>
    <row r="201" spans="1:55" s="83" customFormat="1" ht="11.25" customHeight="1" x14ac:dyDescent="0.25">
      <c r="A201" s="95"/>
      <c r="B201" s="95"/>
      <c r="C201" s="95"/>
      <c r="D201" s="98"/>
      <c r="E201" s="98"/>
      <c r="F201" s="98"/>
      <c r="G201" s="98"/>
      <c r="H201" s="98"/>
      <c r="I201" s="98"/>
      <c r="J201" s="98"/>
      <c r="K201" s="98"/>
      <c r="L201" s="98"/>
      <c r="M201" s="98"/>
      <c r="N201" s="98"/>
      <c r="O201" s="98"/>
      <c r="P201" s="98"/>
      <c r="Q201" s="98"/>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88"/>
    </row>
    <row r="202" spans="1:55" s="83" customFormat="1" ht="11.25" customHeight="1" x14ac:dyDescent="0.25">
      <c r="A202" s="95"/>
      <c r="B202" s="95"/>
      <c r="C202" s="95"/>
      <c r="D202" s="98"/>
      <c r="E202" s="98"/>
      <c r="F202" s="98"/>
      <c r="G202" s="98"/>
      <c r="H202" s="98"/>
      <c r="I202" s="98"/>
      <c r="J202" s="98"/>
      <c r="K202" s="98"/>
      <c r="L202" s="98"/>
      <c r="M202" s="98"/>
      <c r="N202" s="98"/>
      <c r="O202" s="98"/>
      <c r="P202" s="98"/>
      <c r="Q202" s="98"/>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88"/>
    </row>
    <row r="203" spans="1:55" s="83" customFormat="1" ht="11.25" customHeight="1" x14ac:dyDescent="0.25">
      <c r="A203" s="95"/>
      <c r="B203" s="95"/>
      <c r="C203" s="95"/>
      <c r="D203" s="98"/>
      <c r="E203" s="98"/>
      <c r="F203" s="98"/>
      <c r="G203" s="98"/>
      <c r="H203" s="98"/>
      <c r="I203" s="98"/>
      <c r="J203" s="98"/>
      <c r="K203" s="98"/>
      <c r="L203" s="98"/>
      <c r="M203" s="98"/>
      <c r="N203" s="98"/>
      <c r="O203" s="98"/>
      <c r="P203" s="98"/>
      <c r="Q203" s="98"/>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95"/>
      <c r="BB203" s="95"/>
      <c r="BC203" s="88"/>
    </row>
    <row r="204" spans="1:55" s="83" customFormat="1" ht="11.25" x14ac:dyDescent="0.2">
      <c r="A204" s="95"/>
      <c r="B204" s="95"/>
      <c r="C204" s="95"/>
      <c r="D204" s="105"/>
      <c r="E204" s="99"/>
      <c r="F204" s="99"/>
      <c r="G204" s="99"/>
      <c r="H204" s="99"/>
      <c r="I204" s="99"/>
      <c r="J204" s="99"/>
      <c r="K204" s="99"/>
      <c r="L204" s="99"/>
      <c r="M204" s="99"/>
      <c r="N204" s="99"/>
      <c r="O204" s="99"/>
      <c r="P204" s="99"/>
      <c r="Q204" s="99"/>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5"/>
      <c r="BC204" s="88"/>
    </row>
    <row r="205" spans="1:55" s="80" customFormat="1" ht="12" x14ac:dyDescent="0.2">
      <c r="A205" s="102"/>
      <c r="D205" s="105"/>
      <c r="E205" s="99"/>
      <c r="F205" s="99"/>
      <c r="G205" s="99"/>
      <c r="H205" s="99"/>
      <c r="I205" s="99"/>
      <c r="J205" s="99"/>
      <c r="K205" s="99"/>
      <c r="L205" s="99"/>
      <c r="M205" s="99"/>
      <c r="N205" s="99"/>
      <c r="O205" s="99"/>
      <c r="P205" s="99"/>
      <c r="Q205" s="99"/>
      <c r="BC205" s="84"/>
    </row>
    <row r="206" spans="1:55" s="80" customFormat="1" ht="12" x14ac:dyDescent="0.2">
      <c r="A206" s="102"/>
      <c r="D206" s="105"/>
      <c r="E206" s="99"/>
      <c r="F206" s="99"/>
      <c r="G206" s="99"/>
      <c r="H206" s="99"/>
      <c r="I206" s="99"/>
      <c r="J206" s="99"/>
      <c r="K206" s="99"/>
      <c r="L206" s="99"/>
      <c r="M206" s="99"/>
      <c r="N206" s="99"/>
      <c r="O206" s="99"/>
      <c r="P206" s="99"/>
      <c r="Q206" s="99"/>
      <c r="BC206" s="84"/>
    </row>
    <row r="207" spans="1:55" s="80" customFormat="1" ht="12" x14ac:dyDescent="0.2">
      <c r="D207" s="105"/>
      <c r="E207" s="99"/>
      <c r="F207" s="99"/>
      <c r="G207" s="99"/>
      <c r="H207" s="99"/>
      <c r="I207" s="99"/>
      <c r="J207" s="99"/>
      <c r="K207" s="99"/>
      <c r="L207" s="99"/>
      <c r="M207" s="99"/>
      <c r="N207" s="99"/>
      <c r="O207" s="99"/>
      <c r="P207" s="99"/>
      <c r="Q207" s="99"/>
      <c r="AE207" s="84" t="s">
        <v>42</v>
      </c>
      <c r="AH207" s="80" t="s">
        <v>43</v>
      </c>
      <c r="BB207" s="84" t="s">
        <v>44</v>
      </c>
      <c r="BC207" s="84"/>
    </row>
    <row r="208" spans="1:55" s="80" customFormat="1" ht="10.5" customHeight="1" x14ac:dyDescent="0.2">
      <c r="A208" s="85"/>
      <c r="D208" s="82"/>
      <c r="G208" s="101"/>
      <c r="H208" s="101"/>
      <c r="I208" s="101"/>
      <c r="J208" s="101"/>
      <c r="K208" s="101"/>
      <c r="L208" s="101"/>
      <c r="M208" s="101"/>
      <c r="N208" s="101"/>
      <c r="O208" s="101"/>
      <c r="P208" s="101"/>
      <c r="Q208" s="101"/>
      <c r="AE208" s="84" t="s">
        <v>45</v>
      </c>
      <c r="AH208" s="80" t="s">
        <v>46</v>
      </c>
      <c r="BB208" s="84" t="s">
        <v>215</v>
      </c>
      <c r="BC208" s="84"/>
    </row>
    <row r="209" spans="1:55" s="80" customFormat="1" ht="10.5" customHeight="1" x14ac:dyDescent="0.25">
      <c r="A209" s="86"/>
      <c r="D209" s="82"/>
      <c r="AE209" s="84" t="s">
        <v>48</v>
      </c>
      <c r="AH209" s="87" t="s">
        <v>49</v>
      </c>
      <c r="BC209" s="84"/>
    </row>
    <row r="210" spans="1:55" s="83" customFormat="1" ht="9.6" customHeight="1" x14ac:dyDescent="0.25">
      <c r="D210" s="82"/>
      <c r="BC210" s="88"/>
    </row>
    <row r="211" spans="1:55" s="83" customFormat="1" ht="9.6" customHeight="1" x14ac:dyDescent="0.25">
      <c r="D211" s="82"/>
      <c r="G211" s="89" t="s">
        <v>50</v>
      </c>
      <c r="H211" s="89"/>
      <c r="I211" s="89"/>
      <c r="J211" s="89"/>
      <c r="K211" s="89"/>
      <c r="L211" s="89"/>
      <c r="M211" s="89"/>
      <c r="N211" s="89"/>
      <c r="O211" s="89"/>
      <c r="P211" s="89"/>
      <c r="Q211" s="89"/>
      <c r="R211" s="89"/>
      <c r="S211" s="89"/>
      <c r="T211" s="89"/>
      <c r="U211" s="89"/>
      <c r="V211" s="89"/>
      <c r="W211" s="89"/>
      <c r="X211" s="89"/>
      <c r="Y211" s="89"/>
      <c r="Z211" s="89"/>
      <c r="AA211" s="89"/>
      <c r="AB211" s="89"/>
      <c r="AC211" s="89"/>
      <c r="BC211" s="88"/>
    </row>
    <row r="212" spans="1:55" s="83" customFormat="1" ht="10.35" customHeight="1" x14ac:dyDescent="0.25">
      <c r="D212" s="82"/>
      <c r="G212" s="90" t="s">
        <v>6</v>
      </c>
      <c r="H212" s="90"/>
      <c r="I212" s="90"/>
      <c r="J212" s="90"/>
      <c r="K212" s="90"/>
      <c r="M212" s="90" t="s">
        <v>51</v>
      </c>
      <c r="N212" s="90"/>
      <c r="O212" s="90"/>
      <c r="P212" s="90"/>
      <c r="Q212" s="90"/>
      <c r="S212" s="90" t="s">
        <v>52</v>
      </c>
      <c r="T212" s="90"/>
      <c r="U212" s="90"/>
      <c r="V212" s="90"/>
      <c r="W212" s="90"/>
      <c r="X212" s="90"/>
      <c r="Y212" s="90"/>
      <c r="Z212" s="90"/>
      <c r="AA212" s="90"/>
      <c r="AB212" s="90"/>
      <c r="AC212" s="90"/>
      <c r="AN212" s="89" t="s">
        <v>53</v>
      </c>
      <c r="AO212" s="89"/>
      <c r="AP212" s="89"/>
      <c r="AQ212" s="89"/>
      <c r="AR212" s="89"/>
      <c r="AS212" s="89"/>
      <c r="AT212" s="89"/>
      <c r="AU212" s="89"/>
      <c r="AV212" s="89"/>
      <c r="AW212" s="89"/>
      <c r="AX212" s="89"/>
      <c r="AY212" s="89"/>
      <c r="AZ212" s="89"/>
      <c r="BC212" s="88"/>
    </row>
    <row r="213" spans="1:55" s="83" customFormat="1" ht="10.35" customHeight="1" x14ac:dyDescent="0.25">
      <c r="D213" s="82"/>
      <c r="G213" s="89" t="s">
        <v>54</v>
      </c>
      <c r="H213" s="89"/>
      <c r="I213" s="89"/>
      <c r="J213" s="89"/>
      <c r="K213" s="89"/>
      <c r="M213" s="89" t="s">
        <v>55</v>
      </c>
      <c r="N213" s="89"/>
      <c r="O213" s="89"/>
      <c r="P213" s="89"/>
      <c r="Q213" s="89"/>
      <c r="S213" s="89" t="s">
        <v>55</v>
      </c>
      <c r="T213" s="89"/>
      <c r="U213" s="89"/>
      <c r="V213" s="89"/>
      <c r="W213" s="89"/>
      <c r="X213" s="89"/>
      <c r="Y213" s="89"/>
      <c r="Z213" s="89"/>
      <c r="AA213" s="89"/>
      <c r="AB213" s="89"/>
      <c r="AC213" s="89"/>
      <c r="AN213" s="90" t="s">
        <v>56</v>
      </c>
      <c r="AO213" s="90"/>
      <c r="AP213" s="90"/>
      <c r="AQ213" s="90"/>
      <c r="AR213" s="90"/>
      <c r="BC213" s="88"/>
    </row>
    <row r="214" spans="1:55" s="83" customFormat="1" ht="9.6" customHeight="1" x14ac:dyDescent="0.25">
      <c r="D214" s="82"/>
      <c r="AN214" s="89" t="s">
        <v>57</v>
      </c>
      <c r="AO214" s="89"/>
      <c r="AP214" s="89"/>
      <c r="AQ214" s="89"/>
      <c r="AR214" s="89"/>
      <c r="AT214" s="89" t="s">
        <v>58</v>
      </c>
      <c r="AU214" s="89"/>
      <c r="AV214" s="89"/>
      <c r="AW214" s="89"/>
      <c r="AX214" s="89"/>
      <c r="AY214" s="89"/>
      <c r="AZ214" s="89"/>
      <c r="BC214" s="88"/>
    </row>
    <row r="215" spans="1:55" s="83" customFormat="1" ht="9.6" customHeight="1" x14ac:dyDescent="0.25">
      <c r="D215" s="82"/>
      <c r="K215" s="91"/>
      <c r="Q215" s="91"/>
      <c r="S215" s="89" t="s">
        <v>59</v>
      </c>
      <c r="T215" s="89"/>
      <c r="U215" s="89"/>
      <c r="V215" s="89"/>
      <c r="W215" s="89"/>
      <c r="Y215" s="89" t="s">
        <v>60</v>
      </c>
      <c r="Z215" s="89"/>
      <c r="AA215" s="89"/>
      <c r="AB215" s="89"/>
      <c r="AC215" s="89"/>
      <c r="AJ215" s="91"/>
      <c r="AR215" s="91"/>
      <c r="AT215" s="91" t="s">
        <v>61</v>
      </c>
      <c r="AV215" s="91" t="s">
        <v>61</v>
      </c>
      <c r="AX215" s="91"/>
      <c r="BC215" s="88"/>
    </row>
    <row r="216" spans="1:55" s="83" customFormat="1" ht="9.6" customHeight="1" x14ac:dyDescent="0.25">
      <c r="D216" s="82"/>
      <c r="I216" s="91" t="s">
        <v>63</v>
      </c>
      <c r="K216" s="91" t="s">
        <v>64</v>
      </c>
      <c r="O216" s="91" t="s">
        <v>63</v>
      </c>
      <c r="Q216" s="91" t="s">
        <v>64</v>
      </c>
      <c r="U216" s="91" t="s">
        <v>63</v>
      </c>
      <c r="W216" s="91" t="s">
        <v>64</v>
      </c>
      <c r="AA216" s="91" t="s">
        <v>63</v>
      </c>
      <c r="AC216" s="91" t="s">
        <v>64</v>
      </c>
      <c r="AE216" s="91" t="s">
        <v>65</v>
      </c>
      <c r="AF216" s="91"/>
      <c r="AH216" s="91" t="s">
        <v>66</v>
      </c>
      <c r="AJ216" s="91" t="s">
        <v>67</v>
      </c>
      <c r="AL216" s="91" t="s">
        <v>68</v>
      </c>
      <c r="AP216" s="91" t="s">
        <v>63</v>
      </c>
      <c r="AR216" s="91" t="s">
        <v>64</v>
      </c>
      <c r="AT216" s="91" t="s">
        <v>69</v>
      </c>
      <c r="AV216" s="91" t="s">
        <v>69</v>
      </c>
      <c r="AX216" s="91"/>
      <c r="AZ216" s="91" t="s">
        <v>70</v>
      </c>
      <c r="BC216" s="88"/>
    </row>
    <row r="217" spans="1:55" s="83" customFormat="1" ht="11.25" x14ac:dyDescent="0.25">
      <c r="A217" s="92" t="s">
        <v>71</v>
      </c>
      <c r="C217" s="92" t="s">
        <v>62</v>
      </c>
      <c r="D217" s="82"/>
      <c r="E217" s="92" t="s">
        <v>72</v>
      </c>
      <c r="G217" s="92" t="s">
        <v>73</v>
      </c>
      <c r="I217" s="92" t="s">
        <v>74</v>
      </c>
      <c r="K217" s="92" t="s">
        <v>75</v>
      </c>
      <c r="M217" s="92" t="s">
        <v>73</v>
      </c>
      <c r="O217" s="92" t="s">
        <v>74</v>
      </c>
      <c r="Q217" s="92" t="s">
        <v>75</v>
      </c>
      <c r="S217" s="92" t="s">
        <v>73</v>
      </c>
      <c r="U217" s="92" t="s">
        <v>74</v>
      </c>
      <c r="W217" s="92" t="s">
        <v>75</v>
      </c>
      <c r="Y217" s="92" t="s">
        <v>73</v>
      </c>
      <c r="AA217" s="92" t="s">
        <v>74</v>
      </c>
      <c r="AC217" s="92" t="s">
        <v>75</v>
      </c>
      <c r="AE217" s="92" t="s">
        <v>50</v>
      </c>
      <c r="AF217" s="91"/>
      <c r="AH217" s="92" t="s">
        <v>76</v>
      </c>
      <c r="AJ217" s="92" t="s">
        <v>77</v>
      </c>
      <c r="AL217" s="92" t="s">
        <v>78</v>
      </c>
      <c r="AN217" s="92" t="s">
        <v>73</v>
      </c>
      <c r="AP217" s="92" t="s">
        <v>74</v>
      </c>
      <c r="AR217" s="92" t="s">
        <v>79</v>
      </c>
      <c r="AT217" s="92" t="s">
        <v>80</v>
      </c>
      <c r="AV217" s="92" t="s">
        <v>81</v>
      </c>
      <c r="AX217" s="92"/>
      <c r="AZ217" s="92" t="s">
        <v>82</v>
      </c>
      <c r="BB217" s="93" t="s">
        <v>71</v>
      </c>
      <c r="BC217" s="88"/>
    </row>
    <row r="218" spans="1:55" s="83" customFormat="1" ht="8.85" customHeight="1" x14ac:dyDescent="0.25">
      <c r="A218" s="91"/>
      <c r="C218" s="91"/>
      <c r="D218" s="82"/>
      <c r="E218" s="91"/>
      <c r="G218" s="91"/>
      <c r="I218" s="91"/>
      <c r="K218" s="91"/>
      <c r="M218" s="91"/>
      <c r="O218" s="91"/>
      <c r="Q218" s="91"/>
      <c r="S218" s="91"/>
      <c r="U218" s="91"/>
      <c r="W218" s="91"/>
      <c r="Y218" s="91"/>
      <c r="AA218" s="91"/>
      <c r="AC218" s="91"/>
      <c r="AE218" s="91"/>
      <c r="AF218" s="91"/>
      <c r="AH218" s="91"/>
      <c r="AJ218" s="91"/>
      <c r="AL218" s="91"/>
      <c r="AN218" s="91"/>
      <c r="AP218" s="91"/>
      <c r="AR218" s="91"/>
      <c r="AT218" s="91"/>
      <c r="AV218" s="91"/>
      <c r="AX218" s="91"/>
      <c r="AZ218" s="91"/>
      <c r="BC218" s="88"/>
    </row>
    <row r="219" spans="1:55" s="83" customFormat="1" ht="8.85" customHeight="1" x14ac:dyDescent="0.25">
      <c r="C219" s="94" t="s">
        <v>280</v>
      </c>
      <c r="D219" s="103"/>
      <c r="BC219" s="88"/>
    </row>
    <row r="220" spans="1:55" s="88" customFormat="1" ht="11.25" x14ac:dyDescent="0.25">
      <c r="A220" s="83">
        <v>1</v>
      </c>
      <c r="B220" s="95"/>
      <c r="C220" s="12">
        <v>8376</v>
      </c>
      <c r="D220" s="82"/>
      <c r="E220" s="83" t="s">
        <v>216</v>
      </c>
      <c r="F220" s="95"/>
      <c r="G220" s="10">
        <v>12758463</v>
      </c>
      <c r="H220" s="95"/>
      <c r="I220" s="9">
        <f t="shared" ref="I220:I224" si="89">IFERROR(G220/$C220,0)</f>
        <v>1523.2166905444126</v>
      </c>
      <c r="J220" s="95"/>
      <c r="K220" s="9">
        <f>IF($AE220&lt;&gt;0,(G220/$AE220)*100,0)</f>
        <v>73.324478929747443</v>
      </c>
      <c r="L220" s="95"/>
      <c r="M220" s="10">
        <v>2433579</v>
      </c>
      <c r="N220" s="95"/>
      <c r="O220" s="9">
        <f t="shared" ref="O220:O224" si="90">IFERROR(M220/$C220,0)</f>
        <v>290.54190544412609</v>
      </c>
      <c r="P220" s="95"/>
      <c r="Q220" s="9">
        <f>IF($AE220&lt;&gt;0,(M220/$AE220)*100,0)</f>
        <v>13.986082187907417</v>
      </c>
      <c r="R220" s="95"/>
      <c r="S220" s="10">
        <v>261825</v>
      </c>
      <c r="T220" s="95"/>
      <c r="U220" s="9">
        <f t="shared" ref="U220:U224" si="91">IFERROR(S220/$C220,0)</f>
        <v>31.258954154727792</v>
      </c>
      <c r="V220" s="95"/>
      <c r="W220" s="9">
        <f>IF($AE220&lt;&gt;0,(S220/$AE220)*100,0)</f>
        <v>1.5047409469135209</v>
      </c>
      <c r="X220" s="95"/>
      <c r="Y220" s="10">
        <v>1946138</v>
      </c>
      <c r="Z220" s="95"/>
      <c r="AA220" s="9">
        <f t="shared" ref="AA220:AA224" si="92">IFERROR(Y220/$C220,0)</f>
        <v>232.34694364851958</v>
      </c>
      <c r="AB220" s="95"/>
      <c r="AC220" s="9">
        <f>IF($AE220&lt;&gt;0,(Y220/$AE220)*100,0)</f>
        <v>11.184697935431629</v>
      </c>
      <c r="AD220" s="95"/>
      <c r="AE220" s="10">
        <f t="shared" ref="AE220:AE232" si="93">(G220+M220+S220+Y220)</f>
        <v>17400005</v>
      </c>
      <c r="AF220" s="11"/>
      <c r="AG220" s="95"/>
      <c r="AH220" s="10">
        <v>37711</v>
      </c>
      <c r="AI220" s="95"/>
      <c r="AJ220" s="10">
        <v>0</v>
      </c>
      <c r="AK220" s="95"/>
      <c r="AL220" s="10">
        <f>(AE220+AH220+AJ220)</f>
        <v>17437716</v>
      </c>
      <c r="AM220" s="95"/>
      <c r="AN220" s="10">
        <v>11946723</v>
      </c>
      <c r="AO220" s="95"/>
      <c r="AP220" s="9">
        <f t="shared" ref="AP220:AP224" si="94">IFERROR(AN220/$C220,0)</f>
        <v>1426.3040830945558</v>
      </c>
      <c r="AQ220" s="95"/>
      <c r="AR220" s="9">
        <f>IF($AP$258&lt;&gt;0,(AP220/$AP$258)*100,0)</f>
        <v>111.08581004541087</v>
      </c>
      <c r="AS220" s="95"/>
      <c r="AT220" s="10">
        <v>0</v>
      </c>
      <c r="AU220" s="95"/>
      <c r="AV220" s="10">
        <v>0</v>
      </c>
      <c r="AW220" s="95"/>
      <c r="AX220" s="10"/>
      <c r="AY220" s="95"/>
      <c r="AZ220" s="10">
        <v>0</v>
      </c>
      <c r="BA220" s="95"/>
      <c r="BB220" s="83">
        <v>1</v>
      </c>
    </row>
    <row r="221" spans="1:55" s="88" customFormat="1" ht="11.25" x14ac:dyDescent="0.25">
      <c r="A221" s="83">
        <v>2</v>
      </c>
      <c r="B221" s="95"/>
      <c r="C221" s="12">
        <v>7565</v>
      </c>
      <c r="D221" s="82"/>
      <c r="E221" s="83" t="s">
        <v>217</v>
      </c>
      <c r="F221" s="95"/>
      <c r="G221" s="12">
        <v>9200794</v>
      </c>
      <c r="H221" s="95"/>
      <c r="I221" s="9">
        <f t="shared" si="89"/>
        <v>1216.2318572372769</v>
      </c>
      <c r="J221" s="95"/>
      <c r="K221" s="9">
        <f>IF($AE221&lt;&gt;0,(G221/$AE221)*100,0)</f>
        <v>68.344462615239621</v>
      </c>
      <c r="L221" s="95"/>
      <c r="M221" s="12">
        <v>2451128</v>
      </c>
      <c r="N221" s="95"/>
      <c r="O221" s="9">
        <f t="shared" si="90"/>
        <v>324.00898876404494</v>
      </c>
      <c r="P221" s="95"/>
      <c r="Q221" s="9">
        <f>IF($AE221&lt;&gt;0,(M221/$AE221)*100,0)</f>
        <v>18.207235806080114</v>
      </c>
      <c r="R221" s="95"/>
      <c r="S221" s="12">
        <v>1810462</v>
      </c>
      <c r="T221" s="95"/>
      <c r="U221" s="9">
        <f t="shared" si="91"/>
        <v>239.32081956378056</v>
      </c>
      <c r="V221" s="95"/>
      <c r="W221" s="9">
        <f>IF($AE221&lt;&gt;0,(S221/$AE221)*100,0)</f>
        <v>13.448301578680269</v>
      </c>
      <c r="X221" s="95"/>
      <c r="Y221" s="12">
        <v>0</v>
      </c>
      <c r="Z221" s="95"/>
      <c r="AA221" s="9">
        <f t="shared" si="92"/>
        <v>0</v>
      </c>
      <c r="AB221" s="95"/>
      <c r="AC221" s="9">
        <f>IF($AE221&lt;&gt;0,(Y221/$AE221)*100,0)</f>
        <v>0</v>
      </c>
      <c r="AD221" s="95"/>
      <c r="AE221" s="12">
        <f t="shared" si="93"/>
        <v>13462384</v>
      </c>
      <c r="AF221" s="96"/>
      <c r="AG221" s="95"/>
      <c r="AH221" s="12">
        <v>0</v>
      </c>
      <c r="AI221" s="95"/>
      <c r="AJ221" s="12">
        <v>0</v>
      </c>
      <c r="AK221" s="95"/>
      <c r="AL221" s="12">
        <f>(AE221+AH221+AJ221)</f>
        <v>13462384</v>
      </c>
      <c r="AM221" s="95"/>
      <c r="AN221" s="12">
        <v>11230829</v>
      </c>
      <c r="AO221" s="95"/>
      <c r="AP221" s="9">
        <f t="shared" si="94"/>
        <v>1484.5775280898877</v>
      </c>
      <c r="AQ221" s="95"/>
      <c r="AR221" s="9">
        <f>IF($AP$258&lt;&gt;0,(AP221/$AP$258)*100,0)</f>
        <v>115.6243603574862</v>
      </c>
      <c r="AS221" s="95"/>
      <c r="AT221" s="12">
        <v>0</v>
      </c>
      <c r="AU221" s="95"/>
      <c r="AV221" s="12">
        <v>0</v>
      </c>
      <c r="AW221" s="95"/>
      <c r="AX221" s="12"/>
      <c r="AY221" s="95"/>
      <c r="AZ221" s="12">
        <v>0</v>
      </c>
      <c r="BA221" s="95"/>
      <c r="BB221" s="83">
        <v>2</v>
      </c>
    </row>
    <row r="222" spans="1:55" s="88" customFormat="1" ht="11.25" x14ac:dyDescent="0.25">
      <c r="A222" s="83">
        <v>3</v>
      </c>
      <c r="B222" s="95"/>
      <c r="C222" s="12">
        <v>6657</v>
      </c>
      <c r="D222" s="82"/>
      <c r="E222" s="83" t="s">
        <v>132</v>
      </c>
      <c r="F222" s="95"/>
      <c r="G222" s="12">
        <v>6380932</v>
      </c>
      <c r="H222" s="95"/>
      <c r="I222" s="9">
        <f t="shared" si="89"/>
        <v>958.52966801862704</v>
      </c>
      <c r="J222" s="95"/>
      <c r="K222" s="9">
        <f>IF($AE222&lt;&gt;0,(G222/$AE222)*100,0)</f>
        <v>67.7342559698548</v>
      </c>
      <c r="L222" s="95"/>
      <c r="M222" s="12">
        <v>2994317</v>
      </c>
      <c r="N222" s="95"/>
      <c r="O222" s="9">
        <f t="shared" si="90"/>
        <v>449.79975965149464</v>
      </c>
      <c r="P222" s="95"/>
      <c r="Q222" s="9">
        <f>IF($AE222&lt;&gt;0,(M222/$AE222)*100,0)</f>
        <v>31.784985975855523</v>
      </c>
      <c r="R222" s="95"/>
      <c r="S222" s="12">
        <v>43000</v>
      </c>
      <c r="T222" s="95"/>
      <c r="U222" s="9">
        <f t="shared" si="91"/>
        <v>6.4593660808171851</v>
      </c>
      <c r="V222" s="95"/>
      <c r="W222" s="9">
        <f>IF($AE222&lt;&gt;0,(S222/$AE222)*100,0)</f>
        <v>0.45644946642649636</v>
      </c>
      <c r="X222" s="95"/>
      <c r="Y222" s="12">
        <v>2290</v>
      </c>
      <c r="Z222" s="95"/>
      <c r="AA222" s="9">
        <f t="shared" si="92"/>
        <v>0.34399879825747331</v>
      </c>
      <c r="AB222" s="95"/>
      <c r="AC222" s="9">
        <f>IF($AE222&lt;&gt;0,(Y222/$AE222)*100,0)</f>
        <v>2.4308587863178528E-2</v>
      </c>
      <c r="AD222" s="95"/>
      <c r="AE222" s="12">
        <f t="shared" si="93"/>
        <v>9420539</v>
      </c>
      <c r="AF222" s="96"/>
      <c r="AG222" s="95"/>
      <c r="AH222" s="12">
        <v>3692</v>
      </c>
      <c r="AI222" s="95"/>
      <c r="AJ222" s="12">
        <v>500000</v>
      </c>
      <c r="AK222" s="95"/>
      <c r="AL222" s="12">
        <f>(AE222+AH222+AJ222)</f>
        <v>9924231</v>
      </c>
      <c r="AM222" s="95"/>
      <c r="AN222" s="12">
        <v>11426994</v>
      </c>
      <c r="AO222" s="95"/>
      <c r="AP222" s="9">
        <f t="shared" si="94"/>
        <v>1716.5380802163136</v>
      </c>
      <c r="AQ222" s="95"/>
      <c r="AR222" s="9">
        <f>IF($AP$258&lt;&gt;0,(AP222/$AP$258)*100,0)</f>
        <v>133.69030165076128</v>
      </c>
      <c r="AS222" s="95"/>
      <c r="AT222" s="12">
        <v>0</v>
      </c>
      <c r="AU222" s="95"/>
      <c r="AV222" s="12">
        <v>0</v>
      </c>
      <c r="AW222" s="95"/>
      <c r="AX222" s="12"/>
      <c r="AY222" s="95"/>
      <c r="AZ222" s="12">
        <v>0</v>
      </c>
      <c r="BA222" s="95"/>
      <c r="BB222" s="83">
        <v>3</v>
      </c>
    </row>
    <row r="223" spans="1:55" s="88" customFormat="1" ht="11.25" x14ac:dyDescent="0.25">
      <c r="A223" s="83">
        <v>4</v>
      </c>
      <c r="B223" s="95"/>
      <c r="C223" s="12">
        <v>4574</v>
      </c>
      <c r="D223" s="82"/>
      <c r="E223" s="83" t="s">
        <v>218</v>
      </c>
      <c r="F223" s="95"/>
      <c r="G223" s="12">
        <v>3607670</v>
      </c>
      <c r="H223" s="95"/>
      <c r="I223" s="9">
        <f t="shared" si="89"/>
        <v>788.73414954088321</v>
      </c>
      <c r="J223" s="95"/>
      <c r="K223" s="9">
        <f>IF($AE223&lt;&gt;0,(G223/$AE223)*100,0)</f>
        <v>74.350471296918201</v>
      </c>
      <c r="L223" s="95"/>
      <c r="M223" s="12">
        <v>962886</v>
      </c>
      <c r="N223" s="95"/>
      <c r="O223" s="9">
        <f t="shared" si="90"/>
        <v>210.51289899431569</v>
      </c>
      <c r="P223" s="95"/>
      <c r="Q223" s="9">
        <f>IF($AE223&lt;&gt;0,(M223/$AE223)*100,0)</f>
        <v>19.844117645240384</v>
      </c>
      <c r="R223" s="95"/>
      <c r="S223" s="12">
        <v>11347</v>
      </c>
      <c r="T223" s="95"/>
      <c r="U223" s="9">
        <f t="shared" si="91"/>
        <v>2.4807608220376038</v>
      </c>
      <c r="V223" s="95"/>
      <c r="W223" s="9">
        <f>IF($AE223&lt;&gt;0,(S223/$AE223)*100,0)</f>
        <v>0.23385032383952267</v>
      </c>
      <c r="X223" s="95"/>
      <c r="Y223" s="12">
        <v>270346</v>
      </c>
      <c r="Z223" s="95"/>
      <c r="AA223" s="9">
        <f t="shared" si="92"/>
        <v>59.104940970703979</v>
      </c>
      <c r="AB223" s="95"/>
      <c r="AC223" s="9">
        <f>IF($AE223&lt;&gt;0,(Y223/$AE223)*100,0)</f>
        <v>5.5715607340019027</v>
      </c>
      <c r="AD223" s="95"/>
      <c r="AE223" s="12">
        <f t="shared" si="93"/>
        <v>4852249</v>
      </c>
      <c r="AF223" s="96"/>
      <c r="AG223" s="95"/>
      <c r="AH223" s="12">
        <v>0</v>
      </c>
      <c r="AI223" s="95"/>
      <c r="AJ223" s="12">
        <v>0</v>
      </c>
      <c r="AK223" s="95"/>
      <c r="AL223" s="12">
        <f>(AE223+AH223+AJ223)</f>
        <v>4852249</v>
      </c>
      <c r="AM223" s="95"/>
      <c r="AN223" s="12">
        <v>3533299</v>
      </c>
      <c r="AO223" s="95"/>
      <c r="AP223" s="9">
        <f t="shared" si="94"/>
        <v>772.4746392654132</v>
      </c>
      <c r="AQ223" s="95"/>
      <c r="AR223" s="9">
        <f>IF($AP$258&lt;&gt;0,(AP223/$AP$258)*100,0)</f>
        <v>60.163167209166716</v>
      </c>
      <c r="AS223" s="95"/>
      <c r="AT223" s="12">
        <v>0</v>
      </c>
      <c r="AU223" s="95"/>
      <c r="AV223" s="12">
        <v>0</v>
      </c>
      <c r="AW223" s="95"/>
      <c r="AX223" s="12"/>
      <c r="AY223" s="95"/>
      <c r="AZ223" s="12">
        <v>0</v>
      </c>
      <c r="BA223" s="95"/>
      <c r="BB223" s="83">
        <v>4</v>
      </c>
    </row>
    <row r="224" spans="1:55" s="88" customFormat="1" ht="11.25" x14ac:dyDescent="0.25">
      <c r="A224" s="83">
        <v>5</v>
      </c>
      <c r="B224" s="95"/>
      <c r="C224" s="12">
        <v>0</v>
      </c>
      <c r="D224" s="82" t="s">
        <v>91</v>
      </c>
      <c r="E224" s="83" t="s">
        <v>219</v>
      </c>
      <c r="F224" s="95"/>
      <c r="G224" s="12">
        <v>0</v>
      </c>
      <c r="H224" s="95"/>
      <c r="I224" s="9">
        <f t="shared" si="89"/>
        <v>0</v>
      </c>
      <c r="J224" s="95"/>
      <c r="K224" s="13">
        <f>IF($AE224&lt;&gt;0,(G224/$AE224)*100,0)</f>
        <v>0</v>
      </c>
      <c r="L224" s="95"/>
      <c r="M224" s="12">
        <v>0</v>
      </c>
      <c r="N224" s="95"/>
      <c r="O224" s="9">
        <f t="shared" si="90"/>
        <v>0</v>
      </c>
      <c r="P224" s="95"/>
      <c r="Q224" s="13">
        <f>IF($AE224&lt;&gt;0,(M224/$AE224)*100,0)</f>
        <v>0</v>
      </c>
      <c r="R224" s="95"/>
      <c r="S224" s="12">
        <v>0</v>
      </c>
      <c r="T224" s="95"/>
      <c r="U224" s="9">
        <f t="shared" si="91"/>
        <v>0</v>
      </c>
      <c r="V224" s="95"/>
      <c r="W224" s="13">
        <f>IF($AE224&lt;&gt;0,(S224/$AE224)*100,0)</f>
        <v>0</v>
      </c>
      <c r="X224" s="95"/>
      <c r="Y224" s="12">
        <v>0</v>
      </c>
      <c r="Z224" s="95"/>
      <c r="AA224" s="9">
        <f t="shared" si="92"/>
        <v>0</v>
      </c>
      <c r="AB224" s="95"/>
      <c r="AC224" s="13">
        <f>IF($AE224&lt;&gt;0,(Y224/$AE224)*100,0)</f>
        <v>0</v>
      </c>
      <c r="AD224" s="95"/>
      <c r="AE224" s="12">
        <f t="shared" si="93"/>
        <v>0</v>
      </c>
      <c r="AF224" s="96"/>
      <c r="AG224" s="95"/>
      <c r="AH224" s="12">
        <v>0</v>
      </c>
      <c r="AI224" s="95"/>
      <c r="AJ224" s="12">
        <v>0</v>
      </c>
      <c r="AK224" s="95"/>
      <c r="AL224" s="12">
        <f>(AE224+AH224+AJ224)</f>
        <v>0</v>
      </c>
      <c r="AM224" s="95"/>
      <c r="AN224" s="12">
        <v>0</v>
      </c>
      <c r="AO224" s="95"/>
      <c r="AP224" s="9">
        <f t="shared" si="94"/>
        <v>0</v>
      </c>
      <c r="AQ224" s="95"/>
      <c r="AR224" s="13">
        <f>IF($AP$258&lt;&gt;0,(AP224/$AP$258)*100,0)</f>
        <v>0</v>
      </c>
      <c r="AS224" s="95"/>
      <c r="AT224" s="12">
        <v>0</v>
      </c>
      <c r="AU224" s="95"/>
      <c r="AV224" s="12">
        <v>0</v>
      </c>
      <c r="AW224" s="95"/>
      <c r="AX224" s="12"/>
      <c r="AY224" s="95"/>
      <c r="AZ224" s="12">
        <v>0</v>
      </c>
      <c r="BA224" s="95"/>
      <c r="BB224" s="83">
        <v>5</v>
      </c>
    </row>
    <row r="225" spans="1:54" s="88" customFormat="1" ht="11.25" x14ac:dyDescent="0.25">
      <c r="A225" s="83">
        <v>6</v>
      </c>
      <c r="B225" s="95"/>
      <c r="C225" s="12">
        <v>44826</v>
      </c>
      <c r="D225" s="82"/>
      <c r="E225" s="83" t="s">
        <v>220</v>
      </c>
      <c r="F225" s="95"/>
      <c r="G225" s="12">
        <v>32736783</v>
      </c>
      <c r="H225" s="95"/>
      <c r="I225" s="9">
        <f t="shared" ref="I225:I228" si="95">IFERROR(G225/$C225,0)</f>
        <v>730.30792397269443</v>
      </c>
      <c r="J225" s="95"/>
      <c r="K225" s="13">
        <f>IF($AE225&lt;&gt;0,(G225/$AE225)*100,0)</f>
        <v>81.529920075144403</v>
      </c>
      <c r="L225" s="95"/>
      <c r="M225" s="12">
        <v>5808757</v>
      </c>
      <c r="N225" s="95"/>
      <c r="O225" s="9">
        <f t="shared" ref="O225:O228" si="96">IFERROR(M225/$C225,0)</f>
        <v>129.58454914558516</v>
      </c>
      <c r="P225" s="95"/>
      <c r="Q225" s="13">
        <f>IF($AE225&lt;&gt;0,(M225/$AE225)*100,0)</f>
        <v>14.466525130032954</v>
      </c>
      <c r="R225" s="95"/>
      <c r="S225" s="12">
        <v>192</v>
      </c>
      <c r="T225" s="95"/>
      <c r="U225" s="9">
        <f t="shared" ref="U225:U228" si="97">IFERROR(S225/$C225,0)</f>
        <v>4.2832284834694147E-3</v>
      </c>
      <c r="V225" s="95"/>
      <c r="W225" s="13">
        <f>IF($AE225&lt;&gt;0,(S225/$AE225)*100,0)</f>
        <v>4.7816991224909687E-4</v>
      </c>
      <c r="X225" s="95"/>
      <c r="Y225" s="12">
        <v>1607359</v>
      </c>
      <c r="Z225" s="95"/>
      <c r="AA225" s="9">
        <f t="shared" ref="AA225:AA228" si="98">IFERROR(Y225/$C225,0)</f>
        <v>35.857738812296432</v>
      </c>
      <c r="AB225" s="95"/>
      <c r="AC225" s="13">
        <f>IF($AE225&lt;&gt;0,(Y225/$AE225)*100,0)</f>
        <v>4.0030766249103964</v>
      </c>
      <c r="AD225" s="95"/>
      <c r="AE225" s="12">
        <f t="shared" si="93"/>
        <v>40153091</v>
      </c>
      <c r="AF225" s="96"/>
      <c r="AG225" s="95"/>
      <c r="AH225" s="12">
        <v>219265</v>
      </c>
      <c r="AI225" s="95"/>
      <c r="AJ225" s="12">
        <v>0</v>
      </c>
      <c r="AK225" s="95"/>
      <c r="AL225" s="12">
        <f>(AE225+AH225+AJ225)</f>
        <v>40372356</v>
      </c>
      <c r="AM225" s="95"/>
      <c r="AN225" s="12">
        <v>33030689</v>
      </c>
      <c r="AO225" s="95"/>
      <c r="AP225" s="9">
        <f t="shared" ref="AP225:AP228" si="99">IFERROR(AN225/$C225,0)</f>
        <v>736.8645205907286</v>
      </c>
      <c r="AQ225" s="95"/>
      <c r="AR225" s="13">
        <f>IF($AP$258&lt;&gt;0,(AP225/$AP$258)*100,0)</f>
        <v>57.389720140146224</v>
      </c>
      <c r="AS225" s="95"/>
      <c r="AT225" s="12">
        <v>0</v>
      </c>
      <c r="AU225" s="95"/>
      <c r="AV225" s="12">
        <v>3252762</v>
      </c>
      <c r="AW225" s="95"/>
      <c r="AX225" s="12"/>
      <c r="AY225" s="95"/>
      <c r="AZ225" s="12">
        <v>0</v>
      </c>
      <c r="BA225" s="95"/>
      <c r="BB225" s="83">
        <v>6</v>
      </c>
    </row>
    <row r="226" spans="1:54" s="88" customFormat="1" ht="11.25" x14ac:dyDescent="0.25">
      <c r="A226" s="83">
        <v>7</v>
      </c>
      <c r="B226" s="95"/>
      <c r="C226" s="12">
        <v>5096</v>
      </c>
      <c r="D226" s="82"/>
      <c r="E226" s="83" t="s">
        <v>221</v>
      </c>
      <c r="F226" s="95"/>
      <c r="G226" s="12">
        <v>6627583</v>
      </c>
      <c r="H226" s="95"/>
      <c r="I226" s="9">
        <f t="shared" si="95"/>
        <v>1300.546114599686</v>
      </c>
      <c r="J226" s="95"/>
      <c r="K226" s="13">
        <f>IF($AE226&lt;&gt;0,(G226/$AE226)*100,0)</f>
        <v>77.199622970033516</v>
      </c>
      <c r="L226" s="95"/>
      <c r="M226" s="12">
        <v>1575168</v>
      </c>
      <c r="N226" s="95"/>
      <c r="O226" s="9">
        <f t="shared" si="96"/>
        <v>309.09890109890108</v>
      </c>
      <c r="P226" s="95"/>
      <c r="Q226" s="13">
        <f>IF($AE226&lt;&gt;0,(M226/$AE226)*100,0)</f>
        <v>18.347921967097474</v>
      </c>
      <c r="R226" s="95"/>
      <c r="S226" s="12">
        <v>131408</v>
      </c>
      <c r="T226" s="95"/>
      <c r="U226" s="9">
        <f t="shared" si="97"/>
        <v>25.786499215070645</v>
      </c>
      <c r="V226" s="95"/>
      <c r="W226" s="13">
        <f>IF($AE226&lt;&gt;0,(S226/$AE226)*100,0)</f>
        <v>1.5306708426354172</v>
      </c>
      <c r="X226" s="95"/>
      <c r="Y226" s="12">
        <v>250835</v>
      </c>
      <c r="Z226" s="95"/>
      <c r="AA226" s="9">
        <f t="shared" si="98"/>
        <v>49.221938775510203</v>
      </c>
      <c r="AB226" s="95"/>
      <c r="AC226" s="13">
        <f>IF($AE226&lt;&gt;0,(Y226/$AE226)*100,0)</f>
        <v>2.9217842202335844</v>
      </c>
      <c r="AD226" s="95"/>
      <c r="AE226" s="12">
        <f t="shared" si="93"/>
        <v>8584994</v>
      </c>
      <c r="AF226" s="96"/>
      <c r="AG226" s="95"/>
      <c r="AH226" s="12">
        <v>0</v>
      </c>
      <c r="AI226" s="95"/>
      <c r="AJ226" s="12">
        <v>0</v>
      </c>
      <c r="AK226" s="95"/>
      <c r="AL226" s="12">
        <f>(AE226+AH226+AJ226)</f>
        <v>8584994</v>
      </c>
      <c r="AM226" s="95"/>
      <c r="AN226" s="12">
        <v>7552199</v>
      </c>
      <c r="AO226" s="95"/>
      <c r="AP226" s="9">
        <f t="shared" si="99"/>
        <v>1481.9856750392464</v>
      </c>
      <c r="AQ226" s="95"/>
      <c r="AR226" s="13">
        <f>IF($AP$258&lt;&gt;0,(AP226/$AP$258)*100,0)</f>
        <v>115.42249730523689</v>
      </c>
      <c r="AS226" s="95"/>
      <c r="AT226" s="12">
        <v>512329</v>
      </c>
      <c r="AU226" s="95"/>
      <c r="AV226" s="12">
        <v>435220</v>
      </c>
      <c r="AW226" s="95"/>
      <c r="AX226" s="12"/>
      <c r="AY226" s="95"/>
      <c r="AZ226" s="12">
        <v>0</v>
      </c>
      <c r="BA226" s="95"/>
      <c r="BB226" s="83">
        <v>8</v>
      </c>
    </row>
    <row r="227" spans="1:54" s="88" customFormat="1" ht="11.25" x14ac:dyDescent="0.25">
      <c r="A227" s="83">
        <v>8</v>
      </c>
      <c r="B227" s="95"/>
      <c r="C227" s="12">
        <v>6596</v>
      </c>
      <c r="D227" s="82"/>
      <c r="E227" s="83" t="s">
        <v>222</v>
      </c>
      <c r="F227" s="95"/>
      <c r="G227" s="12">
        <v>4292041</v>
      </c>
      <c r="H227" s="95"/>
      <c r="I227" s="9">
        <f t="shared" si="95"/>
        <v>650.70360824742272</v>
      </c>
      <c r="J227" s="95"/>
      <c r="K227" s="13">
        <f>IF($AE227&lt;&gt;0,(G227/$AE227)*100,0)</f>
        <v>44.125254486273136</v>
      </c>
      <c r="L227" s="95"/>
      <c r="M227" s="12">
        <v>1552123</v>
      </c>
      <c r="N227" s="95"/>
      <c r="O227" s="9">
        <f t="shared" si="96"/>
        <v>235.31276531231049</v>
      </c>
      <c r="P227" s="95"/>
      <c r="Q227" s="13">
        <f>IF($AE227&lt;&gt;0,(M227/$AE227)*100,0)</f>
        <v>15.956935725683358</v>
      </c>
      <c r="R227" s="95"/>
      <c r="S227" s="12">
        <v>3882785</v>
      </c>
      <c r="T227" s="95"/>
      <c r="U227" s="9">
        <f t="shared" si="97"/>
        <v>588.65751970891449</v>
      </c>
      <c r="V227" s="95"/>
      <c r="W227" s="13">
        <f>IF($AE227&lt;&gt;0,(S227/$AE227)*100,0)</f>
        <v>39.917809788043506</v>
      </c>
      <c r="X227" s="95"/>
      <c r="Y227" s="12">
        <v>0</v>
      </c>
      <c r="Z227" s="95"/>
      <c r="AA227" s="9">
        <f t="shared" si="98"/>
        <v>0</v>
      </c>
      <c r="AB227" s="95"/>
      <c r="AC227" s="13">
        <f>IF($AE227&lt;&gt;0,(Y227/$AE227)*100,0)</f>
        <v>0</v>
      </c>
      <c r="AD227" s="95"/>
      <c r="AE227" s="12">
        <f t="shared" si="93"/>
        <v>9726949</v>
      </c>
      <c r="AF227" s="96"/>
      <c r="AG227" s="95"/>
      <c r="AH227" s="12">
        <v>0</v>
      </c>
      <c r="AI227" s="95"/>
      <c r="AJ227" s="12">
        <v>273373</v>
      </c>
      <c r="AK227" s="95"/>
      <c r="AL227" s="12">
        <f>(AE227+AH227+AJ227)</f>
        <v>10000322</v>
      </c>
      <c r="AM227" s="95"/>
      <c r="AN227" s="12">
        <v>7272453</v>
      </c>
      <c r="AO227" s="95"/>
      <c r="AP227" s="9">
        <f t="shared" si="99"/>
        <v>1102.5550333535475</v>
      </c>
      <c r="AQ227" s="95"/>
      <c r="AR227" s="13">
        <f>IF($AP$258&lt;&gt;0,(AP227/$AP$258)*100,0)</f>
        <v>85.871042824185906</v>
      </c>
      <c r="AS227" s="95"/>
      <c r="AT227" s="12">
        <v>0</v>
      </c>
      <c r="AU227" s="95"/>
      <c r="AV227" s="12">
        <v>346424</v>
      </c>
      <c r="AW227" s="95"/>
      <c r="AX227" s="12"/>
      <c r="AY227" s="95"/>
      <c r="AZ227" s="12">
        <v>0</v>
      </c>
      <c r="BA227" s="95"/>
      <c r="BB227" s="83">
        <v>9</v>
      </c>
    </row>
    <row r="228" spans="1:54" s="88" customFormat="1" ht="11.25" x14ac:dyDescent="0.25">
      <c r="A228" s="83">
        <v>9</v>
      </c>
      <c r="B228" s="95"/>
      <c r="C228" s="12">
        <v>4170</v>
      </c>
      <c r="D228" s="82"/>
      <c r="E228" s="83" t="s">
        <v>223</v>
      </c>
      <c r="F228" s="95"/>
      <c r="G228" s="12">
        <v>1571904</v>
      </c>
      <c r="H228" s="95"/>
      <c r="I228" s="9">
        <f t="shared" si="95"/>
        <v>376.95539568345322</v>
      </c>
      <c r="J228" s="95"/>
      <c r="K228" s="13">
        <f>IF($AE228&lt;&gt;0,(G228/$AE228)*100,0)</f>
        <v>47.814134015507079</v>
      </c>
      <c r="L228" s="95"/>
      <c r="M228" s="12">
        <v>634419</v>
      </c>
      <c r="N228" s="95"/>
      <c r="O228" s="9">
        <f t="shared" si="96"/>
        <v>152.1388489208633</v>
      </c>
      <c r="P228" s="95"/>
      <c r="Q228" s="13">
        <f>IF($AE228&lt;&gt;0,(M228/$AE228)*100,0)</f>
        <v>19.297740248758185</v>
      </c>
      <c r="R228" s="95"/>
      <c r="S228" s="12">
        <v>1081207</v>
      </c>
      <c r="T228" s="95"/>
      <c r="U228" s="9">
        <f t="shared" si="97"/>
        <v>259.28225419664267</v>
      </c>
      <c r="V228" s="95"/>
      <c r="W228" s="13">
        <f>IF($AE228&lt;&gt;0,(S228/$AE228)*100,0)</f>
        <v>32.888125735734732</v>
      </c>
      <c r="X228" s="95"/>
      <c r="Y228" s="12">
        <v>0</v>
      </c>
      <c r="Z228" s="95"/>
      <c r="AA228" s="9">
        <f t="shared" si="98"/>
        <v>0</v>
      </c>
      <c r="AB228" s="95"/>
      <c r="AC228" s="13">
        <f>IF($AE228&lt;&gt;0,(Y228/$AE228)*100,0)</f>
        <v>0</v>
      </c>
      <c r="AD228" s="95"/>
      <c r="AE228" s="12">
        <f t="shared" si="93"/>
        <v>3287530</v>
      </c>
      <c r="AF228" s="96"/>
      <c r="AG228" s="95"/>
      <c r="AH228" s="12">
        <v>0</v>
      </c>
      <c r="AI228" s="95"/>
      <c r="AJ228" s="12">
        <v>0</v>
      </c>
      <c r="AK228" s="95"/>
      <c r="AL228" s="12">
        <f>(AE228+AH228+AJ228)</f>
        <v>3287530</v>
      </c>
      <c r="AM228" s="95"/>
      <c r="AN228" s="12">
        <v>3622867</v>
      </c>
      <c r="AO228" s="95"/>
      <c r="AP228" s="9">
        <f t="shared" si="99"/>
        <v>868.79304556354919</v>
      </c>
      <c r="AQ228" s="95"/>
      <c r="AR228" s="13">
        <f>IF($AP$258&lt;&gt;0,(AP228/$AP$258)*100,0)</f>
        <v>67.664799093089542</v>
      </c>
      <c r="AS228" s="95"/>
      <c r="AT228" s="12">
        <v>1102163</v>
      </c>
      <c r="AU228" s="95"/>
      <c r="AV228" s="12">
        <v>28401</v>
      </c>
      <c r="AW228" s="95"/>
      <c r="AX228" s="12"/>
      <c r="AY228" s="95"/>
      <c r="AZ228" s="12">
        <v>0</v>
      </c>
      <c r="BA228" s="95"/>
      <c r="BB228" s="83">
        <v>10</v>
      </c>
    </row>
    <row r="229" spans="1:54" s="88" customFormat="1" ht="11.25" x14ac:dyDescent="0.25">
      <c r="A229" s="83">
        <v>10</v>
      </c>
      <c r="B229" s="95"/>
      <c r="C229" s="12">
        <v>23348</v>
      </c>
      <c r="D229" s="82"/>
      <c r="E229" s="83" t="s">
        <v>224</v>
      </c>
      <c r="F229" s="95"/>
      <c r="G229" s="12">
        <v>32678564</v>
      </c>
      <c r="H229" s="95"/>
      <c r="I229" s="9">
        <f t="shared" ref="I229:I233" si="100">IFERROR(G229/$C229,0)</f>
        <v>1399.63011821141</v>
      </c>
      <c r="J229" s="95"/>
      <c r="K229" s="13">
        <f>IF($AE229&lt;&gt;0,(G229/$AE229)*100,0)</f>
        <v>83.556821429410661</v>
      </c>
      <c r="L229" s="95"/>
      <c r="M229" s="12">
        <v>5854454</v>
      </c>
      <c r="N229" s="95"/>
      <c r="O229" s="9">
        <f t="shared" ref="O229:O233" si="101">IFERROR(M229/$C229,0)</f>
        <v>250.74755867740276</v>
      </c>
      <c r="P229" s="95"/>
      <c r="Q229" s="13">
        <f>IF($AE229&lt;&gt;0,(M229/$AE229)*100,0)</f>
        <v>14.96943278917332</v>
      </c>
      <c r="R229" s="95"/>
      <c r="S229" s="12">
        <v>5555</v>
      </c>
      <c r="T229" s="95"/>
      <c r="U229" s="9">
        <f t="shared" ref="U229:U233" si="102">IFERROR(S229/$C229,0)</f>
        <v>0.23792187767688883</v>
      </c>
      <c r="V229" s="95"/>
      <c r="W229" s="13">
        <f>IF($AE229&lt;&gt;0,(S229/$AE229)*100,0)</f>
        <v>1.4203749682525099E-2</v>
      </c>
      <c r="X229" s="95"/>
      <c r="Y229" s="12">
        <v>570818</v>
      </c>
      <c r="Z229" s="95"/>
      <c r="AA229" s="9">
        <f t="shared" ref="AA229:AA233" si="103">IFERROR(Y229/$C229,0)</f>
        <v>24.448261093027241</v>
      </c>
      <c r="AB229" s="95"/>
      <c r="AC229" s="13">
        <f>IF($AE229&lt;&gt;0,(Y229/$AE229)*100,0)</f>
        <v>1.4595420317335037</v>
      </c>
      <c r="AD229" s="95"/>
      <c r="AE229" s="12">
        <f t="shared" si="93"/>
        <v>39109391</v>
      </c>
      <c r="AF229" s="96"/>
      <c r="AG229" s="95"/>
      <c r="AH229" s="12">
        <v>868014</v>
      </c>
      <c r="AI229" s="95"/>
      <c r="AJ229" s="12">
        <v>0</v>
      </c>
      <c r="AK229" s="95"/>
      <c r="AL229" s="12">
        <f>(AE229+AH229+AJ229)</f>
        <v>39977405</v>
      </c>
      <c r="AM229" s="95"/>
      <c r="AN229" s="12">
        <v>31400192</v>
      </c>
      <c r="AO229" s="95"/>
      <c r="AP229" s="9">
        <f t="shared" ref="AP229:AP233" si="104">IFERROR(AN229/$C229,0)</f>
        <v>1344.8771629261607</v>
      </c>
      <c r="AQ229" s="95"/>
      <c r="AR229" s="13">
        <f>IF($AP$258&lt;&gt;0,(AP229/$AP$258)*100,0)</f>
        <v>104.74398189416276</v>
      </c>
      <c r="AS229" s="95"/>
      <c r="AT229" s="12">
        <v>4153710</v>
      </c>
      <c r="AU229" s="95"/>
      <c r="AV229" s="12">
        <v>1511370</v>
      </c>
      <c r="AW229" s="95"/>
      <c r="AX229" s="12"/>
      <c r="AY229" s="95"/>
      <c r="AZ229" s="12">
        <v>0</v>
      </c>
      <c r="BA229" s="95"/>
      <c r="BB229" s="83">
        <v>11</v>
      </c>
    </row>
    <row r="230" spans="1:54" s="88" customFormat="1" ht="11.25" x14ac:dyDescent="0.25">
      <c r="A230" s="83">
        <v>11</v>
      </c>
      <c r="B230" s="95"/>
      <c r="C230" s="12">
        <v>0</v>
      </c>
      <c r="D230" s="82" t="s">
        <v>91</v>
      </c>
      <c r="E230" s="83" t="s">
        <v>225</v>
      </c>
      <c r="F230" s="95"/>
      <c r="G230" s="12">
        <v>0</v>
      </c>
      <c r="H230" s="95"/>
      <c r="I230" s="9">
        <f t="shared" si="100"/>
        <v>0</v>
      </c>
      <c r="J230" s="95"/>
      <c r="K230" s="13">
        <f>IF($AE230&lt;&gt;0,(G230/$AE230)*100,0)</f>
        <v>0</v>
      </c>
      <c r="L230" s="95"/>
      <c r="M230" s="12">
        <v>0</v>
      </c>
      <c r="N230" s="95"/>
      <c r="O230" s="9">
        <f t="shared" si="101"/>
        <v>0</v>
      </c>
      <c r="P230" s="95"/>
      <c r="Q230" s="13">
        <f>IF($AE230&lt;&gt;0,(M230/$AE230)*100,0)</f>
        <v>0</v>
      </c>
      <c r="R230" s="95"/>
      <c r="S230" s="12">
        <v>0</v>
      </c>
      <c r="T230" s="95"/>
      <c r="U230" s="9">
        <f t="shared" si="102"/>
        <v>0</v>
      </c>
      <c r="V230" s="95"/>
      <c r="W230" s="13">
        <f>IF($AE230&lt;&gt;0,(S230/$AE230)*100,0)</f>
        <v>0</v>
      </c>
      <c r="X230" s="95"/>
      <c r="Y230" s="12">
        <v>0</v>
      </c>
      <c r="Z230" s="95"/>
      <c r="AA230" s="9">
        <f t="shared" si="103"/>
        <v>0</v>
      </c>
      <c r="AB230" s="95"/>
      <c r="AC230" s="13">
        <f>IF($AE230&lt;&gt;0,(Y230/$AE230)*100,0)</f>
        <v>0</v>
      </c>
      <c r="AD230" s="95"/>
      <c r="AE230" s="12">
        <f t="shared" si="93"/>
        <v>0</v>
      </c>
      <c r="AF230" s="96"/>
      <c r="AG230" s="95"/>
      <c r="AH230" s="12">
        <v>0</v>
      </c>
      <c r="AI230" s="95"/>
      <c r="AJ230" s="12">
        <v>0</v>
      </c>
      <c r="AK230" s="95"/>
      <c r="AL230" s="12">
        <f>(AE230+AH230+AJ230)</f>
        <v>0</v>
      </c>
      <c r="AM230" s="95"/>
      <c r="AN230" s="12">
        <v>0</v>
      </c>
      <c r="AO230" s="95"/>
      <c r="AP230" s="9">
        <f t="shared" si="104"/>
        <v>0</v>
      </c>
      <c r="AQ230" s="95"/>
      <c r="AR230" s="13">
        <f>IF($AP$258&lt;&gt;0,(AP230/$AP$258)*100,0)</f>
        <v>0</v>
      </c>
      <c r="AS230" s="95"/>
      <c r="AT230" s="12">
        <v>0</v>
      </c>
      <c r="AU230" s="95"/>
      <c r="AV230" s="12">
        <v>0</v>
      </c>
      <c r="AW230" s="95"/>
      <c r="AX230" s="12"/>
      <c r="AY230" s="95"/>
      <c r="AZ230" s="12">
        <v>0</v>
      </c>
      <c r="BA230" s="95"/>
      <c r="BB230" s="83">
        <v>12</v>
      </c>
    </row>
    <row r="231" spans="1:54" s="88" customFormat="1" ht="11.25" x14ac:dyDescent="0.25">
      <c r="A231" s="83">
        <v>12</v>
      </c>
      <c r="B231" s="95"/>
      <c r="C231" s="12">
        <v>3908</v>
      </c>
      <c r="D231" s="82"/>
      <c r="E231" s="83" t="s">
        <v>226</v>
      </c>
      <c r="F231" s="95"/>
      <c r="G231" s="12">
        <v>7102973</v>
      </c>
      <c r="H231" s="95"/>
      <c r="I231" s="9">
        <f t="shared" si="100"/>
        <v>1817.5468270214944</v>
      </c>
      <c r="J231" s="95"/>
      <c r="K231" s="13">
        <f>IF($AE231&lt;&gt;0,(G231/$AE231)*100,0)</f>
        <v>45.292313802003541</v>
      </c>
      <c r="L231" s="95"/>
      <c r="M231" s="12">
        <v>6723030</v>
      </c>
      <c r="N231" s="95"/>
      <c r="O231" s="9">
        <f t="shared" si="101"/>
        <v>1720.3249744114637</v>
      </c>
      <c r="P231" s="95"/>
      <c r="Q231" s="13">
        <f>IF($AE231&lt;&gt;0,(M231/$AE231)*100,0)</f>
        <v>42.869596218412184</v>
      </c>
      <c r="R231" s="95"/>
      <c r="S231" s="12">
        <v>1856510</v>
      </c>
      <c r="T231" s="95"/>
      <c r="U231" s="9">
        <f t="shared" si="102"/>
        <v>475.05373592630502</v>
      </c>
      <c r="V231" s="95"/>
      <c r="W231" s="13">
        <f>IF($AE231&lt;&gt;0,(S231/$AE231)*100,0)</f>
        <v>11.838089979584266</v>
      </c>
      <c r="X231" s="95"/>
      <c r="Y231" s="12">
        <v>0</v>
      </c>
      <c r="Z231" s="95"/>
      <c r="AA231" s="9">
        <f t="shared" si="103"/>
        <v>0</v>
      </c>
      <c r="AB231" s="95"/>
      <c r="AC231" s="13">
        <f>IF($AE231&lt;&gt;0,(Y231/$AE231)*100,0)</f>
        <v>0</v>
      </c>
      <c r="AD231" s="95"/>
      <c r="AE231" s="12">
        <f t="shared" si="93"/>
        <v>15682513</v>
      </c>
      <c r="AF231" s="96"/>
      <c r="AG231" s="95"/>
      <c r="AH231" s="12">
        <v>0</v>
      </c>
      <c r="AI231" s="95"/>
      <c r="AJ231" s="12">
        <v>421000</v>
      </c>
      <c r="AK231" s="95"/>
      <c r="AL231" s="12">
        <f>(AE231+AH231+AJ231)</f>
        <v>16103513</v>
      </c>
      <c r="AM231" s="95"/>
      <c r="AN231" s="12">
        <v>16026629</v>
      </c>
      <c r="AO231" s="95"/>
      <c r="AP231" s="9">
        <f t="shared" si="104"/>
        <v>4100.9797850562945</v>
      </c>
      <c r="AQ231" s="95"/>
      <c r="AR231" s="13">
        <f>IF($AP$258&lt;&gt;0,(AP231/$AP$258)*100,0)</f>
        <v>319.39939512367806</v>
      </c>
      <c r="AS231" s="95"/>
      <c r="AT231" s="12">
        <v>0</v>
      </c>
      <c r="AU231" s="95"/>
      <c r="AV231" s="12">
        <v>0</v>
      </c>
      <c r="AW231" s="95"/>
      <c r="AX231" s="12"/>
      <c r="AY231" s="95"/>
      <c r="AZ231" s="12">
        <v>0</v>
      </c>
      <c r="BA231" s="95"/>
      <c r="BB231" s="83">
        <v>13</v>
      </c>
    </row>
    <row r="232" spans="1:54" s="88" customFormat="1" ht="11.25" x14ac:dyDescent="0.25">
      <c r="A232" s="83">
        <v>13</v>
      </c>
      <c r="B232" s="95"/>
      <c r="C232" s="12">
        <v>20062</v>
      </c>
      <c r="D232" s="82"/>
      <c r="E232" s="83" t="s">
        <v>146</v>
      </c>
      <c r="F232" s="95"/>
      <c r="G232" s="12">
        <v>14879511</v>
      </c>
      <c r="H232" s="95"/>
      <c r="I232" s="9">
        <f t="shared" si="100"/>
        <v>741.67635330475525</v>
      </c>
      <c r="J232" s="95"/>
      <c r="K232" s="13">
        <f>IF($AE232&lt;&gt;0,(G232/$AE232)*100,0)</f>
        <v>62.111678631628074</v>
      </c>
      <c r="L232" s="95"/>
      <c r="M232" s="12">
        <v>2915541</v>
      </c>
      <c r="N232" s="95"/>
      <c r="O232" s="9">
        <f t="shared" si="101"/>
        <v>145.32653773302761</v>
      </c>
      <c r="P232" s="95"/>
      <c r="Q232" s="13">
        <f>IF($AE232&lt;&gt;0,(M232/$AE232)*100,0)</f>
        <v>12.170369418009471</v>
      </c>
      <c r="R232" s="95"/>
      <c r="S232" s="12">
        <v>5840393</v>
      </c>
      <c r="T232" s="95"/>
      <c r="U232" s="9">
        <f t="shared" si="102"/>
        <v>291.11718672116439</v>
      </c>
      <c r="V232" s="95"/>
      <c r="W232" s="13">
        <f>IF($AE232&lt;&gt;0,(S232/$AE232)*100,0)</f>
        <v>24.379605828337382</v>
      </c>
      <c r="X232" s="95"/>
      <c r="Y232" s="12">
        <v>320615</v>
      </c>
      <c r="Z232" s="95"/>
      <c r="AA232" s="9">
        <f t="shared" si="103"/>
        <v>15.981208254411325</v>
      </c>
      <c r="AB232" s="95"/>
      <c r="AC232" s="13">
        <f>IF($AE232&lt;&gt;0,(Y232/$AE232)*100,0)</f>
        <v>1.3383461220250743</v>
      </c>
      <c r="AD232" s="95"/>
      <c r="AE232" s="12">
        <f t="shared" si="93"/>
        <v>23956060</v>
      </c>
      <c r="AF232" s="96"/>
      <c r="AG232" s="95"/>
      <c r="AH232" s="12">
        <v>1228069</v>
      </c>
      <c r="AI232" s="95"/>
      <c r="AJ232" s="12">
        <v>0</v>
      </c>
      <c r="AK232" s="95"/>
      <c r="AL232" s="12">
        <f>(AE232+AH232+AJ232)</f>
        <v>25184129</v>
      </c>
      <c r="AM232" s="95"/>
      <c r="AN232" s="12">
        <v>16909539</v>
      </c>
      <c r="AO232" s="95"/>
      <c r="AP232" s="9">
        <f t="shared" si="104"/>
        <v>842.86407137872595</v>
      </c>
      <c r="AQ232" s="95"/>
      <c r="AR232" s="13">
        <f>IF($AP$258&lt;&gt;0,(AP232/$AP$258)*100,0)</f>
        <v>65.645355178494313</v>
      </c>
      <c r="AS232" s="95"/>
      <c r="AT232" s="12">
        <v>489407</v>
      </c>
      <c r="AU232" s="95"/>
      <c r="AV232" s="12">
        <v>0</v>
      </c>
      <c r="AW232" s="95"/>
      <c r="AX232" s="12"/>
      <c r="AY232" s="95"/>
      <c r="AZ232" s="12">
        <v>0</v>
      </c>
      <c r="BA232" s="95"/>
      <c r="BB232" s="83">
        <v>14</v>
      </c>
    </row>
    <row r="233" spans="1:54" s="88" customFormat="1" ht="11.25" x14ac:dyDescent="0.25">
      <c r="A233" s="83">
        <v>14</v>
      </c>
      <c r="B233" s="95"/>
      <c r="C233" s="12">
        <v>0</v>
      </c>
      <c r="D233" s="82" t="s">
        <v>91</v>
      </c>
      <c r="E233" s="83" t="s">
        <v>227</v>
      </c>
      <c r="F233" s="95"/>
      <c r="G233" s="12">
        <v>0</v>
      </c>
      <c r="H233" s="95"/>
      <c r="I233" s="9">
        <f t="shared" si="100"/>
        <v>0</v>
      </c>
      <c r="J233" s="95"/>
      <c r="K233" s="13">
        <f>IF($AE233&lt;&gt;0,(G233/$AE233)*100,0)</f>
        <v>0</v>
      </c>
      <c r="L233" s="95"/>
      <c r="M233" s="12">
        <v>0</v>
      </c>
      <c r="N233" s="95"/>
      <c r="O233" s="9">
        <f t="shared" si="101"/>
        <v>0</v>
      </c>
      <c r="P233" s="95"/>
      <c r="Q233" s="13">
        <f>IF($AE233&lt;&gt;0,(M233/$AE233)*100,0)</f>
        <v>0</v>
      </c>
      <c r="R233" s="95"/>
      <c r="S233" s="12">
        <v>0</v>
      </c>
      <c r="T233" s="95"/>
      <c r="U233" s="9">
        <f t="shared" si="102"/>
        <v>0</v>
      </c>
      <c r="V233" s="95"/>
      <c r="W233" s="13">
        <f>IF($AE233&lt;&gt;0,(S233/$AE233)*100,0)</f>
        <v>0</v>
      </c>
      <c r="X233" s="95"/>
      <c r="Y233" s="12">
        <v>0</v>
      </c>
      <c r="Z233" s="95"/>
      <c r="AA233" s="9">
        <f t="shared" si="103"/>
        <v>0</v>
      </c>
      <c r="AB233" s="95"/>
      <c r="AC233" s="13">
        <f>IF($AE233&lt;&gt;0,(Y233/$AE233)*100,0)</f>
        <v>0</v>
      </c>
      <c r="AD233" s="95"/>
      <c r="AE233" s="12">
        <f>(G233+M233+S233+Y233)</f>
        <v>0</v>
      </c>
      <c r="AF233" s="96"/>
      <c r="AG233" s="95"/>
      <c r="AH233" s="12">
        <v>0</v>
      </c>
      <c r="AI233" s="95"/>
      <c r="AJ233" s="12">
        <v>0</v>
      </c>
      <c r="AK233" s="95"/>
      <c r="AL233" s="12">
        <f>(AE233+AH233+AJ233)</f>
        <v>0</v>
      </c>
      <c r="AM233" s="95"/>
      <c r="AN233" s="12">
        <v>0</v>
      </c>
      <c r="AO233" s="95"/>
      <c r="AP233" s="9">
        <f t="shared" si="104"/>
        <v>0</v>
      </c>
      <c r="AQ233" s="95"/>
      <c r="AR233" s="13">
        <f>IF($AP$258&lt;&gt;0,(AP233/$AP$258)*100,0)</f>
        <v>0</v>
      </c>
      <c r="AS233" s="95"/>
      <c r="AT233" s="12">
        <v>0</v>
      </c>
      <c r="AU233" s="95"/>
      <c r="AV233" s="12">
        <v>0</v>
      </c>
      <c r="AW233" s="95"/>
      <c r="AX233" s="12"/>
      <c r="AY233" s="95"/>
      <c r="AZ233" s="12">
        <v>0</v>
      </c>
      <c r="BA233" s="95"/>
      <c r="BB233" s="83">
        <v>15</v>
      </c>
    </row>
    <row r="234" spans="1:54" s="88" customFormat="1" ht="11.25" x14ac:dyDescent="0.25">
      <c r="A234" s="83">
        <v>15</v>
      </c>
      <c r="B234" s="95"/>
      <c r="C234" s="12">
        <v>7473</v>
      </c>
      <c r="D234" s="82"/>
      <c r="E234" s="83" t="s">
        <v>228</v>
      </c>
      <c r="F234" s="95"/>
      <c r="G234" s="12">
        <v>10776598</v>
      </c>
      <c r="H234" s="95"/>
      <c r="I234" s="9">
        <f t="shared" ref="I234:I238" si="105">IFERROR(G234/$C234,0)</f>
        <v>1442.0711896159507</v>
      </c>
      <c r="J234" s="95"/>
      <c r="K234" s="13">
        <f>IF($AE234&lt;&gt;0,(G234/$AE234)*100,0)</f>
        <v>77.765817368568378</v>
      </c>
      <c r="L234" s="95"/>
      <c r="M234" s="12">
        <v>2642431</v>
      </c>
      <c r="N234" s="95"/>
      <c r="O234" s="9">
        <f t="shared" ref="O234:O238" si="106">IFERROR(M234/$C234,0)</f>
        <v>353.59708283152685</v>
      </c>
      <c r="P234" s="95"/>
      <c r="Q234" s="13">
        <f>IF($AE234&lt;&gt;0,(M234/$AE234)*100,0)</f>
        <v>19.068244593984438</v>
      </c>
      <c r="R234" s="95"/>
      <c r="S234" s="12">
        <v>29658</v>
      </c>
      <c r="T234" s="95"/>
      <c r="U234" s="9">
        <f t="shared" ref="U234:U238" si="107">IFERROR(S234/$C234,0)</f>
        <v>3.9686872741870736</v>
      </c>
      <c r="V234" s="95"/>
      <c r="W234" s="13">
        <f>IF($AE234&lt;&gt;0,(S234/$AE234)*100,0)</f>
        <v>0.21401731896438939</v>
      </c>
      <c r="X234" s="95"/>
      <c r="Y234" s="12">
        <v>409070</v>
      </c>
      <c r="Z234" s="95"/>
      <c r="AA234" s="9">
        <f t="shared" ref="AA234:AA238" si="108">IFERROR(Y234/$C234,0)</f>
        <v>54.739729693563497</v>
      </c>
      <c r="AB234" s="95"/>
      <c r="AC234" s="13">
        <f>IF($AE234&lt;&gt;0,(Y234/$AE234)*100,0)</f>
        <v>2.9519207184827962</v>
      </c>
      <c r="AD234" s="95"/>
      <c r="AE234" s="12">
        <f t="shared" ref="AE234:AE247" si="109">(G234+M234+S234+Y234)</f>
        <v>13857757</v>
      </c>
      <c r="AF234" s="96"/>
      <c r="AG234" s="95"/>
      <c r="AH234" s="12">
        <v>0</v>
      </c>
      <c r="AI234" s="95"/>
      <c r="AJ234" s="12">
        <v>1180153</v>
      </c>
      <c r="AK234" s="95"/>
      <c r="AL234" s="12">
        <f>(AE234+AH234+AJ234)</f>
        <v>15037910</v>
      </c>
      <c r="AM234" s="95"/>
      <c r="AN234" s="12">
        <v>12136572</v>
      </c>
      <c r="AO234" s="95"/>
      <c r="AP234" s="9">
        <f t="shared" ref="AP234:AP238" si="110">IFERROR(AN234/$C234,0)</f>
        <v>1624.0562023283821</v>
      </c>
      <c r="AQ234" s="95"/>
      <c r="AR234" s="13">
        <f>IF($AP$258&lt;&gt;0,(AP234/$AP$258)*100,0)</f>
        <v>126.48747271584575</v>
      </c>
      <c r="AS234" s="95"/>
      <c r="AT234" s="12">
        <v>0</v>
      </c>
      <c r="AU234" s="95"/>
      <c r="AV234" s="12">
        <v>0</v>
      </c>
      <c r="AW234" s="95"/>
      <c r="AX234" s="12"/>
      <c r="AY234" s="95"/>
      <c r="AZ234" s="12">
        <v>97183</v>
      </c>
      <c r="BA234" s="95"/>
      <c r="BB234" s="83">
        <v>16</v>
      </c>
    </row>
    <row r="235" spans="1:54" s="88" customFormat="1" ht="11.25" x14ac:dyDescent="0.25">
      <c r="A235" s="83">
        <v>16</v>
      </c>
      <c r="B235" s="95"/>
      <c r="C235" s="12">
        <v>15011</v>
      </c>
      <c r="D235" s="82"/>
      <c r="E235" s="83" t="s">
        <v>229</v>
      </c>
      <c r="F235" s="95"/>
      <c r="G235" s="12">
        <v>10165667</v>
      </c>
      <c r="H235" s="95"/>
      <c r="I235" s="9">
        <f t="shared" si="105"/>
        <v>677.21450935980283</v>
      </c>
      <c r="J235" s="95"/>
      <c r="K235" s="13">
        <f>IF($AE235&lt;&gt;0,(G235/$AE235)*100,0)</f>
        <v>75.586792741972843</v>
      </c>
      <c r="L235" s="95"/>
      <c r="M235" s="12">
        <v>3283332</v>
      </c>
      <c r="N235" s="95"/>
      <c r="O235" s="9">
        <f t="shared" si="106"/>
        <v>218.72839917393912</v>
      </c>
      <c r="P235" s="95"/>
      <c r="Q235" s="13">
        <f>IF($AE235&lt;&gt;0,(M235/$AE235)*100,0)</f>
        <v>24.413207258027157</v>
      </c>
      <c r="R235" s="95"/>
      <c r="S235" s="12">
        <v>0</v>
      </c>
      <c r="T235" s="95"/>
      <c r="U235" s="9">
        <f t="shared" si="107"/>
        <v>0</v>
      </c>
      <c r="V235" s="95"/>
      <c r="W235" s="13">
        <f>IF($AE235&lt;&gt;0,(S235/$AE235)*100,0)</f>
        <v>0</v>
      </c>
      <c r="X235" s="95"/>
      <c r="Y235" s="12">
        <v>0</v>
      </c>
      <c r="Z235" s="95"/>
      <c r="AA235" s="9">
        <f t="shared" si="108"/>
        <v>0</v>
      </c>
      <c r="AB235" s="95"/>
      <c r="AC235" s="13">
        <f>IF($AE235&lt;&gt;0,(Y235/$AE235)*100,0)</f>
        <v>0</v>
      </c>
      <c r="AD235" s="95"/>
      <c r="AE235" s="12">
        <f t="shared" si="109"/>
        <v>13448999</v>
      </c>
      <c r="AF235" s="96"/>
      <c r="AG235" s="95"/>
      <c r="AH235" s="12">
        <v>0</v>
      </c>
      <c r="AI235" s="95"/>
      <c r="AJ235" s="12">
        <v>2361685</v>
      </c>
      <c r="AK235" s="95"/>
      <c r="AL235" s="12">
        <f>(AE235+AH235+AJ235)</f>
        <v>15810684</v>
      </c>
      <c r="AM235" s="95"/>
      <c r="AN235" s="12">
        <v>14104565</v>
      </c>
      <c r="AO235" s="95"/>
      <c r="AP235" s="9">
        <f t="shared" si="110"/>
        <v>939.61528212644066</v>
      </c>
      <c r="AQ235" s="95"/>
      <c r="AR235" s="13">
        <f>IF($AP$258&lt;&gt;0,(AP235/$AP$258)*100,0)</f>
        <v>73.180695465444629</v>
      </c>
      <c r="AS235" s="95"/>
      <c r="AT235" s="12">
        <v>0</v>
      </c>
      <c r="AU235" s="95"/>
      <c r="AV235" s="12">
        <v>0</v>
      </c>
      <c r="AW235" s="95"/>
      <c r="AX235" s="12"/>
      <c r="AY235" s="95"/>
      <c r="AZ235" s="12">
        <v>1477110</v>
      </c>
      <c r="BA235" s="95"/>
      <c r="BB235" s="83">
        <v>17</v>
      </c>
    </row>
    <row r="236" spans="1:54" s="88" customFormat="1" ht="11.25" x14ac:dyDescent="0.25">
      <c r="A236" s="83">
        <v>17</v>
      </c>
      <c r="B236" s="95"/>
      <c r="C236" s="12">
        <v>24655</v>
      </c>
      <c r="D236" s="82"/>
      <c r="E236" s="83" t="s">
        <v>230</v>
      </c>
      <c r="F236" s="95"/>
      <c r="G236" s="12">
        <v>35832092</v>
      </c>
      <c r="H236" s="95"/>
      <c r="I236" s="9">
        <f t="shared" si="105"/>
        <v>1453.3397688095722</v>
      </c>
      <c r="J236" s="95"/>
      <c r="K236" s="13">
        <f>IF($AE236&lt;&gt;0,(G236/$AE236)*100,0)</f>
        <v>84.372408475468291</v>
      </c>
      <c r="L236" s="95"/>
      <c r="M236" s="12">
        <v>4183347</v>
      </c>
      <c r="N236" s="95"/>
      <c r="O236" s="9">
        <f t="shared" si="106"/>
        <v>169.67540052727642</v>
      </c>
      <c r="P236" s="95"/>
      <c r="Q236" s="13">
        <f>IF($AE236&lt;&gt;0,(M236/$AE236)*100,0)</f>
        <v>9.85036156634742</v>
      </c>
      <c r="R236" s="95"/>
      <c r="S236" s="12">
        <v>40571</v>
      </c>
      <c r="T236" s="95"/>
      <c r="U236" s="9">
        <f t="shared" si="107"/>
        <v>1.6455485702697221</v>
      </c>
      <c r="V236" s="95"/>
      <c r="W236" s="13">
        <f>IF($AE236&lt;&gt;0,(S236/$AE236)*100,0)</f>
        <v>9.5530927534407534E-2</v>
      </c>
      <c r="X236" s="95"/>
      <c r="Y236" s="12">
        <v>2412959</v>
      </c>
      <c r="Z236" s="95"/>
      <c r="AA236" s="9">
        <f t="shared" si="108"/>
        <v>97.868951531129582</v>
      </c>
      <c r="AB236" s="95"/>
      <c r="AC236" s="13">
        <f>IF($AE236&lt;&gt;0,(Y236/$AE236)*100,0)</f>
        <v>5.6816990306498845</v>
      </c>
      <c r="AD236" s="95"/>
      <c r="AE236" s="12">
        <f t="shared" si="109"/>
        <v>42468969</v>
      </c>
      <c r="AF236" s="96"/>
      <c r="AG236" s="95"/>
      <c r="AH236" s="12">
        <v>1538</v>
      </c>
      <c r="AI236" s="95"/>
      <c r="AJ236" s="12">
        <v>0</v>
      </c>
      <c r="AK236" s="95"/>
      <c r="AL236" s="12">
        <f>(AE236+AH236+AJ236)</f>
        <v>42470507</v>
      </c>
      <c r="AM236" s="95"/>
      <c r="AN236" s="12">
        <v>37183879</v>
      </c>
      <c r="AO236" s="95"/>
      <c r="AP236" s="9">
        <f t="shared" si="110"/>
        <v>1508.1678766984385</v>
      </c>
      <c r="AQ236" s="95"/>
      <c r="AR236" s="13">
        <f>IF($AP$258&lt;&gt;0,(AP236/$AP$258)*100,0)</f>
        <v>117.46166350728078</v>
      </c>
      <c r="AS236" s="95"/>
      <c r="AT236" s="12">
        <v>0</v>
      </c>
      <c r="AU236" s="95"/>
      <c r="AV236" s="12">
        <v>0</v>
      </c>
      <c r="AW236" s="95"/>
      <c r="AX236" s="12"/>
      <c r="AY236" s="95"/>
      <c r="AZ236" s="12">
        <v>0</v>
      </c>
      <c r="BA236" s="95"/>
      <c r="BB236" s="83">
        <v>18</v>
      </c>
    </row>
    <row r="237" spans="1:54" s="88" customFormat="1" ht="11.25" x14ac:dyDescent="0.25">
      <c r="A237" s="83">
        <v>18</v>
      </c>
      <c r="B237" s="95"/>
      <c r="C237" s="12">
        <v>48250</v>
      </c>
      <c r="D237" s="82"/>
      <c r="E237" s="83" t="s">
        <v>231</v>
      </c>
      <c r="F237" s="95"/>
      <c r="G237" s="12">
        <v>53508227</v>
      </c>
      <c r="H237" s="95"/>
      <c r="I237" s="9">
        <f t="shared" si="105"/>
        <v>1108.9787979274611</v>
      </c>
      <c r="J237" s="95"/>
      <c r="K237" s="13">
        <f>IF($AE237&lt;&gt;0,(G237/$AE237)*100,0)</f>
        <v>82.281765412157498</v>
      </c>
      <c r="L237" s="95"/>
      <c r="M237" s="12">
        <v>8380425</v>
      </c>
      <c r="N237" s="95"/>
      <c r="O237" s="9">
        <f t="shared" si="106"/>
        <v>173.68756476683939</v>
      </c>
      <c r="P237" s="95"/>
      <c r="Q237" s="13">
        <f>IF($AE237&lt;&gt;0,(M237/$AE237)*100,0)</f>
        <v>12.886918564956002</v>
      </c>
      <c r="R237" s="95"/>
      <c r="S237" s="12">
        <v>162412</v>
      </c>
      <c r="T237" s="95"/>
      <c r="U237" s="9">
        <f t="shared" si="107"/>
        <v>3.3660518134715027</v>
      </c>
      <c r="V237" s="95"/>
      <c r="W237" s="13">
        <f>IF($AE237&lt;&gt;0,(S237/$AE237)*100,0)</f>
        <v>0.24974750301704676</v>
      </c>
      <c r="X237" s="95"/>
      <c r="Y237" s="12">
        <v>2979416</v>
      </c>
      <c r="Z237" s="95"/>
      <c r="AA237" s="9">
        <f t="shared" si="108"/>
        <v>61.74955440414508</v>
      </c>
      <c r="AB237" s="95"/>
      <c r="AC237" s="13">
        <f>IF($AE237&lt;&gt;0,(Y237/$AE237)*100,0)</f>
        <v>4.5815685198694522</v>
      </c>
      <c r="AD237" s="95"/>
      <c r="AE237" s="12">
        <f t="shared" si="109"/>
        <v>65030480</v>
      </c>
      <c r="AF237" s="96"/>
      <c r="AG237" s="95"/>
      <c r="AH237" s="12">
        <v>136043</v>
      </c>
      <c r="AI237" s="95"/>
      <c r="AJ237" s="12">
        <v>4126022</v>
      </c>
      <c r="AK237" s="95"/>
      <c r="AL237" s="12">
        <f>(AE237+AH237+AJ237)</f>
        <v>69292545</v>
      </c>
      <c r="AM237" s="95"/>
      <c r="AN237" s="12">
        <v>53692417</v>
      </c>
      <c r="AO237" s="95"/>
      <c r="AP237" s="9">
        <f t="shared" si="110"/>
        <v>1112.796207253886</v>
      </c>
      <c r="AQ237" s="95"/>
      <c r="AR237" s="13">
        <f>IF($AP$258&lt;&gt;0,(AP237/$AP$258)*100,0)</f>
        <v>86.66866312971483</v>
      </c>
      <c r="AS237" s="95"/>
      <c r="AT237" s="12">
        <v>2622692</v>
      </c>
      <c r="AU237" s="95"/>
      <c r="AV237" s="12">
        <v>8729551</v>
      </c>
      <c r="AW237" s="95"/>
      <c r="AX237" s="12"/>
      <c r="AY237" s="95"/>
      <c r="AZ237" s="12">
        <v>0</v>
      </c>
      <c r="BA237" s="95"/>
      <c r="BB237" s="83">
        <v>19</v>
      </c>
    </row>
    <row r="238" spans="1:54" s="88" customFormat="1" ht="11.25" x14ac:dyDescent="0.25">
      <c r="A238" s="83">
        <v>19</v>
      </c>
      <c r="B238" s="95"/>
      <c r="C238" s="12">
        <v>4831</v>
      </c>
      <c r="D238" s="82"/>
      <c r="E238" s="83" t="s">
        <v>232</v>
      </c>
      <c r="F238" s="95"/>
      <c r="G238" s="12">
        <v>4827660</v>
      </c>
      <c r="H238" s="95"/>
      <c r="I238" s="9">
        <f t="shared" si="105"/>
        <v>999.30863175326022</v>
      </c>
      <c r="J238" s="95"/>
      <c r="K238" s="13">
        <f>IF($AE238&lt;&gt;0,(G238/$AE238)*100,0)</f>
        <v>66.199135483713505</v>
      </c>
      <c r="L238" s="95"/>
      <c r="M238" s="12">
        <v>1583564</v>
      </c>
      <c r="N238" s="95"/>
      <c r="O238" s="9">
        <f t="shared" si="106"/>
        <v>327.79217553301595</v>
      </c>
      <c r="P238" s="95"/>
      <c r="Q238" s="13">
        <f>IF($AE238&lt;&gt;0,(M238/$AE238)*100,0)</f>
        <v>21.714571403771448</v>
      </c>
      <c r="R238" s="95"/>
      <c r="S238" s="12">
        <v>881409</v>
      </c>
      <c r="T238" s="95"/>
      <c r="U238" s="9">
        <f t="shared" si="107"/>
        <v>182.44856137445663</v>
      </c>
      <c r="V238" s="95"/>
      <c r="W238" s="13">
        <f>IF($AE238&lt;&gt;0,(S238/$AE238)*100,0)</f>
        <v>12.086293112515055</v>
      </c>
      <c r="X238" s="95"/>
      <c r="Y238" s="12">
        <v>0</v>
      </c>
      <c r="Z238" s="95"/>
      <c r="AA238" s="9">
        <f t="shared" si="108"/>
        <v>0</v>
      </c>
      <c r="AB238" s="95"/>
      <c r="AC238" s="13">
        <f>IF($AE238&lt;&gt;0,(Y238/$AE238)*100,0)</f>
        <v>0</v>
      </c>
      <c r="AD238" s="95"/>
      <c r="AE238" s="12">
        <f t="shared" si="109"/>
        <v>7292633</v>
      </c>
      <c r="AF238" s="96"/>
      <c r="AG238" s="95"/>
      <c r="AH238" s="12">
        <v>0</v>
      </c>
      <c r="AI238" s="95"/>
      <c r="AJ238" s="12">
        <v>0</v>
      </c>
      <c r="AK238" s="95"/>
      <c r="AL238" s="12">
        <f>(AE238+AH238+AJ238)</f>
        <v>7292633</v>
      </c>
      <c r="AM238" s="95"/>
      <c r="AN238" s="12">
        <v>6480521</v>
      </c>
      <c r="AO238" s="95"/>
      <c r="AP238" s="9">
        <f t="shared" si="110"/>
        <v>1341.4450424342785</v>
      </c>
      <c r="AQ238" s="95"/>
      <c r="AR238" s="13">
        <f>IF($AP$258&lt;&gt;0,(AP238/$AP$258)*100,0)</f>
        <v>104.47667572184432</v>
      </c>
      <c r="AS238" s="95"/>
      <c r="AT238" s="12">
        <v>0</v>
      </c>
      <c r="AU238" s="95"/>
      <c r="AV238" s="12">
        <v>86548</v>
      </c>
      <c r="AW238" s="95"/>
      <c r="AX238" s="12"/>
      <c r="AY238" s="95"/>
      <c r="AZ238" s="12">
        <v>277353</v>
      </c>
      <c r="BA238" s="95"/>
      <c r="BB238" s="83">
        <v>20</v>
      </c>
    </row>
    <row r="239" spans="1:54" s="88" customFormat="1" ht="11.25" x14ac:dyDescent="0.25">
      <c r="A239" s="83">
        <v>20</v>
      </c>
      <c r="B239" s="95"/>
      <c r="C239" s="12">
        <v>5751</v>
      </c>
      <c r="D239" s="82"/>
      <c r="E239" s="83" t="s">
        <v>233</v>
      </c>
      <c r="F239" s="95"/>
      <c r="G239" s="12">
        <v>4923657</v>
      </c>
      <c r="H239" s="95"/>
      <c r="I239" s="9">
        <f t="shared" ref="I239:I243" si="111">IFERROR(G239/$C239,0)</f>
        <v>856.13928012519557</v>
      </c>
      <c r="J239" s="95"/>
      <c r="K239" s="13">
        <f t="shared" ref="K239:K256" si="112">IF($AE239&lt;&gt;0,(G239/$AE239)*100,0)</f>
        <v>65.282161493914771</v>
      </c>
      <c r="L239" s="95"/>
      <c r="M239" s="12">
        <v>1915750</v>
      </c>
      <c r="N239" s="95"/>
      <c r="O239" s="9">
        <f t="shared" ref="O239:O243" si="113">IFERROR(M239/$C239,0)</f>
        <v>333.11597982959483</v>
      </c>
      <c r="P239" s="95"/>
      <c r="Q239" s="13">
        <f t="shared" ref="Q239:Q256" si="114">IF($AE239&lt;&gt;0,(M239/$AE239)*100,0)</f>
        <v>25.400693200596063</v>
      </c>
      <c r="R239" s="95"/>
      <c r="S239" s="12">
        <v>17086</v>
      </c>
      <c r="T239" s="95"/>
      <c r="U239" s="9">
        <f t="shared" ref="U239:U243" si="115">IFERROR(S239/$C239,0)</f>
        <v>2.9709615719005389</v>
      </c>
      <c r="V239" s="95"/>
      <c r="W239" s="13">
        <f t="shared" ref="W239:W256" si="116">IF($AE239&lt;&gt;0,(S239/$AE239)*100,0)</f>
        <v>0.22654116874612262</v>
      </c>
      <c r="X239" s="95"/>
      <c r="Y239" s="12">
        <v>685624</v>
      </c>
      <c r="Z239" s="95"/>
      <c r="AA239" s="9">
        <f t="shared" ref="AA239:AA243" si="117">IFERROR(Y239/$C239,0)</f>
        <v>119.21822291775344</v>
      </c>
      <c r="AB239" s="95"/>
      <c r="AC239" s="13">
        <f t="shared" ref="AC239:AC256" si="118">IF($AE239&lt;&gt;0,(Y239/$AE239)*100,0)</f>
        <v>9.090604136743039</v>
      </c>
      <c r="AD239" s="95"/>
      <c r="AE239" s="12">
        <f t="shared" si="109"/>
        <v>7542117</v>
      </c>
      <c r="AF239" s="96"/>
      <c r="AG239" s="95"/>
      <c r="AH239" s="12">
        <v>42257</v>
      </c>
      <c r="AI239" s="95"/>
      <c r="AJ239" s="12">
        <v>0</v>
      </c>
      <c r="AK239" s="95"/>
      <c r="AL239" s="12">
        <f t="shared" ref="AL239:AL256" si="119">(AE239+AH239+AJ239)</f>
        <v>7584374</v>
      </c>
      <c r="AM239" s="95"/>
      <c r="AN239" s="12">
        <v>7543505</v>
      </c>
      <c r="AO239" s="95"/>
      <c r="AP239" s="9">
        <f t="shared" ref="AP239:AP243" si="120">IFERROR(AN239/$C239,0)</f>
        <v>1311.6857937749955</v>
      </c>
      <c r="AQ239" s="95"/>
      <c r="AR239" s="13">
        <f>IF($AP$258&lt;&gt;0,(AP239/$AP$258)*100,0)</f>
        <v>102.1589159377688</v>
      </c>
      <c r="AS239" s="95"/>
      <c r="AT239" s="12">
        <v>3402</v>
      </c>
      <c r="AU239" s="95"/>
      <c r="AV239" s="12">
        <v>91926</v>
      </c>
      <c r="AW239" s="95"/>
      <c r="AX239" s="12"/>
      <c r="AY239" s="95"/>
      <c r="AZ239" s="12">
        <v>0</v>
      </c>
      <c r="BA239" s="95"/>
      <c r="BB239" s="83">
        <v>21</v>
      </c>
    </row>
    <row r="240" spans="1:54" s="88" customFormat="1" ht="11.25" x14ac:dyDescent="0.25">
      <c r="A240" s="83">
        <v>21</v>
      </c>
      <c r="B240" s="95"/>
      <c r="C240" s="12">
        <v>4880</v>
      </c>
      <c r="D240" s="82"/>
      <c r="E240" s="83" t="s">
        <v>187</v>
      </c>
      <c r="F240" s="95"/>
      <c r="G240" s="12">
        <v>3879685</v>
      </c>
      <c r="H240" s="95"/>
      <c r="I240" s="9">
        <f t="shared" si="111"/>
        <v>795.01741803278685</v>
      </c>
      <c r="J240" s="95"/>
      <c r="K240" s="13">
        <f t="shared" si="112"/>
        <v>73.233259886490558</v>
      </c>
      <c r="L240" s="95"/>
      <c r="M240" s="12">
        <v>1418024</v>
      </c>
      <c r="N240" s="95"/>
      <c r="O240" s="9">
        <f t="shared" si="113"/>
        <v>290.57868852459018</v>
      </c>
      <c r="P240" s="95"/>
      <c r="Q240" s="13">
        <f t="shared" si="114"/>
        <v>26.766740113509442</v>
      </c>
      <c r="R240" s="95"/>
      <c r="S240" s="12">
        <v>0</v>
      </c>
      <c r="T240" s="95"/>
      <c r="U240" s="9">
        <f t="shared" si="115"/>
        <v>0</v>
      </c>
      <c r="V240" s="95"/>
      <c r="W240" s="13">
        <f t="shared" si="116"/>
        <v>0</v>
      </c>
      <c r="X240" s="95"/>
      <c r="Y240" s="12">
        <v>0</v>
      </c>
      <c r="Z240" s="95"/>
      <c r="AA240" s="9">
        <f t="shared" si="117"/>
        <v>0</v>
      </c>
      <c r="AB240" s="95"/>
      <c r="AC240" s="13">
        <f t="shared" si="118"/>
        <v>0</v>
      </c>
      <c r="AD240" s="95"/>
      <c r="AE240" s="12">
        <f t="shared" si="109"/>
        <v>5297709</v>
      </c>
      <c r="AF240" s="96"/>
      <c r="AG240" s="95"/>
      <c r="AH240" s="12">
        <v>0</v>
      </c>
      <c r="AI240" s="95"/>
      <c r="AJ240" s="12">
        <v>0</v>
      </c>
      <c r="AK240" s="95"/>
      <c r="AL240" s="12">
        <f t="shared" si="119"/>
        <v>5297709</v>
      </c>
      <c r="AM240" s="95"/>
      <c r="AN240" s="12">
        <v>4618930</v>
      </c>
      <c r="AO240" s="95"/>
      <c r="AP240" s="9">
        <f t="shared" si="120"/>
        <v>946.50204918032784</v>
      </c>
      <c r="AQ240" s="95"/>
      <c r="AR240" s="13">
        <f>IF($AP$258&lt;&gt;0,(AP240/$AP$258)*100,0)</f>
        <v>73.717062223306868</v>
      </c>
      <c r="AS240" s="95"/>
      <c r="AT240" s="12">
        <v>41921</v>
      </c>
      <c r="AU240" s="95"/>
      <c r="AV240" s="12">
        <v>0</v>
      </c>
      <c r="AW240" s="95"/>
      <c r="AX240" s="12"/>
      <c r="AY240" s="95"/>
      <c r="AZ240" s="12">
        <v>0</v>
      </c>
      <c r="BA240" s="95"/>
      <c r="BB240" s="83">
        <v>22</v>
      </c>
    </row>
    <row r="241" spans="1:54" s="88" customFormat="1" ht="11.25" x14ac:dyDescent="0.25">
      <c r="A241" s="83">
        <v>22</v>
      </c>
      <c r="B241" s="95"/>
      <c r="C241" s="12">
        <v>8985</v>
      </c>
      <c r="D241" s="82"/>
      <c r="E241" s="83" t="s">
        <v>195</v>
      </c>
      <c r="F241" s="95"/>
      <c r="G241" s="12">
        <v>6578492</v>
      </c>
      <c r="H241" s="95"/>
      <c r="I241" s="9">
        <f t="shared" si="111"/>
        <v>732.16382860322756</v>
      </c>
      <c r="J241" s="95"/>
      <c r="K241" s="13">
        <f t="shared" si="112"/>
        <v>57.157285032175722</v>
      </c>
      <c r="L241" s="95"/>
      <c r="M241" s="12">
        <v>3214460</v>
      </c>
      <c r="N241" s="95"/>
      <c r="O241" s="9">
        <f t="shared" si="113"/>
        <v>357.75848636616581</v>
      </c>
      <c r="P241" s="95"/>
      <c r="Q241" s="13">
        <f t="shared" si="114"/>
        <v>27.928863703798314</v>
      </c>
      <c r="R241" s="95"/>
      <c r="S241" s="12">
        <v>307640</v>
      </c>
      <c r="T241" s="95"/>
      <c r="U241" s="9">
        <f t="shared" si="115"/>
        <v>34.239287701725097</v>
      </c>
      <c r="V241" s="95"/>
      <c r="W241" s="13">
        <f t="shared" si="116"/>
        <v>2.672932819147388</v>
      </c>
      <c r="X241" s="95"/>
      <c r="Y241" s="12">
        <v>1408863</v>
      </c>
      <c r="Z241" s="95"/>
      <c r="AA241" s="9">
        <f t="shared" si="117"/>
        <v>156.8016694490818</v>
      </c>
      <c r="AB241" s="95"/>
      <c r="AC241" s="13">
        <f t="shared" si="118"/>
        <v>12.240918444878581</v>
      </c>
      <c r="AD241" s="95"/>
      <c r="AE241" s="12">
        <f t="shared" si="109"/>
        <v>11509455</v>
      </c>
      <c r="AF241" s="96"/>
      <c r="AG241" s="95"/>
      <c r="AH241" s="12">
        <v>0</v>
      </c>
      <c r="AI241" s="95"/>
      <c r="AJ241" s="12">
        <v>0</v>
      </c>
      <c r="AK241" s="95"/>
      <c r="AL241" s="12">
        <f t="shared" si="119"/>
        <v>11509455</v>
      </c>
      <c r="AM241" s="95"/>
      <c r="AN241" s="12">
        <v>10590230</v>
      </c>
      <c r="AO241" s="95"/>
      <c r="AP241" s="9">
        <f t="shared" si="120"/>
        <v>1178.656649972176</v>
      </c>
      <c r="AQ241" s="95"/>
      <c r="AR241" s="13">
        <f>IF($AP$258&lt;&gt;0,(AP241/$AP$258)*100,0)</f>
        <v>91.798116740642755</v>
      </c>
      <c r="AS241" s="95"/>
      <c r="AT241" s="12">
        <v>0</v>
      </c>
      <c r="AU241" s="95"/>
      <c r="AV241" s="12">
        <v>260646</v>
      </c>
      <c r="AW241" s="95"/>
      <c r="AX241" s="12"/>
      <c r="AY241" s="95"/>
      <c r="AZ241" s="12">
        <v>0</v>
      </c>
      <c r="BA241" s="95"/>
      <c r="BB241" s="83">
        <v>23</v>
      </c>
    </row>
    <row r="242" spans="1:54" s="88" customFormat="1" ht="11.25" x14ac:dyDescent="0.25">
      <c r="A242" s="83">
        <v>23</v>
      </c>
      <c r="B242" s="95"/>
      <c r="C242" s="12">
        <v>8929</v>
      </c>
      <c r="D242" s="82"/>
      <c r="E242" s="106" t="s">
        <v>234</v>
      </c>
      <c r="F242" s="95"/>
      <c r="G242" s="12">
        <v>11113850</v>
      </c>
      <c r="H242" s="95"/>
      <c r="I242" s="9">
        <f t="shared" si="111"/>
        <v>1244.691454810169</v>
      </c>
      <c r="J242" s="95"/>
      <c r="K242" s="13">
        <f t="shared" si="112"/>
        <v>87.519126856961776</v>
      </c>
      <c r="L242" s="95"/>
      <c r="M242" s="12">
        <v>1207204</v>
      </c>
      <c r="N242" s="95"/>
      <c r="O242" s="9">
        <f t="shared" si="113"/>
        <v>135.20035838279762</v>
      </c>
      <c r="P242" s="95"/>
      <c r="Q242" s="13">
        <f t="shared" si="114"/>
        <v>9.5064662577083272</v>
      </c>
      <c r="R242" s="95"/>
      <c r="S242" s="12">
        <v>2875</v>
      </c>
      <c r="T242" s="95"/>
      <c r="U242" s="9">
        <f t="shared" si="115"/>
        <v>0.3219845447418524</v>
      </c>
      <c r="V242" s="95"/>
      <c r="W242" s="13">
        <f t="shared" si="116"/>
        <v>2.2639993315886495E-2</v>
      </c>
      <c r="X242" s="95"/>
      <c r="Y242" s="12">
        <v>374838</v>
      </c>
      <c r="Z242" s="95"/>
      <c r="AA242" s="9">
        <f t="shared" si="117"/>
        <v>41.979840967633557</v>
      </c>
      <c r="AB242" s="95"/>
      <c r="AC242" s="13">
        <f t="shared" si="118"/>
        <v>2.9517668920140041</v>
      </c>
      <c r="AD242" s="95"/>
      <c r="AE242" s="12">
        <f t="shared" si="109"/>
        <v>12698767</v>
      </c>
      <c r="AF242" s="96"/>
      <c r="AG242" s="95"/>
      <c r="AH242" s="12">
        <v>0</v>
      </c>
      <c r="AI242" s="95"/>
      <c r="AJ242" s="12">
        <v>0</v>
      </c>
      <c r="AK242" s="95"/>
      <c r="AL242" s="12">
        <f t="shared" si="119"/>
        <v>12698767</v>
      </c>
      <c r="AM242" s="95"/>
      <c r="AN242" s="12">
        <v>9590713</v>
      </c>
      <c r="AO242" s="95"/>
      <c r="AP242" s="9">
        <f t="shared" si="120"/>
        <v>1074.1082988016576</v>
      </c>
      <c r="AQ242" s="95"/>
      <c r="AR242" s="13">
        <f>IF($AP$258&lt;&gt;0,(AP242/$AP$258)*100,0)</f>
        <v>83.655506468160496</v>
      </c>
      <c r="AS242" s="95"/>
      <c r="AT242" s="12">
        <v>95200</v>
      </c>
      <c r="AU242" s="95"/>
      <c r="AV242" s="12">
        <v>0</v>
      </c>
      <c r="AW242" s="95"/>
      <c r="AX242" s="12"/>
      <c r="AY242" s="95"/>
      <c r="AZ242" s="12">
        <v>0</v>
      </c>
      <c r="BA242" s="95"/>
      <c r="BB242" s="83">
        <v>24</v>
      </c>
    </row>
    <row r="243" spans="1:54" s="88" customFormat="1" ht="11.25" x14ac:dyDescent="0.25">
      <c r="A243" s="83">
        <v>24</v>
      </c>
      <c r="B243" s="95"/>
      <c r="C243" s="12">
        <v>0</v>
      </c>
      <c r="D243" s="82" t="s">
        <v>91</v>
      </c>
      <c r="E243" s="83" t="s">
        <v>235</v>
      </c>
      <c r="F243" s="95"/>
      <c r="G243" s="12">
        <v>0</v>
      </c>
      <c r="H243" s="95"/>
      <c r="I243" s="9">
        <f t="shared" si="111"/>
        <v>0</v>
      </c>
      <c r="J243" s="95"/>
      <c r="K243" s="13">
        <f t="shared" si="112"/>
        <v>0</v>
      </c>
      <c r="L243" s="95"/>
      <c r="M243" s="12">
        <v>0</v>
      </c>
      <c r="N243" s="95"/>
      <c r="O243" s="9">
        <f t="shared" si="113"/>
        <v>0</v>
      </c>
      <c r="P243" s="95"/>
      <c r="Q243" s="13">
        <f t="shared" si="114"/>
        <v>0</v>
      </c>
      <c r="R243" s="95"/>
      <c r="S243" s="12">
        <v>0</v>
      </c>
      <c r="T243" s="95"/>
      <c r="U243" s="9">
        <f t="shared" si="115"/>
        <v>0</v>
      </c>
      <c r="V243" s="95"/>
      <c r="W243" s="13">
        <f t="shared" si="116"/>
        <v>0</v>
      </c>
      <c r="X243" s="95"/>
      <c r="Y243" s="12">
        <v>0</v>
      </c>
      <c r="Z243" s="95"/>
      <c r="AA243" s="9">
        <f t="shared" si="117"/>
        <v>0</v>
      </c>
      <c r="AB243" s="95"/>
      <c r="AC243" s="13">
        <f t="shared" si="118"/>
        <v>0</v>
      </c>
      <c r="AD243" s="95"/>
      <c r="AE243" s="12">
        <f t="shared" si="109"/>
        <v>0</v>
      </c>
      <c r="AF243" s="96"/>
      <c r="AG243" s="95"/>
      <c r="AH243" s="12">
        <v>0</v>
      </c>
      <c r="AI243" s="95"/>
      <c r="AJ243" s="12">
        <v>0</v>
      </c>
      <c r="AK243" s="95"/>
      <c r="AL243" s="12">
        <f t="shared" si="119"/>
        <v>0</v>
      </c>
      <c r="AM243" s="95"/>
      <c r="AN243" s="12">
        <v>0</v>
      </c>
      <c r="AO243" s="95"/>
      <c r="AP243" s="9">
        <f t="shared" si="120"/>
        <v>0</v>
      </c>
      <c r="AQ243" s="95"/>
      <c r="AR243" s="13">
        <f>IF($AP$258&lt;&gt;0,(AP243/$AP$258)*100,0)</f>
        <v>0</v>
      </c>
      <c r="AS243" s="95"/>
      <c r="AT243" s="12">
        <v>0</v>
      </c>
      <c r="AU243" s="95"/>
      <c r="AV243" s="12">
        <v>0</v>
      </c>
      <c r="AW243" s="95"/>
      <c r="AX243" s="12"/>
      <c r="AY243" s="95"/>
      <c r="AZ243" s="12">
        <v>0</v>
      </c>
      <c r="BA243" s="95"/>
      <c r="BB243" s="83">
        <v>25</v>
      </c>
    </row>
    <row r="244" spans="1:54" s="88" customFormat="1" ht="11.25" x14ac:dyDescent="0.25">
      <c r="A244" s="83">
        <v>25</v>
      </c>
      <c r="B244" s="95"/>
      <c r="C244" s="12">
        <v>4903</v>
      </c>
      <c r="D244" s="82"/>
      <c r="E244" s="83" t="s">
        <v>236</v>
      </c>
      <c r="F244" s="95"/>
      <c r="G244" s="12">
        <v>5937226</v>
      </c>
      <c r="H244" s="95"/>
      <c r="I244" s="9">
        <f t="shared" ref="I244:I248" si="121">IFERROR(G244/$C244,0)</f>
        <v>1210.9373852743217</v>
      </c>
      <c r="J244" s="95"/>
      <c r="K244" s="13">
        <f t="shared" si="112"/>
        <v>54.52041219058296</v>
      </c>
      <c r="L244" s="95"/>
      <c r="M244" s="12">
        <v>2129904</v>
      </c>
      <c r="N244" s="95"/>
      <c r="O244" s="9">
        <f t="shared" ref="O244:O248" si="122">IFERROR(M244/$C244,0)</f>
        <v>434.40832143585561</v>
      </c>
      <c r="P244" s="95"/>
      <c r="Q244" s="13">
        <f t="shared" si="114"/>
        <v>19.558501563924196</v>
      </c>
      <c r="R244" s="95"/>
      <c r="S244" s="12">
        <v>194619</v>
      </c>
      <c r="T244" s="95"/>
      <c r="U244" s="9">
        <f t="shared" ref="U244:U248" si="123">IFERROR(S244/$C244,0)</f>
        <v>39.693860901488883</v>
      </c>
      <c r="V244" s="95"/>
      <c r="W244" s="13">
        <f t="shared" si="116"/>
        <v>1.7871490996163975</v>
      </c>
      <c r="X244" s="95"/>
      <c r="Y244" s="12">
        <v>2628165</v>
      </c>
      <c r="Z244" s="95"/>
      <c r="AA244" s="9">
        <f t="shared" ref="AA244:AA248" si="124">IFERROR(Y244/$C244,0)</f>
        <v>536.03202121150321</v>
      </c>
      <c r="AB244" s="95"/>
      <c r="AC244" s="13">
        <f t="shared" si="118"/>
        <v>24.133937145876448</v>
      </c>
      <c r="AD244" s="95"/>
      <c r="AE244" s="12">
        <f t="shared" si="109"/>
        <v>10889914</v>
      </c>
      <c r="AF244" s="96"/>
      <c r="AG244" s="95"/>
      <c r="AH244" s="12">
        <v>0</v>
      </c>
      <c r="AI244" s="95"/>
      <c r="AJ244" s="12">
        <v>0</v>
      </c>
      <c r="AK244" s="95"/>
      <c r="AL244" s="12">
        <f t="shared" si="119"/>
        <v>10889914</v>
      </c>
      <c r="AM244" s="95"/>
      <c r="AN244" s="12">
        <v>8962625</v>
      </c>
      <c r="AO244" s="95"/>
      <c r="AP244" s="9">
        <f t="shared" ref="AP244:AP248" si="125">IFERROR(AN244/$C244,0)</f>
        <v>1827.9879665510912</v>
      </c>
      <c r="AQ244" s="95"/>
      <c r="AR244" s="13">
        <f>IF($AP$258&lt;&gt;0,(AP244/$AP$258)*100,0)</f>
        <v>142.37042887588046</v>
      </c>
      <c r="AS244" s="95"/>
      <c r="AT244" s="12">
        <v>0</v>
      </c>
      <c r="AU244" s="95"/>
      <c r="AV244" s="12">
        <v>234555</v>
      </c>
      <c r="AW244" s="95"/>
      <c r="AX244" s="12"/>
      <c r="AY244" s="95"/>
      <c r="AZ244" s="12">
        <v>0</v>
      </c>
      <c r="BA244" s="95"/>
      <c r="BB244" s="83">
        <v>26</v>
      </c>
    </row>
    <row r="245" spans="1:54" s="88" customFormat="1" ht="11.25" x14ac:dyDescent="0.25">
      <c r="A245" s="83">
        <v>26</v>
      </c>
      <c r="B245" s="95"/>
      <c r="C245" s="12">
        <v>8533</v>
      </c>
      <c r="D245" s="82"/>
      <c r="E245" s="83" t="s">
        <v>237</v>
      </c>
      <c r="F245" s="95"/>
      <c r="G245" s="12">
        <v>8613158</v>
      </c>
      <c r="H245" s="95"/>
      <c r="I245" s="9">
        <f t="shared" si="121"/>
        <v>1009.393882573538</v>
      </c>
      <c r="J245" s="95"/>
      <c r="K245" s="13">
        <f t="shared" si="112"/>
        <v>76.989720501066699</v>
      </c>
      <c r="L245" s="95"/>
      <c r="M245" s="12">
        <v>2025834</v>
      </c>
      <c r="N245" s="95"/>
      <c r="O245" s="9">
        <f t="shared" si="122"/>
        <v>237.41169576936599</v>
      </c>
      <c r="P245" s="95"/>
      <c r="Q245" s="13">
        <f t="shared" si="114"/>
        <v>18.10815422654013</v>
      </c>
      <c r="R245" s="95"/>
      <c r="S245" s="12">
        <v>496184</v>
      </c>
      <c r="T245" s="95"/>
      <c r="U245" s="9">
        <f t="shared" si="123"/>
        <v>58.148833938825739</v>
      </c>
      <c r="V245" s="95"/>
      <c r="W245" s="13">
        <f t="shared" si="116"/>
        <v>4.4351987362940832</v>
      </c>
      <c r="X245" s="95"/>
      <c r="Y245" s="12">
        <v>52237</v>
      </c>
      <c r="Z245" s="95"/>
      <c r="AA245" s="9">
        <f t="shared" si="124"/>
        <v>6.1217625688503459</v>
      </c>
      <c r="AB245" s="95"/>
      <c r="AC245" s="13">
        <f t="shared" si="118"/>
        <v>0.46692653609909635</v>
      </c>
      <c r="AD245" s="95"/>
      <c r="AE245" s="12">
        <f t="shared" si="109"/>
        <v>11187413</v>
      </c>
      <c r="AF245" s="96"/>
      <c r="AG245" s="95"/>
      <c r="AH245" s="12">
        <v>155738</v>
      </c>
      <c r="AI245" s="95"/>
      <c r="AJ245" s="12">
        <v>0</v>
      </c>
      <c r="AK245" s="95"/>
      <c r="AL245" s="12">
        <f t="shared" si="119"/>
        <v>11343151</v>
      </c>
      <c r="AM245" s="95"/>
      <c r="AN245" s="12">
        <v>8564734</v>
      </c>
      <c r="AO245" s="95"/>
      <c r="AP245" s="9">
        <f t="shared" si="125"/>
        <v>1003.7189733973984</v>
      </c>
      <c r="AQ245" s="95"/>
      <c r="AR245" s="13">
        <f>IF($AP$258&lt;&gt;0,(AP245/$AP$258)*100,0)</f>
        <v>78.173326809726632</v>
      </c>
      <c r="AS245" s="95"/>
      <c r="AT245" s="12">
        <v>0</v>
      </c>
      <c r="AU245" s="95"/>
      <c r="AV245" s="12">
        <v>0</v>
      </c>
      <c r="AW245" s="95"/>
      <c r="AX245" s="12"/>
      <c r="AY245" s="95"/>
      <c r="AZ245" s="12">
        <v>0</v>
      </c>
      <c r="BA245" s="95"/>
      <c r="BB245" s="83">
        <v>27</v>
      </c>
    </row>
    <row r="246" spans="1:54" s="88" customFormat="1" ht="11.25" x14ac:dyDescent="0.25">
      <c r="A246" s="83">
        <v>27</v>
      </c>
      <c r="B246" s="95"/>
      <c r="C246" s="12">
        <v>7966</v>
      </c>
      <c r="D246" s="82"/>
      <c r="E246" s="83" t="s">
        <v>238</v>
      </c>
      <c r="F246" s="95"/>
      <c r="G246" s="12">
        <v>7642415</v>
      </c>
      <c r="H246" s="95"/>
      <c r="I246" s="9">
        <f t="shared" si="121"/>
        <v>959.37923675621391</v>
      </c>
      <c r="J246" s="95"/>
      <c r="K246" s="13">
        <f t="shared" si="112"/>
        <v>56.95691453081141</v>
      </c>
      <c r="L246" s="95"/>
      <c r="M246" s="12">
        <v>3734539</v>
      </c>
      <c r="N246" s="95"/>
      <c r="O246" s="9">
        <f t="shared" si="122"/>
        <v>468.80981672106452</v>
      </c>
      <c r="P246" s="95"/>
      <c r="Q246" s="13">
        <f t="shared" si="114"/>
        <v>27.832539666451233</v>
      </c>
      <c r="R246" s="95"/>
      <c r="S246" s="12">
        <v>2040934</v>
      </c>
      <c r="T246" s="95"/>
      <c r="U246" s="9">
        <f t="shared" si="123"/>
        <v>256.2056239015817</v>
      </c>
      <c r="V246" s="95"/>
      <c r="W246" s="13">
        <f t="shared" si="116"/>
        <v>15.210545802737361</v>
      </c>
      <c r="X246" s="95"/>
      <c r="Y246" s="12">
        <v>0</v>
      </c>
      <c r="Z246" s="95"/>
      <c r="AA246" s="9">
        <f t="shared" si="124"/>
        <v>0</v>
      </c>
      <c r="AB246" s="95"/>
      <c r="AC246" s="13">
        <f t="shared" si="118"/>
        <v>0</v>
      </c>
      <c r="AD246" s="95"/>
      <c r="AE246" s="12">
        <f t="shared" si="109"/>
        <v>13417888</v>
      </c>
      <c r="AF246" s="96"/>
      <c r="AG246" s="95"/>
      <c r="AH246" s="12">
        <v>0</v>
      </c>
      <c r="AI246" s="95"/>
      <c r="AJ246" s="12">
        <v>0</v>
      </c>
      <c r="AK246" s="95"/>
      <c r="AL246" s="12">
        <f t="shared" si="119"/>
        <v>13417888</v>
      </c>
      <c r="AM246" s="95"/>
      <c r="AN246" s="12">
        <v>11386550</v>
      </c>
      <c r="AO246" s="95"/>
      <c r="AP246" s="9">
        <f t="shared" si="125"/>
        <v>1429.3936731107206</v>
      </c>
      <c r="AQ246" s="95"/>
      <c r="AR246" s="13">
        <f>IF($AP$258&lt;&gt;0,(AP246/$AP$258)*100,0)</f>
        <v>111.3264386839472</v>
      </c>
      <c r="AS246" s="95"/>
      <c r="AT246" s="12">
        <v>0</v>
      </c>
      <c r="AU246" s="95"/>
      <c r="AV246" s="12">
        <v>0</v>
      </c>
      <c r="AW246" s="95"/>
      <c r="AX246" s="12"/>
      <c r="AY246" s="95"/>
      <c r="AZ246" s="12">
        <v>0</v>
      </c>
      <c r="BA246" s="95"/>
      <c r="BB246" s="83">
        <v>28</v>
      </c>
    </row>
    <row r="247" spans="1:54" s="88" customFormat="1" ht="11.25" x14ac:dyDescent="0.25">
      <c r="A247" s="83">
        <v>28</v>
      </c>
      <c r="B247" s="95"/>
      <c r="C247" s="12">
        <v>4690</v>
      </c>
      <c r="D247" s="82"/>
      <c r="E247" s="83" t="s">
        <v>239</v>
      </c>
      <c r="F247" s="95"/>
      <c r="G247" s="12">
        <v>8955503</v>
      </c>
      <c r="H247" s="95"/>
      <c r="I247" s="9">
        <f t="shared" si="121"/>
        <v>1909.4889125799573</v>
      </c>
      <c r="J247" s="95"/>
      <c r="K247" s="13">
        <f t="shared" si="112"/>
        <v>82.10120901564575</v>
      </c>
      <c r="L247" s="95"/>
      <c r="M247" s="12">
        <v>1943785</v>
      </c>
      <c r="N247" s="95"/>
      <c r="O247" s="9">
        <f t="shared" si="122"/>
        <v>414.45309168443498</v>
      </c>
      <c r="P247" s="95"/>
      <c r="Q247" s="13">
        <f t="shared" si="114"/>
        <v>17.82000392010108</v>
      </c>
      <c r="R247" s="95"/>
      <c r="S247" s="12">
        <v>8594</v>
      </c>
      <c r="T247" s="95"/>
      <c r="U247" s="9">
        <f t="shared" si="123"/>
        <v>1.8324093816631131</v>
      </c>
      <c r="V247" s="95"/>
      <c r="W247" s="13">
        <f t="shared" si="116"/>
        <v>7.8787064253170322E-2</v>
      </c>
      <c r="X247" s="95"/>
      <c r="Y247" s="12">
        <v>0</v>
      </c>
      <c r="Z247" s="95"/>
      <c r="AA247" s="9">
        <f t="shared" si="124"/>
        <v>0</v>
      </c>
      <c r="AB247" s="95"/>
      <c r="AC247" s="13">
        <f t="shared" si="118"/>
        <v>0</v>
      </c>
      <c r="AD247" s="95"/>
      <c r="AE247" s="12">
        <f t="shared" si="109"/>
        <v>10907882</v>
      </c>
      <c r="AF247" s="96"/>
      <c r="AG247" s="95"/>
      <c r="AH247" s="12">
        <v>0</v>
      </c>
      <c r="AI247" s="95"/>
      <c r="AJ247" s="12">
        <v>129296</v>
      </c>
      <c r="AK247" s="95"/>
      <c r="AL247" s="12">
        <f t="shared" si="119"/>
        <v>11037178</v>
      </c>
      <c r="AM247" s="95"/>
      <c r="AN247" s="12">
        <v>8708915</v>
      </c>
      <c r="AO247" s="95"/>
      <c r="AP247" s="9">
        <f t="shared" si="125"/>
        <v>1856.9115138592751</v>
      </c>
      <c r="AQ247" s="95"/>
      <c r="AR247" s="13">
        <f>IF($AP$258&lt;&gt;0,(AP247/$AP$258)*100,0)</f>
        <v>144.62310116378796</v>
      </c>
      <c r="AS247" s="95"/>
      <c r="AT247" s="12">
        <v>0</v>
      </c>
      <c r="AU247" s="95"/>
      <c r="AV247" s="12">
        <v>0</v>
      </c>
      <c r="AW247" s="95"/>
      <c r="AX247" s="12"/>
      <c r="AY247" s="95"/>
      <c r="AZ247" s="12">
        <v>0</v>
      </c>
      <c r="BA247" s="95"/>
      <c r="BB247" s="83">
        <v>29</v>
      </c>
    </row>
    <row r="248" spans="1:54" s="88" customFormat="1" ht="11.25" x14ac:dyDescent="0.25">
      <c r="A248" s="83">
        <v>29</v>
      </c>
      <c r="B248" s="95"/>
      <c r="C248" s="12">
        <v>7083</v>
      </c>
      <c r="D248" s="82"/>
      <c r="E248" s="83" t="s">
        <v>240</v>
      </c>
      <c r="F248" s="95"/>
      <c r="G248" s="12">
        <v>5059231</v>
      </c>
      <c r="H248" s="95"/>
      <c r="I248" s="9">
        <f t="shared" si="121"/>
        <v>714.27798955244953</v>
      </c>
      <c r="J248" s="95"/>
      <c r="K248" s="13">
        <f t="shared" si="112"/>
        <v>88.146777283875593</v>
      </c>
      <c r="L248" s="95"/>
      <c r="M248" s="12">
        <v>449551</v>
      </c>
      <c r="N248" s="95"/>
      <c r="O248" s="9">
        <f t="shared" si="122"/>
        <v>63.469010306367359</v>
      </c>
      <c r="P248" s="95"/>
      <c r="Q248" s="13">
        <f t="shared" si="114"/>
        <v>7.8325089079236658</v>
      </c>
      <c r="R248" s="95"/>
      <c r="S248" s="12">
        <v>230771</v>
      </c>
      <c r="T248" s="95"/>
      <c r="U248" s="9">
        <f t="shared" si="123"/>
        <v>32.58096851616547</v>
      </c>
      <c r="V248" s="95"/>
      <c r="W248" s="13">
        <f t="shared" si="116"/>
        <v>4.0207138082007434</v>
      </c>
      <c r="X248" s="95"/>
      <c r="Y248" s="12">
        <v>0</v>
      </c>
      <c r="Z248" s="95"/>
      <c r="AA248" s="9">
        <f t="shared" si="124"/>
        <v>0</v>
      </c>
      <c r="AB248" s="95"/>
      <c r="AC248" s="13">
        <f t="shared" si="118"/>
        <v>0</v>
      </c>
      <c r="AD248" s="95"/>
      <c r="AE248" s="12">
        <f>(G248+M248+S248+Y248)</f>
        <v>5739553</v>
      </c>
      <c r="AF248" s="96"/>
      <c r="AG248" s="95"/>
      <c r="AH248" s="12">
        <v>2742554</v>
      </c>
      <c r="AI248" s="95"/>
      <c r="AJ248" s="12">
        <v>1464</v>
      </c>
      <c r="AK248" s="95"/>
      <c r="AL248" s="12">
        <f t="shared" si="119"/>
        <v>8483571</v>
      </c>
      <c r="AM248" s="95"/>
      <c r="AN248" s="12">
        <v>4646610</v>
      </c>
      <c r="AO248" s="95"/>
      <c r="AP248" s="9">
        <f t="shared" si="125"/>
        <v>656.02287166454892</v>
      </c>
      <c r="AQ248" s="95"/>
      <c r="AR248" s="13">
        <f>IF($AP$258&lt;&gt;0,(AP248/$AP$258)*100,0)</f>
        <v>51.093475066734307</v>
      </c>
      <c r="AS248" s="95"/>
      <c r="AT248" s="12">
        <v>768129</v>
      </c>
      <c r="AU248" s="95"/>
      <c r="AV248" s="12">
        <v>200717</v>
      </c>
      <c r="AW248" s="95"/>
      <c r="AX248" s="12"/>
      <c r="AY248" s="95"/>
      <c r="AZ248" s="12">
        <v>0</v>
      </c>
      <c r="BA248" s="95"/>
      <c r="BB248" s="83">
        <v>30</v>
      </c>
    </row>
    <row r="249" spans="1:54" s="88" customFormat="1" ht="11.25" x14ac:dyDescent="0.25">
      <c r="A249" s="83">
        <v>30</v>
      </c>
      <c r="B249" s="95"/>
      <c r="C249" s="12">
        <v>4486</v>
      </c>
      <c r="D249" s="82"/>
      <c r="E249" s="83" t="s">
        <v>208</v>
      </c>
      <c r="F249" s="95"/>
      <c r="G249" s="12">
        <v>5799211</v>
      </c>
      <c r="H249" s="95"/>
      <c r="I249" s="9">
        <f t="shared" ref="I249:I253" si="126">IFERROR(G249/$C249,0)</f>
        <v>1292.7353990191707</v>
      </c>
      <c r="J249" s="95"/>
      <c r="K249" s="13">
        <f t="shared" si="112"/>
        <v>73.308396659968992</v>
      </c>
      <c r="L249" s="95"/>
      <c r="M249" s="12">
        <v>1393314</v>
      </c>
      <c r="N249" s="95"/>
      <c r="O249" s="9">
        <f t="shared" ref="O249:O253" si="127">IFERROR(M249/$C249,0)</f>
        <v>310.59161836825677</v>
      </c>
      <c r="P249" s="95"/>
      <c r="Q249" s="13">
        <f t="shared" si="114"/>
        <v>17.613019320022676</v>
      </c>
      <c r="R249" s="95"/>
      <c r="S249" s="12">
        <v>31629</v>
      </c>
      <c r="T249" s="95"/>
      <c r="U249" s="9">
        <f t="shared" ref="U249:U253" si="128">IFERROR(S249/$C249,0)</f>
        <v>7.0506018724921979</v>
      </c>
      <c r="V249" s="95"/>
      <c r="W249" s="13">
        <f t="shared" si="116"/>
        <v>0.39982530002066818</v>
      </c>
      <c r="X249" s="95"/>
      <c r="Y249" s="12">
        <v>686551</v>
      </c>
      <c r="Z249" s="95"/>
      <c r="AA249" s="9">
        <f t="shared" ref="AA249:AA253" si="129">IFERROR(Y249/$C249,0)</f>
        <v>153.04302273740527</v>
      </c>
      <c r="AB249" s="95"/>
      <c r="AC249" s="13">
        <f t="shared" si="118"/>
        <v>8.6787587199876626</v>
      </c>
      <c r="AD249" s="95"/>
      <c r="AE249" s="12">
        <f t="shared" ref="AE249:AE256" si="130">(G249+M249+S249+Y249)</f>
        <v>7910705</v>
      </c>
      <c r="AF249" s="96"/>
      <c r="AG249" s="95"/>
      <c r="AH249" s="12">
        <v>0</v>
      </c>
      <c r="AI249" s="95"/>
      <c r="AJ249" s="12">
        <v>0</v>
      </c>
      <c r="AK249" s="95"/>
      <c r="AL249" s="12">
        <f t="shared" si="119"/>
        <v>7910705</v>
      </c>
      <c r="AM249" s="95"/>
      <c r="AN249" s="12">
        <v>6967284</v>
      </c>
      <c r="AO249" s="95"/>
      <c r="AP249" s="9">
        <f t="shared" ref="AP249:AP253" si="131">IFERROR(AN249/$C249,0)</f>
        <v>1553.1172536781096</v>
      </c>
      <c r="AQ249" s="95"/>
      <c r="AR249" s="13">
        <f>IF($AP$258&lt;&gt;0,(AP249/$AP$258)*100,0)</f>
        <v>120.9624863766859</v>
      </c>
      <c r="AS249" s="95"/>
      <c r="AT249" s="12">
        <v>86634</v>
      </c>
      <c r="AU249" s="95"/>
      <c r="AV249" s="12">
        <v>45381</v>
      </c>
      <c r="AW249" s="95"/>
      <c r="AX249" s="12"/>
      <c r="AY249" s="95"/>
      <c r="AZ249" s="12">
        <v>18468</v>
      </c>
      <c r="BA249" s="95"/>
      <c r="BB249" s="83">
        <v>31</v>
      </c>
    </row>
    <row r="250" spans="1:54" s="88" customFormat="1" ht="11.25" x14ac:dyDescent="0.25">
      <c r="A250" s="83">
        <v>31</v>
      </c>
      <c r="B250" s="95"/>
      <c r="C250" s="12">
        <v>16473</v>
      </c>
      <c r="D250" s="82"/>
      <c r="E250" s="83" t="s">
        <v>241</v>
      </c>
      <c r="F250" s="95"/>
      <c r="G250" s="12">
        <v>26272020</v>
      </c>
      <c r="H250" s="95"/>
      <c r="I250" s="9">
        <f t="shared" si="126"/>
        <v>1594.8533964669459</v>
      </c>
      <c r="J250" s="95"/>
      <c r="K250" s="13">
        <f>IF($AE250&lt;&gt;0,(G250/$AE250)*100,0)</f>
        <v>89.592354755172337</v>
      </c>
      <c r="L250" s="95"/>
      <c r="M250" s="12">
        <v>2921935</v>
      </c>
      <c r="N250" s="95"/>
      <c r="O250" s="9">
        <f t="shared" si="127"/>
        <v>177.3772233351545</v>
      </c>
      <c r="P250" s="95"/>
      <c r="Q250" s="13">
        <f>IF($AE250&lt;&gt;0,(M250/$AE250)*100,0)</f>
        <v>9.9643284791787785</v>
      </c>
      <c r="R250" s="95"/>
      <c r="S250" s="12">
        <v>129998</v>
      </c>
      <c r="T250" s="95"/>
      <c r="U250" s="9">
        <f t="shared" si="128"/>
        <v>7.8915801614763552</v>
      </c>
      <c r="V250" s="95"/>
      <c r="W250" s="13">
        <f>IF($AE250&lt;&gt;0,(S250/$AE250)*100,0)</f>
        <v>0.44331676564888778</v>
      </c>
      <c r="X250" s="95"/>
      <c r="Y250" s="12">
        <v>0</v>
      </c>
      <c r="Z250" s="95"/>
      <c r="AA250" s="9">
        <f t="shared" si="129"/>
        <v>0</v>
      </c>
      <c r="AB250" s="95"/>
      <c r="AC250" s="13">
        <f>IF($AE250&lt;&gt;0,(Y250/$AE250)*100,0)</f>
        <v>0</v>
      </c>
      <c r="AD250" s="95"/>
      <c r="AE250" s="12">
        <f t="shared" si="130"/>
        <v>29323953</v>
      </c>
      <c r="AF250" s="96"/>
      <c r="AG250" s="95"/>
      <c r="AH250" s="12">
        <v>0</v>
      </c>
      <c r="AI250" s="95"/>
      <c r="AJ250" s="12">
        <v>8827149</v>
      </c>
      <c r="AK250" s="95"/>
      <c r="AL250" s="12">
        <f>(AE250+AH250+AJ250)</f>
        <v>38151102</v>
      </c>
      <c r="AM250" s="95"/>
      <c r="AN250" s="12">
        <v>31772771</v>
      </c>
      <c r="AO250" s="95"/>
      <c r="AP250" s="9">
        <f t="shared" si="131"/>
        <v>1928.7786681235962</v>
      </c>
      <c r="AQ250" s="95"/>
      <c r="AR250" s="13">
        <f>IF($AP$258&lt;&gt;0,(AP250/$AP$258)*100,0)</f>
        <v>150.22037957148171</v>
      </c>
      <c r="AS250" s="95"/>
      <c r="AT250" s="12">
        <v>0</v>
      </c>
      <c r="AU250" s="95"/>
      <c r="AV250" s="12">
        <v>5212763</v>
      </c>
      <c r="AW250" s="95"/>
      <c r="AX250" s="12"/>
      <c r="AY250" s="95"/>
      <c r="AZ250" s="12">
        <v>0</v>
      </c>
      <c r="BA250" s="95"/>
      <c r="BB250" s="83">
        <v>32</v>
      </c>
    </row>
    <row r="251" spans="1:54" s="88" customFormat="1" ht="11.25" x14ac:dyDescent="0.25">
      <c r="A251" s="83">
        <v>32</v>
      </c>
      <c r="B251" s="95"/>
      <c r="C251" s="12">
        <v>0</v>
      </c>
      <c r="D251" s="82" t="s">
        <v>91</v>
      </c>
      <c r="E251" s="83" t="s">
        <v>242</v>
      </c>
      <c r="F251" s="95"/>
      <c r="G251" s="12">
        <v>0</v>
      </c>
      <c r="H251" s="95"/>
      <c r="I251" s="9">
        <f t="shared" si="126"/>
        <v>0</v>
      </c>
      <c r="J251" s="95"/>
      <c r="K251" s="13">
        <f>IF($AE251&lt;&gt;0,(G251/$AE251)*100,0)</f>
        <v>0</v>
      </c>
      <c r="L251" s="95"/>
      <c r="M251" s="12">
        <v>0</v>
      </c>
      <c r="N251" s="95"/>
      <c r="O251" s="9">
        <f t="shared" si="127"/>
        <v>0</v>
      </c>
      <c r="P251" s="95"/>
      <c r="Q251" s="13">
        <f>IF($AE251&lt;&gt;0,(M251/$AE251)*100,0)</f>
        <v>0</v>
      </c>
      <c r="R251" s="95"/>
      <c r="S251" s="12">
        <v>0</v>
      </c>
      <c r="T251" s="95"/>
      <c r="U251" s="9">
        <f t="shared" si="128"/>
        <v>0</v>
      </c>
      <c r="V251" s="95"/>
      <c r="W251" s="13">
        <f>IF($AE251&lt;&gt;0,(S251/$AE251)*100,0)</f>
        <v>0</v>
      </c>
      <c r="X251" s="95"/>
      <c r="Y251" s="12">
        <v>0</v>
      </c>
      <c r="Z251" s="95"/>
      <c r="AA251" s="9">
        <f t="shared" si="129"/>
        <v>0</v>
      </c>
      <c r="AB251" s="95"/>
      <c r="AC251" s="13">
        <f>IF($AE251&lt;&gt;0,(Y251/$AE251)*100,0)</f>
        <v>0</v>
      </c>
      <c r="AD251" s="95"/>
      <c r="AE251" s="12">
        <f t="shared" si="130"/>
        <v>0</v>
      </c>
      <c r="AF251" s="96"/>
      <c r="AG251" s="95"/>
      <c r="AH251" s="12">
        <v>0</v>
      </c>
      <c r="AI251" s="95"/>
      <c r="AJ251" s="12">
        <v>0</v>
      </c>
      <c r="AK251" s="95"/>
      <c r="AL251" s="12">
        <f>(AE251+AH251+AJ251)</f>
        <v>0</v>
      </c>
      <c r="AM251" s="95"/>
      <c r="AN251" s="12">
        <v>0</v>
      </c>
      <c r="AO251" s="95"/>
      <c r="AP251" s="9">
        <f t="shared" si="131"/>
        <v>0</v>
      </c>
      <c r="AQ251" s="95"/>
      <c r="AR251" s="13">
        <f>IF($AP$258&lt;&gt;0,(AP251/$AP$258)*100,0)</f>
        <v>0</v>
      </c>
      <c r="AS251" s="95"/>
      <c r="AT251" s="12">
        <v>0</v>
      </c>
      <c r="AU251" s="95"/>
      <c r="AV251" s="12">
        <v>0</v>
      </c>
      <c r="AW251" s="95"/>
      <c r="AX251" s="12"/>
      <c r="AY251" s="95"/>
      <c r="AZ251" s="12">
        <v>0</v>
      </c>
      <c r="BA251" s="95"/>
      <c r="BB251" s="83">
        <v>33</v>
      </c>
    </row>
    <row r="252" spans="1:54" s="88" customFormat="1" ht="11.25" x14ac:dyDescent="0.25">
      <c r="A252" s="83">
        <v>33</v>
      </c>
      <c r="B252" s="95"/>
      <c r="C252" s="12">
        <v>10057</v>
      </c>
      <c r="D252" s="82"/>
      <c r="E252" s="83" t="s">
        <v>243</v>
      </c>
      <c r="F252" s="95"/>
      <c r="G252" s="12">
        <v>12728998</v>
      </c>
      <c r="H252" s="95"/>
      <c r="I252" s="9">
        <f t="shared" si="126"/>
        <v>1265.685393258427</v>
      </c>
      <c r="J252" s="95"/>
      <c r="K252" s="13">
        <f>IF($AE252&lt;&gt;0,(G252/$AE252)*100,0)</f>
        <v>76.771638987598507</v>
      </c>
      <c r="L252" s="95"/>
      <c r="M252" s="12">
        <v>3011357</v>
      </c>
      <c r="N252" s="95"/>
      <c r="O252" s="9">
        <f t="shared" si="127"/>
        <v>299.42895495674657</v>
      </c>
      <c r="P252" s="95"/>
      <c r="Q252" s="13">
        <f>IF($AE252&lt;&gt;0,(M252/$AE252)*100,0)</f>
        <v>18.162216104266626</v>
      </c>
      <c r="R252" s="95"/>
      <c r="S252" s="12">
        <v>285212</v>
      </c>
      <c r="T252" s="95"/>
      <c r="U252" s="9">
        <f t="shared" si="128"/>
        <v>28.359550561797754</v>
      </c>
      <c r="V252" s="95"/>
      <c r="W252" s="13">
        <f>IF($AE252&lt;&gt;0,(S252/$AE252)*100,0)</f>
        <v>1.7201819576789112</v>
      </c>
      <c r="X252" s="95"/>
      <c r="Y252" s="12">
        <v>554772</v>
      </c>
      <c r="Z252" s="95"/>
      <c r="AA252" s="9">
        <f t="shared" si="129"/>
        <v>55.16277219846873</v>
      </c>
      <c r="AB252" s="95"/>
      <c r="AC252" s="13">
        <f>IF($AE252&lt;&gt;0,(Y252/$AE252)*100,0)</f>
        <v>3.3459629504559585</v>
      </c>
      <c r="AD252" s="95"/>
      <c r="AE252" s="12">
        <f t="shared" si="130"/>
        <v>16580339</v>
      </c>
      <c r="AF252" s="96"/>
      <c r="AG252" s="95"/>
      <c r="AH252" s="12">
        <v>141227</v>
      </c>
      <c r="AI252" s="95"/>
      <c r="AJ252" s="12">
        <v>0</v>
      </c>
      <c r="AK252" s="95"/>
      <c r="AL252" s="12">
        <f>(AE252+AH252+AJ252)</f>
        <v>16721566</v>
      </c>
      <c r="AM252" s="95"/>
      <c r="AN252" s="12">
        <v>14798847</v>
      </c>
      <c r="AO252" s="95"/>
      <c r="AP252" s="9">
        <f t="shared" si="131"/>
        <v>1471.4971661529282</v>
      </c>
      <c r="AQ252" s="95"/>
      <c r="AR252" s="13">
        <f>IF($AP$258&lt;&gt;0,(AP252/$AP$258)*100,0)</f>
        <v>114.60561364093631</v>
      </c>
      <c r="AS252" s="95"/>
      <c r="AT252" s="12">
        <v>0</v>
      </c>
      <c r="AU252" s="95"/>
      <c r="AV252" s="12">
        <v>1229170</v>
      </c>
      <c r="AW252" s="95"/>
      <c r="AX252" s="12"/>
      <c r="AY252" s="95"/>
      <c r="AZ252" s="12">
        <v>0</v>
      </c>
      <c r="BA252" s="95"/>
      <c r="BB252" s="83">
        <v>34</v>
      </c>
    </row>
    <row r="253" spans="1:54" s="88" customFormat="1" ht="11.25" x14ac:dyDescent="0.25">
      <c r="A253" s="83">
        <v>34</v>
      </c>
      <c r="B253" s="95"/>
      <c r="C253" s="12">
        <v>3414</v>
      </c>
      <c r="D253" s="82"/>
      <c r="E253" s="83" t="s">
        <v>244</v>
      </c>
      <c r="F253" s="95"/>
      <c r="G253" s="12">
        <v>9488585</v>
      </c>
      <c r="H253" s="95"/>
      <c r="I253" s="9">
        <f t="shared" si="126"/>
        <v>2779.316051552431</v>
      </c>
      <c r="J253" s="95"/>
      <c r="K253" s="13">
        <f>IF($AE253&lt;&gt;0,(G253/$AE253)*100,0)</f>
        <v>53.184980227538979</v>
      </c>
      <c r="L253" s="95"/>
      <c r="M253" s="12">
        <v>6663106</v>
      </c>
      <c r="N253" s="95"/>
      <c r="O253" s="9">
        <f t="shared" si="127"/>
        <v>1951.7006444053895</v>
      </c>
      <c r="P253" s="95"/>
      <c r="Q253" s="13">
        <f>IF($AE253&lt;&gt;0,(M253/$AE253)*100,0)</f>
        <v>37.34773529077269</v>
      </c>
      <c r="R253" s="95"/>
      <c r="S253" s="12">
        <v>1168039</v>
      </c>
      <c r="T253" s="95"/>
      <c r="U253" s="9">
        <f t="shared" si="128"/>
        <v>342.13210310486232</v>
      </c>
      <c r="V253" s="95"/>
      <c r="W253" s="13">
        <f>IF($AE253&lt;&gt;0,(S253/$AE253)*100,0)</f>
        <v>6.5470384804472328</v>
      </c>
      <c r="X253" s="95"/>
      <c r="Y253" s="12">
        <v>520993</v>
      </c>
      <c r="Z253" s="95"/>
      <c r="AA253" s="9">
        <f t="shared" si="129"/>
        <v>152.60486233157587</v>
      </c>
      <c r="AB253" s="95"/>
      <c r="AC253" s="13">
        <f>IF($AE253&lt;&gt;0,(Y253/$AE253)*100,0)</f>
        <v>2.9202460012410931</v>
      </c>
      <c r="AD253" s="95"/>
      <c r="AE253" s="12">
        <f t="shared" si="130"/>
        <v>17840723</v>
      </c>
      <c r="AF253" s="96"/>
      <c r="AG253" s="95"/>
      <c r="AH253" s="12">
        <v>0</v>
      </c>
      <c r="AI253" s="95"/>
      <c r="AJ253" s="12">
        <v>219531</v>
      </c>
      <c r="AK253" s="95"/>
      <c r="AL253" s="12">
        <f>(AE253+AH253+AJ253)</f>
        <v>18060254</v>
      </c>
      <c r="AM253" s="95"/>
      <c r="AN253" s="12">
        <v>16190012</v>
      </c>
      <c r="AO253" s="95"/>
      <c r="AP253" s="9">
        <f t="shared" si="131"/>
        <v>4742.2413591095492</v>
      </c>
      <c r="AQ253" s="95"/>
      <c r="AR253" s="13">
        <f>IF($AP$258&lt;&gt;0,(AP253/$AP$258)*100,0)</f>
        <v>369.34320601858002</v>
      </c>
      <c r="AS253" s="95"/>
      <c r="AT253" s="12">
        <v>11793</v>
      </c>
      <c r="AU253" s="95"/>
      <c r="AV253" s="12">
        <v>456596</v>
      </c>
      <c r="AW253" s="95"/>
      <c r="AX253" s="12"/>
      <c r="AY253" s="95"/>
      <c r="AZ253" s="12">
        <v>0</v>
      </c>
      <c r="BA253" s="95"/>
      <c r="BB253" s="83">
        <v>35</v>
      </c>
    </row>
    <row r="254" spans="1:54" s="88" customFormat="1" ht="11.25" x14ac:dyDescent="0.25">
      <c r="A254" s="83">
        <v>35</v>
      </c>
      <c r="B254" s="95"/>
      <c r="C254" s="12">
        <v>2971</v>
      </c>
      <c r="D254" s="82"/>
      <c r="E254" s="83" t="s">
        <v>212</v>
      </c>
      <c r="F254" s="95"/>
      <c r="G254" s="12">
        <v>3736770</v>
      </c>
      <c r="H254" s="95"/>
      <c r="I254" s="9">
        <f t="shared" ref="I254:I256" si="132">IFERROR(G254/$C254,0)</f>
        <v>1257.7482329182094</v>
      </c>
      <c r="J254" s="95"/>
      <c r="K254" s="13">
        <f>IF($AE254&lt;&gt;0,(G254/$AE254)*100,0)</f>
        <v>68.878775478605164</v>
      </c>
      <c r="L254" s="95"/>
      <c r="M254" s="12">
        <v>877903</v>
      </c>
      <c r="N254" s="95"/>
      <c r="O254" s="9">
        <f t="shared" ref="O254:O256" si="133">IFERROR(M254/$C254,0)</f>
        <v>295.4907438572871</v>
      </c>
      <c r="P254" s="95"/>
      <c r="Q254" s="13">
        <f>IF($AE254&lt;&gt;0,(M254/$AE254)*100,0)</f>
        <v>16.182126175545701</v>
      </c>
      <c r="R254" s="95"/>
      <c r="S254" s="12">
        <v>810467</v>
      </c>
      <c r="T254" s="95"/>
      <c r="U254" s="9">
        <f t="shared" ref="U254:U256" si="134">IFERROR(S254/$C254,0)</f>
        <v>272.79266240323125</v>
      </c>
      <c r="V254" s="95"/>
      <c r="W254" s="13">
        <f>IF($AE254&lt;&gt;0,(S254/$AE254)*100,0)</f>
        <v>14.939098345849139</v>
      </c>
      <c r="X254" s="95"/>
      <c r="Y254" s="12">
        <v>0</v>
      </c>
      <c r="Z254" s="95"/>
      <c r="AA254" s="9">
        <f t="shared" ref="AA254:AA256" si="135">IFERROR(Y254/$C254,0)</f>
        <v>0</v>
      </c>
      <c r="AB254" s="95"/>
      <c r="AC254" s="13">
        <f>IF($AE254&lt;&gt;0,(Y254/$AE254)*100,0)</f>
        <v>0</v>
      </c>
      <c r="AD254" s="95"/>
      <c r="AE254" s="12">
        <f>(G254+M254+S254+Y254)</f>
        <v>5425140</v>
      </c>
      <c r="AF254" s="96"/>
      <c r="AG254" s="95"/>
      <c r="AH254" s="12">
        <v>0</v>
      </c>
      <c r="AI254" s="95"/>
      <c r="AJ254" s="12">
        <v>0</v>
      </c>
      <c r="AK254" s="95"/>
      <c r="AL254" s="12">
        <f>(AE254+AH254+AJ254)</f>
        <v>5425140</v>
      </c>
      <c r="AM254" s="95"/>
      <c r="AN254" s="12">
        <v>3169477</v>
      </c>
      <c r="AO254" s="95"/>
      <c r="AP254" s="9">
        <f t="shared" ref="AP254:AP256" si="136">IFERROR(AN254/$C254,0)</f>
        <v>1066.8047795355099</v>
      </c>
      <c r="AQ254" s="95"/>
      <c r="AR254" s="13">
        <f>IF($AP$258&lt;&gt;0,(AP254/$AP$258)*100,0)</f>
        <v>83.086681514576952</v>
      </c>
      <c r="AS254" s="95"/>
      <c r="AT254" s="12">
        <v>2635895</v>
      </c>
      <c r="AU254" s="95"/>
      <c r="AV254" s="12">
        <v>0</v>
      </c>
      <c r="AW254" s="95"/>
      <c r="AX254" s="12"/>
      <c r="AY254" s="95"/>
      <c r="AZ254" s="12">
        <v>0</v>
      </c>
      <c r="BA254" s="95"/>
      <c r="BB254" s="83">
        <v>36</v>
      </c>
    </row>
    <row r="255" spans="1:54" s="88" customFormat="1" ht="11.25" x14ac:dyDescent="0.25">
      <c r="A255" s="83">
        <v>36</v>
      </c>
      <c r="B255" s="95"/>
      <c r="C255" s="12">
        <v>5807</v>
      </c>
      <c r="D255" s="82"/>
      <c r="E255" s="83" t="s">
        <v>245</v>
      </c>
      <c r="F255" s="95"/>
      <c r="G255" s="12">
        <v>5876808</v>
      </c>
      <c r="H255" s="95"/>
      <c r="I255" s="9">
        <f t="shared" si="132"/>
        <v>1012.0213535388325</v>
      </c>
      <c r="J255" s="95"/>
      <c r="K255" s="13">
        <f>IF($AE255&lt;&gt;0,(G255/$AE255)*100,0)</f>
        <v>83.232724715162561</v>
      </c>
      <c r="L255" s="95"/>
      <c r="M255" s="12">
        <v>1178442</v>
      </c>
      <c r="N255" s="95"/>
      <c r="O255" s="9">
        <f t="shared" si="133"/>
        <v>202.93473394179438</v>
      </c>
      <c r="P255" s="95"/>
      <c r="Q255" s="13">
        <f>IF($AE255&lt;&gt;0,(M255/$AE255)*100,0)</f>
        <v>16.690172382488182</v>
      </c>
      <c r="R255" s="95"/>
      <c r="S255" s="12">
        <v>3969</v>
      </c>
      <c r="T255" s="95"/>
      <c r="U255" s="9">
        <f t="shared" si="134"/>
        <v>0.68348544859652149</v>
      </c>
      <c r="V255" s="95"/>
      <c r="W255" s="13">
        <f>IF($AE255&lt;&gt;0,(S255/$AE255)*100,0)</f>
        <v>5.6212604596658625E-2</v>
      </c>
      <c r="X255" s="95"/>
      <c r="Y255" s="12">
        <v>1475</v>
      </c>
      <c r="Z255" s="95"/>
      <c r="AA255" s="9">
        <f t="shared" si="135"/>
        <v>0.25400378853108319</v>
      </c>
      <c r="AB255" s="95"/>
      <c r="AC255" s="13">
        <f>IF($AE255&lt;&gt;0,(Y255/$AE255)*100,0)</f>
        <v>2.0890297752600522E-2</v>
      </c>
      <c r="AD255" s="95"/>
      <c r="AE255" s="12">
        <f>(G255+M255+S255+Y255)</f>
        <v>7060694</v>
      </c>
      <c r="AF255" s="96"/>
      <c r="AG255" s="95"/>
      <c r="AH255" s="12">
        <v>0</v>
      </c>
      <c r="AI255" s="95"/>
      <c r="AJ255" s="12">
        <v>0</v>
      </c>
      <c r="AK255" s="95"/>
      <c r="AL255" s="12">
        <f>(AE255+AH255+AJ255)</f>
        <v>7060694</v>
      </c>
      <c r="AM255" s="95"/>
      <c r="AN255" s="12">
        <v>6079532</v>
      </c>
      <c r="AO255" s="95"/>
      <c r="AP255" s="9">
        <f t="shared" si="136"/>
        <v>1046.9316342345446</v>
      </c>
      <c r="AQ255" s="95"/>
      <c r="AR255" s="13">
        <f>IF($AP$258&lt;&gt;0,(AP255/$AP$258)*100,0)</f>
        <v>81.538887835743651</v>
      </c>
      <c r="AS255" s="95"/>
      <c r="AT255" s="12">
        <v>357872</v>
      </c>
      <c r="AU255" s="95"/>
      <c r="AV255" s="12">
        <v>176771</v>
      </c>
      <c r="AW255" s="95"/>
      <c r="AX255" s="12"/>
      <c r="AY255" s="95"/>
      <c r="AZ255" s="12">
        <v>0</v>
      </c>
      <c r="BA255" s="95"/>
      <c r="BB255" s="83">
        <v>37</v>
      </c>
    </row>
    <row r="256" spans="1:54" s="88" customFormat="1" ht="11.25" x14ac:dyDescent="0.25">
      <c r="A256" s="97">
        <v>37</v>
      </c>
      <c r="B256" s="95"/>
      <c r="C256" s="14">
        <v>8265</v>
      </c>
      <c r="D256" s="82"/>
      <c r="E256" s="83" t="s">
        <v>246</v>
      </c>
      <c r="F256" s="95"/>
      <c r="G256" s="14">
        <v>14434576</v>
      </c>
      <c r="H256" s="95"/>
      <c r="I256" s="9">
        <f t="shared" si="132"/>
        <v>1746.4701754385965</v>
      </c>
      <c r="J256" s="95"/>
      <c r="K256" s="13">
        <f t="shared" si="112"/>
        <v>54.156669962185269</v>
      </c>
      <c r="L256" s="95"/>
      <c r="M256" s="14">
        <v>3481719</v>
      </c>
      <c r="N256" s="95"/>
      <c r="O256" s="9">
        <f t="shared" si="133"/>
        <v>421.2606170598911</v>
      </c>
      <c r="P256" s="95"/>
      <c r="Q256" s="13">
        <f t="shared" si="114"/>
        <v>13.062961238630752</v>
      </c>
      <c r="R256" s="95"/>
      <c r="S256" s="14">
        <v>479980</v>
      </c>
      <c r="T256" s="95"/>
      <c r="U256" s="9">
        <f t="shared" si="134"/>
        <v>58.073805202661823</v>
      </c>
      <c r="V256" s="95"/>
      <c r="W256" s="13">
        <f t="shared" si="116"/>
        <v>1.8008231380298032</v>
      </c>
      <c r="X256" s="95"/>
      <c r="Y256" s="14">
        <v>8257092</v>
      </c>
      <c r="Z256" s="95"/>
      <c r="AA256" s="9">
        <f t="shared" si="135"/>
        <v>999.04319419237754</v>
      </c>
      <c r="AB256" s="95"/>
      <c r="AC256" s="13">
        <f t="shared" si="118"/>
        <v>30.97954566115418</v>
      </c>
      <c r="AD256" s="95"/>
      <c r="AE256" s="14">
        <f t="shared" si="130"/>
        <v>26653367</v>
      </c>
      <c r="AF256" s="96"/>
      <c r="AG256" s="95"/>
      <c r="AH256" s="14">
        <v>55318</v>
      </c>
      <c r="AI256" s="95"/>
      <c r="AJ256" s="14">
        <v>0</v>
      </c>
      <c r="AK256" s="95"/>
      <c r="AL256" s="14">
        <f t="shared" si="119"/>
        <v>26708685</v>
      </c>
      <c r="AM256" s="95"/>
      <c r="AN256" s="14">
        <v>16437906</v>
      </c>
      <c r="AO256" s="95"/>
      <c r="AP256" s="9">
        <f t="shared" si="136"/>
        <v>1988.8573502722322</v>
      </c>
      <c r="AQ256" s="95"/>
      <c r="AR256" s="13">
        <f>IF($AP$258&lt;&gt;0,(AP256/$AP$258)*100,0)</f>
        <v>154.89952839538617</v>
      </c>
      <c r="AS256" s="95"/>
      <c r="AT256" s="14">
        <v>0</v>
      </c>
      <c r="AU256" s="95"/>
      <c r="AV256" s="14">
        <v>1274541</v>
      </c>
      <c r="AW256" s="95"/>
      <c r="AX256" s="14"/>
      <c r="AY256" s="95"/>
      <c r="AZ256" s="14">
        <v>0</v>
      </c>
      <c r="BA256" s="95"/>
      <c r="BB256" s="97">
        <v>38</v>
      </c>
    </row>
    <row r="257" spans="1:55" s="88" customFormat="1" ht="8.85" customHeight="1" x14ac:dyDescent="0.25">
      <c r="A257" s="95"/>
      <c r="B257" s="95"/>
      <c r="C257" s="95"/>
      <c r="D257" s="82"/>
      <c r="E257" s="83"/>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6"/>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row>
    <row r="258" spans="1:55" s="88" customFormat="1" ht="8.85" customHeight="1" x14ac:dyDescent="0.25">
      <c r="A258" s="97">
        <f>A256</f>
        <v>37</v>
      </c>
      <c r="B258" s="95"/>
      <c r="C258" s="14">
        <f>SUM(C220:C256)</f>
        <v>348591</v>
      </c>
      <c r="D258" s="82"/>
      <c r="E258" s="91" t="s">
        <v>65</v>
      </c>
      <c r="F258" s="95"/>
      <c r="G258" s="15">
        <f>SUM(G220:G256)</f>
        <v>387987647</v>
      </c>
      <c r="H258" s="95"/>
      <c r="I258" s="16">
        <f>(G258/$C258)</f>
        <v>1113.0168220063053</v>
      </c>
      <c r="J258" s="95"/>
      <c r="K258" s="13">
        <f>IF($AE258&lt;&gt;0,(G258/$AE258)*100,0)</f>
        <v>73.521475004777244</v>
      </c>
      <c r="L258" s="95"/>
      <c r="M258" s="15">
        <f>SUM(M220:M256)</f>
        <v>91545328</v>
      </c>
      <c r="N258" s="95"/>
      <c r="O258" s="16">
        <f>(M258/$C258)</f>
        <v>262.61529414127159</v>
      </c>
      <c r="P258" s="95"/>
      <c r="Q258" s="13">
        <f>IF($AE258&lt;&gt;0,(M258/$AE258)*100,0)</f>
        <v>17.347324319209921</v>
      </c>
      <c r="R258" s="95"/>
      <c r="S258" s="15">
        <f>SUM(S220:S256)</f>
        <v>22246731</v>
      </c>
      <c r="T258" s="95"/>
      <c r="U258" s="16">
        <f>(S258/$C258)</f>
        <v>63.819005654190725</v>
      </c>
      <c r="V258" s="95"/>
      <c r="W258" s="13">
        <f>IF($AE258&lt;&gt;0,(S258/$AE258)*100,0)</f>
        <v>4.2156302908131069</v>
      </c>
      <c r="X258" s="95"/>
      <c r="Y258" s="15">
        <f>SUM(Y220:Y256)</f>
        <v>25940456</v>
      </c>
      <c r="Z258" s="95"/>
      <c r="AA258" s="16">
        <f>(Y258/$C258)</f>
        <v>74.415162755205955</v>
      </c>
      <c r="AB258" s="95"/>
      <c r="AC258" s="13">
        <f>IF($AE258&lt;&gt;0,(Y258/$AE258)*100,0)</f>
        <v>4.9155703851997226</v>
      </c>
      <c r="AD258" s="95"/>
      <c r="AE258" s="15">
        <f>SUM(AE220:AE256)</f>
        <v>527720162</v>
      </c>
      <c r="AF258" s="96"/>
      <c r="AG258" s="95"/>
      <c r="AH258" s="15">
        <f>SUM(AH220:AH256)</f>
        <v>5631426</v>
      </c>
      <c r="AI258" s="95"/>
      <c r="AJ258" s="15">
        <f>SUM(AJ220:AJ256)</f>
        <v>18039673</v>
      </c>
      <c r="AK258" s="95"/>
      <c r="AL258" s="15">
        <f>SUM(AL220:AL256)</f>
        <v>551391261</v>
      </c>
      <c r="AM258" s="95"/>
      <c r="AN258" s="15">
        <f>SUM(AN220:AN256)</f>
        <v>447579008</v>
      </c>
      <c r="AO258" s="95"/>
      <c r="AP258" s="16">
        <f>(AN258/$C258)</f>
        <v>1283.9660461687192</v>
      </c>
      <c r="AQ258" s="95"/>
      <c r="AR258" s="13">
        <f>IF($AP$258&lt;&gt;0,(AP258/$AP$258)*100,0)</f>
        <v>100</v>
      </c>
      <c r="AS258" s="95"/>
      <c r="AT258" s="15">
        <f>SUM(AT220:AT256)</f>
        <v>12881147</v>
      </c>
      <c r="AU258" s="95"/>
      <c r="AV258" s="15">
        <f>SUM(AV220:AV256)</f>
        <v>23573342</v>
      </c>
      <c r="AW258" s="95"/>
      <c r="AX258" s="15"/>
      <c r="AY258" s="95"/>
      <c r="AZ258" s="15">
        <f>SUM(AZ220:AZ256)</f>
        <v>1870114</v>
      </c>
      <c r="BA258" s="95"/>
      <c r="BB258" s="97">
        <f>BB256</f>
        <v>38</v>
      </c>
    </row>
    <row r="259" spans="1:55" s="88" customFormat="1" ht="8.85" customHeight="1" x14ac:dyDescent="0.25">
      <c r="A259" s="95"/>
      <c r="B259" s="95"/>
      <c r="C259" s="95"/>
      <c r="D259" s="82"/>
      <c r="E259" s="83"/>
      <c r="F259" s="95"/>
      <c r="G259" s="95"/>
      <c r="H259" s="95"/>
      <c r="I259" s="107"/>
      <c r="J259" s="95"/>
      <c r="K259" s="95"/>
      <c r="L259" s="95"/>
      <c r="M259" s="95"/>
      <c r="N259" s="95"/>
      <c r="O259" s="107"/>
      <c r="P259" s="95"/>
      <c r="Q259" s="95"/>
      <c r="R259" s="95"/>
      <c r="S259" s="95"/>
      <c r="T259" s="95"/>
      <c r="U259" s="107"/>
      <c r="V259" s="95"/>
      <c r="W259" s="95"/>
      <c r="X259" s="95"/>
      <c r="Y259" s="95"/>
      <c r="Z259" s="95"/>
      <c r="AA259" s="107"/>
      <c r="AB259" s="95"/>
      <c r="AC259" s="95"/>
      <c r="AD259" s="95"/>
      <c r="AE259" s="95"/>
      <c r="AF259" s="95"/>
      <c r="AG259" s="95"/>
      <c r="AH259" s="95"/>
      <c r="AI259" s="95"/>
      <c r="AJ259" s="95"/>
      <c r="AK259" s="95"/>
      <c r="AL259" s="95"/>
      <c r="AM259" s="95"/>
      <c r="AN259" s="95"/>
      <c r="AO259" s="95"/>
      <c r="AP259" s="107"/>
      <c r="AQ259" s="95"/>
      <c r="AR259" s="95"/>
      <c r="AS259" s="95"/>
      <c r="AT259" s="95"/>
      <c r="AU259" s="95"/>
      <c r="AV259" s="95"/>
      <c r="AW259" s="95"/>
      <c r="AX259" s="95"/>
      <c r="AY259" s="95"/>
      <c r="AZ259" s="95"/>
      <c r="BA259" s="95"/>
      <c r="BB259" s="95"/>
    </row>
    <row r="260" spans="1:55" s="83" customFormat="1" ht="12" thickBot="1" x14ac:dyDescent="0.3">
      <c r="A260" s="108">
        <f>(A53+A198+A258)</f>
        <v>170</v>
      </c>
      <c r="B260" s="95"/>
      <c r="C260" s="17">
        <f>C53+C198+C258</f>
        <v>8670432</v>
      </c>
      <c r="D260" s="82"/>
      <c r="E260" s="91" t="s">
        <v>247</v>
      </c>
      <c r="F260" s="95"/>
      <c r="G260" s="18">
        <f>(G53+G198+G258)</f>
        <v>25048850564.869999</v>
      </c>
      <c r="H260" s="95"/>
      <c r="I260" s="16">
        <f>(G260/$C260)</f>
        <v>2888.996830246751</v>
      </c>
      <c r="J260" s="95"/>
      <c r="K260" s="13">
        <f>IF($AE260&lt;&gt;0,(G260/$AE260)*100,0)</f>
        <v>60.674574855920241</v>
      </c>
      <c r="L260" s="95"/>
      <c r="M260" s="18">
        <f>(M53+M198+M258)</f>
        <v>11744613170.6</v>
      </c>
      <c r="N260" s="95"/>
      <c r="O260" s="16">
        <f>(M260/$C260)</f>
        <v>1354.5591696699773</v>
      </c>
      <c r="P260" s="95"/>
      <c r="Q260" s="13">
        <f>IF($AE260&lt;&gt;0,(M260/$AE260)*100,0)</f>
        <v>28.448387646688602</v>
      </c>
      <c r="R260" s="95"/>
      <c r="S260" s="18">
        <f>(S53+S198+S258)</f>
        <v>3099210565</v>
      </c>
      <c r="T260" s="95"/>
      <c r="U260" s="16">
        <f>(S260/$C260)</f>
        <v>357.44592253304103</v>
      </c>
      <c r="V260" s="95"/>
      <c r="W260" s="13">
        <f>IF($AE260&lt;&gt;0,(S260/$AE260)*100,0)</f>
        <v>7.5070623673277233</v>
      </c>
      <c r="X260" s="95"/>
      <c r="Y260" s="18">
        <f>(Y53+Y198+Y258)</f>
        <v>1391258260</v>
      </c>
      <c r="Z260" s="95"/>
      <c r="AA260" s="16">
        <f>(Y260/$C260)</f>
        <v>160.46008549516333</v>
      </c>
      <c r="AB260" s="95"/>
      <c r="AC260" s="13">
        <f>IF($AE260&lt;&gt;0,(Y260/$AE260)*100,0)</f>
        <v>3.3699751300634357</v>
      </c>
      <c r="AD260" s="95"/>
      <c r="AE260" s="18">
        <f>(AE53+AE198+AE258)</f>
        <v>41283932560.470001</v>
      </c>
      <c r="AF260" s="96"/>
      <c r="AG260" s="95"/>
      <c r="AH260" s="18">
        <f>(AH53+AH198+AH258)</f>
        <v>622426914</v>
      </c>
      <c r="AI260" s="95"/>
      <c r="AJ260" s="18">
        <f>(AJ53+AJ198+AJ258)</f>
        <v>182082721</v>
      </c>
      <c r="AK260" s="95"/>
      <c r="AL260" s="18">
        <f>(AL53+AL198+AL258)</f>
        <v>42088442195.470001</v>
      </c>
      <c r="AM260" s="95"/>
      <c r="AN260" s="18">
        <f>(AN53+AN198+AN258)</f>
        <v>36112186621</v>
      </c>
      <c r="AO260" s="95"/>
      <c r="AP260" s="16">
        <f>(AN260/$C260)</f>
        <v>4164.9812398044296</v>
      </c>
      <c r="AQ260" s="95"/>
      <c r="AR260" s="13"/>
      <c r="AS260" s="95"/>
      <c r="AT260" s="18">
        <f>(AT53+AT198+AT258)</f>
        <v>1759394195</v>
      </c>
      <c r="AU260" s="95"/>
      <c r="AV260" s="18">
        <f>(AV53+AV198+AV258)</f>
        <v>2011460364</v>
      </c>
      <c r="AW260" s="95"/>
      <c r="AX260" s="18"/>
      <c r="AY260" s="95"/>
      <c r="AZ260" s="18">
        <f>(AZ53+AZ198+AZ258)</f>
        <v>214711714</v>
      </c>
      <c r="BA260" s="95"/>
      <c r="BB260" s="108">
        <f>(BB53+BB198+BB258)</f>
        <v>171</v>
      </c>
      <c r="BC260" s="88"/>
    </row>
    <row r="261" spans="1:55" s="83" customFormat="1" ht="8.85" customHeight="1" thickTop="1" x14ac:dyDescent="0.25">
      <c r="A261" s="95"/>
      <c r="B261" s="95"/>
      <c r="C261" s="95"/>
      <c r="D261" s="82"/>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88"/>
    </row>
    <row r="262" spans="1:55" s="83" customFormat="1" ht="11.25" customHeight="1" x14ac:dyDescent="0.2">
      <c r="A262" s="95"/>
      <c r="B262" s="95"/>
      <c r="C262" s="95"/>
      <c r="D262" s="82"/>
      <c r="E262" s="104"/>
      <c r="H262" s="104"/>
      <c r="I262" s="104"/>
      <c r="J262" s="104"/>
      <c r="K262" s="104"/>
      <c r="L262" s="104"/>
      <c r="M262" s="104"/>
      <c r="N262" s="104"/>
      <c r="O262" s="104"/>
      <c r="P262" s="104"/>
      <c r="Q262" s="104"/>
      <c r="R262" s="104"/>
      <c r="S262" s="104"/>
      <c r="T262" s="104"/>
      <c r="U262" s="104"/>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88"/>
    </row>
    <row r="263" spans="1:55" s="83" customFormat="1" ht="12.75" customHeight="1" x14ac:dyDescent="0.2">
      <c r="A263" s="95"/>
      <c r="B263" s="95"/>
      <c r="D263" s="98" t="s">
        <v>623</v>
      </c>
      <c r="E263" s="98"/>
      <c r="F263" s="98"/>
      <c r="G263" s="98"/>
      <c r="H263" s="98"/>
      <c r="I263" s="98"/>
      <c r="J263" s="98"/>
      <c r="K263" s="98"/>
      <c r="L263" s="98"/>
      <c r="M263" s="98"/>
      <c r="N263" s="98"/>
      <c r="O263" s="98"/>
      <c r="P263" s="98"/>
      <c r="Q263" s="98"/>
      <c r="R263" s="104"/>
      <c r="S263" s="104"/>
      <c r="T263" s="104"/>
      <c r="U263" s="104"/>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88"/>
    </row>
    <row r="264" spans="1:55" s="83" customFormat="1" ht="10.5" customHeight="1" x14ac:dyDescent="0.2">
      <c r="A264" s="95"/>
      <c r="B264" s="95"/>
      <c r="D264" s="98"/>
      <c r="E264" s="98"/>
      <c r="F264" s="98"/>
      <c r="G264" s="98"/>
      <c r="H264" s="98"/>
      <c r="I264" s="98"/>
      <c r="J264" s="98"/>
      <c r="K264" s="98"/>
      <c r="L264" s="98"/>
      <c r="M264" s="98"/>
      <c r="N264" s="98"/>
      <c r="O264" s="98"/>
      <c r="P264" s="98"/>
      <c r="Q264" s="98"/>
      <c r="R264" s="104"/>
      <c r="S264" s="104"/>
      <c r="T264" s="104"/>
      <c r="U264" s="104"/>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88"/>
    </row>
    <row r="265" spans="1:55" s="83" customFormat="1" ht="11.25" x14ac:dyDescent="0.2">
      <c r="A265" s="95"/>
      <c r="B265" s="95"/>
      <c r="C265" s="95"/>
      <c r="D265" s="98"/>
      <c r="E265" s="98"/>
      <c r="F265" s="98"/>
      <c r="G265" s="98"/>
      <c r="H265" s="98"/>
      <c r="I265" s="98"/>
      <c r="J265" s="98"/>
      <c r="K265" s="98"/>
      <c r="L265" s="98"/>
      <c r="M265" s="98"/>
      <c r="N265" s="98"/>
      <c r="O265" s="98"/>
      <c r="P265" s="98"/>
      <c r="Q265" s="98"/>
      <c r="R265" s="104"/>
      <c r="S265" s="104"/>
      <c r="T265" s="104"/>
      <c r="U265" s="104"/>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88"/>
    </row>
    <row r="266" spans="1:55" s="83" customFormat="1" ht="11.25" x14ac:dyDescent="0.25">
      <c r="A266" s="95"/>
      <c r="B266" s="95"/>
      <c r="C266" s="95"/>
      <c r="D266" s="98"/>
      <c r="E266" s="98"/>
      <c r="F266" s="98"/>
      <c r="G266" s="98"/>
      <c r="H266" s="98"/>
      <c r="I266" s="98"/>
      <c r="J266" s="98"/>
      <c r="K266" s="98"/>
      <c r="L266" s="98"/>
      <c r="M266" s="98"/>
      <c r="N266" s="98"/>
      <c r="O266" s="98"/>
      <c r="P266" s="98"/>
      <c r="Q266" s="98"/>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88"/>
    </row>
    <row r="267" spans="1:55" s="83" customFormat="1" ht="8.85" customHeight="1" x14ac:dyDescent="0.25">
      <c r="A267" s="95"/>
      <c r="B267" s="95"/>
      <c r="D267" s="82"/>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88"/>
    </row>
    <row r="268" spans="1:55" s="83" customFormat="1" ht="11.25" x14ac:dyDescent="0.25">
      <c r="A268" s="95"/>
      <c r="B268" s="95"/>
      <c r="C268" s="95"/>
      <c r="D268" s="106" t="s">
        <v>622</v>
      </c>
      <c r="F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88"/>
    </row>
    <row r="269" spans="1:55" s="83" customFormat="1" ht="11.25" x14ac:dyDescent="0.25">
      <c r="A269" s="95"/>
      <c r="B269" s="95"/>
      <c r="C269" s="95"/>
      <c r="D269" s="109" t="s">
        <v>624</v>
      </c>
      <c r="E269" s="109"/>
      <c r="F269" s="109"/>
      <c r="G269" s="109"/>
      <c r="H269" s="109"/>
      <c r="I269" s="109"/>
      <c r="J269" s="109"/>
      <c r="K269" s="109"/>
      <c r="L269" s="109"/>
      <c r="M269" s="109"/>
      <c r="N269" s="109"/>
      <c r="O269" s="109"/>
      <c r="P269" s="109"/>
      <c r="Q269" s="109"/>
      <c r="R269" s="109"/>
      <c r="S269" s="109"/>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88"/>
    </row>
    <row r="270" spans="1:55" s="83" customFormat="1" ht="11.25" x14ac:dyDescent="0.25">
      <c r="A270" s="95"/>
      <c r="B270" s="95"/>
      <c r="C270" s="95"/>
      <c r="D270" s="109"/>
      <c r="E270" s="109"/>
      <c r="F270" s="109"/>
      <c r="G270" s="109"/>
      <c r="H270" s="109"/>
      <c r="I270" s="109"/>
      <c r="J270" s="109"/>
      <c r="K270" s="109"/>
      <c r="L270" s="109"/>
      <c r="M270" s="109"/>
      <c r="N270" s="109"/>
      <c r="O270" s="109"/>
      <c r="P270" s="109"/>
      <c r="Q270" s="109"/>
      <c r="R270" s="109"/>
      <c r="S270" s="109"/>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88"/>
    </row>
    <row r="271" spans="1:55" s="83" customFormat="1" ht="11.25" x14ac:dyDescent="0.25">
      <c r="A271" s="95"/>
      <c r="B271" s="95"/>
      <c r="C271" s="95"/>
      <c r="D271" s="109"/>
      <c r="E271" s="109"/>
      <c r="F271" s="109"/>
      <c r="G271" s="109"/>
      <c r="H271" s="109"/>
      <c r="I271" s="109"/>
      <c r="J271" s="109"/>
      <c r="K271" s="109"/>
      <c r="L271" s="109"/>
      <c r="M271" s="109"/>
      <c r="N271" s="109"/>
      <c r="O271" s="109"/>
      <c r="P271" s="109"/>
      <c r="Q271" s="109"/>
      <c r="R271" s="109"/>
      <c r="S271" s="109"/>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88"/>
    </row>
    <row r="272" spans="1:55" s="83" customFormat="1" ht="8.85" customHeight="1" x14ac:dyDescent="0.25">
      <c r="A272" s="95"/>
      <c r="B272" s="95"/>
      <c r="C272" s="95"/>
      <c r="D272" s="109"/>
      <c r="E272" s="109"/>
      <c r="F272" s="109"/>
      <c r="G272" s="109"/>
      <c r="H272" s="109"/>
      <c r="I272" s="109"/>
      <c r="J272" s="109"/>
      <c r="K272" s="109"/>
      <c r="L272" s="109"/>
      <c r="M272" s="109"/>
      <c r="N272" s="109"/>
      <c r="O272" s="109"/>
      <c r="P272" s="109"/>
      <c r="Q272" s="109"/>
      <c r="R272" s="109"/>
      <c r="S272" s="109"/>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88"/>
    </row>
    <row r="273" spans="1:55" s="80" customFormat="1" ht="10.5" customHeight="1" x14ac:dyDescent="0.25">
      <c r="A273" s="102"/>
      <c r="D273" s="109"/>
      <c r="E273" s="109"/>
      <c r="F273" s="109"/>
      <c r="G273" s="109"/>
      <c r="H273" s="109"/>
      <c r="I273" s="109"/>
      <c r="J273" s="109"/>
      <c r="K273" s="109"/>
      <c r="L273" s="109"/>
      <c r="M273" s="109"/>
      <c r="N273" s="109"/>
      <c r="O273" s="109"/>
      <c r="P273" s="109"/>
      <c r="Q273" s="109"/>
      <c r="R273" s="109"/>
      <c r="S273" s="109"/>
      <c r="BC273" s="84"/>
    </row>
    <row r="365" spans="4:55" s="83" customFormat="1" ht="9.75" customHeight="1" x14ac:dyDescent="0.25">
      <c r="D365" s="82"/>
      <c r="BC365" s="110"/>
    </row>
  </sheetData>
  <mergeCells count="5">
    <mergeCell ref="D269:S273"/>
    <mergeCell ref="D263:Q266"/>
    <mergeCell ref="D200:Q203"/>
    <mergeCell ref="D133:Q136"/>
    <mergeCell ref="D55:Q58"/>
  </mergeCells>
  <pageMargins left="3.75" right="0.25" top="0.5" bottom="0.3" header="0.5" footer="0.5"/>
  <pageSetup paperSize="17" pageOrder="overThenDown" orientation="landscape" r:id="rId1"/>
  <headerFooter alignWithMargins="0"/>
  <rowBreaks count="3" manualBreakCount="3">
    <brk id="68" max="57" man="1"/>
    <brk id="138" max="57" man="1"/>
    <brk id="206" max="57" man="1"/>
  </rowBreaks>
  <colBreaks count="1" manualBreakCount="1">
    <brk id="32" max="3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66DCA-5ECC-4164-AEC4-8C01C1668596}">
  <sheetPr transitionEvaluation="1" transitionEntry="1"/>
  <dimension ref="A1:BS2250"/>
  <sheetViews>
    <sheetView showGridLines="0" zoomScale="120" zoomScaleNormal="120" workbookViewId="0">
      <pane xSplit="3" ySplit="12" topLeftCell="D13" activePane="bottomRight" state="frozen"/>
      <selection pane="topRight"/>
      <selection pane="bottomLeft"/>
      <selection pane="bottomRight"/>
    </sheetView>
  </sheetViews>
  <sheetFormatPr defaultColWidth="12.7109375" defaultRowHeight="9.75" customHeight="1" x14ac:dyDescent="0.25"/>
  <cols>
    <col min="1" max="1" width="4.140625" style="130" customWidth="1"/>
    <col min="2" max="2" width="1.5703125" style="130" customWidth="1"/>
    <col min="3" max="3" width="11.7109375" style="94" customWidth="1"/>
    <col min="4" max="4" width="0.85546875" style="130" customWidth="1"/>
    <col min="5" max="5" width="13.85546875" style="130" bestFit="1" customWidth="1"/>
    <col min="6" max="6" width="0.85546875" style="130" customWidth="1"/>
    <col min="7" max="7" width="11.5703125" style="130" customWidth="1"/>
    <col min="8" max="8" width="0.85546875" style="130" customWidth="1"/>
    <col min="9" max="9" width="12.7109375" style="130" customWidth="1"/>
    <col min="10" max="10" width="0.85546875" style="130" customWidth="1"/>
    <col min="11" max="11" width="10.7109375" style="130" customWidth="1"/>
    <col min="12" max="12" width="0.85546875" style="130" customWidth="1"/>
    <col min="13" max="13" width="11.85546875" style="130" customWidth="1"/>
    <col min="14" max="14" width="0.85546875" style="130" customWidth="1"/>
    <col min="15" max="15" width="10.7109375" style="130" customWidth="1"/>
    <col min="16" max="16" width="0.85546875" style="130" customWidth="1"/>
    <col min="17" max="17" width="11" style="130" customWidth="1"/>
    <col min="18" max="18" width="0.85546875" style="130" customWidth="1"/>
    <col min="19" max="19" width="10.7109375" style="130" customWidth="1"/>
    <col min="20" max="20" width="0.85546875" style="130" customWidth="1"/>
    <col min="21" max="21" width="13.5703125" style="130" customWidth="1"/>
    <col min="22" max="22" width="0.85546875" style="130" customWidth="1"/>
    <col min="23" max="23" width="8.85546875" style="130" customWidth="1"/>
    <col min="24" max="24" width="0.85546875" style="130" customWidth="1"/>
    <col min="25" max="25" width="6.7109375" style="130" customWidth="1"/>
    <col min="26" max="26" width="0.85546875" style="130" customWidth="1"/>
    <col min="27" max="27" width="12.7109375" style="130" customWidth="1"/>
    <col min="28" max="28" width="0.85546875" style="130" customWidth="1"/>
    <col min="29" max="29" width="8.140625" style="130" customWidth="1"/>
    <col min="30" max="30" width="0.85546875" style="130" customWidth="1"/>
    <col min="31" max="31" width="7.7109375" style="130" customWidth="1"/>
    <col min="32" max="32" width="0.85546875" style="130" customWidth="1"/>
    <col min="33" max="33" width="11.7109375" style="130" customWidth="1"/>
    <col min="34" max="34" width="0.7109375" style="130" customWidth="1"/>
    <col min="35" max="35" width="6.7109375" style="130" customWidth="1"/>
    <col min="36" max="36" width="0.7109375" style="130" customWidth="1"/>
    <col min="37" max="37" width="6.140625" style="130" customWidth="1"/>
    <col min="38" max="38" width="0.85546875" style="130" customWidth="1"/>
    <col min="39" max="39" width="11.28515625" style="130" customWidth="1"/>
    <col min="40" max="40" width="0.5703125" style="130" customWidth="1"/>
    <col min="41" max="41" width="6.5703125" style="130" customWidth="1"/>
    <col min="42" max="42" width="0.85546875" style="130" customWidth="1"/>
    <col min="43" max="43" width="5.5703125" style="130" customWidth="1"/>
    <col min="44" max="44" width="1.28515625" style="130" customWidth="1"/>
    <col min="45" max="45" width="12.85546875" style="130" customWidth="1"/>
    <col min="46" max="46" width="0.7109375" style="130" customWidth="1"/>
    <col min="47" max="47" width="7.42578125" style="130" customWidth="1"/>
    <col min="48" max="48" width="0.85546875" style="130" customWidth="1"/>
    <col min="49" max="49" width="5.7109375" style="130" customWidth="1"/>
    <col min="50" max="50" width="1.28515625" style="130" customWidth="1"/>
    <col min="51" max="51" width="12.28515625" style="130" customWidth="1"/>
    <col min="52" max="52" width="1" style="130" customWidth="1"/>
    <col min="53" max="53" width="11.5703125" style="130" customWidth="1"/>
    <col min="54" max="54" width="1" style="130" customWidth="1"/>
    <col min="55" max="55" width="11.5703125" style="130" customWidth="1"/>
    <col min="56" max="56" width="0.85546875" style="130" customWidth="1"/>
    <col min="57" max="57" width="6.5703125" style="130" customWidth="1"/>
    <col min="58" max="58" width="0.85546875" style="130" customWidth="1"/>
    <col min="59" max="59" width="5.85546875" style="130" customWidth="1"/>
    <col min="60" max="60" width="1.140625" style="130" customWidth="1"/>
    <col min="61" max="61" width="11.5703125" style="130" customWidth="1"/>
    <col min="62" max="62" width="0.85546875" style="130" customWidth="1"/>
    <col min="63" max="63" width="7.140625" style="130" customWidth="1"/>
    <col min="64" max="64" width="1" style="130" customWidth="1"/>
    <col min="65" max="65" width="5.85546875" style="130" customWidth="1"/>
    <col min="66" max="66" width="0.85546875" style="130" customWidth="1"/>
    <col min="67" max="67" width="14" style="130" customWidth="1"/>
    <col min="68" max="68" width="1.5703125" style="130" customWidth="1"/>
    <col min="69" max="69" width="3.85546875" style="130" customWidth="1"/>
    <col min="70" max="70" width="2.42578125" style="130" customWidth="1"/>
    <col min="71" max="71" width="9.42578125" style="111" hidden="1" customWidth="1"/>
    <col min="72" max="256" width="12.7109375" style="130"/>
    <col min="257" max="257" width="4.140625" style="130" customWidth="1"/>
    <col min="258" max="258" width="1.5703125" style="130" customWidth="1"/>
    <col min="259" max="259" width="12.7109375" style="130"/>
    <col min="260" max="260" width="0.85546875" style="130" customWidth="1"/>
    <col min="261" max="261" width="13.85546875" style="130" bestFit="1" customWidth="1"/>
    <col min="262" max="262" width="0.85546875" style="130" customWidth="1"/>
    <col min="263" max="263" width="11.5703125" style="130" customWidth="1"/>
    <col min="264" max="264" width="0.85546875" style="130" customWidth="1"/>
    <col min="265" max="265" width="12.7109375" style="130"/>
    <col min="266" max="266" width="0.85546875" style="130" customWidth="1"/>
    <col min="267" max="267" width="10.7109375" style="130" customWidth="1"/>
    <col min="268" max="268" width="0.85546875" style="130" customWidth="1"/>
    <col min="269" max="269" width="11.85546875" style="130" customWidth="1"/>
    <col min="270" max="270" width="0.85546875" style="130" customWidth="1"/>
    <col min="271" max="271" width="10.7109375" style="130" customWidth="1"/>
    <col min="272" max="272" width="0.85546875" style="130" customWidth="1"/>
    <col min="273" max="273" width="11" style="130" customWidth="1"/>
    <col min="274" max="274" width="0.85546875" style="130" customWidth="1"/>
    <col min="275" max="275" width="10.7109375" style="130" customWidth="1"/>
    <col min="276" max="276" width="0.85546875" style="130" customWidth="1"/>
    <col min="277" max="277" width="13.5703125" style="130" customWidth="1"/>
    <col min="278" max="278" width="0.85546875" style="130" customWidth="1"/>
    <col min="279" max="279" width="8.85546875" style="130" customWidth="1"/>
    <col min="280" max="280" width="0.85546875" style="130" customWidth="1"/>
    <col min="281" max="281" width="6.7109375" style="130" customWidth="1"/>
    <col min="282" max="282" width="0.85546875" style="130" customWidth="1"/>
    <col min="283" max="283" width="12.7109375" style="130"/>
    <col min="284" max="284" width="0.85546875" style="130" customWidth="1"/>
    <col min="285" max="285" width="8.140625" style="130" customWidth="1"/>
    <col min="286" max="286" width="0.85546875" style="130" customWidth="1"/>
    <col min="287" max="287" width="7.7109375" style="130" customWidth="1"/>
    <col min="288" max="288" width="0.85546875" style="130" customWidth="1"/>
    <col min="289" max="289" width="11.7109375" style="130" customWidth="1"/>
    <col min="290" max="290" width="0.7109375" style="130" customWidth="1"/>
    <col min="291" max="291" width="6.7109375" style="130" customWidth="1"/>
    <col min="292" max="292" width="0.7109375" style="130" customWidth="1"/>
    <col min="293" max="293" width="6.140625" style="130" customWidth="1"/>
    <col min="294" max="294" width="0.85546875" style="130" customWidth="1"/>
    <col min="295" max="295" width="11.28515625" style="130" customWidth="1"/>
    <col min="296" max="296" width="0.5703125" style="130" customWidth="1"/>
    <col min="297" max="297" width="6.5703125" style="130" customWidth="1"/>
    <col min="298" max="298" width="0.85546875" style="130" customWidth="1"/>
    <col min="299" max="299" width="5.5703125" style="130" customWidth="1"/>
    <col min="300" max="300" width="1.28515625" style="130" customWidth="1"/>
    <col min="301" max="301" width="12.85546875" style="130" customWidth="1"/>
    <col min="302" max="302" width="0.7109375" style="130" customWidth="1"/>
    <col min="303" max="303" width="7.42578125" style="130" customWidth="1"/>
    <col min="304" max="304" width="0.85546875" style="130" customWidth="1"/>
    <col min="305" max="305" width="5.7109375" style="130" customWidth="1"/>
    <col min="306" max="306" width="1.28515625" style="130" customWidth="1"/>
    <col min="307" max="307" width="12.28515625" style="130" customWidth="1"/>
    <col min="308" max="308" width="1" style="130" customWidth="1"/>
    <col min="309" max="309" width="11.5703125" style="130" customWidth="1"/>
    <col min="310" max="310" width="1" style="130" customWidth="1"/>
    <col min="311" max="311" width="11.5703125" style="130" customWidth="1"/>
    <col min="312" max="312" width="0.85546875" style="130" customWidth="1"/>
    <col min="313" max="313" width="6.5703125" style="130" customWidth="1"/>
    <col min="314" max="314" width="0.85546875" style="130" customWidth="1"/>
    <col min="315" max="315" width="5.85546875" style="130" customWidth="1"/>
    <col min="316" max="316" width="1.140625" style="130" customWidth="1"/>
    <col min="317" max="317" width="11.5703125" style="130" customWidth="1"/>
    <col min="318" max="318" width="0.85546875" style="130" customWidth="1"/>
    <col min="319" max="319" width="7.140625" style="130" customWidth="1"/>
    <col min="320" max="320" width="1" style="130" customWidth="1"/>
    <col min="321" max="321" width="5.85546875" style="130" customWidth="1"/>
    <col min="322" max="322" width="0.85546875" style="130" customWidth="1"/>
    <col min="323" max="323" width="14" style="130" customWidth="1"/>
    <col min="324" max="324" width="1.5703125" style="130" customWidth="1"/>
    <col min="325" max="325" width="3.85546875" style="130" customWidth="1"/>
    <col min="326" max="326" width="2.42578125" style="130" customWidth="1"/>
    <col min="327" max="327" width="9.42578125" style="130" customWidth="1"/>
    <col min="328" max="512" width="12.7109375" style="130"/>
    <col min="513" max="513" width="4.140625" style="130" customWidth="1"/>
    <col min="514" max="514" width="1.5703125" style="130" customWidth="1"/>
    <col min="515" max="515" width="12.7109375" style="130"/>
    <col min="516" max="516" width="0.85546875" style="130" customWidth="1"/>
    <col min="517" max="517" width="13.85546875" style="130" bestFit="1" customWidth="1"/>
    <col min="518" max="518" width="0.85546875" style="130" customWidth="1"/>
    <col min="519" max="519" width="11.5703125" style="130" customWidth="1"/>
    <col min="520" max="520" width="0.85546875" style="130" customWidth="1"/>
    <col min="521" max="521" width="12.7109375" style="130"/>
    <col min="522" max="522" width="0.85546875" style="130" customWidth="1"/>
    <col min="523" max="523" width="10.7109375" style="130" customWidth="1"/>
    <col min="524" max="524" width="0.85546875" style="130" customWidth="1"/>
    <col min="525" max="525" width="11.85546875" style="130" customWidth="1"/>
    <col min="526" max="526" width="0.85546875" style="130" customWidth="1"/>
    <col min="527" max="527" width="10.7109375" style="130" customWidth="1"/>
    <col min="528" max="528" width="0.85546875" style="130" customWidth="1"/>
    <col min="529" max="529" width="11" style="130" customWidth="1"/>
    <col min="530" max="530" width="0.85546875" style="130" customWidth="1"/>
    <col min="531" max="531" width="10.7109375" style="130" customWidth="1"/>
    <col min="532" max="532" width="0.85546875" style="130" customWidth="1"/>
    <col min="533" max="533" width="13.5703125" style="130" customWidth="1"/>
    <col min="534" max="534" width="0.85546875" style="130" customWidth="1"/>
    <col min="535" max="535" width="8.85546875" style="130" customWidth="1"/>
    <col min="536" max="536" width="0.85546875" style="130" customWidth="1"/>
    <col min="537" max="537" width="6.7109375" style="130" customWidth="1"/>
    <col min="538" max="538" width="0.85546875" style="130" customWidth="1"/>
    <col min="539" max="539" width="12.7109375" style="130"/>
    <col min="540" max="540" width="0.85546875" style="130" customWidth="1"/>
    <col min="541" max="541" width="8.140625" style="130" customWidth="1"/>
    <col min="542" max="542" width="0.85546875" style="130" customWidth="1"/>
    <col min="543" max="543" width="7.7109375" style="130" customWidth="1"/>
    <col min="544" max="544" width="0.85546875" style="130" customWidth="1"/>
    <col min="545" max="545" width="11.7109375" style="130" customWidth="1"/>
    <col min="546" max="546" width="0.7109375" style="130" customWidth="1"/>
    <col min="547" max="547" width="6.7109375" style="130" customWidth="1"/>
    <col min="548" max="548" width="0.7109375" style="130" customWidth="1"/>
    <col min="549" max="549" width="6.140625" style="130" customWidth="1"/>
    <col min="550" max="550" width="0.85546875" style="130" customWidth="1"/>
    <col min="551" max="551" width="11.28515625" style="130" customWidth="1"/>
    <col min="552" max="552" width="0.5703125" style="130" customWidth="1"/>
    <col min="553" max="553" width="6.5703125" style="130" customWidth="1"/>
    <col min="554" max="554" width="0.85546875" style="130" customWidth="1"/>
    <col min="555" max="555" width="5.5703125" style="130" customWidth="1"/>
    <col min="556" max="556" width="1.28515625" style="130" customWidth="1"/>
    <col min="557" max="557" width="12.85546875" style="130" customWidth="1"/>
    <col min="558" max="558" width="0.7109375" style="130" customWidth="1"/>
    <col min="559" max="559" width="7.42578125" style="130" customWidth="1"/>
    <col min="560" max="560" width="0.85546875" style="130" customWidth="1"/>
    <col min="561" max="561" width="5.7109375" style="130" customWidth="1"/>
    <col min="562" max="562" width="1.28515625" style="130" customWidth="1"/>
    <col min="563" max="563" width="12.28515625" style="130" customWidth="1"/>
    <col min="564" max="564" width="1" style="130" customWidth="1"/>
    <col min="565" max="565" width="11.5703125" style="130" customWidth="1"/>
    <col min="566" max="566" width="1" style="130" customWidth="1"/>
    <col min="567" max="567" width="11.5703125" style="130" customWidth="1"/>
    <col min="568" max="568" width="0.85546875" style="130" customWidth="1"/>
    <col min="569" max="569" width="6.5703125" style="130" customWidth="1"/>
    <col min="570" max="570" width="0.85546875" style="130" customWidth="1"/>
    <col min="571" max="571" width="5.85546875" style="130" customWidth="1"/>
    <col min="572" max="572" width="1.140625" style="130" customWidth="1"/>
    <col min="573" max="573" width="11.5703125" style="130" customWidth="1"/>
    <col min="574" max="574" width="0.85546875" style="130" customWidth="1"/>
    <col min="575" max="575" width="7.140625" style="130" customWidth="1"/>
    <col min="576" max="576" width="1" style="130" customWidth="1"/>
    <col min="577" max="577" width="5.85546875" style="130" customWidth="1"/>
    <col min="578" max="578" width="0.85546875" style="130" customWidth="1"/>
    <col min="579" max="579" width="14" style="130" customWidth="1"/>
    <col min="580" max="580" width="1.5703125" style="130" customWidth="1"/>
    <col min="581" max="581" width="3.85546875" style="130" customWidth="1"/>
    <col min="582" max="582" width="2.42578125" style="130" customWidth="1"/>
    <col min="583" max="583" width="9.42578125" style="130" customWidth="1"/>
    <col min="584" max="768" width="12.7109375" style="130"/>
    <col min="769" max="769" width="4.140625" style="130" customWidth="1"/>
    <col min="770" max="770" width="1.5703125" style="130" customWidth="1"/>
    <col min="771" max="771" width="12.7109375" style="130"/>
    <col min="772" max="772" width="0.85546875" style="130" customWidth="1"/>
    <col min="773" max="773" width="13.85546875" style="130" bestFit="1" customWidth="1"/>
    <col min="774" max="774" width="0.85546875" style="130" customWidth="1"/>
    <col min="775" max="775" width="11.5703125" style="130" customWidth="1"/>
    <col min="776" max="776" width="0.85546875" style="130" customWidth="1"/>
    <col min="777" max="777" width="12.7109375" style="130"/>
    <col min="778" max="778" width="0.85546875" style="130" customWidth="1"/>
    <col min="779" max="779" width="10.7109375" style="130" customWidth="1"/>
    <col min="780" max="780" width="0.85546875" style="130" customWidth="1"/>
    <col min="781" max="781" width="11.85546875" style="130" customWidth="1"/>
    <col min="782" max="782" width="0.85546875" style="130" customWidth="1"/>
    <col min="783" max="783" width="10.7109375" style="130" customWidth="1"/>
    <col min="784" max="784" width="0.85546875" style="130" customWidth="1"/>
    <col min="785" max="785" width="11" style="130" customWidth="1"/>
    <col min="786" max="786" width="0.85546875" style="130" customWidth="1"/>
    <col min="787" max="787" width="10.7109375" style="130" customWidth="1"/>
    <col min="788" max="788" width="0.85546875" style="130" customWidth="1"/>
    <col min="789" max="789" width="13.5703125" style="130" customWidth="1"/>
    <col min="790" max="790" width="0.85546875" style="130" customWidth="1"/>
    <col min="791" max="791" width="8.85546875" style="130" customWidth="1"/>
    <col min="792" max="792" width="0.85546875" style="130" customWidth="1"/>
    <col min="793" max="793" width="6.7109375" style="130" customWidth="1"/>
    <col min="794" max="794" width="0.85546875" style="130" customWidth="1"/>
    <col min="795" max="795" width="12.7109375" style="130"/>
    <col min="796" max="796" width="0.85546875" style="130" customWidth="1"/>
    <col min="797" max="797" width="8.140625" style="130" customWidth="1"/>
    <col min="798" max="798" width="0.85546875" style="130" customWidth="1"/>
    <col min="799" max="799" width="7.7109375" style="130" customWidth="1"/>
    <col min="800" max="800" width="0.85546875" style="130" customWidth="1"/>
    <col min="801" max="801" width="11.7109375" style="130" customWidth="1"/>
    <col min="802" max="802" width="0.7109375" style="130" customWidth="1"/>
    <col min="803" max="803" width="6.7109375" style="130" customWidth="1"/>
    <col min="804" max="804" width="0.7109375" style="130" customWidth="1"/>
    <col min="805" max="805" width="6.140625" style="130" customWidth="1"/>
    <col min="806" max="806" width="0.85546875" style="130" customWidth="1"/>
    <col min="807" max="807" width="11.28515625" style="130" customWidth="1"/>
    <col min="808" max="808" width="0.5703125" style="130" customWidth="1"/>
    <col min="809" max="809" width="6.5703125" style="130" customWidth="1"/>
    <col min="810" max="810" width="0.85546875" style="130" customWidth="1"/>
    <col min="811" max="811" width="5.5703125" style="130" customWidth="1"/>
    <col min="812" max="812" width="1.28515625" style="130" customWidth="1"/>
    <col min="813" max="813" width="12.85546875" style="130" customWidth="1"/>
    <col min="814" max="814" width="0.7109375" style="130" customWidth="1"/>
    <col min="815" max="815" width="7.42578125" style="130" customWidth="1"/>
    <col min="816" max="816" width="0.85546875" style="130" customWidth="1"/>
    <col min="817" max="817" width="5.7109375" style="130" customWidth="1"/>
    <col min="818" max="818" width="1.28515625" style="130" customWidth="1"/>
    <col min="819" max="819" width="12.28515625" style="130" customWidth="1"/>
    <col min="820" max="820" width="1" style="130" customWidth="1"/>
    <col min="821" max="821" width="11.5703125" style="130" customWidth="1"/>
    <col min="822" max="822" width="1" style="130" customWidth="1"/>
    <col min="823" max="823" width="11.5703125" style="130" customWidth="1"/>
    <col min="824" max="824" width="0.85546875" style="130" customWidth="1"/>
    <col min="825" max="825" width="6.5703125" style="130" customWidth="1"/>
    <col min="826" max="826" width="0.85546875" style="130" customWidth="1"/>
    <col min="827" max="827" width="5.85546875" style="130" customWidth="1"/>
    <col min="828" max="828" width="1.140625" style="130" customWidth="1"/>
    <col min="829" max="829" width="11.5703125" style="130" customWidth="1"/>
    <col min="830" max="830" width="0.85546875" style="130" customWidth="1"/>
    <col min="831" max="831" width="7.140625" style="130" customWidth="1"/>
    <col min="832" max="832" width="1" style="130" customWidth="1"/>
    <col min="833" max="833" width="5.85546875" style="130" customWidth="1"/>
    <col min="834" max="834" width="0.85546875" style="130" customWidth="1"/>
    <col min="835" max="835" width="14" style="130" customWidth="1"/>
    <col min="836" max="836" width="1.5703125" style="130" customWidth="1"/>
    <col min="837" max="837" width="3.85546875" style="130" customWidth="1"/>
    <col min="838" max="838" width="2.42578125" style="130" customWidth="1"/>
    <col min="839" max="839" width="9.42578125" style="130" customWidth="1"/>
    <col min="840" max="1024" width="12.7109375" style="130"/>
    <col min="1025" max="1025" width="4.140625" style="130" customWidth="1"/>
    <col min="1026" max="1026" width="1.5703125" style="130" customWidth="1"/>
    <col min="1027" max="1027" width="12.7109375" style="130"/>
    <col min="1028" max="1028" width="0.85546875" style="130" customWidth="1"/>
    <col min="1029" max="1029" width="13.85546875" style="130" bestFit="1" customWidth="1"/>
    <col min="1030" max="1030" width="0.85546875" style="130" customWidth="1"/>
    <col min="1031" max="1031" width="11.5703125" style="130" customWidth="1"/>
    <col min="1032" max="1032" width="0.85546875" style="130" customWidth="1"/>
    <col min="1033" max="1033" width="12.7109375" style="130"/>
    <col min="1034" max="1034" width="0.85546875" style="130" customWidth="1"/>
    <col min="1035" max="1035" width="10.7109375" style="130" customWidth="1"/>
    <col min="1036" max="1036" width="0.85546875" style="130" customWidth="1"/>
    <col min="1037" max="1037" width="11.85546875" style="130" customWidth="1"/>
    <col min="1038" max="1038" width="0.85546875" style="130" customWidth="1"/>
    <col min="1039" max="1039" width="10.7109375" style="130" customWidth="1"/>
    <col min="1040" max="1040" width="0.85546875" style="130" customWidth="1"/>
    <col min="1041" max="1041" width="11" style="130" customWidth="1"/>
    <col min="1042" max="1042" width="0.85546875" style="130" customWidth="1"/>
    <col min="1043" max="1043" width="10.7109375" style="130" customWidth="1"/>
    <col min="1044" max="1044" width="0.85546875" style="130" customWidth="1"/>
    <col min="1045" max="1045" width="13.5703125" style="130" customWidth="1"/>
    <col min="1046" max="1046" width="0.85546875" style="130" customWidth="1"/>
    <col min="1047" max="1047" width="8.85546875" style="130" customWidth="1"/>
    <col min="1048" max="1048" width="0.85546875" style="130" customWidth="1"/>
    <col min="1049" max="1049" width="6.7109375" style="130" customWidth="1"/>
    <col min="1050" max="1050" width="0.85546875" style="130" customWidth="1"/>
    <col min="1051" max="1051" width="12.7109375" style="130"/>
    <col min="1052" max="1052" width="0.85546875" style="130" customWidth="1"/>
    <col min="1053" max="1053" width="8.140625" style="130" customWidth="1"/>
    <col min="1054" max="1054" width="0.85546875" style="130" customWidth="1"/>
    <col min="1055" max="1055" width="7.7109375" style="130" customWidth="1"/>
    <col min="1056" max="1056" width="0.85546875" style="130" customWidth="1"/>
    <col min="1057" max="1057" width="11.7109375" style="130" customWidth="1"/>
    <col min="1058" max="1058" width="0.7109375" style="130" customWidth="1"/>
    <col min="1059" max="1059" width="6.7109375" style="130" customWidth="1"/>
    <col min="1060" max="1060" width="0.7109375" style="130" customWidth="1"/>
    <col min="1061" max="1061" width="6.140625" style="130" customWidth="1"/>
    <col min="1062" max="1062" width="0.85546875" style="130" customWidth="1"/>
    <col min="1063" max="1063" width="11.28515625" style="130" customWidth="1"/>
    <col min="1064" max="1064" width="0.5703125" style="130" customWidth="1"/>
    <col min="1065" max="1065" width="6.5703125" style="130" customWidth="1"/>
    <col min="1066" max="1066" width="0.85546875" style="130" customWidth="1"/>
    <col min="1067" max="1067" width="5.5703125" style="130" customWidth="1"/>
    <col min="1068" max="1068" width="1.28515625" style="130" customWidth="1"/>
    <col min="1069" max="1069" width="12.85546875" style="130" customWidth="1"/>
    <col min="1070" max="1070" width="0.7109375" style="130" customWidth="1"/>
    <col min="1071" max="1071" width="7.42578125" style="130" customWidth="1"/>
    <col min="1072" max="1072" width="0.85546875" style="130" customWidth="1"/>
    <col min="1073" max="1073" width="5.7109375" style="130" customWidth="1"/>
    <col min="1074" max="1074" width="1.28515625" style="130" customWidth="1"/>
    <col min="1075" max="1075" width="12.28515625" style="130" customWidth="1"/>
    <col min="1076" max="1076" width="1" style="130" customWidth="1"/>
    <col min="1077" max="1077" width="11.5703125" style="130" customWidth="1"/>
    <col min="1078" max="1078" width="1" style="130" customWidth="1"/>
    <col min="1079" max="1079" width="11.5703125" style="130" customWidth="1"/>
    <col min="1080" max="1080" width="0.85546875" style="130" customWidth="1"/>
    <col min="1081" max="1081" width="6.5703125" style="130" customWidth="1"/>
    <col min="1082" max="1082" width="0.85546875" style="130" customWidth="1"/>
    <col min="1083" max="1083" width="5.85546875" style="130" customWidth="1"/>
    <col min="1084" max="1084" width="1.140625" style="130" customWidth="1"/>
    <col min="1085" max="1085" width="11.5703125" style="130" customWidth="1"/>
    <col min="1086" max="1086" width="0.85546875" style="130" customWidth="1"/>
    <col min="1087" max="1087" width="7.140625" style="130" customWidth="1"/>
    <col min="1088" max="1088" width="1" style="130" customWidth="1"/>
    <col min="1089" max="1089" width="5.85546875" style="130" customWidth="1"/>
    <col min="1090" max="1090" width="0.85546875" style="130" customWidth="1"/>
    <col min="1091" max="1091" width="14" style="130" customWidth="1"/>
    <col min="1092" max="1092" width="1.5703125" style="130" customWidth="1"/>
    <col min="1093" max="1093" width="3.85546875" style="130" customWidth="1"/>
    <col min="1094" max="1094" width="2.42578125" style="130" customWidth="1"/>
    <col min="1095" max="1095" width="9.42578125" style="130" customWidth="1"/>
    <col min="1096" max="1280" width="12.7109375" style="130"/>
    <col min="1281" max="1281" width="4.140625" style="130" customWidth="1"/>
    <col min="1282" max="1282" width="1.5703125" style="130" customWidth="1"/>
    <col min="1283" max="1283" width="12.7109375" style="130"/>
    <col min="1284" max="1284" width="0.85546875" style="130" customWidth="1"/>
    <col min="1285" max="1285" width="13.85546875" style="130" bestFit="1" customWidth="1"/>
    <col min="1286" max="1286" width="0.85546875" style="130" customWidth="1"/>
    <col min="1287" max="1287" width="11.5703125" style="130" customWidth="1"/>
    <col min="1288" max="1288" width="0.85546875" style="130" customWidth="1"/>
    <col min="1289" max="1289" width="12.7109375" style="130"/>
    <col min="1290" max="1290" width="0.85546875" style="130" customWidth="1"/>
    <col min="1291" max="1291" width="10.7109375" style="130" customWidth="1"/>
    <col min="1292" max="1292" width="0.85546875" style="130" customWidth="1"/>
    <col min="1293" max="1293" width="11.85546875" style="130" customWidth="1"/>
    <col min="1294" max="1294" width="0.85546875" style="130" customWidth="1"/>
    <col min="1295" max="1295" width="10.7109375" style="130" customWidth="1"/>
    <col min="1296" max="1296" width="0.85546875" style="130" customWidth="1"/>
    <col min="1297" max="1297" width="11" style="130" customWidth="1"/>
    <col min="1298" max="1298" width="0.85546875" style="130" customWidth="1"/>
    <col min="1299" max="1299" width="10.7109375" style="130" customWidth="1"/>
    <col min="1300" max="1300" width="0.85546875" style="130" customWidth="1"/>
    <col min="1301" max="1301" width="13.5703125" style="130" customWidth="1"/>
    <col min="1302" max="1302" width="0.85546875" style="130" customWidth="1"/>
    <col min="1303" max="1303" width="8.85546875" style="130" customWidth="1"/>
    <col min="1304" max="1304" width="0.85546875" style="130" customWidth="1"/>
    <col min="1305" max="1305" width="6.7109375" style="130" customWidth="1"/>
    <col min="1306" max="1306" width="0.85546875" style="130" customWidth="1"/>
    <col min="1307" max="1307" width="12.7109375" style="130"/>
    <col min="1308" max="1308" width="0.85546875" style="130" customWidth="1"/>
    <col min="1309" max="1309" width="8.140625" style="130" customWidth="1"/>
    <col min="1310" max="1310" width="0.85546875" style="130" customWidth="1"/>
    <col min="1311" max="1311" width="7.7109375" style="130" customWidth="1"/>
    <col min="1312" max="1312" width="0.85546875" style="130" customWidth="1"/>
    <col min="1313" max="1313" width="11.7109375" style="130" customWidth="1"/>
    <col min="1314" max="1314" width="0.7109375" style="130" customWidth="1"/>
    <col min="1315" max="1315" width="6.7109375" style="130" customWidth="1"/>
    <col min="1316" max="1316" width="0.7109375" style="130" customWidth="1"/>
    <col min="1317" max="1317" width="6.140625" style="130" customWidth="1"/>
    <col min="1318" max="1318" width="0.85546875" style="130" customWidth="1"/>
    <col min="1319" max="1319" width="11.28515625" style="130" customWidth="1"/>
    <col min="1320" max="1320" width="0.5703125" style="130" customWidth="1"/>
    <col min="1321" max="1321" width="6.5703125" style="130" customWidth="1"/>
    <col min="1322" max="1322" width="0.85546875" style="130" customWidth="1"/>
    <col min="1323" max="1323" width="5.5703125" style="130" customWidth="1"/>
    <col min="1324" max="1324" width="1.28515625" style="130" customWidth="1"/>
    <col min="1325" max="1325" width="12.85546875" style="130" customWidth="1"/>
    <col min="1326" max="1326" width="0.7109375" style="130" customWidth="1"/>
    <col min="1327" max="1327" width="7.42578125" style="130" customWidth="1"/>
    <col min="1328" max="1328" width="0.85546875" style="130" customWidth="1"/>
    <col min="1329" max="1329" width="5.7109375" style="130" customWidth="1"/>
    <col min="1330" max="1330" width="1.28515625" style="130" customWidth="1"/>
    <col min="1331" max="1331" width="12.28515625" style="130" customWidth="1"/>
    <col min="1332" max="1332" width="1" style="130" customWidth="1"/>
    <col min="1333" max="1333" width="11.5703125" style="130" customWidth="1"/>
    <col min="1334" max="1334" width="1" style="130" customWidth="1"/>
    <col min="1335" max="1335" width="11.5703125" style="130" customWidth="1"/>
    <col min="1336" max="1336" width="0.85546875" style="130" customWidth="1"/>
    <col min="1337" max="1337" width="6.5703125" style="130" customWidth="1"/>
    <col min="1338" max="1338" width="0.85546875" style="130" customWidth="1"/>
    <col min="1339" max="1339" width="5.85546875" style="130" customWidth="1"/>
    <col min="1340" max="1340" width="1.140625" style="130" customWidth="1"/>
    <col min="1341" max="1341" width="11.5703125" style="130" customWidth="1"/>
    <col min="1342" max="1342" width="0.85546875" style="130" customWidth="1"/>
    <col min="1343" max="1343" width="7.140625" style="130" customWidth="1"/>
    <col min="1344" max="1344" width="1" style="130" customWidth="1"/>
    <col min="1345" max="1345" width="5.85546875" style="130" customWidth="1"/>
    <col min="1346" max="1346" width="0.85546875" style="130" customWidth="1"/>
    <col min="1347" max="1347" width="14" style="130" customWidth="1"/>
    <col min="1348" max="1348" width="1.5703125" style="130" customWidth="1"/>
    <col min="1349" max="1349" width="3.85546875" style="130" customWidth="1"/>
    <col min="1350" max="1350" width="2.42578125" style="130" customWidth="1"/>
    <col min="1351" max="1351" width="9.42578125" style="130" customWidth="1"/>
    <col min="1352" max="1536" width="12.7109375" style="130"/>
    <col min="1537" max="1537" width="4.140625" style="130" customWidth="1"/>
    <col min="1538" max="1538" width="1.5703125" style="130" customWidth="1"/>
    <col min="1539" max="1539" width="12.7109375" style="130"/>
    <col min="1540" max="1540" width="0.85546875" style="130" customWidth="1"/>
    <col min="1541" max="1541" width="13.85546875" style="130" bestFit="1" customWidth="1"/>
    <col min="1542" max="1542" width="0.85546875" style="130" customWidth="1"/>
    <col min="1543" max="1543" width="11.5703125" style="130" customWidth="1"/>
    <col min="1544" max="1544" width="0.85546875" style="130" customWidth="1"/>
    <col min="1545" max="1545" width="12.7109375" style="130"/>
    <col min="1546" max="1546" width="0.85546875" style="130" customWidth="1"/>
    <col min="1547" max="1547" width="10.7109375" style="130" customWidth="1"/>
    <col min="1548" max="1548" width="0.85546875" style="130" customWidth="1"/>
    <col min="1549" max="1549" width="11.85546875" style="130" customWidth="1"/>
    <col min="1550" max="1550" width="0.85546875" style="130" customWidth="1"/>
    <col min="1551" max="1551" width="10.7109375" style="130" customWidth="1"/>
    <col min="1552" max="1552" width="0.85546875" style="130" customWidth="1"/>
    <col min="1553" max="1553" width="11" style="130" customWidth="1"/>
    <col min="1554" max="1554" width="0.85546875" style="130" customWidth="1"/>
    <col min="1555" max="1555" width="10.7109375" style="130" customWidth="1"/>
    <col min="1556" max="1556" width="0.85546875" style="130" customWidth="1"/>
    <col min="1557" max="1557" width="13.5703125" style="130" customWidth="1"/>
    <col min="1558" max="1558" width="0.85546875" style="130" customWidth="1"/>
    <col min="1559" max="1559" width="8.85546875" style="130" customWidth="1"/>
    <col min="1560" max="1560" width="0.85546875" style="130" customWidth="1"/>
    <col min="1561" max="1561" width="6.7109375" style="130" customWidth="1"/>
    <col min="1562" max="1562" width="0.85546875" style="130" customWidth="1"/>
    <col min="1563" max="1563" width="12.7109375" style="130"/>
    <col min="1564" max="1564" width="0.85546875" style="130" customWidth="1"/>
    <col min="1565" max="1565" width="8.140625" style="130" customWidth="1"/>
    <col min="1566" max="1566" width="0.85546875" style="130" customWidth="1"/>
    <col min="1567" max="1567" width="7.7109375" style="130" customWidth="1"/>
    <col min="1568" max="1568" width="0.85546875" style="130" customWidth="1"/>
    <col min="1569" max="1569" width="11.7109375" style="130" customWidth="1"/>
    <col min="1570" max="1570" width="0.7109375" style="130" customWidth="1"/>
    <col min="1571" max="1571" width="6.7109375" style="130" customWidth="1"/>
    <col min="1572" max="1572" width="0.7109375" style="130" customWidth="1"/>
    <col min="1573" max="1573" width="6.140625" style="130" customWidth="1"/>
    <col min="1574" max="1574" width="0.85546875" style="130" customWidth="1"/>
    <col min="1575" max="1575" width="11.28515625" style="130" customWidth="1"/>
    <col min="1576" max="1576" width="0.5703125" style="130" customWidth="1"/>
    <col min="1577" max="1577" width="6.5703125" style="130" customWidth="1"/>
    <col min="1578" max="1578" width="0.85546875" style="130" customWidth="1"/>
    <col min="1579" max="1579" width="5.5703125" style="130" customWidth="1"/>
    <col min="1580" max="1580" width="1.28515625" style="130" customWidth="1"/>
    <col min="1581" max="1581" width="12.85546875" style="130" customWidth="1"/>
    <col min="1582" max="1582" width="0.7109375" style="130" customWidth="1"/>
    <col min="1583" max="1583" width="7.42578125" style="130" customWidth="1"/>
    <col min="1584" max="1584" width="0.85546875" style="130" customWidth="1"/>
    <col min="1585" max="1585" width="5.7109375" style="130" customWidth="1"/>
    <col min="1586" max="1586" width="1.28515625" style="130" customWidth="1"/>
    <col min="1587" max="1587" width="12.28515625" style="130" customWidth="1"/>
    <col min="1588" max="1588" width="1" style="130" customWidth="1"/>
    <col min="1589" max="1589" width="11.5703125" style="130" customWidth="1"/>
    <col min="1590" max="1590" width="1" style="130" customWidth="1"/>
    <col min="1591" max="1591" width="11.5703125" style="130" customWidth="1"/>
    <col min="1592" max="1592" width="0.85546875" style="130" customWidth="1"/>
    <col min="1593" max="1593" width="6.5703125" style="130" customWidth="1"/>
    <col min="1594" max="1594" width="0.85546875" style="130" customWidth="1"/>
    <col min="1595" max="1595" width="5.85546875" style="130" customWidth="1"/>
    <col min="1596" max="1596" width="1.140625" style="130" customWidth="1"/>
    <col min="1597" max="1597" width="11.5703125" style="130" customWidth="1"/>
    <col min="1598" max="1598" width="0.85546875" style="130" customWidth="1"/>
    <col min="1599" max="1599" width="7.140625" style="130" customWidth="1"/>
    <col min="1600" max="1600" width="1" style="130" customWidth="1"/>
    <col min="1601" max="1601" width="5.85546875" style="130" customWidth="1"/>
    <col min="1602" max="1602" width="0.85546875" style="130" customWidth="1"/>
    <col min="1603" max="1603" width="14" style="130" customWidth="1"/>
    <col min="1604" max="1604" width="1.5703125" style="130" customWidth="1"/>
    <col min="1605" max="1605" width="3.85546875" style="130" customWidth="1"/>
    <col min="1606" max="1606" width="2.42578125" style="130" customWidth="1"/>
    <col min="1607" max="1607" width="9.42578125" style="130" customWidth="1"/>
    <col min="1608" max="1792" width="12.7109375" style="130"/>
    <col min="1793" max="1793" width="4.140625" style="130" customWidth="1"/>
    <col min="1794" max="1794" width="1.5703125" style="130" customWidth="1"/>
    <col min="1795" max="1795" width="12.7109375" style="130"/>
    <col min="1796" max="1796" width="0.85546875" style="130" customWidth="1"/>
    <col min="1797" max="1797" width="13.85546875" style="130" bestFit="1" customWidth="1"/>
    <col min="1798" max="1798" width="0.85546875" style="130" customWidth="1"/>
    <col min="1799" max="1799" width="11.5703125" style="130" customWidth="1"/>
    <col min="1800" max="1800" width="0.85546875" style="130" customWidth="1"/>
    <col min="1801" max="1801" width="12.7109375" style="130"/>
    <col min="1802" max="1802" width="0.85546875" style="130" customWidth="1"/>
    <col min="1803" max="1803" width="10.7109375" style="130" customWidth="1"/>
    <col min="1804" max="1804" width="0.85546875" style="130" customWidth="1"/>
    <col min="1805" max="1805" width="11.85546875" style="130" customWidth="1"/>
    <col min="1806" max="1806" width="0.85546875" style="130" customWidth="1"/>
    <col min="1807" max="1807" width="10.7109375" style="130" customWidth="1"/>
    <col min="1808" max="1808" width="0.85546875" style="130" customWidth="1"/>
    <col min="1809" max="1809" width="11" style="130" customWidth="1"/>
    <col min="1810" max="1810" width="0.85546875" style="130" customWidth="1"/>
    <col min="1811" max="1811" width="10.7109375" style="130" customWidth="1"/>
    <col min="1812" max="1812" width="0.85546875" style="130" customWidth="1"/>
    <col min="1813" max="1813" width="13.5703125" style="130" customWidth="1"/>
    <col min="1814" max="1814" width="0.85546875" style="130" customWidth="1"/>
    <col min="1815" max="1815" width="8.85546875" style="130" customWidth="1"/>
    <col min="1816" max="1816" width="0.85546875" style="130" customWidth="1"/>
    <col min="1817" max="1817" width="6.7109375" style="130" customWidth="1"/>
    <col min="1818" max="1818" width="0.85546875" style="130" customWidth="1"/>
    <col min="1819" max="1819" width="12.7109375" style="130"/>
    <col min="1820" max="1820" width="0.85546875" style="130" customWidth="1"/>
    <col min="1821" max="1821" width="8.140625" style="130" customWidth="1"/>
    <col min="1822" max="1822" width="0.85546875" style="130" customWidth="1"/>
    <col min="1823" max="1823" width="7.7109375" style="130" customWidth="1"/>
    <col min="1824" max="1824" width="0.85546875" style="130" customWidth="1"/>
    <col min="1825" max="1825" width="11.7109375" style="130" customWidth="1"/>
    <col min="1826" max="1826" width="0.7109375" style="130" customWidth="1"/>
    <col min="1827" max="1827" width="6.7109375" style="130" customWidth="1"/>
    <col min="1828" max="1828" width="0.7109375" style="130" customWidth="1"/>
    <col min="1829" max="1829" width="6.140625" style="130" customWidth="1"/>
    <col min="1830" max="1830" width="0.85546875" style="130" customWidth="1"/>
    <col min="1831" max="1831" width="11.28515625" style="130" customWidth="1"/>
    <col min="1832" max="1832" width="0.5703125" style="130" customWidth="1"/>
    <col min="1833" max="1833" width="6.5703125" style="130" customWidth="1"/>
    <col min="1834" max="1834" width="0.85546875" style="130" customWidth="1"/>
    <col min="1835" max="1835" width="5.5703125" style="130" customWidth="1"/>
    <col min="1836" max="1836" width="1.28515625" style="130" customWidth="1"/>
    <col min="1837" max="1837" width="12.85546875" style="130" customWidth="1"/>
    <col min="1838" max="1838" width="0.7109375" style="130" customWidth="1"/>
    <col min="1839" max="1839" width="7.42578125" style="130" customWidth="1"/>
    <col min="1840" max="1840" width="0.85546875" style="130" customWidth="1"/>
    <col min="1841" max="1841" width="5.7109375" style="130" customWidth="1"/>
    <col min="1842" max="1842" width="1.28515625" style="130" customWidth="1"/>
    <col min="1843" max="1843" width="12.28515625" style="130" customWidth="1"/>
    <col min="1844" max="1844" width="1" style="130" customWidth="1"/>
    <col min="1845" max="1845" width="11.5703125" style="130" customWidth="1"/>
    <col min="1846" max="1846" width="1" style="130" customWidth="1"/>
    <col min="1847" max="1847" width="11.5703125" style="130" customWidth="1"/>
    <col min="1848" max="1848" width="0.85546875" style="130" customWidth="1"/>
    <col min="1849" max="1849" width="6.5703125" style="130" customWidth="1"/>
    <col min="1850" max="1850" width="0.85546875" style="130" customWidth="1"/>
    <col min="1851" max="1851" width="5.85546875" style="130" customWidth="1"/>
    <col min="1852" max="1852" width="1.140625" style="130" customWidth="1"/>
    <col min="1853" max="1853" width="11.5703125" style="130" customWidth="1"/>
    <col min="1854" max="1854" width="0.85546875" style="130" customWidth="1"/>
    <col min="1855" max="1855" width="7.140625" style="130" customWidth="1"/>
    <col min="1856" max="1856" width="1" style="130" customWidth="1"/>
    <col min="1857" max="1857" width="5.85546875" style="130" customWidth="1"/>
    <col min="1858" max="1858" width="0.85546875" style="130" customWidth="1"/>
    <col min="1859" max="1859" width="14" style="130" customWidth="1"/>
    <col min="1860" max="1860" width="1.5703125" style="130" customWidth="1"/>
    <col min="1861" max="1861" width="3.85546875" style="130" customWidth="1"/>
    <col min="1862" max="1862" width="2.42578125" style="130" customWidth="1"/>
    <col min="1863" max="1863" width="9.42578125" style="130" customWidth="1"/>
    <col min="1864" max="2048" width="12.7109375" style="130"/>
    <col min="2049" max="2049" width="4.140625" style="130" customWidth="1"/>
    <col min="2050" max="2050" width="1.5703125" style="130" customWidth="1"/>
    <col min="2051" max="2051" width="12.7109375" style="130"/>
    <col min="2052" max="2052" width="0.85546875" style="130" customWidth="1"/>
    <col min="2053" max="2053" width="13.85546875" style="130" bestFit="1" customWidth="1"/>
    <col min="2054" max="2054" width="0.85546875" style="130" customWidth="1"/>
    <col min="2055" max="2055" width="11.5703125" style="130" customWidth="1"/>
    <col min="2056" max="2056" width="0.85546875" style="130" customWidth="1"/>
    <col min="2057" max="2057" width="12.7109375" style="130"/>
    <col min="2058" max="2058" width="0.85546875" style="130" customWidth="1"/>
    <col min="2059" max="2059" width="10.7109375" style="130" customWidth="1"/>
    <col min="2060" max="2060" width="0.85546875" style="130" customWidth="1"/>
    <col min="2061" max="2061" width="11.85546875" style="130" customWidth="1"/>
    <col min="2062" max="2062" width="0.85546875" style="130" customWidth="1"/>
    <col min="2063" max="2063" width="10.7109375" style="130" customWidth="1"/>
    <col min="2064" max="2064" width="0.85546875" style="130" customWidth="1"/>
    <col min="2065" max="2065" width="11" style="130" customWidth="1"/>
    <col min="2066" max="2066" width="0.85546875" style="130" customWidth="1"/>
    <col min="2067" max="2067" width="10.7109375" style="130" customWidth="1"/>
    <col min="2068" max="2068" width="0.85546875" style="130" customWidth="1"/>
    <col min="2069" max="2069" width="13.5703125" style="130" customWidth="1"/>
    <col min="2070" max="2070" width="0.85546875" style="130" customWidth="1"/>
    <col min="2071" max="2071" width="8.85546875" style="130" customWidth="1"/>
    <col min="2072" max="2072" width="0.85546875" style="130" customWidth="1"/>
    <col min="2073" max="2073" width="6.7109375" style="130" customWidth="1"/>
    <col min="2074" max="2074" width="0.85546875" style="130" customWidth="1"/>
    <col min="2075" max="2075" width="12.7109375" style="130"/>
    <col min="2076" max="2076" width="0.85546875" style="130" customWidth="1"/>
    <col min="2077" max="2077" width="8.140625" style="130" customWidth="1"/>
    <col min="2078" max="2078" width="0.85546875" style="130" customWidth="1"/>
    <col min="2079" max="2079" width="7.7109375" style="130" customWidth="1"/>
    <col min="2080" max="2080" width="0.85546875" style="130" customWidth="1"/>
    <col min="2081" max="2081" width="11.7109375" style="130" customWidth="1"/>
    <col min="2082" max="2082" width="0.7109375" style="130" customWidth="1"/>
    <col min="2083" max="2083" width="6.7109375" style="130" customWidth="1"/>
    <col min="2084" max="2084" width="0.7109375" style="130" customWidth="1"/>
    <col min="2085" max="2085" width="6.140625" style="130" customWidth="1"/>
    <col min="2086" max="2086" width="0.85546875" style="130" customWidth="1"/>
    <col min="2087" max="2087" width="11.28515625" style="130" customWidth="1"/>
    <col min="2088" max="2088" width="0.5703125" style="130" customWidth="1"/>
    <col min="2089" max="2089" width="6.5703125" style="130" customWidth="1"/>
    <col min="2090" max="2090" width="0.85546875" style="130" customWidth="1"/>
    <col min="2091" max="2091" width="5.5703125" style="130" customWidth="1"/>
    <col min="2092" max="2092" width="1.28515625" style="130" customWidth="1"/>
    <col min="2093" max="2093" width="12.85546875" style="130" customWidth="1"/>
    <col min="2094" max="2094" width="0.7109375" style="130" customWidth="1"/>
    <col min="2095" max="2095" width="7.42578125" style="130" customWidth="1"/>
    <col min="2096" max="2096" width="0.85546875" style="130" customWidth="1"/>
    <col min="2097" max="2097" width="5.7109375" style="130" customWidth="1"/>
    <col min="2098" max="2098" width="1.28515625" style="130" customWidth="1"/>
    <col min="2099" max="2099" width="12.28515625" style="130" customWidth="1"/>
    <col min="2100" max="2100" width="1" style="130" customWidth="1"/>
    <col min="2101" max="2101" width="11.5703125" style="130" customWidth="1"/>
    <col min="2102" max="2102" width="1" style="130" customWidth="1"/>
    <col min="2103" max="2103" width="11.5703125" style="130" customWidth="1"/>
    <col min="2104" max="2104" width="0.85546875" style="130" customWidth="1"/>
    <col min="2105" max="2105" width="6.5703125" style="130" customWidth="1"/>
    <col min="2106" max="2106" width="0.85546875" style="130" customWidth="1"/>
    <col min="2107" max="2107" width="5.85546875" style="130" customWidth="1"/>
    <col min="2108" max="2108" width="1.140625" style="130" customWidth="1"/>
    <col min="2109" max="2109" width="11.5703125" style="130" customWidth="1"/>
    <col min="2110" max="2110" width="0.85546875" style="130" customWidth="1"/>
    <col min="2111" max="2111" width="7.140625" style="130" customWidth="1"/>
    <col min="2112" max="2112" width="1" style="130" customWidth="1"/>
    <col min="2113" max="2113" width="5.85546875" style="130" customWidth="1"/>
    <col min="2114" max="2114" width="0.85546875" style="130" customWidth="1"/>
    <col min="2115" max="2115" width="14" style="130" customWidth="1"/>
    <col min="2116" max="2116" width="1.5703125" style="130" customWidth="1"/>
    <col min="2117" max="2117" width="3.85546875" style="130" customWidth="1"/>
    <col min="2118" max="2118" width="2.42578125" style="130" customWidth="1"/>
    <col min="2119" max="2119" width="9.42578125" style="130" customWidth="1"/>
    <col min="2120" max="2304" width="12.7109375" style="130"/>
    <col min="2305" max="2305" width="4.140625" style="130" customWidth="1"/>
    <col min="2306" max="2306" width="1.5703125" style="130" customWidth="1"/>
    <col min="2307" max="2307" width="12.7109375" style="130"/>
    <col min="2308" max="2308" width="0.85546875" style="130" customWidth="1"/>
    <col min="2309" max="2309" width="13.85546875" style="130" bestFit="1" customWidth="1"/>
    <col min="2310" max="2310" width="0.85546875" style="130" customWidth="1"/>
    <col min="2311" max="2311" width="11.5703125" style="130" customWidth="1"/>
    <col min="2312" max="2312" width="0.85546875" style="130" customWidth="1"/>
    <col min="2313" max="2313" width="12.7109375" style="130"/>
    <col min="2314" max="2314" width="0.85546875" style="130" customWidth="1"/>
    <col min="2315" max="2315" width="10.7109375" style="130" customWidth="1"/>
    <col min="2316" max="2316" width="0.85546875" style="130" customWidth="1"/>
    <col min="2317" max="2317" width="11.85546875" style="130" customWidth="1"/>
    <col min="2318" max="2318" width="0.85546875" style="130" customWidth="1"/>
    <col min="2319" max="2319" width="10.7109375" style="130" customWidth="1"/>
    <col min="2320" max="2320" width="0.85546875" style="130" customWidth="1"/>
    <col min="2321" max="2321" width="11" style="130" customWidth="1"/>
    <col min="2322" max="2322" width="0.85546875" style="130" customWidth="1"/>
    <col min="2323" max="2323" width="10.7109375" style="130" customWidth="1"/>
    <col min="2324" max="2324" width="0.85546875" style="130" customWidth="1"/>
    <col min="2325" max="2325" width="13.5703125" style="130" customWidth="1"/>
    <col min="2326" max="2326" width="0.85546875" style="130" customWidth="1"/>
    <col min="2327" max="2327" width="8.85546875" style="130" customWidth="1"/>
    <col min="2328" max="2328" width="0.85546875" style="130" customWidth="1"/>
    <col min="2329" max="2329" width="6.7109375" style="130" customWidth="1"/>
    <col min="2330" max="2330" width="0.85546875" style="130" customWidth="1"/>
    <col min="2331" max="2331" width="12.7109375" style="130"/>
    <col min="2332" max="2332" width="0.85546875" style="130" customWidth="1"/>
    <col min="2333" max="2333" width="8.140625" style="130" customWidth="1"/>
    <col min="2334" max="2334" width="0.85546875" style="130" customWidth="1"/>
    <col min="2335" max="2335" width="7.7109375" style="130" customWidth="1"/>
    <col min="2336" max="2336" width="0.85546875" style="130" customWidth="1"/>
    <col min="2337" max="2337" width="11.7109375" style="130" customWidth="1"/>
    <col min="2338" max="2338" width="0.7109375" style="130" customWidth="1"/>
    <col min="2339" max="2339" width="6.7109375" style="130" customWidth="1"/>
    <col min="2340" max="2340" width="0.7109375" style="130" customWidth="1"/>
    <col min="2341" max="2341" width="6.140625" style="130" customWidth="1"/>
    <col min="2342" max="2342" width="0.85546875" style="130" customWidth="1"/>
    <col min="2343" max="2343" width="11.28515625" style="130" customWidth="1"/>
    <col min="2344" max="2344" width="0.5703125" style="130" customWidth="1"/>
    <col min="2345" max="2345" width="6.5703125" style="130" customWidth="1"/>
    <col min="2346" max="2346" width="0.85546875" style="130" customWidth="1"/>
    <col min="2347" max="2347" width="5.5703125" style="130" customWidth="1"/>
    <col min="2348" max="2348" width="1.28515625" style="130" customWidth="1"/>
    <col min="2349" max="2349" width="12.85546875" style="130" customWidth="1"/>
    <col min="2350" max="2350" width="0.7109375" style="130" customWidth="1"/>
    <col min="2351" max="2351" width="7.42578125" style="130" customWidth="1"/>
    <col min="2352" max="2352" width="0.85546875" style="130" customWidth="1"/>
    <col min="2353" max="2353" width="5.7109375" style="130" customWidth="1"/>
    <col min="2354" max="2354" width="1.28515625" style="130" customWidth="1"/>
    <col min="2355" max="2355" width="12.28515625" style="130" customWidth="1"/>
    <col min="2356" max="2356" width="1" style="130" customWidth="1"/>
    <col min="2357" max="2357" width="11.5703125" style="130" customWidth="1"/>
    <col min="2358" max="2358" width="1" style="130" customWidth="1"/>
    <col min="2359" max="2359" width="11.5703125" style="130" customWidth="1"/>
    <col min="2360" max="2360" width="0.85546875" style="130" customWidth="1"/>
    <col min="2361" max="2361" width="6.5703125" style="130" customWidth="1"/>
    <col min="2362" max="2362" width="0.85546875" style="130" customWidth="1"/>
    <col min="2363" max="2363" width="5.85546875" style="130" customWidth="1"/>
    <col min="2364" max="2364" width="1.140625" style="130" customWidth="1"/>
    <col min="2365" max="2365" width="11.5703125" style="130" customWidth="1"/>
    <col min="2366" max="2366" width="0.85546875" style="130" customWidth="1"/>
    <col min="2367" max="2367" width="7.140625" style="130" customWidth="1"/>
    <col min="2368" max="2368" width="1" style="130" customWidth="1"/>
    <col min="2369" max="2369" width="5.85546875" style="130" customWidth="1"/>
    <col min="2370" max="2370" width="0.85546875" style="130" customWidth="1"/>
    <col min="2371" max="2371" width="14" style="130" customWidth="1"/>
    <col min="2372" max="2372" width="1.5703125" style="130" customWidth="1"/>
    <col min="2373" max="2373" width="3.85546875" style="130" customWidth="1"/>
    <col min="2374" max="2374" width="2.42578125" style="130" customWidth="1"/>
    <col min="2375" max="2375" width="9.42578125" style="130" customWidth="1"/>
    <col min="2376" max="2560" width="12.7109375" style="130"/>
    <col min="2561" max="2561" width="4.140625" style="130" customWidth="1"/>
    <col min="2562" max="2562" width="1.5703125" style="130" customWidth="1"/>
    <col min="2563" max="2563" width="12.7109375" style="130"/>
    <col min="2564" max="2564" width="0.85546875" style="130" customWidth="1"/>
    <col min="2565" max="2565" width="13.85546875" style="130" bestFit="1" customWidth="1"/>
    <col min="2566" max="2566" width="0.85546875" style="130" customWidth="1"/>
    <col min="2567" max="2567" width="11.5703125" style="130" customWidth="1"/>
    <col min="2568" max="2568" width="0.85546875" style="130" customWidth="1"/>
    <col min="2569" max="2569" width="12.7109375" style="130"/>
    <col min="2570" max="2570" width="0.85546875" style="130" customWidth="1"/>
    <col min="2571" max="2571" width="10.7109375" style="130" customWidth="1"/>
    <col min="2572" max="2572" width="0.85546875" style="130" customWidth="1"/>
    <col min="2573" max="2573" width="11.85546875" style="130" customWidth="1"/>
    <col min="2574" max="2574" width="0.85546875" style="130" customWidth="1"/>
    <col min="2575" max="2575" width="10.7109375" style="130" customWidth="1"/>
    <col min="2576" max="2576" width="0.85546875" style="130" customWidth="1"/>
    <col min="2577" max="2577" width="11" style="130" customWidth="1"/>
    <col min="2578" max="2578" width="0.85546875" style="130" customWidth="1"/>
    <col min="2579" max="2579" width="10.7109375" style="130" customWidth="1"/>
    <col min="2580" max="2580" width="0.85546875" style="130" customWidth="1"/>
    <col min="2581" max="2581" width="13.5703125" style="130" customWidth="1"/>
    <col min="2582" max="2582" width="0.85546875" style="130" customWidth="1"/>
    <col min="2583" max="2583" width="8.85546875" style="130" customWidth="1"/>
    <col min="2584" max="2584" width="0.85546875" style="130" customWidth="1"/>
    <col min="2585" max="2585" width="6.7109375" style="130" customWidth="1"/>
    <col min="2586" max="2586" width="0.85546875" style="130" customWidth="1"/>
    <col min="2587" max="2587" width="12.7109375" style="130"/>
    <col min="2588" max="2588" width="0.85546875" style="130" customWidth="1"/>
    <col min="2589" max="2589" width="8.140625" style="130" customWidth="1"/>
    <col min="2590" max="2590" width="0.85546875" style="130" customWidth="1"/>
    <col min="2591" max="2591" width="7.7109375" style="130" customWidth="1"/>
    <col min="2592" max="2592" width="0.85546875" style="130" customWidth="1"/>
    <col min="2593" max="2593" width="11.7109375" style="130" customWidth="1"/>
    <col min="2594" max="2594" width="0.7109375" style="130" customWidth="1"/>
    <col min="2595" max="2595" width="6.7109375" style="130" customWidth="1"/>
    <col min="2596" max="2596" width="0.7109375" style="130" customWidth="1"/>
    <col min="2597" max="2597" width="6.140625" style="130" customWidth="1"/>
    <col min="2598" max="2598" width="0.85546875" style="130" customWidth="1"/>
    <col min="2599" max="2599" width="11.28515625" style="130" customWidth="1"/>
    <col min="2600" max="2600" width="0.5703125" style="130" customWidth="1"/>
    <col min="2601" max="2601" width="6.5703125" style="130" customWidth="1"/>
    <col min="2602" max="2602" width="0.85546875" style="130" customWidth="1"/>
    <col min="2603" max="2603" width="5.5703125" style="130" customWidth="1"/>
    <col min="2604" max="2604" width="1.28515625" style="130" customWidth="1"/>
    <col min="2605" max="2605" width="12.85546875" style="130" customWidth="1"/>
    <col min="2606" max="2606" width="0.7109375" style="130" customWidth="1"/>
    <col min="2607" max="2607" width="7.42578125" style="130" customWidth="1"/>
    <col min="2608" max="2608" width="0.85546875" style="130" customWidth="1"/>
    <col min="2609" max="2609" width="5.7109375" style="130" customWidth="1"/>
    <col min="2610" max="2610" width="1.28515625" style="130" customWidth="1"/>
    <col min="2611" max="2611" width="12.28515625" style="130" customWidth="1"/>
    <col min="2612" max="2612" width="1" style="130" customWidth="1"/>
    <col min="2613" max="2613" width="11.5703125" style="130" customWidth="1"/>
    <col min="2614" max="2614" width="1" style="130" customWidth="1"/>
    <col min="2615" max="2615" width="11.5703125" style="130" customWidth="1"/>
    <col min="2616" max="2616" width="0.85546875" style="130" customWidth="1"/>
    <col min="2617" max="2617" width="6.5703125" style="130" customWidth="1"/>
    <col min="2618" max="2618" width="0.85546875" style="130" customWidth="1"/>
    <col min="2619" max="2619" width="5.85546875" style="130" customWidth="1"/>
    <col min="2620" max="2620" width="1.140625" style="130" customWidth="1"/>
    <col min="2621" max="2621" width="11.5703125" style="130" customWidth="1"/>
    <col min="2622" max="2622" width="0.85546875" style="130" customWidth="1"/>
    <col min="2623" max="2623" width="7.140625" style="130" customWidth="1"/>
    <col min="2624" max="2624" width="1" style="130" customWidth="1"/>
    <col min="2625" max="2625" width="5.85546875" style="130" customWidth="1"/>
    <col min="2626" max="2626" width="0.85546875" style="130" customWidth="1"/>
    <col min="2627" max="2627" width="14" style="130" customWidth="1"/>
    <col min="2628" max="2628" width="1.5703125" style="130" customWidth="1"/>
    <col min="2629" max="2629" width="3.85546875" style="130" customWidth="1"/>
    <col min="2630" max="2630" width="2.42578125" style="130" customWidth="1"/>
    <col min="2631" max="2631" width="9.42578125" style="130" customWidth="1"/>
    <col min="2632" max="2816" width="12.7109375" style="130"/>
    <col min="2817" max="2817" width="4.140625" style="130" customWidth="1"/>
    <col min="2818" max="2818" width="1.5703125" style="130" customWidth="1"/>
    <col min="2819" max="2819" width="12.7109375" style="130"/>
    <col min="2820" max="2820" width="0.85546875" style="130" customWidth="1"/>
    <col min="2821" max="2821" width="13.85546875" style="130" bestFit="1" customWidth="1"/>
    <col min="2822" max="2822" width="0.85546875" style="130" customWidth="1"/>
    <col min="2823" max="2823" width="11.5703125" style="130" customWidth="1"/>
    <col min="2824" max="2824" width="0.85546875" style="130" customWidth="1"/>
    <col min="2825" max="2825" width="12.7109375" style="130"/>
    <col min="2826" max="2826" width="0.85546875" style="130" customWidth="1"/>
    <col min="2827" max="2827" width="10.7109375" style="130" customWidth="1"/>
    <col min="2828" max="2828" width="0.85546875" style="130" customWidth="1"/>
    <col min="2829" max="2829" width="11.85546875" style="130" customWidth="1"/>
    <col min="2830" max="2830" width="0.85546875" style="130" customWidth="1"/>
    <col min="2831" max="2831" width="10.7109375" style="130" customWidth="1"/>
    <col min="2832" max="2832" width="0.85546875" style="130" customWidth="1"/>
    <col min="2833" max="2833" width="11" style="130" customWidth="1"/>
    <col min="2834" max="2834" width="0.85546875" style="130" customWidth="1"/>
    <col min="2835" max="2835" width="10.7109375" style="130" customWidth="1"/>
    <col min="2836" max="2836" width="0.85546875" style="130" customWidth="1"/>
    <col min="2837" max="2837" width="13.5703125" style="130" customWidth="1"/>
    <col min="2838" max="2838" width="0.85546875" style="130" customWidth="1"/>
    <col min="2839" max="2839" width="8.85546875" style="130" customWidth="1"/>
    <col min="2840" max="2840" width="0.85546875" style="130" customWidth="1"/>
    <col min="2841" max="2841" width="6.7109375" style="130" customWidth="1"/>
    <col min="2842" max="2842" width="0.85546875" style="130" customWidth="1"/>
    <col min="2843" max="2843" width="12.7109375" style="130"/>
    <col min="2844" max="2844" width="0.85546875" style="130" customWidth="1"/>
    <col min="2845" max="2845" width="8.140625" style="130" customWidth="1"/>
    <col min="2846" max="2846" width="0.85546875" style="130" customWidth="1"/>
    <col min="2847" max="2847" width="7.7109375" style="130" customWidth="1"/>
    <col min="2848" max="2848" width="0.85546875" style="130" customWidth="1"/>
    <col min="2849" max="2849" width="11.7109375" style="130" customWidth="1"/>
    <col min="2850" max="2850" width="0.7109375" style="130" customWidth="1"/>
    <col min="2851" max="2851" width="6.7109375" style="130" customWidth="1"/>
    <col min="2852" max="2852" width="0.7109375" style="130" customWidth="1"/>
    <col min="2853" max="2853" width="6.140625" style="130" customWidth="1"/>
    <col min="2854" max="2854" width="0.85546875" style="130" customWidth="1"/>
    <col min="2855" max="2855" width="11.28515625" style="130" customWidth="1"/>
    <col min="2856" max="2856" width="0.5703125" style="130" customWidth="1"/>
    <col min="2857" max="2857" width="6.5703125" style="130" customWidth="1"/>
    <col min="2858" max="2858" width="0.85546875" style="130" customWidth="1"/>
    <col min="2859" max="2859" width="5.5703125" style="130" customWidth="1"/>
    <col min="2860" max="2860" width="1.28515625" style="130" customWidth="1"/>
    <col min="2861" max="2861" width="12.85546875" style="130" customWidth="1"/>
    <col min="2862" max="2862" width="0.7109375" style="130" customWidth="1"/>
    <col min="2863" max="2863" width="7.42578125" style="130" customWidth="1"/>
    <col min="2864" max="2864" width="0.85546875" style="130" customWidth="1"/>
    <col min="2865" max="2865" width="5.7109375" style="130" customWidth="1"/>
    <col min="2866" max="2866" width="1.28515625" style="130" customWidth="1"/>
    <col min="2867" max="2867" width="12.28515625" style="130" customWidth="1"/>
    <col min="2868" max="2868" width="1" style="130" customWidth="1"/>
    <col min="2869" max="2869" width="11.5703125" style="130" customWidth="1"/>
    <col min="2870" max="2870" width="1" style="130" customWidth="1"/>
    <col min="2871" max="2871" width="11.5703125" style="130" customWidth="1"/>
    <col min="2872" max="2872" width="0.85546875" style="130" customWidth="1"/>
    <col min="2873" max="2873" width="6.5703125" style="130" customWidth="1"/>
    <col min="2874" max="2874" width="0.85546875" style="130" customWidth="1"/>
    <col min="2875" max="2875" width="5.85546875" style="130" customWidth="1"/>
    <col min="2876" max="2876" width="1.140625" style="130" customWidth="1"/>
    <col min="2877" max="2877" width="11.5703125" style="130" customWidth="1"/>
    <col min="2878" max="2878" width="0.85546875" style="130" customWidth="1"/>
    <col min="2879" max="2879" width="7.140625" style="130" customWidth="1"/>
    <col min="2880" max="2880" width="1" style="130" customWidth="1"/>
    <col min="2881" max="2881" width="5.85546875" style="130" customWidth="1"/>
    <col min="2882" max="2882" width="0.85546875" style="130" customWidth="1"/>
    <col min="2883" max="2883" width="14" style="130" customWidth="1"/>
    <col min="2884" max="2884" width="1.5703125" style="130" customWidth="1"/>
    <col min="2885" max="2885" width="3.85546875" style="130" customWidth="1"/>
    <col min="2886" max="2886" width="2.42578125" style="130" customWidth="1"/>
    <col min="2887" max="2887" width="9.42578125" style="130" customWidth="1"/>
    <col min="2888" max="3072" width="12.7109375" style="130"/>
    <col min="3073" max="3073" width="4.140625" style="130" customWidth="1"/>
    <col min="3074" max="3074" width="1.5703125" style="130" customWidth="1"/>
    <col min="3075" max="3075" width="12.7109375" style="130"/>
    <col min="3076" max="3076" width="0.85546875" style="130" customWidth="1"/>
    <col min="3077" max="3077" width="13.85546875" style="130" bestFit="1" customWidth="1"/>
    <col min="3078" max="3078" width="0.85546875" style="130" customWidth="1"/>
    <col min="3079" max="3079" width="11.5703125" style="130" customWidth="1"/>
    <col min="3080" max="3080" width="0.85546875" style="130" customWidth="1"/>
    <col min="3081" max="3081" width="12.7109375" style="130"/>
    <col min="3082" max="3082" width="0.85546875" style="130" customWidth="1"/>
    <col min="3083" max="3083" width="10.7109375" style="130" customWidth="1"/>
    <col min="3084" max="3084" width="0.85546875" style="130" customWidth="1"/>
    <col min="3085" max="3085" width="11.85546875" style="130" customWidth="1"/>
    <col min="3086" max="3086" width="0.85546875" style="130" customWidth="1"/>
    <col min="3087" max="3087" width="10.7109375" style="130" customWidth="1"/>
    <col min="3088" max="3088" width="0.85546875" style="130" customWidth="1"/>
    <col min="3089" max="3089" width="11" style="130" customWidth="1"/>
    <col min="3090" max="3090" width="0.85546875" style="130" customWidth="1"/>
    <col min="3091" max="3091" width="10.7109375" style="130" customWidth="1"/>
    <col min="3092" max="3092" width="0.85546875" style="130" customWidth="1"/>
    <col min="3093" max="3093" width="13.5703125" style="130" customWidth="1"/>
    <col min="3094" max="3094" width="0.85546875" style="130" customWidth="1"/>
    <col min="3095" max="3095" width="8.85546875" style="130" customWidth="1"/>
    <col min="3096" max="3096" width="0.85546875" style="130" customWidth="1"/>
    <col min="3097" max="3097" width="6.7109375" style="130" customWidth="1"/>
    <col min="3098" max="3098" width="0.85546875" style="130" customWidth="1"/>
    <col min="3099" max="3099" width="12.7109375" style="130"/>
    <col min="3100" max="3100" width="0.85546875" style="130" customWidth="1"/>
    <col min="3101" max="3101" width="8.140625" style="130" customWidth="1"/>
    <col min="3102" max="3102" width="0.85546875" style="130" customWidth="1"/>
    <col min="3103" max="3103" width="7.7109375" style="130" customWidth="1"/>
    <col min="3104" max="3104" width="0.85546875" style="130" customWidth="1"/>
    <col min="3105" max="3105" width="11.7109375" style="130" customWidth="1"/>
    <col min="3106" max="3106" width="0.7109375" style="130" customWidth="1"/>
    <col min="3107" max="3107" width="6.7109375" style="130" customWidth="1"/>
    <col min="3108" max="3108" width="0.7109375" style="130" customWidth="1"/>
    <col min="3109" max="3109" width="6.140625" style="130" customWidth="1"/>
    <col min="3110" max="3110" width="0.85546875" style="130" customWidth="1"/>
    <col min="3111" max="3111" width="11.28515625" style="130" customWidth="1"/>
    <col min="3112" max="3112" width="0.5703125" style="130" customWidth="1"/>
    <col min="3113" max="3113" width="6.5703125" style="130" customWidth="1"/>
    <col min="3114" max="3114" width="0.85546875" style="130" customWidth="1"/>
    <col min="3115" max="3115" width="5.5703125" style="130" customWidth="1"/>
    <col min="3116" max="3116" width="1.28515625" style="130" customWidth="1"/>
    <col min="3117" max="3117" width="12.85546875" style="130" customWidth="1"/>
    <col min="3118" max="3118" width="0.7109375" style="130" customWidth="1"/>
    <col min="3119" max="3119" width="7.42578125" style="130" customWidth="1"/>
    <col min="3120" max="3120" width="0.85546875" style="130" customWidth="1"/>
    <col min="3121" max="3121" width="5.7109375" style="130" customWidth="1"/>
    <col min="3122" max="3122" width="1.28515625" style="130" customWidth="1"/>
    <col min="3123" max="3123" width="12.28515625" style="130" customWidth="1"/>
    <col min="3124" max="3124" width="1" style="130" customWidth="1"/>
    <col min="3125" max="3125" width="11.5703125" style="130" customWidth="1"/>
    <col min="3126" max="3126" width="1" style="130" customWidth="1"/>
    <col min="3127" max="3127" width="11.5703125" style="130" customWidth="1"/>
    <col min="3128" max="3128" width="0.85546875" style="130" customWidth="1"/>
    <col min="3129" max="3129" width="6.5703125" style="130" customWidth="1"/>
    <col min="3130" max="3130" width="0.85546875" style="130" customWidth="1"/>
    <col min="3131" max="3131" width="5.85546875" style="130" customWidth="1"/>
    <col min="3132" max="3132" width="1.140625" style="130" customWidth="1"/>
    <col min="3133" max="3133" width="11.5703125" style="130" customWidth="1"/>
    <col min="3134" max="3134" width="0.85546875" style="130" customWidth="1"/>
    <col min="3135" max="3135" width="7.140625" style="130" customWidth="1"/>
    <col min="3136" max="3136" width="1" style="130" customWidth="1"/>
    <col min="3137" max="3137" width="5.85546875" style="130" customWidth="1"/>
    <col min="3138" max="3138" width="0.85546875" style="130" customWidth="1"/>
    <col min="3139" max="3139" width="14" style="130" customWidth="1"/>
    <col min="3140" max="3140" width="1.5703125" style="130" customWidth="1"/>
    <col min="3141" max="3141" width="3.85546875" style="130" customWidth="1"/>
    <col min="3142" max="3142" width="2.42578125" style="130" customWidth="1"/>
    <col min="3143" max="3143" width="9.42578125" style="130" customWidth="1"/>
    <col min="3144" max="3328" width="12.7109375" style="130"/>
    <col min="3329" max="3329" width="4.140625" style="130" customWidth="1"/>
    <col min="3330" max="3330" width="1.5703125" style="130" customWidth="1"/>
    <col min="3331" max="3331" width="12.7109375" style="130"/>
    <col min="3332" max="3332" width="0.85546875" style="130" customWidth="1"/>
    <col min="3333" max="3333" width="13.85546875" style="130" bestFit="1" customWidth="1"/>
    <col min="3334" max="3334" width="0.85546875" style="130" customWidth="1"/>
    <col min="3335" max="3335" width="11.5703125" style="130" customWidth="1"/>
    <col min="3336" max="3336" width="0.85546875" style="130" customWidth="1"/>
    <col min="3337" max="3337" width="12.7109375" style="130"/>
    <col min="3338" max="3338" width="0.85546875" style="130" customWidth="1"/>
    <col min="3339" max="3339" width="10.7109375" style="130" customWidth="1"/>
    <col min="3340" max="3340" width="0.85546875" style="130" customWidth="1"/>
    <col min="3341" max="3341" width="11.85546875" style="130" customWidth="1"/>
    <col min="3342" max="3342" width="0.85546875" style="130" customWidth="1"/>
    <col min="3343" max="3343" width="10.7109375" style="130" customWidth="1"/>
    <col min="3344" max="3344" width="0.85546875" style="130" customWidth="1"/>
    <col min="3345" max="3345" width="11" style="130" customWidth="1"/>
    <col min="3346" max="3346" width="0.85546875" style="130" customWidth="1"/>
    <col min="3347" max="3347" width="10.7109375" style="130" customWidth="1"/>
    <col min="3348" max="3348" width="0.85546875" style="130" customWidth="1"/>
    <col min="3349" max="3349" width="13.5703125" style="130" customWidth="1"/>
    <col min="3350" max="3350" width="0.85546875" style="130" customWidth="1"/>
    <col min="3351" max="3351" width="8.85546875" style="130" customWidth="1"/>
    <col min="3352" max="3352" width="0.85546875" style="130" customWidth="1"/>
    <col min="3353" max="3353" width="6.7109375" style="130" customWidth="1"/>
    <col min="3354" max="3354" width="0.85546875" style="130" customWidth="1"/>
    <col min="3355" max="3355" width="12.7109375" style="130"/>
    <col min="3356" max="3356" width="0.85546875" style="130" customWidth="1"/>
    <col min="3357" max="3357" width="8.140625" style="130" customWidth="1"/>
    <col min="3358" max="3358" width="0.85546875" style="130" customWidth="1"/>
    <col min="3359" max="3359" width="7.7109375" style="130" customWidth="1"/>
    <col min="3360" max="3360" width="0.85546875" style="130" customWidth="1"/>
    <col min="3361" max="3361" width="11.7109375" style="130" customWidth="1"/>
    <col min="3362" max="3362" width="0.7109375" style="130" customWidth="1"/>
    <col min="3363" max="3363" width="6.7109375" style="130" customWidth="1"/>
    <col min="3364" max="3364" width="0.7109375" style="130" customWidth="1"/>
    <col min="3365" max="3365" width="6.140625" style="130" customWidth="1"/>
    <col min="3366" max="3366" width="0.85546875" style="130" customWidth="1"/>
    <col min="3367" max="3367" width="11.28515625" style="130" customWidth="1"/>
    <col min="3368" max="3368" width="0.5703125" style="130" customWidth="1"/>
    <col min="3369" max="3369" width="6.5703125" style="130" customWidth="1"/>
    <col min="3370" max="3370" width="0.85546875" style="130" customWidth="1"/>
    <col min="3371" max="3371" width="5.5703125" style="130" customWidth="1"/>
    <col min="3372" max="3372" width="1.28515625" style="130" customWidth="1"/>
    <col min="3373" max="3373" width="12.85546875" style="130" customWidth="1"/>
    <col min="3374" max="3374" width="0.7109375" style="130" customWidth="1"/>
    <col min="3375" max="3375" width="7.42578125" style="130" customWidth="1"/>
    <col min="3376" max="3376" width="0.85546875" style="130" customWidth="1"/>
    <col min="3377" max="3377" width="5.7109375" style="130" customWidth="1"/>
    <col min="3378" max="3378" width="1.28515625" style="130" customWidth="1"/>
    <col min="3379" max="3379" width="12.28515625" style="130" customWidth="1"/>
    <col min="3380" max="3380" width="1" style="130" customWidth="1"/>
    <col min="3381" max="3381" width="11.5703125" style="130" customWidth="1"/>
    <col min="3382" max="3382" width="1" style="130" customWidth="1"/>
    <col min="3383" max="3383" width="11.5703125" style="130" customWidth="1"/>
    <col min="3384" max="3384" width="0.85546875" style="130" customWidth="1"/>
    <col min="3385" max="3385" width="6.5703125" style="130" customWidth="1"/>
    <col min="3386" max="3386" width="0.85546875" style="130" customWidth="1"/>
    <col min="3387" max="3387" width="5.85546875" style="130" customWidth="1"/>
    <col min="3388" max="3388" width="1.140625" style="130" customWidth="1"/>
    <col min="3389" max="3389" width="11.5703125" style="130" customWidth="1"/>
    <col min="3390" max="3390" width="0.85546875" style="130" customWidth="1"/>
    <col min="3391" max="3391" width="7.140625" style="130" customWidth="1"/>
    <col min="3392" max="3392" width="1" style="130" customWidth="1"/>
    <col min="3393" max="3393" width="5.85546875" style="130" customWidth="1"/>
    <col min="3394" max="3394" width="0.85546875" style="130" customWidth="1"/>
    <col min="3395" max="3395" width="14" style="130" customWidth="1"/>
    <col min="3396" max="3396" width="1.5703125" style="130" customWidth="1"/>
    <col min="3397" max="3397" width="3.85546875" style="130" customWidth="1"/>
    <col min="3398" max="3398" width="2.42578125" style="130" customWidth="1"/>
    <col min="3399" max="3399" width="9.42578125" style="130" customWidth="1"/>
    <col min="3400" max="3584" width="12.7109375" style="130"/>
    <col min="3585" max="3585" width="4.140625" style="130" customWidth="1"/>
    <col min="3586" max="3586" width="1.5703125" style="130" customWidth="1"/>
    <col min="3587" max="3587" width="12.7109375" style="130"/>
    <col min="3588" max="3588" width="0.85546875" style="130" customWidth="1"/>
    <col min="3589" max="3589" width="13.85546875" style="130" bestFit="1" customWidth="1"/>
    <col min="3590" max="3590" width="0.85546875" style="130" customWidth="1"/>
    <col min="3591" max="3591" width="11.5703125" style="130" customWidth="1"/>
    <col min="3592" max="3592" width="0.85546875" style="130" customWidth="1"/>
    <col min="3593" max="3593" width="12.7109375" style="130"/>
    <col min="3594" max="3594" width="0.85546875" style="130" customWidth="1"/>
    <col min="3595" max="3595" width="10.7109375" style="130" customWidth="1"/>
    <col min="3596" max="3596" width="0.85546875" style="130" customWidth="1"/>
    <col min="3597" max="3597" width="11.85546875" style="130" customWidth="1"/>
    <col min="3598" max="3598" width="0.85546875" style="130" customWidth="1"/>
    <col min="3599" max="3599" width="10.7109375" style="130" customWidth="1"/>
    <col min="3600" max="3600" width="0.85546875" style="130" customWidth="1"/>
    <col min="3601" max="3601" width="11" style="130" customWidth="1"/>
    <col min="3602" max="3602" width="0.85546875" style="130" customWidth="1"/>
    <col min="3603" max="3603" width="10.7109375" style="130" customWidth="1"/>
    <col min="3604" max="3604" width="0.85546875" style="130" customWidth="1"/>
    <col min="3605" max="3605" width="13.5703125" style="130" customWidth="1"/>
    <col min="3606" max="3606" width="0.85546875" style="130" customWidth="1"/>
    <col min="3607" max="3607" width="8.85546875" style="130" customWidth="1"/>
    <col min="3608" max="3608" width="0.85546875" style="130" customWidth="1"/>
    <col min="3609" max="3609" width="6.7109375" style="130" customWidth="1"/>
    <col min="3610" max="3610" width="0.85546875" style="130" customWidth="1"/>
    <col min="3611" max="3611" width="12.7109375" style="130"/>
    <col min="3612" max="3612" width="0.85546875" style="130" customWidth="1"/>
    <col min="3613" max="3613" width="8.140625" style="130" customWidth="1"/>
    <col min="3614" max="3614" width="0.85546875" style="130" customWidth="1"/>
    <col min="3615" max="3615" width="7.7109375" style="130" customWidth="1"/>
    <col min="3616" max="3616" width="0.85546875" style="130" customWidth="1"/>
    <col min="3617" max="3617" width="11.7109375" style="130" customWidth="1"/>
    <col min="3618" max="3618" width="0.7109375" style="130" customWidth="1"/>
    <col min="3619" max="3619" width="6.7109375" style="130" customWidth="1"/>
    <col min="3620" max="3620" width="0.7109375" style="130" customWidth="1"/>
    <col min="3621" max="3621" width="6.140625" style="130" customWidth="1"/>
    <col min="3622" max="3622" width="0.85546875" style="130" customWidth="1"/>
    <col min="3623" max="3623" width="11.28515625" style="130" customWidth="1"/>
    <col min="3624" max="3624" width="0.5703125" style="130" customWidth="1"/>
    <col min="3625" max="3625" width="6.5703125" style="130" customWidth="1"/>
    <col min="3626" max="3626" width="0.85546875" style="130" customWidth="1"/>
    <col min="3627" max="3627" width="5.5703125" style="130" customWidth="1"/>
    <col min="3628" max="3628" width="1.28515625" style="130" customWidth="1"/>
    <col min="3629" max="3629" width="12.85546875" style="130" customWidth="1"/>
    <col min="3630" max="3630" width="0.7109375" style="130" customWidth="1"/>
    <col min="3631" max="3631" width="7.42578125" style="130" customWidth="1"/>
    <col min="3632" max="3632" width="0.85546875" style="130" customWidth="1"/>
    <col min="3633" max="3633" width="5.7109375" style="130" customWidth="1"/>
    <col min="3634" max="3634" width="1.28515625" style="130" customWidth="1"/>
    <col min="3635" max="3635" width="12.28515625" style="130" customWidth="1"/>
    <col min="3636" max="3636" width="1" style="130" customWidth="1"/>
    <col min="3637" max="3637" width="11.5703125" style="130" customWidth="1"/>
    <col min="3638" max="3638" width="1" style="130" customWidth="1"/>
    <col min="3639" max="3639" width="11.5703125" style="130" customWidth="1"/>
    <col min="3640" max="3640" width="0.85546875" style="130" customWidth="1"/>
    <col min="3641" max="3641" width="6.5703125" style="130" customWidth="1"/>
    <col min="3642" max="3642" width="0.85546875" style="130" customWidth="1"/>
    <col min="3643" max="3643" width="5.85546875" style="130" customWidth="1"/>
    <col min="3644" max="3644" width="1.140625" style="130" customWidth="1"/>
    <col min="3645" max="3645" width="11.5703125" style="130" customWidth="1"/>
    <col min="3646" max="3646" width="0.85546875" style="130" customWidth="1"/>
    <col min="3647" max="3647" width="7.140625" style="130" customWidth="1"/>
    <col min="3648" max="3648" width="1" style="130" customWidth="1"/>
    <col min="3649" max="3649" width="5.85546875" style="130" customWidth="1"/>
    <col min="3650" max="3650" width="0.85546875" style="130" customWidth="1"/>
    <col min="3651" max="3651" width="14" style="130" customWidth="1"/>
    <col min="3652" max="3652" width="1.5703125" style="130" customWidth="1"/>
    <col min="3653" max="3653" width="3.85546875" style="130" customWidth="1"/>
    <col min="3654" max="3654" width="2.42578125" style="130" customWidth="1"/>
    <col min="3655" max="3655" width="9.42578125" style="130" customWidth="1"/>
    <col min="3656" max="3840" width="12.7109375" style="130"/>
    <col min="3841" max="3841" width="4.140625" style="130" customWidth="1"/>
    <col min="3842" max="3842" width="1.5703125" style="130" customWidth="1"/>
    <col min="3843" max="3843" width="12.7109375" style="130"/>
    <col min="3844" max="3844" width="0.85546875" style="130" customWidth="1"/>
    <col min="3845" max="3845" width="13.85546875" style="130" bestFit="1" customWidth="1"/>
    <col min="3846" max="3846" width="0.85546875" style="130" customWidth="1"/>
    <col min="3847" max="3847" width="11.5703125" style="130" customWidth="1"/>
    <col min="3848" max="3848" width="0.85546875" style="130" customWidth="1"/>
    <col min="3849" max="3849" width="12.7109375" style="130"/>
    <col min="3850" max="3850" width="0.85546875" style="130" customWidth="1"/>
    <col min="3851" max="3851" width="10.7109375" style="130" customWidth="1"/>
    <col min="3852" max="3852" width="0.85546875" style="130" customWidth="1"/>
    <col min="3853" max="3853" width="11.85546875" style="130" customWidth="1"/>
    <col min="3854" max="3854" width="0.85546875" style="130" customWidth="1"/>
    <col min="3855" max="3855" width="10.7109375" style="130" customWidth="1"/>
    <col min="3856" max="3856" width="0.85546875" style="130" customWidth="1"/>
    <col min="3857" max="3857" width="11" style="130" customWidth="1"/>
    <col min="3858" max="3858" width="0.85546875" style="130" customWidth="1"/>
    <col min="3859" max="3859" width="10.7109375" style="130" customWidth="1"/>
    <col min="3860" max="3860" width="0.85546875" style="130" customWidth="1"/>
    <col min="3861" max="3861" width="13.5703125" style="130" customWidth="1"/>
    <col min="3862" max="3862" width="0.85546875" style="130" customWidth="1"/>
    <col min="3863" max="3863" width="8.85546875" style="130" customWidth="1"/>
    <col min="3864" max="3864" width="0.85546875" style="130" customWidth="1"/>
    <col min="3865" max="3865" width="6.7109375" style="130" customWidth="1"/>
    <col min="3866" max="3866" width="0.85546875" style="130" customWidth="1"/>
    <col min="3867" max="3867" width="12.7109375" style="130"/>
    <col min="3868" max="3868" width="0.85546875" style="130" customWidth="1"/>
    <col min="3869" max="3869" width="8.140625" style="130" customWidth="1"/>
    <col min="3870" max="3870" width="0.85546875" style="130" customWidth="1"/>
    <col min="3871" max="3871" width="7.7109375" style="130" customWidth="1"/>
    <col min="3872" max="3872" width="0.85546875" style="130" customWidth="1"/>
    <col min="3873" max="3873" width="11.7109375" style="130" customWidth="1"/>
    <col min="3874" max="3874" width="0.7109375" style="130" customWidth="1"/>
    <col min="3875" max="3875" width="6.7109375" style="130" customWidth="1"/>
    <col min="3876" max="3876" width="0.7109375" style="130" customWidth="1"/>
    <col min="3877" max="3877" width="6.140625" style="130" customWidth="1"/>
    <col min="3878" max="3878" width="0.85546875" style="130" customWidth="1"/>
    <col min="3879" max="3879" width="11.28515625" style="130" customWidth="1"/>
    <col min="3880" max="3880" width="0.5703125" style="130" customWidth="1"/>
    <col min="3881" max="3881" width="6.5703125" style="130" customWidth="1"/>
    <col min="3882" max="3882" width="0.85546875" style="130" customWidth="1"/>
    <col min="3883" max="3883" width="5.5703125" style="130" customWidth="1"/>
    <col min="3884" max="3884" width="1.28515625" style="130" customWidth="1"/>
    <col min="3885" max="3885" width="12.85546875" style="130" customWidth="1"/>
    <col min="3886" max="3886" width="0.7109375" style="130" customWidth="1"/>
    <col min="3887" max="3887" width="7.42578125" style="130" customWidth="1"/>
    <col min="3888" max="3888" width="0.85546875" style="130" customWidth="1"/>
    <col min="3889" max="3889" width="5.7109375" style="130" customWidth="1"/>
    <col min="3890" max="3890" width="1.28515625" style="130" customWidth="1"/>
    <col min="3891" max="3891" width="12.28515625" style="130" customWidth="1"/>
    <col min="3892" max="3892" width="1" style="130" customWidth="1"/>
    <col min="3893" max="3893" width="11.5703125" style="130" customWidth="1"/>
    <col min="3894" max="3894" width="1" style="130" customWidth="1"/>
    <col min="3895" max="3895" width="11.5703125" style="130" customWidth="1"/>
    <col min="3896" max="3896" width="0.85546875" style="130" customWidth="1"/>
    <col min="3897" max="3897" width="6.5703125" style="130" customWidth="1"/>
    <col min="3898" max="3898" width="0.85546875" style="130" customWidth="1"/>
    <col min="3899" max="3899" width="5.85546875" style="130" customWidth="1"/>
    <col min="3900" max="3900" width="1.140625" style="130" customWidth="1"/>
    <col min="3901" max="3901" width="11.5703125" style="130" customWidth="1"/>
    <col min="3902" max="3902" width="0.85546875" style="130" customWidth="1"/>
    <col min="3903" max="3903" width="7.140625" style="130" customWidth="1"/>
    <col min="3904" max="3904" width="1" style="130" customWidth="1"/>
    <col min="3905" max="3905" width="5.85546875" style="130" customWidth="1"/>
    <col min="3906" max="3906" width="0.85546875" style="130" customWidth="1"/>
    <col min="3907" max="3907" width="14" style="130" customWidth="1"/>
    <col min="3908" max="3908" width="1.5703125" style="130" customWidth="1"/>
    <col min="3909" max="3909" width="3.85546875" style="130" customWidth="1"/>
    <col min="3910" max="3910" width="2.42578125" style="130" customWidth="1"/>
    <col min="3911" max="3911" width="9.42578125" style="130" customWidth="1"/>
    <col min="3912" max="4096" width="12.7109375" style="130"/>
    <col min="4097" max="4097" width="4.140625" style="130" customWidth="1"/>
    <col min="4098" max="4098" width="1.5703125" style="130" customWidth="1"/>
    <col min="4099" max="4099" width="12.7109375" style="130"/>
    <col min="4100" max="4100" width="0.85546875" style="130" customWidth="1"/>
    <col min="4101" max="4101" width="13.85546875" style="130" bestFit="1" customWidth="1"/>
    <col min="4102" max="4102" width="0.85546875" style="130" customWidth="1"/>
    <col min="4103" max="4103" width="11.5703125" style="130" customWidth="1"/>
    <col min="4104" max="4104" width="0.85546875" style="130" customWidth="1"/>
    <col min="4105" max="4105" width="12.7109375" style="130"/>
    <col min="4106" max="4106" width="0.85546875" style="130" customWidth="1"/>
    <col min="4107" max="4107" width="10.7109375" style="130" customWidth="1"/>
    <col min="4108" max="4108" width="0.85546875" style="130" customWidth="1"/>
    <col min="4109" max="4109" width="11.85546875" style="130" customWidth="1"/>
    <col min="4110" max="4110" width="0.85546875" style="130" customWidth="1"/>
    <col min="4111" max="4111" width="10.7109375" style="130" customWidth="1"/>
    <col min="4112" max="4112" width="0.85546875" style="130" customWidth="1"/>
    <col min="4113" max="4113" width="11" style="130" customWidth="1"/>
    <col min="4114" max="4114" width="0.85546875" style="130" customWidth="1"/>
    <col min="4115" max="4115" width="10.7109375" style="130" customWidth="1"/>
    <col min="4116" max="4116" width="0.85546875" style="130" customWidth="1"/>
    <col min="4117" max="4117" width="13.5703125" style="130" customWidth="1"/>
    <col min="4118" max="4118" width="0.85546875" style="130" customWidth="1"/>
    <col min="4119" max="4119" width="8.85546875" style="130" customWidth="1"/>
    <col min="4120" max="4120" width="0.85546875" style="130" customWidth="1"/>
    <col min="4121" max="4121" width="6.7109375" style="130" customWidth="1"/>
    <col min="4122" max="4122" width="0.85546875" style="130" customWidth="1"/>
    <col min="4123" max="4123" width="12.7109375" style="130"/>
    <col min="4124" max="4124" width="0.85546875" style="130" customWidth="1"/>
    <col min="4125" max="4125" width="8.140625" style="130" customWidth="1"/>
    <col min="4126" max="4126" width="0.85546875" style="130" customWidth="1"/>
    <col min="4127" max="4127" width="7.7109375" style="130" customWidth="1"/>
    <col min="4128" max="4128" width="0.85546875" style="130" customWidth="1"/>
    <col min="4129" max="4129" width="11.7109375" style="130" customWidth="1"/>
    <col min="4130" max="4130" width="0.7109375" style="130" customWidth="1"/>
    <col min="4131" max="4131" width="6.7109375" style="130" customWidth="1"/>
    <col min="4132" max="4132" width="0.7109375" style="130" customWidth="1"/>
    <col min="4133" max="4133" width="6.140625" style="130" customWidth="1"/>
    <col min="4134" max="4134" width="0.85546875" style="130" customWidth="1"/>
    <col min="4135" max="4135" width="11.28515625" style="130" customWidth="1"/>
    <col min="4136" max="4136" width="0.5703125" style="130" customWidth="1"/>
    <col min="4137" max="4137" width="6.5703125" style="130" customWidth="1"/>
    <col min="4138" max="4138" width="0.85546875" style="130" customWidth="1"/>
    <col min="4139" max="4139" width="5.5703125" style="130" customWidth="1"/>
    <col min="4140" max="4140" width="1.28515625" style="130" customWidth="1"/>
    <col min="4141" max="4141" width="12.85546875" style="130" customWidth="1"/>
    <col min="4142" max="4142" width="0.7109375" style="130" customWidth="1"/>
    <col min="4143" max="4143" width="7.42578125" style="130" customWidth="1"/>
    <col min="4144" max="4144" width="0.85546875" style="130" customWidth="1"/>
    <col min="4145" max="4145" width="5.7109375" style="130" customWidth="1"/>
    <col min="4146" max="4146" width="1.28515625" style="130" customWidth="1"/>
    <col min="4147" max="4147" width="12.28515625" style="130" customWidth="1"/>
    <col min="4148" max="4148" width="1" style="130" customWidth="1"/>
    <col min="4149" max="4149" width="11.5703125" style="130" customWidth="1"/>
    <col min="4150" max="4150" width="1" style="130" customWidth="1"/>
    <col min="4151" max="4151" width="11.5703125" style="130" customWidth="1"/>
    <col min="4152" max="4152" width="0.85546875" style="130" customWidth="1"/>
    <col min="4153" max="4153" width="6.5703125" style="130" customWidth="1"/>
    <col min="4154" max="4154" width="0.85546875" style="130" customWidth="1"/>
    <col min="4155" max="4155" width="5.85546875" style="130" customWidth="1"/>
    <col min="4156" max="4156" width="1.140625" style="130" customWidth="1"/>
    <col min="4157" max="4157" width="11.5703125" style="130" customWidth="1"/>
    <col min="4158" max="4158" width="0.85546875" style="130" customWidth="1"/>
    <col min="4159" max="4159" width="7.140625" style="130" customWidth="1"/>
    <col min="4160" max="4160" width="1" style="130" customWidth="1"/>
    <col min="4161" max="4161" width="5.85546875" style="130" customWidth="1"/>
    <col min="4162" max="4162" width="0.85546875" style="130" customWidth="1"/>
    <col min="4163" max="4163" width="14" style="130" customWidth="1"/>
    <col min="4164" max="4164" width="1.5703125" style="130" customWidth="1"/>
    <col min="4165" max="4165" width="3.85546875" style="130" customWidth="1"/>
    <col min="4166" max="4166" width="2.42578125" style="130" customWidth="1"/>
    <col min="4167" max="4167" width="9.42578125" style="130" customWidth="1"/>
    <col min="4168" max="4352" width="12.7109375" style="130"/>
    <col min="4353" max="4353" width="4.140625" style="130" customWidth="1"/>
    <col min="4354" max="4354" width="1.5703125" style="130" customWidth="1"/>
    <col min="4355" max="4355" width="12.7109375" style="130"/>
    <col min="4356" max="4356" width="0.85546875" style="130" customWidth="1"/>
    <col min="4357" max="4357" width="13.85546875" style="130" bestFit="1" customWidth="1"/>
    <col min="4358" max="4358" width="0.85546875" style="130" customWidth="1"/>
    <col min="4359" max="4359" width="11.5703125" style="130" customWidth="1"/>
    <col min="4360" max="4360" width="0.85546875" style="130" customWidth="1"/>
    <col min="4361" max="4361" width="12.7109375" style="130"/>
    <col min="4362" max="4362" width="0.85546875" style="130" customWidth="1"/>
    <col min="4363" max="4363" width="10.7109375" style="130" customWidth="1"/>
    <col min="4364" max="4364" width="0.85546875" style="130" customWidth="1"/>
    <col min="4365" max="4365" width="11.85546875" style="130" customWidth="1"/>
    <col min="4366" max="4366" width="0.85546875" style="130" customWidth="1"/>
    <col min="4367" max="4367" width="10.7109375" style="130" customWidth="1"/>
    <col min="4368" max="4368" width="0.85546875" style="130" customWidth="1"/>
    <col min="4369" max="4369" width="11" style="130" customWidth="1"/>
    <col min="4370" max="4370" width="0.85546875" style="130" customWidth="1"/>
    <col min="4371" max="4371" width="10.7109375" style="130" customWidth="1"/>
    <col min="4372" max="4372" width="0.85546875" style="130" customWidth="1"/>
    <col min="4373" max="4373" width="13.5703125" style="130" customWidth="1"/>
    <col min="4374" max="4374" width="0.85546875" style="130" customWidth="1"/>
    <col min="4375" max="4375" width="8.85546875" style="130" customWidth="1"/>
    <col min="4376" max="4376" width="0.85546875" style="130" customWidth="1"/>
    <col min="4377" max="4377" width="6.7109375" style="130" customWidth="1"/>
    <col min="4378" max="4378" width="0.85546875" style="130" customWidth="1"/>
    <col min="4379" max="4379" width="12.7109375" style="130"/>
    <col min="4380" max="4380" width="0.85546875" style="130" customWidth="1"/>
    <col min="4381" max="4381" width="8.140625" style="130" customWidth="1"/>
    <col min="4382" max="4382" width="0.85546875" style="130" customWidth="1"/>
    <col min="4383" max="4383" width="7.7109375" style="130" customWidth="1"/>
    <col min="4384" max="4384" width="0.85546875" style="130" customWidth="1"/>
    <col min="4385" max="4385" width="11.7109375" style="130" customWidth="1"/>
    <col min="4386" max="4386" width="0.7109375" style="130" customWidth="1"/>
    <col min="4387" max="4387" width="6.7109375" style="130" customWidth="1"/>
    <col min="4388" max="4388" width="0.7109375" style="130" customWidth="1"/>
    <col min="4389" max="4389" width="6.140625" style="130" customWidth="1"/>
    <col min="4390" max="4390" width="0.85546875" style="130" customWidth="1"/>
    <col min="4391" max="4391" width="11.28515625" style="130" customWidth="1"/>
    <col min="4392" max="4392" width="0.5703125" style="130" customWidth="1"/>
    <col min="4393" max="4393" width="6.5703125" style="130" customWidth="1"/>
    <col min="4394" max="4394" width="0.85546875" style="130" customWidth="1"/>
    <col min="4395" max="4395" width="5.5703125" style="130" customWidth="1"/>
    <col min="4396" max="4396" width="1.28515625" style="130" customWidth="1"/>
    <col min="4397" max="4397" width="12.85546875" style="130" customWidth="1"/>
    <col min="4398" max="4398" width="0.7109375" style="130" customWidth="1"/>
    <col min="4399" max="4399" width="7.42578125" style="130" customWidth="1"/>
    <col min="4400" max="4400" width="0.85546875" style="130" customWidth="1"/>
    <col min="4401" max="4401" width="5.7109375" style="130" customWidth="1"/>
    <col min="4402" max="4402" width="1.28515625" style="130" customWidth="1"/>
    <col min="4403" max="4403" width="12.28515625" style="130" customWidth="1"/>
    <col min="4404" max="4404" width="1" style="130" customWidth="1"/>
    <col min="4405" max="4405" width="11.5703125" style="130" customWidth="1"/>
    <col min="4406" max="4406" width="1" style="130" customWidth="1"/>
    <col min="4407" max="4407" width="11.5703125" style="130" customWidth="1"/>
    <col min="4408" max="4408" width="0.85546875" style="130" customWidth="1"/>
    <col min="4409" max="4409" width="6.5703125" style="130" customWidth="1"/>
    <col min="4410" max="4410" width="0.85546875" style="130" customWidth="1"/>
    <col min="4411" max="4411" width="5.85546875" style="130" customWidth="1"/>
    <col min="4412" max="4412" width="1.140625" style="130" customWidth="1"/>
    <col min="4413" max="4413" width="11.5703125" style="130" customWidth="1"/>
    <col min="4414" max="4414" width="0.85546875" style="130" customWidth="1"/>
    <col min="4415" max="4415" width="7.140625" style="130" customWidth="1"/>
    <col min="4416" max="4416" width="1" style="130" customWidth="1"/>
    <col min="4417" max="4417" width="5.85546875" style="130" customWidth="1"/>
    <col min="4418" max="4418" width="0.85546875" style="130" customWidth="1"/>
    <col min="4419" max="4419" width="14" style="130" customWidth="1"/>
    <col min="4420" max="4420" width="1.5703125" style="130" customWidth="1"/>
    <col min="4421" max="4421" width="3.85546875" style="130" customWidth="1"/>
    <col min="4422" max="4422" width="2.42578125" style="130" customWidth="1"/>
    <col min="4423" max="4423" width="9.42578125" style="130" customWidth="1"/>
    <col min="4424" max="4608" width="12.7109375" style="130"/>
    <col min="4609" max="4609" width="4.140625" style="130" customWidth="1"/>
    <col min="4610" max="4610" width="1.5703125" style="130" customWidth="1"/>
    <col min="4611" max="4611" width="12.7109375" style="130"/>
    <col min="4612" max="4612" width="0.85546875" style="130" customWidth="1"/>
    <col min="4613" max="4613" width="13.85546875" style="130" bestFit="1" customWidth="1"/>
    <col min="4614" max="4614" width="0.85546875" style="130" customWidth="1"/>
    <col min="4615" max="4615" width="11.5703125" style="130" customWidth="1"/>
    <col min="4616" max="4616" width="0.85546875" style="130" customWidth="1"/>
    <col min="4617" max="4617" width="12.7109375" style="130"/>
    <col min="4618" max="4618" width="0.85546875" style="130" customWidth="1"/>
    <col min="4619" max="4619" width="10.7109375" style="130" customWidth="1"/>
    <col min="4620" max="4620" width="0.85546875" style="130" customWidth="1"/>
    <col min="4621" max="4621" width="11.85546875" style="130" customWidth="1"/>
    <col min="4622" max="4622" width="0.85546875" style="130" customWidth="1"/>
    <col min="4623" max="4623" width="10.7109375" style="130" customWidth="1"/>
    <col min="4624" max="4624" width="0.85546875" style="130" customWidth="1"/>
    <col min="4625" max="4625" width="11" style="130" customWidth="1"/>
    <col min="4626" max="4626" width="0.85546875" style="130" customWidth="1"/>
    <col min="4627" max="4627" width="10.7109375" style="130" customWidth="1"/>
    <col min="4628" max="4628" width="0.85546875" style="130" customWidth="1"/>
    <col min="4629" max="4629" width="13.5703125" style="130" customWidth="1"/>
    <col min="4630" max="4630" width="0.85546875" style="130" customWidth="1"/>
    <col min="4631" max="4631" width="8.85546875" style="130" customWidth="1"/>
    <col min="4632" max="4632" width="0.85546875" style="130" customWidth="1"/>
    <col min="4633" max="4633" width="6.7109375" style="130" customWidth="1"/>
    <col min="4634" max="4634" width="0.85546875" style="130" customWidth="1"/>
    <col min="4635" max="4635" width="12.7109375" style="130"/>
    <col min="4636" max="4636" width="0.85546875" style="130" customWidth="1"/>
    <col min="4637" max="4637" width="8.140625" style="130" customWidth="1"/>
    <col min="4638" max="4638" width="0.85546875" style="130" customWidth="1"/>
    <col min="4639" max="4639" width="7.7109375" style="130" customWidth="1"/>
    <col min="4640" max="4640" width="0.85546875" style="130" customWidth="1"/>
    <col min="4641" max="4641" width="11.7109375" style="130" customWidth="1"/>
    <col min="4642" max="4642" width="0.7109375" style="130" customWidth="1"/>
    <col min="4643" max="4643" width="6.7109375" style="130" customWidth="1"/>
    <col min="4644" max="4644" width="0.7109375" style="130" customWidth="1"/>
    <col min="4645" max="4645" width="6.140625" style="130" customWidth="1"/>
    <col min="4646" max="4646" width="0.85546875" style="130" customWidth="1"/>
    <col min="4647" max="4647" width="11.28515625" style="130" customWidth="1"/>
    <col min="4648" max="4648" width="0.5703125" style="130" customWidth="1"/>
    <col min="4649" max="4649" width="6.5703125" style="130" customWidth="1"/>
    <col min="4650" max="4650" width="0.85546875" style="130" customWidth="1"/>
    <col min="4651" max="4651" width="5.5703125" style="130" customWidth="1"/>
    <col min="4652" max="4652" width="1.28515625" style="130" customWidth="1"/>
    <col min="4653" max="4653" width="12.85546875" style="130" customWidth="1"/>
    <col min="4654" max="4654" width="0.7109375" style="130" customWidth="1"/>
    <col min="4655" max="4655" width="7.42578125" style="130" customWidth="1"/>
    <col min="4656" max="4656" width="0.85546875" style="130" customWidth="1"/>
    <col min="4657" max="4657" width="5.7109375" style="130" customWidth="1"/>
    <col min="4658" max="4658" width="1.28515625" style="130" customWidth="1"/>
    <col min="4659" max="4659" width="12.28515625" style="130" customWidth="1"/>
    <col min="4660" max="4660" width="1" style="130" customWidth="1"/>
    <col min="4661" max="4661" width="11.5703125" style="130" customWidth="1"/>
    <col min="4662" max="4662" width="1" style="130" customWidth="1"/>
    <col min="4663" max="4663" width="11.5703125" style="130" customWidth="1"/>
    <col min="4664" max="4664" width="0.85546875" style="130" customWidth="1"/>
    <col min="4665" max="4665" width="6.5703125" style="130" customWidth="1"/>
    <col min="4666" max="4666" width="0.85546875" style="130" customWidth="1"/>
    <col min="4667" max="4667" width="5.85546875" style="130" customWidth="1"/>
    <col min="4668" max="4668" width="1.140625" style="130" customWidth="1"/>
    <col min="4669" max="4669" width="11.5703125" style="130" customWidth="1"/>
    <col min="4670" max="4670" width="0.85546875" style="130" customWidth="1"/>
    <col min="4671" max="4671" width="7.140625" style="130" customWidth="1"/>
    <col min="4672" max="4672" width="1" style="130" customWidth="1"/>
    <col min="4673" max="4673" width="5.85546875" style="130" customWidth="1"/>
    <col min="4674" max="4674" width="0.85546875" style="130" customWidth="1"/>
    <col min="4675" max="4675" width="14" style="130" customWidth="1"/>
    <col min="4676" max="4676" width="1.5703125" style="130" customWidth="1"/>
    <col min="4677" max="4677" width="3.85546875" style="130" customWidth="1"/>
    <col min="4678" max="4678" width="2.42578125" style="130" customWidth="1"/>
    <col min="4679" max="4679" width="9.42578125" style="130" customWidth="1"/>
    <col min="4680" max="4864" width="12.7109375" style="130"/>
    <col min="4865" max="4865" width="4.140625" style="130" customWidth="1"/>
    <col min="4866" max="4866" width="1.5703125" style="130" customWidth="1"/>
    <col min="4867" max="4867" width="12.7109375" style="130"/>
    <col min="4868" max="4868" width="0.85546875" style="130" customWidth="1"/>
    <col min="4869" max="4869" width="13.85546875" style="130" bestFit="1" customWidth="1"/>
    <col min="4870" max="4870" width="0.85546875" style="130" customWidth="1"/>
    <col min="4871" max="4871" width="11.5703125" style="130" customWidth="1"/>
    <col min="4872" max="4872" width="0.85546875" style="130" customWidth="1"/>
    <col min="4873" max="4873" width="12.7109375" style="130"/>
    <col min="4874" max="4874" width="0.85546875" style="130" customWidth="1"/>
    <col min="4875" max="4875" width="10.7109375" style="130" customWidth="1"/>
    <col min="4876" max="4876" width="0.85546875" style="130" customWidth="1"/>
    <col min="4877" max="4877" width="11.85546875" style="130" customWidth="1"/>
    <col min="4878" max="4878" width="0.85546875" style="130" customWidth="1"/>
    <col min="4879" max="4879" width="10.7109375" style="130" customWidth="1"/>
    <col min="4880" max="4880" width="0.85546875" style="130" customWidth="1"/>
    <col min="4881" max="4881" width="11" style="130" customWidth="1"/>
    <col min="4882" max="4882" width="0.85546875" style="130" customWidth="1"/>
    <col min="4883" max="4883" width="10.7109375" style="130" customWidth="1"/>
    <col min="4884" max="4884" width="0.85546875" style="130" customWidth="1"/>
    <col min="4885" max="4885" width="13.5703125" style="130" customWidth="1"/>
    <col min="4886" max="4886" width="0.85546875" style="130" customWidth="1"/>
    <col min="4887" max="4887" width="8.85546875" style="130" customWidth="1"/>
    <col min="4888" max="4888" width="0.85546875" style="130" customWidth="1"/>
    <col min="4889" max="4889" width="6.7109375" style="130" customWidth="1"/>
    <col min="4890" max="4890" width="0.85546875" style="130" customWidth="1"/>
    <col min="4891" max="4891" width="12.7109375" style="130"/>
    <col min="4892" max="4892" width="0.85546875" style="130" customWidth="1"/>
    <col min="4893" max="4893" width="8.140625" style="130" customWidth="1"/>
    <col min="4894" max="4894" width="0.85546875" style="130" customWidth="1"/>
    <col min="4895" max="4895" width="7.7109375" style="130" customWidth="1"/>
    <col min="4896" max="4896" width="0.85546875" style="130" customWidth="1"/>
    <col min="4897" max="4897" width="11.7109375" style="130" customWidth="1"/>
    <col min="4898" max="4898" width="0.7109375" style="130" customWidth="1"/>
    <col min="4899" max="4899" width="6.7109375" style="130" customWidth="1"/>
    <col min="4900" max="4900" width="0.7109375" style="130" customWidth="1"/>
    <col min="4901" max="4901" width="6.140625" style="130" customWidth="1"/>
    <col min="4902" max="4902" width="0.85546875" style="130" customWidth="1"/>
    <col min="4903" max="4903" width="11.28515625" style="130" customWidth="1"/>
    <col min="4904" max="4904" width="0.5703125" style="130" customWidth="1"/>
    <col min="4905" max="4905" width="6.5703125" style="130" customWidth="1"/>
    <col min="4906" max="4906" width="0.85546875" style="130" customWidth="1"/>
    <col min="4907" max="4907" width="5.5703125" style="130" customWidth="1"/>
    <col min="4908" max="4908" width="1.28515625" style="130" customWidth="1"/>
    <col min="4909" max="4909" width="12.85546875" style="130" customWidth="1"/>
    <col min="4910" max="4910" width="0.7109375" style="130" customWidth="1"/>
    <col min="4911" max="4911" width="7.42578125" style="130" customWidth="1"/>
    <col min="4912" max="4912" width="0.85546875" style="130" customWidth="1"/>
    <col min="4913" max="4913" width="5.7109375" style="130" customWidth="1"/>
    <col min="4914" max="4914" width="1.28515625" style="130" customWidth="1"/>
    <col min="4915" max="4915" width="12.28515625" style="130" customWidth="1"/>
    <col min="4916" max="4916" width="1" style="130" customWidth="1"/>
    <col min="4917" max="4917" width="11.5703125" style="130" customWidth="1"/>
    <col min="4918" max="4918" width="1" style="130" customWidth="1"/>
    <col min="4919" max="4919" width="11.5703125" style="130" customWidth="1"/>
    <col min="4920" max="4920" width="0.85546875" style="130" customWidth="1"/>
    <col min="4921" max="4921" width="6.5703125" style="130" customWidth="1"/>
    <col min="4922" max="4922" width="0.85546875" style="130" customWidth="1"/>
    <col min="4923" max="4923" width="5.85546875" style="130" customWidth="1"/>
    <col min="4924" max="4924" width="1.140625" style="130" customWidth="1"/>
    <col min="4925" max="4925" width="11.5703125" style="130" customWidth="1"/>
    <col min="4926" max="4926" width="0.85546875" style="130" customWidth="1"/>
    <col min="4927" max="4927" width="7.140625" style="130" customWidth="1"/>
    <col min="4928" max="4928" width="1" style="130" customWidth="1"/>
    <col min="4929" max="4929" width="5.85546875" style="130" customWidth="1"/>
    <col min="4930" max="4930" width="0.85546875" style="130" customWidth="1"/>
    <col min="4931" max="4931" width="14" style="130" customWidth="1"/>
    <col min="4932" max="4932" width="1.5703125" style="130" customWidth="1"/>
    <col min="4933" max="4933" width="3.85546875" style="130" customWidth="1"/>
    <col min="4934" max="4934" width="2.42578125" style="130" customWidth="1"/>
    <col min="4935" max="4935" width="9.42578125" style="130" customWidth="1"/>
    <col min="4936" max="5120" width="12.7109375" style="130"/>
    <col min="5121" max="5121" width="4.140625" style="130" customWidth="1"/>
    <col min="5122" max="5122" width="1.5703125" style="130" customWidth="1"/>
    <col min="5123" max="5123" width="12.7109375" style="130"/>
    <col min="5124" max="5124" width="0.85546875" style="130" customWidth="1"/>
    <col min="5125" max="5125" width="13.85546875" style="130" bestFit="1" customWidth="1"/>
    <col min="5126" max="5126" width="0.85546875" style="130" customWidth="1"/>
    <col min="5127" max="5127" width="11.5703125" style="130" customWidth="1"/>
    <col min="5128" max="5128" width="0.85546875" style="130" customWidth="1"/>
    <col min="5129" max="5129" width="12.7109375" style="130"/>
    <col min="5130" max="5130" width="0.85546875" style="130" customWidth="1"/>
    <col min="5131" max="5131" width="10.7109375" style="130" customWidth="1"/>
    <col min="5132" max="5132" width="0.85546875" style="130" customWidth="1"/>
    <col min="5133" max="5133" width="11.85546875" style="130" customWidth="1"/>
    <col min="5134" max="5134" width="0.85546875" style="130" customWidth="1"/>
    <col min="5135" max="5135" width="10.7109375" style="130" customWidth="1"/>
    <col min="5136" max="5136" width="0.85546875" style="130" customWidth="1"/>
    <col min="5137" max="5137" width="11" style="130" customWidth="1"/>
    <col min="5138" max="5138" width="0.85546875" style="130" customWidth="1"/>
    <col min="5139" max="5139" width="10.7109375" style="130" customWidth="1"/>
    <col min="5140" max="5140" width="0.85546875" style="130" customWidth="1"/>
    <col min="5141" max="5141" width="13.5703125" style="130" customWidth="1"/>
    <col min="5142" max="5142" width="0.85546875" style="130" customWidth="1"/>
    <col min="5143" max="5143" width="8.85546875" style="130" customWidth="1"/>
    <col min="5144" max="5144" width="0.85546875" style="130" customWidth="1"/>
    <col min="5145" max="5145" width="6.7109375" style="130" customWidth="1"/>
    <col min="5146" max="5146" width="0.85546875" style="130" customWidth="1"/>
    <col min="5147" max="5147" width="12.7109375" style="130"/>
    <col min="5148" max="5148" width="0.85546875" style="130" customWidth="1"/>
    <col min="5149" max="5149" width="8.140625" style="130" customWidth="1"/>
    <col min="5150" max="5150" width="0.85546875" style="130" customWidth="1"/>
    <col min="5151" max="5151" width="7.7109375" style="130" customWidth="1"/>
    <col min="5152" max="5152" width="0.85546875" style="130" customWidth="1"/>
    <col min="5153" max="5153" width="11.7109375" style="130" customWidth="1"/>
    <col min="5154" max="5154" width="0.7109375" style="130" customWidth="1"/>
    <col min="5155" max="5155" width="6.7109375" style="130" customWidth="1"/>
    <col min="5156" max="5156" width="0.7109375" style="130" customWidth="1"/>
    <col min="5157" max="5157" width="6.140625" style="130" customWidth="1"/>
    <col min="5158" max="5158" width="0.85546875" style="130" customWidth="1"/>
    <col min="5159" max="5159" width="11.28515625" style="130" customWidth="1"/>
    <col min="5160" max="5160" width="0.5703125" style="130" customWidth="1"/>
    <col min="5161" max="5161" width="6.5703125" style="130" customWidth="1"/>
    <col min="5162" max="5162" width="0.85546875" style="130" customWidth="1"/>
    <col min="5163" max="5163" width="5.5703125" style="130" customWidth="1"/>
    <col min="5164" max="5164" width="1.28515625" style="130" customWidth="1"/>
    <col min="5165" max="5165" width="12.85546875" style="130" customWidth="1"/>
    <col min="5166" max="5166" width="0.7109375" style="130" customWidth="1"/>
    <col min="5167" max="5167" width="7.42578125" style="130" customWidth="1"/>
    <col min="5168" max="5168" width="0.85546875" style="130" customWidth="1"/>
    <col min="5169" max="5169" width="5.7109375" style="130" customWidth="1"/>
    <col min="5170" max="5170" width="1.28515625" style="130" customWidth="1"/>
    <col min="5171" max="5171" width="12.28515625" style="130" customWidth="1"/>
    <col min="5172" max="5172" width="1" style="130" customWidth="1"/>
    <col min="5173" max="5173" width="11.5703125" style="130" customWidth="1"/>
    <col min="5174" max="5174" width="1" style="130" customWidth="1"/>
    <col min="5175" max="5175" width="11.5703125" style="130" customWidth="1"/>
    <col min="5176" max="5176" width="0.85546875" style="130" customWidth="1"/>
    <col min="5177" max="5177" width="6.5703125" style="130" customWidth="1"/>
    <col min="5178" max="5178" width="0.85546875" style="130" customWidth="1"/>
    <col min="5179" max="5179" width="5.85546875" style="130" customWidth="1"/>
    <col min="5180" max="5180" width="1.140625" style="130" customWidth="1"/>
    <col min="5181" max="5181" width="11.5703125" style="130" customWidth="1"/>
    <col min="5182" max="5182" width="0.85546875" style="130" customWidth="1"/>
    <col min="5183" max="5183" width="7.140625" style="130" customWidth="1"/>
    <col min="5184" max="5184" width="1" style="130" customWidth="1"/>
    <col min="5185" max="5185" width="5.85546875" style="130" customWidth="1"/>
    <col min="5186" max="5186" width="0.85546875" style="130" customWidth="1"/>
    <col min="5187" max="5187" width="14" style="130" customWidth="1"/>
    <col min="5188" max="5188" width="1.5703125" style="130" customWidth="1"/>
    <col min="5189" max="5189" width="3.85546875" style="130" customWidth="1"/>
    <col min="5190" max="5190" width="2.42578125" style="130" customWidth="1"/>
    <col min="5191" max="5191" width="9.42578125" style="130" customWidth="1"/>
    <col min="5192" max="5376" width="12.7109375" style="130"/>
    <col min="5377" max="5377" width="4.140625" style="130" customWidth="1"/>
    <col min="5378" max="5378" width="1.5703125" style="130" customWidth="1"/>
    <col min="5379" max="5379" width="12.7109375" style="130"/>
    <col min="5380" max="5380" width="0.85546875" style="130" customWidth="1"/>
    <col min="5381" max="5381" width="13.85546875" style="130" bestFit="1" customWidth="1"/>
    <col min="5382" max="5382" width="0.85546875" style="130" customWidth="1"/>
    <col min="5383" max="5383" width="11.5703125" style="130" customWidth="1"/>
    <col min="5384" max="5384" width="0.85546875" style="130" customWidth="1"/>
    <col min="5385" max="5385" width="12.7109375" style="130"/>
    <col min="5386" max="5386" width="0.85546875" style="130" customWidth="1"/>
    <col min="5387" max="5387" width="10.7109375" style="130" customWidth="1"/>
    <col min="5388" max="5388" width="0.85546875" style="130" customWidth="1"/>
    <col min="5389" max="5389" width="11.85546875" style="130" customWidth="1"/>
    <col min="5390" max="5390" width="0.85546875" style="130" customWidth="1"/>
    <col min="5391" max="5391" width="10.7109375" style="130" customWidth="1"/>
    <col min="5392" max="5392" width="0.85546875" style="130" customWidth="1"/>
    <col min="5393" max="5393" width="11" style="130" customWidth="1"/>
    <col min="5394" max="5394" width="0.85546875" style="130" customWidth="1"/>
    <col min="5395" max="5395" width="10.7109375" style="130" customWidth="1"/>
    <col min="5396" max="5396" width="0.85546875" style="130" customWidth="1"/>
    <col min="5397" max="5397" width="13.5703125" style="130" customWidth="1"/>
    <col min="5398" max="5398" width="0.85546875" style="130" customWidth="1"/>
    <col min="5399" max="5399" width="8.85546875" style="130" customWidth="1"/>
    <col min="5400" max="5400" width="0.85546875" style="130" customWidth="1"/>
    <col min="5401" max="5401" width="6.7109375" style="130" customWidth="1"/>
    <col min="5402" max="5402" width="0.85546875" style="130" customWidth="1"/>
    <col min="5403" max="5403" width="12.7109375" style="130"/>
    <col min="5404" max="5404" width="0.85546875" style="130" customWidth="1"/>
    <col min="5405" max="5405" width="8.140625" style="130" customWidth="1"/>
    <col min="5406" max="5406" width="0.85546875" style="130" customWidth="1"/>
    <col min="5407" max="5407" width="7.7109375" style="130" customWidth="1"/>
    <col min="5408" max="5408" width="0.85546875" style="130" customWidth="1"/>
    <col min="5409" max="5409" width="11.7109375" style="130" customWidth="1"/>
    <col min="5410" max="5410" width="0.7109375" style="130" customWidth="1"/>
    <col min="5411" max="5411" width="6.7109375" style="130" customWidth="1"/>
    <col min="5412" max="5412" width="0.7109375" style="130" customWidth="1"/>
    <col min="5413" max="5413" width="6.140625" style="130" customWidth="1"/>
    <col min="5414" max="5414" width="0.85546875" style="130" customWidth="1"/>
    <col min="5415" max="5415" width="11.28515625" style="130" customWidth="1"/>
    <col min="5416" max="5416" width="0.5703125" style="130" customWidth="1"/>
    <col min="5417" max="5417" width="6.5703125" style="130" customWidth="1"/>
    <col min="5418" max="5418" width="0.85546875" style="130" customWidth="1"/>
    <col min="5419" max="5419" width="5.5703125" style="130" customWidth="1"/>
    <col min="5420" max="5420" width="1.28515625" style="130" customWidth="1"/>
    <col min="5421" max="5421" width="12.85546875" style="130" customWidth="1"/>
    <col min="5422" max="5422" width="0.7109375" style="130" customWidth="1"/>
    <col min="5423" max="5423" width="7.42578125" style="130" customWidth="1"/>
    <col min="5424" max="5424" width="0.85546875" style="130" customWidth="1"/>
    <col min="5425" max="5425" width="5.7109375" style="130" customWidth="1"/>
    <col min="5426" max="5426" width="1.28515625" style="130" customWidth="1"/>
    <col min="5427" max="5427" width="12.28515625" style="130" customWidth="1"/>
    <col min="5428" max="5428" width="1" style="130" customWidth="1"/>
    <col min="5429" max="5429" width="11.5703125" style="130" customWidth="1"/>
    <col min="5430" max="5430" width="1" style="130" customWidth="1"/>
    <col min="5431" max="5431" width="11.5703125" style="130" customWidth="1"/>
    <col min="5432" max="5432" width="0.85546875" style="130" customWidth="1"/>
    <col min="5433" max="5433" width="6.5703125" style="130" customWidth="1"/>
    <col min="5434" max="5434" width="0.85546875" style="130" customWidth="1"/>
    <col min="5435" max="5435" width="5.85546875" style="130" customWidth="1"/>
    <col min="5436" max="5436" width="1.140625" style="130" customWidth="1"/>
    <col min="5437" max="5437" width="11.5703125" style="130" customWidth="1"/>
    <col min="5438" max="5438" width="0.85546875" style="130" customWidth="1"/>
    <col min="5439" max="5439" width="7.140625" style="130" customWidth="1"/>
    <col min="5440" max="5440" width="1" style="130" customWidth="1"/>
    <col min="5441" max="5441" width="5.85546875" style="130" customWidth="1"/>
    <col min="5442" max="5442" width="0.85546875" style="130" customWidth="1"/>
    <col min="5443" max="5443" width="14" style="130" customWidth="1"/>
    <col min="5444" max="5444" width="1.5703125" style="130" customWidth="1"/>
    <col min="5445" max="5445" width="3.85546875" style="130" customWidth="1"/>
    <col min="5446" max="5446" width="2.42578125" style="130" customWidth="1"/>
    <col min="5447" max="5447" width="9.42578125" style="130" customWidth="1"/>
    <col min="5448" max="5632" width="12.7109375" style="130"/>
    <col min="5633" max="5633" width="4.140625" style="130" customWidth="1"/>
    <col min="5634" max="5634" width="1.5703125" style="130" customWidth="1"/>
    <col min="5635" max="5635" width="12.7109375" style="130"/>
    <col min="5636" max="5636" width="0.85546875" style="130" customWidth="1"/>
    <col min="5637" max="5637" width="13.85546875" style="130" bestFit="1" customWidth="1"/>
    <col min="5638" max="5638" width="0.85546875" style="130" customWidth="1"/>
    <col min="5639" max="5639" width="11.5703125" style="130" customWidth="1"/>
    <col min="5640" max="5640" width="0.85546875" style="130" customWidth="1"/>
    <col min="5641" max="5641" width="12.7109375" style="130"/>
    <col min="5642" max="5642" width="0.85546875" style="130" customWidth="1"/>
    <col min="5643" max="5643" width="10.7109375" style="130" customWidth="1"/>
    <col min="5644" max="5644" width="0.85546875" style="130" customWidth="1"/>
    <col min="5645" max="5645" width="11.85546875" style="130" customWidth="1"/>
    <col min="5646" max="5646" width="0.85546875" style="130" customWidth="1"/>
    <col min="5647" max="5647" width="10.7109375" style="130" customWidth="1"/>
    <col min="5648" max="5648" width="0.85546875" style="130" customWidth="1"/>
    <col min="5649" max="5649" width="11" style="130" customWidth="1"/>
    <col min="5650" max="5650" width="0.85546875" style="130" customWidth="1"/>
    <col min="5651" max="5651" width="10.7109375" style="130" customWidth="1"/>
    <col min="5652" max="5652" width="0.85546875" style="130" customWidth="1"/>
    <col min="5653" max="5653" width="13.5703125" style="130" customWidth="1"/>
    <col min="5654" max="5654" width="0.85546875" style="130" customWidth="1"/>
    <col min="5655" max="5655" width="8.85546875" style="130" customWidth="1"/>
    <col min="5656" max="5656" width="0.85546875" style="130" customWidth="1"/>
    <col min="5657" max="5657" width="6.7109375" style="130" customWidth="1"/>
    <col min="5658" max="5658" width="0.85546875" style="130" customWidth="1"/>
    <col min="5659" max="5659" width="12.7109375" style="130"/>
    <col min="5660" max="5660" width="0.85546875" style="130" customWidth="1"/>
    <col min="5661" max="5661" width="8.140625" style="130" customWidth="1"/>
    <col min="5662" max="5662" width="0.85546875" style="130" customWidth="1"/>
    <col min="5663" max="5663" width="7.7109375" style="130" customWidth="1"/>
    <col min="5664" max="5664" width="0.85546875" style="130" customWidth="1"/>
    <col min="5665" max="5665" width="11.7109375" style="130" customWidth="1"/>
    <col min="5666" max="5666" width="0.7109375" style="130" customWidth="1"/>
    <col min="5667" max="5667" width="6.7109375" style="130" customWidth="1"/>
    <col min="5668" max="5668" width="0.7109375" style="130" customWidth="1"/>
    <col min="5669" max="5669" width="6.140625" style="130" customWidth="1"/>
    <col min="5670" max="5670" width="0.85546875" style="130" customWidth="1"/>
    <col min="5671" max="5671" width="11.28515625" style="130" customWidth="1"/>
    <col min="5672" max="5672" width="0.5703125" style="130" customWidth="1"/>
    <col min="5673" max="5673" width="6.5703125" style="130" customWidth="1"/>
    <col min="5674" max="5674" width="0.85546875" style="130" customWidth="1"/>
    <col min="5675" max="5675" width="5.5703125" style="130" customWidth="1"/>
    <col min="5676" max="5676" width="1.28515625" style="130" customWidth="1"/>
    <col min="5677" max="5677" width="12.85546875" style="130" customWidth="1"/>
    <col min="5678" max="5678" width="0.7109375" style="130" customWidth="1"/>
    <col min="5679" max="5679" width="7.42578125" style="130" customWidth="1"/>
    <col min="5680" max="5680" width="0.85546875" style="130" customWidth="1"/>
    <col min="5681" max="5681" width="5.7109375" style="130" customWidth="1"/>
    <col min="5682" max="5682" width="1.28515625" style="130" customWidth="1"/>
    <col min="5683" max="5683" width="12.28515625" style="130" customWidth="1"/>
    <col min="5684" max="5684" width="1" style="130" customWidth="1"/>
    <col min="5685" max="5685" width="11.5703125" style="130" customWidth="1"/>
    <col min="5686" max="5686" width="1" style="130" customWidth="1"/>
    <col min="5687" max="5687" width="11.5703125" style="130" customWidth="1"/>
    <col min="5688" max="5688" width="0.85546875" style="130" customWidth="1"/>
    <col min="5689" max="5689" width="6.5703125" style="130" customWidth="1"/>
    <col min="5690" max="5690" width="0.85546875" style="130" customWidth="1"/>
    <col min="5691" max="5691" width="5.85546875" style="130" customWidth="1"/>
    <col min="5692" max="5692" width="1.140625" style="130" customWidth="1"/>
    <col min="5693" max="5693" width="11.5703125" style="130" customWidth="1"/>
    <col min="5694" max="5694" width="0.85546875" style="130" customWidth="1"/>
    <col min="5695" max="5695" width="7.140625" style="130" customWidth="1"/>
    <col min="5696" max="5696" width="1" style="130" customWidth="1"/>
    <col min="5697" max="5697" width="5.85546875" style="130" customWidth="1"/>
    <col min="5698" max="5698" width="0.85546875" style="130" customWidth="1"/>
    <col min="5699" max="5699" width="14" style="130" customWidth="1"/>
    <col min="5700" max="5700" width="1.5703125" style="130" customWidth="1"/>
    <col min="5701" max="5701" width="3.85546875" style="130" customWidth="1"/>
    <col min="5702" max="5702" width="2.42578125" style="130" customWidth="1"/>
    <col min="5703" max="5703" width="9.42578125" style="130" customWidth="1"/>
    <col min="5704" max="5888" width="12.7109375" style="130"/>
    <col min="5889" max="5889" width="4.140625" style="130" customWidth="1"/>
    <col min="5890" max="5890" width="1.5703125" style="130" customWidth="1"/>
    <col min="5891" max="5891" width="12.7109375" style="130"/>
    <col min="5892" max="5892" width="0.85546875" style="130" customWidth="1"/>
    <col min="5893" max="5893" width="13.85546875" style="130" bestFit="1" customWidth="1"/>
    <col min="5894" max="5894" width="0.85546875" style="130" customWidth="1"/>
    <col min="5895" max="5895" width="11.5703125" style="130" customWidth="1"/>
    <col min="5896" max="5896" width="0.85546875" style="130" customWidth="1"/>
    <col min="5897" max="5897" width="12.7109375" style="130"/>
    <col min="5898" max="5898" width="0.85546875" style="130" customWidth="1"/>
    <col min="5899" max="5899" width="10.7109375" style="130" customWidth="1"/>
    <col min="5900" max="5900" width="0.85546875" style="130" customWidth="1"/>
    <col min="5901" max="5901" width="11.85546875" style="130" customWidth="1"/>
    <col min="5902" max="5902" width="0.85546875" style="130" customWidth="1"/>
    <col min="5903" max="5903" width="10.7109375" style="130" customWidth="1"/>
    <col min="5904" max="5904" width="0.85546875" style="130" customWidth="1"/>
    <col min="5905" max="5905" width="11" style="130" customWidth="1"/>
    <col min="5906" max="5906" width="0.85546875" style="130" customWidth="1"/>
    <col min="5907" max="5907" width="10.7109375" style="130" customWidth="1"/>
    <col min="5908" max="5908" width="0.85546875" style="130" customWidth="1"/>
    <col min="5909" max="5909" width="13.5703125" style="130" customWidth="1"/>
    <col min="5910" max="5910" width="0.85546875" style="130" customWidth="1"/>
    <col min="5911" max="5911" width="8.85546875" style="130" customWidth="1"/>
    <col min="5912" max="5912" width="0.85546875" style="130" customWidth="1"/>
    <col min="5913" max="5913" width="6.7109375" style="130" customWidth="1"/>
    <col min="5914" max="5914" width="0.85546875" style="130" customWidth="1"/>
    <col min="5915" max="5915" width="12.7109375" style="130"/>
    <col min="5916" max="5916" width="0.85546875" style="130" customWidth="1"/>
    <col min="5917" max="5917" width="8.140625" style="130" customWidth="1"/>
    <col min="5918" max="5918" width="0.85546875" style="130" customWidth="1"/>
    <col min="5919" max="5919" width="7.7109375" style="130" customWidth="1"/>
    <col min="5920" max="5920" width="0.85546875" style="130" customWidth="1"/>
    <col min="5921" max="5921" width="11.7109375" style="130" customWidth="1"/>
    <col min="5922" max="5922" width="0.7109375" style="130" customWidth="1"/>
    <col min="5923" max="5923" width="6.7109375" style="130" customWidth="1"/>
    <col min="5924" max="5924" width="0.7109375" style="130" customWidth="1"/>
    <col min="5925" max="5925" width="6.140625" style="130" customWidth="1"/>
    <col min="5926" max="5926" width="0.85546875" style="130" customWidth="1"/>
    <col min="5927" max="5927" width="11.28515625" style="130" customWidth="1"/>
    <col min="5928" max="5928" width="0.5703125" style="130" customWidth="1"/>
    <col min="5929" max="5929" width="6.5703125" style="130" customWidth="1"/>
    <col min="5930" max="5930" width="0.85546875" style="130" customWidth="1"/>
    <col min="5931" max="5931" width="5.5703125" style="130" customWidth="1"/>
    <col min="5932" max="5932" width="1.28515625" style="130" customWidth="1"/>
    <col min="5933" max="5933" width="12.85546875" style="130" customWidth="1"/>
    <col min="5934" max="5934" width="0.7109375" style="130" customWidth="1"/>
    <col min="5935" max="5935" width="7.42578125" style="130" customWidth="1"/>
    <col min="5936" max="5936" width="0.85546875" style="130" customWidth="1"/>
    <col min="5937" max="5937" width="5.7109375" style="130" customWidth="1"/>
    <col min="5938" max="5938" width="1.28515625" style="130" customWidth="1"/>
    <col min="5939" max="5939" width="12.28515625" style="130" customWidth="1"/>
    <col min="5940" max="5940" width="1" style="130" customWidth="1"/>
    <col min="5941" max="5941" width="11.5703125" style="130" customWidth="1"/>
    <col min="5942" max="5942" width="1" style="130" customWidth="1"/>
    <col min="5943" max="5943" width="11.5703125" style="130" customWidth="1"/>
    <col min="5944" max="5944" width="0.85546875" style="130" customWidth="1"/>
    <col min="5945" max="5945" width="6.5703125" style="130" customWidth="1"/>
    <col min="5946" max="5946" width="0.85546875" style="130" customWidth="1"/>
    <col min="5947" max="5947" width="5.85546875" style="130" customWidth="1"/>
    <col min="5948" max="5948" width="1.140625" style="130" customWidth="1"/>
    <col min="5949" max="5949" width="11.5703125" style="130" customWidth="1"/>
    <col min="5950" max="5950" width="0.85546875" style="130" customWidth="1"/>
    <col min="5951" max="5951" width="7.140625" style="130" customWidth="1"/>
    <col min="5952" max="5952" width="1" style="130" customWidth="1"/>
    <col min="5953" max="5953" width="5.85546875" style="130" customWidth="1"/>
    <col min="5954" max="5954" width="0.85546875" style="130" customWidth="1"/>
    <col min="5955" max="5955" width="14" style="130" customWidth="1"/>
    <col min="5956" max="5956" width="1.5703125" style="130" customWidth="1"/>
    <col min="5957" max="5957" width="3.85546875" style="130" customWidth="1"/>
    <col min="5958" max="5958" width="2.42578125" style="130" customWidth="1"/>
    <col min="5959" max="5959" width="9.42578125" style="130" customWidth="1"/>
    <col min="5960" max="6144" width="12.7109375" style="130"/>
    <col min="6145" max="6145" width="4.140625" style="130" customWidth="1"/>
    <col min="6146" max="6146" width="1.5703125" style="130" customWidth="1"/>
    <col min="6147" max="6147" width="12.7109375" style="130"/>
    <col min="6148" max="6148" width="0.85546875" style="130" customWidth="1"/>
    <col min="6149" max="6149" width="13.85546875" style="130" bestFit="1" customWidth="1"/>
    <col min="6150" max="6150" width="0.85546875" style="130" customWidth="1"/>
    <col min="6151" max="6151" width="11.5703125" style="130" customWidth="1"/>
    <col min="6152" max="6152" width="0.85546875" style="130" customWidth="1"/>
    <col min="6153" max="6153" width="12.7109375" style="130"/>
    <col min="6154" max="6154" width="0.85546875" style="130" customWidth="1"/>
    <col min="6155" max="6155" width="10.7109375" style="130" customWidth="1"/>
    <col min="6156" max="6156" width="0.85546875" style="130" customWidth="1"/>
    <col min="6157" max="6157" width="11.85546875" style="130" customWidth="1"/>
    <col min="6158" max="6158" width="0.85546875" style="130" customWidth="1"/>
    <col min="6159" max="6159" width="10.7109375" style="130" customWidth="1"/>
    <col min="6160" max="6160" width="0.85546875" style="130" customWidth="1"/>
    <col min="6161" max="6161" width="11" style="130" customWidth="1"/>
    <col min="6162" max="6162" width="0.85546875" style="130" customWidth="1"/>
    <col min="6163" max="6163" width="10.7109375" style="130" customWidth="1"/>
    <col min="6164" max="6164" width="0.85546875" style="130" customWidth="1"/>
    <col min="6165" max="6165" width="13.5703125" style="130" customWidth="1"/>
    <col min="6166" max="6166" width="0.85546875" style="130" customWidth="1"/>
    <col min="6167" max="6167" width="8.85546875" style="130" customWidth="1"/>
    <col min="6168" max="6168" width="0.85546875" style="130" customWidth="1"/>
    <col min="6169" max="6169" width="6.7109375" style="130" customWidth="1"/>
    <col min="6170" max="6170" width="0.85546875" style="130" customWidth="1"/>
    <col min="6171" max="6171" width="12.7109375" style="130"/>
    <col min="6172" max="6172" width="0.85546875" style="130" customWidth="1"/>
    <col min="6173" max="6173" width="8.140625" style="130" customWidth="1"/>
    <col min="6174" max="6174" width="0.85546875" style="130" customWidth="1"/>
    <col min="6175" max="6175" width="7.7109375" style="130" customWidth="1"/>
    <col min="6176" max="6176" width="0.85546875" style="130" customWidth="1"/>
    <col min="6177" max="6177" width="11.7109375" style="130" customWidth="1"/>
    <col min="6178" max="6178" width="0.7109375" style="130" customWidth="1"/>
    <col min="6179" max="6179" width="6.7109375" style="130" customWidth="1"/>
    <col min="6180" max="6180" width="0.7109375" style="130" customWidth="1"/>
    <col min="6181" max="6181" width="6.140625" style="130" customWidth="1"/>
    <col min="6182" max="6182" width="0.85546875" style="130" customWidth="1"/>
    <col min="6183" max="6183" width="11.28515625" style="130" customWidth="1"/>
    <col min="6184" max="6184" width="0.5703125" style="130" customWidth="1"/>
    <col min="6185" max="6185" width="6.5703125" style="130" customWidth="1"/>
    <col min="6186" max="6186" width="0.85546875" style="130" customWidth="1"/>
    <col min="6187" max="6187" width="5.5703125" style="130" customWidth="1"/>
    <col min="6188" max="6188" width="1.28515625" style="130" customWidth="1"/>
    <col min="6189" max="6189" width="12.85546875" style="130" customWidth="1"/>
    <col min="6190" max="6190" width="0.7109375" style="130" customWidth="1"/>
    <col min="6191" max="6191" width="7.42578125" style="130" customWidth="1"/>
    <col min="6192" max="6192" width="0.85546875" style="130" customWidth="1"/>
    <col min="6193" max="6193" width="5.7109375" style="130" customWidth="1"/>
    <col min="6194" max="6194" width="1.28515625" style="130" customWidth="1"/>
    <col min="6195" max="6195" width="12.28515625" style="130" customWidth="1"/>
    <col min="6196" max="6196" width="1" style="130" customWidth="1"/>
    <col min="6197" max="6197" width="11.5703125" style="130" customWidth="1"/>
    <col min="6198" max="6198" width="1" style="130" customWidth="1"/>
    <col min="6199" max="6199" width="11.5703125" style="130" customWidth="1"/>
    <col min="6200" max="6200" width="0.85546875" style="130" customWidth="1"/>
    <col min="6201" max="6201" width="6.5703125" style="130" customWidth="1"/>
    <col min="6202" max="6202" width="0.85546875" style="130" customWidth="1"/>
    <col min="6203" max="6203" width="5.85546875" style="130" customWidth="1"/>
    <col min="6204" max="6204" width="1.140625" style="130" customWidth="1"/>
    <col min="6205" max="6205" width="11.5703125" style="130" customWidth="1"/>
    <col min="6206" max="6206" width="0.85546875" style="130" customWidth="1"/>
    <col min="6207" max="6207" width="7.140625" style="130" customWidth="1"/>
    <col min="6208" max="6208" width="1" style="130" customWidth="1"/>
    <col min="6209" max="6209" width="5.85546875" style="130" customWidth="1"/>
    <col min="6210" max="6210" width="0.85546875" style="130" customWidth="1"/>
    <col min="6211" max="6211" width="14" style="130" customWidth="1"/>
    <col min="6212" max="6212" width="1.5703125" style="130" customWidth="1"/>
    <col min="6213" max="6213" width="3.85546875" style="130" customWidth="1"/>
    <col min="6214" max="6214" width="2.42578125" style="130" customWidth="1"/>
    <col min="6215" max="6215" width="9.42578125" style="130" customWidth="1"/>
    <col min="6216" max="6400" width="12.7109375" style="130"/>
    <col min="6401" max="6401" width="4.140625" style="130" customWidth="1"/>
    <col min="6402" max="6402" width="1.5703125" style="130" customWidth="1"/>
    <col min="6403" max="6403" width="12.7109375" style="130"/>
    <col min="6404" max="6404" width="0.85546875" style="130" customWidth="1"/>
    <col min="6405" max="6405" width="13.85546875" style="130" bestFit="1" customWidth="1"/>
    <col min="6406" max="6406" width="0.85546875" style="130" customWidth="1"/>
    <col min="6407" max="6407" width="11.5703125" style="130" customWidth="1"/>
    <col min="6408" max="6408" width="0.85546875" style="130" customWidth="1"/>
    <col min="6409" max="6409" width="12.7109375" style="130"/>
    <col min="6410" max="6410" width="0.85546875" style="130" customWidth="1"/>
    <col min="6411" max="6411" width="10.7109375" style="130" customWidth="1"/>
    <col min="6412" max="6412" width="0.85546875" style="130" customWidth="1"/>
    <col min="6413" max="6413" width="11.85546875" style="130" customWidth="1"/>
    <col min="6414" max="6414" width="0.85546875" style="130" customWidth="1"/>
    <col min="6415" max="6415" width="10.7109375" style="130" customWidth="1"/>
    <col min="6416" max="6416" width="0.85546875" style="130" customWidth="1"/>
    <col min="6417" max="6417" width="11" style="130" customWidth="1"/>
    <col min="6418" max="6418" width="0.85546875" style="130" customWidth="1"/>
    <col min="6419" max="6419" width="10.7109375" style="130" customWidth="1"/>
    <col min="6420" max="6420" width="0.85546875" style="130" customWidth="1"/>
    <col min="6421" max="6421" width="13.5703125" style="130" customWidth="1"/>
    <col min="6422" max="6422" width="0.85546875" style="130" customWidth="1"/>
    <col min="6423" max="6423" width="8.85546875" style="130" customWidth="1"/>
    <col min="6424" max="6424" width="0.85546875" style="130" customWidth="1"/>
    <col min="6425" max="6425" width="6.7109375" style="130" customWidth="1"/>
    <col min="6426" max="6426" width="0.85546875" style="130" customWidth="1"/>
    <col min="6427" max="6427" width="12.7109375" style="130"/>
    <col min="6428" max="6428" width="0.85546875" style="130" customWidth="1"/>
    <col min="6429" max="6429" width="8.140625" style="130" customWidth="1"/>
    <col min="6430" max="6430" width="0.85546875" style="130" customWidth="1"/>
    <col min="6431" max="6431" width="7.7109375" style="130" customWidth="1"/>
    <col min="6432" max="6432" width="0.85546875" style="130" customWidth="1"/>
    <col min="6433" max="6433" width="11.7109375" style="130" customWidth="1"/>
    <col min="6434" max="6434" width="0.7109375" style="130" customWidth="1"/>
    <col min="6435" max="6435" width="6.7109375" style="130" customWidth="1"/>
    <col min="6436" max="6436" width="0.7109375" style="130" customWidth="1"/>
    <col min="6437" max="6437" width="6.140625" style="130" customWidth="1"/>
    <col min="6438" max="6438" width="0.85546875" style="130" customWidth="1"/>
    <col min="6439" max="6439" width="11.28515625" style="130" customWidth="1"/>
    <col min="6440" max="6440" width="0.5703125" style="130" customWidth="1"/>
    <col min="6441" max="6441" width="6.5703125" style="130" customWidth="1"/>
    <col min="6442" max="6442" width="0.85546875" style="130" customWidth="1"/>
    <col min="6443" max="6443" width="5.5703125" style="130" customWidth="1"/>
    <col min="6444" max="6444" width="1.28515625" style="130" customWidth="1"/>
    <col min="6445" max="6445" width="12.85546875" style="130" customWidth="1"/>
    <col min="6446" max="6446" width="0.7109375" style="130" customWidth="1"/>
    <col min="6447" max="6447" width="7.42578125" style="130" customWidth="1"/>
    <col min="6448" max="6448" width="0.85546875" style="130" customWidth="1"/>
    <col min="6449" max="6449" width="5.7109375" style="130" customWidth="1"/>
    <col min="6450" max="6450" width="1.28515625" style="130" customWidth="1"/>
    <col min="6451" max="6451" width="12.28515625" style="130" customWidth="1"/>
    <col min="6452" max="6452" width="1" style="130" customWidth="1"/>
    <col min="6453" max="6453" width="11.5703125" style="130" customWidth="1"/>
    <col min="6454" max="6454" width="1" style="130" customWidth="1"/>
    <col min="6455" max="6455" width="11.5703125" style="130" customWidth="1"/>
    <col min="6456" max="6456" width="0.85546875" style="130" customWidth="1"/>
    <col min="6457" max="6457" width="6.5703125" style="130" customWidth="1"/>
    <col min="6458" max="6458" width="0.85546875" style="130" customWidth="1"/>
    <col min="6459" max="6459" width="5.85546875" style="130" customWidth="1"/>
    <col min="6460" max="6460" width="1.140625" style="130" customWidth="1"/>
    <col min="6461" max="6461" width="11.5703125" style="130" customWidth="1"/>
    <col min="6462" max="6462" width="0.85546875" style="130" customWidth="1"/>
    <col min="6463" max="6463" width="7.140625" style="130" customWidth="1"/>
    <col min="6464" max="6464" width="1" style="130" customWidth="1"/>
    <col min="6465" max="6465" width="5.85546875" style="130" customWidth="1"/>
    <col min="6466" max="6466" width="0.85546875" style="130" customWidth="1"/>
    <col min="6467" max="6467" width="14" style="130" customWidth="1"/>
    <col min="6468" max="6468" width="1.5703125" style="130" customWidth="1"/>
    <col min="6469" max="6469" width="3.85546875" style="130" customWidth="1"/>
    <col min="6470" max="6470" width="2.42578125" style="130" customWidth="1"/>
    <col min="6471" max="6471" width="9.42578125" style="130" customWidth="1"/>
    <col min="6472" max="6656" width="12.7109375" style="130"/>
    <col min="6657" max="6657" width="4.140625" style="130" customWidth="1"/>
    <col min="6658" max="6658" width="1.5703125" style="130" customWidth="1"/>
    <col min="6659" max="6659" width="12.7109375" style="130"/>
    <col min="6660" max="6660" width="0.85546875" style="130" customWidth="1"/>
    <col min="6661" max="6661" width="13.85546875" style="130" bestFit="1" customWidth="1"/>
    <col min="6662" max="6662" width="0.85546875" style="130" customWidth="1"/>
    <col min="6663" max="6663" width="11.5703125" style="130" customWidth="1"/>
    <col min="6664" max="6664" width="0.85546875" style="130" customWidth="1"/>
    <col min="6665" max="6665" width="12.7109375" style="130"/>
    <col min="6666" max="6666" width="0.85546875" style="130" customWidth="1"/>
    <col min="6667" max="6667" width="10.7109375" style="130" customWidth="1"/>
    <col min="6668" max="6668" width="0.85546875" style="130" customWidth="1"/>
    <col min="6669" max="6669" width="11.85546875" style="130" customWidth="1"/>
    <col min="6670" max="6670" width="0.85546875" style="130" customWidth="1"/>
    <col min="6671" max="6671" width="10.7109375" style="130" customWidth="1"/>
    <col min="6672" max="6672" width="0.85546875" style="130" customWidth="1"/>
    <col min="6673" max="6673" width="11" style="130" customWidth="1"/>
    <col min="6674" max="6674" width="0.85546875" style="130" customWidth="1"/>
    <col min="6675" max="6675" width="10.7109375" style="130" customWidth="1"/>
    <col min="6676" max="6676" width="0.85546875" style="130" customWidth="1"/>
    <col min="6677" max="6677" width="13.5703125" style="130" customWidth="1"/>
    <col min="6678" max="6678" width="0.85546875" style="130" customWidth="1"/>
    <col min="6679" max="6679" width="8.85546875" style="130" customWidth="1"/>
    <col min="6680" max="6680" width="0.85546875" style="130" customWidth="1"/>
    <col min="6681" max="6681" width="6.7109375" style="130" customWidth="1"/>
    <col min="6682" max="6682" width="0.85546875" style="130" customWidth="1"/>
    <col min="6683" max="6683" width="12.7109375" style="130"/>
    <col min="6684" max="6684" width="0.85546875" style="130" customWidth="1"/>
    <col min="6685" max="6685" width="8.140625" style="130" customWidth="1"/>
    <col min="6686" max="6686" width="0.85546875" style="130" customWidth="1"/>
    <col min="6687" max="6687" width="7.7109375" style="130" customWidth="1"/>
    <col min="6688" max="6688" width="0.85546875" style="130" customWidth="1"/>
    <col min="6689" max="6689" width="11.7109375" style="130" customWidth="1"/>
    <col min="6690" max="6690" width="0.7109375" style="130" customWidth="1"/>
    <col min="6691" max="6691" width="6.7109375" style="130" customWidth="1"/>
    <col min="6692" max="6692" width="0.7109375" style="130" customWidth="1"/>
    <col min="6693" max="6693" width="6.140625" style="130" customWidth="1"/>
    <col min="6694" max="6694" width="0.85546875" style="130" customWidth="1"/>
    <col min="6695" max="6695" width="11.28515625" style="130" customWidth="1"/>
    <col min="6696" max="6696" width="0.5703125" style="130" customWidth="1"/>
    <col min="6697" max="6697" width="6.5703125" style="130" customWidth="1"/>
    <col min="6698" max="6698" width="0.85546875" style="130" customWidth="1"/>
    <col min="6699" max="6699" width="5.5703125" style="130" customWidth="1"/>
    <col min="6700" max="6700" width="1.28515625" style="130" customWidth="1"/>
    <col min="6701" max="6701" width="12.85546875" style="130" customWidth="1"/>
    <col min="6702" max="6702" width="0.7109375" style="130" customWidth="1"/>
    <col min="6703" max="6703" width="7.42578125" style="130" customWidth="1"/>
    <col min="6704" max="6704" width="0.85546875" style="130" customWidth="1"/>
    <col min="6705" max="6705" width="5.7109375" style="130" customWidth="1"/>
    <col min="6706" max="6706" width="1.28515625" style="130" customWidth="1"/>
    <col min="6707" max="6707" width="12.28515625" style="130" customWidth="1"/>
    <col min="6708" max="6708" width="1" style="130" customWidth="1"/>
    <col min="6709" max="6709" width="11.5703125" style="130" customWidth="1"/>
    <col min="6710" max="6710" width="1" style="130" customWidth="1"/>
    <col min="6711" max="6711" width="11.5703125" style="130" customWidth="1"/>
    <col min="6712" max="6712" width="0.85546875" style="130" customWidth="1"/>
    <col min="6713" max="6713" width="6.5703125" style="130" customWidth="1"/>
    <col min="6714" max="6714" width="0.85546875" style="130" customWidth="1"/>
    <col min="6715" max="6715" width="5.85546875" style="130" customWidth="1"/>
    <col min="6716" max="6716" width="1.140625" style="130" customWidth="1"/>
    <col min="6717" max="6717" width="11.5703125" style="130" customWidth="1"/>
    <col min="6718" max="6718" width="0.85546875" style="130" customWidth="1"/>
    <col min="6719" max="6719" width="7.140625" style="130" customWidth="1"/>
    <col min="6720" max="6720" width="1" style="130" customWidth="1"/>
    <col min="6721" max="6721" width="5.85546875" style="130" customWidth="1"/>
    <col min="6722" max="6722" width="0.85546875" style="130" customWidth="1"/>
    <col min="6723" max="6723" width="14" style="130" customWidth="1"/>
    <col min="6724" max="6724" width="1.5703125" style="130" customWidth="1"/>
    <col min="6725" max="6725" width="3.85546875" style="130" customWidth="1"/>
    <col min="6726" max="6726" width="2.42578125" style="130" customWidth="1"/>
    <col min="6727" max="6727" width="9.42578125" style="130" customWidth="1"/>
    <col min="6728" max="6912" width="12.7109375" style="130"/>
    <col min="6913" max="6913" width="4.140625" style="130" customWidth="1"/>
    <col min="6914" max="6914" width="1.5703125" style="130" customWidth="1"/>
    <col min="6915" max="6915" width="12.7109375" style="130"/>
    <col min="6916" max="6916" width="0.85546875" style="130" customWidth="1"/>
    <col min="6917" max="6917" width="13.85546875" style="130" bestFit="1" customWidth="1"/>
    <col min="6918" max="6918" width="0.85546875" style="130" customWidth="1"/>
    <col min="6919" max="6919" width="11.5703125" style="130" customWidth="1"/>
    <col min="6920" max="6920" width="0.85546875" style="130" customWidth="1"/>
    <col min="6921" max="6921" width="12.7109375" style="130"/>
    <col min="6922" max="6922" width="0.85546875" style="130" customWidth="1"/>
    <col min="6923" max="6923" width="10.7109375" style="130" customWidth="1"/>
    <col min="6924" max="6924" width="0.85546875" style="130" customWidth="1"/>
    <col min="6925" max="6925" width="11.85546875" style="130" customWidth="1"/>
    <col min="6926" max="6926" width="0.85546875" style="130" customWidth="1"/>
    <col min="6927" max="6927" width="10.7109375" style="130" customWidth="1"/>
    <col min="6928" max="6928" width="0.85546875" style="130" customWidth="1"/>
    <col min="6929" max="6929" width="11" style="130" customWidth="1"/>
    <col min="6930" max="6930" width="0.85546875" style="130" customWidth="1"/>
    <col min="6931" max="6931" width="10.7109375" style="130" customWidth="1"/>
    <col min="6932" max="6932" width="0.85546875" style="130" customWidth="1"/>
    <col min="6933" max="6933" width="13.5703125" style="130" customWidth="1"/>
    <col min="6934" max="6934" width="0.85546875" style="130" customWidth="1"/>
    <col min="6935" max="6935" width="8.85546875" style="130" customWidth="1"/>
    <col min="6936" max="6936" width="0.85546875" style="130" customWidth="1"/>
    <col min="6937" max="6937" width="6.7109375" style="130" customWidth="1"/>
    <col min="6938" max="6938" width="0.85546875" style="130" customWidth="1"/>
    <col min="6939" max="6939" width="12.7109375" style="130"/>
    <col min="6940" max="6940" width="0.85546875" style="130" customWidth="1"/>
    <col min="6941" max="6941" width="8.140625" style="130" customWidth="1"/>
    <col min="6942" max="6942" width="0.85546875" style="130" customWidth="1"/>
    <col min="6943" max="6943" width="7.7109375" style="130" customWidth="1"/>
    <col min="6944" max="6944" width="0.85546875" style="130" customWidth="1"/>
    <col min="6945" max="6945" width="11.7109375" style="130" customWidth="1"/>
    <col min="6946" max="6946" width="0.7109375" style="130" customWidth="1"/>
    <col min="6947" max="6947" width="6.7109375" style="130" customWidth="1"/>
    <col min="6948" max="6948" width="0.7109375" style="130" customWidth="1"/>
    <col min="6949" max="6949" width="6.140625" style="130" customWidth="1"/>
    <col min="6950" max="6950" width="0.85546875" style="130" customWidth="1"/>
    <col min="6951" max="6951" width="11.28515625" style="130" customWidth="1"/>
    <col min="6952" max="6952" width="0.5703125" style="130" customWidth="1"/>
    <col min="6953" max="6953" width="6.5703125" style="130" customWidth="1"/>
    <col min="6954" max="6954" width="0.85546875" style="130" customWidth="1"/>
    <col min="6955" max="6955" width="5.5703125" style="130" customWidth="1"/>
    <col min="6956" max="6956" width="1.28515625" style="130" customWidth="1"/>
    <col min="6957" max="6957" width="12.85546875" style="130" customWidth="1"/>
    <col min="6958" max="6958" width="0.7109375" style="130" customWidth="1"/>
    <col min="6959" max="6959" width="7.42578125" style="130" customWidth="1"/>
    <col min="6960" max="6960" width="0.85546875" style="130" customWidth="1"/>
    <col min="6961" max="6961" width="5.7109375" style="130" customWidth="1"/>
    <col min="6962" max="6962" width="1.28515625" style="130" customWidth="1"/>
    <col min="6963" max="6963" width="12.28515625" style="130" customWidth="1"/>
    <col min="6964" max="6964" width="1" style="130" customWidth="1"/>
    <col min="6965" max="6965" width="11.5703125" style="130" customWidth="1"/>
    <col min="6966" max="6966" width="1" style="130" customWidth="1"/>
    <col min="6967" max="6967" width="11.5703125" style="130" customWidth="1"/>
    <col min="6968" max="6968" width="0.85546875" style="130" customWidth="1"/>
    <col min="6969" max="6969" width="6.5703125" style="130" customWidth="1"/>
    <col min="6970" max="6970" width="0.85546875" style="130" customWidth="1"/>
    <col min="6971" max="6971" width="5.85546875" style="130" customWidth="1"/>
    <col min="6972" max="6972" width="1.140625" style="130" customWidth="1"/>
    <col min="6973" max="6973" width="11.5703125" style="130" customWidth="1"/>
    <col min="6974" max="6974" width="0.85546875" style="130" customWidth="1"/>
    <col min="6975" max="6975" width="7.140625" style="130" customWidth="1"/>
    <col min="6976" max="6976" width="1" style="130" customWidth="1"/>
    <col min="6977" max="6977" width="5.85546875" style="130" customWidth="1"/>
    <col min="6978" max="6978" width="0.85546875" style="130" customWidth="1"/>
    <col min="6979" max="6979" width="14" style="130" customWidth="1"/>
    <col min="6980" max="6980" width="1.5703125" style="130" customWidth="1"/>
    <col min="6981" max="6981" width="3.85546875" style="130" customWidth="1"/>
    <col min="6982" max="6982" width="2.42578125" style="130" customWidth="1"/>
    <col min="6983" max="6983" width="9.42578125" style="130" customWidth="1"/>
    <col min="6984" max="7168" width="12.7109375" style="130"/>
    <col min="7169" max="7169" width="4.140625" style="130" customWidth="1"/>
    <col min="7170" max="7170" width="1.5703125" style="130" customWidth="1"/>
    <col min="7171" max="7171" width="12.7109375" style="130"/>
    <col min="7172" max="7172" width="0.85546875" style="130" customWidth="1"/>
    <col min="7173" max="7173" width="13.85546875" style="130" bestFit="1" customWidth="1"/>
    <col min="7174" max="7174" width="0.85546875" style="130" customWidth="1"/>
    <col min="7175" max="7175" width="11.5703125" style="130" customWidth="1"/>
    <col min="7176" max="7176" width="0.85546875" style="130" customWidth="1"/>
    <col min="7177" max="7177" width="12.7109375" style="130"/>
    <col min="7178" max="7178" width="0.85546875" style="130" customWidth="1"/>
    <col min="7179" max="7179" width="10.7109375" style="130" customWidth="1"/>
    <col min="7180" max="7180" width="0.85546875" style="130" customWidth="1"/>
    <col min="7181" max="7181" width="11.85546875" style="130" customWidth="1"/>
    <col min="7182" max="7182" width="0.85546875" style="130" customWidth="1"/>
    <col min="7183" max="7183" width="10.7109375" style="130" customWidth="1"/>
    <col min="7184" max="7184" width="0.85546875" style="130" customWidth="1"/>
    <col min="7185" max="7185" width="11" style="130" customWidth="1"/>
    <col min="7186" max="7186" width="0.85546875" style="130" customWidth="1"/>
    <col min="7187" max="7187" width="10.7109375" style="130" customWidth="1"/>
    <col min="7188" max="7188" width="0.85546875" style="130" customWidth="1"/>
    <col min="7189" max="7189" width="13.5703125" style="130" customWidth="1"/>
    <col min="7190" max="7190" width="0.85546875" style="130" customWidth="1"/>
    <col min="7191" max="7191" width="8.85546875" style="130" customWidth="1"/>
    <col min="7192" max="7192" width="0.85546875" style="130" customWidth="1"/>
    <col min="7193" max="7193" width="6.7109375" style="130" customWidth="1"/>
    <col min="7194" max="7194" width="0.85546875" style="130" customWidth="1"/>
    <col min="7195" max="7195" width="12.7109375" style="130"/>
    <col min="7196" max="7196" width="0.85546875" style="130" customWidth="1"/>
    <col min="7197" max="7197" width="8.140625" style="130" customWidth="1"/>
    <col min="7198" max="7198" width="0.85546875" style="130" customWidth="1"/>
    <col min="7199" max="7199" width="7.7109375" style="130" customWidth="1"/>
    <col min="7200" max="7200" width="0.85546875" style="130" customWidth="1"/>
    <col min="7201" max="7201" width="11.7109375" style="130" customWidth="1"/>
    <col min="7202" max="7202" width="0.7109375" style="130" customWidth="1"/>
    <col min="7203" max="7203" width="6.7109375" style="130" customWidth="1"/>
    <col min="7204" max="7204" width="0.7109375" style="130" customWidth="1"/>
    <col min="7205" max="7205" width="6.140625" style="130" customWidth="1"/>
    <col min="7206" max="7206" width="0.85546875" style="130" customWidth="1"/>
    <col min="7207" max="7207" width="11.28515625" style="130" customWidth="1"/>
    <col min="7208" max="7208" width="0.5703125" style="130" customWidth="1"/>
    <col min="7209" max="7209" width="6.5703125" style="130" customWidth="1"/>
    <col min="7210" max="7210" width="0.85546875" style="130" customWidth="1"/>
    <col min="7211" max="7211" width="5.5703125" style="130" customWidth="1"/>
    <col min="7212" max="7212" width="1.28515625" style="130" customWidth="1"/>
    <col min="7213" max="7213" width="12.85546875" style="130" customWidth="1"/>
    <col min="7214" max="7214" width="0.7109375" style="130" customWidth="1"/>
    <col min="7215" max="7215" width="7.42578125" style="130" customWidth="1"/>
    <col min="7216" max="7216" width="0.85546875" style="130" customWidth="1"/>
    <col min="7217" max="7217" width="5.7109375" style="130" customWidth="1"/>
    <col min="7218" max="7218" width="1.28515625" style="130" customWidth="1"/>
    <col min="7219" max="7219" width="12.28515625" style="130" customWidth="1"/>
    <col min="7220" max="7220" width="1" style="130" customWidth="1"/>
    <col min="7221" max="7221" width="11.5703125" style="130" customWidth="1"/>
    <col min="7222" max="7222" width="1" style="130" customWidth="1"/>
    <col min="7223" max="7223" width="11.5703125" style="130" customWidth="1"/>
    <col min="7224" max="7224" width="0.85546875" style="130" customWidth="1"/>
    <col min="7225" max="7225" width="6.5703125" style="130" customWidth="1"/>
    <col min="7226" max="7226" width="0.85546875" style="130" customWidth="1"/>
    <col min="7227" max="7227" width="5.85546875" style="130" customWidth="1"/>
    <col min="7228" max="7228" width="1.140625" style="130" customWidth="1"/>
    <col min="7229" max="7229" width="11.5703125" style="130" customWidth="1"/>
    <col min="7230" max="7230" width="0.85546875" style="130" customWidth="1"/>
    <col min="7231" max="7231" width="7.140625" style="130" customWidth="1"/>
    <col min="7232" max="7232" width="1" style="130" customWidth="1"/>
    <col min="7233" max="7233" width="5.85546875" style="130" customWidth="1"/>
    <col min="7234" max="7234" width="0.85546875" style="130" customWidth="1"/>
    <col min="7235" max="7235" width="14" style="130" customWidth="1"/>
    <col min="7236" max="7236" width="1.5703125" style="130" customWidth="1"/>
    <col min="7237" max="7237" width="3.85546875" style="130" customWidth="1"/>
    <col min="7238" max="7238" width="2.42578125" style="130" customWidth="1"/>
    <col min="7239" max="7239" width="9.42578125" style="130" customWidth="1"/>
    <col min="7240" max="7424" width="12.7109375" style="130"/>
    <col min="7425" max="7425" width="4.140625" style="130" customWidth="1"/>
    <col min="7426" max="7426" width="1.5703125" style="130" customWidth="1"/>
    <col min="7427" max="7427" width="12.7109375" style="130"/>
    <col min="7428" max="7428" width="0.85546875" style="130" customWidth="1"/>
    <col min="7429" max="7429" width="13.85546875" style="130" bestFit="1" customWidth="1"/>
    <col min="7430" max="7430" width="0.85546875" style="130" customWidth="1"/>
    <col min="7431" max="7431" width="11.5703125" style="130" customWidth="1"/>
    <col min="7432" max="7432" width="0.85546875" style="130" customWidth="1"/>
    <col min="7433" max="7433" width="12.7109375" style="130"/>
    <col min="7434" max="7434" width="0.85546875" style="130" customWidth="1"/>
    <col min="7435" max="7435" width="10.7109375" style="130" customWidth="1"/>
    <col min="7436" max="7436" width="0.85546875" style="130" customWidth="1"/>
    <col min="7437" max="7437" width="11.85546875" style="130" customWidth="1"/>
    <col min="7438" max="7438" width="0.85546875" style="130" customWidth="1"/>
    <col min="7439" max="7439" width="10.7109375" style="130" customWidth="1"/>
    <col min="7440" max="7440" width="0.85546875" style="130" customWidth="1"/>
    <col min="7441" max="7441" width="11" style="130" customWidth="1"/>
    <col min="7442" max="7442" width="0.85546875" style="130" customWidth="1"/>
    <col min="7443" max="7443" width="10.7109375" style="130" customWidth="1"/>
    <col min="7444" max="7444" width="0.85546875" style="130" customWidth="1"/>
    <col min="7445" max="7445" width="13.5703125" style="130" customWidth="1"/>
    <col min="7446" max="7446" width="0.85546875" style="130" customWidth="1"/>
    <col min="7447" max="7447" width="8.85546875" style="130" customWidth="1"/>
    <col min="7448" max="7448" width="0.85546875" style="130" customWidth="1"/>
    <col min="7449" max="7449" width="6.7109375" style="130" customWidth="1"/>
    <col min="7450" max="7450" width="0.85546875" style="130" customWidth="1"/>
    <col min="7451" max="7451" width="12.7109375" style="130"/>
    <col min="7452" max="7452" width="0.85546875" style="130" customWidth="1"/>
    <col min="7453" max="7453" width="8.140625" style="130" customWidth="1"/>
    <col min="7454" max="7454" width="0.85546875" style="130" customWidth="1"/>
    <col min="7455" max="7455" width="7.7109375" style="130" customWidth="1"/>
    <col min="7456" max="7456" width="0.85546875" style="130" customWidth="1"/>
    <col min="7457" max="7457" width="11.7109375" style="130" customWidth="1"/>
    <col min="7458" max="7458" width="0.7109375" style="130" customWidth="1"/>
    <col min="7459" max="7459" width="6.7109375" style="130" customWidth="1"/>
    <col min="7460" max="7460" width="0.7109375" style="130" customWidth="1"/>
    <col min="7461" max="7461" width="6.140625" style="130" customWidth="1"/>
    <col min="7462" max="7462" width="0.85546875" style="130" customWidth="1"/>
    <col min="7463" max="7463" width="11.28515625" style="130" customWidth="1"/>
    <col min="7464" max="7464" width="0.5703125" style="130" customWidth="1"/>
    <col min="7465" max="7465" width="6.5703125" style="130" customWidth="1"/>
    <col min="7466" max="7466" width="0.85546875" style="130" customWidth="1"/>
    <col min="7467" max="7467" width="5.5703125" style="130" customWidth="1"/>
    <col min="7468" max="7468" width="1.28515625" style="130" customWidth="1"/>
    <col min="7469" max="7469" width="12.85546875" style="130" customWidth="1"/>
    <col min="7470" max="7470" width="0.7109375" style="130" customWidth="1"/>
    <col min="7471" max="7471" width="7.42578125" style="130" customWidth="1"/>
    <col min="7472" max="7472" width="0.85546875" style="130" customWidth="1"/>
    <col min="7473" max="7473" width="5.7109375" style="130" customWidth="1"/>
    <col min="7474" max="7474" width="1.28515625" style="130" customWidth="1"/>
    <col min="7475" max="7475" width="12.28515625" style="130" customWidth="1"/>
    <col min="7476" max="7476" width="1" style="130" customWidth="1"/>
    <col min="7477" max="7477" width="11.5703125" style="130" customWidth="1"/>
    <col min="7478" max="7478" width="1" style="130" customWidth="1"/>
    <col min="7479" max="7479" width="11.5703125" style="130" customWidth="1"/>
    <col min="7480" max="7480" width="0.85546875" style="130" customWidth="1"/>
    <col min="7481" max="7481" width="6.5703125" style="130" customWidth="1"/>
    <col min="7482" max="7482" width="0.85546875" style="130" customWidth="1"/>
    <col min="7483" max="7483" width="5.85546875" style="130" customWidth="1"/>
    <col min="7484" max="7484" width="1.140625" style="130" customWidth="1"/>
    <col min="7485" max="7485" width="11.5703125" style="130" customWidth="1"/>
    <col min="7486" max="7486" width="0.85546875" style="130" customWidth="1"/>
    <col min="7487" max="7487" width="7.140625" style="130" customWidth="1"/>
    <col min="7488" max="7488" width="1" style="130" customWidth="1"/>
    <col min="7489" max="7489" width="5.85546875" style="130" customWidth="1"/>
    <col min="7490" max="7490" width="0.85546875" style="130" customWidth="1"/>
    <col min="7491" max="7491" width="14" style="130" customWidth="1"/>
    <col min="7492" max="7492" width="1.5703125" style="130" customWidth="1"/>
    <col min="7493" max="7493" width="3.85546875" style="130" customWidth="1"/>
    <col min="7494" max="7494" width="2.42578125" style="130" customWidth="1"/>
    <col min="7495" max="7495" width="9.42578125" style="130" customWidth="1"/>
    <col min="7496" max="7680" width="12.7109375" style="130"/>
    <col min="7681" max="7681" width="4.140625" style="130" customWidth="1"/>
    <col min="7682" max="7682" width="1.5703125" style="130" customWidth="1"/>
    <col min="7683" max="7683" width="12.7109375" style="130"/>
    <col min="7684" max="7684" width="0.85546875" style="130" customWidth="1"/>
    <col min="7685" max="7685" width="13.85546875" style="130" bestFit="1" customWidth="1"/>
    <col min="7686" max="7686" width="0.85546875" style="130" customWidth="1"/>
    <col min="7687" max="7687" width="11.5703125" style="130" customWidth="1"/>
    <col min="7688" max="7688" width="0.85546875" style="130" customWidth="1"/>
    <col min="7689" max="7689" width="12.7109375" style="130"/>
    <col min="7690" max="7690" width="0.85546875" style="130" customWidth="1"/>
    <col min="7691" max="7691" width="10.7109375" style="130" customWidth="1"/>
    <col min="7692" max="7692" width="0.85546875" style="130" customWidth="1"/>
    <col min="7693" max="7693" width="11.85546875" style="130" customWidth="1"/>
    <col min="7694" max="7694" width="0.85546875" style="130" customWidth="1"/>
    <col min="7695" max="7695" width="10.7109375" style="130" customWidth="1"/>
    <col min="7696" max="7696" width="0.85546875" style="130" customWidth="1"/>
    <col min="7697" max="7697" width="11" style="130" customWidth="1"/>
    <col min="7698" max="7698" width="0.85546875" style="130" customWidth="1"/>
    <col min="7699" max="7699" width="10.7109375" style="130" customWidth="1"/>
    <col min="7700" max="7700" width="0.85546875" style="130" customWidth="1"/>
    <col min="7701" max="7701" width="13.5703125" style="130" customWidth="1"/>
    <col min="7702" max="7702" width="0.85546875" style="130" customWidth="1"/>
    <col min="7703" max="7703" width="8.85546875" style="130" customWidth="1"/>
    <col min="7704" max="7704" width="0.85546875" style="130" customWidth="1"/>
    <col min="7705" max="7705" width="6.7109375" style="130" customWidth="1"/>
    <col min="7706" max="7706" width="0.85546875" style="130" customWidth="1"/>
    <col min="7707" max="7707" width="12.7109375" style="130"/>
    <col min="7708" max="7708" width="0.85546875" style="130" customWidth="1"/>
    <col min="7709" max="7709" width="8.140625" style="130" customWidth="1"/>
    <col min="7710" max="7710" width="0.85546875" style="130" customWidth="1"/>
    <col min="7711" max="7711" width="7.7109375" style="130" customWidth="1"/>
    <col min="7712" max="7712" width="0.85546875" style="130" customWidth="1"/>
    <col min="7713" max="7713" width="11.7109375" style="130" customWidth="1"/>
    <col min="7714" max="7714" width="0.7109375" style="130" customWidth="1"/>
    <col min="7715" max="7715" width="6.7109375" style="130" customWidth="1"/>
    <col min="7716" max="7716" width="0.7109375" style="130" customWidth="1"/>
    <col min="7717" max="7717" width="6.140625" style="130" customWidth="1"/>
    <col min="7718" max="7718" width="0.85546875" style="130" customWidth="1"/>
    <col min="7719" max="7719" width="11.28515625" style="130" customWidth="1"/>
    <col min="7720" max="7720" width="0.5703125" style="130" customWidth="1"/>
    <col min="7721" max="7721" width="6.5703125" style="130" customWidth="1"/>
    <col min="7722" max="7722" width="0.85546875" style="130" customWidth="1"/>
    <col min="7723" max="7723" width="5.5703125" style="130" customWidth="1"/>
    <col min="7724" max="7724" width="1.28515625" style="130" customWidth="1"/>
    <col min="7725" max="7725" width="12.85546875" style="130" customWidth="1"/>
    <col min="7726" max="7726" width="0.7109375" style="130" customWidth="1"/>
    <col min="7727" max="7727" width="7.42578125" style="130" customWidth="1"/>
    <col min="7728" max="7728" width="0.85546875" style="130" customWidth="1"/>
    <col min="7729" max="7729" width="5.7109375" style="130" customWidth="1"/>
    <col min="7730" max="7730" width="1.28515625" style="130" customWidth="1"/>
    <col min="7731" max="7731" width="12.28515625" style="130" customWidth="1"/>
    <col min="7732" max="7732" width="1" style="130" customWidth="1"/>
    <col min="7733" max="7733" width="11.5703125" style="130" customWidth="1"/>
    <col min="7734" max="7734" width="1" style="130" customWidth="1"/>
    <col min="7735" max="7735" width="11.5703125" style="130" customWidth="1"/>
    <col min="7736" max="7736" width="0.85546875" style="130" customWidth="1"/>
    <col min="7737" max="7737" width="6.5703125" style="130" customWidth="1"/>
    <col min="7738" max="7738" width="0.85546875" style="130" customWidth="1"/>
    <col min="7739" max="7739" width="5.85546875" style="130" customWidth="1"/>
    <col min="7740" max="7740" width="1.140625" style="130" customWidth="1"/>
    <col min="7741" max="7741" width="11.5703125" style="130" customWidth="1"/>
    <col min="7742" max="7742" width="0.85546875" style="130" customWidth="1"/>
    <col min="7743" max="7743" width="7.140625" style="130" customWidth="1"/>
    <col min="7744" max="7744" width="1" style="130" customWidth="1"/>
    <col min="7745" max="7745" width="5.85546875" style="130" customWidth="1"/>
    <col min="7746" max="7746" width="0.85546875" style="130" customWidth="1"/>
    <col min="7747" max="7747" width="14" style="130" customWidth="1"/>
    <col min="7748" max="7748" width="1.5703125" style="130" customWidth="1"/>
    <col min="7749" max="7749" width="3.85546875" style="130" customWidth="1"/>
    <col min="7750" max="7750" width="2.42578125" style="130" customWidth="1"/>
    <col min="7751" max="7751" width="9.42578125" style="130" customWidth="1"/>
    <col min="7752" max="7936" width="12.7109375" style="130"/>
    <col min="7937" max="7937" width="4.140625" style="130" customWidth="1"/>
    <col min="7938" max="7938" width="1.5703125" style="130" customWidth="1"/>
    <col min="7939" max="7939" width="12.7109375" style="130"/>
    <col min="7940" max="7940" width="0.85546875" style="130" customWidth="1"/>
    <col min="7941" max="7941" width="13.85546875" style="130" bestFit="1" customWidth="1"/>
    <col min="7942" max="7942" width="0.85546875" style="130" customWidth="1"/>
    <col min="7943" max="7943" width="11.5703125" style="130" customWidth="1"/>
    <col min="7944" max="7944" width="0.85546875" style="130" customWidth="1"/>
    <col min="7945" max="7945" width="12.7109375" style="130"/>
    <col min="7946" max="7946" width="0.85546875" style="130" customWidth="1"/>
    <col min="7947" max="7947" width="10.7109375" style="130" customWidth="1"/>
    <col min="7948" max="7948" width="0.85546875" style="130" customWidth="1"/>
    <col min="7949" max="7949" width="11.85546875" style="130" customWidth="1"/>
    <col min="7950" max="7950" width="0.85546875" style="130" customWidth="1"/>
    <col min="7951" max="7951" width="10.7109375" style="130" customWidth="1"/>
    <col min="7952" max="7952" width="0.85546875" style="130" customWidth="1"/>
    <col min="7953" max="7953" width="11" style="130" customWidth="1"/>
    <col min="7954" max="7954" width="0.85546875" style="130" customWidth="1"/>
    <col min="7955" max="7955" width="10.7109375" style="130" customWidth="1"/>
    <col min="7956" max="7956" width="0.85546875" style="130" customWidth="1"/>
    <col min="7957" max="7957" width="13.5703125" style="130" customWidth="1"/>
    <col min="7958" max="7958" width="0.85546875" style="130" customWidth="1"/>
    <col min="7959" max="7959" width="8.85546875" style="130" customWidth="1"/>
    <col min="7960" max="7960" width="0.85546875" style="130" customWidth="1"/>
    <col min="7961" max="7961" width="6.7109375" style="130" customWidth="1"/>
    <col min="7962" max="7962" width="0.85546875" style="130" customWidth="1"/>
    <col min="7963" max="7963" width="12.7109375" style="130"/>
    <col min="7964" max="7964" width="0.85546875" style="130" customWidth="1"/>
    <col min="7965" max="7965" width="8.140625" style="130" customWidth="1"/>
    <col min="7966" max="7966" width="0.85546875" style="130" customWidth="1"/>
    <col min="7967" max="7967" width="7.7109375" style="130" customWidth="1"/>
    <col min="7968" max="7968" width="0.85546875" style="130" customWidth="1"/>
    <col min="7969" max="7969" width="11.7109375" style="130" customWidth="1"/>
    <col min="7970" max="7970" width="0.7109375" style="130" customWidth="1"/>
    <col min="7971" max="7971" width="6.7109375" style="130" customWidth="1"/>
    <col min="7972" max="7972" width="0.7109375" style="130" customWidth="1"/>
    <col min="7973" max="7973" width="6.140625" style="130" customWidth="1"/>
    <col min="7974" max="7974" width="0.85546875" style="130" customWidth="1"/>
    <col min="7975" max="7975" width="11.28515625" style="130" customWidth="1"/>
    <col min="7976" max="7976" width="0.5703125" style="130" customWidth="1"/>
    <col min="7977" max="7977" width="6.5703125" style="130" customWidth="1"/>
    <col min="7978" max="7978" width="0.85546875" style="130" customWidth="1"/>
    <col min="7979" max="7979" width="5.5703125" style="130" customWidth="1"/>
    <col min="7980" max="7980" width="1.28515625" style="130" customWidth="1"/>
    <col min="7981" max="7981" width="12.85546875" style="130" customWidth="1"/>
    <col min="7982" max="7982" width="0.7109375" style="130" customWidth="1"/>
    <col min="7983" max="7983" width="7.42578125" style="130" customWidth="1"/>
    <col min="7984" max="7984" width="0.85546875" style="130" customWidth="1"/>
    <col min="7985" max="7985" width="5.7109375" style="130" customWidth="1"/>
    <col min="7986" max="7986" width="1.28515625" style="130" customWidth="1"/>
    <col min="7987" max="7987" width="12.28515625" style="130" customWidth="1"/>
    <col min="7988" max="7988" width="1" style="130" customWidth="1"/>
    <col min="7989" max="7989" width="11.5703125" style="130" customWidth="1"/>
    <col min="7990" max="7990" width="1" style="130" customWidth="1"/>
    <col min="7991" max="7991" width="11.5703125" style="130" customWidth="1"/>
    <col min="7992" max="7992" width="0.85546875" style="130" customWidth="1"/>
    <col min="7993" max="7993" width="6.5703125" style="130" customWidth="1"/>
    <col min="7994" max="7994" width="0.85546875" style="130" customWidth="1"/>
    <col min="7995" max="7995" width="5.85546875" style="130" customWidth="1"/>
    <col min="7996" max="7996" width="1.140625" style="130" customWidth="1"/>
    <col min="7997" max="7997" width="11.5703125" style="130" customWidth="1"/>
    <col min="7998" max="7998" width="0.85546875" style="130" customWidth="1"/>
    <col min="7999" max="7999" width="7.140625" style="130" customWidth="1"/>
    <col min="8000" max="8000" width="1" style="130" customWidth="1"/>
    <col min="8001" max="8001" width="5.85546875" style="130" customWidth="1"/>
    <col min="8002" max="8002" width="0.85546875" style="130" customWidth="1"/>
    <col min="8003" max="8003" width="14" style="130" customWidth="1"/>
    <col min="8004" max="8004" width="1.5703125" style="130" customWidth="1"/>
    <col min="8005" max="8005" width="3.85546875" style="130" customWidth="1"/>
    <col min="8006" max="8006" width="2.42578125" style="130" customWidth="1"/>
    <col min="8007" max="8007" width="9.42578125" style="130" customWidth="1"/>
    <col min="8008" max="8192" width="12.7109375" style="130"/>
    <col min="8193" max="8193" width="4.140625" style="130" customWidth="1"/>
    <col min="8194" max="8194" width="1.5703125" style="130" customWidth="1"/>
    <col min="8195" max="8195" width="12.7109375" style="130"/>
    <col min="8196" max="8196" width="0.85546875" style="130" customWidth="1"/>
    <col min="8197" max="8197" width="13.85546875" style="130" bestFit="1" customWidth="1"/>
    <col min="8198" max="8198" width="0.85546875" style="130" customWidth="1"/>
    <col min="8199" max="8199" width="11.5703125" style="130" customWidth="1"/>
    <col min="8200" max="8200" width="0.85546875" style="130" customWidth="1"/>
    <col min="8201" max="8201" width="12.7109375" style="130"/>
    <col min="8202" max="8202" width="0.85546875" style="130" customWidth="1"/>
    <col min="8203" max="8203" width="10.7109375" style="130" customWidth="1"/>
    <col min="8204" max="8204" width="0.85546875" style="130" customWidth="1"/>
    <col min="8205" max="8205" width="11.85546875" style="130" customWidth="1"/>
    <col min="8206" max="8206" width="0.85546875" style="130" customWidth="1"/>
    <col min="8207" max="8207" width="10.7109375" style="130" customWidth="1"/>
    <col min="8208" max="8208" width="0.85546875" style="130" customWidth="1"/>
    <col min="8209" max="8209" width="11" style="130" customWidth="1"/>
    <col min="8210" max="8210" width="0.85546875" style="130" customWidth="1"/>
    <col min="8211" max="8211" width="10.7109375" style="130" customWidth="1"/>
    <col min="8212" max="8212" width="0.85546875" style="130" customWidth="1"/>
    <col min="8213" max="8213" width="13.5703125" style="130" customWidth="1"/>
    <col min="8214" max="8214" width="0.85546875" style="130" customWidth="1"/>
    <col min="8215" max="8215" width="8.85546875" style="130" customWidth="1"/>
    <col min="8216" max="8216" width="0.85546875" style="130" customWidth="1"/>
    <col min="8217" max="8217" width="6.7109375" style="130" customWidth="1"/>
    <col min="8218" max="8218" width="0.85546875" style="130" customWidth="1"/>
    <col min="8219" max="8219" width="12.7109375" style="130"/>
    <col min="8220" max="8220" width="0.85546875" style="130" customWidth="1"/>
    <col min="8221" max="8221" width="8.140625" style="130" customWidth="1"/>
    <col min="8222" max="8222" width="0.85546875" style="130" customWidth="1"/>
    <col min="8223" max="8223" width="7.7109375" style="130" customWidth="1"/>
    <col min="8224" max="8224" width="0.85546875" style="130" customWidth="1"/>
    <col min="8225" max="8225" width="11.7109375" style="130" customWidth="1"/>
    <col min="8226" max="8226" width="0.7109375" style="130" customWidth="1"/>
    <col min="8227" max="8227" width="6.7109375" style="130" customWidth="1"/>
    <col min="8228" max="8228" width="0.7109375" style="130" customWidth="1"/>
    <col min="8229" max="8229" width="6.140625" style="130" customWidth="1"/>
    <col min="8230" max="8230" width="0.85546875" style="130" customWidth="1"/>
    <col min="8231" max="8231" width="11.28515625" style="130" customWidth="1"/>
    <col min="8232" max="8232" width="0.5703125" style="130" customWidth="1"/>
    <col min="8233" max="8233" width="6.5703125" style="130" customWidth="1"/>
    <col min="8234" max="8234" width="0.85546875" style="130" customWidth="1"/>
    <col min="8235" max="8235" width="5.5703125" style="130" customWidth="1"/>
    <col min="8236" max="8236" width="1.28515625" style="130" customWidth="1"/>
    <col min="8237" max="8237" width="12.85546875" style="130" customWidth="1"/>
    <col min="8238" max="8238" width="0.7109375" style="130" customWidth="1"/>
    <col min="8239" max="8239" width="7.42578125" style="130" customWidth="1"/>
    <col min="8240" max="8240" width="0.85546875" style="130" customWidth="1"/>
    <col min="8241" max="8241" width="5.7109375" style="130" customWidth="1"/>
    <col min="8242" max="8242" width="1.28515625" style="130" customWidth="1"/>
    <col min="8243" max="8243" width="12.28515625" style="130" customWidth="1"/>
    <col min="8244" max="8244" width="1" style="130" customWidth="1"/>
    <col min="8245" max="8245" width="11.5703125" style="130" customWidth="1"/>
    <col min="8246" max="8246" width="1" style="130" customWidth="1"/>
    <col min="8247" max="8247" width="11.5703125" style="130" customWidth="1"/>
    <col min="8248" max="8248" width="0.85546875" style="130" customWidth="1"/>
    <col min="8249" max="8249" width="6.5703125" style="130" customWidth="1"/>
    <col min="8250" max="8250" width="0.85546875" style="130" customWidth="1"/>
    <col min="8251" max="8251" width="5.85546875" style="130" customWidth="1"/>
    <col min="8252" max="8252" width="1.140625" style="130" customWidth="1"/>
    <col min="8253" max="8253" width="11.5703125" style="130" customWidth="1"/>
    <col min="8254" max="8254" width="0.85546875" style="130" customWidth="1"/>
    <col min="8255" max="8255" width="7.140625" style="130" customWidth="1"/>
    <col min="8256" max="8256" width="1" style="130" customWidth="1"/>
    <col min="8257" max="8257" width="5.85546875" style="130" customWidth="1"/>
    <col min="8258" max="8258" width="0.85546875" style="130" customWidth="1"/>
    <col min="8259" max="8259" width="14" style="130" customWidth="1"/>
    <col min="8260" max="8260" width="1.5703125" style="130" customWidth="1"/>
    <col min="8261" max="8261" width="3.85546875" style="130" customWidth="1"/>
    <col min="8262" max="8262" width="2.42578125" style="130" customWidth="1"/>
    <col min="8263" max="8263" width="9.42578125" style="130" customWidth="1"/>
    <col min="8264" max="8448" width="12.7109375" style="130"/>
    <col min="8449" max="8449" width="4.140625" style="130" customWidth="1"/>
    <col min="8450" max="8450" width="1.5703125" style="130" customWidth="1"/>
    <col min="8451" max="8451" width="12.7109375" style="130"/>
    <col min="8452" max="8452" width="0.85546875" style="130" customWidth="1"/>
    <col min="8453" max="8453" width="13.85546875" style="130" bestFit="1" customWidth="1"/>
    <col min="8454" max="8454" width="0.85546875" style="130" customWidth="1"/>
    <col min="8455" max="8455" width="11.5703125" style="130" customWidth="1"/>
    <col min="8456" max="8456" width="0.85546875" style="130" customWidth="1"/>
    <col min="8457" max="8457" width="12.7109375" style="130"/>
    <col min="8458" max="8458" width="0.85546875" style="130" customWidth="1"/>
    <col min="8459" max="8459" width="10.7109375" style="130" customWidth="1"/>
    <col min="8460" max="8460" width="0.85546875" style="130" customWidth="1"/>
    <col min="8461" max="8461" width="11.85546875" style="130" customWidth="1"/>
    <col min="8462" max="8462" width="0.85546875" style="130" customWidth="1"/>
    <col min="8463" max="8463" width="10.7109375" style="130" customWidth="1"/>
    <col min="8464" max="8464" width="0.85546875" style="130" customWidth="1"/>
    <col min="8465" max="8465" width="11" style="130" customWidth="1"/>
    <col min="8466" max="8466" width="0.85546875" style="130" customWidth="1"/>
    <col min="8467" max="8467" width="10.7109375" style="130" customWidth="1"/>
    <col min="8468" max="8468" width="0.85546875" style="130" customWidth="1"/>
    <col min="8469" max="8469" width="13.5703125" style="130" customWidth="1"/>
    <col min="8470" max="8470" width="0.85546875" style="130" customWidth="1"/>
    <col min="8471" max="8471" width="8.85546875" style="130" customWidth="1"/>
    <col min="8472" max="8472" width="0.85546875" style="130" customWidth="1"/>
    <col min="8473" max="8473" width="6.7109375" style="130" customWidth="1"/>
    <col min="8474" max="8474" width="0.85546875" style="130" customWidth="1"/>
    <col min="8475" max="8475" width="12.7109375" style="130"/>
    <col min="8476" max="8476" width="0.85546875" style="130" customWidth="1"/>
    <col min="8477" max="8477" width="8.140625" style="130" customWidth="1"/>
    <col min="8478" max="8478" width="0.85546875" style="130" customWidth="1"/>
    <col min="8479" max="8479" width="7.7109375" style="130" customWidth="1"/>
    <col min="8480" max="8480" width="0.85546875" style="130" customWidth="1"/>
    <col min="8481" max="8481" width="11.7109375" style="130" customWidth="1"/>
    <col min="8482" max="8482" width="0.7109375" style="130" customWidth="1"/>
    <col min="8483" max="8483" width="6.7109375" style="130" customWidth="1"/>
    <col min="8484" max="8484" width="0.7109375" style="130" customWidth="1"/>
    <col min="8485" max="8485" width="6.140625" style="130" customWidth="1"/>
    <col min="8486" max="8486" width="0.85546875" style="130" customWidth="1"/>
    <col min="8487" max="8487" width="11.28515625" style="130" customWidth="1"/>
    <col min="8488" max="8488" width="0.5703125" style="130" customWidth="1"/>
    <col min="8489" max="8489" width="6.5703125" style="130" customWidth="1"/>
    <col min="8490" max="8490" width="0.85546875" style="130" customWidth="1"/>
    <col min="8491" max="8491" width="5.5703125" style="130" customWidth="1"/>
    <col min="8492" max="8492" width="1.28515625" style="130" customWidth="1"/>
    <col min="8493" max="8493" width="12.85546875" style="130" customWidth="1"/>
    <col min="8494" max="8494" width="0.7109375" style="130" customWidth="1"/>
    <col min="8495" max="8495" width="7.42578125" style="130" customWidth="1"/>
    <col min="8496" max="8496" width="0.85546875" style="130" customWidth="1"/>
    <col min="8497" max="8497" width="5.7109375" style="130" customWidth="1"/>
    <col min="8498" max="8498" width="1.28515625" style="130" customWidth="1"/>
    <col min="8499" max="8499" width="12.28515625" style="130" customWidth="1"/>
    <col min="8500" max="8500" width="1" style="130" customWidth="1"/>
    <col min="8501" max="8501" width="11.5703125" style="130" customWidth="1"/>
    <col min="8502" max="8502" width="1" style="130" customWidth="1"/>
    <col min="8503" max="8503" width="11.5703125" style="130" customWidth="1"/>
    <col min="8504" max="8504" width="0.85546875" style="130" customWidth="1"/>
    <col min="8505" max="8505" width="6.5703125" style="130" customWidth="1"/>
    <col min="8506" max="8506" width="0.85546875" style="130" customWidth="1"/>
    <col min="8507" max="8507" width="5.85546875" style="130" customWidth="1"/>
    <col min="8508" max="8508" width="1.140625" style="130" customWidth="1"/>
    <col min="8509" max="8509" width="11.5703125" style="130" customWidth="1"/>
    <col min="8510" max="8510" width="0.85546875" style="130" customWidth="1"/>
    <col min="8511" max="8511" width="7.140625" style="130" customWidth="1"/>
    <col min="8512" max="8512" width="1" style="130" customWidth="1"/>
    <col min="8513" max="8513" width="5.85546875" style="130" customWidth="1"/>
    <col min="8514" max="8514" width="0.85546875" style="130" customWidth="1"/>
    <col min="8515" max="8515" width="14" style="130" customWidth="1"/>
    <col min="8516" max="8516" width="1.5703125" style="130" customWidth="1"/>
    <col min="8517" max="8517" width="3.85546875" style="130" customWidth="1"/>
    <col min="8518" max="8518" width="2.42578125" style="130" customWidth="1"/>
    <col min="8519" max="8519" width="9.42578125" style="130" customWidth="1"/>
    <col min="8520" max="8704" width="12.7109375" style="130"/>
    <col min="8705" max="8705" width="4.140625" style="130" customWidth="1"/>
    <col min="8706" max="8706" width="1.5703125" style="130" customWidth="1"/>
    <col min="8707" max="8707" width="12.7109375" style="130"/>
    <col min="8708" max="8708" width="0.85546875" style="130" customWidth="1"/>
    <col min="8709" max="8709" width="13.85546875" style="130" bestFit="1" customWidth="1"/>
    <col min="8710" max="8710" width="0.85546875" style="130" customWidth="1"/>
    <col min="8711" max="8711" width="11.5703125" style="130" customWidth="1"/>
    <col min="8712" max="8712" width="0.85546875" style="130" customWidth="1"/>
    <col min="8713" max="8713" width="12.7109375" style="130"/>
    <col min="8714" max="8714" width="0.85546875" style="130" customWidth="1"/>
    <col min="8715" max="8715" width="10.7109375" style="130" customWidth="1"/>
    <col min="8716" max="8716" width="0.85546875" style="130" customWidth="1"/>
    <col min="8717" max="8717" width="11.85546875" style="130" customWidth="1"/>
    <col min="8718" max="8718" width="0.85546875" style="130" customWidth="1"/>
    <col min="8719" max="8719" width="10.7109375" style="130" customWidth="1"/>
    <col min="8720" max="8720" width="0.85546875" style="130" customWidth="1"/>
    <col min="8721" max="8721" width="11" style="130" customWidth="1"/>
    <col min="8722" max="8722" width="0.85546875" style="130" customWidth="1"/>
    <col min="8723" max="8723" width="10.7109375" style="130" customWidth="1"/>
    <col min="8724" max="8724" width="0.85546875" style="130" customWidth="1"/>
    <col min="8725" max="8725" width="13.5703125" style="130" customWidth="1"/>
    <col min="8726" max="8726" width="0.85546875" style="130" customWidth="1"/>
    <col min="8727" max="8727" width="8.85546875" style="130" customWidth="1"/>
    <col min="8728" max="8728" width="0.85546875" style="130" customWidth="1"/>
    <col min="8729" max="8729" width="6.7109375" style="130" customWidth="1"/>
    <col min="8730" max="8730" width="0.85546875" style="130" customWidth="1"/>
    <col min="8731" max="8731" width="12.7109375" style="130"/>
    <col min="8732" max="8732" width="0.85546875" style="130" customWidth="1"/>
    <col min="8733" max="8733" width="8.140625" style="130" customWidth="1"/>
    <col min="8734" max="8734" width="0.85546875" style="130" customWidth="1"/>
    <col min="8735" max="8735" width="7.7109375" style="130" customWidth="1"/>
    <col min="8736" max="8736" width="0.85546875" style="130" customWidth="1"/>
    <col min="8737" max="8737" width="11.7109375" style="130" customWidth="1"/>
    <col min="8738" max="8738" width="0.7109375" style="130" customWidth="1"/>
    <col min="8739" max="8739" width="6.7109375" style="130" customWidth="1"/>
    <col min="8740" max="8740" width="0.7109375" style="130" customWidth="1"/>
    <col min="8741" max="8741" width="6.140625" style="130" customWidth="1"/>
    <col min="8742" max="8742" width="0.85546875" style="130" customWidth="1"/>
    <col min="8743" max="8743" width="11.28515625" style="130" customWidth="1"/>
    <col min="8744" max="8744" width="0.5703125" style="130" customWidth="1"/>
    <col min="8745" max="8745" width="6.5703125" style="130" customWidth="1"/>
    <col min="8746" max="8746" width="0.85546875" style="130" customWidth="1"/>
    <col min="8747" max="8747" width="5.5703125" style="130" customWidth="1"/>
    <col min="8748" max="8748" width="1.28515625" style="130" customWidth="1"/>
    <col min="8749" max="8749" width="12.85546875" style="130" customWidth="1"/>
    <col min="8750" max="8750" width="0.7109375" style="130" customWidth="1"/>
    <col min="8751" max="8751" width="7.42578125" style="130" customWidth="1"/>
    <col min="8752" max="8752" width="0.85546875" style="130" customWidth="1"/>
    <col min="8753" max="8753" width="5.7109375" style="130" customWidth="1"/>
    <col min="8754" max="8754" width="1.28515625" style="130" customWidth="1"/>
    <col min="8755" max="8755" width="12.28515625" style="130" customWidth="1"/>
    <col min="8756" max="8756" width="1" style="130" customWidth="1"/>
    <col min="8757" max="8757" width="11.5703125" style="130" customWidth="1"/>
    <col min="8758" max="8758" width="1" style="130" customWidth="1"/>
    <col min="8759" max="8759" width="11.5703125" style="130" customWidth="1"/>
    <col min="8760" max="8760" width="0.85546875" style="130" customWidth="1"/>
    <col min="8761" max="8761" width="6.5703125" style="130" customWidth="1"/>
    <col min="8762" max="8762" width="0.85546875" style="130" customWidth="1"/>
    <col min="8763" max="8763" width="5.85546875" style="130" customWidth="1"/>
    <col min="8764" max="8764" width="1.140625" style="130" customWidth="1"/>
    <col min="8765" max="8765" width="11.5703125" style="130" customWidth="1"/>
    <col min="8766" max="8766" width="0.85546875" style="130" customWidth="1"/>
    <col min="8767" max="8767" width="7.140625" style="130" customWidth="1"/>
    <col min="8768" max="8768" width="1" style="130" customWidth="1"/>
    <col min="8769" max="8769" width="5.85546875" style="130" customWidth="1"/>
    <col min="8770" max="8770" width="0.85546875" style="130" customWidth="1"/>
    <col min="8771" max="8771" width="14" style="130" customWidth="1"/>
    <col min="8772" max="8772" width="1.5703125" style="130" customWidth="1"/>
    <col min="8773" max="8773" width="3.85546875" style="130" customWidth="1"/>
    <col min="8774" max="8774" width="2.42578125" style="130" customWidth="1"/>
    <col min="8775" max="8775" width="9.42578125" style="130" customWidth="1"/>
    <col min="8776" max="8960" width="12.7109375" style="130"/>
    <col min="8961" max="8961" width="4.140625" style="130" customWidth="1"/>
    <col min="8962" max="8962" width="1.5703125" style="130" customWidth="1"/>
    <col min="8963" max="8963" width="12.7109375" style="130"/>
    <col min="8964" max="8964" width="0.85546875" style="130" customWidth="1"/>
    <col min="8965" max="8965" width="13.85546875" style="130" bestFit="1" customWidth="1"/>
    <col min="8966" max="8966" width="0.85546875" style="130" customWidth="1"/>
    <col min="8967" max="8967" width="11.5703125" style="130" customWidth="1"/>
    <col min="8968" max="8968" width="0.85546875" style="130" customWidth="1"/>
    <col min="8969" max="8969" width="12.7109375" style="130"/>
    <col min="8970" max="8970" width="0.85546875" style="130" customWidth="1"/>
    <col min="8971" max="8971" width="10.7109375" style="130" customWidth="1"/>
    <col min="8972" max="8972" width="0.85546875" style="130" customWidth="1"/>
    <col min="8973" max="8973" width="11.85546875" style="130" customWidth="1"/>
    <col min="8974" max="8974" width="0.85546875" style="130" customWidth="1"/>
    <col min="8975" max="8975" width="10.7109375" style="130" customWidth="1"/>
    <col min="8976" max="8976" width="0.85546875" style="130" customWidth="1"/>
    <col min="8977" max="8977" width="11" style="130" customWidth="1"/>
    <col min="8978" max="8978" width="0.85546875" style="130" customWidth="1"/>
    <col min="8979" max="8979" width="10.7109375" style="130" customWidth="1"/>
    <col min="8980" max="8980" width="0.85546875" style="130" customWidth="1"/>
    <col min="8981" max="8981" width="13.5703125" style="130" customWidth="1"/>
    <col min="8982" max="8982" width="0.85546875" style="130" customWidth="1"/>
    <col min="8983" max="8983" width="8.85546875" style="130" customWidth="1"/>
    <col min="8984" max="8984" width="0.85546875" style="130" customWidth="1"/>
    <col min="8985" max="8985" width="6.7109375" style="130" customWidth="1"/>
    <col min="8986" max="8986" width="0.85546875" style="130" customWidth="1"/>
    <col min="8987" max="8987" width="12.7109375" style="130"/>
    <col min="8988" max="8988" width="0.85546875" style="130" customWidth="1"/>
    <col min="8989" max="8989" width="8.140625" style="130" customWidth="1"/>
    <col min="8990" max="8990" width="0.85546875" style="130" customWidth="1"/>
    <col min="8991" max="8991" width="7.7109375" style="130" customWidth="1"/>
    <col min="8992" max="8992" width="0.85546875" style="130" customWidth="1"/>
    <col min="8993" max="8993" width="11.7109375" style="130" customWidth="1"/>
    <col min="8994" max="8994" width="0.7109375" style="130" customWidth="1"/>
    <col min="8995" max="8995" width="6.7109375" style="130" customWidth="1"/>
    <col min="8996" max="8996" width="0.7109375" style="130" customWidth="1"/>
    <col min="8997" max="8997" width="6.140625" style="130" customWidth="1"/>
    <col min="8998" max="8998" width="0.85546875" style="130" customWidth="1"/>
    <col min="8999" max="8999" width="11.28515625" style="130" customWidth="1"/>
    <col min="9000" max="9000" width="0.5703125" style="130" customWidth="1"/>
    <col min="9001" max="9001" width="6.5703125" style="130" customWidth="1"/>
    <col min="9002" max="9002" width="0.85546875" style="130" customWidth="1"/>
    <col min="9003" max="9003" width="5.5703125" style="130" customWidth="1"/>
    <col min="9004" max="9004" width="1.28515625" style="130" customWidth="1"/>
    <col min="9005" max="9005" width="12.85546875" style="130" customWidth="1"/>
    <col min="9006" max="9006" width="0.7109375" style="130" customWidth="1"/>
    <col min="9007" max="9007" width="7.42578125" style="130" customWidth="1"/>
    <col min="9008" max="9008" width="0.85546875" style="130" customWidth="1"/>
    <col min="9009" max="9009" width="5.7109375" style="130" customWidth="1"/>
    <col min="9010" max="9010" width="1.28515625" style="130" customWidth="1"/>
    <col min="9011" max="9011" width="12.28515625" style="130" customWidth="1"/>
    <col min="9012" max="9012" width="1" style="130" customWidth="1"/>
    <col min="9013" max="9013" width="11.5703125" style="130" customWidth="1"/>
    <col min="9014" max="9014" width="1" style="130" customWidth="1"/>
    <col min="9015" max="9015" width="11.5703125" style="130" customWidth="1"/>
    <col min="9016" max="9016" width="0.85546875" style="130" customWidth="1"/>
    <col min="9017" max="9017" width="6.5703125" style="130" customWidth="1"/>
    <col min="9018" max="9018" width="0.85546875" style="130" customWidth="1"/>
    <col min="9019" max="9019" width="5.85546875" style="130" customWidth="1"/>
    <col min="9020" max="9020" width="1.140625" style="130" customWidth="1"/>
    <col min="9021" max="9021" width="11.5703125" style="130" customWidth="1"/>
    <col min="9022" max="9022" width="0.85546875" style="130" customWidth="1"/>
    <col min="9023" max="9023" width="7.140625" style="130" customWidth="1"/>
    <col min="9024" max="9024" width="1" style="130" customWidth="1"/>
    <col min="9025" max="9025" width="5.85546875" style="130" customWidth="1"/>
    <col min="9026" max="9026" width="0.85546875" style="130" customWidth="1"/>
    <col min="9027" max="9027" width="14" style="130" customWidth="1"/>
    <col min="9028" max="9028" width="1.5703125" style="130" customWidth="1"/>
    <col min="9029" max="9029" width="3.85546875" style="130" customWidth="1"/>
    <col min="9030" max="9030" width="2.42578125" style="130" customWidth="1"/>
    <col min="9031" max="9031" width="9.42578125" style="130" customWidth="1"/>
    <col min="9032" max="9216" width="12.7109375" style="130"/>
    <col min="9217" max="9217" width="4.140625" style="130" customWidth="1"/>
    <col min="9218" max="9218" width="1.5703125" style="130" customWidth="1"/>
    <col min="9219" max="9219" width="12.7109375" style="130"/>
    <col min="9220" max="9220" width="0.85546875" style="130" customWidth="1"/>
    <col min="9221" max="9221" width="13.85546875" style="130" bestFit="1" customWidth="1"/>
    <col min="9222" max="9222" width="0.85546875" style="130" customWidth="1"/>
    <col min="9223" max="9223" width="11.5703125" style="130" customWidth="1"/>
    <col min="9224" max="9224" width="0.85546875" style="130" customWidth="1"/>
    <col min="9225" max="9225" width="12.7109375" style="130"/>
    <col min="9226" max="9226" width="0.85546875" style="130" customWidth="1"/>
    <col min="9227" max="9227" width="10.7109375" style="130" customWidth="1"/>
    <col min="9228" max="9228" width="0.85546875" style="130" customWidth="1"/>
    <col min="9229" max="9229" width="11.85546875" style="130" customWidth="1"/>
    <col min="9230" max="9230" width="0.85546875" style="130" customWidth="1"/>
    <col min="9231" max="9231" width="10.7109375" style="130" customWidth="1"/>
    <col min="9232" max="9232" width="0.85546875" style="130" customWidth="1"/>
    <col min="9233" max="9233" width="11" style="130" customWidth="1"/>
    <col min="9234" max="9234" width="0.85546875" style="130" customWidth="1"/>
    <col min="9235" max="9235" width="10.7109375" style="130" customWidth="1"/>
    <col min="9236" max="9236" width="0.85546875" style="130" customWidth="1"/>
    <col min="9237" max="9237" width="13.5703125" style="130" customWidth="1"/>
    <col min="9238" max="9238" width="0.85546875" style="130" customWidth="1"/>
    <col min="9239" max="9239" width="8.85546875" style="130" customWidth="1"/>
    <col min="9240" max="9240" width="0.85546875" style="130" customWidth="1"/>
    <col min="9241" max="9241" width="6.7109375" style="130" customWidth="1"/>
    <col min="9242" max="9242" width="0.85546875" style="130" customWidth="1"/>
    <col min="9243" max="9243" width="12.7109375" style="130"/>
    <col min="9244" max="9244" width="0.85546875" style="130" customWidth="1"/>
    <col min="9245" max="9245" width="8.140625" style="130" customWidth="1"/>
    <col min="9246" max="9246" width="0.85546875" style="130" customWidth="1"/>
    <col min="9247" max="9247" width="7.7109375" style="130" customWidth="1"/>
    <col min="9248" max="9248" width="0.85546875" style="130" customWidth="1"/>
    <col min="9249" max="9249" width="11.7109375" style="130" customWidth="1"/>
    <col min="9250" max="9250" width="0.7109375" style="130" customWidth="1"/>
    <col min="9251" max="9251" width="6.7109375" style="130" customWidth="1"/>
    <col min="9252" max="9252" width="0.7109375" style="130" customWidth="1"/>
    <col min="9253" max="9253" width="6.140625" style="130" customWidth="1"/>
    <col min="9254" max="9254" width="0.85546875" style="130" customWidth="1"/>
    <col min="9255" max="9255" width="11.28515625" style="130" customWidth="1"/>
    <col min="9256" max="9256" width="0.5703125" style="130" customWidth="1"/>
    <col min="9257" max="9257" width="6.5703125" style="130" customWidth="1"/>
    <col min="9258" max="9258" width="0.85546875" style="130" customWidth="1"/>
    <col min="9259" max="9259" width="5.5703125" style="130" customWidth="1"/>
    <col min="9260" max="9260" width="1.28515625" style="130" customWidth="1"/>
    <col min="9261" max="9261" width="12.85546875" style="130" customWidth="1"/>
    <col min="9262" max="9262" width="0.7109375" style="130" customWidth="1"/>
    <col min="9263" max="9263" width="7.42578125" style="130" customWidth="1"/>
    <col min="9264" max="9264" width="0.85546875" style="130" customWidth="1"/>
    <col min="9265" max="9265" width="5.7109375" style="130" customWidth="1"/>
    <col min="9266" max="9266" width="1.28515625" style="130" customWidth="1"/>
    <col min="9267" max="9267" width="12.28515625" style="130" customWidth="1"/>
    <col min="9268" max="9268" width="1" style="130" customWidth="1"/>
    <col min="9269" max="9269" width="11.5703125" style="130" customWidth="1"/>
    <col min="9270" max="9270" width="1" style="130" customWidth="1"/>
    <col min="9271" max="9271" width="11.5703125" style="130" customWidth="1"/>
    <col min="9272" max="9272" width="0.85546875" style="130" customWidth="1"/>
    <col min="9273" max="9273" width="6.5703125" style="130" customWidth="1"/>
    <col min="9274" max="9274" width="0.85546875" style="130" customWidth="1"/>
    <col min="9275" max="9275" width="5.85546875" style="130" customWidth="1"/>
    <col min="9276" max="9276" width="1.140625" style="130" customWidth="1"/>
    <col min="9277" max="9277" width="11.5703125" style="130" customWidth="1"/>
    <col min="9278" max="9278" width="0.85546875" style="130" customWidth="1"/>
    <col min="9279" max="9279" width="7.140625" style="130" customWidth="1"/>
    <col min="9280" max="9280" width="1" style="130" customWidth="1"/>
    <col min="9281" max="9281" width="5.85546875" style="130" customWidth="1"/>
    <col min="9282" max="9282" width="0.85546875" style="130" customWidth="1"/>
    <col min="9283" max="9283" width="14" style="130" customWidth="1"/>
    <col min="9284" max="9284" width="1.5703125" style="130" customWidth="1"/>
    <col min="9285" max="9285" width="3.85546875" style="130" customWidth="1"/>
    <col min="9286" max="9286" width="2.42578125" style="130" customWidth="1"/>
    <col min="9287" max="9287" width="9.42578125" style="130" customWidth="1"/>
    <col min="9288" max="9472" width="12.7109375" style="130"/>
    <col min="9473" max="9473" width="4.140625" style="130" customWidth="1"/>
    <col min="9474" max="9474" width="1.5703125" style="130" customWidth="1"/>
    <col min="9475" max="9475" width="12.7109375" style="130"/>
    <col min="9476" max="9476" width="0.85546875" style="130" customWidth="1"/>
    <col min="9477" max="9477" width="13.85546875" style="130" bestFit="1" customWidth="1"/>
    <col min="9478" max="9478" width="0.85546875" style="130" customWidth="1"/>
    <col min="9479" max="9479" width="11.5703125" style="130" customWidth="1"/>
    <col min="9480" max="9480" width="0.85546875" style="130" customWidth="1"/>
    <col min="9481" max="9481" width="12.7109375" style="130"/>
    <col min="9482" max="9482" width="0.85546875" style="130" customWidth="1"/>
    <col min="9483" max="9483" width="10.7109375" style="130" customWidth="1"/>
    <col min="9484" max="9484" width="0.85546875" style="130" customWidth="1"/>
    <col min="9485" max="9485" width="11.85546875" style="130" customWidth="1"/>
    <col min="9486" max="9486" width="0.85546875" style="130" customWidth="1"/>
    <col min="9487" max="9487" width="10.7109375" style="130" customWidth="1"/>
    <col min="9488" max="9488" width="0.85546875" style="130" customWidth="1"/>
    <col min="9489" max="9489" width="11" style="130" customWidth="1"/>
    <col min="9490" max="9490" width="0.85546875" style="130" customWidth="1"/>
    <col min="9491" max="9491" width="10.7109375" style="130" customWidth="1"/>
    <col min="9492" max="9492" width="0.85546875" style="130" customWidth="1"/>
    <col min="9493" max="9493" width="13.5703125" style="130" customWidth="1"/>
    <col min="9494" max="9494" width="0.85546875" style="130" customWidth="1"/>
    <col min="9495" max="9495" width="8.85546875" style="130" customWidth="1"/>
    <col min="9496" max="9496" width="0.85546875" style="130" customWidth="1"/>
    <col min="9497" max="9497" width="6.7109375" style="130" customWidth="1"/>
    <col min="9498" max="9498" width="0.85546875" style="130" customWidth="1"/>
    <col min="9499" max="9499" width="12.7109375" style="130"/>
    <col min="9500" max="9500" width="0.85546875" style="130" customWidth="1"/>
    <col min="9501" max="9501" width="8.140625" style="130" customWidth="1"/>
    <col min="9502" max="9502" width="0.85546875" style="130" customWidth="1"/>
    <col min="9503" max="9503" width="7.7109375" style="130" customWidth="1"/>
    <col min="9504" max="9504" width="0.85546875" style="130" customWidth="1"/>
    <col min="9505" max="9505" width="11.7109375" style="130" customWidth="1"/>
    <col min="9506" max="9506" width="0.7109375" style="130" customWidth="1"/>
    <col min="9507" max="9507" width="6.7109375" style="130" customWidth="1"/>
    <col min="9508" max="9508" width="0.7109375" style="130" customWidth="1"/>
    <col min="9509" max="9509" width="6.140625" style="130" customWidth="1"/>
    <col min="9510" max="9510" width="0.85546875" style="130" customWidth="1"/>
    <col min="9511" max="9511" width="11.28515625" style="130" customWidth="1"/>
    <col min="9512" max="9512" width="0.5703125" style="130" customWidth="1"/>
    <col min="9513" max="9513" width="6.5703125" style="130" customWidth="1"/>
    <col min="9514" max="9514" width="0.85546875" style="130" customWidth="1"/>
    <col min="9515" max="9515" width="5.5703125" style="130" customWidth="1"/>
    <col min="9516" max="9516" width="1.28515625" style="130" customWidth="1"/>
    <col min="9517" max="9517" width="12.85546875" style="130" customWidth="1"/>
    <col min="9518" max="9518" width="0.7109375" style="130" customWidth="1"/>
    <col min="9519" max="9519" width="7.42578125" style="130" customWidth="1"/>
    <col min="9520" max="9520" width="0.85546875" style="130" customWidth="1"/>
    <col min="9521" max="9521" width="5.7109375" style="130" customWidth="1"/>
    <col min="9522" max="9522" width="1.28515625" style="130" customWidth="1"/>
    <col min="9523" max="9523" width="12.28515625" style="130" customWidth="1"/>
    <col min="9524" max="9524" width="1" style="130" customWidth="1"/>
    <col min="9525" max="9525" width="11.5703125" style="130" customWidth="1"/>
    <col min="9526" max="9526" width="1" style="130" customWidth="1"/>
    <col min="9527" max="9527" width="11.5703125" style="130" customWidth="1"/>
    <col min="9528" max="9528" width="0.85546875" style="130" customWidth="1"/>
    <col min="9529" max="9529" width="6.5703125" style="130" customWidth="1"/>
    <col min="9530" max="9530" width="0.85546875" style="130" customWidth="1"/>
    <col min="9531" max="9531" width="5.85546875" style="130" customWidth="1"/>
    <col min="9532" max="9532" width="1.140625" style="130" customWidth="1"/>
    <col min="9533" max="9533" width="11.5703125" style="130" customWidth="1"/>
    <col min="9534" max="9534" width="0.85546875" style="130" customWidth="1"/>
    <col min="9535" max="9535" width="7.140625" style="130" customWidth="1"/>
    <col min="9536" max="9536" width="1" style="130" customWidth="1"/>
    <col min="9537" max="9537" width="5.85546875" style="130" customWidth="1"/>
    <col min="9538" max="9538" width="0.85546875" style="130" customWidth="1"/>
    <col min="9539" max="9539" width="14" style="130" customWidth="1"/>
    <col min="9540" max="9540" width="1.5703125" style="130" customWidth="1"/>
    <col min="9541" max="9541" width="3.85546875" style="130" customWidth="1"/>
    <col min="9542" max="9542" width="2.42578125" style="130" customWidth="1"/>
    <col min="9543" max="9543" width="9.42578125" style="130" customWidth="1"/>
    <col min="9544" max="9728" width="12.7109375" style="130"/>
    <col min="9729" max="9729" width="4.140625" style="130" customWidth="1"/>
    <col min="9730" max="9730" width="1.5703125" style="130" customWidth="1"/>
    <col min="9731" max="9731" width="12.7109375" style="130"/>
    <col min="9732" max="9732" width="0.85546875" style="130" customWidth="1"/>
    <col min="9733" max="9733" width="13.85546875" style="130" bestFit="1" customWidth="1"/>
    <col min="9734" max="9734" width="0.85546875" style="130" customWidth="1"/>
    <col min="9735" max="9735" width="11.5703125" style="130" customWidth="1"/>
    <col min="9736" max="9736" width="0.85546875" style="130" customWidth="1"/>
    <col min="9737" max="9737" width="12.7109375" style="130"/>
    <col min="9738" max="9738" width="0.85546875" style="130" customWidth="1"/>
    <col min="9739" max="9739" width="10.7109375" style="130" customWidth="1"/>
    <col min="9740" max="9740" width="0.85546875" style="130" customWidth="1"/>
    <col min="9741" max="9741" width="11.85546875" style="130" customWidth="1"/>
    <col min="9742" max="9742" width="0.85546875" style="130" customWidth="1"/>
    <col min="9743" max="9743" width="10.7109375" style="130" customWidth="1"/>
    <col min="9744" max="9744" width="0.85546875" style="130" customWidth="1"/>
    <col min="9745" max="9745" width="11" style="130" customWidth="1"/>
    <col min="9746" max="9746" width="0.85546875" style="130" customWidth="1"/>
    <col min="9747" max="9747" width="10.7109375" style="130" customWidth="1"/>
    <col min="9748" max="9748" width="0.85546875" style="130" customWidth="1"/>
    <col min="9749" max="9749" width="13.5703125" style="130" customWidth="1"/>
    <col min="9750" max="9750" width="0.85546875" style="130" customWidth="1"/>
    <col min="9751" max="9751" width="8.85546875" style="130" customWidth="1"/>
    <col min="9752" max="9752" width="0.85546875" style="130" customWidth="1"/>
    <col min="9753" max="9753" width="6.7109375" style="130" customWidth="1"/>
    <col min="9754" max="9754" width="0.85546875" style="130" customWidth="1"/>
    <col min="9755" max="9755" width="12.7109375" style="130"/>
    <col min="9756" max="9756" width="0.85546875" style="130" customWidth="1"/>
    <col min="9757" max="9757" width="8.140625" style="130" customWidth="1"/>
    <col min="9758" max="9758" width="0.85546875" style="130" customWidth="1"/>
    <col min="9759" max="9759" width="7.7109375" style="130" customWidth="1"/>
    <col min="9760" max="9760" width="0.85546875" style="130" customWidth="1"/>
    <col min="9761" max="9761" width="11.7109375" style="130" customWidth="1"/>
    <col min="9762" max="9762" width="0.7109375" style="130" customWidth="1"/>
    <col min="9763" max="9763" width="6.7109375" style="130" customWidth="1"/>
    <col min="9764" max="9764" width="0.7109375" style="130" customWidth="1"/>
    <col min="9765" max="9765" width="6.140625" style="130" customWidth="1"/>
    <col min="9766" max="9766" width="0.85546875" style="130" customWidth="1"/>
    <col min="9767" max="9767" width="11.28515625" style="130" customWidth="1"/>
    <col min="9768" max="9768" width="0.5703125" style="130" customWidth="1"/>
    <col min="9769" max="9769" width="6.5703125" style="130" customWidth="1"/>
    <col min="9770" max="9770" width="0.85546875" style="130" customWidth="1"/>
    <col min="9771" max="9771" width="5.5703125" style="130" customWidth="1"/>
    <col min="9772" max="9772" width="1.28515625" style="130" customWidth="1"/>
    <col min="9773" max="9773" width="12.85546875" style="130" customWidth="1"/>
    <col min="9774" max="9774" width="0.7109375" style="130" customWidth="1"/>
    <col min="9775" max="9775" width="7.42578125" style="130" customWidth="1"/>
    <col min="9776" max="9776" width="0.85546875" style="130" customWidth="1"/>
    <col min="9777" max="9777" width="5.7109375" style="130" customWidth="1"/>
    <col min="9778" max="9778" width="1.28515625" style="130" customWidth="1"/>
    <col min="9779" max="9779" width="12.28515625" style="130" customWidth="1"/>
    <col min="9780" max="9780" width="1" style="130" customWidth="1"/>
    <col min="9781" max="9781" width="11.5703125" style="130" customWidth="1"/>
    <col min="9782" max="9782" width="1" style="130" customWidth="1"/>
    <col min="9783" max="9783" width="11.5703125" style="130" customWidth="1"/>
    <col min="9784" max="9784" width="0.85546875" style="130" customWidth="1"/>
    <col min="9785" max="9785" width="6.5703125" style="130" customWidth="1"/>
    <col min="9786" max="9786" width="0.85546875" style="130" customWidth="1"/>
    <col min="9787" max="9787" width="5.85546875" style="130" customWidth="1"/>
    <col min="9788" max="9788" width="1.140625" style="130" customWidth="1"/>
    <col min="9789" max="9789" width="11.5703125" style="130" customWidth="1"/>
    <col min="9790" max="9790" width="0.85546875" style="130" customWidth="1"/>
    <col min="9791" max="9791" width="7.140625" style="130" customWidth="1"/>
    <col min="9792" max="9792" width="1" style="130" customWidth="1"/>
    <col min="9793" max="9793" width="5.85546875" style="130" customWidth="1"/>
    <col min="9794" max="9794" width="0.85546875" style="130" customWidth="1"/>
    <col min="9795" max="9795" width="14" style="130" customWidth="1"/>
    <col min="9796" max="9796" width="1.5703125" style="130" customWidth="1"/>
    <col min="9797" max="9797" width="3.85546875" style="130" customWidth="1"/>
    <col min="9798" max="9798" width="2.42578125" style="130" customWidth="1"/>
    <col min="9799" max="9799" width="9.42578125" style="130" customWidth="1"/>
    <col min="9800" max="9984" width="12.7109375" style="130"/>
    <col min="9985" max="9985" width="4.140625" style="130" customWidth="1"/>
    <col min="9986" max="9986" width="1.5703125" style="130" customWidth="1"/>
    <col min="9987" max="9987" width="12.7109375" style="130"/>
    <col min="9988" max="9988" width="0.85546875" style="130" customWidth="1"/>
    <col min="9989" max="9989" width="13.85546875" style="130" bestFit="1" customWidth="1"/>
    <col min="9990" max="9990" width="0.85546875" style="130" customWidth="1"/>
    <col min="9991" max="9991" width="11.5703125" style="130" customWidth="1"/>
    <col min="9992" max="9992" width="0.85546875" style="130" customWidth="1"/>
    <col min="9993" max="9993" width="12.7109375" style="130"/>
    <col min="9994" max="9994" width="0.85546875" style="130" customWidth="1"/>
    <col min="9995" max="9995" width="10.7109375" style="130" customWidth="1"/>
    <col min="9996" max="9996" width="0.85546875" style="130" customWidth="1"/>
    <col min="9997" max="9997" width="11.85546875" style="130" customWidth="1"/>
    <col min="9998" max="9998" width="0.85546875" style="130" customWidth="1"/>
    <col min="9999" max="9999" width="10.7109375" style="130" customWidth="1"/>
    <col min="10000" max="10000" width="0.85546875" style="130" customWidth="1"/>
    <col min="10001" max="10001" width="11" style="130" customWidth="1"/>
    <col min="10002" max="10002" width="0.85546875" style="130" customWidth="1"/>
    <col min="10003" max="10003" width="10.7109375" style="130" customWidth="1"/>
    <col min="10004" max="10004" width="0.85546875" style="130" customWidth="1"/>
    <col min="10005" max="10005" width="13.5703125" style="130" customWidth="1"/>
    <col min="10006" max="10006" width="0.85546875" style="130" customWidth="1"/>
    <col min="10007" max="10007" width="8.85546875" style="130" customWidth="1"/>
    <col min="10008" max="10008" width="0.85546875" style="130" customWidth="1"/>
    <col min="10009" max="10009" width="6.7109375" style="130" customWidth="1"/>
    <col min="10010" max="10010" width="0.85546875" style="130" customWidth="1"/>
    <col min="10011" max="10011" width="12.7109375" style="130"/>
    <col min="10012" max="10012" width="0.85546875" style="130" customWidth="1"/>
    <col min="10013" max="10013" width="8.140625" style="130" customWidth="1"/>
    <col min="10014" max="10014" width="0.85546875" style="130" customWidth="1"/>
    <col min="10015" max="10015" width="7.7109375" style="130" customWidth="1"/>
    <col min="10016" max="10016" width="0.85546875" style="130" customWidth="1"/>
    <col min="10017" max="10017" width="11.7109375" style="130" customWidth="1"/>
    <col min="10018" max="10018" width="0.7109375" style="130" customWidth="1"/>
    <col min="10019" max="10019" width="6.7109375" style="130" customWidth="1"/>
    <col min="10020" max="10020" width="0.7109375" style="130" customWidth="1"/>
    <col min="10021" max="10021" width="6.140625" style="130" customWidth="1"/>
    <col min="10022" max="10022" width="0.85546875" style="130" customWidth="1"/>
    <col min="10023" max="10023" width="11.28515625" style="130" customWidth="1"/>
    <col min="10024" max="10024" width="0.5703125" style="130" customWidth="1"/>
    <col min="10025" max="10025" width="6.5703125" style="130" customWidth="1"/>
    <col min="10026" max="10026" width="0.85546875" style="130" customWidth="1"/>
    <col min="10027" max="10027" width="5.5703125" style="130" customWidth="1"/>
    <col min="10028" max="10028" width="1.28515625" style="130" customWidth="1"/>
    <col min="10029" max="10029" width="12.85546875" style="130" customWidth="1"/>
    <col min="10030" max="10030" width="0.7109375" style="130" customWidth="1"/>
    <col min="10031" max="10031" width="7.42578125" style="130" customWidth="1"/>
    <col min="10032" max="10032" width="0.85546875" style="130" customWidth="1"/>
    <col min="10033" max="10033" width="5.7109375" style="130" customWidth="1"/>
    <col min="10034" max="10034" width="1.28515625" style="130" customWidth="1"/>
    <col min="10035" max="10035" width="12.28515625" style="130" customWidth="1"/>
    <col min="10036" max="10036" width="1" style="130" customWidth="1"/>
    <col min="10037" max="10037" width="11.5703125" style="130" customWidth="1"/>
    <col min="10038" max="10038" width="1" style="130" customWidth="1"/>
    <col min="10039" max="10039" width="11.5703125" style="130" customWidth="1"/>
    <col min="10040" max="10040" width="0.85546875" style="130" customWidth="1"/>
    <col min="10041" max="10041" width="6.5703125" style="130" customWidth="1"/>
    <col min="10042" max="10042" width="0.85546875" style="130" customWidth="1"/>
    <col min="10043" max="10043" width="5.85546875" style="130" customWidth="1"/>
    <col min="10044" max="10044" width="1.140625" style="130" customWidth="1"/>
    <col min="10045" max="10045" width="11.5703125" style="130" customWidth="1"/>
    <col min="10046" max="10046" width="0.85546875" style="130" customWidth="1"/>
    <col min="10047" max="10047" width="7.140625" style="130" customWidth="1"/>
    <col min="10048" max="10048" width="1" style="130" customWidth="1"/>
    <col min="10049" max="10049" width="5.85546875" style="130" customWidth="1"/>
    <col min="10050" max="10050" width="0.85546875" style="130" customWidth="1"/>
    <col min="10051" max="10051" width="14" style="130" customWidth="1"/>
    <col min="10052" max="10052" width="1.5703125" style="130" customWidth="1"/>
    <col min="10053" max="10053" width="3.85546875" style="130" customWidth="1"/>
    <col min="10054" max="10054" width="2.42578125" style="130" customWidth="1"/>
    <col min="10055" max="10055" width="9.42578125" style="130" customWidth="1"/>
    <col min="10056" max="10240" width="12.7109375" style="130"/>
    <col min="10241" max="10241" width="4.140625" style="130" customWidth="1"/>
    <col min="10242" max="10242" width="1.5703125" style="130" customWidth="1"/>
    <col min="10243" max="10243" width="12.7109375" style="130"/>
    <col min="10244" max="10244" width="0.85546875" style="130" customWidth="1"/>
    <col min="10245" max="10245" width="13.85546875" style="130" bestFit="1" customWidth="1"/>
    <col min="10246" max="10246" width="0.85546875" style="130" customWidth="1"/>
    <col min="10247" max="10247" width="11.5703125" style="130" customWidth="1"/>
    <col min="10248" max="10248" width="0.85546875" style="130" customWidth="1"/>
    <col min="10249" max="10249" width="12.7109375" style="130"/>
    <col min="10250" max="10250" width="0.85546875" style="130" customWidth="1"/>
    <col min="10251" max="10251" width="10.7109375" style="130" customWidth="1"/>
    <col min="10252" max="10252" width="0.85546875" style="130" customWidth="1"/>
    <col min="10253" max="10253" width="11.85546875" style="130" customWidth="1"/>
    <col min="10254" max="10254" width="0.85546875" style="130" customWidth="1"/>
    <col min="10255" max="10255" width="10.7109375" style="130" customWidth="1"/>
    <col min="10256" max="10256" width="0.85546875" style="130" customWidth="1"/>
    <col min="10257" max="10257" width="11" style="130" customWidth="1"/>
    <col min="10258" max="10258" width="0.85546875" style="130" customWidth="1"/>
    <col min="10259" max="10259" width="10.7109375" style="130" customWidth="1"/>
    <col min="10260" max="10260" width="0.85546875" style="130" customWidth="1"/>
    <col min="10261" max="10261" width="13.5703125" style="130" customWidth="1"/>
    <col min="10262" max="10262" width="0.85546875" style="130" customWidth="1"/>
    <col min="10263" max="10263" width="8.85546875" style="130" customWidth="1"/>
    <col min="10264" max="10264" width="0.85546875" style="130" customWidth="1"/>
    <col min="10265" max="10265" width="6.7109375" style="130" customWidth="1"/>
    <col min="10266" max="10266" width="0.85546875" style="130" customWidth="1"/>
    <col min="10267" max="10267" width="12.7109375" style="130"/>
    <col min="10268" max="10268" width="0.85546875" style="130" customWidth="1"/>
    <col min="10269" max="10269" width="8.140625" style="130" customWidth="1"/>
    <col min="10270" max="10270" width="0.85546875" style="130" customWidth="1"/>
    <col min="10271" max="10271" width="7.7109375" style="130" customWidth="1"/>
    <col min="10272" max="10272" width="0.85546875" style="130" customWidth="1"/>
    <col min="10273" max="10273" width="11.7109375" style="130" customWidth="1"/>
    <col min="10274" max="10274" width="0.7109375" style="130" customWidth="1"/>
    <col min="10275" max="10275" width="6.7109375" style="130" customWidth="1"/>
    <col min="10276" max="10276" width="0.7109375" style="130" customWidth="1"/>
    <col min="10277" max="10277" width="6.140625" style="130" customWidth="1"/>
    <col min="10278" max="10278" width="0.85546875" style="130" customWidth="1"/>
    <col min="10279" max="10279" width="11.28515625" style="130" customWidth="1"/>
    <col min="10280" max="10280" width="0.5703125" style="130" customWidth="1"/>
    <col min="10281" max="10281" width="6.5703125" style="130" customWidth="1"/>
    <col min="10282" max="10282" width="0.85546875" style="130" customWidth="1"/>
    <col min="10283" max="10283" width="5.5703125" style="130" customWidth="1"/>
    <col min="10284" max="10284" width="1.28515625" style="130" customWidth="1"/>
    <col min="10285" max="10285" width="12.85546875" style="130" customWidth="1"/>
    <col min="10286" max="10286" width="0.7109375" style="130" customWidth="1"/>
    <col min="10287" max="10287" width="7.42578125" style="130" customWidth="1"/>
    <col min="10288" max="10288" width="0.85546875" style="130" customWidth="1"/>
    <col min="10289" max="10289" width="5.7109375" style="130" customWidth="1"/>
    <col min="10290" max="10290" width="1.28515625" style="130" customWidth="1"/>
    <col min="10291" max="10291" width="12.28515625" style="130" customWidth="1"/>
    <col min="10292" max="10292" width="1" style="130" customWidth="1"/>
    <col min="10293" max="10293" width="11.5703125" style="130" customWidth="1"/>
    <col min="10294" max="10294" width="1" style="130" customWidth="1"/>
    <col min="10295" max="10295" width="11.5703125" style="130" customWidth="1"/>
    <col min="10296" max="10296" width="0.85546875" style="130" customWidth="1"/>
    <col min="10297" max="10297" width="6.5703125" style="130" customWidth="1"/>
    <col min="10298" max="10298" width="0.85546875" style="130" customWidth="1"/>
    <col min="10299" max="10299" width="5.85546875" style="130" customWidth="1"/>
    <col min="10300" max="10300" width="1.140625" style="130" customWidth="1"/>
    <col min="10301" max="10301" width="11.5703125" style="130" customWidth="1"/>
    <col min="10302" max="10302" width="0.85546875" style="130" customWidth="1"/>
    <col min="10303" max="10303" width="7.140625" style="130" customWidth="1"/>
    <col min="10304" max="10304" width="1" style="130" customWidth="1"/>
    <col min="10305" max="10305" width="5.85546875" style="130" customWidth="1"/>
    <col min="10306" max="10306" width="0.85546875" style="130" customWidth="1"/>
    <col min="10307" max="10307" width="14" style="130" customWidth="1"/>
    <col min="10308" max="10308" width="1.5703125" style="130" customWidth="1"/>
    <col min="10309" max="10309" width="3.85546875" style="130" customWidth="1"/>
    <col min="10310" max="10310" width="2.42578125" style="130" customWidth="1"/>
    <col min="10311" max="10311" width="9.42578125" style="130" customWidth="1"/>
    <col min="10312" max="10496" width="12.7109375" style="130"/>
    <col min="10497" max="10497" width="4.140625" style="130" customWidth="1"/>
    <col min="10498" max="10498" width="1.5703125" style="130" customWidth="1"/>
    <col min="10499" max="10499" width="12.7109375" style="130"/>
    <col min="10500" max="10500" width="0.85546875" style="130" customWidth="1"/>
    <col min="10501" max="10501" width="13.85546875" style="130" bestFit="1" customWidth="1"/>
    <col min="10502" max="10502" width="0.85546875" style="130" customWidth="1"/>
    <col min="10503" max="10503" width="11.5703125" style="130" customWidth="1"/>
    <col min="10504" max="10504" width="0.85546875" style="130" customWidth="1"/>
    <col min="10505" max="10505" width="12.7109375" style="130"/>
    <col min="10506" max="10506" width="0.85546875" style="130" customWidth="1"/>
    <col min="10507" max="10507" width="10.7109375" style="130" customWidth="1"/>
    <col min="10508" max="10508" width="0.85546875" style="130" customWidth="1"/>
    <col min="10509" max="10509" width="11.85546875" style="130" customWidth="1"/>
    <col min="10510" max="10510" width="0.85546875" style="130" customWidth="1"/>
    <col min="10511" max="10511" width="10.7109375" style="130" customWidth="1"/>
    <col min="10512" max="10512" width="0.85546875" style="130" customWidth="1"/>
    <col min="10513" max="10513" width="11" style="130" customWidth="1"/>
    <col min="10514" max="10514" width="0.85546875" style="130" customWidth="1"/>
    <col min="10515" max="10515" width="10.7109375" style="130" customWidth="1"/>
    <col min="10516" max="10516" width="0.85546875" style="130" customWidth="1"/>
    <col min="10517" max="10517" width="13.5703125" style="130" customWidth="1"/>
    <col min="10518" max="10518" width="0.85546875" style="130" customWidth="1"/>
    <col min="10519" max="10519" width="8.85546875" style="130" customWidth="1"/>
    <col min="10520" max="10520" width="0.85546875" style="130" customWidth="1"/>
    <col min="10521" max="10521" width="6.7109375" style="130" customWidth="1"/>
    <col min="10522" max="10522" width="0.85546875" style="130" customWidth="1"/>
    <col min="10523" max="10523" width="12.7109375" style="130"/>
    <col min="10524" max="10524" width="0.85546875" style="130" customWidth="1"/>
    <col min="10525" max="10525" width="8.140625" style="130" customWidth="1"/>
    <col min="10526" max="10526" width="0.85546875" style="130" customWidth="1"/>
    <col min="10527" max="10527" width="7.7109375" style="130" customWidth="1"/>
    <col min="10528" max="10528" width="0.85546875" style="130" customWidth="1"/>
    <col min="10529" max="10529" width="11.7109375" style="130" customWidth="1"/>
    <col min="10530" max="10530" width="0.7109375" style="130" customWidth="1"/>
    <col min="10531" max="10531" width="6.7109375" style="130" customWidth="1"/>
    <col min="10532" max="10532" width="0.7109375" style="130" customWidth="1"/>
    <col min="10533" max="10533" width="6.140625" style="130" customWidth="1"/>
    <col min="10534" max="10534" width="0.85546875" style="130" customWidth="1"/>
    <col min="10535" max="10535" width="11.28515625" style="130" customWidth="1"/>
    <col min="10536" max="10536" width="0.5703125" style="130" customWidth="1"/>
    <col min="10537" max="10537" width="6.5703125" style="130" customWidth="1"/>
    <col min="10538" max="10538" width="0.85546875" style="130" customWidth="1"/>
    <col min="10539" max="10539" width="5.5703125" style="130" customWidth="1"/>
    <col min="10540" max="10540" width="1.28515625" style="130" customWidth="1"/>
    <col min="10541" max="10541" width="12.85546875" style="130" customWidth="1"/>
    <col min="10542" max="10542" width="0.7109375" style="130" customWidth="1"/>
    <col min="10543" max="10543" width="7.42578125" style="130" customWidth="1"/>
    <col min="10544" max="10544" width="0.85546875" style="130" customWidth="1"/>
    <col min="10545" max="10545" width="5.7109375" style="130" customWidth="1"/>
    <col min="10546" max="10546" width="1.28515625" style="130" customWidth="1"/>
    <col min="10547" max="10547" width="12.28515625" style="130" customWidth="1"/>
    <col min="10548" max="10548" width="1" style="130" customWidth="1"/>
    <col min="10549" max="10549" width="11.5703125" style="130" customWidth="1"/>
    <col min="10550" max="10550" width="1" style="130" customWidth="1"/>
    <col min="10551" max="10551" width="11.5703125" style="130" customWidth="1"/>
    <col min="10552" max="10552" width="0.85546875" style="130" customWidth="1"/>
    <col min="10553" max="10553" width="6.5703125" style="130" customWidth="1"/>
    <col min="10554" max="10554" width="0.85546875" style="130" customWidth="1"/>
    <col min="10555" max="10555" width="5.85546875" style="130" customWidth="1"/>
    <col min="10556" max="10556" width="1.140625" style="130" customWidth="1"/>
    <col min="10557" max="10557" width="11.5703125" style="130" customWidth="1"/>
    <col min="10558" max="10558" width="0.85546875" style="130" customWidth="1"/>
    <col min="10559" max="10559" width="7.140625" style="130" customWidth="1"/>
    <col min="10560" max="10560" width="1" style="130" customWidth="1"/>
    <col min="10561" max="10561" width="5.85546875" style="130" customWidth="1"/>
    <col min="10562" max="10562" width="0.85546875" style="130" customWidth="1"/>
    <col min="10563" max="10563" width="14" style="130" customWidth="1"/>
    <col min="10564" max="10564" width="1.5703125" style="130" customWidth="1"/>
    <col min="10565" max="10565" width="3.85546875" style="130" customWidth="1"/>
    <col min="10566" max="10566" width="2.42578125" style="130" customWidth="1"/>
    <col min="10567" max="10567" width="9.42578125" style="130" customWidth="1"/>
    <col min="10568" max="10752" width="12.7109375" style="130"/>
    <col min="10753" max="10753" width="4.140625" style="130" customWidth="1"/>
    <col min="10754" max="10754" width="1.5703125" style="130" customWidth="1"/>
    <col min="10755" max="10755" width="12.7109375" style="130"/>
    <col min="10756" max="10756" width="0.85546875" style="130" customWidth="1"/>
    <col min="10757" max="10757" width="13.85546875" style="130" bestFit="1" customWidth="1"/>
    <col min="10758" max="10758" width="0.85546875" style="130" customWidth="1"/>
    <col min="10759" max="10759" width="11.5703125" style="130" customWidth="1"/>
    <col min="10760" max="10760" width="0.85546875" style="130" customWidth="1"/>
    <col min="10761" max="10761" width="12.7109375" style="130"/>
    <col min="10762" max="10762" width="0.85546875" style="130" customWidth="1"/>
    <col min="10763" max="10763" width="10.7109375" style="130" customWidth="1"/>
    <col min="10764" max="10764" width="0.85546875" style="130" customWidth="1"/>
    <col min="10765" max="10765" width="11.85546875" style="130" customWidth="1"/>
    <col min="10766" max="10766" width="0.85546875" style="130" customWidth="1"/>
    <col min="10767" max="10767" width="10.7109375" style="130" customWidth="1"/>
    <col min="10768" max="10768" width="0.85546875" style="130" customWidth="1"/>
    <col min="10769" max="10769" width="11" style="130" customWidth="1"/>
    <col min="10770" max="10770" width="0.85546875" style="130" customWidth="1"/>
    <col min="10771" max="10771" width="10.7109375" style="130" customWidth="1"/>
    <col min="10772" max="10772" width="0.85546875" style="130" customWidth="1"/>
    <col min="10773" max="10773" width="13.5703125" style="130" customWidth="1"/>
    <col min="10774" max="10774" width="0.85546875" style="130" customWidth="1"/>
    <col min="10775" max="10775" width="8.85546875" style="130" customWidth="1"/>
    <col min="10776" max="10776" width="0.85546875" style="130" customWidth="1"/>
    <col min="10777" max="10777" width="6.7109375" style="130" customWidth="1"/>
    <col min="10778" max="10778" width="0.85546875" style="130" customWidth="1"/>
    <col min="10779" max="10779" width="12.7109375" style="130"/>
    <col min="10780" max="10780" width="0.85546875" style="130" customWidth="1"/>
    <col min="10781" max="10781" width="8.140625" style="130" customWidth="1"/>
    <col min="10782" max="10782" width="0.85546875" style="130" customWidth="1"/>
    <col min="10783" max="10783" width="7.7109375" style="130" customWidth="1"/>
    <col min="10784" max="10784" width="0.85546875" style="130" customWidth="1"/>
    <col min="10785" max="10785" width="11.7109375" style="130" customWidth="1"/>
    <col min="10786" max="10786" width="0.7109375" style="130" customWidth="1"/>
    <col min="10787" max="10787" width="6.7109375" style="130" customWidth="1"/>
    <col min="10788" max="10788" width="0.7109375" style="130" customWidth="1"/>
    <col min="10789" max="10789" width="6.140625" style="130" customWidth="1"/>
    <col min="10790" max="10790" width="0.85546875" style="130" customWidth="1"/>
    <col min="10791" max="10791" width="11.28515625" style="130" customWidth="1"/>
    <col min="10792" max="10792" width="0.5703125" style="130" customWidth="1"/>
    <col min="10793" max="10793" width="6.5703125" style="130" customWidth="1"/>
    <col min="10794" max="10794" width="0.85546875" style="130" customWidth="1"/>
    <col min="10795" max="10795" width="5.5703125" style="130" customWidth="1"/>
    <col min="10796" max="10796" width="1.28515625" style="130" customWidth="1"/>
    <col min="10797" max="10797" width="12.85546875" style="130" customWidth="1"/>
    <col min="10798" max="10798" width="0.7109375" style="130" customWidth="1"/>
    <col min="10799" max="10799" width="7.42578125" style="130" customWidth="1"/>
    <col min="10800" max="10800" width="0.85546875" style="130" customWidth="1"/>
    <col min="10801" max="10801" width="5.7109375" style="130" customWidth="1"/>
    <col min="10802" max="10802" width="1.28515625" style="130" customWidth="1"/>
    <col min="10803" max="10803" width="12.28515625" style="130" customWidth="1"/>
    <col min="10804" max="10804" width="1" style="130" customWidth="1"/>
    <col min="10805" max="10805" width="11.5703125" style="130" customWidth="1"/>
    <col min="10806" max="10806" width="1" style="130" customWidth="1"/>
    <col min="10807" max="10807" width="11.5703125" style="130" customWidth="1"/>
    <col min="10808" max="10808" width="0.85546875" style="130" customWidth="1"/>
    <col min="10809" max="10809" width="6.5703125" style="130" customWidth="1"/>
    <col min="10810" max="10810" width="0.85546875" style="130" customWidth="1"/>
    <col min="10811" max="10811" width="5.85546875" style="130" customWidth="1"/>
    <col min="10812" max="10812" width="1.140625" style="130" customWidth="1"/>
    <col min="10813" max="10813" width="11.5703125" style="130" customWidth="1"/>
    <col min="10814" max="10814" width="0.85546875" style="130" customWidth="1"/>
    <col min="10815" max="10815" width="7.140625" style="130" customWidth="1"/>
    <col min="10816" max="10816" width="1" style="130" customWidth="1"/>
    <col min="10817" max="10817" width="5.85546875" style="130" customWidth="1"/>
    <col min="10818" max="10818" width="0.85546875" style="130" customWidth="1"/>
    <col min="10819" max="10819" width="14" style="130" customWidth="1"/>
    <col min="10820" max="10820" width="1.5703125" style="130" customWidth="1"/>
    <col min="10821" max="10821" width="3.85546875" style="130" customWidth="1"/>
    <col min="10822" max="10822" width="2.42578125" style="130" customWidth="1"/>
    <col min="10823" max="10823" width="9.42578125" style="130" customWidth="1"/>
    <col min="10824" max="11008" width="12.7109375" style="130"/>
    <col min="11009" max="11009" width="4.140625" style="130" customWidth="1"/>
    <col min="11010" max="11010" width="1.5703125" style="130" customWidth="1"/>
    <col min="11011" max="11011" width="12.7109375" style="130"/>
    <col min="11012" max="11012" width="0.85546875" style="130" customWidth="1"/>
    <col min="11013" max="11013" width="13.85546875" style="130" bestFit="1" customWidth="1"/>
    <col min="11014" max="11014" width="0.85546875" style="130" customWidth="1"/>
    <col min="11015" max="11015" width="11.5703125" style="130" customWidth="1"/>
    <col min="11016" max="11016" width="0.85546875" style="130" customWidth="1"/>
    <col min="11017" max="11017" width="12.7109375" style="130"/>
    <col min="11018" max="11018" width="0.85546875" style="130" customWidth="1"/>
    <col min="11019" max="11019" width="10.7109375" style="130" customWidth="1"/>
    <col min="11020" max="11020" width="0.85546875" style="130" customWidth="1"/>
    <col min="11021" max="11021" width="11.85546875" style="130" customWidth="1"/>
    <col min="11022" max="11022" width="0.85546875" style="130" customWidth="1"/>
    <col min="11023" max="11023" width="10.7109375" style="130" customWidth="1"/>
    <col min="11024" max="11024" width="0.85546875" style="130" customWidth="1"/>
    <col min="11025" max="11025" width="11" style="130" customWidth="1"/>
    <col min="11026" max="11026" width="0.85546875" style="130" customWidth="1"/>
    <col min="11027" max="11027" width="10.7109375" style="130" customWidth="1"/>
    <col min="11028" max="11028" width="0.85546875" style="130" customWidth="1"/>
    <col min="11029" max="11029" width="13.5703125" style="130" customWidth="1"/>
    <col min="11030" max="11030" width="0.85546875" style="130" customWidth="1"/>
    <col min="11031" max="11031" width="8.85546875" style="130" customWidth="1"/>
    <col min="11032" max="11032" width="0.85546875" style="130" customWidth="1"/>
    <col min="11033" max="11033" width="6.7109375" style="130" customWidth="1"/>
    <col min="11034" max="11034" width="0.85546875" style="130" customWidth="1"/>
    <col min="11035" max="11035" width="12.7109375" style="130"/>
    <col min="11036" max="11036" width="0.85546875" style="130" customWidth="1"/>
    <col min="11037" max="11037" width="8.140625" style="130" customWidth="1"/>
    <col min="11038" max="11038" width="0.85546875" style="130" customWidth="1"/>
    <col min="11039" max="11039" width="7.7109375" style="130" customWidth="1"/>
    <col min="11040" max="11040" width="0.85546875" style="130" customWidth="1"/>
    <col min="11041" max="11041" width="11.7109375" style="130" customWidth="1"/>
    <col min="11042" max="11042" width="0.7109375" style="130" customWidth="1"/>
    <col min="11043" max="11043" width="6.7109375" style="130" customWidth="1"/>
    <col min="11044" max="11044" width="0.7109375" style="130" customWidth="1"/>
    <col min="11045" max="11045" width="6.140625" style="130" customWidth="1"/>
    <col min="11046" max="11046" width="0.85546875" style="130" customWidth="1"/>
    <col min="11047" max="11047" width="11.28515625" style="130" customWidth="1"/>
    <col min="11048" max="11048" width="0.5703125" style="130" customWidth="1"/>
    <col min="11049" max="11049" width="6.5703125" style="130" customWidth="1"/>
    <col min="11050" max="11050" width="0.85546875" style="130" customWidth="1"/>
    <col min="11051" max="11051" width="5.5703125" style="130" customWidth="1"/>
    <col min="11052" max="11052" width="1.28515625" style="130" customWidth="1"/>
    <col min="11053" max="11053" width="12.85546875" style="130" customWidth="1"/>
    <col min="11054" max="11054" width="0.7109375" style="130" customWidth="1"/>
    <col min="11055" max="11055" width="7.42578125" style="130" customWidth="1"/>
    <col min="11056" max="11056" width="0.85546875" style="130" customWidth="1"/>
    <col min="11057" max="11057" width="5.7109375" style="130" customWidth="1"/>
    <col min="11058" max="11058" width="1.28515625" style="130" customWidth="1"/>
    <col min="11059" max="11059" width="12.28515625" style="130" customWidth="1"/>
    <col min="11060" max="11060" width="1" style="130" customWidth="1"/>
    <col min="11061" max="11061" width="11.5703125" style="130" customWidth="1"/>
    <col min="11062" max="11062" width="1" style="130" customWidth="1"/>
    <col min="11063" max="11063" width="11.5703125" style="130" customWidth="1"/>
    <col min="11064" max="11064" width="0.85546875" style="130" customWidth="1"/>
    <col min="11065" max="11065" width="6.5703125" style="130" customWidth="1"/>
    <col min="11066" max="11066" width="0.85546875" style="130" customWidth="1"/>
    <col min="11067" max="11067" width="5.85546875" style="130" customWidth="1"/>
    <col min="11068" max="11068" width="1.140625" style="130" customWidth="1"/>
    <col min="11069" max="11069" width="11.5703125" style="130" customWidth="1"/>
    <col min="11070" max="11070" width="0.85546875" style="130" customWidth="1"/>
    <col min="11071" max="11071" width="7.140625" style="130" customWidth="1"/>
    <col min="11072" max="11072" width="1" style="130" customWidth="1"/>
    <col min="11073" max="11073" width="5.85546875" style="130" customWidth="1"/>
    <col min="11074" max="11074" width="0.85546875" style="130" customWidth="1"/>
    <col min="11075" max="11075" width="14" style="130" customWidth="1"/>
    <col min="11076" max="11076" width="1.5703125" style="130" customWidth="1"/>
    <col min="11077" max="11077" width="3.85546875" style="130" customWidth="1"/>
    <col min="11078" max="11078" width="2.42578125" style="130" customWidth="1"/>
    <col min="11079" max="11079" width="9.42578125" style="130" customWidth="1"/>
    <col min="11080" max="11264" width="12.7109375" style="130"/>
    <col min="11265" max="11265" width="4.140625" style="130" customWidth="1"/>
    <col min="11266" max="11266" width="1.5703125" style="130" customWidth="1"/>
    <col min="11267" max="11267" width="12.7109375" style="130"/>
    <col min="11268" max="11268" width="0.85546875" style="130" customWidth="1"/>
    <col min="11269" max="11269" width="13.85546875" style="130" bestFit="1" customWidth="1"/>
    <col min="11270" max="11270" width="0.85546875" style="130" customWidth="1"/>
    <col min="11271" max="11271" width="11.5703125" style="130" customWidth="1"/>
    <col min="11272" max="11272" width="0.85546875" style="130" customWidth="1"/>
    <col min="11273" max="11273" width="12.7109375" style="130"/>
    <col min="11274" max="11274" width="0.85546875" style="130" customWidth="1"/>
    <col min="11275" max="11275" width="10.7109375" style="130" customWidth="1"/>
    <col min="11276" max="11276" width="0.85546875" style="130" customWidth="1"/>
    <col min="11277" max="11277" width="11.85546875" style="130" customWidth="1"/>
    <col min="11278" max="11278" width="0.85546875" style="130" customWidth="1"/>
    <col min="11279" max="11279" width="10.7109375" style="130" customWidth="1"/>
    <col min="11280" max="11280" width="0.85546875" style="130" customWidth="1"/>
    <col min="11281" max="11281" width="11" style="130" customWidth="1"/>
    <col min="11282" max="11282" width="0.85546875" style="130" customWidth="1"/>
    <col min="11283" max="11283" width="10.7109375" style="130" customWidth="1"/>
    <col min="11284" max="11284" width="0.85546875" style="130" customWidth="1"/>
    <col min="11285" max="11285" width="13.5703125" style="130" customWidth="1"/>
    <col min="11286" max="11286" width="0.85546875" style="130" customWidth="1"/>
    <col min="11287" max="11287" width="8.85546875" style="130" customWidth="1"/>
    <col min="11288" max="11288" width="0.85546875" style="130" customWidth="1"/>
    <col min="11289" max="11289" width="6.7109375" style="130" customWidth="1"/>
    <col min="11290" max="11290" width="0.85546875" style="130" customWidth="1"/>
    <col min="11291" max="11291" width="12.7109375" style="130"/>
    <col min="11292" max="11292" width="0.85546875" style="130" customWidth="1"/>
    <col min="11293" max="11293" width="8.140625" style="130" customWidth="1"/>
    <col min="11294" max="11294" width="0.85546875" style="130" customWidth="1"/>
    <col min="11295" max="11295" width="7.7109375" style="130" customWidth="1"/>
    <col min="11296" max="11296" width="0.85546875" style="130" customWidth="1"/>
    <col min="11297" max="11297" width="11.7109375" style="130" customWidth="1"/>
    <col min="11298" max="11298" width="0.7109375" style="130" customWidth="1"/>
    <col min="11299" max="11299" width="6.7109375" style="130" customWidth="1"/>
    <col min="11300" max="11300" width="0.7109375" style="130" customWidth="1"/>
    <col min="11301" max="11301" width="6.140625" style="130" customWidth="1"/>
    <col min="11302" max="11302" width="0.85546875" style="130" customWidth="1"/>
    <col min="11303" max="11303" width="11.28515625" style="130" customWidth="1"/>
    <col min="11304" max="11304" width="0.5703125" style="130" customWidth="1"/>
    <col min="11305" max="11305" width="6.5703125" style="130" customWidth="1"/>
    <col min="11306" max="11306" width="0.85546875" style="130" customWidth="1"/>
    <col min="11307" max="11307" width="5.5703125" style="130" customWidth="1"/>
    <col min="11308" max="11308" width="1.28515625" style="130" customWidth="1"/>
    <col min="11309" max="11309" width="12.85546875" style="130" customWidth="1"/>
    <col min="11310" max="11310" width="0.7109375" style="130" customWidth="1"/>
    <col min="11311" max="11311" width="7.42578125" style="130" customWidth="1"/>
    <col min="11312" max="11312" width="0.85546875" style="130" customWidth="1"/>
    <col min="11313" max="11313" width="5.7109375" style="130" customWidth="1"/>
    <col min="11314" max="11314" width="1.28515625" style="130" customWidth="1"/>
    <col min="11315" max="11315" width="12.28515625" style="130" customWidth="1"/>
    <col min="11316" max="11316" width="1" style="130" customWidth="1"/>
    <col min="11317" max="11317" width="11.5703125" style="130" customWidth="1"/>
    <col min="11318" max="11318" width="1" style="130" customWidth="1"/>
    <col min="11319" max="11319" width="11.5703125" style="130" customWidth="1"/>
    <col min="11320" max="11320" width="0.85546875" style="130" customWidth="1"/>
    <col min="11321" max="11321" width="6.5703125" style="130" customWidth="1"/>
    <col min="11322" max="11322" width="0.85546875" style="130" customWidth="1"/>
    <col min="11323" max="11323" width="5.85546875" style="130" customWidth="1"/>
    <col min="11324" max="11324" width="1.140625" style="130" customWidth="1"/>
    <col min="11325" max="11325" width="11.5703125" style="130" customWidth="1"/>
    <col min="11326" max="11326" width="0.85546875" style="130" customWidth="1"/>
    <col min="11327" max="11327" width="7.140625" style="130" customWidth="1"/>
    <col min="11328" max="11328" width="1" style="130" customWidth="1"/>
    <col min="11329" max="11329" width="5.85546875" style="130" customWidth="1"/>
    <col min="11330" max="11330" width="0.85546875" style="130" customWidth="1"/>
    <col min="11331" max="11331" width="14" style="130" customWidth="1"/>
    <col min="11332" max="11332" width="1.5703125" style="130" customWidth="1"/>
    <col min="11333" max="11333" width="3.85546875" style="130" customWidth="1"/>
    <col min="11334" max="11334" width="2.42578125" style="130" customWidth="1"/>
    <col min="11335" max="11335" width="9.42578125" style="130" customWidth="1"/>
    <col min="11336" max="11520" width="12.7109375" style="130"/>
    <col min="11521" max="11521" width="4.140625" style="130" customWidth="1"/>
    <col min="11522" max="11522" width="1.5703125" style="130" customWidth="1"/>
    <col min="11523" max="11523" width="12.7109375" style="130"/>
    <col min="11524" max="11524" width="0.85546875" style="130" customWidth="1"/>
    <col min="11525" max="11525" width="13.85546875" style="130" bestFit="1" customWidth="1"/>
    <col min="11526" max="11526" width="0.85546875" style="130" customWidth="1"/>
    <col min="11527" max="11527" width="11.5703125" style="130" customWidth="1"/>
    <col min="11528" max="11528" width="0.85546875" style="130" customWidth="1"/>
    <col min="11529" max="11529" width="12.7109375" style="130"/>
    <col min="11530" max="11530" width="0.85546875" style="130" customWidth="1"/>
    <col min="11531" max="11531" width="10.7109375" style="130" customWidth="1"/>
    <col min="11532" max="11532" width="0.85546875" style="130" customWidth="1"/>
    <col min="11533" max="11533" width="11.85546875" style="130" customWidth="1"/>
    <col min="11534" max="11534" width="0.85546875" style="130" customWidth="1"/>
    <col min="11535" max="11535" width="10.7109375" style="130" customWidth="1"/>
    <col min="11536" max="11536" width="0.85546875" style="130" customWidth="1"/>
    <col min="11537" max="11537" width="11" style="130" customWidth="1"/>
    <col min="11538" max="11538" width="0.85546875" style="130" customWidth="1"/>
    <col min="11539" max="11539" width="10.7109375" style="130" customWidth="1"/>
    <col min="11540" max="11540" width="0.85546875" style="130" customWidth="1"/>
    <col min="11541" max="11541" width="13.5703125" style="130" customWidth="1"/>
    <col min="11542" max="11542" width="0.85546875" style="130" customWidth="1"/>
    <col min="11543" max="11543" width="8.85546875" style="130" customWidth="1"/>
    <col min="11544" max="11544" width="0.85546875" style="130" customWidth="1"/>
    <col min="11545" max="11545" width="6.7109375" style="130" customWidth="1"/>
    <col min="11546" max="11546" width="0.85546875" style="130" customWidth="1"/>
    <col min="11547" max="11547" width="12.7109375" style="130"/>
    <col min="11548" max="11548" width="0.85546875" style="130" customWidth="1"/>
    <col min="11549" max="11549" width="8.140625" style="130" customWidth="1"/>
    <col min="11550" max="11550" width="0.85546875" style="130" customWidth="1"/>
    <col min="11551" max="11551" width="7.7109375" style="130" customWidth="1"/>
    <col min="11552" max="11552" width="0.85546875" style="130" customWidth="1"/>
    <col min="11553" max="11553" width="11.7109375" style="130" customWidth="1"/>
    <col min="11554" max="11554" width="0.7109375" style="130" customWidth="1"/>
    <col min="11555" max="11555" width="6.7109375" style="130" customWidth="1"/>
    <col min="11556" max="11556" width="0.7109375" style="130" customWidth="1"/>
    <col min="11557" max="11557" width="6.140625" style="130" customWidth="1"/>
    <col min="11558" max="11558" width="0.85546875" style="130" customWidth="1"/>
    <col min="11559" max="11559" width="11.28515625" style="130" customWidth="1"/>
    <col min="11560" max="11560" width="0.5703125" style="130" customWidth="1"/>
    <col min="11561" max="11561" width="6.5703125" style="130" customWidth="1"/>
    <col min="11562" max="11562" width="0.85546875" style="130" customWidth="1"/>
    <col min="11563" max="11563" width="5.5703125" style="130" customWidth="1"/>
    <col min="11564" max="11564" width="1.28515625" style="130" customWidth="1"/>
    <col min="11565" max="11565" width="12.85546875" style="130" customWidth="1"/>
    <col min="11566" max="11566" width="0.7109375" style="130" customWidth="1"/>
    <col min="11567" max="11567" width="7.42578125" style="130" customWidth="1"/>
    <col min="11568" max="11568" width="0.85546875" style="130" customWidth="1"/>
    <col min="11569" max="11569" width="5.7109375" style="130" customWidth="1"/>
    <col min="11570" max="11570" width="1.28515625" style="130" customWidth="1"/>
    <col min="11571" max="11571" width="12.28515625" style="130" customWidth="1"/>
    <col min="11572" max="11572" width="1" style="130" customWidth="1"/>
    <col min="11573" max="11573" width="11.5703125" style="130" customWidth="1"/>
    <col min="11574" max="11574" width="1" style="130" customWidth="1"/>
    <col min="11575" max="11575" width="11.5703125" style="130" customWidth="1"/>
    <col min="11576" max="11576" width="0.85546875" style="130" customWidth="1"/>
    <col min="11577" max="11577" width="6.5703125" style="130" customWidth="1"/>
    <col min="11578" max="11578" width="0.85546875" style="130" customWidth="1"/>
    <col min="11579" max="11579" width="5.85546875" style="130" customWidth="1"/>
    <col min="11580" max="11580" width="1.140625" style="130" customWidth="1"/>
    <col min="11581" max="11581" width="11.5703125" style="130" customWidth="1"/>
    <col min="11582" max="11582" width="0.85546875" style="130" customWidth="1"/>
    <col min="11583" max="11583" width="7.140625" style="130" customWidth="1"/>
    <col min="11584" max="11584" width="1" style="130" customWidth="1"/>
    <col min="11585" max="11585" width="5.85546875" style="130" customWidth="1"/>
    <col min="11586" max="11586" width="0.85546875" style="130" customWidth="1"/>
    <col min="11587" max="11587" width="14" style="130" customWidth="1"/>
    <col min="11588" max="11588" width="1.5703125" style="130" customWidth="1"/>
    <col min="11589" max="11589" width="3.85546875" style="130" customWidth="1"/>
    <col min="11590" max="11590" width="2.42578125" style="130" customWidth="1"/>
    <col min="11591" max="11591" width="9.42578125" style="130" customWidth="1"/>
    <col min="11592" max="11776" width="12.7109375" style="130"/>
    <col min="11777" max="11777" width="4.140625" style="130" customWidth="1"/>
    <col min="11778" max="11778" width="1.5703125" style="130" customWidth="1"/>
    <col min="11779" max="11779" width="12.7109375" style="130"/>
    <col min="11780" max="11780" width="0.85546875" style="130" customWidth="1"/>
    <col min="11781" max="11781" width="13.85546875" style="130" bestFit="1" customWidth="1"/>
    <col min="11782" max="11782" width="0.85546875" style="130" customWidth="1"/>
    <col min="11783" max="11783" width="11.5703125" style="130" customWidth="1"/>
    <col min="11784" max="11784" width="0.85546875" style="130" customWidth="1"/>
    <col min="11785" max="11785" width="12.7109375" style="130"/>
    <col min="11786" max="11786" width="0.85546875" style="130" customWidth="1"/>
    <col min="11787" max="11787" width="10.7109375" style="130" customWidth="1"/>
    <col min="11788" max="11788" width="0.85546875" style="130" customWidth="1"/>
    <col min="11789" max="11789" width="11.85546875" style="130" customWidth="1"/>
    <col min="11790" max="11790" width="0.85546875" style="130" customWidth="1"/>
    <col min="11791" max="11791" width="10.7109375" style="130" customWidth="1"/>
    <col min="11792" max="11792" width="0.85546875" style="130" customWidth="1"/>
    <col min="11793" max="11793" width="11" style="130" customWidth="1"/>
    <col min="11794" max="11794" width="0.85546875" style="130" customWidth="1"/>
    <col min="11795" max="11795" width="10.7109375" style="130" customWidth="1"/>
    <col min="11796" max="11796" width="0.85546875" style="130" customWidth="1"/>
    <col min="11797" max="11797" width="13.5703125" style="130" customWidth="1"/>
    <col min="11798" max="11798" width="0.85546875" style="130" customWidth="1"/>
    <col min="11799" max="11799" width="8.85546875" style="130" customWidth="1"/>
    <col min="11800" max="11800" width="0.85546875" style="130" customWidth="1"/>
    <col min="11801" max="11801" width="6.7109375" style="130" customWidth="1"/>
    <col min="11802" max="11802" width="0.85546875" style="130" customWidth="1"/>
    <col min="11803" max="11803" width="12.7109375" style="130"/>
    <col min="11804" max="11804" width="0.85546875" style="130" customWidth="1"/>
    <col min="11805" max="11805" width="8.140625" style="130" customWidth="1"/>
    <col min="11806" max="11806" width="0.85546875" style="130" customWidth="1"/>
    <col min="11807" max="11807" width="7.7109375" style="130" customWidth="1"/>
    <col min="11808" max="11808" width="0.85546875" style="130" customWidth="1"/>
    <col min="11809" max="11809" width="11.7109375" style="130" customWidth="1"/>
    <col min="11810" max="11810" width="0.7109375" style="130" customWidth="1"/>
    <col min="11811" max="11811" width="6.7109375" style="130" customWidth="1"/>
    <col min="11812" max="11812" width="0.7109375" style="130" customWidth="1"/>
    <col min="11813" max="11813" width="6.140625" style="130" customWidth="1"/>
    <col min="11814" max="11814" width="0.85546875" style="130" customWidth="1"/>
    <col min="11815" max="11815" width="11.28515625" style="130" customWidth="1"/>
    <col min="11816" max="11816" width="0.5703125" style="130" customWidth="1"/>
    <col min="11817" max="11817" width="6.5703125" style="130" customWidth="1"/>
    <col min="11818" max="11818" width="0.85546875" style="130" customWidth="1"/>
    <col min="11819" max="11819" width="5.5703125" style="130" customWidth="1"/>
    <col min="11820" max="11820" width="1.28515625" style="130" customWidth="1"/>
    <col min="11821" max="11821" width="12.85546875" style="130" customWidth="1"/>
    <col min="11822" max="11822" width="0.7109375" style="130" customWidth="1"/>
    <col min="11823" max="11823" width="7.42578125" style="130" customWidth="1"/>
    <col min="11824" max="11824" width="0.85546875" style="130" customWidth="1"/>
    <col min="11825" max="11825" width="5.7109375" style="130" customWidth="1"/>
    <col min="11826" max="11826" width="1.28515625" style="130" customWidth="1"/>
    <col min="11827" max="11827" width="12.28515625" style="130" customWidth="1"/>
    <col min="11828" max="11828" width="1" style="130" customWidth="1"/>
    <col min="11829" max="11829" width="11.5703125" style="130" customWidth="1"/>
    <col min="11830" max="11830" width="1" style="130" customWidth="1"/>
    <col min="11831" max="11831" width="11.5703125" style="130" customWidth="1"/>
    <col min="11832" max="11832" width="0.85546875" style="130" customWidth="1"/>
    <col min="11833" max="11833" width="6.5703125" style="130" customWidth="1"/>
    <col min="11834" max="11834" width="0.85546875" style="130" customWidth="1"/>
    <col min="11835" max="11835" width="5.85546875" style="130" customWidth="1"/>
    <col min="11836" max="11836" width="1.140625" style="130" customWidth="1"/>
    <col min="11837" max="11837" width="11.5703125" style="130" customWidth="1"/>
    <col min="11838" max="11838" width="0.85546875" style="130" customWidth="1"/>
    <col min="11839" max="11839" width="7.140625" style="130" customWidth="1"/>
    <col min="11840" max="11840" width="1" style="130" customWidth="1"/>
    <col min="11841" max="11841" width="5.85546875" style="130" customWidth="1"/>
    <col min="11842" max="11842" width="0.85546875" style="130" customWidth="1"/>
    <col min="11843" max="11843" width="14" style="130" customWidth="1"/>
    <col min="11844" max="11844" width="1.5703125" style="130" customWidth="1"/>
    <col min="11845" max="11845" width="3.85546875" style="130" customWidth="1"/>
    <col min="11846" max="11846" width="2.42578125" style="130" customWidth="1"/>
    <col min="11847" max="11847" width="9.42578125" style="130" customWidth="1"/>
    <col min="11848" max="12032" width="12.7109375" style="130"/>
    <col min="12033" max="12033" width="4.140625" style="130" customWidth="1"/>
    <col min="12034" max="12034" width="1.5703125" style="130" customWidth="1"/>
    <col min="12035" max="12035" width="12.7109375" style="130"/>
    <col min="12036" max="12036" width="0.85546875" style="130" customWidth="1"/>
    <col min="12037" max="12037" width="13.85546875" style="130" bestFit="1" customWidth="1"/>
    <col min="12038" max="12038" width="0.85546875" style="130" customWidth="1"/>
    <col min="12039" max="12039" width="11.5703125" style="130" customWidth="1"/>
    <col min="12040" max="12040" width="0.85546875" style="130" customWidth="1"/>
    <col min="12041" max="12041" width="12.7109375" style="130"/>
    <col min="12042" max="12042" width="0.85546875" style="130" customWidth="1"/>
    <col min="12043" max="12043" width="10.7109375" style="130" customWidth="1"/>
    <col min="12044" max="12044" width="0.85546875" style="130" customWidth="1"/>
    <col min="12045" max="12045" width="11.85546875" style="130" customWidth="1"/>
    <col min="12046" max="12046" width="0.85546875" style="130" customWidth="1"/>
    <col min="12047" max="12047" width="10.7109375" style="130" customWidth="1"/>
    <col min="12048" max="12048" width="0.85546875" style="130" customWidth="1"/>
    <col min="12049" max="12049" width="11" style="130" customWidth="1"/>
    <col min="12050" max="12050" width="0.85546875" style="130" customWidth="1"/>
    <col min="12051" max="12051" width="10.7109375" style="130" customWidth="1"/>
    <col min="12052" max="12052" width="0.85546875" style="130" customWidth="1"/>
    <col min="12053" max="12053" width="13.5703125" style="130" customWidth="1"/>
    <col min="12054" max="12054" width="0.85546875" style="130" customWidth="1"/>
    <col min="12055" max="12055" width="8.85546875" style="130" customWidth="1"/>
    <col min="12056" max="12056" width="0.85546875" style="130" customWidth="1"/>
    <col min="12057" max="12057" width="6.7109375" style="130" customWidth="1"/>
    <col min="12058" max="12058" width="0.85546875" style="130" customWidth="1"/>
    <col min="12059" max="12059" width="12.7109375" style="130"/>
    <col min="12060" max="12060" width="0.85546875" style="130" customWidth="1"/>
    <col min="12061" max="12061" width="8.140625" style="130" customWidth="1"/>
    <col min="12062" max="12062" width="0.85546875" style="130" customWidth="1"/>
    <col min="12063" max="12063" width="7.7109375" style="130" customWidth="1"/>
    <col min="12064" max="12064" width="0.85546875" style="130" customWidth="1"/>
    <col min="12065" max="12065" width="11.7109375" style="130" customWidth="1"/>
    <col min="12066" max="12066" width="0.7109375" style="130" customWidth="1"/>
    <col min="12067" max="12067" width="6.7109375" style="130" customWidth="1"/>
    <col min="12068" max="12068" width="0.7109375" style="130" customWidth="1"/>
    <col min="12069" max="12069" width="6.140625" style="130" customWidth="1"/>
    <col min="12070" max="12070" width="0.85546875" style="130" customWidth="1"/>
    <col min="12071" max="12071" width="11.28515625" style="130" customWidth="1"/>
    <col min="12072" max="12072" width="0.5703125" style="130" customWidth="1"/>
    <col min="12073" max="12073" width="6.5703125" style="130" customWidth="1"/>
    <col min="12074" max="12074" width="0.85546875" style="130" customWidth="1"/>
    <col min="12075" max="12075" width="5.5703125" style="130" customWidth="1"/>
    <col min="12076" max="12076" width="1.28515625" style="130" customWidth="1"/>
    <col min="12077" max="12077" width="12.85546875" style="130" customWidth="1"/>
    <col min="12078" max="12078" width="0.7109375" style="130" customWidth="1"/>
    <col min="12079" max="12079" width="7.42578125" style="130" customWidth="1"/>
    <col min="12080" max="12080" width="0.85546875" style="130" customWidth="1"/>
    <col min="12081" max="12081" width="5.7109375" style="130" customWidth="1"/>
    <col min="12082" max="12082" width="1.28515625" style="130" customWidth="1"/>
    <col min="12083" max="12083" width="12.28515625" style="130" customWidth="1"/>
    <col min="12084" max="12084" width="1" style="130" customWidth="1"/>
    <col min="12085" max="12085" width="11.5703125" style="130" customWidth="1"/>
    <col min="12086" max="12086" width="1" style="130" customWidth="1"/>
    <col min="12087" max="12087" width="11.5703125" style="130" customWidth="1"/>
    <col min="12088" max="12088" width="0.85546875" style="130" customWidth="1"/>
    <col min="12089" max="12089" width="6.5703125" style="130" customWidth="1"/>
    <col min="12090" max="12090" width="0.85546875" style="130" customWidth="1"/>
    <col min="12091" max="12091" width="5.85546875" style="130" customWidth="1"/>
    <col min="12092" max="12092" width="1.140625" style="130" customWidth="1"/>
    <col min="12093" max="12093" width="11.5703125" style="130" customWidth="1"/>
    <col min="12094" max="12094" width="0.85546875" style="130" customWidth="1"/>
    <col min="12095" max="12095" width="7.140625" style="130" customWidth="1"/>
    <col min="12096" max="12096" width="1" style="130" customWidth="1"/>
    <col min="12097" max="12097" width="5.85546875" style="130" customWidth="1"/>
    <col min="12098" max="12098" width="0.85546875" style="130" customWidth="1"/>
    <col min="12099" max="12099" width="14" style="130" customWidth="1"/>
    <col min="12100" max="12100" width="1.5703125" style="130" customWidth="1"/>
    <col min="12101" max="12101" width="3.85546875" style="130" customWidth="1"/>
    <col min="12102" max="12102" width="2.42578125" style="130" customWidth="1"/>
    <col min="12103" max="12103" width="9.42578125" style="130" customWidth="1"/>
    <col min="12104" max="12288" width="12.7109375" style="130"/>
    <col min="12289" max="12289" width="4.140625" style="130" customWidth="1"/>
    <col min="12290" max="12290" width="1.5703125" style="130" customWidth="1"/>
    <col min="12291" max="12291" width="12.7109375" style="130"/>
    <col min="12292" max="12292" width="0.85546875" style="130" customWidth="1"/>
    <col min="12293" max="12293" width="13.85546875" style="130" bestFit="1" customWidth="1"/>
    <col min="12294" max="12294" width="0.85546875" style="130" customWidth="1"/>
    <col min="12295" max="12295" width="11.5703125" style="130" customWidth="1"/>
    <col min="12296" max="12296" width="0.85546875" style="130" customWidth="1"/>
    <col min="12297" max="12297" width="12.7109375" style="130"/>
    <col min="12298" max="12298" width="0.85546875" style="130" customWidth="1"/>
    <col min="12299" max="12299" width="10.7109375" style="130" customWidth="1"/>
    <col min="12300" max="12300" width="0.85546875" style="130" customWidth="1"/>
    <col min="12301" max="12301" width="11.85546875" style="130" customWidth="1"/>
    <col min="12302" max="12302" width="0.85546875" style="130" customWidth="1"/>
    <col min="12303" max="12303" width="10.7109375" style="130" customWidth="1"/>
    <col min="12304" max="12304" width="0.85546875" style="130" customWidth="1"/>
    <col min="12305" max="12305" width="11" style="130" customWidth="1"/>
    <col min="12306" max="12306" width="0.85546875" style="130" customWidth="1"/>
    <col min="12307" max="12307" width="10.7109375" style="130" customWidth="1"/>
    <col min="12308" max="12308" width="0.85546875" style="130" customWidth="1"/>
    <col min="12309" max="12309" width="13.5703125" style="130" customWidth="1"/>
    <col min="12310" max="12310" width="0.85546875" style="130" customWidth="1"/>
    <col min="12311" max="12311" width="8.85546875" style="130" customWidth="1"/>
    <col min="12312" max="12312" width="0.85546875" style="130" customWidth="1"/>
    <col min="12313" max="12313" width="6.7109375" style="130" customWidth="1"/>
    <col min="12314" max="12314" width="0.85546875" style="130" customWidth="1"/>
    <col min="12315" max="12315" width="12.7109375" style="130"/>
    <col min="12316" max="12316" width="0.85546875" style="130" customWidth="1"/>
    <col min="12317" max="12317" width="8.140625" style="130" customWidth="1"/>
    <col min="12318" max="12318" width="0.85546875" style="130" customWidth="1"/>
    <col min="12319" max="12319" width="7.7109375" style="130" customWidth="1"/>
    <col min="12320" max="12320" width="0.85546875" style="130" customWidth="1"/>
    <col min="12321" max="12321" width="11.7109375" style="130" customWidth="1"/>
    <col min="12322" max="12322" width="0.7109375" style="130" customWidth="1"/>
    <col min="12323" max="12323" width="6.7109375" style="130" customWidth="1"/>
    <col min="12324" max="12324" width="0.7109375" style="130" customWidth="1"/>
    <col min="12325" max="12325" width="6.140625" style="130" customWidth="1"/>
    <col min="12326" max="12326" width="0.85546875" style="130" customWidth="1"/>
    <col min="12327" max="12327" width="11.28515625" style="130" customWidth="1"/>
    <col min="12328" max="12328" width="0.5703125" style="130" customWidth="1"/>
    <col min="12329" max="12329" width="6.5703125" style="130" customWidth="1"/>
    <col min="12330" max="12330" width="0.85546875" style="130" customWidth="1"/>
    <col min="12331" max="12331" width="5.5703125" style="130" customWidth="1"/>
    <col min="12332" max="12332" width="1.28515625" style="130" customWidth="1"/>
    <col min="12333" max="12333" width="12.85546875" style="130" customWidth="1"/>
    <col min="12334" max="12334" width="0.7109375" style="130" customWidth="1"/>
    <col min="12335" max="12335" width="7.42578125" style="130" customWidth="1"/>
    <col min="12336" max="12336" width="0.85546875" style="130" customWidth="1"/>
    <col min="12337" max="12337" width="5.7109375" style="130" customWidth="1"/>
    <col min="12338" max="12338" width="1.28515625" style="130" customWidth="1"/>
    <col min="12339" max="12339" width="12.28515625" style="130" customWidth="1"/>
    <col min="12340" max="12340" width="1" style="130" customWidth="1"/>
    <col min="12341" max="12341" width="11.5703125" style="130" customWidth="1"/>
    <col min="12342" max="12342" width="1" style="130" customWidth="1"/>
    <col min="12343" max="12343" width="11.5703125" style="130" customWidth="1"/>
    <col min="12344" max="12344" width="0.85546875" style="130" customWidth="1"/>
    <col min="12345" max="12345" width="6.5703125" style="130" customWidth="1"/>
    <col min="12346" max="12346" width="0.85546875" style="130" customWidth="1"/>
    <col min="12347" max="12347" width="5.85546875" style="130" customWidth="1"/>
    <col min="12348" max="12348" width="1.140625" style="130" customWidth="1"/>
    <col min="12349" max="12349" width="11.5703125" style="130" customWidth="1"/>
    <col min="12350" max="12350" width="0.85546875" style="130" customWidth="1"/>
    <col min="12351" max="12351" width="7.140625" style="130" customWidth="1"/>
    <col min="12352" max="12352" width="1" style="130" customWidth="1"/>
    <col min="12353" max="12353" width="5.85546875" style="130" customWidth="1"/>
    <col min="12354" max="12354" width="0.85546875" style="130" customWidth="1"/>
    <col min="12355" max="12355" width="14" style="130" customWidth="1"/>
    <col min="12356" max="12356" width="1.5703125" style="130" customWidth="1"/>
    <col min="12357" max="12357" width="3.85546875" style="130" customWidth="1"/>
    <col min="12358" max="12358" width="2.42578125" style="130" customWidth="1"/>
    <col min="12359" max="12359" width="9.42578125" style="130" customWidth="1"/>
    <col min="12360" max="12544" width="12.7109375" style="130"/>
    <col min="12545" max="12545" width="4.140625" style="130" customWidth="1"/>
    <col min="12546" max="12546" width="1.5703125" style="130" customWidth="1"/>
    <col min="12547" max="12547" width="12.7109375" style="130"/>
    <col min="12548" max="12548" width="0.85546875" style="130" customWidth="1"/>
    <col min="12549" max="12549" width="13.85546875" style="130" bestFit="1" customWidth="1"/>
    <col min="12550" max="12550" width="0.85546875" style="130" customWidth="1"/>
    <col min="12551" max="12551" width="11.5703125" style="130" customWidth="1"/>
    <col min="12552" max="12552" width="0.85546875" style="130" customWidth="1"/>
    <col min="12553" max="12553" width="12.7109375" style="130"/>
    <col min="12554" max="12554" width="0.85546875" style="130" customWidth="1"/>
    <col min="12555" max="12555" width="10.7109375" style="130" customWidth="1"/>
    <col min="12556" max="12556" width="0.85546875" style="130" customWidth="1"/>
    <col min="12557" max="12557" width="11.85546875" style="130" customWidth="1"/>
    <col min="12558" max="12558" width="0.85546875" style="130" customWidth="1"/>
    <col min="12559" max="12559" width="10.7109375" style="130" customWidth="1"/>
    <col min="12560" max="12560" width="0.85546875" style="130" customWidth="1"/>
    <col min="12561" max="12561" width="11" style="130" customWidth="1"/>
    <col min="12562" max="12562" width="0.85546875" style="130" customWidth="1"/>
    <col min="12563" max="12563" width="10.7109375" style="130" customWidth="1"/>
    <col min="12564" max="12564" width="0.85546875" style="130" customWidth="1"/>
    <col min="12565" max="12565" width="13.5703125" style="130" customWidth="1"/>
    <col min="12566" max="12566" width="0.85546875" style="130" customWidth="1"/>
    <col min="12567" max="12567" width="8.85546875" style="130" customWidth="1"/>
    <col min="12568" max="12568" width="0.85546875" style="130" customWidth="1"/>
    <col min="12569" max="12569" width="6.7109375" style="130" customWidth="1"/>
    <col min="12570" max="12570" width="0.85546875" style="130" customWidth="1"/>
    <col min="12571" max="12571" width="12.7109375" style="130"/>
    <col min="12572" max="12572" width="0.85546875" style="130" customWidth="1"/>
    <col min="12573" max="12573" width="8.140625" style="130" customWidth="1"/>
    <col min="12574" max="12574" width="0.85546875" style="130" customWidth="1"/>
    <col min="12575" max="12575" width="7.7109375" style="130" customWidth="1"/>
    <col min="12576" max="12576" width="0.85546875" style="130" customWidth="1"/>
    <col min="12577" max="12577" width="11.7109375" style="130" customWidth="1"/>
    <col min="12578" max="12578" width="0.7109375" style="130" customWidth="1"/>
    <col min="12579" max="12579" width="6.7109375" style="130" customWidth="1"/>
    <col min="12580" max="12580" width="0.7109375" style="130" customWidth="1"/>
    <col min="12581" max="12581" width="6.140625" style="130" customWidth="1"/>
    <col min="12582" max="12582" width="0.85546875" style="130" customWidth="1"/>
    <col min="12583" max="12583" width="11.28515625" style="130" customWidth="1"/>
    <col min="12584" max="12584" width="0.5703125" style="130" customWidth="1"/>
    <col min="12585" max="12585" width="6.5703125" style="130" customWidth="1"/>
    <col min="12586" max="12586" width="0.85546875" style="130" customWidth="1"/>
    <col min="12587" max="12587" width="5.5703125" style="130" customWidth="1"/>
    <col min="12588" max="12588" width="1.28515625" style="130" customWidth="1"/>
    <col min="12589" max="12589" width="12.85546875" style="130" customWidth="1"/>
    <col min="12590" max="12590" width="0.7109375" style="130" customWidth="1"/>
    <col min="12591" max="12591" width="7.42578125" style="130" customWidth="1"/>
    <col min="12592" max="12592" width="0.85546875" style="130" customWidth="1"/>
    <col min="12593" max="12593" width="5.7109375" style="130" customWidth="1"/>
    <col min="12594" max="12594" width="1.28515625" style="130" customWidth="1"/>
    <col min="12595" max="12595" width="12.28515625" style="130" customWidth="1"/>
    <col min="12596" max="12596" width="1" style="130" customWidth="1"/>
    <col min="12597" max="12597" width="11.5703125" style="130" customWidth="1"/>
    <col min="12598" max="12598" width="1" style="130" customWidth="1"/>
    <col min="12599" max="12599" width="11.5703125" style="130" customWidth="1"/>
    <col min="12600" max="12600" width="0.85546875" style="130" customWidth="1"/>
    <col min="12601" max="12601" width="6.5703125" style="130" customWidth="1"/>
    <col min="12602" max="12602" width="0.85546875" style="130" customWidth="1"/>
    <col min="12603" max="12603" width="5.85546875" style="130" customWidth="1"/>
    <col min="12604" max="12604" width="1.140625" style="130" customWidth="1"/>
    <col min="12605" max="12605" width="11.5703125" style="130" customWidth="1"/>
    <col min="12606" max="12606" width="0.85546875" style="130" customWidth="1"/>
    <col min="12607" max="12607" width="7.140625" style="130" customWidth="1"/>
    <col min="12608" max="12608" width="1" style="130" customWidth="1"/>
    <col min="12609" max="12609" width="5.85546875" style="130" customWidth="1"/>
    <col min="12610" max="12610" width="0.85546875" style="130" customWidth="1"/>
    <col min="12611" max="12611" width="14" style="130" customWidth="1"/>
    <col min="12612" max="12612" width="1.5703125" style="130" customWidth="1"/>
    <col min="12613" max="12613" width="3.85546875" style="130" customWidth="1"/>
    <col min="12614" max="12614" width="2.42578125" style="130" customWidth="1"/>
    <col min="12615" max="12615" width="9.42578125" style="130" customWidth="1"/>
    <col min="12616" max="12800" width="12.7109375" style="130"/>
    <col min="12801" max="12801" width="4.140625" style="130" customWidth="1"/>
    <col min="12802" max="12802" width="1.5703125" style="130" customWidth="1"/>
    <col min="12803" max="12803" width="12.7109375" style="130"/>
    <col min="12804" max="12804" width="0.85546875" style="130" customWidth="1"/>
    <col min="12805" max="12805" width="13.85546875" style="130" bestFit="1" customWidth="1"/>
    <col min="12806" max="12806" width="0.85546875" style="130" customWidth="1"/>
    <col min="12807" max="12807" width="11.5703125" style="130" customWidth="1"/>
    <col min="12808" max="12808" width="0.85546875" style="130" customWidth="1"/>
    <col min="12809" max="12809" width="12.7109375" style="130"/>
    <col min="12810" max="12810" width="0.85546875" style="130" customWidth="1"/>
    <col min="12811" max="12811" width="10.7109375" style="130" customWidth="1"/>
    <col min="12812" max="12812" width="0.85546875" style="130" customWidth="1"/>
    <col min="12813" max="12813" width="11.85546875" style="130" customWidth="1"/>
    <col min="12814" max="12814" width="0.85546875" style="130" customWidth="1"/>
    <col min="12815" max="12815" width="10.7109375" style="130" customWidth="1"/>
    <col min="12816" max="12816" width="0.85546875" style="130" customWidth="1"/>
    <col min="12817" max="12817" width="11" style="130" customWidth="1"/>
    <col min="12818" max="12818" width="0.85546875" style="130" customWidth="1"/>
    <col min="12819" max="12819" width="10.7109375" style="130" customWidth="1"/>
    <col min="12820" max="12820" width="0.85546875" style="130" customWidth="1"/>
    <col min="12821" max="12821" width="13.5703125" style="130" customWidth="1"/>
    <col min="12822" max="12822" width="0.85546875" style="130" customWidth="1"/>
    <col min="12823" max="12823" width="8.85546875" style="130" customWidth="1"/>
    <col min="12824" max="12824" width="0.85546875" style="130" customWidth="1"/>
    <col min="12825" max="12825" width="6.7109375" style="130" customWidth="1"/>
    <col min="12826" max="12826" width="0.85546875" style="130" customWidth="1"/>
    <col min="12827" max="12827" width="12.7109375" style="130"/>
    <col min="12828" max="12828" width="0.85546875" style="130" customWidth="1"/>
    <col min="12829" max="12829" width="8.140625" style="130" customWidth="1"/>
    <col min="12830" max="12830" width="0.85546875" style="130" customWidth="1"/>
    <col min="12831" max="12831" width="7.7109375" style="130" customWidth="1"/>
    <col min="12832" max="12832" width="0.85546875" style="130" customWidth="1"/>
    <col min="12833" max="12833" width="11.7109375" style="130" customWidth="1"/>
    <col min="12834" max="12834" width="0.7109375" style="130" customWidth="1"/>
    <col min="12835" max="12835" width="6.7109375" style="130" customWidth="1"/>
    <col min="12836" max="12836" width="0.7109375" style="130" customWidth="1"/>
    <col min="12837" max="12837" width="6.140625" style="130" customWidth="1"/>
    <col min="12838" max="12838" width="0.85546875" style="130" customWidth="1"/>
    <col min="12839" max="12839" width="11.28515625" style="130" customWidth="1"/>
    <col min="12840" max="12840" width="0.5703125" style="130" customWidth="1"/>
    <col min="12841" max="12841" width="6.5703125" style="130" customWidth="1"/>
    <col min="12842" max="12842" width="0.85546875" style="130" customWidth="1"/>
    <col min="12843" max="12843" width="5.5703125" style="130" customWidth="1"/>
    <col min="12844" max="12844" width="1.28515625" style="130" customWidth="1"/>
    <col min="12845" max="12845" width="12.85546875" style="130" customWidth="1"/>
    <col min="12846" max="12846" width="0.7109375" style="130" customWidth="1"/>
    <col min="12847" max="12847" width="7.42578125" style="130" customWidth="1"/>
    <col min="12848" max="12848" width="0.85546875" style="130" customWidth="1"/>
    <col min="12849" max="12849" width="5.7109375" style="130" customWidth="1"/>
    <col min="12850" max="12850" width="1.28515625" style="130" customWidth="1"/>
    <col min="12851" max="12851" width="12.28515625" style="130" customWidth="1"/>
    <col min="12852" max="12852" width="1" style="130" customWidth="1"/>
    <col min="12853" max="12853" width="11.5703125" style="130" customWidth="1"/>
    <col min="12854" max="12854" width="1" style="130" customWidth="1"/>
    <col min="12855" max="12855" width="11.5703125" style="130" customWidth="1"/>
    <col min="12856" max="12856" width="0.85546875" style="130" customWidth="1"/>
    <col min="12857" max="12857" width="6.5703125" style="130" customWidth="1"/>
    <col min="12858" max="12858" width="0.85546875" style="130" customWidth="1"/>
    <col min="12859" max="12859" width="5.85546875" style="130" customWidth="1"/>
    <col min="12860" max="12860" width="1.140625" style="130" customWidth="1"/>
    <col min="12861" max="12861" width="11.5703125" style="130" customWidth="1"/>
    <col min="12862" max="12862" width="0.85546875" style="130" customWidth="1"/>
    <col min="12863" max="12863" width="7.140625" style="130" customWidth="1"/>
    <col min="12864" max="12864" width="1" style="130" customWidth="1"/>
    <col min="12865" max="12865" width="5.85546875" style="130" customWidth="1"/>
    <col min="12866" max="12866" width="0.85546875" style="130" customWidth="1"/>
    <col min="12867" max="12867" width="14" style="130" customWidth="1"/>
    <col min="12868" max="12868" width="1.5703125" style="130" customWidth="1"/>
    <col min="12869" max="12869" width="3.85546875" style="130" customWidth="1"/>
    <col min="12870" max="12870" width="2.42578125" style="130" customWidth="1"/>
    <col min="12871" max="12871" width="9.42578125" style="130" customWidth="1"/>
    <col min="12872" max="13056" width="12.7109375" style="130"/>
    <col min="13057" max="13057" width="4.140625" style="130" customWidth="1"/>
    <col min="13058" max="13058" width="1.5703125" style="130" customWidth="1"/>
    <col min="13059" max="13059" width="12.7109375" style="130"/>
    <col min="13060" max="13060" width="0.85546875" style="130" customWidth="1"/>
    <col min="13061" max="13061" width="13.85546875" style="130" bestFit="1" customWidth="1"/>
    <col min="13062" max="13062" width="0.85546875" style="130" customWidth="1"/>
    <col min="13063" max="13063" width="11.5703125" style="130" customWidth="1"/>
    <col min="13064" max="13064" width="0.85546875" style="130" customWidth="1"/>
    <col min="13065" max="13065" width="12.7109375" style="130"/>
    <col min="13066" max="13066" width="0.85546875" style="130" customWidth="1"/>
    <col min="13067" max="13067" width="10.7109375" style="130" customWidth="1"/>
    <col min="13068" max="13068" width="0.85546875" style="130" customWidth="1"/>
    <col min="13069" max="13069" width="11.85546875" style="130" customWidth="1"/>
    <col min="13070" max="13070" width="0.85546875" style="130" customWidth="1"/>
    <col min="13071" max="13071" width="10.7109375" style="130" customWidth="1"/>
    <col min="13072" max="13072" width="0.85546875" style="130" customWidth="1"/>
    <col min="13073" max="13073" width="11" style="130" customWidth="1"/>
    <col min="13074" max="13074" width="0.85546875" style="130" customWidth="1"/>
    <col min="13075" max="13075" width="10.7109375" style="130" customWidth="1"/>
    <col min="13076" max="13076" width="0.85546875" style="130" customWidth="1"/>
    <col min="13077" max="13077" width="13.5703125" style="130" customWidth="1"/>
    <col min="13078" max="13078" width="0.85546875" style="130" customWidth="1"/>
    <col min="13079" max="13079" width="8.85546875" style="130" customWidth="1"/>
    <col min="13080" max="13080" width="0.85546875" style="130" customWidth="1"/>
    <col min="13081" max="13081" width="6.7109375" style="130" customWidth="1"/>
    <col min="13082" max="13082" width="0.85546875" style="130" customWidth="1"/>
    <col min="13083" max="13083" width="12.7109375" style="130"/>
    <col min="13084" max="13084" width="0.85546875" style="130" customWidth="1"/>
    <col min="13085" max="13085" width="8.140625" style="130" customWidth="1"/>
    <col min="13086" max="13086" width="0.85546875" style="130" customWidth="1"/>
    <col min="13087" max="13087" width="7.7109375" style="130" customWidth="1"/>
    <col min="13088" max="13088" width="0.85546875" style="130" customWidth="1"/>
    <col min="13089" max="13089" width="11.7109375" style="130" customWidth="1"/>
    <col min="13090" max="13090" width="0.7109375" style="130" customWidth="1"/>
    <col min="13091" max="13091" width="6.7109375" style="130" customWidth="1"/>
    <col min="13092" max="13092" width="0.7109375" style="130" customWidth="1"/>
    <col min="13093" max="13093" width="6.140625" style="130" customWidth="1"/>
    <col min="13094" max="13094" width="0.85546875" style="130" customWidth="1"/>
    <col min="13095" max="13095" width="11.28515625" style="130" customWidth="1"/>
    <col min="13096" max="13096" width="0.5703125" style="130" customWidth="1"/>
    <col min="13097" max="13097" width="6.5703125" style="130" customWidth="1"/>
    <col min="13098" max="13098" width="0.85546875" style="130" customWidth="1"/>
    <col min="13099" max="13099" width="5.5703125" style="130" customWidth="1"/>
    <col min="13100" max="13100" width="1.28515625" style="130" customWidth="1"/>
    <col min="13101" max="13101" width="12.85546875" style="130" customWidth="1"/>
    <col min="13102" max="13102" width="0.7109375" style="130" customWidth="1"/>
    <col min="13103" max="13103" width="7.42578125" style="130" customWidth="1"/>
    <col min="13104" max="13104" width="0.85546875" style="130" customWidth="1"/>
    <col min="13105" max="13105" width="5.7109375" style="130" customWidth="1"/>
    <col min="13106" max="13106" width="1.28515625" style="130" customWidth="1"/>
    <col min="13107" max="13107" width="12.28515625" style="130" customWidth="1"/>
    <col min="13108" max="13108" width="1" style="130" customWidth="1"/>
    <col min="13109" max="13109" width="11.5703125" style="130" customWidth="1"/>
    <col min="13110" max="13110" width="1" style="130" customWidth="1"/>
    <col min="13111" max="13111" width="11.5703125" style="130" customWidth="1"/>
    <col min="13112" max="13112" width="0.85546875" style="130" customWidth="1"/>
    <col min="13113" max="13113" width="6.5703125" style="130" customWidth="1"/>
    <col min="13114" max="13114" width="0.85546875" style="130" customWidth="1"/>
    <col min="13115" max="13115" width="5.85546875" style="130" customWidth="1"/>
    <col min="13116" max="13116" width="1.140625" style="130" customWidth="1"/>
    <col min="13117" max="13117" width="11.5703125" style="130" customWidth="1"/>
    <col min="13118" max="13118" width="0.85546875" style="130" customWidth="1"/>
    <col min="13119" max="13119" width="7.140625" style="130" customWidth="1"/>
    <col min="13120" max="13120" width="1" style="130" customWidth="1"/>
    <col min="13121" max="13121" width="5.85546875" style="130" customWidth="1"/>
    <col min="13122" max="13122" width="0.85546875" style="130" customWidth="1"/>
    <col min="13123" max="13123" width="14" style="130" customWidth="1"/>
    <col min="13124" max="13124" width="1.5703125" style="130" customWidth="1"/>
    <col min="13125" max="13125" width="3.85546875" style="130" customWidth="1"/>
    <col min="13126" max="13126" width="2.42578125" style="130" customWidth="1"/>
    <col min="13127" max="13127" width="9.42578125" style="130" customWidth="1"/>
    <col min="13128" max="13312" width="12.7109375" style="130"/>
    <col min="13313" max="13313" width="4.140625" style="130" customWidth="1"/>
    <col min="13314" max="13314" width="1.5703125" style="130" customWidth="1"/>
    <col min="13315" max="13315" width="12.7109375" style="130"/>
    <col min="13316" max="13316" width="0.85546875" style="130" customWidth="1"/>
    <col min="13317" max="13317" width="13.85546875" style="130" bestFit="1" customWidth="1"/>
    <col min="13318" max="13318" width="0.85546875" style="130" customWidth="1"/>
    <col min="13319" max="13319" width="11.5703125" style="130" customWidth="1"/>
    <col min="13320" max="13320" width="0.85546875" style="130" customWidth="1"/>
    <col min="13321" max="13321" width="12.7109375" style="130"/>
    <col min="13322" max="13322" width="0.85546875" style="130" customWidth="1"/>
    <col min="13323" max="13323" width="10.7109375" style="130" customWidth="1"/>
    <col min="13324" max="13324" width="0.85546875" style="130" customWidth="1"/>
    <col min="13325" max="13325" width="11.85546875" style="130" customWidth="1"/>
    <col min="13326" max="13326" width="0.85546875" style="130" customWidth="1"/>
    <col min="13327" max="13327" width="10.7109375" style="130" customWidth="1"/>
    <col min="13328" max="13328" width="0.85546875" style="130" customWidth="1"/>
    <col min="13329" max="13329" width="11" style="130" customWidth="1"/>
    <col min="13330" max="13330" width="0.85546875" style="130" customWidth="1"/>
    <col min="13331" max="13331" width="10.7109375" style="130" customWidth="1"/>
    <col min="13332" max="13332" width="0.85546875" style="130" customWidth="1"/>
    <col min="13333" max="13333" width="13.5703125" style="130" customWidth="1"/>
    <col min="13334" max="13334" width="0.85546875" style="130" customWidth="1"/>
    <col min="13335" max="13335" width="8.85546875" style="130" customWidth="1"/>
    <col min="13336" max="13336" width="0.85546875" style="130" customWidth="1"/>
    <col min="13337" max="13337" width="6.7109375" style="130" customWidth="1"/>
    <col min="13338" max="13338" width="0.85546875" style="130" customWidth="1"/>
    <col min="13339" max="13339" width="12.7109375" style="130"/>
    <col min="13340" max="13340" width="0.85546875" style="130" customWidth="1"/>
    <col min="13341" max="13341" width="8.140625" style="130" customWidth="1"/>
    <col min="13342" max="13342" width="0.85546875" style="130" customWidth="1"/>
    <col min="13343" max="13343" width="7.7109375" style="130" customWidth="1"/>
    <col min="13344" max="13344" width="0.85546875" style="130" customWidth="1"/>
    <col min="13345" max="13345" width="11.7109375" style="130" customWidth="1"/>
    <col min="13346" max="13346" width="0.7109375" style="130" customWidth="1"/>
    <col min="13347" max="13347" width="6.7109375" style="130" customWidth="1"/>
    <col min="13348" max="13348" width="0.7109375" style="130" customWidth="1"/>
    <col min="13349" max="13349" width="6.140625" style="130" customWidth="1"/>
    <col min="13350" max="13350" width="0.85546875" style="130" customWidth="1"/>
    <col min="13351" max="13351" width="11.28515625" style="130" customWidth="1"/>
    <col min="13352" max="13352" width="0.5703125" style="130" customWidth="1"/>
    <col min="13353" max="13353" width="6.5703125" style="130" customWidth="1"/>
    <col min="13354" max="13354" width="0.85546875" style="130" customWidth="1"/>
    <col min="13355" max="13355" width="5.5703125" style="130" customWidth="1"/>
    <col min="13356" max="13356" width="1.28515625" style="130" customWidth="1"/>
    <col min="13357" max="13357" width="12.85546875" style="130" customWidth="1"/>
    <col min="13358" max="13358" width="0.7109375" style="130" customWidth="1"/>
    <col min="13359" max="13359" width="7.42578125" style="130" customWidth="1"/>
    <col min="13360" max="13360" width="0.85546875" style="130" customWidth="1"/>
    <col min="13361" max="13361" width="5.7109375" style="130" customWidth="1"/>
    <col min="13362" max="13362" width="1.28515625" style="130" customWidth="1"/>
    <col min="13363" max="13363" width="12.28515625" style="130" customWidth="1"/>
    <col min="13364" max="13364" width="1" style="130" customWidth="1"/>
    <col min="13365" max="13365" width="11.5703125" style="130" customWidth="1"/>
    <col min="13366" max="13366" width="1" style="130" customWidth="1"/>
    <col min="13367" max="13367" width="11.5703125" style="130" customWidth="1"/>
    <col min="13368" max="13368" width="0.85546875" style="130" customWidth="1"/>
    <col min="13369" max="13369" width="6.5703125" style="130" customWidth="1"/>
    <col min="13370" max="13370" width="0.85546875" style="130" customWidth="1"/>
    <col min="13371" max="13371" width="5.85546875" style="130" customWidth="1"/>
    <col min="13372" max="13372" width="1.140625" style="130" customWidth="1"/>
    <col min="13373" max="13373" width="11.5703125" style="130" customWidth="1"/>
    <col min="13374" max="13374" width="0.85546875" style="130" customWidth="1"/>
    <col min="13375" max="13375" width="7.140625" style="130" customWidth="1"/>
    <col min="13376" max="13376" width="1" style="130" customWidth="1"/>
    <col min="13377" max="13377" width="5.85546875" style="130" customWidth="1"/>
    <col min="13378" max="13378" width="0.85546875" style="130" customWidth="1"/>
    <col min="13379" max="13379" width="14" style="130" customWidth="1"/>
    <col min="13380" max="13380" width="1.5703125" style="130" customWidth="1"/>
    <col min="13381" max="13381" width="3.85546875" style="130" customWidth="1"/>
    <col min="13382" max="13382" width="2.42578125" style="130" customWidth="1"/>
    <col min="13383" max="13383" width="9.42578125" style="130" customWidth="1"/>
    <col min="13384" max="13568" width="12.7109375" style="130"/>
    <col min="13569" max="13569" width="4.140625" style="130" customWidth="1"/>
    <col min="13570" max="13570" width="1.5703125" style="130" customWidth="1"/>
    <col min="13571" max="13571" width="12.7109375" style="130"/>
    <col min="13572" max="13572" width="0.85546875" style="130" customWidth="1"/>
    <col min="13573" max="13573" width="13.85546875" style="130" bestFit="1" customWidth="1"/>
    <col min="13574" max="13574" width="0.85546875" style="130" customWidth="1"/>
    <col min="13575" max="13575" width="11.5703125" style="130" customWidth="1"/>
    <col min="13576" max="13576" width="0.85546875" style="130" customWidth="1"/>
    <col min="13577" max="13577" width="12.7109375" style="130"/>
    <col min="13578" max="13578" width="0.85546875" style="130" customWidth="1"/>
    <col min="13579" max="13579" width="10.7109375" style="130" customWidth="1"/>
    <col min="13580" max="13580" width="0.85546875" style="130" customWidth="1"/>
    <col min="13581" max="13581" width="11.85546875" style="130" customWidth="1"/>
    <col min="13582" max="13582" width="0.85546875" style="130" customWidth="1"/>
    <col min="13583" max="13583" width="10.7109375" style="130" customWidth="1"/>
    <col min="13584" max="13584" width="0.85546875" style="130" customWidth="1"/>
    <col min="13585" max="13585" width="11" style="130" customWidth="1"/>
    <col min="13586" max="13586" width="0.85546875" style="130" customWidth="1"/>
    <col min="13587" max="13587" width="10.7109375" style="130" customWidth="1"/>
    <col min="13588" max="13588" width="0.85546875" style="130" customWidth="1"/>
    <col min="13589" max="13589" width="13.5703125" style="130" customWidth="1"/>
    <col min="13590" max="13590" width="0.85546875" style="130" customWidth="1"/>
    <col min="13591" max="13591" width="8.85546875" style="130" customWidth="1"/>
    <col min="13592" max="13592" width="0.85546875" style="130" customWidth="1"/>
    <col min="13593" max="13593" width="6.7109375" style="130" customWidth="1"/>
    <col min="13594" max="13594" width="0.85546875" style="130" customWidth="1"/>
    <col min="13595" max="13595" width="12.7109375" style="130"/>
    <col min="13596" max="13596" width="0.85546875" style="130" customWidth="1"/>
    <col min="13597" max="13597" width="8.140625" style="130" customWidth="1"/>
    <col min="13598" max="13598" width="0.85546875" style="130" customWidth="1"/>
    <col min="13599" max="13599" width="7.7109375" style="130" customWidth="1"/>
    <col min="13600" max="13600" width="0.85546875" style="130" customWidth="1"/>
    <col min="13601" max="13601" width="11.7109375" style="130" customWidth="1"/>
    <col min="13602" max="13602" width="0.7109375" style="130" customWidth="1"/>
    <col min="13603" max="13603" width="6.7109375" style="130" customWidth="1"/>
    <col min="13604" max="13604" width="0.7109375" style="130" customWidth="1"/>
    <col min="13605" max="13605" width="6.140625" style="130" customWidth="1"/>
    <col min="13606" max="13606" width="0.85546875" style="130" customWidth="1"/>
    <col min="13607" max="13607" width="11.28515625" style="130" customWidth="1"/>
    <col min="13608" max="13608" width="0.5703125" style="130" customWidth="1"/>
    <col min="13609" max="13609" width="6.5703125" style="130" customWidth="1"/>
    <col min="13610" max="13610" width="0.85546875" style="130" customWidth="1"/>
    <col min="13611" max="13611" width="5.5703125" style="130" customWidth="1"/>
    <col min="13612" max="13612" width="1.28515625" style="130" customWidth="1"/>
    <col min="13613" max="13613" width="12.85546875" style="130" customWidth="1"/>
    <col min="13614" max="13614" width="0.7109375" style="130" customWidth="1"/>
    <col min="13615" max="13615" width="7.42578125" style="130" customWidth="1"/>
    <col min="13616" max="13616" width="0.85546875" style="130" customWidth="1"/>
    <col min="13617" max="13617" width="5.7109375" style="130" customWidth="1"/>
    <col min="13618" max="13618" width="1.28515625" style="130" customWidth="1"/>
    <col min="13619" max="13619" width="12.28515625" style="130" customWidth="1"/>
    <col min="13620" max="13620" width="1" style="130" customWidth="1"/>
    <col min="13621" max="13621" width="11.5703125" style="130" customWidth="1"/>
    <col min="13622" max="13622" width="1" style="130" customWidth="1"/>
    <col min="13623" max="13623" width="11.5703125" style="130" customWidth="1"/>
    <col min="13624" max="13624" width="0.85546875" style="130" customWidth="1"/>
    <col min="13625" max="13625" width="6.5703125" style="130" customWidth="1"/>
    <col min="13626" max="13626" width="0.85546875" style="130" customWidth="1"/>
    <col min="13627" max="13627" width="5.85546875" style="130" customWidth="1"/>
    <col min="13628" max="13628" width="1.140625" style="130" customWidth="1"/>
    <col min="13629" max="13629" width="11.5703125" style="130" customWidth="1"/>
    <col min="13630" max="13630" width="0.85546875" style="130" customWidth="1"/>
    <col min="13631" max="13631" width="7.140625" style="130" customWidth="1"/>
    <col min="13632" max="13632" width="1" style="130" customWidth="1"/>
    <col min="13633" max="13633" width="5.85546875" style="130" customWidth="1"/>
    <col min="13634" max="13634" width="0.85546875" style="130" customWidth="1"/>
    <col min="13635" max="13635" width="14" style="130" customWidth="1"/>
    <col min="13636" max="13636" width="1.5703125" style="130" customWidth="1"/>
    <col min="13637" max="13637" width="3.85546875" style="130" customWidth="1"/>
    <col min="13638" max="13638" width="2.42578125" style="130" customWidth="1"/>
    <col min="13639" max="13639" width="9.42578125" style="130" customWidth="1"/>
    <col min="13640" max="13824" width="12.7109375" style="130"/>
    <col min="13825" max="13825" width="4.140625" style="130" customWidth="1"/>
    <col min="13826" max="13826" width="1.5703125" style="130" customWidth="1"/>
    <col min="13827" max="13827" width="12.7109375" style="130"/>
    <col min="13828" max="13828" width="0.85546875" style="130" customWidth="1"/>
    <col min="13829" max="13829" width="13.85546875" style="130" bestFit="1" customWidth="1"/>
    <col min="13830" max="13830" width="0.85546875" style="130" customWidth="1"/>
    <col min="13831" max="13831" width="11.5703125" style="130" customWidth="1"/>
    <col min="13832" max="13832" width="0.85546875" style="130" customWidth="1"/>
    <col min="13833" max="13833" width="12.7109375" style="130"/>
    <col min="13834" max="13834" width="0.85546875" style="130" customWidth="1"/>
    <col min="13835" max="13835" width="10.7109375" style="130" customWidth="1"/>
    <col min="13836" max="13836" width="0.85546875" style="130" customWidth="1"/>
    <col min="13837" max="13837" width="11.85546875" style="130" customWidth="1"/>
    <col min="13838" max="13838" width="0.85546875" style="130" customWidth="1"/>
    <col min="13839" max="13839" width="10.7109375" style="130" customWidth="1"/>
    <col min="13840" max="13840" width="0.85546875" style="130" customWidth="1"/>
    <col min="13841" max="13841" width="11" style="130" customWidth="1"/>
    <col min="13842" max="13842" width="0.85546875" style="130" customWidth="1"/>
    <col min="13843" max="13843" width="10.7109375" style="130" customWidth="1"/>
    <col min="13844" max="13844" width="0.85546875" style="130" customWidth="1"/>
    <col min="13845" max="13845" width="13.5703125" style="130" customWidth="1"/>
    <col min="13846" max="13846" width="0.85546875" style="130" customWidth="1"/>
    <col min="13847" max="13847" width="8.85546875" style="130" customWidth="1"/>
    <col min="13848" max="13848" width="0.85546875" style="130" customWidth="1"/>
    <col min="13849" max="13849" width="6.7109375" style="130" customWidth="1"/>
    <col min="13850" max="13850" width="0.85546875" style="130" customWidth="1"/>
    <col min="13851" max="13851" width="12.7109375" style="130"/>
    <col min="13852" max="13852" width="0.85546875" style="130" customWidth="1"/>
    <col min="13853" max="13853" width="8.140625" style="130" customWidth="1"/>
    <col min="13854" max="13854" width="0.85546875" style="130" customWidth="1"/>
    <col min="13855" max="13855" width="7.7109375" style="130" customWidth="1"/>
    <col min="13856" max="13856" width="0.85546875" style="130" customWidth="1"/>
    <col min="13857" max="13857" width="11.7109375" style="130" customWidth="1"/>
    <col min="13858" max="13858" width="0.7109375" style="130" customWidth="1"/>
    <col min="13859" max="13859" width="6.7109375" style="130" customWidth="1"/>
    <col min="13860" max="13860" width="0.7109375" style="130" customWidth="1"/>
    <col min="13861" max="13861" width="6.140625" style="130" customWidth="1"/>
    <col min="13862" max="13862" width="0.85546875" style="130" customWidth="1"/>
    <col min="13863" max="13863" width="11.28515625" style="130" customWidth="1"/>
    <col min="13864" max="13864" width="0.5703125" style="130" customWidth="1"/>
    <col min="13865" max="13865" width="6.5703125" style="130" customWidth="1"/>
    <col min="13866" max="13866" width="0.85546875" style="130" customWidth="1"/>
    <col min="13867" max="13867" width="5.5703125" style="130" customWidth="1"/>
    <col min="13868" max="13868" width="1.28515625" style="130" customWidth="1"/>
    <col min="13869" max="13869" width="12.85546875" style="130" customWidth="1"/>
    <col min="13870" max="13870" width="0.7109375" style="130" customWidth="1"/>
    <col min="13871" max="13871" width="7.42578125" style="130" customWidth="1"/>
    <col min="13872" max="13872" width="0.85546875" style="130" customWidth="1"/>
    <col min="13873" max="13873" width="5.7109375" style="130" customWidth="1"/>
    <col min="13874" max="13874" width="1.28515625" style="130" customWidth="1"/>
    <col min="13875" max="13875" width="12.28515625" style="130" customWidth="1"/>
    <col min="13876" max="13876" width="1" style="130" customWidth="1"/>
    <col min="13877" max="13877" width="11.5703125" style="130" customWidth="1"/>
    <col min="13878" max="13878" width="1" style="130" customWidth="1"/>
    <col min="13879" max="13879" width="11.5703125" style="130" customWidth="1"/>
    <col min="13880" max="13880" width="0.85546875" style="130" customWidth="1"/>
    <col min="13881" max="13881" width="6.5703125" style="130" customWidth="1"/>
    <col min="13882" max="13882" width="0.85546875" style="130" customWidth="1"/>
    <col min="13883" max="13883" width="5.85546875" style="130" customWidth="1"/>
    <col min="13884" max="13884" width="1.140625" style="130" customWidth="1"/>
    <col min="13885" max="13885" width="11.5703125" style="130" customWidth="1"/>
    <col min="13886" max="13886" width="0.85546875" style="130" customWidth="1"/>
    <col min="13887" max="13887" width="7.140625" style="130" customWidth="1"/>
    <col min="13888" max="13888" width="1" style="130" customWidth="1"/>
    <col min="13889" max="13889" width="5.85546875" style="130" customWidth="1"/>
    <col min="13890" max="13890" width="0.85546875" style="130" customWidth="1"/>
    <col min="13891" max="13891" width="14" style="130" customWidth="1"/>
    <col min="13892" max="13892" width="1.5703125" style="130" customWidth="1"/>
    <col min="13893" max="13893" width="3.85546875" style="130" customWidth="1"/>
    <col min="13894" max="13894" width="2.42578125" style="130" customWidth="1"/>
    <col min="13895" max="13895" width="9.42578125" style="130" customWidth="1"/>
    <col min="13896" max="14080" width="12.7109375" style="130"/>
    <col min="14081" max="14081" width="4.140625" style="130" customWidth="1"/>
    <col min="14082" max="14082" width="1.5703125" style="130" customWidth="1"/>
    <col min="14083" max="14083" width="12.7109375" style="130"/>
    <col min="14084" max="14084" width="0.85546875" style="130" customWidth="1"/>
    <col min="14085" max="14085" width="13.85546875" style="130" bestFit="1" customWidth="1"/>
    <col min="14086" max="14086" width="0.85546875" style="130" customWidth="1"/>
    <col min="14087" max="14087" width="11.5703125" style="130" customWidth="1"/>
    <col min="14088" max="14088" width="0.85546875" style="130" customWidth="1"/>
    <col min="14089" max="14089" width="12.7109375" style="130"/>
    <col min="14090" max="14090" width="0.85546875" style="130" customWidth="1"/>
    <col min="14091" max="14091" width="10.7109375" style="130" customWidth="1"/>
    <col min="14092" max="14092" width="0.85546875" style="130" customWidth="1"/>
    <col min="14093" max="14093" width="11.85546875" style="130" customWidth="1"/>
    <col min="14094" max="14094" width="0.85546875" style="130" customWidth="1"/>
    <col min="14095" max="14095" width="10.7109375" style="130" customWidth="1"/>
    <col min="14096" max="14096" width="0.85546875" style="130" customWidth="1"/>
    <col min="14097" max="14097" width="11" style="130" customWidth="1"/>
    <col min="14098" max="14098" width="0.85546875" style="130" customWidth="1"/>
    <col min="14099" max="14099" width="10.7109375" style="130" customWidth="1"/>
    <col min="14100" max="14100" width="0.85546875" style="130" customWidth="1"/>
    <col min="14101" max="14101" width="13.5703125" style="130" customWidth="1"/>
    <col min="14102" max="14102" width="0.85546875" style="130" customWidth="1"/>
    <col min="14103" max="14103" width="8.85546875" style="130" customWidth="1"/>
    <col min="14104" max="14104" width="0.85546875" style="130" customWidth="1"/>
    <col min="14105" max="14105" width="6.7109375" style="130" customWidth="1"/>
    <col min="14106" max="14106" width="0.85546875" style="130" customWidth="1"/>
    <col min="14107" max="14107" width="12.7109375" style="130"/>
    <col min="14108" max="14108" width="0.85546875" style="130" customWidth="1"/>
    <col min="14109" max="14109" width="8.140625" style="130" customWidth="1"/>
    <col min="14110" max="14110" width="0.85546875" style="130" customWidth="1"/>
    <col min="14111" max="14111" width="7.7109375" style="130" customWidth="1"/>
    <col min="14112" max="14112" width="0.85546875" style="130" customWidth="1"/>
    <col min="14113" max="14113" width="11.7109375" style="130" customWidth="1"/>
    <col min="14114" max="14114" width="0.7109375" style="130" customWidth="1"/>
    <col min="14115" max="14115" width="6.7109375" style="130" customWidth="1"/>
    <col min="14116" max="14116" width="0.7109375" style="130" customWidth="1"/>
    <col min="14117" max="14117" width="6.140625" style="130" customWidth="1"/>
    <col min="14118" max="14118" width="0.85546875" style="130" customWidth="1"/>
    <col min="14119" max="14119" width="11.28515625" style="130" customWidth="1"/>
    <col min="14120" max="14120" width="0.5703125" style="130" customWidth="1"/>
    <col min="14121" max="14121" width="6.5703125" style="130" customWidth="1"/>
    <col min="14122" max="14122" width="0.85546875" style="130" customWidth="1"/>
    <col min="14123" max="14123" width="5.5703125" style="130" customWidth="1"/>
    <col min="14124" max="14124" width="1.28515625" style="130" customWidth="1"/>
    <col min="14125" max="14125" width="12.85546875" style="130" customWidth="1"/>
    <col min="14126" max="14126" width="0.7109375" style="130" customWidth="1"/>
    <col min="14127" max="14127" width="7.42578125" style="130" customWidth="1"/>
    <col min="14128" max="14128" width="0.85546875" style="130" customWidth="1"/>
    <col min="14129" max="14129" width="5.7109375" style="130" customWidth="1"/>
    <col min="14130" max="14130" width="1.28515625" style="130" customWidth="1"/>
    <col min="14131" max="14131" width="12.28515625" style="130" customWidth="1"/>
    <col min="14132" max="14132" width="1" style="130" customWidth="1"/>
    <col min="14133" max="14133" width="11.5703125" style="130" customWidth="1"/>
    <col min="14134" max="14134" width="1" style="130" customWidth="1"/>
    <col min="14135" max="14135" width="11.5703125" style="130" customWidth="1"/>
    <col min="14136" max="14136" width="0.85546875" style="130" customWidth="1"/>
    <col min="14137" max="14137" width="6.5703125" style="130" customWidth="1"/>
    <col min="14138" max="14138" width="0.85546875" style="130" customWidth="1"/>
    <col min="14139" max="14139" width="5.85546875" style="130" customWidth="1"/>
    <col min="14140" max="14140" width="1.140625" style="130" customWidth="1"/>
    <col min="14141" max="14141" width="11.5703125" style="130" customWidth="1"/>
    <col min="14142" max="14142" width="0.85546875" style="130" customWidth="1"/>
    <col min="14143" max="14143" width="7.140625" style="130" customWidth="1"/>
    <col min="14144" max="14144" width="1" style="130" customWidth="1"/>
    <col min="14145" max="14145" width="5.85546875" style="130" customWidth="1"/>
    <col min="14146" max="14146" width="0.85546875" style="130" customWidth="1"/>
    <col min="14147" max="14147" width="14" style="130" customWidth="1"/>
    <col min="14148" max="14148" width="1.5703125" style="130" customWidth="1"/>
    <col min="14149" max="14149" width="3.85546875" style="130" customWidth="1"/>
    <col min="14150" max="14150" width="2.42578125" style="130" customWidth="1"/>
    <col min="14151" max="14151" width="9.42578125" style="130" customWidth="1"/>
    <col min="14152" max="14336" width="12.7109375" style="130"/>
    <col min="14337" max="14337" width="4.140625" style="130" customWidth="1"/>
    <col min="14338" max="14338" width="1.5703125" style="130" customWidth="1"/>
    <col min="14339" max="14339" width="12.7109375" style="130"/>
    <col min="14340" max="14340" width="0.85546875" style="130" customWidth="1"/>
    <col min="14341" max="14341" width="13.85546875" style="130" bestFit="1" customWidth="1"/>
    <col min="14342" max="14342" width="0.85546875" style="130" customWidth="1"/>
    <col min="14343" max="14343" width="11.5703125" style="130" customWidth="1"/>
    <col min="14344" max="14344" width="0.85546875" style="130" customWidth="1"/>
    <col min="14345" max="14345" width="12.7109375" style="130"/>
    <col min="14346" max="14346" width="0.85546875" style="130" customWidth="1"/>
    <col min="14347" max="14347" width="10.7109375" style="130" customWidth="1"/>
    <col min="14348" max="14348" width="0.85546875" style="130" customWidth="1"/>
    <col min="14349" max="14349" width="11.85546875" style="130" customWidth="1"/>
    <col min="14350" max="14350" width="0.85546875" style="130" customWidth="1"/>
    <col min="14351" max="14351" width="10.7109375" style="130" customWidth="1"/>
    <col min="14352" max="14352" width="0.85546875" style="130" customWidth="1"/>
    <col min="14353" max="14353" width="11" style="130" customWidth="1"/>
    <col min="14354" max="14354" width="0.85546875" style="130" customWidth="1"/>
    <col min="14355" max="14355" width="10.7109375" style="130" customWidth="1"/>
    <col min="14356" max="14356" width="0.85546875" style="130" customWidth="1"/>
    <col min="14357" max="14357" width="13.5703125" style="130" customWidth="1"/>
    <col min="14358" max="14358" width="0.85546875" style="130" customWidth="1"/>
    <col min="14359" max="14359" width="8.85546875" style="130" customWidth="1"/>
    <col min="14360" max="14360" width="0.85546875" style="130" customWidth="1"/>
    <col min="14361" max="14361" width="6.7109375" style="130" customWidth="1"/>
    <col min="14362" max="14362" width="0.85546875" style="130" customWidth="1"/>
    <col min="14363" max="14363" width="12.7109375" style="130"/>
    <col min="14364" max="14364" width="0.85546875" style="130" customWidth="1"/>
    <col min="14365" max="14365" width="8.140625" style="130" customWidth="1"/>
    <col min="14366" max="14366" width="0.85546875" style="130" customWidth="1"/>
    <col min="14367" max="14367" width="7.7109375" style="130" customWidth="1"/>
    <col min="14368" max="14368" width="0.85546875" style="130" customWidth="1"/>
    <col min="14369" max="14369" width="11.7109375" style="130" customWidth="1"/>
    <col min="14370" max="14370" width="0.7109375" style="130" customWidth="1"/>
    <col min="14371" max="14371" width="6.7109375" style="130" customWidth="1"/>
    <col min="14372" max="14372" width="0.7109375" style="130" customWidth="1"/>
    <col min="14373" max="14373" width="6.140625" style="130" customWidth="1"/>
    <col min="14374" max="14374" width="0.85546875" style="130" customWidth="1"/>
    <col min="14375" max="14375" width="11.28515625" style="130" customWidth="1"/>
    <col min="14376" max="14376" width="0.5703125" style="130" customWidth="1"/>
    <col min="14377" max="14377" width="6.5703125" style="130" customWidth="1"/>
    <col min="14378" max="14378" width="0.85546875" style="130" customWidth="1"/>
    <col min="14379" max="14379" width="5.5703125" style="130" customWidth="1"/>
    <col min="14380" max="14380" width="1.28515625" style="130" customWidth="1"/>
    <col min="14381" max="14381" width="12.85546875" style="130" customWidth="1"/>
    <col min="14382" max="14382" width="0.7109375" style="130" customWidth="1"/>
    <col min="14383" max="14383" width="7.42578125" style="130" customWidth="1"/>
    <col min="14384" max="14384" width="0.85546875" style="130" customWidth="1"/>
    <col min="14385" max="14385" width="5.7109375" style="130" customWidth="1"/>
    <col min="14386" max="14386" width="1.28515625" style="130" customWidth="1"/>
    <col min="14387" max="14387" width="12.28515625" style="130" customWidth="1"/>
    <col min="14388" max="14388" width="1" style="130" customWidth="1"/>
    <col min="14389" max="14389" width="11.5703125" style="130" customWidth="1"/>
    <col min="14390" max="14390" width="1" style="130" customWidth="1"/>
    <col min="14391" max="14391" width="11.5703125" style="130" customWidth="1"/>
    <col min="14392" max="14392" width="0.85546875" style="130" customWidth="1"/>
    <col min="14393" max="14393" width="6.5703125" style="130" customWidth="1"/>
    <col min="14394" max="14394" width="0.85546875" style="130" customWidth="1"/>
    <col min="14395" max="14395" width="5.85546875" style="130" customWidth="1"/>
    <col min="14396" max="14396" width="1.140625" style="130" customWidth="1"/>
    <col min="14397" max="14397" width="11.5703125" style="130" customWidth="1"/>
    <col min="14398" max="14398" width="0.85546875" style="130" customWidth="1"/>
    <col min="14399" max="14399" width="7.140625" style="130" customWidth="1"/>
    <col min="14400" max="14400" width="1" style="130" customWidth="1"/>
    <col min="14401" max="14401" width="5.85546875" style="130" customWidth="1"/>
    <col min="14402" max="14402" width="0.85546875" style="130" customWidth="1"/>
    <col min="14403" max="14403" width="14" style="130" customWidth="1"/>
    <col min="14404" max="14404" width="1.5703125" style="130" customWidth="1"/>
    <col min="14405" max="14405" width="3.85546875" style="130" customWidth="1"/>
    <col min="14406" max="14406" width="2.42578125" style="130" customWidth="1"/>
    <col min="14407" max="14407" width="9.42578125" style="130" customWidth="1"/>
    <col min="14408" max="14592" width="12.7109375" style="130"/>
    <col min="14593" max="14593" width="4.140625" style="130" customWidth="1"/>
    <col min="14594" max="14594" width="1.5703125" style="130" customWidth="1"/>
    <col min="14595" max="14595" width="12.7109375" style="130"/>
    <col min="14596" max="14596" width="0.85546875" style="130" customWidth="1"/>
    <col min="14597" max="14597" width="13.85546875" style="130" bestFit="1" customWidth="1"/>
    <col min="14598" max="14598" width="0.85546875" style="130" customWidth="1"/>
    <col min="14599" max="14599" width="11.5703125" style="130" customWidth="1"/>
    <col min="14600" max="14600" width="0.85546875" style="130" customWidth="1"/>
    <col min="14601" max="14601" width="12.7109375" style="130"/>
    <col min="14602" max="14602" width="0.85546875" style="130" customWidth="1"/>
    <col min="14603" max="14603" width="10.7109375" style="130" customWidth="1"/>
    <col min="14604" max="14604" width="0.85546875" style="130" customWidth="1"/>
    <col min="14605" max="14605" width="11.85546875" style="130" customWidth="1"/>
    <col min="14606" max="14606" width="0.85546875" style="130" customWidth="1"/>
    <col min="14607" max="14607" width="10.7109375" style="130" customWidth="1"/>
    <col min="14608" max="14608" width="0.85546875" style="130" customWidth="1"/>
    <col min="14609" max="14609" width="11" style="130" customWidth="1"/>
    <col min="14610" max="14610" width="0.85546875" style="130" customWidth="1"/>
    <col min="14611" max="14611" width="10.7109375" style="130" customWidth="1"/>
    <col min="14612" max="14612" width="0.85546875" style="130" customWidth="1"/>
    <col min="14613" max="14613" width="13.5703125" style="130" customWidth="1"/>
    <col min="14614" max="14614" width="0.85546875" style="130" customWidth="1"/>
    <col min="14615" max="14615" width="8.85546875" style="130" customWidth="1"/>
    <col min="14616" max="14616" width="0.85546875" style="130" customWidth="1"/>
    <col min="14617" max="14617" width="6.7109375" style="130" customWidth="1"/>
    <col min="14618" max="14618" width="0.85546875" style="130" customWidth="1"/>
    <col min="14619" max="14619" width="12.7109375" style="130"/>
    <col min="14620" max="14620" width="0.85546875" style="130" customWidth="1"/>
    <col min="14621" max="14621" width="8.140625" style="130" customWidth="1"/>
    <col min="14622" max="14622" width="0.85546875" style="130" customWidth="1"/>
    <col min="14623" max="14623" width="7.7109375" style="130" customWidth="1"/>
    <col min="14624" max="14624" width="0.85546875" style="130" customWidth="1"/>
    <col min="14625" max="14625" width="11.7109375" style="130" customWidth="1"/>
    <col min="14626" max="14626" width="0.7109375" style="130" customWidth="1"/>
    <col min="14627" max="14627" width="6.7109375" style="130" customWidth="1"/>
    <col min="14628" max="14628" width="0.7109375" style="130" customWidth="1"/>
    <col min="14629" max="14629" width="6.140625" style="130" customWidth="1"/>
    <col min="14630" max="14630" width="0.85546875" style="130" customWidth="1"/>
    <col min="14631" max="14631" width="11.28515625" style="130" customWidth="1"/>
    <col min="14632" max="14632" width="0.5703125" style="130" customWidth="1"/>
    <col min="14633" max="14633" width="6.5703125" style="130" customWidth="1"/>
    <col min="14634" max="14634" width="0.85546875" style="130" customWidth="1"/>
    <col min="14635" max="14635" width="5.5703125" style="130" customWidth="1"/>
    <col min="14636" max="14636" width="1.28515625" style="130" customWidth="1"/>
    <col min="14637" max="14637" width="12.85546875" style="130" customWidth="1"/>
    <col min="14638" max="14638" width="0.7109375" style="130" customWidth="1"/>
    <col min="14639" max="14639" width="7.42578125" style="130" customWidth="1"/>
    <col min="14640" max="14640" width="0.85546875" style="130" customWidth="1"/>
    <col min="14641" max="14641" width="5.7109375" style="130" customWidth="1"/>
    <col min="14642" max="14642" width="1.28515625" style="130" customWidth="1"/>
    <col min="14643" max="14643" width="12.28515625" style="130" customWidth="1"/>
    <col min="14644" max="14644" width="1" style="130" customWidth="1"/>
    <col min="14645" max="14645" width="11.5703125" style="130" customWidth="1"/>
    <col min="14646" max="14646" width="1" style="130" customWidth="1"/>
    <col min="14647" max="14647" width="11.5703125" style="130" customWidth="1"/>
    <col min="14648" max="14648" width="0.85546875" style="130" customWidth="1"/>
    <col min="14649" max="14649" width="6.5703125" style="130" customWidth="1"/>
    <col min="14650" max="14650" width="0.85546875" style="130" customWidth="1"/>
    <col min="14651" max="14651" width="5.85546875" style="130" customWidth="1"/>
    <col min="14652" max="14652" width="1.140625" style="130" customWidth="1"/>
    <col min="14653" max="14653" width="11.5703125" style="130" customWidth="1"/>
    <col min="14654" max="14654" width="0.85546875" style="130" customWidth="1"/>
    <col min="14655" max="14655" width="7.140625" style="130" customWidth="1"/>
    <col min="14656" max="14656" width="1" style="130" customWidth="1"/>
    <col min="14657" max="14657" width="5.85546875" style="130" customWidth="1"/>
    <col min="14658" max="14658" width="0.85546875" style="130" customWidth="1"/>
    <col min="14659" max="14659" width="14" style="130" customWidth="1"/>
    <col min="14660" max="14660" width="1.5703125" style="130" customWidth="1"/>
    <col min="14661" max="14661" width="3.85546875" style="130" customWidth="1"/>
    <col min="14662" max="14662" width="2.42578125" style="130" customWidth="1"/>
    <col min="14663" max="14663" width="9.42578125" style="130" customWidth="1"/>
    <col min="14664" max="14848" width="12.7109375" style="130"/>
    <col min="14849" max="14849" width="4.140625" style="130" customWidth="1"/>
    <col min="14850" max="14850" width="1.5703125" style="130" customWidth="1"/>
    <col min="14851" max="14851" width="12.7109375" style="130"/>
    <col min="14852" max="14852" width="0.85546875" style="130" customWidth="1"/>
    <col min="14853" max="14853" width="13.85546875" style="130" bestFit="1" customWidth="1"/>
    <col min="14854" max="14854" width="0.85546875" style="130" customWidth="1"/>
    <col min="14855" max="14855" width="11.5703125" style="130" customWidth="1"/>
    <col min="14856" max="14856" width="0.85546875" style="130" customWidth="1"/>
    <col min="14857" max="14857" width="12.7109375" style="130"/>
    <col min="14858" max="14858" width="0.85546875" style="130" customWidth="1"/>
    <col min="14859" max="14859" width="10.7109375" style="130" customWidth="1"/>
    <col min="14860" max="14860" width="0.85546875" style="130" customWidth="1"/>
    <col min="14861" max="14861" width="11.85546875" style="130" customWidth="1"/>
    <col min="14862" max="14862" width="0.85546875" style="130" customWidth="1"/>
    <col min="14863" max="14863" width="10.7109375" style="130" customWidth="1"/>
    <col min="14864" max="14864" width="0.85546875" style="130" customWidth="1"/>
    <col min="14865" max="14865" width="11" style="130" customWidth="1"/>
    <col min="14866" max="14866" width="0.85546875" style="130" customWidth="1"/>
    <col min="14867" max="14867" width="10.7109375" style="130" customWidth="1"/>
    <col min="14868" max="14868" width="0.85546875" style="130" customWidth="1"/>
    <col min="14869" max="14869" width="13.5703125" style="130" customWidth="1"/>
    <col min="14870" max="14870" width="0.85546875" style="130" customWidth="1"/>
    <col min="14871" max="14871" width="8.85546875" style="130" customWidth="1"/>
    <col min="14872" max="14872" width="0.85546875" style="130" customWidth="1"/>
    <col min="14873" max="14873" width="6.7109375" style="130" customWidth="1"/>
    <col min="14874" max="14874" width="0.85546875" style="130" customWidth="1"/>
    <col min="14875" max="14875" width="12.7109375" style="130"/>
    <col min="14876" max="14876" width="0.85546875" style="130" customWidth="1"/>
    <col min="14877" max="14877" width="8.140625" style="130" customWidth="1"/>
    <col min="14878" max="14878" width="0.85546875" style="130" customWidth="1"/>
    <col min="14879" max="14879" width="7.7109375" style="130" customWidth="1"/>
    <col min="14880" max="14880" width="0.85546875" style="130" customWidth="1"/>
    <col min="14881" max="14881" width="11.7109375" style="130" customWidth="1"/>
    <col min="14882" max="14882" width="0.7109375" style="130" customWidth="1"/>
    <col min="14883" max="14883" width="6.7109375" style="130" customWidth="1"/>
    <col min="14884" max="14884" width="0.7109375" style="130" customWidth="1"/>
    <col min="14885" max="14885" width="6.140625" style="130" customWidth="1"/>
    <col min="14886" max="14886" width="0.85546875" style="130" customWidth="1"/>
    <col min="14887" max="14887" width="11.28515625" style="130" customWidth="1"/>
    <col min="14888" max="14888" width="0.5703125" style="130" customWidth="1"/>
    <col min="14889" max="14889" width="6.5703125" style="130" customWidth="1"/>
    <col min="14890" max="14890" width="0.85546875" style="130" customWidth="1"/>
    <col min="14891" max="14891" width="5.5703125" style="130" customWidth="1"/>
    <col min="14892" max="14892" width="1.28515625" style="130" customWidth="1"/>
    <col min="14893" max="14893" width="12.85546875" style="130" customWidth="1"/>
    <col min="14894" max="14894" width="0.7109375" style="130" customWidth="1"/>
    <col min="14895" max="14895" width="7.42578125" style="130" customWidth="1"/>
    <col min="14896" max="14896" width="0.85546875" style="130" customWidth="1"/>
    <col min="14897" max="14897" width="5.7109375" style="130" customWidth="1"/>
    <col min="14898" max="14898" width="1.28515625" style="130" customWidth="1"/>
    <col min="14899" max="14899" width="12.28515625" style="130" customWidth="1"/>
    <col min="14900" max="14900" width="1" style="130" customWidth="1"/>
    <col min="14901" max="14901" width="11.5703125" style="130" customWidth="1"/>
    <col min="14902" max="14902" width="1" style="130" customWidth="1"/>
    <col min="14903" max="14903" width="11.5703125" style="130" customWidth="1"/>
    <col min="14904" max="14904" width="0.85546875" style="130" customWidth="1"/>
    <col min="14905" max="14905" width="6.5703125" style="130" customWidth="1"/>
    <col min="14906" max="14906" width="0.85546875" style="130" customWidth="1"/>
    <col min="14907" max="14907" width="5.85546875" style="130" customWidth="1"/>
    <col min="14908" max="14908" width="1.140625" style="130" customWidth="1"/>
    <col min="14909" max="14909" width="11.5703125" style="130" customWidth="1"/>
    <col min="14910" max="14910" width="0.85546875" style="130" customWidth="1"/>
    <col min="14911" max="14911" width="7.140625" style="130" customWidth="1"/>
    <col min="14912" max="14912" width="1" style="130" customWidth="1"/>
    <col min="14913" max="14913" width="5.85546875" style="130" customWidth="1"/>
    <col min="14914" max="14914" width="0.85546875" style="130" customWidth="1"/>
    <col min="14915" max="14915" width="14" style="130" customWidth="1"/>
    <col min="14916" max="14916" width="1.5703125" style="130" customWidth="1"/>
    <col min="14917" max="14917" width="3.85546875" style="130" customWidth="1"/>
    <col min="14918" max="14918" width="2.42578125" style="130" customWidth="1"/>
    <col min="14919" max="14919" width="9.42578125" style="130" customWidth="1"/>
    <col min="14920" max="15104" width="12.7109375" style="130"/>
    <col min="15105" max="15105" width="4.140625" style="130" customWidth="1"/>
    <col min="15106" max="15106" width="1.5703125" style="130" customWidth="1"/>
    <col min="15107" max="15107" width="12.7109375" style="130"/>
    <col min="15108" max="15108" width="0.85546875" style="130" customWidth="1"/>
    <col min="15109" max="15109" width="13.85546875" style="130" bestFit="1" customWidth="1"/>
    <col min="15110" max="15110" width="0.85546875" style="130" customWidth="1"/>
    <col min="15111" max="15111" width="11.5703125" style="130" customWidth="1"/>
    <col min="15112" max="15112" width="0.85546875" style="130" customWidth="1"/>
    <col min="15113" max="15113" width="12.7109375" style="130"/>
    <col min="15114" max="15114" width="0.85546875" style="130" customWidth="1"/>
    <col min="15115" max="15115" width="10.7109375" style="130" customWidth="1"/>
    <col min="15116" max="15116" width="0.85546875" style="130" customWidth="1"/>
    <col min="15117" max="15117" width="11.85546875" style="130" customWidth="1"/>
    <col min="15118" max="15118" width="0.85546875" style="130" customWidth="1"/>
    <col min="15119" max="15119" width="10.7109375" style="130" customWidth="1"/>
    <col min="15120" max="15120" width="0.85546875" style="130" customWidth="1"/>
    <col min="15121" max="15121" width="11" style="130" customWidth="1"/>
    <col min="15122" max="15122" width="0.85546875" style="130" customWidth="1"/>
    <col min="15123" max="15123" width="10.7109375" style="130" customWidth="1"/>
    <col min="15124" max="15124" width="0.85546875" style="130" customWidth="1"/>
    <col min="15125" max="15125" width="13.5703125" style="130" customWidth="1"/>
    <col min="15126" max="15126" width="0.85546875" style="130" customWidth="1"/>
    <col min="15127" max="15127" width="8.85546875" style="130" customWidth="1"/>
    <col min="15128" max="15128" width="0.85546875" style="130" customWidth="1"/>
    <col min="15129" max="15129" width="6.7109375" style="130" customWidth="1"/>
    <col min="15130" max="15130" width="0.85546875" style="130" customWidth="1"/>
    <col min="15131" max="15131" width="12.7109375" style="130"/>
    <col min="15132" max="15132" width="0.85546875" style="130" customWidth="1"/>
    <col min="15133" max="15133" width="8.140625" style="130" customWidth="1"/>
    <col min="15134" max="15134" width="0.85546875" style="130" customWidth="1"/>
    <col min="15135" max="15135" width="7.7109375" style="130" customWidth="1"/>
    <col min="15136" max="15136" width="0.85546875" style="130" customWidth="1"/>
    <col min="15137" max="15137" width="11.7109375" style="130" customWidth="1"/>
    <col min="15138" max="15138" width="0.7109375" style="130" customWidth="1"/>
    <col min="15139" max="15139" width="6.7109375" style="130" customWidth="1"/>
    <col min="15140" max="15140" width="0.7109375" style="130" customWidth="1"/>
    <col min="15141" max="15141" width="6.140625" style="130" customWidth="1"/>
    <col min="15142" max="15142" width="0.85546875" style="130" customWidth="1"/>
    <col min="15143" max="15143" width="11.28515625" style="130" customWidth="1"/>
    <col min="15144" max="15144" width="0.5703125" style="130" customWidth="1"/>
    <col min="15145" max="15145" width="6.5703125" style="130" customWidth="1"/>
    <col min="15146" max="15146" width="0.85546875" style="130" customWidth="1"/>
    <col min="15147" max="15147" width="5.5703125" style="130" customWidth="1"/>
    <col min="15148" max="15148" width="1.28515625" style="130" customWidth="1"/>
    <col min="15149" max="15149" width="12.85546875" style="130" customWidth="1"/>
    <col min="15150" max="15150" width="0.7109375" style="130" customWidth="1"/>
    <col min="15151" max="15151" width="7.42578125" style="130" customWidth="1"/>
    <col min="15152" max="15152" width="0.85546875" style="130" customWidth="1"/>
    <col min="15153" max="15153" width="5.7109375" style="130" customWidth="1"/>
    <col min="15154" max="15154" width="1.28515625" style="130" customWidth="1"/>
    <col min="15155" max="15155" width="12.28515625" style="130" customWidth="1"/>
    <col min="15156" max="15156" width="1" style="130" customWidth="1"/>
    <col min="15157" max="15157" width="11.5703125" style="130" customWidth="1"/>
    <col min="15158" max="15158" width="1" style="130" customWidth="1"/>
    <col min="15159" max="15159" width="11.5703125" style="130" customWidth="1"/>
    <col min="15160" max="15160" width="0.85546875" style="130" customWidth="1"/>
    <col min="15161" max="15161" width="6.5703125" style="130" customWidth="1"/>
    <col min="15162" max="15162" width="0.85546875" style="130" customWidth="1"/>
    <col min="15163" max="15163" width="5.85546875" style="130" customWidth="1"/>
    <col min="15164" max="15164" width="1.140625" style="130" customWidth="1"/>
    <col min="15165" max="15165" width="11.5703125" style="130" customWidth="1"/>
    <col min="15166" max="15166" width="0.85546875" style="130" customWidth="1"/>
    <col min="15167" max="15167" width="7.140625" style="130" customWidth="1"/>
    <col min="15168" max="15168" width="1" style="130" customWidth="1"/>
    <col min="15169" max="15169" width="5.85546875" style="130" customWidth="1"/>
    <col min="15170" max="15170" width="0.85546875" style="130" customWidth="1"/>
    <col min="15171" max="15171" width="14" style="130" customWidth="1"/>
    <col min="15172" max="15172" width="1.5703125" style="130" customWidth="1"/>
    <col min="15173" max="15173" width="3.85546875" style="130" customWidth="1"/>
    <col min="15174" max="15174" width="2.42578125" style="130" customWidth="1"/>
    <col min="15175" max="15175" width="9.42578125" style="130" customWidth="1"/>
    <col min="15176" max="15360" width="12.7109375" style="130"/>
    <col min="15361" max="15361" width="4.140625" style="130" customWidth="1"/>
    <col min="15362" max="15362" width="1.5703125" style="130" customWidth="1"/>
    <col min="15363" max="15363" width="12.7109375" style="130"/>
    <col min="15364" max="15364" width="0.85546875" style="130" customWidth="1"/>
    <col min="15365" max="15365" width="13.85546875" style="130" bestFit="1" customWidth="1"/>
    <col min="15366" max="15366" width="0.85546875" style="130" customWidth="1"/>
    <col min="15367" max="15367" width="11.5703125" style="130" customWidth="1"/>
    <col min="15368" max="15368" width="0.85546875" style="130" customWidth="1"/>
    <col min="15369" max="15369" width="12.7109375" style="130"/>
    <col min="15370" max="15370" width="0.85546875" style="130" customWidth="1"/>
    <col min="15371" max="15371" width="10.7109375" style="130" customWidth="1"/>
    <col min="15372" max="15372" width="0.85546875" style="130" customWidth="1"/>
    <col min="15373" max="15373" width="11.85546875" style="130" customWidth="1"/>
    <col min="15374" max="15374" width="0.85546875" style="130" customWidth="1"/>
    <col min="15375" max="15375" width="10.7109375" style="130" customWidth="1"/>
    <col min="15376" max="15376" width="0.85546875" style="130" customWidth="1"/>
    <col min="15377" max="15377" width="11" style="130" customWidth="1"/>
    <col min="15378" max="15378" width="0.85546875" style="130" customWidth="1"/>
    <col min="15379" max="15379" width="10.7109375" style="130" customWidth="1"/>
    <col min="15380" max="15380" width="0.85546875" style="130" customWidth="1"/>
    <col min="15381" max="15381" width="13.5703125" style="130" customWidth="1"/>
    <col min="15382" max="15382" width="0.85546875" style="130" customWidth="1"/>
    <col min="15383" max="15383" width="8.85546875" style="130" customWidth="1"/>
    <col min="15384" max="15384" width="0.85546875" style="130" customWidth="1"/>
    <col min="15385" max="15385" width="6.7109375" style="130" customWidth="1"/>
    <col min="15386" max="15386" width="0.85546875" style="130" customWidth="1"/>
    <col min="15387" max="15387" width="12.7109375" style="130"/>
    <col min="15388" max="15388" width="0.85546875" style="130" customWidth="1"/>
    <col min="15389" max="15389" width="8.140625" style="130" customWidth="1"/>
    <col min="15390" max="15390" width="0.85546875" style="130" customWidth="1"/>
    <col min="15391" max="15391" width="7.7109375" style="130" customWidth="1"/>
    <col min="15392" max="15392" width="0.85546875" style="130" customWidth="1"/>
    <col min="15393" max="15393" width="11.7109375" style="130" customWidth="1"/>
    <col min="15394" max="15394" width="0.7109375" style="130" customWidth="1"/>
    <col min="15395" max="15395" width="6.7109375" style="130" customWidth="1"/>
    <col min="15396" max="15396" width="0.7109375" style="130" customWidth="1"/>
    <col min="15397" max="15397" width="6.140625" style="130" customWidth="1"/>
    <col min="15398" max="15398" width="0.85546875" style="130" customWidth="1"/>
    <col min="15399" max="15399" width="11.28515625" style="130" customWidth="1"/>
    <col min="15400" max="15400" width="0.5703125" style="130" customWidth="1"/>
    <col min="15401" max="15401" width="6.5703125" style="130" customWidth="1"/>
    <col min="15402" max="15402" width="0.85546875" style="130" customWidth="1"/>
    <col min="15403" max="15403" width="5.5703125" style="130" customWidth="1"/>
    <col min="15404" max="15404" width="1.28515625" style="130" customWidth="1"/>
    <col min="15405" max="15405" width="12.85546875" style="130" customWidth="1"/>
    <col min="15406" max="15406" width="0.7109375" style="130" customWidth="1"/>
    <col min="15407" max="15407" width="7.42578125" style="130" customWidth="1"/>
    <col min="15408" max="15408" width="0.85546875" style="130" customWidth="1"/>
    <col min="15409" max="15409" width="5.7109375" style="130" customWidth="1"/>
    <col min="15410" max="15410" width="1.28515625" style="130" customWidth="1"/>
    <col min="15411" max="15411" width="12.28515625" style="130" customWidth="1"/>
    <col min="15412" max="15412" width="1" style="130" customWidth="1"/>
    <col min="15413" max="15413" width="11.5703125" style="130" customWidth="1"/>
    <col min="15414" max="15414" width="1" style="130" customWidth="1"/>
    <col min="15415" max="15415" width="11.5703125" style="130" customWidth="1"/>
    <col min="15416" max="15416" width="0.85546875" style="130" customWidth="1"/>
    <col min="15417" max="15417" width="6.5703125" style="130" customWidth="1"/>
    <col min="15418" max="15418" width="0.85546875" style="130" customWidth="1"/>
    <col min="15419" max="15419" width="5.85546875" style="130" customWidth="1"/>
    <col min="15420" max="15420" width="1.140625" style="130" customWidth="1"/>
    <col min="15421" max="15421" width="11.5703125" style="130" customWidth="1"/>
    <col min="15422" max="15422" width="0.85546875" style="130" customWidth="1"/>
    <col min="15423" max="15423" width="7.140625" style="130" customWidth="1"/>
    <col min="15424" max="15424" width="1" style="130" customWidth="1"/>
    <col min="15425" max="15425" width="5.85546875" style="130" customWidth="1"/>
    <col min="15426" max="15426" width="0.85546875" style="130" customWidth="1"/>
    <col min="15427" max="15427" width="14" style="130" customWidth="1"/>
    <col min="15428" max="15428" width="1.5703125" style="130" customWidth="1"/>
    <col min="15429" max="15429" width="3.85546875" style="130" customWidth="1"/>
    <col min="15430" max="15430" width="2.42578125" style="130" customWidth="1"/>
    <col min="15431" max="15431" width="9.42578125" style="130" customWidth="1"/>
    <col min="15432" max="15616" width="12.7109375" style="130"/>
    <col min="15617" max="15617" width="4.140625" style="130" customWidth="1"/>
    <col min="15618" max="15618" width="1.5703125" style="130" customWidth="1"/>
    <col min="15619" max="15619" width="12.7109375" style="130"/>
    <col min="15620" max="15620" width="0.85546875" style="130" customWidth="1"/>
    <col min="15621" max="15621" width="13.85546875" style="130" bestFit="1" customWidth="1"/>
    <col min="15622" max="15622" width="0.85546875" style="130" customWidth="1"/>
    <col min="15623" max="15623" width="11.5703125" style="130" customWidth="1"/>
    <col min="15624" max="15624" width="0.85546875" style="130" customWidth="1"/>
    <col min="15625" max="15625" width="12.7109375" style="130"/>
    <col min="15626" max="15626" width="0.85546875" style="130" customWidth="1"/>
    <col min="15627" max="15627" width="10.7109375" style="130" customWidth="1"/>
    <col min="15628" max="15628" width="0.85546875" style="130" customWidth="1"/>
    <col min="15629" max="15629" width="11.85546875" style="130" customWidth="1"/>
    <col min="15630" max="15630" width="0.85546875" style="130" customWidth="1"/>
    <col min="15631" max="15631" width="10.7109375" style="130" customWidth="1"/>
    <col min="15632" max="15632" width="0.85546875" style="130" customWidth="1"/>
    <col min="15633" max="15633" width="11" style="130" customWidth="1"/>
    <col min="15634" max="15634" width="0.85546875" style="130" customWidth="1"/>
    <col min="15635" max="15635" width="10.7109375" style="130" customWidth="1"/>
    <col min="15636" max="15636" width="0.85546875" style="130" customWidth="1"/>
    <col min="15637" max="15637" width="13.5703125" style="130" customWidth="1"/>
    <col min="15638" max="15638" width="0.85546875" style="130" customWidth="1"/>
    <col min="15639" max="15639" width="8.85546875" style="130" customWidth="1"/>
    <col min="15640" max="15640" width="0.85546875" style="130" customWidth="1"/>
    <col min="15641" max="15641" width="6.7109375" style="130" customWidth="1"/>
    <col min="15642" max="15642" width="0.85546875" style="130" customWidth="1"/>
    <col min="15643" max="15643" width="12.7109375" style="130"/>
    <col min="15644" max="15644" width="0.85546875" style="130" customWidth="1"/>
    <col min="15645" max="15645" width="8.140625" style="130" customWidth="1"/>
    <col min="15646" max="15646" width="0.85546875" style="130" customWidth="1"/>
    <col min="15647" max="15647" width="7.7109375" style="130" customWidth="1"/>
    <col min="15648" max="15648" width="0.85546875" style="130" customWidth="1"/>
    <col min="15649" max="15649" width="11.7109375" style="130" customWidth="1"/>
    <col min="15650" max="15650" width="0.7109375" style="130" customWidth="1"/>
    <col min="15651" max="15651" width="6.7109375" style="130" customWidth="1"/>
    <col min="15652" max="15652" width="0.7109375" style="130" customWidth="1"/>
    <col min="15653" max="15653" width="6.140625" style="130" customWidth="1"/>
    <col min="15654" max="15654" width="0.85546875" style="130" customWidth="1"/>
    <col min="15655" max="15655" width="11.28515625" style="130" customWidth="1"/>
    <col min="15656" max="15656" width="0.5703125" style="130" customWidth="1"/>
    <col min="15657" max="15657" width="6.5703125" style="130" customWidth="1"/>
    <col min="15658" max="15658" width="0.85546875" style="130" customWidth="1"/>
    <col min="15659" max="15659" width="5.5703125" style="130" customWidth="1"/>
    <col min="15660" max="15660" width="1.28515625" style="130" customWidth="1"/>
    <col min="15661" max="15661" width="12.85546875" style="130" customWidth="1"/>
    <col min="15662" max="15662" width="0.7109375" style="130" customWidth="1"/>
    <col min="15663" max="15663" width="7.42578125" style="130" customWidth="1"/>
    <col min="15664" max="15664" width="0.85546875" style="130" customWidth="1"/>
    <col min="15665" max="15665" width="5.7109375" style="130" customWidth="1"/>
    <col min="15666" max="15666" width="1.28515625" style="130" customWidth="1"/>
    <col min="15667" max="15667" width="12.28515625" style="130" customWidth="1"/>
    <col min="15668" max="15668" width="1" style="130" customWidth="1"/>
    <col min="15669" max="15669" width="11.5703125" style="130" customWidth="1"/>
    <col min="15670" max="15670" width="1" style="130" customWidth="1"/>
    <col min="15671" max="15671" width="11.5703125" style="130" customWidth="1"/>
    <col min="15672" max="15672" width="0.85546875" style="130" customWidth="1"/>
    <col min="15673" max="15673" width="6.5703125" style="130" customWidth="1"/>
    <col min="15674" max="15674" width="0.85546875" style="130" customWidth="1"/>
    <col min="15675" max="15675" width="5.85546875" style="130" customWidth="1"/>
    <col min="15676" max="15676" width="1.140625" style="130" customWidth="1"/>
    <col min="15677" max="15677" width="11.5703125" style="130" customWidth="1"/>
    <col min="15678" max="15678" width="0.85546875" style="130" customWidth="1"/>
    <col min="15679" max="15679" width="7.140625" style="130" customWidth="1"/>
    <col min="15680" max="15680" width="1" style="130" customWidth="1"/>
    <col min="15681" max="15681" width="5.85546875" style="130" customWidth="1"/>
    <col min="15682" max="15682" width="0.85546875" style="130" customWidth="1"/>
    <col min="15683" max="15683" width="14" style="130" customWidth="1"/>
    <col min="15684" max="15684" width="1.5703125" style="130" customWidth="1"/>
    <col min="15685" max="15685" width="3.85546875" style="130" customWidth="1"/>
    <col min="15686" max="15686" width="2.42578125" style="130" customWidth="1"/>
    <col min="15687" max="15687" width="9.42578125" style="130" customWidth="1"/>
    <col min="15688" max="15872" width="12.7109375" style="130"/>
    <col min="15873" max="15873" width="4.140625" style="130" customWidth="1"/>
    <col min="15874" max="15874" width="1.5703125" style="130" customWidth="1"/>
    <col min="15875" max="15875" width="12.7109375" style="130"/>
    <col min="15876" max="15876" width="0.85546875" style="130" customWidth="1"/>
    <col min="15877" max="15877" width="13.85546875" style="130" bestFit="1" customWidth="1"/>
    <col min="15878" max="15878" width="0.85546875" style="130" customWidth="1"/>
    <col min="15879" max="15879" width="11.5703125" style="130" customWidth="1"/>
    <col min="15880" max="15880" width="0.85546875" style="130" customWidth="1"/>
    <col min="15881" max="15881" width="12.7109375" style="130"/>
    <col min="15882" max="15882" width="0.85546875" style="130" customWidth="1"/>
    <col min="15883" max="15883" width="10.7109375" style="130" customWidth="1"/>
    <col min="15884" max="15884" width="0.85546875" style="130" customWidth="1"/>
    <col min="15885" max="15885" width="11.85546875" style="130" customWidth="1"/>
    <col min="15886" max="15886" width="0.85546875" style="130" customWidth="1"/>
    <col min="15887" max="15887" width="10.7109375" style="130" customWidth="1"/>
    <col min="15888" max="15888" width="0.85546875" style="130" customWidth="1"/>
    <col min="15889" max="15889" width="11" style="130" customWidth="1"/>
    <col min="15890" max="15890" width="0.85546875" style="130" customWidth="1"/>
    <col min="15891" max="15891" width="10.7109375" style="130" customWidth="1"/>
    <col min="15892" max="15892" width="0.85546875" style="130" customWidth="1"/>
    <col min="15893" max="15893" width="13.5703125" style="130" customWidth="1"/>
    <col min="15894" max="15894" width="0.85546875" style="130" customWidth="1"/>
    <col min="15895" max="15895" width="8.85546875" style="130" customWidth="1"/>
    <col min="15896" max="15896" width="0.85546875" style="130" customWidth="1"/>
    <col min="15897" max="15897" width="6.7109375" style="130" customWidth="1"/>
    <col min="15898" max="15898" width="0.85546875" style="130" customWidth="1"/>
    <col min="15899" max="15899" width="12.7109375" style="130"/>
    <col min="15900" max="15900" width="0.85546875" style="130" customWidth="1"/>
    <col min="15901" max="15901" width="8.140625" style="130" customWidth="1"/>
    <col min="15902" max="15902" width="0.85546875" style="130" customWidth="1"/>
    <col min="15903" max="15903" width="7.7109375" style="130" customWidth="1"/>
    <col min="15904" max="15904" width="0.85546875" style="130" customWidth="1"/>
    <col min="15905" max="15905" width="11.7109375" style="130" customWidth="1"/>
    <col min="15906" max="15906" width="0.7109375" style="130" customWidth="1"/>
    <col min="15907" max="15907" width="6.7109375" style="130" customWidth="1"/>
    <col min="15908" max="15908" width="0.7109375" style="130" customWidth="1"/>
    <col min="15909" max="15909" width="6.140625" style="130" customWidth="1"/>
    <col min="15910" max="15910" width="0.85546875" style="130" customWidth="1"/>
    <col min="15911" max="15911" width="11.28515625" style="130" customWidth="1"/>
    <col min="15912" max="15912" width="0.5703125" style="130" customWidth="1"/>
    <col min="15913" max="15913" width="6.5703125" style="130" customWidth="1"/>
    <col min="15914" max="15914" width="0.85546875" style="130" customWidth="1"/>
    <col min="15915" max="15915" width="5.5703125" style="130" customWidth="1"/>
    <col min="15916" max="15916" width="1.28515625" style="130" customWidth="1"/>
    <col min="15917" max="15917" width="12.85546875" style="130" customWidth="1"/>
    <col min="15918" max="15918" width="0.7109375" style="130" customWidth="1"/>
    <col min="15919" max="15919" width="7.42578125" style="130" customWidth="1"/>
    <col min="15920" max="15920" width="0.85546875" style="130" customWidth="1"/>
    <col min="15921" max="15921" width="5.7109375" style="130" customWidth="1"/>
    <col min="15922" max="15922" width="1.28515625" style="130" customWidth="1"/>
    <col min="15923" max="15923" width="12.28515625" style="130" customWidth="1"/>
    <col min="15924" max="15924" width="1" style="130" customWidth="1"/>
    <col min="15925" max="15925" width="11.5703125" style="130" customWidth="1"/>
    <col min="15926" max="15926" width="1" style="130" customWidth="1"/>
    <col min="15927" max="15927" width="11.5703125" style="130" customWidth="1"/>
    <col min="15928" max="15928" width="0.85546875" style="130" customWidth="1"/>
    <col min="15929" max="15929" width="6.5703125" style="130" customWidth="1"/>
    <col min="15930" max="15930" width="0.85546875" style="130" customWidth="1"/>
    <col min="15931" max="15931" width="5.85546875" style="130" customWidth="1"/>
    <col min="15932" max="15932" width="1.140625" style="130" customWidth="1"/>
    <col min="15933" max="15933" width="11.5703125" style="130" customWidth="1"/>
    <col min="15934" max="15934" width="0.85546875" style="130" customWidth="1"/>
    <col min="15935" max="15935" width="7.140625" style="130" customWidth="1"/>
    <col min="15936" max="15936" width="1" style="130" customWidth="1"/>
    <col min="15937" max="15937" width="5.85546875" style="130" customWidth="1"/>
    <col min="15938" max="15938" width="0.85546875" style="130" customWidth="1"/>
    <col min="15939" max="15939" width="14" style="130" customWidth="1"/>
    <col min="15940" max="15940" width="1.5703125" style="130" customWidth="1"/>
    <col min="15941" max="15941" width="3.85546875" style="130" customWidth="1"/>
    <col min="15942" max="15942" width="2.42578125" style="130" customWidth="1"/>
    <col min="15943" max="15943" width="9.42578125" style="130" customWidth="1"/>
    <col min="15944" max="16128" width="12.7109375" style="130"/>
    <col min="16129" max="16129" width="4.140625" style="130" customWidth="1"/>
    <col min="16130" max="16130" width="1.5703125" style="130" customWidth="1"/>
    <col min="16131" max="16131" width="12.7109375" style="130"/>
    <col min="16132" max="16132" width="0.85546875" style="130" customWidth="1"/>
    <col min="16133" max="16133" width="13.85546875" style="130" bestFit="1" customWidth="1"/>
    <col min="16134" max="16134" width="0.85546875" style="130" customWidth="1"/>
    <col min="16135" max="16135" width="11.5703125" style="130" customWidth="1"/>
    <col min="16136" max="16136" width="0.85546875" style="130" customWidth="1"/>
    <col min="16137" max="16137" width="12.7109375" style="130"/>
    <col min="16138" max="16138" width="0.85546875" style="130" customWidth="1"/>
    <col min="16139" max="16139" width="10.7109375" style="130" customWidth="1"/>
    <col min="16140" max="16140" width="0.85546875" style="130" customWidth="1"/>
    <col min="16141" max="16141" width="11.85546875" style="130" customWidth="1"/>
    <col min="16142" max="16142" width="0.85546875" style="130" customWidth="1"/>
    <col min="16143" max="16143" width="10.7109375" style="130" customWidth="1"/>
    <col min="16144" max="16144" width="0.85546875" style="130" customWidth="1"/>
    <col min="16145" max="16145" width="11" style="130" customWidth="1"/>
    <col min="16146" max="16146" width="0.85546875" style="130" customWidth="1"/>
    <col min="16147" max="16147" width="10.7109375" style="130" customWidth="1"/>
    <col min="16148" max="16148" width="0.85546875" style="130" customWidth="1"/>
    <col min="16149" max="16149" width="13.5703125" style="130" customWidth="1"/>
    <col min="16150" max="16150" width="0.85546875" style="130" customWidth="1"/>
    <col min="16151" max="16151" width="8.85546875" style="130" customWidth="1"/>
    <col min="16152" max="16152" width="0.85546875" style="130" customWidth="1"/>
    <col min="16153" max="16153" width="6.7109375" style="130" customWidth="1"/>
    <col min="16154" max="16154" width="0.85546875" style="130" customWidth="1"/>
    <col min="16155" max="16155" width="12.7109375" style="130"/>
    <col min="16156" max="16156" width="0.85546875" style="130" customWidth="1"/>
    <col min="16157" max="16157" width="8.140625" style="130" customWidth="1"/>
    <col min="16158" max="16158" width="0.85546875" style="130" customWidth="1"/>
    <col min="16159" max="16159" width="7.7109375" style="130" customWidth="1"/>
    <col min="16160" max="16160" width="0.85546875" style="130" customWidth="1"/>
    <col min="16161" max="16161" width="11.7109375" style="130" customWidth="1"/>
    <col min="16162" max="16162" width="0.7109375" style="130" customWidth="1"/>
    <col min="16163" max="16163" width="6.7109375" style="130" customWidth="1"/>
    <col min="16164" max="16164" width="0.7109375" style="130" customWidth="1"/>
    <col min="16165" max="16165" width="6.140625" style="130" customWidth="1"/>
    <col min="16166" max="16166" width="0.85546875" style="130" customWidth="1"/>
    <col min="16167" max="16167" width="11.28515625" style="130" customWidth="1"/>
    <col min="16168" max="16168" width="0.5703125" style="130" customWidth="1"/>
    <col min="16169" max="16169" width="6.5703125" style="130" customWidth="1"/>
    <col min="16170" max="16170" width="0.85546875" style="130" customWidth="1"/>
    <col min="16171" max="16171" width="5.5703125" style="130" customWidth="1"/>
    <col min="16172" max="16172" width="1.28515625" style="130" customWidth="1"/>
    <col min="16173" max="16173" width="12.85546875" style="130" customWidth="1"/>
    <col min="16174" max="16174" width="0.7109375" style="130" customWidth="1"/>
    <col min="16175" max="16175" width="7.42578125" style="130" customWidth="1"/>
    <col min="16176" max="16176" width="0.85546875" style="130" customWidth="1"/>
    <col min="16177" max="16177" width="5.7109375" style="130" customWidth="1"/>
    <col min="16178" max="16178" width="1.28515625" style="130" customWidth="1"/>
    <col min="16179" max="16179" width="12.28515625" style="130" customWidth="1"/>
    <col min="16180" max="16180" width="1" style="130" customWidth="1"/>
    <col min="16181" max="16181" width="11.5703125" style="130" customWidth="1"/>
    <col min="16182" max="16182" width="1" style="130" customWidth="1"/>
    <col min="16183" max="16183" width="11.5703125" style="130" customWidth="1"/>
    <col min="16184" max="16184" width="0.85546875" style="130" customWidth="1"/>
    <col min="16185" max="16185" width="6.5703125" style="130" customWidth="1"/>
    <col min="16186" max="16186" width="0.85546875" style="130" customWidth="1"/>
    <col min="16187" max="16187" width="5.85546875" style="130" customWidth="1"/>
    <col min="16188" max="16188" width="1.140625" style="130" customWidth="1"/>
    <col min="16189" max="16189" width="11.5703125" style="130" customWidth="1"/>
    <col min="16190" max="16190" width="0.85546875" style="130" customWidth="1"/>
    <col min="16191" max="16191" width="7.140625" style="130" customWidth="1"/>
    <col min="16192" max="16192" width="1" style="130" customWidth="1"/>
    <col min="16193" max="16193" width="5.85546875" style="130" customWidth="1"/>
    <col min="16194" max="16194" width="0.85546875" style="130" customWidth="1"/>
    <col min="16195" max="16195" width="14" style="130" customWidth="1"/>
    <col min="16196" max="16196" width="1.5703125" style="130" customWidth="1"/>
    <col min="16197" max="16197" width="3.85546875" style="130" customWidth="1"/>
    <col min="16198" max="16198" width="2.42578125" style="130" customWidth="1"/>
    <col min="16199" max="16199" width="9.42578125" style="130" customWidth="1"/>
    <col min="16200" max="16384" width="12.7109375" style="130"/>
  </cols>
  <sheetData>
    <row r="1" spans="1:71" s="111" customFormat="1" ht="11.25" customHeight="1" x14ac:dyDescent="0.25">
      <c r="C1" s="94"/>
      <c r="AB1" s="112"/>
      <c r="AC1" s="112"/>
      <c r="AD1" s="112"/>
      <c r="AE1" s="113" t="s">
        <v>42</v>
      </c>
      <c r="AF1" s="112"/>
      <c r="AG1" s="114" t="s">
        <v>43</v>
      </c>
      <c r="BQ1" s="113" t="s">
        <v>249</v>
      </c>
    </row>
    <row r="2" spans="1:71" s="111" customFormat="1" ht="11.25" customHeight="1" x14ac:dyDescent="0.25">
      <c r="A2" s="115"/>
      <c r="C2" s="94"/>
      <c r="AB2" s="112"/>
      <c r="AC2" s="112"/>
      <c r="AD2" s="112"/>
      <c r="AE2" s="113" t="s">
        <v>250</v>
      </c>
      <c r="AF2" s="112"/>
      <c r="AG2" s="114" t="s">
        <v>251</v>
      </c>
      <c r="BQ2" s="113" t="s">
        <v>47</v>
      </c>
    </row>
    <row r="3" spans="1:71" s="111" customFormat="1" ht="10.5" customHeight="1" x14ac:dyDescent="0.25">
      <c r="A3" s="116"/>
      <c r="C3" s="94"/>
      <c r="AB3" s="112"/>
      <c r="AC3" s="112"/>
      <c r="AD3" s="112"/>
      <c r="AE3" s="113" t="s">
        <v>48</v>
      </c>
      <c r="AF3" s="112"/>
      <c r="AG3" s="117" t="s">
        <v>49</v>
      </c>
    </row>
    <row r="4" spans="1:71" s="94" customFormat="1" ht="8.85" customHeight="1" x14ac:dyDescent="0.25">
      <c r="BS4" s="111"/>
    </row>
    <row r="5" spans="1:71" s="94" customFormat="1" ht="9.6" customHeight="1" x14ac:dyDescent="0.25">
      <c r="AG5" s="118" t="s">
        <v>252</v>
      </c>
      <c r="AH5" s="118"/>
      <c r="AI5" s="118"/>
      <c r="AJ5" s="118"/>
      <c r="AK5" s="118"/>
      <c r="BS5" s="111"/>
    </row>
    <row r="6" spans="1:71" s="94" customFormat="1" ht="9.6" customHeight="1" x14ac:dyDescent="0.25">
      <c r="E6" s="119" t="s">
        <v>253</v>
      </c>
      <c r="F6" s="119"/>
      <c r="G6" s="119"/>
      <c r="H6" s="119"/>
      <c r="I6" s="119"/>
      <c r="J6" s="119"/>
      <c r="K6" s="119"/>
      <c r="L6" s="119"/>
      <c r="M6" s="119"/>
      <c r="N6" s="119"/>
      <c r="O6" s="119"/>
      <c r="P6" s="119"/>
      <c r="Q6" s="119"/>
      <c r="R6" s="119"/>
      <c r="S6" s="119"/>
      <c r="T6" s="119"/>
      <c r="U6" s="119"/>
      <c r="V6" s="119"/>
      <c r="W6" s="119"/>
      <c r="X6" s="119"/>
      <c r="Y6" s="119"/>
      <c r="Z6" s="118"/>
      <c r="AA6" s="120" t="s">
        <v>254</v>
      </c>
      <c r="AB6" s="121"/>
      <c r="AC6" s="121"/>
      <c r="AD6" s="121"/>
      <c r="AE6" s="121"/>
      <c r="AG6" s="122" t="s">
        <v>255</v>
      </c>
      <c r="AH6" s="122"/>
      <c r="AI6" s="122"/>
      <c r="AJ6" s="122"/>
      <c r="AK6" s="122"/>
      <c r="AM6" s="122" t="s">
        <v>256</v>
      </c>
      <c r="AN6" s="122"/>
      <c r="AO6" s="122"/>
      <c r="AP6" s="122"/>
      <c r="AQ6" s="122"/>
      <c r="AS6" s="122" t="s">
        <v>257</v>
      </c>
      <c r="AT6" s="122"/>
      <c r="AU6" s="122"/>
      <c r="AV6" s="122"/>
      <c r="AW6" s="122"/>
      <c r="AY6" s="122" t="s">
        <v>258</v>
      </c>
      <c r="AZ6" s="122"/>
      <c r="BA6" s="122"/>
      <c r="BB6" s="122"/>
      <c r="BC6" s="122"/>
      <c r="BD6" s="122"/>
      <c r="BE6" s="122"/>
      <c r="BF6" s="122"/>
      <c r="BG6" s="122"/>
      <c r="BI6" s="122" t="s">
        <v>259</v>
      </c>
      <c r="BJ6" s="122"/>
      <c r="BK6" s="122"/>
      <c r="BL6" s="122"/>
      <c r="BM6" s="122"/>
      <c r="BS6" s="111"/>
    </row>
    <row r="7" spans="1:71" s="94" customFormat="1" ht="6.75" customHeight="1" x14ac:dyDescent="0.25">
      <c r="BS7" s="111"/>
    </row>
    <row r="8" spans="1:71" s="94" customFormat="1" ht="9.6" customHeight="1" x14ac:dyDescent="0.25">
      <c r="U8" s="122" t="s">
        <v>65</v>
      </c>
      <c r="V8" s="122"/>
      <c r="W8" s="122"/>
      <c r="X8" s="122"/>
      <c r="Y8" s="122"/>
      <c r="BC8" s="122" t="s">
        <v>65</v>
      </c>
      <c r="BD8" s="122"/>
      <c r="BE8" s="122"/>
      <c r="BF8" s="122"/>
      <c r="BG8" s="122"/>
      <c r="BS8" s="111"/>
    </row>
    <row r="9" spans="1:71" s="94" customFormat="1" ht="9.6" customHeight="1" x14ac:dyDescent="0.25">
      <c r="G9" s="123" t="s">
        <v>260</v>
      </c>
      <c r="I9" s="119" t="s">
        <v>261</v>
      </c>
      <c r="J9" s="119"/>
      <c r="K9" s="119"/>
      <c r="M9" s="123" t="s">
        <v>262</v>
      </c>
      <c r="BA9" s="123" t="s">
        <v>263</v>
      </c>
      <c r="BS9" s="111"/>
    </row>
    <row r="10" spans="1:71" s="94" customFormat="1" ht="9.6" customHeight="1" x14ac:dyDescent="0.25">
      <c r="E10" s="123" t="s">
        <v>264</v>
      </c>
      <c r="G10" s="123" t="s">
        <v>265</v>
      </c>
      <c r="I10" s="123"/>
      <c r="J10" s="123"/>
      <c r="K10" s="123"/>
      <c r="M10" s="123" t="s">
        <v>266</v>
      </c>
      <c r="O10" s="124" t="s">
        <v>267</v>
      </c>
      <c r="W10" s="123" t="s">
        <v>63</v>
      </c>
      <c r="Y10" s="123" t="s">
        <v>268</v>
      </c>
      <c r="AC10" s="123" t="s">
        <v>63</v>
      </c>
      <c r="AE10" s="123" t="s">
        <v>268</v>
      </c>
      <c r="AI10" s="123" t="s">
        <v>63</v>
      </c>
      <c r="AK10" s="123" t="s">
        <v>268</v>
      </c>
      <c r="AO10" s="123" t="s">
        <v>63</v>
      </c>
      <c r="AQ10" s="123" t="s">
        <v>268</v>
      </c>
      <c r="AU10" s="123" t="s">
        <v>63</v>
      </c>
      <c r="AW10" s="123" t="s">
        <v>268</v>
      </c>
      <c r="BA10" s="123" t="s">
        <v>269</v>
      </c>
      <c r="BE10" s="123" t="s">
        <v>63</v>
      </c>
      <c r="BG10" s="123" t="s">
        <v>268</v>
      </c>
      <c r="BK10" s="123" t="s">
        <v>63</v>
      </c>
      <c r="BM10" s="123" t="s">
        <v>268</v>
      </c>
      <c r="BO10" s="123" t="s">
        <v>270</v>
      </c>
      <c r="BS10" s="111"/>
    </row>
    <row r="11" spans="1:71" s="94" customFormat="1" ht="9.6" customHeight="1" x14ac:dyDescent="0.25">
      <c r="A11" s="125" t="s">
        <v>71</v>
      </c>
      <c r="C11" s="125" t="s">
        <v>72</v>
      </c>
      <c r="E11" s="125" t="s">
        <v>271</v>
      </c>
      <c r="G11" s="125" t="s">
        <v>272</v>
      </c>
      <c r="I11" s="125" t="s">
        <v>61</v>
      </c>
      <c r="J11" s="123"/>
      <c r="K11" s="125" t="s">
        <v>273</v>
      </c>
      <c r="M11" s="125" t="s">
        <v>274</v>
      </c>
      <c r="O11" s="125" t="s">
        <v>275</v>
      </c>
      <c r="Q11" s="125" t="s">
        <v>276</v>
      </c>
      <c r="S11" s="125" t="s">
        <v>277</v>
      </c>
      <c r="U11" s="125" t="s">
        <v>73</v>
      </c>
      <c r="W11" s="125" t="s">
        <v>74</v>
      </c>
      <c r="Y11" s="125" t="s">
        <v>50</v>
      </c>
      <c r="AA11" s="125" t="s">
        <v>73</v>
      </c>
      <c r="AC11" s="125" t="s">
        <v>74</v>
      </c>
      <c r="AE11" s="125" t="s">
        <v>50</v>
      </c>
      <c r="AG11" s="125" t="s">
        <v>73</v>
      </c>
      <c r="AI11" s="125" t="s">
        <v>74</v>
      </c>
      <c r="AK11" s="125" t="s">
        <v>50</v>
      </c>
      <c r="AM11" s="125" t="s">
        <v>73</v>
      </c>
      <c r="AO11" s="125" t="s">
        <v>74</v>
      </c>
      <c r="AQ11" s="125" t="s">
        <v>50</v>
      </c>
      <c r="AS11" s="125" t="s">
        <v>73</v>
      </c>
      <c r="AU11" s="125" t="s">
        <v>74</v>
      </c>
      <c r="AW11" s="125" t="s">
        <v>50</v>
      </c>
      <c r="AY11" s="125" t="s">
        <v>277</v>
      </c>
      <c r="BA11" s="125" t="s">
        <v>271</v>
      </c>
      <c r="BC11" s="125" t="s">
        <v>73</v>
      </c>
      <c r="BE11" s="125" t="s">
        <v>74</v>
      </c>
      <c r="BG11" s="125" t="s">
        <v>50</v>
      </c>
      <c r="BI11" s="125" t="s">
        <v>73</v>
      </c>
      <c r="BK11" s="125" t="s">
        <v>74</v>
      </c>
      <c r="BM11" s="125" t="s">
        <v>50</v>
      </c>
      <c r="BO11" s="125" t="s">
        <v>50</v>
      </c>
      <c r="BQ11" s="125" t="s">
        <v>71</v>
      </c>
      <c r="BS11" s="111"/>
    </row>
    <row r="12" spans="1:71" s="94" customFormat="1" ht="8.85" customHeight="1" x14ac:dyDescent="0.25">
      <c r="BS12" s="111"/>
    </row>
    <row r="13" spans="1:71" s="94" customFormat="1" ht="8.85" customHeight="1" x14ac:dyDescent="0.25">
      <c r="B13" s="94" t="s">
        <v>278</v>
      </c>
      <c r="BS13" s="111"/>
    </row>
    <row r="14" spans="1:71" ht="15" x14ac:dyDescent="0.25">
      <c r="A14" s="94">
        <v>1</v>
      </c>
      <c r="B14" s="126"/>
      <c r="C14" s="94" t="s">
        <v>83</v>
      </c>
      <c r="D14" s="127"/>
      <c r="E14" s="19">
        <v>488691836</v>
      </c>
      <c r="F14" s="128"/>
      <c r="G14" s="19">
        <v>7481430</v>
      </c>
      <c r="H14" s="128"/>
      <c r="I14" s="19">
        <v>56532185</v>
      </c>
      <c r="J14" s="19"/>
      <c r="K14" s="19">
        <v>0</v>
      </c>
      <c r="L14" s="128"/>
      <c r="M14" s="19">
        <v>697246</v>
      </c>
      <c r="N14" s="128"/>
      <c r="O14" s="19">
        <v>0</v>
      </c>
      <c r="P14" s="128"/>
      <c r="Q14" s="19">
        <v>2765770</v>
      </c>
      <c r="R14" s="128"/>
      <c r="S14" s="19">
        <v>592280</v>
      </c>
      <c r="T14" s="128"/>
      <c r="U14" s="19">
        <f t="shared" ref="U14:U51" si="0">SUM(E14:S14)</f>
        <v>556760747</v>
      </c>
      <c r="V14" s="128"/>
      <c r="W14" s="20">
        <f>IFERROR(U14/$BS14,0)</f>
        <v>3491.3853461844769</v>
      </c>
      <c r="X14" s="94"/>
      <c r="Y14" s="20">
        <f>IF($BO14,U14/$BO14*100,0)</f>
        <v>70.453694317757098</v>
      </c>
      <c r="Z14" s="128"/>
      <c r="AA14" s="19">
        <v>146068102</v>
      </c>
      <c r="AB14" s="128"/>
      <c r="AC14" s="20">
        <f>IFERROR(AA14/$BS14,0)</f>
        <v>915.97698583405975</v>
      </c>
      <c r="AD14" s="94"/>
      <c r="AE14" s="20">
        <f t="shared" ref="AE14:AE51" si="1">IF($BO14,AA14/$BO14*100,0)</f>
        <v>18.483769668271826</v>
      </c>
      <c r="AF14" s="129"/>
      <c r="AG14" s="19">
        <v>15781067</v>
      </c>
      <c r="AH14" s="128"/>
      <c r="AI14" s="20">
        <f>IFERROR(AG14/$BS14,0)</f>
        <v>98.961333692864358</v>
      </c>
      <c r="AJ14" s="94"/>
      <c r="AK14" s="20">
        <f t="shared" ref="AK14:AK51" si="2">IF($BO14,AG14/$BO14*100,0)</f>
        <v>1.9969699308310687</v>
      </c>
      <c r="AL14" s="128"/>
      <c r="AM14" s="19">
        <v>2694652</v>
      </c>
      <c r="AN14" s="128"/>
      <c r="AO14" s="20">
        <f>IFERROR(AM14/$BS14,0)</f>
        <v>16.897866016166354</v>
      </c>
      <c r="AP14" s="94"/>
      <c r="AQ14" s="20">
        <f t="shared" ref="AQ14:AQ51" si="3">IF($BO14,AM14/$BO14*100,0)</f>
        <v>0.34098702058953306</v>
      </c>
      <c r="AR14" s="128"/>
      <c r="AS14" s="19">
        <v>48047160</v>
      </c>
      <c r="AT14" s="128"/>
      <c r="AU14" s="20">
        <f>IFERROR(AS14/$BS14,0)</f>
        <v>301.29845046310521</v>
      </c>
      <c r="AV14" s="94"/>
      <c r="AW14" s="20">
        <f t="shared" ref="AW14:AW51" si="4">IF($BO14,AS14/$BO14*100,0)</f>
        <v>6.0799902682010849</v>
      </c>
      <c r="AX14" s="128"/>
      <c r="AY14" s="19">
        <v>-2081112</v>
      </c>
      <c r="AZ14" s="128"/>
      <c r="BA14" s="19">
        <v>4208930</v>
      </c>
      <c r="BB14" s="128"/>
      <c r="BC14" s="19">
        <f t="shared" ref="BC14:BC51" si="5">(AY14+BA14)</f>
        <v>2127818</v>
      </c>
      <c r="BD14" s="128"/>
      <c r="BE14" s="20">
        <f>IFERROR(BC14/$BS14,0)</f>
        <v>13.343312409464026</v>
      </c>
      <c r="BF14" s="94"/>
      <c r="BG14" s="20">
        <f t="shared" ref="BG14:BG51" si="6">IF($BO14,BC14/$BO14*100,0)</f>
        <v>0.26925863531794797</v>
      </c>
      <c r="BH14" s="128"/>
      <c r="BI14" s="19">
        <v>18771061</v>
      </c>
      <c r="BJ14" s="128"/>
      <c r="BK14" s="20">
        <f t="shared" ref="BK14:BK18" si="7">IFERROR(BI14/$BS14,0)</f>
        <v>117.71125687446306</v>
      </c>
      <c r="BL14" s="94"/>
      <c r="BM14" s="20">
        <f t="shared" ref="BM14:BM51" si="8">IF($BO14,BI14/$BO14*100,0)</f>
        <v>2.3753301590314373</v>
      </c>
      <c r="BN14" s="128"/>
      <c r="BO14" s="19">
        <f t="shared" ref="BO14:BO51" si="9">(U14+AA14+AG14+AM14+AS14+BC14+BI14)</f>
        <v>790250607</v>
      </c>
      <c r="BQ14" s="94">
        <v>1</v>
      </c>
      <c r="BS14" s="115">
        <v>159467</v>
      </c>
    </row>
    <row r="15" spans="1:71" ht="15" x14ac:dyDescent="0.25">
      <c r="A15" s="94">
        <v>2</v>
      </c>
      <c r="B15" s="126"/>
      <c r="C15" s="94" t="s">
        <v>84</v>
      </c>
      <c r="E15" s="21">
        <v>14231943</v>
      </c>
      <c r="F15" s="129"/>
      <c r="G15" s="21">
        <v>264095</v>
      </c>
      <c r="H15" s="94"/>
      <c r="I15" s="21">
        <v>3209986</v>
      </c>
      <c r="J15" s="21"/>
      <c r="K15" s="21">
        <v>0</v>
      </c>
      <c r="L15" s="94"/>
      <c r="M15" s="21">
        <v>852389</v>
      </c>
      <c r="N15" s="94"/>
      <c r="O15" s="21">
        <v>0</v>
      </c>
      <c r="P15" s="94"/>
      <c r="Q15" s="21">
        <v>213675</v>
      </c>
      <c r="R15" s="94"/>
      <c r="S15" s="21">
        <v>166187</v>
      </c>
      <c r="T15" s="94"/>
      <c r="U15" s="21">
        <f t="shared" si="0"/>
        <v>18938275</v>
      </c>
      <c r="V15" s="94"/>
      <c r="W15" s="20">
        <f t="shared" ref="W15:W18" si="10">IFERROR(U15/$BS15,0)</f>
        <v>1099.8475521226553</v>
      </c>
      <c r="X15" s="94"/>
      <c r="Y15" s="20">
        <f t="shared" ref="Y15:Y51" si="11">IF($BO15,U15/$BO15*100,0)</f>
        <v>35.708995409939085</v>
      </c>
      <c r="Z15" s="94"/>
      <c r="AA15" s="21">
        <v>17285025</v>
      </c>
      <c r="AB15" s="94"/>
      <c r="AC15" s="20">
        <f t="shared" ref="AC15:AC18" si="12">IFERROR(AA15/$BS15,0)</f>
        <v>1003.8344270863581</v>
      </c>
      <c r="AD15" s="94"/>
      <c r="AE15" s="20">
        <f t="shared" si="1"/>
        <v>32.591715897339242</v>
      </c>
      <c r="AF15" s="94"/>
      <c r="AG15" s="21">
        <v>159200</v>
      </c>
      <c r="AH15" s="94"/>
      <c r="AI15" s="20">
        <f t="shared" ref="AI15:AI18" si="13">IFERROR(AG15/$BS15,0)</f>
        <v>9.2456007898251933</v>
      </c>
      <c r="AJ15" s="94"/>
      <c r="AK15" s="20">
        <f t="shared" si="2"/>
        <v>0.30017897983117797</v>
      </c>
      <c r="AL15" s="94"/>
      <c r="AM15" s="21">
        <v>150502</v>
      </c>
      <c r="AN15" s="94"/>
      <c r="AO15" s="20">
        <f t="shared" ref="AO15:AO51" si="14">IFERROR(AM15/$BS15,0)</f>
        <v>8.7404611185318544</v>
      </c>
      <c r="AP15" s="94"/>
      <c r="AQ15" s="20">
        <f t="shared" si="3"/>
        <v>0.28377849762909518</v>
      </c>
      <c r="AR15" s="94"/>
      <c r="AS15" s="21">
        <v>13904903</v>
      </c>
      <c r="AT15" s="94"/>
      <c r="AU15" s="20">
        <f t="shared" ref="AU15:AU18" si="15">IFERROR(AS15/$BS15,0)</f>
        <v>807.53255125152452</v>
      </c>
      <c r="AV15" s="94"/>
      <c r="AW15" s="20">
        <f t="shared" si="4"/>
        <v>26.218339178338478</v>
      </c>
      <c r="AX15" s="94"/>
      <c r="AY15" s="21">
        <v>201402</v>
      </c>
      <c r="AZ15" s="94"/>
      <c r="BA15" s="21">
        <v>61026</v>
      </c>
      <c r="BB15" s="94"/>
      <c r="BC15" s="21">
        <f t="shared" si="5"/>
        <v>262428</v>
      </c>
      <c r="BD15" s="94"/>
      <c r="BE15" s="20">
        <f t="shared" ref="BE15:BE18" si="16">IFERROR(BC15/$BS15,0)</f>
        <v>15.240606306986468</v>
      </c>
      <c r="BF15" s="94"/>
      <c r="BG15" s="20">
        <f t="shared" si="6"/>
        <v>0.49482015903980137</v>
      </c>
      <c r="BH15" s="94"/>
      <c r="BI15" s="21">
        <v>2334693</v>
      </c>
      <c r="BJ15" s="94"/>
      <c r="BK15" s="20">
        <f t="shared" si="7"/>
        <v>135.5881874673326</v>
      </c>
      <c r="BL15" s="94"/>
      <c r="BM15" s="20">
        <f t="shared" si="8"/>
        <v>4.4021718778831183</v>
      </c>
      <c r="BN15" s="94"/>
      <c r="BO15" s="21">
        <f t="shared" si="9"/>
        <v>53035026</v>
      </c>
      <c r="BQ15" s="94">
        <v>2</v>
      </c>
      <c r="BS15" s="115">
        <v>17219</v>
      </c>
    </row>
    <row r="16" spans="1:71" ht="15" x14ac:dyDescent="0.25">
      <c r="A16" s="94">
        <v>3</v>
      </c>
      <c r="B16" s="126"/>
      <c r="C16" s="94" t="s">
        <v>85</v>
      </c>
      <c r="E16" s="21">
        <v>4307755</v>
      </c>
      <c r="F16" s="129"/>
      <c r="G16" s="21">
        <v>301347</v>
      </c>
      <c r="H16" s="94"/>
      <c r="I16" s="21">
        <v>1478964</v>
      </c>
      <c r="J16" s="21"/>
      <c r="K16" s="21">
        <v>0</v>
      </c>
      <c r="L16" s="94"/>
      <c r="M16" s="21">
        <v>431037</v>
      </c>
      <c r="N16" s="94"/>
      <c r="O16" s="21">
        <v>0</v>
      </c>
      <c r="P16" s="94"/>
      <c r="Q16" s="21">
        <v>58038</v>
      </c>
      <c r="R16" s="94"/>
      <c r="S16" s="21">
        <v>28682</v>
      </c>
      <c r="T16" s="94"/>
      <c r="U16" s="21">
        <f t="shared" si="0"/>
        <v>6605823</v>
      </c>
      <c r="V16" s="94"/>
      <c r="W16" s="20">
        <f t="shared" si="10"/>
        <v>994.70305676855901</v>
      </c>
      <c r="X16" s="94"/>
      <c r="Y16" s="20">
        <f t="shared" si="11"/>
        <v>57.252383954862488</v>
      </c>
      <c r="Z16" s="94"/>
      <c r="AA16" s="21">
        <v>1726334</v>
      </c>
      <c r="AB16" s="94"/>
      <c r="AC16" s="20">
        <f t="shared" si="12"/>
        <v>259.95091100737841</v>
      </c>
      <c r="AD16" s="94"/>
      <c r="AE16" s="20">
        <f t="shared" si="1"/>
        <v>14.962062562429173</v>
      </c>
      <c r="AF16" s="94"/>
      <c r="AG16" s="21">
        <v>42498</v>
      </c>
      <c r="AH16" s="94"/>
      <c r="AI16" s="20">
        <f t="shared" si="13"/>
        <v>6.3993374491793409</v>
      </c>
      <c r="AJ16" s="94"/>
      <c r="AK16" s="20">
        <f t="shared" si="2"/>
        <v>0.36832833899935646</v>
      </c>
      <c r="AL16" s="94"/>
      <c r="AM16" s="21">
        <v>33944</v>
      </c>
      <c r="AN16" s="94"/>
      <c r="AO16" s="20">
        <f t="shared" si="14"/>
        <v>5.1112784219244087</v>
      </c>
      <c r="AP16" s="94"/>
      <c r="AQ16" s="20">
        <f t="shared" si="3"/>
        <v>0.29419118873815608</v>
      </c>
      <c r="AR16" s="94"/>
      <c r="AS16" s="21">
        <v>1968619</v>
      </c>
      <c r="AT16" s="94"/>
      <c r="AU16" s="20">
        <f t="shared" si="15"/>
        <v>296.43412136726397</v>
      </c>
      <c r="AV16" s="94"/>
      <c r="AW16" s="20">
        <f t="shared" si="4"/>
        <v>17.061936241530759</v>
      </c>
      <c r="AX16" s="94"/>
      <c r="AY16" s="21">
        <v>30816</v>
      </c>
      <c r="AZ16" s="94"/>
      <c r="BA16" s="21">
        <v>412690</v>
      </c>
      <c r="BB16" s="94"/>
      <c r="BC16" s="21">
        <f t="shared" si="5"/>
        <v>443506</v>
      </c>
      <c r="BD16" s="94"/>
      <c r="BE16" s="20">
        <f t="shared" si="16"/>
        <v>66.783014606234005</v>
      </c>
      <c r="BF16" s="94"/>
      <c r="BG16" s="20">
        <f t="shared" si="6"/>
        <v>3.8438474355557575</v>
      </c>
      <c r="BH16" s="94"/>
      <c r="BI16" s="21">
        <v>717351</v>
      </c>
      <c r="BJ16" s="94"/>
      <c r="BK16" s="20">
        <f t="shared" si="7"/>
        <v>108.01852130703207</v>
      </c>
      <c r="BL16" s="94"/>
      <c r="BM16" s="20">
        <f t="shared" si="8"/>
        <v>6.2172502778843093</v>
      </c>
      <c r="BN16" s="94"/>
      <c r="BO16" s="21">
        <f t="shared" si="9"/>
        <v>11538075</v>
      </c>
      <c r="BQ16" s="94">
        <v>3</v>
      </c>
      <c r="BS16" s="115">
        <v>6641</v>
      </c>
    </row>
    <row r="17" spans="1:71" ht="15" x14ac:dyDescent="0.25">
      <c r="A17" s="94">
        <v>4</v>
      </c>
      <c r="B17" s="126"/>
      <c r="C17" s="94" t="s">
        <v>86</v>
      </c>
      <c r="E17" s="21">
        <v>83481245</v>
      </c>
      <c r="F17" s="129"/>
      <c r="G17" s="21">
        <v>1587537</v>
      </c>
      <c r="H17" s="94"/>
      <c r="I17" s="21">
        <v>10146811</v>
      </c>
      <c r="J17" s="21"/>
      <c r="K17" s="21">
        <v>6110</v>
      </c>
      <c r="L17" s="94"/>
      <c r="M17" s="21">
        <v>1775665</v>
      </c>
      <c r="N17" s="94"/>
      <c r="O17" s="21">
        <v>0</v>
      </c>
      <c r="P17" s="94"/>
      <c r="Q17" s="21">
        <v>592729</v>
      </c>
      <c r="R17" s="94"/>
      <c r="S17" s="21">
        <v>176639</v>
      </c>
      <c r="T17" s="94"/>
      <c r="U17" s="21">
        <f t="shared" si="0"/>
        <v>97766736</v>
      </c>
      <c r="V17" s="94"/>
      <c r="W17" s="20">
        <f t="shared" si="10"/>
        <v>1915.1172575905975</v>
      </c>
      <c r="X17" s="94"/>
      <c r="Y17" s="20">
        <f t="shared" si="11"/>
        <v>47.426519693781231</v>
      </c>
      <c r="Z17" s="94"/>
      <c r="AA17" s="21">
        <v>53467044</v>
      </c>
      <c r="AB17" s="94"/>
      <c r="AC17" s="20">
        <f t="shared" si="12"/>
        <v>1047.3466013712048</v>
      </c>
      <c r="AD17" s="94"/>
      <c r="AE17" s="20">
        <f t="shared" si="1"/>
        <v>25.936795263721063</v>
      </c>
      <c r="AF17" s="94"/>
      <c r="AG17" s="21">
        <v>1347710</v>
      </c>
      <c r="AH17" s="94"/>
      <c r="AI17" s="20">
        <f t="shared" si="13"/>
        <v>26.399804113614103</v>
      </c>
      <c r="AJ17" s="94"/>
      <c r="AK17" s="20">
        <f t="shared" si="2"/>
        <v>0.65377241249524687</v>
      </c>
      <c r="AL17" s="94"/>
      <c r="AM17" s="21">
        <v>302224</v>
      </c>
      <c r="AN17" s="94"/>
      <c r="AO17" s="20">
        <f t="shared" si="14"/>
        <v>5.9201567091087171</v>
      </c>
      <c r="AP17" s="94"/>
      <c r="AQ17" s="20">
        <f t="shared" si="3"/>
        <v>0.14660847926776793</v>
      </c>
      <c r="AR17" s="94"/>
      <c r="AS17" s="21">
        <v>37056894</v>
      </c>
      <c r="AT17" s="94"/>
      <c r="AU17" s="20">
        <f t="shared" si="15"/>
        <v>725.8941038197845</v>
      </c>
      <c r="AV17" s="94"/>
      <c r="AW17" s="20">
        <f t="shared" si="4"/>
        <v>17.976252302023905</v>
      </c>
      <c r="AX17" s="94"/>
      <c r="AY17" s="21">
        <v>-546083</v>
      </c>
      <c r="AZ17" s="94"/>
      <c r="BA17" s="21">
        <v>515334</v>
      </c>
      <c r="BB17" s="94"/>
      <c r="BC17" s="21">
        <f t="shared" si="5"/>
        <v>-30749</v>
      </c>
      <c r="BD17" s="94"/>
      <c r="BE17" s="20">
        <f t="shared" si="16"/>
        <v>-0.60233104799216453</v>
      </c>
      <c r="BF17" s="94"/>
      <c r="BG17" s="20">
        <f t="shared" si="6"/>
        <v>-1.4916300919200976E-2</v>
      </c>
      <c r="BH17" s="94"/>
      <c r="BI17" s="21">
        <v>16233743</v>
      </c>
      <c r="BJ17" s="94"/>
      <c r="BK17" s="20">
        <f t="shared" si="7"/>
        <v>317.99692458374142</v>
      </c>
      <c r="BL17" s="94"/>
      <c r="BM17" s="20">
        <f t="shared" si="8"/>
        <v>7.8749681496299848</v>
      </c>
      <c r="BN17" s="94"/>
      <c r="BO17" s="21">
        <f t="shared" si="9"/>
        <v>206143602</v>
      </c>
      <c r="BQ17" s="94">
        <v>4</v>
      </c>
      <c r="BS17" s="115">
        <v>51050</v>
      </c>
    </row>
    <row r="18" spans="1:71" ht="15" x14ac:dyDescent="0.25">
      <c r="A18" s="94">
        <v>5</v>
      </c>
      <c r="B18" s="126"/>
      <c r="C18" s="94" t="s">
        <v>87</v>
      </c>
      <c r="E18" s="21">
        <v>314231792</v>
      </c>
      <c r="F18" s="129"/>
      <c r="G18" s="21">
        <v>11239525</v>
      </c>
      <c r="H18" s="94"/>
      <c r="I18" s="21">
        <v>77350076</v>
      </c>
      <c r="J18" s="21"/>
      <c r="K18" s="21">
        <v>145136</v>
      </c>
      <c r="L18" s="94"/>
      <c r="M18" s="21">
        <v>3205853</v>
      </c>
      <c r="N18" s="94"/>
      <c r="O18" s="21">
        <v>0</v>
      </c>
      <c r="P18" s="94"/>
      <c r="Q18" s="21">
        <v>2091967</v>
      </c>
      <c r="R18" s="94"/>
      <c r="S18" s="21">
        <v>1388963</v>
      </c>
      <c r="T18" s="94"/>
      <c r="U18" s="21">
        <f t="shared" si="0"/>
        <v>409653312</v>
      </c>
      <c r="V18" s="94"/>
      <c r="W18" s="20">
        <f t="shared" si="10"/>
        <v>1642.4105010784936</v>
      </c>
      <c r="X18" s="94"/>
      <c r="Y18" s="22">
        <f t="shared" si="11"/>
        <v>63.260834835639258</v>
      </c>
      <c r="Z18" s="94"/>
      <c r="AA18" s="21">
        <v>159601930</v>
      </c>
      <c r="AB18" s="94"/>
      <c r="AC18" s="20">
        <f t="shared" si="12"/>
        <v>639.88713906551948</v>
      </c>
      <c r="AD18" s="94"/>
      <c r="AE18" s="22">
        <f t="shared" si="1"/>
        <v>24.646575622411319</v>
      </c>
      <c r="AF18" s="94"/>
      <c r="AG18" s="21">
        <v>3905776</v>
      </c>
      <c r="AH18" s="94"/>
      <c r="AI18" s="20">
        <f t="shared" si="13"/>
        <v>15.659308320837777</v>
      </c>
      <c r="AJ18" s="94"/>
      <c r="AK18" s="22">
        <f t="shared" si="2"/>
        <v>0.60315062322992707</v>
      </c>
      <c r="AL18" s="94"/>
      <c r="AM18" s="21">
        <v>1572760</v>
      </c>
      <c r="AN18" s="94"/>
      <c r="AO18" s="20">
        <f t="shared" si="14"/>
        <v>6.3056185901804973</v>
      </c>
      <c r="AP18" s="94"/>
      <c r="AQ18" s="22">
        <f t="shared" si="3"/>
        <v>0.24287393188731254</v>
      </c>
      <c r="AR18" s="94"/>
      <c r="AS18" s="21">
        <v>55579076</v>
      </c>
      <c r="AT18" s="94"/>
      <c r="AU18" s="20">
        <f t="shared" si="15"/>
        <v>222.83149040581824</v>
      </c>
      <c r="AV18" s="94"/>
      <c r="AW18" s="22">
        <f t="shared" si="4"/>
        <v>8.5828153811031349</v>
      </c>
      <c r="AX18" s="94"/>
      <c r="AY18" s="21">
        <v>31896</v>
      </c>
      <c r="AZ18" s="94"/>
      <c r="BA18" s="21">
        <v>1464140</v>
      </c>
      <c r="BB18" s="94"/>
      <c r="BC18" s="21">
        <f t="shared" si="5"/>
        <v>1496036</v>
      </c>
      <c r="BD18" s="94"/>
      <c r="BE18" s="20">
        <f t="shared" si="16"/>
        <v>5.9980114023622617</v>
      </c>
      <c r="BF18" s="94"/>
      <c r="BG18" s="22">
        <f t="shared" si="6"/>
        <v>0.2310258053135682</v>
      </c>
      <c r="BH18" s="94"/>
      <c r="BI18" s="21">
        <v>15753402</v>
      </c>
      <c r="BJ18" s="94"/>
      <c r="BK18" s="20">
        <f t="shared" si="7"/>
        <v>63.159633071661681</v>
      </c>
      <c r="BL18" s="94"/>
      <c r="BM18" s="22">
        <f t="shared" si="8"/>
        <v>2.4327238004154821</v>
      </c>
      <c r="BN18" s="94"/>
      <c r="BO18" s="21">
        <f t="shared" si="9"/>
        <v>647562292</v>
      </c>
      <c r="BQ18" s="94">
        <v>5</v>
      </c>
      <c r="BS18" s="115">
        <v>249422</v>
      </c>
    </row>
    <row r="19" spans="1:71" ht="15" x14ac:dyDescent="0.25">
      <c r="A19" s="94">
        <v>6</v>
      </c>
      <c r="B19" s="126"/>
      <c r="C19" s="94" t="s">
        <v>88</v>
      </c>
      <c r="E19" s="21">
        <v>22076037</v>
      </c>
      <c r="F19" s="129"/>
      <c r="G19" s="21">
        <v>460823</v>
      </c>
      <c r="H19" s="94"/>
      <c r="I19" s="21">
        <v>3440796</v>
      </c>
      <c r="J19" s="21"/>
      <c r="K19" s="21">
        <v>0</v>
      </c>
      <c r="L19" s="94"/>
      <c r="M19" s="21">
        <v>9251</v>
      </c>
      <c r="N19" s="94"/>
      <c r="O19" s="21">
        <v>0</v>
      </c>
      <c r="P19" s="94"/>
      <c r="Q19" s="21">
        <v>9629</v>
      </c>
      <c r="R19" s="94"/>
      <c r="S19" s="21">
        <v>234454</v>
      </c>
      <c r="T19" s="94"/>
      <c r="U19" s="21">
        <f t="shared" si="0"/>
        <v>26230990</v>
      </c>
      <c r="V19" s="94"/>
      <c r="W19" s="20">
        <f t="shared" ref="W19:W23" si="17">IFERROR(U19/$BS19,0)</f>
        <v>1443.6428178315905</v>
      </c>
      <c r="X19" s="94"/>
      <c r="Y19" s="22">
        <f t="shared" si="11"/>
        <v>44.717969738277461</v>
      </c>
      <c r="Z19" s="94"/>
      <c r="AA19" s="21">
        <v>25742899</v>
      </c>
      <c r="AB19" s="94"/>
      <c r="AC19" s="20">
        <f t="shared" ref="AC19:AC23" si="18">IFERROR(AA19/$BS19,0)</f>
        <v>1416.7803522289489</v>
      </c>
      <c r="AD19" s="94"/>
      <c r="AE19" s="22">
        <f t="shared" si="1"/>
        <v>43.885883775546901</v>
      </c>
      <c r="AF19" s="94"/>
      <c r="AG19" s="21">
        <v>425834</v>
      </c>
      <c r="AH19" s="94"/>
      <c r="AI19" s="20">
        <f t="shared" ref="AI19:AI23" si="19">IFERROR(AG19/$BS19,0)</f>
        <v>23.436103467253716</v>
      </c>
      <c r="AJ19" s="94"/>
      <c r="AK19" s="22">
        <f t="shared" si="2"/>
        <v>0.72595170542665921</v>
      </c>
      <c r="AL19" s="94"/>
      <c r="AM19" s="21">
        <v>214403</v>
      </c>
      <c r="AN19" s="94"/>
      <c r="AO19" s="20">
        <f t="shared" si="14"/>
        <v>11.799834892680241</v>
      </c>
      <c r="AP19" s="94"/>
      <c r="AQ19" s="22">
        <f t="shared" si="3"/>
        <v>0.36550915027591035</v>
      </c>
      <c r="AR19" s="94"/>
      <c r="AS19" s="21">
        <v>5030755</v>
      </c>
      <c r="AT19" s="94"/>
      <c r="AU19" s="20">
        <f t="shared" ref="AU19:AU23" si="20">IFERROR(AS19/$BS19,0)</f>
        <v>276.87149146945512</v>
      </c>
      <c r="AV19" s="94"/>
      <c r="AW19" s="22">
        <f t="shared" si="4"/>
        <v>8.5763118300410319</v>
      </c>
      <c r="AX19" s="94"/>
      <c r="AY19" s="21">
        <v>71306</v>
      </c>
      <c r="AZ19" s="94"/>
      <c r="BA19" s="21">
        <v>134143</v>
      </c>
      <c r="BB19" s="94"/>
      <c r="BC19" s="21">
        <f t="shared" si="5"/>
        <v>205449</v>
      </c>
      <c r="BD19" s="94"/>
      <c r="BE19" s="20">
        <f t="shared" ref="BE19:BE23" si="21">IFERROR(BC19/$BS19,0)</f>
        <v>11.307044578976335</v>
      </c>
      <c r="BF19" s="94"/>
      <c r="BG19" s="22">
        <f t="shared" si="6"/>
        <v>0.35024458340151726</v>
      </c>
      <c r="BH19" s="94"/>
      <c r="BI19" s="21">
        <v>808393</v>
      </c>
      <c r="BJ19" s="94"/>
      <c r="BK19" s="20">
        <f t="shared" ref="BK19:BK23" si="22">IFERROR(BI19/$BS19,0)</f>
        <v>44.490533847000549</v>
      </c>
      <c r="BL19" s="94"/>
      <c r="BM19" s="22">
        <f t="shared" si="8"/>
        <v>1.3781292170305173</v>
      </c>
      <c r="BN19" s="94"/>
      <c r="BO19" s="21">
        <f t="shared" si="9"/>
        <v>58658723</v>
      </c>
      <c r="BQ19" s="94">
        <v>6</v>
      </c>
      <c r="BS19" s="115">
        <v>18170</v>
      </c>
    </row>
    <row r="20" spans="1:71" ht="15" x14ac:dyDescent="0.25">
      <c r="A20" s="94">
        <v>7</v>
      </c>
      <c r="B20" s="126"/>
      <c r="C20" s="94" t="s">
        <v>89</v>
      </c>
      <c r="E20" s="21">
        <v>2594395</v>
      </c>
      <c r="F20" s="129"/>
      <c r="G20" s="21">
        <v>2143100</v>
      </c>
      <c r="H20" s="94"/>
      <c r="I20" s="21">
        <v>1625901</v>
      </c>
      <c r="J20" s="21"/>
      <c r="K20" s="21">
        <v>7025</v>
      </c>
      <c r="L20" s="94"/>
      <c r="M20" s="21">
        <v>3858123</v>
      </c>
      <c r="N20" s="94"/>
      <c r="O20" s="21">
        <v>0</v>
      </c>
      <c r="P20" s="94"/>
      <c r="Q20" s="21">
        <v>76896</v>
      </c>
      <c r="R20" s="94"/>
      <c r="S20" s="21">
        <v>75102</v>
      </c>
      <c r="T20" s="94"/>
      <c r="U20" s="21">
        <f t="shared" si="0"/>
        <v>10380542</v>
      </c>
      <c r="V20" s="94"/>
      <c r="W20" s="20">
        <f t="shared" si="17"/>
        <v>1809.4024751612342</v>
      </c>
      <c r="X20" s="94"/>
      <c r="Y20" s="22">
        <f t="shared" si="11"/>
        <v>54.034599181288435</v>
      </c>
      <c r="Z20" s="94"/>
      <c r="AA20" s="21">
        <v>4362187</v>
      </c>
      <c r="AB20" s="94"/>
      <c r="AC20" s="20">
        <f t="shared" si="18"/>
        <v>760.36029283597702</v>
      </c>
      <c r="AD20" s="94"/>
      <c r="AE20" s="22">
        <f t="shared" si="1"/>
        <v>22.706813006375491</v>
      </c>
      <c r="AF20" s="94"/>
      <c r="AG20" s="21">
        <v>22572</v>
      </c>
      <c r="AH20" s="94"/>
      <c r="AI20" s="20">
        <f t="shared" si="19"/>
        <v>3.9344605194352451</v>
      </c>
      <c r="AJ20" s="94"/>
      <c r="AK20" s="22">
        <f t="shared" si="2"/>
        <v>0.11749569268348825</v>
      </c>
      <c r="AL20" s="94"/>
      <c r="AM20" s="21">
        <v>4520</v>
      </c>
      <c r="AN20" s="94"/>
      <c r="AO20" s="20">
        <f t="shared" si="14"/>
        <v>0.78786822381035382</v>
      </c>
      <c r="AP20" s="94"/>
      <c r="AQ20" s="22">
        <f t="shared" si="3"/>
        <v>2.3528288628804132E-2</v>
      </c>
      <c r="AR20" s="94"/>
      <c r="AS20" s="21">
        <v>3813808</v>
      </c>
      <c r="AT20" s="94"/>
      <c r="AU20" s="20">
        <f t="shared" si="20"/>
        <v>664.77392365347748</v>
      </c>
      <c r="AV20" s="94"/>
      <c r="AW20" s="22">
        <f t="shared" si="4"/>
        <v>19.852295442221731</v>
      </c>
      <c r="AX20" s="94"/>
      <c r="AY20" s="21">
        <v>43002</v>
      </c>
      <c r="AZ20" s="94"/>
      <c r="BA20" s="21">
        <v>106010</v>
      </c>
      <c r="BB20" s="94"/>
      <c r="BC20" s="21">
        <f t="shared" si="5"/>
        <v>149012</v>
      </c>
      <c r="BD20" s="94"/>
      <c r="BE20" s="20">
        <f t="shared" si="21"/>
        <v>25.973853930625761</v>
      </c>
      <c r="BF20" s="94"/>
      <c r="BG20" s="22">
        <f t="shared" si="6"/>
        <v>0.77566312945915072</v>
      </c>
      <c r="BH20" s="94"/>
      <c r="BI20" s="21">
        <v>478276</v>
      </c>
      <c r="BJ20" s="94"/>
      <c r="BK20" s="20">
        <f t="shared" si="22"/>
        <v>83.366916506885133</v>
      </c>
      <c r="BL20" s="94"/>
      <c r="BM20" s="22">
        <f t="shared" si="8"/>
        <v>2.4896052593429037</v>
      </c>
      <c r="BN20" s="94"/>
      <c r="BO20" s="21">
        <f t="shared" si="9"/>
        <v>19210917</v>
      </c>
      <c r="BQ20" s="94">
        <v>7</v>
      </c>
      <c r="BS20" s="115">
        <v>5737</v>
      </c>
    </row>
    <row r="21" spans="1:71" ht="15" x14ac:dyDescent="0.25">
      <c r="A21" s="94">
        <v>8</v>
      </c>
      <c r="B21" s="126"/>
      <c r="C21" s="94" t="s">
        <v>90</v>
      </c>
      <c r="E21" s="21">
        <v>19417803</v>
      </c>
      <c r="F21" s="129"/>
      <c r="G21" s="21">
        <v>534874</v>
      </c>
      <c r="H21" s="94"/>
      <c r="I21" s="21">
        <v>10098061</v>
      </c>
      <c r="J21" s="21"/>
      <c r="K21" s="21">
        <v>23780</v>
      </c>
      <c r="L21" s="94"/>
      <c r="M21" s="21">
        <v>1734581</v>
      </c>
      <c r="N21" s="94"/>
      <c r="O21" s="21">
        <v>0</v>
      </c>
      <c r="P21" s="94"/>
      <c r="Q21" s="21">
        <v>487101</v>
      </c>
      <c r="R21" s="94"/>
      <c r="S21" s="21">
        <v>339105</v>
      </c>
      <c r="T21" s="94"/>
      <c r="U21" s="21">
        <f t="shared" si="0"/>
        <v>32635305</v>
      </c>
      <c r="V21" s="94"/>
      <c r="W21" s="20">
        <f t="shared" si="17"/>
        <v>766.2668466776239</v>
      </c>
      <c r="X21" s="94"/>
      <c r="Y21" s="22">
        <f t="shared" si="11"/>
        <v>39.935897334706674</v>
      </c>
      <c r="Z21" s="94"/>
      <c r="AA21" s="21">
        <v>33123712</v>
      </c>
      <c r="AB21" s="94"/>
      <c r="AC21" s="20">
        <f t="shared" si="18"/>
        <v>777.73449166471005</v>
      </c>
      <c r="AD21" s="94"/>
      <c r="AE21" s="22">
        <f t="shared" si="1"/>
        <v>40.533562097133498</v>
      </c>
      <c r="AF21" s="94"/>
      <c r="AG21" s="21">
        <v>682743</v>
      </c>
      <c r="AH21" s="94"/>
      <c r="AI21" s="20">
        <f t="shared" si="19"/>
        <v>16.030594036158721</v>
      </c>
      <c r="AJ21" s="94"/>
      <c r="AK21" s="22">
        <f t="shared" si="2"/>
        <v>0.83547416989023493</v>
      </c>
      <c r="AL21" s="94"/>
      <c r="AM21" s="21">
        <v>259670</v>
      </c>
      <c r="AN21" s="94"/>
      <c r="AO21" s="20">
        <f t="shared" si="14"/>
        <v>6.096971119981216</v>
      </c>
      <c r="AP21" s="94"/>
      <c r="AQ21" s="22">
        <f t="shared" si="3"/>
        <v>0.31775877262073327</v>
      </c>
      <c r="AR21" s="94"/>
      <c r="AS21" s="21">
        <v>13076370</v>
      </c>
      <c r="AT21" s="94"/>
      <c r="AU21" s="20">
        <f t="shared" si="20"/>
        <v>307.02911481568441</v>
      </c>
      <c r="AV21" s="94"/>
      <c r="AW21" s="22">
        <f t="shared" si="4"/>
        <v>16.001583862342891</v>
      </c>
      <c r="AX21" s="94"/>
      <c r="AY21" s="21">
        <v>-911891</v>
      </c>
      <c r="AZ21" s="94"/>
      <c r="BA21" s="21">
        <v>191662</v>
      </c>
      <c r="BB21" s="94"/>
      <c r="BC21" s="21">
        <f t="shared" si="5"/>
        <v>-720229</v>
      </c>
      <c r="BD21" s="94"/>
      <c r="BE21" s="20">
        <f t="shared" si="21"/>
        <v>-16.910753698051185</v>
      </c>
      <c r="BF21" s="94"/>
      <c r="BG21" s="22">
        <f t="shared" si="6"/>
        <v>-0.88134587378541285</v>
      </c>
      <c r="BH21" s="94"/>
      <c r="BI21" s="21">
        <v>2661652</v>
      </c>
      <c r="BJ21" s="94"/>
      <c r="BK21" s="20">
        <f t="shared" si="22"/>
        <v>62.494764029114819</v>
      </c>
      <c r="BL21" s="94"/>
      <c r="BM21" s="22">
        <f t="shared" si="8"/>
        <v>3.257069637091385</v>
      </c>
      <c r="BN21" s="94"/>
      <c r="BO21" s="21">
        <f t="shared" si="9"/>
        <v>81719223</v>
      </c>
      <c r="BQ21" s="94">
        <v>8</v>
      </c>
      <c r="BS21" s="115">
        <v>42590</v>
      </c>
    </row>
    <row r="22" spans="1:71" ht="15" x14ac:dyDescent="0.25">
      <c r="A22" s="94">
        <v>9</v>
      </c>
      <c r="B22" s="126"/>
      <c r="C22" s="94" t="s">
        <v>92</v>
      </c>
      <c r="E22" s="21">
        <v>0</v>
      </c>
      <c r="F22" s="129"/>
      <c r="G22" s="21">
        <v>0</v>
      </c>
      <c r="H22" s="94"/>
      <c r="I22" s="21">
        <v>0</v>
      </c>
      <c r="J22" s="21"/>
      <c r="K22" s="21">
        <v>0</v>
      </c>
      <c r="L22" s="94"/>
      <c r="M22" s="21">
        <v>0</v>
      </c>
      <c r="N22" s="94"/>
      <c r="O22" s="21">
        <v>0</v>
      </c>
      <c r="P22" s="94"/>
      <c r="Q22" s="21">
        <v>0</v>
      </c>
      <c r="R22" s="94"/>
      <c r="S22" s="21">
        <v>0</v>
      </c>
      <c r="T22" s="94"/>
      <c r="U22" s="21">
        <f t="shared" si="0"/>
        <v>0</v>
      </c>
      <c r="V22" s="94"/>
      <c r="W22" s="20">
        <f t="shared" si="17"/>
        <v>0</v>
      </c>
      <c r="X22" s="94"/>
      <c r="Y22" s="22">
        <f t="shared" si="11"/>
        <v>0</v>
      </c>
      <c r="Z22" s="94"/>
      <c r="AA22" s="21">
        <v>0</v>
      </c>
      <c r="AB22" s="94"/>
      <c r="AC22" s="20">
        <f t="shared" si="18"/>
        <v>0</v>
      </c>
      <c r="AD22" s="94"/>
      <c r="AE22" s="22">
        <f t="shared" si="1"/>
        <v>0</v>
      </c>
      <c r="AF22" s="94"/>
      <c r="AG22" s="21">
        <v>0</v>
      </c>
      <c r="AH22" s="94"/>
      <c r="AI22" s="20">
        <f t="shared" si="19"/>
        <v>0</v>
      </c>
      <c r="AJ22" s="94"/>
      <c r="AK22" s="22">
        <f t="shared" si="2"/>
        <v>0</v>
      </c>
      <c r="AL22" s="94"/>
      <c r="AM22" s="21">
        <v>0</v>
      </c>
      <c r="AN22" s="94"/>
      <c r="AO22" s="20">
        <f t="shared" si="14"/>
        <v>0</v>
      </c>
      <c r="AP22" s="94"/>
      <c r="AQ22" s="22">
        <f t="shared" si="3"/>
        <v>0</v>
      </c>
      <c r="AR22" s="94"/>
      <c r="AS22" s="21">
        <v>0</v>
      </c>
      <c r="AT22" s="94"/>
      <c r="AU22" s="20">
        <f t="shared" si="20"/>
        <v>0</v>
      </c>
      <c r="AV22" s="94"/>
      <c r="AW22" s="22">
        <f t="shared" si="4"/>
        <v>0</v>
      </c>
      <c r="AX22" s="94"/>
      <c r="AY22" s="21">
        <v>0</v>
      </c>
      <c r="AZ22" s="94"/>
      <c r="BA22" s="21">
        <v>0</v>
      </c>
      <c r="BB22" s="94"/>
      <c r="BC22" s="21">
        <f t="shared" si="5"/>
        <v>0</v>
      </c>
      <c r="BD22" s="94"/>
      <c r="BE22" s="20">
        <f t="shared" si="21"/>
        <v>0</v>
      </c>
      <c r="BF22" s="94"/>
      <c r="BG22" s="22">
        <f t="shared" si="6"/>
        <v>0</v>
      </c>
      <c r="BH22" s="94"/>
      <c r="BI22" s="21">
        <v>0</v>
      </c>
      <c r="BJ22" s="94"/>
      <c r="BK22" s="20">
        <f t="shared" si="22"/>
        <v>0</v>
      </c>
      <c r="BL22" s="94"/>
      <c r="BM22" s="22">
        <f t="shared" si="8"/>
        <v>0</v>
      </c>
      <c r="BN22" s="94"/>
      <c r="BO22" s="21">
        <f t="shared" si="9"/>
        <v>0</v>
      </c>
      <c r="BQ22" s="94">
        <v>9</v>
      </c>
      <c r="BS22" s="115">
        <v>0</v>
      </c>
    </row>
    <row r="23" spans="1:71" ht="15" x14ac:dyDescent="0.25">
      <c r="A23" s="94">
        <v>10</v>
      </c>
      <c r="B23" s="126"/>
      <c r="C23" s="94" t="s">
        <v>93</v>
      </c>
      <c r="E23" s="21">
        <v>74344703</v>
      </c>
      <c r="F23" s="129"/>
      <c r="G23" s="21">
        <v>1535649</v>
      </c>
      <c r="H23" s="94"/>
      <c r="I23" s="21">
        <v>9669722</v>
      </c>
      <c r="J23" s="21"/>
      <c r="K23" s="21">
        <v>0</v>
      </c>
      <c r="L23" s="94"/>
      <c r="M23" s="21">
        <v>0</v>
      </c>
      <c r="N23" s="94"/>
      <c r="O23" s="21">
        <v>0</v>
      </c>
      <c r="P23" s="94"/>
      <c r="Q23" s="21">
        <v>510020</v>
      </c>
      <c r="R23" s="94"/>
      <c r="S23" s="21">
        <v>147556</v>
      </c>
      <c r="T23" s="94"/>
      <c r="U23" s="21">
        <f t="shared" si="0"/>
        <v>86207650</v>
      </c>
      <c r="V23" s="94"/>
      <c r="W23" s="20">
        <f t="shared" si="17"/>
        <v>3570.2662966951048</v>
      </c>
      <c r="X23" s="94"/>
      <c r="Y23" s="22">
        <f t="shared" si="11"/>
        <v>62.083947981293072</v>
      </c>
      <c r="Z23" s="94"/>
      <c r="AA23" s="21">
        <v>40690592</v>
      </c>
      <c r="AB23" s="94"/>
      <c r="AC23" s="20">
        <f t="shared" si="18"/>
        <v>1685.1897622794665</v>
      </c>
      <c r="AD23" s="94"/>
      <c r="AE23" s="22">
        <f t="shared" si="1"/>
        <v>29.304042008522678</v>
      </c>
      <c r="AF23" s="94"/>
      <c r="AG23" s="21">
        <v>2235424</v>
      </c>
      <c r="AH23" s="94"/>
      <c r="AI23" s="20">
        <f t="shared" si="19"/>
        <v>92.579474861260664</v>
      </c>
      <c r="AJ23" s="94"/>
      <c r="AK23" s="22">
        <f t="shared" si="2"/>
        <v>1.6098797187040139</v>
      </c>
      <c r="AL23" s="94"/>
      <c r="AM23" s="21">
        <v>701588</v>
      </c>
      <c r="AN23" s="94"/>
      <c r="AO23" s="20">
        <f t="shared" si="14"/>
        <v>29.056075540462189</v>
      </c>
      <c r="AP23" s="94"/>
      <c r="AQ23" s="22">
        <f t="shared" si="3"/>
        <v>0.50526087761700322</v>
      </c>
      <c r="AR23" s="94"/>
      <c r="AS23" s="21">
        <v>3610493</v>
      </c>
      <c r="AT23" s="94"/>
      <c r="AU23" s="20">
        <f t="shared" si="20"/>
        <v>149.52758220823324</v>
      </c>
      <c r="AV23" s="94"/>
      <c r="AW23" s="22">
        <f t="shared" si="4"/>
        <v>2.6001597259503391</v>
      </c>
      <c r="AX23" s="94"/>
      <c r="AY23" s="21">
        <v>262061</v>
      </c>
      <c r="AZ23" s="94"/>
      <c r="BA23" s="21">
        <v>2954456</v>
      </c>
      <c r="BB23" s="94"/>
      <c r="BC23" s="21">
        <f t="shared" si="5"/>
        <v>3216517</v>
      </c>
      <c r="BD23" s="94"/>
      <c r="BE23" s="20">
        <f t="shared" si="21"/>
        <v>133.21117369336537</v>
      </c>
      <c r="BF23" s="94"/>
      <c r="BG23" s="22">
        <f t="shared" si="6"/>
        <v>2.3164310140566977</v>
      </c>
      <c r="BH23" s="94"/>
      <c r="BI23" s="21">
        <v>2194321</v>
      </c>
      <c r="BJ23" s="94"/>
      <c r="BK23" s="20">
        <f t="shared" si="22"/>
        <v>90.877205334216853</v>
      </c>
      <c r="BL23" s="94"/>
      <c r="BM23" s="22">
        <f t="shared" si="8"/>
        <v>1.5802786738561947</v>
      </c>
      <c r="BN23" s="94"/>
      <c r="BO23" s="21">
        <f t="shared" si="9"/>
        <v>138856585</v>
      </c>
      <c r="BQ23" s="94">
        <v>10</v>
      </c>
      <c r="BS23" s="115">
        <v>24146</v>
      </c>
    </row>
    <row r="24" spans="1:71" ht="15" x14ac:dyDescent="0.25">
      <c r="A24" s="94">
        <v>11</v>
      </c>
      <c r="B24" s="126"/>
      <c r="C24" s="94" t="s">
        <v>94</v>
      </c>
      <c r="E24" s="21">
        <v>60047633</v>
      </c>
      <c r="F24" s="129"/>
      <c r="G24" s="21">
        <v>445479</v>
      </c>
      <c r="H24" s="94"/>
      <c r="I24" s="21">
        <v>5775574</v>
      </c>
      <c r="J24" s="21"/>
      <c r="K24" s="21">
        <v>0</v>
      </c>
      <c r="L24" s="94"/>
      <c r="M24" s="21">
        <v>0</v>
      </c>
      <c r="N24" s="94"/>
      <c r="O24" s="21">
        <v>0</v>
      </c>
      <c r="P24" s="94"/>
      <c r="Q24" s="21">
        <v>215363</v>
      </c>
      <c r="R24" s="94"/>
      <c r="S24" s="21">
        <v>43173</v>
      </c>
      <c r="T24" s="94"/>
      <c r="U24" s="21">
        <f t="shared" si="0"/>
        <v>66527222</v>
      </c>
      <c r="V24" s="94"/>
      <c r="W24" s="20">
        <f t="shared" ref="W24:W28" si="23">IFERROR(U24/$BS24,0)</f>
        <v>4538.6288716059489</v>
      </c>
      <c r="X24" s="94"/>
      <c r="Y24" s="22">
        <f t="shared" si="11"/>
        <v>65.436631541541317</v>
      </c>
      <c r="Z24" s="94"/>
      <c r="AA24" s="21">
        <v>18171136</v>
      </c>
      <c r="AB24" s="94"/>
      <c r="AC24" s="20">
        <f t="shared" ref="AC24:AC28" si="24">IFERROR(AA24/$BS24,0)</f>
        <v>1239.6736253240551</v>
      </c>
      <c r="AD24" s="94"/>
      <c r="AE24" s="22">
        <f t="shared" si="1"/>
        <v>17.873253915866755</v>
      </c>
      <c r="AF24" s="94"/>
      <c r="AG24" s="21">
        <v>1536535</v>
      </c>
      <c r="AH24" s="94"/>
      <c r="AI24" s="20">
        <f t="shared" ref="AI24:AI28" si="25">IFERROR(AG24/$BS24,0)</f>
        <v>104.82569245463229</v>
      </c>
      <c r="AJ24" s="94"/>
      <c r="AK24" s="22">
        <f t="shared" si="2"/>
        <v>1.5113463575208685</v>
      </c>
      <c r="AL24" s="94"/>
      <c r="AM24" s="21">
        <v>521668</v>
      </c>
      <c r="AN24" s="94"/>
      <c r="AO24" s="20">
        <f t="shared" si="14"/>
        <v>35.589302769818531</v>
      </c>
      <c r="AP24" s="94"/>
      <c r="AQ24" s="22">
        <f t="shared" si="3"/>
        <v>0.51311622034981075</v>
      </c>
      <c r="AR24" s="94"/>
      <c r="AS24" s="21">
        <v>7243102</v>
      </c>
      <c r="AT24" s="94"/>
      <c r="AU24" s="20">
        <f t="shared" ref="AU24:AU28" si="26">IFERROR(AS24/$BS24,0)</f>
        <v>494.13985536908172</v>
      </c>
      <c r="AV24" s="94"/>
      <c r="AW24" s="22">
        <f t="shared" si="4"/>
        <v>7.124364771939538</v>
      </c>
      <c r="AX24" s="94"/>
      <c r="AY24" s="21">
        <v>-177717</v>
      </c>
      <c r="AZ24" s="94"/>
      <c r="BA24" s="21">
        <v>505733</v>
      </c>
      <c r="BB24" s="94"/>
      <c r="BC24" s="21">
        <f t="shared" si="5"/>
        <v>328016</v>
      </c>
      <c r="BD24" s="94"/>
      <c r="BE24" s="20">
        <f t="shared" ref="BE24:BE28" si="27">IFERROR(BC24/$BS24,0)</f>
        <v>22.377950607176967</v>
      </c>
      <c r="BF24" s="94"/>
      <c r="BG24" s="22">
        <f t="shared" si="6"/>
        <v>0.32263878584514194</v>
      </c>
      <c r="BH24" s="94"/>
      <c r="BI24" s="21">
        <v>7338957</v>
      </c>
      <c r="BJ24" s="94"/>
      <c r="BK24" s="20">
        <f t="shared" ref="BK24:BK28" si="28">IFERROR(BI24/$BS24,0)</f>
        <v>500.67928776094965</v>
      </c>
      <c r="BL24" s="94"/>
      <c r="BM24" s="22">
        <f t="shared" si="8"/>
        <v>7.2186484069365688</v>
      </c>
      <c r="BN24" s="94"/>
      <c r="BO24" s="21">
        <f t="shared" si="9"/>
        <v>101666636</v>
      </c>
      <c r="BQ24" s="94">
        <v>11</v>
      </c>
      <c r="BS24" s="115">
        <v>14658</v>
      </c>
    </row>
    <row r="25" spans="1:71" ht="15" x14ac:dyDescent="0.25">
      <c r="A25" s="94">
        <v>12</v>
      </c>
      <c r="B25" s="126"/>
      <c r="C25" s="94" t="s">
        <v>95</v>
      </c>
      <c r="E25" s="21">
        <v>5721596</v>
      </c>
      <c r="F25" s="129"/>
      <c r="G25" s="21">
        <v>75817</v>
      </c>
      <c r="H25" s="94"/>
      <c r="I25" s="21">
        <v>1929283</v>
      </c>
      <c r="J25" s="21"/>
      <c r="K25" s="21">
        <v>0</v>
      </c>
      <c r="L25" s="94"/>
      <c r="M25" s="21">
        <v>24466</v>
      </c>
      <c r="N25" s="94"/>
      <c r="O25" s="21">
        <v>0</v>
      </c>
      <c r="P25" s="94"/>
      <c r="Q25" s="21">
        <v>98361</v>
      </c>
      <c r="R25" s="94"/>
      <c r="S25" s="21">
        <v>66235</v>
      </c>
      <c r="T25" s="94"/>
      <c r="U25" s="21">
        <f t="shared" si="0"/>
        <v>7915758</v>
      </c>
      <c r="V25" s="94"/>
      <c r="W25" s="20">
        <f t="shared" si="23"/>
        <v>967.69657701711492</v>
      </c>
      <c r="X25" s="94"/>
      <c r="Y25" s="20">
        <f t="shared" si="11"/>
        <v>33.088944472620888</v>
      </c>
      <c r="Z25" s="94"/>
      <c r="AA25" s="21">
        <v>6673465</v>
      </c>
      <c r="AB25" s="94"/>
      <c r="AC25" s="20">
        <f t="shared" si="24"/>
        <v>815.82701711491438</v>
      </c>
      <c r="AD25" s="94"/>
      <c r="AE25" s="20">
        <f t="shared" si="1"/>
        <v>27.895990860885199</v>
      </c>
      <c r="AF25" s="94"/>
      <c r="AG25" s="21">
        <v>142031</v>
      </c>
      <c r="AH25" s="94"/>
      <c r="AI25" s="20">
        <f t="shared" si="25"/>
        <v>17.363202933985331</v>
      </c>
      <c r="AJ25" s="94"/>
      <c r="AK25" s="20">
        <f t="shared" si="2"/>
        <v>0.59370888705678171</v>
      </c>
      <c r="AL25" s="94"/>
      <c r="AM25" s="21">
        <v>32313</v>
      </c>
      <c r="AN25" s="94"/>
      <c r="AO25" s="20">
        <f t="shared" si="14"/>
        <v>3.9502444987775061</v>
      </c>
      <c r="AP25" s="94"/>
      <c r="AQ25" s="20">
        <f t="shared" si="3"/>
        <v>0.13507273248421675</v>
      </c>
      <c r="AR25" s="94"/>
      <c r="AS25" s="21">
        <v>4313895</v>
      </c>
      <c r="AT25" s="94"/>
      <c r="AU25" s="20">
        <f t="shared" si="26"/>
        <v>527.37102689486551</v>
      </c>
      <c r="AV25" s="94"/>
      <c r="AW25" s="20">
        <f t="shared" si="4"/>
        <v>18.032667511527876</v>
      </c>
      <c r="AX25" s="94"/>
      <c r="AY25" s="21">
        <v>29857</v>
      </c>
      <c r="AZ25" s="94"/>
      <c r="BA25" s="21">
        <v>2396309</v>
      </c>
      <c r="BB25" s="94"/>
      <c r="BC25" s="21">
        <f t="shared" si="5"/>
        <v>2426166</v>
      </c>
      <c r="BD25" s="94"/>
      <c r="BE25" s="20">
        <f t="shared" si="27"/>
        <v>296.59731051344744</v>
      </c>
      <c r="BF25" s="94"/>
      <c r="BG25" s="20">
        <f t="shared" si="6"/>
        <v>10.14170368211872</v>
      </c>
      <c r="BH25" s="94"/>
      <c r="BI25" s="21">
        <v>2419039</v>
      </c>
      <c r="BJ25" s="94"/>
      <c r="BK25" s="20">
        <f t="shared" si="28"/>
        <v>295.7260391198044</v>
      </c>
      <c r="BL25" s="94"/>
      <c r="BM25" s="20">
        <f t="shared" si="8"/>
        <v>10.111911853306323</v>
      </c>
      <c r="BN25" s="94"/>
      <c r="BO25" s="21">
        <f t="shared" si="9"/>
        <v>23922667</v>
      </c>
      <c r="BQ25" s="94">
        <v>12</v>
      </c>
      <c r="BS25" s="115">
        <v>8180</v>
      </c>
    </row>
    <row r="26" spans="1:71" ht="15" x14ac:dyDescent="0.25">
      <c r="A26" s="94">
        <v>13</v>
      </c>
      <c r="B26" s="126"/>
      <c r="C26" s="94" t="s">
        <v>96</v>
      </c>
      <c r="E26" s="21">
        <v>38401274</v>
      </c>
      <c r="F26" s="129"/>
      <c r="G26" s="21">
        <v>915349</v>
      </c>
      <c r="H26" s="94"/>
      <c r="I26" s="21">
        <v>11026880</v>
      </c>
      <c r="J26" s="21"/>
      <c r="K26" s="21">
        <v>0</v>
      </c>
      <c r="L26" s="94"/>
      <c r="M26" s="21">
        <v>139502</v>
      </c>
      <c r="N26" s="94"/>
      <c r="O26" s="21">
        <v>0</v>
      </c>
      <c r="P26" s="94"/>
      <c r="Q26" s="21">
        <v>466716</v>
      </c>
      <c r="R26" s="94"/>
      <c r="S26" s="21">
        <v>183872</v>
      </c>
      <c r="T26" s="94"/>
      <c r="U26" s="21">
        <f t="shared" si="0"/>
        <v>51133593</v>
      </c>
      <c r="V26" s="94"/>
      <c r="W26" s="20">
        <f t="shared" si="23"/>
        <v>1827.3744907440498</v>
      </c>
      <c r="X26" s="94"/>
      <c r="Y26" s="20">
        <f t="shared" si="11"/>
        <v>45.204167342184114</v>
      </c>
      <c r="Z26" s="94"/>
      <c r="AA26" s="21">
        <v>44795947</v>
      </c>
      <c r="AB26" s="94"/>
      <c r="AC26" s="20">
        <f t="shared" si="24"/>
        <v>1600.8843899649776</v>
      </c>
      <c r="AD26" s="94"/>
      <c r="AE26" s="20">
        <f t="shared" si="1"/>
        <v>39.601431576294878</v>
      </c>
      <c r="AF26" s="94"/>
      <c r="AG26" s="21">
        <v>918778</v>
      </c>
      <c r="AH26" s="94"/>
      <c r="AI26" s="20">
        <f t="shared" si="25"/>
        <v>32.834607962261451</v>
      </c>
      <c r="AJ26" s="94"/>
      <c r="AK26" s="20">
        <f t="shared" si="2"/>
        <v>0.81223696645602894</v>
      </c>
      <c r="AL26" s="94"/>
      <c r="AM26" s="21">
        <v>405155</v>
      </c>
      <c r="AN26" s="94"/>
      <c r="AO26" s="20">
        <f t="shared" si="14"/>
        <v>14.479129440354514</v>
      </c>
      <c r="AP26" s="94"/>
      <c r="AQ26" s="20">
        <f t="shared" si="3"/>
        <v>0.35817343051802764</v>
      </c>
      <c r="AR26" s="94"/>
      <c r="AS26" s="21">
        <v>14193324</v>
      </c>
      <c r="AT26" s="94"/>
      <c r="AU26" s="20">
        <f t="shared" si="26"/>
        <v>507.23050532485166</v>
      </c>
      <c r="AV26" s="94"/>
      <c r="AW26" s="20">
        <f t="shared" si="4"/>
        <v>12.547473306595883</v>
      </c>
      <c r="AX26" s="94"/>
      <c r="AY26" s="21">
        <v>-92467</v>
      </c>
      <c r="AZ26" s="94"/>
      <c r="BA26" s="21">
        <v>20397</v>
      </c>
      <c r="BB26" s="94"/>
      <c r="BC26" s="21">
        <f t="shared" si="5"/>
        <v>-72070</v>
      </c>
      <c r="BD26" s="94"/>
      <c r="BE26" s="20">
        <f t="shared" si="27"/>
        <v>-2.5755843041955542</v>
      </c>
      <c r="BF26" s="94"/>
      <c r="BG26" s="20">
        <f t="shared" si="6"/>
        <v>-6.3712799144609478E-2</v>
      </c>
      <c r="BH26" s="94"/>
      <c r="BI26" s="21">
        <v>1742262</v>
      </c>
      <c r="BJ26" s="94"/>
      <c r="BK26" s="20">
        <f t="shared" si="28"/>
        <v>62.263669501822598</v>
      </c>
      <c r="BL26" s="94"/>
      <c r="BM26" s="20">
        <f t="shared" si="8"/>
        <v>1.5402301770956792</v>
      </c>
      <c r="BN26" s="94"/>
      <c r="BO26" s="21">
        <f t="shared" si="9"/>
        <v>113116989</v>
      </c>
      <c r="BQ26" s="94">
        <v>13</v>
      </c>
      <c r="BS26" s="115">
        <v>27982</v>
      </c>
    </row>
    <row r="27" spans="1:71" ht="15" x14ac:dyDescent="0.25">
      <c r="A27" s="94">
        <v>14</v>
      </c>
      <c r="B27" s="126"/>
      <c r="C27" s="94" t="s">
        <v>97</v>
      </c>
      <c r="E27" s="21">
        <v>4360094</v>
      </c>
      <c r="F27" s="129"/>
      <c r="G27" s="21">
        <v>223200</v>
      </c>
      <c r="H27" s="94"/>
      <c r="I27" s="21">
        <v>1364019</v>
      </c>
      <c r="J27" s="21"/>
      <c r="K27" s="21">
        <v>0</v>
      </c>
      <c r="L27" s="94"/>
      <c r="M27" s="21">
        <v>739187</v>
      </c>
      <c r="N27" s="94"/>
      <c r="O27" s="21">
        <v>0</v>
      </c>
      <c r="P27" s="94"/>
      <c r="Q27" s="21">
        <v>107486</v>
      </c>
      <c r="R27" s="94"/>
      <c r="S27" s="21">
        <v>39012</v>
      </c>
      <c r="T27" s="94"/>
      <c r="U27" s="21">
        <f t="shared" si="0"/>
        <v>6832998</v>
      </c>
      <c r="V27" s="94"/>
      <c r="W27" s="20">
        <f t="shared" si="23"/>
        <v>1016.8151785714285</v>
      </c>
      <c r="X27" s="94"/>
      <c r="Y27" s="20">
        <f t="shared" si="11"/>
        <v>32.796577405201042</v>
      </c>
      <c r="Z27" s="94"/>
      <c r="AA27" s="21">
        <v>7477802</v>
      </c>
      <c r="AB27" s="94"/>
      <c r="AC27" s="20">
        <f t="shared" si="24"/>
        <v>1112.7681547619047</v>
      </c>
      <c r="AD27" s="94"/>
      <c r="AE27" s="20">
        <f t="shared" si="1"/>
        <v>35.891465519786067</v>
      </c>
      <c r="AF27" s="94"/>
      <c r="AG27" s="21">
        <v>14228</v>
      </c>
      <c r="AH27" s="94"/>
      <c r="AI27" s="20">
        <f t="shared" si="25"/>
        <v>2.1172619047619046</v>
      </c>
      <c r="AJ27" s="94"/>
      <c r="AK27" s="20">
        <f t="shared" si="2"/>
        <v>6.8290624894255844E-2</v>
      </c>
      <c r="AL27" s="94"/>
      <c r="AM27" s="21">
        <v>148583</v>
      </c>
      <c r="AN27" s="94"/>
      <c r="AO27" s="20">
        <f t="shared" si="14"/>
        <v>22.110565476190477</v>
      </c>
      <c r="AP27" s="94"/>
      <c r="AQ27" s="20">
        <f t="shared" si="3"/>
        <v>0.71315897657177507</v>
      </c>
      <c r="AR27" s="94"/>
      <c r="AS27" s="21">
        <v>5701258</v>
      </c>
      <c r="AT27" s="94"/>
      <c r="AU27" s="20">
        <f t="shared" si="26"/>
        <v>848.40148809523805</v>
      </c>
      <c r="AV27" s="94"/>
      <c r="AW27" s="20">
        <f t="shared" si="4"/>
        <v>27.36452568901991</v>
      </c>
      <c r="AX27" s="94"/>
      <c r="AY27" s="21">
        <v>40972</v>
      </c>
      <c r="AZ27" s="94"/>
      <c r="BA27" s="21">
        <v>29381</v>
      </c>
      <c r="BB27" s="94"/>
      <c r="BC27" s="21">
        <f t="shared" si="5"/>
        <v>70353</v>
      </c>
      <c r="BD27" s="94"/>
      <c r="BE27" s="20">
        <f t="shared" si="27"/>
        <v>10.469196428571429</v>
      </c>
      <c r="BF27" s="94"/>
      <c r="BG27" s="20">
        <f t="shared" si="6"/>
        <v>0.33767573328546396</v>
      </c>
      <c r="BH27" s="94"/>
      <c r="BI27" s="21">
        <v>589263</v>
      </c>
      <c r="BJ27" s="94"/>
      <c r="BK27" s="20">
        <f t="shared" si="28"/>
        <v>87.687946428571422</v>
      </c>
      <c r="BL27" s="94"/>
      <c r="BM27" s="20">
        <f t="shared" si="8"/>
        <v>2.8283060512414875</v>
      </c>
      <c r="BN27" s="94"/>
      <c r="BO27" s="21">
        <f t="shared" si="9"/>
        <v>20834485</v>
      </c>
      <c r="BQ27" s="94">
        <v>14</v>
      </c>
      <c r="BS27" s="115">
        <v>6720</v>
      </c>
    </row>
    <row r="28" spans="1:71" ht="15" x14ac:dyDescent="0.25">
      <c r="A28" s="94">
        <v>15</v>
      </c>
      <c r="B28" s="126"/>
      <c r="C28" s="94" t="s">
        <v>98</v>
      </c>
      <c r="E28" s="21">
        <v>153908836</v>
      </c>
      <c r="F28" s="129"/>
      <c r="G28" s="21">
        <v>4933119</v>
      </c>
      <c r="H28" s="94"/>
      <c r="I28" s="21">
        <v>33462682</v>
      </c>
      <c r="J28" s="21"/>
      <c r="K28" s="21">
        <v>39362</v>
      </c>
      <c r="L28" s="94"/>
      <c r="M28" s="21">
        <v>2849080</v>
      </c>
      <c r="N28" s="94"/>
      <c r="O28" s="21">
        <v>0</v>
      </c>
      <c r="P28" s="94"/>
      <c r="Q28" s="21">
        <v>1473365</v>
      </c>
      <c r="R28" s="94"/>
      <c r="S28" s="21">
        <v>610679</v>
      </c>
      <c r="T28" s="94"/>
      <c r="U28" s="21">
        <f t="shared" si="0"/>
        <v>197277123</v>
      </c>
      <c r="V28" s="94"/>
      <c r="W28" s="20">
        <f t="shared" si="23"/>
        <v>1438.4250809344649</v>
      </c>
      <c r="X28" s="94"/>
      <c r="Y28" s="22">
        <f t="shared" si="11"/>
        <v>54.016783331623287</v>
      </c>
      <c r="Z28" s="94"/>
      <c r="AA28" s="21">
        <v>88130099</v>
      </c>
      <c r="AB28" s="94"/>
      <c r="AC28" s="20">
        <f t="shared" si="24"/>
        <v>642.59120803803194</v>
      </c>
      <c r="AD28" s="94"/>
      <c r="AE28" s="22">
        <f t="shared" si="1"/>
        <v>24.131051742261622</v>
      </c>
      <c r="AF28" s="94"/>
      <c r="AG28" s="21">
        <v>2063738</v>
      </c>
      <c r="AH28" s="94"/>
      <c r="AI28" s="20">
        <f t="shared" si="25"/>
        <v>15.047525301134542</v>
      </c>
      <c r="AJ28" s="94"/>
      <c r="AK28" s="22">
        <f t="shared" si="2"/>
        <v>0.56507559875169899</v>
      </c>
      <c r="AL28" s="94"/>
      <c r="AM28" s="21">
        <v>943487</v>
      </c>
      <c r="AN28" s="94"/>
      <c r="AO28" s="20">
        <f t="shared" si="14"/>
        <v>6.8793347332808352</v>
      </c>
      <c r="AP28" s="94"/>
      <c r="AQ28" s="22">
        <f t="shared" si="3"/>
        <v>0.25833777419393561</v>
      </c>
      <c r="AR28" s="94"/>
      <c r="AS28" s="21">
        <v>62696137</v>
      </c>
      <c r="AT28" s="94"/>
      <c r="AU28" s="20">
        <f t="shared" si="26"/>
        <v>457.14218945956191</v>
      </c>
      <c r="AV28" s="94"/>
      <c r="AW28" s="22">
        <f t="shared" si="4"/>
        <v>17.166935509591603</v>
      </c>
      <c r="AX28" s="94"/>
      <c r="AY28" s="21">
        <v>735591</v>
      </c>
      <c r="AZ28" s="94"/>
      <c r="BA28" s="21">
        <v>1983154</v>
      </c>
      <c r="BB28" s="94"/>
      <c r="BC28" s="21">
        <f t="shared" si="5"/>
        <v>2718745</v>
      </c>
      <c r="BD28" s="94"/>
      <c r="BE28" s="20">
        <f t="shared" si="27"/>
        <v>19.823438912707442</v>
      </c>
      <c r="BF28" s="94"/>
      <c r="BG28" s="22">
        <f t="shared" si="6"/>
        <v>0.74442417532079563</v>
      </c>
      <c r="BH28" s="94"/>
      <c r="BI28" s="21">
        <v>11385167</v>
      </c>
      <c r="BJ28" s="94"/>
      <c r="BK28" s="20">
        <f t="shared" si="28"/>
        <v>83.013729693469827</v>
      </c>
      <c r="BL28" s="94"/>
      <c r="BM28" s="22">
        <f t="shared" si="8"/>
        <v>3.1173918682570587</v>
      </c>
      <c r="BN28" s="94"/>
      <c r="BO28" s="21">
        <f t="shared" si="9"/>
        <v>365214496</v>
      </c>
      <c r="BQ28" s="94">
        <v>15</v>
      </c>
      <c r="BS28" s="115">
        <v>137148</v>
      </c>
    </row>
    <row r="29" spans="1:71" ht="15" x14ac:dyDescent="0.25">
      <c r="A29" s="94">
        <v>16</v>
      </c>
      <c r="B29" s="126"/>
      <c r="C29" s="94" t="s">
        <v>99</v>
      </c>
      <c r="E29" s="21">
        <v>40799049</v>
      </c>
      <c r="F29" s="129"/>
      <c r="G29" s="21">
        <v>561967</v>
      </c>
      <c r="H29" s="94"/>
      <c r="I29" s="21">
        <v>12793063</v>
      </c>
      <c r="J29" s="21"/>
      <c r="K29" s="21">
        <v>11008</v>
      </c>
      <c r="L29" s="94"/>
      <c r="M29" s="21">
        <v>3013026</v>
      </c>
      <c r="N29" s="94"/>
      <c r="O29" s="21">
        <v>0</v>
      </c>
      <c r="P29" s="94"/>
      <c r="Q29" s="21">
        <v>286051</v>
      </c>
      <c r="R29" s="94"/>
      <c r="S29" s="21">
        <v>106132</v>
      </c>
      <c r="T29" s="94"/>
      <c r="U29" s="21">
        <f t="shared" si="0"/>
        <v>57570296</v>
      </c>
      <c r="V29" s="94"/>
      <c r="W29" s="20">
        <f t="shared" ref="W29:W33" si="29">IFERROR(U29/$BS29,0)</f>
        <v>1050.3611749680715</v>
      </c>
      <c r="X29" s="94"/>
      <c r="Y29" s="22">
        <f t="shared" si="11"/>
        <v>46.034420535695084</v>
      </c>
      <c r="Z29" s="94"/>
      <c r="AA29" s="21">
        <v>51523853</v>
      </c>
      <c r="AB29" s="94"/>
      <c r="AC29" s="20">
        <f t="shared" ref="AC29:AC33" si="30">IFERROR(AA29/$BS29,0)</f>
        <v>940.04475460682352</v>
      </c>
      <c r="AD29" s="94"/>
      <c r="AE29" s="22">
        <f t="shared" si="1"/>
        <v>41.1995574353367</v>
      </c>
      <c r="AF29" s="94"/>
      <c r="AG29" s="21">
        <v>491060</v>
      </c>
      <c r="AH29" s="94"/>
      <c r="AI29" s="20">
        <f t="shared" ref="AI29:AI33" si="31">IFERROR(AG29/$BS29,0)</f>
        <v>8.9593139937967532</v>
      </c>
      <c r="AJ29" s="94"/>
      <c r="AK29" s="22">
        <f t="shared" si="2"/>
        <v>0.39266191280757751</v>
      </c>
      <c r="AL29" s="94"/>
      <c r="AM29" s="21">
        <v>403910</v>
      </c>
      <c r="AN29" s="94"/>
      <c r="AO29" s="20">
        <f t="shared" si="14"/>
        <v>7.3692756796205074</v>
      </c>
      <c r="AP29" s="94"/>
      <c r="AQ29" s="22">
        <f t="shared" si="3"/>
        <v>0.32297493830103985</v>
      </c>
      <c r="AR29" s="94"/>
      <c r="AS29" s="21">
        <v>11020832</v>
      </c>
      <c r="AT29" s="94"/>
      <c r="AU29" s="20">
        <f t="shared" ref="AU29:AU33" si="32">IFERROR(AS29/$BS29,0)</f>
        <v>201.0733807699325</v>
      </c>
      <c r="AV29" s="94"/>
      <c r="AW29" s="22">
        <f t="shared" si="4"/>
        <v>8.8124892555919043</v>
      </c>
      <c r="AX29" s="94"/>
      <c r="AY29" s="21">
        <v>215801</v>
      </c>
      <c r="AZ29" s="94"/>
      <c r="BA29" s="21">
        <v>67215</v>
      </c>
      <c r="BB29" s="94"/>
      <c r="BC29" s="21">
        <f t="shared" si="5"/>
        <v>283016</v>
      </c>
      <c r="BD29" s="94"/>
      <c r="BE29" s="20">
        <f t="shared" ref="BE29:BE33" si="33">IFERROR(BC29/$BS29,0)</f>
        <v>5.1635832877212184</v>
      </c>
      <c r="BF29" s="94"/>
      <c r="BG29" s="22">
        <f t="shared" si="6"/>
        <v>0.22630555108367484</v>
      </c>
      <c r="BH29" s="94"/>
      <c r="BI29" s="21">
        <v>3766272</v>
      </c>
      <c r="BJ29" s="94"/>
      <c r="BK29" s="20">
        <f t="shared" ref="BK29:BK33" si="34">IFERROR(BI29/$BS29,0)</f>
        <v>68.715051997810619</v>
      </c>
      <c r="BL29" s="94"/>
      <c r="BM29" s="22">
        <f t="shared" si="8"/>
        <v>3.0115903711840115</v>
      </c>
      <c r="BN29" s="94"/>
      <c r="BO29" s="21">
        <f t="shared" si="9"/>
        <v>125059239</v>
      </c>
      <c r="BQ29" s="94">
        <v>16</v>
      </c>
      <c r="BS29" s="115">
        <v>54810</v>
      </c>
    </row>
    <row r="30" spans="1:71" ht="15" x14ac:dyDescent="0.25">
      <c r="A30" s="94">
        <v>17</v>
      </c>
      <c r="B30" s="126"/>
      <c r="C30" s="94" t="s">
        <v>100</v>
      </c>
      <c r="E30" s="21">
        <v>0</v>
      </c>
      <c r="F30" s="129"/>
      <c r="G30" s="21">
        <v>0</v>
      </c>
      <c r="H30" s="94"/>
      <c r="I30" s="21">
        <v>0</v>
      </c>
      <c r="J30" s="21"/>
      <c r="K30" s="21">
        <v>0</v>
      </c>
      <c r="L30" s="94"/>
      <c r="M30" s="21">
        <v>0</v>
      </c>
      <c r="N30" s="94"/>
      <c r="O30" s="21">
        <v>0</v>
      </c>
      <c r="P30" s="94"/>
      <c r="Q30" s="21">
        <v>0</v>
      </c>
      <c r="R30" s="94"/>
      <c r="S30" s="21">
        <v>0</v>
      </c>
      <c r="T30" s="94"/>
      <c r="U30" s="21">
        <f t="shared" si="0"/>
        <v>0</v>
      </c>
      <c r="V30" s="94"/>
      <c r="W30" s="20">
        <f t="shared" si="29"/>
        <v>0</v>
      </c>
      <c r="X30" s="94"/>
      <c r="Y30" s="22">
        <f t="shared" si="11"/>
        <v>0</v>
      </c>
      <c r="Z30" s="94"/>
      <c r="AA30" s="21">
        <v>0</v>
      </c>
      <c r="AB30" s="94"/>
      <c r="AC30" s="20">
        <f t="shared" si="30"/>
        <v>0</v>
      </c>
      <c r="AD30" s="94"/>
      <c r="AE30" s="22">
        <f t="shared" si="1"/>
        <v>0</v>
      </c>
      <c r="AF30" s="94"/>
      <c r="AG30" s="21">
        <v>0</v>
      </c>
      <c r="AH30" s="94"/>
      <c r="AI30" s="20">
        <f t="shared" si="31"/>
        <v>0</v>
      </c>
      <c r="AJ30" s="94"/>
      <c r="AK30" s="22">
        <f t="shared" si="2"/>
        <v>0</v>
      </c>
      <c r="AL30" s="94"/>
      <c r="AM30" s="21">
        <v>0</v>
      </c>
      <c r="AN30" s="94"/>
      <c r="AO30" s="20">
        <f t="shared" si="14"/>
        <v>0</v>
      </c>
      <c r="AP30" s="94"/>
      <c r="AQ30" s="22">
        <f t="shared" si="3"/>
        <v>0</v>
      </c>
      <c r="AR30" s="94"/>
      <c r="AS30" s="21">
        <v>0</v>
      </c>
      <c r="AT30" s="94"/>
      <c r="AU30" s="20">
        <f t="shared" si="32"/>
        <v>0</v>
      </c>
      <c r="AV30" s="94"/>
      <c r="AW30" s="22">
        <f t="shared" si="4"/>
        <v>0</v>
      </c>
      <c r="AX30" s="94"/>
      <c r="AY30" s="21">
        <v>0</v>
      </c>
      <c r="AZ30" s="94"/>
      <c r="BA30" s="21">
        <v>0</v>
      </c>
      <c r="BB30" s="94"/>
      <c r="BC30" s="21">
        <f t="shared" si="5"/>
        <v>0</v>
      </c>
      <c r="BD30" s="94"/>
      <c r="BE30" s="20">
        <f t="shared" si="33"/>
        <v>0</v>
      </c>
      <c r="BF30" s="94"/>
      <c r="BG30" s="22">
        <f t="shared" si="6"/>
        <v>0</v>
      </c>
      <c r="BH30" s="94"/>
      <c r="BI30" s="21">
        <v>0</v>
      </c>
      <c r="BJ30" s="94"/>
      <c r="BK30" s="20">
        <f t="shared" si="34"/>
        <v>0</v>
      </c>
      <c r="BL30" s="94"/>
      <c r="BM30" s="22">
        <f t="shared" si="8"/>
        <v>0</v>
      </c>
      <c r="BN30" s="94"/>
      <c r="BO30" s="21">
        <f t="shared" si="9"/>
        <v>0</v>
      </c>
      <c r="BQ30" s="94">
        <v>17</v>
      </c>
      <c r="BS30" s="115">
        <v>0</v>
      </c>
    </row>
    <row r="31" spans="1:71" ht="15" x14ac:dyDescent="0.25">
      <c r="A31" s="94">
        <v>18</v>
      </c>
      <c r="B31" s="126"/>
      <c r="C31" s="94" t="s">
        <v>101</v>
      </c>
      <c r="E31" s="21">
        <v>6230157</v>
      </c>
      <c r="F31" s="129"/>
      <c r="G31" s="21">
        <v>218070</v>
      </c>
      <c r="H31" s="94"/>
      <c r="I31" s="21">
        <v>1059539</v>
      </c>
      <c r="J31" s="21"/>
      <c r="K31" s="21">
        <v>0</v>
      </c>
      <c r="L31" s="94"/>
      <c r="M31" s="21">
        <v>0</v>
      </c>
      <c r="N31" s="94"/>
      <c r="O31" s="21">
        <v>0</v>
      </c>
      <c r="P31" s="94"/>
      <c r="Q31" s="21">
        <v>47502</v>
      </c>
      <c r="R31" s="94"/>
      <c r="S31" s="21">
        <v>38238</v>
      </c>
      <c r="T31" s="94"/>
      <c r="U31" s="21">
        <f t="shared" si="0"/>
        <v>7593506</v>
      </c>
      <c r="V31" s="94"/>
      <c r="W31" s="20">
        <f t="shared" si="29"/>
        <v>1015.3103356063644</v>
      </c>
      <c r="X31" s="94"/>
      <c r="Y31" s="22">
        <f t="shared" si="11"/>
        <v>42.350412282485479</v>
      </c>
      <c r="Z31" s="94"/>
      <c r="AA31" s="21">
        <v>5342392</v>
      </c>
      <c r="AB31" s="94"/>
      <c r="AC31" s="20">
        <f t="shared" si="30"/>
        <v>714.31902660783533</v>
      </c>
      <c r="AD31" s="94"/>
      <c r="AE31" s="22">
        <f t="shared" si="1"/>
        <v>29.795525778823663</v>
      </c>
      <c r="AF31" s="94"/>
      <c r="AG31" s="21">
        <v>88553</v>
      </c>
      <c r="AH31" s="94"/>
      <c r="AI31" s="20">
        <f t="shared" si="31"/>
        <v>11.840219280652494</v>
      </c>
      <c r="AJ31" s="94"/>
      <c r="AK31" s="22">
        <f t="shared" si="2"/>
        <v>0.49387674927114517</v>
      </c>
      <c r="AL31" s="94"/>
      <c r="AM31" s="21">
        <v>66947</v>
      </c>
      <c r="AN31" s="94"/>
      <c r="AO31" s="20">
        <f t="shared" si="14"/>
        <v>8.9513303917636051</v>
      </c>
      <c r="AP31" s="94"/>
      <c r="AQ31" s="22">
        <f t="shared" si="3"/>
        <v>0.3733760203884155</v>
      </c>
      <c r="AR31" s="94"/>
      <c r="AS31" s="21">
        <v>1877943</v>
      </c>
      <c r="AT31" s="94"/>
      <c r="AU31" s="20">
        <f t="shared" si="32"/>
        <v>251.0954673084637</v>
      </c>
      <c r="AV31" s="94"/>
      <c r="AW31" s="22">
        <f t="shared" si="4"/>
        <v>10.473641594937519</v>
      </c>
      <c r="AX31" s="94"/>
      <c r="AY31" s="21">
        <v>-123529</v>
      </c>
      <c r="AZ31" s="94"/>
      <c r="BA31" s="21">
        <v>32292</v>
      </c>
      <c r="BB31" s="94"/>
      <c r="BC31" s="21">
        <f t="shared" si="5"/>
        <v>-91237</v>
      </c>
      <c r="BD31" s="94"/>
      <c r="BE31" s="20">
        <f t="shared" si="33"/>
        <v>-12.199090787538442</v>
      </c>
      <c r="BF31" s="94"/>
      <c r="BG31" s="22">
        <f t="shared" si="6"/>
        <v>-0.50884592247864524</v>
      </c>
      <c r="BH31" s="94"/>
      <c r="BI31" s="21">
        <v>3052078</v>
      </c>
      <c r="BJ31" s="94"/>
      <c r="BK31" s="20">
        <f t="shared" si="34"/>
        <v>408.08637518384813</v>
      </c>
      <c r="BL31" s="94"/>
      <c r="BM31" s="22">
        <f t="shared" si="8"/>
        <v>17.022013496572427</v>
      </c>
      <c r="BN31" s="94"/>
      <c r="BO31" s="21">
        <f t="shared" si="9"/>
        <v>17930182</v>
      </c>
      <c r="BQ31" s="94">
        <v>18</v>
      </c>
      <c r="BS31" s="115">
        <v>7479</v>
      </c>
    </row>
    <row r="32" spans="1:71" ht="15" x14ac:dyDescent="0.25">
      <c r="A32" s="94">
        <v>19</v>
      </c>
      <c r="B32" s="126"/>
      <c r="C32" s="94" t="s">
        <v>102</v>
      </c>
      <c r="E32" s="21">
        <v>66825238</v>
      </c>
      <c r="F32" s="129"/>
      <c r="G32" s="21">
        <v>2652828</v>
      </c>
      <c r="H32" s="94"/>
      <c r="I32" s="21">
        <v>18576185</v>
      </c>
      <c r="J32" s="21"/>
      <c r="K32" s="21">
        <v>0</v>
      </c>
      <c r="L32" s="94"/>
      <c r="M32" s="21">
        <v>4879890</v>
      </c>
      <c r="N32" s="94"/>
      <c r="O32" s="21">
        <v>0</v>
      </c>
      <c r="P32" s="94"/>
      <c r="Q32" s="21">
        <v>752494</v>
      </c>
      <c r="R32" s="94"/>
      <c r="S32" s="21">
        <v>309260</v>
      </c>
      <c r="T32" s="94"/>
      <c r="U32" s="21">
        <f t="shared" si="0"/>
        <v>93995895</v>
      </c>
      <c r="V32" s="94"/>
      <c r="W32" s="20">
        <f t="shared" si="29"/>
        <v>1169.1758815846756</v>
      </c>
      <c r="X32" s="94"/>
      <c r="Y32" s="22">
        <f t="shared" si="11"/>
        <v>46.564376347664108</v>
      </c>
      <c r="Z32" s="94"/>
      <c r="AA32" s="21">
        <v>61848891</v>
      </c>
      <c r="AB32" s="94"/>
      <c r="AC32" s="20">
        <f t="shared" si="30"/>
        <v>769.31265625971764</v>
      </c>
      <c r="AD32" s="94"/>
      <c r="AE32" s="22">
        <f t="shared" si="1"/>
        <v>30.639157563313326</v>
      </c>
      <c r="AF32" s="94"/>
      <c r="AG32" s="21">
        <v>1304513</v>
      </c>
      <c r="AH32" s="94"/>
      <c r="AI32" s="20">
        <f t="shared" si="31"/>
        <v>16.226295167609926</v>
      </c>
      <c r="AJ32" s="94"/>
      <c r="AK32" s="22">
        <f t="shared" si="2"/>
        <v>0.64623922440889936</v>
      </c>
      <c r="AL32" s="94"/>
      <c r="AM32" s="21">
        <v>263529</v>
      </c>
      <c r="AN32" s="94"/>
      <c r="AO32" s="20">
        <f t="shared" si="14"/>
        <v>3.2779277318241182</v>
      </c>
      <c r="AP32" s="94"/>
      <c r="AQ32" s="22">
        <f t="shared" si="3"/>
        <v>0.13054893019023409</v>
      </c>
      <c r="AR32" s="94"/>
      <c r="AS32" s="21">
        <v>40881536</v>
      </c>
      <c r="AT32" s="94"/>
      <c r="AU32" s="20">
        <f t="shared" si="32"/>
        <v>508.50843957957585</v>
      </c>
      <c r="AV32" s="94"/>
      <c r="AW32" s="22">
        <f t="shared" si="4"/>
        <v>20.25219535357984</v>
      </c>
      <c r="AX32" s="94"/>
      <c r="AY32" s="21">
        <v>-382384</v>
      </c>
      <c r="AZ32" s="94"/>
      <c r="BA32" s="21">
        <v>699300</v>
      </c>
      <c r="BB32" s="94"/>
      <c r="BC32" s="21">
        <f t="shared" si="5"/>
        <v>316916</v>
      </c>
      <c r="BD32" s="94"/>
      <c r="BE32" s="20">
        <f t="shared" si="33"/>
        <v>3.9419864419429067</v>
      </c>
      <c r="BF32" s="94"/>
      <c r="BG32" s="22">
        <f t="shared" si="6"/>
        <v>0.15699617408394609</v>
      </c>
      <c r="BH32" s="94"/>
      <c r="BI32" s="21">
        <v>3250964</v>
      </c>
      <c r="BJ32" s="94"/>
      <c r="BK32" s="20">
        <f t="shared" si="34"/>
        <v>40.437390384974186</v>
      </c>
      <c r="BL32" s="94"/>
      <c r="BM32" s="22">
        <f t="shared" si="8"/>
        <v>1.6104864067596516</v>
      </c>
      <c r="BN32" s="94"/>
      <c r="BO32" s="21">
        <f t="shared" si="9"/>
        <v>201862244</v>
      </c>
      <c r="BQ32" s="94">
        <v>19</v>
      </c>
      <c r="BS32" s="115">
        <v>80395</v>
      </c>
    </row>
    <row r="33" spans="1:71" ht="15" x14ac:dyDescent="0.25">
      <c r="A33" s="94">
        <v>20</v>
      </c>
      <c r="B33" s="126"/>
      <c r="C33" s="94" t="s">
        <v>103</v>
      </c>
      <c r="E33" s="21">
        <v>80878064</v>
      </c>
      <c r="F33" s="129"/>
      <c r="G33" s="21">
        <v>1943493</v>
      </c>
      <c r="H33" s="94"/>
      <c r="I33" s="21">
        <v>11682883</v>
      </c>
      <c r="J33" s="21"/>
      <c r="K33" s="21">
        <v>8563</v>
      </c>
      <c r="L33" s="94"/>
      <c r="M33" s="21">
        <v>5359662</v>
      </c>
      <c r="N33" s="94"/>
      <c r="O33" s="21">
        <v>0</v>
      </c>
      <c r="P33" s="94"/>
      <c r="Q33" s="21">
        <v>428082</v>
      </c>
      <c r="R33" s="94"/>
      <c r="S33" s="21">
        <v>251429</v>
      </c>
      <c r="T33" s="94"/>
      <c r="U33" s="21">
        <f t="shared" si="0"/>
        <v>100552176</v>
      </c>
      <c r="V33" s="94"/>
      <c r="W33" s="20">
        <f t="shared" si="29"/>
        <v>2350.8878705695315</v>
      </c>
      <c r="X33" s="94"/>
      <c r="Y33" s="22">
        <f t="shared" si="11"/>
        <v>70.70490299448015</v>
      </c>
      <c r="Z33" s="94"/>
      <c r="AA33" s="21">
        <v>28139558</v>
      </c>
      <c r="AB33" s="94"/>
      <c r="AC33" s="20">
        <f t="shared" si="30"/>
        <v>657.89670812681197</v>
      </c>
      <c r="AD33" s="94"/>
      <c r="AE33" s="22">
        <f t="shared" si="1"/>
        <v>19.786789285371089</v>
      </c>
      <c r="AF33" s="94"/>
      <c r="AG33" s="21">
        <v>930758</v>
      </c>
      <c r="AH33" s="94"/>
      <c r="AI33" s="20">
        <f t="shared" si="31"/>
        <v>21.760918357804172</v>
      </c>
      <c r="AJ33" s="94"/>
      <c r="AK33" s="22">
        <f t="shared" si="2"/>
        <v>0.65447767238111654</v>
      </c>
      <c r="AL33" s="94"/>
      <c r="AM33" s="21">
        <v>2020689</v>
      </c>
      <c r="AN33" s="94"/>
      <c r="AO33" s="20">
        <f t="shared" si="14"/>
        <v>47.243266623024411</v>
      </c>
      <c r="AP33" s="94"/>
      <c r="AQ33" s="22">
        <f t="shared" si="3"/>
        <v>1.4208804365110219</v>
      </c>
      <c r="AR33" s="94"/>
      <c r="AS33" s="21">
        <v>8308132</v>
      </c>
      <c r="AT33" s="94"/>
      <c r="AU33" s="20">
        <f t="shared" si="32"/>
        <v>194.24230805199664</v>
      </c>
      <c r="AV33" s="94"/>
      <c r="AW33" s="22">
        <f t="shared" si="4"/>
        <v>5.8419985572996094</v>
      </c>
      <c r="AX33" s="94"/>
      <c r="AY33" s="21">
        <v>-1327352</v>
      </c>
      <c r="AZ33" s="94"/>
      <c r="BA33" s="21">
        <v>299627</v>
      </c>
      <c r="BB33" s="94"/>
      <c r="BC33" s="21">
        <f t="shared" si="5"/>
        <v>-1027725</v>
      </c>
      <c r="BD33" s="94"/>
      <c r="BE33" s="20">
        <f t="shared" si="33"/>
        <v>-24.027985598054801</v>
      </c>
      <c r="BF33" s="94"/>
      <c r="BG33" s="22">
        <f t="shared" si="6"/>
        <v>-0.72266160038149863</v>
      </c>
      <c r="BH33" s="94"/>
      <c r="BI33" s="21">
        <v>3290278</v>
      </c>
      <c r="BJ33" s="94"/>
      <c r="BK33" s="20">
        <f t="shared" si="34"/>
        <v>76.92597961283083</v>
      </c>
      <c r="BL33" s="94"/>
      <c r="BM33" s="22">
        <f t="shared" si="8"/>
        <v>2.3136126543385016</v>
      </c>
      <c r="BN33" s="94"/>
      <c r="BO33" s="21">
        <f t="shared" si="9"/>
        <v>142213866</v>
      </c>
      <c r="BQ33" s="94">
        <v>20</v>
      </c>
      <c r="BS33" s="115">
        <v>42772</v>
      </c>
    </row>
    <row r="34" spans="1:71" ht="15" x14ac:dyDescent="0.25">
      <c r="A34" s="94">
        <v>21</v>
      </c>
      <c r="B34" s="126"/>
      <c r="C34" s="94" t="s">
        <v>104</v>
      </c>
      <c r="E34" s="21">
        <v>28999202</v>
      </c>
      <c r="F34" s="129"/>
      <c r="G34" s="21">
        <v>747262</v>
      </c>
      <c r="H34" s="94"/>
      <c r="I34" s="21">
        <v>4729667</v>
      </c>
      <c r="J34" s="21"/>
      <c r="K34" s="21">
        <v>0</v>
      </c>
      <c r="L34" s="94"/>
      <c r="M34" s="21">
        <v>24535</v>
      </c>
      <c r="N34" s="94"/>
      <c r="O34" s="21">
        <v>0</v>
      </c>
      <c r="P34" s="94"/>
      <c r="Q34" s="21">
        <v>303998</v>
      </c>
      <c r="R34" s="94"/>
      <c r="S34" s="21">
        <v>149228</v>
      </c>
      <c r="T34" s="94"/>
      <c r="U34" s="21">
        <f t="shared" si="0"/>
        <v>34953892</v>
      </c>
      <c r="V34" s="94"/>
      <c r="W34" s="20">
        <f t="shared" ref="W34:W38" si="35">IFERROR(U34/$BS34,0)</f>
        <v>2029.9606248911086</v>
      </c>
      <c r="X34" s="94"/>
      <c r="Y34" s="22">
        <f t="shared" si="11"/>
        <v>70.758474934561775</v>
      </c>
      <c r="Z34" s="94"/>
      <c r="AA34" s="21">
        <v>6916216</v>
      </c>
      <c r="AB34" s="94"/>
      <c r="AC34" s="20">
        <f t="shared" ref="AC34:AC38" si="36">IFERROR(AA34/$BS34,0)</f>
        <v>401.66188512689473</v>
      </c>
      <c r="AD34" s="94"/>
      <c r="AE34" s="22">
        <f t="shared" si="1"/>
        <v>14.00075552324803</v>
      </c>
      <c r="AF34" s="94"/>
      <c r="AG34" s="21">
        <v>392352</v>
      </c>
      <c r="AH34" s="94"/>
      <c r="AI34" s="20">
        <f t="shared" ref="AI34:AI38" si="37">IFERROR(AG34/$BS34,0)</f>
        <v>22.785992217898833</v>
      </c>
      <c r="AJ34" s="94"/>
      <c r="AK34" s="22">
        <f t="shared" si="2"/>
        <v>0.79425287340034079</v>
      </c>
      <c r="AL34" s="94"/>
      <c r="AM34" s="21">
        <v>1330635</v>
      </c>
      <c r="AN34" s="94"/>
      <c r="AO34" s="20">
        <f t="shared" si="14"/>
        <v>77.277135722167372</v>
      </c>
      <c r="AP34" s="94"/>
      <c r="AQ34" s="22">
        <f t="shared" si="3"/>
        <v>2.6936543516971043</v>
      </c>
      <c r="AR34" s="94"/>
      <c r="AS34" s="21">
        <v>3891781</v>
      </c>
      <c r="AT34" s="94"/>
      <c r="AU34" s="20">
        <f t="shared" ref="AU34:AU38" si="38">IFERROR(AS34/$BS34,0)</f>
        <v>226.01666763458971</v>
      </c>
      <c r="AV34" s="94"/>
      <c r="AW34" s="22">
        <f t="shared" si="4"/>
        <v>7.878278285556978</v>
      </c>
      <c r="AX34" s="94"/>
      <c r="AY34" s="21">
        <v>11152</v>
      </c>
      <c r="AZ34" s="94"/>
      <c r="BA34" s="21">
        <v>10185</v>
      </c>
      <c r="BB34" s="94"/>
      <c r="BC34" s="21">
        <f t="shared" si="5"/>
        <v>21337</v>
      </c>
      <c r="BD34" s="94"/>
      <c r="BE34" s="20">
        <f t="shared" ref="BE34:BE38" si="39">IFERROR(BC34/$BS34,0)</f>
        <v>1.2391544224403275</v>
      </c>
      <c r="BF34" s="94"/>
      <c r="BG34" s="22">
        <f t="shared" si="6"/>
        <v>4.3193289596441635E-2</v>
      </c>
      <c r="BH34" s="94"/>
      <c r="BI34" s="21">
        <v>1892664</v>
      </c>
      <c r="BJ34" s="94"/>
      <c r="BK34" s="20">
        <f t="shared" ref="BK34:BK38" si="40">IFERROR(BI34/$BS34,0)</f>
        <v>109.91718450548812</v>
      </c>
      <c r="BL34" s="94"/>
      <c r="BM34" s="22">
        <f t="shared" si="8"/>
        <v>3.831390741939336</v>
      </c>
      <c r="BN34" s="94"/>
      <c r="BO34" s="21">
        <f t="shared" si="9"/>
        <v>49398877</v>
      </c>
      <c r="BQ34" s="94">
        <v>21</v>
      </c>
      <c r="BS34" s="115">
        <v>17219</v>
      </c>
    </row>
    <row r="35" spans="1:71" ht="15" x14ac:dyDescent="0.25">
      <c r="A35" s="94">
        <v>22</v>
      </c>
      <c r="B35" s="126"/>
      <c r="C35" s="94" t="s">
        <v>105</v>
      </c>
      <c r="E35" s="21">
        <v>6928932</v>
      </c>
      <c r="F35" s="129"/>
      <c r="G35" s="21">
        <v>302100</v>
      </c>
      <c r="H35" s="94"/>
      <c r="I35" s="21">
        <v>2359145</v>
      </c>
      <c r="J35" s="21"/>
      <c r="K35" s="21">
        <v>0</v>
      </c>
      <c r="L35" s="94"/>
      <c r="M35" s="21">
        <v>135958</v>
      </c>
      <c r="N35" s="94"/>
      <c r="O35" s="21">
        <v>0</v>
      </c>
      <c r="P35" s="94"/>
      <c r="Q35" s="21">
        <v>144856</v>
      </c>
      <c r="R35" s="94"/>
      <c r="S35" s="21">
        <v>175118</v>
      </c>
      <c r="T35" s="94"/>
      <c r="U35" s="21">
        <f t="shared" si="0"/>
        <v>10046109</v>
      </c>
      <c r="V35" s="94"/>
      <c r="W35" s="20">
        <f t="shared" si="35"/>
        <v>744.98398220244712</v>
      </c>
      <c r="X35" s="94"/>
      <c r="Y35" s="20">
        <f t="shared" si="11"/>
        <v>34.656854805533378</v>
      </c>
      <c r="Z35" s="94"/>
      <c r="AA35" s="21">
        <v>9019241</v>
      </c>
      <c r="AB35" s="94"/>
      <c r="AC35" s="20">
        <f t="shared" si="36"/>
        <v>668.83507601038195</v>
      </c>
      <c r="AD35" s="94"/>
      <c r="AE35" s="20">
        <f t="shared" si="1"/>
        <v>31.114387251135106</v>
      </c>
      <c r="AF35" s="94"/>
      <c r="AG35" s="21">
        <v>93850</v>
      </c>
      <c r="AH35" s="94"/>
      <c r="AI35" s="20">
        <f t="shared" si="37"/>
        <v>6.9595847237671489</v>
      </c>
      <c r="AJ35" s="94"/>
      <c r="AK35" s="20">
        <f t="shared" si="2"/>
        <v>0.323761749300083</v>
      </c>
      <c r="AL35" s="94"/>
      <c r="AM35" s="21">
        <v>86287</v>
      </c>
      <c r="AN35" s="94"/>
      <c r="AO35" s="20">
        <f t="shared" si="14"/>
        <v>6.398739340007416</v>
      </c>
      <c r="AP35" s="94"/>
      <c r="AQ35" s="20">
        <f t="shared" si="3"/>
        <v>0.29767107151684885</v>
      </c>
      <c r="AR35" s="94"/>
      <c r="AS35" s="21">
        <v>7334312</v>
      </c>
      <c r="AT35" s="94"/>
      <c r="AU35" s="20">
        <f t="shared" si="38"/>
        <v>543.88668891360771</v>
      </c>
      <c r="AV35" s="94"/>
      <c r="AW35" s="20">
        <f t="shared" si="4"/>
        <v>25.301754747283862</v>
      </c>
      <c r="AX35" s="94"/>
      <c r="AY35" s="21">
        <v>504748</v>
      </c>
      <c r="AZ35" s="94"/>
      <c r="BA35" s="21">
        <v>747912</v>
      </c>
      <c r="BB35" s="94"/>
      <c r="BC35" s="21">
        <f t="shared" si="5"/>
        <v>1252660</v>
      </c>
      <c r="BD35" s="94"/>
      <c r="BE35" s="20">
        <f t="shared" si="39"/>
        <v>92.892843900630325</v>
      </c>
      <c r="BF35" s="94"/>
      <c r="BG35" s="20">
        <f t="shared" si="6"/>
        <v>4.321400030668535</v>
      </c>
      <c r="BH35" s="94"/>
      <c r="BI35" s="21">
        <v>1154906</v>
      </c>
      <c r="BJ35" s="94"/>
      <c r="BK35" s="20">
        <f t="shared" si="40"/>
        <v>85.643752317389698</v>
      </c>
      <c r="BL35" s="94"/>
      <c r="BM35" s="20">
        <f t="shared" si="8"/>
        <v>3.9841703445621914</v>
      </c>
      <c r="BN35" s="94"/>
      <c r="BO35" s="21">
        <f t="shared" si="9"/>
        <v>28987365</v>
      </c>
      <c r="BQ35" s="94">
        <v>22</v>
      </c>
      <c r="BS35" s="115">
        <v>13485</v>
      </c>
    </row>
    <row r="36" spans="1:71" ht="15" x14ac:dyDescent="0.25">
      <c r="A36" s="94">
        <v>23</v>
      </c>
      <c r="B36" s="126"/>
      <c r="C36" s="94" t="s">
        <v>106</v>
      </c>
      <c r="E36" s="21">
        <v>215736905</v>
      </c>
      <c r="F36" s="129"/>
      <c r="G36" s="21">
        <v>7024628</v>
      </c>
      <c r="H36" s="94"/>
      <c r="I36" s="21">
        <v>53398803</v>
      </c>
      <c r="J36" s="21"/>
      <c r="K36" s="21">
        <v>137775</v>
      </c>
      <c r="L36" s="94"/>
      <c r="M36" s="21">
        <v>27314279</v>
      </c>
      <c r="N36" s="94"/>
      <c r="O36" s="21">
        <v>0</v>
      </c>
      <c r="P36" s="94"/>
      <c r="Q36" s="21">
        <v>1161668</v>
      </c>
      <c r="R36" s="94"/>
      <c r="S36" s="21">
        <v>1237068</v>
      </c>
      <c r="T36" s="94"/>
      <c r="U36" s="21">
        <f t="shared" si="0"/>
        <v>306011126</v>
      </c>
      <c r="V36" s="94"/>
      <c r="W36" s="20">
        <f t="shared" si="35"/>
        <v>1643.0392221082757</v>
      </c>
      <c r="X36" s="94"/>
      <c r="Y36" s="20">
        <f t="shared" si="11"/>
        <v>60.110375175814248</v>
      </c>
      <c r="Z36" s="94"/>
      <c r="AA36" s="21">
        <v>112805129</v>
      </c>
      <c r="AB36" s="94"/>
      <c r="AC36" s="20">
        <f t="shared" si="36"/>
        <v>605.67487798461184</v>
      </c>
      <c r="AD36" s="94"/>
      <c r="AE36" s="20">
        <f t="shared" si="1"/>
        <v>22.158536242065015</v>
      </c>
      <c r="AF36" s="94"/>
      <c r="AG36" s="21">
        <v>3607945</v>
      </c>
      <c r="AH36" s="94"/>
      <c r="AI36" s="20">
        <f t="shared" si="37"/>
        <v>19.371828807980801</v>
      </c>
      <c r="AJ36" s="94"/>
      <c r="AK36" s="20">
        <f t="shared" si="2"/>
        <v>0.70871582480861539</v>
      </c>
      <c r="AL36" s="94"/>
      <c r="AM36" s="21">
        <v>1033735</v>
      </c>
      <c r="AN36" s="94"/>
      <c r="AO36" s="20">
        <f t="shared" si="14"/>
        <v>5.5503444350781486</v>
      </c>
      <c r="AP36" s="94"/>
      <c r="AQ36" s="20">
        <f t="shared" si="3"/>
        <v>0.20305862566046157</v>
      </c>
      <c r="AR36" s="94"/>
      <c r="AS36" s="21">
        <v>46904952</v>
      </c>
      <c r="AT36" s="94"/>
      <c r="AU36" s="20">
        <f t="shared" si="38"/>
        <v>251.84272498348966</v>
      </c>
      <c r="AV36" s="94"/>
      <c r="AW36" s="20">
        <f t="shared" si="4"/>
        <v>9.2136331746433253</v>
      </c>
      <c r="AX36" s="94"/>
      <c r="AY36" s="21">
        <v>2042639</v>
      </c>
      <c r="AZ36" s="94"/>
      <c r="BA36" s="21">
        <v>8018984</v>
      </c>
      <c r="BB36" s="94"/>
      <c r="BC36" s="21">
        <f t="shared" si="5"/>
        <v>10061623</v>
      </c>
      <c r="BD36" s="94"/>
      <c r="BE36" s="20">
        <f t="shared" si="39"/>
        <v>54.023007081993264</v>
      </c>
      <c r="BF36" s="94"/>
      <c r="BG36" s="20">
        <f t="shared" si="6"/>
        <v>1.9764246526369817</v>
      </c>
      <c r="BH36" s="94"/>
      <c r="BI36" s="21">
        <v>28657533</v>
      </c>
      <c r="BJ36" s="94"/>
      <c r="BK36" s="20">
        <f t="shared" si="40"/>
        <v>153.86842741091132</v>
      </c>
      <c r="BL36" s="94"/>
      <c r="BM36" s="20">
        <f t="shared" si="8"/>
        <v>5.6292563043713564</v>
      </c>
      <c r="BN36" s="94"/>
      <c r="BO36" s="21">
        <f t="shared" si="9"/>
        <v>509082043</v>
      </c>
      <c r="BQ36" s="94">
        <v>23</v>
      </c>
      <c r="BS36" s="115">
        <v>186247</v>
      </c>
    </row>
    <row r="37" spans="1:71" ht="15" x14ac:dyDescent="0.25">
      <c r="A37" s="94">
        <v>24</v>
      </c>
      <c r="B37" s="126"/>
      <c r="C37" s="94" t="s">
        <v>107</v>
      </c>
      <c r="E37" s="21">
        <v>275824284</v>
      </c>
      <c r="F37" s="129"/>
      <c r="G37" s="21">
        <v>11455680</v>
      </c>
      <c r="H37" s="94"/>
      <c r="I37" s="21">
        <v>63139384</v>
      </c>
      <c r="J37" s="21"/>
      <c r="K37" s="21">
        <v>11852</v>
      </c>
      <c r="L37" s="94"/>
      <c r="M37" s="21">
        <v>6440159</v>
      </c>
      <c r="N37" s="94"/>
      <c r="O37" s="21">
        <v>0</v>
      </c>
      <c r="P37" s="94"/>
      <c r="Q37" s="21">
        <v>628201</v>
      </c>
      <c r="R37" s="94"/>
      <c r="S37" s="21">
        <v>557083</v>
      </c>
      <c r="T37" s="94"/>
      <c r="U37" s="21">
        <f t="shared" si="0"/>
        <v>358056643</v>
      </c>
      <c r="V37" s="94"/>
      <c r="W37" s="20">
        <f t="shared" si="35"/>
        <v>1504.4080712590071</v>
      </c>
      <c r="X37" s="94"/>
      <c r="Y37" s="20">
        <f t="shared" si="11"/>
        <v>57.064283017081607</v>
      </c>
      <c r="Z37" s="94"/>
      <c r="AA37" s="21">
        <v>169354205</v>
      </c>
      <c r="AB37" s="94"/>
      <c r="AC37" s="20">
        <f t="shared" si="36"/>
        <v>711.55734123232708</v>
      </c>
      <c r="AD37" s="94"/>
      <c r="AE37" s="20">
        <f t="shared" si="1"/>
        <v>26.990356060096492</v>
      </c>
      <c r="AF37" s="94"/>
      <c r="AG37" s="21">
        <v>3883494</v>
      </c>
      <c r="AH37" s="94"/>
      <c r="AI37" s="20">
        <f t="shared" si="37"/>
        <v>16.316858889519128</v>
      </c>
      <c r="AJ37" s="94"/>
      <c r="AK37" s="20">
        <f t="shared" si="2"/>
        <v>0.61892107029316679</v>
      </c>
      <c r="AL37" s="94"/>
      <c r="AM37" s="21">
        <v>1359072</v>
      </c>
      <c r="AN37" s="94"/>
      <c r="AO37" s="20">
        <f t="shared" si="14"/>
        <v>5.7102665910380033</v>
      </c>
      <c r="AP37" s="94"/>
      <c r="AQ37" s="20">
        <f t="shared" si="3"/>
        <v>0.21659832533421569</v>
      </c>
      <c r="AR37" s="94"/>
      <c r="AS37" s="21">
        <v>70212195</v>
      </c>
      <c r="AT37" s="94"/>
      <c r="AU37" s="20">
        <f t="shared" si="38"/>
        <v>295.00302514653055</v>
      </c>
      <c r="AV37" s="94"/>
      <c r="AW37" s="20">
        <f t="shared" si="4"/>
        <v>11.18987357184858</v>
      </c>
      <c r="AX37" s="94"/>
      <c r="AY37" s="21">
        <v>2124449</v>
      </c>
      <c r="AZ37" s="94"/>
      <c r="BA37" s="21">
        <v>7024076</v>
      </c>
      <c r="BB37" s="94"/>
      <c r="BC37" s="21">
        <f t="shared" si="5"/>
        <v>9148525</v>
      </c>
      <c r="BD37" s="94"/>
      <c r="BE37" s="20">
        <f t="shared" si="39"/>
        <v>38.438373143421359</v>
      </c>
      <c r="BF37" s="94"/>
      <c r="BG37" s="20">
        <f t="shared" si="6"/>
        <v>1.4580207629016018</v>
      </c>
      <c r="BH37" s="94"/>
      <c r="BI37" s="21">
        <v>15447781</v>
      </c>
      <c r="BJ37" s="94"/>
      <c r="BK37" s="20">
        <f t="shared" si="40"/>
        <v>64.905279300855028</v>
      </c>
      <c r="BL37" s="94"/>
      <c r="BM37" s="20">
        <f t="shared" si="8"/>
        <v>2.4619471924443417</v>
      </c>
      <c r="BN37" s="94"/>
      <c r="BO37" s="21">
        <f t="shared" si="9"/>
        <v>627461915</v>
      </c>
      <c r="BQ37" s="94">
        <v>24</v>
      </c>
      <c r="BS37" s="115">
        <v>238005</v>
      </c>
    </row>
    <row r="38" spans="1:71" ht="15" x14ac:dyDescent="0.25">
      <c r="A38" s="94">
        <v>25</v>
      </c>
      <c r="B38" s="126"/>
      <c r="C38" s="94" t="s">
        <v>108</v>
      </c>
      <c r="E38" s="21">
        <v>0</v>
      </c>
      <c r="F38" s="129"/>
      <c r="G38" s="21">
        <v>0</v>
      </c>
      <c r="H38" s="94"/>
      <c r="I38" s="21">
        <v>0</v>
      </c>
      <c r="J38" s="21"/>
      <c r="K38" s="21">
        <v>0</v>
      </c>
      <c r="L38" s="94"/>
      <c r="M38" s="21">
        <v>0</v>
      </c>
      <c r="N38" s="94"/>
      <c r="O38" s="21">
        <v>0</v>
      </c>
      <c r="P38" s="94"/>
      <c r="Q38" s="21">
        <v>0</v>
      </c>
      <c r="R38" s="94"/>
      <c r="S38" s="21">
        <v>0</v>
      </c>
      <c r="T38" s="94"/>
      <c r="U38" s="21">
        <f t="shared" si="0"/>
        <v>0</v>
      </c>
      <c r="V38" s="94"/>
      <c r="W38" s="20">
        <f t="shared" si="35"/>
        <v>0</v>
      </c>
      <c r="X38" s="94"/>
      <c r="Y38" s="22">
        <f t="shared" si="11"/>
        <v>0</v>
      </c>
      <c r="Z38" s="94"/>
      <c r="AA38" s="21">
        <v>0</v>
      </c>
      <c r="AB38" s="94"/>
      <c r="AC38" s="20">
        <f t="shared" si="36"/>
        <v>0</v>
      </c>
      <c r="AD38" s="94"/>
      <c r="AE38" s="22">
        <f t="shared" si="1"/>
        <v>0</v>
      </c>
      <c r="AF38" s="94"/>
      <c r="AG38" s="21">
        <v>0</v>
      </c>
      <c r="AH38" s="94"/>
      <c r="AI38" s="20">
        <f t="shared" si="37"/>
        <v>0</v>
      </c>
      <c r="AJ38" s="94"/>
      <c r="AK38" s="22">
        <f t="shared" si="2"/>
        <v>0</v>
      </c>
      <c r="AL38" s="94"/>
      <c r="AM38" s="21">
        <v>0</v>
      </c>
      <c r="AN38" s="94"/>
      <c r="AO38" s="20">
        <f t="shared" si="14"/>
        <v>0</v>
      </c>
      <c r="AP38" s="94"/>
      <c r="AQ38" s="22">
        <f t="shared" si="3"/>
        <v>0</v>
      </c>
      <c r="AR38" s="94"/>
      <c r="AS38" s="21">
        <v>0</v>
      </c>
      <c r="AT38" s="94"/>
      <c r="AU38" s="20">
        <f t="shared" si="38"/>
        <v>0</v>
      </c>
      <c r="AV38" s="94"/>
      <c r="AW38" s="22">
        <f t="shared" si="4"/>
        <v>0</v>
      </c>
      <c r="AX38" s="94"/>
      <c r="AY38" s="21">
        <v>0</v>
      </c>
      <c r="AZ38" s="94"/>
      <c r="BA38" s="21">
        <v>0</v>
      </c>
      <c r="BB38" s="94"/>
      <c r="BC38" s="21">
        <f t="shared" si="5"/>
        <v>0</v>
      </c>
      <c r="BD38" s="94"/>
      <c r="BE38" s="20">
        <f t="shared" si="39"/>
        <v>0</v>
      </c>
      <c r="BF38" s="94"/>
      <c r="BG38" s="22">
        <f t="shared" si="6"/>
        <v>0</v>
      </c>
      <c r="BH38" s="94"/>
      <c r="BI38" s="21">
        <v>0</v>
      </c>
      <c r="BJ38" s="94"/>
      <c r="BK38" s="20">
        <f t="shared" si="40"/>
        <v>0</v>
      </c>
      <c r="BL38" s="94"/>
      <c r="BM38" s="22">
        <f t="shared" si="8"/>
        <v>0</v>
      </c>
      <c r="BN38" s="94"/>
      <c r="BO38" s="21">
        <f t="shared" si="9"/>
        <v>0</v>
      </c>
      <c r="BQ38" s="94">
        <v>25</v>
      </c>
      <c r="BS38" s="115">
        <v>0</v>
      </c>
    </row>
    <row r="39" spans="1:71" ht="15" x14ac:dyDescent="0.25">
      <c r="A39" s="94">
        <v>26</v>
      </c>
      <c r="B39" s="126"/>
      <c r="C39" s="94" t="s">
        <v>109</v>
      </c>
      <c r="E39" s="21">
        <v>0</v>
      </c>
      <c r="F39" s="129"/>
      <c r="G39" s="21">
        <v>0</v>
      </c>
      <c r="H39" s="94"/>
      <c r="I39" s="21">
        <v>0</v>
      </c>
      <c r="J39" s="21"/>
      <c r="K39" s="21">
        <v>0</v>
      </c>
      <c r="L39" s="94"/>
      <c r="M39" s="21">
        <v>0</v>
      </c>
      <c r="N39" s="94"/>
      <c r="O39" s="21">
        <v>0</v>
      </c>
      <c r="P39" s="94"/>
      <c r="Q39" s="21">
        <v>0</v>
      </c>
      <c r="R39" s="94"/>
      <c r="S39" s="21">
        <v>0</v>
      </c>
      <c r="T39" s="94"/>
      <c r="U39" s="21">
        <f t="shared" si="0"/>
        <v>0</v>
      </c>
      <c r="V39" s="94"/>
      <c r="W39" s="20">
        <f t="shared" ref="W39:W43" si="41">IFERROR(U39/$BS39,0)</f>
        <v>0</v>
      </c>
      <c r="X39" s="94"/>
      <c r="Y39" s="22">
        <f t="shared" si="11"/>
        <v>0</v>
      </c>
      <c r="Z39" s="94"/>
      <c r="AA39" s="21">
        <v>0</v>
      </c>
      <c r="AB39" s="94"/>
      <c r="AC39" s="20">
        <f t="shared" ref="AC39:AC43" si="42">IFERROR(AA39/$BS39,0)</f>
        <v>0</v>
      </c>
      <c r="AD39" s="94"/>
      <c r="AE39" s="22">
        <f t="shared" si="1"/>
        <v>0</v>
      </c>
      <c r="AF39" s="94"/>
      <c r="AG39" s="21">
        <v>0</v>
      </c>
      <c r="AH39" s="94"/>
      <c r="AI39" s="20">
        <f t="shared" ref="AI39:AI43" si="43">IFERROR(AG39/$BS39,0)</f>
        <v>0</v>
      </c>
      <c r="AJ39" s="94"/>
      <c r="AK39" s="22">
        <f t="shared" si="2"/>
        <v>0</v>
      </c>
      <c r="AL39" s="94"/>
      <c r="AM39" s="21">
        <v>0</v>
      </c>
      <c r="AN39" s="94"/>
      <c r="AO39" s="20">
        <f t="shared" si="14"/>
        <v>0</v>
      </c>
      <c r="AP39" s="94"/>
      <c r="AQ39" s="22">
        <f t="shared" si="3"/>
        <v>0</v>
      </c>
      <c r="AR39" s="94"/>
      <c r="AS39" s="21">
        <v>0</v>
      </c>
      <c r="AT39" s="94"/>
      <c r="AU39" s="20">
        <f t="shared" ref="AU39:AU43" si="44">IFERROR(AS39/$BS39,0)</f>
        <v>0</v>
      </c>
      <c r="AV39" s="94"/>
      <c r="AW39" s="22">
        <f t="shared" si="4"/>
        <v>0</v>
      </c>
      <c r="AX39" s="94"/>
      <c r="AY39" s="21">
        <v>0</v>
      </c>
      <c r="AZ39" s="94"/>
      <c r="BA39" s="21">
        <v>0</v>
      </c>
      <c r="BB39" s="94"/>
      <c r="BC39" s="21">
        <f t="shared" si="5"/>
        <v>0</v>
      </c>
      <c r="BD39" s="94"/>
      <c r="BE39" s="20">
        <f t="shared" ref="BE39:BE43" si="45">IFERROR(BC39/$BS39,0)</f>
        <v>0</v>
      </c>
      <c r="BF39" s="94"/>
      <c r="BG39" s="22">
        <f t="shared" si="6"/>
        <v>0</v>
      </c>
      <c r="BH39" s="94"/>
      <c r="BI39" s="21">
        <v>0</v>
      </c>
      <c r="BJ39" s="94"/>
      <c r="BK39" s="20">
        <f t="shared" ref="BK39:BK43" si="46">IFERROR(BI39/$BS39,0)</f>
        <v>0</v>
      </c>
      <c r="BL39" s="94"/>
      <c r="BM39" s="22">
        <f t="shared" si="8"/>
        <v>0</v>
      </c>
      <c r="BN39" s="94"/>
      <c r="BO39" s="21">
        <f t="shared" si="9"/>
        <v>0</v>
      </c>
      <c r="BQ39" s="94">
        <v>26</v>
      </c>
      <c r="BS39" s="115">
        <v>0</v>
      </c>
    </row>
    <row r="40" spans="1:71" ht="15" x14ac:dyDescent="0.25">
      <c r="A40" s="94">
        <v>27</v>
      </c>
      <c r="B40" s="126"/>
      <c r="C40" s="94" t="s">
        <v>110</v>
      </c>
      <c r="E40" s="21">
        <v>19685099</v>
      </c>
      <c r="F40" s="129"/>
      <c r="G40" s="21">
        <v>270921</v>
      </c>
      <c r="H40" s="94"/>
      <c r="I40" s="21">
        <v>3839171</v>
      </c>
      <c r="J40" s="21"/>
      <c r="K40" s="21">
        <v>0</v>
      </c>
      <c r="L40" s="94"/>
      <c r="M40" s="21">
        <v>0</v>
      </c>
      <c r="N40" s="94"/>
      <c r="O40" s="21">
        <v>0</v>
      </c>
      <c r="P40" s="94"/>
      <c r="Q40" s="21">
        <v>112445</v>
      </c>
      <c r="R40" s="94"/>
      <c r="S40" s="21">
        <v>46445</v>
      </c>
      <c r="T40" s="94"/>
      <c r="U40" s="21">
        <f t="shared" si="0"/>
        <v>23954081</v>
      </c>
      <c r="V40" s="94"/>
      <c r="W40" s="20">
        <f t="shared" si="41"/>
        <v>1922.4784109149277</v>
      </c>
      <c r="X40" s="94"/>
      <c r="Y40" s="22">
        <f t="shared" si="11"/>
        <v>72.802720187821507</v>
      </c>
      <c r="Z40" s="94"/>
      <c r="AA40" s="21">
        <v>3317035</v>
      </c>
      <c r="AB40" s="94"/>
      <c r="AC40" s="20">
        <f t="shared" si="42"/>
        <v>266.21468699839488</v>
      </c>
      <c r="AD40" s="94"/>
      <c r="AE40" s="22">
        <f t="shared" si="1"/>
        <v>10.081337328625152</v>
      </c>
      <c r="AF40" s="94"/>
      <c r="AG40" s="21">
        <v>404747</v>
      </c>
      <c r="AH40" s="94"/>
      <c r="AI40" s="20">
        <f t="shared" si="43"/>
        <v>32.48370786516854</v>
      </c>
      <c r="AJ40" s="94"/>
      <c r="AK40" s="22">
        <f t="shared" si="2"/>
        <v>1.2301320425467457</v>
      </c>
      <c r="AL40" s="94"/>
      <c r="AM40" s="21">
        <v>28173</v>
      </c>
      <c r="AN40" s="94"/>
      <c r="AO40" s="20">
        <f t="shared" si="14"/>
        <v>2.2610754414125203</v>
      </c>
      <c r="AP40" s="94"/>
      <c r="AQ40" s="22">
        <f t="shared" si="3"/>
        <v>8.5625118987094323E-2</v>
      </c>
      <c r="AR40" s="94"/>
      <c r="AS40" s="21">
        <v>4663209</v>
      </c>
      <c r="AT40" s="94"/>
      <c r="AU40" s="20">
        <f t="shared" si="44"/>
        <v>374.25433386837881</v>
      </c>
      <c r="AV40" s="94"/>
      <c r="AW40" s="22">
        <f t="shared" si="4"/>
        <v>14.172712365977677</v>
      </c>
      <c r="AX40" s="94"/>
      <c r="AY40" s="21">
        <v>-146553</v>
      </c>
      <c r="AZ40" s="94"/>
      <c r="BA40" s="21">
        <v>235846</v>
      </c>
      <c r="BB40" s="94"/>
      <c r="BC40" s="21">
        <f t="shared" si="5"/>
        <v>89293</v>
      </c>
      <c r="BD40" s="94"/>
      <c r="BE40" s="20">
        <f t="shared" si="45"/>
        <v>7.1663723916532902</v>
      </c>
      <c r="BF40" s="94"/>
      <c r="BG40" s="22">
        <f t="shared" si="6"/>
        <v>0.27138479216677719</v>
      </c>
      <c r="BH40" s="94"/>
      <c r="BI40" s="21">
        <v>446190</v>
      </c>
      <c r="BJ40" s="94"/>
      <c r="BK40" s="20">
        <f t="shared" si="46"/>
        <v>35.809791332263245</v>
      </c>
      <c r="BL40" s="94"/>
      <c r="BM40" s="22">
        <f t="shared" si="8"/>
        <v>1.3560881638750439</v>
      </c>
      <c r="BN40" s="94"/>
      <c r="BO40" s="21">
        <f t="shared" si="9"/>
        <v>32902728</v>
      </c>
      <c r="BQ40" s="94">
        <v>27</v>
      </c>
      <c r="BS40" s="115">
        <v>12460</v>
      </c>
    </row>
    <row r="41" spans="1:71" ht="15" x14ac:dyDescent="0.25">
      <c r="A41" s="94">
        <v>28</v>
      </c>
      <c r="B41" s="126"/>
      <c r="C41" s="94" t="s">
        <v>111</v>
      </c>
      <c r="E41" s="21">
        <v>103082763</v>
      </c>
      <c r="F41" s="129"/>
      <c r="G41" s="21">
        <v>4880536</v>
      </c>
      <c r="H41" s="94"/>
      <c r="I41" s="21">
        <v>28349965</v>
      </c>
      <c r="J41" s="21"/>
      <c r="K41" s="21">
        <v>0</v>
      </c>
      <c r="L41" s="94"/>
      <c r="M41" s="21">
        <v>1216778</v>
      </c>
      <c r="N41" s="94"/>
      <c r="O41" s="21">
        <v>0</v>
      </c>
      <c r="P41" s="94"/>
      <c r="Q41" s="21">
        <v>1816790</v>
      </c>
      <c r="R41" s="94"/>
      <c r="S41" s="21">
        <v>754713</v>
      </c>
      <c r="T41" s="94"/>
      <c r="U41" s="21">
        <f t="shared" si="0"/>
        <v>140101545</v>
      </c>
      <c r="V41" s="94"/>
      <c r="W41" s="20">
        <f t="shared" si="41"/>
        <v>1430.8486442322423</v>
      </c>
      <c r="X41" s="94"/>
      <c r="Y41" s="22">
        <f t="shared" si="11"/>
        <v>61.381263507151864</v>
      </c>
      <c r="Z41" s="94"/>
      <c r="AA41" s="21">
        <v>48461577</v>
      </c>
      <c r="AB41" s="94"/>
      <c r="AC41" s="20">
        <f t="shared" si="42"/>
        <v>494.93516825818313</v>
      </c>
      <c r="AD41" s="94"/>
      <c r="AE41" s="22">
        <f t="shared" si="1"/>
        <v>21.231977333362956</v>
      </c>
      <c r="AF41" s="94"/>
      <c r="AG41" s="21">
        <v>1670001</v>
      </c>
      <c r="AH41" s="94"/>
      <c r="AI41" s="20">
        <f t="shared" si="43"/>
        <v>17.055619670122045</v>
      </c>
      <c r="AJ41" s="94"/>
      <c r="AK41" s="22">
        <f t="shared" si="2"/>
        <v>0.73166053549378862</v>
      </c>
      <c r="AL41" s="94"/>
      <c r="AM41" s="21">
        <v>205034</v>
      </c>
      <c r="AN41" s="94"/>
      <c r="AO41" s="20">
        <f t="shared" si="14"/>
        <v>2.093999897870602</v>
      </c>
      <c r="AP41" s="94"/>
      <c r="AQ41" s="22">
        <f t="shared" si="3"/>
        <v>8.9829458925134442E-2</v>
      </c>
      <c r="AR41" s="94"/>
      <c r="AS41" s="21">
        <v>26054067</v>
      </c>
      <c r="AT41" s="94"/>
      <c r="AU41" s="20">
        <f t="shared" si="44"/>
        <v>266.08861767859878</v>
      </c>
      <c r="AV41" s="94"/>
      <c r="AW41" s="22">
        <f t="shared" si="4"/>
        <v>11.414803112699362</v>
      </c>
      <c r="AX41" s="94"/>
      <c r="AY41" s="21">
        <v>329887</v>
      </c>
      <c r="AZ41" s="94"/>
      <c r="BA41" s="21">
        <v>978558</v>
      </c>
      <c r="BB41" s="94"/>
      <c r="BC41" s="21">
        <f t="shared" si="5"/>
        <v>1308445</v>
      </c>
      <c r="BD41" s="94"/>
      <c r="BE41" s="20">
        <f t="shared" si="45"/>
        <v>13.363070009702293</v>
      </c>
      <c r="BF41" s="94"/>
      <c r="BG41" s="22">
        <f t="shared" si="6"/>
        <v>0.57325568629250534</v>
      </c>
      <c r="BH41" s="94"/>
      <c r="BI41" s="21">
        <v>10447394</v>
      </c>
      <c r="BJ41" s="94"/>
      <c r="BK41" s="20">
        <f t="shared" si="46"/>
        <v>106.69860593371801</v>
      </c>
      <c r="BL41" s="94"/>
      <c r="BM41" s="22">
        <f t="shared" si="8"/>
        <v>4.5772103660743877</v>
      </c>
      <c r="BN41" s="94"/>
      <c r="BO41" s="21">
        <f t="shared" si="9"/>
        <v>228248063</v>
      </c>
      <c r="BQ41" s="94">
        <v>28</v>
      </c>
      <c r="BS41" s="115">
        <v>97915</v>
      </c>
    </row>
    <row r="42" spans="1:71" ht="15" x14ac:dyDescent="0.25">
      <c r="A42" s="94">
        <v>29</v>
      </c>
      <c r="B42" s="126"/>
      <c r="C42" s="94" t="s">
        <v>112</v>
      </c>
      <c r="E42" s="21">
        <v>7485214</v>
      </c>
      <c r="F42" s="129"/>
      <c r="G42" s="21">
        <v>198365</v>
      </c>
      <c r="H42" s="94"/>
      <c r="I42" s="21">
        <v>1075565</v>
      </c>
      <c r="J42" s="21"/>
      <c r="K42" s="21">
        <v>2967</v>
      </c>
      <c r="L42" s="94"/>
      <c r="M42" s="21">
        <v>348456</v>
      </c>
      <c r="N42" s="94"/>
      <c r="O42" s="21">
        <v>344982</v>
      </c>
      <c r="P42" s="94"/>
      <c r="Q42" s="21">
        <v>79501</v>
      </c>
      <c r="R42" s="94"/>
      <c r="S42" s="21">
        <v>79502</v>
      </c>
      <c r="T42" s="94"/>
      <c r="U42" s="21">
        <f t="shared" si="0"/>
        <v>9614552</v>
      </c>
      <c r="V42" s="94"/>
      <c r="W42" s="20">
        <f t="shared" si="41"/>
        <v>546.15723699159287</v>
      </c>
      <c r="X42" s="94"/>
      <c r="Y42" s="22">
        <f t="shared" si="11"/>
        <v>34.874081470375742</v>
      </c>
      <c r="Z42" s="94"/>
      <c r="AA42" s="21">
        <v>4880990</v>
      </c>
      <c r="AB42" s="94"/>
      <c r="AC42" s="20">
        <f t="shared" si="42"/>
        <v>277.26596228129972</v>
      </c>
      <c r="AD42" s="94"/>
      <c r="AE42" s="22">
        <f t="shared" si="1"/>
        <v>17.704417524195541</v>
      </c>
      <c r="AF42" s="94"/>
      <c r="AG42" s="21">
        <v>122475</v>
      </c>
      <c r="AH42" s="94"/>
      <c r="AI42" s="20">
        <f t="shared" si="43"/>
        <v>6.9572256305385141</v>
      </c>
      <c r="AJ42" s="94"/>
      <c r="AK42" s="22">
        <f t="shared" si="2"/>
        <v>0.44424359326199175</v>
      </c>
      <c r="AL42" s="94"/>
      <c r="AM42" s="21">
        <v>193727</v>
      </c>
      <c r="AN42" s="94"/>
      <c r="AO42" s="20">
        <f t="shared" si="14"/>
        <v>11.004714837536923</v>
      </c>
      <c r="AP42" s="94"/>
      <c r="AQ42" s="22">
        <f t="shared" si="3"/>
        <v>0.70269017017240964</v>
      </c>
      <c r="AR42" s="94"/>
      <c r="AS42" s="21">
        <v>9919675</v>
      </c>
      <c r="AT42" s="94"/>
      <c r="AU42" s="20">
        <f t="shared" si="44"/>
        <v>563.48983185639622</v>
      </c>
      <c r="AV42" s="94"/>
      <c r="AW42" s="22">
        <f t="shared" si="4"/>
        <v>35.980829279372507</v>
      </c>
      <c r="AX42" s="94"/>
      <c r="AY42" s="21">
        <v>25220</v>
      </c>
      <c r="AZ42" s="94"/>
      <c r="BA42" s="21">
        <v>168823</v>
      </c>
      <c r="BB42" s="94"/>
      <c r="BC42" s="21">
        <f t="shared" si="5"/>
        <v>194043</v>
      </c>
      <c r="BD42" s="94"/>
      <c r="BE42" s="20">
        <f t="shared" si="45"/>
        <v>11.022665303340149</v>
      </c>
      <c r="BF42" s="94"/>
      <c r="BG42" s="22">
        <f t="shared" si="6"/>
        <v>0.70383637123769471</v>
      </c>
      <c r="BH42" s="94"/>
      <c r="BI42" s="21">
        <v>2643872</v>
      </c>
      <c r="BJ42" s="94"/>
      <c r="BK42" s="20">
        <f t="shared" si="46"/>
        <v>150.18586684844354</v>
      </c>
      <c r="BL42" s="94"/>
      <c r="BM42" s="22">
        <f t="shared" si="8"/>
        <v>9.5899015913841072</v>
      </c>
      <c r="BN42" s="94"/>
      <c r="BO42" s="21">
        <f t="shared" si="9"/>
        <v>27569334</v>
      </c>
      <c r="BQ42" s="94">
        <v>29</v>
      </c>
      <c r="BS42" s="115">
        <v>17604</v>
      </c>
    </row>
    <row r="43" spans="1:71" ht="15" x14ac:dyDescent="0.25">
      <c r="A43" s="94">
        <v>30</v>
      </c>
      <c r="B43" s="126"/>
      <c r="C43" s="94" t="s">
        <v>113</v>
      </c>
      <c r="E43" s="21">
        <v>368246690</v>
      </c>
      <c r="F43" s="129"/>
      <c r="G43" s="21">
        <v>11803922</v>
      </c>
      <c r="H43" s="94"/>
      <c r="I43" s="21">
        <v>45514007</v>
      </c>
      <c r="J43" s="21"/>
      <c r="K43" s="21">
        <v>0</v>
      </c>
      <c r="L43" s="94"/>
      <c r="M43" s="21">
        <v>14313100</v>
      </c>
      <c r="N43" s="94"/>
      <c r="O43" s="21">
        <v>0</v>
      </c>
      <c r="P43" s="94"/>
      <c r="Q43" s="21">
        <v>4091558</v>
      </c>
      <c r="R43" s="94"/>
      <c r="S43" s="21">
        <v>2644285</v>
      </c>
      <c r="T43" s="94"/>
      <c r="U43" s="21">
        <f t="shared" si="0"/>
        <v>446613562</v>
      </c>
      <c r="V43" s="94"/>
      <c r="W43" s="20">
        <f t="shared" si="41"/>
        <v>1970.8466616654164</v>
      </c>
      <c r="X43" s="94"/>
      <c r="Y43" s="22">
        <f t="shared" si="11"/>
        <v>56.089857150994781</v>
      </c>
      <c r="Z43" s="94"/>
      <c r="AA43" s="21">
        <v>174066913</v>
      </c>
      <c r="AB43" s="94"/>
      <c r="AC43" s="20">
        <f t="shared" si="42"/>
        <v>768.1342968094965</v>
      </c>
      <c r="AD43" s="94"/>
      <c r="AE43" s="22">
        <f t="shared" si="1"/>
        <v>21.860931050017324</v>
      </c>
      <c r="AF43" s="94"/>
      <c r="AG43" s="21">
        <v>3331543</v>
      </c>
      <c r="AH43" s="94"/>
      <c r="AI43" s="20">
        <f t="shared" si="43"/>
        <v>14.701659238338996</v>
      </c>
      <c r="AJ43" s="94"/>
      <c r="AK43" s="22">
        <f t="shared" si="2"/>
        <v>0.41840594836749856</v>
      </c>
      <c r="AL43" s="94"/>
      <c r="AM43" s="21">
        <v>8422102</v>
      </c>
      <c r="AN43" s="94"/>
      <c r="AO43" s="20">
        <f t="shared" si="14"/>
        <v>37.165623758880898</v>
      </c>
      <c r="AP43" s="94"/>
      <c r="AQ43" s="22">
        <f t="shared" si="3"/>
        <v>1.0577253766671499</v>
      </c>
      <c r="AR43" s="94"/>
      <c r="AS43" s="21">
        <v>93049146</v>
      </c>
      <c r="AT43" s="94"/>
      <c r="AU43" s="20">
        <f t="shared" si="44"/>
        <v>410.61359163320242</v>
      </c>
      <c r="AV43" s="94"/>
      <c r="AW43" s="22">
        <f t="shared" si="4"/>
        <v>11.68597138830741</v>
      </c>
      <c r="AX43" s="94"/>
      <c r="AY43" s="21">
        <v>1299371</v>
      </c>
      <c r="AZ43" s="94"/>
      <c r="BA43" s="21">
        <v>1652735</v>
      </c>
      <c r="BB43" s="94"/>
      <c r="BC43" s="21">
        <f t="shared" si="5"/>
        <v>2952106</v>
      </c>
      <c r="BD43" s="94"/>
      <c r="BE43" s="20">
        <f t="shared" si="45"/>
        <v>13.027253872291602</v>
      </c>
      <c r="BF43" s="94"/>
      <c r="BG43" s="22">
        <f t="shared" si="6"/>
        <v>0.37075274448247636</v>
      </c>
      <c r="BH43" s="94"/>
      <c r="BI43" s="21">
        <v>67811195</v>
      </c>
      <c r="BJ43" s="94"/>
      <c r="BK43" s="20">
        <f t="shared" si="46"/>
        <v>299.2418472265125</v>
      </c>
      <c r="BL43" s="94"/>
      <c r="BM43" s="22">
        <f t="shared" si="8"/>
        <v>8.5163563411633518</v>
      </c>
      <c r="BN43" s="94"/>
      <c r="BO43" s="21">
        <f t="shared" si="9"/>
        <v>796246567</v>
      </c>
      <c r="BQ43" s="94">
        <v>30</v>
      </c>
      <c r="BS43" s="115">
        <v>226610</v>
      </c>
    </row>
    <row r="44" spans="1:71" ht="15" x14ac:dyDescent="0.25">
      <c r="A44" s="94">
        <v>31</v>
      </c>
      <c r="B44" s="126"/>
      <c r="C44" s="94" t="s">
        <v>114</v>
      </c>
      <c r="E44" s="21">
        <v>97775252</v>
      </c>
      <c r="F44" s="129"/>
      <c r="G44" s="21">
        <v>5653972</v>
      </c>
      <c r="H44" s="94"/>
      <c r="I44" s="21">
        <v>24272621</v>
      </c>
      <c r="J44" s="21"/>
      <c r="K44" s="21">
        <v>12972</v>
      </c>
      <c r="L44" s="94"/>
      <c r="M44" s="21">
        <v>4064547</v>
      </c>
      <c r="N44" s="94"/>
      <c r="O44" s="21">
        <v>0</v>
      </c>
      <c r="P44" s="94"/>
      <c r="Q44" s="21">
        <v>1203095</v>
      </c>
      <c r="R44" s="94"/>
      <c r="S44" s="21">
        <v>1186955</v>
      </c>
      <c r="T44" s="94"/>
      <c r="U44" s="21">
        <f t="shared" si="0"/>
        <v>134169414</v>
      </c>
      <c r="V44" s="94"/>
      <c r="W44" s="20">
        <f t="shared" ref="W44:W48" si="47">IFERROR(U44/$BS44,0)</f>
        <v>1341.5465698773135</v>
      </c>
      <c r="X44" s="94"/>
      <c r="Y44" s="22">
        <f t="shared" si="11"/>
        <v>51.450684598697386</v>
      </c>
      <c r="Z44" s="94"/>
      <c r="AA44" s="21">
        <v>86243125</v>
      </c>
      <c r="AB44" s="94"/>
      <c r="AC44" s="20">
        <f t="shared" ref="AC44:AC48" si="48">IFERROR(AA44/$BS44,0)</f>
        <v>862.33639299677031</v>
      </c>
      <c r="AD44" s="94"/>
      <c r="AE44" s="22">
        <f t="shared" si="1"/>
        <v>33.072126432489547</v>
      </c>
      <c r="AF44" s="94"/>
      <c r="AG44" s="21">
        <v>1949141</v>
      </c>
      <c r="AH44" s="94"/>
      <c r="AI44" s="20">
        <f t="shared" ref="AI44:AI48" si="49">IFERROR(AG44/$BS44,0)</f>
        <v>19.489266180720122</v>
      </c>
      <c r="AJ44" s="94"/>
      <c r="AK44" s="22">
        <f t="shared" si="2"/>
        <v>0.74744784105108797</v>
      </c>
      <c r="AL44" s="94"/>
      <c r="AM44" s="21">
        <v>758877</v>
      </c>
      <c r="AN44" s="94"/>
      <c r="AO44" s="20">
        <f t="shared" si="14"/>
        <v>7.5879353271140175</v>
      </c>
      <c r="AP44" s="94"/>
      <c r="AQ44" s="22">
        <f t="shared" si="3"/>
        <v>0.29101074538646843</v>
      </c>
      <c r="AR44" s="94"/>
      <c r="AS44" s="21">
        <v>35254416</v>
      </c>
      <c r="AT44" s="94"/>
      <c r="AU44" s="20">
        <f t="shared" ref="AU44:AU48" si="50">IFERROR(AS44/$BS44,0)</f>
        <v>352.50538440771516</v>
      </c>
      <c r="AV44" s="94"/>
      <c r="AW44" s="22">
        <f t="shared" si="4"/>
        <v>13.519205191782909</v>
      </c>
      <c r="AX44" s="94"/>
      <c r="AY44" s="21">
        <v>287891</v>
      </c>
      <c r="AZ44" s="94"/>
      <c r="BA44" s="21">
        <v>195941</v>
      </c>
      <c r="BB44" s="94"/>
      <c r="BC44" s="21">
        <f t="shared" si="5"/>
        <v>483832</v>
      </c>
      <c r="BD44" s="94"/>
      <c r="BE44" s="20">
        <f t="shared" ref="BE44:BE48" si="51">IFERROR(BC44/$BS44,0)</f>
        <v>4.8377878433372326</v>
      </c>
      <c r="BF44" s="94"/>
      <c r="BG44" s="22">
        <f t="shared" si="6"/>
        <v>0.18553772345429603</v>
      </c>
      <c r="BH44" s="94"/>
      <c r="BI44" s="21">
        <v>1914040</v>
      </c>
      <c r="BJ44" s="94"/>
      <c r="BK44" s="20">
        <f t="shared" ref="BK44:BK48" si="52">IFERROR(BI44/$BS44,0)</f>
        <v>19.138294787573368</v>
      </c>
      <c r="BL44" s="94"/>
      <c r="BM44" s="22">
        <f t="shared" si="8"/>
        <v>0.73398746713830576</v>
      </c>
      <c r="BN44" s="94"/>
      <c r="BO44" s="21">
        <f t="shared" si="9"/>
        <v>260772845</v>
      </c>
      <c r="BQ44" s="94">
        <v>31</v>
      </c>
      <c r="BS44" s="115">
        <v>100011</v>
      </c>
    </row>
    <row r="45" spans="1:71" ht="15" x14ac:dyDescent="0.25">
      <c r="A45" s="94">
        <v>32</v>
      </c>
      <c r="B45" s="126"/>
      <c r="C45" s="94" t="s">
        <v>115</v>
      </c>
      <c r="E45" s="21">
        <v>28415791</v>
      </c>
      <c r="F45" s="129"/>
      <c r="G45" s="21">
        <v>782820</v>
      </c>
      <c r="H45" s="94"/>
      <c r="I45" s="21">
        <v>10301755</v>
      </c>
      <c r="J45" s="21"/>
      <c r="K45" s="21">
        <v>8590</v>
      </c>
      <c r="L45" s="94"/>
      <c r="M45" s="21">
        <v>3305885</v>
      </c>
      <c r="N45" s="94"/>
      <c r="O45" s="21">
        <v>0</v>
      </c>
      <c r="P45" s="94"/>
      <c r="Q45" s="21">
        <v>321824</v>
      </c>
      <c r="R45" s="94"/>
      <c r="S45" s="21">
        <v>105039</v>
      </c>
      <c r="T45" s="94"/>
      <c r="U45" s="21">
        <f t="shared" si="0"/>
        <v>43241704</v>
      </c>
      <c r="V45" s="94"/>
      <c r="W45" s="20">
        <f t="shared" si="47"/>
        <v>1706.0563402509272</v>
      </c>
      <c r="X45" s="94"/>
      <c r="Y45" s="20">
        <f t="shared" si="11"/>
        <v>52.984947586730598</v>
      </c>
      <c r="Z45" s="94"/>
      <c r="AA45" s="21">
        <v>26733812</v>
      </c>
      <c r="AB45" s="94"/>
      <c r="AC45" s="20">
        <f t="shared" si="48"/>
        <v>1054.754675293932</v>
      </c>
      <c r="AD45" s="94"/>
      <c r="AE45" s="20">
        <f t="shared" si="1"/>
        <v>32.7574886413706</v>
      </c>
      <c r="AF45" s="94"/>
      <c r="AG45" s="21">
        <v>411600</v>
      </c>
      <c r="AH45" s="94"/>
      <c r="AI45" s="20">
        <f t="shared" si="49"/>
        <v>16.239248796654305</v>
      </c>
      <c r="AJ45" s="94"/>
      <c r="AK45" s="20">
        <f t="shared" si="2"/>
        <v>0.5043419294183763</v>
      </c>
      <c r="AL45" s="94"/>
      <c r="AM45" s="21">
        <v>123352</v>
      </c>
      <c r="AN45" s="94"/>
      <c r="AO45" s="20">
        <f t="shared" si="14"/>
        <v>4.8667245324706068</v>
      </c>
      <c r="AP45" s="94"/>
      <c r="AQ45" s="20">
        <f t="shared" si="3"/>
        <v>0.15114573779789978</v>
      </c>
      <c r="AR45" s="94"/>
      <c r="AS45" s="21">
        <v>8847093</v>
      </c>
      <c r="AT45" s="94"/>
      <c r="AU45" s="20">
        <f t="shared" si="50"/>
        <v>349.05282884873355</v>
      </c>
      <c r="AV45" s="94"/>
      <c r="AW45" s="20">
        <f t="shared" si="4"/>
        <v>10.840524668036469</v>
      </c>
      <c r="AX45" s="94"/>
      <c r="AY45" s="21">
        <v>505508</v>
      </c>
      <c r="AZ45" s="94"/>
      <c r="BA45" s="21">
        <v>490339</v>
      </c>
      <c r="BB45" s="94"/>
      <c r="BC45" s="21">
        <f t="shared" si="5"/>
        <v>995847</v>
      </c>
      <c r="BD45" s="94"/>
      <c r="BE45" s="20">
        <f t="shared" si="51"/>
        <v>39.290104947526238</v>
      </c>
      <c r="BF45" s="94"/>
      <c r="BG45" s="20">
        <f t="shared" si="6"/>
        <v>1.2202317720736193</v>
      </c>
      <c r="BH45" s="94"/>
      <c r="BI45" s="21">
        <v>1257891</v>
      </c>
      <c r="BJ45" s="94"/>
      <c r="BK45" s="20">
        <f t="shared" si="52"/>
        <v>49.628777716404954</v>
      </c>
      <c r="BL45" s="94"/>
      <c r="BM45" s="20">
        <f t="shared" si="8"/>
        <v>1.5413196645724265</v>
      </c>
      <c r="BN45" s="94"/>
      <c r="BO45" s="21">
        <f t="shared" si="9"/>
        <v>81611299</v>
      </c>
      <c r="BQ45" s="94">
        <v>32</v>
      </c>
      <c r="BS45" s="115">
        <v>25346</v>
      </c>
    </row>
    <row r="46" spans="1:71" ht="15" x14ac:dyDescent="0.25">
      <c r="A46" s="94">
        <v>33</v>
      </c>
      <c r="B46" s="126"/>
      <c r="C46" s="94" t="s">
        <v>116</v>
      </c>
      <c r="E46" s="21">
        <v>20847400</v>
      </c>
      <c r="F46" s="129"/>
      <c r="G46" s="21">
        <v>960836</v>
      </c>
      <c r="H46" s="94"/>
      <c r="I46" s="21">
        <v>6334657</v>
      </c>
      <c r="J46" s="21"/>
      <c r="K46" s="21">
        <v>310</v>
      </c>
      <c r="L46" s="94"/>
      <c r="M46" s="21">
        <v>400158</v>
      </c>
      <c r="N46" s="94"/>
      <c r="O46" s="21">
        <v>0</v>
      </c>
      <c r="P46" s="94"/>
      <c r="Q46" s="21">
        <v>264189</v>
      </c>
      <c r="R46" s="94"/>
      <c r="S46" s="21">
        <v>205159</v>
      </c>
      <c r="T46" s="94"/>
      <c r="U46" s="21">
        <f t="shared" si="0"/>
        <v>29012709</v>
      </c>
      <c r="V46" s="94"/>
      <c r="W46" s="20">
        <f t="shared" si="47"/>
        <v>1126.707145631068</v>
      </c>
      <c r="X46" s="94"/>
      <c r="Y46" s="20">
        <f t="shared" si="11"/>
        <v>48.929562125356355</v>
      </c>
      <c r="Z46" s="94"/>
      <c r="AA46" s="21">
        <v>17940231</v>
      </c>
      <c r="AB46" s="94"/>
      <c r="AC46" s="20">
        <f t="shared" si="48"/>
        <v>696.70799999999997</v>
      </c>
      <c r="AD46" s="94"/>
      <c r="AE46" s="20">
        <f t="shared" si="1"/>
        <v>30.255969797847694</v>
      </c>
      <c r="AF46" s="94"/>
      <c r="AG46" s="21">
        <v>209732</v>
      </c>
      <c r="AH46" s="94"/>
      <c r="AI46" s="20">
        <f t="shared" si="49"/>
        <v>8.144932038834952</v>
      </c>
      <c r="AJ46" s="94"/>
      <c r="AK46" s="20">
        <f t="shared" si="2"/>
        <v>0.35371033169206084</v>
      </c>
      <c r="AL46" s="94"/>
      <c r="AM46" s="21">
        <v>209021</v>
      </c>
      <c r="AN46" s="94"/>
      <c r="AO46" s="20">
        <f t="shared" si="14"/>
        <v>8.1173203883495137</v>
      </c>
      <c r="AP46" s="94"/>
      <c r="AQ46" s="20">
        <f t="shared" si="3"/>
        <v>0.35251123929875394</v>
      </c>
      <c r="AR46" s="94"/>
      <c r="AS46" s="21">
        <v>9966273</v>
      </c>
      <c r="AT46" s="94"/>
      <c r="AU46" s="20">
        <f t="shared" si="50"/>
        <v>387.03972815533979</v>
      </c>
      <c r="AV46" s="94"/>
      <c r="AW46" s="20">
        <f t="shared" si="4"/>
        <v>16.807991763601311</v>
      </c>
      <c r="AX46" s="94"/>
      <c r="AY46" s="21">
        <v>-55551</v>
      </c>
      <c r="AZ46" s="94"/>
      <c r="BA46" s="21">
        <v>108639</v>
      </c>
      <c r="BB46" s="94"/>
      <c r="BC46" s="21">
        <f t="shared" si="5"/>
        <v>53088</v>
      </c>
      <c r="BD46" s="94"/>
      <c r="BE46" s="20">
        <f t="shared" si="51"/>
        <v>2.0616699029126213</v>
      </c>
      <c r="BF46" s="94"/>
      <c r="BG46" s="20">
        <f t="shared" si="6"/>
        <v>8.9532232033586318E-2</v>
      </c>
      <c r="BH46" s="94"/>
      <c r="BI46" s="21">
        <v>1903793</v>
      </c>
      <c r="BJ46" s="94"/>
      <c r="BK46" s="20">
        <f t="shared" si="52"/>
        <v>73.93370873786408</v>
      </c>
      <c r="BL46" s="94"/>
      <c r="BM46" s="20">
        <f t="shared" si="8"/>
        <v>3.2107225101702346</v>
      </c>
      <c r="BN46" s="94"/>
      <c r="BO46" s="21">
        <f t="shared" si="9"/>
        <v>59294847</v>
      </c>
      <c r="BQ46" s="94">
        <v>33</v>
      </c>
      <c r="BS46" s="115">
        <v>25750</v>
      </c>
    </row>
    <row r="47" spans="1:71" ht="15" x14ac:dyDescent="0.25">
      <c r="A47" s="94">
        <v>34</v>
      </c>
      <c r="B47" s="126"/>
      <c r="C47" s="94" t="s">
        <v>117</v>
      </c>
      <c r="E47" s="21">
        <v>125786237</v>
      </c>
      <c r="F47" s="129"/>
      <c r="G47" s="21">
        <v>4842247</v>
      </c>
      <c r="H47" s="94"/>
      <c r="I47" s="21">
        <v>30064316</v>
      </c>
      <c r="J47" s="21"/>
      <c r="K47" s="21">
        <v>57797</v>
      </c>
      <c r="L47" s="94"/>
      <c r="M47" s="21">
        <v>1887318</v>
      </c>
      <c r="N47" s="94"/>
      <c r="O47" s="21">
        <v>0</v>
      </c>
      <c r="P47" s="94"/>
      <c r="Q47" s="21">
        <v>1118941</v>
      </c>
      <c r="R47" s="94"/>
      <c r="S47" s="21">
        <v>675183</v>
      </c>
      <c r="T47" s="94"/>
      <c r="U47" s="21">
        <f t="shared" si="0"/>
        <v>164432039</v>
      </c>
      <c r="V47" s="94"/>
      <c r="W47" s="20">
        <f t="shared" si="47"/>
        <v>1743.2682986302532</v>
      </c>
      <c r="X47" s="94"/>
      <c r="Y47" s="20">
        <f t="shared" si="11"/>
        <v>59.151584980214913</v>
      </c>
      <c r="Z47" s="94"/>
      <c r="AA47" s="21">
        <v>59038189</v>
      </c>
      <c r="AB47" s="94"/>
      <c r="AC47" s="20">
        <f t="shared" si="48"/>
        <v>625.90845383995588</v>
      </c>
      <c r="AD47" s="94"/>
      <c r="AE47" s="20">
        <f t="shared" si="1"/>
        <v>21.237968433338526</v>
      </c>
      <c r="AF47" s="94"/>
      <c r="AG47" s="21">
        <v>3402492</v>
      </c>
      <c r="AH47" s="94"/>
      <c r="AI47" s="20">
        <f t="shared" si="49"/>
        <v>36.072388787583222</v>
      </c>
      <c r="AJ47" s="94"/>
      <c r="AK47" s="20">
        <f t="shared" si="2"/>
        <v>1.2239877088825823</v>
      </c>
      <c r="AL47" s="94"/>
      <c r="AM47" s="21">
        <v>1013613</v>
      </c>
      <c r="AN47" s="94"/>
      <c r="AO47" s="20">
        <f t="shared" si="14"/>
        <v>10.746077350409228</v>
      </c>
      <c r="AP47" s="94"/>
      <c r="AQ47" s="20">
        <f t="shared" si="3"/>
        <v>0.36462976358610122</v>
      </c>
      <c r="AR47" s="94"/>
      <c r="AS47" s="21">
        <v>41210036</v>
      </c>
      <c r="AT47" s="94"/>
      <c r="AU47" s="20">
        <f t="shared" si="50"/>
        <v>436.89873203002418</v>
      </c>
      <c r="AV47" s="94"/>
      <c r="AW47" s="20">
        <f t="shared" si="4"/>
        <v>14.824598425685862</v>
      </c>
      <c r="AX47" s="94"/>
      <c r="AY47" s="21">
        <v>781323</v>
      </c>
      <c r="AZ47" s="94"/>
      <c r="BA47" s="21">
        <v>2122635</v>
      </c>
      <c r="BB47" s="94"/>
      <c r="BC47" s="21">
        <f t="shared" si="5"/>
        <v>2903958</v>
      </c>
      <c r="BD47" s="94"/>
      <c r="BE47" s="20">
        <f t="shared" si="51"/>
        <v>30.787053135999322</v>
      </c>
      <c r="BF47" s="94"/>
      <c r="BG47" s="20">
        <f t="shared" si="6"/>
        <v>1.0446487160326154</v>
      </c>
      <c r="BH47" s="94"/>
      <c r="BI47" s="21">
        <v>5983837</v>
      </c>
      <c r="BJ47" s="94"/>
      <c r="BK47" s="20">
        <f t="shared" si="52"/>
        <v>63.439177727831726</v>
      </c>
      <c r="BL47" s="94"/>
      <c r="BM47" s="20">
        <f t="shared" si="8"/>
        <v>2.1525819722593984</v>
      </c>
      <c r="BN47" s="94"/>
      <c r="BO47" s="21">
        <f t="shared" si="9"/>
        <v>277984164</v>
      </c>
      <c r="BQ47" s="94">
        <v>34</v>
      </c>
      <c r="BS47" s="115">
        <v>94324</v>
      </c>
    </row>
    <row r="48" spans="1:71" ht="15" x14ac:dyDescent="0.25">
      <c r="A48" s="94">
        <v>35</v>
      </c>
      <c r="B48" s="126"/>
      <c r="C48" s="94" t="s">
        <v>118</v>
      </c>
      <c r="E48" s="21">
        <v>620908286</v>
      </c>
      <c r="F48" s="129"/>
      <c r="G48" s="21">
        <v>11432309</v>
      </c>
      <c r="H48" s="94"/>
      <c r="I48" s="21">
        <v>128343356</v>
      </c>
      <c r="J48" s="21"/>
      <c r="K48" s="21">
        <v>0</v>
      </c>
      <c r="L48" s="94"/>
      <c r="M48" s="21">
        <v>0</v>
      </c>
      <c r="N48" s="94"/>
      <c r="O48" s="21">
        <v>0</v>
      </c>
      <c r="P48" s="94"/>
      <c r="Q48" s="21">
        <v>5209332</v>
      </c>
      <c r="R48" s="94"/>
      <c r="S48" s="21">
        <v>3808475</v>
      </c>
      <c r="T48" s="94"/>
      <c r="U48" s="21">
        <f t="shared" si="0"/>
        <v>769701758</v>
      </c>
      <c r="V48" s="94"/>
      <c r="W48" s="20">
        <f t="shared" si="47"/>
        <v>1675.1948070603087</v>
      </c>
      <c r="X48" s="94"/>
      <c r="Y48" s="22">
        <f t="shared" si="11"/>
        <v>58.654959918342421</v>
      </c>
      <c r="Z48" s="94"/>
      <c r="AA48" s="21">
        <v>350300287</v>
      </c>
      <c r="AB48" s="94"/>
      <c r="AC48" s="20">
        <f t="shared" si="48"/>
        <v>762.4007813350164</v>
      </c>
      <c r="AD48" s="94"/>
      <c r="AE48" s="22">
        <f t="shared" si="1"/>
        <v>26.694559392404098</v>
      </c>
      <c r="AF48" s="94"/>
      <c r="AG48" s="21">
        <v>5405654</v>
      </c>
      <c r="AH48" s="94"/>
      <c r="AI48" s="20">
        <f t="shared" si="49"/>
        <v>11.764977038762051</v>
      </c>
      <c r="AJ48" s="94"/>
      <c r="AK48" s="22">
        <f t="shared" si="2"/>
        <v>0.41193672147287386</v>
      </c>
      <c r="AL48" s="94"/>
      <c r="AM48" s="21">
        <v>2739932</v>
      </c>
      <c r="AN48" s="94"/>
      <c r="AO48" s="20">
        <f t="shared" si="14"/>
        <v>5.9632446079178187</v>
      </c>
      <c r="AP48" s="94"/>
      <c r="AQ48" s="22">
        <f t="shared" si="3"/>
        <v>0.20879593942538946</v>
      </c>
      <c r="AR48" s="94"/>
      <c r="AS48" s="21">
        <v>147642695</v>
      </c>
      <c r="AT48" s="94"/>
      <c r="AU48" s="20">
        <f t="shared" si="50"/>
        <v>321.33261148714826</v>
      </c>
      <c r="AV48" s="94"/>
      <c r="AW48" s="22">
        <f t="shared" si="4"/>
        <v>11.251080392440855</v>
      </c>
      <c r="AX48" s="94"/>
      <c r="AY48" s="21">
        <v>5706979</v>
      </c>
      <c r="AZ48" s="94"/>
      <c r="BA48" s="21">
        <v>5816610</v>
      </c>
      <c r="BB48" s="94"/>
      <c r="BC48" s="21">
        <f t="shared" si="5"/>
        <v>11523589</v>
      </c>
      <c r="BD48" s="94"/>
      <c r="BE48" s="20">
        <f t="shared" si="51"/>
        <v>25.080177160641608</v>
      </c>
      <c r="BF48" s="94"/>
      <c r="BG48" s="22">
        <f t="shared" si="6"/>
        <v>0.87815266612714638</v>
      </c>
      <c r="BH48" s="94"/>
      <c r="BI48" s="21">
        <v>24939574</v>
      </c>
      <c r="BJ48" s="94"/>
      <c r="BK48" s="20">
        <f t="shared" si="52"/>
        <v>54.279004069906634</v>
      </c>
      <c r="BL48" s="94"/>
      <c r="BM48" s="22">
        <f t="shared" si="8"/>
        <v>1.900514969787213</v>
      </c>
      <c r="BN48" s="94"/>
      <c r="BO48" s="21">
        <f t="shared" si="9"/>
        <v>1312253489</v>
      </c>
      <c r="BQ48" s="94">
        <v>35</v>
      </c>
      <c r="BS48" s="115">
        <v>459470</v>
      </c>
    </row>
    <row r="49" spans="1:71" ht="15" x14ac:dyDescent="0.25">
      <c r="A49" s="94">
        <v>36</v>
      </c>
      <c r="B49" s="126"/>
      <c r="C49" s="94" t="s">
        <v>119</v>
      </c>
      <c r="E49" s="21">
        <v>19033834</v>
      </c>
      <c r="F49" s="129"/>
      <c r="G49" s="21">
        <v>1012533</v>
      </c>
      <c r="H49" s="94"/>
      <c r="I49" s="21">
        <v>5382861</v>
      </c>
      <c r="J49" s="21"/>
      <c r="K49" s="21">
        <v>5877</v>
      </c>
      <c r="L49" s="94"/>
      <c r="M49" s="21">
        <v>1203951</v>
      </c>
      <c r="N49" s="94"/>
      <c r="O49" s="21">
        <v>0</v>
      </c>
      <c r="P49" s="94"/>
      <c r="Q49" s="21">
        <v>399492</v>
      </c>
      <c r="R49" s="94"/>
      <c r="S49" s="21">
        <v>121882</v>
      </c>
      <c r="T49" s="94"/>
      <c r="U49" s="21">
        <f t="shared" si="0"/>
        <v>27160430</v>
      </c>
      <c r="V49" s="94"/>
      <c r="W49" s="20">
        <f t="shared" ref="W49:W51" si="53">IFERROR(U49/$BS49,0)</f>
        <v>1223.6632726617408</v>
      </c>
      <c r="X49" s="94"/>
      <c r="Y49" s="22">
        <f t="shared" si="11"/>
        <v>46.824534798888187</v>
      </c>
      <c r="Z49" s="94"/>
      <c r="AA49" s="21">
        <v>19515425</v>
      </c>
      <c r="AB49" s="94"/>
      <c r="AC49" s="20">
        <f t="shared" ref="AC49:AC51" si="54">IFERROR(AA49/$BS49,0)</f>
        <v>879.23161830960532</v>
      </c>
      <c r="AD49" s="94"/>
      <c r="AE49" s="22">
        <f t="shared" si="1"/>
        <v>33.644559273457467</v>
      </c>
      <c r="AF49" s="94"/>
      <c r="AG49" s="21">
        <v>295264</v>
      </c>
      <c r="AH49" s="94"/>
      <c r="AI49" s="20">
        <f t="shared" ref="AI49:AI51" si="55">IFERROR(AG49/$BS49,0)</f>
        <v>13.302577040908272</v>
      </c>
      <c r="AJ49" s="94"/>
      <c r="AK49" s="22">
        <f t="shared" si="2"/>
        <v>0.50903463026391416</v>
      </c>
      <c r="AL49" s="94"/>
      <c r="AM49" s="21">
        <v>128749</v>
      </c>
      <c r="AN49" s="94"/>
      <c r="AO49" s="20">
        <f t="shared" si="14"/>
        <v>5.8005496485853305</v>
      </c>
      <c r="AP49" s="94"/>
      <c r="AQ49" s="22">
        <f t="shared" si="3"/>
        <v>0.22196305547526513</v>
      </c>
      <c r="AR49" s="94"/>
      <c r="AS49" s="21">
        <v>8712031</v>
      </c>
      <c r="AT49" s="94"/>
      <c r="AU49" s="20">
        <f t="shared" ref="AU49:AU51" si="56">IFERROR(AS49/$BS49,0)</f>
        <v>392.50455036943595</v>
      </c>
      <c r="AV49" s="94"/>
      <c r="AW49" s="22">
        <f t="shared" si="4"/>
        <v>15.019526521800012</v>
      </c>
      <c r="AX49" s="94"/>
      <c r="AY49" s="21">
        <v>502272</v>
      </c>
      <c r="AZ49" s="94"/>
      <c r="BA49" s="21">
        <v>54211</v>
      </c>
      <c r="BB49" s="94"/>
      <c r="BC49" s="21">
        <f t="shared" si="5"/>
        <v>556483</v>
      </c>
      <c r="BD49" s="94"/>
      <c r="BE49" s="20">
        <f t="shared" ref="BE49:BE51" si="57">IFERROR(BC49/$BS49,0)</f>
        <v>25.071319156604794</v>
      </c>
      <c r="BF49" s="94"/>
      <c r="BG49" s="22">
        <f t="shared" si="6"/>
        <v>0.95937573884101601</v>
      </c>
      <c r="BH49" s="94"/>
      <c r="BI49" s="21">
        <v>1636316</v>
      </c>
      <c r="BJ49" s="94"/>
      <c r="BK49" s="20">
        <f t="shared" ref="BK49:BK51" si="58">IFERROR(BI49/$BS49,0)</f>
        <v>73.721211029014242</v>
      </c>
      <c r="BL49" s="94"/>
      <c r="BM49" s="22">
        <f t="shared" si="8"/>
        <v>2.8210059812741375</v>
      </c>
      <c r="BN49" s="94"/>
      <c r="BO49" s="21">
        <f t="shared" si="9"/>
        <v>58004698</v>
      </c>
      <c r="BQ49" s="94">
        <v>36</v>
      </c>
      <c r="BS49" s="115">
        <v>22196</v>
      </c>
    </row>
    <row r="50" spans="1:71" ht="15" x14ac:dyDescent="0.25">
      <c r="A50" s="94">
        <v>37</v>
      </c>
      <c r="B50" s="126"/>
      <c r="C50" s="94" t="s">
        <v>120</v>
      </c>
      <c r="E50" s="21">
        <v>13628060</v>
      </c>
      <c r="F50" s="129"/>
      <c r="G50" s="21">
        <v>371423</v>
      </c>
      <c r="H50" s="94"/>
      <c r="I50" s="21">
        <v>1115259</v>
      </c>
      <c r="J50" s="21"/>
      <c r="K50" s="21">
        <v>0</v>
      </c>
      <c r="L50" s="94"/>
      <c r="M50" s="21">
        <v>1499525</v>
      </c>
      <c r="N50" s="94"/>
      <c r="O50" s="21">
        <v>0</v>
      </c>
      <c r="P50" s="94"/>
      <c r="Q50" s="21">
        <v>91187</v>
      </c>
      <c r="R50" s="94"/>
      <c r="S50" s="21">
        <v>36868</v>
      </c>
      <c r="T50" s="94"/>
      <c r="U50" s="21">
        <f t="shared" si="0"/>
        <v>16742322</v>
      </c>
      <c r="V50" s="94"/>
      <c r="W50" s="20">
        <f t="shared" si="53"/>
        <v>1045.2845102079041</v>
      </c>
      <c r="X50" s="94"/>
      <c r="Y50" s="22">
        <f t="shared" si="11"/>
        <v>37.332695955924628</v>
      </c>
      <c r="Z50" s="94"/>
      <c r="AA50" s="21">
        <v>23010830</v>
      </c>
      <c r="AB50" s="94"/>
      <c r="AC50" s="20">
        <f t="shared" si="54"/>
        <v>1436.6504339139665</v>
      </c>
      <c r="AD50" s="94"/>
      <c r="AE50" s="22">
        <f t="shared" si="1"/>
        <v>51.310464586899542</v>
      </c>
      <c r="AF50" s="94"/>
      <c r="AG50" s="21">
        <v>275127</v>
      </c>
      <c r="AH50" s="94"/>
      <c r="AI50" s="20">
        <f t="shared" si="55"/>
        <v>17.177186739089716</v>
      </c>
      <c r="AJ50" s="94"/>
      <c r="AK50" s="22">
        <f t="shared" si="2"/>
        <v>0.61348913491603352</v>
      </c>
      <c r="AL50" s="94"/>
      <c r="AM50" s="21">
        <v>200957</v>
      </c>
      <c r="AN50" s="94"/>
      <c r="AO50" s="20">
        <f t="shared" si="14"/>
        <v>12.54648186302054</v>
      </c>
      <c r="AP50" s="94"/>
      <c r="AQ50" s="22">
        <f t="shared" si="3"/>
        <v>0.44810191687955508</v>
      </c>
      <c r="AR50" s="94"/>
      <c r="AS50" s="21">
        <v>2305380</v>
      </c>
      <c r="AT50" s="94"/>
      <c r="AU50" s="20">
        <f t="shared" si="56"/>
        <v>143.93332084660048</v>
      </c>
      <c r="AV50" s="94"/>
      <c r="AW50" s="22">
        <f t="shared" si="4"/>
        <v>5.1406280803146371</v>
      </c>
      <c r="AX50" s="94"/>
      <c r="AY50" s="21">
        <v>54100</v>
      </c>
      <c r="AZ50" s="94"/>
      <c r="BA50" s="21">
        <v>773812</v>
      </c>
      <c r="BB50" s="94"/>
      <c r="BC50" s="21">
        <f t="shared" si="5"/>
        <v>827912</v>
      </c>
      <c r="BD50" s="94"/>
      <c r="BE50" s="20">
        <f t="shared" si="57"/>
        <v>51.689579821439722</v>
      </c>
      <c r="BF50" s="94"/>
      <c r="BG50" s="22">
        <f t="shared" si="6"/>
        <v>1.8461111292843053</v>
      </c>
      <c r="BH50" s="94"/>
      <c r="BI50" s="21">
        <v>1483743</v>
      </c>
      <c r="BJ50" s="94"/>
      <c r="BK50" s="20">
        <f t="shared" si="58"/>
        <v>92.635512268215024</v>
      </c>
      <c r="BL50" s="94"/>
      <c r="BM50" s="22">
        <f t="shared" si="8"/>
        <v>3.3085091957812942</v>
      </c>
      <c r="BN50" s="94"/>
      <c r="BO50" s="21">
        <f t="shared" si="9"/>
        <v>44846271</v>
      </c>
      <c r="BQ50" s="94">
        <v>37</v>
      </c>
      <c r="BS50" s="115">
        <v>16017</v>
      </c>
    </row>
    <row r="51" spans="1:71" ht="15" x14ac:dyDescent="0.25">
      <c r="A51" s="131">
        <v>38</v>
      </c>
      <c r="B51" s="126"/>
      <c r="C51" s="94" t="s">
        <v>121</v>
      </c>
      <c r="E51" s="23">
        <v>32044096</v>
      </c>
      <c r="F51" s="129"/>
      <c r="G51" s="23">
        <v>812579</v>
      </c>
      <c r="H51" s="94"/>
      <c r="I51" s="23">
        <v>13845043</v>
      </c>
      <c r="J51" s="30"/>
      <c r="K51" s="23">
        <v>1153</v>
      </c>
      <c r="L51" s="94"/>
      <c r="M51" s="23">
        <v>1381309</v>
      </c>
      <c r="N51" s="94"/>
      <c r="O51" s="23">
        <v>0</v>
      </c>
      <c r="P51" s="94"/>
      <c r="Q51" s="23">
        <v>424333</v>
      </c>
      <c r="R51" s="94"/>
      <c r="S51" s="23">
        <v>212084</v>
      </c>
      <c r="T51" s="94"/>
      <c r="U51" s="23">
        <f t="shared" si="0"/>
        <v>48720597</v>
      </c>
      <c r="V51" s="94"/>
      <c r="W51" s="20">
        <f t="shared" si="53"/>
        <v>1732.5959103840682</v>
      </c>
      <c r="X51" s="94"/>
      <c r="Y51" s="22">
        <f t="shared" si="11"/>
        <v>50.744145653410989</v>
      </c>
      <c r="Z51" s="94"/>
      <c r="AA51" s="23">
        <v>36951133</v>
      </c>
      <c r="AB51" s="94"/>
      <c r="AC51" s="20">
        <f t="shared" si="54"/>
        <v>1314.0516714082503</v>
      </c>
      <c r="AD51" s="94"/>
      <c r="AE51" s="22">
        <f t="shared" si="1"/>
        <v>38.485851784832626</v>
      </c>
      <c r="AF51" s="94"/>
      <c r="AG51" s="23">
        <v>655791</v>
      </c>
      <c r="AH51" s="94"/>
      <c r="AI51" s="20">
        <f t="shared" si="55"/>
        <v>23.321159317211947</v>
      </c>
      <c r="AJ51" s="94"/>
      <c r="AK51" s="22">
        <f t="shared" si="2"/>
        <v>0.68302845349362284</v>
      </c>
      <c r="AL51" s="94"/>
      <c r="AM51" s="23">
        <v>81641</v>
      </c>
      <c r="AN51" s="94"/>
      <c r="AO51" s="20">
        <f t="shared" si="14"/>
        <v>2.9033072546230443</v>
      </c>
      <c r="AP51" s="94"/>
      <c r="AQ51" s="22">
        <f t="shared" si="3"/>
        <v>8.5031856142693124E-2</v>
      </c>
      <c r="AR51" s="94"/>
      <c r="AS51" s="23">
        <v>6492029</v>
      </c>
      <c r="AT51" s="94"/>
      <c r="AU51" s="20">
        <f t="shared" si="56"/>
        <v>230.86874110953059</v>
      </c>
      <c r="AV51" s="94"/>
      <c r="AW51" s="22">
        <f t="shared" si="4"/>
        <v>6.7616672505504818</v>
      </c>
      <c r="AX51" s="94"/>
      <c r="AY51" s="23">
        <v>-13928</v>
      </c>
      <c r="AZ51" s="94"/>
      <c r="BA51" s="23">
        <v>317119</v>
      </c>
      <c r="BB51" s="94"/>
      <c r="BC51" s="23">
        <f t="shared" si="5"/>
        <v>303191</v>
      </c>
      <c r="BD51" s="94"/>
      <c r="BE51" s="20">
        <f t="shared" si="57"/>
        <v>10.782041251778093</v>
      </c>
      <c r="BF51" s="94"/>
      <c r="BG51" s="22">
        <f t="shared" si="6"/>
        <v>0.31578365644417966</v>
      </c>
      <c r="BH51" s="94"/>
      <c r="BI51" s="23">
        <v>2807870</v>
      </c>
      <c r="BJ51" s="94"/>
      <c r="BK51" s="20">
        <f t="shared" si="58"/>
        <v>99.853129445234714</v>
      </c>
      <c r="BL51" s="94"/>
      <c r="BM51" s="22">
        <f t="shared" si="8"/>
        <v>2.924491345125412</v>
      </c>
      <c r="BN51" s="94"/>
      <c r="BO51" s="23">
        <f t="shared" si="9"/>
        <v>96012252</v>
      </c>
      <c r="BQ51" s="131">
        <v>38</v>
      </c>
      <c r="BS51" s="132">
        <v>28120</v>
      </c>
    </row>
    <row r="52" spans="1:71" ht="8.85" customHeight="1" x14ac:dyDescent="0.25">
      <c r="A52" s="126"/>
      <c r="B52" s="126"/>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Q52" s="94"/>
    </row>
    <row r="53" spans="1:71" ht="8.85" customHeight="1" x14ac:dyDescent="0.25">
      <c r="A53" s="131">
        <f>A51</f>
        <v>38</v>
      </c>
      <c r="B53" s="126"/>
      <c r="C53" s="123" t="s">
        <v>65</v>
      </c>
      <c r="D53" s="127"/>
      <c r="E53" s="24">
        <f>SUM(E14:E52)</f>
        <v>3464977495</v>
      </c>
      <c r="F53" s="128"/>
      <c r="G53" s="24">
        <f>SUM(G14:G52)</f>
        <v>100069835</v>
      </c>
      <c r="H53" s="128"/>
      <c r="I53" s="24">
        <f>SUM(I14:I52)</f>
        <v>693288185</v>
      </c>
      <c r="J53" s="25"/>
      <c r="K53" s="24">
        <f>SUM(K14:K52)</f>
        <v>480277</v>
      </c>
      <c r="L53" s="128"/>
      <c r="M53" s="24">
        <f>SUM(M14:M52)</f>
        <v>93104916</v>
      </c>
      <c r="N53" s="128"/>
      <c r="O53" s="24">
        <f>SUM(O14:O52)</f>
        <v>344982</v>
      </c>
      <c r="P53" s="133"/>
      <c r="Q53" s="24">
        <f>SUM(Q14:Q52)</f>
        <v>28052655</v>
      </c>
      <c r="R53" s="133"/>
      <c r="S53" s="24">
        <f>SUM(S14:S52)</f>
        <v>16792085</v>
      </c>
      <c r="T53" s="128"/>
      <c r="U53" s="24">
        <f>SUM(U14:U52)</f>
        <v>4397110430</v>
      </c>
      <c r="V53" s="128"/>
      <c r="W53" s="26">
        <f>(U53/$BS53)</f>
        <v>1734.3106140535979</v>
      </c>
      <c r="X53" s="94"/>
      <c r="Y53" s="22">
        <f>IF($BO53,U53/$BO53*100,0)</f>
        <v>57.784693562648272</v>
      </c>
      <c r="Z53" s="128"/>
      <c r="AA53" s="24">
        <f>SUM(AA14:AA52)</f>
        <v>1942725306</v>
      </c>
      <c r="AB53" s="128"/>
      <c r="AC53" s="26">
        <f>(AA53/$BS53)</f>
        <v>766.25073943988343</v>
      </c>
      <c r="AD53" s="94"/>
      <c r="AE53" s="22">
        <f>IF($BO53,AA53/$BO53*100,0)</f>
        <v>25.530354142962036</v>
      </c>
      <c r="AF53" s="94"/>
      <c r="AG53" s="24">
        <f>SUM(AG14:AG52)</f>
        <v>58204226</v>
      </c>
      <c r="AH53" s="128"/>
      <c r="AI53" s="26">
        <f>(AG53/$BS53)</f>
        <v>22.95694150546371</v>
      </c>
      <c r="AJ53" s="94"/>
      <c r="AK53" s="22">
        <f>IF($BO53,AG53/$BO53*100,0)</f>
        <v>0.76489172082519763</v>
      </c>
      <c r="AL53" s="128"/>
      <c r="AM53" s="24">
        <f>SUM(AM14:AM52)</f>
        <v>28655451</v>
      </c>
      <c r="AN53" s="128"/>
      <c r="AO53" s="26">
        <f>(AM53/$BS53)</f>
        <v>11.302298091201859</v>
      </c>
      <c r="AP53" s="94"/>
      <c r="AQ53" s="22">
        <f>IF($BO53,AM53/$BO53*100,0)</f>
        <v>0.37657604494924701</v>
      </c>
      <c r="AR53" s="128"/>
      <c r="AS53" s="24">
        <f>SUM(AS14:AS52)</f>
        <v>860783527</v>
      </c>
      <c r="AT53" s="128"/>
      <c r="AU53" s="26">
        <f>(AS53/$BS53)</f>
        <v>339.51069254328274</v>
      </c>
      <c r="AV53" s="94"/>
      <c r="AW53" s="22">
        <f>IF($BO53,AS53/$BO53*100,0)</f>
        <v>11.311999806079596</v>
      </c>
      <c r="AX53" s="128"/>
      <c r="AY53" s="24">
        <f>SUM(AY14:AY52)</f>
        <v>9979676</v>
      </c>
      <c r="AZ53" s="128"/>
      <c r="BA53" s="24">
        <f>SUM(BA14:BA52)</f>
        <v>44798224</v>
      </c>
      <c r="BB53" s="128"/>
      <c r="BC53" s="24">
        <f>(AY53+BA53)</f>
        <v>54777900</v>
      </c>
      <c r="BD53" s="128"/>
      <c r="BE53" s="26">
        <f>(BC53/$BS53)</f>
        <v>21.605528198109543</v>
      </c>
      <c r="BF53" s="94"/>
      <c r="BG53" s="22">
        <f>IF($BO53,BC53/$BO53*100,0)</f>
        <v>0.7198646056076855</v>
      </c>
      <c r="BH53" s="128"/>
      <c r="BI53" s="24">
        <f>SUM(BI14:BI52)</f>
        <v>267215771</v>
      </c>
      <c r="BJ53" s="128"/>
      <c r="BK53" s="26">
        <f>(BI53/$BS53)</f>
        <v>105.3953852798315</v>
      </c>
      <c r="BL53" s="94"/>
      <c r="BM53" s="22">
        <f>IF($BO53,BI53/$BO53*100,0)</f>
        <v>3.5116201169279693</v>
      </c>
      <c r="BN53" s="128"/>
      <c r="BO53" s="24">
        <f>(U53+AA53+AG53+AM53+AS53+BC53+BI53)</f>
        <v>7609472611</v>
      </c>
      <c r="BQ53" s="131">
        <f>BQ51</f>
        <v>38</v>
      </c>
      <c r="BS53" s="132">
        <f>SUM(BS14:BS52)</f>
        <v>2535365</v>
      </c>
    </row>
    <row r="54" spans="1:71" ht="8.85" customHeight="1" x14ac:dyDescent="0.25">
      <c r="A54" s="126"/>
      <c r="B54" s="126"/>
    </row>
    <row r="55" spans="1:71" ht="8.85" customHeight="1" x14ac:dyDescent="0.25">
      <c r="A55" s="126"/>
      <c r="B55" s="126"/>
    </row>
    <row r="56" spans="1:71" ht="8.85" customHeight="1" x14ac:dyDescent="0.25">
      <c r="A56" s="126"/>
      <c r="B56" s="126"/>
    </row>
    <row r="57" spans="1:71" ht="8.85" customHeight="1" x14ac:dyDescent="0.25">
      <c r="A57" s="126"/>
      <c r="B57" s="126"/>
    </row>
    <row r="58" spans="1:71" ht="8.85" customHeight="1" x14ac:dyDescent="0.25">
      <c r="A58" s="126"/>
      <c r="B58" s="126"/>
    </row>
    <row r="59" spans="1:71" ht="8.85" customHeight="1" x14ac:dyDescent="0.25">
      <c r="A59" s="126"/>
      <c r="B59" s="126"/>
    </row>
    <row r="60" spans="1:71" ht="8.85" customHeight="1" x14ac:dyDescent="0.25">
      <c r="A60" s="126"/>
      <c r="B60" s="126"/>
    </row>
    <row r="61" spans="1:71" ht="8.85" customHeight="1" x14ac:dyDescent="0.25">
      <c r="A61" s="126"/>
      <c r="B61" s="126"/>
    </row>
    <row r="62" spans="1:71" ht="8.85" customHeight="1" x14ac:dyDescent="0.25">
      <c r="A62" s="126"/>
      <c r="B62" s="126"/>
    </row>
    <row r="63" spans="1:71" ht="8.85" customHeight="1" x14ac:dyDescent="0.25">
      <c r="A63" s="126"/>
      <c r="B63" s="126"/>
    </row>
    <row r="64" spans="1:71" ht="8.85" customHeight="1" x14ac:dyDescent="0.25">
      <c r="A64" s="126"/>
      <c r="B64" s="126"/>
    </row>
    <row r="65" spans="1:71" ht="8.85" customHeight="1" x14ac:dyDescent="0.25">
      <c r="A65" s="126"/>
      <c r="B65" s="126"/>
    </row>
    <row r="66" spans="1:71" ht="8.85" customHeight="1" x14ac:dyDescent="0.25">
      <c r="A66" s="126"/>
      <c r="B66" s="126"/>
    </row>
    <row r="67" spans="1:71" ht="8.85" customHeight="1" x14ac:dyDescent="0.25">
      <c r="A67" s="126"/>
      <c r="B67" s="126"/>
    </row>
    <row r="68" spans="1:71" s="111" customFormat="1" ht="10.5" customHeight="1" x14ac:dyDescent="0.25">
      <c r="A68" s="134"/>
      <c r="BQ68" s="135"/>
    </row>
    <row r="69" spans="1:71" s="111" customFormat="1" ht="10.5" customHeight="1" x14ac:dyDescent="0.25">
      <c r="AB69" s="112"/>
      <c r="AC69" s="112"/>
      <c r="AD69" s="112"/>
      <c r="AE69" s="113" t="s">
        <v>42</v>
      </c>
      <c r="AF69" s="112"/>
      <c r="AG69" s="114" t="s">
        <v>43</v>
      </c>
      <c r="BQ69" s="113" t="s">
        <v>249</v>
      </c>
    </row>
    <row r="70" spans="1:71" s="111" customFormat="1" ht="10.5" customHeight="1" x14ac:dyDescent="0.25">
      <c r="A70" s="115"/>
      <c r="AB70" s="112"/>
      <c r="AC70" s="112"/>
      <c r="AD70" s="112"/>
      <c r="AE70" s="113" t="s">
        <v>250</v>
      </c>
      <c r="AF70" s="112"/>
      <c r="AG70" s="114" t="s">
        <v>251</v>
      </c>
      <c r="BQ70" s="113" t="s">
        <v>122</v>
      </c>
    </row>
    <row r="71" spans="1:71" s="111" customFormat="1" ht="10.5" customHeight="1" x14ac:dyDescent="0.25">
      <c r="A71" s="116"/>
      <c r="AB71" s="112"/>
      <c r="AC71" s="112"/>
      <c r="AD71" s="112"/>
      <c r="AE71" s="113" t="s">
        <v>48</v>
      </c>
      <c r="AF71" s="112"/>
      <c r="AG71" s="117" t="s">
        <v>49</v>
      </c>
    </row>
    <row r="72" spans="1:71" s="94" customFormat="1" ht="9.6" customHeight="1" x14ac:dyDescent="0.25">
      <c r="BS72" s="111"/>
    </row>
    <row r="73" spans="1:71" s="94" customFormat="1" ht="9.6" customHeight="1" x14ac:dyDescent="0.25">
      <c r="AG73" s="118" t="s">
        <v>252</v>
      </c>
      <c r="AH73" s="118"/>
      <c r="AI73" s="118"/>
      <c r="AJ73" s="118"/>
      <c r="AK73" s="118"/>
      <c r="BS73" s="111"/>
    </row>
    <row r="74" spans="1:71" s="94" customFormat="1" ht="9.6" customHeight="1" x14ac:dyDescent="0.25">
      <c r="E74" s="119" t="s">
        <v>253</v>
      </c>
      <c r="F74" s="119"/>
      <c r="G74" s="119"/>
      <c r="H74" s="119"/>
      <c r="I74" s="119"/>
      <c r="J74" s="119"/>
      <c r="K74" s="119"/>
      <c r="L74" s="119"/>
      <c r="M74" s="119"/>
      <c r="N74" s="119"/>
      <c r="O74" s="119"/>
      <c r="P74" s="119"/>
      <c r="Q74" s="119"/>
      <c r="R74" s="119"/>
      <c r="S74" s="119"/>
      <c r="T74" s="119"/>
      <c r="U74" s="119"/>
      <c r="V74" s="119"/>
      <c r="W74" s="119"/>
      <c r="X74" s="119"/>
      <c r="Y74" s="119"/>
      <c r="Z74" s="118"/>
      <c r="AA74" s="120" t="s">
        <v>254</v>
      </c>
      <c r="AB74" s="121"/>
      <c r="AC74" s="121"/>
      <c r="AD74" s="121"/>
      <c r="AE74" s="121"/>
      <c r="AG74" s="122" t="s">
        <v>255</v>
      </c>
      <c r="AH74" s="122"/>
      <c r="AI74" s="122"/>
      <c r="AJ74" s="122"/>
      <c r="AK74" s="122"/>
      <c r="AM74" s="122" t="s">
        <v>256</v>
      </c>
      <c r="AN74" s="122"/>
      <c r="AO74" s="122"/>
      <c r="AP74" s="122"/>
      <c r="AQ74" s="122"/>
      <c r="AS74" s="122" t="s">
        <v>257</v>
      </c>
      <c r="AT74" s="122"/>
      <c r="AU74" s="122"/>
      <c r="AV74" s="122"/>
      <c r="AW74" s="122"/>
      <c r="AY74" s="122" t="s">
        <v>258</v>
      </c>
      <c r="AZ74" s="122"/>
      <c r="BA74" s="122"/>
      <c r="BB74" s="122"/>
      <c r="BC74" s="122"/>
      <c r="BD74" s="122"/>
      <c r="BE74" s="122"/>
      <c r="BF74" s="122"/>
      <c r="BG74" s="122"/>
      <c r="BI74" s="122" t="s">
        <v>259</v>
      </c>
      <c r="BJ74" s="122"/>
      <c r="BK74" s="122"/>
      <c r="BL74" s="122"/>
      <c r="BM74" s="122"/>
      <c r="BS74" s="111"/>
    </row>
    <row r="75" spans="1:71" s="94" customFormat="1" ht="9.6" customHeight="1" x14ac:dyDescent="0.25">
      <c r="BS75" s="111"/>
    </row>
    <row r="76" spans="1:71" s="94" customFormat="1" ht="9.6" customHeight="1" x14ac:dyDescent="0.25">
      <c r="U76" s="122" t="s">
        <v>65</v>
      </c>
      <c r="V76" s="122"/>
      <c r="W76" s="122"/>
      <c r="X76" s="122"/>
      <c r="Y76" s="122"/>
      <c r="BC76" s="122" t="s">
        <v>65</v>
      </c>
      <c r="BD76" s="122"/>
      <c r="BE76" s="122"/>
      <c r="BF76" s="122"/>
      <c r="BG76" s="122"/>
      <c r="BS76" s="111"/>
    </row>
    <row r="77" spans="1:71" s="94" customFormat="1" ht="9.6" customHeight="1" x14ac:dyDescent="0.25">
      <c r="G77" s="123" t="s">
        <v>260</v>
      </c>
      <c r="I77" s="119" t="s">
        <v>261</v>
      </c>
      <c r="J77" s="119"/>
      <c r="K77" s="119"/>
      <c r="M77" s="123" t="s">
        <v>262</v>
      </c>
      <c r="BA77" s="123" t="s">
        <v>263</v>
      </c>
      <c r="BS77" s="111"/>
    </row>
    <row r="78" spans="1:71" s="94" customFormat="1" ht="9.6" customHeight="1" x14ac:dyDescent="0.25">
      <c r="E78" s="123" t="s">
        <v>264</v>
      </c>
      <c r="G78" s="123" t="s">
        <v>265</v>
      </c>
      <c r="I78" s="123"/>
      <c r="J78" s="123"/>
      <c r="K78" s="123"/>
      <c r="M78" s="123" t="s">
        <v>266</v>
      </c>
      <c r="O78" s="124" t="s">
        <v>267</v>
      </c>
      <c r="W78" s="123" t="s">
        <v>63</v>
      </c>
      <c r="Y78" s="123" t="s">
        <v>268</v>
      </c>
      <c r="AC78" s="123" t="s">
        <v>63</v>
      </c>
      <c r="AE78" s="123" t="s">
        <v>268</v>
      </c>
      <c r="AI78" s="123" t="s">
        <v>63</v>
      </c>
      <c r="AK78" s="123" t="s">
        <v>268</v>
      </c>
      <c r="AO78" s="123" t="s">
        <v>63</v>
      </c>
      <c r="AQ78" s="123" t="s">
        <v>268</v>
      </c>
      <c r="AU78" s="123" t="s">
        <v>63</v>
      </c>
      <c r="AW78" s="123" t="s">
        <v>268</v>
      </c>
      <c r="BA78" s="123" t="s">
        <v>269</v>
      </c>
      <c r="BE78" s="123" t="s">
        <v>63</v>
      </c>
      <c r="BG78" s="123" t="s">
        <v>268</v>
      </c>
      <c r="BK78" s="123" t="s">
        <v>63</v>
      </c>
      <c r="BM78" s="123" t="s">
        <v>268</v>
      </c>
      <c r="BO78" s="123" t="s">
        <v>270</v>
      </c>
      <c r="BS78" s="111"/>
    </row>
    <row r="79" spans="1:71" s="94" customFormat="1" ht="9.6" customHeight="1" x14ac:dyDescent="0.25">
      <c r="A79" s="125" t="s">
        <v>71</v>
      </c>
      <c r="C79" s="125" t="s">
        <v>72</v>
      </c>
      <c r="E79" s="125" t="s">
        <v>271</v>
      </c>
      <c r="G79" s="125" t="s">
        <v>272</v>
      </c>
      <c r="I79" s="125" t="s">
        <v>61</v>
      </c>
      <c r="J79" s="123"/>
      <c r="K79" s="125" t="s">
        <v>273</v>
      </c>
      <c r="M79" s="125" t="s">
        <v>274</v>
      </c>
      <c r="O79" s="125" t="s">
        <v>275</v>
      </c>
      <c r="Q79" s="125" t="s">
        <v>276</v>
      </c>
      <c r="S79" s="125" t="s">
        <v>277</v>
      </c>
      <c r="U79" s="125" t="s">
        <v>73</v>
      </c>
      <c r="W79" s="125" t="s">
        <v>74</v>
      </c>
      <c r="Y79" s="125" t="s">
        <v>50</v>
      </c>
      <c r="AA79" s="125" t="s">
        <v>73</v>
      </c>
      <c r="AC79" s="125" t="s">
        <v>74</v>
      </c>
      <c r="AE79" s="125" t="s">
        <v>50</v>
      </c>
      <c r="AG79" s="125" t="s">
        <v>73</v>
      </c>
      <c r="AI79" s="125" t="s">
        <v>74</v>
      </c>
      <c r="AK79" s="125" t="s">
        <v>50</v>
      </c>
      <c r="AM79" s="125" t="s">
        <v>73</v>
      </c>
      <c r="AO79" s="125" t="s">
        <v>74</v>
      </c>
      <c r="AQ79" s="125" t="s">
        <v>50</v>
      </c>
      <c r="AS79" s="125" t="s">
        <v>73</v>
      </c>
      <c r="AU79" s="125" t="s">
        <v>74</v>
      </c>
      <c r="AW79" s="125" t="s">
        <v>50</v>
      </c>
      <c r="AY79" s="125" t="s">
        <v>277</v>
      </c>
      <c r="BA79" s="125" t="s">
        <v>271</v>
      </c>
      <c r="BC79" s="125" t="s">
        <v>73</v>
      </c>
      <c r="BE79" s="125" t="s">
        <v>74</v>
      </c>
      <c r="BG79" s="125" t="s">
        <v>50</v>
      </c>
      <c r="BI79" s="125" t="s">
        <v>73</v>
      </c>
      <c r="BK79" s="125" t="s">
        <v>74</v>
      </c>
      <c r="BM79" s="125" t="s">
        <v>50</v>
      </c>
      <c r="BO79" s="125" t="s">
        <v>50</v>
      </c>
      <c r="BQ79" s="125" t="s">
        <v>71</v>
      </c>
      <c r="BS79" s="111"/>
    </row>
    <row r="80" spans="1:71" s="94" customFormat="1" ht="8.85" customHeight="1" x14ac:dyDescent="0.25">
      <c r="BS80" s="111"/>
    </row>
    <row r="81" spans="1:71" s="94" customFormat="1" ht="8.85" customHeight="1" x14ac:dyDescent="0.25">
      <c r="B81" s="94" t="s">
        <v>279</v>
      </c>
      <c r="BS81" s="111"/>
    </row>
    <row r="82" spans="1:71" ht="15" x14ac:dyDescent="0.25">
      <c r="A82" s="94">
        <v>1</v>
      </c>
      <c r="B82" s="126"/>
      <c r="C82" s="94" t="s">
        <v>123</v>
      </c>
      <c r="D82" s="127"/>
      <c r="E82" s="19">
        <v>23149285</v>
      </c>
      <c r="F82" s="128"/>
      <c r="G82" s="19">
        <v>2372968</v>
      </c>
      <c r="H82" s="128"/>
      <c r="I82" s="19">
        <v>9494750</v>
      </c>
      <c r="J82" s="19"/>
      <c r="K82" s="19">
        <v>0</v>
      </c>
      <c r="L82" s="128"/>
      <c r="M82" s="19">
        <v>2521962</v>
      </c>
      <c r="N82" s="128"/>
      <c r="O82" s="19">
        <v>0</v>
      </c>
      <c r="P82" s="128"/>
      <c r="Q82" s="19">
        <v>572987</v>
      </c>
      <c r="R82" s="128"/>
      <c r="S82" s="19">
        <v>508845</v>
      </c>
      <c r="T82" s="128"/>
      <c r="U82" s="19">
        <f>SUM(E82:S82)</f>
        <v>38620797</v>
      </c>
      <c r="V82" s="128"/>
      <c r="W82" s="20">
        <f t="shared" ref="W82:W86" si="59">IFERROR(U82/$BS82,0)</f>
        <v>1155.8614012510102</v>
      </c>
      <c r="X82" s="94"/>
      <c r="Y82" s="20">
        <f>IF($BO82,U82/$BO82*100,0)</f>
        <v>62.448813888329589</v>
      </c>
      <c r="Z82" s="128"/>
      <c r="AA82" s="19">
        <v>9204785</v>
      </c>
      <c r="AB82" s="128"/>
      <c r="AC82" s="20">
        <f t="shared" ref="AC82:AC86" si="60">IFERROR(AA82/$BS82,0)</f>
        <v>275.48514051417112</v>
      </c>
      <c r="AD82" s="94"/>
      <c r="AE82" s="20">
        <f>IF($BO82,AA82/$BO82*100,0)</f>
        <v>14.883895465624075</v>
      </c>
      <c r="AF82" s="129"/>
      <c r="AG82" s="19">
        <v>491280</v>
      </c>
      <c r="AH82" s="128"/>
      <c r="AI82" s="20">
        <f t="shared" ref="AI82:AI86" si="61">IFERROR(AG82/$BS82,0)</f>
        <v>14.703259210486936</v>
      </c>
      <c r="AJ82" s="94"/>
      <c r="AK82" s="20">
        <f>IF($BO82,AG82/$BO82*100,0)</f>
        <v>0.79438685035574386</v>
      </c>
      <c r="AL82" s="128"/>
      <c r="AM82" s="19">
        <v>91655</v>
      </c>
      <c r="AN82" s="128"/>
      <c r="AO82" s="20">
        <f t="shared" ref="AO82:AO86" si="62">IFERROR(AM82/$BS82,0)</f>
        <v>2.7430940053272677</v>
      </c>
      <c r="AP82" s="94"/>
      <c r="AQ82" s="20">
        <f>IF($BO82,AM82/$BO82*100,0)</f>
        <v>0.14820372652938388</v>
      </c>
      <c r="AR82" s="128"/>
      <c r="AS82" s="19">
        <v>11876894</v>
      </c>
      <c r="AT82" s="128"/>
      <c r="AU82" s="20">
        <f t="shared" ref="AU82:AU86" si="63">IFERROR(AS82/$BS82,0)</f>
        <v>355.45727710771257</v>
      </c>
      <c r="AV82" s="94"/>
      <c r="AW82" s="20">
        <f>IF($BO82,AS82/$BO82*100,0)</f>
        <v>19.204625502094597</v>
      </c>
      <c r="AX82" s="128"/>
      <c r="AY82" s="19">
        <v>-239574</v>
      </c>
      <c r="AZ82" s="128"/>
      <c r="BA82" s="19">
        <v>533729</v>
      </c>
      <c r="BB82" s="128"/>
      <c r="BC82" s="19">
        <f>(AY82+BA82)</f>
        <v>294155</v>
      </c>
      <c r="BD82" s="128"/>
      <c r="BE82" s="20">
        <f t="shared" ref="BE82:BE86" si="64">IFERROR(BC82/$BS82,0)</f>
        <v>8.8036093735971033</v>
      </c>
      <c r="BF82" s="94"/>
      <c r="BG82" s="20">
        <f>IF($BO82,BC82/$BO82*100,0)</f>
        <v>0.47564090532159636</v>
      </c>
      <c r="BH82" s="128"/>
      <c r="BI82" s="19">
        <v>1264358</v>
      </c>
      <c r="BJ82" s="128"/>
      <c r="BK82" s="20">
        <f t="shared" ref="BK82:BK86" si="65">IFERROR(BI82/$BS82,0)</f>
        <v>37.840301678987224</v>
      </c>
      <c r="BL82" s="94"/>
      <c r="BM82" s="20">
        <f>IF($BO82,BI82/$BO82*100,0)</f>
        <v>2.0444336617450083</v>
      </c>
      <c r="BN82" s="128"/>
      <c r="BO82" s="19">
        <f>(U82+AA82+AG82+AM82+AS82+BC82+BI82)</f>
        <v>61843924</v>
      </c>
      <c r="BQ82" s="94">
        <v>1</v>
      </c>
      <c r="BS82" s="115">
        <v>33413</v>
      </c>
    </row>
    <row r="83" spans="1:71" ht="15" x14ac:dyDescent="0.25">
      <c r="A83" s="94">
        <v>2</v>
      </c>
      <c r="B83" s="126"/>
      <c r="C83" s="94" t="s">
        <v>124</v>
      </c>
      <c r="E83" s="21">
        <v>187238860</v>
      </c>
      <c r="F83" s="129"/>
      <c r="G83" s="21">
        <v>5278816</v>
      </c>
      <c r="H83" s="94"/>
      <c r="I83" s="77">
        <v>37089116</v>
      </c>
      <c r="J83" s="21"/>
      <c r="K83" s="77">
        <v>93472</v>
      </c>
      <c r="L83" s="94"/>
      <c r="M83" s="21">
        <v>661294</v>
      </c>
      <c r="N83" s="94"/>
      <c r="O83" s="21">
        <v>0</v>
      </c>
      <c r="P83" s="94"/>
      <c r="Q83" s="21">
        <v>1579070</v>
      </c>
      <c r="R83" s="94"/>
      <c r="S83" s="21">
        <v>782399</v>
      </c>
      <c r="T83" s="94"/>
      <c r="U83" s="21">
        <f>SUM(E83:S83)</f>
        <v>232723027</v>
      </c>
      <c r="V83" s="94"/>
      <c r="W83" s="20">
        <f t="shared" si="59"/>
        <v>2070.5816717825528</v>
      </c>
      <c r="X83" s="94"/>
      <c r="Y83" s="20">
        <f>IF($BO83,U83/$BO83*100,0)</f>
        <v>71.796492330378996</v>
      </c>
      <c r="Z83" s="94"/>
      <c r="AA83" s="21">
        <v>65907339</v>
      </c>
      <c r="AB83" s="94"/>
      <c r="AC83" s="20">
        <f t="shared" si="60"/>
        <v>586.39031095689313</v>
      </c>
      <c r="AD83" s="94"/>
      <c r="AE83" s="20">
        <f>IF($BO83,AA83/$BO83*100,0)</f>
        <v>20.332821466047658</v>
      </c>
      <c r="AF83" s="94"/>
      <c r="AG83" s="21">
        <v>3626114</v>
      </c>
      <c r="AH83" s="94"/>
      <c r="AI83" s="20">
        <f t="shared" si="61"/>
        <v>32.262235864584724</v>
      </c>
      <c r="AJ83" s="94"/>
      <c r="AK83" s="20">
        <f>IF($BO83,AG83/$BO83*100,0)</f>
        <v>1.1186785826315326</v>
      </c>
      <c r="AL83" s="94"/>
      <c r="AM83" s="21">
        <v>310213</v>
      </c>
      <c r="AN83" s="94"/>
      <c r="AO83" s="20">
        <f t="shared" si="62"/>
        <v>2.7600249121402198</v>
      </c>
      <c r="AP83" s="94"/>
      <c r="AQ83" s="20">
        <f>IF($BO83,AM83/$BO83*100,0)</f>
        <v>9.5702627979670704E-2</v>
      </c>
      <c r="AR83" s="94"/>
      <c r="AS83" s="21">
        <v>15097141</v>
      </c>
      <c r="AT83" s="94"/>
      <c r="AU83" s="20">
        <f t="shared" si="63"/>
        <v>134.32217625339206</v>
      </c>
      <c r="AV83" s="94"/>
      <c r="AW83" s="20">
        <f>IF($BO83,AS83/$BO83*100,0)</f>
        <v>4.6575613165136014</v>
      </c>
      <c r="AX83" s="94"/>
      <c r="AY83" s="21">
        <v>653412</v>
      </c>
      <c r="AZ83" s="94"/>
      <c r="BA83" s="21">
        <v>1256298</v>
      </c>
      <c r="BB83" s="94"/>
      <c r="BC83" s="21">
        <f>(AY83+BA83)</f>
        <v>1909710</v>
      </c>
      <c r="BD83" s="94"/>
      <c r="BE83" s="20">
        <f t="shared" si="64"/>
        <v>16.991058321099693</v>
      </c>
      <c r="BF83" s="94"/>
      <c r="BG83" s="20">
        <f>IF($BO83,BC83/$BO83*100,0)</f>
        <v>0.58915733924450919</v>
      </c>
      <c r="BH83" s="94"/>
      <c r="BI83" s="21">
        <v>4569070</v>
      </c>
      <c r="BJ83" s="94"/>
      <c r="BK83" s="20">
        <f t="shared" si="65"/>
        <v>40.651897326393524</v>
      </c>
      <c r="BL83" s="94"/>
      <c r="BM83" s="20">
        <f>IF($BO83,BI83/$BO83*100,0)</f>
        <v>1.4095863372040309</v>
      </c>
      <c r="BN83" s="94"/>
      <c r="BO83" s="21">
        <f>(U83+AA83+AG83+AM83+AS83+BC83+BI83)</f>
        <v>324142614</v>
      </c>
      <c r="BQ83" s="94">
        <v>2</v>
      </c>
      <c r="BS83" s="115">
        <v>112395</v>
      </c>
    </row>
    <row r="84" spans="1:71" ht="15" x14ac:dyDescent="0.25">
      <c r="A84" s="94">
        <v>3</v>
      </c>
      <c r="B84" s="126"/>
      <c r="C84" s="94" t="s">
        <v>125</v>
      </c>
      <c r="E84" s="21">
        <v>7554501</v>
      </c>
      <c r="F84" s="129"/>
      <c r="G84" s="21">
        <v>1294988</v>
      </c>
      <c r="H84" s="94"/>
      <c r="I84" s="21">
        <v>3046881</v>
      </c>
      <c r="J84" s="21"/>
      <c r="K84" s="21">
        <v>20144</v>
      </c>
      <c r="L84" s="94"/>
      <c r="M84" s="21">
        <v>6306499</v>
      </c>
      <c r="N84" s="94"/>
      <c r="O84" s="21">
        <v>0</v>
      </c>
      <c r="P84" s="94"/>
      <c r="Q84" s="21">
        <v>125210</v>
      </c>
      <c r="R84" s="94"/>
      <c r="S84" s="21">
        <v>62583</v>
      </c>
      <c r="T84" s="94"/>
      <c r="U84" s="21">
        <f>SUM(E84:S84)</f>
        <v>18410806</v>
      </c>
      <c r="V84" s="94"/>
      <c r="W84" s="20">
        <f t="shared" si="59"/>
        <v>1209.4072127701504</v>
      </c>
      <c r="X84" s="94"/>
      <c r="Y84" s="20">
        <f>IF($BO84,U84/$BO84*100,0)</f>
        <v>66.048132595023361</v>
      </c>
      <c r="Z84" s="94"/>
      <c r="AA84" s="21">
        <v>3476422</v>
      </c>
      <c r="AB84" s="94"/>
      <c r="AC84" s="20">
        <f t="shared" si="60"/>
        <v>228.36641923405372</v>
      </c>
      <c r="AD84" s="94"/>
      <c r="AE84" s="20">
        <f>IF($BO84,AA84/$BO84*100,0)</f>
        <v>12.471544223118547</v>
      </c>
      <c r="AF84" s="94"/>
      <c r="AG84" s="21">
        <v>75607</v>
      </c>
      <c r="AH84" s="94"/>
      <c r="AI84" s="20">
        <f t="shared" si="61"/>
        <v>4.9666294422912696</v>
      </c>
      <c r="AJ84" s="94"/>
      <c r="AK84" s="20">
        <f>IF($BO84,AG84/$BO84*100,0)</f>
        <v>0.27123750916238709</v>
      </c>
      <c r="AL84" s="94"/>
      <c r="AM84" s="21">
        <v>42697</v>
      </c>
      <c r="AN84" s="94"/>
      <c r="AO84" s="20">
        <f t="shared" si="62"/>
        <v>2.8047690993890821</v>
      </c>
      <c r="AP84" s="94"/>
      <c r="AQ84" s="20">
        <f>IF($BO84,AM84/$BO84*100,0)</f>
        <v>0.15317401733578162</v>
      </c>
      <c r="AR84" s="94"/>
      <c r="AS84" s="21">
        <v>5156346</v>
      </c>
      <c r="AT84" s="94"/>
      <c r="AU84" s="20">
        <f t="shared" si="63"/>
        <v>338.72075149444919</v>
      </c>
      <c r="AV84" s="94"/>
      <c r="AW84" s="20">
        <f>IF($BO84,AS84/$BO84*100,0)</f>
        <v>18.498213729144627</v>
      </c>
      <c r="AX84" s="94"/>
      <c r="AY84" s="21">
        <v>-35402</v>
      </c>
      <c r="AZ84" s="94"/>
      <c r="BA84" s="21">
        <v>78554</v>
      </c>
      <c r="BB84" s="94"/>
      <c r="BC84" s="21">
        <f>(AY84+BA84)</f>
        <v>43152</v>
      </c>
      <c r="BD84" s="94"/>
      <c r="BE84" s="20">
        <f t="shared" si="64"/>
        <v>2.8346580831636339</v>
      </c>
      <c r="BF84" s="94"/>
      <c r="BG84" s="20">
        <f>IF($BO84,BC84/$BO84*100,0)</f>
        <v>0.15480631416899662</v>
      </c>
      <c r="BH84" s="94"/>
      <c r="BI84" s="21">
        <v>669802</v>
      </c>
      <c r="BJ84" s="94"/>
      <c r="BK84" s="20">
        <f t="shared" si="65"/>
        <v>43.9993430992577</v>
      </c>
      <c r="BL84" s="94"/>
      <c r="BM84" s="20">
        <f>IF($BO84,BI84/$BO84*100,0)</f>
        <v>2.4028916120463073</v>
      </c>
      <c r="BN84" s="94"/>
      <c r="BO84" s="21">
        <f>(U84+AA84+AG84+AM84+AS84+BC84+BI84)</f>
        <v>27874832</v>
      </c>
      <c r="BQ84" s="94">
        <v>3</v>
      </c>
      <c r="BS84" s="115">
        <v>15223</v>
      </c>
    </row>
    <row r="85" spans="1:71" ht="15" x14ac:dyDescent="0.25">
      <c r="A85" s="94">
        <v>4</v>
      </c>
      <c r="B85" s="126"/>
      <c r="C85" s="94" t="s">
        <v>126</v>
      </c>
      <c r="E85" s="21">
        <v>6509598</v>
      </c>
      <c r="F85" s="129"/>
      <c r="G85" s="21">
        <v>244412</v>
      </c>
      <c r="H85" s="94"/>
      <c r="I85" s="21">
        <v>4048700</v>
      </c>
      <c r="J85" s="21"/>
      <c r="K85" s="21">
        <v>17208</v>
      </c>
      <c r="L85" s="94"/>
      <c r="M85" s="21">
        <v>125168</v>
      </c>
      <c r="N85" s="94"/>
      <c r="O85" s="21">
        <v>0</v>
      </c>
      <c r="P85" s="94"/>
      <c r="Q85" s="21">
        <v>156133</v>
      </c>
      <c r="R85" s="94"/>
      <c r="S85" s="21">
        <v>62876</v>
      </c>
      <c r="T85" s="94"/>
      <c r="U85" s="21">
        <f>SUM(E85:S85)</f>
        <v>11164095</v>
      </c>
      <c r="V85" s="94"/>
      <c r="W85" s="20">
        <f t="shared" si="59"/>
        <v>841.62042970222387</v>
      </c>
      <c r="X85" s="94"/>
      <c r="Y85" s="20">
        <f>IF($BO85,U85/$BO85*100,0)</f>
        <v>50.999187738408558</v>
      </c>
      <c r="Z85" s="94"/>
      <c r="AA85" s="21">
        <v>2694108</v>
      </c>
      <c r="AB85" s="94"/>
      <c r="AC85" s="20">
        <f t="shared" si="60"/>
        <v>203.09898228420656</v>
      </c>
      <c r="AD85" s="94"/>
      <c r="AE85" s="20">
        <f>IF($BO85,AA85/$BO85*100,0)</f>
        <v>12.307071883529153</v>
      </c>
      <c r="AF85" s="94"/>
      <c r="AG85" s="21">
        <v>311185</v>
      </c>
      <c r="AH85" s="94"/>
      <c r="AI85" s="20">
        <f t="shared" si="61"/>
        <v>23.459102902374671</v>
      </c>
      <c r="AJ85" s="94"/>
      <c r="AK85" s="20">
        <f>IF($BO85,AG85/$BO85*100,0)</f>
        <v>1.4215377275432237</v>
      </c>
      <c r="AL85" s="94"/>
      <c r="AM85" s="21">
        <v>69486</v>
      </c>
      <c r="AN85" s="94"/>
      <c r="AO85" s="20">
        <f t="shared" si="62"/>
        <v>5.2382962683754242</v>
      </c>
      <c r="AP85" s="94"/>
      <c r="AQ85" s="20">
        <f>IF($BO85,AM85/$BO85*100,0)</f>
        <v>0.31742201756533395</v>
      </c>
      <c r="AR85" s="94"/>
      <c r="AS85" s="21">
        <v>6237044</v>
      </c>
      <c r="AT85" s="94"/>
      <c r="AU85" s="20">
        <f t="shared" si="63"/>
        <v>470.1880135695439</v>
      </c>
      <c r="AV85" s="94"/>
      <c r="AW85" s="20">
        <f>IF($BO85,AS85/$BO85*100,0)</f>
        <v>28.491711857406681</v>
      </c>
      <c r="AX85" s="94"/>
      <c r="AY85" s="21">
        <v>61307</v>
      </c>
      <c r="AZ85" s="94"/>
      <c r="BA85" s="21">
        <v>16099</v>
      </c>
      <c r="BB85" s="94"/>
      <c r="BC85" s="21">
        <f>(AY85+BA85)</f>
        <v>77406</v>
      </c>
      <c r="BD85" s="94"/>
      <c r="BE85" s="20">
        <f t="shared" si="64"/>
        <v>5.8353562005277047</v>
      </c>
      <c r="BF85" s="94"/>
      <c r="BG85" s="20">
        <f>IF($BO85,BC85/$BO85*100,0)</f>
        <v>0.35360171389434186</v>
      </c>
      <c r="BH85" s="94"/>
      <c r="BI85" s="21">
        <v>1337407</v>
      </c>
      <c r="BJ85" s="94"/>
      <c r="BK85" s="20">
        <f t="shared" si="65"/>
        <v>100.82223897474557</v>
      </c>
      <c r="BL85" s="94"/>
      <c r="BM85" s="20">
        <f>IF($BO85,BI85/$BO85*100,0)</f>
        <v>6.1094670616527154</v>
      </c>
      <c r="BN85" s="94"/>
      <c r="BO85" s="21">
        <f>(U85+AA85+AG85+AM85+AS85+BC85+BI85)</f>
        <v>21890731</v>
      </c>
      <c r="BQ85" s="94">
        <v>4</v>
      </c>
      <c r="BS85" s="115">
        <v>13265</v>
      </c>
    </row>
    <row r="86" spans="1:71" ht="15" x14ac:dyDescent="0.25">
      <c r="A86" s="94">
        <v>5</v>
      </c>
      <c r="B86" s="126"/>
      <c r="C86" s="94" t="s">
        <v>127</v>
      </c>
      <c r="E86" s="21">
        <v>0</v>
      </c>
      <c r="F86" s="129"/>
      <c r="G86" s="21">
        <v>0</v>
      </c>
      <c r="H86" s="94"/>
      <c r="I86" s="21">
        <v>0</v>
      </c>
      <c r="J86" s="21"/>
      <c r="K86" s="21">
        <v>0</v>
      </c>
      <c r="L86" s="94"/>
      <c r="M86" s="21">
        <v>0</v>
      </c>
      <c r="N86" s="94"/>
      <c r="O86" s="21">
        <v>0</v>
      </c>
      <c r="P86" s="94"/>
      <c r="Q86" s="21">
        <v>0</v>
      </c>
      <c r="R86" s="94"/>
      <c r="S86" s="21">
        <v>0</v>
      </c>
      <c r="T86" s="94"/>
      <c r="U86" s="21">
        <f>SUM(E86:S86)</f>
        <v>0</v>
      </c>
      <c r="V86" s="94"/>
      <c r="W86" s="20">
        <f t="shared" si="59"/>
        <v>0</v>
      </c>
      <c r="X86" s="94"/>
      <c r="Y86" s="22">
        <f>IF($BO86,U86/$BO86*100,0)</f>
        <v>0</v>
      </c>
      <c r="Z86" s="94"/>
      <c r="AA86" s="21">
        <v>0</v>
      </c>
      <c r="AB86" s="94"/>
      <c r="AC86" s="20">
        <f t="shared" si="60"/>
        <v>0</v>
      </c>
      <c r="AD86" s="94"/>
      <c r="AE86" s="22">
        <f>IF($BO86,AA86/$BO86*100,0)</f>
        <v>0</v>
      </c>
      <c r="AF86" s="94"/>
      <c r="AG86" s="21">
        <v>0</v>
      </c>
      <c r="AH86" s="94"/>
      <c r="AI86" s="20">
        <f t="shared" si="61"/>
        <v>0</v>
      </c>
      <c r="AJ86" s="94"/>
      <c r="AK86" s="22">
        <f>IF($BO86,AG86/$BO86*100,0)</f>
        <v>0</v>
      </c>
      <c r="AL86" s="94"/>
      <c r="AM86" s="21">
        <v>0</v>
      </c>
      <c r="AN86" s="94"/>
      <c r="AO86" s="20">
        <f t="shared" si="62"/>
        <v>0</v>
      </c>
      <c r="AP86" s="94"/>
      <c r="AQ86" s="22">
        <f>IF($BO86,AM86/$BO86*100,0)</f>
        <v>0</v>
      </c>
      <c r="AR86" s="94"/>
      <c r="AS86" s="21">
        <v>0</v>
      </c>
      <c r="AT86" s="94"/>
      <c r="AU86" s="20">
        <f t="shared" si="63"/>
        <v>0</v>
      </c>
      <c r="AV86" s="94"/>
      <c r="AW86" s="22">
        <f>IF($BO86,AS86/$BO86*100,0)</f>
        <v>0</v>
      </c>
      <c r="AX86" s="94"/>
      <c r="AY86" s="21">
        <v>0</v>
      </c>
      <c r="AZ86" s="94"/>
      <c r="BA86" s="21">
        <v>0</v>
      </c>
      <c r="BB86" s="94"/>
      <c r="BC86" s="21">
        <f>(AY86+BA86)</f>
        <v>0</v>
      </c>
      <c r="BD86" s="94"/>
      <c r="BE86" s="20">
        <f t="shared" si="64"/>
        <v>0</v>
      </c>
      <c r="BF86" s="94"/>
      <c r="BG86" s="22">
        <f>IF($BO86,BC86/$BO86*100,0)</f>
        <v>0</v>
      </c>
      <c r="BH86" s="94"/>
      <c r="BI86" s="21">
        <v>0</v>
      </c>
      <c r="BJ86" s="94"/>
      <c r="BK86" s="20">
        <f t="shared" si="65"/>
        <v>0</v>
      </c>
      <c r="BL86" s="94"/>
      <c r="BM86" s="22">
        <f>IF($BO86,BI86/$BO86*100,0)</f>
        <v>0</v>
      </c>
      <c r="BN86" s="94"/>
      <c r="BO86" s="21">
        <f>(U86+AA86+AG86+AM86+AS86+BC86+BI86)</f>
        <v>0</v>
      </c>
      <c r="BQ86" s="94">
        <v>5</v>
      </c>
      <c r="BS86" s="115">
        <v>0</v>
      </c>
    </row>
    <row r="87" spans="1:71" ht="15" x14ac:dyDescent="0.25">
      <c r="A87" s="94">
        <v>6</v>
      </c>
      <c r="B87" s="126"/>
      <c r="C87" s="94" t="s">
        <v>128</v>
      </c>
      <c r="E87" s="21">
        <v>9056800</v>
      </c>
      <c r="F87" s="129"/>
      <c r="G87" s="21">
        <v>913176</v>
      </c>
      <c r="H87" s="94"/>
      <c r="I87" s="21">
        <v>5038466</v>
      </c>
      <c r="J87" s="21"/>
      <c r="K87" s="21">
        <v>51048</v>
      </c>
      <c r="L87" s="94"/>
      <c r="M87" s="21">
        <v>140409</v>
      </c>
      <c r="N87" s="94"/>
      <c r="O87" s="21">
        <v>130850</v>
      </c>
      <c r="P87" s="94"/>
      <c r="Q87" s="21">
        <v>193927</v>
      </c>
      <c r="R87" s="94"/>
      <c r="S87" s="21">
        <v>125220</v>
      </c>
      <c r="T87" s="94"/>
      <c r="U87" s="21">
        <f>SUM(E87:S87)</f>
        <v>15649896</v>
      </c>
      <c r="V87" s="94"/>
      <c r="W87" s="20">
        <f t="shared" ref="W87:W91" si="66">IFERROR(U87/$BS87,0)</f>
        <v>970.89745021403314</v>
      </c>
      <c r="X87" s="94"/>
      <c r="Y87" s="22">
        <f>IF($BO87,U87/$BO87*100,0)</f>
        <v>68.490189601360811</v>
      </c>
      <c r="Z87" s="94"/>
      <c r="AA87" s="21">
        <v>2949799</v>
      </c>
      <c r="AB87" s="94"/>
      <c r="AC87" s="20">
        <f t="shared" ref="AC87:AC91" si="67">IFERROR(AA87/$BS87,0)</f>
        <v>183.00136484893605</v>
      </c>
      <c r="AD87" s="94"/>
      <c r="AE87" s="22">
        <f>IF($BO87,AA87/$BO87*100,0)</f>
        <v>12.909497468603275</v>
      </c>
      <c r="AF87" s="94"/>
      <c r="AG87" s="21">
        <v>110882</v>
      </c>
      <c r="AH87" s="94"/>
      <c r="AI87" s="20">
        <f t="shared" ref="AI87:AI91" si="68">IFERROR(AG87/$BS87,0)</f>
        <v>6.878962714808611</v>
      </c>
      <c r="AJ87" s="94"/>
      <c r="AK87" s="22">
        <f>IF($BO87,AG87/$BO87*100,0)</f>
        <v>0.48526387672979365</v>
      </c>
      <c r="AL87" s="94"/>
      <c r="AM87" s="21">
        <v>47281</v>
      </c>
      <c r="AN87" s="94"/>
      <c r="AO87" s="20">
        <f t="shared" ref="AO87:AO91" si="69">IFERROR(AM87/$BS87,0)</f>
        <v>2.9332464793101307</v>
      </c>
      <c r="AP87" s="94"/>
      <c r="AQ87" s="22">
        <f>IF($BO87,AM87/$BO87*100,0)</f>
        <v>0.20692052231797201</v>
      </c>
      <c r="AR87" s="94"/>
      <c r="AS87" s="21">
        <v>2315007</v>
      </c>
      <c r="AT87" s="94"/>
      <c r="AU87" s="20">
        <f t="shared" ref="AU87:AU91" si="70">IFERROR(AS87/$BS87,0)</f>
        <v>143.61976549413734</v>
      </c>
      <c r="AV87" s="94"/>
      <c r="AW87" s="22">
        <f>IF($BO87,AS87/$BO87*100,0)</f>
        <v>10.131394378497946</v>
      </c>
      <c r="AX87" s="94"/>
      <c r="AY87" s="21">
        <v>34681</v>
      </c>
      <c r="AZ87" s="94"/>
      <c r="BA87" s="21">
        <v>96584</v>
      </c>
      <c r="BB87" s="94"/>
      <c r="BC87" s="21">
        <f>(AY87+BA87)</f>
        <v>131265</v>
      </c>
      <c r="BD87" s="94"/>
      <c r="BE87" s="20">
        <f t="shared" ref="BE87:BE91" si="71">IFERROR(BC87/$BS87,0)</f>
        <v>8.1434952540480179</v>
      </c>
      <c r="BF87" s="94"/>
      <c r="BG87" s="22">
        <f>IF($BO87,BC87/$BO87*100,0)</f>
        <v>0.57446801806367453</v>
      </c>
      <c r="BH87" s="94"/>
      <c r="BI87" s="21">
        <v>1645706</v>
      </c>
      <c r="BJ87" s="94"/>
      <c r="BK87" s="20">
        <f t="shared" ref="BK87:BK91" si="72">IFERROR(BI87/$BS87,0)</f>
        <v>102.09727650598673</v>
      </c>
      <c r="BL87" s="94"/>
      <c r="BM87" s="22">
        <f>IF($BO87,BI87/$BO87*100,0)</f>
        <v>7.2022661344265231</v>
      </c>
      <c r="BN87" s="94"/>
      <c r="BO87" s="21">
        <f>(U87+AA87+AG87+AM87+AS87+BC87+BI87)</f>
        <v>22849836</v>
      </c>
      <c r="BQ87" s="94">
        <v>6</v>
      </c>
      <c r="BS87" s="115">
        <v>16119</v>
      </c>
    </row>
    <row r="88" spans="1:71" ht="15" x14ac:dyDescent="0.25">
      <c r="A88" s="94">
        <v>7</v>
      </c>
      <c r="B88" s="126"/>
      <c r="C88" s="94" t="s">
        <v>129</v>
      </c>
      <c r="E88" s="21">
        <v>888038012</v>
      </c>
      <c r="F88" s="129"/>
      <c r="G88" s="21">
        <v>10294568</v>
      </c>
      <c r="H88" s="94"/>
      <c r="I88" s="21">
        <v>116776597</v>
      </c>
      <c r="J88" s="21"/>
      <c r="K88" s="21">
        <v>0</v>
      </c>
      <c r="L88" s="94"/>
      <c r="M88" s="21">
        <v>300000</v>
      </c>
      <c r="N88" s="94"/>
      <c r="O88" s="21">
        <v>0</v>
      </c>
      <c r="P88" s="94"/>
      <c r="Q88" s="21">
        <v>3222381</v>
      </c>
      <c r="R88" s="94"/>
      <c r="S88" s="21">
        <v>-450796</v>
      </c>
      <c r="T88" s="94"/>
      <c r="U88" s="21">
        <f>SUM(E88:S88)</f>
        <v>1018180762</v>
      </c>
      <c r="V88" s="94"/>
      <c r="W88" s="20">
        <f t="shared" si="66"/>
        <v>4266.5435902163481</v>
      </c>
      <c r="X88" s="94"/>
      <c r="Y88" s="22">
        <f>IF($BO88,U88/$BO88*100,0)</f>
        <v>67.689234142002391</v>
      </c>
      <c r="Z88" s="94"/>
      <c r="AA88" s="21">
        <v>280488969.87</v>
      </c>
      <c r="AB88" s="94"/>
      <c r="AC88" s="20">
        <f t="shared" si="67"/>
        <v>1175.3496640169626</v>
      </c>
      <c r="AD88" s="94"/>
      <c r="AE88" s="22">
        <f>IF($BO88,AA88/$BO88*100,0)</f>
        <v>18.647065692427102</v>
      </c>
      <c r="AF88" s="94"/>
      <c r="AG88" s="21">
        <v>10280720</v>
      </c>
      <c r="AH88" s="94"/>
      <c r="AI88" s="20">
        <f t="shared" si="68"/>
        <v>43.079914349048579</v>
      </c>
      <c r="AJ88" s="94"/>
      <c r="AK88" s="22">
        <f>IF($BO88,AG88/$BO88*100,0)</f>
        <v>0.68346809250395846</v>
      </c>
      <c r="AL88" s="94"/>
      <c r="AM88" s="21">
        <v>5765432</v>
      </c>
      <c r="AN88" s="94"/>
      <c r="AO88" s="20">
        <f t="shared" si="69"/>
        <v>24.159233667025642</v>
      </c>
      <c r="AP88" s="94"/>
      <c r="AQ88" s="22">
        <f>IF($BO88,AM88/$BO88*100,0)</f>
        <v>0.38328918709013399</v>
      </c>
      <c r="AR88" s="94"/>
      <c r="AS88" s="21">
        <v>120184996</v>
      </c>
      <c r="AT88" s="94"/>
      <c r="AU88" s="20">
        <f t="shared" si="70"/>
        <v>503.6183588037361</v>
      </c>
      <c r="AV88" s="94"/>
      <c r="AW88" s="22">
        <f>IF($BO88,AS88/$BO88*100,0)</f>
        <v>7.9899666525025363</v>
      </c>
      <c r="AX88" s="94"/>
      <c r="AY88" s="21">
        <v>-18311246</v>
      </c>
      <c r="AZ88" s="94"/>
      <c r="BA88" s="21">
        <v>44378599</v>
      </c>
      <c r="BB88" s="94"/>
      <c r="BC88" s="21">
        <f>(AY88+BA88)</f>
        <v>26067353</v>
      </c>
      <c r="BD88" s="94"/>
      <c r="BE88" s="20">
        <f t="shared" si="71"/>
        <v>109.2315844168905</v>
      </c>
      <c r="BF88" s="94"/>
      <c r="BG88" s="22">
        <f>IF($BO88,BC88/$BO88*100,0)</f>
        <v>1.7329724018879358</v>
      </c>
      <c r="BH88" s="94"/>
      <c r="BI88" s="21">
        <v>43230736</v>
      </c>
      <c r="BJ88" s="94"/>
      <c r="BK88" s="20">
        <f t="shared" si="72"/>
        <v>181.15233214466798</v>
      </c>
      <c r="BL88" s="94"/>
      <c r="BM88" s="22">
        <f>IF($BO88,BI88/$BO88*100,0)</f>
        <v>2.8740038315859402</v>
      </c>
      <c r="BN88" s="94"/>
      <c r="BO88" s="21">
        <f>(U88+AA88+AG88+AM88+AS88+BC88+BI88)</f>
        <v>1504198968.8699999</v>
      </c>
      <c r="BQ88" s="94">
        <v>7</v>
      </c>
      <c r="BS88" s="115">
        <v>238643</v>
      </c>
    </row>
    <row r="89" spans="1:71" ht="15" x14ac:dyDescent="0.25">
      <c r="A89" s="94">
        <v>8</v>
      </c>
      <c r="B89" s="126"/>
      <c r="C89" s="94" t="s">
        <v>130</v>
      </c>
      <c r="E89" s="21">
        <v>48479085</v>
      </c>
      <c r="F89" s="129"/>
      <c r="G89" s="21">
        <v>2883206</v>
      </c>
      <c r="H89" s="94"/>
      <c r="I89" s="21">
        <v>15903425</v>
      </c>
      <c r="J89" s="21"/>
      <c r="K89" s="21">
        <v>201176</v>
      </c>
      <c r="L89" s="94"/>
      <c r="M89" s="21">
        <v>4538300</v>
      </c>
      <c r="N89" s="94"/>
      <c r="O89" s="21">
        <v>0</v>
      </c>
      <c r="P89" s="94"/>
      <c r="Q89" s="21">
        <v>581303</v>
      </c>
      <c r="R89" s="94"/>
      <c r="S89" s="21">
        <v>715926</v>
      </c>
      <c r="T89" s="94"/>
      <c r="U89" s="21">
        <f>SUM(E89:S89)</f>
        <v>73302421</v>
      </c>
      <c r="V89" s="94"/>
      <c r="W89" s="20">
        <f t="shared" si="66"/>
        <v>945.9963735852466</v>
      </c>
      <c r="X89" s="94"/>
      <c r="Y89" s="22">
        <f>IF($BO89,U89/$BO89*100,0)</f>
        <v>65.378630957282695</v>
      </c>
      <c r="Z89" s="94"/>
      <c r="AA89" s="21">
        <v>23453827</v>
      </c>
      <c r="AB89" s="94"/>
      <c r="AC89" s="20">
        <f t="shared" si="67"/>
        <v>302.68079806935356</v>
      </c>
      <c r="AD89" s="94"/>
      <c r="AE89" s="22">
        <f>IF($BO89,AA89/$BO89*100,0)</f>
        <v>20.918532826752788</v>
      </c>
      <c r="AF89" s="94"/>
      <c r="AG89" s="21">
        <v>982968</v>
      </c>
      <c r="AH89" s="94"/>
      <c r="AI89" s="20">
        <f t="shared" si="68"/>
        <v>12.68558596925936</v>
      </c>
      <c r="AJ89" s="94"/>
      <c r="AK89" s="22">
        <f>IF($BO89,AG89/$BO89*100,0)</f>
        <v>0.87671186351155117</v>
      </c>
      <c r="AL89" s="94"/>
      <c r="AM89" s="21">
        <v>213290</v>
      </c>
      <c r="AN89" s="94"/>
      <c r="AO89" s="20">
        <f t="shared" si="69"/>
        <v>2.7525907571592656</v>
      </c>
      <c r="AP89" s="94"/>
      <c r="AQ89" s="22">
        <f>IF($BO89,AM89/$BO89*100,0)</f>
        <v>0.19023393779693615</v>
      </c>
      <c r="AR89" s="94"/>
      <c r="AS89" s="21">
        <v>12390788</v>
      </c>
      <c r="AT89" s="94"/>
      <c r="AU89" s="20">
        <f t="shared" si="70"/>
        <v>159.90795875437169</v>
      </c>
      <c r="AV89" s="94"/>
      <c r="AW89" s="22">
        <f>IF($BO89,AS89/$BO89*100,0)</f>
        <v>11.051377906357649</v>
      </c>
      <c r="AX89" s="94"/>
      <c r="AY89" s="21">
        <v>-129479</v>
      </c>
      <c r="AZ89" s="94"/>
      <c r="BA89" s="21">
        <v>486227</v>
      </c>
      <c r="BB89" s="94"/>
      <c r="BC89" s="21">
        <f>(AY89+BA89)</f>
        <v>356748</v>
      </c>
      <c r="BD89" s="94"/>
      <c r="BE89" s="20">
        <f t="shared" si="71"/>
        <v>4.6039722792210309</v>
      </c>
      <c r="BF89" s="94"/>
      <c r="BG89" s="22">
        <f>IF($BO89,BC89/$BO89*100,0)</f>
        <v>0.31818452267420594</v>
      </c>
      <c r="BH89" s="94"/>
      <c r="BI89" s="21">
        <v>1419805</v>
      </c>
      <c r="BJ89" s="94"/>
      <c r="BK89" s="20">
        <f t="shared" si="72"/>
        <v>18.323138074773833</v>
      </c>
      <c r="BL89" s="94"/>
      <c r="BM89" s="22">
        <f>IF($BO89,BI89/$BO89*100,0)</f>
        <v>1.2663279856241689</v>
      </c>
      <c r="BN89" s="94"/>
      <c r="BO89" s="21">
        <f>(U89+AA89+AG89+AM89+AS89+BC89+BI89)</f>
        <v>112119847</v>
      </c>
      <c r="BQ89" s="94">
        <v>8</v>
      </c>
      <c r="BS89" s="115">
        <v>77487</v>
      </c>
    </row>
    <row r="90" spans="1:71" ht="15" x14ac:dyDescent="0.25">
      <c r="A90" s="94">
        <v>9</v>
      </c>
      <c r="B90" s="126"/>
      <c r="C90" s="94" t="s">
        <v>131</v>
      </c>
      <c r="E90" s="21">
        <v>4687536</v>
      </c>
      <c r="F90" s="129"/>
      <c r="G90" s="21">
        <v>7313857</v>
      </c>
      <c r="H90" s="94"/>
      <c r="I90" s="21">
        <v>211109</v>
      </c>
      <c r="J90" s="21"/>
      <c r="K90" s="21">
        <v>5927</v>
      </c>
      <c r="L90" s="94"/>
      <c r="M90" s="21">
        <v>15659</v>
      </c>
      <c r="N90" s="94"/>
      <c r="O90" s="21">
        <v>0</v>
      </c>
      <c r="P90" s="94"/>
      <c r="Q90" s="21">
        <v>40563</v>
      </c>
      <c r="R90" s="94"/>
      <c r="S90" s="21">
        <v>16376</v>
      </c>
      <c r="T90" s="94"/>
      <c r="U90" s="21">
        <f>SUM(E90:S90)</f>
        <v>12291027</v>
      </c>
      <c r="V90" s="94"/>
      <c r="W90" s="20">
        <f t="shared" si="66"/>
        <v>2920.177476835353</v>
      </c>
      <c r="X90" s="94"/>
      <c r="Y90" s="22">
        <f>IF($BO90,U90/$BO90*100,0)</f>
        <v>69.874395209188677</v>
      </c>
      <c r="Z90" s="94"/>
      <c r="AA90" s="21">
        <v>3778184</v>
      </c>
      <c r="AB90" s="94"/>
      <c r="AC90" s="20">
        <f t="shared" si="67"/>
        <v>897.64409598479449</v>
      </c>
      <c r="AD90" s="94"/>
      <c r="AE90" s="22">
        <f>IF($BO90,AA90/$BO90*100,0)</f>
        <v>21.478947364531319</v>
      </c>
      <c r="AF90" s="94"/>
      <c r="AG90" s="21">
        <v>184391</v>
      </c>
      <c r="AH90" s="94"/>
      <c r="AI90" s="20">
        <f t="shared" si="68"/>
        <v>43.808743169398909</v>
      </c>
      <c r="AJ90" s="94"/>
      <c r="AK90" s="22">
        <f>IF($BO90,AG90/$BO90*100,0)</f>
        <v>1.0482614355185704</v>
      </c>
      <c r="AL90" s="94"/>
      <c r="AM90" s="21">
        <v>1373</v>
      </c>
      <c r="AN90" s="94"/>
      <c r="AO90" s="20">
        <f t="shared" si="69"/>
        <v>0.32620574958422427</v>
      </c>
      <c r="AP90" s="94"/>
      <c r="AQ90" s="22">
        <f>IF($BO90,AM90/$BO90*100,0)</f>
        <v>7.8054945792744614E-3</v>
      </c>
      <c r="AR90" s="94"/>
      <c r="AS90" s="21">
        <v>635570</v>
      </c>
      <c r="AT90" s="94"/>
      <c r="AU90" s="20">
        <f t="shared" si="70"/>
        <v>151.00261344737467</v>
      </c>
      <c r="AV90" s="94"/>
      <c r="AW90" s="22">
        <f>IF($BO90,AS90/$BO90*100,0)</f>
        <v>3.6132106261831534</v>
      </c>
      <c r="AX90" s="94"/>
      <c r="AY90" s="21">
        <v>28197</v>
      </c>
      <c r="AZ90" s="94"/>
      <c r="BA90" s="21">
        <v>1949</v>
      </c>
      <c r="BB90" s="94"/>
      <c r="BC90" s="21">
        <f>(AY90+BA90)</f>
        <v>30146</v>
      </c>
      <c r="BD90" s="94"/>
      <c r="BE90" s="20">
        <f t="shared" si="71"/>
        <v>7.1622713233547159</v>
      </c>
      <c r="BF90" s="94"/>
      <c r="BG90" s="22">
        <f>IF($BO90,BC90/$BO90*100,0)</f>
        <v>0.17137978119942313</v>
      </c>
      <c r="BH90" s="94"/>
      <c r="BI90" s="21">
        <v>669482</v>
      </c>
      <c r="BJ90" s="94"/>
      <c r="BK90" s="20">
        <f t="shared" si="72"/>
        <v>159.05963411736755</v>
      </c>
      <c r="BL90" s="94"/>
      <c r="BM90" s="22">
        <f>IF($BO90,BI90/$BO90*100,0)</f>
        <v>3.8060000887995811</v>
      </c>
      <c r="BN90" s="94"/>
      <c r="BO90" s="21">
        <f>(U90+AA90+AG90+AM90+AS90+BC90+BI90)</f>
        <v>17590173</v>
      </c>
      <c r="BQ90" s="94">
        <v>9</v>
      </c>
      <c r="BS90" s="115">
        <v>4209</v>
      </c>
    </row>
    <row r="91" spans="1:71" ht="15" x14ac:dyDescent="0.25">
      <c r="A91" s="94">
        <v>10</v>
      </c>
      <c r="B91" s="126"/>
      <c r="C91" s="94" t="s">
        <v>132</v>
      </c>
      <c r="E91" s="21">
        <v>0</v>
      </c>
      <c r="F91" s="129"/>
      <c r="G91" s="21">
        <v>0</v>
      </c>
      <c r="H91" s="94"/>
      <c r="I91" s="21">
        <v>0</v>
      </c>
      <c r="J91" s="21"/>
      <c r="K91" s="21">
        <v>0</v>
      </c>
      <c r="L91" s="94"/>
      <c r="M91" s="21">
        <v>0</v>
      </c>
      <c r="N91" s="94"/>
      <c r="O91" s="21">
        <v>0</v>
      </c>
      <c r="P91" s="94"/>
      <c r="Q91" s="21">
        <v>0</v>
      </c>
      <c r="R91" s="94"/>
      <c r="S91" s="21">
        <v>0</v>
      </c>
      <c r="T91" s="94"/>
      <c r="U91" s="21">
        <f>SUM(E91:S91)</f>
        <v>0</v>
      </c>
      <c r="V91" s="94"/>
      <c r="W91" s="20">
        <f t="shared" si="66"/>
        <v>0</v>
      </c>
      <c r="X91" s="94"/>
      <c r="Y91" s="22">
        <f>IF($BO91,U91/$BO91*100,0)</f>
        <v>0</v>
      </c>
      <c r="Z91" s="94"/>
      <c r="AA91" s="21">
        <v>0</v>
      </c>
      <c r="AB91" s="94"/>
      <c r="AC91" s="20">
        <f t="shared" si="67"/>
        <v>0</v>
      </c>
      <c r="AD91" s="94"/>
      <c r="AE91" s="22">
        <f>IF($BO91,AA91/$BO91*100,0)</f>
        <v>0</v>
      </c>
      <c r="AF91" s="94"/>
      <c r="AG91" s="21">
        <v>0</v>
      </c>
      <c r="AH91" s="94"/>
      <c r="AI91" s="20">
        <f t="shared" si="68"/>
        <v>0</v>
      </c>
      <c r="AJ91" s="94"/>
      <c r="AK91" s="22">
        <f>IF($BO91,AG91/$BO91*100,0)</f>
        <v>0</v>
      </c>
      <c r="AL91" s="94"/>
      <c r="AM91" s="21">
        <v>0</v>
      </c>
      <c r="AN91" s="94"/>
      <c r="AO91" s="20">
        <f t="shared" si="69"/>
        <v>0</v>
      </c>
      <c r="AP91" s="94"/>
      <c r="AQ91" s="22">
        <f>IF($BO91,AM91/$BO91*100,0)</f>
        <v>0</v>
      </c>
      <c r="AR91" s="94"/>
      <c r="AS91" s="21">
        <v>0</v>
      </c>
      <c r="AT91" s="94"/>
      <c r="AU91" s="20">
        <f t="shared" si="70"/>
        <v>0</v>
      </c>
      <c r="AV91" s="94"/>
      <c r="AW91" s="22">
        <f>IF($BO91,AS91/$BO91*100,0)</f>
        <v>0</v>
      </c>
      <c r="AX91" s="94"/>
      <c r="AY91" s="21">
        <v>0</v>
      </c>
      <c r="AZ91" s="94"/>
      <c r="BA91" s="21">
        <v>0</v>
      </c>
      <c r="BB91" s="94"/>
      <c r="BC91" s="21">
        <f>(AY91+BA91)</f>
        <v>0</v>
      </c>
      <c r="BD91" s="94"/>
      <c r="BE91" s="20">
        <f t="shared" si="71"/>
        <v>0</v>
      </c>
      <c r="BF91" s="94"/>
      <c r="BG91" s="22">
        <f>IF($BO91,BC91/$BO91*100,0)</f>
        <v>0</v>
      </c>
      <c r="BH91" s="94"/>
      <c r="BI91" s="21">
        <v>0</v>
      </c>
      <c r="BJ91" s="94"/>
      <c r="BK91" s="20">
        <f t="shared" si="72"/>
        <v>0</v>
      </c>
      <c r="BL91" s="94"/>
      <c r="BM91" s="22">
        <f>IF($BO91,BI91/$BO91*100,0)</f>
        <v>0</v>
      </c>
      <c r="BN91" s="94"/>
      <c r="BO91" s="21">
        <f>(U91+AA91+AG91+AM91+AS91+BC91+BI91)</f>
        <v>0</v>
      </c>
      <c r="BQ91" s="94">
        <v>10</v>
      </c>
      <c r="BS91" s="115">
        <v>0</v>
      </c>
    </row>
    <row r="92" spans="1:71" ht="15" x14ac:dyDescent="0.25">
      <c r="A92" s="94">
        <v>11</v>
      </c>
      <c r="B92" s="126"/>
      <c r="C92" s="94" t="s">
        <v>133</v>
      </c>
      <c r="E92" s="21">
        <v>2900699</v>
      </c>
      <c r="F92" s="129"/>
      <c r="G92" s="21">
        <v>631832</v>
      </c>
      <c r="H92" s="94"/>
      <c r="I92" s="21">
        <v>1265793</v>
      </c>
      <c r="J92" s="21"/>
      <c r="K92" s="21">
        <v>16830</v>
      </c>
      <c r="L92" s="94"/>
      <c r="M92" s="21">
        <v>246879</v>
      </c>
      <c r="N92" s="94"/>
      <c r="O92" s="21">
        <v>140075</v>
      </c>
      <c r="P92" s="94"/>
      <c r="Q92" s="21">
        <v>39438</v>
      </c>
      <c r="R92" s="94"/>
      <c r="S92" s="21">
        <v>42853</v>
      </c>
      <c r="T92" s="94"/>
      <c r="U92" s="21">
        <f>SUM(E92:S92)</f>
        <v>5284399</v>
      </c>
      <c r="V92" s="94"/>
      <c r="W92" s="20">
        <f t="shared" ref="W92:W96" si="73">IFERROR(U92/$BS92,0)</f>
        <v>842.8068580542265</v>
      </c>
      <c r="X92" s="94"/>
      <c r="Y92" s="22">
        <f>IF($BO92,U92/$BO92*100,0)</f>
        <v>43.315967269896788</v>
      </c>
      <c r="Z92" s="94"/>
      <c r="AA92" s="21">
        <v>1259100</v>
      </c>
      <c r="AB92" s="94"/>
      <c r="AC92" s="20">
        <f t="shared" ref="AC92:AC96" si="74">IFERROR(AA92/$BS92,0)</f>
        <v>200.8133971291866</v>
      </c>
      <c r="AD92" s="94"/>
      <c r="AE92" s="22">
        <f>IF($BO92,AA92/$BO92*100,0)</f>
        <v>10.320782815515454</v>
      </c>
      <c r="AF92" s="94"/>
      <c r="AG92" s="21">
        <v>18986</v>
      </c>
      <c r="AH92" s="94"/>
      <c r="AI92" s="20">
        <f t="shared" ref="AI92:AI131" si="75">IFERROR(AG92/$BS92,0)</f>
        <v>3.0280701754385966</v>
      </c>
      <c r="AJ92" s="94"/>
      <c r="AK92" s="22">
        <f>IF($BO92,AG92/$BO92*100,0)</f>
        <v>0.15562733900037837</v>
      </c>
      <c r="AL92" s="94"/>
      <c r="AM92" s="21">
        <v>240852</v>
      </c>
      <c r="AN92" s="94"/>
      <c r="AO92" s="20">
        <f t="shared" ref="AO92:AO96" si="76">IFERROR(AM92/$BS92,0)</f>
        <v>38.413397129186606</v>
      </c>
      <c r="AP92" s="94"/>
      <c r="AQ92" s="22">
        <f>IF($BO92,AM92/$BO92*100,0)</f>
        <v>1.9742523887558796</v>
      </c>
      <c r="AR92" s="94"/>
      <c r="AS92" s="21">
        <v>4343735</v>
      </c>
      <c r="AT92" s="94"/>
      <c r="AU92" s="20">
        <f t="shared" ref="AU92:AU96" si="77">IFERROR(AS92/$BS92,0)</f>
        <v>692.78070175438597</v>
      </c>
      <c r="AV92" s="94"/>
      <c r="AW92" s="22">
        <f>IF($BO92,AS92/$BO92*100,0)</f>
        <v>35.605389201138131</v>
      </c>
      <c r="AX92" s="94"/>
      <c r="AY92" s="21">
        <v>37809</v>
      </c>
      <c r="AZ92" s="94"/>
      <c r="BA92" s="21">
        <v>4154</v>
      </c>
      <c r="BB92" s="94"/>
      <c r="BC92" s="21">
        <f>(AY92+BA92)</f>
        <v>41963</v>
      </c>
      <c r="BD92" s="94"/>
      <c r="BE92" s="20">
        <f t="shared" ref="BE92:BE96" si="78">IFERROR(BC92/$BS92,0)</f>
        <v>6.692663476874003</v>
      </c>
      <c r="BF92" s="94"/>
      <c r="BG92" s="22">
        <f>IF($BO92,BC92/$BO92*100,0)</f>
        <v>0.34396871518344452</v>
      </c>
      <c r="BH92" s="94"/>
      <c r="BI92" s="21">
        <v>1010621</v>
      </c>
      <c r="BJ92" s="94"/>
      <c r="BK92" s="20">
        <f t="shared" ref="BK92:BK96" si="79">IFERROR(BI92/$BS92,0)</f>
        <v>161.1835725677831</v>
      </c>
      <c r="BL92" s="94"/>
      <c r="BM92" s="22">
        <f>IF($BO92,BI92/$BO92*100,0)</f>
        <v>8.2840122705099226</v>
      </c>
      <c r="BN92" s="94"/>
      <c r="BO92" s="21">
        <f>(U92+AA92+AG92+AM92+AS92+BC92+BI92)</f>
        <v>12199656</v>
      </c>
      <c r="BQ92" s="94">
        <v>11</v>
      </c>
      <c r="BS92" s="115">
        <v>6270</v>
      </c>
    </row>
    <row r="93" spans="1:71" ht="15" x14ac:dyDescent="0.25">
      <c r="A93" s="94">
        <v>12</v>
      </c>
      <c r="B93" s="126"/>
      <c r="C93" s="94" t="s">
        <v>134</v>
      </c>
      <c r="E93" s="21">
        <v>30664455</v>
      </c>
      <c r="F93" s="129"/>
      <c r="G93" s="21">
        <v>4066324</v>
      </c>
      <c r="H93" s="94"/>
      <c r="I93" s="21">
        <v>8931004</v>
      </c>
      <c r="J93" s="21"/>
      <c r="K93" s="21">
        <v>39703</v>
      </c>
      <c r="L93" s="94"/>
      <c r="M93" s="21">
        <v>4736065</v>
      </c>
      <c r="N93" s="94"/>
      <c r="O93" s="21">
        <v>0</v>
      </c>
      <c r="P93" s="94"/>
      <c r="Q93" s="21">
        <v>202165</v>
      </c>
      <c r="R93" s="94"/>
      <c r="S93" s="21">
        <v>118302</v>
      </c>
      <c r="T93" s="94"/>
      <c r="U93" s="21">
        <f>SUM(E93:S93)</f>
        <v>48758018</v>
      </c>
      <c r="V93" s="94"/>
      <c r="W93" s="20">
        <f t="shared" si="73"/>
        <v>1451.304262412192</v>
      </c>
      <c r="X93" s="94"/>
      <c r="Y93" s="22">
        <f>IF($BO93,U93/$BO93*100,0)</f>
        <v>76.429792917316192</v>
      </c>
      <c r="Z93" s="94"/>
      <c r="AA93" s="21">
        <v>9641119</v>
      </c>
      <c r="AB93" s="94"/>
      <c r="AC93" s="20">
        <f t="shared" si="74"/>
        <v>286.97222883676631</v>
      </c>
      <c r="AD93" s="94"/>
      <c r="AE93" s="22">
        <f>IF($BO93,AA93/$BO93*100,0)</f>
        <v>15.112770348072853</v>
      </c>
      <c r="AF93" s="94"/>
      <c r="AG93" s="21">
        <v>447812</v>
      </c>
      <c r="AH93" s="94"/>
      <c r="AI93" s="20">
        <f t="shared" si="75"/>
        <v>13.32932491963329</v>
      </c>
      <c r="AJ93" s="94"/>
      <c r="AK93" s="22">
        <f>IF($BO93,AG93/$BO93*100,0)</f>
        <v>0.7019600022685335</v>
      </c>
      <c r="AL93" s="94"/>
      <c r="AM93" s="21">
        <v>56303</v>
      </c>
      <c r="AN93" s="94"/>
      <c r="AO93" s="20">
        <f t="shared" si="76"/>
        <v>1.6758840338135492</v>
      </c>
      <c r="AP93" s="94"/>
      <c r="AQ93" s="22">
        <f>IF($BO93,AM93/$BO93*100,0)</f>
        <v>8.8256799745708561E-2</v>
      </c>
      <c r="AR93" s="94"/>
      <c r="AS93" s="21">
        <v>3281278</v>
      </c>
      <c r="AT93" s="94"/>
      <c r="AU93" s="20">
        <f t="shared" si="77"/>
        <v>97.668710560781051</v>
      </c>
      <c r="AV93" s="94"/>
      <c r="AW93" s="22">
        <f>IF($BO93,AS93/$BO93*100,0)</f>
        <v>5.1435109204837941</v>
      </c>
      <c r="AX93" s="94"/>
      <c r="AY93" s="21">
        <v>404824</v>
      </c>
      <c r="AZ93" s="94"/>
      <c r="BA93" s="21">
        <v>665457</v>
      </c>
      <c r="BB93" s="94"/>
      <c r="BC93" s="21">
        <f>(AY93+BA93)</f>
        <v>1070281</v>
      </c>
      <c r="BD93" s="94"/>
      <c r="BE93" s="20">
        <f t="shared" si="78"/>
        <v>31.857393737349685</v>
      </c>
      <c r="BF93" s="94"/>
      <c r="BG93" s="22">
        <f>IF($BO93,BC93/$BO93*100,0)</f>
        <v>1.6777005823603839</v>
      </c>
      <c r="BH93" s="94"/>
      <c r="BI93" s="21">
        <v>539707</v>
      </c>
      <c r="BJ93" s="94"/>
      <c r="BK93" s="20">
        <f t="shared" si="79"/>
        <v>16.064620788189071</v>
      </c>
      <c r="BL93" s="94"/>
      <c r="BM93" s="22">
        <f>IF($BO93,BI93/$BO93*100,0)</f>
        <v>0.84600842975253776</v>
      </c>
      <c r="BN93" s="94"/>
      <c r="BO93" s="21">
        <f>(U93+AA93+AG93+AM93+AS93+BC93+BI93)</f>
        <v>63794518</v>
      </c>
      <c r="BQ93" s="94">
        <v>12</v>
      </c>
      <c r="BS93" s="115">
        <v>33596</v>
      </c>
    </row>
    <row r="94" spans="1:71" ht="15" x14ac:dyDescent="0.25">
      <c r="A94" s="94">
        <v>13</v>
      </c>
      <c r="B94" s="126"/>
      <c r="C94" s="94" t="s">
        <v>135</v>
      </c>
      <c r="E94" s="21">
        <v>0</v>
      </c>
      <c r="F94" s="129"/>
      <c r="G94" s="21">
        <v>0</v>
      </c>
      <c r="H94" s="94"/>
      <c r="I94" s="21">
        <v>0</v>
      </c>
      <c r="J94" s="21"/>
      <c r="K94" s="21">
        <v>0</v>
      </c>
      <c r="L94" s="94"/>
      <c r="M94" s="21">
        <v>0</v>
      </c>
      <c r="N94" s="94"/>
      <c r="O94" s="21">
        <v>0</v>
      </c>
      <c r="P94" s="94"/>
      <c r="Q94" s="21">
        <v>0</v>
      </c>
      <c r="R94" s="94"/>
      <c r="S94" s="21">
        <v>0</v>
      </c>
      <c r="T94" s="94"/>
      <c r="U94" s="21">
        <f>SUM(E94:S94)</f>
        <v>0</v>
      </c>
      <c r="V94" s="94"/>
      <c r="W94" s="20">
        <f t="shared" si="73"/>
        <v>0</v>
      </c>
      <c r="X94" s="94"/>
      <c r="Y94" s="22">
        <f>IF($BO94,U94/$BO94*100,0)</f>
        <v>0</v>
      </c>
      <c r="Z94" s="94"/>
      <c r="AA94" s="21">
        <v>0</v>
      </c>
      <c r="AB94" s="94"/>
      <c r="AC94" s="20">
        <f t="shared" si="74"/>
        <v>0</v>
      </c>
      <c r="AD94" s="94"/>
      <c r="AE94" s="22">
        <f>IF($BO94,AA94/$BO94*100,0)</f>
        <v>0</v>
      </c>
      <c r="AF94" s="94"/>
      <c r="AG94" s="21">
        <v>0</v>
      </c>
      <c r="AH94" s="94"/>
      <c r="AI94" s="20">
        <f t="shared" si="75"/>
        <v>0</v>
      </c>
      <c r="AJ94" s="94"/>
      <c r="AK94" s="22">
        <f>IF($BO94,AG94/$BO94*100,0)</f>
        <v>0</v>
      </c>
      <c r="AL94" s="94"/>
      <c r="AM94" s="21">
        <v>0</v>
      </c>
      <c r="AN94" s="94"/>
      <c r="AO94" s="20">
        <f t="shared" si="76"/>
        <v>0</v>
      </c>
      <c r="AP94" s="94"/>
      <c r="AQ94" s="22">
        <f>IF($BO94,AM94/$BO94*100,0)</f>
        <v>0</v>
      </c>
      <c r="AR94" s="94"/>
      <c r="AS94" s="21">
        <v>0</v>
      </c>
      <c r="AT94" s="94"/>
      <c r="AU94" s="20">
        <f t="shared" si="77"/>
        <v>0</v>
      </c>
      <c r="AV94" s="94"/>
      <c r="AW94" s="22">
        <f>IF($BO94,AS94/$BO94*100,0)</f>
        <v>0</v>
      </c>
      <c r="AX94" s="94"/>
      <c r="AY94" s="21">
        <v>0</v>
      </c>
      <c r="AZ94" s="94"/>
      <c r="BA94" s="21">
        <v>0</v>
      </c>
      <c r="BB94" s="94"/>
      <c r="BC94" s="21">
        <f>(AY94+BA94)</f>
        <v>0</v>
      </c>
      <c r="BD94" s="94"/>
      <c r="BE94" s="20">
        <f t="shared" si="78"/>
        <v>0</v>
      </c>
      <c r="BF94" s="94"/>
      <c r="BG94" s="22">
        <f>IF($BO94,BC94/$BO94*100,0)</f>
        <v>0</v>
      </c>
      <c r="BH94" s="94"/>
      <c r="BI94" s="21">
        <v>0</v>
      </c>
      <c r="BJ94" s="94"/>
      <c r="BK94" s="20">
        <f t="shared" si="79"/>
        <v>0</v>
      </c>
      <c r="BL94" s="94"/>
      <c r="BM94" s="22">
        <f>IF($BO94,BI94/$BO94*100,0)</f>
        <v>0</v>
      </c>
      <c r="BN94" s="94"/>
      <c r="BO94" s="21">
        <f>(U94+AA94+AG94+AM94+AS94+BC94+BI94)</f>
        <v>0</v>
      </c>
      <c r="BQ94" s="94">
        <v>13</v>
      </c>
      <c r="BS94" s="115">
        <v>0</v>
      </c>
    </row>
    <row r="95" spans="1:71" ht="15" x14ac:dyDescent="0.25">
      <c r="A95" s="94">
        <v>14</v>
      </c>
      <c r="B95" s="126"/>
      <c r="C95" s="94" t="s">
        <v>136</v>
      </c>
      <c r="E95" s="21">
        <v>0</v>
      </c>
      <c r="F95" s="129"/>
      <c r="G95" s="21">
        <v>0</v>
      </c>
      <c r="H95" s="94"/>
      <c r="I95" s="21">
        <v>0</v>
      </c>
      <c r="J95" s="21"/>
      <c r="K95" s="21">
        <v>0</v>
      </c>
      <c r="L95" s="94"/>
      <c r="M95" s="21">
        <v>0</v>
      </c>
      <c r="N95" s="94"/>
      <c r="O95" s="21">
        <v>0</v>
      </c>
      <c r="P95" s="94"/>
      <c r="Q95" s="21">
        <v>0</v>
      </c>
      <c r="R95" s="94"/>
      <c r="S95" s="21">
        <v>0</v>
      </c>
      <c r="T95" s="94"/>
      <c r="U95" s="21">
        <f>SUM(E95:S95)</f>
        <v>0</v>
      </c>
      <c r="V95" s="94"/>
      <c r="W95" s="20">
        <f t="shared" si="73"/>
        <v>0</v>
      </c>
      <c r="X95" s="94"/>
      <c r="Y95" s="22">
        <f>IF($BO95,U95/$BO95*100,0)</f>
        <v>0</v>
      </c>
      <c r="Z95" s="94"/>
      <c r="AA95" s="21">
        <v>0</v>
      </c>
      <c r="AB95" s="94"/>
      <c r="AC95" s="20">
        <f t="shared" si="74"/>
        <v>0</v>
      </c>
      <c r="AD95" s="94"/>
      <c r="AE95" s="22">
        <f>IF($BO95,AA95/$BO95*100,0)</f>
        <v>0</v>
      </c>
      <c r="AF95" s="94"/>
      <c r="AG95" s="21">
        <v>0</v>
      </c>
      <c r="AH95" s="94"/>
      <c r="AI95" s="20">
        <f t="shared" si="75"/>
        <v>0</v>
      </c>
      <c r="AJ95" s="94"/>
      <c r="AK95" s="22">
        <f>IF($BO95,AG95/$BO95*100,0)</f>
        <v>0</v>
      </c>
      <c r="AL95" s="94"/>
      <c r="AM95" s="21">
        <v>0</v>
      </c>
      <c r="AN95" s="94"/>
      <c r="AO95" s="20">
        <f t="shared" si="76"/>
        <v>0</v>
      </c>
      <c r="AP95" s="94"/>
      <c r="AQ95" s="22">
        <f>IF($BO95,AM95/$BO95*100,0)</f>
        <v>0</v>
      </c>
      <c r="AR95" s="94"/>
      <c r="AS95" s="21">
        <v>0</v>
      </c>
      <c r="AT95" s="94"/>
      <c r="AU95" s="20">
        <f t="shared" si="77"/>
        <v>0</v>
      </c>
      <c r="AV95" s="94"/>
      <c r="AW95" s="22">
        <f>IF($BO95,AS95/$BO95*100,0)</f>
        <v>0</v>
      </c>
      <c r="AX95" s="94"/>
      <c r="AY95" s="21">
        <v>0</v>
      </c>
      <c r="AZ95" s="94"/>
      <c r="BA95" s="21">
        <v>0</v>
      </c>
      <c r="BB95" s="94"/>
      <c r="BC95" s="21">
        <f>(AY95+BA95)</f>
        <v>0</v>
      </c>
      <c r="BD95" s="94"/>
      <c r="BE95" s="20">
        <f t="shared" si="78"/>
        <v>0</v>
      </c>
      <c r="BF95" s="94"/>
      <c r="BG95" s="22">
        <f>IF($BO95,BC95/$BO95*100,0)</f>
        <v>0</v>
      </c>
      <c r="BH95" s="94"/>
      <c r="BI95" s="21">
        <v>0</v>
      </c>
      <c r="BJ95" s="94"/>
      <c r="BK95" s="20">
        <f t="shared" si="79"/>
        <v>0</v>
      </c>
      <c r="BL95" s="94"/>
      <c r="BM95" s="22">
        <f>IF($BO95,BI95/$BO95*100,0)</f>
        <v>0</v>
      </c>
      <c r="BN95" s="94"/>
      <c r="BO95" s="21">
        <f>(U95+AA95+AG95+AM95+AS95+BC95+BI95)</f>
        <v>0</v>
      </c>
      <c r="BQ95" s="94">
        <v>14</v>
      </c>
      <c r="BS95" s="115">
        <v>0</v>
      </c>
    </row>
    <row r="96" spans="1:71" ht="15" x14ac:dyDescent="0.25">
      <c r="A96" s="94">
        <v>15</v>
      </c>
      <c r="B96" s="126"/>
      <c r="C96" s="94" t="s">
        <v>137</v>
      </c>
      <c r="E96" s="21">
        <v>0</v>
      </c>
      <c r="F96" s="129"/>
      <c r="G96" s="21">
        <v>0</v>
      </c>
      <c r="H96" s="94"/>
      <c r="I96" s="21">
        <v>0</v>
      </c>
      <c r="J96" s="21"/>
      <c r="K96" s="21">
        <v>0</v>
      </c>
      <c r="L96" s="94"/>
      <c r="M96" s="21">
        <v>0</v>
      </c>
      <c r="N96" s="94"/>
      <c r="O96" s="21">
        <v>0</v>
      </c>
      <c r="P96" s="94"/>
      <c r="Q96" s="21">
        <v>0</v>
      </c>
      <c r="R96" s="94"/>
      <c r="S96" s="21">
        <v>0</v>
      </c>
      <c r="T96" s="94"/>
      <c r="U96" s="21">
        <f>SUM(E96:S96)</f>
        <v>0</v>
      </c>
      <c r="V96" s="94"/>
      <c r="W96" s="20">
        <f t="shared" si="73"/>
        <v>0</v>
      </c>
      <c r="X96" s="94"/>
      <c r="Y96" s="22">
        <f>IF($BO96,U96/$BO96*100,0)</f>
        <v>0</v>
      </c>
      <c r="Z96" s="94"/>
      <c r="AA96" s="21">
        <v>0</v>
      </c>
      <c r="AB96" s="94"/>
      <c r="AC96" s="20">
        <f t="shared" si="74"/>
        <v>0</v>
      </c>
      <c r="AD96" s="94"/>
      <c r="AE96" s="22">
        <f>IF($BO96,AA96/$BO96*100,0)</f>
        <v>0</v>
      </c>
      <c r="AF96" s="94"/>
      <c r="AG96" s="21">
        <v>0</v>
      </c>
      <c r="AH96" s="94"/>
      <c r="AI96" s="20">
        <f t="shared" si="75"/>
        <v>0</v>
      </c>
      <c r="AJ96" s="94"/>
      <c r="AK96" s="22">
        <f>IF($BO96,AG96/$BO96*100,0)</f>
        <v>0</v>
      </c>
      <c r="AL96" s="94"/>
      <c r="AM96" s="21">
        <v>0</v>
      </c>
      <c r="AN96" s="94"/>
      <c r="AO96" s="20">
        <f t="shared" si="76"/>
        <v>0</v>
      </c>
      <c r="AP96" s="94"/>
      <c r="AQ96" s="22">
        <f>IF($BO96,AM96/$BO96*100,0)</f>
        <v>0</v>
      </c>
      <c r="AR96" s="94"/>
      <c r="AS96" s="21">
        <v>0</v>
      </c>
      <c r="AT96" s="94"/>
      <c r="AU96" s="20">
        <f t="shared" si="77"/>
        <v>0</v>
      </c>
      <c r="AV96" s="94"/>
      <c r="AW96" s="22">
        <f>IF($BO96,AS96/$BO96*100,0)</f>
        <v>0</v>
      </c>
      <c r="AX96" s="94"/>
      <c r="AY96" s="21">
        <v>0</v>
      </c>
      <c r="AZ96" s="94"/>
      <c r="BA96" s="21">
        <v>0</v>
      </c>
      <c r="BB96" s="94"/>
      <c r="BC96" s="21">
        <f>(AY96+BA96)</f>
        <v>0</v>
      </c>
      <c r="BD96" s="94"/>
      <c r="BE96" s="20">
        <f t="shared" si="78"/>
        <v>0</v>
      </c>
      <c r="BF96" s="94"/>
      <c r="BG96" s="22">
        <f>IF($BO96,BC96/$BO96*100,0)</f>
        <v>0</v>
      </c>
      <c r="BH96" s="94"/>
      <c r="BI96" s="21">
        <v>0</v>
      </c>
      <c r="BJ96" s="94"/>
      <c r="BK96" s="20">
        <f t="shared" si="79"/>
        <v>0</v>
      </c>
      <c r="BL96" s="94"/>
      <c r="BM96" s="22">
        <f>IF($BO96,BI96/$BO96*100,0)</f>
        <v>0</v>
      </c>
      <c r="BN96" s="94"/>
      <c r="BO96" s="21">
        <f>(U96+AA96+AG96+AM96+AS96+BC96+BI96)</f>
        <v>0</v>
      </c>
      <c r="BQ96" s="94">
        <v>15</v>
      </c>
      <c r="BS96" s="115">
        <v>0</v>
      </c>
    </row>
    <row r="97" spans="1:71" ht="15" x14ac:dyDescent="0.25">
      <c r="A97" s="94">
        <v>16</v>
      </c>
      <c r="B97" s="126"/>
      <c r="C97" s="94" t="s">
        <v>138</v>
      </c>
      <c r="E97" s="21">
        <v>22515947</v>
      </c>
      <c r="F97" s="129"/>
      <c r="G97" s="21">
        <v>2286503</v>
      </c>
      <c r="H97" s="94"/>
      <c r="I97" s="21">
        <v>12735759</v>
      </c>
      <c r="J97" s="21"/>
      <c r="K97" s="21">
        <v>569718</v>
      </c>
      <c r="L97" s="94"/>
      <c r="M97" s="21">
        <v>6813951</v>
      </c>
      <c r="N97" s="94"/>
      <c r="O97" s="21">
        <v>0</v>
      </c>
      <c r="P97" s="94"/>
      <c r="Q97" s="21">
        <v>451886</v>
      </c>
      <c r="R97" s="94"/>
      <c r="S97" s="21">
        <v>212114</v>
      </c>
      <c r="T97" s="94"/>
      <c r="U97" s="21">
        <f>SUM(E97:S97)</f>
        <v>45585878</v>
      </c>
      <c r="V97" s="94"/>
      <c r="W97" s="20">
        <f t="shared" ref="W97:W101" si="80">IFERROR(U97/$BS97,0)</f>
        <v>818.47669491525426</v>
      </c>
      <c r="X97" s="94"/>
      <c r="Y97" s="22">
        <f>IF($BO97,U97/$BO97*100,0)</f>
        <v>58.42105507328872</v>
      </c>
      <c r="Z97" s="94"/>
      <c r="AA97" s="21">
        <v>16517283</v>
      </c>
      <c r="AB97" s="94"/>
      <c r="AC97" s="20">
        <f t="shared" ref="AC97:AC101" si="81">IFERROR(AA97/$BS97,0)</f>
        <v>296.56138681413387</v>
      </c>
      <c r="AD97" s="94"/>
      <c r="AE97" s="22">
        <f>IF($BO97,AA97/$BO97*100,0)</f>
        <v>21.167895456660844</v>
      </c>
      <c r="AF97" s="94"/>
      <c r="AG97" s="21">
        <v>368264</v>
      </c>
      <c r="AH97" s="94"/>
      <c r="AI97" s="20">
        <f t="shared" si="75"/>
        <v>6.6120367710428036</v>
      </c>
      <c r="AJ97" s="94"/>
      <c r="AK97" s="22">
        <f>IF($BO97,AG97/$BO97*100,0)</f>
        <v>0.47195255130348918</v>
      </c>
      <c r="AL97" s="94"/>
      <c r="AM97" s="21">
        <v>92228</v>
      </c>
      <c r="AN97" s="94"/>
      <c r="AO97" s="20">
        <f t="shared" ref="AO97:AO101" si="82">IFERROR(AM97/$BS97,0)</f>
        <v>1.6559178397012353</v>
      </c>
      <c r="AP97" s="94"/>
      <c r="AQ97" s="22">
        <f>IF($BO97,AM97/$BO97*100,0)</f>
        <v>0.11819575060722254</v>
      </c>
      <c r="AR97" s="94"/>
      <c r="AS97" s="21">
        <v>12279593</v>
      </c>
      <c r="AT97" s="94"/>
      <c r="AU97" s="20">
        <f t="shared" ref="AU97:AU101" si="83">IFERROR(AS97/$BS97,0)</f>
        <v>220.47531241022693</v>
      </c>
      <c r="AV97" s="94"/>
      <c r="AW97" s="22">
        <f>IF($BO97,AS97/$BO97*100,0)</f>
        <v>15.737039855425635</v>
      </c>
      <c r="AX97" s="94"/>
      <c r="AY97" s="21">
        <v>142356</v>
      </c>
      <c r="AZ97" s="94"/>
      <c r="BA97" s="21">
        <v>276120</v>
      </c>
      <c r="BB97" s="94"/>
      <c r="BC97" s="21">
        <f>(AY97+BA97)</f>
        <v>418476</v>
      </c>
      <c r="BD97" s="94"/>
      <c r="BE97" s="20">
        <f t="shared" ref="BE97:BE101" si="84">IFERROR(BC97/$BS97,0)</f>
        <v>7.513573685722494</v>
      </c>
      <c r="BF97" s="94"/>
      <c r="BG97" s="22">
        <f>IF($BO97,BC97/$BO97*100,0)</f>
        <v>0.53630226103903422</v>
      </c>
      <c r="BH97" s="94"/>
      <c r="BI97" s="21">
        <v>2768156</v>
      </c>
      <c r="BJ97" s="94"/>
      <c r="BK97" s="20">
        <f t="shared" ref="BK97:BK101" si="85">IFERROR(BI97/$BS97,0)</f>
        <v>49.701163458776215</v>
      </c>
      <c r="BL97" s="94"/>
      <c r="BM97" s="22">
        <f>IF($BO97,BI97/$BO97*100,0)</f>
        <v>3.5475590516750519</v>
      </c>
      <c r="BN97" s="94"/>
      <c r="BO97" s="21">
        <f>(U97+AA97+AG97+AM97+AS97+BC97+BI97)</f>
        <v>78029878</v>
      </c>
      <c r="BQ97" s="94">
        <v>16</v>
      </c>
      <c r="BS97" s="115">
        <v>55696</v>
      </c>
    </row>
    <row r="98" spans="1:71" ht="15" x14ac:dyDescent="0.25">
      <c r="A98" s="94">
        <v>17</v>
      </c>
      <c r="B98" s="126"/>
      <c r="C98" s="94" t="s">
        <v>139</v>
      </c>
      <c r="E98" s="21">
        <v>25458715</v>
      </c>
      <c r="F98" s="129"/>
      <c r="G98" s="21">
        <v>3673830</v>
      </c>
      <c r="H98" s="94"/>
      <c r="I98" s="21">
        <v>12700041</v>
      </c>
      <c r="J98" s="21"/>
      <c r="K98" s="21">
        <v>46388</v>
      </c>
      <c r="L98" s="94"/>
      <c r="M98" s="21">
        <v>492578</v>
      </c>
      <c r="N98" s="94"/>
      <c r="O98" s="21">
        <v>0</v>
      </c>
      <c r="P98" s="94"/>
      <c r="Q98" s="21">
        <v>547107</v>
      </c>
      <c r="R98" s="94"/>
      <c r="S98" s="21">
        <v>435914</v>
      </c>
      <c r="T98" s="94"/>
      <c r="U98" s="21">
        <f>SUM(E98:S98)</f>
        <v>43354573</v>
      </c>
      <c r="V98" s="94"/>
      <c r="W98" s="20">
        <f t="shared" si="80"/>
        <v>1403.6511477320555</v>
      </c>
      <c r="X98" s="94"/>
      <c r="Y98" s="22">
        <f>IF($BO98,U98/$BO98*100,0)</f>
        <v>73.693894796309891</v>
      </c>
      <c r="Z98" s="94"/>
      <c r="AA98" s="21">
        <v>8091854</v>
      </c>
      <c r="AB98" s="94"/>
      <c r="AC98" s="20">
        <f t="shared" si="81"/>
        <v>261.98251691650211</v>
      </c>
      <c r="AD98" s="94"/>
      <c r="AE98" s="22">
        <f>IF($BO98,AA98/$BO98*100,0)</f>
        <v>13.754494534708009</v>
      </c>
      <c r="AF98" s="94"/>
      <c r="AG98" s="21">
        <v>1106534</v>
      </c>
      <c r="AH98" s="94"/>
      <c r="AI98" s="20">
        <f t="shared" si="75"/>
        <v>35.825233917181983</v>
      </c>
      <c r="AJ98" s="94"/>
      <c r="AK98" s="22">
        <f>IF($BO98,AG98/$BO98*100,0)</f>
        <v>1.8808811745081648</v>
      </c>
      <c r="AL98" s="94"/>
      <c r="AM98" s="21">
        <v>168550</v>
      </c>
      <c r="AN98" s="94"/>
      <c r="AO98" s="20">
        <f t="shared" si="82"/>
        <v>5.4569883769870815</v>
      </c>
      <c r="AP98" s="94"/>
      <c r="AQ98" s="22">
        <f>IF($BO98,AM98/$BO98*100,0)</f>
        <v>0.2865004798436841</v>
      </c>
      <c r="AR98" s="94"/>
      <c r="AS98" s="21">
        <v>4373010</v>
      </c>
      <c r="AT98" s="94"/>
      <c r="AU98" s="20">
        <f t="shared" si="83"/>
        <v>141.58092401333894</v>
      </c>
      <c r="AV98" s="94"/>
      <c r="AW98" s="22">
        <f>IF($BO98,AS98/$BO98*100,0)</f>
        <v>7.4332213785893151</v>
      </c>
      <c r="AX98" s="94"/>
      <c r="AY98" s="21">
        <v>77415</v>
      </c>
      <c r="AZ98" s="94"/>
      <c r="BA98" s="21">
        <v>64110</v>
      </c>
      <c r="BB98" s="94"/>
      <c r="BC98" s="21">
        <f>(AY98+BA98)</f>
        <v>141525</v>
      </c>
      <c r="BD98" s="94"/>
      <c r="BE98" s="20">
        <f t="shared" si="84"/>
        <v>4.5820248000777024</v>
      </c>
      <c r="BF98" s="94"/>
      <c r="BG98" s="22">
        <f>IF($BO98,BC98/$BO98*100,0)</f>
        <v>0.24056351474267215</v>
      </c>
      <c r="BH98" s="94"/>
      <c r="BI98" s="21">
        <v>1594571</v>
      </c>
      <c r="BJ98" s="94"/>
      <c r="BK98" s="20">
        <f t="shared" si="85"/>
        <v>51.625959141386346</v>
      </c>
      <c r="BL98" s="94"/>
      <c r="BM98" s="22">
        <f>IF($BO98,BI98/$BO98*100,0)</f>
        <v>2.7104441212982691</v>
      </c>
      <c r="BN98" s="94"/>
      <c r="BO98" s="21">
        <f>(U98+AA98+AG98+AM98+AS98+BC98+BI98)</f>
        <v>58830617</v>
      </c>
      <c r="BQ98" s="94">
        <v>17</v>
      </c>
      <c r="BS98" s="115">
        <v>30887</v>
      </c>
    </row>
    <row r="99" spans="1:71" ht="15" x14ac:dyDescent="0.25">
      <c r="A99" s="94">
        <v>18</v>
      </c>
      <c r="B99" s="126"/>
      <c r="C99" s="94" t="s">
        <v>140</v>
      </c>
      <c r="E99" s="21">
        <v>15481010</v>
      </c>
      <c r="F99" s="129"/>
      <c r="G99" s="21">
        <v>863207</v>
      </c>
      <c r="H99" s="94"/>
      <c r="I99" s="21">
        <v>5626990</v>
      </c>
      <c r="J99" s="21"/>
      <c r="K99" s="21">
        <v>72166</v>
      </c>
      <c r="L99" s="94"/>
      <c r="M99" s="21">
        <v>1113540</v>
      </c>
      <c r="N99" s="94"/>
      <c r="O99" s="21">
        <v>207342</v>
      </c>
      <c r="P99" s="94"/>
      <c r="Q99" s="21">
        <v>294362</v>
      </c>
      <c r="R99" s="94"/>
      <c r="S99" s="21">
        <v>449309</v>
      </c>
      <c r="T99" s="94"/>
      <c r="U99" s="21">
        <f>SUM(E99:S99)</f>
        <v>24107926</v>
      </c>
      <c r="V99" s="94"/>
      <c r="W99" s="20">
        <f t="shared" si="80"/>
        <v>826.88821814440064</v>
      </c>
      <c r="X99" s="94"/>
      <c r="Y99" s="22">
        <f>IF($BO99,U99/$BO99*100,0)</f>
        <v>51.647347197465123</v>
      </c>
      <c r="Z99" s="94"/>
      <c r="AA99" s="21">
        <v>5570790</v>
      </c>
      <c r="AB99" s="94"/>
      <c r="AC99" s="20">
        <f t="shared" si="81"/>
        <v>191.07494426341967</v>
      </c>
      <c r="AD99" s="94"/>
      <c r="AE99" s="22">
        <f>IF($BO99,AA99/$BO99*100,0)</f>
        <v>11.934520011973103</v>
      </c>
      <c r="AF99" s="94"/>
      <c r="AG99" s="21">
        <v>184896</v>
      </c>
      <c r="AH99" s="94"/>
      <c r="AI99" s="20">
        <f t="shared" si="75"/>
        <v>6.3418281598353623</v>
      </c>
      <c r="AJ99" s="94"/>
      <c r="AK99" s="22">
        <f>IF($BO99,AG99/$BO99*100,0)</f>
        <v>0.39610988964469651</v>
      </c>
      <c r="AL99" s="94"/>
      <c r="AM99" s="21">
        <v>945041</v>
      </c>
      <c r="AN99" s="94"/>
      <c r="AO99" s="20">
        <f t="shared" si="82"/>
        <v>32.414371462870861</v>
      </c>
      <c r="AP99" s="94"/>
      <c r="AQ99" s="22">
        <f>IF($BO99,AM99/$BO99*100,0)</f>
        <v>2.0245980779449728</v>
      </c>
      <c r="AR99" s="94"/>
      <c r="AS99" s="21">
        <v>14834394</v>
      </c>
      <c r="AT99" s="94"/>
      <c r="AU99" s="20">
        <f t="shared" si="83"/>
        <v>508.81131881323961</v>
      </c>
      <c r="AV99" s="94"/>
      <c r="AW99" s="22">
        <f>IF($BO99,AS99/$BO99*100,0)</f>
        <v>31.780299034516425</v>
      </c>
      <c r="AX99" s="94"/>
      <c r="AY99" s="21">
        <v>311868</v>
      </c>
      <c r="AZ99" s="94"/>
      <c r="BA99" s="21">
        <v>63541</v>
      </c>
      <c r="BB99" s="94"/>
      <c r="BC99" s="21">
        <f>(AY99+BA99)</f>
        <v>375409</v>
      </c>
      <c r="BD99" s="94"/>
      <c r="BE99" s="20">
        <f t="shared" si="84"/>
        <v>12.876316240782026</v>
      </c>
      <c r="BF99" s="94"/>
      <c r="BG99" s="22">
        <f>IF($BO99,BC99/$BO99*100,0)</f>
        <v>0.80425329678103297</v>
      </c>
      <c r="BH99" s="94"/>
      <c r="BI99" s="21">
        <v>659500</v>
      </c>
      <c r="BJ99" s="94"/>
      <c r="BK99" s="20">
        <f t="shared" si="85"/>
        <v>22.620476762133425</v>
      </c>
      <c r="BL99" s="94"/>
      <c r="BM99" s="22">
        <f>IF($BO99,BI99/$BO99*100,0)</f>
        <v>1.4128724916746569</v>
      </c>
      <c r="BN99" s="94"/>
      <c r="BO99" s="21">
        <f>(U99+AA99+AG99+AM99+AS99+BC99+BI99)</f>
        <v>46677956</v>
      </c>
      <c r="BQ99" s="94">
        <v>18</v>
      </c>
      <c r="BS99" s="115">
        <v>29155</v>
      </c>
    </row>
    <row r="100" spans="1:71" ht="15" x14ac:dyDescent="0.25">
      <c r="A100" s="94">
        <v>19</v>
      </c>
      <c r="B100" s="126"/>
      <c r="C100" s="94" t="s">
        <v>141</v>
      </c>
      <c r="E100" s="21">
        <v>6616035</v>
      </c>
      <c r="F100" s="129"/>
      <c r="G100" s="21">
        <v>918528</v>
      </c>
      <c r="H100" s="94"/>
      <c r="I100" s="21">
        <v>2281066</v>
      </c>
      <c r="J100" s="21"/>
      <c r="K100" s="21">
        <v>7104</v>
      </c>
      <c r="L100" s="94"/>
      <c r="M100" s="21">
        <v>172333</v>
      </c>
      <c r="N100" s="94"/>
      <c r="O100" s="21">
        <v>15806</v>
      </c>
      <c r="P100" s="94"/>
      <c r="Q100" s="21">
        <v>103232</v>
      </c>
      <c r="R100" s="94"/>
      <c r="S100" s="21">
        <v>69031</v>
      </c>
      <c r="T100" s="94"/>
      <c r="U100" s="21">
        <f>SUM(E100:S100)</f>
        <v>10183135</v>
      </c>
      <c r="V100" s="94"/>
      <c r="W100" s="20">
        <f t="shared" si="80"/>
        <v>1503.4895910231803</v>
      </c>
      <c r="X100" s="94"/>
      <c r="Y100" s="22">
        <f>IF($BO100,U100/$BO100*100,0)</f>
        <v>57.175278844399791</v>
      </c>
      <c r="Z100" s="94"/>
      <c r="AA100" s="21">
        <v>1911594</v>
      </c>
      <c r="AB100" s="94"/>
      <c r="AC100" s="20">
        <f t="shared" si="81"/>
        <v>282.23741325852649</v>
      </c>
      <c r="AD100" s="94"/>
      <c r="AE100" s="22">
        <f>IF($BO100,AA100/$BO100*100,0)</f>
        <v>10.733032606096412</v>
      </c>
      <c r="AF100" s="94"/>
      <c r="AG100" s="21">
        <v>333592</v>
      </c>
      <c r="AH100" s="94"/>
      <c r="AI100" s="20">
        <f t="shared" si="75"/>
        <v>49.253211280082681</v>
      </c>
      <c r="AJ100" s="94"/>
      <c r="AK100" s="22">
        <f>IF($BO100,AG100/$BO100*100,0)</f>
        <v>1.8730200100716541</v>
      </c>
      <c r="AL100" s="94"/>
      <c r="AM100" s="21">
        <v>42590</v>
      </c>
      <c r="AN100" s="94"/>
      <c r="AO100" s="20">
        <f t="shared" si="82"/>
        <v>6.2882031596043113</v>
      </c>
      <c r="AP100" s="94"/>
      <c r="AQ100" s="22">
        <f>IF($BO100,AM100/$BO100*100,0)</f>
        <v>0.2391302016503746</v>
      </c>
      <c r="AR100" s="94"/>
      <c r="AS100" s="21">
        <v>4379242</v>
      </c>
      <c r="AT100" s="94"/>
      <c r="AU100" s="20">
        <f t="shared" si="83"/>
        <v>646.57345341798316</v>
      </c>
      <c r="AV100" s="94"/>
      <c r="AW100" s="22">
        <f>IF($BO100,AS100/$BO100*100,0)</f>
        <v>24.588143285648968</v>
      </c>
      <c r="AX100" s="94"/>
      <c r="AY100" s="21">
        <v>24765</v>
      </c>
      <c r="AZ100" s="94"/>
      <c r="BA100" s="21">
        <v>48191</v>
      </c>
      <c r="BB100" s="94"/>
      <c r="BC100" s="21">
        <f>(AY100+BA100)</f>
        <v>72956</v>
      </c>
      <c r="BD100" s="94"/>
      <c r="BE100" s="20">
        <f t="shared" si="84"/>
        <v>10.771593090211132</v>
      </c>
      <c r="BF100" s="94"/>
      <c r="BG100" s="22">
        <f>IF($BO100,BC100/$BO100*100,0)</f>
        <v>0.40962627357606779</v>
      </c>
      <c r="BH100" s="94"/>
      <c r="BI100" s="21">
        <v>887272</v>
      </c>
      <c r="BJ100" s="94"/>
      <c r="BK100" s="20">
        <f t="shared" si="85"/>
        <v>131.00132880555145</v>
      </c>
      <c r="BL100" s="94"/>
      <c r="BM100" s="22">
        <f>IF($BO100,BI100/$BO100*100,0)</f>
        <v>4.9817687785567308</v>
      </c>
      <c r="BN100" s="94"/>
      <c r="BO100" s="21">
        <f>(U100+AA100+AG100+AM100+AS100+BC100+BI100)</f>
        <v>17810381</v>
      </c>
      <c r="BQ100" s="94">
        <v>19</v>
      </c>
      <c r="BS100" s="115">
        <v>6773</v>
      </c>
    </row>
    <row r="101" spans="1:71" ht="15" x14ac:dyDescent="0.25">
      <c r="A101" s="94">
        <v>20</v>
      </c>
      <c r="B101" s="126"/>
      <c r="C101" s="94" t="s">
        <v>142</v>
      </c>
      <c r="E101" s="21">
        <v>6347406</v>
      </c>
      <c r="F101" s="129"/>
      <c r="G101" s="21">
        <v>759422</v>
      </c>
      <c r="H101" s="94"/>
      <c r="I101" s="21">
        <v>2971317</v>
      </c>
      <c r="J101" s="21"/>
      <c r="K101" s="21">
        <v>26004</v>
      </c>
      <c r="L101" s="94"/>
      <c r="M101" s="21">
        <v>666770</v>
      </c>
      <c r="N101" s="94"/>
      <c r="O101" s="21">
        <v>36846</v>
      </c>
      <c r="P101" s="94"/>
      <c r="Q101" s="21">
        <v>105656</v>
      </c>
      <c r="R101" s="94"/>
      <c r="S101" s="21">
        <v>63823</v>
      </c>
      <c r="T101" s="94"/>
      <c r="U101" s="21">
        <f>SUM(E101:S101)</f>
        <v>10977244</v>
      </c>
      <c r="V101" s="94"/>
      <c r="W101" s="20">
        <f t="shared" si="80"/>
        <v>952.14190302714894</v>
      </c>
      <c r="X101" s="94"/>
      <c r="Y101" s="22">
        <f>IF($BO101,U101/$BO101*100,0)</f>
        <v>60.485098774428437</v>
      </c>
      <c r="Z101" s="94"/>
      <c r="AA101" s="21">
        <v>1506020</v>
      </c>
      <c r="AB101" s="94"/>
      <c r="AC101" s="20">
        <f t="shared" si="81"/>
        <v>130.62884898950472</v>
      </c>
      <c r="AD101" s="94"/>
      <c r="AE101" s="22">
        <f>IF($BO101,AA101/$BO101*100,0)</f>
        <v>8.2982366481299596</v>
      </c>
      <c r="AF101" s="94"/>
      <c r="AG101" s="21">
        <v>76158</v>
      </c>
      <c r="AH101" s="94"/>
      <c r="AI101" s="20">
        <f t="shared" si="75"/>
        <v>6.6057767369242777</v>
      </c>
      <c r="AJ101" s="94"/>
      <c r="AK101" s="22">
        <f>IF($BO101,AG101/$BO101*100,0)</f>
        <v>0.41963394021877637</v>
      </c>
      <c r="AL101" s="94"/>
      <c r="AM101" s="21">
        <v>128094</v>
      </c>
      <c r="AN101" s="94"/>
      <c r="AO101" s="20">
        <f t="shared" si="82"/>
        <v>11.110590684361176</v>
      </c>
      <c r="AP101" s="94"/>
      <c r="AQ101" s="22">
        <f>IF($BO101,AM101/$BO101*100,0)</f>
        <v>0.7058035917222607</v>
      </c>
      <c r="AR101" s="94"/>
      <c r="AS101" s="21">
        <v>2677198</v>
      </c>
      <c r="AT101" s="94"/>
      <c r="AU101" s="20">
        <f t="shared" si="83"/>
        <v>232.21424234538989</v>
      </c>
      <c r="AV101" s="94"/>
      <c r="AW101" s="22">
        <f>IF($BO101,AS101/$BO101*100,0)</f>
        <v>14.751479102468911</v>
      </c>
      <c r="AX101" s="94"/>
      <c r="AY101" s="21">
        <v>-3587</v>
      </c>
      <c r="AZ101" s="94"/>
      <c r="BA101" s="21">
        <v>223964</v>
      </c>
      <c r="BB101" s="94"/>
      <c r="BC101" s="21">
        <f>(AY101+BA101)</f>
        <v>220377</v>
      </c>
      <c r="BD101" s="94"/>
      <c r="BE101" s="20">
        <f t="shared" si="84"/>
        <v>19.115014311735624</v>
      </c>
      <c r="BF101" s="94"/>
      <c r="BG101" s="22">
        <f>IF($BO101,BC101/$BO101*100,0)</f>
        <v>1.2142869934030998</v>
      </c>
      <c r="BH101" s="94"/>
      <c r="BI101" s="21">
        <v>2563584</v>
      </c>
      <c r="BJ101" s="94"/>
      <c r="BK101" s="20">
        <f t="shared" si="85"/>
        <v>222.35961488420506</v>
      </c>
      <c r="BL101" s="94"/>
      <c r="BM101" s="22">
        <f>IF($BO101,BI101/$BO101*100,0)</f>
        <v>14.125460949628554</v>
      </c>
      <c r="BN101" s="94"/>
      <c r="BO101" s="21">
        <f>(U101+AA101+AG101+AM101+AS101+BC101+BI101)</f>
        <v>18148675</v>
      </c>
      <c r="BQ101" s="94">
        <v>20</v>
      </c>
      <c r="BS101" s="115">
        <v>11529</v>
      </c>
    </row>
    <row r="102" spans="1:71" ht="15" x14ac:dyDescent="0.25">
      <c r="A102" s="94">
        <v>21</v>
      </c>
      <c r="B102" s="126"/>
      <c r="C102" s="94" t="s">
        <v>143</v>
      </c>
      <c r="E102" s="21">
        <v>447387875</v>
      </c>
      <c r="F102" s="129"/>
      <c r="G102" s="21">
        <v>16239895</v>
      </c>
      <c r="H102" s="94"/>
      <c r="I102" s="21">
        <v>117420358</v>
      </c>
      <c r="J102" s="21"/>
      <c r="K102" s="21">
        <v>117839</v>
      </c>
      <c r="L102" s="94"/>
      <c r="M102" s="21">
        <v>5857184</v>
      </c>
      <c r="N102" s="94"/>
      <c r="O102" s="21">
        <v>0</v>
      </c>
      <c r="P102" s="94"/>
      <c r="Q102" s="21">
        <v>2962412</v>
      </c>
      <c r="R102" s="94"/>
      <c r="S102" s="21">
        <v>1491534</v>
      </c>
      <c r="T102" s="94"/>
      <c r="U102" s="21">
        <f>SUM(E102:S102)</f>
        <v>591477097</v>
      </c>
      <c r="V102" s="94"/>
      <c r="W102" s="20">
        <f t="shared" ref="W102:W106" si="86">IFERROR(U102/$BS102,0)</f>
        <v>1622.4944232309599</v>
      </c>
      <c r="X102" s="94"/>
      <c r="Y102" s="22">
        <f>IF($BO102,U102/$BO102*100,0)</f>
        <v>71.475715445780466</v>
      </c>
      <c r="Z102" s="94"/>
      <c r="AA102" s="21">
        <v>162730839</v>
      </c>
      <c r="AB102" s="94"/>
      <c r="AC102" s="20">
        <f t="shared" ref="AC102:AC106" si="87">IFERROR(AA102/$BS102,0)</f>
        <v>446.39070575068303</v>
      </c>
      <c r="AD102" s="94"/>
      <c r="AE102" s="22">
        <f>IF($BO102,AA102/$BO102*100,0)</f>
        <v>19.664841126751377</v>
      </c>
      <c r="AF102" s="94"/>
      <c r="AG102" s="21">
        <v>10773435</v>
      </c>
      <c r="AH102" s="94"/>
      <c r="AI102" s="20">
        <f t="shared" si="75"/>
        <v>29.552857236907073</v>
      </c>
      <c r="AJ102" s="94"/>
      <c r="AK102" s="22">
        <f>IF($BO102,AG102/$BO102*100,0)</f>
        <v>1.3018914482729527</v>
      </c>
      <c r="AL102" s="94"/>
      <c r="AM102" s="21">
        <v>2236780</v>
      </c>
      <c r="AN102" s="94"/>
      <c r="AO102" s="20">
        <f t="shared" ref="AO102:AO106" si="88">IFERROR(AM102/$BS102,0)</f>
        <v>6.1357626430538641</v>
      </c>
      <c r="AP102" s="94"/>
      <c r="AQ102" s="22">
        <f>IF($BO102,AM102/$BO102*100,0)</f>
        <v>0.2702986330421055</v>
      </c>
      <c r="AR102" s="94"/>
      <c r="AS102" s="21">
        <v>58026411</v>
      </c>
      <c r="AT102" s="94"/>
      <c r="AU102" s="20">
        <f t="shared" ref="AU102:AU106" si="89">IFERROR(AS102/$BS102,0)</f>
        <v>159.17358207972612</v>
      </c>
      <c r="AV102" s="94"/>
      <c r="AW102" s="22">
        <f>IF($BO102,AS102/$BO102*100,0)</f>
        <v>7.0120707327673673</v>
      </c>
      <c r="AX102" s="94"/>
      <c r="AY102" s="21">
        <v>-11433711</v>
      </c>
      <c r="AZ102" s="94"/>
      <c r="BA102" s="21">
        <v>1647993</v>
      </c>
      <c r="BB102" s="94"/>
      <c r="BC102" s="21">
        <f>(AY102+BA102)</f>
        <v>-9785718</v>
      </c>
      <c r="BD102" s="94"/>
      <c r="BE102" s="20">
        <f t="shared" ref="BE102:BE106" si="90">IFERROR(BC102/$BS102,0)</f>
        <v>-26.843428025938969</v>
      </c>
      <c r="BF102" s="94"/>
      <c r="BG102" s="22">
        <f>IF($BO102,BC102/$BO102*100,0)</f>
        <v>-1.1825330156454932</v>
      </c>
      <c r="BH102" s="94"/>
      <c r="BI102" s="21">
        <v>12062914</v>
      </c>
      <c r="BJ102" s="94"/>
      <c r="BK102" s="20">
        <f t="shared" ref="BK102:BK106" si="91">IFERROR(BI102/$BS102,0)</f>
        <v>33.090056727783448</v>
      </c>
      <c r="BL102" s="94"/>
      <c r="BM102" s="22">
        <f>IF($BO102,BI102/$BO102*100,0)</f>
        <v>1.4577156290312308</v>
      </c>
      <c r="BN102" s="94"/>
      <c r="BO102" s="21">
        <f>(U102+AA102+AG102+AM102+AS102+BC102+BI102)</f>
        <v>827521758</v>
      </c>
      <c r="BQ102" s="94">
        <v>21</v>
      </c>
      <c r="BS102" s="115">
        <v>364548</v>
      </c>
    </row>
    <row r="103" spans="1:71" ht="15" x14ac:dyDescent="0.25">
      <c r="A103" s="94">
        <v>22</v>
      </c>
      <c r="B103" s="126"/>
      <c r="C103" s="94" t="s">
        <v>144</v>
      </c>
      <c r="E103" s="21">
        <v>15103146</v>
      </c>
      <c r="F103" s="129"/>
      <c r="G103" s="21">
        <v>452417</v>
      </c>
      <c r="H103" s="94"/>
      <c r="I103" s="21">
        <v>6948452</v>
      </c>
      <c r="J103" s="21"/>
      <c r="K103" s="21">
        <v>735</v>
      </c>
      <c r="L103" s="94"/>
      <c r="M103" s="21">
        <v>193587</v>
      </c>
      <c r="N103" s="94"/>
      <c r="O103" s="21">
        <v>0</v>
      </c>
      <c r="P103" s="94"/>
      <c r="Q103" s="21">
        <v>263656</v>
      </c>
      <c r="R103" s="94"/>
      <c r="S103" s="21">
        <v>136908</v>
      </c>
      <c r="T103" s="94"/>
      <c r="U103" s="21">
        <f>SUM(E103:S103)</f>
        <v>23098901</v>
      </c>
      <c r="V103" s="94"/>
      <c r="W103" s="20">
        <f t="shared" si="86"/>
        <v>1562.531353581817</v>
      </c>
      <c r="X103" s="94"/>
      <c r="Y103" s="22">
        <f>IF($BO103,U103/$BO103*100,0)</f>
        <v>76.037356066534073</v>
      </c>
      <c r="Z103" s="94"/>
      <c r="AA103" s="21">
        <v>3204659</v>
      </c>
      <c r="AB103" s="94"/>
      <c r="AC103" s="20">
        <f t="shared" si="87"/>
        <v>216.78001758776975</v>
      </c>
      <c r="AD103" s="94"/>
      <c r="AE103" s="22">
        <f>IF($BO103,AA103/$BO103*100,0)</f>
        <v>10.54915112432505</v>
      </c>
      <c r="AF103" s="94"/>
      <c r="AG103" s="21">
        <v>485972</v>
      </c>
      <c r="AH103" s="94"/>
      <c r="AI103" s="20">
        <f t="shared" si="75"/>
        <v>32.873706284245415</v>
      </c>
      <c r="AJ103" s="94"/>
      <c r="AK103" s="22">
        <f>IF($BO103,AG103/$BO103*100,0)</f>
        <v>1.5997309137073534</v>
      </c>
      <c r="AL103" s="94"/>
      <c r="AM103" s="21">
        <v>188427</v>
      </c>
      <c r="AN103" s="94"/>
      <c r="AO103" s="20">
        <f t="shared" si="88"/>
        <v>12.746194953662991</v>
      </c>
      <c r="AP103" s="94"/>
      <c r="AQ103" s="22">
        <f>IF($BO103,AM103/$BO103*100,0)</f>
        <v>0.62026721061529355</v>
      </c>
      <c r="AR103" s="94"/>
      <c r="AS103" s="21">
        <v>2177726</v>
      </c>
      <c r="AT103" s="94"/>
      <c r="AU103" s="20">
        <f t="shared" si="89"/>
        <v>147.31285936548738</v>
      </c>
      <c r="AV103" s="94"/>
      <c r="AW103" s="22">
        <f>IF($BO103,AS103/$BO103*100,0)</f>
        <v>7.1686755693419784</v>
      </c>
      <c r="AX103" s="94"/>
      <c r="AY103" s="21">
        <v>84958</v>
      </c>
      <c r="AZ103" s="94"/>
      <c r="BA103" s="21">
        <v>96547</v>
      </c>
      <c r="BB103" s="94"/>
      <c r="BC103" s="21">
        <f>(AY103+BA103)</f>
        <v>181505</v>
      </c>
      <c r="BD103" s="94"/>
      <c r="BE103" s="20">
        <f t="shared" si="90"/>
        <v>12.277954407089224</v>
      </c>
      <c r="BF103" s="94"/>
      <c r="BG103" s="22">
        <f>IF($BO103,BC103/$BO103*100,0)</f>
        <v>0.59748125301962496</v>
      </c>
      <c r="BH103" s="94"/>
      <c r="BI103" s="21">
        <v>1041169</v>
      </c>
      <c r="BJ103" s="94"/>
      <c r="BK103" s="20">
        <f t="shared" si="91"/>
        <v>70.430156260569575</v>
      </c>
      <c r="BL103" s="94"/>
      <c r="BM103" s="22">
        <f>IF($BO103,BI103/$BO103*100,0)</f>
        <v>3.4273378624566262</v>
      </c>
      <c r="BN103" s="94"/>
      <c r="BO103" s="21">
        <f>(U103+AA103+AG103+AM103+AS103+BC103+BI103)</f>
        <v>30378359</v>
      </c>
      <c r="BQ103" s="94">
        <v>22</v>
      </c>
      <c r="BS103" s="115">
        <v>14783</v>
      </c>
    </row>
    <row r="104" spans="1:71" ht="15" x14ac:dyDescent="0.25">
      <c r="A104" s="94">
        <v>23</v>
      </c>
      <c r="B104" s="126"/>
      <c r="C104" s="94" t="s">
        <v>145</v>
      </c>
      <c r="E104" s="21">
        <v>3296177</v>
      </c>
      <c r="F104" s="129"/>
      <c r="G104" s="21">
        <v>141836</v>
      </c>
      <c r="H104" s="94"/>
      <c r="I104" s="21">
        <v>1087357</v>
      </c>
      <c r="J104" s="21"/>
      <c r="K104" s="21">
        <v>22520</v>
      </c>
      <c r="L104" s="94"/>
      <c r="M104" s="21">
        <v>65857</v>
      </c>
      <c r="N104" s="94"/>
      <c r="O104" s="21">
        <v>11835</v>
      </c>
      <c r="P104" s="94"/>
      <c r="Q104" s="21">
        <v>41489</v>
      </c>
      <c r="R104" s="94"/>
      <c r="S104" s="21">
        <v>20051</v>
      </c>
      <c r="T104" s="94"/>
      <c r="U104" s="21">
        <f>SUM(E104:S104)</f>
        <v>4687122</v>
      </c>
      <c r="V104" s="94"/>
      <c r="W104" s="20">
        <f t="shared" si="86"/>
        <v>958.11978740801305</v>
      </c>
      <c r="X104" s="94"/>
      <c r="Y104" s="22">
        <f>IF($BO104,U104/$BO104*100,0)</f>
        <v>74.610216733297307</v>
      </c>
      <c r="Z104" s="94"/>
      <c r="AA104" s="21">
        <v>665161</v>
      </c>
      <c r="AB104" s="94"/>
      <c r="AC104" s="20">
        <f t="shared" si="87"/>
        <v>135.96913327882257</v>
      </c>
      <c r="AD104" s="94"/>
      <c r="AE104" s="22">
        <f>IF($BO104,AA104/$BO104*100,0)</f>
        <v>10.588119185405622</v>
      </c>
      <c r="AF104" s="94"/>
      <c r="AG104" s="21">
        <v>37751</v>
      </c>
      <c r="AH104" s="94"/>
      <c r="AI104" s="20">
        <f t="shared" si="75"/>
        <v>7.7168847097301718</v>
      </c>
      <c r="AJ104" s="94"/>
      <c r="AK104" s="22">
        <f>IF($BO104,AG104/$BO104*100,0)</f>
        <v>0.6009253208896006</v>
      </c>
      <c r="AL104" s="94"/>
      <c r="AM104" s="21">
        <v>8850</v>
      </c>
      <c r="AN104" s="94"/>
      <c r="AO104" s="20">
        <f t="shared" si="88"/>
        <v>1.8090760425183974</v>
      </c>
      <c r="AP104" s="94"/>
      <c r="AQ104" s="22">
        <f>IF($BO104,AM104/$BO104*100,0)</f>
        <v>0.140875449388704</v>
      </c>
      <c r="AR104" s="94"/>
      <c r="AS104" s="21">
        <v>389917</v>
      </c>
      <c r="AT104" s="94"/>
      <c r="AU104" s="20">
        <f t="shared" si="89"/>
        <v>79.705028618152085</v>
      </c>
      <c r="AV104" s="94"/>
      <c r="AW104" s="22">
        <f>IF($BO104,AS104/$BO104*100,0)</f>
        <v>6.2067494462480566</v>
      </c>
      <c r="AX104" s="94"/>
      <c r="AY104" s="21">
        <v>56036</v>
      </c>
      <c r="AZ104" s="94"/>
      <c r="BA104" s="21">
        <v>31926</v>
      </c>
      <c r="BB104" s="94"/>
      <c r="BC104" s="21">
        <f>(AY104+BA104)</f>
        <v>87962</v>
      </c>
      <c r="BD104" s="94"/>
      <c r="BE104" s="20">
        <f t="shared" si="90"/>
        <v>17.980784955028618</v>
      </c>
      <c r="BF104" s="94"/>
      <c r="BG104" s="22">
        <f>IF($BO104,BC104/$BO104*100,0)</f>
        <v>1.4001905400145969</v>
      </c>
      <c r="BH104" s="94"/>
      <c r="BI104" s="21">
        <v>405382</v>
      </c>
      <c r="BJ104" s="94"/>
      <c r="BK104" s="20">
        <f t="shared" si="91"/>
        <v>82.866312346688474</v>
      </c>
      <c r="BL104" s="94"/>
      <c r="BM104" s="22">
        <f>IF($BO104,BI104/$BO104*100,0)</f>
        <v>6.4529233247561146</v>
      </c>
      <c r="BN104" s="94"/>
      <c r="BO104" s="21">
        <f>(U104+AA104+AG104+AM104+AS104+BC104+BI104)</f>
        <v>6282145</v>
      </c>
      <c r="BQ104" s="94">
        <v>23</v>
      </c>
      <c r="BS104" s="115">
        <v>4892</v>
      </c>
    </row>
    <row r="105" spans="1:71" ht="15" x14ac:dyDescent="0.25">
      <c r="A105" s="94">
        <v>24</v>
      </c>
      <c r="B105" s="126"/>
      <c r="C105" s="94" t="s">
        <v>146</v>
      </c>
      <c r="E105" s="21">
        <v>35861384</v>
      </c>
      <c r="F105" s="129"/>
      <c r="G105" s="21">
        <v>1791830</v>
      </c>
      <c r="H105" s="94"/>
      <c r="I105" s="21">
        <v>28772675</v>
      </c>
      <c r="J105" s="21"/>
      <c r="K105" s="21">
        <v>15484</v>
      </c>
      <c r="L105" s="94"/>
      <c r="M105" s="21">
        <v>2382186</v>
      </c>
      <c r="N105" s="94"/>
      <c r="O105" s="21">
        <v>0</v>
      </c>
      <c r="P105" s="94"/>
      <c r="Q105" s="21">
        <v>788124</v>
      </c>
      <c r="R105" s="94"/>
      <c r="S105" s="21">
        <v>379003</v>
      </c>
      <c r="T105" s="94"/>
      <c r="U105" s="21">
        <f>SUM(E105:S105)</f>
        <v>69990686</v>
      </c>
      <c r="V105" s="94"/>
      <c r="W105" s="20">
        <f t="shared" si="86"/>
        <v>1331.8367711980516</v>
      </c>
      <c r="X105" s="94"/>
      <c r="Y105" s="22">
        <f>IF($BO105,U105/$BO105*100,0)</f>
        <v>71.153125280679248</v>
      </c>
      <c r="Z105" s="94"/>
      <c r="AA105" s="21">
        <v>12021955</v>
      </c>
      <c r="AB105" s="94"/>
      <c r="AC105" s="20">
        <f t="shared" si="87"/>
        <v>228.76303470847921</v>
      </c>
      <c r="AD105" s="94"/>
      <c r="AE105" s="22">
        <f>IF($BO105,AA105/$BO105*100,0)</f>
        <v>12.221621463085649</v>
      </c>
      <c r="AF105" s="94"/>
      <c r="AG105" s="21">
        <v>1128823</v>
      </c>
      <c r="AH105" s="94"/>
      <c r="AI105" s="20">
        <f t="shared" si="75"/>
        <v>21.480114933779877</v>
      </c>
      <c r="AJ105" s="94"/>
      <c r="AK105" s="22">
        <f>IF($BO105,AG105/$BO105*100,0)</f>
        <v>1.1475710402197257</v>
      </c>
      <c r="AL105" s="94"/>
      <c r="AM105" s="21">
        <v>76465</v>
      </c>
      <c r="AN105" s="94"/>
      <c r="AO105" s="20">
        <f t="shared" si="88"/>
        <v>1.4550350129395646</v>
      </c>
      <c r="AP105" s="94"/>
      <c r="AQ105" s="22">
        <f>IF($BO105,AM105/$BO105*100,0)</f>
        <v>7.7734967829678633E-2</v>
      </c>
      <c r="AR105" s="94"/>
      <c r="AS105" s="21">
        <v>8885823</v>
      </c>
      <c r="AT105" s="94"/>
      <c r="AU105" s="20">
        <f t="shared" si="89"/>
        <v>169.0862954787639</v>
      </c>
      <c r="AV105" s="94"/>
      <c r="AW105" s="22">
        <f>IF($BO105,AS105/$BO105*100,0)</f>
        <v>9.0334030608149938</v>
      </c>
      <c r="AX105" s="94"/>
      <c r="AY105" s="21">
        <v>-24381</v>
      </c>
      <c r="AZ105" s="94"/>
      <c r="BA105" s="21">
        <v>774232</v>
      </c>
      <c r="BB105" s="94"/>
      <c r="BC105" s="21">
        <f>(AY105+BA105)</f>
        <v>749851</v>
      </c>
      <c r="BD105" s="94"/>
      <c r="BE105" s="20">
        <f t="shared" si="90"/>
        <v>14.268743339929975</v>
      </c>
      <c r="BF105" s="94"/>
      <c r="BG105" s="22">
        <f>IF($BO105,BC105/$BO105*100,0)</f>
        <v>0.76230488932259666</v>
      </c>
      <c r="BH105" s="94"/>
      <c r="BI105" s="21">
        <v>5512682</v>
      </c>
      <c r="BJ105" s="94"/>
      <c r="BK105" s="20">
        <f t="shared" si="91"/>
        <v>104.89956614400974</v>
      </c>
      <c r="BL105" s="94"/>
      <c r="BM105" s="22">
        <f>IF($BO105,BI105/$BO105*100,0)</f>
        <v>5.6042392980481068</v>
      </c>
      <c r="BN105" s="94"/>
      <c r="BO105" s="21">
        <f>(U105+AA105+AG105+AM105+AS105+BC105+BI105)</f>
        <v>98366285</v>
      </c>
      <c r="BQ105" s="94">
        <v>24</v>
      </c>
      <c r="BS105" s="115">
        <v>52552</v>
      </c>
    </row>
    <row r="106" spans="1:71" ht="15" x14ac:dyDescent="0.25">
      <c r="A106" s="94">
        <v>25</v>
      </c>
      <c r="B106" s="126"/>
      <c r="C106" s="94" t="s">
        <v>147</v>
      </c>
      <c r="E106" s="21">
        <v>6929681</v>
      </c>
      <c r="F106" s="129"/>
      <c r="G106" s="21">
        <v>936948</v>
      </c>
      <c r="H106" s="94"/>
      <c r="I106" s="21">
        <v>2547490</v>
      </c>
      <c r="J106" s="21"/>
      <c r="K106" s="21">
        <v>30815</v>
      </c>
      <c r="L106" s="94"/>
      <c r="M106" s="21">
        <v>228374</v>
      </c>
      <c r="N106" s="94"/>
      <c r="O106" s="21">
        <v>0</v>
      </c>
      <c r="P106" s="94"/>
      <c r="Q106" s="21">
        <v>153641</v>
      </c>
      <c r="R106" s="94"/>
      <c r="S106" s="21">
        <v>195308</v>
      </c>
      <c r="T106" s="94"/>
      <c r="U106" s="21">
        <f>SUM(E106:S106)</f>
        <v>11022257</v>
      </c>
      <c r="V106" s="94"/>
      <c r="W106" s="20">
        <f t="shared" si="86"/>
        <v>1139.251369509044</v>
      </c>
      <c r="X106" s="94"/>
      <c r="Y106" s="22">
        <f>IF($BO106,U106/$BO106*100,0)</f>
        <v>65.043452757850091</v>
      </c>
      <c r="Z106" s="94"/>
      <c r="AA106" s="21">
        <v>1580619</v>
      </c>
      <c r="AB106" s="94"/>
      <c r="AC106" s="20">
        <f t="shared" si="87"/>
        <v>163.37147286821704</v>
      </c>
      <c r="AD106" s="94"/>
      <c r="AE106" s="22">
        <f>IF($BO106,AA106/$BO106*100,0)</f>
        <v>9.3273924981662333</v>
      </c>
      <c r="AF106" s="94"/>
      <c r="AG106" s="21">
        <v>92894</v>
      </c>
      <c r="AH106" s="94"/>
      <c r="AI106" s="20">
        <f t="shared" si="75"/>
        <v>9.6014470284237721</v>
      </c>
      <c r="AJ106" s="94"/>
      <c r="AK106" s="22">
        <f>IF($BO106,AG106/$BO106*100,0)</f>
        <v>0.54817688432484624</v>
      </c>
      <c r="AL106" s="94"/>
      <c r="AM106" s="21">
        <v>77933</v>
      </c>
      <c r="AN106" s="94"/>
      <c r="AO106" s="20">
        <f t="shared" si="88"/>
        <v>8.0550904392764853</v>
      </c>
      <c r="AP106" s="94"/>
      <c r="AQ106" s="22">
        <f>IF($BO106,AM106/$BO106*100,0)</f>
        <v>0.45989051097044198</v>
      </c>
      <c r="AR106" s="94"/>
      <c r="AS106" s="21">
        <v>1730593</v>
      </c>
      <c r="AT106" s="94"/>
      <c r="AU106" s="20">
        <f t="shared" si="89"/>
        <v>178.872661498708</v>
      </c>
      <c r="AV106" s="94"/>
      <c r="AW106" s="22">
        <f>IF($BO106,AS106/$BO106*100,0)</f>
        <v>10.212404232505744</v>
      </c>
      <c r="AX106" s="94"/>
      <c r="AY106" s="21">
        <v>38947</v>
      </c>
      <c r="AZ106" s="94"/>
      <c r="BA106" s="21">
        <v>772</v>
      </c>
      <c r="BB106" s="94"/>
      <c r="BC106" s="21">
        <f>(AY106+BA106)</f>
        <v>39719</v>
      </c>
      <c r="BD106" s="94"/>
      <c r="BE106" s="20">
        <f t="shared" si="90"/>
        <v>4.105322997416021</v>
      </c>
      <c r="BF106" s="94"/>
      <c r="BG106" s="22">
        <f>IF($BO106,BC106/$BO106*100,0)</f>
        <v>0.23438583405277591</v>
      </c>
      <c r="BH106" s="94"/>
      <c r="BI106" s="21">
        <v>2401975</v>
      </c>
      <c r="BJ106" s="94"/>
      <c r="BK106" s="20">
        <f t="shared" si="91"/>
        <v>248.26614987080103</v>
      </c>
      <c r="BL106" s="94"/>
      <c r="BM106" s="22">
        <f>IF($BO106,BI106/$BO106*100,0)</f>
        <v>14.174297282129872</v>
      </c>
      <c r="BN106" s="94"/>
      <c r="BO106" s="21">
        <f>(U106+AA106+AG106+AM106+AS106+BC106+BI106)</f>
        <v>16945990</v>
      </c>
      <c r="BQ106" s="94">
        <v>25</v>
      </c>
      <c r="BS106" s="115">
        <v>9675</v>
      </c>
    </row>
    <row r="107" spans="1:71" ht="15" x14ac:dyDescent="0.25">
      <c r="A107" s="94">
        <v>26</v>
      </c>
      <c r="B107" s="126"/>
      <c r="C107" s="94" t="s">
        <v>148</v>
      </c>
      <c r="E107" s="21">
        <v>7102204</v>
      </c>
      <c r="F107" s="129"/>
      <c r="G107" s="21">
        <v>756720</v>
      </c>
      <c r="H107" s="94"/>
      <c r="I107" s="21">
        <v>1348483</v>
      </c>
      <c r="J107" s="21"/>
      <c r="K107" s="21">
        <v>56093</v>
      </c>
      <c r="L107" s="94"/>
      <c r="M107" s="21">
        <v>1379595</v>
      </c>
      <c r="N107" s="94"/>
      <c r="O107" s="21">
        <v>89364</v>
      </c>
      <c r="P107" s="94"/>
      <c r="Q107" s="21">
        <v>53410</v>
      </c>
      <c r="R107" s="94"/>
      <c r="S107" s="21">
        <v>189404</v>
      </c>
      <c r="T107" s="94"/>
      <c r="U107" s="21">
        <f>SUM(E107:S107)</f>
        <v>10975273</v>
      </c>
      <c r="V107" s="94"/>
      <c r="W107" s="20">
        <f t="shared" ref="W107:W111" si="92">IFERROR(U107/$BS107,0)</f>
        <v>777.06549136222031</v>
      </c>
      <c r="X107" s="94"/>
      <c r="Y107" s="22">
        <f>IF($BO107,U107/$BO107*100,0)</f>
        <v>35.314091970344755</v>
      </c>
      <c r="Z107" s="94"/>
      <c r="AA107" s="21">
        <v>17865691</v>
      </c>
      <c r="AB107" s="94"/>
      <c r="AC107" s="20">
        <f t="shared" ref="AC107:AC111" si="93">IFERROR(AA107/$BS107,0)</f>
        <v>1264.9172330784481</v>
      </c>
      <c r="AD107" s="94"/>
      <c r="AE107" s="22">
        <f>IF($BO107,AA107/$BO107*100,0)</f>
        <v>57.484734556284891</v>
      </c>
      <c r="AF107" s="94"/>
      <c r="AG107" s="21">
        <v>9905</v>
      </c>
      <c r="AH107" s="94"/>
      <c r="AI107" s="20">
        <f t="shared" si="75"/>
        <v>0.70128858680260553</v>
      </c>
      <c r="AJ107" s="94"/>
      <c r="AK107" s="22">
        <f>IF($BO107,AG107/$BO107*100,0)</f>
        <v>3.1870376342006693E-2</v>
      </c>
      <c r="AL107" s="94"/>
      <c r="AM107" s="21">
        <v>45622</v>
      </c>
      <c r="AN107" s="94"/>
      <c r="AO107" s="20">
        <f t="shared" ref="AO107:AO111" si="94">IFERROR(AM107/$BS107,0)</f>
        <v>3.2301047861795524</v>
      </c>
      <c r="AP107" s="94"/>
      <c r="AQ107" s="22">
        <f>IF($BO107,AM107/$BO107*100,0)</f>
        <v>0.14679356986118416</v>
      </c>
      <c r="AR107" s="94"/>
      <c r="AS107" s="21">
        <v>1292285</v>
      </c>
      <c r="AT107" s="94"/>
      <c r="AU107" s="20">
        <f t="shared" ref="AU107:AU111" si="95">IFERROR(AS107/$BS107,0)</f>
        <v>91.495681110167098</v>
      </c>
      <c r="AV107" s="94"/>
      <c r="AW107" s="22">
        <f>IF($BO107,AS107/$BO107*100,0)</f>
        <v>4.1580625230822932</v>
      </c>
      <c r="AX107" s="94"/>
      <c r="AY107" s="21">
        <v>-126239</v>
      </c>
      <c r="AZ107" s="94"/>
      <c r="BA107" s="21">
        <v>1105</v>
      </c>
      <c r="BB107" s="94"/>
      <c r="BC107" s="21">
        <f>(AY107+BA107)</f>
        <v>-125134</v>
      </c>
      <c r="BD107" s="94"/>
      <c r="BE107" s="20">
        <f t="shared" ref="BE107:BE111" si="96">IFERROR(BC107/$BS107,0)</f>
        <v>-8.8596714811668082</v>
      </c>
      <c r="BF107" s="94"/>
      <c r="BG107" s="22">
        <f>IF($BO107,BC107/$BO107*100,0)</f>
        <v>-0.40263176912475163</v>
      </c>
      <c r="BH107" s="94"/>
      <c r="BI107" s="21">
        <v>1015376</v>
      </c>
      <c r="BJ107" s="94"/>
      <c r="BK107" s="20">
        <f t="shared" ref="BK107:BK111" si="97">IFERROR(BI107/$BS107,0)</f>
        <v>71.890116114415179</v>
      </c>
      <c r="BL107" s="94"/>
      <c r="BM107" s="22">
        <f>IF($BO107,BI107/$BO107*100,0)</f>
        <v>3.2670787732096298</v>
      </c>
      <c r="BN107" s="94"/>
      <c r="BO107" s="21">
        <f>(U107+AA107+AG107+AM107+AS107+BC107+BI107)</f>
        <v>31079018</v>
      </c>
      <c r="BQ107" s="94">
        <v>26</v>
      </c>
      <c r="BS107" s="115">
        <v>14124</v>
      </c>
    </row>
    <row r="108" spans="1:71" ht="15" x14ac:dyDescent="0.25">
      <c r="A108" s="94">
        <v>27</v>
      </c>
      <c r="B108" s="126"/>
      <c r="C108" s="94" t="s">
        <v>149</v>
      </c>
      <c r="E108" s="21">
        <v>19877296</v>
      </c>
      <c r="F108" s="129"/>
      <c r="G108" s="21">
        <v>2039252</v>
      </c>
      <c r="H108" s="94"/>
      <c r="I108" s="21">
        <v>11734382</v>
      </c>
      <c r="J108" s="21"/>
      <c r="K108" s="21">
        <v>74845</v>
      </c>
      <c r="L108" s="94"/>
      <c r="M108" s="21">
        <v>2960144</v>
      </c>
      <c r="N108" s="94"/>
      <c r="O108" s="21">
        <v>0</v>
      </c>
      <c r="P108" s="94"/>
      <c r="Q108" s="21">
        <v>397916</v>
      </c>
      <c r="R108" s="94"/>
      <c r="S108" s="21">
        <v>282008</v>
      </c>
      <c r="T108" s="94"/>
      <c r="U108" s="21">
        <f>SUM(E108:S108)</f>
        <v>37365843</v>
      </c>
      <c r="V108" s="94"/>
      <c r="W108" s="20">
        <f t="shared" si="92"/>
        <v>1337.0251905392349</v>
      </c>
      <c r="X108" s="94"/>
      <c r="Y108" s="22">
        <f>IF($BO108,U108/$BO108*100,0)</f>
        <v>75.114750193858626</v>
      </c>
      <c r="Z108" s="94"/>
      <c r="AA108" s="21">
        <v>6985467</v>
      </c>
      <c r="AB108" s="94"/>
      <c r="AC108" s="20">
        <f t="shared" si="93"/>
        <v>249.95409167352489</v>
      </c>
      <c r="AD108" s="94"/>
      <c r="AE108" s="22">
        <f>IF($BO108,AA108/$BO108*100,0)</f>
        <v>14.042547058083047</v>
      </c>
      <c r="AF108" s="94"/>
      <c r="AG108" s="21">
        <v>472490</v>
      </c>
      <c r="AH108" s="94"/>
      <c r="AI108" s="20">
        <f t="shared" si="75"/>
        <v>16.906644720363545</v>
      </c>
      <c r="AJ108" s="94"/>
      <c r="AK108" s="22">
        <f>IF($BO108,AG108/$BO108*100,0)</f>
        <v>0.94982383561094186</v>
      </c>
      <c r="AL108" s="94"/>
      <c r="AM108" s="21">
        <v>518333</v>
      </c>
      <c r="AN108" s="94"/>
      <c r="AO108" s="20">
        <f t="shared" si="94"/>
        <v>18.546999677961857</v>
      </c>
      <c r="AP108" s="94"/>
      <c r="AQ108" s="22">
        <f>IF($BO108,AM108/$BO108*100,0)</f>
        <v>1.041979805252442</v>
      </c>
      <c r="AR108" s="94"/>
      <c r="AS108" s="21">
        <v>3594559</v>
      </c>
      <c r="AT108" s="94"/>
      <c r="AU108" s="20">
        <f t="shared" si="95"/>
        <v>128.6205675027731</v>
      </c>
      <c r="AV108" s="94"/>
      <c r="AW108" s="22">
        <f>IF($BO108,AS108/$BO108*100,0)</f>
        <v>7.2259684156486523</v>
      </c>
      <c r="AX108" s="94"/>
      <c r="AY108" s="21">
        <v>-93914</v>
      </c>
      <c r="AZ108" s="94"/>
      <c r="BA108" s="21">
        <v>288079</v>
      </c>
      <c r="BB108" s="94"/>
      <c r="BC108" s="21">
        <f>(AY108+BA108)</f>
        <v>194165</v>
      </c>
      <c r="BD108" s="94"/>
      <c r="BE108" s="20">
        <f t="shared" si="96"/>
        <v>6.9476151286363477</v>
      </c>
      <c r="BF108" s="94"/>
      <c r="BG108" s="22">
        <f>IF($BO108,BC108/$BO108*100,0)</f>
        <v>0.39032052538974055</v>
      </c>
      <c r="BH108" s="94"/>
      <c r="BI108" s="21">
        <v>614157</v>
      </c>
      <c r="BJ108" s="94"/>
      <c r="BK108" s="20">
        <f t="shared" si="97"/>
        <v>21.975775575195907</v>
      </c>
      <c r="BL108" s="94"/>
      <c r="BM108" s="22">
        <f>IF($BO108,BI108/$BO108*100,0)</f>
        <v>1.2346101661565518</v>
      </c>
      <c r="BN108" s="94"/>
      <c r="BO108" s="21">
        <f>(U108+AA108+AG108+AM108+AS108+BC108+BI108)</f>
        <v>49745014</v>
      </c>
      <c r="BQ108" s="94">
        <v>27</v>
      </c>
      <c r="BS108" s="115">
        <v>27947</v>
      </c>
    </row>
    <row r="109" spans="1:71" ht="15" x14ac:dyDescent="0.25">
      <c r="A109" s="94">
        <v>28</v>
      </c>
      <c r="B109" s="126"/>
      <c r="C109" s="94" t="s">
        <v>150</v>
      </c>
      <c r="E109" s="21">
        <v>11013430</v>
      </c>
      <c r="F109" s="129"/>
      <c r="G109" s="21">
        <v>412387</v>
      </c>
      <c r="H109" s="94"/>
      <c r="I109" s="21">
        <v>4190384</v>
      </c>
      <c r="J109" s="21"/>
      <c r="K109" s="21">
        <v>38319</v>
      </c>
      <c r="L109" s="94"/>
      <c r="M109" s="21">
        <v>99941</v>
      </c>
      <c r="N109" s="94"/>
      <c r="O109" s="21">
        <v>67725</v>
      </c>
      <c r="P109" s="94"/>
      <c r="Q109" s="21">
        <v>161115</v>
      </c>
      <c r="R109" s="94"/>
      <c r="S109" s="21">
        <v>129933</v>
      </c>
      <c r="T109" s="94"/>
      <c r="U109" s="21">
        <f>SUM(E109:S109)</f>
        <v>16113234</v>
      </c>
      <c r="V109" s="94"/>
      <c r="W109" s="20">
        <f t="shared" si="92"/>
        <v>1520.2598358335692</v>
      </c>
      <c r="X109" s="94"/>
      <c r="Y109" s="22">
        <f>IF($BO109,U109/$BO109*100,0)</f>
        <v>72.1836715138286</v>
      </c>
      <c r="Z109" s="94"/>
      <c r="AA109" s="21">
        <v>3033408</v>
      </c>
      <c r="AB109" s="94"/>
      <c r="AC109" s="20">
        <f t="shared" si="93"/>
        <v>286.19756580809508</v>
      </c>
      <c r="AD109" s="94"/>
      <c r="AE109" s="22">
        <f>IF($BO109,AA109/$BO109*100,0)</f>
        <v>13.588986955655194</v>
      </c>
      <c r="AF109" s="94"/>
      <c r="AG109" s="21">
        <v>163863</v>
      </c>
      <c r="AH109" s="94"/>
      <c r="AI109" s="20">
        <f t="shared" si="75"/>
        <v>15.460232097367676</v>
      </c>
      <c r="AJ109" s="94"/>
      <c r="AK109" s="22">
        <f>IF($BO109,AG109/$BO109*100,0)</f>
        <v>0.73406945900931464</v>
      </c>
      <c r="AL109" s="94"/>
      <c r="AM109" s="21">
        <v>18764</v>
      </c>
      <c r="AN109" s="94"/>
      <c r="AO109" s="20">
        <f t="shared" si="94"/>
        <v>1.77035569393339</v>
      </c>
      <c r="AP109" s="94"/>
      <c r="AQ109" s="22">
        <f>IF($BO109,AM109/$BO109*100,0)</f>
        <v>8.4058508198011625E-2</v>
      </c>
      <c r="AR109" s="94"/>
      <c r="AS109" s="21">
        <v>2345651</v>
      </c>
      <c r="AT109" s="94"/>
      <c r="AU109" s="20">
        <f t="shared" si="95"/>
        <v>221.30870836871404</v>
      </c>
      <c r="AV109" s="94"/>
      <c r="AW109" s="22">
        <f>IF($BO109,AS109/$BO109*100,0)</f>
        <v>10.507989970857716</v>
      </c>
      <c r="AX109" s="94"/>
      <c r="AY109" s="21">
        <v>10629</v>
      </c>
      <c r="AZ109" s="94"/>
      <c r="BA109" s="21">
        <v>39596</v>
      </c>
      <c r="BB109" s="94"/>
      <c r="BC109" s="21">
        <f>(AY109+BA109)</f>
        <v>50225</v>
      </c>
      <c r="BD109" s="94"/>
      <c r="BE109" s="20">
        <f t="shared" si="96"/>
        <v>4.738654590055666</v>
      </c>
      <c r="BF109" s="94"/>
      <c r="BG109" s="22">
        <f>IF($BO109,BC109/$BO109*100,0)</f>
        <v>0.22499672640402549</v>
      </c>
      <c r="BH109" s="94"/>
      <c r="BI109" s="21">
        <v>597402</v>
      </c>
      <c r="BJ109" s="94"/>
      <c r="BK109" s="20">
        <f t="shared" si="97"/>
        <v>56.363996603453153</v>
      </c>
      <c r="BL109" s="94"/>
      <c r="BM109" s="22">
        <f>IF($BO109,BI109/$BO109*100,0)</f>
        <v>2.6762268660471404</v>
      </c>
      <c r="BN109" s="94"/>
      <c r="BO109" s="21">
        <f>(U109+AA109+AG109+AM109+AS109+BC109+BI109)</f>
        <v>22322547</v>
      </c>
      <c r="BQ109" s="94">
        <v>28</v>
      </c>
      <c r="BS109" s="115">
        <v>10599</v>
      </c>
    </row>
    <row r="110" spans="1:71" ht="15" x14ac:dyDescent="0.25">
      <c r="A110" s="94">
        <v>29</v>
      </c>
      <c r="B110" s="126"/>
      <c r="C110" s="94" t="s">
        <v>93</v>
      </c>
      <c r="E110" s="21">
        <v>3079618950</v>
      </c>
      <c r="F110" s="129"/>
      <c r="G110" s="21">
        <v>65992796</v>
      </c>
      <c r="H110" s="94"/>
      <c r="I110" s="21">
        <v>410025650</v>
      </c>
      <c r="J110" s="21"/>
      <c r="K110" s="21">
        <v>179935</v>
      </c>
      <c r="L110" s="94"/>
      <c r="M110" s="21">
        <v>1023929</v>
      </c>
      <c r="N110" s="94"/>
      <c r="O110" s="21">
        <v>0</v>
      </c>
      <c r="P110" s="94"/>
      <c r="Q110" s="21">
        <v>16033910</v>
      </c>
      <c r="R110" s="94"/>
      <c r="S110" s="21">
        <v>2154466</v>
      </c>
      <c r="T110" s="94"/>
      <c r="U110" s="21">
        <f>SUM(E110:S110)</f>
        <v>3575029636</v>
      </c>
      <c r="V110" s="94"/>
      <c r="W110" s="20">
        <f t="shared" si="92"/>
        <v>3107.8863470597898</v>
      </c>
      <c r="X110" s="94"/>
      <c r="Y110" s="22">
        <f>IF($BO110,U110/$BO110*100,0)</f>
        <v>74.227461313254395</v>
      </c>
      <c r="Z110" s="94"/>
      <c r="AA110" s="21">
        <v>587188724</v>
      </c>
      <c r="AB110" s="94"/>
      <c r="AC110" s="20">
        <f t="shared" si="93"/>
        <v>510.46173158690402</v>
      </c>
      <c r="AD110" s="94"/>
      <c r="AE110" s="22">
        <f>IF($BO110,AA110/$BO110*100,0)</f>
        <v>12.191655099971657</v>
      </c>
      <c r="AF110" s="94"/>
      <c r="AG110" s="21">
        <v>79480379</v>
      </c>
      <c r="AH110" s="94"/>
      <c r="AI110" s="20">
        <f t="shared" si="75"/>
        <v>69.094807569096645</v>
      </c>
      <c r="AJ110" s="94"/>
      <c r="AK110" s="22">
        <f>IF($BO110,AG110/$BO110*100,0)</f>
        <v>1.6502315667475762</v>
      </c>
      <c r="AL110" s="94"/>
      <c r="AM110" s="21">
        <v>8437379</v>
      </c>
      <c r="AN110" s="94"/>
      <c r="AO110" s="20">
        <f t="shared" si="94"/>
        <v>7.3348804538606585</v>
      </c>
      <c r="AP110" s="94"/>
      <c r="AQ110" s="22">
        <f>IF($BO110,AM110/$BO110*100,0)</f>
        <v>0.17518322561613725</v>
      </c>
      <c r="AR110" s="94"/>
      <c r="AS110" s="21">
        <v>454187387</v>
      </c>
      <c r="AT110" s="94"/>
      <c r="AU110" s="20">
        <f t="shared" si="95"/>
        <v>394.83946226622584</v>
      </c>
      <c r="AV110" s="94"/>
      <c r="AW110" s="22">
        <f>IF($BO110,AS110/$BO110*100,0)</f>
        <v>9.4301810418644045</v>
      </c>
      <c r="AX110" s="94"/>
      <c r="AY110" s="21">
        <v>20168723</v>
      </c>
      <c r="AZ110" s="94"/>
      <c r="BA110" s="21">
        <v>52006895</v>
      </c>
      <c r="BB110" s="94"/>
      <c r="BC110" s="21">
        <f>(AY110+BA110)</f>
        <v>72175618</v>
      </c>
      <c r="BD110" s="94"/>
      <c r="BE110" s="20">
        <f t="shared" si="96"/>
        <v>62.744547769338503</v>
      </c>
      <c r="BF110" s="94"/>
      <c r="BG110" s="22">
        <f>IF($BO110,BC110/$BO110*100,0)</f>
        <v>1.498564610180263</v>
      </c>
      <c r="BH110" s="94"/>
      <c r="BI110" s="21">
        <v>39817605</v>
      </c>
      <c r="BJ110" s="94"/>
      <c r="BK110" s="20">
        <f t="shared" si="97"/>
        <v>34.614703527486959</v>
      </c>
      <c r="BL110" s="94"/>
      <c r="BM110" s="22">
        <f>IF($BO110,BI110/$BO110*100,0)</f>
        <v>0.82672314236556577</v>
      </c>
      <c r="BN110" s="94"/>
      <c r="BO110" s="21">
        <f>(U110+AA110+AG110+AM110+AS110+BC110+BI110)</f>
        <v>4816316728</v>
      </c>
      <c r="BQ110" s="94">
        <v>29</v>
      </c>
      <c r="BS110" s="115">
        <v>1150309</v>
      </c>
    </row>
    <row r="111" spans="1:71" ht="15" x14ac:dyDescent="0.25">
      <c r="A111" s="94">
        <v>30</v>
      </c>
      <c r="B111" s="126"/>
      <c r="C111" s="94" t="s">
        <v>151</v>
      </c>
      <c r="E111" s="21">
        <v>131133885</v>
      </c>
      <c r="F111" s="129"/>
      <c r="G111" s="21">
        <v>6435688</v>
      </c>
      <c r="H111" s="94"/>
      <c r="I111" s="21">
        <v>35579963</v>
      </c>
      <c r="J111" s="21"/>
      <c r="K111" s="21">
        <v>83596</v>
      </c>
      <c r="L111" s="94"/>
      <c r="M111" s="21">
        <v>487804</v>
      </c>
      <c r="N111" s="94"/>
      <c r="O111" s="21">
        <v>0</v>
      </c>
      <c r="P111" s="94"/>
      <c r="Q111" s="21">
        <v>1164087</v>
      </c>
      <c r="R111" s="94"/>
      <c r="S111" s="21">
        <v>564297</v>
      </c>
      <c r="T111" s="94"/>
      <c r="U111" s="21">
        <f>SUM(E111:S111)</f>
        <v>175449320</v>
      </c>
      <c r="V111" s="94"/>
      <c r="W111" s="20">
        <f t="shared" si="92"/>
        <v>2404.3375541303512</v>
      </c>
      <c r="X111" s="94"/>
      <c r="Y111" s="22">
        <f>IF($BO111,U111/$BO111*100,0)</f>
        <v>81.224250724794416</v>
      </c>
      <c r="Z111" s="94"/>
      <c r="AA111" s="21">
        <v>21394896</v>
      </c>
      <c r="AB111" s="94"/>
      <c r="AC111" s="20">
        <f t="shared" si="93"/>
        <v>293.19322479855288</v>
      </c>
      <c r="AD111" s="94"/>
      <c r="AE111" s="22">
        <f>IF($BO111,AA111/$BO111*100,0)</f>
        <v>9.9047656436337359</v>
      </c>
      <c r="AF111" s="94"/>
      <c r="AG111" s="21">
        <v>1879154</v>
      </c>
      <c r="AH111" s="94"/>
      <c r="AI111" s="20">
        <f t="shared" si="75"/>
        <v>25.751712985802772</v>
      </c>
      <c r="AJ111" s="94"/>
      <c r="AK111" s="22">
        <f>IF($BO111,AG111/$BO111*100,0)</f>
        <v>0.86995421610354673</v>
      </c>
      <c r="AL111" s="94"/>
      <c r="AM111" s="21">
        <v>431668</v>
      </c>
      <c r="AN111" s="94"/>
      <c r="AO111" s="20">
        <f t="shared" si="94"/>
        <v>5.9155292440936247</v>
      </c>
      <c r="AP111" s="94"/>
      <c r="AQ111" s="22">
        <f>IF($BO111,AM111/$BO111*100,0)</f>
        <v>0.19984067115147872</v>
      </c>
      <c r="AR111" s="94"/>
      <c r="AS111" s="21">
        <v>10384732</v>
      </c>
      <c r="AT111" s="94"/>
      <c r="AU111" s="20">
        <f t="shared" si="95"/>
        <v>142.31118785287507</v>
      </c>
      <c r="AV111" s="94"/>
      <c r="AW111" s="22">
        <f>IF($BO111,AS111/$BO111*100,0)</f>
        <v>4.8076109709504475</v>
      </c>
      <c r="AX111" s="94"/>
      <c r="AY111" s="21">
        <v>49690</v>
      </c>
      <c r="AZ111" s="94"/>
      <c r="BA111" s="21">
        <v>508668</v>
      </c>
      <c r="BB111" s="94"/>
      <c r="BC111" s="21">
        <f>(AY111+BA111)</f>
        <v>558358</v>
      </c>
      <c r="BD111" s="94"/>
      <c r="BE111" s="20">
        <f t="shared" si="96"/>
        <v>7.6516746149207915</v>
      </c>
      <c r="BF111" s="94"/>
      <c r="BG111" s="22">
        <f>IF($BO111,BC111/$BO111*100,0)</f>
        <v>0.25849179800864863</v>
      </c>
      <c r="BH111" s="94"/>
      <c r="BI111" s="21">
        <v>5907952</v>
      </c>
      <c r="BJ111" s="94"/>
      <c r="BK111" s="20">
        <f t="shared" si="97"/>
        <v>80.961903195746316</v>
      </c>
      <c r="BL111" s="94"/>
      <c r="BM111" s="22">
        <f>IF($BO111,BI111/$BO111*100,0)</f>
        <v>2.7350859753577308</v>
      </c>
      <c r="BN111" s="94"/>
      <c r="BO111" s="21">
        <f>(U111+AA111+AG111+AM111+AS111+BC111+BI111)</f>
        <v>216006080</v>
      </c>
      <c r="BQ111" s="94">
        <v>30</v>
      </c>
      <c r="BS111" s="115">
        <v>72972</v>
      </c>
    </row>
    <row r="112" spans="1:71" ht="15" x14ac:dyDescent="0.25">
      <c r="A112" s="94">
        <v>31</v>
      </c>
      <c r="B112" s="126"/>
      <c r="C112" s="94" t="s">
        <v>152</v>
      </c>
      <c r="E112" s="21">
        <v>10840435</v>
      </c>
      <c r="F112" s="129"/>
      <c r="G112" s="21">
        <v>460784</v>
      </c>
      <c r="H112" s="94"/>
      <c r="I112" s="21">
        <v>3571538</v>
      </c>
      <c r="J112" s="21"/>
      <c r="K112" s="21">
        <v>57963</v>
      </c>
      <c r="L112" s="94"/>
      <c r="M112" s="21">
        <v>217744</v>
      </c>
      <c r="N112" s="94"/>
      <c r="O112" s="21">
        <v>78528</v>
      </c>
      <c r="P112" s="94"/>
      <c r="Q112" s="21">
        <v>131984</v>
      </c>
      <c r="R112" s="94"/>
      <c r="S112" s="21">
        <v>68440</v>
      </c>
      <c r="T112" s="94"/>
      <c r="U112" s="21">
        <f>SUM(E112:S112)</f>
        <v>15427416</v>
      </c>
      <c r="V112" s="94"/>
      <c r="W112" s="20">
        <f t="shared" ref="W112:W116" si="98">IFERROR(U112/$BS112,0)</f>
        <v>996.86068751615403</v>
      </c>
      <c r="X112" s="94"/>
      <c r="Y112" s="22">
        <f>IF($BO112,U112/$BO112*100,0)</f>
        <v>65.664382882961107</v>
      </c>
      <c r="Z112" s="94"/>
      <c r="AA112" s="21">
        <v>2663279</v>
      </c>
      <c r="AB112" s="94"/>
      <c r="AC112" s="20">
        <f t="shared" ref="AC112:AC116" si="99">IFERROR(AA112/$BS112,0)</f>
        <v>172.09091496510726</v>
      </c>
      <c r="AD112" s="94"/>
      <c r="AE112" s="22">
        <f>IF($BO112,AA112/$BO112*100,0)</f>
        <v>11.335830444978587</v>
      </c>
      <c r="AF112" s="94"/>
      <c r="AG112" s="21">
        <v>138505</v>
      </c>
      <c r="AH112" s="94"/>
      <c r="AI112" s="20">
        <f t="shared" si="75"/>
        <v>8.9496639958645652</v>
      </c>
      <c r="AJ112" s="94"/>
      <c r="AK112" s="22">
        <f>IF($BO112,AG112/$BO112*100,0)</f>
        <v>0.58952486606989329</v>
      </c>
      <c r="AL112" s="94"/>
      <c r="AM112" s="21">
        <v>6059</v>
      </c>
      <c r="AN112" s="94"/>
      <c r="AO112" s="20">
        <f t="shared" ref="AO112:AO116" si="100">IFERROR(AM112/$BS112,0)</f>
        <v>0.39150943396226418</v>
      </c>
      <c r="AP112" s="94"/>
      <c r="AQ112" s="22">
        <f>IF($BO112,AM112/$BO112*100,0)</f>
        <v>2.5789185686563541E-2</v>
      </c>
      <c r="AR112" s="94"/>
      <c r="AS112" s="21">
        <v>3740181</v>
      </c>
      <c r="AT112" s="94"/>
      <c r="AU112" s="20">
        <f t="shared" ref="AU112:AU116" si="101">IFERROR(AS112/$BS112,0)</f>
        <v>241.67620832256398</v>
      </c>
      <c r="AV112" s="94"/>
      <c r="AW112" s="22">
        <f>IF($BO112,AS112/$BO112*100,0)</f>
        <v>15.919495347475971</v>
      </c>
      <c r="AX112" s="94"/>
      <c r="AY112" s="21">
        <v>298391</v>
      </c>
      <c r="AZ112" s="94"/>
      <c r="BA112" s="21">
        <v>216783</v>
      </c>
      <c r="BB112" s="94"/>
      <c r="BC112" s="21">
        <f>(AY112+BA112)</f>
        <v>515174</v>
      </c>
      <c r="BD112" s="94"/>
      <c r="BE112" s="20">
        <f t="shared" ref="BE112:BE116" si="102">IFERROR(BC112/$BS112,0)</f>
        <v>33.288575859395195</v>
      </c>
      <c r="BF112" s="94"/>
      <c r="BG112" s="22">
        <f>IF($BO112,BC112/$BO112*100,0)</f>
        <v>2.1927575419854244</v>
      </c>
      <c r="BH112" s="94"/>
      <c r="BI112" s="21">
        <v>1003730</v>
      </c>
      <c r="BJ112" s="94"/>
      <c r="BK112" s="20">
        <f t="shared" ref="BK112:BK116" si="103">IFERROR(BI112/$BS112,0)</f>
        <v>64.857198242439907</v>
      </c>
      <c r="BL112" s="94"/>
      <c r="BM112" s="22">
        <f>IF($BO112,BI112/$BO112*100,0)</f>
        <v>4.272219730842453</v>
      </c>
      <c r="BN112" s="94"/>
      <c r="BO112" s="21">
        <f>(U112+AA112+AG112+AM112+AS112+BC112+BI112)</f>
        <v>23494344</v>
      </c>
      <c r="BQ112" s="94">
        <v>31</v>
      </c>
      <c r="BS112" s="115">
        <v>15476</v>
      </c>
    </row>
    <row r="113" spans="1:71" ht="15" x14ac:dyDescent="0.25">
      <c r="A113" s="94">
        <v>32</v>
      </c>
      <c r="B113" s="126"/>
      <c r="C113" s="94" t="s">
        <v>153</v>
      </c>
      <c r="E113" s="21">
        <v>25820808</v>
      </c>
      <c r="F113" s="129"/>
      <c r="G113" s="21">
        <v>4518233</v>
      </c>
      <c r="H113" s="94"/>
      <c r="I113" s="21">
        <v>8599090</v>
      </c>
      <c r="J113" s="21"/>
      <c r="K113" s="21">
        <v>13734</v>
      </c>
      <c r="L113" s="94"/>
      <c r="M113" s="21">
        <v>32261</v>
      </c>
      <c r="N113" s="94"/>
      <c r="O113" s="21">
        <v>0</v>
      </c>
      <c r="P113" s="94"/>
      <c r="Q113" s="21">
        <v>227151</v>
      </c>
      <c r="R113" s="94"/>
      <c r="S113" s="21">
        <v>177643</v>
      </c>
      <c r="T113" s="94"/>
      <c r="U113" s="21">
        <f>SUM(E113:S113)</f>
        <v>39388920</v>
      </c>
      <c r="V113" s="94"/>
      <c r="W113" s="20">
        <f t="shared" si="98"/>
        <v>1445.5180006605747</v>
      </c>
      <c r="X113" s="94"/>
      <c r="Y113" s="22">
        <f>IF($BO113,U113/$BO113*100,0)</f>
        <v>78.508214528352411</v>
      </c>
      <c r="Z113" s="94"/>
      <c r="AA113" s="21">
        <v>4811256</v>
      </c>
      <c r="AB113" s="94"/>
      <c r="AC113" s="20">
        <f t="shared" si="99"/>
        <v>176.56633270945721</v>
      </c>
      <c r="AD113" s="94"/>
      <c r="AE113" s="22">
        <f>IF($BO113,AA113/$BO113*100,0)</f>
        <v>9.5895779371158874</v>
      </c>
      <c r="AF113" s="94"/>
      <c r="AG113" s="21">
        <v>421308</v>
      </c>
      <c r="AH113" s="94"/>
      <c r="AI113" s="20">
        <f t="shared" si="75"/>
        <v>15.461411427942309</v>
      </c>
      <c r="AJ113" s="94"/>
      <c r="AK113" s="22">
        <f>IF($BO113,AG113/$BO113*100,0)</f>
        <v>0.83973205780993976</v>
      </c>
      <c r="AL113" s="94"/>
      <c r="AM113" s="21">
        <v>40495</v>
      </c>
      <c r="AN113" s="94"/>
      <c r="AO113" s="20">
        <f t="shared" si="100"/>
        <v>1.4861095820030092</v>
      </c>
      <c r="AP113" s="94"/>
      <c r="AQ113" s="22">
        <f>IF($BO113,AM113/$BO113*100,0)</f>
        <v>8.0712803177280079E-2</v>
      </c>
      <c r="AR113" s="94"/>
      <c r="AS113" s="21">
        <v>2812752</v>
      </c>
      <c r="AT113" s="94"/>
      <c r="AU113" s="20">
        <f t="shared" si="101"/>
        <v>103.2240449190796</v>
      </c>
      <c r="AV113" s="94"/>
      <c r="AW113" s="22">
        <f>IF($BO113,AS113/$BO113*100,0)</f>
        <v>5.6062501188418548</v>
      </c>
      <c r="AX113" s="94"/>
      <c r="AY113" s="21">
        <v>-99051</v>
      </c>
      <c r="AZ113" s="94"/>
      <c r="BA113" s="21">
        <v>86083</v>
      </c>
      <c r="BB113" s="94"/>
      <c r="BC113" s="21">
        <f>(AY113+BA113)</f>
        <v>-12968</v>
      </c>
      <c r="BD113" s="94"/>
      <c r="BE113" s="20">
        <f t="shared" si="102"/>
        <v>-0.47590737274762379</v>
      </c>
      <c r="BF113" s="94"/>
      <c r="BG113" s="22">
        <f>IF($BO113,BC113/$BO113*100,0)</f>
        <v>-2.584723130270325E-2</v>
      </c>
      <c r="BH113" s="94"/>
      <c r="BI113" s="21">
        <v>2709955</v>
      </c>
      <c r="BJ113" s="94"/>
      <c r="BK113" s="20">
        <f t="shared" si="103"/>
        <v>99.451539506036923</v>
      </c>
      <c r="BL113" s="94"/>
      <c r="BM113" s="22">
        <f>IF($BO113,BI113/$BO113*100,0)</f>
        <v>5.4013597860053348</v>
      </c>
      <c r="BN113" s="94"/>
      <c r="BO113" s="21">
        <f>(U113+AA113+AG113+AM113+AS113+BC113+BI113)</f>
        <v>50171718</v>
      </c>
      <c r="BQ113" s="94">
        <v>32</v>
      </c>
      <c r="BS113" s="115">
        <v>27249</v>
      </c>
    </row>
    <row r="114" spans="1:71" ht="15" x14ac:dyDescent="0.25">
      <c r="A114" s="94">
        <v>33</v>
      </c>
      <c r="B114" s="126"/>
      <c r="C114" s="94" t="s">
        <v>95</v>
      </c>
      <c r="E114" s="21">
        <v>64138550</v>
      </c>
      <c r="F114" s="129"/>
      <c r="G114" s="21">
        <v>1161659</v>
      </c>
      <c r="H114" s="94"/>
      <c r="I114" s="21">
        <v>14398461</v>
      </c>
      <c r="J114" s="21"/>
      <c r="K114" s="21">
        <v>252770</v>
      </c>
      <c r="L114" s="94"/>
      <c r="M114" s="21">
        <v>1073355</v>
      </c>
      <c r="N114" s="94"/>
      <c r="O114" s="21">
        <v>760376</v>
      </c>
      <c r="P114" s="94"/>
      <c r="Q114" s="21">
        <v>560925</v>
      </c>
      <c r="R114" s="94"/>
      <c r="S114" s="21">
        <v>207552</v>
      </c>
      <c r="T114" s="94"/>
      <c r="U114" s="21">
        <f>SUM(E114:S114)</f>
        <v>82553648</v>
      </c>
      <c r="V114" s="94"/>
      <c r="W114" s="20">
        <f t="shared" si="98"/>
        <v>1515.3853552875526</v>
      </c>
      <c r="X114" s="94"/>
      <c r="Y114" s="22">
        <f>IF($BO114,U114/$BO114*100,0)</f>
        <v>75.475002261635808</v>
      </c>
      <c r="Z114" s="94"/>
      <c r="AA114" s="21">
        <v>13396258</v>
      </c>
      <c r="AB114" s="94"/>
      <c r="AC114" s="20">
        <f t="shared" si="99"/>
        <v>245.90667621197937</v>
      </c>
      <c r="AD114" s="94"/>
      <c r="AE114" s="22">
        <f>IF($BO114,AA114/$BO114*100,0)</f>
        <v>12.247582358170977</v>
      </c>
      <c r="AF114" s="94"/>
      <c r="AG114" s="21">
        <v>653380</v>
      </c>
      <c r="AH114" s="94"/>
      <c r="AI114" s="20">
        <f t="shared" si="75"/>
        <v>11.993685408521028</v>
      </c>
      <c r="AJ114" s="94"/>
      <c r="AK114" s="22">
        <f>IF($BO114,AG114/$BO114*100,0)</f>
        <v>0.59735527347873962</v>
      </c>
      <c r="AL114" s="94"/>
      <c r="AM114" s="21">
        <v>45353</v>
      </c>
      <c r="AN114" s="94"/>
      <c r="AO114" s="20">
        <f t="shared" si="100"/>
        <v>0.83251647484259417</v>
      </c>
      <c r="AP114" s="94"/>
      <c r="AQ114" s="22">
        <f>IF($BO114,AM114/$BO114*100,0)</f>
        <v>4.1464161312071507E-2</v>
      </c>
      <c r="AR114" s="94"/>
      <c r="AS114" s="21">
        <v>11254494</v>
      </c>
      <c r="AT114" s="94"/>
      <c r="AU114" s="20">
        <f t="shared" si="101"/>
        <v>206.59166253648328</v>
      </c>
      <c r="AV114" s="94"/>
      <c r="AW114" s="22">
        <f>IF($BO114,AS114/$BO114*100,0)</f>
        <v>10.28946607064011</v>
      </c>
      <c r="AX114" s="94"/>
      <c r="AY114" s="21">
        <v>375690</v>
      </c>
      <c r="AZ114" s="94"/>
      <c r="BA114" s="21">
        <v>175654</v>
      </c>
      <c r="BB114" s="94"/>
      <c r="BC114" s="21">
        <f>(AY114+BA114)</f>
        <v>551344</v>
      </c>
      <c r="BD114" s="94"/>
      <c r="BE114" s="20">
        <f t="shared" si="102"/>
        <v>10.120674780182462</v>
      </c>
      <c r="BF114" s="94"/>
      <c r="BG114" s="22">
        <f>IF($BO114,BC114/$BO114*100,0)</f>
        <v>0.50406845312201509</v>
      </c>
      <c r="BH114" s="94"/>
      <c r="BI114" s="21">
        <v>924318</v>
      </c>
      <c r="BJ114" s="94"/>
      <c r="BK114" s="20">
        <f t="shared" si="103"/>
        <v>16.96712374029407</v>
      </c>
      <c r="BL114" s="94"/>
      <c r="BM114" s="22">
        <f>IF($BO114,BI114/$BO114*100,0)</f>
        <v>0.84506142164027309</v>
      </c>
      <c r="BN114" s="94"/>
      <c r="BO114" s="21">
        <f>(U114+AA114+AG114+AM114+AS114+BC114+BI114)</f>
        <v>109378795</v>
      </c>
      <c r="BQ114" s="94">
        <v>33</v>
      </c>
      <c r="BS114" s="115">
        <v>54477</v>
      </c>
    </row>
    <row r="115" spans="1:71" ht="15" x14ac:dyDescent="0.25">
      <c r="A115" s="94">
        <v>34</v>
      </c>
      <c r="B115" s="126"/>
      <c r="C115" s="94" t="s">
        <v>154</v>
      </c>
      <c r="E115" s="21">
        <v>76225215</v>
      </c>
      <c r="F115" s="129"/>
      <c r="G115" s="21">
        <v>2236328</v>
      </c>
      <c r="H115" s="94"/>
      <c r="I115" s="21">
        <v>55133060</v>
      </c>
      <c r="J115" s="21"/>
      <c r="K115" s="21">
        <v>187825</v>
      </c>
      <c r="L115" s="94"/>
      <c r="M115" s="21">
        <v>8563376</v>
      </c>
      <c r="N115" s="94"/>
      <c r="O115" s="21">
        <v>0</v>
      </c>
      <c r="P115" s="94"/>
      <c r="Q115" s="21">
        <v>1573284</v>
      </c>
      <c r="R115" s="94"/>
      <c r="S115" s="21">
        <v>695670</v>
      </c>
      <c r="T115" s="94"/>
      <c r="U115" s="21">
        <f>SUM(E115:S115)</f>
        <v>144614758</v>
      </c>
      <c r="V115" s="94"/>
      <c r="W115" s="20">
        <f t="shared" si="98"/>
        <v>1581.889519684092</v>
      </c>
      <c r="X115" s="94"/>
      <c r="Y115" s="22">
        <f>IF($BO115,U115/$BO115*100,0)</f>
        <v>64.78108327026743</v>
      </c>
      <c r="Z115" s="94"/>
      <c r="AA115" s="21">
        <v>48721613</v>
      </c>
      <c r="AB115" s="94"/>
      <c r="AC115" s="20">
        <f t="shared" si="99"/>
        <v>532.94843522681276</v>
      </c>
      <c r="AD115" s="94"/>
      <c r="AE115" s="22">
        <f>IF($BO115,AA115/$BO115*100,0)</f>
        <v>21.825150575674613</v>
      </c>
      <c r="AF115" s="94"/>
      <c r="AG115" s="21">
        <v>2657136</v>
      </c>
      <c r="AH115" s="94"/>
      <c r="AI115" s="20">
        <f t="shared" si="75"/>
        <v>29.065467791159389</v>
      </c>
      <c r="AJ115" s="94"/>
      <c r="AK115" s="22">
        <f>IF($BO115,AG115/$BO115*100,0)</f>
        <v>1.1902806522445333</v>
      </c>
      <c r="AL115" s="94"/>
      <c r="AM115" s="21">
        <v>207792</v>
      </c>
      <c r="AN115" s="94"/>
      <c r="AO115" s="20">
        <f t="shared" si="100"/>
        <v>2.2729629508089126</v>
      </c>
      <c r="AP115" s="94"/>
      <c r="AQ115" s="22">
        <f>IF($BO115,AM115/$BO115*100,0)</f>
        <v>9.3081723062423627E-2</v>
      </c>
      <c r="AR115" s="94"/>
      <c r="AS115" s="21">
        <v>21146267</v>
      </c>
      <c r="AT115" s="94"/>
      <c r="AU115" s="20">
        <f t="shared" si="101"/>
        <v>231.31151073628021</v>
      </c>
      <c r="AV115" s="94"/>
      <c r="AW115" s="22">
        <f>IF($BO115,AS115/$BO115*100,0)</f>
        <v>9.4726022594617092</v>
      </c>
      <c r="AX115" s="94"/>
      <c r="AY115" s="21">
        <v>1025174</v>
      </c>
      <c r="AZ115" s="94"/>
      <c r="BA115" s="21">
        <v>276517</v>
      </c>
      <c r="BB115" s="94"/>
      <c r="BC115" s="21">
        <f>(AY115+BA115)</f>
        <v>1301691</v>
      </c>
      <c r="BD115" s="94"/>
      <c r="BE115" s="20">
        <f t="shared" si="102"/>
        <v>14.238735930167689</v>
      </c>
      <c r="BF115" s="94"/>
      <c r="BG115" s="22">
        <f>IF($BO115,BC115/$BO115*100,0)</f>
        <v>0.58310060625456839</v>
      </c>
      <c r="BH115" s="94"/>
      <c r="BI115" s="21">
        <v>4586834</v>
      </c>
      <c r="BJ115" s="94"/>
      <c r="BK115" s="20">
        <f t="shared" si="103"/>
        <v>50.173749439394435</v>
      </c>
      <c r="BL115" s="94"/>
      <c r="BM115" s="22">
        <f>IF($BO115,BI115/$BO115*100,0)</f>
        <v>2.0547009130347118</v>
      </c>
      <c r="BN115" s="94"/>
      <c r="BO115" s="21">
        <f>(U115+AA115+AG115+AM115+AS115+BC115+BI115)</f>
        <v>223236091</v>
      </c>
      <c r="BQ115" s="94">
        <v>34</v>
      </c>
      <c r="BS115" s="115">
        <v>91419</v>
      </c>
    </row>
    <row r="116" spans="1:71" ht="15" x14ac:dyDescent="0.25">
      <c r="A116" s="94">
        <v>35</v>
      </c>
      <c r="B116" s="126"/>
      <c r="C116" s="94" t="s">
        <v>155</v>
      </c>
      <c r="E116" s="21">
        <v>7859864</v>
      </c>
      <c r="F116" s="129"/>
      <c r="G116" s="21">
        <v>746885</v>
      </c>
      <c r="H116" s="94"/>
      <c r="I116" s="21">
        <v>3017020</v>
      </c>
      <c r="J116" s="21"/>
      <c r="K116" s="21">
        <v>65639</v>
      </c>
      <c r="L116" s="94"/>
      <c r="M116" s="21">
        <v>5699027</v>
      </c>
      <c r="N116" s="94"/>
      <c r="O116" s="21">
        <v>204844</v>
      </c>
      <c r="P116" s="94"/>
      <c r="Q116" s="21">
        <v>103221</v>
      </c>
      <c r="R116" s="94"/>
      <c r="S116" s="21">
        <v>71040</v>
      </c>
      <c r="T116" s="94"/>
      <c r="U116" s="21">
        <f>SUM(E116:S116)</f>
        <v>17767540</v>
      </c>
      <c r="V116" s="94"/>
      <c r="W116" s="20">
        <f t="shared" si="98"/>
        <v>1058.4106749270268</v>
      </c>
      <c r="X116" s="94"/>
      <c r="Y116" s="22">
        <f>IF($BO116,U116/$BO116*100,0)</f>
        <v>64.185843201572183</v>
      </c>
      <c r="Z116" s="94"/>
      <c r="AA116" s="21">
        <v>2822477</v>
      </c>
      <c r="AB116" s="94"/>
      <c r="AC116" s="20">
        <f t="shared" si="99"/>
        <v>168.1346875558468</v>
      </c>
      <c r="AD116" s="94"/>
      <c r="AE116" s="22">
        <f>IF($BO116,AA116/$BO116*100,0)</f>
        <v>10.196294262573424</v>
      </c>
      <c r="AF116" s="94"/>
      <c r="AG116" s="21">
        <v>42247</v>
      </c>
      <c r="AH116" s="94"/>
      <c r="AI116" s="20">
        <f t="shared" si="75"/>
        <v>2.5166497885268364</v>
      </c>
      <c r="AJ116" s="94"/>
      <c r="AK116" s="22">
        <f>IF($BO116,AG116/$BO116*100,0)</f>
        <v>0.15261872593149189</v>
      </c>
      <c r="AL116" s="94"/>
      <c r="AM116" s="21">
        <v>25595</v>
      </c>
      <c r="AN116" s="94"/>
      <c r="AO116" s="20">
        <f t="shared" si="100"/>
        <v>1.524691725740156</v>
      </c>
      <c r="AP116" s="94"/>
      <c r="AQ116" s="22">
        <f>IF($BO116,AM116/$BO116*100,0)</f>
        <v>9.2462808961974466E-2</v>
      </c>
      <c r="AR116" s="94"/>
      <c r="AS116" s="21">
        <v>5344595</v>
      </c>
      <c r="AT116" s="94"/>
      <c r="AU116" s="20">
        <f t="shared" si="101"/>
        <v>318.37701793054151</v>
      </c>
      <c r="AV116" s="94"/>
      <c r="AW116" s="22">
        <f>IF($BO116,AS116/$BO116*100,0)</f>
        <v>19.307531410983547</v>
      </c>
      <c r="AX116" s="94"/>
      <c r="AY116" s="21">
        <v>94082</v>
      </c>
      <c r="AZ116" s="94"/>
      <c r="BA116" s="21">
        <v>343331</v>
      </c>
      <c r="BB116" s="94"/>
      <c r="BC116" s="21">
        <f>(AY116+BA116)</f>
        <v>437413</v>
      </c>
      <c r="BD116" s="94"/>
      <c r="BE116" s="20">
        <f t="shared" si="102"/>
        <v>26.056650979924942</v>
      </c>
      <c r="BF116" s="94"/>
      <c r="BG116" s="22">
        <f>IF($BO116,BC116/$BO116*100,0)</f>
        <v>1.5801693555961764</v>
      </c>
      <c r="BH116" s="94"/>
      <c r="BI116" s="21">
        <v>1241533</v>
      </c>
      <c r="BJ116" s="94"/>
      <c r="BK116" s="20">
        <f t="shared" si="103"/>
        <v>73.958003216774884</v>
      </c>
      <c r="BL116" s="94"/>
      <c r="BM116" s="22">
        <f>IF($BO116,BI116/$BO116*100,0)</f>
        <v>4.4850802343812095</v>
      </c>
      <c r="BN116" s="94"/>
      <c r="BO116" s="21">
        <f>(U116+AA116+AG116+AM116+AS116+BC116+BI116)</f>
        <v>27681400</v>
      </c>
      <c r="BQ116" s="94">
        <v>35</v>
      </c>
      <c r="BS116" s="115">
        <v>16787</v>
      </c>
    </row>
    <row r="117" spans="1:71" ht="15" x14ac:dyDescent="0.25">
      <c r="A117" s="94">
        <v>36</v>
      </c>
      <c r="B117" s="126"/>
      <c r="C117" s="94" t="s">
        <v>156</v>
      </c>
      <c r="E117" s="21">
        <v>33271649</v>
      </c>
      <c r="F117" s="129"/>
      <c r="G117" s="21">
        <v>958928</v>
      </c>
      <c r="H117" s="94"/>
      <c r="I117" s="21">
        <v>11777881</v>
      </c>
      <c r="J117" s="21"/>
      <c r="K117" s="21">
        <v>70419</v>
      </c>
      <c r="L117" s="94"/>
      <c r="M117" s="21">
        <v>266475</v>
      </c>
      <c r="N117" s="94"/>
      <c r="O117" s="21">
        <v>0</v>
      </c>
      <c r="P117" s="94"/>
      <c r="Q117" s="21">
        <v>422951</v>
      </c>
      <c r="R117" s="94"/>
      <c r="S117" s="21">
        <v>259130</v>
      </c>
      <c r="T117" s="94"/>
      <c r="U117" s="21">
        <f>SUM(E117:S117)</f>
        <v>47027433</v>
      </c>
      <c r="V117" s="94"/>
      <c r="W117" s="20">
        <f t="shared" ref="W117:W121" si="104">IFERROR(U117/$BS117,0)</f>
        <v>1214.8338456769393</v>
      </c>
      <c r="X117" s="94"/>
      <c r="Y117" s="22">
        <f>IF($BO117,U117/$BO117*100,0)</f>
        <v>62.429451731700084</v>
      </c>
      <c r="Z117" s="94"/>
      <c r="AA117" s="21">
        <v>19966412</v>
      </c>
      <c r="AB117" s="94"/>
      <c r="AC117" s="20">
        <f t="shared" ref="AC117:AC121" si="105">IFERROR(AA117/$BS117,0)</f>
        <v>515.78135413706696</v>
      </c>
      <c r="AD117" s="94"/>
      <c r="AE117" s="22">
        <f>IF($BO117,AA117/$BO117*100,0)</f>
        <v>26.505638830195927</v>
      </c>
      <c r="AF117" s="94"/>
      <c r="AG117" s="21">
        <v>516829</v>
      </c>
      <c r="AH117" s="94"/>
      <c r="AI117" s="20">
        <f t="shared" si="75"/>
        <v>13.350959675544418</v>
      </c>
      <c r="AJ117" s="94"/>
      <c r="AK117" s="22">
        <f>IF($BO117,AG117/$BO117*100,0)</f>
        <v>0.68609637079367736</v>
      </c>
      <c r="AL117" s="94"/>
      <c r="AM117" s="21">
        <v>49245</v>
      </c>
      <c r="AN117" s="94"/>
      <c r="AO117" s="20">
        <f t="shared" ref="AO117:AO121" si="106">IFERROR(AM117/$BS117,0)</f>
        <v>1.2721190359329391</v>
      </c>
      <c r="AP117" s="94"/>
      <c r="AQ117" s="22">
        <f>IF($BO117,AM117/$BO117*100,0)</f>
        <v>6.537329712484137E-2</v>
      </c>
      <c r="AR117" s="94"/>
      <c r="AS117" s="21">
        <v>6003434</v>
      </c>
      <c r="AT117" s="94"/>
      <c r="AU117" s="20">
        <f t="shared" ref="AU117:AU121" si="107">IFERROR(AS117/$BS117,0)</f>
        <v>155.08341298338974</v>
      </c>
      <c r="AV117" s="94"/>
      <c r="AW117" s="22">
        <f>IF($BO117,AS117/$BO117*100,0)</f>
        <v>7.9696268585922425</v>
      </c>
      <c r="AX117" s="94"/>
      <c r="AY117" s="21">
        <v>52769</v>
      </c>
      <c r="AZ117" s="94"/>
      <c r="BA117" s="21">
        <v>136534</v>
      </c>
      <c r="BB117" s="94"/>
      <c r="BC117" s="21">
        <f>(AY117+BA117)</f>
        <v>189303</v>
      </c>
      <c r="BD117" s="94"/>
      <c r="BE117" s="20">
        <f t="shared" ref="BE117:BE121" si="108">IFERROR(BC117/$BS117,0)</f>
        <v>4.8901604195189998</v>
      </c>
      <c r="BF117" s="94"/>
      <c r="BG117" s="22">
        <f>IF($BO117,BC117/$BO117*100,0)</f>
        <v>0.2513018837572108</v>
      </c>
      <c r="BH117" s="94"/>
      <c r="BI117" s="21">
        <v>1576266</v>
      </c>
      <c r="BJ117" s="94"/>
      <c r="BK117" s="20">
        <f t="shared" ref="BK117:BK121" si="109">IFERROR(BI117/$BS117,0)</f>
        <v>40.718813773862728</v>
      </c>
      <c r="BL117" s="94"/>
      <c r="BM117" s="22">
        <f>IF($BO117,BI117/$BO117*100,0)</f>
        <v>2.0925110278360282</v>
      </c>
      <c r="BN117" s="94"/>
      <c r="BO117" s="21">
        <f>(U117+AA117+AG117+AM117+AS117+BC117+BI117)</f>
        <v>75328922</v>
      </c>
      <c r="BQ117" s="94">
        <v>36</v>
      </c>
      <c r="BS117" s="115">
        <v>38711</v>
      </c>
    </row>
    <row r="118" spans="1:71" ht="15" x14ac:dyDescent="0.25">
      <c r="A118" s="94">
        <v>37</v>
      </c>
      <c r="B118" s="126"/>
      <c r="C118" s="94" t="s">
        <v>157</v>
      </c>
      <c r="E118" s="21">
        <v>33130507</v>
      </c>
      <c r="F118" s="129"/>
      <c r="G118" s="21">
        <v>894365</v>
      </c>
      <c r="H118" s="94"/>
      <c r="I118" s="21">
        <v>17481599</v>
      </c>
      <c r="J118" s="21"/>
      <c r="K118" s="21">
        <v>3889</v>
      </c>
      <c r="L118" s="94"/>
      <c r="M118" s="21">
        <v>560426</v>
      </c>
      <c r="N118" s="94"/>
      <c r="O118" s="21">
        <v>0</v>
      </c>
      <c r="P118" s="94"/>
      <c r="Q118" s="21">
        <v>262070</v>
      </c>
      <c r="R118" s="94"/>
      <c r="S118" s="21">
        <v>129799</v>
      </c>
      <c r="T118" s="94"/>
      <c r="U118" s="21">
        <f>SUM(E118:S118)</f>
        <v>52462655</v>
      </c>
      <c r="V118" s="94"/>
      <c r="W118" s="20">
        <f t="shared" si="104"/>
        <v>2121.6748897965786</v>
      </c>
      <c r="X118" s="94"/>
      <c r="Y118" s="22">
        <f>IF($BO118,U118/$BO118*100,0)</f>
        <v>74.984646862983965</v>
      </c>
      <c r="Z118" s="94"/>
      <c r="AA118" s="21">
        <v>11459040</v>
      </c>
      <c r="AB118" s="94"/>
      <c r="AC118" s="20">
        <f t="shared" si="105"/>
        <v>463.42217009746429</v>
      </c>
      <c r="AD118" s="94"/>
      <c r="AE118" s="22">
        <f>IF($BO118,AA118/$BO118*100,0)</f>
        <v>16.378356524060926</v>
      </c>
      <c r="AF118" s="94"/>
      <c r="AG118" s="21">
        <v>2300994</v>
      </c>
      <c r="AH118" s="94"/>
      <c r="AI118" s="20">
        <f t="shared" si="75"/>
        <v>93.055930763942243</v>
      </c>
      <c r="AJ118" s="94"/>
      <c r="AK118" s="22">
        <f>IF($BO118,AG118/$BO118*100,0)</f>
        <v>3.2888008150530106</v>
      </c>
      <c r="AL118" s="94"/>
      <c r="AM118" s="21">
        <v>113277</v>
      </c>
      <c r="AN118" s="94"/>
      <c r="AO118" s="20">
        <f t="shared" si="106"/>
        <v>4.5811056739596392</v>
      </c>
      <c r="AP118" s="94"/>
      <c r="AQ118" s="22">
        <f>IF($BO118,AM118/$BO118*100,0)</f>
        <v>0.16190632827671861</v>
      </c>
      <c r="AR118" s="94"/>
      <c r="AS118" s="21">
        <v>2824125</v>
      </c>
      <c r="AT118" s="94"/>
      <c r="AU118" s="20">
        <f t="shared" si="107"/>
        <v>114.2121971933514</v>
      </c>
      <c r="AV118" s="94"/>
      <c r="AW118" s="22">
        <f>IF($BO118,AS118/$BO118*100,0)</f>
        <v>4.0365097005083816</v>
      </c>
      <c r="AX118" s="94"/>
      <c r="AY118" s="21">
        <v>159115</v>
      </c>
      <c r="AZ118" s="94"/>
      <c r="BA118" s="21">
        <v>50536</v>
      </c>
      <c r="BB118" s="94"/>
      <c r="BC118" s="21">
        <f>(AY118+BA118)</f>
        <v>209651</v>
      </c>
      <c r="BD118" s="94"/>
      <c r="BE118" s="20">
        <f t="shared" si="108"/>
        <v>8.4786266024992916</v>
      </c>
      <c r="BF118" s="94"/>
      <c r="BG118" s="22">
        <f>IF($BO118,BC118/$BO118*100,0)</f>
        <v>0.29965327144559206</v>
      </c>
      <c r="BH118" s="94"/>
      <c r="BI118" s="21">
        <v>594787</v>
      </c>
      <c r="BJ118" s="94"/>
      <c r="BK118" s="20">
        <f t="shared" si="109"/>
        <v>24.054151332551463</v>
      </c>
      <c r="BL118" s="94"/>
      <c r="BM118" s="22">
        <f>IF($BO118,BI118/$BO118*100,0)</f>
        <v>0.85012649767141291</v>
      </c>
      <c r="BN118" s="94"/>
      <c r="BO118" s="21">
        <f>(U118+AA118+AG118+AM118+AS118+BC118+BI118)</f>
        <v>69964529</v>
      </c>
      <c r="BQ118" s="94">
        <v>37</v>
      </c>
      <c r="BS118" s="115">
        <v>24727</v>
      </c>
    </row>
    <row r="119" spans="1:71" ht="15" x14ac:dyDescent="0.25">
      <c r="A119" s="94">
        <v>38</v>
      </c>
      <c r="B119" s="126"/>
      <c r="C119" s="94" t="s">
        <v>158</v>
      </c>
      <c r="E119" s="21">
        <v>9787060</v>
      </c>
      <c r="F119" s="129"/>
      <c r="G119" s="21">
        <v>343758</v>
      </c>
      <c r="H119" s="94"/>
      <c r="I119" s="21">
        <v>2506184</v>
      </c>
      <c r="J119" s="21"/>
      <c r="K119" s="21">
        <v>22735</v>
      </c>
      <c r="L119" s="94"/>
      <c r="M119" s="21">
        <v>426024</v>
      </c>
      <c r="N119" s="94"/>
      <c r="O119" s="21">
        <v>25357</v>
      </c>
      <c r="P119" s="94"/>
      <c r="Q119" s="21">
        <v>106807</v>
      </c>
      <c r="R119" s="94"/>
      <c r="S119" s="21">
        <v>200689</v>
      </c>
      <c r="T119" s="94"/>
      <c r="U119" s="21">
        <f>SUM(E119:S119)</f>
        <v>13418614</v>
      </c>
      <c r="V119" s="94"/>
      <c r="W119" s="20">
        <f t="shared" si="104"/>
        <v>875.14602491358505</v>
      </c>
      <c r="X119" s="94"/>
      <c r="Y119" s="22">
        <f>IF($BO119,U119/$BO119*100,0)</f>
        <v>56.591668213398272</v>
      </c>
      <c r="Z119" s="94"/>
      <c r="AA119" s="21">
        <v>1710961</v>
      </c>
      <c r="AB119" s="94"/>
      <c r="AC119" s="20">
        <f t="shared" si="105"/>
        <v>111.5868388443227</v>
      </c>
      <c r="AD119" s="94"/>
      <c r="AE119" s="22">
        <f>IF($BO119,AA119/$BO119*100,0)</f>
        <v>7.215807626485427</v>
      </c>
      <c r="AF119" s="94"/>
      <c r="AG119" s="21">
        <v>74333</v>
      </c>
      <c r="AH119" s="94"/>
      <c r="AI119" s="20">
        <f t="shared" si="75"/>
        <v>4.847909737168199</v>
      </c>
      <c r="AJ119" s="94"/>
      <c r="AK119" s="22">
        <f>IF($BO119,AG119/$BO119*100,0)</f>
        <v>0.31349202483255972</v>
      </c>
      <c r="AL119" s="94"/>
      <c r="AM119" s="21">
        <v>14528</v>
      </c>
      <c r="AN119" s="94"/>
      <c r="AO119" s="20">
        <f t="shared" si="106"/>
        <v>0.94749885867084072</v>
      </c>
      <c r="AP119" s="94"/>
      <c r="AQ119" s="22">
        <f>IF($BO119,AM119/$BO119*100,0)</f>
        <v>6.1270393186975199E-2</v>
      </c>
      <c r="AR119" s="94"/>
      <c r="AS119" s="21">
        <v>7068144</v>
      </c>
      <c r="AT119" s="94"/>
      <c r="AU119" s="20">
        <f t="shared" si="107"/>
        <v>460.97593425944041</v>
      </c>
      <c r="AV119" s="94"/>
      <c r="AW119" s="22">
        <f>IF($BO119,AS119/$BO119*100,0)</f>
        <v>29.809193418375525</v>
      </c>
      <c r="AX119" s="94"/>
      <c r="AY119" s="21">
        <v>78524</v>
      </c>
      <c r="AZ119" s="94"/>
      <c r="BA119" s="21">
        <v>42386</v>
      </c>
      <c r="BB119" s="94"/>
      <c r="BC119" s="21">
        <f>(AY119+BA119)</f>
        <v>120910</v>
      </c>
      <c r="BD119" s="94"/>
      <c r="BE119" s="20">
        <f t="shared" si="108"/>
        <v>7.8856062088306267</v>
      </c>
      <c r="BF119" s="94"/>
      <c r="BG119" s="22">
        <f>IF($BO119,BC119/$BO119*100,0)</f>
        <v>0.50992588382689785</v>
      </c>
      <c r="BH119" s="94"/>
      <c r="BI119" s="21">
        <v>1303799</v>
      </c>
      <c r="BJ119" s="94"/>
      <c r="BK119" s="20">
        <f t="shared" si="109"/>
        <v>85.032218091697644</v>
      </c>
      <c r="BL119" s="94"/>
      <c r="BM119" s="22">
        <f>IF($BO119,BI119/$BO119*100,0)</f>
        <v>5.4986424398943479</v>
      </c>
      <c r="BN119" s="94"/>
      <c r="BO119" s="21">
        <f>(U119+AA119+AG119+AM119+AS119+BC119+BI119)</f>
        <v>23711289</v>
      </c>
      <c r="BQ119" s="94">
        <v>38</v>
      </c>
      <c r="BS119" s="115">
        <v>15333</v>
      </c>
    </row>
    <row r="120" spans="1:71" ht="15" x14ac:dyDescent="0.25">
      <c r="A120" s="94">
        <v>39</v>
      </c>
      <c r="B120" s="126"/>
      <c r="C120" s="94" t="s">
        <v>159</v>
      </c>
      <c r="E120" s="21">
        <v>18365969</v>
      </c>
      <c r="F120" s="129"/>
      <c r="G120" s="21">
        <v>515322</v>
      </c>
      <c r="H120" s="94"/>
      <c r="I120" s="21">
        <v>6819827</v>
      </c>
      <c r="J120" s="21"/>
      <c r="K120" s="21">
        <v>0</v>
      </c>
      <c r="L120" s="94"/>
      <c r="M120" s="21">
        <v>230764</v>
      </c>
      <c r="N120" s="94"/>
      <c r="O120" s="21">
        <v>0</v>
      </c>
      <c r="P120" s="94"/>
      <c r="Q120" s="21">
        <v>320763</v>
      </c>
      <c r="R120" s="94"/>
      <c r="S120" s="21">
        <v>128593</v>
      </c>
      <c r="T120" s="94"/>
      <c r="U120" s="21">
        <f>SUM(E120:S120)</f>
        <v>26381238</v>
      </c>
      <c r="V120" s="94"/>
      <c r="W120" s="20">
        <f t="shared" si="104"/>
        <v>1283.633612300506</v>
      </c>
      <c r="X120" s="94"/>
      <c r="Y120" s="22">
        <f>IF($BO120,U120/$BO120*100,0)</f>
        <v>65.826303665195283</v>
      </c>
      <c r="Z120" s="94"/>
      <c r="AA120" s="21">
        <v>7227558</v>
      </c>
      <c r="AB120" s="94"/>
      <c r="AC120" s="20">
        <f t="shared" si="105"/>
        <v>351.67175943947063</v>
      </c>
      <c r="AD120" s="94"/>
      <c r="AE120" s="22">
        <f>IF($BO120,AA120/$BO120*100,0)</f>
        <v>18.034158505594451</v>
      </c>
      <c r="AF120" s="94"/>
      <c r="AG120" s="21">
        <v>462942</v>
      </c>
      <c r="AH120" s="94"/>
      <c r="AI120" s="20">
        <f t="shared" si="75"/>
        <v>22.525398987933048</v>
      </c>
      <c r="AJ120" s="94"/>
      <c r="AK120" s="22">
        <f>IF($BO120,AG120/$BO120*100,0)</f>
        <v>1.1551300462613936</v>
      </c>
      <c r="AL120" s="94"/>
      <c r="AM120" s="21">
        <v>49888</v>
      </c>
      <c r="AN120" s="94"/>
      <c r="AO120" s="20">
        <f t="shared" si="106"/>
        <v>2.4274036590112886</v>
      </c>
      <c r="AP120" s="94"/>
      <c r="AQ120" s="22">
        <f>IF($BO120,AM120/$BO120*100,0)</f>
        <v>0.12448023240036205</v>
      </c>
      <c r="AR120" s="94"/>
      <c r="AS120" s="21">
        <v>4607067</v>
      </c>
      <c r="AT120" s="94"/>
      <c r="AU120" s="20">
        <f t="shared" si="107"/>
        <v>224.16635850525498</v>
      </c>
      <c r="AV120" s="94"/>
      <c r="AW120" s="22">
        <f>IF($BO120,AS120/$BO120*100,0)</f>
        <v>11.495525393762804</v>
      </c>
      <c r="AX120" s="94"/>
      <c r="AY120" s="21">
        <v>61537</v>
      </c>
      <c r="AZ120" s="94"/>
      <c r="BA120" s="21">
        <v>37576</v>
      </c>
      <c r="BB120" s="94"/>
      <c r="BC120" s="21">
        <f>(AY120+BA120)</f>
        <v>99113</v>
      </c>
      <c r="BD120" s="94"/>
      <c r="BE120" s="20">
        <f t="shared" si="108"/>
        <v>4.8225476839237054</v>
      </c>
      <c r="BF120" s="94"/>
      <c r="BG120" s="22">
        <f>IF($BO120,BC120/$BO120*100,0)</f>
        <v>0.24730615125675681</v>
      </c>
      <c r="BH120" s="94"/>
      <c r="BI120" s="21">
        <v>1249240</v>
      </c>
      <c r="BJ120" s="94"/>
      <c r="BK120" s="20">
        <f t="shared" si="109"/>
        <v>60.784351887894125</v>
      </c>
      <c r="BL120" s="94"/>
      <c r="BM120" s="22">
        <f>IF($BO120,BI120/$BO120*100,0)</f>
        <v>3.1170960055289503</v>
      </c>
      <c r="BN120" s="94"/>
      <c r="BO120" s="21">
        <f>(U120+AA120+AG120+AM120+AS120+BC120+BI120)</f>
        <v>40077046</v>
      </c>
      <c r="BQ120" s="94">
        <v>39</v>
      </c>
      <c r="BS120" s="115">
        <v>20552</v>
      </c>
    </row>
    <row r="121" spans="1:71" ht="15" x14ac:dyDescent="0.25">
      <c r="A121" s="94">
        <v>40</v>
      </c>
      <c r="B121" s="126"/>
      <c r="C121" s="94" t="s">
        <v>160</v>
      </c>
      <c r="E121" s="21">
        <v>0</v>
      </c>
      <c r="F121" s="129"/>
      <c r="G121" s="21">
        <v>0</v>
      </c>
      <c r="H121" s="94"/>
      <c r="I121" s="21">
        <v>0</v>
      </c>
      <c r="J121" s="21"/>
      <c r="K121" s="21">
        <v>0</v>
      </c>
      <c r="L121" s="94"/>
      <c r="M121" s="21">
        <v>0</v>
      </c>
      <c r="N121" s="94"/>
      <c r="O121" s="21">
        <v>0</v>
      </c>
      <c r="P121" s="94"/>
      <c r="Q121" s="21">
        <v>0</v>
      </c>
      <c r="R121" s="94"/>
      <c r="S121" s="21">
        <v>0</v>
      </c>
      <c r="T121" s="94"/>
      <c r="U121" s="21">
        <f>SUM(E121:S121)</f>
        <v>0</v>
      </c>
      <c r="V121" s="94"/>
      <c r="W121" s="20">
        <f t="shared" si="104"/>
        <v>0</v>
      </c>
      <c r="X121" s="94"/>
      <c r="Y121" s="22">
        <f>IF($BO121,U121/$BO121*100,0)</f>
        <v>0</v>
      </c>
      <c r="Z121" s="94"/>
      <c r="AA121" s="21">
        <v>0</v>
      </c>
      <c r="AB121" s="94"/>
      <c r="AC121" s="20">
        <f t="shared" si="105"/>
        <v>0</v>
      </c>
      <c r="AD121" s="94"/>
      <c r="AE121" s="22">
        <f>IF($BO121,AA121/$BO121*100,0)</f>
        <v>0</v>
      </c>
      <c r="AF121" s="94"/>
      <c r="AG121" s="21">
        <v>0</v>
      </c>
      <c r="AH121" s="94"/>
      <c r="AI121" s="20">
        <f t="shared" si="75"/>
        <v>0</v>
      </c>
      <c r="AJ121" s="94"/>
      <c r="AK121" s="22">
        <f>IF($BO121,AG121/$BO121*100,0)</f>
        <v>0</v>
      </c>
      <c r="AL121" s="94"/>
      <c r="AM121" s="21">
        <v>0</v>
      </c>
      <c r="AN121" s="94"/>
      <c r="AO121" s="20">
        <f t="shared" si="106"/>
        <v>0</v>
      </c>
      <c r="AP121" s="94"/>
      <c r="AQ121" s="22">
        <f>IF($BO121,AM121/$BO121*100,0)</f>
        <v>0</v>
      </c>
      <c r="AR121" s="94"/>
      <c r="AS121" s="21">
        <v>0</v>
      </c>
      <c r="AT121" s="94"/>
      <c r="AU121" s="20">
        <f t="shared" si="107"/>
        <v>0</v>
      </c>
      <c r="AV121" s="94"/>
      <c r="AW121" s="22">
        <f>IF($BO121,AS121/$BO121*100,0)</f>
        <v>0</v>
      </c>
      <c r="AX121" s="94"/>
      <c r="AY121" s="21">
        <v>0</v>
      </c>
      <c r="AZ121" s="94"/>
      <c r="BA121" s="21">
        <v>0</v>
      </c>
      <c r="BB121" s="94"/>
      <c r="BC121" s="21">
        <f>(AY121+BA121)</f>
        <v>0</v>
      </c>
      <c r="BD121" s="94"/>
      <c r="BE121" s="20">
        <f t="shared" si="108"/>
        <v>0</v>
      </c>
      <c r="BF121" s="94"/>
      <c r="BG121" s="22">
        <f>IF($BO121,BC121/$BO121*100,0)</f>
        <v>0</v>
      </c>
      <c r="BH121" s="94"/>
      <c r="BI121" s="21">
        <v>0</v>
      </c>
      <c r="BJ121" s="94"/>
      <c r="BK121" s="20">
        <f t="shared" si="109"/>
        <v>0</v>
      </c>
      <c r="BL121" s="94"/>
      <c r="BM121" s="22">
        <f>IF($BO121,BI121/$BO121*100,0)</f>
        <v>0</v>
      </c>
      <c r="BN121" s="94"/>
      <c r="BO121" s="21">
        <f>(U121+AA121+AG121+AM121+AS121+BC121+BI121)</f>
        <v>0</v>
      </c>
      <c r="BQ121" s="94">
        <v>40</v>
      </c>
      <c r="BS121" s="115">
        <v>0</v>
      </c>
    </row>
    <row r="122" spans="1:71" ht="15" x14ac:dyDescent="0.25">
      <c r="A122" s="94">
        <v>41</v>
      </c>
      <c r="B122" s="126"/>
      <c r="C122" s="94" t="s">
        <v>161</v>
      </c>
      <c r="E122" s="21">
        <v>14138700</v>
      </c>
      <c r="F122" s="129"/>
      <c r="G122" s="21">
        <v>5224733</v>
      </c>
      <c r="H122" s="94"/>
      <c r="I122" s="21">
        <v>8881594</v>
      </c>
      <c r="J122" s="21"/>
      <c r="K122" s="21">
        <v>68032</v>
      </c>
      <c r="L122" s="94"/>
      <c r="M122" s="21">
        <v>1674045</v>
      </c>
      <c r="N122" s="94"/>
      <c r="O122" s="21">
        <v>0</v>
      </c>
      <c r="P122" s="94"/>
      <c r="Q122" s="21">
        <v>743682</v>
      </c>
      <c r="R122" s="94"/>
      <c r="S122" s="21">
        <v>453823</v>
      </c>
      <c r="T122" s="94"/>
      <c r="U122" s="21">
        <f>SUM(E122:S122)</f>
        <v>31184609</v>
      </c>
      <c r="V122" s="94"/>
      <c r="W122" s="20">
        <f t="shared" ref="W122:W126" si="110">IFERROR(U122/$BS122,0)</f>
        <v>916.60128740226912</v>
      </c>
      <c r="X122" s="94"/>
      <c r="Y122" s="22">
        <f>IF($BO122,U122/$BO122*100,0)</f>
        <v>56.137267267291058</v>
      </c>
      <c r="Z122" s="94"/>
      <c r="AA122" s="21">
        <v>13429133</v>
      </c>
      <c r="AB122" s="94"/>
      <c r="AC122" s="20">
        <f t="shared" ref="AC122:AC126" si="111">IFERROR(AA122/$BS122,0)</f>
        <v>394.71909352771735</v>
      </c>
      <c r="AD122" s="94"/>
      <c r="AE122" s="22">
        <f>IF($BO122,AA122/$BO122*100,0)</f>
        <v>24.174580107417672</v>
      </c>
      <c r="AF122" s="94"/>
      <c r="AG122" s="21">
        <v>413308</v>
      </c>
      <c r="AH122" s="94"/>
      <c r="AI122" s="20">
        <f t="shared" si="75"/>
        <v>12.148257010169891</v>
      </c>
      <c r="AJ122" s="94"/>
      <c r="AK122" s="22">
        <f>IF($BO122,AG122/$BO122*100,0)</f>
        <v>0.74402028448423163</v>
      </c>
      <c r="AL122" s="94"/>
      <c r="AM122" s="21">
        <v>18170</v>
      </c>
      <c r="AN122" s="94"/>
      <c r="AO122" s="20">
        <f t="shared" ref="AO122:AO126" si="112">IFERROR(AM122/$BS122,0)</f>
        <v>0.53406619246369991</v>
      </c>
      <c r="AP122" s="94"/>
      <c r="AQ122" s="22">
        <f>IF($BO122,AM122/$BO122*100,0)</f>
        <v>3.2708896438197396E-2</v>
      </c>
      <c r="AR122" s="94"/>
      <c r="AS122" s="21">
        <v>6941739</v>
      </c>
      <c r="AT122" s="94"/>
      <c r="AU122" s="20">
        <f t="shared" ref="AU122:AU126" si="113">IFERROR(AS122/$BS122,0)</f>
        <v>204.03677032508378</v>
      </c>
      <c r="AV122" s="94"/>
      <c r="AW122" s="22">
        <f>IF($BO122,AS122/$BO122*100,0)</f>
        <v>12.49623676675817</v>
      </c>
      <c r="AX122" s="94"/>
      <c r="AY122" s="21">
        <v>143956</v>
      </c>
      <c r="AZ122" s="94"/>
      <c r="BA122" s="21">
        <v>266873</v>
      </c>
      <c r="BB122" s="94"/>
      <c r="BC122" s="21">
        <f>(AY122+BA122)</f>
        <v>410829</v>
      </c>
      <c r="BD122" s="94"/>
      <c r="BE122" s="20">
        <f t="shared" ref="BE122:BE126" si="114">IFERROR(BC122/$BS122,0)</f>
        <v>12.075392393157369</v>
      </c>
      <c r="BF122" s="94"/>
      <c r="BG122" s="22">
        <f>IF($BO122,BC122/$BO122*100,0)</f>
        <v>0.73955768931250399</v>
      </c>
      <c r="BH122" s="94"/>
      <c r="BI122" s="21">
        <v>3152848</v>
      </c>
      <c r="BJ122" s="94"/>
      <c r="BK122" s="20">
        <f t="shared" ref="BK122:BK126" si="115">IFERROR(BI122/$BS122,0)</f>
        <v>92.670860031744169</v>
      </c>
      <c r="BL122" s="94"/>
      <c r="BM122" s="22">
        <f>IF($BO122,BI122/$BO122*100,0)</f>
        <v>5.6756289882981719</v>
      </c>
      <c r="BN122" s="94"/>
      <c r="BO122" s="21">
        <f>(U122+AA122+AG122+AM122+AS122+BC122+BI122)</f>
        <v>55550636</v>
      </c>
      <c r="BQ122" s="94">
        <v>41</v>
      </c>
      <c r="BS122" s="115">
        <v>34022</v>
      </c>
    </row>
    <row r="123" spans="1:71" ht="15" x14ac:dyDescent="0.25">
      <c r="A123" s="94">
        <v>42</v>
      </c>
      <c r="B123" s="126"/>
      <c r="C123" s="94" t="s">
        <v>162</v>
      </c>
      <c r="E123" s="21">
        <v>137469447</v>
      </c>
      <c r="F123" s="129"/>
      <c r="G123" s="21">
        <v>6114156</v>
      </c>
      <c r="H123" s="94"/>
      <c r="I123" s="21">
        <v>47141210</v>
      </c>
      <c r="J123" s="21"/>
      <c r="K123" s="21">
        <v>32570</v>
      </c>
      <c r="L123" s="94"/>
      <c r="M123" s="21">
        <v>1779129</v>
      </c>
      <c r="N123" s="94"/>
      <c r="O123" s="21">
        <v>1719210</v>
      </c>
      <c r="P123" s="94"/>
      <c r="Q123" s="21">
        <v>1162335</v>
      </c>
      <c r="R123" s="94"/>
      <c r="S123" s="21">
        <v>803808</v>
      </c>
      <c r="T123" s="94"/>
      <c r="U123" s="21">
        <f>SUM(E123:S123)</f>
        <v>196221865</v>
      </c>
      <c r="V123" s="94"/>
      <c r="W123" s="20">
        <f t="shared" si="110"/>
        <v>1784.175751734422</v>
      </c>
      <c r="X123" s="94"/>
      <c r="Y123" s="22">
        <f>IF($BO123,U123/$BO123*100,0)</f>
        <v>70.808879506430642</v>
      </c>
      <c r="Z123" s="94"/>
      <c r="AA123" s="21">
        <v>55645528</v>
      </c>
      <c r="AB123" s="94"/>
      <c r="AC123" s="20">
        <f t="shared" si="111"/>
        <v>505.96502968748581</v>
      </c>
      <c r="AD123" s="94"/>
      <c r="AE123" s="22">
        <f>IF($BO123,AA123/$BO123*100,0)</f>
        <v>20.08031820115313</v>
      </c>
      <c r="AF123" s="94"/>
      <c r="AG123" s="21">
        <v>4121959</v>
      </c>
      <c r="AH123" s="94"/>
      <c r="AI123" s="20">
        <f t="shared" si="75"/>
        <v>37.479509724583785</v>
      </c>
      <c r="AJ123" s="94"/>
      <c r="AK123" s="22">
        <f>IF($BO123,AG123/$BO123*100,0)</f>
        <v>1.487455529797596</v>
      </c>
      <c r="AL123" s="94"/>
      <c r="AM123" s="21">
        <v>735721</v>
      </c>
      <c r="AN123" s="94"/>
      <c r="AO123" s="20">
        <f t="shared" si="112"/>
        <v>6.6896498422426101</v>
      </c>
      <c r="AP123" s="94"/>
      <c r="AQ123" s="22">
        <f>IF($BO123,AM123/$BO123*100,0)</f>
        <v>0.26549324479894565</v>
      </c>
      <c r="AR123" s="94"/>
      <c r="AS123" s="21">
        <v>15979476</v>
      </c>
      <c r="AT123" s="94"/>
      <c r="AU123" s="20">
        <f t="shared" si="113"/>
        <v>145.29570190672766</v>
      </c>
      <c r="AV123" s="94"/>
      <c r="AW123" s="22">
        <f>IF($BO123,AS123/$BO123*100,0)</f>
        <v>5.7663746629862089</v>
      </c>
      <c r="AX123" s="94"/>
      <c r="AY123" s="21">
        <v>-1305994</v>
      </c>
      <c r="AZ123" s="94"/>
      <c r="BA123" s="21">
        <v>594358</v>
      </c>
      <c r="BB123" s="94"/>
      <c r="BC123" s="21">
        <f>(AY123+BA123)</f>
        <v>-711636</v>
      </c>
      <c r="BD123" s="94"/>
      <c r="BE123" s="20">
        <f t="shared" si="114"/>
        <v>-6.4706534883932383</v>
      </c>
      <c r="BF123" s="94"/>
      <c r="BG123" s="22">
        <f>IF($BO123,BC123/$BO123*100,0)</f>
        <v>-0.25680190011667803</v>
      </c>
      <c r="BH123" s="94"/>
      <c r="BI123" s="21">
        <v>5121859</v>
      </c>
      <c r="BJ123" s="94"/>
      <c r="BK123" s="20">
        <f t="shared" si="115"/>
        <v>46.571245419580102</v>
      </c>
      <c r="BL123" s="94"/>
      <c r="BM123" s="22">
        <f>IF($BO123,BI123/$BO123*100,0)</f>
        <v>1.848280754950155</v>
      </c>
      <c r="BN123" s="94"/>
      <c r="BO123" s="21">
        <f>(U123+AA123+AG123+AM123+AS123+BC123+BI123)</f>
        <v>277114772</v>
      </c>
      <c r="BQ123" s="94">
        <v>42</v>
      </c>
      <c r="BS123" s="115">
        <v>109979</v>
      </c>
    </row>
    <row r="124" spans="1:71" ht="15" x14ac:dyDescent="0.25">
      <c r="A124" s="94">
        <v>43</v>
      </c>
      <c r="B124" s="126"/>
      <c r="C124" s="94" t="s">
        <v>163</v>
      </c>
      <c r="E124" s="21">
        <v>401965226</v>
      </c>
      <c r="F124" s="129"/>
      <c r="G124" s="21">
        <v>10460117</v>
      </c>
      <c r="H124" s="94"/>
      <c r="I124" s="21">
        <v>120867976</v>
      </c>
      <c r="J124" s="21"/>
      <c r="K124" s="21">
        <v>11039</v>
      </c>
      <c r="L124" s="94"/>
      <c r="M124" s="21">
        <v>1084511</v>
      </c>
      <c r="N124" s="94"/>
      <c r="O124" s="21">
        <v>0</v>
      </c>
      <c r="P124" s="94"/>
      <c r="Q124" s="21">
        <v>3052312</v>
      </c>
      <c r="R124" s="94"/>
      <c r="S124" s="21">
        <v>693362</v>
      </c>
      <c r="T124" s="94"/>
      <c r="U124" s="21">
        <f>SUM(E124:S124)</f>
        <v>538134543</v>
      </c>
      <c r="V124" s="94"/>
      <c r="W124" s="20">
        <f t="shared" si="110"/>
        <v>1609.3069538770712</v>
      </c>
      <c r="X124" s="94"/>
      <c r="Y124" s="22">
        <f>IF($BO124,U124/$BO124*100,0)</f>
        <v>65.248593563543508</v>
      </c>
      <c r="Z124" s="94"/>
      <c r="AA124" s="21">
        <v>221457218</v>
      </c>
      <c r="AB124" s="94"/>
      <c r="AC124" s="20">
        <f t="shared" si="111"/>
        <v>662.27423150881157</v>
      </c>
      <c r="AD124" s="94"/>
      <c r="AE124" s="22">
        <f>IF($BO124,AA124/$BO124*100,0)</f>
        <v>26.851597238936307</v>
      </c>
      <c r="AF124" s="94"/>
      <c r="AG124" s="21">
        <v>11308150</v>
      </c>
      <c r="AH124" s="94"/>
      <c r="AI124" s="20">
        <f t="shared" si="75"/>
        <v>33.8173504511213</v>
      </c>
      <c r="AJ124" s="94"/>
      <c r="AK124" s="22">
        <f>IF($BO124,AG124/$BO124*100,0)</f>
        <v>1.3711085692292839</v>
      </c>
      <c r="AL124" s="94"/>
      <c r="AM124" s="21">
        <v>1674840</v>
      </c>
      <c r="AN124" s="94"/>
      <c r="AO124" s="20">
        <f t="shared" si="112"/>
        <v>5.0086575814395813</v>
      </c>
      <c r="AP124" s="94"/>
      <c r="AQ124" s="22">
        <f>IF($BO124,AM124/$BO124*100,0)</f>
        <v>0.20307366599204768</v>
      </c>
      <c r="AR124" s="94"/>
      <c r="AS124" s="21">
        <v>35726505</v>
      </c>
      <c r="AT124" s="94"/>
      <c r="AU124" s="20">
        <f t="shared" si="113"/>
        <v>106.84114908086092</v>
      </c>
      <c r="AV124" s="94"/>
      <c r="AW124" s="22">
        <f>IF($BO124,AS124/$BO124*100,0)</f>
        <v>4.3318241404750433</v>
      </c>
      <c r="AX124" s="94"/>
      <c r="AY124" s="21">
        <v>198889</v>
      </c>
      <c r="AZ124" s="94"/>
      <c r="BA124" s="21">
        <v>1776359</v>
      </c>
      <c r="BB124" s="94"/>
      <c r="BC124" s="21">
        <f>(AY124+BA124)</f>
        <v>1975248</v>
      </c>
      <c r="BD124" s="94"/>
      <c r="BE124" s="20">
        <f t="shared" si="114"/>
        <v>5.907036415671568</v>
      </c>
      <c r="BF124" s="94"/>
      <c r="BG124" s="22">
        <f>IF($BO124,BC124/$BO124*100,0)</f>
        <v>0.23949801330482925</v>
      </c>
      <c r="BH124" s="94"/>
      <c r="BI124" s="21">
        <v>14468542</v>
      </c>
      <c r="BJ124" s="94"/>
      <c r="BK124" s="20">
        <f t="shared" si="115"/>
        <v>43.268594361656632</v>
      </c>
      <c r="BL124" s="94"/>
      <c r="BM124" s="22">
        <f>IF($BO124,BI124/$BO124*100,0)</f>
        <v>1.7543048085189712</v>
      </c>
      <c r="BN124" s="94"/>
      <c r="BO124" s="21">
        <f>(U124+AA124+AG124+AM124+AS124+BC124+BI124)</f>
        <v>824745046</v>
      </c>
      <c r="BQ124" s="94">
        <v>43</v>
      </c>
      <c r="BS124" s="115">
        <v>334389</v>
      </c>
    </row>
    <row r="125" spans="1:71" ht="15" x14ac:dyDescent="0.25">
      <c r="A125" s="94">
        <v>44</v>
      </c>
      <c r="B125" s="126"/>
      <c r="C125" s="94" t="s">
        <v>164</v>
      </c>
      <c r="E125" s="21">
        <v>16240922</v>
      </c>
      <c r="F125" s="129"/>
      <c r="G125" s="21">
        <v>1534902</v>
      </c>
      <c r="H125" s="94"/>
      <c r="I125" s="21">
        <v>5686092</v>
      </c>
      <c r="J125" s="21"/>
      <c r="K125" s="21">
        <v>120682</v>
      </c>
      <c r="L125" s="94"/>
      <c r="M125" s="21">
        <v>5867016</v>
      </c>
      <c r="N125" s="94"/>
      <c r="O125" s="21">
        <v>0</v>
      </c>
      <c r="P125" s="94"/>
      <c r="Q125" s="21">
        <v>281515</v>
      </c>
      <c r="R125" s="94"/>
      <c r="S125" s="21">
        <v>159343</v>
      </c>
      <c r="T125" s="94"/>
      <c r="U125" s="21">
        <f>SUM(E125:S125)</f>
        <v>29890472</v>
      </c>
      <c r="V125" s="94"/>
      <c r="W125" s="20">
        <f t="shared" si="110"/>
        <v>586.68587579492817</v>
      </c>
      <c r="X125" s="94"/>
      <c r="Y125" s="22">
        <f>IF($BO125,U125/$BO125*100,0)</f>
        <v>50.794116682932476</v>
      </c>
      <c r="Z125" s="94"/>
      <c r="AA125" s="21">
        <v>20894156</v>
      </c>
      <c r="AB125" s="94"/>
      <c r="AC125" s="20">
        <f t="shared" si="111"/>
        <v>410.10748213865116</v>
      </c>
      <c r="AD125" s="94"/>
      <c r="AE125" s="22">
        <f>IF($BO125,AA125/$BO125*100,0)</f>
        <v>35.506304412168326</v>
      </c>
      <c r="AF125" s="94"/>
      <c r="AG125" s="21">
        <v>83547</v>
      </c>
      <c r="AH125" s="94"/>
      <c r="AI125" s="20">
        <f t="shared" si="75"/>
        <v>1.6398484729528147</v>
      </c>
      <c r="AJ125" s="94"/>
      <c r="AK125" s="22">
        <f>IF($BO125,AG125/$BO125*100,0)</f>
        <v>0.14197487635889322</v>
      </c>
      <c r="AL125" s="94"/>
      <c r="AM125" s="21">
        <v>123616</v>
      </c>
      <c r="AN125" s="94"/>
      <c r="AO125" s="20">
        <f t="shared" si="112"/>
        <v>2.4263170291277381</v>
      </c>
      <c r="AP125" s="94"/>
      <c r="AQ125" s="22">
        <f>IF($BO125,AM125/$BO125*100,0)</f>
        <v>0.21006578711361204</v>
      </c>
      <c r="AR125" s="94"/>
      <c r="AS125" s="21">
        <v>1356630</v>
      </c>
      <c r="AT125" s="94"/>
      <c r="AU125" s="20">
        <f t="shared" si="113"/>
        <v>26.627738085891497</v>
      </c>
      <c r="AV125" s="94"/>
      <c r="AW125" s="22">
        <f>IF($BO125,AS125/$BO125*100,0)</f>
        <v>2.3053775301897774</v>
      </c>
      <c r="AX125" s="94"/>
      <c r="AY125" s="21">
        <v>640673</v>
      </c>
      <c r="AZ125" s="94"/>
      <c r="BA125" s="21">
        <v>1924699</v>
      </c>
      <c r="BB125" s="94"/>
      <c r="BC125" s="21">
        <f>(AY125+BA125)</f>
        <v>2565372</v>
      </c>
      <c r="BD125" s="94"/>
      <c r="BE125" s="20">
        <f t="shared" si="114"/>
        <v>50.352751825390591</v>
      </c>
      <c r="BF125" s="94"/>
      <c r="BG125" s="22">
        <f>IF($BO125,BC125/$BO125*100,0)</f>
        <v>4.3594428586851306</v>
      </c>
      <c r="BH125" s="94"/>
      <c r="BI125" s="21">
        <v>3932534</v>
      </c>
      <c r="BJ125" s="94"/>
      <c r="BK125" s="20">
        <f t="shared" si="115"/>
        <v>77.187210489126173</v>
      </c>
      <c r="BL125" s="94"/>
      <c r="BM125" s="22">
        <f>IF($BO125,BI125/$BO125*100,0)</f>
        <v>6.6827178525517823</v>
      </c>
      <c r="BN125" s="94"/>
      <c r="BO125" s="21">
        <f>(U125+AA125+AG125+AM125+AS125+BC125+BI125)</f>
        <v>58846327</v>
      </c>
      <c r="BQ125" s="94">
        <v>44</v>
      </c>
      <c r="BS125" s="115">
        <v>50948</v>
      </c>
    </row>
    <row r="126" spans="1:71" ht="15" x14ac:dyDescent="0.25">
      <c r="A126" s="94">
        <v>45</v>
      </c>
      <c r="B126" s="126"/>
      <c r="C126" s="94" t="s">
        <v>165</v>
      </c>
      <c r="E126" s="21">
        <v>3241294</v>
      </c>
      <c r="F126" s="129"/>
      <c r="G126" s="21">
        <v>124491</v>
      </c>
      <c r="H126" s="94"/>
      <c r="I126" s="21">
        <v>519849</v>
      </c>
      <c r="J126" s="21"/>
      <c r="K126" s="21">
        <v>3295</v>
      </c>
      <c r="L126" s="94"/>
      <c r="M126" s="21">
        <v>1171</v>
      </c>
      <c r="N126" s="94"/>
      <c r="O126" s="21">
        <v>3520</v>
      </c>
      <c r="P126" s="94"/>
      <c r="Q126" s="21">
        <v>23181</v>
      </c>
      <c r="R126" s="94"/>
      <c r="S126" s="21">
        <v>14332</v>
      </c>
      <c r="T126" s="94"/>
      <c r="U126" s="21">
        <f>SUM(E126:S126)</f>
        <v>3931133</v>
      </c>
      <c r="V126" s="94"/>
      <c r="W126" s="20">
        <f t="shared" si="110"/>
        <v>1761.2603046594982</v>
      </c>
      <c r="X126" s="94"/>
      <c r="Y126" s="22">
        <f>IF($BO126,U126/$BO126*100,0)</f>
        <v>70.527929711993494</v>
      </c>
      <c r="Z126" s="94"/>
      <c r="AA126" s="21">
        <v>374272</v>
      </c>
      <c r="AB126" s="94"/>
      <c r="AC126" s="20">
        <f t="shared" si="111"/>
        <v>167.68458781362008</v>
      </c>
      <c r="AD126" s="94"/>
      <c r="AE126" s="22">
        <f>IF($BO126,AA126/$BO126*100,0)</f>
        <v>6.7147637358408439</v>
      </c>
      <c r="AF126" s="94"/>
      <c r="AG126" s="21">
        <v>17380</v>
      </c>
      <c r="AH126" s="94"/>
      <c r="AI126" s="20">
        <f t="shared" si="75"/>
        <v>7.7867383512544803</v>
      </c>
      <c r="AJ126" s="94"/>
      <c r="AK126" s="22">
        <f>IF($BO126,AG126/$BO126*100,0)</f>
        <v>0.3118122481214568</v>
      </c>
      <c r="AL126" s="94"/>
      <c r="AM126" s="21">
        <v>88</v>
      </c>
      <c r="AN126" s="94"/>
      <c r="AO126" s="20">
        <f t="shared" si="112"/>
        <v>3.9426523297491037E-2</v>
      </c>
      <c r="AP126" s="94"/>
      <c r="AQ126" s="22">
        <f>IF($BO126,AM126/$BO126*100,0)</f>
        <v>1.5787961930200343E-3</v>
      </c>
      <c r="AR126" s="94"/>
      <c r="AS126" s="21">
        <v>968526</v>
      </c>
      <c r="AT126" s="94"/>
      <c r="AU126" s="20">
        <f t="shared" si="113"/>
        <v>433.92741935483872</v>
      </c>
      <c r="AV126" s="94"/>
      <c r="AW126" s="22">
        <f>IF($BO126,AS126/$BO126*100,0)</f>
        <v>17.37619501864684</v>
      </c>
      <c r="AX126" s="94"/>
      <c r="AY126" s="21">
        <v>20661</v>
      </c>
      <c r="AZ126" s="94"/>
      <c r="BA126" s="21">
        <v>11237</v>
      </c>
      <c r="BB126" s="94"/>
      <c r="BC126" s="21">
        <f>(AY126+BA126)</f>
        <v>31898</v>
      </c>
      <c r="BD126" s="94"/>
      <c r="BE126" s="20">
        <f t="shared" si="114"/>
        <v>14.291218637992831</v>
      </c>
      <c r="BF126" s="94"/>
      <c r="BG126" s="22">
        <f>IF($BO126,BC126/$BO126*100,0)</f>
        <v>0.57227773823810291</v>
      </c>
      <c r="BH126" s="94"/>
      <c r="BI126" s="21">
        <v>250570</v>
      </c>
      <c r="BJ126" s="94"/>
      <c r="BK126" s="20">
        <f t="shared" si="115"/>
        <v>112.26254480286738</v>
      </c>
      <c r="BL126" s="94"/>
      <c r="BM126" s="22">
        <f>IF($BO126,BI126/$BO126*100,0)</f>
        <v>4.4954427509662507</v>
      </c>
      <c r="BN126" s="94"/>
      <c r="BO126" s="21">
        <f>(U126+AA126+AG126+AM126+AS126+BC126+BI126)</f>
        <v>5573867</v>
      </c>
      <c r="BQ126" s="94">
        <v>45</v>
      </c>
      <c r="BS126" s="115">
        <v>2232</v>
      </c>
    </row>
    <row r="127" spans="1:71" ht="15" x14ac:dyDescent="0.25">
      <c r="A127" s="94">
        <v>46</v>
      </c>
      <c r="B127" s="126"/>
      <c r="C127" s="94" t="s">
        <v>166</v>
      </c>
      <c r="E127" s="21">
        <v>40783181</v>
      </c>
      <c r="F127" s="129"/>
      <c r="G127" s="21">
        <v>1579536</v>
      </c>
      <c r="H127" s="94"/>
      <c r="I127" s="21">
        <v>14875156</v>
      </c>
      <c r="J127" s="21"/>
      <c r="K127" s="21">
        <v>183683</v>
      </c>
      <c r="L127" s="94"/>
      <c r="M127" s="21">
        <v>5066064</v>
      </c>
      <c r="N127" s="94"/>
      <c r="O127" s="21">
        <v>0</v>
      </c>
      <c r="P127" s="94"/>
      <c r="Q127" s="21">
        <v>495756</v>
      </c>
      <c r="R127" s="94"/>
      <c r="S127" s="21">
        <v>189273</v>
      </c>
      <c r="T127" s="94"/>
      <c r="U127" s="21">
        <f>SUM(E127:S127)</f>
        <v>63172649</v>
      </c>
      <c r="V127" s="94"/>
      <c r="W127" s="20">
        <f t="shared" ref="W127:W131" si="116">IFERROR(U127/$BS127,0)</f>
        <v>1636.3427705537999</v>
      </c>
      <c r="X127" s="94"/>
      <c r="Y127" s="22">
        <f>IF($BO127,U127/$BO127*100,0)</f>
        <v>70.694344906658614</v>
      </c>
      <c r="Z127" s="94"/>
      <c r="AA127" s="21">
        <v>8836238</v>
      </c>
      <c r="AB127" s="94"/>
      <c r="AC127" s="20">
        <f t="shared" ref="AC127:AC131" si="117">IFERROR(AA127/$BS127,0)</f>
        <v>228.88250531005542</v>
      </c>
      <c r="AD127" s="94"/>
      <c r="AE127" s="22">
        <f>IF($BO127,AA127/$BO127*100,0)</f>
        <v>9.8883308953740929</v>
      </c>
      <c r="AF127" s="94"/>
      <c r="AG127" s="21">
        <v>1182627</v>
      </c>
      <c r="AH127" s="94"/>
      <c r="AI127" s="20">
        <f t="shared" si="75"/>
        <v>30.633243537273998</v>
      </c>
      <c r="AJ127" s="94"/>
      <c r="AK127" s="22">
        <f>IF($BO127,AG127/$BO127*100,0)</f>
        <v>1.3234373159486625</v>
      </c>
      <c r="AL127" s="94"/>
      <c r="AM127" s="21">
        <v>90024</v>
      </c>
      <c r="AN127" s="94"/>
      <c r="AO127" s="20">
        <f t="shared" ref="AO127:AO131" si="118">IFERROR(AM127/$BS127,0)</f>
        <v>2.3318655131326738</v>
      </c>
      <c r="AP127" s="94"/>
      <c r="AQ127" s="22">
        <f>IF($BO127,AM127/$BO127*100,0)</f>
        <v>0.10074277090829349</v>
      </c>
      <c r="AR127" s="94"/>
      <c r="AS127" s="21">
        <v>12147043</v>
      </c>
      <c r="AT127" s="94"/>
      <c r="AU127" s="20">
        <f t="shared" ref="AU127:AU131" si="119">IFERROR(AS127/$BS127,0)</f>
        <v>314.64132518261408</v>
      </c>
      <c r="AV127" s="94"/>
      <c r="AW127" s="22">
        <f>IF($BO127,AS127/$BO127*100,0)</f>
        <v>13.593339222453901</v>
      </c>
      <c r="AX127" s="94"/>
      <c r="AY127" s="21">
        <v>-302181</v>
      </c>
      <c r="AZ127" s="94"/>
      <c r="BA127" s="21">
        <v>555555</v>
      </c>
      <c r="BB127" s="94"/>
      <c r="BC127" s="21">
        <f>(AY127+BA127)</f>
        <v>253374</v>
      </c>
      <c r="BD127" s="94"/>
      <c r="BE127" s="20">
        <f t="shared" ref="BE127:BE131" si="120">IFERROR(BC127/$BS127,0)</f>
        <v>6.5630730974459928</v>
      </c>
      <c r="BF127" s="94"/>
      <c r="BG127" s="22">
        <f>IF($BO127,BC127/$BO127*100,0)</f>
        <v>0.28354215360479379</v>
      </c>
      <c r="BH127" s="94"/>
      <c r="BI127" s="21">
        <v>3678303</v>
      </c>
      <c r="BJ127" s="94"/>
      <c r="BK127" s="20">
        <f t="shared" ref="BK127:BK131" si="121">IFERROR(BI127/$BS127,0)</f>
        <v>95.278013780241409</v>
      </c>
      <c r="BL127" s="94"/>
      <c r="BM127" s="22">
        <f>IF($BO127,BI127/$BO127*100,0)</f>
        <v>4.1162627350516381</v>
      </c>
      <c r="BN127" s="94"/>
      <c r="BO127" s="21">
        <f>(U127+AA127+AG127+AM127+AS127+BC127+BI127)</f>
        <v>89360258</v>
      </c>
      <c r="BQ127" s="94">
        <v>46</v>
      </c>
      <c r="BS127" s="115">
        <v>38606</v>
      </c>
    </row>
    <row r="128" spans="1:71" ht="15" x14ac:dyDescent="0.25">
      <c r="A128" s="94">
        <v>47</v>
      </c>
      <c r="B128" s="126"/>
      <c r="C128" s="94" t="s">
        <v>167</v>
      </c>
      <c r="E128" s="21">
        <v>107758599</v>
      </c>
      <c r="F128" s="129"/>
      <c r="G128" s="21">
        <v>3880908</v>
      </c>
      <c r="H128" s="94"/>
      <c r="I128" s="21">
        <v>30134887</v>
      </c>
      <c r="J128" s="21"/>
      <c r="K128" s="21">
        <v>0</v>
      </c>
      <c r="L128" s="94"/>
      <c r="M128" s="21">
        <v>6347395</v>
      </c>
      <c r="N128" s="94"/>
      <c r="O128" s="21">
        <v>0</v>
      </c>
      <c r="P128" s="94"/>
      <c r="Q128" s="21">
        <v>776816</v>
      </c>
      <c r="R128" s="94"/>
      <c r="S128" s="21">
        <v>282216</v>
      </c>
      <c r="T128" s="94"/>
      <c r="U128" s="21">
        <f>SUM(E128:S128)</f>
        <v>149180821</v>
      </c>
      <c r="V128" s="94"/>
      <c r="W128" s="20">
        <f t="shared" si="116"/>
        <v>1906.3667160784114</v>
      </c>
      <c r="X128" s="94"/>
      <c r="Y128" s="22">
        <f>IF($BO128,U128/$BO128*100,0)</f>
        <v>67.792032294241437</v>
      </c>
      <c r="Z128" s="94"/>
      <c r="AA128" s="21">
        <v>46755387</v>
      </c>
      <c r="AB128" s="94"/>
      <c r="AC128" s="20">
        <f t="shared" si="117"/>
        <v>597.48239067651491</v>
      </c>
      <c r="AD128" s="94"/>
      <c r="AE128" s="22">
        <f>IF($BO128,AA128/$BO128*100,0)</f>
        <v>21.246985263834659</v>
      </c>
      <c r="AF128" s="94"/>
      <c r="AG128" s="21">
        <v>2124488</v>
      </c>
      <c r="AH128" s="94"/>
      <c r="AI128" s="20">
        <f t="shared" si="75"/>
        <v>27.148618600966085</v>
      </c>
      <c r="AJ128" s="94"/>
      <c r="AK128" s="22">
        <f>IF($BO128,AG128/$BO128*100,0)</f>
        <v>0.96542811696101594</v>
      </c>
      <c r="AL128" s="94"/>
      <c r="AM128" s="21">
        <v>205478</v>
      </c>
      <c r="AN128" s="94"/>
      <c r="AO128" s="20">
        <f t="shared" si="118"/>
        <v>2.6257827075932219</v>
      </c>
      <c r="AP128" s="94"/>
      <c r="AQ128" s="22">
        <f>IF($BO128,AM128/$BO128*100,0)</f>
        <v>9.33750807803648E-2</v>
      </c>
      <c r="AR128" s="94"/>
      <c r="AS128" s="21">
        <v>12663710</v>
      </c>
      <c r="AT128" s="94"/>
      <c r="AU128" s="20">
        <f t="shared" si="119"/>
        <v>161.82827714877195</v>
      </c>
      <c r="AV128" s="94"/>
      <c r="AW128" s="22">
        <f>IF($BO128,AS128/$BO128*100,0)</f>
        <v>5.7547520621629245</v>
      </c>
      <c r="AX128" s="94"/>
      <c r="AY128" s="21">
        <v>96914</v>
      </c>
      <c r="AZ128" s="94"/>
      <c r="BA128" s="21">
        <v>914319</v>
      </c>
      <c r="BB128" s="94"/>
      <c r="BC128" s="21">
        <f>(AY128+BA128)</f>
        <v>1011233</v>
      </c>
      <c r="BD128" s="94"/>
      <c r="BE128" s="20">
        <f t="shared" si="120"/>
        <v>12.922444859048738</v>
      </c>
      <c r="BF128" s="94"/>
      <c r="BG128" s="22">
        <f>IF($BO128,BC128/$BO128*100,0)</f>
        <v>0.45953320094010369</v>
      </c>
      <c r="BH128" s="94"/>
      <c r="BI128" s="21">
        <v>8115453</v>
      </c>
      <c r="BJ128" s="94"/>
      <c r="BK128" s="20">
        <f t="shared" si="121"/>
        <v>103.70655813121374</v>
      </c>
      <c r="BL128" s="94"/>
      <c r="BM128" s="22">
        <f>IF($BO128,BI128/$BO128*100,0)</f>
        <v>3.6878939810795015</v>
      </c>
      <c r="BN128" s="94"/>
      <c r="BO128" s="21">
        <f>(U128+AA128+AG128+AM128+AS128+BC128+BI128)</f>
        <v>220056570</v>
      </c>
      <c r="BQ128" s="94">
        <v>47</v>
      </c>
      <c r="BS128" s="115">
        <v>78254</v>
      </c>
    </row>
    <row r="129" spans="1:71" ht="15" x14ac:dyDescent="0.25">
      <c r="A129" s="94">
        <v>48</v>
      </c>
      <c r="B129" s="126"/>
      <c r="C129" s="94" t="s">
        <v>168</v>
      </c>
      <c r="E129" s="21">
        <v>4850209</v>
      </c>
      <c r="F129" s="129"/>
      <c r="G129" s="21">
        <v>217706</v>
      </c>
      <c r="H129" s="94"/>
      <c r="I129" s="21">
        <v>2424723</v>
      </c>
      <c r="J129" s="21"/>
      <c r="K129" s="21">
        <v>32712</v>
      </c>
      <c r="L129" s="94"/>
      <c r="M129" s="21">
        <v>335661</v>
      </c>
      <c r="N129" s="94"/>
      <c r="O129" s="21">
        <v>40318</v>
      </c>
      <c r="P129" s="94"/>
      <c r="Q129" s="21">
        <v>118289</v>
      </c>
      <c r="R129" s="94"/>
      <c r="S129" s="21">
        <v>42936</v>
      </c>
      <c r="T129" s="94"/>
      <c r="U129" s="21">
        <f>SUM(E129:S129)</f>
        <v>8062554</v>
      </c>
      <c r="V129" s="94"/>
      <c r="W129" s="20">
        <f t="shared" si="116"/>
        <v>1220.1201573849878</v>
      </c>
      <c r="X129" s="94"/>
      <c r="Y129" s="22">
        <f>IF($BO129,U129/$BO129*100,0)</f>
        <v>57.646350143551864</v>
      </c>
      <c r="Z129" s="94"/>
      <c r="AA129" s="21">
        <v>865625</v>
      </c>
      <c r="AB129" s="94"/>
      <c r="AC129" s="20">
        <f t="shared" si="117"/>
        <v>130.99651937046005</v>
      </c>
      <c r="AD129" s="94"/>
      <c r="AE129" s="22">
        <f>IF($BO129,AA129/$BO129*100,0)</f>
        <v>6.189120946416244</v>
      </c>
      <c r="AF129" s="94"/>
      <c r="AG129" s="21">
        <v>136063</v>
      </c>
      <c r="AH129" s="94"/>
      <c r="AI129" s="20">
        <f t="shared" si="75"/>
        <v>20.59064769975787</v>
      </c>
      <c r="AJ129" s="94"/>
      <c r="AK129" s="22">
        <f>IF($BO129,AG129/$BO129*100,0)</f>
        <v>0.97283507677369918</v>
      </c>
      <c r="AL129" s="94"/>
      <c r="AM129" s="21">
        <v>191202</v>
      </c>
      <c r="AN129" s="94"/>
      <c r="AO129" s="20">
        <f t="shared" si="118"/>
        <v>28.934927360774818</v>
      </c>
      <c r="AP129" s="94"/>
      <c r="AQ129" s="22">
        <f>IF($BO129,AM129/$BO129*100,0)</f>
        <v>1.3670726968337084</v>
      </c>
      <c r="AR129" s="94"/>
      <c r="AS129" s="21">
        <v>4218502</v>
      </c>
      <c r="AT129" s="94"/>
      <c r="AU129" s="20">
        <f t="shared" si="119"/>
        <v>638.39315980629544</v>
      </c>
      <c r="AV129" s="94"/>
      <c r="AW129" s="22">
        <f>IF($BO129,AS129/$BO129*100,0)</f>
        <v>30.161812667955314</v>
      </c>
      <c r="AX129" s="94"/>
      <c r="AY129" s="21">
        <v>60273</v>
      </c>
      <c r="AZ129" s="94"/>
      <c r="BA129" s="21">
        <v>56852</v>
      </c>
      <c r="BB129" s="94"/>
      <c r="BC129" s="21">
        <f>(AY129+BA129)</f>
        <v>117125</v>
      </c>
      <c r="BD129" s="94"/>
      <c r="BE129" s="20">
        <f t="shared" si="120"/>
        <v>17.72472760290557</v>
      </c>
      <c r="BF129" s="94"/>
      <c r="BG129" s="22">
        <f>IF($BO129,BC129/$BO129*100,0)</f>
        <v>0.83743051650426292</v>
      </c>
      <c r="BH129" s="94"/>
      <c r="BI129" s="21">
        <v>395164</v>
      </c>
      <c r="BJ129" s="94"/>
      <c r="BK129" s="20">
        <f t="shared" si="121"/>
        <v>59.800847457627121</v>
      </c>
      <c r="BL129" s="94"/>
      <c r="BM129" s="22">
        <f>IF($BO129,BI129/$BO129*100,0)</f>
        <v>2.825377951964914</v>
      </c>
      <c r="BN129" s="94"/>
      <c r="BO129" s="21">
        <f>(U129+AA129+AG129+AM129+AS129+BC129+BI129)</f>
        <v>13986235</v>
      </c>
      <c r="BQ129" s="94">
        <v>48</v>
      </c>
      <c r="BS129" s="115">
        <v>6608</v>
      </c>
    </row>
    <row r="130" spans="1:71" ht="15" x14ac:dyDescent="0.25">
      <c r="A130" s="94">
        <v>49</v>
      </c>
      <c r="B130" s="126"/>
      <c r="C130" s="94" t="s">
        <v>169</v>
      </c>
      <c r="E130" s="21">
        <v>23282473</v>
      </c>
      <c r="F130" s="129"/>
      <c r="G130" s="21">
        <v>878785</v>
      </c>
      <c r="H130" s="94"/>
      <c r="I130" s="21">
        <v>8585744</v>
      </c>
      <c r="J130" s="21"/>
      <c r="K130" s="21">
        <v>21553</v>
      </c>
      <c r="L130" s="94"/>
      <c r="M130" s="21">
        <v>149874</v>
      </c>
      <c r="N130" s="94"/>
      <c r="O130" s="21">
        <v>0</v>
      </c>
      <c r="P130" s="94"/>
      <c r="Q130" s="21">
        <v>267314</v>
      </c>
      <c r="R130" s="94"/>
      <c r="S130" s="21">
        <v>189146</v>
      </c>
      <c r="T130" s="94"/>
      <c r="U130" s="21">
        <f>SUM(E130:S130)</f>
        <v>33374889</v>
      </c>
      <c r="V130" s="94"/>
      <c r="W130" s="20">
        <f t="shared" si="116"/>
        <v>1248.9199940126482</v>
      </c>
      <c r="X130" s="94"/>
      <c r="Y130" s="22">
        <f>IF($BO130,U130/$BO130*100,0)</f>
        <v>51.96497871087</v>
      </c>
      <c r="Z130" s="94"/>
      <c r="AA130" s="21">
        <v>12757615</v>
      </c>
      <c r="AB130" s="94"/>
      <c r="AC130" s="20">
        <f t="shared" si="117"/>
        <v>477.40205066796392</v>
      </c>
      <c r="AD130" s="94"/>
      <c r="AE130" s="22">
        <f>IF($BO130,AA130/$BO130*100,0)</f>
        <v>19.863712262128448</v>
      </c>
      <c r="AF130" s="94"/>
      <c r="AG130" s="21">
        <v>13297954</v>
      </c>
      <c r="AH130" s="94"/>
      <c r="AI130" s="20">
        <f t="shared" si="75"/>
        <v>497.62204842270705</v>
      </c>
      <c r="AJ130" s="94"/>
      <c r="AK130" s="22">
        <f>IF($BO130,AG130/$BO130*100,0)</f>
        <v>20.705024562272811</v>
      </c>
      <c r="AL130" s="94"/>
      <c r="AM130" s="21">
        <v>256366</v>
      </c>
      <c r="AN130" s="94"/>
      <c r="AO130" s="20">
        <f t="shared" si="118"/>
        <v>9.5934588182464537</v>
      </c>
      <c r="AP130" s="94"/>
      <c r="AQ130" s="22">
        <f>IF($BO130,AM130/$BO130*100,0)</f>
        <v>0.39916398619905225</v>
      </c>
      <c r="AR130" s="94"/>
      <c r="AS130" s="21">
        <v>3447335</v>
      </c>
      <c r="AT130" s="94"/>
      <c r="AU130" s="20">
        <f t="shared" si="119"/>
        <v>129.00254462448078</v>
      </c>
      <c r="AV130" s="94"/>
      <c r="AW130" s="22">
        <f>IF($BO130,AS130/$BO130*100,0)</f>
        <v>5.3675291589505232</v>
      </c>
      <c r="AX130" s="94"/>
      <c r="AY130" s="21">
        <v>-390755</v>
      </c>
      <c r="AZ130" s="94"/>
      <c r="BA130" s="21">
        <v>85407</v>
      </c>
      <c r="BB130" s="94"/>
      <c r="BC130" s="21">
        <f>(AY130+BA130)</f>
        <v>-305348</v>
      </c>
      <c r="BD130" s="94"/>
      <c r="BE130" s="20">
        <f t="shared" si="120"/>
        <v>-11.426411705272612</v>
      </c>
      <c r="BF130" s="94"/>
      <c r="BG130" s="22">
        <f>IF($BO130,BC130/$BO130*100,0)</f>
        <v>-0.47542936605442299</v>
      </c>
      <c r="BH130" s="94"/>
      <c r="BI130" s="21">
        <v>1396923</v>
      </c>
      <c r="BJ130" s="94"/>
      <c r="BK130" s="20">
        <f t="shared" si="121"/>
        <v>52.274183287804512</v>
      </c>
      <c r="BL130" s="94"/>
      <c r="BM130" s="22">
        <f>IF($BO130,BI130/$BO130*100,0)</f>
        <v>2.1750206856335814</v>
      </c>
      <c r="BN130" s="94"/>
      <c r="BO130" s="21">
        <f>(U130+AA130+AG130+AM130+AS130+BC130+BI130)</f>
        <v>64225734</v>
      </c>
      <c r="BQ130" s="94">
        <v>49</v>
      </c>
      <c r="BS130" s="115">
        <v>26723</v>
      </c>
    </row>
    <row r="131" spans="1:71" ht="15" x14ac:dyDescent="0.25">
      <c r="A131" s="94">
        <v>50</v>
      </c>
      <c r="B131" s="126"/>
      <c r="C131" s="94" t="s">
        <v>170</v>
      </c>
      <c r="E131" s="21">
        <v>12945273</v>
      </c>
      <c r="F131" s="129"/>
      <c r="G131" s="21">
        <v>430905</v>
      </c>
      <c r="H131" s="94"/>
      <c r="I131" s="21">
        <v>4980822</v>
      </c>
      <c r="J131" s="21"/>
      <c r="K131" s="21">
        <v>5447</v>
      </c>
      <c r="L131" s="94"/>
      <c r="M131" s="21">
        <v>2128576</v>
      </c>
      <c r="N131" s="94"/>
      <c r="O131" s="21">
        <v>0</v>
      </c>
      <c r="P131" s="94"/>
      <c r="Q131" s="21">
        <v>420587</v>
      </c>
      <c r="R131" s="94"/>
      <c r="S131" s="21">
        <v>398161</v>
      </c>
      <c r="T131" s="94"/>
      <c r="U131" s="21">
        <f>SUM(E131:S131)</f>
        <v>21309771</v>
      </c>
      <c r="V131" s="94"/>
      <c r="W131" s="20">
        <f t="shared" si="116"/>
        <v>1196.505951712521</v>
      </c>
      <c r="X131" s="94"/>
      <c r="Y131" s="22">
        <f>IF($BO131,U131/$BO131*100,0)</f>
        <v>61.871428454461821</v>
      </c>
      <c r="Z131" s="94"/>
      <c r="AA131" s="21">
        <v>6827679</v>
      </c>
      <c r="AB131" s="94"/>
      <c r="AC131" s="20">
        <f t="shared" si="117"/>
        <v>383.36209994385177</v>
      </c>
      <c r="AD131" s="94"/>
      <c r="AE131" s="22">
        <f>IF($BO131,AA131/$BO131*100,0)</f>
        <v>19.823688051764208</v>
      </c>
      <c r="AF131" s="94"/>
      <c r="AG131" s="21">
        <v>454813</v>
      </c>
      <c r="AH131" s="94"/>
      <c r="AI131" s="20">
        <f t="shared" si="75"/>
        <v>25.536945536215608</v>
      </c>
      <c r="AJ131" s="94"/>
      <c r="AK131" s="22">
        <f>IF($BO131,AG131/$BO131*100,0)</f>
        <v>1.320517709442262</v>
      </c>
      <c r="AL131" s="94"/>
      <c r="AM131" s="21">
        <v>102495</v>
      </c>
      <c r="AN131" s="94"/>
      <c r="AO131" s="20">
        <f t="shared" si="118"/>
        <v>5.7549129702414374</v>
      </c>
      <c r="AP131" s="94"/>
      <c r="AQ131" s="22">
        <f>IF($BO131,AM131/$BO131*100,0)</f>
        <v>0.29758705804206265</v>
      </c>
      <c r="AR131" s="94"/>
      <c r="AS131" s="21">
        <v>4766112</v>
      </c>
      <c r="AT131" s="94"/>
      <c r="AU131" s="20">
        <f t="shared" si="119"/>
        <v>267.60875912408761</v>
      </c>
      <c r="AV131" s="94"/>
      <c r="AW131" s="22">
        <f>IF($BO131,AS131/$BO131*100,0)</f>
        <v>13.838072573091093</v>
      </c>
      <c r="AX131" s="94"/>
      <c r="AY131" s="21">
        <v>59267</v>
      </c>
      <c r="AZ131" s="94"/>
      <c r="BA131" s="21">
        <v>74198</v>
      </c>
      <c r="BB131" s="94"/>
      <c r="BC131" s="21">
        <f>(AY131+BA131)</f>
        <v>133465</v>
      </c>
      <c r="BD131" s="94"/>
      <c r="BE131" s="20">
        <f t="shared" si="120"/>
        <v>7.4938236945536216</v>
      </c>
      <c r="BF131" s="94"/>
      <c r="BG131" s="22">
        <f>IF($BO131,BC131/$BO131*100,0)</f>
        <v>0.38750628520009656</v>
      </c>
      <c r="BH131" s="94"/>
      <c r="BI131" s="21">
        <v>847687</v>
      </c>
      <c r="BJ131" s="94"/>
      <c r="BK131" s="20">
        <f t="shared" si="121"/>
        <v>47.596125772038178</v>
      </c>
      <c r="BL131" s="94"/>
      <c r="BM131" s="22">
        <f>IF($BO131,BI131/$BO131*100,0)</f>
        <v>2.4611998679984586</v>
      </c>
      <c r="BN131" s="94"/>
      <c r="BO131" s="21">
        <f>(U131+AA131+AG131+AM131+AS131+BC131+BI131)</f>
        <v>34442022</v>
      </c>
      <c r="BQ131" s="94">
        <v>50</v>
      </c>
      <c r="BS131" s="115">
        <v>17810</v>
      </c>
    </row>
    <row r="132" spans="1:71" ht="8.85" customHeight="1" x14ac:dyDescent="0.25">
      <c r="A132" s="126"/>
      <c r="B132" s="126"/>
      <c r="E132" s="136"/>
      <c r="G132" s="136"/>
      <c r="I132" s="136"/>
      <c r="J132" s="136"/>
      <c r="K132" s="136"/>
      <c r="M132" s="136"/>
      <c r="BQ132" s="94"/>
    </row>
    <row r="133" spans="1:71" ht="0.6" customHeight="1" x14ac:dyDescent="0.25">
      <c r="A133" s="126"/>
      <c r="B133" s="126"/>
      <c r="E133" s="136"/>
      <c r="G133" s="136"/>
      <c r="I133" s="136"/>
      <c r="J133" s="136"/>
      <c r="K133" s="136"/>
      <c r="M133" s="136"/>
      <c r="BQ133" s="94"/>
    </row>
    <row r="134" spans="1:71" ht="0.6" customHeight="1" x14ac:dyDescent="0.25">
      <c r="A134" s="126"/>
      <c r="B134" s="126"/>
    </row>
    <row r="135" spans="1:71" s="111" customFormat="1" ht="10.5" customHeight="1" x14ac:dyDescent="0.25">
      <c r="A135" s="134"/>
      <c r="BQ135" s="135"/>
    </row>
    <row r="136" spans="1:71" s="111" customFormat="1" ht="10.5" customHeight="1" x14ac:dyDescent="0.25">
      <c r="AB136" s="112"/>
      <c r="AC136" s="112"/>
      <c r="AD136" s="112"/>
      <c r="AE136" s="113" t="s">
        <v>42</v>
      </c>
      <c r="AF136" s="112"/>
      <c r="AG136" s="114" t="s">
        <v>43</v>
      </c>
      <c r="BQ136" s="113" t="s">
        <v>249</v>
      </c>
    </row>
    <row r="137" spans="1:71" s="111" customFormat="1" ht="10.5" customHeight="1" x14ac:dyDescent="0.25">
      <c r="A137" s="115"/>
      <c r="AB137" s="112"/>
      <c r="AC137" s="112"/>
      <c r="AD137" s="112"/>
      <c r="AE137" s="113" t="s">
        <v>250</v>
      </c>
      <c r="AF137" s="112"/>
      <c r="AG137" s="114" t="s">
        <v>251</v>
      </c>
      <c r="BQ137" s="113" t="s">
        <v>171</v>
      </c>
    </row>
    <row r="138" spans="1:71" s="111" customFormat="1" ht="10.5" customHeight="1" x14ac:dyDescent="0.25">
      <c r="A138" s="116"/>
      <c r="AB138" s="112"/>
      <c r="AC138" s="112"/>
      <c r="AD138" s="112"/>
      <c r="AE138" s="113" t="s">
        <v>48</v>
      </c>
      <c r="AF138" s="112"/>
      <c r="AG138" s="117" t="s">
        <v>49</v>
      </c>
    </row>
    <row r="139" spans="1:71" s="94" customFormat="1" ht="9.6" customHeight="1" x14ac:dyDescent="0.25">
      <c r="BS139" s="111"/>
    </row>
    <row r="140" spans="1:71" s="94" customFormat="1" ht="9.6" customHeight="1" x14ac:dyDescent="0.25">
      <c r="AG140" s="118" t="s">
        <v>252</v>
      </c>
      <c r="AH140" s="118"/>
      <c r="AI140" s="118"/>
      <c r="AJ140" s="118"/>
      <c r="AK140" s="118"/>
      <c r="BS140" s="111"/>
    </row>
    <row r="141" spans="1:71" s="94" customFormat="1" ht="9.6" customHeight="1" x14ac:dyDescent="0.25">
      <c r="E141" s="119" t="s">
        <v>253</v>
      </c>
      <c r="F141" s="119"/>
      <c r="G141" s="119"/>
      <c r="H141" s="119"/>
      <c r="I141" s="119"/>
      <c r="J141" s="119"/>
      <c r="K141" s="119"/>
      <c r="L141" s="119"/>
      <c r="M141" s="119"/>
      <c r="N141" s="119"/>
      <c r="O141" s="119"/>
      <c r="P141" s="119"/>
      <c r="Q141" s="119"/>
      <c r="R141" s="119"/>
      <c r="S141" s="119"/>
      <c r="T141" s="119"/>
      <c r="U141" s="119"/>
      <c r="V141" s="119"/>
      <c r="W141" s="119"/>
      <c r="X141" s="119"/>
      <c r="Y141" s="119"/>
      <c r="Z141" s="118"/>
      <c r="AA141" s="120" t="s">
        <v>254</v>
      </c>
      <c r="AB141" s="121"/>
      <c r="AC141" s="121"/>
      <c r="AD141" s="121"/>
      <c r="AE141" s="121"/>
      <c r="AG141" s="122" t="s">
        <v>255</v>
      </c>
      <c r="AH141" s="122"/>
      <c r="AI141" s="122"/>
      <c r="AJ141" s="122"/>
      <c r="AK141" s="122"/>
      <c r="AM141" s="122" t="s">
        <v>256</v>
      </c>
      <c r="AN141" s="122"/>
      <c r="AO141" s="122"/>
      <c r="AP141" s="122"/>
      <c r="AQ141" s="122"/>
      <c r="AS141" s="122" t="s">
        <v>257</v>
      </c>
      <c r="AT141" s="122"/>
      <c r="AU141" s="122"/>
      <c r="AV141" s="122"/>
      <c r="AW141" s="122"/>
      <c r="AY141" s="122" t="s">
        <v>258</v>
      </c>
      <c r="AZ141" s="122"/>
      <c r="BA141" s="122"/>
      <c r="BB141" s="122"/>
      <c r="BC141" s="122"/>
      <c r="BD141" s="122"/>
      <c r="BE141" s="122"/>
      <c r="BF141" s="122"/>
      <c r="BG141" s="122"/>
      <c r="BI141" s="122" t="s">
        <v>259</v>
      </c>
      <c r="BJ141" s="122"/>
      <c r="BK141" s="122"/>
      <c r="BL141" s="122"/>
      <c r="BM141" s="122"/>
      <c r="BS141" s="111"/>
    </row>
    <row r="142" spans="1:71" s="94" customFormat="1" ht="9.6" customHeight="1" x14ac:dyDescent="0.25">
      <c r="BS142" s="111"/>
    </row>
    <row r="143" spans="1:71" s="94" customFormat="1" ht="9.6" customHeight="1" x14ac:dyDescent="0.25">
      <c r="U143" s="122" t="s">
        <v>65</v>
      </c>
      <c r="V143" s="122"/>
      <c r="W143" s="122"/>
      <c r="X143" s="122"/>
      <c r="Y143" s="122"/>
      <c r="BC143" s="122" t="s">
        <v>65</v>
      </c>
      <c r="BD143" s="122"/>
      <c r="BE143" s="122"/>
      <c r="BF143" s="122"/>
      <c r="BG143" s="122"/>
      <c r="BS143" s="111"/>
    </row>
    <row r="144" spans="1:71" s="94" customFormat="1" ht="9.6" customHeight="1" x14ac:dyDescent="0.25">
      <c r="G144" s="123" t="s">
        <v>260</v>
      </c>
      <c r="I144" s="119" t="s">
        <v>261</v>
      </c>
      <c r="J144" s="119"/>
      <c r="K144" s="119"/>
      <c r="M144" s="123" t="s">
        <v>262</v>
      </c>
      <c r="BA144" s="123" t="s">
        <v>263</v>
      </c>
      <c r="BS144" s="111"/>
    </row>
    <row r="145" spans="1:71" s="94" customFormat="1" ht="9.6" customHeight="1" x14ac:dyDescent="0.25">
      <c r="E145" s="123" t="s">
        <v>264</v>
      </c>
      <c r="G145" s="123" t="s">
        <v>265</v>
      </c>
      <c r="I145" s="123"/>
      <c r="J145" s="123"/>
      <c r="K145" s="123"/>
      <c r="M145" s="123" t="s">
        <v>266</v>
      </c>
      <c r="O145" s="124" t="s">
        <v>267</v>
      </c>
      <c r="W145" s="123" t="s">
        <v>63</v>
      </c>
      <c r="Y145" s="123" t="s">
        <v>268</v>
      </c>
      <c r="AC145" s="123" t="s">
        <v>63</v>
      </c>
      <c r="AE145" s="123" t="s">
        <v>268</v>
      </c>
      <c r="AI145" s="123" t="s">
        <v>63</v>
      </c>
      <c r="AK145" s="123" t="s">
        <v>268</v>
      </c>
      <c r="AO145" s="123" t="s">
        <v>63</v>
      </c>
      <c r="AQ145" s="123" t="s">
        <v>268</v>
      </c>
      <c r="AU145" s="123" t="s">
        <v>63</v>
      </c>
      <c r="AW145" s="123" t="s">
        <v>268</v>
      </c>
      <c r="BA145" s="123" t="s">
        <v>269</v>
      </c>
      <c r="BE145" s="123" t="s">
        <v>63</v>
      </c>
      <c r="BG145" s="123" t="s">
        <v>268</v>
      </c>
      <c r="BK145" s="123" t="s">
        <v>63</v>
      </c>
      <c r="BM145" s="123" t="s">
        <v>268</v>
      </c>
      <c r="BO145" s="123" t="s">
        <v>270</v>
      </c>
      <c r="BS145" s="111"/>
    </row>
    <row r="146" spans="1:71" s="94" customFormat="1" ht="9.6" customHeight="1" x14ac:dyDescent="0.25">
      <c r="A146" s="125" t="s">
        <v>71</v>
      </c>
      <c r="C146" s="125" t="s">
        <v>72</v>
      </c>
      <c r="E146" s="125" t="s">
        <v>271</v>
      </c>
      <c r="G146" s="125" t="s">
        <v>272</v>
      </c>
      <c r="I146" s="125" t="s">
        <v>61</v>
      </c>
      <c r="J146" s="123"/>
      <c r="K146" s="125" t="s">
        <v>273</v>
      </c>
      <c r="M146" s="125" t="s">
        <v>274</v>
      </c>
      <c r="O146" s="125" t="s">
        <v>275</v>
      </c>
      <c r="Q146" s="125" t="s">
        <v>276</v>
      </c>
      <c r="S146" s="125" t="s">
        <v>277</v>
      </c>
      <c r="U146" s="125" t="s">
        <v>73</v>
      </c>
      <c r="W146" s="125" t="s">
        <v>74</v>
      </c>
      <c r="Y146" s="125" t="s">
        <v>50</v>
      </c>
      <c r="AA146" s="125" t="s">
        <v>73</v>
      </c>
      <c r="AC146" s="125" t="s">
        <v>74</v>
      </c>
      <c r="AE146" s="125" t="s">
        <v>50</v>
      </c>
      <c r="AG146" s="125" t="s">
        <v>73</v>
      </c>
      <c r="AI146" s="125" t="s">
        <v>74</v>
      </c>
      <c r="AK146" s="125" t="s">
        <v>50</v>
      </c>
      <c r="AM146" s="125" t="s">
        <v>73</v>
      </c>
      <c r="AO146" s="125" t="s">
        <v>74</v>
      </c>
      <c r="AQ146" s="125" t="s">
        <v>50</v>
      </c>
      <c r="AS146" s="125" t="s">
        <v>73</v>
      </c>
      <c r="AU146" s="125" t="s">
        <v>74</v>
      </c>
      <c r="AW146" s="125" t="s">
        <v>50</v>
      </c>
      <c r="AY146" s="125" t="s">
        <v>277</v>
      </c>
      <c r="BA146" s="125" t="s">
        <v>271</v>
      </c>
      <c r="BC146" s="125" t="s">
        <v>73</v>
      </c>
      <c r="BE146" s="125" t="s">
        <v>74</v>
      </c>
      <c r="BG146" s="125" t="s">
        <v>50</v>
      </c>
      <c r="BI146" s="125" t="s">
        <v>73</v>
      </c>
      <c r="BK146" s="125" t="s">
        <v>74</v>
      </c>
      <c r="BM146" s="125" t="s">
        <v>50</v>
      </c>
      <c r="BO146" s="125" t="s">
        <v>50</v>
      </c>
      <c r="BQ146" s="125" t="s">
        <v>71</v>
      </c>
      <c r="BS146" s="111"/>
    </row>
    <row r="147" spans="1:71" s="94" customFormat="1" ht="8.85" customHeight="1" x14ac:dyDescent="0.25">
      <c r="BS147" s="111"/>
    </row>
    <row r="148" spans="1:71" s="94" customFormat="1" ht="8.85" customHeight="1" x14ac:dyDescent="0.25">
      <c r="B148" s="94" t="s">
        <v>279</v>
      </c>
      <c r="BS148" s="111"/>
    </row>
    <row r="149" spans="1:71" ht="15" x14ac:dyDescent="0.25">
      <c r="A149" s="94">
        <v>51</v>
      </c>
      <c r="B149" s="126"/>
      <c r="C149" s="94" t="s">
        <v>172</v>
      </c>
      <c r="D149" s="127"/>
      <c r="E149" s="19">
        <v>16931351</v>
      </c>
      <c r="F149" s="128"/>
      <c r="G149" s="19">
        <v>546464</v>
      </c>
      <c r="H149" s="128"/>
      <c r="I149" s="19">
        <v>1953127</v>
      </c>
      <c r="J149" s="19"/>
      <c r="K149" s="19">
        <v>28424</v>
      </c>
      <c r="L149" s="128"/>
      <c r="M149" s="19">
        <v>6888</v>
      </c>
      <c r="N149" s="128"/>
      <c r="O149" s="19">
        <v>120003</v>
      </c>
      <c r="P149" s="128"/>
      <c r="Q149" s="19">
        <v>232182</v>
      </c>
      <c r="R149" s="128"/>
      <c r="S149" s="19">
        <v>99612</v>
      </c>
      <c r="T149" s="128"/>
      <c r="U149" s="19">
        <f>SUM(E149:S149)</f>
        <v>19918051</v>
      </c>
      <c r="V149" s="128"/>
      <c r="W149" s="20">
        <f t="shared" ref="W149:W153" si="122">IFERROR(U149/$BS149,0)</f>
        <v>1824.1643923436211</v>
      </c>
      <c r="X149" s="94"/>
      <c r="Y149" s="20">
        <f>IF($BO149,U149/$BO149*100,0)</f>
        <v>76.470421114904255</v>
      </c>
      <c r="Z149" s="128"/>
      <c r="AA149" s="19">
        <v>3053868</v>
      </c>
      <c r="AB149" s="128"/>
      <c r="AC149" s="20">
        <f t="shared" ref="AC149:AC153" si="123">IFERROR(AA149/$BS149,0)</f>
        <v>279.68385383276859</v>
      </c>
      <c r="AD149" s="94"/>
      <c r="AE149" s="20">
        <f>IF($BO149,AA149/$BO149*100,0)</f>
        <v>11.724569436504124</v>
      </c>
      <c r="AF149" s="129"/>
      <c r="AG149" s="19">
        <v>203770</v>
      </c>
      <c r="AH149" s="128"/>
      <c r="AI149" s="20">
        <f t="shared" ref="AI149:AI153" si="124">IFERROR(AG149/$BS149,0)</f>
        <v>18.661965381445189</v>
      </c>
      <c r="AJ149" s="94"/>
      <c r="AK149" s="20">
        <f>IF($BO149,AG149/$BO149*100,0)</f>
        <v>0.78232442072690944</v>
      </c>
      <c r="AL149" s="128"/>
      <c r="AM149" s="19">
        <v>27986</v>
      </c>
      <c r="AN149" s="128"/>
      <c r="AO149" s="20">
        <f t="shared" ref="AO149:AO153" si="125">IFERROR(AM149/$BS149,0)</f>
        <v>2.5630552248374392</v>
      </c>
      <c r="AP149" s="94"/>
      <c r="AQ149" s="20">
        <f>IF($BO149,AM149/$BO149*100,0)</f>
        <v>0.10744531205998571</v>
      </c>
      <c r="AR149" s="128"/>
      <c r="AS149" s="19">
        <v>1580568</v>
      </c>
      <c r="AT149" s="128"/>
      <c r="AU149" s="20">
        <f t="shared" ref="AU149:AU153" si="126">IFERROR(AS149/$BS149,0)</f>
        <v>144.75391519369904</v>
      </c>
      <c r="AV149" s="94"/>
      <c r="AW149" s="20">
        <f>IF($BO149,AS149/$BO149*100,0)</f>
        <v>6.0681991707292031</v>
      </c>
      <c r="AX149" s="128"/>
      <c r="AY149" s="19">
        <v>109473</v>
      </c>
      <c r="AZ149" s="128"/>
      <c r="BA149" s="19">
        <v>74029</v>
      </c>
      <c r="BB149" s="128"/>
      <c r="BC149" s="19">
        <f>(AY149+BA149)</f>
        <v>183502</v>
      </c>
      <c r="BD149" s="128"/>
      <c r="BE149" s="20">
        <f t="shared" ref="BE149:BE153" si="127">IFERROR(BC149/$BS149,0)</f>
        <v>16.805751442439785</v>
      </c>
      <c r="BF149" s="94"/>
      <c r="BG149" s="20">
        <f>IF($BO149,BC149/$BO149*100,0)</f>
        <v>0.70451045714398264</v>
      </c>
      <c r="BH149" s="128"/>
      <c r="BI149" s="19">
        <v>1078994</v>
      </c>
      <c r="BJ149" s="128"/>
      <c r="BK149" s="20">
        <f t="shared" ref="BK149:BK153" si="128">IFERROR(BI149/$BS149,0)</f>
        <v>98.818023628537418</v>
      </c>
      <c r="BL149" s="94"/>
      <c r="BM149" s="20">
        <f>IF($BO149,BI149/$BO149*100,0)</f>
        <v>4.1425300879315454</v>
      </c>
      <c r="BN149" s="128"/>
      <c r="BO149" s="19">
        <f>(U149+AA149+AG149+AM149+AS149+BC149+BI149)</f>
        <v>26046739</v>
      </c>
      <c r="BQ149" s="94">
        <v>51</v>
      </c>
      <c r="BS149" s="115">
        <v>10919</v>
      </c>
    </row>
    <row r="150" spans="1:71" ht="15" x14ac:dyDescent="0.25">
      <c r="A150" s="94">
        <v>52</v>
      </c>
      <c r="B150" s="126"/>
      <c r="C150" s="94" t="s">
        <v>173</v>
      </c>
      <c r="E150" s="21">
        <v>0</v>
      </c>
      <c r="F150" s="129"/>
      <c r="G150" s="21">
        <v>0</v>
      </c>
      <c r="H150" s="94"/>
      <c r="I150" s="21">
        <v>0</v>
      </c>
      <c r="J150" s="21"/>
      <c r="K150" s="21">
        <v>0</v>
      </c>
      <c r="L150" s="94"/>
      <c r="M150" s="21">
        <v>0</v>
      </c>
      <c r="N150" s="94"/>
      <c r="O150" s="21">
        <v>0</v>
      </c>
      <c r="P150" s="94"/>
      <c r="Q150" s="21">
        <v>0</v>
      </c>
      <c r="R150" s="94"/>
      <c r="S150" s="21">
        <v>0</v>
      </c>
      <c r="T150" s="94"/>
      <c r="U150" s="21">
        <f>SUM(E150:S150)</f>
        <v>0</v>
      </c>
      <c r="V150" s="94"/>
      <c r="W150" s="20">
        <f t="shared" si="122"/>
        <v>0</v>
      </c>
      <c r="X150" s="94"/>
      <c r="Y150" s="20">
        <f>IF($BO150,U150/$BO150*100,0)</f>
        <v>0</v>
      </c>
      <c r="Z150" s="94"/>
      <c r="AA150" s="21">
        <v>0</v>
      </c>
      <c r="AB150" s="94"/>
      <c r="AC150" s="20">
        <f t="shared" si="123"/>
        <v>0</v>
      </c>
      <c r="AD150" s="94"/>
      <c r="AE150" s="20">
        <f>IF($BO150,AA150/$BO150*100,0)</f>
        <v>0</v>
      </c>
      <c r="AF150" s="94"/>
      <c r="AG150" s="21">
        <v>0</v>
      </c>
      <c r="AH150" s="94"/>
      <c r="AI150" s="20">
        <f t="shared" si="124"/>
        <v>0</v>
      </c>
      <c r="AJ150" s="94"/>
      <c r="AK150" s="20">
        <f>IF($BO150,AG150/$BO150*100,0)</f>
        <v>0</v>
      </c>
      <c r="AL150" s="94"/>
      <c r="AM150" s="21">
        <v>0</v>
      </c>
      <c r="AN150" s="94"/>
      <c r="AO150" s="20">
        <f t="shared" si="125"/>
        <v>0</v>
      </c>
      <c r="AP150" s="94"/>
      <c r="AQ150" s="20">
        <f>IF($BO150,AM150/$BO150*100,0)</f>
        <v>0</v>
      </c>
      <c r="AR150" s="94"/>
      <c r="AS150" s="21">
        <v>0</v>
      </c>
      <c r="AT150" s="94"/>
      <c r="AU150" s="20">
        <f t="shared" si="126"/>
        <v>0</v>
      </c>
      <c r="AV150" s="94"/>
      <c r="AW150" s="20">
        <f>IF($BO150,AS150/$BO150*100,0)</f>
        <v>0</v>
      </c>
      <c r="AX150" s="94"/>
      <c r="AY150" s="21">
        <v>0</v>
      </c>
      <c r="AZ150" s="94"/>
      <c r="BA150" s="21">
        <v>0</v>
      </c>
      <c r="BB150" s="94"/>
      <c r="BC150" s="21">
        <f>(AY150+BA150)</f>
        <v>0</v>
      </c>
      <c r="BD150" s="94"/>
      <c r="BE150" s="20">
        <f t="shared" si="127"/>
        <v>0</v>
      </c>
      <c r="BF150" s="94"/>
      <c r="BG150" s="20">
        <f>IF($BO150,BC150/$BO150*100,0)</f>
        <v>0</v>
      </c>
      <c r="BH150" s="94"/>
      <c r="BI150" s="21">
        <v>0</v>
      </c>
      <c r="BJ150" s="94"/>
      <c r="BK150" s="20">
        <f t="shared" si="128"/>
        <v>0</v>
      </c>
      <c r="BL150" s="94"/>
      <c r="BM150" s="20">
        <f>IF($BO150,BI150/$BO150*100,0)</f>
        <v>0</v>
      </c>
      <c r="BN150" s="94"/>
      <c r="BO150" s="21">
        <f>(U150+AA150+AG150+AM150+AS150+BC150+BI150)</f>
        <v>0</v>
      </c>
      <c r="BQ150" s="94">
        <v>52</v>
      </c>
      <c r="BS150" s="115">
        <v>0</v>
      </c>
    </row>
    <row r="151" spans="1:71" ht="15" x14ac:dyDescent="0.25">
      <c r="A151" s="94">
        <v>53</v>
      </c>
      <c r="B151" s="126"/>
      <c r="C151" s="94" t="s">
        <v>174</v>
      </c>
      <c r="E151" s="21">
        <v>1014836399</v>
      </c>
      <c r="F151" s="129"/>
      <c r="G151" s="21">
        <v>31674350</v>
      </c>
      <c r="H151" s="94"/>
      <c r="I151" s="21">
        <v>679382396</v>
      </c>
      <c r="J151" s="21"/>
      <c r="K151" s="21">
        <v>17372</v>
      </c>
      <c r="L151" s="94"/>
      <c r="M151" s="21">
        <v>2054955</v>
      </c>
      <c r="N151" s="94"/>
      <c r="O151" s="21">
        <v>0</v>
      </c>
      <c r="P151" s="94"/>
      <c r="Q151" s="21">
        <v>11298442</v>
      </c>
      <c r="R151" s="94"/>
      <c r="S151" s="21">
        <v>3873512</v>
      </c>
      <c r="T151" s="94"/>
      <c r="U151" s="21">
        <f>SUM(E151:S151)</f>
        <v>1743137426</v>
      </c>
      <c r="V151" s="94"/>
      <c r="W151" s="20">
        <f t="shared" si="122"/>
        <v>4140.8722132084122</v>
      </c>
      <c r="X151" s="94"/>
      <c r="Y151" s="20">
        <f>IF($BO151,U151/$BO151*100,0)</f>
        <v>82.780339446308929</v>
      </c>
      <c r="Z151" s="94"/>
      <c r="AA151" s="21">
        <v>227376299</v>
      </c>
      <c r="AB151" s="94"/>
      <c r="AC151" s="20">
        <f t="shared" si="123"/>
        <v>540.13882349587493</v>
      </c>
      <c r="AD151" s="94"/>
      <c r="AE151" s="20">
        <f>IF($BO151,AA151/$BO151*100,0)</f>
        <v>10.797936486543794</v>
      </c>
      <c r="AF151" s="94"/>
      <c r="AG151" s="21">
        <v>24729516</v>
      </c>
      <c r="AH151" s="94"/>
      <c r="AI151" s="20">
        <f t="shared" si="124"/>
        <v>58.74566406704691</v>
      </c>
      <c r="AJ151" s="94"/>
      <c r="AK151" s="20">
        <f>IF($BO151,AG151/$BO151*100,0)</f>
        <v>1.1743868832651223</v>
      </c>
      <c r="AL151" s="94"/>
      <c r="AM151" s="21">
        <v>1662929</v>
      </c>
      <c r="AN151" s="94"/>
      <c r="AO151" s="20">
        <f t="shared" si="125"/>
        <v>3.9503348307079786</v>
      </c>
      <c r="AP151" s="94"/>
      <c r="AQ151" s="20">
        <f>IF($BO151,AM151/$BO151*100,0)</f>
        <v>7.8971299131013584E-2</v>
      </c>
      <c r="AR151" s="94"/>
      <c r="AS151" s="21">
        <v>45072915</v>
      </c>
      <c r="AT151" s="94"/>
      <c r="AU151" s="20">
        <f t="shared" si="126"/>
        <v>107.07198325727684</v>
      </c>
      <c r="AV151" s="94"/>
      <c r="AW151" s="20">
        <f>IF($BO151,AS151/$BO151*100,0)</f>
        <v>2.140480232873291</v>
      </c>
      <c r="AX151" s="94"/>
      <c r="AY151" s="21">
        <v>-5397666</v>
      </c>
      <c r="AZ151" s="94"/>
      <c r="BA151" s="21">
        <v>4437977</v>
      </c>
      <c r="BB151" s="94"/>
      <c r="BC151" s="21">
        <f>(AY151+BA151)</f>
        <v>-959689</v>
      </c>
      <c r="BD151" s="94"/>
      <c r="BE151" s="20">
        <f t="shared" si="127"/>
        <v>-2.2797683384842706</v>
      </c>
      <c r="BF151" s="94"/>
      <c r="BG151" s="20">
        <f>IF($BO151,BC151/$BO151*100,0)</f>
        <v>-4.5574938612378095E-2</v>
      </c>
      <c r="BH151" s="94"/>
      <c r="BI151" s="21">
        <v>64719041</v>
      </c>
      <c r="BJ151" s="94"/>
      <c r="BK151" s="20">
        <f t="shared" si="128"/>
        <v>153.74191073239911</v>
      </c>
      <c r="BL151" s="94"/>
      <c r="BM151" s="20">
        <f>IF($BO151,BI151/$BO151*100,0)</f>
        <v>3.073460590490233</v>
      </c>
      <c r="BN151" s="94"/>
      <c r="BO151" s="21">
        <f>(U151+AA151+AG151+AM151+AS151+BC151+BI151)</f>
        <v>2105738437</v>
      </c>
      <c r="BQ151" s="94">
        <v>53</v>
      </c>
      <c r="BS151" s="115">
        <v>420959</v>
      </c>
    </row>
    <row r="152" spans="1:71" ht="15" x14ac:dyDescent="0.25">
      <c r="A152" s="94">
        <v>54</v>
      </c>
      <c r="B152" s="126"/>
      <c r="C152" s="94" t="s">
        <v>175</v>
      </c>
      <c r="E152" s="21">
        <v>40516881</v>
      </c>
      <c r="F152" s="129"/>
      <c r="G152" s="21">
        <v>16616155</v>
      </c>
      <c r="H152" s="94"/>
      <c r="I152" s="21">
        <v>10445349</v>
      </c>
      <c r="J152" s="21"/>
      <c r="K152" s="21">
        <v>67091</v>
      </c>
      <c r="L152" s="94"/>
      <c r="M152" s="21">
        <v>349646</v>
      </c>
      <c r="N152" s="94"/>
      <c r="O152" s="21">
        <v>479956</v>
      </c>
      <c r="P152" s="94"/>
      <c r="Q152" s="21">
        <v>416345</v>
      </c>
      <c r="R152" s="94"/>
      <c r="S152" s="21">
        <v>293034</v>
      </c>
      <c r="T152" s="94"/>
      <c r="U152" s="21">
        <f>SUM(E152:S152)</f>
        <v>69184457</v>
      </c>
      <c r="V152" s="94"/>
      <c r="W152" s="20">
        <f t="shared" si="122"/>
        <v>1840.2079210554314</v>
      </c>
      <c r="X152" s="94"/>
      <c r="Y152" s="20">
        <f>IF($BO152,U152/$BO152*100,0)</f>
        <v>76.718112764634654</v>
      </c>
      <c r="Z152" s="94"/>
      <c r="AA152" s="21">
        <v>11679180</v>
      </c>
      <c r="AB152" s="94"/>
      <c r="AC152" s="20">
        <f t="shared" si="123"/>
        <v>310.64953718480689</v>
      </c>
      <c r="AD152" s="94"/>
      <c r="AE152" s="20">
        <f>IF($BO152,AA152/$BO152*100,0)</f>
        <v>12.95095296098755</v>
      </c>
      <c r="AF152" s="94"/>
      <c r="AG152" s="21">
        <v>876233</v>
      </c>
      <c r="AH152" s="94"/>
      <c r="AI152" s="20">
        <f t="shared" si="124"/>
        <v>23.306548568996703</v>
      </c>
      <c r="AJ152" s="94"/>
      <c r="AK152" s="20">
        <f>IF($BO152,AG152/$BO152*100,0)</f>
        <v>0.97164804086117373</v>
      </c>
      <c r="AL152" s="94"/>
      <c r="AM152" s="21">
        <v>104763</v>
      </c>
      <c r="AN152" s="94"/>
      <c r="AO152" s="20">
        <f t="shared" si="125"/>
        <v>2.7865464411107563</v>
      </c>
      <c r="AP152" s="94"/>
      <c r="AQ152" s="20">
        <f>IF($BO152,AM152/$BO152*100,0)</f>
        <v>0.11617088571731393</v>
      </c>
      <c r="AR152" s="94"/>
      <c r="AS152" s="21">
        <v>5537668</v>
      </c>
      <c r="AT152" s="94"/>
      <c r="AU152" s="20">
        <f t="shared" si="126"/>
        <v>147.29407383764232</v>
      </c>
      <c r="AV152" s="94"/>
      <c r="AW152" s="20">
        <f>IF($BO152,AS152/$BO152*100,0)</f>
        <v>6.1406774946157174</v>
      </c>
      <c r="AX152" s="94"/>
      <c r="AY152" s="21">
        <v>249335</v>
      </c>
      <c r="AZ152" s="94"/>
      <c r="BA152" s="21">
        <v>208964</v>
      </c>
      <c r="BB152" s="94"/>
      <c r="BC152" s="21">
        <f>(AY152+BA152)</f>
        <v>458299</v>
      </c>
      <c r="BD152" s="94"/>
      <c r="BE152" s="20">
        <f t="shared" si="127"/>
        <v>12.19010001063943</v>
      </c>
      <c r="BF152" s="94"/>
      <c r="BG152" s="20">
        <f>IF($BO152,BC152/$BO152*100,0)</f>
        <v>0.50820423960137895</v>
      </c>
      <c r="BH152" s="94"/>
      <c r="BI152" s="21">
        <v>2339482</v>
      </c>
      <c r="BJ152" s="94"/>
      <c r="BK152" s="20">
        <f t="shared" si="128"/>
        <v>62.226885838919031</v>
      </c>
      <c r="BL152" s="94"/>
      <c r="BM152" s="20">
        <f>IF($BO152,BI152/$BO152*100,0)</f>
        <v>2.5942336135822099</v>
      </c>
      <c r="BN152" s="94"/>
      <c r="BO152" s="21">
        <f>(U152+AA152+AG152+AM152+AS152+BC152+BI152)</f>
        <v>90180082</v>
      </c>
      <c r="BQ152" s="94">
        <v>54</v>
      </c>
      <c r="BS152" s="115">
        <v>37596</v>
      </c>
    </row>
    <row r="153" spans="1:71" ht="15" x14ac:dyDescent="0.25">
      <c r="A153" s="94">
        <v>55</v>
      </c>
      <c r="B153" s="126"/>
      <c r="C153" s="94" t="s">
        <v>176</v>
      </c>
      <c r="E153" s="21">
        <v>3580338</v>
      </c>
      <c r="F153" s="129"/>
      <c r="G153" s="21">
        <v>252320</v>
      </c>
      <c r="H153" s="94"/>
      <c r="I153" s="21">
        <v>2807297</v>
      </c>
      <c r="J153" s="21"/>
      <c r="K153" s="21">
        <v>22519</v>
      </c>
      <c r="L153" s="94"/>
      <c r="M153" s="21">
        <v>309660</v>
      </c>
      <c r="N153" s="94"/>
      <c r="O153" s="21">
        <v>102709</v>
      </c>
      <c r="P153" s="94"/>
      <c r="Q153" s="21">
        <v>88596</v>
      </c>
      <c r="R153" s="94"/>
      <c r="S153" s="21">
        <v>41010</v>
      </c>
      <c r="T153" s="94"/>
      <c r="U153" s="21">
        <f>SUM(E153:S153)</f>
        <v>7204449</v>
      </c>
      <c r="V153" s="94"/>
      <c r="W153" s="20">
        <f t="shared" si="122"/>
        <v>603.58989611260051</v>
      </c>
      <c r="X153" s="94"/>
      <c r="Y153" s="22">
        <f>IF($BO153,U153/$BO153*100,0)</f>
        <v>60.019179281377596</v>
      </c>
      <c r="Z153" s="94"/>
      <c r="AA153" s="21">
        <v>1126671</v>
      </c>
      <c r="AB153" s="94"/>
      <c r="AC153" s="20">
        <f t="shared" si="123"/>
        <v>94.392677613941018</v>
      </c>
      <c r="AD153" s="94"/>
      <c r="AE153" s="22">
        <f>IF($BO153,AA153/$BO153*100,0)</f>
        <v>9.3861263699873501</v>
      </c>
      <c r="AF153" s="94"/>
      <c r="AG153" s="21">
        <v>46144</v>
      </c>
      <c r="AH153" s="94"/>
      <c r="AI153" s="20">
        <f t="shared" si="124"/>
        <v>3.8659517426273458</v>
      </c>
      <c r="AJ153" s="94"/>
      <c r="AK153" s="22">
        <f>IF($BO153,AG153/$BO153*100,0)</f>
        <v>0.3844187124872267</v>
      </c>
      <c r="AL153" s="94"/>
      <c r="AM153" s="21">
        <v>7118</v>
      </c>
      <c r="AN153" s="94"/>
      <c r="AO153" s="20">
        <f t="shared" si="125"/>
        <v>0.59634718498659522</v>
      </c>
      <c r="AP153" s="94"/>
      <c r="AQ153" s="22">
        <f>IF($BO153,AM153/$BO153*100,0)</f>
        <v>5.9298985685768024E-2</v>
      </c>
      <c r="AR153" s="94"/>
      <c r="AS153" s="21">
        <v>2775322</v>
      </c>
      <c r="AT153" s="94"/>
      <c r="AU153" s="20">
        <f t="shared" si="126"/>
        <v>232.5169235924933</v>
      </c>
      <c r="AV153" s="94"/>
      <c r="AW153" s="22">
        <f>IF($BO153,AS153/$BO153*100,0)</f>
        <v>23.120789484602007</v>
      </c>
      <c r="AX153" s="94"/>
      <c r="AY153" s="21">
        <v>-7453</v>
      </c>
      <c r="AZ153" s="94"/>
      <c r="BA153" s="21">
        <v>51661</v>
      </c>
      <c r="BB153" s="94"/>
      <c r="BC153" s="21">
        <f>(AY153+BA153)</f>
        <v>44208</v>
      </c>
      <c r="BD153" s="94"/>
      <c r="BE153" s="20">
        <f t="shared" si="127"/>
        <v>3.7037533512064345</v>
      </c>
      <c r="BF153" s="94"/>
      <c r="BG153" s="22">
        <f>IF($BO153,BC153/$BO153*100,0)</f>
        <v>0.36829018814223557</v>
      </c>
      <c r="BH153" s="94"/>
      <c r="BI153" s="21">
        <v>799666</v>
      </c>
      <c r="BJ153" s="94"/>
      <c r="BK153" s="20">
        <f t="shared" si="128"/>
        <v>66.996146112600542</v>
      </c>
      <c r="BL153" s="94"/>
      <c r="BM153" s="22">
        <f>IF($BO153,BI153/$BO153*100,0)</f>
        <v>6.6618969777178103</v>
      </c>
      <c r="BN153" s="94"/>
      <c r="BO153" s="21">
        <f>(U153+AA153+AG153+AM153+AS153+BC153+BI153)</f>
        <v>12003578</v>
      </c>
      <c r="BQ153" s="94">
        <v>55</v>
      </c>
      <c r="BS153" s="115">
        <v>11936</v>
      </c>
    </row>
    <row r="154" spans="1:71" ht="15" x14ac:dyDescent="0.25">
      <c r="A154" s="94">
        <v>56</v>
      </c>
      <c r="B154" s="126"/>
      <c r="C154" s="94" t="s">
        <v>177</v>
      </c>
      <c r="E154" s="21">
        <v>13100220</v>
      </c>
      <c r="F154" s="129"/>
      <c r="G154" s="21">
        <v>369028</v>
      </c>
      <c r="H154" s="94"/>
      <c r="I154" s="21">
        <v>4455920</v>
      </c>
      <c r="J154" s="21"/>
      <c r="K154" s="21">
        <v>7842</v>
      </c>
      <c r="L154" s="94"/>
      <c r="M154" s="21">
        <v>142635</v>
      </c>
      <c r="N154" s="94"/>
      <c r="O154" s="21">
        <v>178126</v>
      </c>
      <c r="P154" s="94"/>
      <c r="Q154" s="21">
        <v>190065</v>
      </c>
      <c r="R154" s="94"/>
      <c r="S154" s="21">
        <v>80151</v>
      </c>
      <c r="T154" s="94"/>
      <c r="U154" s="21">
        <f>SUM(E154:S154)</f>
        <v>18523987</v>
      </c>
      <c r="V154" s="94"/>
      <c r="W154" s="20">
        <f t="shared" ref="W154:W158" si="129">IFERROR(U154/$BS154,0)</f>
        <v>1338.7285538772855</v>
      </c>
      <c r="X154" s="94"/>
      <c r="Y154" s="22">
        <f>IF($BO154,U154/$BO154*100,0)</f>
        <v>69.077189039720125</v>
      </c>
      <c r="Z154" s="94"/>
      <c r="AA154" s="21">
        <v>3905288</v>
      </c>
      <c r="AB154" s="94"/>
      <c r="AC154" s="20">
        <f t="shared" ref="AC154:AC158" si="130">IFERROR(AA154/$BS154,0)</f>
        <v>282.23516658235167</v>
      </c>
      <c r="AD154" s="94"/>
      <c r="AE154" s="22">
        <f>IF($BO154,AA154/$BO154*100,0)</f>
        <v>14.56308069264735</v>
      </c>
      <c r="AF154" s="94"/>
      <c r="AG154" s="21">
        <v>274127</v>
      </c>
      <c r="AH154" s="94"/>
      <c r="AI154" s="20">
        <f t="shared" ref="AI154:AI158" si="131">IFERROR(AG154/$BS154,0)</f>
        <v>19.811158488111584</v>
      </c>
      <c r="AJ154" s="94"/>
      <c r="AK154" s="22">
        <f>IF($BO154,AG154/$BO154*100,0)</f>
        <v>1.0222379555703291</v>
      </c>
      <c r="AL154" s="94"/>
      <c r="AM154" s="21">
        <v>181714</v>
      </c>
      <c r="AN154" s="94"/>
      <c r="AO154" s="20">
        <f t="shared" ref="AO154:AO158" si="132">IFERROR(AM154/$BS154,0)</f>
        <v>13.13247091132471</v>
      </c>
      <c r="AP154" s="94"/>
      <c r="AQ154" s="22">
        <f>IF($BO154,AM154/$BO154*100,0)</f>
        <v>0.67762368485594937</v>
      </c>
      <c r="AR154" s="94"/>
      <c r="AS154" s="21">
        <v>2074347</v>
      </c>
      <c r="AT154" s="94"/>
      <c r="AU154" s="20">
        <f t="shared" ref="AU154:AU158" si="133">IFERROR(AS154/$BS154,0)</f>
        <v>149.91305918913059</v>
      </c>
      <c r="AV154" s="94"/>
      <c r="AW154" s="22">
        <f>IF($BO154,AS154/$BO154*100,0)</f>
        <v>7.7353789901156977</v>
      </c>
      <c r="AX154" s="94"/>
      <c r="AY154" s="21">
        <v>39085</v>
      </c>
      <c r="AZ154" s="94"/>
      <c r="BA154" s="21">
        <v>6931</v>
      </c>
      <c r="BB154" s="94"/>
      <c r="BC154" s="21">
        <f>(AY154+BA154)</f>
        <v>46016</v>
      </c>
      <c r="BD154" s="94"/>
      <c r="BE154" s="20">
        <f t="shared" ref="BE154:BE158" si="134">IFERROR(BC154/$BS154,0)</f>
        <v>3.3255763532557636</v>
      </c>
      <c r="BF154" s="94"/>
      <c r="BG154" s="22">
        <f>IF($BO154,BC154/$BO154*100,0)</f>
        <v>0.17159674808947778</v>
      </c>
      <c r="BH154" s="94"/>
      <c r="BI154" s="21">
        <v>1810880</v>
      </c>
      <c r="BJ154" s="94"/>
      <c r="BK154" s="20">
        <f t="shared" ref="BK154:BK158" si="135">IFERROR(BI154/$BS154,0)</f>
        <v>130.872298908723</v>
      </c>
      <c r="BL154" s="94"/>
      <c r="BM154" s="22">
        <f>IF($BO154,BI154/$BO154*100,0)</f>
        <v>6.7528928890010764</v>
      </c>
      <c r="BN154" s="94"/>
      <c r="BO154" s="21">
        <f>(U154+AA154+AG154+AM154+AS154+BC154+BI154)</f>
        <v>26816359</v>
      </c>
      <c r="BQ154" s="94">
        <v>56</v>
      </c>
      <c r="BS154" s="115">
        <v>13837</v>
      </c>
    </row>
    <row r="155" spans="1:71" ht="15" x14ac:dyDescent="0.25">
      <c r="A155" s="94">
        <v>57</v>
      </c>
      <c r="B155" s="126"/>
      <c r="C155" s="94" t="s">
        <v>178</v>
      </c>
      <c r="E155" s="21">
        <v>10587209</v>
      </c>
      <c r="F155" s="129"/>
      <c r="G155" s="21">
        <v>158214</v>
      </c>
      <c r="H155" s="94"/>
      <c r="I155" s="21">
        <v>3074895</v>
      </c>
      <c r="J155" s="21"/>
      <c r="K155" s="21">
        <v>36477</v>
      </c>
      <c r="L155" s="94"/>
      <c r="M155" s="21">
        <v>210659</v>
      </c>
      <c r="N155" s="94"/>
      <c r="O155" s="21">
        <v>0</v>
      </c>
      <c r="P155" s="94"/>
      <c r="Q155" s="21">
        <v>94760</v>
      </c>
      <c r="R155" s="94"/>
      <c r="S155" s="21">
        <v>86232</v>
      </c>
      <c r="T155" s="94"/>
      <c r="U155" s="21">
        <f>SUM(E155:S155)</f>
        <v>14248446</v>
      </c>
      <c r="V155" s="94"/>
      <c r="W155" s="20">
        <f t="shared" si="129"/>
        <v>1669.8049923825149</v>
      </c>
      <c r="X155" s="94"/>
      <c r="Y155" s="22">
        <f>IF($BO155,U155/$BO155*100,0)</f>
        <v>74.650471947222385</v>
      </c>
      <c r="Z155" s="94"/>
      <c r="AA155" s="21">
        <v>2171108</v>
      </c>
      <c r="AB155" s="94"/>
      <c r="AC155" s="20">
        <f t="shared" si="130"/>
        <v>254.43665768194069</v>
      </c>
      <c r="AD155" s="94"/>
      <c r="AE155" s="22">
        <f>IF($BO155,AA155/$BO155*100,0)</f>
        <v>11.374871115656408</v>
      </c>
      <c r="AF155" s="94"/>
      <c r="AG155" s="21">
        <v>83157</v>
      </c>
      <c r="AH155" s="94"/>
      <c r="AI155" s="20">
        <f t="shared" si="131"/>
        <v>9.7453416149068328</v>
      </c>
      <c r="AJ155" s="94"/>
      <c r="AK155" s="22">
        <f>IF($BO155,AG155/$BO155*100,0)</f>
        <v>0.4356762341461779</v>
      </c>
      <c r="AL155" s="94"/>
      <c r="AM155" s="21">
        <v>68859</v>
      </c>
      <c r="AN155" s="94"/>
      <c r="AO155" s="20">
        <f t="shared" si="132"/>
        <v>8.0697292863002463</v>
      </c>
      <c r="AP155" s="94"/>
      <c r="AQ155" s="22">
        <f>IF($BO155,AM155/$BO155*100,0)</f>
        <v>0.36076613883463404</v>
      </c>
      <c r="AR155" s="94"/>
      <c r="AS155" s="21">
        <v>1740752</v>
      </c>
      <c r="AT155" s="94"/>
      <c r="AU155" s="20">
        <f t="shared" si="133"/>
        <v>204.00234384155632</v>
      </c>
      <c r="AV155" s="94"/>
      <c r="AW155" s="22">
        <f>IF($BO155,AS155/$BO155*100,0)</f>
        <v>9.1201495477521739</v>
      </c>
      <c r="AX155" s="94"/>
      <c r="AY155" s="21">
        <v>12590</v>
      </c>
      <c r="AZ155" s="94"/>
      <c r="BA155" s="21">
        <v>46225</v>
      </c>
      <c r="BB155" s="94"/>
      <c r="BC155" s="21">
        <f>(AY155+BA155)</f>
        <v>58815</v>
      </c>
      <c r="BD155" s="94"/>
      <c r="BE155" s="20">
        <f t="shared" si="134"/>
        <v>6.8926520567209657</v>
      </c>
      <c r="BF155" s="94"/>
      <c r="BG155" s="22">
        <f>IF($BO155,BC155/$BO155*100,0)</f>
        <v>0.30814360440260535</v>
      </c>
      <c r="BH155" s="94"/>
      <c r="BI155" s="21">
        <v>715743</v>
      </c>
      <c r="BJ155" s="94"/>
      <c r="BK155" s="20">
        <f t="shared" si="135"/>
        <v>83.879409351927805</v>
      </c>
      <c r="BL155" s="94"/>
      <c r="BM155" s="22">
        <f>IF($BO155,BI155/$BO155*100,0)</f>
        <v>3.7499214119856155</v>
      </c>
      <c r="BN155" s="94"/>
      <c r="BO155" s="21">
        <f>(U155+AA155+AG155+AM155+AS155+BC155+BI155)</f>
        <v>19086880</v>
      </c>
      <c r="BQ155" s="94">
        <v>57</v>
      </c>
      <c r="BS155" s="115">
        <v>8533</v>
      </c>
    </row>
    <row r="156" spans="1:71" ht="15" x14ac:dyDescent="0.25">
      <c r="A156" s="94">
        <v>58</v>
      </c>
      <c r="B156" s="126"/>
      <c r="C156" s="94" t="s">
        <v>179</v>
      </c>
      <c r="E156" s="21">
        <v>20869943</v>
      </c>
      <c r="F156" s="129"/>
      <c r="G156" s="21">
        <v>1508901</v>
      </c>
      <c r="H156" s="94"/>
      <c r="I156" s="21">
        <v>73526290</v>
      </c>
      <c r="J156" s="21"/>
      <c r="K156" s="21">
        <v>68296</v>
      </c>
      <c r="L156" s="94"/>
      <c r="M156" s="21">
        <v>728790</v>
      </c>
      <c r="N156" s="94"/>
      <c r="O156" s="21">
        <v>628813</v>
      </c>
      <c r="P156" s="94"/>
      <c r="Q156" s="21">
        <v>368341</v>
      </c>
      <c r="R156" s="94"/>
      <c r="S156" s="21">
        <v>210226</v>
      </c>
      <c r="T156" s="94"/>
      <c r="U156" s="21">
        <f>SUM(E156:S156)</f>
        <v>97909600</v>
      </c>
      <c r="V156" s="94"/>
      <c r="W156" s="20">
        <f t="shared" si="129"/>
        <v>3229.3149510208123</v>
      </c>
      <c r="X156" s="94"/>
      <c r="Y156" s="22">
        <f>IF($BO156,U156/$BO156*100,0)</f>
        <v>85.964194357593129</v>
      </c>
      <c r="Z156" s="94"/>
      <c r="AA156" s="21">
        <v>8286060</v>
      </c>
      <c r="AB156" s="94"/>
      <c r="AC156" s="20">
        <f t="shared" si="130"/>
        <v>273.29595303275175</v>
      </c>
      <c r="AD156" s="94"/>
      <c r="AE156" s="22">
        <f>IF($BO156,AA156/$BO156*100,0)</f>
        <v>7.2751239132697725</v>
      </c>
      <c r="AF156" s="94"/>
      <c r="AG156" s="21">
        <v>613530</v>
      </c>
      <c r="AH156" s="94"/>
      <c r="AI156" s="20">
        <f t="shared" si="131"/>
        <v>20.235825719845643</v>
      </c>
      <c r="AJ156" s="94"/>
      <c r="AK156" s="22">
        <f>IF($BO156,AG156/$BO156*100,0)</f>
        <v>0.53867661765765673</v>
      </c>
      <c r="AL156" s="94"/>
      <c r="AM156" s="21">
        <v>510822</v>
      </c>
      <c r="AN156" s="94"/>
      <c r="AO156" s="20">
        <f t="shared" si="132"/>
        <v>16.848246973844784</v>
      </c>
      <c r="AP156" s="94"/>
      <c r="AQ156" s="22">
        <f>IF($BO156,AM156/$BO156*100,0)</f>
        <v>0.44849944939142261</v>
      </c>
      <c r="AR156" s="94"/>
      <c r="AS156" s="21">
        <v>4231528</v>
      </c>
      <c r="AT156" s="94"/>
      <c r="AU156" s="20">
        <f t="shared" si="133"/>
        <v>139.56687225831988</v>
      </c>
      <c r="AV156" s="94"/>
      <c r="AW156" s="22">
        <f>IF($BO156,AS156/$BO156*100,0)</f>
        <v>3.7152628079534318</v>
      </c>
      <c r="AX156" s="94"/>
      <c r="AY156" s="21">
        <v>221123</v>
      </c>
      <c r="AZ156" s="94"/>
      <c r="BA156" s="21">
        <v>243380</v>
      </c>
      <c r="BB156" s="94"/>
      <c r="BC156" s="21">
        <f>(AY156+BA156)</f>
        <v>464503</v>
      </c>
      <c r="BD156" s="94"/>
      <c r="BE156" s="20">
        <f t="shared" si="134"/>
        <v>15.320525083281112</v>
      </c>
      <c r="BF156" s="94"/>
      <c r="BG156" s="22">
        <f>IF($BO156,BC156/$BO156*100,0)</f>
        <v>0.40783157291711003</v>
      </c>
      <c r="BH156" s="94"/>
      <c r="BI156" s="21">
        <v>1879749</v>
      </c>
      <c r="BJ156" s="94"/>
      <c r="BK156" s="20">
        <f t="shared" si="135"/>
        <v>61.999043504073356</v>
      </c>
      <c r="BL156" s="94"/>
      <c r="BM156" s="22">
        <f>IF($BO156,BI156/$BO156*100,0)</f>
        <v>1.6504112812174836</v>
      </c>
      <c r="BN156" s="94"/>
      <c r="BO156" s="21">
        <f>(U156+AA156+AG156+AM156+AS156+BC156+BI156)</f>
        <v>113895792</v>
      </c>
      <c r="BQ156" s="94">
        <v>58</v>
      </c>
      <c r="BS156" s="115">
        <v>30319</v>
      </c>
    </row>
    <row r="157" spans="1:71" ht="15" x14ac:dyDescent="0.25">
      <c r="A157" s="94">
        <v>59</v>
      </c>
      <c r="B157" s="126"/>
      <c r="C157" s="94" t="s">
        <v>180</v>
      </c>
      <c r="E157" s="21">
        <v>14480213</v>
      </c>
      <c r="F157" s="129"/>
      <c r="G157" s="21">
        <v>351288</v>
      </c>
      <c r="H157" s="94"/>
      <c r="I157" s="21">
        <v>4189257</v>
      </c>
      <c r="J157" s="21"/>
      <c r="K157" s="21">
        <v>66283</v>
      </c>
      <c r="L157" s="94"/>
      <c r="M157" s="21">
        <v>0</v>
      </c>
      <c r="N157" s="94"/>
      <c r="O157" s="21">
        <v>0</v>
      </c>
      <c r="P157" s="94"/>
      <c r="Q157" s="21">
        <v>151103</v>
      </c>
      <c r="R157" s="94"/>
      <c r="S157" s="21">
        <v>140701</v>
      </c>
      <c r="T157" s="94"/>
      <c r="U157" s="21">
        <f>SUM(E157:S157)</f>
        <v>19378845</v>
      </c>
      <c r="V157" s="94"/>
      <c r="W157" s="20">
        <f t="shared" si="129"/>
        <v>1823.891294117647</v>
      </c>
      <c r="X157" s="94"/>
      <c r="Y157" s="22">
        <f>IF($BO157,U157/$BO157*100,0)</f>
        <v>72.352251015297369</v>
      </c>
      <c r="Z157" s="94"/>
      <c r="AA157" s="21">
        <v>3984866</v>
      </c>
      <c r="AB157" s="94"/>
      <c r="AC157" s="20">
        <f t="shared" si="130"/>
        <v>375.0462117647059</v>
      </c>
      <c r="AD157" s="94"/>
      <c r="AE157" s="22">
        <f>IF($BO157,AA157/$BO157*100,0)</f>
        <v>14.87777135811365</v>
      </c>
      <c r="AF157" s="94"/>
      <c r="AG157" s="21">
        <v>186065</v>
      </c>
      <c r="AH157" s="94"/>
      <c r="AI157" s="20">
        <f t="shared" si="131"/>
        <v>17.512</v>
      </c>
      <c r="AJ157" s="94"/>
      <c r="AK157" s="22">
        <f>IF($BO157,AG157/$BO157*100,0)</f>
        <v>0.69468647822722684</v>
      </c>
      <c r="AL157" s="94"/>
      <c r="AM157" s="21">
        <v>35895</v>
      </c>
      <c r="AN157" s="94"/>
      <c r="AO157" s="20">
        <f t="shared" si="132"/>
        <v>3.3783529411764706</v>
      </c>
      <c r="AP157" s="94"/>
      <c r="AQ157" s="22">
        <f>IF($BO157,AM157/$BO157*100,0)</f>
        <v>0.13401645197090431</v>
      </c>
      <c r="AR157" s="94"/>
      <c r="AS157" s="21">
        <v>1928431</v>
      </c>
      <c r="AT157" s="94"/>
      <c r="AU157" s="20">
        <f t="shared" si="133"/>
        <v>181.49938823529411</v>
      </c>
      <c r="AV157" s="94"/>
      <c r="AW157" s="22">
        <f>IF($BO157,AS157/$BO157*100,0)</f>
        <v>7.1999298089066146</v>
      </c>
      <c r="AX157" s="94"/>
      <c r="AY157" s="21">
        <v>31303</v>
      </c>
      <c r="AZ157" s="94"/>
      <c r="BA157" s="21">
        <v>154333</v>
      </c>
      <c r="BB157" s="94"/>
      <c r="BC157" s="21">
        <f>(AY157+BA157)</f>
        <v>185636</v>
      </c>
      <c r="BD157" s="94"/>
      <c r="BE157" s="20">
        <f t="shared" si="134"/>
        <v>17.471623529411765</v>
      </c>
      <c r="BF157" s="94"/>
      <c r="BG157" s="22">
        <f>IF($BO157,BC157/$BO157*100,0)</f>
        <v>0.69308477721328299</v>
      </c>
      <c r="BH157" s="94"/>
      <c r="BI157" s="21">
        <v>1084287</v>
      </c>
      <c r="BJ157" s="94"/>
      <c r="BK157" s="20">
        <f t="shared" si="135"/>
        <v>102.05054117647059</v>
      </c>
      <c r="BL157" s="94"/>
      <c r="BM157" s="22">
        <f>IF($BO157,BI157/$BO157*100,0)</f>
        <v>4.0482601102709541</v>
      </c>
      <c r="BN157" s="94"/>
      <c r="BO157" s="21">
        <f>(U157+AA157+AG157+AM157+AS157+BC157+BI157)</f>
        <v>26784025</v>
      </c>
      <c r="BQ157" s="94">
        <v>59</v>
      </c>
      <c r="BS157" s="115">
        <v>10625</v>
      </c>
    </row>
    <row r="158" spans="1:71" ht="15" x14ac:dyDescent="0.25">
      <c r="A158" s="94">
        <v>60</v>
      </c>
      <c r="B158" s="126"/>
      <c r="C158" s="94" t="s">
        <v>181</v>
      </c>
      <c r="E158" s="21">
        <v>77587509</v>
      </c>
      <c r="F158" s="129"/>
      <c r="G158" s="21">
        <v>3798130</v>
      </c>
      <c r="H158" s="94"/>
      <c r="I158" s="21">
        <v>18494501</v>
      </c>
      <c r="J158" s="21"/>
      <c r="K158" s="21">
        <v>214027</v>
      </c>
      <c r="L158" s="94"/>
      <c r="M158" s="21">
        <v>3171503</v>
      </c>
      <c r="N158" s="94"/>
      <c r="O158" s="21">
        <v>1530585</v>
      </c>
      <c r="P158" s="94"/>
      <c r="Q158" s="21">
        <v>806384</v>
      </c>
      <c r="R158" s="94"/>
      <c r="S158" s="21">
        <v>612097</v>
      </c>
      <c r="T158" s="94"/>
      <c r="U158" s="21">
        <f>SUM(E158:S158)</f>
        <v>106214736</v>
      </c>
      <c r="V158" s="94"/>
      <c r="W158" s="20">
        <f t="shared" si="129"/>
        <v>1048.2786336764605</v>
      </c>
      <c r="X158" s="94"/>
      <c r="Y158" s="22">
        <f>IF($BO158,U158/$BO158*100,0)</f>
        <v>69.593562364242572</v>
      </c>
      <c r="Z158" s="94"/>
      <c r="AA158" s="21">
        <v>16198315</v>
      </c>
      <c r="AB158" s="94"/>
      <c r="AC158" s="20">
        <f t="shared" si="130"/>
        <v>159.86809510180314</v>
      </c>
      <c r="AD158" s="94"/>
      <c r="AE158" s="22">
        <f>IF($BO158,AA158/$BO158*100,0)</f>
        <v>10.613390265811573</v>
      </c>
      <c r="AF158" s="94"/>
      <c r="AG158" s="21">
        <v>420842</v>
      </c>
      <c r="AH158" s="94"/>
      <c r="AI158" s="20">
        <f t="shared" si="131"/>
        <v>4.153469597228665</v>
      </c>
      <c r="AJ158" s="94"/>
      <c r="AK158" s="22">
        <f>IF($BO158,AG158/$BO158*100,0)</f>
        <v>0.27574228469101097</v>
      </c>
      <c r="AL158" s="94"/>
      <c r="AM158" s="21">
        <v>48728</v>
      </c>
      <c r="AN158" s="94"/>
      <c r="AO158" s="20">
        <f t="shared" si="132"/>
        <v>0.48091746197803065</v>
      </c>
      <c r="AP158" s="94"/>
      <c r="AQ158" s="22">
        <f>IF($BO158,AM158/$BO158*100,0)</f>
        <v>3.19273505221047E-2</v>
      </c>
      <c r="AR158" s="94"/>
      <c r="AS158" s="21">
        <v>23717585</v>
      </c>
      <c r="AT158" s="94"/>
      <c r="AU158" s="20">
        <f t="shared" si="133"/>
        <v>234.07898502807853</v>
      </c>
      <c r="AV158" s="94"/>
      <c r="AW158" s="22">
        <f>IF($BO158,AS158/$BO158*100,0)</f>
        <v>15.540134005762857</v>
      </c>
      <c r="AX158" s="94"/>
      <c r="AY158" s="21">
        <v>116946</v>
      </c>
      <c r="AZ158" s="94"/>
      <c r="BA158" s="21">
        <v>3543858</v>
      </c>
      <c r="BB158" s="94"/>
      <c r="BC158" s="21">
        <f>(AY158+BA158)</f>
        <v>3660804</v>
      </c>
      <c r="BD158" s="94"/>
      <c r="BE158" s="20">
        <f t="shared" si="134"/>
        <v>36.130039576404172</v>
      </c>
      <c r="BF158" s="94"/>
      <c r="BG158" s="22">
        <f>IF($BO158,BC158/$BO158*100,0)</f>
        <v>2.3986162473469661</v>
      </c>
      <c r="BH158" s="94"/>
      <c r="BI158" s="21">
        <v>2360486</v>
      </c>
      <c r="BJ158" s="94"/>
      <c r="BK158" s="20">
        <f t="shared" si="135"/>
        <v>23.296645381601412</v>
      </c>
      <c r="BL158" s="94"/>
      <c r="BM158" s="22">
        <f>IF($BO158,BI158/$BO158*100,0)</f>
        <v>1.5466274816229033</v>
      </c>
      <c r="BN158" s="94"/>
      <c r="BO158" s="21">
        <f>(U158+AA158+AG158+AM158+AS158+BC158+BI158)</f>
        <v>152621496</v>
      </c>
      <c r="BQ158" s="94">
        <v>60</v>
      </c>
      <c r="BS158" s="115">
        <v>101323</v>
      </c>
    </row>
    <row r="159" spans="1:71" ht="15" x14ac:dyDescent="0.25">
      <c r="A159" s="94">
        <v>61</v>
      </c>
      <c r="B159" s="126"/>
      <c r="C159" s="94" t="s">
        <v>182</v>
      </c>
      <c r="E159" s="21">
        <v>19417268</v>
      </c>
      <c r="F159" s="129"/>
      <c r="G159" s="21">
        <v>1097465</v>
      </c>
      <c r="H159" s="94"/>
      <c r="I159" s="21">
        <v>4677194</v>
      </c>
      <c r="J159" s="21"/>
      <c r="K159" s="21">
        <v>30024</v>
      </c>
      <c r="L159" s="94"/>
      <c r="M159" s="21">
        <v>86697</v>
      </c>
      <c r="N159" s="94"/>
      <c r="O159" s="21">
        <v>0</v>
      </c>
      <c r="P159" s="94"/>
      <c r="Q159" s="21">
        <v>241582</v>
      </c>
      <c r="R159" s="94"/>
      <c r="S159" s="21">
        <v>153586</v>
      </c>
      <c r="T159" s="94"/>
      <c r="U159" s="21">
        <f>SUM(E159:S159)</f>
        <v>25703816</v>
      </c>
      <c r="V159" s="94"/>
      <c r="W159" s="20">
        <f t="shared" ref="W159:W163" si="136">IFERROR(U159/$BS159,0)</f>
        <v>1739.6829780033841</v>
      </c>
      <c r="X159" s="94"/>
      <c r="Y159" s="22">
        <f>IF($BO159,U159/$BO159*100,0)</f>
        <v>71.322072741265615</v>
      </c>
      <c r="Z159" s="94"/>
      <c r="AA159" s="21">
        <v>6422557</v>
      </c>
      <c r="AB159" s="94"/>
      <c r="AC159" s="20">
        <f t="shared" ref="AC159:AC163" si="137">IFERROR(AA159/$BS159,0)</f>
        <v>434.69082910321487</v>
      </c>
      <c r="AD159" s="94"/>
      <c r="AE159" s="22">
        <f>IF($BO159,AA159/$BO159*100,0)</f>
        <v>17.821092305474203</v>
      </c>
      <c r="AF159" s="94"/>
      <c r="AG159" s="21">
        <v>475033</v>
      </c>
      <c r="AH159" s="94"/>
      <c r="AI159" s="20">
        <f t="shared" ref="AI159:AI163" si="138">IFERROR(AG159/$BS159,0)</f>
        <v>32.151133671742812</v>
      </c>
      <c r="AJ159" s="94"/>
      <c r="AK159" s="22">
        <f>IF($BO159,AG159/$BO159*100,0)</f>
        <v>1.3181053809481686</v>
      </c>
      <c r="AL159" s="94"/>
      <c r="AM159" s="21">
        <v>167482</v>
      </c>
      <c r="AN159" s="94"/>
      <c r="AO159" s="20">
        <f t="shared" ref="AO159:AO163" si="139">IFERROR(AM159/$BS159,0)</f>
        <v>11.335499153976311</v>
      </c>
      <c r="AP159" s="94"/>
      <c r="AQ159" s="22">
        <f>IF($BO159,AM159/$BO159*100,0)</f>
        <v>0.46472334640322072</v>
      </c>
      <c r="AR159" s="94"/>
      <c r="AS159" s="21">
        <v>2417781</v>
      </c>
      <c r="AT159" s="94"/>
      <c r="AU159" s="20">
        <f t="shared" ref="AU159:AU163" si="140">IFERROR(AS159/$BS159,0)</f>
        <v>163.63999999999999</v>
      </c>
      <c r="AV159" s="94"/>
      <c r="AW159" s="22">
        <f>IF($BO159,AS159/$BO159*100,0)</f>
        <v>6.708776329337633</v>
      </c>
      <c r="AX159" s="94"/>
      <c r="AY159" s="21">
        <v>-2257</v>
      </c>
      <c r="AZ159" s="94"/>
      <c r="BA159" s="21">
        <v>3356</v>
      </c>
      <c r="BB159" s="94"/>
      <c r="BC159" s="21">
        <f>(AY159+BA159)</f>
        <v>1099</v>
      </c>
      <c r="BD159" s="94"/>
      <c r="BE159" s="20">
        <f t="shared" ref="BE159:BE163" si="141">IFERROR(BC159/$BS159,0)</f>
        <v>7.4382402707275808E-2</v>
      </c>
      <c r="BF159" s="94"/>
      <c r="BG159" s="22">
        <f>IF($BO159,BC159/$BO159*100,0)</f>
        <v>3.0494677499500818E-3</v>
      </c>
      <c r="BH159" s="94"/>
      <c r="BI159" s="21">
        <v>851308</v>
      </c>
      <c r="BJ159" s="94"/>
      <c r="BK159" s="20">
        <f t="shared" ref="BK159:BK163" si="142">IFERROR(BI159/$BS159,0)</f>
        <v>57.618138747884942</v>
      </c>
      <c r="BL159" s="94"/>
      <c r="BM159" s="22">
        <f>IF($BO159,BI159/$BO159*100,0)</f>
        <v>2.3621804288212052</v>
      </c>
      <c r="BN159" s="94"/>
      <c r="BO159" s="21">
        <f>(U159+AA159+AG159+AM159+AS159+BC159+BI159)</f>
        <v>36039076</v>
      </c>
      <c r="BQ159" s="94">
        <v>61</v>
      </c>
      <c r="BS159" s="115">
        <v>14775</v>
      </c>
    </row>
    <row r="160" spans="1:71" ht="15" x14ac:dyDescent="0.25">
      <c r="A160" s="94">
        <v>62</v>
      </c>
      <c r="B160" s="126"/>
      <c r="C160" s="94" t="s">
        <v>183</v>
      </c>
      <c r="E160" s="21">
        <v>26801959</v>
      </c>
      <c r="F160" s="129"/>
      <c r="G160" s="21">
        <v>1275374</v>
      </c>
      <c r="H160" s="94"/>
      <c r="I160" s="21">
        <v>8491679</v>
      </c>
      <c r="J160" s="21"/>
      <c r="K160" s="21">
        <v>47442</v>
      </c>
      <c r="L160" s="94"/>
      <c r="M160" s="21">
        <v>52246</v>
      </c>
      <c r="N160" s="94"/>
      <c r="O160" s="21">
        <v>0</v>
      </c>
      <c r="P160" s="94"/>
      <c r="Q160" s="21">
        <v>301365</v>
      </c>
      <c r="R160" s="94"/>
      <c r="S160" s="21">
        <v>218889</v>
      </c>
      <c r="T160" s="94"/>
      <c r="U160" s="21">
        <f>SUM(E160:S160)</f>
        <v>37188954</v>
      </c>
      <c r="V160" s="94"/>
      <c r="W160" s="20">
        <f t="shared" si="136"/>
        <v>1620.7868380910875</v>
      </c>
      <c r="X160" s="94"/>
      <c r="Y160" s="22">
        <f>IF($BO160,U160/$BO160*100,0)</f>
        <v>59.016550315309438</v>
      </c>
      <c r="Z160" s="94"/>
      <c r="AA160" s="21">
        <v>10341172</v>
      </c>
      <c r="AB160" s="94"/>
      <c r="AC160" s="20">
        <f t="shared" si="137"/>
        <v>450.69392024406187</v>
      </c>
      <c r="AD160" s="94"/>
      <c r="AE160" s="22">
        <f>IF($BO160,AA160/$BO160*100,0)</f>
        <v>16.410794927366577</v>
      </c>
      <c r="AF160" s="94"/>
      <c r="AG160" s="21">
        <v>1073550</v>
      </c>
      <c r="AH160" s="94"/>
      <c r="AI160" s="20">
        <f t="shared" si="138"/>
        <v>46.787971235563305</v>
      </c>
      <c r="AJ160" s="94"/>
      <c r="AK160" s="22">
        <f>IF($BO160,AG160/$BO160*100,0)</f>
        <v>1.7036568866927646</v>
      </c>
      <c r="AL160" s="94"/>
      <c r="AM160" s="21">
        <v>280188</v>
      </c>
      <c r="AN160" s="94"/>
      <c r="AO160" s="20">
        <f t="shared" si="139"/>
        <v>12.211287862279363</v>
      </c>
      <c r="AP160" s="94"/>
      <c r="AQ160" s="22">
        <f>IF($BO160,AM160/$BO160*100,0)</f>
        <v>0.44464087911012284</v>
      </c>
      <c r="AR160" s="94"/>
      <c r="AS160" s="21">
        <v>1674990</v>
      </c>
      <c r="AT160" s="94"/>
      <c r="AU160" s="20">
        <f t="shared" si="140"/>
        <v>73.000217912399222</v>
      </c>
      <c r="AV160" s="94"/>
      <c r="AW160" s="22">
        <f>IF($BO160,AS160/$BO160*100,0)</f>
        <v>2.6581046515220659</v>
      </c>
      <c r="AX160" s="94"/>
      <c r="AY160" s="21">
        <v>397119</v>
      </c>
      <c r="AZ160" s="94"/>
      <c r="BA160" s="21">
        <v>273579</v>
      </c>
      <c r="BB160" s="94"/>
      <c r="BC160" s="21">
        <f>(AY160+BA160)</f>
        <v>670698</v>
      </c>
      <c r="BD160" s="94"/>
      <c r="BE160" s="20">
        <f t="shared" si="141"/>
        <v>29.230682065809546</v>
      </c>
      <c r="BF160" s="94"/>
      <c r="BG160" s="22">
        <f>IF($BO160,BC160/$BO160*100,0)</f>
        <v>1.064355890821167</v>
      </c>
      <c r="BH160" s="94"/>
      <c r="BI160" s="21">
        <v>11784897</v>
      </c>
      <c r="BJ160" s="94"/>
      <c r="BK160" s="20">
        <f t="shared" si="142"/>
        <v>513.61503595554586</v>
      </c>
      <c r="BL160" s="94"/>
      <c r="BM160" s="22">
        <f>IF($BO160,BI160/$BO160*100,0)</f>
        <v>18.70189644917787</v>
      </c>
      <c r="BN160" s="94"/>
      <c r="BO160" s="21">
        <f>(U160+AA160+AG160+AM160+AS160+BC160+BI160)</f>
        <v>63014449</v>
      </c>
      <c r="BQ160" s="94">
        <v>62</v>
      </c>
      <c r="BS160" s="115">
        <v>22945</v>
      </c>
    </row>
    <row r="161" spans="1:71" ht="15" x14ac:dyDescent="0.25">
      <c r="A161" s="94">
        <v>63</v>
      </c>
      <c r="B161" s="126"/>
      <c r="C161" s="94" t="s">
        <v>184</v>
      </c>
      <c r="E161" s="21">
        <v>16200489</v>
      </c>
      <c r="F161" s="129"/>
      <c r="G161" s="21">
        <v>486695</v>
      </c>
      <c r="H161" s="94"/>
      <c r="I161" s="21">
        <v>3325190</v>
      </c>
      <c r="J161" s="21"/>
      <c r="K161" s="21">
        <v>21279</v>
      </c>
      <c r="L161" s="94"/>
      <c r="M161" s="21">
        <v>0</v>
      </c>
      <c r="N161" s="94"/>
      <c r="O161" s="21">
        <v>0</v>
      </c>
      <c r="P161" s="94"/>
      <c r="Q161" s="21">
        <v>215550</v>
      </c>
      <c r="R161" s="94"/>
      <c r="S161" s="21">
        <v>89012</v>
      </c>
      <c r="T161" s="94"/>
      <c r="U161" s="21">
        <f>SUM(E161:S161)</f>
        <v>20338215</v>
      </c>
      <c r="V161" s="94"/>
      <c r="W161" s="20">
        <f t="shared" si="136"/>
        <v>1655.9367366878359</v>
      </c>
      <c r="X161" s="94"/>
      <c r="Y161" s="22">
        <f>IF($BO161,U161/$BO161*100,0)</f>
        <v>63.404958023262679</v>
      </c>
      <c r="Z161" s="94"/>
      <c r="AA161" s="21">
        <v>6752303</v>
      </c>
      <c r="AB161" s="94"/>
      <c r="AC161" s="20">
        <f t="shared" si="137"/>
        <v>549.77226836020191</v>
      </c>
      <c r="AD161" s="94"/>
      <c r="AE161" s="22">
        <f>IF($BO161,AA161/$BO161*100,0)</f>
        <v>21.050494759513096</v>
      </c>
      <c r="AF161" s="94"/>
      <c r="AG161" s="21">
        <v>217090</v>
      </c>
      <c r="AH161" s="94"/>
      <c r="AI161" s="20">
        <f t="shared" si="138"/>
        <v>17.675460022797591</v>
      </c>
      <c r="AJ161" s="94"/>
      <c r="AK161" s="22">
        <f>IF($BO161,AG161/$BO161*100,0)</f>
        <v>0.67678418864537015</v>
      </c>
      <c r="AL161" s="94"/>
      <c r="AM161" s="21">
        <v>170093</v>
      </c>
      <c r="AN161" s="94"/>
      <c r="AO161" s="20">
        <f t="shared" si="139"/>
        <v>13.848965966454974</v>
      </c>
      <c r="AP161" s="94"/>
      <c r="AQ161" s="22">
        <f>IF($BO161,AM161/$BO161*100,0)</f>
        <v>0.53026971762521047</v>
      </c>
      <c r="AR161" s="94"/>
      <c r="AS161" s="21">
        <v>3798947</v>
      </c>
      <c r="AT161" s="94"/>
      <c r="AU161" s="20">
        <f t="shared" si="140"/>
        <v>309.31012864354341</v>
      </c>
      <c r="AV161" s="94"/>
      <c r="AW161" s="22">
        <f>IF($BO161,AS161/$BO161*100,0)</f>
        <v>11.843324257689266</v>
      </c>
      <c r="AX161" s="94"/>
      <c r="AY161" s="21">
        <v>63199</v>
      </c>
      <c r="AZ161" s="94"/>
      <c r="BA161" s="21">
        <v>34930</v>
      </c>
      <c r="BB161" s="94"/>
      <c r="BC161" s="21">
        <f>(AY161+BA161)</f>
        <v>98129</v>
      </c>
      <c r="BD161" s="94"/>
      <c r="BE161" s="20">
        <f t="shared" si="141"/>
        <v>7.9896596645497473</v>
      </c>
      <c r="BF161" s="94"/>
      <c r="BG161" s="22">
        <f>IF($BO161,BC161/$BO161*100,0)</f>
        <v>0.30591992098936627</v>
      </c>
      <c r="BH161" s="94"/>
      <c r="BI161" s="21">
        <v>701918</v>
      </c>
      <c r="BJ161" s="94"/>
      <c r="BK161" s="20">
        <f t="shared" si="142"/>
        <v>57.150138413939096</v>
      </c>
      <c r="BL161" s="94"/>
      <c r="BM161" s="22">
        <f>IF($BO161,BI161/$BO161*100,0)</f>
        <v>2.1882491322750051</v>
      </c>
      <c r="BN161" s="94"/>
      <c r="BO161" s="21">
        <f>(U161+AA161+AG161+AM161+AS161+BC161+BI161)</f>
        <v>32076695</v>
      </c>
      <c r="BQ161" s="94">
        <v>63</v>
      </c>
      <c r="BS161" s="115">
        <v>12282</v>
      </c>
    </row>
    <row r="162" spans="1:71" ht="15" x14ac:dyDescent="0.25">
      <c r="A162" s="94">
        <v>64</v>
      </c>
      <c r="B162" s="126"/>
      <c r="C162" s="94" t="s">
        <v>185</v>
      </c>
      <c r="E162" s="21">
        <v>17008322</v>
      </c>
      <c r="F162" s="129"/>
      <c r="G162" s="21">
        <v>334753</v>
      </c>
      <c r="H162" s="94"/>
      <c r="I162" s="21">
        <v>3529398</v>
      </c>
      <c r="J162" s="21"/>
      <c r="K162" s="21">
        <v>28513</v>
      </c>
      <c r="L162" s="94"/>
      <c r="M162" s="21">
        <v>276977</v>
      </c>
      <c r="N162" s="94"/>
      <c r="O162" s="21">
        <v>41225</v>
      </c>
      <c r="P162" s="94"/>
      <c r="Q162" s="21">
        <v>154277</v>
      </c>
      <c r="R162" s="94"/>
      <c r="S162" s="21">
        <v>116560</v>
      </c>
      <c r="T162" s="94"/>
      <c r="U162" s="21">
        <f>SUM(E162:S162)</f>
        <v>21490025</v>
      </c>
      <c r="V162" s="94"/>
      <c r="W162" s="20">
        <f t="shared" si="136"/>
        <v>1815.1892051693555</v>
      </c>
      <c r="X162" s="94"/>
      <c r="Y162" s="22">
        <f>IF($BO162,U162/$BO162*100,0)</f>
        <v>80.022479997661506</v>
      </c>
      <c r="Z162" s="94"/>
      <c r="AA162" s="21">
        <v>2680832</v>
      </c>
      <c r="AB162" s="94"/>
      <c r="AC162" s="20">
        <f t="shared" si="137"/>
        <v>226.44074668468622</v>
      </c>
      <c r="AD162" s="94"/>
      <c r="AE162" s="22">
        <f>IF($BO162,AA162/$BO162*100,0)</f>
        <v>9.9826233379016962</v>
      </c>
      <c r="AF162" s="94"/>
      <c r="AG162" s="21">
        <v>134507</v>
      </c>
      <c r="AH162" s="94"/>
      <c r="AI162" s="20">
        <f t="shared" si="138"/>
        <v>11.361348086831658</v>
      </c>
      <c r="AJ162" s="94"/>
      <c r="AK162" s="22">
        <f>IF($BO162,AG162/$BO162*100,0)</f>
        <v>0.50086417847561626</v>
      </c>
      <c r="AL162" s="94"/>
      <c r="AM162" s="21">
        <v>16983</v>
      </c>
      <c r="AN162" s="94"/>
      <c r="AO162" s="20">
        <f t="shared" si="139"/>
        <v>1.4344961567699974</v>
      </c>
      <c r="AP162" s="94"/>
      <c r="AQ162" s="22">
        <f>IF($BO162,AM162/$BO162*100,0)</f>
        <v>6.3239655505300044E-2</v>
      </c>
      <c r="AR162" s="94"/>
      <c r="AS162" s="21">
        <v>1536930</v>
      </c>
      <c r="AT162" s="94"/>
      <c r="AU162" s="20">
        <f t="shared" si="140"/>
        <v>129.8192414899907</v>
      </c>
      <c r="AV162" s="94"/>
      <c r="AW162" s="22">
        <f>IF($BO162,AS162/$BO162*100,0)</f>
        <v>5.7230715265713235</v>
      </c>
      <c r="AX162" s="94"/>
      <c r="AY162" s="21">
        <v>88360</v>
      </c>
      <c r="AZ162" s="94"/>
      <c r="BA162" s="21">
        <v>130126</v>
      </c>
      <c r="BB162" s="94"/>
      <c r="BC162" s="21">
        <f>(AY162+BA162)</f>
        <v>218486</v>
      </c>
      <c r="BD162" s="94"/>
      <c r="BE162" s="20">
        <f t="shared" si="141"/>
        <v>18.454768139200947</v>
      </c>
      <c r="BF162" s="94"/>
      <c r="BG162" s="22">
        <f>IF($BO162,BC162/$BO162*100,0)</f>
        <v>0.81357706958317055</v>
      </c>
      <c r="BH162" s="94"/>
      <c r="BI162" s="21">
        <v>777222</v>
      </c>
      <c r="BJ162" s="94"/>
      <c r="BK162" s="20">
        <f t="shared" si="142"/>
        <v>65.649294703944591</v>
      </c>
      <c r="BL162" s="94"/>
      <c r="BM162" s="22">
        <f>IF($BO162,BI162/$BO162*100,0)</f>
        <v>2.8941442343013781</v>
      </c>
      <c r="BN162" s="94"/>
      <c r="BO162" s="21">
        <f>(U162+AA162+AG162+AM162+AS162+BC162+BI162)</f>
        <v>26854985</v>
      </c>
      <c r="BQ162" s="94">
        <v>64</v>
      </c>
      <c r="BS162" s="115">
        <v>11839</v>
      </c>
    </row>
    <row r="163" spans="1:71" ht="15" x14ac:dyDescent="0.25">
      <c r="A163" s="94">
        <v>65</v>
      </c>
      <c r="B163" s="126"/>
      <c r="C163" s="94" t="s">
        <v>186</v>
      </c>
      <c r="E163" s="21">
        <v>4638833</v>
      </c>
      <c r="F163" s="129"/>
      <c r="G163" s="21">
        <v>546189</v>
      </c>
      <c r="H163" s="94"/>
      <c r="I163" s="21">
        <v>2418305</v>
      </c>
      <c r="J163" s="21"/>
      <c r="K163" s="21">
        <v>9432</v>
      </c>
      <c r="L163" s="94"/>
      <c r="M163" s="21">
        <v>168015</v>
      </c>
      <c r="N163" s="94"/>
      <c r="O163" s="21">
        <v>0</v>
      </c>
      <c r="P163" s="94"/>
      <c r="Q163" s="21">
        <v>103311</v>
      </c>
      <c r="R163" s="94"/>
      <c r="S163" s="21">
        <v>62050</v>
      </c>
      <c r="T163" s="94"/>
      <c r="U163" s="21">
        <f>SUM(E163:S163)</f>
        <v>7946135</v>
      </c>
      <c r="V163" s="94"/>
      <c r="W163" s="20">
        <f t="shared" si="136"/>
        <v>507.99993606955633</v>
      </c>
      <c r="X163" s="94"/>
      <c r="Y163" s="22">
        <f>IF($BO163,U163/$BO163*100,0)</f>
        <v>51.163080740356989</v>
      </c>
      <c r="Z163" s="94"/>
      <c r="AA163" s="21">
        <v>2398966</v>
      </c>
      <c r="AB163" s="94"/>
      <c r="AC163" s="20">
        <f t="shared" si="137"/>
        <v>153.36696074670758</v>
      </c>
      <c r="AD163" s="94"/>
      <c r="AE163" s="22">
        <f>IF($BO163,AA163/$BO163*100,0)</f>
        <v>15.446313352513046</v>
      </c>
      <c r="AF163" s="94"/>
      <c r="AG163" s="21">
        <v>207992</v>
      </c>
      <c r="AH163" s="94"/>
      <c r="AI163" s="20">
        <f t="shared" si="138"/>
        <v>13.297020841324638</v>
      </c>
      <c r="AJ163" s="94"/>
      <c r="AK163" s="22">
        <f>IF($BO163,AG163/$BO163*100,0)</f>
        <v>1.3392059774152254</v>
      </c>
      <c r="AL163" s="94"/>
      <c r="AM163" s="21">
        <v>15127</v>
      </c>
      <c r="AN163" s="94"/>
      <c r="AO163" s="20">
        <f t="shared" si="139"/>
        <v>0.96707582150620131</v>
      </c>
      <c r="AP163" s="94"/>
      <c r="AQ163" s="22">
        <f>IF($BO163,AM163/$BO163*100,0)</f>
        <v>9.7398788512827961E-2</v>
      </c>
      <c r="AR163" s="94"/>
      <c r="AS163" s="21">
        <v>2750202</v>
      </c>
      <c r="AT163" s="94"/>
      <c r="AU163" s="20">
        <f t="shared" si="140"/>
        <v>175.82163406214039</v>
      </c>
      <c r="AV163" s="94"/>
      <c r="AW163" s="22">
        <f>IF($BO163,AS163/$BO163*100,0)</f>
        <v>17.707829904512231</v>
      </c>
      <c r="AX163" s="94"/>
      <c r="AY163" s="21">
        <v>85552</v>
      </c>
      <c r="AZ163" s="94"/>
      <c r="BA163" s="21">
        <v>545006</v>
      </c>
      <c r="BB163" s="94"/>
      <c r="BC163" s="21">
        <f>(AY163+BA163)</f>
        <v>630558</v>
      </c>
      <c r="BD163" s="94"/>
      <c r="BE163" s="20">
        <f t="shared" si="141"/>
        <v>40.311852704257767</v>
      </c>
      <c r="BF163" s="94"/>
      <c r="BG163" s="22">
        <f>IF($BO163,BC163/$BO163*100,0)</f>
        <v>4.0599977052338057</v>
      </c>
      <c r="BH163" s="94"/>
      <c r="BI163" s="21">
        <v>1582014</v>
      </c>
      <c r="BJ163" s="94"/>
      <c r="BK163" s="20">
        <f t="shared" si="142"/>
        <v>101.13885692366705</v>
      </c>
      <c r="BL163" s="94"/>
      <c r="BM163" s="22">
        <f>IF($BO163,BI163/$BO163*100,0)</f>
        <v>10.186173531455875</v>
      </c>
      <c r="BN163" s="94"/>
      <c r="BO163" s="21">
        <f>(U163+AA163+AG163+AM163+AS163+BC163+BI163)</f>
        <v>15530994</v>
      </c>
      <c r="BQ163" s="94">
        <v>65</v>
      </c>
      <c r="BS163" s="115">
        <v>15642</v>
      </c>
    </row>
    <row r="164" spans="1:71" ht="15" x14ac:dyDescent="0.25">
      <c r="A164" s="94">
        <v>66</v>
      </c>
      <c r="B164" s="126"/>
      <c r="C164" s="94" t="s">
        <v>187</v>
      </c>
      <c r="E164" s="21">
        <v>33532670</v>
      </c>
      <c r="F164" s="129"/>
      <c r="G164" s="21">
        <v>1577233</v>
      </c>
      <c r="H164" s="94"/>
      <c r="I164" s="21">
        <v>11135615</v>
      </c>
      <c r="J164" s="21"/>
      <c r="K164" s="21">
        <v>31646</v>
      </c>
      <c r="L164" s="94"/>
      <c r="M164" s="21">
        <v>1109505</v>
      </c>
      <c r="N164" s="94"/>
      <c r="O164" s="21">
        <v>205373</v>
      </c>
      <c r="P164" s="94"/>
      <c r="Q164" s="21">
        <v>491111</v>
      </c>
      <c r="R164" s="94"/>
      <c r="S164" s="21">
        <v>270952</v>
      </c>
      <c r="T164" s="94"/>
      <c r="U164" s="21">
        <f>SUM(E164:S164)</f>
        <v>48354105</v>
      </c>
      <c r="V164" s="94"/>
      <c r="W164" s="20">
        <f t="shared" ref="W164:W168" si="143">IFERROR(U164/$BS164,0)</f>
        <v>1333.7591714017763</v>
      </c>
      <c r="X164" s="94"/>
      <c r="Y164" s="22">
        <f>IF($BO164,U164/$BO164*100,0)</f>
        <v>70.939268260557483</v>
      </c>
      <c r="Z164" s="94"/>
      <c r="AA164" s="21">
        <v>9659925</v>
      </c>
      <c r="AB164" s="94"/>
      <c r="AC164" s="20">
        <f t="shared" ref="AC164:AC168" si="144">IFERROR(AA164/$BS164,0)</f>
        <v>266.45128813372315</v>
      </c>
      <c r="AD164" s="94"/>
      <c r="AE164" s="22">
        <f>IF($BO164,AA164/$BO164*100,0)</f>
        <v>14.171868364678982</v>
      </c>
      <c r="AF164" s="94"/>
      <c r="AG164" s="21">
        <v>710396</v>
      </c>
      <c r="AH164" s="94"/>
      <c r="AI164" s="20">
        <f t="shared" ref="AI164:AI168" si="145">IFERROR(AG164/$BS164,0)</f>
        <v>19.594968831025543</v>
      </c>
      <c r="AJ164" s="94"/>
      <c r="AK164" s="22">
        <f>IF($BO164,AG164/$BO164*100,0)</f>
        <v>1.0422067043786045</v>
      </c>
      <c r="AL164" s="94"/>
      <c r="AM164" s="21">
        <v>108845</v>
      </c>
      <c r="AN164" s="94"/>
      <c r="AO164" s="20">
        <f t="shared" ref="AO164:AO168" si="146">IFERROR(AM164/$BS164,0)</f>
        <v>3.0022894025486844</v>
      </c>
      <c r="AP164" s="94"/>
      <c r="AQ164" s="22">
        <f>IF($BO164,AM164/$BO164*100,0)</f>
        <v>0.15968416029663624</v>
      </c>
      <c r="AR164" s="94"/>
      <c r="AS164" s="21">
        <v>8124137</v>
      </c>
      <c r="AT164" s="94"/>
      <c r="AU164" s="20">
        <f t="shared" ref="AU164:AU168" si="147">IFERROR(AS164/$BS164,0)</f>
        <v>224.08939703205164</v>
      </c>
      <c r="AV164" s="94"/>
      <c r="AW164" s="22">
        <f>IF($BO164,AS164/$BO164*100,0)</f>
        <v>11.918746795717151</v>
      </c>
      <c r="AX164" s="94"/>
      <c r="AY164" s="21">
        <v>-113899</v>
      </c>
      <c r="AZ164" s="94"/>
      <c r="BA164" s="21">
        <v>105389</v>
      </c>
      <c r="BB164" s="94"/>
      <c r="BC164" s="21">
        <f>(AY164+BA164)</f>
        <v>-8510</v>
      </c>
      <c r="BD164" s="94"/>
      <c r="BE164" s="20">
        <f t="shared" ref="BE164:BE168" si="148">IFERROR(BC164/$BS164,0)</f>
        <v>-0.23473271914823193</v>
      </c>
      <c r="BF164" s="94"/>
      <c r="BG164" s="22">
        <f>IF($BO164,BC164/$BO164*100,0)</f>
        <v>-1.2484838110380581E-2</v>
      </c>
      <c r="BH164" s="94"/>
      <c r="BI164" s="21">
        <v>1213780</v>
      </c>
      <c r="BJ164" s="94"/>
      <c r="BK164" s="20">
        <f t="shared" ref="BK164:BK168" si="149">IFERROR(BI164/$BS164,0)</f>
        <v>33.47989187400011</v>
      </c>
      <c r="BL164" s="94"/>
      <c r="BM164" s="22">
        <f>IF($BO164,BI164/$BO164*100,0)</f>
        <v>1.780710552481521</v>
      </c>
      <c r="BN164" s="94"/>
      <c r="BO164" s="21">
        <f>(U164+AA164+AG164+AM164+AS164+BC164+BI164)</f>
        <v>68162678</v>
      </c>
      <c r="BQ164" s="94">
        <v>66</v>
      </c>
      <c r="BS164" s="115">
        <v>36254</v>
      </c>
    </row>
    <row r="165" spans="1:71" ht="15" x14ac:dyDescent="0.25">
      <c r="A165" s="94">
        <v>67</v>
      </c>
      <c r="B165" s="126"/>
      <c r="C165" s="94" t="s">
        <v>188</v>
      </c>
      <c r="E165" s="21">
        <v>16738058</v>
      </c>
      <c r="F165" s="129"/>
      <c r="G165" s="21">
        <v>715656</v>
      </c>
      <c r="H165" s="94"/>
      <c r="I165" s="21">
        <v>7839315</v>
      </c>
      <c r="J165" s="21"/>
      <c r="K165" s="21">
        <v>90896</v>
      </c>
      <c r="L165" s="94"/>
      <c r="M165" s="21">
        <v>360548</v>
      </c>
      <c r="N165" s="94"/>
      <c r="O165" s="21">
        <v>0</v>
      </c>
      <c r="P165" s="94"/>
      <c r="Q165" s="21">
        <v>305200</v>
      </c>
      <c r="R165" s="94"/>
      <c r="S165" s="21">
        <v>277408</v>
      </c>
      <c r="T165" s="94"/>
      <c r="U165" s="21">
        <f>SUM(E165:S165)</f>
        <v>26327081</v>
      </c>
      <c r="V165" s="94"/>
      <c r="W165" s="20">
        <f t="shared" si="143"/>
        <v>1110.4256189632629</v>
      </c>
      <c r="X165" s="94"/>
      <c r="Y165" s="22">
        <f>IF($BO165,U165/$BO165*100,0)</f>
        <v>66.912203818718837</v>
      </c>
      <c r="Z165" s="94"/>
      <c r="AA165" s="21">
        <v>5490818</v>
      </c>
      <c r="AB165" s="94"/>
      <c r="AC165" s="20">
        <f t="shared" si="144"/>
        <v>231.59213800666413</v>
      </c>
      <c r="AD165" s="94"/>
      <c r="AE165" s="22">
        <f>IF($BO165,AA165/$BO165*100,0)</f>
        <v>13.955315940551486</v>
      </c>
      <c r="AF165" s="94"/>
      <c r="AG165" s="21">
        <v>379583</v>
      </c>
      <c r="AH165" s="94"/>
      <c r="AI165" s="20">
        <f t="shared" si="145"/>
        <v>16.010080560124848</v>
      </c>
      <c r="AJ165" s="94"/>
      <c r="AK165" s="22">
        <f>IF($BO165,AG165/$BO165*100,0)</f>
        <v>0.9647379845156685</v>
      </c>
      <c r="AL165" s="94"/>
      <c r="AM165" s="21">
        <v>72937</v>
      </c>
      <c r="AN165" s="94"/>
      <c r="AO165" s="20">
        <f t="shared" si="146"/>
        <v>3.0763423172634865</v>
      </c>
      <c r="AP165" s="94"/>
      <c r="AQ165" s="22">
        <f>IF($BO165,AM165/$BO165*100,0)</f>
        <v>0.18537472536077568</v>
      </c>
      <c r="AR165" s="94"/>
      <c r="AS165" s="21">
        <v>5273567</v>
      </c>
      <c r="AT165" s="94"/>
      <c r="AU165" s="20">
        <f t="shared" si="147"/>
        <v>222.42890885317811</v>
      </c>
      <c r="AV165" s="94"/>
      <c r="AW165" s="22">
        <f>IF($BO165,AS165/$BO165*100,0)</f>
        <v>13.403156618679816</v>
      </c>
      <c r="AX165" s="94"/>
      <c r="AY165" s="21">
        <v>-14058</v>
      </c>
      <c r="AZ165" s="94"/>
      <c r="BA165" s="21">
        <v>151981</v>
      </c>
      <c r="BB165" s="94"/>
      <c r="BC165" s="21">
        <f>(AY165+BA165)</f>
        <v>137923</v>
      </c>
      <c r="BD165" s="94"/>
      <c r="BE165" s="20">
        <f t="shared" si="148"/>
        <v>5.8173267535535027</v>
      </c>
      <c r="BF165" s="94"/>
      <c r="BG165" s="22">
        <f>IF($BO165,BC165/$BO165*100,0)</f>
        <v>0.35054140211325202</v>
      </c>
      <c r="BH165" s="94"/>
      <c r="BI165" s="21">
        <v>1663800</v>
      </c>
      <c r="BJ165" s="94"/>
      <c r="BK165" s="20">
        <f t="shared" si="149"/>
        <v>70.175882576236873</v>
      </c>
      <c r="BL165" s="94"/>
      <c r="BM165" s="22">
        <f>IF($BO165,BI165/$BO165*100,0)</f>
        <v>4.2286695100601692</v>
      </c>
      <c r="BN165" s="94"/>
      <c r="BO165" s="21">
        <f>(U165+AA165+AG165+AM165+AS165+BC165+BI165)</f>
        <v>39345709</v>
      </c>
      <c r="BQ165" s="94">
        <v>67</v>
      </c>
      <c r="BS165" s="115">
        <v>23709</v>
      </c>
    </row>
    <row r="166" spans="1:71" ht="15" x14ac:dyDescent="0.25">
      <c r="A166" s="94">
        <v>68</v>
      </c>
      <c r="B166" s="126"/>
      <c r="C166" s="94" t="s">
        <v>189</v>
      </c>
      <c r="E166" s="21">
        <v>11332135</v>
      </c>
      <c r="F166" s="129"/>
      <c r="G166" s="21">
        <v>501659</v>
      </c>
      <c r="H166" s="94"/>
      <c r="I166" s="21">
        <v>2478135</v>
      </c>
      <c r="J166" s="21"/>
      <c r="K166" s="21">
        <v>97948</v>
      </c>
      <c r="L166" s="94"/>
      <c r="M166" s="21">
        <v>660907</v>
      </c>
      <c r="N166" s="94"/>
      <c r="O166" s="21">
        <v>0</v>
      </c>
      <c r="P166" s="94"/>
      <c r="Q166" s="21">
        <v>164417</v>
      </c>
      <c r="R166" s="94"/>
      <c r="S166" s="21">
        <v>90029</v>
      </c>
      <c r="T166" s="94"/>
      <c r="U166" s="21">
        <f>SUM(E166:S166)</f>
        <v>15325230</v>
      </c>
      <c r="V166" s="94"/>
      <c r="W166" s="20">
        <f t="shared" si="143"/>
        <v>870.35608814175373</v>
      </c>
      <c r="X166" s="94"/>
      <c r="Y166" s="22">
        <f>IF($BO166,U166/$BO166*100,0)</f>
        <v>58.517010668340532</v>
      </c>
      <c r="Z166" s="94"/>
      <c r="AA166" s="21">
        <v>5323716</v>
      </c>
      <c r="AB166" s="94"/>
      <c r="AC166" s="20">
        <f t="shared" si="144"/>
        <v>302.34643343934573</v>
      </c>
      <c r="AD166" s="94"/>
      <c r="AE166" s="22">
        <f>IF($BO166,AA166/$BO166*100,0)</f>
        <v>20.327782745656357</v>
      </c>
      <c r="AF166" s="94"/>
      <c r="AG166" s="21">
        <v>112163</v>
      </c>
      <c r="AH166" s="94"/>
      <c r="AI166" s="20">
        <f t="shared" si="145"/>
        <v>6.370002271694684</v>
      </c>
      <c r="AJ166" s="94"/>
      <c r="AK166" s="22">
        <f>IF($BO166,AG166/$BO166*100,0)</f>
        <v>0.42827699601200619</v>
      </c>
      <c r="AL166" s="94"/>
      <c r="AM166" s="21">
        <v>28594</v>
      </c>
      <c r="AN166" s="94"/>
      <c r="AO166" s="20">
        <f t="shared" si="146"/>
        <v>1.6239209450249887</v>
      </c>
      <c r="AP166" s="94"/>
      <c r="AQ166" s="22">
        <f>IF($BO166,AM166/$BO166*100,0)</f>
        <v>0.10918174820544481</v>
      </c>
      <c r="AR166" s="94"/>
      <c r="AS166" s="21">
        <v>3709734</v>
      </c>
      <c r="AT166" s="94"/>
      <c r="AU166" s="20">
        <f t="shared" si="147"/>
        <v>210.68457519309405</v>
      </c>
      <c r="AV166" s="94"/>
      <c r="AW166" s="22">
        <f>IF($BO166,AS166/$BO166*100,0)</f>
        <v>14.165043138321941</v>
      </c>
      <c r="AX166" s="94"/>
      <c r="AY166" s="21">
        <v>28725</v>
      </c>
      <c r="AZ166" s="94"/>
      <c r="BA166" s="21">
        <v>75108</v>
      </c>
      <c r="BB166" s="94"/>
      <c r="BC166" s="21">
        <f>(AY166+BA166)</f>
        <v>103833</v>
      </c>
      <c r="BD166" s="94"/>
      <c r="BE166" s="20">
        <f t="shared" si="148"/>
        <v>5.896921853702862</v>
      </c>
      <c r="BF166" s="94"/>
      <c r="BG166" s="22">
        <f>IF($BO166,BC166/$BO166*100,0)</f>
        <v>0.39647018470364237</v>
      </c>
      <c r="BH166" s="94"/>
      <c r="BI166" s="21">
        <v>1586089</v>
      </c>
      <c r="BJ166" s="94"/>
      <c r="BK166" s="20">
        <f t="shared" si="149"/>
        <v>90.07774875056792</v>
      </c>
      <c r="BL166" s="94"/>
      <c r="BM166" s="22">
        <f>IF($BO166,BI166/$BO166*100,0)</f>
        <v>6.056234518760081</v>
      </c>
      <c r="BN166" s="94"/>
      <c r="BO166" s="21">
        <f>(U166+AA166+AG166+AM166+AS166+BC166+BI166)</f>
        <v>26189359</v>
      </c>
      <c r="BQ166" s="94">
        <v>68</v>
      </c>
      <c r="BS166" s="115">
        <v>17608</v>
      </c>
    </row>
    <row r="167" spans="1:71" ht="15" x14ac:dyDescent="0.25">
      <c r="A167" s="94">
        <v>69</v>
      </c>
      <c r="B167" s="126"/>
      <c r="C167" s="94" t="s">
        <v>190</v>
      </c>
      <c r="E167" s="21">
        <v>26688986</v>
      </c>
      <c r="F167" s="129"/>
      <c r="G167" s="21">
        <v>2986995</v>
      </c>
      <c r="H167" s="94"/>
      <c r="I167" s="21">
        <v>11308059</v>
      </c>
      <c r="J167" s="21"/>
      <c r="K167" s="21">
        <v>253050</v>
      </c>
      <c r="L167" s="94"/>
      <c r="M167" s="21">
        <v>1802194</v>
      </c>
      <c r="N167" s="94"/>
      <c r="O167" s="21">
        <v>403632</v>
      </c>
      <c r="P167" s="94"/>
      <c r="Q167" s="21">
        <v>568156</v>
      </c>
      <c r="R167" s="94"/>
      <c r="S167" s="21">
        <v>407045</v>
      </c>
      <c r="T167" s="94"/>
      <c r="U167" s="21">
        <f>SUM(E167:S167)</f>
        <v>44418117</v>
      </c>
      <c r="V167" s="94"/>
      <c r="W167" s="20">
        <f t="shared" si="143"/>
        <v>734.17161699806616</v>
      </c>
      <c r="X167" s="94"/>
      <c r="Y167" s="22">
        <f>IF($BO167,U167/$BO167*100,0)</f>
        <v>59.140245454139851</v>
      </c>
      <c r="Z167" s="94"/>
      <c r="AA167" s="21">
        <v>9921205</v>
      </c>
      <c r="AB167" s="94"/>
      <c r="AC167" s="20">
        <f t="shared" si="144"/>
        <v>163.9841490223302</v>
      </c>
      <c r="AD167" s="94"/>
      <c r="AE167" s="22">
        <f>IF($BO167,AA167/$BO167*100,0)</f>
        <v>13.209531122195916</v>
      </c>
      <c r="AF167" s="94"/>
      <c r="AG167" s="21">
        <v>388772</v>
      </c>
      <c r="AH167" s="94"/>
      <c r="AI167" s="20">
        <f t="shared" si="145"/>
        <v>6.4258772582271364</v>
      </c>
      <c r="AJ167" s="94"/>
      <c r="AK167" s="22">
        <f>IF($BO167,AG167/$BO167*100,0)</f>
        <v>0.51762823502168853</v>
      </c>
      <c r="AL167" s="94"/>
      <c r="AM167" s="21">
        <v>93732</v>
      </c>
      <c r="AN167" s="94"/>
      <c r="AO167" s="20">
        <f t="shared" si="146"/>
        <v>1.5492636485347349</v>
      </c>
      <c r="AP167" s="94"/>
      <c r="AQ167" s="22">
        <f>IF($BO167,AM167/$BO167*100,0)</f>
        <v>0.12479893028575337</v>
      </c>
      <c r="AR167" s="94"/>
      <c r="AS167" s="21">
        <v>14228181</v>
      </c>
      <c r="AT167" s="94"/>
      <c r="AU167" s="20">
        <f t="shared" si="147"/>
        <v>235.17265830316853</v>
      </c>
      <c r="AV167" s="94"/>
      <c r="AW167" s="22">
        <f>IF($BO167,AS167/$BO167*100,0)</f>
        <v>18.94402945325055</v>
      </c>
      <c r="AX167" s="94"/>
      <c r="AY167" s="21">
        <v>321795</v>
      </c>
      <c r="AZ167" s="94"/>
      <c r="BA167" s="21">
        <v>226498</v>
      </c>
      <c r="BB167" s="94"/>
      <c r="BC167" s="21">
        <f>(AY167+BA167)</f>
        <v>548293</v>
      </c>
      <c r="BD167" s="94"/>
      <c r="BE167" s="20">
        <f t="shared" si="148"/>
        <v>9.0625444207533761</v>
      </c>
      <c r="BF167" s="94"/>
      <c r="BG167" s="22">
        <f>IF($BO167,BC167/$BO167*100,0)</f>
        <v>0.7300215495579585</v>
      </c>
      <c r="BH167" s="94"/>
      <c r="BI167" s="21">
        <v>5508113</v>
      </c>
      <c r="BJ167" s="94"/>
      <c r="BK167" s="20">
        <f t="shared" si="149"/>
        <v>91.041685261400644</v>
      </c>
      <c r="BL167" s="94"/>
      <c r="BM167" s="22">
        <f>IF($BO167,BI167/$BO167*100,0)</f>
        <v>7.3337452555482852</v>
      </c>
      <c r="BN167" s="94"/>
      <c r="BO167" s="21">
        <f>(U167+AA167+AG167+AM167+AS167+BC167+BI167)</f>
        <v>75106413</v>
      </c>
      <c r="BQ167" s="94">
        <v>69</v>
      </c>
      <c r="BS167" s="115">
        <v>60501</v>
      </c>
    </row>
    <row r="168" spans="1:71" ht="15" x14ac:dyDescent="0.25">
      <c r="A168" s="94">
        <v>70</v>
      </c>
      <c r="B168" s="126"/>
      <c r="C168" s="94" t="s">
        <v>191</v>
      </c>
      <c r="E168" s="21">
        <v>34099923</v>
      </c>
      <c r="F168" s="129"/>
      <c r="G168" s="21">
        <v>847133</v>
      </c>
      <c r="H168" s="94"/>
      <c r="I168" s="21">
        <v>12207454</v>
      </c>
      <c r="J168" s="21"/>
      <c r="K168" s="21">
        <v>5544</v>
      </c>
      <c r="L168" s="94"/>
      <c r="M168" s="21">
        <v>559597</v>
      </c>
      <c r="N168" s="94"/>
      <c r="O168" s="21">
        <v>0</v>
      </c>
      <c r="P168" s="94"/>
      <c r="Q168" s="21">
        <v>249336</v>
      </c>
      <c r="R168" s="94"/>
      <c r="S168" s="21">
        <v>214712</v>
      </c>
      <c r="T168" s="94"/>
      <c r="U168" s="21">
        <f>SUM(E168:S168)</f>
        <v>48183699</v>
      </c>
      <c r="V168" s="94"/>
      <c r="W168" s="20">
        <f t="shared" si="143"/>
        <v>1588.4910493521907</v>
      </c>
      <c r="X168" s="94"/>
      <c r="Y168" s="22">
        <f>IF($BO168,U168/$BO168*100,0)</f>
        <v>75.063878850155774</v>
      </c>
      <c r="Z168" s="94"/>
      <c r="AA168" s="21">
        <v>9606467</v>
      </c>
      <c r="AB168" s="94"/>
      <c r="AC168" s="20">
        <f t="shared" si="144"/>
        <v>316.70019450763198</v>
      </c>
      <c r="AD168" s="94"/>
      <c r="AE168" s="22">
        <f>IF($BO168,AA168/$BO168*100,0)</f>
        <v>14.965614720987267</v>
      </c>
      <c r="AF168" s="94"/>
      <c r="AG168" s="21">
        <v>1226595</v>
      </c>
      <c r="AH168" s="94"/>
      <c r="AI168" s="20">
        <f t="shared" si="145"/>
        <v>40.437642171892001</v>
      </c>
      <c r="AJ168" s="94"/>
      <c r="AK168" s="22">
        <f>IF($BO168,AG168/$BO168*100,0)</f>
        <v>1.9108740173353405</v>
      </c>
      <c r="AL168" s="94"/>
      <c r="AM168" s="21">
        <v>92832</v>
      </c>
      <c r="AN168" s="94"/>
      <c r="AO168" s="20">
        <f t="shared" si="146"/>
        <v>3.0604292354861045</v>
      </c>
      <c r="AP168" s="94"/>
      <c r="AQ168" s="22">
        <f>IF($BO168,AM168/$BO168*100,0)</f>
        <v>0.14462007164326801</v>
      </c>
      <c r="AR168" s="94"/>
      <c r="AS168" s="21">
        <v>4008925</v>
      </c>
      <c r="AT168" s="94"/>
      <c r="AU168" s="20">
        <f t="shared" si="147"/>
        <v>132.16381498697788</v>
      </c>
      <c r="AV168" s="94"/>
      <c r="AW168" s="22">
        <f>IF($BO168,AS168/$BO168*100,0)</f>
        <v>6.2453789718253203</v>
      </c>
      <c r="AX168" s="94"/>
      <c r="AY168" s="21">
        <v>49409</v>
      </c>
      <c r="AZ168" s="94"/>
      <c r="BA168" s="21">
        <v>147313</v>
      </c>
      <c r="BB168" s="94"/>
      <c r="BC168" s="21">
        <f>(AY168+BA168)</f>
        <v>196722</v>
      </c>
      <c r="BD168" s="94"/>
      <c r="BE168" s="20">
        <f t="shared" si="148"/>
        <v>6.4854119276036002</v>
      </c>
      <c r="BF168" s="94"/>
      <c r="BG168" s="22">
        <f>IF($BO168,BC168/$BO168*100,0)</f>
        <v>0.30646705590536633</v>
      </c>
      <c r="BH168" s="94"/>
      <c r="BI168" s="21">
        <v>875020</v>
      </c>
      <c r="BJ168" s="94"/>
      <c r="BK168" s="20">
        <f t="shared" si="149"/>
        <v>28.847130188243828</v>
      </c>
      <c r="BL168" s="94"/>
      <c r="BM168" s="22">
        <f>IF($BO168,BI168/$BO168*100,0)</f>
        <v>1.3631663121476685</v>
      </c>
      <c r="BN168" s="94"/>
      <c r="BO168" s="21">
        <f>(U168+AA168+AG168+AM168+AS168+BC168+BI168)</f>
        <v>64190260</v>
      </c>
      <c r="BQ168" s="94">
        <v>70</v>
      </c>
      <c r="BS168" s="115">
        <v>30333</v>
      </c>
    </row>
    <row r="169" spans="1:71" ht="15" x14ac:dyDescent="0.25">
      <c r="A169" s="94">
        <v>71</v>
      </c>
      <c r="B169" s="126"/>
      <c r="C169" s="94" t="s">
        <v>192</v>
      </c>
      <c r="E169" s="21">
        <v>8870108</v>
      </c>
      <c r="F169" s="129"/>
      <c r="G169" s="21">
        <v>630342</v>
      </c>
      <c r="H169" s="94"/>
      <c r="I169" s="21">
        <v>5559516</v>
      </c>
      <c r="J169" s="21"/>
      <c r="K169" s="21">
        <v>46570</v>
      </c>
      <c r="L169" s="94"/>
      <c r="M169" s="21">
        <v>58580</v>
      </c>
      <c r="N169" s="94"/>
      <c r="O169" s="21">
        <v>396111</v>
      </c>
      <c r="P169" s="94"/>
      <c r="Q169" s="21">
        <v>208278</v>
      </c>
      <c r="R169" s="94"/>
      <c r="S169" s="21">
        <v>155231</v>
      </c>
      <c r="T169" s="94"/>
      <c r="U169" s="21">
        <f>SUM(E169:S169)</f>
        <v>15924736</v>
      </c>
      <c r="V169" s="94"/>
      <c r="W169" s="20">
        <f t="shared" ref="W169:W193" si="150">IFERROR(U169/$BS169,0)</f>
        <v>710.38658161216938</v>
      </c>
      <c r="X169" s="94"/>
      <c r="Y169" s="22">
        <f>IF($BO169,U169/$BO169*100,0)</f>
        <v>60.010438409427579</v>
      </c>
      <c r="Z169" s="94"/>
      <c r="AA169" s="21">
        <v>5010225</v>
      </c>
      <c r="AB169" s="94"/>
      <c r="AC169" s="20">
        <f t="shared" ref="AC169:AC173" si="151">IFERROR(AA169/$BS169,0)</f>
        <v>223.50113752955346</v>
      </c>
      <c r="AD169" s="94"/>
      <c r="AE169" s="22">
        <f>IF($BO169,AA169/$BO169*100,0)</f>
        <v>18.880425947398706</v>
      </c>
      <c r="AF169" s="94"/>
      <c r="AG169" s="21">
        <v>122539</v>
      </c>
      <c r="AH169" s="94"/>
      <c r="AI169" s="20">
        <f t="shared" ref="AI169:AI173" si="152">IFERROR(AG169/$BS169,0)</f>
        <v>5.4663425079180978</v>
      </c>
      <c r="AJ169" s="94"/>
      <c r="AK169" s="22">
        <f>IF($BO169,AG169/$BO169*100,0)</f>
        <v>0.46177337647875899</v>
      </c>
      <c r="AL169" s="94"/>
      <c r="AM169" s="21">
        <v>171718</v>
      </c>
      <c r="AN169" s="94"/>
      <c r="AO169" s="20">
        <f t="shared" ref="AO169:AO173" si="153">IFERROR(AM169/$BS169,0)</f>
        <v>7.6601686220279248</v>
      </c>
      <c r="AP169" s="94"/>
      <c r="AQ169" s="22">
        <f>IF($BO169,AM169/$BO169*100,0)</f>
        <v>0.64709848017512406</v>
      </c>
      <c r="AR169" s="94"/>
      <c r="AS169" s="21">
        <v>3731043</v>
      </c>
      <c r="AT169" s="94"/>
      <c r="AU169" s="20">
        <f t="shared" ref="AU169:AU173" si="154">IFERROR(AS169/$BS169,0)</f>
        <v>166.43810500959094</v>
      </c>
      <c r="AV169" s="94"/>
      <c r="AW169" s="22">
        <f>IF($BO169,AS169/$BO169*100,0)</f>
        <v>14.05998354725792</v>
      </c>
      <c r="AX169" s="94"/>
      <c r="AY169" s="21">
        <v>310679</v>
      </c>
      <c r="AZ169" s="94"/>
      <c r="BA169" s="21">
        <v>442628</v>
      </c>
      <c r="BB169" s="94"/>
      <c r="BC169" s="21">
        <f>(AY169+BA169)</f>
        <v>753307</v>
      </c>
      <c r="BD169" s="94"/>
      <c r="BE169" s="20">
        <f t="shared" ref="BE169:BE173" si="155">IFERROR(BC169/$BS169,0)</f>
        <v>33.604273542400854</v>
      </c>
      <c r="BF169" s="94"/>
      <c r="BG169" s="22">
        <f>IF($BO169,BC169/$BO169*100,0)</f>
        <v>2.8387461699139416</v>
      </c>
      <c r="BH169" s="94"/>
      <c r="BI169" s="21">
        <v>823042</v>
      </c>
      <c r="BJ169" s="94"/>
      <c r="BK169" s="20">
        <f t="shared" ref="BK169:BK173" si="156">IFERROR(BI169/$BS169,0)</f>
        <v>36.715082303608867</v>
      </c>
      <c r="BL169" s="94"/>
      <c r="BM169" s="22">
        <f>IF($BO169,BI169/$BO169*100,0)</f>
        <v>3.1015340693479687</v>
      </c>
      <c r="BN169" s="94"/>
      <c r="BO169" s="21">
        <f>(U169+AA169+AG169+AM169+AS169+BC169+BI169)</f>
        <v>26536610</v>
      </c>
      <c r="BQ169" s="94">
        <v>71</v>
      </c>
      <c r="BS169" s="115">
        <v>22417</v>
      </c>
    </row>
    <row r="170" spans="1:71" ht="15" x14ac:dyDescent="0.25">
      <c r="A170" s="94">
        <v>72</v>
      </c>
      <c r="B170" s="126"/>
      <c r="C170" s="94" t="s">
        <v>193</v>
      </c>
      <c r="E170" s="21">
        <v>26455419</v>
      </c>
      <c r="F170" s="129"/>
      <c r="G170" s="21">
        <v>2493795</v>
      </c>
      <c r="H170" s="94"/>
      <c r="I170" s="21">
        <v>12402234</v>
      </c>
      <c r="J170" s="21"/>
      <c r="K170" s="21">
        <v>168429</v>
      </c>
      <c r="L170" s="94"/>
      <c r="M170" s="21">
        <v>1438697</v>
      </c>
      <c r="N170" s="94"/>
      <c r="O170" s="21">
        <v>0</v>
      </c>
      <c r="P170" s="94"/>
      <c r="Q170" s="21">
        <v>502233</v>
      </c>
      <c r="R170" s="94"/>
      <c r="S170" s="21">
        <v>309172</v>
      </c>
      <c r="T170" s="94"/>
      <c r="U170" s="21">
        <f>SUM(E170:S170)</f>
        <v>43769979</v>
      </c>
      <c r="V170" s="94"/>
      <c r="W170" s="20">
        <f t="shared" si="150"/>
        <v>1017.669820971867</v>
      </c>
      <c r="X170" s="94"/>
      <c r="Y170" s="22">
        <f>IF($BO170,U170/$BO170*100,0)</f>
        <v>71.023760371916083</v>
      </c>
      <c r="Z170" s="94"/>
      <c r="AA170" s="21">
        <v>11607407</v>
      </c>
      <c r="AB170" s="94"/>
      <c r="AC170" s="20">
        <f t="shared" si="151"/>
        <v>269.87693559637296</v>
      </c>
      <c r="AD170" s="94"/>
      <c r="AE170" s="22">
        <f>IF($BO170,AA170/$BO170*100,0)</f>
        <v>18.834866091832062</v>
      </c>
      <c r="AF170" s="94"/>
      <c r="AG170" s="21">
        <v>721955</v>
      </c>
      <c r="AH170" s="94"/>
      <c r="AI170" s="20">
        <f t="shared" si="152"/>
        <v>16.785747500581259</v>
      </c>
      <c r="AJ170" s="94"/>
      <c r="AK170" s="22">
        <f>IF($BO170,AG170/$BO170*100,0)</f>
        <v>1.1714869435808202</v>
      </c>
      <c r="AL170" s="94"/>
      <c r="AM170" s="21">
        <v>331240</v>
      </c>
      <c r="AN170" s="94"/>
      <c r="AO170" s="20">
        <f t="shared" si="153"/>
        <v>7.7014647756335739</v>
      </c>
      <c r="AP170" s="94"/>
      <c r="AQ170" s="22">
        <f>IF($BO170,AM170/$BO170*100,0)</f>
        <v>0.5374896429718069</v>
      </c>
      <c r="AR170" s="94"/>
      <c r="AS170" s="21">
        <v>4016505</v>
      </c>
      <c r="AT170" s="94"/>
      <c r="AU170" s="20">
        <f t="shared" si="154"/>
        <v>93.385375494071141</v>
      </c>
      <c r="AV170" s="94"/>
      <c r="AW170" s="22">
        <f>IF($BO170,AS170/$BO170*100,0)</f>
        <v>6.5174189060635097</v>
      </c>
      <c r="AX170" s="94"/>
      <c r="AY170" s="21">
        <v>-308994</v>
      </c>
      <c r="AZ170" s="94"/>
      <c r="BA170" s="21">
        <v>160570</v>
      </c>
      <c r="BB170" s="94"/>
      <c r="BC170" s="21">
        <f>(AY170+BA170)</f>
        <v>-148424</v>
      </c>
      <c r="BD170" s="94"/>
      <c r="BE170" s="20">
        <f t="shared" si="155"/>
        <v>-3.4509183910718439</v>
      </c>
      <c r="BF170" s="94"/>
      <c r="BG170" s="22">
        <f>IF($BO170,BC170/$BO170*100,0)</f>
        <v>-0.24084157338620779</v>
      </c>
      <c r="BH170" s="94"/>
      <c r="BI170" s="21">
        <v>1328572</v>
      </c>
      <c r="BJ170" s="94"/>
      <c r="BK170" s="20">
        <f t="shared" si="156"/>
        <v>30.889839572192514</v>
      </c>
      <c r="BL170" s="94"/>
      <c r="BM170" s="22">
        <f>IF($BO170,BI170/$BO170*100,0)</f>
        <v>2.1558196170219159</v>
      </c>
      <c r="BN170" s="94"/>
      <c r="BO170" s="21">
        <f>(U170+AA170+AG170+AM170+AS170+BC170+BI170)</f>
        <v>61627234</v>
      </c>
      <c r="BQ170" s="94">
        <v>72</v>
      </c>
      <c r="BS170" s="115">
        <v>43010</v>
      </c>
    </row>
    <row r="171" spans="1:71" ht="15" x14ac:dyDescent="0.25">
      <c r="A171" s="94">
        <v>73</v>
      </c>
      <c r="B171" s="126"/>
      <c r="C171" s="94" t="s">
        <v>194</v>
      </c>
      <c r="E171" s="21">
        <v>851841000</v>
      </c>
      <c r="F171" s="129"/>
      <c r="G171" s="21">
        <v>24197000</v>
      </c>
      <c r="H171" s="94"/>
      <c r="I171" s="21">
        <v>196893000</v>
      </c>
      <c r="J171" s="21"/>
      <c r="K171" s="21">
        <v>89000</v>
      </c>
      <c r="L171" s="94"/>
      <c r="M171" s="21">
        <v>883000</v>
      </c>
      <c r="N171" s="94"/>
      <c r="O171" s="21">
        <v>0</v>
      </c>
      <c r="P171" s="94"/>
      <c r="Q171" s="21">
        <v>8114000</v>
      </c>
      <c r="R171" s="94"/>
      <c r="S171" s="21">
        <v>2060000</v>
      </c>
      <c r="T171" s="94"/>
      <c r="U171" s="21">
        <f>SUM(E171:S171)</f>
        <v>1084077000</v>
      </c>
      <c r="V171" s="94"/>
      <c r="W171" s="20">
        <f t="shared" si="150"/>
        <v>2248.1708986238191</v>
      </c>
      <c r="X171" s="94"/>
      <c r="Y171" s="22">
        <f>IF($BO171,U171/$BO171*100,0)</f>
        <v>82.946646293642416</v>
      </c>
      <c r="Z171" s="94"/>
      <c r="AA171" s="21">
        <v>185244000</v>
      </c>
      <c r="AB171" s="94"/>
      <c r="AC171" s="20">
        <f t="shared" si="151"/>
        <v>384.16106046403598</v>
      </c>
      <c r="AD171" s="94"/>
      <c r="AE171" s="22">
        <f>IF($BO171,AA171/$BO171*100,0)</f>
        <v>14.173687428125026</v>
      </c>
      <c r="AF171" s="94"/>
      <c r="AG171" s="21">
        <v>23669000</v>
      </c>
      <c r="AH171" s="94"/>
      <c r="AI171" s="20">
        <f t="shared" si="152"/>
        <v>49.085034549692658</v>
      </c>
      <c r="AJ171" s="94"/>
      <c r="AK171" s="22">
        <f>IF($BO171,AG171/$BO171*100,0)</f>
        <v>1.8110006679638273</v>
      </c>
      <c r="AL171" s="94"/>
      <c r="AM171" s="21">
        <v>1768000</v>
      </c>
      <c r="AN171" s="94"/>
      <c r="AO171" s="20">
        <f t="shared" si="153"/>
        <v>3.6664979966984927</v>
      </c>
      <c r="AP171" s="94"/>
      <c r="AQ171" s="22">
        <f>IF($BO171,AM171/$BO171*100,0)</f>
        <v>0.1352760649355717</v>
      </c>
      <c r="AR171" s="94"/>
      <c r="AS171" s="21">
        <v>61192000</v>
      </c>
      <c r="AT171" s="94"/>
      <c r="AU171" s="20">
        <f t="shared" si="154"/>
        <v>126.90064785858267</v>
      </c>
      <c r="AV171" s="94"/>
      <c r="AW171" s="22">
        <f>IF($BO171,AS171/$BO171*100,0)</f>
        <v>4.6820209081094477</v>
      </c>
      <c r="AX171" s="94"/>
      <c r="AY171" s="21">
        <v>-76059000</v>
      </c>
      <c r="AZ171" s="94"/>
      <c r="BA171" s="21">
        <v>3325000</v>
      </c>
      <c r="BB171" s="94"/>
      <c r="BC171" s="21">
        <f>(AY171+BA171)</f>
        <v>-72734000</v>
      </c>
      <c r="BD171" s="94"/>
      <c r="BE171" s="20">
        <f t="shared" si="155"/>
        <v>-150.83657539132815</v>
      </c>
      <c r="BF171" s="94"/>
      <c r="BG171" s="22">
        <f>IF($BO171,BC171/$BO171*100,0)</f>
        <v>-5.5651410107601089</v>
      </c>
      <c r="BH171" s="94"/>
      <c r="BI171" s="21">
        <v>23741000</v>
      </c>
      <c r="BJ171" s="94"/>
      <c r="BK171" s="20">
        <f t="shared" si="156"/>
        <v>49.234348947748259</v>
      </c>
      <c r="BL171" s="94"/>
      <c r="BM171" s="22">
        <f>IF($BO171,BI171/$BO171*100,0)</f>
        <v>1.8165096479838283</v>
      </c>
      <c r="BN171" s="94"/>
      <c r="BO171" s="21">
        <f>(U171+AA171+AG171+AM171+AS171+BC171+BI171)</f>
        <v>1306957000</v>
      </c>
      <c r="BQ171" s="94">
        <v>73</v>
      </c>
      <c r="BS171" s="115">
        <v>482204</v>
      </c>
    </row>
    <row r="172" spans="1:71" ht="15" x14ac:dyDescent="0.25">
      <c r="A172" s="94">
        <v>74</v>
      </c>
      <c r="B172" s="126"/>
      <c r="C172" s="94" t="s">
        <v>195</v>
      </c>
      <c r="E172" s="21">
        <v>0</v>
      </c>
      <c r="F172" s="129"/>
      <c r="G172" s="21">
        <v>0</v>
      </c>
      <c r="H172" s="94"/>
      <c r="I172" s="21">
        <v>0</v>
      </c>
      <c r="J172" s="21"/>
      <c r="K172" s="21">
        <v>0</v>
      </c>
      <c r="L172" s="94"/>
      <c r="M172" s="21">
        <v>0</v>
      </c>
      <c r="N172" s="94"/>
      <c r="O172" s="21">
        <v>0</v>
      </c>
      <c r="P172" s="94"/>
      <c r="Q172" s="21">
        <v>0</v>
      </c>
      <c r="R172" s="94"/>
      <c r="S172" s="21">
        <v>0</v>
      </c>
      <c r="T172" s="94"/>
      <c r="U172" s="21">
        <f>SUM(E172:S172)</f>
        <v>0</v>
      </c>
      <c r="V172" s="94"/>
      <c r="W172" s="20">
        <f t="shared" si="150"/>
        <v>0</v>
      </c>
      <c r="X172" s="94"/>
      <c r="Y172" s="22">
        <f>IF($BO172,U172/$BO172*100,0)</f>
        <v>0</v>
      </c>
      <c r="Z172" s="94"/>
      <c r="AA172" s="21">
        <v>0</v>
      </c>
      <c r="AB172" s="94"/>
      <c r="AC172" s="20">
        <f t="shared" si="151"/>
        <v>0</v>
      </c>
      <c r="AD172" s="94"/>
      <c r="AE172" s="22">
        <f>IF($BO172,AA172/$BO172*100,0)</f>
        <v>0</v>
      </c>
      <c r="AF172" s="94"/>
      <c r="AG172" s="21">
        <v>0</v>
      </c>
      <c r="AH172" s="94"/>
      <c r="AI172" s="20">
        <f t="shared" si="152"/>
        <v>0</v>
      </c>
      <c r="AJ172" s="94"/>
      <c r="AK172" s="22">
        <f>IF($BO172,AG172/$BO172*100,0)</f>
        <v>0</v>
      </c>
      <c r="AL172" s="94"/>
      <c r="AM172" s="21">
        <v>0</v>
      </c>
      <c r="AN172" s="94"/>
      <c r="AO172" s="20">
        <f t="shared" si="153"/>
        <v>0</v>
      </c>
      <c r="AP172" s="94"/>
      <c r="AQ172" s="22">
        <f>IF($BO172,AM172/$BO172*100,0)</f>
        <v>0</v>
      </c>
      <c r="AR172" s="94"/>
      <c r="AS172" s="21">
        <v>0</v>
      </c>
      <c r="AT172" s="94"/>
      <c r="AU172" s="20">
        <f t="shared" si="154"/>
        <v>0</v>
      </c>
      <c r="AV172" s="94"/>
      <c r="AW172" s="22">
        <f>IF($BO172,AS172/$BO172*100,0)</f>
        <v>0</v>
      </c>
      <c r="AX172" s="94"/>
      <c r="AY172" s="21">
        <v>0</v>
      </c>
      <c r="AZ172" s="94"/>
      <c r="BA172" s="21">
        <v>0</v>
      </c>
      <c r="BB172" s="94"/>
      <c r="BC172" s="21">
        <f>(AY172+BA172)</f>
        <v>0</v>
      </c>
      <c r="BD172" s="94"/>
      <c r="BE172" s="20">
        <f t="shared" si="155"/>
        <v>0</v>
      </c>
      <c r="BF172" s="94"/>
      <c r="BG172" s="22">
        <f>IF($BO172,BC172/$BO172*100,0)</f>
        <v>0</v>
      </c>
      <c r="BH172" s="94"/>
      <c r="BI172" s="21">
        <v>0</v>
      </c>
      <c r="BJ172" s="94"/>
      <c r="BK172" s="20">
        <f t="shared" si="156"/>
        <v>0</v>
      </c>
      <c r="BL172" s="94"/>
      <c r="BM172" s="22">
        <f>IF($BO172,BI172/$BO172*100,0)</f>
        <v>0</v>
      </c>
      <c r="BN172" s="94"/>
      <c r="BO172" s="21">
        <f>(U172+AA172+AG172+AM172+AS172+BC172+BI172)</f>
        <v>0</v>
      </c>
      <c r="BQ172" s="94">
        <v>74</v>
      </c>
      <c r="BS172" s="115">
        <v>0</v>
      </c>
    </row>
    <row r="173" spans="1:71" ht="15" x14ac:dyDescent="0.25">
      <c r="A173" s="94">
        <v>75</v>
      </c>
      <c r="B173" s="126"/>
      <c r="C173" s="94" t="s">
        <v>196</v>
      </c>
      <c r="E173" s="21">
        <v>11634498</v>
      </c>
      <c r="F173" s="129"/>
      <c r="G173" s="21">
        <v>413993</v>
      </c>
      <c r="H173" s="94"/>
      <c r="I173" s="21">
        <v>2372995</v>
      </c>
      <c r="J173" s="21"/>
      <c r="K173" s="21">
        <v>733</v>
      </c>
      <c r="L173" s="94"/>
      <c r="M173" s="21">
        <v>0</v>
      </c>
      <c r="N173" s="94"/>
      <c r="O173" s="21">
        <v>0</v>
      </c>
      <c r="P173" s="94"/>
      <c r="Q173" s="21">
        <v>162414</v>
      </c>
      <c r="R173" s="94"/>
      <c r="S173" s="21">
        <v>91148</v>
      </c>
      <c r="T173" s="94"/>
      <c r="U173" s="21">
        <f>SUM(E173:S173)</f>
        <v>14675781</v>
      </c>
      <c r="V173" s="94"/>
      <c r="W173" s="20">
        <f t="shared" si="150"/>
        <v>1997.2483669025585</v>
      </c>
      <c r="X173" s="94"/>
      <c r="Y173" s="22">
        <f>IF($BO173,U173/$BO173*100,0)</f>
        <v>73.420156114713052</v>
      </c>
      <c r="Z173" s="94"/>
      <c r="AA173" s="21">
        <v>2409672</v>
      </c>
      <c r="AB173" s="94"/>
      <c r="AC173" s="20">
        <f t="shared" si="151"/>
        <v>327.93576483396845</v>
      </c>
      <c r="AD173" s="94"/>
      <c r="AE173" s="22">
        <f>IF($BO173,AA173/$BO173*100,0)</f>
        <v>12.055133176575259</v>
      </c>
      <c r="AF173" s="94"/>
      <c r="AG173" s="21">
        <v>301450</v>
      </c>
      <c r="AH173" s="94"/>
      <c r="AI173" s="20">
        <f t="shared" si="152"/>
        <v>41.024768644529125</v>
      </c>
      <c r="AJ173" s="94"/>
      <c r="AK173" s="22">
        <f>IF($BO173,AG173/$BO173*100,0)</f>
        <v>1.5080973244817601</v>
      </c>
      <c r="AL173" s="94"/>
      <c r="AM173" s="21">
        <v>107167</v>
      </c>
      <c r="AN173" s="94"/>
      <c r="AO173" s="20">
        <f t="shared" si="153"/>
        <v>14.584512792596625</v>
      </c>
      <c r="AP173" s="94"/>
      <c r="AQ173" s="22">
        <f>IF($BO173,AM173/$BO173*100,0)</f>
        <v>0.53613622813978035</v>
      </c>
      <c r="AR173" s="94"/>
      <c r="AS173" s="21">
        <v>1009015</v>
      </c>
      <c r="AT173" s="94"/>
      <c r="AU173" s="20">
        <f t="shared" si="154"/>
        <v>137.31831790963528</v>
      </c>
      <c r="AV173" s="94"/>
      <c r="AW173" s="22">
        <f>IF($BO173,AS173/$BO173*100,0)</f>
        <v>5.0479111688902405</v>
      </c>
      <c r="AX173" s="94"/>
      <c r="AY173" s="21">
        <v>22042</v>
      </c>
      <c r="AZ173" s="94"/>
      <c r="BA173" s="21">
        <v>5246</v>
      </c>
      <c r="BB173" s="94"/>
      <c r="BC173" s="21">
        <f>(AY173+BA173)</f>
        <v>27288</v>
      </c>
      <c r="BD173" s="94"/>
      <c r="BE173" s="20">
        <f t="shared" si="155"/>
        <v>3.7136635819270549</v>
      </c>
      <c r="BF173" s="94"/>
      <c r="BG173" s="22">
        <f>IF($BO173,BC173/$BO173*100,0)</f>
        <v>0.13651670190896756</v>
      </c>
      <c r="BH173" s="94"/>
      <c r="BI173" s="21">
        <v>1458390</v>
      </c>
      <c r="BJ173" s="94"/>
      <c r="BK173" s="20">
        <f t="shared" si="156"/>
        <v>198.47441480675013</v>
      </c>
      <c r="BL173" s="94"/>
      <c r="BM173" s="22">
        <f>IF($BO173,BI173/$BO173*100,0)</f>
        <v>7.2960492852909411</v>
      </c>
      <c r="BN173" s="94"/>
      <c r="BO173" s="21">
        <f>(U173+AA173+AG173+AM173+AS173+BC173+BI173)</f>
        <v>19988763</v>
      </c>
      <c r="BQ173" s="94">
        <v>75</v>
      </c>
      <c r="BS173" s="115">
        <v>7348</v>
      </c>
    </row>
    <row r="174" spans="1:71" ht="15" x14ac:dyDescent="0.25">
      <c r="A174" s="94">
        <v>76</v>
      </c>
      <c r="B174" s="126"/>
      <c r="C174" s="94" t="s">
        <v>113</v>
      </c>
      <c r="E174" s="21">
        <v>5902752</v>
      </c>
      <c r="F174" s="129"/>
      <c r="G174" s="21">
        <v>661878</v>
      </c>
      <c r="H174" s="94"/>
      <c r="I174" s="21">
        <v>2362573</v>
      </c>
      <c r="J174" s="21"/>
      <c r="K174" s="21">
        <v>13151</v>
      </c>
      <c r="L174" s="94"/>
      <c r="M174" s="21">
        <v>95015</v>
      </c>
      <c r="N174" s="94"/>
      <c r="O174" s="21">
        <v>54936</v>
      </c>
      <c r="P174" s="94"/>
      <c r="Q174" s="21">
        <v>78543</v>
      </c>
      <c r="R174" s="94"/>
      <c r="S174" s="21">
        <v>37346</v>
      </c>
      <c r="T174" s="94"/>
      <c r="U174" s="21">
        <f>SUM(E174:S174)</f>
        <v>9206194</v>
      </c>
      <c r="V174" s="94"/>
      <c r="W174" s="20">
        <f t="shared" si="150"/>
        <v>1031.7375322201053</v>
      </c>
      <c r="X174" s="94"/>
      <c r="Y174" s="22">
        <f>IF($BO174,U174/$BO174*100,0)</f>
        <v>68.663694385425515</v>
      </c>
      <c r="Z174" s="94"/>
      <c r="AA174" s="21">
        <v>1782653</v>
      </c>
      <c r="AB174" s="94"/>
      <c r="AC174" s="20">
        <f t="shared" ref="AC174:AC178" si="157">IFERROR(AA174/$BS174,0)</f>
        <v>199.78179984310211</v>
      </c>
      <c r="AD174" s="94"/>
      <c r="AE174" s="22">
        <f>IF($BO174,AA174/$BO174*100,0)</f>
        <v>13.295781165078854</v>
      </c>
      <c r="AF174" s="94"/>
      <c r="AG174" s="21">
        <v>207310</v>
      </c>
      <c r="AH174" s="94"/>
      <c r="AI174" s="20">
        <f t="shared" ref="AI174:AI178" si="158">IFERROR(AG174/$BS174,0)</f>
        <v>23.23321752773731</v>
      </c>
      <c r="AJ174" s="94"/>
      <c r="AK174" s="22">
        <f>IF($BO174,AG174/$BO174*100,0)</f>
        <v>1.5462057917791614</v>
      </c>
      <c r="AL174" s="94"/>
      <c r="AM174" s="21">
        <v>53780</v>
      </c>
      <c r="AN174" s="94"/>
      <c r="AO174" s="20">
        <f t="shared" ref="AO174:AO178" si="159">IFERROR(AM174/$BS174,0)</f>
        <v>6.0271209234562368</v>
      </c>
      <c r="AP174" s="94"/>
      <c r="AQ174" s="22">
        <f>IF($BO174,AM174/$BO174*100,0)</f>
        <v>0.40111401997917756</v>
      </c>
      <c r="AR174" s="94"/>
      <c r="AS174" s="21">
        <v>1278597</v>
      </c>
      <c r="AT174" s="94"/>
      <c r="AU174" s="20">
        <f t="shared" ref="AU174:AU178" si="160">IFERROR(AS174/$BS174,0)</f>
        <v>143.29227838171019</v>
      </c>
      <c r="AV174" s="94"/>
      <c r="AW174" s="22">
        <f>IF($BO174,AS174/$BO174*100,0)</f>
        <v>9.53631801047446</v>
      </c>
      <c r="AX174" s="94"/>
      <c r="AY174" s="21">
        <v>-12807</v>
      </c>
      <c r="AZ174" s="94"/>
      <c r="BA174" s="21">
        <v>27989</v>
      </c>
      <c r="BB174" s="94"/>
      <c r="BC174" s="21">
        <f>(AY174+BA174)</f>
        <v>15182</v>
      </c>
      <c r="BD174" s="94"/>
      <c r="BE174" s="20">
        <f t="shared" ref="BE174:BE178" si="161">IFERROR(BC174/$BS174,0)</f>
        <v>1.7014457021181217</v>
      </c>
      <c r="BF174" s="94"/>
      <c r="BG174" s="22">
        <f>IF($BO174,BC174/$BO174*100,0)</f>
        <v>0.11323378674830559</v>
      </c>
      <c r="BH174" s="94"/>
      <c r="BI174" s="21">
        <v>863943</v>
      </c>
      <c r="BJ174" s="94"/>
      <c r="BK174" s="20">
        <f t="shared" ref="BK174:BK178" si="162">IFERROR(BI174/$BS174,0)</f>
        <v>96.822032948559908</v>
      </c>
      <c r="BL174" s="94"/>
      <c r="BM174" s="22">
        <f>IF($BO174,BI174/$BO174*100,0)</f>
        <v>6.443652840514515</v>
      </c>
      <c r="BN174" s="94"/>
      <c r="BO174" s="21">
        <f>(U174+AA174+AG174+AM174+AS174+BC174+BI174)</f>
        <v>13407659</v>
      </c>
      <c r="BQ174" s="94">
        <v>76</v>
      </c>
      <c r="BS174" s="115">
        <v>8923</v>
      </c>
    </row>
    <row r="175" spans="1:71" ht="15" x14ac:dyDescent="0.25">
      <c r="A175" s="94">
        <v>77</v>
      </c>
      <c r="B175" s="126"/>
      <c r="C175" s="94" t="s">
        <v>114</v>
      </c>
      <c r="E175" s="21">
        <v>105855540</v>
      </c>
      <c r="F175" s="129"/>
      <c r="G175" s="21">
        <v>3858489</v>
      </c>
      <c r="H175" s="94"/>
      <c r="I175" s="21">
        <v>22872632</v>
      </c>
      <c r="J175" s="21"/>
      <c r="K175" s="21">
        <v>53042</v>
      </c>
      <c r="L175" s="94"/>
      <c r="M175" s="21">
        <v>1657879</v>
      </c>
      <c r="N175" s="94"/>
      <c r="O175" s="21">
        <v>0</v>
      </c>
      <c r="P175" s="94"/>
      <c r="Q175" s="21">
        <v>830523</v>
      </c>
      <c r="R175" s="94"/>
      <c r="S175" s="21">
        <v>239748</v>
      </c>
      <c r="T175" s="94"/>
      <c r="U175" s="21">
        <f>SUM(E175:S175)</f>
        <v>135367853</v>
      </c>
      <c r="V175" s="94"/>
      <c r="W175" s="20">
        <f t="shared" si="150"/>
        <v>1396.5671058197238</v>
      </c>
      <c r="X175" s="94"/>
      <c r="Y175" s="22">
        <f>IF($BO175,U175/$BO175*100,0)</f>
        <v>66.519443115568734</v>
      </c>
      <c r="Z175" s="94"/>
      <c r="AA175" s="21">
        <v>39056910</v>
      </c>
      <c r="AB175" s="94"/>
      <c r="AC175" s="20">
        <f t="shared" si="157"/>
        <v>402.94349472294152</v>
      </c>
      <c r="AD175" s="94"/>
      <c r="AE175" s="22">
        <f>IF($BO175,AA175/$BO175*100,0)</f>
        <v>19.192473289909444</v>
      </c>
      <c r="AF175" s="94"/>
      <c r="AG175" s="21">
        <v>1015324</v>
      </c>
      <c r="AH175" s="94"/>
      <c r="AI175" s="20">
        <f t="shared" si="158"/>
        <v>10.474924945062881</v>
      </c>
      <c r="AJ175" s="94"/>
      <c r="AK175" s="22">
        <f>IF($BO175,AG175/$BO175*100,0)</f>
        <v>0.49892781458144064</v>
      </c>
      <c r="AL175" s="94"/>
      <c r="AM175" s="21">
        <v>527158</v>
      </c>
      <c r="AN175" s="94"/>
      <c r="AO175" s="20">
        <f t="shared" si="159"/>
        <v>5.4385993871803073</v>
      </c>
      <c r="AP175" s="94"/>
      <c r="AQ175" s="22">
        <f>IF($BO175,AM175/$BO175*100,0)</f>
        <v>0.25904419562536002</v>
      </c>
      <c r="AR175" s="94"/>
      <c r="AS175" s="21">
        <v>20828897</v>
      </c>
      <c r="AT175" s="94"/>
      <c r="AU175" s="20">
        <f t="shared" si="160"/>
        <v>214.88818619814504</v>
      </c>
      <c r="AV175" s="94"/>
      <c r="AW175" s="22">
        <f>IF($BO175,AS175/$BO175*100,0)</f>
        <v>10.235270771056259</v>
      </c>
      <c r="AX175" s="94"/>
      <c r="AY175" s="21">
        <v>169208</v>
      </c>
      <c r="AZ175" s="94"/>
      <c r="BA175" s="21">
        <v>211653</v>
      </c>
      <c r="BB175" s="94"/>
      <c r="BC175" s="21">
        <f>(AY175+BA175)</f>
        <v>380861</v>
      </c>
      <c r="BD175" s="94"/>
      <c r="BE175" s="20">
        <f t="shared" si="161"/>
        <v>3.9292781314157788</v>
      </c>
      <c r="BF175" s="94"/>
      <c r="BG175" s="22">
        <f>IF($BO175,BC175/$BO175*100,0)</f>
        <v>0.1871541954974984</v>
      </c>
      <c r="BH175" s="94"/>
      <c r="BI175" s="21">
        <v>6324179</v>
      </c>
      <c r="BJ175" s="94"/>
      <c r="BK175" s="20">
        <f t="shared" si="162"/>
        <v>65.245478649320631</v>
      </c>
      <c r="BL175" s="94"/>
      <c r="BM175" s="22">
        <f>IF($BO175,BI175/$BO175*100,0)</f>
        <v>3.1076866177612668</v>
      </c>
      <c r="BN175" s="94"/>
      <c r="BO175" s="21">
        <f>(U175+AA175+AG175+AM175+AS175+BC175+BI175)</f>
        <v>203501182</v>
      </c>
      <c r="BQ175" s="94">
        <v>77</v>
      </c>
      <c r="BS175" s="115">
        <v>96929</v>
      </c>
    </row>
    <row r="176" spans="1:71" ht="15" x14ac:dyDescent="0.25">
      <c r="A176" s="94">
        <v>78</v>
      </c>
      <c r="B176" s="126"/>
      <c r="C176" s="94" t="s">
        <v>197</v>
      </c>
      <c r="E176" s="21">
        <v>20273888</v>
      </c>
      <c r="F176" s="129"/>
      <c r="G176" s="21">
        <v>2017217</v>
      </c>
      <c r="H176" s="94"/>
      <c r="I176" s="21">
        <v>7500965</v>
      </c>
      <c r="J176" s="21"/>
      <c r="K176" s="21">
        <v>41332</v>
      </c>
      <c r="L176" s="94"/>
      <c r="M176" s="21">
        <v>559386</v>
      </c>
      <c r="N176" s="94"/>
      <c r="O176" s="21">
        <v>0</v>
      </c>
      <c r="P176" s="94"/>
      <c r="Q176" s="21">
        <v>406693</v>
      </c>
      <c r="R176" s="94"/>
      <c r="S176" s="21">
        <v>164273</v>
      </c>
      <c r="T176" s="94"/>
      <c r="U176" s="21">
        <f>SUM(E176:S176)</f>
        <v>30963754</v>
      </c>
      <c r="V176" s="94"/>
      <c r="W176" s="20">
        <f t="shared" si="150"/>
        <v>1367.0531567328919</v>
      </c>
      <c r="X176" s="94"/>
      <c r="Y176" s="22">
        <f>IF($BO176,U176/$BO176*100,0)</f>
        <v>56.0375907285826</v>
      </c>
      <c r="Z176" s="94"/>
      <c r="AA176" s="21">
        <v>12486661</v>
      </c>
      <c r="AB176" s="94"/>
      <c r="AC176" s="20">
        <f t="shared" si="157"/>
        <v>551.28746136865345</v>
      </c>
      <c r="AD176" s="94"/>
      <c r="AE176" s="22">
        <f>IF($BO176,AA176/$BO176*100,0)</f>
        <v>22.598112576548502</v>
      </c>
      <c r="AF176" s="94"/>
      <c r="AG176" s="21">
        <v>339855</v>
      </c>
      <c r="AH176" s="94"/>
      <c r="AI176" s="20">
        <f t="shared" si="158"/>
        <v>15.004635761589403</v>
      </c>
      <c r="AJ176" s="94"/>
      <c r="AK176" s="22">
        <f>IF($BO176,AG176/$BO176*100,0)</f>
        <v>0.61506286986592262</v>
      </c>
      <c r="AL176" s="94"/>
      <c r="AM176" s="21">
        <v>345831</v>
      </c>
      <c r="AN176" s="94"/>
      <c r="AO176" s="20">
        <f t="shared" si="159"/>
        <v>15.268476821192053</v>
      </c>
      <c r="AP176" s="94"/>
      <c r="AQ176" s="22">
        <f>IF($BO176,AM176/$BO176*100,0)</f>
        <v>0.62587811669271276</v>
      </c>
      <c r="AR176" s="94"/>
      <c r="AS176" s="21">
        <v>8102124</v>
      </c>
      <c r="AT176" s="94"/>
      <c r="AU176" s="20">
        <f t="shared" si="160"/>
        <v>357.70966887417217</v>
      </c>
      <c r="AV176" s="94"/>
      <c r="AW176" s="22">
        <f>IF($BO176,AS176/$BO176*100,0)</f>
        <v>14.663064069822626</v>
      </c>
      <c r="AX176" s="94"/>
      <c r="AY176" s="21">
        <v>44206</v>
      </c>
      <c r="AZ176" s="94"/>
      <c r="BA176" s="21">
        <v>34919</v>
      </c>
      <c r="BB176" s="94"/>
      <c r="BC176" s="21">
        <f>(AY176+BA176)</f>
        <v>79125</v>
      </c>
      <c r="BD176" s="94"/>
      <c r="BE176" s="20">
        <f t="shared" si="161"/>
        <v>3.4933774834437088</v>
      </c>
      <c r="BF176" s="94"/>
      <c r="BG176" s="22">
        <f>IF($BO176,BC176/$BO176*100,0)</f>
        <v>0.14319886298021545</v>
      </c>
      <c r="BH176" s="94"/>
      <c r="BI176" s="21">
        <v>2937977</v>
      </c>
      <c r="BJ176" s="94"/>
      <c r="BK176" s="20">
        <f t="shared" si="162"/>
        <v>129.71200883002209</v>
      </c>
      <c r="BL176" s="94"/>
      <c r="BM176" s="22">
        <f>IF($BO176,BI176/$BO176*100,0)</f>
        <v>5.317092775507418</v>
      </c>
      <c r="BN176" s="94"/>
      <c r="BO176" s="21">
        <f>(U176+AA176+AG176+AM176+AS176+BC176+BI176)</f>
        <v>55255327</v>
      </c>
      <c r="BQ176" s="94">
        <v>78</v>
      </c>
      <c r="BS176" s="115">
        <v>22650</v>
      </c>
    </row>
    <row r="177" spans="1:71" ht="15" x14ac:dyDescent="0.25">
      <c r="A177" s="94">
        <v>79</v>
      </c>
      <c r="B177" s="126"/>
      <c r="C177" s="94" t="s">
        <v>198</v>
      </c>
      <c r="E177" s="21">
        <v>69497242</v>
      </c>
      <c r="F177" s="129"/>
      <c r="G177" s="21">
        <v>2199346</v>
      </c>
      <c r="H177" s="94"/>
      <c r="I177" s="21">
        <v>20963508</v>
      </c>
      <c r="J177" s="21"/>
      <c r="K177" s="21">
        <v>0</v>
      </c>
      <c r="L177" s="94"/>
      <c r="M177" s="21">
        <v>13336434</v>
      </c>
      <c r="N177" s="94"/>
      <c r="O177" s="21">
        <v>1237761</v>
      </c>
      <c r="P177" s="94"/>
      <c r="Q177" s="21">
        <v>670243</v>
      </c>
      <c r="R177" s="94"/>
      <c r="S177" s="21">
        <v>345916</v>
      </c>
      <c r="T177" s="94"/>
      <c r="U177" s="21">
        <f>SUM(E177:S177)</f>
        <v>108250450</v>
      </c>
      <c r="V177" s="94"/>
      <c r="W177" s="20">
        <f t="shared" si="150"/>
        <v>1292.4346621774896</v>
      </c>
      <c r="X177" s="94"/>
      <c r="Y177" s="22">
        <f>IF($BO177,U177/$BO177*100,0)</f>
        <v>70.859692265589061</v>
      </c>
      <c r="Z177" s="94"/>
      <c r="AA177" s="21">
        <v>19106576</v>
      </c>
      <c r="AB177" s="94"/>
      <c r="AC177" s="20">
        <f t="shared" si="157"/>
        <v>228.11915421994578</v>
      </c>
      <c r="AD177" s="94"/>
      <c r="AE177" s="22">
        <f>IF($BO177,AA177/$BO177*100,0)</f>
        <v>12.506978914259381</v>
      </c>
      <c r="AF177" s="94"/>
      <c r="AG177" s="21">
        <v>1597855</v>
      </c>
      <c r="AH177" s="94"/>
      <c r="AI177" s="20">
        <f t="shared" si="158"/>
        <v>19.077271153455829</v>
      </c>
      <c r="AJ177" s="94"/>
      <c r="AK177" s="22">
        <f>IF($BO177,AG177/$BO177*100,0)</f>
        <v>1.0459403502251752</v>
      </c>
      <c r="AL177" s="94"/>
      <c r="AM177" s="21">
        <v>206906</v>
      </c>
      <c r="AN177" s="94"/>
      <c r="AO177" s="20">
        <f t="shared" si="159"/>
        <v>2.4703129290686152</v>
      </c>
      <c r="AP177" s="94"/>
      <c r="AQ177" s="22">
        <f>IF($BO177,AM177/$BO177*100,0)</f>
        <v>0.13543865626335938</v>
      </c>
      <c r="AR177" s="94"/>
      <c r="AS177" s="21">
        <v>18887254</v>
      </c>
      <c r="AT177" s="94"/>
      <c r="AU177" s="20">
        <f t="shared" si="160"/>
        <v>225.50060293468007</v>
      </c>
      <c r="AV177" s="94"/>
      <c r="AW177" s="22">
        <f>IF($BO177,AS177/$BO177*100,0)</f>
        <v>12.363412865092165</v>
      </c>
      <c r="AX177" s="94"/>
      <c r="AY177" s="21">
        <v>-1308889</v>
      </c>
      <c r="AZ177" s="94"/>
      <c r="BA177" s="21">
        <v>821958</v>
      </c>
      <c r="BB177" s="94"/>
      <c r="BC177" s="21">
        <f>(AY177+BA177)</f>
        <v>-486931</v>
      </c>
      <c r="BD177" s="94"/>
      <c r="BE177" s="20">
        <f t="shared" si="161"/>
        <v>-5.8136155783994177</v>
      </c>
      <c r="BF177" s="94"/>
      <c r="BG177" s="22">
        <f>IF($BO177,BC177/$BO177*100,0)</f>
        <v>-0.318740299135713</v>
      </c>
      <c r="BH177" s="94"/>
      <c r="BI177" s="21">
        <v>5205206</v>
      </c>
      <c r="BJ177" s="94"/>
      <c r="BK177" s="20">
        <f t="shared" si="162"/>
        <v>62.146519096911305</v>
      </c>
      <c r="BL177" s="94"/>
      <c r="BM177" s="22">
        <f>IF($BO177,BI177/$BO177*100,0)</f>
        <v>3.4072772477065709</v>
      </c>
      <c r="BN177" s="94"/>
      <c r="BO177" s="21">
        <f>(U177+AA177+AG177+AM177+AS177+BC177+BI177)</f>
        <v>152767316</v>
      </c>
      <c r="BQ177" s="94">
        <v>79</v>
      </c>
      <c r="BS177" s="115">
        <v>83757</v>
      </c>
    </row>
    <row r="178" spans="1:71" ht="15" x14ac:dyDescent="0.25">
      <c r="A178" s="94">
        <v>80</v>
      </c>
      <c r="B178" s="126"/>
      <c r="C178" s="94" t="s">
        <v>199</v>
      </c>
      <c r="E178" s="21">
        <v>0</v>
      </c>
      <c r="F178" s="129"/>
      <c r="G178" s="21">
        <v>0</v>
      </c>
      <c r="H178" s="94"/>
      <c r="I178" s="21">
        <v>0</v>
      </c>
      <c r="J178" s="21"/>
      <c r="K178" s="21">
        <v>0</v>
      </c>
      <c r="L178" s="94"/>
      <c r="M178" s="21">
        <v>0</v>
      </c>
      <c r="N178" s="94"/>
      <c r="O178" s="21">
        <v>0</v>
      </c>
      <c r="P178" s="94"/>
      <c r="Q178" s="21">
        <v>0</v>
      </c>
      <c r="R178" s="94"/>
      <c r="S178" s="21">
        <v>0</v>
      </c>
      <c r="T178" s="94"/>
      <c r="U178" s="21">
        <f>SUM(E178:S178)</f>
        <v>0</v>
      </c>
      <c r="V178" s="94"/>
      <c r="W178" s="20">
        <f t="shared" si="150"/>
        <v>0</v>
      </c>
      <c r="X178" s="94"/>
      <c r="Y178" s="22">
        <f>IF($BO178,U178/$BO178*100,0)</f>
        <v>0</v>
      </c>
      <c r="Z178" s="94"/>
      <c r="AA178" s="21">
        <v>0</v>
      </c>
      <c r="AB178" s="94"/>
      <c r="AC178" s="20">
        <f t="shared" si="157"/>
        <v>0</v>
      </c>
      <c r="AD178" s="94"/>
      <c r="AE178" s="22">
        <f>IF($BO178,AA178/$BO178*100,0)</f>
        <v>0</v>
      </c>
      <c r="AF178" s="94"/>
      <c r="AG178" s="21">
        <v>0</v>
      </c>
      <c r="AH178" s="94"/>
      <c r="AI178" s="20">
        <f t="shared" si="158"/>
        <v>0</v>
      </c>
      <c r="AJ178" s="94"/>
      <c r="AK178" s="22">
        <f>IF($BO178,AG178/$BO178*100,0)</f>
        <v>0</v>
      </c>
      <c r="AL178" s="94"/>
      <c r="AM178" s="21">
        <v>0</v>
      </c>
      <c r="AN178" s="94"/>
      <c r="AO178" s="20">
        <f t="shared" si="159"/>
        <v>0</v>
      </c>
      <c r="AP178" s="94"/>
      <c r="AQ178" s="22">
        <f>IF($BO178,AM178/$BO178*100,0)</f>
        <v>0</v>
      </c>
      <c r="AR178" s="94"/>
      <c r="AS178" s="21">
        <v>0</v>
      </c>
      <c r="AT178" s="94"/>
      <c r="AU178" s="20">
        <f t="shared" si="160"/>
        <v>0</v>
      </c>
      <c r="AV178" s="94"/>
      <c r="AW178" s="22">
        <f>IF($BO178,AS178/$BO178*100,0)</f>
        <v>0</v>
      </c>
      <c r="AX178" s="94"/>
      <c r="AY178" s="21">
        <v>0</v>
      </c>
      <c r="AZ178" s="94"/>
      <c r="BA178" s="21">
        <v>0</v>
      </c>
      <c r="BB178" s="94"/>
      <c r="BC178" s="21">
        <f>(AY178+BA178)</f>
        <v>0</v>
      </c>
      <c r="BD178" s="94"/>
      <c r="BE178" s="20">
        <f t="shared" si="161"/>
        <v>0</v>
      </c>
      <c r="BF178" s="94"/>
      <c r="BG178" s="22">
        <f>IF($BO178,BC178/$BO178*100,0)</f>
        <v>0</v>
      </c>
      <c r="BH178" s="94"/>
      <c r="BI178" s="21">
        <v>0</v>
      </c>
      <c r="BJ178" s="94"/>
      <c r="BK178" s="20">
        <f t="shared" si="162"/>
        <v>0</v>
      </c>
      <c r="BL178" s="94"/>
      <c r="BM178" s="22">
        <f>IF($BO178,BI178/$BO178*100,0)</f>
        <v>0</v>
      </c>
      <c r="BN178" s="94"/>
      <c r="BO178" s="21">
        <f>(U178+AA178+AG178+AM178+AS178+BC178+BI178)</f>
        <v>0</v>
      </c>
      <c r="BQ178" s="94">
        <v>80</v>
      </c>
      <c r="BS178" s="115">
        <v>0</v>
      </c>
    </row>
    <row r="179" spans="1:71" ht="15" x14ac:dyDescent="0.25">
      <c r="A179" s="94">
        <v>81</v>
      </c>
      <c r="B179" s="126"/>
      <c r="C179" s="94" t="s">
        <v>200</v>
      </c>
      <c r="E179" s="21">
        <v>9805696</v>
      </c>
      <c r="F179" s="129"/>
      <c r="G179" s="21">
        <v>956185</v>
      </c>
      <c r="H179" s="94"/>
      <c r="I179" s="21">
        <v>1841478</v>
      </c>
      <c r="J179" s="21"/>
      <c r="K179" s="21">
        <v>92465</v>
      </c>
      <c r="L179" s="94"/>
      <c r="M179" s="21">
        <v>331156</v>
      </c>
      <c r="N179" s="94"/>
      <c r="O179" s="21">
        <v>222550</v>
      </c>
      <c r="P179" s="94"/>
      <c r="Q179" s="21">
        <v>208378</v>
      </c>
      <c r="R179" s="94"/>
      <c r="S179" s="21">
        <v>152532</v>
      </c>
      <c r="T179" s="94"/>
      <c r="U179" s="21">
        <f>SUM(E179:S179)</f>
        <v>13610440</v>
      </c>
      <c r="V179" s="94"/>
      <c r="W179" s="20">
        <f t="shared" si="150"/>
        <v>630.81386725991842</v>
      </c>
      <c r="X179" s="94"/>
      <c r="Y179" s="22">
        <f>IF($BO179,U179/$BO179*100,0)</f>
        <v>48.963274845756281</v>
      </c>
      <c r="Z179" s="94"/>
      <c r="AA179" s="21">
        <v>3556996</v>
      </c>
      <c r="AB179" s="94"/>
      <c r="AC179" s="20">
        <f t="shared" ref="AC179:AC183" si="163">IFERROR(AA179/$BS179,0)</f>
        <v>164.85891731553579</v>
      </c>
      <c r="AD179" s="94"/>
      <c r="AE179" s="22">
        <f>IF($BO179,AA179/$BO179*100,0)</f>
        <v>12.796219135696987</v>
      </c>
      <c r="AF179" s="94"/>
      <c r="AG179" s="21">
        <v>72074</v>
      </c>
      <c r="AH179" s="94"/>
      <c r="AI179" s="20">
        <f t="shared" ref="AI179:AI183" si="164">IFERROR(AG179/$BS179,0)</f>
        <v>3.3404708935854655</v>
      </c>
      <c r="AJ179" s="94"/>
      <c r="AK179" s="22">
        <f>IF($BO179,AG179/$BO179*100,0)</f>
        <v>0.25928471608802051</v>
      </c>
      <c r="AL179" s="94"/>
      <c r="AM179" s="21">
        <v>375348</v>
      </c>
      <c r="AN179" s="94"/>
      <c r="AO179" s="20">
        <f t="shared" ref="AO179:AO183" si="165">IFERROR(AM179/$BS179,0)</f>
        <v>17.396551724137932</v>
      </c>
      <c r="AP179" s="94"/>
      <c r="AQ179" s="22">
        <f>IF($BO179,AM179/$BO179*100,0)</f>
        <v>1.3503066239449224</v>
      </c>
      <c r="AR179" s="94"/>
      <c r="AS179" s="21">
        <v>6490121</v>
      </c>
      <c r="AT179" s="94"/>
      <c r="AU179" s="20">
        <f t="shared" ref="AU179:AU183" si="166">IFERROR(AS179/$BS179,0)</f>
        <v>300.80279013718945</v>
      </c>
      <c r="AV179" s="94"/>
      <c r="AW179" s="22">
        <f>IF($BO179,AS179/$BO179*100,0)</f>
        <v>23.348075323443958</v>
      </c>
      <c r="AX179" s="94"/>
      <c r="AY179" s="21">
        <v>10077</v>
      </c>
      <c r="AZ179" s="94"/>
      <c r="BA179" s="21">
        <v>103611</v>
      </c>
      <c r="BB179" s="94"/>
      <c r="BC179" s="21">
        <f>(AY179+BA179)</f>
        <v>113688</v>
      </c>
      <c r="BD179" s="94"/>
      <c r="BE179" s="20">
        <f t="shared" ref="BE179:BE183" si="167">IFERROR(BC179/$BS179,0)</f>
        <v>5.2691879866518354</v>
      </c>
      <c r="BF179" s="94"/>
      <c r="BG179" s="22">
        <f>IF($BO179,BC179/$BO179*100,0)</f>
        <v>0.40899021564801286</v>
      </c>
      <c r="BH179" s="94"/>
      <c r="BI179" s="21">
        <v>3578575</v>
      </c>
      <c r="BJ179" s="94"/>
      <c r="BK179" s="20">
        <f t="shared" ref="BK179:BK183" si="168">IFERROR(BI179/$BS179,0)</f>
        <v>165.85905635891731</v>
      </c>
      <c r="BL179" s="94"/>
      <c r="BM179" s="22">
        <f>IF($BO179,BI179/$BO179*100,0)</f>
        <v>12.873849139421816</v>
      </c>
      <c r="BN179" s="94"/>
      <c r="BO179" s="21">
        <f>(U179+AA179+AG179+AM179+AS179+BC179+BI179)</f>
        <v>27797242</v>
      </c>
      <c r="BQ179" s="94">
        <v>81</v>
      </c>
      <c r="BS179" s="115">
        <v>21576</v>
      </c>
    </row>
    <row r="180" spans="1:71" ht="15" x14ac:dyDescent="0.25">
      <c r="A180" s="94">
        <v>82</v>
      </c>
      <c r="B180" s="126"/>
      <c r="C180" s="94" t="s">
        <v>201</v>
      </c>
      <c r="E180" s="21">
        <v>32884664</v>
      </c>
      <c r="F180" s="129"/>
      <c r="G180" s="21">
        <v>1821782</v>
      </c>
      <c r="H180" s="94"/>
      <c r="I180" s="21">
        <v>18385886</v>
      </c>
      <c r="J180" s="21"/>
      <c r="K180" s="21">
        <v>31694</v>
      </c>
      <c r="L180" s="94"/>
      <c r="M180" s="21">
        <v>2733343</v>
      </c>
      <c r="N180" s="94"/>
      <c r="O180" s="21">
        <v>350524</v>
      </c>
      <c r="P180" s="94"/>
      <c r="Q180" s="21">
        <v>469454</v>
      </c>
      <c r="R180" s="94"/>
      <c r="S180" s="21">
        <v>321196</v>
      </c>
      <c r="T180" s="94"/>
      <c r="U180" s="21">
        <f>SUM(E180:S180)</f>
        <v>56998543</v>
      </c>
      <c r="V180" s="94"/>
      <c r="W180" s="20">
        <f t="shared" si="150"/>
        <v>1289.9683836509303</v>
      </c>
      <c r="X180" s="94"/>
      <c r="Y180" s="22">
        <f>IF($BO180,U180/$BO180*100,0)</f>
        <v>72.820519404992595</v>
      </c>
      <c r="Z180" s="94"/>
      <c r="AA180" s="21">
        <v>7264746</v>
      </c>
      <c r="AB180" s="94"/>
      <c r="AC180" s="20">
        <f t="shared" si="163"/>
        <v>164.41284569773231</v>
      </c>
      <c r="AD180" s="94"/>
      <c r="AE180" s="22">
        <f>IF($BO180,AA180/$BO180*100,0)</f>
        <v>9.2813350872028835</v>
      </c>
      <c r="AF180" s="94"/>
      <c r="AG180" s="21">
        <v>675224</v>
      </c>
      <c r="AH180" s="94"/>
      <c r="AI180" s="20">
        <f t="shared" si="164"/>
        <v>15.281401348843525</v>
      </c>
      <c r="AJ180" s="94"/>
      <c r="AK180" s="22">
        <f>IF($BO180,AG180/$BO180*100,0)</f>
        <v>0.86265647868782758</v>
      </c>
      <c r="AL180" s="94"/>
      <c r="AM180" s="21">
        <v>36731</v>
      </c>
      <c r="AN180" s="94"/>
      <c r="AO180" s="20">
        <f t="shared" si="165"/>
        <v>0.83128140134884354</v>
      </c>
      <c r="AP180" s="94"/>
      <c r="AQ180" s="22">
        <f>IF($BO180,AM180/$BO180*100,0)</f>
        <v>4.6926997735096197E-2</v>
      </c>
      <c r="AR180" s="94"/>
      <c r="AS180" s="21">
        <v>9205098</v>
      </c>
      <c r="AT180" s="94"/>
      <c r="AU180" s="20">
        <f t="shared" si="166"/>
        <v>208.32612139591726</v>
      </c>
      <c r="AV180" s="94"/>
      <c r="AW180" s="22">
        <f>IF($BO180,AS180/$BO180*100,0)</f>
        <v>11.760300917408689</v>
      </c>
      <c r="AX180" s="94"/>
      <c r="AY180" s="21">
        <v>78919</v>
      </c>
      <c r="AZ180" s="94"/>
      <c r="BA180" s="21">
        <v>374226</v>
      </c>
      <c r="BB180" s="94"/>
      <c r="BC180" s="21">
        <f>(AY180+BA180)</f>
        <v>453145</v>
      </c>
      <c r="BD180" s="94"/>
      <c r="BE180" s="20">
        <f t="shared" si="167"/>
        <v>10.255397637260671</v>
      </c>
      <c r="BF180" s="94"/>
      <c r="BG180" s="22">
        <f>IF($BO180,BC180/$BO180*100,0)</f>
        <v>0.5789315398075241</v>
      </c>
      <c r="BH180" s="94"/>
      <c r="BI180" s="21">
        <v>3639153</v>
      </c>
      <c r="BJ180" s="94"/>
      <c r="BK180" s="20">
        <f t="shared" si="168"/>
        <v>82.359865115647494</v>
      </c>
      <c r="BL180" s="94"/>
      <c r="BM180" s="22">
        <f>IF($BO180,BI180/$BO180*100,0)</f>
        <v>4.6493295741653791</v>
      </c>
      <c r="BN180" s="94"/>
      <c r="BO180" s="21">
        <f>(U180+AA180+AG180+AM180+AS180+BC180+BI180)</f>
        <v>78272640</v>
      </c>
      <c r="BQ180" s="94">
        <v>82</v>
      </c>
      <c r="BS180" s="115">
        <v>44186</v>
      </c>
    </row>
    <row r="181" spans="1:71" ht="15" x14ac:dyDescent="0.25">
      <c r="A181" s="94">
        <v>83</v>
      </c>
      <c r="B181" s="126"/>
      <c r="C181" s="94" t="s">
        <v>202</v>
      </c>
      <c r="E181" s="21">
        <v>11572442</v>
      </c>
      <c r="F181" s="129"/>
      <c r="G181" s="21">
        <v>1430526</v>
      </c>
      <c r="H181" s="94"/>
      <c r="I181" s="21">
        <v>4329421</v>
      </c>
      <c r="J181" s="21"/>
      <c r="K181" s="21">
        <v>46145</v>
      </c>
      <c r="L181" s="94"/>
      <c r="M181" s="21">
        <v>2013883</v>
      </c>
      <c r="N181" s="94"/>
      <c r="O181" s="21">
        <v>265728</v>
      </c>
      <c r="P181" s="94"/>
      <c r="Q181" s="21">
        <v>238409</v>
      </c>
      <c r="R181" s="94"/>
      <c r="S181" s="21">
        <v>494984</v>
      </c>
      <c r="T181" s="94"/>
      <c r="U181" s="21">
        <f>SUM(E181:S181)</f>
        <v>20391538</v>
      </c>
      <c r="V181" s="94"/>
      <c r="W181" s="20">
        <f t="shared" si="150"/>
        <v>684.27979865771817</v>
      </c>
      <c r="X181" s="94"/>
      <c r="Y181" s="22">
        <f>IF($BO181,U181/$BO181*100,0)</f>
        <v>46.139536613882257</v>
      </c>
      <c r="Z181" s="94"/>
      <c r="AA181" s="21">
        <v>4238306</v>
      </c>
      <c r="AB181" s="94"/>
      <c r="AC181" s="20">
        <f t="shared" si="163"/>
        <v>142.22503355704697</v>
      </c>
      <c r="AD181" s="94"/>
      <c r="AE181" s="22">
        <f>IF($BO181,AA181/$BO181*100,0)</f>
        <v>9.5899325920309106</v>
      </c>
      <c r="AF181" s="94"/>
      <c r="AG181" s="21">
        <v>65045</v>
      </c>
      <c r="AH181" s="94"/>
      <c r="AI181" s="20">
        <f t="shared" si="164"/>
        <v>2.1827181208053692</v>
      </c>
      <c r="AJ181" s="94"/>
      <c r="AK181" s="22">
        <f>IF($BO181,AG181/$BO181*100,0)</f>
        <v>0.14717605700217273</v>
      </c>
      <c r="AL181" s="94"/>
      <c r="AM181" s="21">
        <v>612313</v>
      </c>
      <c r="AN181" s="94"/>
      <c r="AO181" s="20">
        <f t="shared" si="165"/>
        <v>20.547416107382549</v>
      </c>
      <c r="AP181" s="94"/>
      <c r="AQ181" s="22">
        <f>IF($BO181,AM181/$BO181*100,0)</f>
        <v>1.3854687215185084</v>
      </c>
      <c r="AR181" s="94"/>
      <c r="AS181" s="21">
        <v>17630769</v>
      </c>
      <c r="AT181" s="94"/>
      <c r="AU181" s="20">
        <f t="shared" si="166"/>
        <v>591.63654362416105</v>
      </c>
      <c r="AV181" s="94"/>
      <c r="AW181" s="22">
        <f>IF($BO181,AS181/$BO181*100,0)</f>
        <v>39.892798267908979</v>
      </c>
      <c r="AX181" s="94"/>
      <c r="AY181" s="21">
        <v>191294</v>
      </c>
      <c r="AZ181" s="94"/>
      <c r="BA181" s="21">
        <v>171733</v>
      </c>
      <c r="BB181" s="94"/>
      <c r="BC181" s="21">
        <f>(AY181+BA181)</f>
        <v>363027</v>
      </c>
      <c r="BD181" s="94"/>
      <c r="BE181" s="20">
        <f t="shared" si="167"/>
        <v>12.182114093959731</v>
      </c>
      <c r="BF181" s="94"/>
      <c r="BG181" s="22">
        <f>IF($BO181,BC181/$BO181*100,0)</f>
        <v>0.82141413552660092</v>
      </c>
      <c r="BH181" s="94"/>
      <c r="BI181" s="21">
        <v>894370</v>
      </c>
      <c r="BJ181" s="94"/>
      <c r="BK181" s="20">
        <f t="shared" si="168"/>
        <v>30.012416107382549</v>
      </c>
      <c r="BL181" s="94"/>
      <c r="BM181" s="22">
        <f>IF($BO181,BI181/$BO181*100,0)</f>
        <v>2.0236736121305743</v>
      </c>
      <c r="BN181" s="94"/>
      <c r="BO181" s="21">
        <f>(U181+AA181+AG181+AM181+AS181+BC181+BI181)</f>
        <v>44195368</v>
      </c>
      <c r="BQ181" s="94">
        <v>83</v>
      </c>
      <c r="BS181" s="115">
        <v>29800</v>
      </c>
    </row>
    <row r="182" spans="1:71" ht="15" x14ac:dyDescent="0.25">
      <c r="A182" s="94">
        <v>84</v>
      </c>
      <c r="B182" s="126"/>
      <c r="C182" s="94" t="s">
        <v>203</v>
      </c>
      <c r="E182" s="21">
        <v>12903950</v>
      </c>
      <c r="F182" s="129"/>
      <c r="G182" s="21">
        <v>1987978</v>
      </c>
      <c r="H182" s="94"/>
      <c r="I182" s="21">
        <v>5346104</v>
      </c>
      <c r="J182" s="21"/>
      <c r="K182" s="21">
        <v>69775</v>
      </c>
      <c r="L182" s="94"/>
      <c r="M182" s="21">
        <v>1555930</v>
      </c>
      <c r="N182" s="94"/>
      <c r="O182" s="21">
        <v>335479</v>
      </c>
      <c r="P182" s="94"/>
      <c r="Q182" s="21">
        <v>368619</v>
      </c>
      <c r="R182" s="94"/>
      <c r="S182" s="21">
        <v>219787</v>
      </c>
      <c r="T182" s="94"/>
      <c r="U182" s="21">
        <f>SUM(E182:S182)</f>
        <v>22787622</v>
      </c>
      <c r="V182" s="94"/>
      <c r="W182" s="20">
        <f t="shared" si="150"/>
        <v>1266.2603911980441</v>
      </c>
      <c r="X182" s="94"/>
      <c r="Y182" s="22">
        <f>IF($BO182,U182/$BO182*100,0)</f>
        <v>65.519502395449194</v>
      </c>
      <c r="Z182" s="94"/>
      <c r="AA182" s="21">
        <v>2879498</v>
      </c>
      <c r="AB182" s="94"/>
      <c r="AC182" s="20">
        <f t="shared" si="163"/>
        <v>160.00766837074906</v>
      </c>
      <c r="AD182" s="94"/>
      <c r="AE182" s="22">
        <f>IF($BO182,AA182/$BO182*100,0)</f>
        <v>8.2791998264975231</v>
      </c>
      <c r="AF182" s="94"/>
      <c r="AG182" s="21">
        <v>212388</v>
      </c>
      <c r="AH182" s="94"/>
      <c r="AI182" s="20">
        <f t="shared" si="164"/>
        <v>11.801955990220049</v>
      </c>
      <c r="AJ182" s="94"/>
      <c r="AK182" s="22">
        <f>IF($BO182,AG182/$BO182*100,0)</f>
        <v>0.61066293247995174</v>
      </c>
      <c r="AL182" s="94"/>
      <c r="AM182" s="21">
        <v>586663</v>
      </c>
      <c r="AN182" s="94"/>
      <c r="AO182" s="20">
        <f t="shared" si="165"/>
        <v>32.599633251833744</v>
      </c>
      <c r="AP182" s="94"/>
      <c r="AQ182" s="22">
        <f>IF($BO182,AM182/$BO182*100,0)</f>
        <v>1.6867871440829327</v>
      </c>
      <c r="AR182" s="94"/>
      <c r="AS182" s="21">
        <v>4615889</v>
      </c>
      <c r="AT182" s="94"/>
      <c r="AU182" s="20">
        <f t="shared" si="166"/>
        <v>256.4952767281618</v>
      </c>
      <c r="AV182" s="94"/>
      <c r="AW182" s="22">
        <f>IF($BO182,AS182/$BO182*100,0)</f>
        <v>13.271711738619658</v>
      </c>
      <c r="AX182" s="94"/>
      <c r="AY182" s="21">
        <v>93371</v>
      </c>
      <c r="AZ182" s="94"/>
      <c r="BA182" s="21">
        <v>287924</v>
      </c>
      <c r="BB182" s="94"/>
      <c r="BC182" s="21">
        <f>(AY182+BA182)</f>
        <v>381295</v>
      </c>
      <c r="BD182" s="94"/>
      <c r="BE182" s="20">
        <f t="shared" si="167"/>
        <v>21.1877639475439</v>
      </c>
      <c r="BF182" s="94"/>
      <c r="BG182" s="22">
        <f>IF($BO182,BC182/$BO182*100,0)</f>
        <v>1.0963082793752152</v>
      </c>
      <c r="BH182" s="94"/>
      <c r="BI182" s="21">
        <v>3316552</v>
      </c>
      <c r="BJ182" s="94"/>
      <c r="BK182" s="20">
        <f t="shared" si="168"/>
        <v>184.29384307623917</v>
      </c>
      <c r="BL182" s="94"/>
      <c r="BM182" s="22">
        <f>IF($BO182,BI182/$BO182*100,0)</f>
        <v>9.5358276834955298</v>
      </c>
      <c r="BN182" s="94"/>
      <c r="BO182" s="21">
        <f>(U182+AA182+AG182+AM182+AS182+BC182+BI182)</f>
        <v>34779907</v>
      </c>
      <c r="BQ182" s="94">
        <v>84</v>
      </c>
      <c r="BS182" s="115">
        <v>17996</v>
      </c>
    </row>
    <row r="183" spans="1:71" ht="15" x14ac:dyDescent="0.25">
      <c r="A183" s="94">
        <v>85</v>
      </c>
      <c r="B183" s="126"/>
      <c r="C183" s="94" t="s">
        <v>204</v>
      </c>
      <c r="E183" s="21">
        <v>140245209</v>
      </c>
      <c r="F183" s="129"/>
      <c r="G183" s="21">
        <v>2919540</v>
      </c>
      <c r="H183" s="94"/>
      <c r="I183" s="21">
        <v>52424238</v>
      </c>
      <c r="J183" s="21"/>
      <c r="K183" s="21">
        <v>84216</v>
      </c>
      <c r="L183" s="94"/>
      <c r="M183" s="21">
        <v>757569</v>
      </c>
      <c r="N183" s="94"/>
      <c r="O183" s="21">
        <v>0</v>
      </c>
      <c r="P183" s="94"/>
      <c r="Q183" s="21">
        <v>2054219</v>
      </c>
      <c r="R183" s="94"/>
      <c r="S183" s="21">
        <v>1250359</v>
      </c>
      <c r="T183" s="94"/>
      <c r="U183" s="21">
        <f>SUM(E183:S183)</f>
        <v>199735350</v>
      </c>
      <c r="V183" s="94"/>
      <c r="W183" s="20">
        <f t="shared" si="150"/>
        <v>1426.355047417733</v>
      </c>
      <c r="X183" s="94"/>
      <c r="Y183" s="22">
        <f>IF($BO183,U183/$BO183*100,0)</f>
        <v>65.406196113089166</v>
      </c>
      <c r="Z183" s="94"/>
      <c r="AA183" s="21">
        <v>69301792</v>
      </c>
      <c r="AB183" s="94"/>
      <c r="AC183" s="20">
        <f t="shared" si="163"/>
        <v>494.89968007312615</v>
      </c>
      <c r="AD183" s="94"/>
      <c r="AE183" s="22">
        <f>IF($BO183,AA183/$BO183*100,0)</f>
        <v>22.693862646449485</v>
      </c>
      <c r="AF183" s="94"/>
      <c r="AG183" s="21">
        <v>7765788</v>
      </c>
      <c r="AH183" s="94"/>
      <c r="AI183" s="20">
        <f t="shared" si="164"/>
        <v>55.457238345521027</v>
      </c>
      <c r="AJ183" s="94"/>
      <c r="AK183" s="22">
        <f>IF($BO183,AG183/$BO183*100,0)</f>
        <v>2.5430183134866935</v>
      </c>
      <c r="AL183" s="94"/>
      <c r="AM183" s="21">
        <v>275326</v>
      </c>
      <c r="AN183" s="94"/>
      <c r="AO183" s="20">
        <f t="shared" si="165"/>
        <v>1.9661648765996345</v>
      </c>
      <c r="AP183" s="94"/>
      <c r="AQ183" s="22">
        <f>IF($BO183,AM183/$BO183*100,0)</f>
        <v>9.0159435227827156E-2</v>
      </c>
      <c r="AR183" s="94"/>
      <c r="AS183" s="21">
        <v>23249216</v>
      </c>
      <c r="AT183" s="94"/>
      <c r="AU183" s="20">
        <f t="shared" si="166"/>
        <v>166.02787934186472</v>
      </c>
      <c r="AV183" s="94"/>
      <c r="AW183" s="22">
        <f>IF($BO183,AS183/$BO183*100,0)</f>
        <v>7.6132881894545479</v>
      </c>
      <c r="AX183" s="94"/>
      <c r="AY183" s="21">
        <v>-1519798</v>
      </c>
      <c r="AZ183" s="94"/>
      <c r="BA183" s="21">
        <v>713486</v>
      </c>
      <c r="BB183" s="94"/>
      <c r="BC183" s="21">
        <f>(AY183+BA183)</f>
        <v>-806312</v>
      </c>
      <c r="BD183" s="94"/>
      <c r="BE183" s="20">
        <f t="shared" si="167"/>
        <v>-5.7580553016453386</v>
      </c>
      <c r="BF183" s="94"/>
      <c r="BG183" s="22">
        <f>IF($BO183,BC183/$BO183*100,0)</f>
        <v>-0.26403839280496494</v>
      </c>
      <c r="BH183" s="94"/>
      <c r="BI183" s="21">
        <v>5855642</v>
      </c>
      <c r="BJ183" s="94"/>
      <c r="BK183" s="20">
        <f t="shared" si="168"/>
        <v>41.816456238574041</v>
      </c>
      <c r="BL183" s="94"/>
      <c r="BM183" s="22">
        <f>IF($BO183,BI183/$BO183*100,0)</f>
        <v>1.917513695097246</v>
      </c>
      <c r="BN183" s="94"/>
      <c r="BO183" s="21">
        <f>(U183+AA183+AG183+AM183+AS183+BC183+BI183)</f>
        <v>305376802</v>
      </c>
      <c r="BQ183" s="94">
        <v>85</v>
      </c>
      <c r="BS183" s="115">
        <v>140032</v>
      </c>
    </row>
    <row r="184" spans="1:71" ht="15" x14ac:dyDescent="0.25">
      <c r="A184" s="94">
        <v>86</v>
      </c>
      <c r="B184" s="126"/>
      <c r="C184" s="94" t="s">
        <v>205</v>
      </c>
      <c r="E184" s="21">
        <v>183940217</v>
      </c>
      <c r="F184" s="129"/>
      <c r="G184" s="21">
        <v>3538072</v>
      </c>
      <c r="H184" s="94"/>
      <c r="I184" s="21">
        <v>54895713</v>
      </c>
      <c r="J184" s="21"/>
      <c r="K184" s="21">
        <v>162044</v>
      </c>
      <c r="L184" s="94"/>
      <c r="M184" s="21">
        <v>0</v>
      </c>
      <c r="N184" s="94"/>
      <c r="O184" s="21">
        <v>1003839</v>
      </c>
      <c r="P184" s="94"/>
      <c r="Q184" s="21">
        <v>1627391</v>
      </c>
      <c r="R184" s="94"/>
      <c r="S184" s="21">
        <v>824217</v>
      </c>
      <c r="T184" s="94"/>
      <c r="U184" s="21">
        <f>SUM(E184:S184)</f>
        <v>245991493</v>
      </c>
      <c r="V184" s="94"/>
      <c r="W184" s="20">
        <f t="shared" si="150"/>
        <v>1567.5536587075519</v>
      </c>
      <c r="X184" s="94"/>
      <c r="Y184" s="22">
        <f>IF($BO184,U184/$BO184*100,0)</f>
        <v>70.531196638598587</v>
      </c>
      <c r="Z184" s="94"/>
      <c r="AA184" s="21">
        <v>60812372</v>
      </c>
      <c r="AB184" s="94"/>
      <c r="AC184" s="20">
        <f t="shared" ref="AC184:AC188" si="169">IFERROR(AA184/$BS184,0)</f>
        <v>387.52013356528835</v>
      </c>
      <c r="AD184" s="94"/>
      <c r="AE184" s="22">
        <f>IF($BO184,AA184/$BO184*100,0)</f>
        <v>17.436250803972342</v>
      </c>
      <c r="AF184" s="94"/>
      <c r="AG184" s="21">
        <v>5011491</v>
      </c>
      <c r="AH184" s="94"/>
      <c r="AI184" s="20">
        <f t="shared" ref="AI184:AI188" si="170">IFERROR(AG184/$BS184,0)</f>
        <v>31.935173679481544</v>
      </c>
      <c r="AJ184" s="94"/>
      <c r="AK184" s="22">
        <f>IF($BO184,AG184/$BO184*100,0)</f>
        <v>1.4369052070169235</v>
      </c>
      <c r="AL184" s="94"/>
      <c r="AM184" s="21">
        <v>775400</v>
      </c>
      <c r="AN184" s="94"/>
      <c r="AO184" s="20">
        <f t="shared" ref="AO184:AO188" si="171">IFERROR(AM184/$BS184,0)</f>
        <v>4.9411509810293959</v>
      </c>
      <c r="AP184" s="94"/>
      <c r="AQ184" s="22">
        <f>IF($BO184,AM184/$BO184*100,0)</f>
        <v>0.22232431376628684</v>
      </c>
      <c r="AR184" s="94"/>
      <c r="AS184" s="21">
        <v>26299267</v>
      </c>
      <c r="AT184" s="94"/>
      <c r="AU184" s="20">
        <f t="shared" ref="AU184:AU188" si="172">IFERROR(AS184/$BS184,0)</f>
        <v>167.58917840779472</v>
      </c>
      <c r="AV184" s="94"/>
      <c r="AW184" s="22">
        <f>IF($BO184,AS184/$BO184*100,0)</f>
        <v>7.5405809754079858</v>
      </c>
      <c r="AX184" s="94"/>
      <c r="AY184" s="21">
        <v>-714749</v>
      </c>
      <c r="AZ184" s="94"/>
      <c r="BA184" s="21">
        <v>609518</v>
      </c>
      <c r="BB184" s="94"/>
      <c r="BC184" s="21">
        <f>(AY184+BA184)</f>
        <v>-105231</v>
      </c>
      <c r="BD184" s="94"/>
      <c r="BE184" s="20">
        <f t="shared" ref="BE184:BE188" si="173">IFERROR(BC184/$BS184,0)</f>
        <v>-0.67057294155881397</v>
      </c>
      <c r="BF184" s="94"/>
      <c r="BG184" s="22">
        <f>IF($BO184,BC184/$BO184*100,0)</f>
        <v>-3.0172052955816517E-2</v>
      </c>
      <c r="BH184" s="94"/>
      <c r="BI184" s="21">
        <v>9984979</v>
      </c>
      <c r="BJ184" s="94"/>
      <c r="BK184" s="20">
        <f t="shared" ref="BK184:BK188" si="174">IFERROR(BI184/$BS184,0)</f>
        <v>63.628177432819079</v>
      </c>
      <c r="BL184" s="94"/>
      <c r="BM184" s="22">
        <f>IF($BO184,BI184/$BO184*100,0)</f>
        <v>2.8629141141936869</v>
      </c>
      <c r="BN184" s="94"/>
      <c r="BO184" s="21">
        <f>(U184+AA184+AG184+AM184+AS184+BC184+BI184)</f>
        <v>348769771</v>
      </c>
      <c r="BQ184" s="94">
        <v>86</v>
      </c>
      <c r="BS184" s="115">
        <v>156927</v>
      </c>
    </row>
    <row r="185" spans="1:71" ht="15" x14ac:dyDescent="0.25">
      <c r="A185" s="94">
        <v>87</v>
      </c>
      <c r="B185" s="126"/>
      <c r="C185" s="94" t="s">
        <v>206</v>
      </c>
      <c r="E185" s="21">
        <v>7427957</v>
      </c>
      <c r="F185" s="129"/>
      <c r="G185" s="21">
        <v>15379783</v>
      </c>
      <c r="H185" s="94"/>
      <c r="I185" s="21">
        <v>1832864</v>
      </c>
      <c r="J185" s="21"/>
      <c r="K185" s="21">
        <v>0</v>
      </c>
      <c r="L185" s="94"/>
      <c r="M185" s="21">
        <v>0</v>
      </c>
      <c r="N185" s="94"/>
      <c r="O185" s="21">
        <v>0</v>
      </c>
      <c r="P185" s="94"/>
      <c r="Q185" s="21">
        <v>59569</v>
      </c>
      <c r="R185" s="94"/>
      <c r="S185" s="21">
        <v>69827</v>
      </c>
      <c r="T185" s="94"/>
      <c r="U185" s="21">
        <f>SUM(E185:S185)</f>
        <v>24770000</v>
      </c>
      <c r="V185" s="94"/>
      <c r="W185" s="20">
        <f t="shared" si="150"/>
        <v>3775.3391251333637</v>
      </c>
      <c r="X185" s="94"/>
      <c r="Y185" s="22">
        <f>IF($BO185,U185/$BO185*100,0)</f>
        <v>87.223110201452286</v>
      </c>
      <c r="Z185" s="94"/>
      <c r="AA185" s="21">
        <v>1445077</v>
      </c>
      <c r="AB185" s="94"/>
      <c r="AC185" s="20">
        <f t="shared" si="169"/>
        <v>220.25255296448711</v>
      </c>
      <c r="AD185" s="94"/>
      <c r="AE185" s="22">
        <f>IF($BO185,AA185/$BO185*100,0)</f>
        <v>5.0885793468140514</v>
      </c>
      <c r="AF185" s="94"/>
      <c r="AG185" s="21">
        <v>185901</v>
      </c>
      <c r="AH185" s="94"/>
      <c r="AI185" s="20">
        <f t="shared" si="170"/>
        <v>28.334247828074989</v>
      </c>
      <c r="AJ185" s="94"/>
      <c r="AK185" s="22">
        <f>IF($BO185,AG185/$BO185*100,0)</f>
        <v>0.65461701290109731</v>
      </c>
      <c r="AL185" s="94"/>
      <c r="AM185" s="21">
        <v>42752</v>
      </c>
      <c r="AN185" s="94"/>
      <c r="AO185" s="20">
        <f t="shared" si="171"/>
        <v>6.5160798658741044</v>
      </c>
      <c r="AP185" s="94"/>
      <c r="AQ185" s="22">
        <f>IF($BO185,AM185/$BO185*100,0)</f>
        <v>0.15054349646073831</v>
      </c>
      <c r="AR185" s="94"/>
      <c r="AS185" s="21">
        <v>942764</v>
      </c>
      <c r="AT185" s="94"/>
      <c r="AU185" s="20">
        <f t="shared" si="172"/>
        <v>143.69212010364274</v>
      </c>
      <c r="AV185" s="94"/>
      <c r="AW185" s="22">
        <f>IF($BO185,AS185/$BO185*100,0)</f>
        <v>3.3197742537731916</v>
      </c>
      <c r="AX185" s="94"/>
      <c r="AY185" s="21">
        <v>49732</v>
      </c>
      <c r="AZ185" s="94"/>
      <c r="BA185" s="21">
        <v>123379</v>
      </c>
      <c r="BB185" s="94"/>
      <c r="BC185" s="21">
        <f>(AY185+BA185)</f>
        <v>173111</v>
      </c>
      <c r="BD185" s="94"/>
      <c r="BE185" s="20">
        <f t="shared" si="173"/>
        <v>26.38484987044658</v>
      </c>
      <c r="BF185" s="94"/>
      <c r="BG185" s="22">
        <f>IF($BO185,BC185/$BO185*100,0)</f>
        <v>0.60957932297471162</v>
      </c>
      <c r="BH185" s="94"/>
      <c r="BI185" s="21">
        <v>838832</v>
      </c>
      <c r="BJ185" s="94"/>
      <c r="BK185" s="20">
        <f t="shared" si="174"/>
        <v>127.85124218869075</v>
      </c>
      <c r="BL185" s="94"/>
      <c r="BM185" s="22">
        <f>IF($BO185,BI185/$BO185*100,0)</f>
        <v>2.953796365623925</v>
      </c>
      <c r="BN185" s="94"/>
      <c r="BO185" s="21">
        <f>(U185+AA185+AG185+AM185+AS185+BC185+BI185)</f>
        <v>28398437</v>
      </c>
      <c r="BQ185" s="94">
        <v>87</v>
      </c>
      <c r="BS185" s="115">
        <v>6561</v>
      </c>
    </row>
    <row r="186" spans="1:71" ht="15" x14ac:dyDescent="0.25">
      <c r="A186" s="94">
        <v>88</v>
      </c>
      <c r="B186" s="126"/>
      <c r="C186" s="94" t="s">
        <v>207</v>
      </c>
      <c r="E186" s="21">
        <v>5169268</v>
      </c>
      <c r="F186" s="129"/>
      <c r="G186" s="21">
        <v>728273</v>
      </c>
      <c r="H186" s="94"/>
      <c r="I186" s="21">
        <v>3095476</v>
      </c>
      <c r="J186" s="21"/>
      <c r="K186" s="21">
        <v>15141</v>
      </c>
      <c r="L186" s="94"/>
      <c r="M186" s="21">
        <v>602106</v>
      </c>
      <c r="N186" s="94"/>
      <c r="O186" s="21">
        <v>132695</v>
      </c>
      <c r="P186" s="94"/>
      <c r="Q186" s="21">
        <v>104223</v>
      </c>
      <c r="R186" s="94"/>
      <c r="S186" s="21">
        <v>90504</v>
      </c>
      <c r="T186" s="94"/>
      <c r="U186" s="21">
        <f>SUM(E186:S186)</f>
        <v>9937686</v>
      </c>
      <c r="V186" s="94"/>
      <c r="W186" s="20">
        <f t="shared" si="150"/>
        <v>917.69193831378709</v>
      </c>
      <c r="X186" s="94"/>
      <c r="Y186" s="22">
        <f>IF($BO186,U186/$BO186*100,0)</f>
        <v>48.254501641933388</v>
      </c>
      <c r="Z186" s="94"/>
      <c r="AA186" s="21">
        <v>1589554</v>
      </c>
      <c r="AB186" s="94"/>
      <c r="AC186" s="20">
        <f t="shared" si="169"/>
        <v>146.78677624896113</v>
      </c>
      <c r="AD186" s="94"/>
      <c r="AE186" s="22">
        <f>IF($BO186,AA186/$BO186*100,0)</f>
        <v>7.7184101110602397</v>
      </c>
      <c r="AF186" s="94"/>
      <c r="AG186" s="21">
        <v>86301</v>
      </c>
      <c r="AH186" s="94"/>
      <c r="AI186" s="20">
        <f t="shared" si="170"/>
        <v>7.9694339274171204</v>
      </c>
      <c r="AJ186" s="94"/>
      <c r="AK186" s="22">
        <f>IF($BO186,AG186/$BO186*100,0)</f>
        <v>0.41905245810750041</v>
      </c>
      <c r="AL186" s="94"/>
      <c r="AM186" s="21">
        <v>783292</v>
      </c>
      <c r="AN186" s="94"/>
      <c r="AO186" s="20">
        <f t="shared" si="171"/>
        <v>72.332810047095762</v>
      </c>
      <c r="AP186" s="94"/>
      <c r="AQ186" s="22">
        <f>IF($BO186,AM186/$BO186*100,0)</f>
        <v>3.8034372488840251</v>
      </c>
      <c r="AR186" s="94"/>
      <c r="AS186" s="21">
        <v>6849554</v>
      </c>
      <c r="AT186" s="94"/>
      <c r="AU186" s="20">
        <f t="shared" si="172"/>
        <v>632.51953088927883</v>
      </c>
      <c r="AV186" s="94"/>
      <c r="AW186" s="22">
        <f>IF($BO186,AS186/$BO186*100,0)</f>
        <v>33.259434312928725</v>
      </c>
      <c r="AX186" s="94"/>
      <c r="AY186" s="21">
        <v>49147</v>
      </c>
      <c r="AZ186" s="94"/>
      <c r="BA186" s="21">
        <v>21870</v>
      </c>
      <c r="BB186" s="94"/>
      <c r="BC186" s="21">
        <f>(AY186+BA186)</f>
        <v>71017</v>
      </c>
      <c r="BD186" s="94"/>
      <c r="BE186" s="20">
        <f t="shared" si="173"/>
        <v>6.558038600055407</v>
      </c>
      <c r="BF186" s="94"/>
      <c r="BG186" s="22">
        <f>IF($BO186,BC186/$BO186*100,0)</f>
        <v>0.34483781668138674</v>
      </c>
      <c r="BH186" s="94"/>
      <c r="BI186" s="21">
        <v>1276915</v>
      </c>
      <c r="BJ186" s="94"/>
      <c r="BK186" s="20">
        <f t="shared" si="174"/>
        <v>117.9162434204451</v>
      </c>
      <c r="BL186" s="94"/>
      <c r="BM186" s="22">
        <f>IF($BO186,BI186/$BO186*100,0)</f>
        <v>6.2003264104047338</v>
      </c>
      <c r="BN186" s="94"/>
      <c r="BO186" s="21">
        <f>(U186+AA186+AG186+AM186+AS186+BC186+BI186)</f>
        <v>20594319</v>
      </c>
      <c r="BQ186" s="94">
        <v>88</v>
      </c>
      <c r="BS186" s="115">
        <v>10829</v>
      </c>
    </row>
    <row r="187" spans="1:71" ht="15" x14ac:dyDescent="0.25">
      <c r="A187" s="94">
        <v>89</v>
      </c>
      <c r="B187" s="126"/>
      <c r="C187" s="94" t="s">
        <v>208</v>
      </c>
      <c r="E187" s="21">
        <v>22084012</v>
      </c>
      <c r="F187" s="129"/>
      <c r="G187" s="21">
        <v>2401981</v>
      </c>
      <c r="H187" s="94"/>
      <c r="I187" s="21">
        <v>6285682</v>
      </c>
      <c r="J187" s="21"/>
      <c r="K187" s="21">
        <v>159928</v>
      </c>
      <c r="L187" s="94"/>
      <c r="M187" s="21">
        <v>1466351</v>
      </c>
      <c r="N187" s="94"/>
      <c r="O187" s="21">
        <v>827103</v>
      </c>
      <c r="P187" s="94"/>
      <c r="Q187" s="21">
        <v>300734</v>
      </c>
      <c r="R187" s="94"/>
      <c r="S187" s="21">
        <v>306458</v>
      </c>
      <c r="T187" s="94"/>
      <c r="U187" s="21">
        <f>SUM(E187:S187)</f>
        <v>33832249</v>
      </c>
      <c r="V187" s="94"/>
      <c r="W187" s="20">
        <f t="shared" si="150"/>
        <v>836.83121026985577</v>
      </c>
      <c r="X187" s="94"/>
      <c r="Y187" s="22">
        <f>IF($BO187,U187/$BO187*100,0)</f>
        <v>56.028793407649545</v>
      </c>
      <c r="Z187" s="94"/>
      <c r="AA187" s="21">
        <v>10344261</v>
      </c>
      <c r="AB187" s="94"/>
      <c r="AC187" s="20">
        <f t="shared" si="169"/>
        <v>255.8624007519355</v>
      </c>
      <c r="AD187" s="94"/>
      <c r="AE187" s="22">
        <f>IF($BO187,AA187/$BO187*100,0)</f>
        <v>17.130887826103621</v>
      </c>
      <c r="AF187" s="94"/>
      <c r="AG187" s="21">
        <v>175997</v>
      </c>
      <c r="AH187" s="94"/>
      <c r="AI187" s="20">
        <f t="shared" si="170"/>
        <v>4.3532365381285709</v>
      </c>
      <c r="AJ187" s="94"/>
      <c r="AK187" s="22">
        <f>IF($BO187,AG187/$BO187*100,0)</f>
        <v>0.2914645004346621</v>
      </c>
      <c r="AL187" s="94"/>
      <c r="AM187" s="21">
        <v>44935</v>
      </c>
      <c r="AN187" s="94"/>
      <c r="AO187" s="20">
        <f t="shared" si="171"/>
        <v>1.1114546488906478</v>
      </c>
      <c r="AP187" s="94"/>
      <c r="AQ187" s="22">
        <f>IF($BO187,AM187/$BO187*100,0)</f>
        <v>7.4415798718339199E-2</v>
      </c>
      <c r="AR187" s="94"/>
      <c r="AS187" s="21">
        <v>12694453</v>
      </c>
      <c r="AT187" s="94"/>
      <c r="AU187" s="20">
        <f t="shared" si="172"/>
        <v>313.99374211580795</v>
      </c>
      <c r="AV187" s="94"/>
      <c r="AW187" s="22">
        <f>IF($BO187,AS187/$BO187*100,0)</f>
        <v>21.022985630074935</v>
      </c>
      <c r="AX187" s="94"/>
      <c r="AY187" s="21">
        <v>58214</v>
      </c>
      <c r="AZ187" s="94"/>
      <c r="BA187" s="21">
        <v>271989</v>
      </c>
      <c r="BB187" s="94"/>
      <c r="BC187" s="21">
        <f>(AY187+BA187)</f>
        <v>330203</v>
      </c>
      <c r="BD187" s="94"/>
      <c r="BE187" s="20">
        <f t="shared" si="173"/>
        <v>8.1674787899774905</v>
      </c>
      <c r="BF187" s="94"/>
      <c r="BG187" s="22">
        <f>IF($BO187,BC187/$BO187*100,0)</f>
        <v>0.54684143728033285</v>
      </c>
      <c r="BH187" s="94"/>
      <c r="BI187" s="21">
        <v>2961585</v>
      </c>
      <c r="BJ187" s="94"/>
      <c r="BK187" s="20">
        <f t="shared" si="174"/>
        <v>73.253976106260353</v>
      </c>
      <c r="BL187" s="94"/>
      <c r="BM187" s="22">
        <f>IF($BO187,BI187/$BO187*100,0)</f>
        <v>4.9046113997385685</v>
      </c>
      <c r="BN187" s="94"/>
      <c r="BO187" s="21">
        <f>(U187+AA187+AG187+AM187+AS187+BC187+BI187)</f>
        <v>60383683</v>
      </c>
      <c r="BQ187" s="94">
        <v>89</v>
      </c>
      <c r="BS187" s="115">
        <v>40429</v>
      </c>
    </row>
    <row r="188" spans="1:71" ht="15" x14ac:dyDescent="0.25">
      <c r="A188" s="94">
        <v>90</v>
      </c>
      <c r="B188" s="126"/>
      <c r="C188" s="94" t="s">
        <v>209</v>
      </c>
      <c r="E188" s="21">
        <v>33741246</v>
      </c>
      <c r="F188" s="129"/>
      <c r="G188" s="21">
        <v>5567362</v>
      </c>
      <c r="H188" s="94"/>
      <c r="I188" s="21">
        <v>16824694</v>
      </c>
      <c r="J188" s="21"/>
      <c r="K188" s="21">
        <v>12187</v>
      </c>
      <c r="L188" s="94"/>
      <c r="M188" s="21">
        <v>1760657</v>
      </c>
      <c r="N188" s="94"/>
      <c r="O188" s="21">
        <v>0</v>
      </c>
      <c r="P188" s="94"/>
      <c r="Q188" s="21">
        <v>626049</v>
      </c>
      <c r="R188" s="94"/>
      <c r="S188" s="21">
        <v>453767</v>
      </c>
      <c r="T188" s="94"/>
      <c r="U188" s="21">
        <f>SUM(E188:S188)</f>
        <v>58985962</v>
      </c>
      <c r="V188" s="94"/>
      <c r="W188" s="20">
        <f t="shared" si="150"/>
        <v>1448.3257298597982</v>
      </c>
      <c r="X188" s="94"/>
      <c r="Y188" s="22">
        <f>IF($BO188,U188/$BO188*100,0)</f>
        <v>71.912720874274711</v>
      </c>
      <c r="Z188" s="94"/>
      <c r="AA188" s="21">
        <v>11564796</v>
      </c>
      <c r="AB188" s="94"/>
      <c r="AC188" s="20">
        <f t="shared" si="169"/>
        <v>283.95894615365728</v>
      </c>
      <c r="AD188" s="94"/>
      <c r="AE188" s="22">
        <f>IF($BO188,AA188/$BO188*100,0)</f>
        <v>14.099218161703098</v>
      </c>
      <c r="AF188" s="94"/>
      <c r="AG188" s="21">
        <v>761353</v>
      </c>
      <c r="AH188" s="94"/>
      <c r="AI188" s="20">
        <f t="shared" si="170"/>
        <v>18.694060451297666</v>
      </c>
      <c r="AJ188" s="94"/>
      <c r="AK188" s="22">
        <f>IF($BO188,AG188/$BO188*100,0)</f>
        <v>0.928203320237308</v>
      </c>
      <c r="AL188" s="94"/>
      <c r="AM188" s="21">
        <v>120608</v>
      </c>
      <c r="AN188" s="94"/>
      <c r="AO188" s="20">
        <f t="shared" si="171"/>
        <v>2.961376973506519</v>
      </c>
      <c r="AP188" s="94"/>
      <c r="AQ188" s="22">
        <f>IF($BO188,AM188/$BO188*100,0)</f>
        <v>0.14703921314709634</v>
      </c>
      <c r="AR188" s="94"/>
      <c r="AS188" s="21">
        <v>8008404</v>
      </c>
      <c r="AT188" s="94"/>
      <c r="AU188" s="20">
        <f t="shared" si="172"/>
        <v>196.63623640336877</v>
      </c>
      <c r="AV188" s="94"/>
      <c r="AW188" s="22">
        <f>IF($BO188,AS188/$BO188*100,0)</f>
        <v>9.7634437410790245</v>
      </c>
      <c r="AX188" s="94"/>
      <c r="AY188" s="21">
        <v>-494979</v>
      </c>
      <c r="AZ188" s="94"/>
      <c r="BA188" s="21">
        <v>190053</v>
      </c>
      <c r="BB188" s="94"/>
      <c r="BC188" s="21">
        <f>(AY188+BA188)</f>
        <v>-304926</v>
      </c>
      <c r="BD188" s="94"/>
      <c r="BE188" s="20">
        <f t="shared" si="173"/>
        <v>-7.4870724580744961</v>
      </c>
      <c r="BF188" s="94"/>
      <c r="BG188" s="22">
        <f>IF($BO188,BC188/$BO188*100,0)</f>
        <v>-0.37175045691903935</v>
      </c>
      <c r="BH188" s="94"/>
      <c r="BI188" s="21">
        <v>2888181</v>
      </c>
      <c r="BJ188" s="94"/>
      <c r="BK188" s="20">
        <f t="shared" si="174"/>
        <v>70.91563336361628</v>
      </c>
      <c r="BL188" s="94"/>
      <c r="BM188" s="22">
        <f>IF($BO188,BI188/$BO188*100,0)</f>
        <v>3.5211251464777944</v>
      </c>
      <c r="BN188" s="94"/>
      <c r="BO188" s="21">
        <f>(U188+AA188+AG188+AM188+AS188+BC188+BI188)</f>
        <v>82024378</v>
      </c>
      <c r="BQ188" s="94">
        <v>90</v>
      </c>
      <c r="BS188" s="115">
        <v>40727</v>
      </c>
    </row>
    <row r="189" spans="1:71" ht="15" x14ac:dyDescent="0.25">
      <c r="A189" s="94">
        <v>91</v>
      </c>
      <c r="B189" s="126"/>
      <c r="C189" s="94" t="s">
        <v>210</v>
      </c>
      <c r="E189" s="21">
        <v>27397585</v>
      </c>
      <c r="F189" s="129"/>
      <c r="G189" s="21">
        <v>1862194</v>
      </c>
      <c r="H189" s="94"/>
      <c r="I189" s="21">
        <v>8918271</v>
      </c>
      <c r="J189" s="21"/>
      <c r="K189" s="21">
        <v>115242</v>
      </c>
      <c r="L189" s="94"/>
      <c r="M189" s="21">
        <v>3182864</v>
      </c>
      <c r="N189" s="94"/>
      <c r="O189" s="21">
        <v>0</v>
      </c>
      <c r="P189" s="94"/>
      <c r="Q189" s="21">
        <v>363024</v>
      </c>
      <c r="R189" s="94"/>
      <c r="S189" s="21">
        <v>476097</v>
      </c>
      <c r="T189" s="94"/>
      <c r="U189" s="21">
        <f>SUM(E189:S189)</f>
        <v>42315277</v>
      </c>
      <c r="V189" s="94"/>
      <c r="W189" s="20">
        <f t="shared" si="150"/>
        <v>784.56061926392886</v>
      </c>
      <c r="X189" s="94"/>
      <c r="Y189" s="22">
        <f>IF($BO189,U189/$BO189*100,0)</f>
        <v>54.501258659786309</v>
      </c>
      <c r="Z189" s="94"/>
      <c r="AA189" s="21">
        <v>12480639</v>
      </c>
      <c r="AB189" s="94"/>
      <c r="AC189" s="20">
        <f t="shared" ref="AC189:AC193" si="175">IFERROR(AA189/$BS189,0)</f>
        <v>231.40148326689533</v>
      </c>
      <c r="AD189" s="94"/>
      <c r="AE189" s="22">
        <f>IF($BO189,AA189/$BO189*100,0)</f>
        <v>16.074821733493952</v>
      </c>
      <c r="AF189" s="94"/>
      <c r="AG189" s="21">
        <v>368294</v>
      </c>
      <c r="AH189" s="94"/>
      <c r="AI189" s="20">
        <f t="shared" ref="AI189:AI193" si="176">IFERROR(AG189/$BS189,0)</f>
        <v>6.8284787243904699</v>
      </c>
      <c r="AJ189" s="94"/>
      <c r="AK189" s="22">
        <f>IF($BO189,AG189/$BO189*100,0)</f>
        <v>0.47435555146779113</v>
      </c>
      <c r="AL189" s="94"/>
      <c r="AM189" s="21">
        <v>1082236</v>
      </c>
      <c r="AN189" s="94"/>
      <c r="AO189" s="20">
        <f t="shared" ref="AO189:AO193" si="177">IFERROR(AM189/$BS189,0)</f>
        <v>20.065560396773893</v>
      </c>
      <c r="AP189" s="94"/>
      <c r="AQ189" s="22">
        <f>IF($BO189,AM189/$BO189*100,0)</f>
        <v>1.393899044237203</v>
      </c>
      <c r="AR189" s="94"/>
      <c r="AS189" s="21">
        <v>16902152</v>
      </c>
      <c r="AT189" s="94"/>
      <c r="AU189" s="20">
        <f t="shared" ref="AU189:AU193" si="178">IFERROR(AS189/$BS189,0)</f>
        <v>313.38003151942155</v>
      </c>
      <c r="AV189" s="94"/>
      <c r="AW189" s="22">
        <f>IF($BO189,AS189/$BO189*100,0)</f>
        <v>21.769644992729802</v>
      </c>
      <c r="AX189" s="94"/>
      <c r="AY189" s="21">
        <v>293972</v>
      </c>
      <c r="AZ189" s="94"/>
      <c r="BA189" s="21">
        <v>263138</v>
      </c>
      <c r="BB189" s="94"/>
      <c r="BC189" s="21">
        <f>(AY189+BA189)</f>
        <v>557110</v>
      </c>
      <c r="BD189" s="94"/>
      <c r="BE189" s="20">
        <f t="shared" ref="BE189:BE193" si="179">IFERROR(BC189/$BS189,0)</f>
        <v>10.32928525076481</v>
      </c>
      <c r="BF189" s="94"/>
      <c r="BG189" s="22">
        <f>IF($BO189,BC189/$BO189*100,0)</f>
        <v>0.71754690893205186</v>
      </c>
      <c r="BH189" s="94"/>
      <c r="BI189" s="21">
        <v>3935209</v>
      </c>
      <c r="BJ189" s="94"/>
      <c r="BK189" s="20">
        <f t="shared" ref="BK189:BK193" si="180">IFERROR(BI189/$BS189,0)</f>
        <v>72.962065449151751</v>
      </c>
      <c r="BL189" s="94"/>
      <c r="BM189" s="22">
        <f>IF($BO189,BI189/$BO189*100,0)</f>
        <v>5.0684731093528947</v>
      </c>
      <c r="BN189" s="94"/>
      <c r="BO189" s="21">
        <f>(U189+AA189+AG189+AM189+AS189+BC189+BI189)</f>
        <v>77640917</v>
      </c>
      <c r="BQ189" s="94">
        <v>91</v>
      </c>
      <c r="BS189" s="115">
        <v>53935</v>
      </c>
    </row>
    <row r="190" spans="1:71" ht="15" x14ac:dyDescent="0.25">
      <c r="A190" s="94">
        <v>92</v>
      </c>
      <c r="B190" s="126"/>
      <c r="C190" s="94" t="s">
        <v>211</v>
      </c>
      <c r="E190" s="21">
        <v>18053043</v>
      </c>
      <c r="F190" s="129"/>
      <c r="G190" s="21">
        <v>513649</v>
      </c>
      <c r="H190" s="94"/>
      <c r="I190" s="21">
        <v>5423330</v>
      </c>
      <c r="J190" s="21"/>
      <c r="K190" s="21">
        <v>34918</v>
      </c>
      <c r="L190" s="94"/>
      <c r="M190" s="21">
        <v>248629</v>
      </c>
      <c r="N190" s="94"/>
      <c r="O190" s="21">
        <v>80619</v>
      </c>
      <c r="P190" s="94"/>
      <c r="Q190" s="21">
        <v>297271</v>
      </c>
      <c r="R190" s="94"/>
      <c r="S190" s="21">
        <v>144829</v>
      </c>
      <c r="T190" s="94"/>
      <c r="U190" s="21">
        <f>SUM(E190:S190)</f>
        <v>24796288</v>
      </c>
      <c r="V190" s="94"/>
      <c r="W190" s="20">
        <f t="shared" si="150"/>
        <v>1342.0083346863669</v>
      </c>
      <c r="X190" s="94"/>
      <c r="Y190" s="22">
        <f>IF($BO190,U190/$BO190*100,0)</f>
        <v>77.320066965459915</v>
      </c>
      <c r="Z190" s="94"/>
      <c r="AA190" s="21">
        <v>3162691</v>
      </c>
      <c r="AB190" s="94"/>
      <c r="AC190" s="20">
        <f t="shared" si="175"/>
        <v>171.16907506629863</v>
      </c>
      <c r="AD190" s="94"/>
      <c r="AE190" s="22">
        <f>IF($BO190,AA190/$BO190*100,0)</f>
        <v>9.861939009220146</v>
      </c>
      <c r="AF190" s="94"/>
      <c r="AG190" s="21">
        <v>584053</v>
      </c>
      <c r="AH190" s="94"/>
      <c r="AI190" s="20">
        <f t="shared" si="176"/>
        <v>31.609731016939978</v>
      </c>
      <c r="AJ190" s="94"/>
      <c r="AK190" s="22">
        <f>IF($BO190,AG190/$BO190*100,0)</f>
        <v>1.821200700337799</v>
      </c>
      <c r="AL190" s="94"/>
      <c r="AM190" s="21">
        <v>308569</v>
      </c>
      <c r="AN190" s="94"/>
      <c r="AO190" s="20">
        <f t="shared" si="177"/>
        <v>16.700167776154139</v>
      </c>
      <c r="AP190" s="94"/>
      <c r="AQ190" s="22">
        <f>IF($BO190,AM190/$BO190*100,0)</f>
        <v>0.96218336161706941</v>
      </c>
      <c r="AR190" s="94"/>
      <c r="AS190" s="21">
        <v>2130247</v>
      </c>
      <c r="AT190" s="94"/>
      <c r="AU190" s="20">
        <f t="shared" si="178"/>
        <v>115.2918222655193</v>
      </c>
      <c r="AV190" s="94"/>
      <c r="AW190" s="22">
        <f>IF($BO190,AS190/$BO190*100,0)</f>
        <v>6.6425603982729235</v>
      </c>
      <c r="AX190" s="94"/>
      <c r="AY190" s="21">
        <v>-142821</v>
      </c>
      <c r="AZ190" s="94"/>
      <c r="BA190" s="21">
        <v>200324</v>
      </c>
      <c r="BB190" s="94"/>
      <c r="BC190" s="21">
        <f>(AY190+BA190)</f>
        <v>57503</v>
      </c>
      <c r="BD190" s="94"/>
      <c r="BE190" s="20">
        <f t="shared" si="179"/>
        <v>3.1121394165719543</v>
      </c>
      <c r="BF190" s="94"/>
      <c r="BG190" s="22">
        <f>IF($BO190,BC190/$BO190*100,0)</f>
        <v>0.1793065079222681</v>
      </c>
      <c r="BH190" s="94"/>
      <c r="BI190" s="21">
        <v>1030316</v>
      </c>
      <c r="BJ190" s="94"/>
      <c r="BK190" s="20">
        <f t="shared" si="180"/>
        <v>55.762082589164905</v>
      </c>
      <c r="BL190" s="94"/>
      <c r="BM190" s="22">
        <f>IF($BO190,BI190/$BO190*100,0)</f>
        <v>3.2127430571698796</v>
      </c>
      <c r="BN190" s="94"/>
      <c r="BO190" s="21">
        <f>(U190+AA190+AG190+AM190+AS190+BC190+BI190)</f>
        <v>32069667</v>
      </c>
      <c r="BQ190" s="94">
        <v>92</v>
      </c>
      <c r="BS190" s="115">
        <v>18477</v>
      </c>
    </row>
    <row r="191" spans="1:71" ht="15" x14ac:dyDescent="0.25">
      <c r="A191" s="94">
        <v>93</v>
      </c>
      <c r="B191" s="126"/>
      <c r="C191" s="94" t="s">
        <v>212</v>
      </c>
      <c r="E191" s="21">
        <v>12943107</v>
      </c>
      <c r="F191" s="129"/>
      <c r="G191" s="21">
        <v>10101907</v>
      </c>
      <c r="H191" s="94"/>
      <c r="I191" s="21">
        <v>4461358</v>
      </c>
      <c r="J191" s="21"/>
      <c r="K191" s="21">
        <v>178953</v>
      </c>
      <c r="L191" s="94"/>
      <c r="M191" s="21">
        <v>596702</v>
      </c>
      <c r="N191" s="94"/>
      <c r="O191" s="21">
        <v>807056</v>
      </c>
      <c r="P191" s="94"/>
      <c r="Q191" s="21">
        <v>248329</v>
      </c>
      <c r="R191" s="94"/>
      <c r="S191" s="21">
        <v>117926</v>
      </c>
      <c r="T191" s="94"/>
      <c r="U191" s="21">
        <f>SUM(E191:S191)</f>
        <v>29455338</v>
      </c>
      <c r="V191" s="94"/>
      <c r="W191" s="20">
        <f t="shared" si="150"/>
        <v>815.25983946858571</v>
      </c>
      <c r="X191" s="94"/>
      <c r="Y191" s="22">
        <f>IF($BO191,U191/$BO191*100,0)</f>
        <v>66.764428039867624</v>
      </c>
      <c r="Z191" s="94"/>
      <c r="AA191" s="21">
        <v>6047015</v>
      </c>
      <c r="AB191" s="94"/>
      <c r="AC191" s="20">
        <f t="shared" si="175"/>
        <v>167.36825352892333</v>
      </c>
      <c r="AD191" s="94"/>
      <c r="AE191" s="22">
        <f>IF($BO191,AA191/$BO191*100,0)</f>
        <v>13.706361061736928</v>
      </c>
      <c r="AF191" s="94"/>
      <c r="AG191" s="21">
        <v>33660</v>
      </c>
      <c r="AH191" s="94"/>
      <c r="AI191" s="20">
        <f t="shared" si="176"/>
        <v>0.93163575975643509</v>
      </c>
      <c r="AJ191" s="94"/>
      <c r="AK191" s="22">
        <f>IF($BO191,AG191/$BO191*100,0)</f>
        <v>7.6294851813343445E-2</v>
      </c>
      <c r="AL191" s="94"/>
      <c r="AM191" s="21">
        <v>75218</v>
      </c>
      <c r="AN191" s="94"/>
      <c r="AO191" s="20">
        <f t="shared" si="177"/>
        <v>2.0818710213119291</v>
      </c>
      <c r="AP191" s="94"/>
      <c r="AQ191" s="22">
        <f>IF($BO191,AM191/$BO191*100,0)</f>
        <v>0.17049156754890277</v>
      </c>
      <c r="AR191" s="94"/>
      <c r="AS191" s="21">
        <v>7053381</v>
      </c>
      <c r="AT191" s="94"/>
      <c r="AU191" s="20">
        <f t="shared" si="178"/>
        <v>195.22228065319678</v>
      </c>
      <c r="AV191" s="94"/>
      <c r="AW191" s="22">
        <f>IF($BO191,AS191/$BO191*100,0)</f>
        <v>15.987422999942133</v>
      </c>
      <c r="AX191" s="94"/>
      <c r="AY191" s="21">
        <v>165257</v>
      </c>
      <c r="AZ191" s="94"/>
      <c r="BA191" s="21">
        <v>74160</v>
      </c>
      <c r="BB191" s="94"/>
      <c r="BC191" s="21">
        <f>(AY191+BA191)</f>
        <v>239417</v>
      </c>
      <c r="BD191" s="94"/>
      <c r="BE191" s="20">
        <f t="shared" si="179"/>
        <v>6.6265430390257407</v>
      </c>
      <c r="BF191" s="94"/>
      <c r="BG191" s="22">
        <f>IF($BO191,BC191/$BO191*100,0)</f>
        <v>0.54267036650609768</v>
      </c>
      <c r="BH191" s="94"/>
      <c r="BI191" s="21">
        <v>1214282</v>
      </c>
      <c r="BJ191" s="94"/>
      <c r="BK191" s="20">
        <f t="shared" si="180"/>
        <v>33.608690838638253</v>
      </c>
      <c r="BL191" s="94"/>
      <c r="BM191" s="22">
        <f>IF($BO191,BI191/$BO191*100,0)</f>
        <v>2.7523311125849763</v>
      </c>
      <c r="BN191" s="94"/>
      <c r="BO191" s="21">
        <f>(U191+AA191+AG191+AM191+AS191+BC191+BI191)</f>
        <v>44118311</v>
      </c>
      <c r="BQ191" s="94">
        <v>93</v>
      </c>
      <c r="BS191" s="115">
        <v>36130</v>
      </c>
    </row>
    <row r="192" spans="1:71" ht="15" x14ac:dyDescent="0.25">
      <c r="A192" s="94">
        <v>94</v>
      </c>
      <c r="B192" s="126"/>
      <c r="C192" s="94" t="s">
        <v>213</v>
      </c>
      <c r="E192" s="21">
        <v>12848165</v>
      </c>
      <c r="F192" s="129"/>
      <c r="G192" s="21">
        <v>1979185</v>
      </c>
      <c r="H192" s="94"/>
      <c r="I192" s="21">
        <v>5430556</v>
      </c>
      <c r="J192" s="21"/>
      <c r="K192" s="21">
        <v>72012</v>
      </c>
      <c r="L192" s="94"/>
      <c r="M192" s="21">
        <v>1951752</v>
      </c>
      <c r="N192" s="94"/>
      <c r="O192" s="21">
        <v>395496</v>
      </c>
      <c r="P192" s="94"/>
      <c r="Q192" s="21">
        <v>137265</v>
      </c>
      <c r="R192" s="94"/>
      <c r="S192" s="21">
        <v>245094</v>
      </c>
      <c r="T192" s="94"/>
      <c r="U192" s="21">
        <f>SUM(E192:S192)</f>
        <v>23059525</v>
      </c>
      <c r="V192" s="94"/>
      <c r="W192" s="20">
        <f t="shared" si="150"/>
        <v>815.11223047013084</v>
      </c>
      <c r="X192" s="94"/>
      <c r="Y192" s="22">
        <f>IF($BO192,U192/$BO192*100,0)</f>
        <v>47.218035613493377</v>
      </c>
      <c r="Z192" s="94"/>
      <c r="AA192" s="21">
        <v>8265108</v>
      </c>
      <c r="AB192" s="94"/>
      <c r="AC192" s="20">
        <f t="shared" si="175"/>
        <v>292.15652173913043</v>
      </c>
      <c r="AD192" s="94"/>
      <c r="AE192" s="22">
        <f>IF($BO192,AA192/$BO192*100,0)</f>
        <v>16.924119811373782</v>
      </c>
      <c r="AF192" s="94"/>
      <c r="AG192" s="21">
        <v>370711</v>
      </c>
      <c r="AH192" s="94"/>
      <c r="AI192" s="20">
        <f t="shared" si="176"/>
        <v>13.1039589961117</v>
      </c>
      <c r="AJ192" s="94"/>
      <c r="AK192" s="22">
        <f>IF($BO192,AG192/$BO192*100,0)</f>
        <v>0.75908958230118539</v>
      </c>
      <c r="AL192" s="94"/>
      <c r="AM192" s="21">
        <v>609517</v>
      </c>
      <c r="AN192" s="94"/>
      <c r="AO192" s="20">
        <f t="shared" si="177"/>
        <v>21.545316366207139</v>
      </c>
      <c r="AP192" s="94"/>
      <c r="AQ192" s="22">
        <f>IF($BO192,AM192/$BO192*100,0)</f>
        <v>1.2480827516191093</v>
      </c>
      <c r="AR192" s="94"/>
      <c r="AS192" s="21">
        <v>15219627</v>
      </c>
      <c r="AT192" s="94"/>
      <c r="AU192" s="20">
        <f t="shared" si="178"/>
        <v>537.98610816542953</v>
      </c>
      <c r="AV192" s="94"/>
      <c r="AW192" s="22">
        <f>IF($BO192,AS192/$BO192*100,0)</f>
        <v>31.164600732672739</v>
      </c>
      <c r="AX192" s="94"/>
      <c r="AY192" s="21">
        <v>401797</v>
      </c>
      <c r="AZ192" s="94"/>
      <c r="BA192" s="21">
        <v>278344</v>
      </c>
      <c r="BB192" s="94"/>
      <c r="BC192" s="21">
        <f>(AY192+BA192)</f>
        <v>680141</v>
      </c>
      <c r="BD192" s="94"/>
      <c r="BE192" s="20">
        <f t="shared" si="179"/>
        <v>24.041746200070698</v>
      </c>
      <c r="BF192" s="94"/>
      <c r="BG192" s="22">
        <f>IF($BO192,BC192/$BO192*100,0)</f>
        <v>1.3926965954501229</v>
      </c>
      <c r="BH192" s="94"/>
      <c r="BI192" s="21">
        <v>631636</v>
      </c>
      <c r="BJ192" s="94"/>
      <c r="BK192" s="20">
        <f t="shared" si="180"/>
        <v>22.327182750088369</v>
      </c>
      <c r="BL192" s="94"/>
      <c r="BM192" s="22">
        <f>IF($BO192,BI192/$BO192*100,0)</f>
        <v>1.2933749130896885</v>
      </c>
      <c r="BN192" s="94"/>
      <c r="BO192" s="21">
        <f>(U192+AA192+AG192+AM192+AS192+BC192+BI192)</f>
        <v>48836265</v>
      </c>
      <c r="BQ192" s="94">
        <v>94</v>
      </c>
      <c r="BS192" s="115">
        <v>28290</v>
      </c>
    </row>
    <row r="193" spans="1:71" ht="15" x14ac:dyDescent="0.25">
      <c r="A193" s="131">
        <v>95</v>
      </c>
      <c r="B193" s="126"/>
      <c r="C193" s="94" t="s">
        <v>214</v>
      </c>
      <c r="E193" s="23">
        <v>78678107</v>
      </c>
      <c r="F193" s="129"/>
      <c r="G193" s="23">
        <v>3320870</v>
      </c>
      <c r="H193" s="94"/>
      <c r="I193" s="23">
        <v>22064116</v>
      </c>
      <c r="J193" s="30"/>
      <c r="K193" s="23">
        <v>23051</v>
      </c>
      <c r="L193" s="94"/>
      <c r="M193" s="23">
        <v>157603</v>
      </c>
      <c r="N193" s="94"/>
      <c r="O193" s="23">
        <v>0</v>
      </c>
      <c r="P193" s="94"/>
      <c r="Q193" s="23">
        <v>473787</v>
      </c>
      <c r="R193" s="94"/>
      <c r="S193" s="23">
        <v>67283</v>
      </c>
      <c r="T193" s="94"/>
      <c r="U193" s="23">
        <f>SUM(E193:S193)</f>
        <v>104784817</v>
      </c>
      <c r="V193" s="94"/>
      <c r="W193" s="20">
        <f t="shared" si="150"/>
        <v>1495.9642658291098</v>
      </c>
      <c r="X193" s="94"/>
      <c r="Y193" s="22">
        <f>IF($BO193,U193/$BO193*100,0)</f>
        <v>62.18854344669208</v>
      </c>
      <c r="Z193" s="94"/>
      <c r="AA193" s="23">
        <v>43208997</v>
      </c>
      <c r="AB193" s="94"/>
      <c r="AC193" s="20">
        <f t="shared" si="175"/>
        <v>616.87482332786067</v>
      </c>
      <c r="AD193" s="94"/>
      <c r="AE193" s="22">
        <f>IF($BO193,AA193/$BO193*100,0)</f>
        <v>25.644026149537368</v>
      </c>
      <c r="AF193" s="94"/>
      <c r="AG193" s="23">
        <v>1253374</v>
      </c>
      <c r="AH193" s="94"/>
      <c r="AI193" s="20">
        <f t="shared" si="176"/>
        <v>17.893839674494966</v>
      </c>
      <c r="AJ193" s="94"/>
      <c r="AK193" s="22">
        <f>IF($BO193,AG193/$BO193*100,0)</f>
        <v>0.74386257174981985</v>
      </c>
      <c r="AL193" s="94"/>
      <c r="AM193" s="23">
        <v>325485</v>
      </c>
      <c r="AN193" s="94"/>
      <c r="AO193" s="20">
        <f t="shared" si="177"/>
        <v>4.6467984866871301</v>
      </c>
      <c r="AP193" s="94"/>
      <c r="AQ193" s="22">
        <f>IF($BO193,AM193/$BO193*100,0)</f>
        <v>0.19317147887700725</v>
      </c>
      <c r="AR193" s="94"/>
      <c r="AS193" s="23">
        <v>13837407</v>
      </c>
      <c r="AT193" s="94"/>
      <c r="AU193" s="20">
        <f t="shared" si="178"/>
        <v>197.55024627025483</v>
      </c>
      <c r="AV193" s="94"/>
      <c r="AW193" s="22">
        <f>IF($BO193,AS193/$BO193*100,0)</f>
        <v>8.2123365869795926</v>
      </c>
      <c r="AX193" s="94"/>
      <c r="AY193" s="23">
        <v>-30198</v>
      </c>
      <c r="AZ193" s="94"/>
      <c r="BA193" s="23">
        <v>1411357</v>
      </c>
      <c r="BB193" s="94"/>
      <c r="BC193" s="23">
        <f>(AY193+BA193)</f>
        <v>1381159</v>
      </c>
      <c r="BD193" s="94"/>
      <c r="BE193" s="20">
        <f t="shared" si="179"/>
        <v>19.718166892711828</v>
      </c>
      <c r="BF193" s="94"/>
      <c r="BG193" s="22">
        <f>IF($BO193,BC193/$BO193*100,0)</f>
        <v>0.81970145043331788</v>
      </c>
      <c r="BH193" s="94"/>
      <c r="BI193" s="23">
        <v>3704132</v>
      </c>
      <c r="BJ193" s="94"/>
      <c r="BK193" s="20">
        <f t="shared" si="180"/>
        <v>52.882175744164464</v>
      </c>
      <c r="BL193" s="94"/>
      <c r="BM193" s="22">
        <f>IF($BO193,BI193/$BO193*100,0)</f>
        <v>2.1983583157308217</v>
      </c>
      <c r="BN193" s="94"/>
      <c r="BO193" s="23">
        <f>(U193+AA193+AG193+AM193+AS193+BC193+BI193)</f>
        <v>168495371</v>
      </c>
      <c r="BQ193" s="131">
        <v>95</v>
      </c>
      <c r="BS193" s="132">
        <v>70045</v>
      </c>
    </row>
    <row r="194" spans="1:71" ht="10.35" customHeight="1" x14ac:dyDescent="0.25">
      <c r="A194" s="126"/>
      <c r="B194" s="126"/>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Q194" s="94"/>
    </row>
    <row r="195" spans="1:71" ht="10.5" customHeight="1" x14ac:dyDescent="0.25">
      <c r="A195" s="131">
        <f>A193</f>
        <v>95</v>
      </c>
      <c r="B195" s="126"/>
      <c r="C195" s="123" t="s">
        <v>65</v>
      </c>
      <c r="D195" s="127"/>
      <c r="E195" s="24">
        <f>SUM(E82:E194)</f>
        <v>9213111174</v>
      </c>
      <c r="F195" s="128"/>
      <c r="G195" s="24">
        <f>SUM(G82:G194)</f>
        <v>337903256</v>
      </c>
      <c r="H195" s="128"/>
      <c r="I195" s="24">
        <f>SUM(I82:I194)</f>
        <v>2573404907</v>
      </c>
      <c r="J195" s="25"/>
      <c r="K195" s="24">
        <f>SUM(K82:K194)</f>
        <v>5595189</v>
      </c>
      <c r="L195" s="128"/>
      <c r="M195" s="24">
        <f>SUM(M82:M194)</f>
        <v>132471860</v>
      </c>
      <c r="N195" s="128"/>
      <c r="O195" s="24">
        <f>SUM(O82:O194)</f>
        <v>13332315</v>
      </c>
      <c r="P195" s="133"/>
      <c r="Q195" s="24">
        <f>SUM(Q82:Q194)</f>
        <v>76276294</v>
      </c>
      <c r="R195" s="133"/>
      <c r="S195" s="24">
        <f>SUM(S82:S194)</f>
        <v>29897155</v>
      </c>
      <c r="T195" s="128"/>
      <c r="U195" s="24">
        <f>SUM(U82:U194)</f>
        <v>12381992150</v>
      </c>
      <c r="V195" s="128"/>
      <c r="W195" s="26">
        <f>(U195/$BS195)</f>
        <v>2139.8156926599195</v>
      </c>
      <c r="X195" s="94"/>
      <c r="Y195" s="22">
        <f>IF($BO195,U195/$BO195*100,0)</f>
        <v>72.615733539401191</v>
      </c>
      <c r="Z195" s="128"/>
      <c r="AA195" s="24">
        <f>SUM(AA82:AA194)</f>
        <v>2622989885.8699999</v>
      </c>
      <c r="AB195" s="128"/>
      <c r="AC195" s="26">
        <f>(AA195/$BS195)</f>
        <v>453.29659811429269</v>
      </c>
      <c r="AD195" s="94"/>
      <c r="AE195" s="22">
        <f>IF($BO195,AA195/$BO195*100,0)</f>
        <v>15.382850539836616</v>
      </c>
      <c r="AF195" s="94"/>
      <c r="AG195" s="24">
        <f>SUM(AG82:AG194)</f>
        <v>231488025</v>
      </c>
      <c r="AH195" s="128"/>
      <c r="AI195" s="26">
        <f>(AG195/$BS195)</f>
        <v>40.005009093617602</v>
      </c>
      <c r="AJ195" s="94"/>
      <c r="AK195" s="22">
        <f>IF($BO195,AG195/$BO195*100,0)</f>
        <v>1.3575903245070495</v>
      </c>
      <c r="AL195" s="128"/>
      <c r="AM195" s="24">
        <f>SUM(AM82:AM194)</f>
        <v>37467358</v>
      </c>
      <c r="AN195" s="128"/>
      <c r="AO195" s="26">
        <f>(AM195/$BS195)</f>
        <v>6.4749871942785209</v>
      </c>
      <c r="AP195" s="94"/>
      <c r="AQ195" s="22">
        <f>IF($BO195,AM195/$BO195*100,0)</f>
        <v>0.21973198270468547</v>
      </c>
      <c r="AR195" s="128"/>
      <c r="AS195" s="24">
        <f>SUM(AS82:AS194)</f>
        <v>1352450251</v>
      </c>
      <c r="AT195" s="128"/>
      <c r="AU195" s="26">
        <f>(AS195/$BS195)</f>
        <v>233.72606246012253</v>
      </c>
      <c r="AV195" s="94"/>
      <c r="AW195" s="22">
        <f>IF($BO195,AS195/$BO195*100,0)</f>
        <v>7.9316127697522614</v>
      </c>
      <c r="AX195" s="128"/>
      <c r="AY195" s="24">
        <f>SUM(AY82:AY194)</f>
        <v>-89319621</v>
      </c>
      <c r="AZ195" s="128"/>
      <c r="BA195" s="24">
        <f>SUM(BA82:BA194)</f>
        <v>131800365</v>
      </c>
      <c r="BB195" s="128"/>
      <c r="BC195" s="24">
        <f>SUM(BC82:BC194)</f>
        <v>42480744</v>
      </c>
      <c r="BD195" s="128"/>
      <c r="BE195" s="26">
        <f>(BC195/$BS195)</f>
        <v>7.3413842898510246</v>
      </c>
      <c r="BF195" s="94"/>
      <c r="BG195" s="22">
        <f>IF($BO195,BC195/$BO195*100,0)</f>
        <v>0.24913360867051715</v>
      </c>
      <c r="BH195" s="128"/>
      <c r="BI195" s="24">
        <f>SUM(BI82:BI194)</f>
        <v>382521893</v>
      </c>
      <c r="BJ195" s="128"/>
      <c r="BK195" s="26">
        <f>(BI195/$BS195)</f>
        <v>66.106191920609362</v>
      </c>
      <c r="BL195" s="94"/>
      <c r="BM195" s="22">
        <f>IF($BO195,BI195/$BO195*100,0)</f>
        <v>2.2433472351276955</v>
      </c>
      <c r="BN195" s="128"/>
      <c r="BO195" s="24">
        <f>SUM(BO82:BO194)</f>
        <v>17051390306.869999</v>
      </c>
      <c r="BQ195" s="131">
        <f>BQ193</f>
        <v>95</v>
      </c>
      <c r="BS195" s="132">
        <f>SUM(BS82:BS194)</f>
        <v>5786476</v>
      </c>
    </row>
    <row r="196" spans="1:71" ht="8.85" customHeight="1" x14ac:dyDescent="0.25">
      <c r="A196" s="126"/>
      <c r="B196" s="126"/>
    </row>
    <row r="197" spans="1:71" ht="8.85" customHeight="1" x14ac:dyDescent="0.25">
      <c r="A197" s="126"/>
      <c r="B197" s="126"/>
    </row>
    <row r="198" spans="1:71" ht="8.85" customHeight="1" x14ac:dyDescent="0.25">
      <c r="A198" s="126"/>
      <c r="B198" s="126"/>
    </row>
    <row r="199" spans="1:71" ht="5.45" customHeight="1" x14ac:dyDescent="0.25">
      <c r="A199" s="126"/>
      <c r="B199" s="126"/>
    </row>
    <row r="200" spans="1:71" ht="8.85" hidden="1" customHeight="1" x14ac:dyDescent="0.25">
      <c r="A200" s="126"/>
      <c r="B200" s="126"/>
    </row>
    <row r="201" spans="1:71" ht="8.85" hidden="1" customHeight="1" x14ac:dyDescent="0.25">
      <c r="A201" s="126"/>
      <c r="B201" s="126"/>
    </row>
    <row r="202" spans="1:71" ht="8.85" customHeight="1" x14ac:dyDescent="0.25">
      <c r="A202" s="126"/>
      <c r="B202" s="126"/>
    </row>
    <row r="203" spans="1:71" s="111" customFormat="1" ht="10.5" customHeight="1" x14ac:dyDescent="0.25">
      <c r="A203" s="134"/>
      <c r="BQ203" s="135"/>
    </row>
    <row r="204" spans="1:71" s="111" customFormat="1" ht="10.5" customHeight="1" x14ac:dyDescent="0.25">
      <c r="AB204" s="112"/>
      <c r="AC204" s="112"/>
      <c r="AD204" s="112"/>
      <c r="AE204" s="113" t="s">
        <v>42</v>
      </c>
      <c r="AF204" s="112"/>
      <c r="AG204" s="114" t="s">
        <v>43</v>
      </c>
      <c r="BQ204" s="113" t="s">
        <v>249</v>
      </c>
    </row>
    <row r="205" spans="1:71" s="111" customFormat="1" ht="10.5" customHeight="1" x14ac:dyDescent="0.25">
      <c r="A205" s="115"/>
      <c r="AB205" s="112"/>
      <c r="AC205" s="112"/>
      <c r="AD205" s="112"/>
      <c r="AE205" s="113" t="s">
        <v>250</v>
      </c>
      <c r="AF205" s="112"/>
      <c r="AG205" s="114" t="s">
        <v>251</v>
      </c>
      <c r="BQ205" s="113" t="s">
        <v>215</v>
      </c>
    </row>
    <row r="206" spans="1:71" s="111" customFormat="1" ht="10.5" customHeight="1" x14ac:dyDescent="0.25">
      <c r="A206" s="116"/>
      <c r="AB206" s="112"/>
      <c r="AC206" s="112"/>
      <c r="AD206" s="112"/>
      <c r="AE206" s="113" t="s">
        <v>48</v>
      </c>
      <c r="AF206" s="112"/>
      <c r="AG206" s="117" t="s">
        <v>49</v>
      </c>
    </row>
    <row r="207" spans="1:71" s="94" customFormat="1" ht="9.6" customHeight="1" x14ac:dyDescent="0.25">
      <c r="BS207" s="111"/>
    </row>
    <row r="208" spans="1:71" s="94" customFormat="1" ht="9.6" customHeight="1" x14ac:dyDescent="0.25">
      <c r="AG208" s="118" t="s">
        <v>252</v>
      </c>
      <c r="AH208" s="118"/>
      <c r="AI208" s="118"/>
      <c r="AJ208" s="118"/>
      <c r="AK208" s="118"/>
      <c r="BS208" s="111"/>
    </row>
    <row r="209" spans="1:71" s="94" customFormat="1" ht="9.6" customHeight="1" x14ac:dyDescent="0.25">
      <c r="E209" s="119" t="s">
        <v>253</v>
      </c>
      <c r="F209" s="119"/>
      <c r="G209" s="119"/>
      <c r="H209" s="119"/>
      <c r="I209" s="119"/>
      <c r="J209" s="119"/>
      <c r="K209" s="119"/>
      <c r="L209" s="119"/>
      <c r="M209" s="119"/>
      <c r="N209" s="119"/>
      <c r="O209" s="119"/>
      <c r="P209" s="119"/>
      <c r="Q209" s="119"/>
      <c r="R209" s="119"/>
      <c r="S209" s="119"/>
      <c r="T209" s="119"/>
      <c r="U209" s="119"/>
      <c r="V209" s="119"/>
      <c r="W209" s="119"/>
      <c r="X209" s="119"/>
      <c r="Y209" s="119"/>
      <c r="Z209" s="118"/>
      <c r="AA209" s="120" t="s">
        <v>254</v>
      </c>
      <c r="AB209" s="121"/>
      <c r="AC209" s="121"/>
      <c r="AD209" s="121"/>
      <c r="AE209" s="121"/>
      <c r="AG209" s="122" t="s">
        <v>255</v>
      </c>
      <c r="AH209" s="122"/>
      <c r="AI209" s="122"/>
      <c r="AJ209" s="122"/>
      <c r="AK209" s="122"/>
      <c r="AM209" s="122" t="s">
        <v>256</v>
      </c>
      <c r="AN209" s="122"/>
      <c r="AO209" s="122"/>
      <c r="AP209" s="122"/>
      <c r="AQ209" s="122"/>
      <c r="AS209" s="122" t="s">
        <v>257</v>
      </c>
      <c r="AT209" s="122"/>
      <c r="AU209" s="122"/>
      <c r="AV209" s="122"/>
      <c r="AW209" s="122"/>
      <c r="AY209" s="122" t="s">
        <v>258</v>
      </c>
      <c r="AZ209" s="122"/>
      <c r="BA209" s="122"/>
      <c r="BB209" s="122"/>
      <c r="BC209" s="122"/>
      <c r="BD209" s="122"/>
      <c r="BE209" s="122"/>
      <c r="BF209" s="122"/>
      <c r="BG209" s="122"/>
      <c r="BI209" s="122" t="s">
        <v>259</v>
      </c>
      <c r="BJ209" s="122"/>
      <c r="BK209" s="122"/>
      <c r="BL209" s="122"/>
      <c r="BM209" s="122"/>
      <c r="BS209" s="111"/>
    </row>
    <row r="210" spans="1:71" s="94" customFormat="1" ht="9.6" customHeight="1" x14ac:dyDescent="0.25">
      <c r="BS210" s="111"/>
    </row>
    <row r="211" spans="1:71" s="94" customFormat="1" ht="9.6" customHeight="1" x14ac:dyDescent="0.25">
      <c r="U211" s="122" t="s">
        <v>65</v>
      </c>
      <c r="V211" s="122"/>
      <c r="W211" s="122"/>
      <c r="X211" s="122"/>
      <c r="Y211" s="122"/>
      <c r="BC211" s="122" t="s">
        <v>65</v>
      </c>
      <c r="BD211" s="122"/>
      <c r="BE211" s="122"/>
      <c r="BF211" s="122"/>
      <c r="BG211" s="122"/>
      <c r="BS211" s="111"/>
    </row>
    <row r="212" spans="1:71" s="94" customFormat="1" ht="9.6" customHeight="1" x14ac:dyDescent="0.25">
      <c r="G212" s="123" t="s">
        <v>260</v>
      </c>
      <c r="I212" s="119" t="s">
        <v>261</v>
      </c>
      <c r="J212" s="119"/>
      <c r="K212" s="119"/>
      <c r="M212" s="123" t="s">
        <v>262</v>
      </c>
      <c r="BA212" s="123" t="s">
        <v>263</v>
      </c>
      <c r="BS212" s="111"/>
    </row>
    <row r="213" spans="1:71" s="94" customFormat="1" ht="9.6" customHeight="1" x14ac:dyDescent="0.25">
      <c r="E213" s="123" t="s">
        <v>264</v>
      </c>
      <c r="G213" s="123" t="s">
        <v>265</v>
      </c>
      <c r="I213" s="123"/>
      <c r="J213" s="123"/>
      <c r="K213" s="123"/>
      <c r="M213" s="123" t="s">
        <v>266</v>
      </c>
      <c r="O213" s="124" t="s">
        <v>267</v>
      </c>
      <c r="W213" s="123" t="s">
        <v>63</v>
      </c>
      <c r="Y213" s="123" t="s">
        <v>268</v>
      </c>
      <c r="AC213" s="123" t="s">
        <v>63</v>
      </c>
      <c r="AE213" s="123" t="s">
        <v>268</v>
      </c>
      <c r="AI213" s="123" t="s">
        <v>63</v>
      </c>
      <c r="AK213" s="123" t="s">
        <v>268</v>
      </c>
      <c r="AO213" s="123" t="s">
        <v>63</v>
      </c>
      <c r="AQ213" s="123" t="s">
        <v>268</v>
      </c>
      <c r="AU213" s="123" t="s">
        <v>63</v>
      </c>
      <c r="AW213" s="123" t="s">
        <v>268</v>
      </c>
      <c r="BA213" s="123" t="s">
        <v>269</v>
      </c>
      <c r="BE213" s="123" t="s">
        <v>63</v>
      </c>
      <c r="BG213" s="123" t="s">
        <v>268</v>
      </c>
      <c r="BK213" s="123" t="s">
        <v>63</v>
      </c>
      <c r="BM213" s="123" t="s">
        <v>268</v>
      </c>
      <c r="BO213" s="123" t="s">
        <v>270</v>
      </c>
      <c r="BS213" s="111"/>
    </row>
    <row r="214" spans="1:71" s="94" customFormat="1" ht="9.6" customHeight="1" x14ac:dyDescent="0.25">
      <c r="A214" s="125" t="s">
        <v>71</v>
      </c>
      <c r="C214" s="125" t="s">
        <v>72</v>
      </c>
      <c r="E214" s="125" t="s">
        <v>271</v>
      </c>
      <c r="G214" s="125" t="s">
        <v>272</v>
      </c>
      <c r="I214" s="125" t="s">
        <v>61</v>
      </c>
      <c r="J214" s="123"/>
      <c r="K214" s="125" t="s">
        <v>273</v>
      </c>
      <c r="M214" s="125" t="s">
        <v>274</v>
      </c>
      <c r="O214" s="125" t="s">
        <v>275</v>
      </c>
      <c r="Q214" s="125" t="s">
        <v>276</v>
      </c>
      <c r="S214" s="125" t="s">
        <v>277</v>
      </c>
      <c r="U214" s="125" t="s">
        <v>73</v>
      </c>
      <c r="W214" s="125" t="s">
        <v>74</v>
      </c>
      <c r="Y214" s="125" t="s">
        <v>50</v>
      </c>
      <c r="AA214" s="125" t="s">
        <v>73</v>
      </c>
      <c r="AC214" s="125" t="s">
        <v>74</v>
      </c>
      <c r="AE214" s="125" t="s">
        <v>50</v>
      </c>
      <c r="AG214" s="125" t="s">
        <v>73</v>
      </c>
      <c r="AI214" s="125" t="s">
        <v>74</v>
      </c>
      <c r="AK214" s="125" t="s">
        <v>50</v>
      </c>
      <c r="AM214" s="125" t="s">
        <v>73</v>
      </c>
      <c r="AO214" s="125" t="s">
        <v>74</v>
      </c>
      <c r="AQ214" s="125" t="s">
        <v>50</v>
      </c>
      <c r="AS214" s="125" t="s">
        <v>73</v>
      </c>
      <c r="AU214" s="125" t="s">
        <v>74</v>
      </c>
      <c r="AW214" s="125" t="s">
        <v>50</v>
      </c>
      <c r="AY214" s="125" t="s">
        <v>277</v>
      </c>
      <c r="BA214" s="125" t="s">
        <v>271</v>
      </c>
      <c r="BC214" s="125" t="s">
        <v>73</v>
      </c>
      <c r="BE214" s="125" t="s">
        <v>74</v>
      </c>
      <c r="BG214" s="125" t="s">
        <v>50</v>
      </c>
      <c r="BI214" s="125" t="s">
        <v>73</v>
      </c>
      <c r="BK214" s="125" t="s">
        <v>74</v>
      </c>
      <c r="BM214" s="125" t="s">
        <v>50</v>
      </c>
      <c r="BO214" s="125" t="s">
        <v>50</v>
      </c>
      <c r="BQ214" s="125" t="s">
        <v>71</v>
      </c>
      <c r="BS214" s="111"/>
    </row>
    <row r="215" spans="1:71" s="94" customFormat="1" ht="8.85" customHeight="1" x14ac:dyDescent="0.25">
      <c r="BS215" s="111"/>
    </row>
    <row r="216" spans="1:71" s="94" customFormat="1" ht="8.85" customHeight="1" x14ac:dyDescent="0.25">
      <c r="B216" s="94" t="s">
        <v>280</v>
      </c>
      <c r="BS216" s="111"/>
    </row>
    <row r="217" spans="1:71" ht="15" x14ac:dyDescent="0.25">
      <c r="A217" s="94">
        <v>1</v>
      </c>
      <c r="B217" s="123"/>
      <c r="C217" s="94" t="s">
        <v>216</v>
      </c>
      <c r="D217" s="127"/>
      <c r="E217" s="19">
        <v>2397577</v>
      </c>
      <c r="F217" s="128"/>
      <c r="G217" s="19">
        <v>101318</v>
      </c>
      <c r="H217" s="128"/>
      <c r="I217" s="19">
        <v>535945</v>
      </c>
      <c r="J217" s="19"/>
      <c r="K217" s="19">
        <v>2119</v>
      </c>
      <c r="L217" s="128"/>
      <c r="M217" s="19">
        <v>37472</v>
      </c>
      <c r="N217" s="128"/>
      <c r="O217" s="19">
        <v>0</v>
      </c>
      <c r="P217" s="128"/>
      <c r="Q217" s="19">
        <v>30422</v>
      </c>
      <c r="R217" s="128"/>
      <c r="S217" s="19">
        <v>47340</v>
      </c>
      <c r="T217" s="128"/>
      <c r="U217" s="19">
        <f>SUM(E217:S217)</f>
        <v>3152193</v>
      </c>
      <c r="V217" s="128"/>
      <c r="W217" s="20">
        <f t="shared" ref="W217:W253" si="181">IFERROR(U217/$BS217,0)</f>
        <v>376.33631805157592</v>
      </c>
      <c r="X217" s="94"/>
      <c r="Y217" s="20">
        <f>IF($BO217,U217/$BO217*100,0)</f>
        <v>24.706682928813603</v>
      </c>
      <c r="Z217" s="128"/>
      <c r="AA217" s="19">
        <v>7678773</v>
      </c>
      <c r="AB217" s="128"/>
      <c r="AC217" s="20">
        <f t="shared" ref="AC217:AC221" si="182">IFERROR(AA217/$BS217,0)</f>
        <v>916.7589541547278</v>
      </c>
      <c r="AD217" s="94"/>
      <c r="AE217" s="20">
        <f>IF($BO217,AA217/$BO217*100,0)</f>
        <v>60.185721430551631</v>
      </c>
      <c r="AF217" s="129"/>
      <c r="AG217" s="19">
        <v>34395</v>
      </c>
      <c r="AH217" s="128"/>
      <c r="AI217" s="20">
        <f t="shared" ref="AI217:AI221" si="183">IFERROR(AG217/$BS217,0)</f>
        <v>4.106375358166189</v>
      </c>
      <c r="AJ217" s="94"/>
      <c r="AK217" s="20">
        <f>IF($BO217,AG217/$BO217*100,0)</f>
        <v>0.26958576436675796</v>
      </c>
      <c r="AL217" s="128"/>
      <c r="AM217" s="19">
        <v>22875</v>
      </c>
      <c r="AN217" s="128"/>
      <c r="AO217" s="20">
        <f t="shared" ref="AO217:AO221" si="184">IFERROR(AM217/$BS217,0)</f>
        <v>2.7310171919770774</v>
      </c>
      <c r="AP217" s="94"/>
      <c r="AQ217" s="20">
        <f>IF($BO217,AM217/$BO217*100,0)</f>
        <v>0.17929275650209589</v>
      </c>
      <c r="AR217" s="128"/>
      <c r="AS217" s="19">
        <v>877011</v>
      </c>
      <c r="AT217" s="128"/>
      <c r="AU217" s="20">
        <f t="shared" ref="AU217:AU221" si="185">IFERROR(AS217/$BS217,0)</f>
        <v>104.70522922636103</v>
      </c>
      <c r="AV217" s="94"/>
      <c r="AW217" s="20">
        <f>IF($BO217,AS217/$BO217*100,0)</f>
        <v>6.8739549583676336</v>
      </c>
      <c r="AX217" s="128"/>
      <c r="AY217" s="19">
        <v>28591</v>
      </c>
      <c r="AZ217" s="128"/>
      <c r="BA217" s="19">
        <v>32023</v>
      </c>
      <c r="BB217" s="128"/>
      <c r="BC217" s="19">
        <f>(AY217+BA217)</f>
        <v>60614</v>
      </c>
      <c r="BD217" s="128"/>
      <c r="BE217" s="20">
        <f t="shared" ref="BE217:BE221" si="186">IFERROR(BC217/$BS217,0)</f>
        <v>7.2366284622731616</v>
      </c>
      <c r="BF217" s="94"/>
      <c r="BG217" s="20">
        <f>IF($BO217,BC217/$BO217*100,0)</f>
        <v>0.47508857454067943</v>
      </c>
      <c r="BH217" s="128"/>
      <c r="BI217" s="19">
        <v>932602</v>
      </c>
      <c r="BJ217" s="128"/>
      <c r="BK217" s="20">
        <f t="shared" ref="BK217:BK221" si="187">IFERROR(BI217/$BS217,0)</f>
        <v>111.34216809933142</v>
      </c>
      <c r="BL217" s="94"/>
      <c r="BM217" s="20">
        <f>IF($BO217,BI217/$BO217*100,0)</f>
        <v>7.3096735868576008</v>
      </c>
      <c r="BN217" s="128"/>
      <c r="BO217" s="19">
        <f>(U217+AA217+AG217+AM217+AS217+BC217+BI217)</f>
        <v>12758463</v>
      </c>
      <c r="BQ217" s="94">
        <v>1</v>
      </c>
      <c r="BS217" s="115">
        <v>8376</v>
      </c>
    </row>
    <row r="218" spans="1:71" ht="15" x14ac:dyDescent="0.25">
      <c r="A218" s="94">
        <v>2</v>
      </c>
      <c r="B218" s="123"/>
      <c r="C218" s="94" t="s">
        <v>217</v>
      </c>
      <c r="E218" s="21">
        <v>918368</v>
      </c>
      <c r="F218" s="129"/>
      <c r="G218" s="21">
        <v>46264</v>
      </c>
      <c r="H218" s="94"/>
      <c r="I218" s="21">
        <v>510430</v>
      </c>
      <c r="J218" s="21"/>
      <c r="K218" s="21">
        <v>874</v>
      </c>
      <c r="L218" s="94"/>
      <c r="M218" s="21">
        <v>27296</v>
      </c>
      <c r="N218" s="94"/>
      <c r="O218" s="21">
        <v>0</v>
      </c>
      <c r="P218" s="94"/>
      <c r="Q218" s="21">
        <v>41507</v>
      </c>
      <c r="R218" s="94"/>
      <c r="S218" s="21">
        <v>18250</v>
      </c>
      <c r="T218" s="94"/>
      <c r="U218" s="21">
        <f>SUM(E218:S218)</f>
        <v>1562989</v>
      </c>
      <c r="V218" s="94"/>
      <c r="W218" s="20">
        <f t="shared" si="181"/>
        <v>206.60793126239261</v>
      </c>
      <c r="X218" s="94"/>
      <c r="Y218" s="20">
        <f>IF($BO218,U218/$BO218*100,0)</f>
        <v>16.987544770592624</v>
      </c>
      <c r="Z218" s="94"/>
      <c r="AA218" s="21">
        <v>7053113</v>
      </c>
      <c r="AB218" s="94"/>
      <c r="AC218" s="20">
        <f t="shared" si="182"/>
        <v>932.3348314606742</v>
      </c>
      <c r="AD218" s="94"/>
      <c r="AE218" s="20">
        <f>IF($BO218,AA218/$BO218*100,0)</f>
        <v>76.657655850136408</v>
      </c>
      <c r="AF218" s="94"/>
      <c r="AG218" s="21">
        <v>61830</v>
      </c>
      <c r="AH218" s="94"/>
      <c r="AI218" s="20">
        <f t="shared" si="183"/>
        <v>8.1731658955717119</v>
      </c>
      <c r="AJ218" s="94"/>
      <c r="AK218" s="20">
        <f>IF($BO218,AG218/$BO218*100,0)</f>
        <v>0.67200722024642656</v>
      </c>
      <c r="AL218" s="94"/>
      <c r="AM218" s="21">
        <v>69009</v>
      </c>
      <c r="AN218" s="94"/>
      <c r="AO218" s="20">
        <f t="shared" si="184"/>
        <v>9.1221414408460006</v>
      </c>
      <c r="AP218" s="94"/>
      <c r="AQ218" s="20">
        <f>IF($BO218,AM218/$BO218*100,0)</f>
        <v>0.75003309496984716</v>
      </c>
      <c r="AR218" s="94"/>
      <c r="AS218" s="21">
        <v>119651</v>
      </c>
      <c r="AT218" s="94"/>
      <c r="AU218" s="20">
        <f t="shared" si="185"/>
        <v>15.816391275611368</v>
      </c>
      <c r="AV218" s="94"/>
      <c r="AW218" s="20">
        <f>IF($BO218,AS218/$BO218*100,0)</f>
        <v>1.3004421140175511</v>
      </c>
      <c r="AX218" s="94"/>
      <c r="AY218" s="21">
        <v>-90481</v>
      </c>
      <c r="AZ218" s="94"/>
      <c r="BA218" s="21">
        <v>22560</v>
      </c>
      <c r="BB218" s="94"/>
      <c r="BC218" s="21">
        <f>(AY218+BA218)</f>
        <v>-67921</v>
      </c>
      <c r="BD218" s="94"/>
      <c r="BE218" s="20">
        <f t="shared" si="186"/>
        <v>-8.9783212161269006</v>
      </c>
      <c r="BF218" s="94"/>
      <c r="BG218" s="20">
        <f>IF($BO218,BC218/$BO218*100,0)</f>
        <v>-0.7382080285679693</v>
      </c>
      <c r="BH218" s="94"/>
      <c r="BI218" s="21">
        <v>402123</v>
      </c>
      <c r="BJ218" s="94"/>
      <c r="BK218" s="20">
        <f t="shared" si="187"/>
        <v>53.155717118307997</v>
      </c>
      <c r="BL218" s="94"/>
      <c r="BM218" s="20">
        <f>IF($BO218,BI218/$BO218*100,0)</f>
        <v>4.3705249786051077</v>
      </c>
      <c r="BN218" s="94"/>
      <c r="BO218" s="21">
        <f>(U218+AA218+AG218+AM218+AS218+BC218+BI218)</f>
        <v>9200794</v>
      </c>
      <c r="BQ218" s="94">
        <v>2</v>
      </c>
      <c r="BS218" s="115">
        <v>7565</v>
      </c>
    </row>
    <row r="219" spans="1:71" ht="15" x14ac:dyDescent="0.25">
      <c r="A219" s="94">
        <v>3</v>
      </c>
      <c r="B219" s="123"/>
      <c r="C219" s="94" t="s">
        <v>132</v>
      </c>
      <c r="E219" s="21">
        <v>1682562</v>
      </c>
      <c r="F219" s="129"/>
      <c r="G219" s="21">
        <v>25469</v>
      </c>
      <c r="H219" s="94"/>
      <c r="I219" s="21">
        <v>141935</v>
      </c>
      <c r="J219" s="21"/>
      <c r="K219" s="21">
        <v>0</v>
      </c>
      <c r="L219" s="94"/>
      <c r="M219" s="21">
        <v>0</v>
      </c>
      <c r="N219" s="94"/>
      <c r="O219" s="21">
        <v>0</v>
      </c>
      <c r="P219" s="94"/>
      <c r="Q219" s="21">
        <v>15848</v>
      </c>
      <c r="R219" s="94"/>
      <c r="S219" s="21">
        <v>11607</v>
      </c>
      <c r="T219" s="94"/>
      <c r="U219" s="21">
        <f>SUM(E219:S219)</f>
        <v>1877421</v>
      </c>
      <c r="V219" s="94"/>
      <c r="W219" s="20">
        <f t="shared" si="181"/>
        <v>282.02208201892745</v>
      </c>
      <c r="X219" s="94"/>
      <c r="Y219" s="20">
        <f>IF($BO219,U219/$BO219*100,0)</f>
        <v>29.422363378891987</v>
      </c>
      <c r="Z219" s="94"/>
      <c r="AA219" s="21">
        <v>2469020</v>
      </c>
      <c r="AB219" s="94"/>
      <c r="AC219" s="20">
        <f t="shared" si="182"/>
        <v>370.89079164788944</v>
      </c>
      <c r="AD219" s="94"/>
      <c r="AE219" s="20">
        <f>IF($BO219,AA219/$BO219*100,0)</f>
        <v>38.693720603824019</v>
      </c>
      <c r="AF219" s="94"/>
      <c r="AG219" s="21">
        <v>43044</v>
      </c>
      <c r="AH219" s="94"/>
      <c r="AI219" s="20">
        <f t="shared" si="183"/>
        <v>6.4659756647138353</v>
      </c>
      <c r="AJ219" s="94"/>
      <c r="AK219" s="20">
        <f>IF($BO219,AG219/$BO219*100,0)</f>
        <v>0.67457230385780642</v>
      </c>
      <c r="AL219" s="94"/>
      <c r="AM219" s="21">
        <v>47812</v>
      </c>
      <c r="AN219" s="94"/>
      <c r="AO219" s="20">
        <f t="shared" si="184"/>
        <v>7.1822142106053777</v>
      </c>
      <c r="AP219" s="94"/>
      <c r="AQ219" s="20">
        <f>IF($BO219,AM219/$BO219*100,0)</f>
        <v>0.74929493058380814</v>
      </c>
      <c r="AR219" s="94"/>
      <c r="AS219" s="21">
        <v>1126711</v>
      </c>
      <c r="AT219" s="94"/>
      <c r="AU219" s="20">
        <f t="shared" si="185"/>
        <v>169.2520654949677</v>
      </c>
      <c r="AV219" s="94"/>
      <c r="AW219" s="20">
        <f>IF($BO219,AS219/$BO219*100,0)</f>
        <v>17.657467592508429</v>
      </c>
      <c r="AX219" s="94"/>
      <c r="AY219" s="21">
        <v>-6413</v>
      </c>
      <c r="AZ219" s="94"/>
      <c r="BA219" s="21">
        <v>42728</v>
      </c>
      <c r="BB219" s="94"/>
      <c r="BC219" s="21">
        <f>(AY219+BA219)</f>
        <v>36315</v>
      </c>
      <c r="BD219" s="94"/>
      <c r="BE219" s="20">
        <f t="shared" si="186"/>
        <v>5.4551599819738623</v>
      </c>
      <c r="BF219" s="94"/>
      <c r="BG219" s="20">
        <f>IF($BO219,BC219/$BO219*100,0)</f>
        <v>0.56911748942004081</v>
      </c>
      <c r="BH219" s="94"/>
      <c r="BI219" s="21">
        <v>780609</v>
      </c>
      <c r="BJ219" s="94"/>
      <c r="BK219" s="20">
        <f t="shared" si="187"/>
        <v>117.26137899954935</v>
      </c>
      <c r="BL219" s="94"/>
      <c r="BM219" s="20">
        <f>IF($BO219,BI219/$BO219*100,0)</f>
        <v>12.23346370091391</v>
      </c>
      <c r="BN219" s="94"/>
      <c r="BO219" s="21">
        <f>(U219+AA219+AG219+AM219+AS219+BC219+BI219)</f>
        <v>6380932</v>
      </c>
      <c r="BQ219" s="94">
        <v>3</v>
      </c>
      <c r="BS219" s="115">
        <v>6657</v>
      </c>
    </row>
    <row r="220" spans="1:71" ht="15" x14ac:dyDescent="0.25">
      <c r="A220" s="94">
        <v>4</v>
      </c>
      <c r="B220" s="123"/>
      <c r="C220" s="94" t="s">
        <v>218</v>
      </c>
      <c r="E220" s="21">
        <v>1232928</v>
      </c>
      <c r="F220" s="129"/>
      <c r="G220" s="21">
        <v>10207</v>
      </c>
      <c r="H220" s="94"/>
      <c r="I220" s="21">
        <v>380197</v>
      </c>
      <c r="J220" s="21"/>
      <c r="K220" s="21">
        <v>0</v>
      </c>
      <c r="L220" s="94"/>
      <c r="M220" s="21">
        <v>173164</v>
      </c>
      <c r="N220" s="94"/>
      <c r="O220" s="21">
        <v>0</v>
      </c>
      <c r="P220" s="94"/>
      <c r="Q220" s="21">
        <v>14961</v>
      </c>
      <c r="R220" s="94"/>
      <c r="S220" s="21">
        <v>3105</v>
      </c>
      <c r="T220" s="94"/>
      <c r="U220" s="21">
        <f>SUM(E220:S220)</f>
        <v>1814562</v>
      </c>
      <c r="V220" s="94"/>
      <c r="W220" s="20">
        <f t="shared" si="181"/>
        <v>396.71228683865326</v>
      </c>
      <c r="X220" s="94"/>
      <c r="Y220" s="20">
        <f>IF($BO220,U220/$BO220*100,0)</f>
        <v>50.297338725548627</v>
      </c>
      <c r="Z220" s="94"/>
      <c r="AA220" s="21">
        <v>1315562</v>
      </c>
      <c r="AB220" s="94"/>
      <c r="AC220" s="20">
        <f t="shared" si="182"/>
        <v>287.61740271097506</v>
      </c>
      <c r="AD220" s="94"/>
      <c r="AE220" s="20">
        <f>IF($BO220,AA220/$BO220*100,0)</f>
        <v>36.465696696205583</v>
      </c>
      <c r="AF220" s="94"/>
      <c r="AG220" s="21">
        <v>36981</v>
      </c>
      <c r="AH220" s="94"/>
      <c r="AI220" s="20">
        <f t="shared" si="183"/>
        <v>8.0850459116746833</v>
      </c>
      <c r="AJ220" s="94"/>
      <c r="AK220" s="20">
        <f>IF($BO220,AG220/$BO220*100,0)</f>
        <v>1.0250660398539777</v>
      </c>
      <c r="AL220" s="94"/>
      <c r="AM220" s="21">
        <v>13313</v>
      </c>
      <c r="AN220" s="94"/>
      <c r="AO220" s="20">
        <f t="shared" si="184"/>
        <v>2.910581547879318</v>
      </c>
      <c r="AP220" s="94"/>
      <c r="AQ220" s="20">
        <f>IF($BO220,AM220/$BO220*100,0)</f>
        <v>0.36901933935199172</v>
      </c>
      <c r="AR220" s="94"/>
      <c r="AS220" s="21">
        <v>78127</v>
      </c>
      <c r="AT220" s="94"/>
      <c r="AU220" s="20">
        <f t="shared" si="185"/>
        <v>17.080673371228684</v>
      </c>
      <c r="AV220" s="94"/>
      <c r="AW220" s="20">
        <f>IF($BO220,AS220/$BO220*100,0)</f>
        <v>2.1655805547624922</v>
      </c>
      <c r="AX220" s="94"/>
      <c r="AY220" s="21">
        <v>76672</v>
      </c>
      <c r="AZ220" s="94"/>
      <c r="BA220" s="21">
        <v>94462</v>
      </c>
      <c r="BB220" s="94"/>
      <c r="BC220" s="21">
        <f>(AY220+BA220)</f>
        <v>171134</v>
      </c>
      <c r="BD220" s="94"/>
      <c r="BE220" s="20">
        <f t="shared" si="186"/>
        <v>37.414516834280718</v>
      </c>
      <c r="BF220" s="94"/>
      <c r="BG220" s="20">
        <f>IF($BO220,BC220/$BO220*100,0)</f>
        <v>4.7436156854701235</v>
      </c>
      <c r="BH220" s="94"/>
      <c r="BI220" s="21">
        <v>177991</v>
      </c>
      <c r="BJ220" s="94"/>
      <c r="BK220" s="20">
        <f t="shared" si="187"/>
        <v>38.913642326191514</v>
      </c>
      <c r="BL220" s="94"/>
      <c r="BM220" s="20">
        <f>IF($BO220,BI220/$BO220*100,0)</f>
        <v>4.933682958807208</v>
      </c>
      <c r="BN220" s="94"/>
      <c r="BO220" s="21">
        <f>(U220+AA220+AG220+AM220+AS220+BC220+BI220)</f>
        <v>3607670</v>
      </c>
      <c r="BQ220" s="94">
        <v>4</v>
      </c>
      <c r="BS220" s="115">
        <v>4574</v>
      </c>
    </row>
    <row r="221" spans="1:71" ht="15" x14ac:dyDescent="0.25">
      <c r="A221" s="94">
        <v>5</v>
      </c>
      <c r="B221" s="123"/>
      <c r="C221" s="94" t="s">
        <v>219</v>
      </c>
      <c r="E221" s="21">
        <v>0</v>
      </c>
      <c r="F221" s="129"/>
      <c r="G221" s="21">
        <v>0</v>
      </c>
      <c r="H221" s="94"/>
      <c r="I221" s="21">
        <v>0</v>
      </c>
      <c r="J221" s="21"/>
      <c r="K221" s="21">
        <v>0</v>
      </c>
      <c r="L221" s="94"/>
      <c r="M221" s="21">
        <v>0</v>
      </c>
      <c r="N221" s="94"/>
      <c r="O221" s="21">
        <v>0</v>
      </c>
      <c r="P221" s="94"/>
      <c r="Q221" s="21">
        <v>0</v>
      </c>
      <c r="R221" s="94"/>
      <c r="S221" s="21">
        <v>0</v>
      </c>
      <c r="T221" s="94"/>
      <c r="U221" s="21">
        <f>SUM(E221:S221)</f>
        <v>0</v>
      </c>
      <c r="V221" s="94"/>
      <c r="W221" s="20">
        <f t="shared" si="181"/>
        <v>0</v>
      </c>
      <c r="X221" s="94"/>
      <c r="Y221" s="22">
        <f>IF($BO221,U221/$BO221*100,0)</f>
        <v>0</v>
      </c>
      <c r="Z221" s="94"/>
      <c r="AA221" s="21">
        <v>0</v>
      </c>
      <c r="AB221" s="94"/>
      <c r="AC221" s="20">
        <f t="shared" si="182"/>
        <v>0</v>
      </c>
      <c r="AD221" s="94"/>
      <c r="AE221" s="22">
        <f>IF($BO221,AA221/$BO221*100,0)</f>
        <v>0</v>
      </c>
      <c r="AF221" s="94"/>
      <c r="AG221" s="21">
        <v>0</v>
      </c>
      <c r="AH221" s="94"/>
      <c r="AI221" s="20">
        <f t="shared" si="183"/>
        <v>0</v>
      </c>
      <c r="AJ221" s="94"/>
      <c r="AK221" s="22">
        <f>IF($BO221,AG221/$BO221*100,0)</f>
        <v>0</v>
      </c>
      <c r="AL221" s="94"/>
      <c r="AM221" s="21">
        <v>0</v>
      </c>
      <c r="AN221" s="94"/>
      <c r="AO221" s="20">
        <f t="shared" si="184"/>
        <v>0</v>
      </c>
      <c r="AP221" s="94"/>
      <c r="AQ221" s="22">
        <f>IF($BO221,AM221/$BO221*100,0)</f>
        <v>0</v>
      </c>
      <c r="AR221" s="94"/>
      <c r="AS221" s="21">
        <v>0</v>
      </c>
      <c r="AT221" s="94"/>
      <c r="AU221" s="20">
        <f t="shared" si="185"/>
        <v>0</v>
      </c>
      <c r="AV221" s="94"/>
      <c r="AW221" s="22">
        <f>IF($BO221,AS221/$BO221*100,0)</f>
        <v>0</v>
      </c>
      <c r="AX221" s="94"/>
      <c r="AY221" s="21">
        <v>0</v>
      </c>
      <c r="AZ221" s="94"/>
      <c r="BA221" s="21">
        <v>0</v>
      </c>
      <c r="BB221" s="94"/>
      <c r="BC221" s="21">
        <f>(AY221+BA221)</f>
        <v>0</v>
      </c>
      <c r="BD221" s="94"/>
      <c r="BE221" s="20">
        <f t="shared" si="186"/>
        <v>0</v>
      </c>
      <c r="BF221" s="94"/>
      <c r="BG221" s="22">
        <f>IF($BO221,BC221/$BO221*100,0)</f>
        <v>0</v>
      </c>
      <c r="BH221" s="94"/>
      <c r="BI221" s="21">
        <v>0</v>
      </c>
      <c r="BJ221" s="94"/>
      <c r="BK221" s="20">
        <f t="shared" si="187"/>
        <v>0</v>
      </c>
      <c r="BL221" s="94"/>
      <c r="BM221" s="22">
        <f>IF($BO221,BI221/$BO221*100,0)</f>
        <v>0</v>
      </c>
      <c r="BN221" s="94"/>
      <c r="BO221" s="21">
        <f>(U221+AA221+AG221+AM221+AS221+BC221+BI221)</f>
        <v>0</v>
      </c>
      <c r="BQ221" s="94">
        <v>5</v>
      </c>
      <c r="BS221" s="115">
        <v>0</v>
      </c>
    </row>
    <row r="222" spans="1:71" ht="15" x14ac:dyDescent="0.25">
      <c r="A222" s="94">
        <v>6</v>
      </c>
      <c r="B222" s="123"/>
      <c r="C222" s="94" t="s">
        <v>220</v>
      </c>
      <c r="E222" s="21">
        <v>9029662</v>
      </c>
      <c r="F222" s="129"/>
      <c r="G222" s="21">
        <v>137344</v>
      </c>
      <c r="H222" s="94"/>
      <c r="I222" s="21">
        <v>0</v>
      </c>
      <c r="J222" s="21"/>
      <c r="K222" s="21">
        <v>0</v>
      </c>
      <c r="L222" s="94"/>
      <c r="M222" s="21">
        <v>0</v>
      </c>
      <c r="N222" s="94"/>
      <c r="O222" s="21">
        <v>0</v>
      </c>
      <c r="P222" s="94"/>
      <c r="Q222" s="21">
        <v>42732</v>
      </c>
      <c r="R222" s="94"/>
      <c r="S222" s="21">
        <v>11259</v>
      </c>
      <c r="T222" s="94"/>
      <c r="U222" s="21">
        <f>SUM(E222:S222)</f>
        <v>9220997</v>
      </c>
      <c r="V222" s="94"/>
      <c r="W222" s="20">
        <f t="shared" si="181"/>
        <v>205.70644268951054</v>
      </c>
      <c r="X222" s="94"/>
      <c r="Y222" s="22">
        <f>IF($BO222,U222/$BO222*100,0)</f>
        <v>28.167083491374211</v>
      </c>
      <c r="Z222" s="94"/>
      <c r="AA222" s="21">
        <v>16313579</v>
      </c>
      <c r="AB222" s="94"/>
      <c r="AC222" s="20">
        <f t="shared" ref="AC222:AC225" si="188">IFERROR(AA222/$BS222,0)</f>
        <v>363.9311783340026</v>
      </c>
      <c r="AD222" s="94"/>
      <c r="AE222" s="22">
        <f>IF($BO222,AA222/$BO222*100,0)</f>
        <v>49.832566016031571</v>
      </c>
      <c r="AF222" s="94"/>
      <c r="AG222" s="21">
        <v>533059</v>
      </c>
      <c r="AH222" s="94"/>
      <c r="AI222" s="20">
        <f t="shared" ref="AI222:AI225" si="189">IFERROR(AG222/$BS222,0)</f>
        <v>11.891736938383973</v>
      </c>
      <c r="AJ222" s="94"/>
      <c r="AK222" s="22">
        <f>IF($BO222,AG222/$BO222*100,0)</f>
        <v>1.6283182131854554</v>
      </c>
      <c r="AL222" s="94"/>
      <c r="AM222" s="21">
        <v>141903</v>
      </c>
      <c r="AN222" s="94"/>
      <c r="AO222" s="20">
        <f t="shared" ref="AO222:AO225" si="190">IFERROR(AM222/$BS222,0)</f>
        <v>3.1656404765091688</v>
      </c>
      <c r="AP222" s="94"/>
      <c r="AQ222" s="22">
        <f>IF($BO222,AM222/$BO222*100,0)</f>
        <v>0.43346653823620973</v>
      </c>
      <c r="AR222" s="94"/>
      <c r="AS222" s="21">
        <v>5652959</v>
      </c>
      <c r="AT222" s="94"/>
      <c r="AU222" s="20">
        <f t="shared" ref="AU222:AU225" si="191">IFERROR(AS222/$BS222,0)</f>
        <v>126.10893231606657</v>
      </c>
      <c r="AV222" s="94"/>
      <c r="AW222" s="22">
        <f>IF($BO222,AS222/$BO222*100,0)</f>
        <v>17.267912366343388</v>
      </c>
      <c r="AX222" s="94"/>
      <c r="AY222" s="21">
        <v>-76984</v>
      </c>
      <c r="AZ222" s="94"/>
      <c r="BA222" s="21">
        <v>544446</v>
      </c>
      <c r="BB222" s="94"/>
      <c r="BC222" s="21">
        <f>(AY222+BA222)</f>
        <v>467462</v>
      </c>
      <c r="BD222" s="94"/>
      <c r="BE222" s="20">
        <f t="shared" ref="BE222:BE225" si="192">IFERROR(BC222/$BS222,0)</f>
        <v>10.428367465310311</v>
      </c>
      <c r="BF222" s="94"/>
      <c r="BG222" s="22">
        <f>IF($BO222,BC222/$BO222*100,0)</f>
        <v>1.4279411633085632</v>
      </c>
      <c r="BH222" s="94"/>
      <c r="BI222" s="21">
        <v>406824</v>
      </c>
      <c r="BJ222" s="94"/>
      <c r="BK222" s="20">
        <f t="shared" ref="BK222:BK225" si="193">IFERROR(BI222/$BS222,0)</f>
        <v>9.0756257529112574</v>
      </c>
      <c r="BL222" s="94"/>
      <c r="BM222" s="22">
        <f>IF($BO222,BI222/$BO222*100,0)</f>
        <v>1.2427122115206004</v>
      </c>
      <c r="BN222" s="94"/>
      <c r="BO222" s="21">
        <f>(U222+AA222+AG222+AM222+AS222+BC222+BI222)</f>
        <v>32736783</v>
      </c>
      <c r="BQ222" s="94">
        <v>6</v>
      </c>
      <c r="BS222" s="115">
        <v>44826</v>
      </c>
    </row>
    <row r="223" spans="1:71" ht="15" x14ac:dyDescent="0.25">
      <c r="A223" s="94">
        <v>7</v>
      </c>
      <c r="B223" s="123"/>
      <c r="C223" s="94" t="s">
        <v>221</v>
      </c>
      <c r="E223" s="21">
        <v>767211</v>
      </c>
      <c r="F223" s="129"/>
      <c r="G223" s="21">
        <v>48181</v>
      </c>
      <c r="H223" s="94"/>
      <c r="I223" s="21">
        <v>171739</v>
      </c>
      <c r="J223" s="21"/>
      <c r="K223" s="21">
        <v>1879</v>
      </c>
      <c r="L223" s="94"/>
      <c r="M223" s="21">
        <v>21429</v>
      </c>
      <c r="N223" s="94"/>
      <c r="O223" s="21">
        <v>0</v>
      </c>
      <c r="P223" s="94"/>
      <c r="Q223" s="21">
        <v>4845</v>
      </c>
      <c r="R223" s="94"/>
      <c r="S223" s="21">
        <v>345</v>
      </c>
      <c r="T223" s="94"/>
      <c r="U223" s="21">
        <f>SUM(E223:S223)</f>
        <v>1015629</v>
      </c>
      <c r="V223" s="94"/>
      <c r="W223" s="20">
        <f t="shared" si="181"/>
        <v>199.29925431711146</v>
      </c>
      <c r="X223" s="94"/>
      <c r="Y223" s="22">
        <f>IF($BO223,U223/$BO223*100,0)</f>
        <v>15.324274324440751</v>
      </c>
      <c r="Z223" s="94"/>
      <c r="AA223" s="21">
        <v>3599719</v>
      </c>
      <c r="AB223" s="94"/>
      <c r="AC223" s="20">
        <f t="shared" si="188"/>
        <v>706.38127943485085</v>
      </c>
      <c r="AD223" s="94"/>
      <c r="AE223" s="22">
        <f>IF($BO223,AA223/$BO223*100,0)</f>
        <v>54.314204741004382</v>
      </c>
      <c r="AF223" s="94"/>
      <c r="AG223" s="21">
        <v>16368</v>
      </c>
      <c r="AH223" s="94"/>
      <c r="AI223" s="20">
        <f t="shared" si="189"/>
        <v>3.2119309262166404</v>
      </c>
      <c r="AJ223" s="94"/>
      <c r="AK223" s="22">
        <f>IF($BO223,AG223/$BO223*100,0)</f>
        <v>0.246967861436062</v>
      </c>
      <c r="AL223" s="94"/>
      <c r="AM223" s="21">
        <v>51489</v>
      </c>
      <c r="AN223" s="94"/>
      <c r="AO223" s="20">
        <f t="shared" si="190"/>
        <v>10.103806907378337</v>
      </c>
      <c r="AP223" s="94"/>
      <c r="AQ223" s="22">
        <f>IF($BO223,AM223/$BO223*100,0)</f>
        <v>0.77688955385394642</v>
      </c>
      <c r="AR223" s="94"/>
      <c r="AS223" s="21">
        <v>1753583</v>
      </c>
      <c r="AT223" s="94"/>
      <c r="AU223" s="20">
        <f t="shared" si="191"/>
        <v>344.10969387755102</v>
      </c>
      <c r="AV223" s="94"/>
      <c r="AW223" s="22">
        <f>IF($BO223,AS223/$BO223*100,0)</f>
        <v>26.458861397888189</v>
      </c>
      <c r="AX223" s="94"/>
      <c r="AY223" s="21">
        <v>3291</v>
      </c>
      <c r="AZ223" s="94"/>
      <c r="BA223" s="21">
        <v>25256</v>
      </c>
      <c r="BB223" s="94"/>
      <c r="BC223" s="21">
        <f>(AY223+BA223)</f>
        <v>28547</v>
      </c>
      <c r="BD223" s="94"/>
      <c r="BE223" s="20">
        <f t="shared" si="192"/>
        <v>5.6018445839874413</v>
      </c>
      <c r="BF223" s="94"/>
      <c r="BG223" s="22">
        <f>IF($BO223,BC223/$BO223*100,0)</f>
        <v>0.4307301772003459</v>
      </c>
      <c r="BH223" s="94"/>
      <c r="BI223" s="21">
        <v>162248</v>
      </c>
      <c r="BJ223" s="94"/>
      <c r="BK223" s="20">
        <f t="shared" si="193"/>
        <v>31.838304552590266</v>
      </c>
      <c r="BL223" s="94"/>
      <c r="BM223" s="22">
        <f>IF($BO223,BI223/$BO223*100,0)</f>
        <v>2.448071944176331</v>
      </c>
      <c r="BN223" s="94"/>
      <c r="BO223" s="21">
        <f>(U223+AA223+AG223+AM223+AS223+BC223+BI223)</f>
        <v>6627583</v>
      </c>
      <c r="BQ223" s="94">
        <v>8</v>
      </c>
      <c r="BS223" s="115">
        <v>5096</v>
      </c>
    </row>
    <row r="224" spans="1:71" ht="15" x14ac:dyDescent="0.25">
      <c r="A224" s="94">
        <v>8</v>
      </c>
      <c r="B224" s="123"/>
      <c r="C224" s="94" t="s">
        <v>222</v>
      </c>
      <c r="E224" s="21">
        <v>0</v>
      </c>
      <c r="F224" s="129"/>
      <c r="G224" s="21">
        <v>0</v>
      </c>
      <c r="H224" s="94"/>
      <c r="I224" s="21">
        <v>303419</v>
      </c>
      <c r="J224" s="21"/>
      <c r="K224" s="21">
        <v>0</v>
      </c>
      <c r="L224" s="94"/>
      <c r="M224" s="21">
        <v>0</v>
      </c>
      <c r="N224" s="94"/>
      <c r="O224" s="21">
        <v>0</v>
      </c>
      <c r="P224" s="94"/>
      <c r="Q224" s="21">
        <v>2984</v>
      </c>
      <c r="R224" s="94"/>
      <c r="S224" s="21">
        <v>2244</v>
      </c>
      <c r="T224" s="94"/>
      <c r="U224" s="21">
        <f>SUM(E224:S224)</f>
        <v>308647</v>
      </c>
      <c r="V224" s="94"/>
      <c r="W224" s="20">
        <f t="shared" si="181"/>
        <v>46.793056397816862</v>
      </c>
      <c r="X224" s="94"/>
      <c r="Y224" s="22">
        <f>IF($BO224,U224/$BO224*100,0)</f>
        <v>7.191147521656946</v>
      </c>
      <c r="Z224" s="94"/>
      <c r="AA224" s="21">
        <v>2566997</v>
      </c>
      <c r="AB224" s="94"/>
      <c r="AC224" s="20">
        <f t="shared" si="188"/>
        <v>389.17480291085508</v>
      </c>
      <c r="AD224" s="94"/>
      <c r="AE224" s="22">
        <f>IF($BO224,AA224/$BO224*100,0)</f>
        <v>59.808305652252628</v>
      </c>
      <c r="AF224" s="94"/>
      <c r="AG224" s="21">
        <v>9603</v>
      </c>
      <c r="AH224" s="94"/>
      <c r="AI224" s="20">
        <f t="shared" si="189"/>
        <v>1.4558823529411764</v>
      </c>
      <c r="AJ224" s="94"/>
      <c r="AK224" s="22">
        <f>IF($BO224,AG224/$BO224*100,0)</f>
        <v>0.22373970798508216</v>
      </c>
      <c r="AL224" s="94"/>
      <c r="AM224" s="21">
        <v>21328</v>
      </c>
      <c r="AN224" s="94"/>
      <c r="AO224" s="20">
        <f t="shared" si="190"/>
        <v>3.233474833232262</v>
      </c>
      <c r="AP224" s="94"/>
      <c r="AQ224" s="22">
        <f>IF($BO224,AM224/$BO224*100,0)</f>
        <v>0.49691976381399894</v>
      </c>
      <c r="AR224" s="94"/>
      <c r="AS224" s="21">
        <v>1117528</v>
      </c>
      <c r="AT224" s="94"/>
      <c r="AU224" s="20">
        <f t="shared" si="191"/>
        <v>169.42510612492418</v>
      </c>
      <c r="AV224" s="94"/>
      <c r="AW224" s="22">
        <f>IF($BO224,AS224/$BO224*100,0)</f>
        <v>26.037216326684671</v>
      </c>
      <c r="AX224" s="94"/>
      <c r="AY224" s="21">
        <v>25320</v>
      </c>
      <c r="AZ224" s="94"/>
      <c r="BA224" s="21">
        <v>128603</v>
      </c>
      <c r="BB224" s="94"/>
      <c r="BC224" s="21">
        <f>(AY224+BA224)</f>
        <v>153923</v>
      </c>
      <c r="BD224" s="94"/>
      <c r="BE224" s="20">
        <f t="shared" si="192"/>
        <v>23.335809581564586</v>
      </c>
      <c r="BF224" s="94"/>
      <c r="BG224" s="22">
        <f>IF($BO224,BC224/$BO224*100,0)</f>
        <v>3.5862425358937626</v>
      </c>
      <c r="BH224" s="94"/>
      <c r="BI224" s="21">
        <v>114015</v>
      </c>
      <c r="BJ224" s="94"/>
      <c r="BK224" s="20">
        <f t="shared" si="193"/>
        <v>17.28547604608854</v>
      </c>
      <c r="BL224" s="94"/>
      <c r="BM224" s="22">
        <f>IF($BO224,BI224/$BO224*100,0)</f>
        <v>2.6564284917129171</v>
      </c>
      <c r="BN224" s="94"/>
      <c r="BO224" s="21">
        <f>(U224+AA224+AG224+AM224+AS224+BC224+BI224)</f>
        <v>4292041</v>
      </c>
      <c r="BQ224" s="94">
        <v>9</v>
      </c>
      <c r="BS224" s="115">
        <v>6596</v>
      </c>
    </row>
    <row r="225" spans="1:71" ht="15" x14ac:dyDescent="0.25">
      <c r="A225" s="94">
        <v>9</v>
      </c>
      <c r="B225" s="123"/>
      <c r="C225" s="94" t="s">
        <v>223</v>
      </c>
      <c r="E225" s="21">
        <v>208381</v>
      </c>
      <c r="F225" s="129"/>
      <c r="G225" s="21">
        <v>3587</v>
      </c>
      <c r="H225" s="94"/>
      <c r="I225" s="21">
        <v>157512</v>
      </c>
      <c r="J225" s="21"/>
      <c r="K225" s="21">
        <v>0</v>
      </c>
      <c r="L225" s="94"/>
      <c r="M225" s="21">
        <v>24237</v>
      </c>
      <c r="N225" s="94"/>
      <c r="O225" s="21">
        <v>0</v>
      </c>
      <c r="P225" s="94"/>
      <c r="Q225" s="21">
        <v>1718</v>
      </c>
      <c r="R225" s="94"/>
      <c r="S225" s="21">
        <v>3442</v>
      </c>
      <c r="T225" s="94"/>
      <c r="U225" s="21">
        <f>SUM(E225:S225)</f>
        <v>398877</v>
      </c>
      <c r="V225" s="94"/>
      <c r="W225" s="20">
        <f t="shared" si="181"/>
        <v>95.65395683453238</v>
      </c>
      <c r="X225" s="94"/>
      <c r="Y225" s="22">
        <f>IF($BO225,U225/$BO225*100,0)</f>
        <v>25.37540460486137</v>
      </c>
      <c r="Z225" s="94"/>
      <c r="AA225" s="21">
        <v>980823</v>
      </c>
      <c r="AB225" s="94"/>
      <c r="AC225" s="20">
        <f t="shared" si="188"/>
        <v>235.20935251798562</v>
      </c>
      <c r="AD225" s="94"/>
      <c r="AE225" s="22">
        <f>IF($BO225,AA225/$BO225*100,0)</f>
        <v>62.397131122511297</v>
      </c>
      <c r="AF225" s="94"/>
      <c r="AG225" s="21">
        <v>7310</v>
      </c>
      <c r="AH225" s="94"/>
      <c r="AI225" s="20">
        <f t="shared" si="189"/>
        <v>1.7529976019184652</v>
      </c>
      <c r="AJ225" s="94"/>
      <c r="AK225" s="22">
        <f>IF($BO225,AG225/$BO225*100,0)</f>
        <v>0.46504112210414883</v>
      </c>
      <c r="AL225" s="94"/>
      <c r="AM225" s="21">
        <v>28808</v>
      </c>
      <c r="AN225" s="94"/>
      <c r="AO225" s="20">
        <f t="shared" si="190"/>
        <v>6.9083932853717025</v>
      </c>
      <c r="AP225" s="94"/>
      <c r="AQ225" s="22">
        <f>IF($BO225,AM225/$BO225*100,0)</f>
        <v>1.8326818940596881</v>
      </c>
      <c r="AR225" s="94"/>
      <c r="AS225" s="21">
        <v>126313</v>
      </c>
      <c r="AT225" s="94"/>
      <c r="AU225" s="20">
        <f t="shared" si="191"/>
        <v>30.290887290167866</v>
      </c>
      <c r="AV225" s="94"/>
      <c r="AW225" s="22">
        <f>IF($BO225,AS225/$BO225*100,0)</f>
        <v>8.0356688449167386</v>
      </c>
      <c r="AX225" s="94"/>
      <c r="AY225" s="21">
        <v>779</v>
      </c>
      <c r="AZ225" s="94"/>
      <c r="BA225" s="21">
        <v>16000</v>
      </c>
      <c r="BB225" s="94"/>
      <c r="BC225" s="21">
        <f>(AY225+BA225)</f>
        <v>16779</v>
      </c>
      <c r="BD225" s="94"/>
      <c r="BE225" s="20">
        <f t="shared" si="192"/>
        <v>4.0237410071942445</v>
      </c>
      <c r="BF225" s="94"/>
      <c r="BG225" s="22">
        <f>IF($BO225,BC225/$BO225*100,0)</f>
        <v>1.0674315988762673</v>
      </c>
      <c r="BH225" s="94"/>
      <c r="BI225" s="21">
        <v>12994</v>
      </c>
      <c r="BJ225" s="94"/>
      <c r="BK225" s="20">
        <f t="shared" si="193"/>
        <v>3.1160671462829734</v>
      </c>
      <c r="BL225" s="94"/>
      <c r="BM225" s="22">
        <f>IF($BO225,BI225/$BO225*100,0)</f>
        <v>0.82664081267049394</v>
      </c>
      <c r="BN225" s="94"/>
      <c r="BO225" s="21">
        <f>(U225+AA225+AG225+AM225+AS225+BC225+BI225)</f>
        <v>1571904</v>
      </c>
      <c r="BQ225" s="94">
        <v>10</v>
      </c>
      <c r="BS225" s="115">
        <v>4170</v>
      </c>
    </row>
    <row r="226" spans="1:71" ht="15" x14ac:dyDescent="0.25">
      <c r="A226" s="94">
        <v>10</v>
      </c>
      <c r="B226" s="123"/>
      <c r="C226" s="94" t="s">
        <v>224</v>
      </c>
      <c r="E226" s="21">
        <v>3800957</v>
      </c>
      <c r="F226" s="129"/>
      <c r="G226" s="21">
        <v>93170</v>
      </c>
      <c r="H226" s="94"/>
      <c r="I226" s="21">
        <v>963621</v>
      </c>
      <c r="J226" s="21"/>
      <c r="K226" s="21">
        <v>6813</v>
      </c>
      <c r="L226" s="94"/>
      <c r="M226" s="21">
        <v>328826</v>
      </c>
      <c r="N226" s="94"/>
      <c r="O226" s="21">
        <v>0</v>
      </c>
      <c r="P226" s="94"/>
      <c r="Q226" s="21">
        <v>33299</v>
      </c>
      <c r="R226" s="94"/>
      <c r="S226" s="21">
        <v>35860</v>
      </c>
      <c r="T226" s="94"/>
      <c r="U226" s="21">
        <f>SUM(E226:S226)</f>
        <v>5262546</v>
      </c>
      <c r="V226" s="94"/>
      <c r="W226" s="20">
        <f t="shared" si="181"/>
        <v>225.39600822340245</v>
      </c>
      <c r="X226" s="94"/>
      <c r="Y226" s="22">
        <f>IF($BO226,U226/$BO226*100,0)</f>
        <v>16.103969562432425</v>
      </c>
      <c r="Z226" s="94"/>
      <c r="AA226" s="21">
        <v>19360505</v>
      </c>
      <c r="AB226" s="94"/>
      <c r="AC226" s="20">
        <f t="shared" ref="AC226:AC230" si="194">IFERROR(AA226/$BS226,0)</f>
        <v>829.21470789789271</v>
      </c>
      <c r="AD226" s="94"/>
      <c r="AE226" s="22">
        <f>IF($BO226,AA226/$BO226*100,0)</f>
        <v>59.245274669964076</v>
      </c>
      <c r="AF226" s="94"/>
      <c r="AG226" s="21">
        <v>303076</v>
      </c>
      <c r="AH226" s="94"/>
      <c r="AI226" s="20">
        <f t="shared" ref="AI226:AI230" si="195">IFERROR(AG226/$BS226,0)</f>
        <v>12.980812060990235</v>
      </c>
      <c r="AJ226" s="94"/>
      <c r="AK226" s="22">
        <f>IF($BO226,AG226/$BO226*100,0)</f>
        <v>0.92744589388933985</v>
      </c>
      <c r="AL226" s="94"/>
      <c r="AM226" s="21">
        <v>47208</v>
      </c>
      <c r="AN226" s="94"/>
      <c r="AO226" s="20">
        <f t="shared" ref="AO226:AO230" si="196">IFERROR(AM226/$BS226,0)</f>
        <v>2.0219290731540176</v>
      </c>
      <c r="AP226" s="94"/>
      <c r="AQ226" s="22">
        <f>IF($BO226,AM226/$BO226*100,0)</f>
        <v>0.14446167218363695</v>
      </c>
      <c r="AR226" s="94"/>
      <c r="AS226" s="21">
        <v>6443175</v>
      </c>
      <c r="AT226" s="94"/>
      <c r="AU226" s="20">
        <f t="shared" ref="AU226:AU230" si="197">IFERROR(AS226/$BS226,0)</f>
        <v>275.96260921706357</v>
      </c>
      <c r="AV226" s="94"/>
      <c r="AW226" s="22">
        <f>IF($BO226,AS226/$BO226*100,0)</f>
        <v>19.716824154207021</v>
      </c>
      <c r="AX226" s="94"/>
      <c r="AY226" s="21">
        <v>268934</v>
      </c>
      <c r="AZ226" s="94"/>
      <c r="BA226" s="21">
        <v>515105</v>
      </c>
      <c r="BB226" s="94"/>
      <c r="BC226" s="21">
        <f>(AY226+BA226)</f>
        <v>784039</v>
      </c>
      <c r="BD226" s="94"/>
      <c r="BE226" s="20">
        <f t="shared" ref="BE226:BE230" si="198">IFERROR(BC226/$BS226,0)</f>
        <v>33.580563645708409</v>
      </c>
      <c r="BF226" s="94"/>
      <c r="BG226" s="22">
        <f>IF($BO226,BC226/$BO226*100,0)</f>
        <v>2.3992455727246766</v>
      </c>
      <c r="BH226" s="94"/>
      <c r="BI226" s="21">
        <v>478015</v>
      </c>
      <c r="BJ226" s="94"/>
      <c r="BK226" s="20">
        <f t="shared" ref="BK226:BK230" si="199">IFERROR(BI226/$BS226,0)</f>
        <v>20.473488093198561</v>
      </c>
      <c r="BL226" s="94"/>
      <c r="BM226" s="22">
        <f>IF($BO226,BI226/$BO226*100,0)</f>
        <v>1.4627784745988226</v>
      </c>
      <c r="BN226" s="94"/>
      <c r="BO226" s="21">
        <f>(U226+AA226+AG226+AM226+AS226+BC226+BI226)</f>
        <v>32678564</v>
      </c>
      <c r="BQ226" s="94">
        <v>11</v>
      </c>
      <c r="BS226" s="115">
        <v>23348</v>
      </c>
    </row>
    <row r="227" spans="1:71" ht="15" x14ac:dyDescent="0.25">
      <c r="A227" s="94">
        <v>11</v>
      </c>
      <c r="B227" s="123"/>
      <c r="C227" s="94" t="s">
        <v>225</v>
      </c>
      <c r="E227" s="21">
        <v>0</v>
      </c>
      <c r="F227" s="129"/>
      <c r="G227" s="21">
        <v>0</v>
      </c>
      <c r="H227" s="94"/>
      <c r="I227" s="21">
        <v>0</v>
      </c>
      <c r="J227" s="21"/>
      <c r="K227" s="21">
        <v>0</v>
      </c>
      <c r="L227" s="94"/>
      <c r="M227" s="21">
        <v>0</v>
      </c>
      <c r="N227" s="94"/>
      <c r="O227" s="21">
        <v>0</v>
      </c>
      <c r="P227" s="94"/>
      <c r="Q227" s="21">
        <v>0</v>
      </c>
      <c r="R227" s="94"/>
      <c r="S227" s="21">
        <v>0</v>
      </c>
      <c r="T227" s="94"/>
      <c r="U227" s="21">
        <f>SUM(E227:S227)</f>
        <v>0</v>
      </c>
      <c r="V227" s="94"/>
      <c r="W227" s="20">
        <f t="shared" si="181"/>
        <v>0</v>
      </c>
      <c r="X227" s="94"/>
      <c r="Y227" s="22">
        <f>IF($BO227,U227/$BO227*100,0)</f>
        <v>0</v>
      </c>
      <c r="Z227" s="94"/>
      <c r="AA227" s="21">
        <v>0</v>
      </c>
      <c r="AB227" s="94"/>
      <c r="AC227" s="20">
        <f t="shared" si="194"/>
        <v>0</v>
      </c>
      <c r="AD227" s="94"/>
      <c r="AE227" s="22">
        <f>IF($BO227,AA227/$BO227*100,0)</f>
        <v>0</v>
      </c>
      <c r="AF227" s="94"/>
      <c r="AG227" s="21">
        <v>0</v>
      </c>
      <c r="AH227" s="94"/>
      <c r="AI227" s="20">
        <f t="shared" si="195"/>
        <v>0</v>
      </c>
      <c r="AJ227" s="94"/>
      <c r="AK227" s="22">
        <f>IF($BO227,AG227/$BO227*100,0)</f>
        <v>0</v>
      </c>
      <c r="AL227" s="94"/>
      <c r="AM227" s="21">
        <v>0</v>
      </c>
      <c r="AN227" s="94"/>
      <c r="AO227" s="20">
        <f t="shared" si="196"/>
        <v>0</v>
      </c>
      <c r="AP227" s="94"/>
      <c r="AQ227" s="22">
        <f>IF($BO227,AM227/$BO227*100,0)</f>
        <v>0</v>
      </c>
      <c r="AR227" s="94"/>
      <c r="AS227" s="21">
        <v>0</v>
      </c>
      <c r="AT227" s="94"/>
      <c r="AU227" s="20">
        <f t="shared" si="197"/>
        <v>0</v>
      </c>
      <c r="AV227" s="94"/>
      <c r="AW227" s="22">
        <f>IF($BO227,AS227/$BO227*100,0)</f>
        <v>0</v>
      </c>
      <c r="AX227" s="94"/>
      <c r="AY227" s="21">
        <v>0</v>
      </c>
      <c r="AZ227" s="94"/>
      <c r="BA227" s="21">
        <v>0</v>
      </c>
      <c r="BB227" s="94"/>
      <c r="BC227" s="21">
        <f>(AY227+BA227)</f>
        <v>0</v>
      </c>
      <c r="BD227" s="94"/>
      <c r="BE227" s="20">
        <f t="shared" si="198"/>
        <v>0</v>
      </c>
      <c r="BF227" s="94"/>
      <c r="BG227" s="22">
        <f>IF($BO227,BC227/$BO227*100,0)</f>
        <v>0</v>
      </c>
      <c r="BH227" s="94"/>
      <c r="BI227" s="21">
        <v>0</v>
      </c>
      <c r="BJ227" s="94"/>
      <c r="BK227" s="20">
        <f t="shared" si="199"/>
        <v>0</v>
      </c>
      <c r="BL227" s="94"/>
      <c r="BM227" s="22">
        <f>IF($BO227,BI227/$BO227*100,0)</f>
        <v>0</v>
      </c>
      <c r="BN227" s="94"/>
      <c r="BO227" s="21">
        <f>(U227+AA227+AG227+AM227+AS227+BC227+BI227)</f>
        <v>0</v>
      </c>
      <c r="BQ227" s="94">
        <v>12</v>
      </c>
      <c r="BS227" s="115">
        <v>0</v>
      </c>
    </row>
    <row r="228" spans="1:71" ht="15" x14ac:dyDescent="0.25">
      <c r="A228" s="94">
        <v>12</v>
      </c>
      <c r="B228" s="123"/>
      <c r="C228" s="94" t="s">
        <v>226</v>
      </c>
      <c r="E228" s="21">
        <v>3992535</v>
      </c>
      <c r="F228" s="129"/>
      <c r="G228" s="21">
        <v>65573</v>
      </c>
      <c r="H228" s="94"/>
      <c r="I228" s="21">
        <v>630021</v>
      </c>
      <c r="J228" s="21"/>
      <c r="K228" s="21">
        <v>0</v>
      </c>
      <c r="L228" s="94"/>
      <c r="M228" s="21">
        <v>0</v>
      </c>
      <c r="N228" s="94"/>
      <c r="O228" s="21">
        <v>0</v>
      </c>
      <c r="P228" s="94"/>
      <c r="Q228" s="21">
        <v>46152</v>
      </c>
      <c r="R228" s="94"/>
      <c r="S228" s="21">
        <v>19612</v>
      </c>
      <c r="T228" s="94"/>
      <c r="U228" s="21">
        <f>SUM(E228:S228)</f>
        <v>4753893</v>
      </c>
      <c r="V228" s="94"/>
      <c r="W228" s="20">
        <f t="shared" si="181"/>
        <v>1216.4516376663255</v>
      </c>
      <c r="X228" s="94"/>
      <c r="Y228" s="22">
        <f>IF($BO228,U228/$BO228*100,0)</f>
        <v>66.928214425142826</v>
      </c>
      <c r="Z228" s="94"/>
      <c r="AA228" s="21">
        <v>1638459</v>
      </c>
      <c r="AB228" s="94"/>
      <c r="AC228" s="20">
        <f t="shared" si="194"/>
        <v>419.25767656090073</v>
      </c>
      <c r="AD228" s="94"/>
      <c r="AE228" s="22">
        <f>IF($BO228,AA228/$BO228*100,0)</f>
        <v>23.067228328194407</v>
      </c>
      <c r="AF228" s="94"/>
      <c r="AG228" s="21">
        <v>63371</v>
      </c>
      <c r="AH228" s="94"/>
      <c r="AI228" s="20">
        <f t="shared" si="195"/>
        <v>16.215711361310134</v>
      </c>
      <c r="AJ228" s="94"/>
      <c r="AK228" s="22">
        <f>IF($BO228,AG228/$BO228*100,0)</f>
        <v>0.89217571290218889</v>
      </c>
      <c r="AL228" s="94"/>
      <c r="AM228" s="21">
        <v>22625</v>
      </c>
      <c r="AN228" s="94"/>
      <c r="AO228" s="20">
        <f t="shared" si="196"/>
        <v>5.7894063459570111</v>
      </c>
      <c r="AP228" s="94"/>
      <c r="AQ228" s="22">
        <f>IF($BO228,AM228/$BO228*100,0)</f>
        <v>0.31852859359031771</v>
      </c>
      <c r="AR228" s="94"/>
      <c r="AS228" s="21">
        <v>364666</v>
      </c>
      <c r="AT228" s="94"/>
      <c r="AU228" s="20">
        <f t="shared" si="197"/>
        <v>93.312691914022523</v>
      </c>
      <c r="AV228" s="94"/>
      <c r="AW228" s="22">
        <f>IF($BO228,AS228/$BO228*100,0)</f>
        <v>5.1339910766942234</v>
      </c>
      <c r="AX228" s="94"/>
      <c r="AY228" s="21">
        <v>14476</v>
      </c>
      <c r="AZ228" s="94"/>
      <c r="BA228" s="21">
        <v>21342</v>
      </c>
      <c r="BB228" s="94"/>
      <c r="BC228" s="21">
        <f>(AY228+BA228)</f>
        <v>35818</v>
      </c>
      <c r="BD228" s="94"/>
      <c r="BE228" s="20">
        <f t="shared" si="198"/>
        <v>9.1653019447287623</v>
      </c>
      <c r="BF228" s="94"/>
      <c r="BG228" s="22">
        <f>IF($BO228,BC228/$BO228*100,0)</f>
        <v>0.50426772000963538</v>
      </c>
      <c r="BH228" s="94"/>
      <c r="BI228" s="21">
        <v>224141</v>
      </c>
      <c r="BJ228" s="94"/>
      <c r="BK228" s="20">
        <f t="shared" si="199"/>
        <v>57.354401228249742</v>
      </c>
      <c r="BL228" s="94"/>
      <c r="BM228" s="22">
        <f>IF($BO228,BI228/$BO228*100,0)</f>
        <v>3.1555941434664052</v>
      </c>
      <c r="BN228" s="94"/>
      <c r="BO228" s="21">
        <f>(U228+AA228+AG228+AM228+AS228+BC228+BI228)</f>
        <v>7102973</v>
      </c>
      <c r="BQ228" s="94">
        <v>13</v>
      </c>
      <c r="BS228" s="115">
        <v>3908</v>
      </c>
    </row>
    <row r="229" spans="1:71" ht="15" x14ac:dyDescent="0.25">
      <c r="A229" s="94">
        <v>13</v>
      </c>
      <c r="B229" s="123"/>
      <c r="C229" s="94" t="s">
        <v>146</v>
      </c>
      <c r="E229" s="21">
        <v>1691313</v>
      </c>
      <c r="F229" s="129"/>
      <c r="G229" s="21">
        <v>36529</v>
      </c>
      <c r="H229" s="94"/>
      <c r="I229" s="21">
        <v>1916127</v>
      </c>
      <c r="J229" s="21"/>
      <c r="K229" s="21">
        <v>0</v>
      </c>
      <c r="L229" s="94"/>
      <c r="M229" s="21">
        <v>215617</v>
      </c>
      <c r="N229" s="94"/>
      <c r="O229" s="21">
        <v>0</v>
      </c>
      <c r="P229" s="94"/>
      <c r="Q229" s="21">
        <v>47934</v>
      </c>
      <c r="R229" s="94"/>
      <c r="S229" s="21">
        <v>26885</v>
      </c>
      <c r="T229" s="94"/>
      <c r="U229" s="21">
        <f>SUM(E229:S229)</f>
        <v>3934405</v>
      </c>
      <c r="V229" s="94"/>
      <c r="W229" s="20">
        <f t="shared" si="181"/>
        <v>196.11230186422091</v>
      </c>
      <c r="X229" s="94"/>
      <c r="Y229" s="22">
        <f>IF($BO229,U229/$BO229*100,0)</f>
        <v>26.441762770295341</v>
      </c>
      <c r="Z229" s="94"/>
      <c r="AA229" s="21">
        <v>9781536</v>
      </c>
      <c r="AB229" s="94"/>
      <c r="AC229" s="20">
        <f t="shared" si="194"/>
        <v>487.56534742298874</v>
      </c>
      <c r="AD229" s="94"/>
      <c r="AE229" s="22">
        <f>IF($BO229,AA229/$BO229*100,0)</f>
        <v>65.738289383300298</v>
      </c>
      <c r="AF229" s="94"/>
      <c r="AG229" s="21">
        <v>434046</v>
      </c>
      <c r="AH229" s="94"/>
      <c r="AI229" s="20">
        <f t="shared" si="195"/>
        <v>21.635230784567838</v>
      </c>
      <c r="AJ229" s="94"/>
      <c r="AK229" s="22">
        <f>IF($BO229,AG229/$BO229*100,0)</f>
        <v>2.9170716698956034</v>
      </c>
      <c r="AL229" s="94"/>
      <c r="AM229" s="21">
        <v>127949</v>
      </c>
      <c r="AN229" s="94"/>
      <c r="AO229" s="20">
        <f t="shared" si="196"/>
        <v>6.377679194497059</v>
      </c>
      <c r="AP229" s="94"/>
      <c r="AQ229" s="22">
        <f>IF($BO229,AM229/$BO229*100,0)</f>
        <v>0.85990057065719427</v>
      </c>
      <c r="AR229" s="94"/>
      <c r="AS229" s="21">
        <v>352726</v>
      </c>
      <c r="AT229" s="94"/>
      <c r="AU229" s="20">
        <f t="shared" si="197"/>
        <v>17.581796431063701</v>
      </c>
      <c r="AV229" s="94"/>
      <c r="AW229" s="22">
        <f>IF($BO229,AS229/$BO229*100,0)</f>
        <v>2.3705483332079931</v>
      </c>
      <c r="AX229" s="94"/>
      <c r="AY229" s="21">
        <v>-853519</v>
      </c>
      <c r="AZ229" s="94"/>
      <c r="BA229" s="21">
        <v>272533</v>
      </c>
      <c r="BB229" s="94"/>
      <c r="BC229" s="21">
        <f>(AY229+BA229)</f>
        <v>-580986</v>
      </c>
      <c r="BD229" s="94"/>
      <c r="BE229" s="20">
        <f t="shared" si="198"/>
        <v>-28.959525471039775</v>
      </c>
      <c r="BF229" s="94"/>
      <c r="BG229" s="22">
        <f>IF($BO229,BC229/$BO229*100,0)</f>
        <v>-3.9046041230790447</v>
      </c>
      <c r="BH229" s="94"/>
      <c r="BI229" s="21">
        <v>829835</v>
      </c>
      <c r="BJ229" s="94"/>
      <c r="BK229" s="20">
        <f t="shared" si="199"/>
        <v>41.363523078456787</v>
      </c>
      <c r="BL229" s="94"/>
      <c r="BM229" s="22">
        <f>IF($BO229,BI229/$BO229*100,0)</f>
        <v>5.5770313957226145</v>
      </c>
      <c r="BN229" s="94"/>
      <c r="BO229" s="21">
        <f>(U229+AA229+AG229+AM229+AS229+BC229+BI229)</f>
        <v>14879511</v>
      </c>
      <c r="BQ229" s="94">
        <v>14</v>
      </c>
      <c r="BS229" s="115">
        <v>20062</v>
      </c>
    </row>
    <row r="230" spans="1:71" ht="15" x14ac:dyDescent="0.25">
      <c r="A230" s="94">
        <v>14</v>
      </c>
      <c r="B230" s="123"/>
      <c r="C230" s="94" t="s">
        <v>227</v>
      </c>
      <c r="E230" s="21">
        <v>0</v>
      </c>
      <c r="F230" s="129"/>
      <c r="G230" s="21">
        <v>0</v>
      </c>
      <c r="H230" s="94"/>
      <c r="I230" s="21">
        <v>0</v>
      </c>
      <c r="J230" s="21"/>
      <c r="K230" s="21">
        <v>0</v>
      </c>
      <c r="L230" s="94"/>
      <c r="M230" s="21">
        <v>0</v>
      </c>
      <c r="N230" s="94"/>
      <c r="O230" s="21">
        <v>0</v>
      </c>
      <c r="P230" s="94"/>
      <c r="Q230" s="21">
        <v>0</v>
      </c>
      <c r="R230" s="94"/>
      <c r="S230" s="21">
        <v>0</v>
      </c>
      <c r="T230" s="94"/>
      <c r="U230" s="21">
        <f>SUM(E230:S230)</f>
        <v>0</v>
      </c>
      <c r="V230" s="94"/>
      <c r="W230" s="20">
        <f t="shared" si="181"/>
        <v>0</v>
      </c>
      <c r="X230" s="94"/>
      <c r="Y230" s="22">
        <f>IF($BO230,U230/$BO230*100,0)</f>
        <v>0</v>
      </c>
      <c r="Z230" s="94"/>
      <c r="AA230" s="21">
        <v>0</v>
      </c>
      <c r="AB230" s="94"/>
      <c r="AC230" s="20">
        <f t="shared" si="194"/>
        <v>0</v>
      </c>
      <c r="AD230" s="94"/>
      <c r="AE230" s="22">
        <f>IF($BO230,AA230/$BO230*100,0)</f>
        <v>0</v>
      </c>
      <c r="AF230" s="94"/>
      <c r="AG230" s="21">
        <v>0</v>
      </c>
      <c r="AH230" s="94"/>
      <c r="AI230" s="20">
        <f t="shared" si="195"/>
        <v>0</v>
      </c>
      <c r="AJ230" s="94"/>
      <c r="AK230" s="22">
        <f>IF($BO230,AG230/$BO230*100,0)</f>
        <v>0</v>
      </c>
      <c r="AL230" s="94"/>
      <c r="AM230" s="21">
        <v>0</v>
      </c>
      <c r="AN230" s="94"/>
      <c r="AO230" s="20">
        <f t="shared" si="196"/>
        <v>0</v>
      </c>
      <c r="AP230" s="94"/>
      <c r="AQ230" s="22">
        <f>IF($BO230,AM230/$BO230*100,0)</f>
        <v>0</v>
      </c>
      <c r="AR230" s="94"/>
      <c r="AS230" s="21">
        <v>0</v>
      </c>
      <c r="AT230" s="94"/>
      <c r="AU230" s="20">
        <f t="shared" si="197"/>
        <v>0</v>
      </c>
      <c r="AV230" s="94"/>
      <c r="AW230" s="22">
        <f>IF($BO230,AS230/$BO230*100,0)</f>
        <v>0</v>
      </c>
      <c r="AX230" s="94"/>
      <c r="AY230" s="21">
        <v>0</v>
      </c>
      <c r="AZ230" s="94"/>
      <c r="BA230" s="21">
        <v>0</v>
      </c>
      <c r="BB230" s="94"/>
      <c r="BC230" s="21">
        <f>(AY230+BA230)</f>
        <v>0</v>
      </c>
      <c r="BD230" s="94"/>
      <c r="BE230" s="20">
        <f t="shared" si="198"/>
        <v>0</v>
      </c>
      <c r="BF230" s="94"/>
      <c r="BG230" s="22">
        <f>IF($BO230,BC230/$BO230*100,0)</f>
        <v>0</v>
      </c>
      <c r="BH230" s="94"/>
      <c r="BI230" s="21">
        <v>0</v>
      </c>
      <c r="BJ230" s="94"/>
      <c r="BK230" s="20">
        <f t="shared" si="199"/>
        <v>0</v>
      </c>
      <c r="BL230" s="94"/>
      <c r="BM230" s="22">
        <f>IF($BO230,BI230/$BO230*100,0)</f>
        <v>0</v>
      </c>
      <c r="BN230" s="94"/>
      <c r="BO230" s="21">
        <f>(U230+AA230+AG230+AM230+AS230+BC230+BI230)</f>
        <v>0</v>
      </c>
      <c r="BQ230" s="94">
        <v>15</v>
      </c>
      <c r="BS230" s="115">
        <v>0</v>
      </c>
    </row>
    <row r="231" spans="1:71" ht="15" x14ac:dyDescent="0.25">
      <c r="A231" s="94">
        <v>15</v>
      </c>
      <c r="B231" s="123"/>
      <c r="C231" s="94" t="s">
        <v>228</v>
      </c>
      <c r="E231" s="21">
        <v>799290</v>
      </c>
      <c r="F231" s="129"/>
      <c r="G231" s="21">
        <v>57874</v>
      </c>
      <c r="H231" s="94"/>
      <c r="I231" s="21">
        <v>237029</v>
      </c>
      <c r="J231" s="21"/>
      <c r="K231" s="21">
        <v>0</v>
      </c>
      <c r="L231" s="94"/>
      <c r="M231" s="21">
        <v>0</v>
      </c>
      <c r="N231" s="94"/>
      <c r="O231" s="21">
        <v>0</v>
      </c>
      <c r="P231" s="94"/>
      <c r="Q231" s="21">
        <v>286</v>
      </c>
      <c r="R231" s="94"/>
      <c r="S231" s="21">
        <v>610</v>
      </c>
      <c r="T231" s="94"/>
      <c r="U231" s="21">
        <f>SUM(E231:S231)</f>
        <v>1095089</v>
      </c>
      <c r="V231" s="94"/>
      <c r="W231" s="20">
        <f t="shared" si="181"/>
        <v>146.5394085374013</v>
      </c>
      <c r="X231" s="94"/>
      <c r="Y231" s="22">
        <f>IF($BO231,U231/$BO231*100,0)</f>
        <v>10.161731930614838</v>
      </c>
      <c r="Z231" s="94"/>
      <c r="AA231" s="21">
        <v>7174181</v>
      </c>
      <c r="AB231" s="94"/>
      <c r="AC231" s="20">
        <f t="shared" ref="AC231:AC235" si="200">IFERROR(AA231/$BS231,0)</f>
        <v>960.01351532182525</v>
      </c>
      <c r="AD231" s="94"/>
      <c r="AE231" s="22">
        <f>IF($BO231,AA231/$BO231*100,0)</f>
        <v>66.571853195229153</v>
      </c>
      <c r="AF231" s="94"/>
      <c r="AG231" s="21">
        <v>56195</v>
      </c>
      <c r="AH231" s="94"/>
      <c r="AI231" s="20">
        <f t="shared" ref="AI231:AI235" si="201">IFERROR(AG231/$BS231,0)</f>
        <v>7.5197377224675499</v>
      </c>
      <c r="AJ231" s="94"/>
      <c r="AK231" s="22">
        <f>IF($BO231,AG231/$BO231*100,0)</f>
        <v>0.52145398761278838</v>
      </c>
      <c r="AL231" s="94"/>
      <c r="AM231" s="21">
        <v>127862</v>
      </c>
      <c r="AN231" s="94"/>
      <c r="AO231" s="20">
        <f t="shared" ref="AO231:AO235" si="202">IFERROR(AM231/$BS231,0)</f>
        <v>17.109862170480397</v>
      </c>
      <c r="AP231" s="94"/>
      <c r="AQ231" s="22">
        <f>IF($BO231,AM231/$BO231*100,0)</f>
        <v>1.1864783301743278</v>
      </c>
      <c r="AR231" s="94"/>
      <c r="AS231" s="21">
        <v>983005</v>
      </c>
      <c r="AT231" s="94"/>
      <c r="AU231" s="20">
        <f t="shared" ref="AU231:AU235" si="203">IFERROR(AS231/$BS231,0)</f>
        <v>131.54088050314465</v>
      </c>
      <c r="AV231" s="94"/>
      <c r="AW231" s="22">
        <f>IF($BO231,AS231/$BO231*100,0)</f>
        <v>9.1216634414682627</v>
      </c>
      <c r="AX231" s="94"/>
      <c r="AY231" s="21">
        <v>31246</v>
      </c>
      <c r="AZ231" s="94"/>
      <c r="BA231" s="21">
        <v>321669</v>
      </c>
      <c r="BB231" s="94"/>
      <c r="BC231" s="21">
        <f>(AY231+BA231)</f>
        <v>352915</v>
      </c>
      <c r="BD231" s="94"/>
      <c r="BE231" s="20">
        <f t="shared" ref="BE231:BE235" si="204">IFERROR(BC231/$BS231,0)</f>
        <v>47.225344573799006</v>
      </c>
      <c r="BF231" s="94"/>
      <c r="BG231" s="22">
        <f>IF($BO231,BC231/$BO231*100,0)</f>
        <v>3.2748275476175324</v>
      </c>
      <c r="BH231" s="94"/>
      <c r="BI231" s="21">
        <v>987351</v>
      </c>
      <c r="BJ231" s="94"/>
      <c r="BK231" s="20">
        <f t="shared" ref="BK231:BK235" si="205">IFERROR(BI231/$BS231,0)</f>
        <v>132.12244078683258</v>
      </c>
      <c r="BL231" s="94"/>
      <c r="BM231" s="22">
        <f>IF($BO231,BI231/$BO231*100,0)</f>
        <v>9.161991567283108</v>
      </c>
      <c r="BN231" s="94"/>
      <c r="BO231" s="21">
        <f>(U231+AA231+AG231+AM231+AS231+BC231+BI231)</f>
        <v>10776598</v>
      </c>
      <c r="BQ231" s="94">
        <v>16</v>
      </c>
      <c r="BS231" s="115">
        <v>7473</v>
      </c>
    </row>
    <row r="232" spans="1:71" ht="15" x14ac:dyDescent="0.25">
      <c r="A232" s="94">
        <v>16</v>
      </c>
      <c r="B232" s="123"/>
      <c r="C232" s="94" t="s">
        <v>229</v>
      </c>
      <c r="E232" s="21">
        <v>1726887</v>
      </c>
      <c r="F232" s="129"/>
      <c r="G232" s="21">
        <v>20880</v>
      </c>
      <c r="H232" s="94"/>
      <c r="I232" s="21">
        <v>504834</v>
      </c>
      <c r="J232" s="21"/>
      <c r="K232" s="21">
        <v>0</v>
      </c>
      <c r="L232" s="94"/>
      <c r="M232" s="21">
        <v>0</v>
      </c>
      <c r="N232" s="94"/>
      <c r="O232" s="21">
        <v>0</v>
      </c>
      <c r="P232" s="94"/>
      <c r="Q232" s="21">
        <v>24508</v>
      </c>
      <c r="R232" s="94"/>
      <c r="S232" s="21">
        <v>34647</v>
      </c>
      <c r="T232" s="94"/>
      <c r="U232" s="21">
        <f>SUM(E232:S232)</f>
        <v>2311756</v>
      </c>
      <c r="V232" s="94"/>
      <c r="W232" s="20">
        <f t="shared" si="181"/>
        <v>154.00413030444341</v>
      </c>
      <c r="X232" s="94"/>
      <c r="Y232" s="22">
        <f>IF($BO232,U232/$BO232*100,0)</f>
        <v>22.740819662890786</v>
      </c>
      <c r="Z232" s="94"/>
      <c r="AA232" s="21">
        <v>5923593</v>
      </c>
      <c r="AB232" s="94"/>
      <c r="AC232" s="20">
        <f t="shared" si="200"/>
        <v>394.61681433615348</v>
      </c>
      <c r="AD232" s="94"/>
      <c r="AE232" s="22">
        <f>IF($BO232,AA232/$BO232*100,0)</f>
        <v>58.270578802158276</v>
      </c>
      <c r="AF232" s="94"/>
      <c r="AG232" s="21">
        <v>32485</v>
      </c>
      <c r="AH232" s="94"/>
      <c r="AI232" s="20">
        <f t="shared" si="201"/>
        <v>2.1640796749050697</v>
      </c>
      <c r="AJ232" s="94"/>
      <c r="AK232" s="22">
        <f>IF($BO232,AG232/$BO232*100,0)</f>
        <v>0.31955601142551687</v>
      </c>
      <c r="AL232" s="94"/>
      <c r="AM232" s="21">
        <v>128665</v>
      </c>
      <c r="AN232" s="94"/>
      <c r="AO232" s="20">
        <f t="shared" si="202"/>
        <v>8.5713809872759974</v>
      </c>
      <c r="AP232" s="94"/>
      <c r="AQ232" s="22">
        <f>IF($BO232,AM232/$BO232*100,0)</f>
        <v>1.2656818288460561</v>
      </c>
      <c r="AR232" s="94"/>
      <c r="AS232" s="21">
        <v>1128711</v>
      </c>
      <c r="AT232" s="94"/>
      <c r="AU232" s="20">
        <f t="shared" si="203"/>
        <v>75.192259010059288</v>
      </c>
      <c r="AV232" s="94"/>
      <c r="AW232" s="22">
        <f>IF($BO232,AS232/$BO232*100,0)</f>
        <v>11.10316716060048</v>
      </c>
      <c r="AX232" s="94"/>
      <c r="AY232" s="21">
        <v>-183666</v>
      </c>
      <c r="AZ232" s="94"/>
      <c r="BA232" s="21">
        <v>52</v>
      </c>
      <c r="BB232" s="94"/>
      <c r="BC232" s="21">
        <f>(AY232+BA232)</f>
        <v>-183614</v>
      </c>
      <c r="BD232" s="94"/>
      <c r="BE232" s="20">
        <f t="shared" si="204"/>
        <v>-12.23196322696689</v>
      </c>
      <c r="BF232" s="94"/>
      <c r="BG232" s="22">
        <f>IF($BO232,BC232/$BO232*100,0)</f>
        <v>-1.8062169457252535</v>
      </c>
      <c r="BH232" s="94"/>
      <c r="BI232" s="21">
        <v>824071</v>
      </c>
      <c r="BJ232" s="94"/>
      <c r="BK232" s="20">
        <f t="shared" si="205"/>
        <v>54.897808273932448</v>
      </c>
      <c r="BL232" s="94"/>
      <c r="BM232" s="22">
        <f>IF($BO232,BI232/$BO232*100,0)</f>
        <v>8.1064134798041287</v>
      </c>
      <c r="BN232" s="94"/>
      <c r="BO232" s="21">
        <f>(U232+AA232+AG232+AM232+AS232+BC232+BI232)</f>
        <v>10165667</v>
      </c>
      <c r="BQ232" s="94">
        <v>17</v>
      </c>
      <c r="BS232" s="115">
        <v>15011</v>
      </c>
    </row>
    <row r="233" spans="1:71" ht="15" x14ac:dyDescent="0.25">
      <c r="A233" s="94">
        <v>17</v>
      </c>
      <c r="B233" s="123"/>
      <c r="C233" s="94" t="s">
        <v>230</v>
      </c>
      <c r="E233" s="21">
        <v>12658400</v>
      </c>
      <c r="F233" s="129"/>
      <c r="G233" s="21">
        <v>311188</v>
      </c>
      <c r="H233" s="94"/>
      <c r="I233" s="21">
        <v>0</v>
      </c>
      <c r="J233" s="21"/>
      <c r="K233" s="21">
        <v>0</v>
      </c>
      <c r="L233" s="94"/>
      <c r="M233" s="21">
        <v>0</v>
      </c>
      <c r="N233" s="94"/>
      <c r="O233" s="21">
        <v>0</v>
      </c>
      <c r="P233" s="94"/>
      <c r="Q233" s="21">
        <v>34073</v>
      </c>
      <c r="R233" s="94"/>
      <c r="S233" s="21">
        <v>34074</v>
      </c>
      <c r="T233" s="94"/>
      <c r="U233" s="21">
        <f>SUM(E233:S233)</f>
        <v>13037735</v>
      </c>
      <c r="V233" s="94"/>
      <c r="W233" s="20">
        <f t="shared" si="181"/>
        <v>528.80693571283712</v>
      </c>
      <c r="X233" s="94"/>
      <c r="Y233" s="22">
        <f>IF($BO233,U233/$BO233*100,0)</f>
        <v>36.385637210353224</v>
      </c>
      <c r="Z233" s="94"/>
      <c r="AA233" s="21">
        <v>15128514</v>
      </c>
      <c r="AB233" s="94"/>
      <c r="AC233" s="20">
        <f t="shared" si="200"/>
        <v>613.60835530318388</v>
      </c>
      <c r="AD233" s="94"/>
      <c r="AE233" s="22">
        <f>IF($BO233,AA233/$BO233*100,0)</f>
        <v>42.220571436353758</v>
      </c>
      <c r="AF233" s="94"/>
      <c r="AG233" s="21">
        <v>613968</v>
      </c>
      <c r="AH233" s="94"/>
      <c r="AI233" s="20">
        <f t="shared" si="201"/>
        <v>24.902372743865342</v>
      </c>
      <c r="AJ233" s="94"/>
      <c r="AK233" s="22">
        <f>IF($BO233,AG233/$BO233*100,0)</f>
        <v>1.7134584271551883</v>
      </c>
      <c r="AL233" s="94"/>
      <c r="AM233" s="21">
        <v>359468</v>
      </c>
      <c r="AN233" s="94"/>
      <c r="AO233" s="20">
        <f t="shared" si="202"/>
        <v>14.579922936524031</v>
      </c>
      <c r="AP233" s="94"/>
      <c r="AQ233" s="22">
        <f>IF($BO233,AM233/$BO233*100,0)</f>
        <v>1.0032012643861263</v>
      </c>
      <c r="AR233" s="94"/>
      <c r="AS233" s="21">
        <v>5160574</v>
      </c>
      <c r="AT233" s="94"/>
      <c r="AU233" s="20">
        <f t="shared" si="203"/>
        <v>209.31145812208476</v>
      </c>
      <c r="AV233" s="94"/>
      <c r="AW233" s="22">
        <f>IF($BO233,AS233/$BO233*100,0)</f>
        <v>14.402100776030604</v>
      </c>
      <c r="AX233" s="94"/>
      <c r="AY233" s="21">
        <v>96355</v>
      </c>
      <c r="AZ233" s="94"/>
      <c r="BA233" s="21">
        <v>1005720</v>
      </c>
      <c r="BB233" s="94"/>
      <c r="BC233" s="21">
        <f>(AY233+BA233)</f>
        <v>1102075</v>
      </c>
      <c r="BD233" s="94"/>
      <c r="BE233" s="20">
        <f t="shared" si="204"/>
        <v>44.699858040965324</v>
      </c>
      <c r="BF233" s="94"/>
      <c r="BG233" s="22">
        <f>IF($BO233,BC233/$BO233*100,0)</f>
        <v>3.0756646862817831</v>
      </c>
      <c r="BH233" s="94"/>
      <c r="BI233" s="21">
        <v>429758</v>
      </c>
      <c r="BJ233" s="94"/>
      <c r="BK233" s="20">
        <f t="shared" si="205"/>
        <v>17.430865950111539</v>
      </c>
      <c r="BL233" s="94"/>
      <c r="BM233" s="22">
        <f>IF($BO233,BI233/$BO233*100,0)</f>
        <v>1.1993661994393183</v>
      </c>
      <c r="BN233" s="94"/>
      <c r="BO233" s="21">
        <f>(U233+AA233+AG233+AM233+AS233+BC233+BI233)</f>
        <v>35832092</v>
      </c>
      <c r="BQ233" s="94">
        <v>18</v>
      </c>
      <c r="BS233" s="115">
        <v>24655</v>
      </c>
    </row>
    <row r="234" spans="1:71" ht="15" x14ac:dyDescent="0.25">
      <c r="A234" s="94">
        <v>18</v>
      </c>
      <c r="B234" s="123"/>
      <c r="C234" s="94" t="s">
        <v>231</v>
      </c>
      <c r="E234" s="21">
        <v>16769311</v>
      </c>
      <c r="F234" s="129"/>
      <c r="G234" s="21">
        <v>263863</v>
      </c>
      <c r="H234" s="94"/>
      <c r="I234" s="21">
        <v>3247637</v>
      </c>
      <c r="J234" s="21"/>
      <c r="K234" s="21">
        <v>0</v>
      </c>
      <c r="L234" s="94"/>
      <c r="M234" s="21">
        <v>32980</v>
      </c>
      <c r="N234" s="94"/>
      <c r="O234" s="21">
        <v>0</v>
      </c>
      <c r="P234" s="94"/>
      <c r="Q234" s="21">
        <v>125507</v>
      </c>
      <c r="R234" s="94"/>
      <c r="S234" s="21">
        <v>64923</v>
      </c>
      <c r="T234" s="94"/>
      <c r="U234" s="21">
        <f>SUM(E234:S234)</f>
        <v>20504221</v>
      </c>
      <c r="V234" s="94"/>
      <c r="W234" s="20">
        <f t="shared" si="181"/>
        <v>424.95794818652848</v>
      </c>
      <c r="X234" s="94"/>
      <c r="Y234" s="22">
        <f>IF($BO234,U234/$BO234*100,0)</f>
        <v>38.319754081928373</v>
      </c>
      <c r="Z234" s="94"/>
      <c r="AA234" s="21">
        <v>24910269</v>
      </c>
      <c r="AB234" s="94"/>
      <c r="AC234" s="20">
        <f t="shared" si="200"/>
        <v>516.27500518134718</v>
      </c>
      <c r="AD234" s="94"/>
      <c r="AE234" s="22">
        <f>IF($BO234,AA234/$BO234*100,0)</f>
        <v>46.554091579225755</v>
      </c>
      <c r="AF234" s="94"/>
      <c r="AG234" s="21">
        <v>1161210</v>
      </c>
      <c r="AH234" s="94"/>
      <c r="AI234" s="20">
        <f t="shared" si="201"/>
        <v>24.066528497409326</v>
      </c>
      <c r="AJ234" s="94"/>
      <c r="AK234" s="22">
        <f>IF($BO234,AG234/$BO234*100,0)</f>
        <v>2.170152264622784</v>
      </c>
      <c r="AL234" s="94"/>
      <c r="AM234" s="21">
        <v>291303</v>
      </c>
      <c r="AN234" s="94"/>
      <c r="AO234" s="20">
        <f t="shared" si="202"/>
        <v>6.0373678756476687</v>
      </c>
      <c r="AP234" s="94"/>
      <c r="AQ234" s="22">
        <f>IF($BO234,AM234/$BO234*100,0)</f>
        <v>0.54440787208292285</v>
      </c>
      <c r="AR234" s="94"/>
      <c r="AS234" s="21">
        <v>4584652</v>
      </c>
      <c r="AT234" s="94"/>
      <c r="AU234" s="20">
        <f t="shared" si="203"/>
        <v>95.018694300518135</v>
      </c>
      <c r="AV234" s="94"/>
      <c r="AW234" s="22">
        <f>IF($BO234,AS234/$BO234*100,0)</f>
        <v>8.56812542116187</v>
      </c>
      <c r="AX234" s="94"/>
      <c r="AY234" s="21">
        <v>-201286</v>
      </c>
      <c r="AZ234" s="94"/>
      <c r="BA234" s="21">
        <v>2091246</v>
      </c>
      <c r="BB234" s="94"/>
      <c r="BC234" s="21">
        <f>(AY234+BA234)</f>
        <v>1889960</v>
      </c>
      <c r="BD234" s="94"/>
      <c r="BE234" s="20">
        <f t="shared" si="204"/>
        <v>39.170155440414504</v>
      </c>
      <c r="BF234" s="94"/>
      <c r="BG234" s="22">
        <f>IF($BO234,BC234/$BO234*100,0)</f>
        <v>3.5320923640396455</v>
      </c>
      <c r="BH234" s="94"/>
      <c r="BI234" s="21">
        <v>166612</v>
      </c>
      <c r="BJ234" s="94"/>
      <c r="BK234" s="20">
        <f t="shared" si="205"/>
        <v>3.4530984455958551</v>
      </c>
      <c r="BL234" s="94"/>
      <c r="BM234" s="22">
        <f>IF($BO234,BI234/$BO234*100,0)</f>
        <v>0.31137641693865131</v>
      </c>
      <c r="BN234" s="94"/>
      <c r="BO234" s="21">
        <f>(U234+AA234+AG234+AM234+AS234+BC234+BI234)</f>
        <v>53508227</v>
      </c>
      <c r="BQ234" s="94">
        <v>19</v>
      </c>
      <c r="BS234" s="115">
        <v>48250</v>
      </c>
    </row>
    <row r="235" spans="1:71" ht="15" x14ac:dyDescent="0.25">
      <c r="A235" s="94">
        <v>19</v>
      </c>
      <c r="B235" s="123"/>
      <c r="C235" s="94" t="s">
        <v>232</v>
      </c>
      <c r="E235" s="21">
        <v>1293818</v>
      </c>
      <c r="F235" s="129"/>
      <c r="G235" s="21">
        <v>65339</v>
      </c>
      <c r="H235" s="94"/>
      <c r="I235" s="21">
        <v>165837</v>
      </c>
      <c r="J235" s="21"/>
      <c r="K235" s="21">
        <v>817</v>
      </c>
      <c r="L235" s="94"/>
      <c r="M235" s="21">
        <v>50277</v>
      </c>
      <c r="N235" s="94"/>
      <c r="O235" s="21">
        <v>0</v>
      </c>
      <c r="P235" s="94"/>
      <c r="Q235" s="21">
        <v>10736</v>
      </c>
      <c r="R235" s="94"/>
      <c r="S235" s="21">
        <v>11606</v>
      </c>
      <c r="T235" s="94"/>
      <c r="U235" s="21">
        <f>SUM(E235:S235)</f>
        <v>1598430</v>
      </c>
      <c r="V235" s="94"/>
      <c r="W235" s="20">
        <f t="shared" si="181"/>
        <v>330.86938522045125</v>
      </c>
      <c r="X235" s="94"/>
      <c r="Y235" s="22">
        <f>IF($BO235,U235/$BO235*100,0)</f>
        <v>33.109829606890294</v>
      </c>
      <c r="Z235" s="94"/>
      <c r="AA235" s="21">
        <v>2682642</v>
      </c>
      <c r="AB235" s="94"/>
      <c r="AC235" s="20">
        <f t="shared" si="200"/>
        <v>555.29745394328302</v>
      </c>
      <c r="AD235" s="94"/>
      <c r="AE235" s="22">
        <f>IF($BO235,AA235/$BO235*100,0)</f>
        <v>55.568163458072853</v>
      </c>
      <c r="AF235" s="94"/>
      <c r="AG235" s="21">
        <v>15180</v>
      </c>
      <c r="AH235" s="94"/>
      <c r="AI235" s="20">
        <f t="shared" si="201"/>
        <v>3.1422065824880976</v>
      </c>
      <c r="AJ235" s="94"/>
      <c r="AK235" s="22">
        <f>IF($BO235,AG235/$BO235*100,0)</f>
        <v>0.31443805073265313</v>
      </c>
      <c r="AL235" s="94"/>
      <c r="AM235" s="21">
        <v>19658</v>
      </c>
      <c r="AN235" s="94"/>
      <c r="AO235" s="20">
        <f t="shared" si="202"/>
        <v>4.069136824673981</v>
      </c>
      <c r="AP235" s="94"/>
      <c r="AQ235" s="22">
        <f>IF($BO235,AM235/$BO235*100,0)</f>
        <v>0.40719520430187711</v>
      </c>
      <c r="AR235" s="94"/>
      <c r="AS235" s="21">
        <v>347590</v>
      </c>
      <c r="AT235" s="94"/>
      <c r="AU235" s="20">
        <f t="shared" si="203"/>
        <v>71.949906851583521</v>
      </c>
      <c r="AV235" s="94"/>
      <c r="AW235" s="22">
        <f>IF($BO235,AS235/$BO235*100,0)</f>
        <v>7.1999685147669883</v>
      </c>
      <c r="AX235" s="94"/>
      <c r="AY235" s="21">
        <v>398</v>
      </c>
      <c r="AZ235" s="94"/>
      <c r="BA235" s="21">
        <v>21814</v>
      </c>
      <c r="BB235" s="94"/>
      <c r="BC235" s="21">
        <f>(AY235+BA235)</f>
        <v>22212</v>
      </c>
      <c r="BD235" s="94"/>
      <c r="BE235" s="20">
        <f t="shared" si="204"/>
        <v>4.5978058373007658</v>
      </c>
      <c r="BF235" s="94"/>
      <c r="BG235" s="22">
        <f>IF($BO235,BC235/$BO235*100,0)</f>
        <v>0.460098681348728</v>
      </c>
      <c r="BH235" s="94"/>
      <c r="BI235" s="21">
        <v>141948</v>
      </c>
      <c r="BJ235" s="94"/>
      <c r="BK235" s="20">
        <f t="shared" si="205"/>
        <v>29.382736493479612</v>
      </c>
      <c r="BL235" s="94"/>
      <c r="BM235" s="22">
        <f>IF($BO235,BI235/$BO235*100,0)</f>
        <v>2.9403064838866033</v>
      </c>
      <c r="BN235" s="94"/>
      <c r="BO235" s="21">
        <f>(U235+AA235+AG235+AM235+AS235+BC235+BI235)</f>
        <v>4827660</v>
      </c>
      <c r="BQ235" s="94">
        <v>20</v>
      </c>
      <c r="BS235" s="115">
        <v>4831</v>
      </c>
    </row>
    <row r="236" spans="1:71" ht="15" x14ac:dyDescent="0.25">
      <c r="A236" s="94">
        <v>20</v>
      </c>
      <c r="B236" s="123"/>
      <c r="C236" s="94" t="s">
        <v>233</v>
      </c>
      <c r="E236" s="21">
        <v>567797</v>
      </c>
      <c r="F236" s="129"/>
      <c r="G236" s="21">
        <v>27794</v>
      </c>
      <c r="H236" s="94"/>
      <c r="I236" s="21">
        <v>98847</v>
      </c>
      <c r="J236" s="21"/>
      <c r="K236" s="21">
        <v>125</v>
      </c>
      <c r="L236" s="94"/>
      <c r="M236" s="21">
        <v>88714</v>
      </c>
      <c r="N236" s="94"/>
      <c r="O236" s="21">
        <v>0</v>
      </c>
      <c r="P236" s="94"/>
      <c r="Q236" s="21">
        <v>6545</v>
      </c>
      <c r="R236" s="94"/>
      <c r="S236" s="21">
        <v>13292</v>
      </c>
      <c r="T236" s="94"/>
      <c r="U236" s="21">
        <f t="shared" ref="U236:U246" si="206">SUM(E236:S236)</f>
        <v>803114</v>
      </c>
      <c r="V236" s="94"/>
      <c r="W236" s="20">
        <f t="shared" si="181"/>
        <v>139.64771344114067</v>
      </c>
      <c r="X236" s="94"/>
      <c r="Y236" s="22">
        <f t="shared" ref="Y236:Y246" si="207">IF($BO236,U236/$BO236*100,0)</f>
        <v>16.31133119142946</v>
      </c>
      <c r="Z236" s="94"/>
      <c r="AA236" s="21">
        <v>3075369</v>
      </c>
      <c r="AB236" s="94"/>
      <c r="AC236" s="20">
        <f t="shared" ref="AC236:AC240" si="208">IFERROR(AA236/$BS236,0)</f>
        <v>534.75378195096505</v>
      </c>
      <c r="AD236" s="94"/>
      <c r="AE236" s="22">
        <f t="shared" ref="AE236:AE246" si="209">IF($BO236,AA236/$BO236*100,0)</f>
        <v>62.461073141366263</v>
      </c>
      <c r="AF236" s="94"/>
      <c r="AG236" s="21">
        <v>750</v>
      </c>
      <c r="AH236" s="94"/>
      <c r="AI236" s="20">
        <f t="shared" ref="AI236:AI240" si="210">IFERROR(AG236/$BS236,0)</f>
        <v>0.13041210224308816</v>
      </c>
      <c r="AJ236" s="94"/>
      <c r="AK236" s="22">
        <f t="shared" ref="AK236:AK246" si="211">IF($BO236,AG236/$BO236*100,0)</f>
        <v>1.5232580173639229E-2</v>
      </c>
      <c r="AL236" s="94"/>
      <c r="AM236" s="21">
        <v>8286</v>
      </c>
      <c r="AN236" s="94"/>
      <c r="AO236" s="20">
        <f t="shared" ref="AO236:AO240" si="212">IFERROR(AM236/$BS236,0)</f>
        <v>1.440792905581638</v>
      </c>
      <c r="AP236" s="94"/>
      <c r="AQ236" s="22">
        <f t="shared" ref="AQ236:AQ246" si="213">IF($BO236,AM236/$BO236*100,0)</f>
        <v>0.16828954575836619</v>
      </c>
      <c r="AR236" s="94"/>
      <c r="AS236" s="21">
        <v>995679</v>
      </c>
      <c r="AT236" s="94"/>
      <c r="AU236" s="20">
        <f t="shared" ref="AU236:AU240" si="214">IFERROR(AS236/$BS236,0)</f>
        <v>173.13145539906102</v>
      </c>
      <c r="AV236" s="94"/>
      <c r="AW236" s="22">
        <f t="shared" ref="AW236:AW246" si="215">IF($BO236,AS236/$BO236*100,0)</f>
        <v>20.222346926278579</v>
      </c>
      <c r="AX236" s="94"/>
      <c r="AY236" s="21">
        <v>564</v>
      </c>
      <c r="AZ236" s="94"/>
      <c r="BA236" s="21">
        <v>12807</v>
      </c>
      <c r="BB236" s="94"/>
      <c r="BC236" s="21">
        <f t="shared" ref="BC236:BC246" si="216">(AY236+BA236)</f>
        <v>13371</v>
      </c>
      <c r="BD236" s="94"/>
      <c r="BE236" s="20">
        <f t="shared" ref="BE236:BE240" si="217">IFERROR(BC236/$BS236,0)</f>
        <v>2.3249869587897756</v>
      </c>
      <c r="BF236" s="94"/>
      <c r="BG236" s="22">
        <f t="shared" ref="BG236:BG246" si="218">IF($BO236,BC236/$BO236*100,0)</f>
        <v>0.27156643933564018</v>
      </c>
      <c r="BH236" s="94"/>
      <c r="BI236" s="21">
        <v>27088</v>
      </c>
      <c r="BJ236" s="94"/>
      <c r="BK236" s="20">
        <f t="shared" ref="BK236:BK240" si="219">IFERROR(BI236/$BS236,0)</f>
        <v>4.7101373674143625</v>
      </c>
      <c r="BL236" s="94"/>
      <c r="BM236" s="22">
        <f t="shared" ref="BM236:BM246" si="220">IF($BO236,BI236/$BO236*100,0)</f>
        <v>0.55016017565805253</v>
      </c>
      <c r="BN236" s="94"/>
      <c r="BO236" s="21">
        <f t="shared" ref="BO236:BO246" si="221">(U236+AA236+AG236+AM236+AS236+BC236+BI236)</f>
        <v>4923657</v>
      </c>
      <c r="BQ236" s="94">
        <v>21</v>
      </c>
      <c r="BS236" s="115">
        <v>5751</v>
      </c>
    </row>
    <row r="237" spans="1:71" ht="15" x14ac:dyDescent="0.25">
      <c r="A237" s="94">
        <v>21</v>
      </c>
      <c r="B237" s="123"/>
      <c r="C237" s="94" t="s">
        <v>187</v>
      </c>
      <c r="E237" s="21">
        <v>659283</v>
      </c>
      <c r="F237" s="129"/>
      <c r="G237" s="21">
        <v>28062</v>
      </c>
      <c r="H237" s="94"/>
      <c r="I237" s="21">
        <v>201368</v>
      </c>
      <c r="J237" s="21"/>
      <c r="K237" s="21">
        <v>0</v>
      </c>
      <c r="L237" s="94"/>
      <c r="M237" s="21">
        <v>0</v>
      </c>
      <c r="N237" s="94"/>
      <c r="O237" s="21">
        <v>0</v>
      </c>
      <c r="P237" s="94"/>
      <c r="Q237" s="21">
        <v>0</v>
      </c>
      <c r="R237" s="94"/>
      <c r="S237" s="21">
        <v>0</v>
      </c>
      <c r="T237" s="94"/>
      <c r="U237" s="21">
        <f t="shared" si="206"/>
        <v>888713</v>
      </c>
      <c r="V237" s="94"/>
      <c r="W237" s="20">
        <f t="shared" si="181"/>
        <v>182.11331967213115</v>
      </c>
      <c r="X237" s="94"/>
      <c r="Y237" s="22">
        <f t="shared" si="207"/>
        <v>22.906833931105229</v>
      </c>
      <c r="Z237" s="94"/>
      <c r="AA237" s="21">
        <v>2570637</v>
      </c>
      <c r="AB237" s="94"/>
      <c r="AC237" s="20">
        <f t="shared" si="208"/>
        <v>526.76987704918031</v>
      </c>
      <c r="AD237" s="94"/>
      <c r="AE237" s="22">
        <f t="shared" si="209"/>
        <v>66.258910195028719</v>
      </c>
      <c r="AF237" s="94"/>
      <c r="AG237" s="21">
        <v>1875</v>
      </c>
      <c r="AH237" s="94"/>
      <c r="AI237" s="20">
        <f t="shared" si="210"/>
        <v>0.38422131147540983</v>
      </c>
      <c r="AJ237" s="94"/>
      <c r="AK237" s="22">
        <f t="shared" si="211"/>
        <v>4.8328665858181782E-2</v>
      </c>
      <c r="AL237" s="94"/>
      <c r="AM237" s="21">
        <v>102013</v>
      </c>
      <c r="AN237" s="94"/>
      <c r="AO237" s="20">
        <f t="shared" si="212"/>
        <v>20.904303278688523</v>
      </c>
      <c r="AP237" s="94"/>
      <c r="AQ237" s="22">
        <f t="shared" si="213"/>
        <v>2.629414501435039</v>
      </c>
      <c r="AR237" s="94"/>
      <c r="AS237" s="21">
        <v>181116</v>
      </c>
      <c r="AT237" s="94"/>
      <c r="AU237" s="20">
        <f t="shared" si="214"/>
        <v>37.113934426229505</v>
      </c>
      <c r="AV237" s="94"/>
      <c r="AW237" s="22">
        <f t="shared" si="215"/>
        <v>4.6683171443042415</v>
      </c>
      <c r="AX237" s="94"/>
      <c r="AY237" s="21">
        <v>6547</v>
      </c>
      <c r="AZ237" s="94"/>
      <c r="BA237" s="21">
        <v>17649</v>
      </c>
      <c r="BB237" s="94"/>
      <c r="BC237" s="21">
        <f t="shared" si="216"/>
        <v>24196</v>
      </c>
      <c r="BD237" s="94"/>
      <c r="BE237" s="20">
        <f t="shared" si="217"/>
        <v>4.9581967213114755</v>
      </c>
      <c r="BF237" s="94"/>
      <c r="BG237" s="22">
        <f t="shared" si="218"/>
        <v>0.62365887952243548</v>
      </c>
      <c r="BH237" s="94"/>
      <c r="BI237" s="21">
        <v>111135</v>
      </c>
      <c r="BJ237" s="94"/>
      <c r="BK237" s="20">
        <f t="shared" si="219"/>
        <v>22.77356557377049</v>
      </c>
      <c r="BL237" s="94"/>
      <c r="BM237" s="22">
        <f t="shared" si="220"/>
        <v>2.8645366827461509</v>
      </c>
      <c r="BN237" s="94"/>
      <c r="BO237" s="21">
        <f t="shared" si="221"/>
        <v>3879685</v>
      </c>
      <c r="BQ237" s="94">
        <v>22</v>
      </c>
      <c r="BS237" s="115">
        <v>4880</v>
      </c>
    </row>
    <row r="238" spans="1:71" ht="15" x14ac:dyDescent="0.25">
      <c r="A238" s="94">
        <v>22</v>
      </c>
      <c r="B238" s="123"/>
      <c r="C238" s="94" t="s">
        <v>195</v>
      </c>
      <c r="E238" s="21">
        <v>1805683</v>
      </c>
      <c r="F238" s="129"/>
      <c r="G238" s="21">
        <v>86155</v>
      </c>
      <c r="H238" s="94"/>
      <c r="I238" s="21">
        <v>266171</v>
      </c>
      <c r="J238" s="21"/>
      <c r="K238" s="21">
        <v>0</v>
      </c>
      <c r="L238" s="94"/>
      <c r="M238" s="21">
        <v>795434</v>
      </c>
      <c r="N238" s="94"/>
      <c r="O238" s="21">
        <v>0</v>
      </c>
      <c r="P238" s="94"/>
      <c r="Q238" s="21">
        <v>28667</v>
      </c>
      <c r="R238" s="94"/>
      <c r="S238" s="21">
        <v>52163</v>
      </c>
      <c r="T238" s="94"/>
      <c r="U238" s="21">
        <f t="shared" si="206"/>
        <v>3034273</v>
      </c>
      <c r="V238" s="94"/>
      <c r="W238" s="20">
        <f t="shared" si="181"/>
        <v>337.70428491930994</v>
      </c>
      <c r="X238" s="94"/>
      <c r="Y238" s="22">
        <f t="shared" si="207"/>
        <v>46.124142128621578</v>
      </c>
      <c r="Z238" s="94"/>
      <c r="AA238" s="21">
        <v>3144508</v>
      </c>
      <c r="AB238" s="94"/>
      <c r="AC238" s="20">
        <f t="shared" si="208"/>
        <v>349.97306622148022</v>
      </c>
      <c r="AD238" s="94"/>
      <c r="AE238" s="22">
        <f t="shared" si="209"/>
        <v>47.799830113041104</v>
      </c>
      <c r="AF238" s="94"/>
      <c r="AG238" s="21">
        <v>36024</v>
      </c>
      <c r="AH238" s="94"/>
      <c r="AI238" s="20">
        <f t="shared" si="210"/>
        <v>4.009348914858097</v>
      </c>
      <c r="AJ238" s="94"/>
      <c r="AK238" s="22">
        <f t="shared" si="211"/>
        <v>0.54760270286868173</v>
      </c>
      <c r="AL238" s="94"/>
      <c r="AM238" s="21">
        <v>10100</v>
      </c>
      <c r="AN238" s="94"/>
      <c r="AO238" s="20">
        <f t="shared" si="212"/>
        <v>1.1240957150806901</v>
      </c>
      <c r="AP238" s="94"/>
      <c r="AQ238" s="22">
        <f t="shared" si="213"/>
        <v>0.15353062677586293</v>
      </c>
      <c r="AR238" s="94"/>
      <c r="AS238" s="21">
        <v>197921</v>
      </c>
      <c r="AT238" s="94"/>
      <c r="AU238" s="20">
        <f t="shared" si="214"/>
        <v>22.027935447968837</v>
      </c>
      <c r="AV238" s="94"/>
      <c r="AW238" s="22">
        <f t="shared" si="215"/>
        <v>3.0086074437728283</v>
      </c>
      <c r="AX238" s="94"/>
      <c r="AY238" s="21">
        <v>53260</v>
      </c>
      <c r="AZ238" s="94"/>
      <c r="BA238" s="21">
        <v>18434</v>
      </c>
      <c r="BB238" s="94"/>
      <c r="BC238" s="21">
        <f t="shared" si="216"/>
        <v>71694</v>
      </c>
      <c r="BD238" s="94"/>
      <c r="BE238" s="20">
        <f t="shared" si="217"/>
        <v>7.979298831385643</v>
      </c>
      <c r="BF238" s="94"/>
      <c r="BG238" s="22">
        <f t="shared" si="218"/>
        <v>1.0898242332741301</v>
      </c>
      <c r="BH238" s="94"/>
      <c r="BI238" s="21">
        <v>83972</v>
      </c>
      <c r="BJ238" s="94"/>
      <c r="BK238" s="20">
        <f t="shared" si="219"/>
        <v>9.3457985531441299</v>
      </c>
      <c r="BL238" s="94"/>
      <c r="BM238" s="22">
        <f t="shared" si="220"/>
        <v>1.2764627516458178</v>
      </c>
      <c r="BN238" s="94"/>
      <c r="BO238" s="21">
        <f t="shared" si="221"/>
        <v>6578492</v>
      </c>
      <c r="BQ238" s="94">
        <v>23</v>
      </c>
      <c r="BS238" s="115">
        <v>8985</v>
      </c>
    </row>
    <row r="239" spans="1:71" ht="15" x14ac:dyDescent="0.25">
      <c r="A239" s="94">
        <v>23</v>
      </c>
      <c r="B239" s="123"/>
      <c r="C239" s="137" t="s">
        <v>234</v>
      </c>
      <c r="E239" s="21">
        <v>4047677</v>
      </c>
      <c r="F239" s="129"/>
      <c r="G239" s="21">
        <v>49978</v>
      </c>
      <c r="H239" s="94"/>
      <c r="I239" s="21">
        <v>401566</v>
      </c>
      <c r="J239" s="21"/>
      <c r="K239" s="21">
        <v>0</v>
      </c>
      <c r="L239" s="94"/>
      <c r="M239" s="21">
        <v>0</v>
      </c>
      <c r="N239" s="94"/>
      <c r="O239" s="21">
        <v>0</v>
      </c>
      <c r="P239" s="94"/>
      <c r="Q239" s="21">
        <v>26475</v>
      </c>
      <c r="R239" s="94"/>
      <c r="S239" s="21">
        <v>25798</v>
      </c>
      <c r="T239" s="94"/>
      <c r="U239" s="21">
        <f t="shared" si="206"/>
        <v>4551494</v>
      </c>
      <c r="V239" s="94"/>
      <c r="W239" s="20">
        <f t="shared" si="181"/>
        <v>509.74286034270352</v>
      </c>
      <c r="X239" s="94"/>
      <c r="Y239" s="22">
        <f t="shared" si="207"/>
        <v>40.953350998978749</v>
      </c>
      <c r="Z239" s="94"/>
      <c r="AA239" s="21">
        <v>6335381</v>
      </c>
      <c r="AB239" s="94"/>
      <c r="AC239" s="20">
        <f t="shared" si="208"/>
        <v>709.52861462649798</v>
      </c>
      <c r="AD239" s="94"/>
      <c r="AE239" s="22">
        <f t="shared" si="209"/>
        <v>57.004377420965739</v>
      </c>
      <c r="AF239" s="94"/>
      <c r="AG239" s="21">
        <v>149791</v>
      </c>
      <c r="AH239" s="94"/>
      <c r="AI239" s="20">
        <f t="shared" si="210"/>
        <v>16.775786762235413</v>
      </c>
      <c r="AJ239" s="94"/>
      <c r="AK239" s="22">
        <f t="shared" si="211"/>
        <v>1.3477867705610567</v>
      </c>
      <c r="AL239" s="94"/>
      <c r="AM239" s="21">
        <v>102158</v>
      </c>
      <c r="AN239" s="94"/>
      <c r="AO239" s="20">
        <f t="shared" si="212"/>
        <v>11.441146824952403</v>
      </c>
      <c r="AP239" s="94"/>
      <c r="AQ239" s="22">
        <f t="shared" si="213"/>
        <v>0.91919541832938179</v>
      </c>
      <c r="AR239" s="94"/>
      <c r="AS239" s="21">
        <v>0</v>
      </c>
      <c r="AT239" s="94"/>
      <c r="AU239" s="20">
        <f t="shared" si="214"/>
        <v>0</v>
      </c>
      <c r="AV239" s="94"/>
      <c r="AW239" s="22">
        <f t="shared" si="215"/>
        <v>0</v>
      </c>
      <c r="AX239" s="94"/>
      <c r="AY239" s="21">
        <v>-151698</v>
      </c>
      <c r="AZ239" s="94"/>
      <c r="BA239" s="21">
        <v>80514</v>
      </c>
      <c r="BB239" s="94"/>
      <c r="BC239" s="21">
        <f t="shared" si="216"/>
        <v>-71184</v>
      </c>
      <c r="BD239" s="94"/>
      <c r="BE239" s="20">
        <f t="shared" si="217"/>
        <v>-7.9722253331840074</v>
      </c>
      <c r="BF239" s="94"/>
      <c r="BG239" s="22">
        <f t="shared" si="218"/>
        <v>-0.64049811721410677</v>
      </c>
      <c r="BH239" s="94"/>
      <c r="BI239" s="21">
        <v>46210</v>
      </c>
      <c r="BJ239" s="94"/>
      <c r="BK239" s="20">
        <f t="shared" si="219"/>
        <v>5.1752715869638255</v>
      </c>
      <c r="BL239" s="94"/>
      <c r="BM239" s="22">
        <f t="shared" si="220"/>
        <v>0.41578750837918449</v>
      </c>
      <c r="BN239" s="94"/>
      <c r="BO239" s="21">
        <f t="shared" si="221"/>
        <v>11113850</v>
      </c>
      <c r="BQ239" s="94">
        <v>24</v>
      </c>
      <c r="BS239" s="115">
        <v>8929</v>
      </c>
    </row>
    <row r="240" spans="1:71" ht="15" x14ac:dyDescent="0.25">
      <c r="A240" s="94">
        <v>24</v>
      </c>
      <c r="B240" s="123"/>
      <c r="C240" s="94" t="s">
        <v>235</v>
      </c>
      <c r="E240" s="21">
        <v>0</v>
      </c>
      <c r="F240" s="129"/>
      <c r="G240" s="21">
        <v>0</v>
      </c>
      <c r="H240" s="94"/>
      <c r="I240" s="21">
        <v>0</v>
      </c>
      <c r="J240" s="21"/>
      <c r="K240" s="21">
        <v>0</v>
      </c>
      <c r="L240" s="94"/>
      <c r="M240" s="21">
        <v>0</v>
      </c>
      <c r="N240" s="94"/>
      <c r="O240" s="21">
        <v>0</v>
      </c>
      <c r="P240" s="94"/>
      <c r="Q240" s="21">
        <v>0</v>
      </c>
      <c r="R240" s="94"/>
      <c r="S240" s="21">
        <v>0</v>
      </c>
      <c r="T240" s="94"/>
      <c r="U240" s="21">
        <f t="shared" si="206"/>
        <v>0</v>
      </c>
      <c r="V240" s="94"/>
      <c r="W240" s="20">
        <f t="shared" si="181"/>
        <v>0</v>
      </c>
      <c r="X240" s="94"/>
      <c r="Y240" s="22">
        <f t="shared" si="207"/>
        <v>0</v>
      </c>
      <c r="Z240" s="94"/>
      <c r="AA240" s="21">
        <v>0</v>
      </c>
      <c r="AB240" s="94"/>
      <c r="AC240" s="20">
        <f t="shared" si="208"/>
        <v>0</v>
      </c>
      <c r="AD240" s="94"/>
      <c r="AE240" s="22">
        <f t="shared" si="209"/>
        <v>0</v>
      </c>
      <c r="AF240" s="94"/>
      <c r="AG240" s="21">
        <v>0</v>
      </c>
      <c r="AH240" s="94"/>
      <c r="AI240" s="20">
        <f t="shared" si="210"/>
        <v>0</v>
      </c>
      <c r="AJ240" s="94"/>
      <c r="AK240" s="22">
        <f t="shared" si="211"/>
        <v>0</v>
      </c>
      <c r="AL240" s="94"/>
      <c r="AM240" s="21">
        <v>0</v>
      </c>
      <c r="AN240" s="94"/>
      <c r="AO240" s="20">
        <f t="shared" si="212"/>
        <v>0</v>
      </c>
      <c r="AP240" s="94"/>
      <c r="AQ240" s="22">
        <f t="shared" si="213"/>
        <v>0</v>
      </c>
      <c r="AR240" s="94"/>
      <c r="AS240" s="21">
        <v>0</v>
      </c>
      <c r="AT240" s="94"/>
      <c r="AU240" s="20">
        <f t="shared" si="214"/>
        <v>0</v>
      </c>
      <c r="AV240" s="94"/>
      <c r="AW240" s="22">
        <f t="shared" si="215"/>
        <v>0</v>
      </c>
      <c r="AX240" s="94"/>
      <c r="AY240" s="21">
        <v>0</v>
      </c>
      <c r="AZ240" s="94"/>
      <c r="BA240" s="21">
        <v>0</v>
      </c>
      <c r="BB240" s="94"/>
      <c r="BC240" s="21">
        <f t="shared" si="216"/>
        <v>0</v>
      </c>
      <c r="BD240" s="94"/>
      <c r="BE240" s="20">
        <f t="shared" si="217"/>
        <v>0</v>
      </c>
      <c r="BF240" s="94"/>
      <c r="BG240" s="22">
        <f t="shared" si="218"/>
        <v>0</v>
      </c>
      <c r="BH240" s="94"/>
      <c r="BI240" s="21">
        <v>0</v>
      </c>
      <c r="BJ240" s="94"/>
      <c r="BK240" s="20">
        <f t="shared" si="219"/>
        <v>0</v>
      </c>
      <c r="BL240" s="94"/>
      <c r="BM240" s="22">
        <f t="shared" si="220"/>
        <v>0</v>
      </c>
      <c r="BN240" s="94"/>
      <c r="BO240" s="21">
        <f t="shared" si="221"/>
        <v>0</v>
      </c>
      <c r="BQ240" s="94">
        <v>25</v>
      </c>
      <c r="BS240" s="115">
        <v>0</v>
      </c>
    </row>
    <row r="241" spans="1:71" ht="15" x14ac:dyDescent="0.25">
      <c r="A241" s="94">
        <v>25</v>
      </c>
      <c r="B241" s="123"/>
      <c r="C241" s="94" t="s">
        <v>236</v>
      </c>
      <c r="E241" s="21">
        <v>656209</v>
      </c>
      <c r="F241" s="129"/>
      <c r="G241" s="21">
        <v>25097</v>
      </c>
      <c r="H241" s="94"/>
      <c r="I241" s="21">
        <v>321079</v>
      </c>
      <c r="J241" s="21"/>
      <c r="K241" s="21">
        <v>0</v>
      </c>
      <c r="L241" s="94"/>
      <c r="M241" s="21">
        <v>165830</v>
      </c>
      <c r="N241" s="94"/>
      <c r="O241" s="21">
        <v>0</v>
      </c>
      <c r="P241" s="94"/>
      <c r="Q241" s="21">
        <v>11954</v>
      </c>
      <c r="R241" s="94"/>
      <c r="S241" s="21">
        <v>9312</v>
      </c>
      <c r="T241" s="94"/>
      <c r="U241" s="21">
        <f t="shared" si="206"/>
        <v>1189481</v>
      </c>
      <c r="V241" s="94"/>
      <c r="W241" s="20">
        <f t="shared" si="181"/>
        <v>242.6026922292474</v>
      </c>
      <c r="X241" s="94"/>
      <c r="Y241" s="22">
        <f t="shared" si="207"/>
        <v>20.034288740229865</v>
      </c>
      <c r="Z241" s="94"/>
      <c r="AA241" s="21">
        <v>4101004</v>
      </c>
      <c r="AB241" s="94"/>
      <c r="AC241" s="20">
        <f t="shared" ref="AC241:AC245" si="222">IFERROR(AA241/$BS241,0)</f>
        <v>836.42749337140526</v>
      </c>
      <c r="AD241" s="94"/>
      <c r="AE241" s="22">
        <f t="shared" si="209"/>
        <v>69.072728577285076</v>
      </c>
      <c r="AF241" s="94"/>
      <c r="AG241" s="21">
        <v>64971</v>
      </c>
      <c r="AH241" s="94"/>
      <c r="AI241" s="20">
        <f t="shared" ref="AI241:AI245" si="223">IFERROR(AG241/$BS241,0)</f>
        <v>13.251274729757291</v>
      </c>
      <c r="AJ241" s="94"/>
      <c r="AK241" s="22">
        <f t="shared" si="211"/>
        <v>1.0942989200680586</v>
      </c>
      <c r="AL241" s="94"/>
      <c r="AM241" s="21">
        <v>15204</v>
      </c>
      <c r="AN241" s="94"/>
      <c r="AO241" s="20">
        <f t="shared" ref="AO241:AO245" si="224">IFERROR(AM241/$BS241,0)</f>
        <v>3.1009585967774833</v>
      </c>
      <c r="AP241" s="94"/>
      <c r="AQ241" s="22">
        <f t="shared" si="213"/>
        <v>0.25607918580158479</v>
      </c>
      <c r="AR241" s="94"/>
      <c r="AS241" s="21">
        <v>453529</v>
      </c>
      <c r="AT241" s="94"/>
      <c r="AU241" s="20">
        <f t="shared" ref="AU241:AU245" si="225">IFERROR(AS241/$BS241,0)</f>
        <v>92.500305935141753</v>
      </c>
      <c r="AV241" s="94"/>
      <c r="AW241" s="22">
        <f t="shared" si="215"/>
        <v>7.6387356654437601</v>
      </c>
      <c r="AX241" s="94"/>
      <c r="AY241" s="21">
        <v>12434</v>
      </c>
      <c r="AZ241" s="94"/>
      <c r="BA241" s="21">
        <v>66350</v>
      </c>
      <c r="BB241" s="94"/>
      <c r="BC241" s="21">
        <f t="shared" si="216"/>
        <v>78784</v>
      </c>
      <c r="BD241" s="94"/>
      <c r="BE241" s="20">
        <f t="shared" ref="BE241:BE245" si="226">IFERROR(BC241/$BS241,0)</f>
        <v>16.06852947175199</v>
      </c>
      <c r="BF241" s="94"/>
      <c r="BG241" s="22">
        <f t="shared" si="218"/>
        <v>1.3269496562872964</v>
      </c>
      <c r="BH241" s="94"/>
      <c r="BI241" s="21">
        <v>34253</v>
      </c>
      <c r="BJ241" s="94"/>
      <c r="BK241" s="20">
        <f t="shared" ref="BK241:BK245" si="227">IFERROR(BI241/$BS241,0)</f>
        <v>6.9861309402406686</v>
      </c>
      <c r="BL241" s="94"/>
      <c r="BM241" s="22">
        <f t="shared" si="220"/>
        <v>0.5769192548843517</v>
      </c>
      <c r="BN241" s="94"/>
      <c r="BO241" s="21">
        <f t="shared" si="221"/>
        <v>5937226</v>
      </c>
      <c r="BQ241" s="94">
        <v>26</v>
      </c>
      <c r="BS241" s="115">
        <v>4903</v>
      </c>
    </row>
    <row r="242" spans="1:71" ht="15" x14ac:dyDescent="0.25">
      <c r="A242" s="94">
        <v>26</v>
      </c>
      <c r="B242" s="123"/>
      <c r="C242" s="94" t="s">
        <v>237</v>
      </c>
      <c r="E242" s="21">
        <v>2240932</v>
      </c>
      <c r="F242" s="129"/>
      <c r="G242" s="21">
        <v>35961</v>
      </c>
      <c r="H242" s="94"/>
      <c r="I242" s="21">
        <v>686932</v>
      </c>
      <c r="J242" s="21"/>
      <c r="K242" s="21">
        <v>0</v>
      </c>
      <c r="L242" s="94"/>
      <c r="M242" s="21">
        <v>211510</v>
      </c>
      <c r="N242" s="94"/>
      <c r="O242" s="21">
        <v>0</v>
      </c>
      <c r="P242" s="94"/>
      <c r="Q242" s="21">
        <v>39704</v>
      </c>
      <c r="R242" s="94"/>
      <c r="S242" s="21">
        <v>10806</v>
      </c>
      <c r="T242" s="94"/>
      <c r="U242" s="21">
        <f t="shared" si="206"/>
        <v>3225845</v>
      </c>
      <c r="V242" s="94"/>
      <c r="W242" s="20">
        <f t="shared" si="181"/>
        <v>378.04347826086956</v>
      </c>
      <c r="X242" s="94"/>
      <c r="Y242" s="22">
        <f t="shared" si="207"/>
        <v>37.45252322086742</v>
      </c>
      <c r="Z242" s="94"/>
      <c r="AA242" s="21">
        <v>4431744</v>
      </c>
      <c r="AB242" s="94"/>
      <c r="AC242" s="20">
        <f t="shared" si="222"/>
        <v>519.36528770655104</v>
      </c>
      <c r="AD242" s="94"/>
      <c r="AE242" s="22">
        <f t="shared" si="209"/>
        <v>51.45318360582727</v>
      </c>
      <c r="AF242" s="94"/>
      <c r="AG242" s="21">
        <v>119623</v>
      </c>
      <c r="AH242" s="94"/>
      <c r="AI242" s="20">
        <f t="shared" si="223"/>
        <v>14.018867924528301</v>
      </c>
      <c r="AJ242" s="94"/>
      <c r="AK242" s="22">
        <f t="shared" si="211"/>
        <v>1.3888401907871655</v>
      </c>
      <c r="AL242" s="94"/>
      <c r="AM242" s="21">
        <v>39789</v>
      </c>
      <c r="AN242" s="94"/>
      <c r="AO242" s="20">
        <f t="shared" si="224"/>
        <v>4.6629555842025079</v>
      </c>
      <c r="AP242" s="94"/>
      <c r="AQ242" s="22">
        <f t="shared" si="213"/>
        <v>0.4619559980207027</v>
      </c>
      <c r="AR242" s="94"/>
      <c r="AS242" s="21">
        <v>223737</v>
      </c>
      <c r="AT242" s="94"/>
      <c r="AU242" s="20">
        <f t="shared" si="225"/>
        <v>26.2202039142154</v>
      </c>
      <c r="AV242" s="94"/>
      <c r="AW242" s="22">
        <f t="shared" si="215"/>
        <v>2.5976186666957695</v>
      </c>
      <c r="AX242" s="94"/>
      <c r="AY242" s="21">
        <v>33407</v>
      </c>
      <c r="AZ242" s="94"/>
      <c r="BA242" s="21">
        <v>399535</v>
      </c>
      <c r="BB242" s="94"/>
      <c r="BC242" s="21">
        <f t="shared" si="216"/>
        <v>432942</v>
      </c>
      <c r="BD242" s="94"/>
      <c r="BE242" s="20">
        <f t="shared" si="226"/>
        <v>50.737372553615373</v>
      </c>
      <c r="BF242" s="94"/>
      <c r="BG242" s="22">
        <f t="shared" si="218"/>
        <v>5.0265187286707151</v>
      </c>
      <c r="BH242" s="94"/>
      <c r="BI242" s="21">
        <v>139478</v>
      </c>
      <c r="BJ242" s="94"/>
      <c r="BK242" s="20">
        <f t="shared" si="227"/>
        <v>16.345716629555842</v>
      </c>
      <c r="BL242" s="94"/>
      <c r="BM242" s="22">
        <f t="shared" si="220"/>
        <v>1.6193595891309551</v>
      </c>
      <c r="BN242" s="94"/>
      <c r="BO242" s="21">
        <f t="shared" si="221"/>
        <v>8613158</v>
      </c>
      <c r="BQ242" s="94">
        <v>27</v>
      </c>
      <c r="BS242" s="115">
        <v>8533</v>
      </c>
    </row>
    <row r="243" spans="1:71" ht="15" x14ac:dyDescent="0.25">
      <c r="A243" s="94">
        <v>27</v>
      </c>
      <c r="B243" s="123"/>
      <c r="C243" s="94" t="s">
        <v>238</v>
      </c>
      <c r="E243" s="21">
        <v>1056884</v>
      </c>
      <c r="F243" s="129"/>
      <c r="G243" s="21">
        <v>75619</v>
      </c>
      <c r="H243" s="94"/>
      <c r="I243" s="21">
        <v>757398</v>
      </c>
      <c r="J243" s="21"/>
      <c r="K243" s="21">
        <v>961</v>
      </c>
      <c r="L243" s="94"/>
      <c r="M243" s="21">
        <v>2406</v>
      </c>
      <c r="N243" s="94"/>
      <c r="O243" s="21">
        <v>0</v>
      </c>
      <c r="P243" s="94"/>
      <c r="Q243" s="21">
        <v>26247</v>
      </c>
      <c r="R243" s="94"/>
      <c r="S243" s="21">
        <v>28896</v>
      </c>
      <c r="T243" s="94"/>
      <c r="U243" s="21">
        <f t="shared" si="206"/>
        <v>1948411</v>
      </c>
      <c r="V243" s="94"/>
      <c r="W243" s="20">
        <f t="shared" si="181"/>
        <v>244.59088626663319</v>
      </c>
      <c r="X243" s="94"/>
      <c r="Y243" s="22">
        <f t="shared" si="207"/>
        <v>25.494702917860391</v>
      </c>
      <c r="Z243" s="94"/>
      <c r="AA243" s="21">
        <v>4948338</v>
      </c>
      <c r="AB243" s="94"/>
      <c r="AC243" s="20">
        <f t="shared" si="222"/>
        <v>621.18227466733617</v>
      </c>
      <c r="AD243" s="94"/>
      <c r="AE243" s="22">
        <f t="shared" si="209"/>
        <v>64.748355068391334</v>
      </c>
      <c r="AF243" s="94"/>
      <c r="AG243" s="21">
        <v>2565</v>
      </c>
      <c r="AH243" s="94"/>
      <c r="AI243" s="20">
        <f t="shared" si="223"/>
        <v>0.32199347225709263</v>
      </c>
      <c r="AJ243" s="94"/>
      <c r="AK243" s="22">
        <f t="shared" si="211"/>
        <v>3.3562689280809799E-2</v>
      </c>
      <c r="AL243" s="94"/>
      <c r="AM243" s="21">
        <v>35562</v>
      </c>
      <c r="AN243" s="94"/>
      <c r="AO243" s="20">
        <f t="shared" si="224"/>
        <v>4.4642229475269897</v>
      </c>
      <c r="AP243" s="94"/>
      <c r="AQ243" s="22">
        <f t="shared" si="213"/>
        <v>0.46532411547920394</v>
      </c>
      <c r="AR243" s="94"/>
      <c r="AS243" s="21">
        <v>24123</v>
      </c>
      <c r="AT243" s="94"/>
      <c r="AU243" s="20">
        <f t="shared" si="225"/>
        <v>3.0282450414260609</v>
      </c>
      <c r="AV243" s="94"/>
      <c r="AW243" s="22">
        <f t="shared" si="215"/>
        <v>0.31564629766899599</v>
      </c>
      <c r="AX243" s="94"/>
      <c r="AY243" s="21">
        <v>11017</v>
      </c>
      <c r="AZ243" s="94"/>
      <c r="BA243" s="21">
        <v>55240</v>
      </c>
      <c r="BB243" s="94"/>
      <c r="BC243" s="21">
        <f t="shared" si="216"/>
        <v>66257</v>
      </c>
      <c r="BD243" s="94"/>
      <c r="BE243" s="20">
        <f t="shared" si="226"/>
        <v>8.3174742656289222</v>
      </c>
      <c r="BF243" s="94"/>
      <c r="BG243" s="22">
        <f t="shared" si="218"/>
        <v>0.86696417297411876</v>
      </c>
      <c r="BH243" s="94"/>
      <c r="BI243" s="21">
        <v>617159</v>
      </c>
      <c r="BJ243" s="94"/>
      <c r="BK243" s="20">
        <f t="shared" si="227"/>
        <v>77.474140095405474</v>
      </c>
      <c r="BL243" s="94"/>
      <c r="BM243" s="22">
        <f t="shared" si="220"/>
        <v>8.0754447383451424</v>
      </c>
      <c r="BN243" s="94"/>
      <c r="BO243" s="21">
        <f t="shared" si="221"/>
        <v>7642415</v>
      </c>
      <c r="BQ243" s="94">
        <v>28</v>
      </c>
      <c r="BS243" s="115">
        <v>7966</v>
      </c>
    </row>
    <row r="244" spans="1:71" ht="15" x14ac:dyDescent="0.25">
      <c r="A244" s="94">
        <v>28</v>
      </c>
      <c r="B244" s="123"/>
      <c r="C244" s="94" t="s">
        <v>239</v>
      </c>
      <c r="E244" s="21">
        <v>1511466</v>
      </c>
      <c r="F244" s="129"/>
      <c r="G244" s="21">
        <v>71843</v>
      </c>
      <c r="H244" s="94"/>
      <c r="I244" s="21">
        <v>719386</v>
      </c>
      <c r="J244" s="21"/>
      <c r="K244" s="21">
        <v>0</v>
      </c>
      <c r="L244" s="94"/>
      <c r="M244" s="21">
        <v>251611</v>
      </c>
      <c r="N244" s="94"/>
      <c r="O244" s="21">
        <v>0</v>
      </c>
      <c r="P244" s="94"/>
      <c r="Q244" s="21">
        <v>30771</v>
      </c>
      <c r="R244" s="94"/>
      <c r="S244" s="21">
        <v>32905</v>
      </c>
      <c r="T244" s="94"/>
      <c r="U244" s="21">
        <f t="shared" si="206"/>
        <v>2617982</v>
      </c>
      <c r="V244" s="94"/>
      <c r="W244" s="20">
        <f t="shared" si="181"/>
        <v>558.20511727078895</v>
      </c>
      <c r="X244" s="94"/>
      <c r="Y244" s="22">
        <f t="shared" si="207"/>
        <v>29.233221182551112</v>
      </c>
      <c r="Z244" s="94"/>
      <c r="AA244" s="21">
        <v>5430921</v>
      </c>
      <c r="AB244" s="94"/>
      <c r="AC244" s="20">
        <f t="shared" si="222"/>
        <v>1157.9788912579957</v>
      </c>
      <c r="AD244" s="94"/>
      <c r="AE244" s="22">
        <f t="shared" si="209"/>
        <v>60.643394346470544</v>
      </c>
      <c r="AF244" s="94"/>
      <c r="AG244" s="21">
        <v>66532</v>
      </c>
      <c r="AH244" s="94"/>
      <c r="AI244" s="20">
        <f t="shared" si="223"/>
        <v>14.18592750533049</v>
      </c>
      <c r="AJ244" s="94"/>
      <c r="AK244" s="22">
        <f t="shared" si="211"/>
        <v>0.74291751116603955</v>
      </c>
      <c r="AL244" s="94"/>
      <c r="AM244" s="21">
        <v>47737</v>
      </c>
      <c r="AN244" s="94"/>
      <c r="AO244" s="20">
        <f t="shared" si="224"/>
        <v>10.178464818763326</v>
      </c>
      <c r="AP244" s="94"/>
      <c r="AQ244" s="22">
        <f t="shared" si="213"/>
        <v>0.53304655249403632</v>
      </c>
      <c r="AR244" s="94"/>
      <c r="AS244" s="21">
        <v>779230</v>
      </c>
      <c r="AT244" s="94"/>
      <c r="AU244" s="20">
        <f t="shared" si="225"/>
        <v>166.14712153518124</v>
      </c>
      <c r="AV244" s="94"/>
      <c r="AW244" s="22">
        <f t="shared" si="215"/>
        <v>8.7011304669318967</v>
      </c>
      <c r="AX244" s="94"/>
      <c r="AY244" s="21">
        <v>-271310</v>
      </c>
      <c r="AZ244" s="94"/>
      <c r="BA244" s="21">
        <v>54762</v>
      </c>
      <c r="BB244" s="94"/>
      <c r="BC244" s="21">
        <f t="shared" si="216"/>
        <v>-216548</v>
      </c>
      <c r="BD244" s="94"/>
      <c r="BE244" s="20">
        <f t="shared" si="226"/>
        <v>-46.17228144989339</v>
      </c>
      <c r="BF244" s="94"/>
      <c r="BG244" s="22">
        <f t="shared" si="218"/>
        <v>-2.4180439669329572</v>
      </c>
      <c r="BH244" s="94"/>
      <c r="BI244" s="21">
        <v>229649</v>
      </c>
      <c r="BJ244" s="94"/>
      <c r="BK244" s="20">
        <f t="shared" si="227"/>
        <v>48.965671641791047</v>
      </c>
      <c r="BL244" s="94"/>
      <c r="BM244" s="22">
        <f t="shared" si="220"/>
        <v>2.5643339073193321</v>
      </c>
      <c r="BN244" s="94"/>
      <c r="BO244" s="21">
        <f t="shared" si="221"/>
        <v>8955503</v>
      </c>
      <c r="BQ244" s="94">
        <v>29</v>
      </c>
      <c r="BS244" s="115">
        <v>4690</v>
      </c>
    </row>
    <row r="245" spans="1:71" ht="15" x14ac:dyDescent="0.25">
      <c r="A245" s="94">
        <v>29</v>
      </c>
      <c r="B245" s="123"/>
      <c r="C245" s="94" t="s">
        <v>240</v>
      </c>
      <c r="E245" s="21">
        <v>1094222</v>
      </c>
      <c r="F245" s="129"/>
      <c r="G245" s="21">
        <v>52235</v>
      </c>
      <c r="H245" s="94"/>
      <c r="I245" s="21">
        <v>670412</v>
      </c>
      <c r="J245" s="21"/>
      <c r="K245" s="21">
        <v>44</v>
      </c>
      <c r="L245" s="94"/>
      <c r="M245" s="21">
        <v>213698</v>
      </c>
      <c r="N245" s="94"/>
      <c r="O245" s="21">
        <v>0</v>
      </c>
      <c r="P245" s="94"/>
      <c r="Q245" s="21">
        <v>43217</v>
      </c>
      <c r="R245" s="94"/>
      <c r="S245" s="21">
        <v>2085</v>
      </c>
      <c r="T245" s="94"/>
      <c r="U245" s="21">
        <f t="shared" si="206"/>
        <v>2075913</v>
      </c>
      <c r="V245" s="94"/>
      <c r="W245" s="20">
        <f t="shared" si="181"/>
        <v>293.08386277001273</v>
      </c>
      <c r="X245" s="94"/>
      <c r="Y245" s="22">
        <f t="shared" si="207"/>
        <v>41.032184535554912</v>
      </c>
      <c r="Z245" s="94"/>
      <c r="AA245" s="21">
        <v>2285529</v>
      </c>
      <c r="AB245" s="94"/>
      <c r="AC245" s="20">
        <f t="shared" si="222"/>
        <v>322.67810249894114</v>
      </c>
      <c r="AD245" s="94"/>
      <c r="AE245" s="22">
        <f t="shared" si="209"/>
        <v>45.175422905180653</v>
      </c>
      <c r="AF245" s="94"/>
      <c r="AG245" s="21">
        <v>30124</v>
      </c>
      <c r="AH245" s="94"/>
      <c r="AI245" s="20">
        <f t="shared" si="223"/>
        <v>4.2530001411831142</v>
      </c>
      <c r="AJ245" s="94"/>
      <c r="AK245" s="22">
        <f t="shared" si="211"/>
        <v>0.59542645908044134</v>
      </c>
      <c r="AL245" s="94"/>
      <c r="AM245" s="21">
        <v>19026</v>
      </c>
      <c r="AN245" s="94"/>
      <c r="AO245" s="20">
        <f t="shared" si="224"/>
        <v>2.6861499364675985</v>
      </c>
      <c r="AP245" s="94"/>
      <c r="AQ245" s="22">
        <f t="shared" si="213"/>
        <v>0.3760650581086335</v>
      </c>
      <c r="AR245" s="94"/>
      <c r="AS245" s="21">
        <v>495334</v>
      </c>
      <c r="AT245" s="94"/>
      <c r="AU245" s="20">
        <f t="shared" si="225"/>
        <v>69.932796837498231</v>
      </c>
      <c r="AV245" s="94"/>
      <c r="AW245" s="22">
        <f t="shared" si="215"/>
        <v>9.7906974399864328</v>
      </c>
      <c r="AX245" s="94"/>
      <c r="AY245" s="21">
        <v>12412</v>
      </c>
      <c r="AZ245" s="94"/>
      <c r="BA245" s="21">
        <v>0</v>
      </c>
      <c r="BB245" s="94"/>
      <c r="BC245" s="21">
        <f t="shared" si="216"/>
        <v>12412</v>
      </c>
      <c r="BD245" s="94"/>
      <c r="BE245" s="20">
        <f t="shared" si="226"/>
        <v>1.7523648171678667</v>
      </c>
      <c r="BF245" s="94"/>
      <c r="BG245" s="22">
        <f t="shared" si="218"/>
        <v>0.24533372759615049</v>
      </c>
      <c r="BH245" s="94"/>
      <c r="BI245" s="21">
        <v>140893</v>
      </c>
      <c r="BJ245" s="94"/>
      <c r="BK245" s="20">
        <f t="shared" si="227"/>
        <v>19.89171255117888</v>
      </c>
      <c r="BL245" s="94"/>
      <c r="BM245" s="22">
        <f t="shared" si="220"/>
        <v>2.7848698744927836</v>
      </c>
      <c r="BN245" s="94"/>
      <c r="BO245" s="21">
        <f t="shared" si="221"/>
        <v>5059231</v>
      </c>
      <c r="BQ245" s="94">
        <v>30</v>
      </c>
      <c r="BS245" s="115">
        <v>7083</v>
      </c>
    </row>
    <row r="246" spans="1:71" ht="15" x14ac:dyDescent="0.25">
      <c r="A246" s="94">
        <v>30</v>
      </c>
      <c r="B246" s="123"/>
      <c r="C246" s="94" t="s">
        <v>208</v>
      </c>
      <c r="E246" s="21">
        <v>747124</v>
      </c>
      <c r="F246" s="129"/>
      <c r="G246" s="21">
        <v>0</v>
      </c>
      <c r="H246" s="94"/>
      <c r="I246" s="21">
        <v>200056</v>
      </c>
      <c r="J246" s="21"/>
      <c r="K246" s="21">
        <v>0</v>
      </c>
      <c r="L246" s="94"/>
      <c r="M246" s="21">
        <v>0</v>
      </c>
      <c r="N246" s="94"/>
      <c r="O246" s="21">
        <v>0</v>
      </c>
      <c r="P246" s="94"/>
      <c r="Q246" s="21">
        <v>21826</v>
      </c>
      <c r="R246" s="94"/>
      <c r="S246" s="21">
        <v>0</v>
      </c>
      <c r="T246" s="94"/>
      <c r="U246" s="21">
        <f t="shared" si="206"/>
        <v>969006</v>
      </c>
      <c r="V246" s="94"/>
      <c r="W246" s="20">
        <f t="shared" si="181"/>
        <v>216.00668747213552</v>
      </c>
      <c r="X246" s="94"/>
      <c r="Y246" s="22">
        <f t="shared" si="207"/>
        <v>16.709273037314905</v>
      </c>
      <c r="Z246" s="94"/>
      <c r="AA246" s="21">
        <v>2219332</v>
      </c>
      <c r="AB246" s="94"/>
      <c r="AC246" s="20">
        <f t="shared" ref="AC246:AC250" si="228">IFERROR(AA246/$BS246,0)</f>
        <v>494.72403031654034</v>
      </c>
      <c r="AD246" s="94"/>
      <c r="AE246" s="22">
        <f t="shared" si="209"/>
        <v>38.26955080613552</v>
      </c>
      <c r="AF246" s="94"/>
      <c r="AG246" s="21">
        <v>12655</v>
      </c>
      <c r="AH246" s="94"/>
      <c r="AI246" s="20">
        <f t="shared" ref="AI246:AI250" si="229">IFERROR(AG246/$BS246,0)</f>
        <v>2.820998662505573</v>
      </c>
      <c r="AJ246" s="94"/>
      <c r="AK246" s="22">
        <f t="shared" si="211"/>
        <v>0.21821934052753039</v>
      </c>
      <c r="AL246" s="94"/>
      <c r="AM246" s="21">
        <v>61211</v>
      </c>
      <c r="AN246" s="94"/>
      <c r="AO246" s="20">
        <f t="shared" ref="AO246:AO250" si="230">IFERROR(AM246/$BS246,0)</f>
        <v>13.644895229603209</v>
      </c>
      <c r="AP246" s="94"/>
      <c r="AQ246" s="22">
        <f t="shared" si="213"/>
        <v>1.0555056541312258</v>
      </c>
      <c r="AR246" s="94"/>
      <c r="AS246" s="21">
        <v>2009432</v>
      </c>
      <c r="AT246" s="94"/>
      <c r="AU246" s="20">
        <f t="shared" ref="AU246:AU250" si="231">IFERROR(AS246/$BS246,0)</f>
        <v>447.9340169415961</v>
      </c>
      <c r="AV246" s="94"/>
      <c r="AW246" s="22">
        <f t="shared" si="215"/>
        <v>34.650092917812444</v>
      </c>
      <c r="AX246" s="94"/>
      <c r="AY246" s="21">
        <v>12407</v>
      </c>
      <c r="AZ246" s="94"/>
      <c r="BA246" s="21">
        <v>0</v>
      </c>
      <c r="BB246" s="94"/>
      <c r="BC246" s="21">
        <f t="shared" si="216"/>
        <v>12407</v>
      </c>
      <c r="BD246" s="94"/>
      <c r="BE246" s="20">
        <f t="shared" ref="BE246:BE250" si="232">IFERROR(BC246/$BS246,0)</f>
        <v>2.7657155595185019</v>
      </c>
      <c r="BF246" s="94"/>
      <c r="BG246" s="22">
        <f t="shared" si="218"/>
        <v>0.21394289671474273</v>
      </c>
      <c r="BH246" s="94"/>
      <c r="BI246" s="21">
        <v>515168</v>
      </c>
      <c r="BJ246" s="94"/>
      <c r="BK246" s="20">
        <f t="shared" ref="BK246:BK250" si="233">IFERROR(BI246/$BS246,0)</f>
        <v>114.8390548372715</v>
      </c>
      <c r="BL246" s="94"/>
      <c r="BM246" s="22">
        <f t="shared" si="220"/>
        <v>8.8834153473636324</v>
      </c>
      <c r="BN246" s="94"/>
      <c r="BO246" s="21">
        <f t="shared" si="221"/>
        <v>5799211</v>
      </c>
      <c r="BQ246" s="94">
        <v>31</v>
      </c>
      <c r="BS246" s="115">
        <v>4486</v>
      </c>
    </row>
    <row r="247" spans="1:71" ht="15" x14ac:dyDescent="0.25">
      <c r="A247" s="94">
        <v>31</v>
      </c>
      <c r="B247" s="123"/>
      <c r="C247" s="94" t="s">
        <v>241</v>
      </c>
      <c r="E247" s="21">
        <v>12624771</v>
      </c>
      <c r="F247" s="129"/>
      <c r="G247" s="21">
        <v>117978</v>
      </c>
      <c r="H247" s="94"/>
      <c r="I247" s="21">
        <v>0</v>
      </c>
      <c r="J247" s="21"/>
      <c r="K247" s="21">
        <v>0</v>
      </c>
      <c r="L247" s="94"/>
      <c r="M247" s="21">
        <v>0</v>
      </c>
      <c r="N247" s="94"/>
      <c r="O247" s="21">
        <v>0</v>
      </c>
      <c r="P247" s="94"/>
      <c r="Q247" s="21">
        <v>50109</v>
      </c>
      <c r="R247" s="94"/>
      <c r="S247" s="21">
        <v>8843</v>
      </c>
      <c r="T247" s="94"/>
      <c r="U247" s="21">
        <f>SUM(E247:S247)</f>
        <v>12801701</v>
      </c>
      <c r="V247" s="94"/>
      <c r="W247" s="20">
        <f t="shared" si="181"/>
        <v>777.1323377648273</v>
      </c>
      <c r="X247" s="94"/>
      <c r="Y247" s="22">
        <f>IF($BO247,U247/$BO247*100,0)</f>
        <v>48.727509342639053</v>
      </c>
      <c r="Z247" s="94"/>
      <c r="AA247" s="21">
        <v>11150303</v>
      </c>
      <c r="AB247" s="94"/>
      <c r="AC247" s="20">
        <f t="shared" si="228"/>
        <v>676.88356704911064</v>
      </c>
      <c r="AD247" s="94"/>
      <c r="AE247" s="22">
        <f>IF($BO247,AA247/$BO247*100,0)</f>
        <v>42.441742203302219</v>
      </c>
      <c r="AF247" s="94"/>
      <c r="AG247" s="21">
        <v>384904</v>
      </c>
      <c r="AH247" s="94"/>
      <c r="AI247" s="20">
        <f t="shared" si="229"/>
        <v>23.365750015176349</v>
      </c>
      <c r="AJ247" s="94"/>
      <c r="AK247" s="22">
        <f>IF($BO247,AG247/$BO247*100,0)</f>
        <v>1.4650719662972242</v>
      </c>
      <c r="AL247" s="94"/>
      <c r="AM247" s="21">
        <v>181325</v>
      </c>
      <c r="AN247" s="94"/>
      <c r="AO247" s="20">
        <f t="shared" si="230"/>
        <v>11.007406058398592</v>
      </c>
      <c r="AP247" s="94"/>
      <c r="AQ247" s="22">
        <f>IF($BO247,AM247/$BO247*100,0)</f>
        <v>0.69018293987291424</v>
      </c>
      <c r="AR247" s="94"/>
      <c r="AS247" s="21">
        <v>1155017</v>
      </c>
      <c r="AT247" s="94"/>
      <c r="AU247" s="20">
        <f t="shared" si="231"/>
        <v>70.115765191525526</v>
      </c>
      <c r="AV247" s="94"/>
      <c r="AW247" s="22">
        <f>IF($BO247,AS247/$BO247*100,0)</f>
        <v>4.3963768297983936</v>
      </c>
      <c r="AX247" s="94"/>
      <c r="AY247" s="21">
        <v>-164766</v>
      </c>
      <c r="AZ247" s="94"/>
      <c r="BA247" s="21">
        <v>206799</v>
      </c>
      <c r="BB247" s="94"/>
      <c r="BC247" s="21">
        <f>(AY247+BA247)</f>
        <v>42033</v>
      </c>
      <c r="BD247" s="94"/>
      <c r="BE247" s="20">
        <f t="shared" si="232"/>
        <v>2.5516299399016571</v>
      </c>
      <c r="BF247" s="94"/>
      <c r="BG247" s="22">
        <f>IF($BO247,BC247/$BO247*100,0)</f>
        <v>0.1599915042695613</v>
      </c>
      <c r="BH247" s="94"/>
      <c r="BI247" s="21">
        <v>556737</v>
      </c>
      <c r="BJ247" s="94"/>
      <c r="BK247" s="20">
        <f t="shared" si="233"/>
        <v>33.796940448005827</v>
      </c>
      <c r="BL247" s="94"/>
      <c r="BM247" s="22">
        <f>IF($BO247,BI247/$BO247*100,0)</f>
        <v>2.1191252138206349</v>
      </c>
      <c r="BN247" s="94"/>
      <c r="BO247" s="21">
        <f>(U247+AA247+AG247+AM247+AS247+BC247+BI247)</f>
        <v>26272020</v>
      </c>
      <c r="BQ247" s="94">
        <v>32</v>
      </c>
      <c r="BS247" s="115">
        <v>16473</v>
      </c>
    </row>
    <row r="248" spans="1:71" ht="15" x14ac:dyDescent="0.25">
      <c r="A248" s="94">
        <v>32</v>
      </c>
      <c r="B248" s="123"/>
      <c r="C248" s="94" t="s">
        <v>242</v>
      </c>
      <c r="E248" s="21">
        <v>0</v>
      </c>
      <c r="F248" s="129"/>
      <c r="G248" s="21">
        <v>0</v>
      </c>
      <c r="H248" s="94"/>
      <c r="I248" s="21">
        <v>0</v>
      </c>
      <c r="J248" s="21"/>
      <c r="K248" s="21">
        <v>0</v>
      </c>
      <c r="L248" s="94"/>
      <c r="M248" s="21">
        <v>0</v>
      </c>
      <c r="N248" s="94"/>
      <c r="O248" s="21">
        <v>0</v>
      </c>
      <c r="P248" s="94"/>
      <c r="Q248" s="21">
        <v>0</v>
      </c>
      <c r="R248" s="94"/>
      <c r="S248" s="21">
        <v>0</v>
      </c>
      <c r="T248" s="94"/>
      <c r="U248" s="21">
        <f>SUM(E248:S248)</f>
        <v>0</v>
      </c>
      <c r="V248" s="94"/>
      <c r="W248" s="20">
        <f t="shared" si="181"/>
        <v>0</v>
      </c>
      <c r="X248" s="94"/>
      <c r="Y248" s="22">
        <f>IF($BO248,U248/$BO248*100,0)</f>
        <v>0</v>
      </c>
      <c r="Z248" s="94"/>
      <c r="AA248" s="21">
        <v>0</v>
      </c>
      <c r="AB248" s="94"/>
      <c r="AC248" s="20">
        <f t="shared" si="228"/>
        <v>0</v>
      </c>
      <c r="AD248" s="94"/>
      <c r="AE248" s="22">
        <f>IF($BO248,AA248/$BO248*100,0)</f>
        <v>0</v>
      </c>
      <c r="AF248" s="94"/>
      <c r="AG248" s="21">
        <v>0</v>
      </c>
      <c r="AH248" s="94"/>
      <c r="AI248" s="20">
        <f t="shared" si="229"/>
        <v>0</v>
      </c>
      <c r="AJ248" s="94"/>
      <c r="AK248" s="22">
        <f>IF($BO248,AG248/$BO248*100,0)</f>
        <v>0</v>
      </c>
      <c r="AL248" s="94"/>
      <c r="AM248" s="21">
        <v>0</v>
      </c>
      <c r="AN248" s="94"/>
      <c r="AO248" s="20">
        <f t="shared" si="230"/>
        <v>0</v>
      </c>
      <c r="AP248" s="94"/>
      <c r="AQ248" s="22">
        <f>IF($BO248,AM248/$BO248*100,0)</f>
        <v>0</v>
      </c>
      <c r="AR248" s="94"/>
      <c r="AS248" s="21">
        <v>0</v>
      </c>
      <c r="AT248" s="94"/>
      <c r="AU248" s="20">
        <f t="shared" si="231"/>
        <v>0</v>
      </c>
      <c r="AV248" s="94"/>
      <c r="AW248" s="22">
        <f>IF($BO248,AS248/$BO248*100,0)</f>
        <v>0</v>
      </c>
      <c r="AX248" s="94"/>
      <c r="AY248" s="21">
        <v>0</v>
      </c>
      <c r="AZ248" s="94"/>
      <c r="BA248" s="21">
        <v>0</v>
      </c>
      <c r="BB248" s="94"/>
      <c r="BC248" s="21">
        <f>(AY248+BA248)</f>
        <v>0</v>
      </c>
      <c r="BD248" s="94"/>
      <c r="BE248" s="20">
        <f t="shared" si="232"/>
        <v>0</v>
      </c>
      <c r="BF248" s="94"/>
      <c r="BG248" s="22">
        <f>IF($BO248,BC248/$BO248*100,0)</f>
        <v>0</v>
      </c>
      <c r="BH248" s="94"/>
      <c r="BI248" s="21">
        <v>0</v>
      </c>
      <c r="BJ248" s="94"/>
      <c r="BK248" s="20">
        <f t="shared" si="233"/>
        <v>0</v>
      </c>
      <c r="BL248" s="94"/>
      <c r="BM248" s="22">
        <f>IF($BO248,BI248/$BO248*100,0)</f>
        <v>0</v>
      </c>
      <c r="BN248" s="94"/>
      <c r="BO248" s="21">
        <f>(U248+AA248+AG248+AM248+AS248+BC248+BI248)</f>
        <v>0</v>
      </c>
      <c r="BQ248" s="94">
        <v>33</v>
      </c>
      <c r="BS248" s="115">
        <v>0</v>
      </c>
    </row>
    <row r="249" spans="1:71" ht="15" x14ac:dyDescent="0.25">
      <c r="A249" s="94">
        <v>33</v>
      </c>
      <c r="B249" s="123"/>
      <c r="C249" s="94" t="s">
        <v>243</v>
      </c>
      <c r="E249" s="21">
        <v>867057</v>
      </c>
      <c r="F249" s="129"/>
      <c r="G249" s="21">
        <v>14072</v>
      </c>
      <c r="H249" s="94"/>
      <c r="I249" s="21">
        <v>556852</v>
      </c>
      <c r="J249" s="21"/>
      <c r="K249" s="21">
        <v>0</v>
      </c>
      <c r="L249" s="94"/>
      <c r="M249" s="21">
        <v>4528</v>
      </c>
      <c r="N249" s="94"/>
      <c r="O249" s="21">
        <v>0</v>
      </c>
      <c r="P249" s="94"/>
      <c r="Q249" s="21">
        <v>26136</v>
      </c>
      <c r="R249" s="94"/>
      <c r="S249" s="21">
        <v>8563</v>
      </c>
      <c r="T249" s="94"/>
      <c r="U249" s="21">
        <f>SUM(E249:S249)</f>
        <v>1477208</v>
      </c>
      <c r="V249" s="94"/>
      <c r="W249" s="20">
        <f t="shared" si="181"/>
        <v>146.88356368698419</v>
      </c>
      <c r="X249" s="94"/>
      <c r="Y249" s="22">
        <f>IF($BO249,U249/$BO249*100,0)</f>
        <v>11.605061136783901</v>
      </c>
      <c r="Z249" s="94"/>
      <c r="AA249" s="21">
        <v>8785869</v>
      </c>
      <c r="AB249" s="94"/>
      <c r="AC249" s="20">
        <f t="shared" si="228"/>
        <v>873.60733817241726</v>
      </c>
      <c r="AD249" s="94"/>
      <c r="AE249" s="22">
        <f>IF($BO249,AA249/$BO249*100,0)</f>
        <v>69.022471368131249</v>
      </c>
      <c r="AF249" s="94"/>
      <c r="AG249" s="21">
        <v>207878</v>
      </c>
      <c r="AH249" s="94"/>
      <c r="AI249" s="20">
        <f t="shared" si="229"/>
        <v>20.669981107686187</v>
      </c>
      <c r="AJ249" s="94"/>
      <c r="AK249" s="22">
        <f>IF($BO249,AG249/$BO249*100,0)</f>
        <v>1.6331057637058315</v>
      </c>
      <c r="AL249" s="94"/>
      <c r="AM249" s="21">
        <v>76229</v>
      </c>
      <c r="AN249" s="94"/>
      <c r="AO249" s="20">
        <f t="shared" si="230"/>
        <v>7.5796957343144076</v>
      </c>
      <c r="AP249" s="94"/>
      <c r="AQ249" s="22">
        <f>IF($BO249,AM249/$BO249*100,0)</f>
        <v>0.59886096297603308</v>
      </c>
      <c r="AR249" s="94"/>
      <c r="AS249" s="21">
        <v>1849790</v>
      </c>
      <c r="AT249" s="94"/>
      <c r="AU249" s="20">
        <f t="shared" si="231"/>
        <v>183.9305956050512</v>
      </c>
      <c r="AV249" s="94"/>
      <c r="AW249" s="22">
        <f>IF($BO249,AS249/$BO249*100,0)</f>
        <v>14.532094356523583</v>
      </c>
      <c r="AX249" s="94"/>
      <c r="AY249" s="21">
        <v>-95166</v>
      </c>
      <c r="AZ249" s="94"/>
      <c r="BA249" s="21">
        <v>0</v>
      </c>
      <c r="BB249" s="94"/>
      <c r="BC249" s="21">
        <f>(AY249+BA249)</f>
        <v>-95166</v>
      </c>
      <c r="BD249" s="94"/>
      <c r="BE249" s="20">
        <f t="shared" si="232"/>
        <v>-9.4626628219150835</v>
      </c>
      <c r="BF249" s="94"/>
      <c r="BG249" s="22">
        <f>IF($BO249,BC249/$BO249*100,0)</f>
        <v>-0.74763151035140396</v>
      </c>
      <c r="BH249" s="94"/>
      <c r="BI249" s="21">
        <v>427190</v>
      </c>
      <c r="BJ249" s="94"/>
      <c r="BK249" s="20">
        <f t="shared" si="233"/>
        <v>42.476881773888834</v>
      </c>
      <c r="BL249" s="94"/>
      <c r="BM249" s="22">
        <f>IF($BO249,BI249/$BO249*100,0)</f>
        <v>3.3560379222307994</v>
      </c>
      <c r="BN249" s="94"/>
      <c r="BO249" s="21">
        <f>(U249+AA249+AG249+AM249+AS249+BC249+BI249)</f>
        <v>12728998</v>
      </c>
      <c r="BQ249" s="94">
        <v>34</v>
      </c>
      <c r="BS249" s="115">
        <v>10057</v>
      </c>
    </row>
    <row r="250" spans="1:71" ht="15" x14ac:dyDescent="0.25">
      <c r="A250" s="94">
        <v>34</v>
      </c>
      <c r="B250" s="123"/>
      <c r="C250" s="94" t="s">
        <v>244</v>
      </c>
      <c r="E250" s="21">
        <v>2206181</v>
      </c>
      <c r="F250" s="129"/>
      <c r="G250" s="21">
        <v>102841</v>
      </c>
      <c r="H250" s="94"/>
      <c r="I250" s="21">
        <v>800095</v>
      </c>
      <c r="J250" s="21"/>
      <c r="K250" s="21">
        <v>0</v>
      </c>
      <c r="L250" s="94"/>
      <c r="M250" s="21">
        <v>3513640</v>
      </c>
      <c r="N250" s="94"/>
      <c r="O250" s="21">
        <v>0</v>
      </c>
      <c r="P250" s="94"/>
      <c r="Q250" s="21">
        <v>37377</v>
      </c>
      <c r="R250" s="94"/>
      <c r="S250" s="21">
        <v>23531</v>
      </c>
      <c r="T250" s="94"/>
      <c r="U250" s="21">
        <f>SUM(E250:S250)</f>
        <v>6683665</v>
      </c>
      <c r="V250" s="94"/>
      <c r="W250" s="20">
        <f t="shared" si="181"/>
        <v>1957.7226127709432</v>
      </c>
      <c r="X250" s="94"/>
      <c r="Y250" s="22">
        <f>IF($BO250,U250/$BO250*100,0)</f>
        <v>70.439006448274426</v>
      </c>
      <c r="Z250" s="94"/>
      <c r="AA250" s="21">
        <v>1429087</v>
      </c>
      <c r="AB250" s="94"/>
      <c r="AC250" s="20">
        <f t="shared" si="228"/>
        <v>418.59607498535445</v>
      </c>
      <c r="AD250" s="94"/>
      <c r="AE250" s="22">
        <f>IF($BO250,AA250/$BO250*100,0)</f>
        <v>15.061118175154672</v>
      </c>
      <c r="AF250" s="94"/>
      <c r="AG250" s="21">
        <v>45384</v>
      </c>
      <c r="AH250" s="94"/>
      <c r="AI250" s="20">
        <f t="shared" si="229"/>
        <v>13.293497363796133</v>
      </c>
      <c r="AJ250" s="94"/>
      <c r="AK250" s="22">
        <f>IF($BO250,AG250/$BO250*100,0)</f>
        <v>0.47830103224031822</v>
      </c>
      <c r="AL250" s="94"/>
      <c r="AM250" s="21">
        <v>94530</v>
      </c>
      <c r="AN250" s="94"/>
      <c r="AO250" s="20">
        <f t="shared" si="230"/>
        <v>27.688927943760984</v>
      </c>
      <c r="AP250" s="94"/>
      <c r="AQ250" s="22">
        <f>IF($BO250,AM250/$BO250*100,0)</f>
        <v>0.99624970424989601</v>
      </c>
      <c r="AR250" s="94"/>
      <c r="AS250" s="21">
        <v>290247</v>
      </c>
      <c r="AT250" s="94"/>
      <c r="AU250" s="20">
        <f t="shared" si="231"/>
        <v>85.016695957820744</v>
      </c>
      <c r="AV250" s="94"/>
      <c r="AW250" s="22">
        <f>IF($BO250,AS250/$BO250*100,0)</f>
        <v>3.0589070973174608</v>
      </c>
      <c r="AX250" s="94"/>
      <c r="AY250" s="21">
        <v>89231</v>
      </c>
      <c r="AZ250" s="94"/>
      <c r="BA250" s="21">
        <v>12200</v>
      </c>
      <c r="BB250" s="94"/>
      <c r="BC250" s="21">
        <f>(AY250+BA250)</f>
        <v>101431</v>
      </c>
      <c r="BD250" s="94"/>
      <c r="BE250" s="20">
        <f t="shared" si="232"/>
        <v>29.710310486233158</v>
      </c>
      <c r="BF250" s="94"/>
      <c r="BG250" s="22">
        <f>IF($BO250,BC250/$BO250*100,0)</f>
        <v>1.0689791997436919</v>
      </c>
      <c r="BH250" s="94"/>
      <c r="BI250" s="21">
        <v>844241</v>
      </c>
      <c r="BJ250" s="94"/>
      <c r="BK250" s="20">
        <f t="shared" si="233"/>
        <v>247.28793204452256</v>
      </c>
      <c r="BL250" s="94"/>
      <c r="BM250" s="22">
        <f>IF($BO250,BI250/$BO250*100,0)</f>
        <v>8.8974383430195321</v>
      </c>
      <c r="BN250" s="94"/>
      <c r="BO250" s="21">
        <f>(U250+AA250+AG250+AM250+AS250+BC250+BI250)</f>
        <v>9488585</v>
      </c>
      <c r="BQ250" s="94">
        <v>35</v>
      </c>
      <c r="BS250" s="115">
        <v>3414</v>
      </c>
    </row>
    <row r="251" spans="1:71" ht="15" x14ac:dyDescent="0.25">
      <c r="A251" s="94">
        <v>35</v>
      </c>
      <c r="B251" s="123"/>
      <c r="C251" s="94" t="s">
        <v>212</v>
      </c>
      <c r="E251" s="21">
        <v>602417</v>
      </c>
      <c r="F251" s="129"/>
      <c r="G251" s="21">
        <v>19221</v>
      </c>
      <c r="H251" s="94"/>
      <c r="I251" s="21">
        <v>139572</v>
      </c>
      <c r="J251" s="21"/>
      <c r="K251" s="21">
        <v>9358</v>
      </c>
      <c r="L251" s="94"/>
      <c r="M251" s="21">
        <v>0</v>
      </c>
      <c r="N251" s="94"/>
      <c r="O251" s="21">
        <v>0</v>
      </c>
      <c r="P251" s="94"/>
      <c r="Q251" s="21">
        <v>11258</v>
      </c>
      <c r="R251" s="94"/>
      <c r="S251" s="21">
        <v>2826</v>
      </c>
      <c r="T251" s="94"/>
      <c r="U251" s="21">
        <f>SUM(E251:S251)</f>
        <v>784652</v>
      </c>
      <c r="V251" s="94"/>
      <c r="W251" s="20">
        <f t="shared" si="181"/>
        <v>264.10366879838438</v>
      </c>
      <c r="X251" s="94"/>
      <c r="Y251" s="22">
        <f>IF($BO251,U251/$BO251*100,0)</f>
        <v>20.998134752741006</v>
      </c>
      <c r="Z251" s="94"/>
      <c r="AA251" s="21">
        <v>2451761</v>
      </c>
      <c r="AB251" s="94"/>
      <c r="AC251" s="20">
        <f t="shared" ref="AC251:AC253" si="234">IFERROR(AA251/$BS251,0)</f>
        <v>825.23089868731063</v>
      </c>
      <c r="AD251" s="94"/>
      <c r="AE251" s="22">
        <f>IF($BO251,AA251/$BO251*100,0)</f>
        <v>65.611771663763079</v>
      </c>
      <c r="AF251" s="94"/>
      <c r="AG251" s="21">
        <v>275</v>
      </c>
      <c r="AH251" s="94"/>
      <c r="AI251" s="20">
        <f t="shared" ref="AI251:AI253" si="235">IFERROR(AG251/$BS251,0)</f>
        <v>9.2561427128912827E-2</v>
      </c>
      <c r="AJ251" s="94"/>
      <c r="AK251" s="22">
        <f>IF($BO251,AG251/$BO251*100,0)</f>
        <v>7.3592969329126495E-3</v>
      </c>
      <c r="AL251" s="94"/>
      <c r="AM251" s="21">
        <v>2810</v>
      </c>
      <c r="AN251" s="94"/>
      <c r="AO251" s="20">
        <f t="shared" ref="AO251:AO253" si="236">IFERROR(AM251/$BS251,0)</f>
        <v>0.94580949175361828</v>
      </c>
      <c r="AP251" s="94"/>
      <c r="AQ251" s="22">
        <f>IF($BO251,AM251/$BO251*100,0)</f>
        <v>7.5198634114489252E-2</v>
      </c>
      <c r="AR251" s="94"/>
      <c r="AS251" s="21">
        <v>354488</v>
      </c>
      <c r="AT251" s="94"/>
      <c r="AU251" s="20">
        <f t="shared" ref="AU251:AU253" si="237">IFERROR(AS251/$BS251,0)</f>
        <v>119.31605520026928</v>
      </c>
      <c r="AV251" s="94"/>
      <c r="AW251" s="22">
        <f>IF($BO251,AS251/$BO251*100,0)</f>
        <v>9.4864816405612338</v>
      </c>
      <c r="AX251" s="94"/>
      <c r="AY251" s="21">
        <v>35188</v>
      </c>
      <c r="AZ251" s="94"/>
      <c r="BA251" s="21">
        <v>0</v>
      </c>
      <c r="BB251" s="94"/>
      <c r="BC251" s="21">
        <f>(AY251+BA251)</f>
        <v>35188</v>
      </c>
      <c r="BD251" s="94"/>
      <c r="BE251" s="20">
        <f t="shared" ref="BE251:BE253" si="238">IFERROR(BC251/$BS251,0)</f>
        <v>11.843823628407943</v>
      </c>
      <c r="BF251" s="94"/>
      <c r="BG251" s="22">
        <f>IF($BO251,BC251/$BO251*100,0)</f>
        <v>0.94166887445574654</v>
      </c>
      <c r="BH251" s="94"/>
      <c r="BI251" s="21">
        <v>107596</v>
      </c>
      <c r="BJ251" s="94"/>
      <c r="BK251" s="20">
        <f t="shared" ref="BK251:BK253" si="239">IFERROR(BI251/$BS251,0)</f>
        <v>36.215415684954557</v>
      </c>
      <c r="BL251" s="94"/>
      <c r="BM251" s="22">
        <f>IF($BO251,BI251/$BO251*100,0)</f>
        <v>2.8793851374315249</v>
      </c>
      <c r="BN251" s="94"/>
      <c r="BO251" s="21">
        <f>(U251+AA251+AG251+AM251+AS251+BC251+BI251)</f>
        <v>3736770</v>
      </c>
      <c r="BQ251" s="94">
        <v>36</v>
      </c>
      <c r="BS251" s="115">
        <v>2971</v>
      </c>
    </row>
    <row r="252" spans="1:71" ht="15" x14ac:dyDescent="0.25">
      <c r="A252" s="94">
        <v>36</v>
      </c>
      <c r="B252" s="123"/>
      <c r="C252" s="94" t="s">
        <v>245</v>
      </c>
      <c r="E252" s="21">
        <v>878297</v>
      </c>
      <c r="F252" s="129"/>
      <c r="G252" s="21">
        <v>22925</v>
      </c>
      <c r="H252" s="94"/>
      <c r="I252" s="21">
        <v>378871</v>
      </c>
      <c r="J252" s="21"/>
      <c r="K252" s="21">
        <v>0</v>
      </c>
      <c r="L252" s="94"/>
      <c r="M252" s="21">
        <v>1585</v>
      </c>
      <c r="N252" s="94"/>
      <c r="O252" s="21">
        <v>0</v>
      </c>
      <c r="P252" s="94"/>
      <c r="Q252" s="21">
        <v>8220</v>
      </c>
      <c r="R252" s="94"/>
      <c r="S252" s="21">
        <v>9479</v>
      </c>
      <c r="T252" s="94"/>
      <c r="U252" s="21">
        <f>SUM(E252:S252)</f>
        <v>1299377</v>
      </c>
      <c r="V252" s="94"/>
      <c r="W252" s="20">
        <f t="shared" si="181"/>
        <v>223.76046151196832</v>
      </c>
      <c r="X252" s="94"/>
      <c r="Y252" s="22">
        <f>IF($BO252,U252/$BO252*100,0)</f>
        <v>22.110251007009246</v>
      </c>
      <c r="Z252" s="94"/>
      <c r="AA252" s="21">
        <v>4010593</v>
      </c>
      <c r="AB252" s="94"/>
      <c r="AC252" s="20">
        <f t="shared" si="234"/>
        <v>690.64801102118133</v>
      </c>
      <c r="AD252" s="94"/>
      <c r="AE252" s="22">
        <f>IF($BO252,AA252/$BO252*100,0)</f>
        <v>68.244410911501618</v>
      </c>
      <c r="AF252" s="94"/>
      <c r="AG252" s="21">
        <v>541</v>
      </c>
      <c r="AH252" s="94"/>
      <c r="AI252" s="20">
        <f t="shared" si="235"/>
        <v>9.3163423454451527E-2</v>
      </c>
      <c r="AJ252" s="94"/>
      <c r="AK252" s="22">
        <f>IF($BO252,AG252/$BO252*100,0)</f>
        <v>9.2056776399705425E-3</v>
      </c>
      <c r="AL252" s="94"/>
      <c r="AM252" s="21">
        <v>18888</v>
      </c>
      <c r="AN252" s="94"/>
      <c r="AO252" s="20">
        <f t="shared" si="236"/>
        <v>3.2526261408644741</v>
      </c>
      <c r="AP252" s="94"/>
      <c r="AQ252" s="22">
        <f>IF($BO252,AM252/$BO252*100,0)</f>
        <v>0.32139896351897151</v>
      </c>
      <c r="AR252" s="94"/>
      <c r="AS252" s="21">
        <v>489006</v>
      </c>
      <c r="AT252" s="94"/>
      <c r="AU252" s="20">
        <f t="shared" si="237"/>
        <v>84.209746857241257</v>
      </c>
      <c r="AV252" s="94"/>
      <c r="AW252" s="22">
        <f>IF($BO252,AS252/$BO252*100,0)</f>
        <v>8.3209456562133735</v>
      </c>
      <c r="AX252" s="94"/>
      <c r="AY252" s="21">
        <v>12093</v>
      </c>
      <c r="AZ252" s="94"/>
      <c r="BA252" s="21">
        <v>10527</v>
      </c>
      <c r="BB252" s="94"/>
      <c r="BC252" s="21">
        <f>(AY252+BA252)</f>
        <v>22620</v>
      </c>
      <c r="BD252" s="94"/>
      <c r="BE252" s="20">
        <f t="shared" si="238"/>
        <v>3.8952987773376959</v>
      </c>
      <c r="BF252" s="94"/>
      <c r="BG252" s="22">
        <f>IF($BO252,BC252/$BO252*100,0)</f>
        <v>0.38490282479876831</v>
      </c>
      <c r="BH252" s="94"/>
      <c r="BI252" s="21">
        <v>35783</v>
      </c>
      <c r="BJ252" s="94"/>
      <c r="BK252" s="20">
        <f t="shared" si="239"/>
        <v>6.1620458067849144</v>
      </c>
      <c r="BL252" s="94"/>
      <c r="BM252" s="22">
        <f>IF($BO252,BI252/$BO252*100,0)</f>
        <v>0.60888495931805153</v>
      </c>
      <c r="BN252" s="94"/>
      <c r="BO252" s="21">
        <f>(U252+AA252+AG252+AM252+AS252+BC252+BI252)</f>
        <v>5876808</v>
      </c>
      <c r="BQ252" s="94">
        <v>37</v>
      </c>
      <c r="BS252" s="115">
        <v>5807</v>
      </c>
    </row>
    <row r="253" spans="1:71" ht="15" x14ac:dyDescent="0.25">
      <c r="A253" s="131">
        <v>37</v>
      </c>
      <c r="B253" s="123"/>
      <c r="C253" s="94" t="s">
        <v>246</v>
      </c>
      <c r="E253" s="23">
        <v>1643786</v>
      </c>
      <c r="F253" s="129"/>
      <c r="G253" s="23">
        <v>77059</v>
      </c>
      <c r="H253" s="94"/>
      <c r="I253" s="23">
        <v>271560</v>
      </c>
      <c r="J253" s="30"/>
      <c r="K253" s="23">
        <v>1913</v>
      </c>
      <c r="L253" s="94"/>
      <c r="M253" s="23">
        <v>165940</v>
      </c>
      <c r="N253" s="94"/>
      <c r="O253" s="23">
        <v>0</v>
      </c>
      <c r="P253" s="94"/>
      <c r="Q253" s="23">
        <v>21212</v>
      </c>
      <c r="R253" s="94"/>
      <c r="S253" s="23">
        <v>19454</v>
      </c>
      <c r="T253" s="94"/>
      <c r="U253" s="23">
        <f>SUM(E253:S253)</f>
        <v>2200924</v>
      </c>
      <c r="V253" s="94"/>
      <c r="W253" s="20">
        <f t="shared" si="181"/>
        <v>266.29449485783425</v>
      </c>
      <c r="X253" s="94"/>
      <c r="Y253" s="22">
        <f>IF($BO253,U253/$BO253*100,0)</f>
        <v>15.247583302758599</v>
      </c>
      <c r="Z253" s="94"/>
      <c r="AA253" s="23">
        <v>9213032</v>
      </c>
      <c r="AB253" s="94"/>
      <c r="AC253" s="20">
        <f t="shared" si="234"/>
        <v>1114.7044162129462</v>
      </c>
      <c r="AD253" s="94"/>
      <c r="AE253" s="22">
        <f>IF($BO253,AA253/$BO253*100,0)</f>
        <v>63.826135246369553</v>
      </c>
      <c r="AF253" s="94"/>
      <c r="AG253" s="23">
        <v>264844</v>
      </c>
      <c r="AH253" s="94"/>
      <c r="AI253" s="20">
        <f t="shared" si="235"/>
        <v>32.044041137326076</v>
      </c>
      <c r="AJ253" s="94"/>
      <c r="AK253" s="22">
        <f>IF($BO253,AG253/$BO253*100,0)</f>
        <v>1.8347889124003365</v>
      </c>
      <c r="AL253" s="94"/>
      <c r="AM253" s="23">
        <v>16704</v>
      </c>
      <c r="AN253" s="94"/>
      <c r="AO253" s="20">
        <f t="shared" si="236"/>
        <v>2.0210526315789474</v>
      </c>
      <c r="AP253" s="94"/>
      <c r="AQ253" s="22">
        <f>IF($BO253,AM253/$BO253*100,0)</f>
        <v>0.11572213828795525</v>
      </c>
      <c r="AR253" s="94"/>
      <c r="AS253" s="23">
        <v>1621587</v>
      </c>
      <c r="AT253" s="94"/>
      <c r="AU253" s="20">
        <f t="shared" si="237"/>
        <v>196.19927404718695</v>
      </c>
      <c r="AV253" s="94"/>
      <c r="AW253" s="22">
        <f>IF($BO253,AS253/$BO253*100,0)</f>
        <v>11.234046639125388</v>
      </c>
      <c r="AX253" s="94"/>
      <c r="AY253" s="23">
        <v>236072</v>
      </c>
      <c r="AZ253" s="94"/>
      <c r="BA253" s="23">
        <v>43921</v>
      </c>
      <c r="BB253" s="94"/>
      <c r="BC253" s="23">
        <f>(AY253+BA253)</f>
        <v>279993</v>
      </c>
      <c r="BD253" s="94"/>
      <c r="BE253" s="20">
        <f t="shared" si="238"/>
        <v>33.876950998185116</v>
      </c>
      <c r="BF253" s="94"/>
      <c r="BG253" s="22">
        <f>IF($BO253,BC253/$BO253*100,0)</f>
        <v>1.9397383061338276</v>
      </c>
      <c r="BH253" s="94"/>
      <c r="BI253" s="23">
        <v>837492</v>
      </c>
      <c r="BJ253" s="94"/>
      <c r="BK253" s="20">
        <f t="shared" si="239"/>
        <v>101.32994555353902</v>
      </c>
      <c r="BL253" s="94"/>
      <c r="BM253" s="22">
        <f>IF($BO253,BI253/$BO253*100,0)</f>
        <v>5.8019854549243428</v>
      </c>
      <c r="BN253" s="94"/>
      <c r="BO253" s="23">
        <f>(U253+AA253+AG253+AM253+AS253+BC253+BI253)</f>
        <v>14434576</v>
      </c>
      <c r="BQ253" s="131">
        <v>38</v>
      </c>
      <c r="BS253" s="132">
        <v>8265</v>
      </c>
    </row>
    <row r="254" spans="1:71" ht="8.85" customHeight="1" x14ac:dyDescent="0.25">
      <c r="A254" s="126"/>
      <c r="B254" s="126"/>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Q254" s="94"/>
    </row>
    <row r="255" spans="1:71" ht="12.75" customHeight="1" x14ac:dyDescent="0.25">
      <c r="A255" s="131">
        <f>A253</f>
        <v>37</v>
      </c>
      <c r="B255" s="126"/>
      <c r="C255" s="123" t="s">
        <v>65</v>
      </c>
      <c r="D255" s="127"/>
      <c r="E255" s="24">
        <f>SUM(E217:E253)</f>
        <v>92178986</v>
      </c>
      <c r="F255" s="128"/>
      <c r="G255" s="24">
        <f>SUM(G217:G253)</f>
        <v>2093626</v>
      </c>
      <c r="H255" s="128"/>
      <c r="I255" s="24">
        <f>SUM(I217:I253)</f>
        <v>16336448</v>
      </c>
      <c r="J255" s="25"/>
      <c r="K255" s="24">
        <f>SUM(K217:K253)</f>
        <v>24903</v>
      </c>
      <c r="L255" s="128"/>
      <c r="M255" s="24">
        <f>SUM(M217:M253)</f>
        <v>6326194</v>
      </c>
      <c r="N255" s="128"/>
      <c r="O255" s="24">
        <f>SUM(O217:O253)</f>
        <v>0</v>
      </c>
      <c r="P255" s="133"/>
      <c r="Q255" s="24">
        <f>SUM(Q217:Q253)</f>
        <v>867230</v>
      </c>
      <c r="R255" s="133"/>
      <c r="S255" s="24">
        <f>SUM(S217:S253)</f>
        <v>573762</v>
      </c>
      <c r="T255" s="128"/>
      <c r="U255" s="24">
        <f>SUM(E255:S255)</f>
        <v>118401149</v>
      </c>
      <c r="V255" s="128"/>
      <c r="W255" s="26">
        <f>(U255/$BS255)</f>
        <v>339.65635658981444</v>
      </c>
      <c r="X255" s="94"/>
      <c r="Y255" s="22">
        <f>IF($BO255,U255/$BO255*100,0)</f>
        <v>30.516731631922291</v>
      </c>
      <c r="Z255" s="128"/>
      <c r="AA255" s="24">
        <f>SUM(AA217:AA253)</f>
        <v>204160693</v>
      </c>
      <c r="AB255" s="128"/>
      <c r="AC255" s="26">
        <f>(AA255/$BS255)</f>
        <v>585.67402199138814</v>
      </c>
      <c r="AD255" s="94"/>
      <c r="AE255" s="22">
        <f>IF($BO255,AA255/$BO255*100,0)</f>
        <v>52.620410618382394</v>
      </c>
      <c r="AF255" s="94"/>
      <c r="AG255" s="24">
        <f>SUM(AG217:AG253)</f>
        <v>4810857</v>
      </c>
      <c r="AH255" s="128"/>
      <c r="AI255" s="26">
        <f>(AG255/$BS255)</f>
        <v>13.800864049846382</v>
      </c>
      <c r="AJ255" s="94"/>
      <c r="AK255" s="22">
        <f>IF($BO255,AG255/$BO255*100,0)</f>
        <v>1.2399510750402833</v>
      </c>
      <c r="AL255" s="128"/>
      <c r="AM255" s="24">
        <f>SUM(AM217:AM253)</f>
        <v>2352847</v>
      </c>
      <c r="AN255" s="128"/>
      <c r="AO255" s="26">
        <f>(AM255/$BS255)</f>
        <v>6.7495919286499078</v>
      </c>
      <c r="AP255" s="94"/>
      <c r="AQ255" s="22">
        <f>IF($BO255,AM255/$BO255*100,0)</f>
        <v>0.60642317305530091</v>
      </c>
      <c r="AR255" s="128"/>
      <c r="AS255" s="24">
        <f>SUM(AS217:AS253)</f>
        <v>41337218</v>
      </c>
      <c r="AT255" s="128"/>
      <c r="AU255" s="26">
        <f>(AS255/$BS255)</f>
        <v>118.5837213238437</v>
      </c>
      <c r="AV255" s="94"/>
      <c r="AW255" s="22">
        <f>IF($BO255,AS255/$BO255*100,0)</f>
        <v>10.654261371367836</v>
      </c>
      <c r="AX255" s="128"/>
      <c r="AY255" s="24">
        <f>SUM(AY217:AY253)</f>
        <v>-1034595</v>
      </c>
      <c r="AZ255" s="128"/>
      <c r="BA255" s="24">
        <f>SUM(BA217:BA253)</f>
        <v>6134297</v>
      </c>
      <c r="BB255" s="128"/>
      <c r="BC255" s="24">
        <f>SUM(BC217:BC253)</f>
        <v>5099702</v>
      </c>
      <c r="BD255" s="128"/>
      <c r="BE255" s="26">
        <f>(BC255/$BS255)</f>
        <v>14.629471214116256</v>
      </c>
      <c r="BF255" s="94"/>
      <c r="BG255" s="22">
        <f>IF($BO255,BC255/$BO255*100,0)</f>
        <v>1.3143980328837634</v>
      </c>
      <c r="BH255" s="128"/>
      <c r="BI255" s="24">
        <f>SUM(BI217:BI253)</f>
        <v>11825181</v>
      </c>
      <c r="BJ255" s="128"/>
      <c r="BK255" s="26">
        <f>(BI255/$BS255)</f>
        <v>33.922794908646523</v>
      </c>
      <c r="BL255" s="94"/>
      <c r="BM255" s="22">
        <f>IF($BO255,BI255/$BO255*100,0)</f>
        <v>3.0478240973481303</v>
      </c>
      <c r="BN255" s="128"/>
      <c r="BO255" s="24">
        <f>SUM(BO217:BO253)</f>
        <v>387987647</v>
      </c>
      <c r="BQ255" s="131">
        <f>BQ253</f>
        <v>38</v>
      </c>
      <c r="BS255" s="132">
        <f>SUM(BS217:BS253)</f>
        <v>348591</v>
      </c>
    </row>
    <row r="256" spans="1:71" ht="8.85" customHeight="1" x14ac:dyDescent="0.25">
      <c r="A256" s="126"/>
      <c r="B256" s="126"/>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Q256" s="94"/>
    </row>
    <row r="257" spans="1:71" ht="15.75" thickBot="1" x14ac:dyDescent="0.3">
      <c r="A257" s="138">
        <f>(A53+A195+A255)</f>
        <v>170</v>
      </c>
      <c r="B257" s="126"/>
      <c r="C257" s="123" t="s">
        <v>247</v>
      </c>
      <c r="D257" s="127"/>
      <c r="E257" s="27">
        <f>(E53+E195+E255)</f>
        <v>12770267655</v>
      </c>
      <c r="F257" s="128"/>
      <c r="G257" s="27">
        <f>(G53+G195+G255)</f>
        <v>440066717</v>
      </c>
      <c r="H257" s="128"/>
      <c r="I257" s="27">
        <f>(I53+I195+I255)</f>
        <v>3283029540</v>
      </c>
      <c r="J257" s="25"/>
      <c r="K257" s="27">
        <f>(K53+K195+K255)</f>
        <v>6100369</v>
      </c>
      <c r="L257" s="128"/>
      <c r="M257" s="27">
        <f>(M53+M195+M255)</f>
        <v>231902970</v>
      </c>
      <c r="N257" s="128"/>
      <c r="O257" s="27">
        <f>(O53+O195+O255)</f>
        <v>13677297</v>
      </c>
      <c r="P257" s="133"/>
      <c r="Q257" s="27">
        <f>(Q53+Q195+Q255)</f>
        <v>105196179</v>
      </c>
      <c r="R257" s="133"/>
      <c r="S257" s="27">
        <f>(S53+S195+S255)</f>
        <v>47263002</v>
      </c>
      <c r="T257" s="128"/>
      <c r="U257" s="27">
        <f>(U53+U195+U255)</f>
        <v>16897503729</v>
      </c>
      <c r="V257" s="128"/>
      <c r="W257" s="26">
        <f>(U257/$BS257)</f>
        <v>1948.8652617309033</v>
      </c>
      <c r="X257" s="94"/>
      <c r="Y257" s="22">
        <f>IF($BO257,U257/$BO257*100,0)</f>
        <v>67.458200068860904</v>
      </c>
      <c r="Z257" s="128"/>
      <c r="AA257" s="27">
        <f>(AA53+AA195+AA255)</f>
        <v>4769875884.8699999</v>
      </c>
      <c r="AB257" s="128"/>
      <c r="AC257" s="26">
        <f>(AA257/$BS257)</f>
        <v>550.13128352428112</v>
      </c>
      <c r="AD257" s="94"/>
      <c r="AE257" s="22">
        <f>IF($BO257,AA257/$BO257*100,0)</f>
        <v>19.042294465836921</v>
      </c>
      <c r="AF257" s="94"/>
      <c r="AG257" s="27">
        <f>(AG53+AG195+AG255)</f>
        <v>294503108</v>
      </c>
      <c r="AH257" s="128"/>
      <c r="AI257" s="26">
        <f>(AG257/$BS257)</f>
        <v>33.966370764455569</v>
      </c>
      <c r="AJ257" s="94"/>
      <c r="AK257" s="22">
        <f>IF($BO257,AG257/$BO257*100,0)</f>
        <v>1.1757150582112086</v>
      </c>
      <c r="AL257" s="128"/>
      <c r="AM257" s="27">
        <f>(AM53+AM195+AM255)</f>
        <v>68475656</v>
      </c>
      <c r="AN257" s="128"/>
      <c r="AO257" s="26">
        <f>(AM257/$BS257)</f>
        <v>7.8976060247055742</v>
      </c>
      <c r="AP257" s="94"/>
      <c r="AQ257" s="22">
        <f>IF($BO257,AM257/$BO257*100,0)</f>
        <v>0.27336845586054292</v>
      </c>
      <c r="AR257" s="128"/>
      <c r="AS257" s="27">
        <f>(AS53+AS195+AS255)</f>
        <v>2254570996</v>
      </c>
      <c r="AT257" s="128"/>
      <c r="AU257" s="26">
        <f>(AS257/$BS257)</f>
        <v>260.02983426892683</v>
      </c>
      <c r="AV257" s="94"/>
      <c r="AW257" s="22">
        <f>IF($BO257,AS257/$BO257*100,0)</f>
        <v>9.0006964198267223</v>
      </c>
      <c r="AX257" s="128"/>
      <c r="AY257" s="27">
        <f>(AY53+AY195+AY255)</f>
        <v>-80374540</v>
      </c>
      <c r="AZ257" s="128"/>
      <c r="BA257" s="27">
        <f>(BA53+BA195+BA255)</f>
        <v>182732886</v>
      </c>
      <c r="BB257" s="128"/>
      <c r="BC257" s="27">
        <f>(BC53+BC195+BC255)</f>
        <v>102358346</v>
      </c>
      <c r="BD257" s="128"/>
      <c r="BE257" s="26">
        <f>(BC257/$BS257)</f>
        <v>11.805449370919465</v>
      </c>
      <c r="BF257" s="94"/>
      <c r="BG257" s="22">
        <f>IF($BO257,BC257/$BO257*100,0)</f>
        <v>0.40863490216813958</v>
      </c>
      <c r="BH257" s="128"/>
      <c r="BI257" s="27">
        <f>(BI53+BI195+BI255)</f>
        <v>661562845</v>
      </c>
      <c r="BJ257" s="128"/>
      <c r="BK257" s="26">
        <f>(BI257/$BS257)</f>
        <v>76.301024562559277</v>
      </c>
      <c r="BL257" s="94"/>
      <c r="BM257" s="22">
        <f>IF($BO257,BI257/$BO257*100,0)</f>
        <v>2.6410906292355594</v>
      </c>
      <c r="BN257" s="128"/>
      <c r="BO257" s="27">
        <f>(BO53+BO195+BO255)</f>
        <v>25048850564.869999</v>
      </c>
      <c r="BQ257" s="138">
        <f>(BQ53+BQ195+BQ255)</f>
        <v>171</v>
      </c>
      <c r="BS257" s="139">
        <f>BS53+BS195+BS255</f>
        <v>8670432</v>
      </c>
    </row>
    <row r="258" spans="1:71" ht="8.85" customHeight="1" thickTop="1" x14ac:dyDescent="0.25">
      <c r="A258" s="126"/>
      <c r="B258" s="126"/>
    </row>
    <row r="259" spans="1:71" ht="8.85" customHeight="1" x14ac:dyDescent="0.25">
      <c r="A259" s="126"/>
      <c r="B259" s="126"/>
    </row>
    <row r="260" spans="1:71" ht="10.5" customHeight="1" x14ac:dyDescent="0.25">
      <c r="A260" s="126"/>
      <c r="B260" s="126"/>
      <c r="C260" s="94" t="s">
        <v>248</v>
      </c>
    </row>
    <row r="261" spans="1:71" ht="4.5" customHeight="1" x14ac:dyDescent="0.25">
      <c r="A261" s="126"/>
      <c r="B261" s="126"/>
    </row>
    <row r="262" spans="1:71" ht="8.85" customHeight="1" x14ac:dyDescent="0.25">
      <c r="A262" s="126"/>
      <c r="B262" s="126"/>
    </row>
    <row r="263" spans="1:71" ht="8.85" customHeight="1" x14ac:dyDescent="0.25">
      <c r="A263" s="126"/>
      <c r="B263" s="126"/>
    </row>
    <row r="264" spans="1:71" ht="8.85" customHeight="1" x14ac:dyDescent="0.25">
      <c r="A264" s="126"/>
      <c r="B264" s="126"/>
    </row>
    <row r="265" spans="1:71" ht="8.85" customHeight="1" x14ac:dyDescent="0.25">
      <c r="A265" s="126"/>
      <c r="B265" s="126"/>
    </row>
    <row r="266" spans="1:71" ht="8.85" customHeight="1" x14ac:dyDescent="0.25">
      <c r="A266" s="126"/>
      <c r="B266" s="126"/>
    </row>
    <row r="267" spans="1:71" ht="8.85" customHeight="1" x14ac:dyDescent="0.25">
      <c r="A267" s="126"/>
      <c r="B267" s="126"/>
    </row>
    <row r="268" spans="1:71" ht="8.4499999999999993" customHeight="1" x14ac:dyDescent="0.25">
      <c r="A268" s="126"/>
      <c r="B268" s="126"/>
    </row>
    <row r="269" spans="1:71" ht="8.85" hidden="1" customHeight="1" x14ac:dyDescent="0.25">
      <c r="A269" s="126"/>
      <c r="B269" s="126"/>
    </row>
    <row r="270" spans="1:71" ht="1.1499999999999999" customHeight="1" x14ac:dyDescent="0.25">
      <c r="A270" s="126"/>
      <c r="B270" s="126"/>
    </row>
    <row r="271" spans="1:71" ht="8.85" hidden="1" customHeight="1" x14ac:dyDescent="0.25">
      <c r="A271" s="126"/>
      <c r="B271" s="126"/>
    </row>
    <row r="272" spans="1:71" ht="8.85" customHeight="1" x14ac:dyDescent="0.25">
      <c r="A272" s="126"/>
      <c r="B272" s="126"/>
    </row>
    <row r="273" spans="1:69" s="111" customFormat="1" ht="10.5" customHeight="1" x14ac:dyDescent="0.25">
      <c r="A273" s="134"/>
      <c r="BQ273" s="135"/>
    </row>
    <row r="274" spans="1:69" ht="9.75" customHeight="1" x14ac:dyDescent="0.25">
      <c r="A274" s="94"/>
      <c r="B274" s="94"/>
    </row>
    <row r="275" spans="1:69" ht="9.75" customHeight="1" x14ac:dyDescent="0.25">
      <c r="A275" s="94"/>
      <c r="B275" s="94"/>
    </row>
    <row r="276" spans="1:69" ht="9.75" customHeight="1" x14ac:dyDescent="0.25">
      <c r="A276" s="94"/>
      <c r="B276" s="94"/>
    </row>
    <row r="277" spans="1:69" ht="9.75" customHeight="1" x14ac:dyDescent="0.25">
      <c r="A277" s="94"/>
      <c r="B277" s="94"/>
    </row>
    <row r="278" spans="1:69" ht="9.75" customHeight="1" x14ac:dyDescent="0.25">
      <c r="A278" s="94"/>
      <c r="B278" s="94"/>
    </row>
    <row r="279" spans="1:69" ht="9.75" customHeight="1" x14ac:dyDescent="0.25">
      <c r="A279" s="94"/>
      <c r="B279" s="94"/>
    </row>
    <row r="280" spans="1:69" ht="9.75" customHeight="1" x14ac:dyDescent="0.25">
      <c r="A280" s="94"/>
      <c r="B280" s="94"/>
    </row>
    <row r="281" spans="1:69" ht="9.75" customHeight="1" x14ac:dyDescent="0.25">
      <c r="A281" s="94"/>
      <c r="B281" s="94"/>
    </row>
    <row r="282" spans="1:69" ht="9.75" customHeight="1" x14ac:dyDescent="0.25">
      <c r="A282" s="94"/>
      <c r="B282" s="94"/>
    </row>
    <row r="283" spans="1:69" ht="9.75" customHeight="1" x14ac:dyDescent="0.25">
      <c r="A283" s="94"/>
      <c r="B283" s="94"/>
    </row>
    <row r="284" spans="1:69" ht="9.75" customHeight="1" x14ac:dyDescent="0.25">
      <c r="A284" s="94"/>
      <c r="B284" s="94"/>
    </row>
    <row r="285" spans="1:69" ht="9.75" customHeight="1" x14ac:dyDescent="0.25">
      <c r="A285" s="94"/>
      <c r="B285" s="94"/>
    </row>
    <row r="286" spans="1:69" ht="9.75" customHeight="1" x14ac:dyDescent="0.25">
      <c r="A286" s="94"/>
      <c r="B286" s="94"/>
    </row>
    <row r="287" spans="1:69" ht="9.75" customHeight="1" x14ac:dyDescent="0.25">
      <c r="A287" s="94"/>
      <c r="B287" s="94"/>
    </row>
    <row r="288" spans="1:69" ht="9.75" customHeight="1" x14ac:dyDescent="0.25">
      <c r="A288" s="94"/>
      <c r="B288" s="94"/>
    </row>
    <row r="289" spans="4:71" s="94" customFormat="1" ht="9.75" customHeight="1" x14ac:dyDescent="0.25">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s="130"/>
      <c r="AO289" s="130"/>
      <c r="AP289" s="130"/>
      <c r="AQ289" s="130"/>
      <c r="AR289" s="130"/>
      <c r="AS289" s="130"/>
      <c r="AT289" s="130"/>
      <c r="AU289" s="130"/>
      <c r="AV289" s="130"/>
      <c r="AW289" s="130"/>
      <c r="AX289" s="130"/>
      <c r="AY289" s="130"/>
      <c r="AZ289" s="130"/>
      <c r="BA289" s="130"/>
      <c r="BB289" s="130"/>
      <c r="BC289" s="130"/>
      <c r="BD289" s="130"/>
      <c r="BE289" s="130"/>
      <c r="BF289" s="130"/>
      <c r="BG289" s="130"/>
      <c r="BH289" s="130"/>
      <c r="BI289" s="130"/>
      <c r="BJ289" s="130"/>
      <c r="BK289" s="130"/>
      <c r="BL289" s="130"/>
      <c r="BM289" s="130"/>
      <c r="BN289" s="130"/>
      <c r="BO289" s="130"/>
      <c r="BP289" s="130"/>
      <c r="BQ289" s="130"/>
      <c r="BR289" s="130"/>
      <c r="BS289" s="111"/>
    </row>
    <row r="290" spans="4:71" s="94" customFormat="1" ht="9.75" customHeight="1" x14ac:dyDescent="0.25">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c r="AL290" s="130"/>
      <c r="AM290" s="130"/>
      <c r="AN290" s="130"/>
      <c r="AO290" s="130"/>
      <c r="AP290" s="130"/>
      <c r="AQ290" s="130"/>
      <c r="AR290" s="130"/>
      <c r="AS290" s="130"/>
      <c r="AT290" s="130"/>
      <c r="AU290" s="130"/>
      <c r="AV290" s="130"/>
      <c r="AW290" s="130"/>
      <c r="AX290" s="130"/>
      <c r="AY290" s="130"/>
      <c r="AZ290" s="130"/>
      <c r="BA290" s="130"/>
      <c r="BB290" s="130"/>
      <c r="BC290" s="130"/>
      <c r="BD290" s="130"/>
      <c r="BE290" s="130"/>
      <c r="BF290" s="130"/>
      <c r="BG290" s="130"/>
      <c r="BH290" s="130"/>
      <c r="BI290" s="130"/>
      <c r="BJ290" s="130"/>
      <c r="BK290" s="130"/>
      <c r="BL290" s="130"/>
      <c r="BM290" s="130"/>
      <c r="BN290" s="130"/>
      <c r="BO290" s="130"/>
      <c r="BP290" s="130"/>
      <c r="BQ290" s="130"/>
      <c r="BR290" s="130"/>
      <c r="BS290" s="111"/>
    </row>
    <row r="291" spans="4:71" s="94" customFormat="1" ht="9.75" customHeight="1" x14ac:dyDescent="0.25">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AZ291" s="130"/>
      <c r="BA291" s="130"/>
      <c r="BB291" s="130"/>
      <c r="BC291" s="130"/>
      <c r="BD291" s="130"/>
      <c r="BE291" s="130"/>
      <c r="BF291" s="130"/>
      <c r="BG291" s="130"/>
      <c r="BH291" s="130"/>
      <c r="BI291" s="130"/>
      <c r="BJ291" s="130"/>
      <c r="BK291" s="130"/>
      <c r="BL291" s="130"/>
      <c r="BM291" s="130"/>
      <c r="BN291" s="130"/>
      <c r="BO291" s="130"/>
      <c r="BP291" s="130"/>
      <c r="BQ291" s="130"/>
      <c r="BR291" s="130"/>
      <c r="BS291" s="111"/>
    </row>
    <row r="292" spans="4:71" s="94" customFormat="1" ht="9.75" customHeight="1" x14ac:dyDescent="0.25">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0"/>
      <c r="AY292" s="130"/>
      <c r="AZ292" s="130"/>
      <c r="BA292" s="130"/>
      <c r="BB292" s="130"/>
      <c r="BC292" s="130"/>
      <c r="BD292" s="130"/>
      <c r="BE292" s="130"/>
      <c r="BF292" s="130"/>
      <c r="BG292" s="130"/>
      <c r="BH292" s="130"/>
      <c r="BI292" s="130"/>
      <c r="BJ292" s="130"/>
      <c r="BK292" s="130"/>
      <c r="BL292" s="130"/>
      <c r="BM292" s="130"/>
      <c r="BN292" s="130"/>
      <c r="BO292" s="130"/>
      <c r="BP292" s="130"/>
      <c r="BQ292" s="130"/>
      <c r="BR292" s="130"/>
      <c r="BS292" s="111"/>
    </row>
    <row r="293" spans="4:71" s="94" customFormat="1" ht="9.75" customHeight="1" x14ac:dyDescent="0.25">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0"/>
      <c r="AY293" s="130"/>
      <c r="AZ293" s="130"/>
      <c r="BA293" s="130"/>
      <c r="BB293" s="130"/>
      <c r="BC293" s="130"/>
      <c r="BD293" s="130"/>
      <c r="BE293" s="130"/>
      <c r="BF293" s="130"/>
      <c r="BG293" s="130"/>
      <c r="BH293" s="130"/>
      <c r="BI293" s="130"/>
      <c r="BJ293" s="130"/>
      <c r="BK293" s="130"/>
      <c r="BL293" s="130"/>
      <c r="BM293" s="130"/>
      <c r="BN293" s="130"/>
      <c r="BO293" s="130"/>
      <c r="BP293" s="130"/>
      <c r="BQ293" s="130"/>
      <c r="BR293" s="130"/>
      <c r="BS293" s="111"/>
    </row>
    <row r="294" spans="4:71" s="94" customFormat="1" ht="9.75" customHeight="1" x14ac:dyDescent="0.25">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c r="AZ294" s="130"/>
      <c r="BA294" s="130"/>
      <c r="BB294" s="130"/>
      <c r="BC294" s="130"/>
      <c r="BD294" s="130"/>
      <c r="BE294" s="130"/>
      <c r="BF294" s="130"/>
      <c r="BG294" s="130"/>
      <c r="BH294" s="130"/>
      <c r="BI294" s="130"/>
      <c r="BJ294" s="130"/>
      <c r="BK294" s="130"/>
      <c r="BL294" s="130"/>
      <c r="BM294" s="130"/>
      <c r="BN294" s="130"/>
      <c r="BO294" s="130"/>
      <c r="BP294" s="130"/>
      <c r="BQ294" s="130"/>
      <c r="BR294" s="130"/>
      <c r="BS294" s="111"/>
    </row>
    <row r="295" spans="4:71" s="94" customFormat="1" ht="9.75" customHeight="1" x14ac:dyDescent="0.25">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c r="AZ295" s="130"/>
      <c r="BA295" s="130"/>
      <c r="BB295" s="130"/>
      <c r="BC295" s="130"/>
      <c r="BD295" s="130"/>
      <c r="BE295" s="130"/>
      <c r="BF295" s="130"/>
      <c r="BG295" s="130"/>
      <c r="BH295" s="130"/>
      <c r="BI295" s="130"/>
      <c r="BJ295" s="130"/>
      <c r="BK295" s="130"/>
      <c r="BL295" s="130"/>
      <c r="BM295" s="130"/>
      <c r="BN295" s="130"/>
      <c r="BO295" s="130"/>
      <c r="BP295" s="130"/>
      <c r="BQ295" s="130"/>
      <c r="BR295" s="130"/>
      <c r="BS295" s="111"/>
    </row>
    <row r="296" spans="4:71" s="94" customFormat="1" ht="9.75" customHeight="1" x14ac:dyDescent="0.25">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c r="AZ296" s="130"/>
      <c r="BA296" s="130"/>
      <c r="BB296" s="130"/>
      <c r="BC296" s="130"/>
      <c r="BD296" s="130"/>
      <c r="BE296" s="130"/>
      <c r="BF296" s="130"/>
      <c r="BG296" s="130"/>
      <c r="BH296" s="130"/>
      <c r="BI296" s="130"/>
      <c r="BJ296" s="130"/>
      <c r="BK296" s="130"/>
      <c r="BL296" s="130"/>
      <c r="BM296" s="130"/>
      <c r="BN296" s="130"/>
      <c r="BO296" s="130"/>
      <c r="BP296" s="130"/>
      <c r="BQ296" s="130"/>
      <c r="BR296" s="130"/>
      <c r="BS296" s="111"/>
    </row>
    <row r="297" spans="4:71" s="94" customFormat="1" ht="9.75" customHeight="1" x14ac:dyDescent="0.25">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0"/>
      <c r="AY297" s="130"/>
      <c r="AZ297" s="130"/>
      <c r="BA297" s="130"/>
      <c r="BB297" s="130"/>
      <c r="BC297" s="130"/>
      <c r="BD297" s="130"/>
      <c r="BE297" s="130"/>
      <c r="BF297" s="130"/>
      <c r="BG297" s="130"/>
      <c r="BH297" s="130"/>
      <c r="BI297" s="130"/>
      <c r="BJ297" s="130"/>
      <c r="BK297" s="130"/>
      <c r="BL297" s="130"/>
      <c r="BM297" s="130"/>
      <c r="BN297" s="130"/>
      <c r="BO297" s="130"/>
      <c r="BP297" s="130"/>
      <c r="BQ297" s="130"/>
      <c r="BR297" s="130"/>
      <c r="BS297" s="111"/>
    </row>
    <row r="298" spans="4:71" s="94" customFormat="1" ht="9.75" customHeight="1" x14ac:dyDescent="0.25">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c r="AZ298" s="130"/>
      <c r="BA298" s="130"/>
      <c r="BB298" s="130"/>
      <c r="BC298" s="130"/>
      <c r="BD298" s="130"/>
      <c r="BE298" s="130"/>
      <c r="BF298" s="130"/>
      <c r="BG298" s="130"/>
      <c r="BH298" s="130"/>
      <c r="BI298" s="130"/>
      <c r="BJ298" s="130"/>
      <c r="BK298" s="130"/>
      <c r="BL298" s="130"/>
      <c r="BM298" s="130"/>
      <c r="BN298" s="130"/>
      <c r="BO298" s="130"/>
      <c r="BP298" s="130"/>
      <c r="BQ298" s="130"/>
      <c r="BR298" s="130"/>
      <c r="BS298" s="111"/>
    </row>
    <row r="299" spans="4:71" s="94" customFormat="1" ht="9.75" customHeight="1" x14ac:dyDescent="0.25">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0"/>
      <c r="AY299" s="130"/>
      <c r="AZ299" s="130"/>
      <c r="BA299" s="130"/>
      <c r="BB299" s="130"/>
      <c r="BC299" s="130"/>
      <c r="BD299" s="130"/>
      <c r="BE299" s="130"/>
      <c r="BF299" s="130"/>
      <c r="BG299" s="130"/>
      <c r="BH299" s="130"/>
      <c r="BI299" s="130"/>
      <c r="BJ299" s="130"/>
      <c r="BK299" s="130"/>
      <c r="BL299" s="130"/>
      <c r="BM299" s="130"/>
      <c r="BN299" s="130"/>
      <c r="BO299" s="130"/>
      <c r="BP299" s="130"/>
      <c r="BQ299" s="130"/>
      <c r="BR299" s="130"/>
      <c r="BS299" s="111"/>
    </row>
    <row r="300" spans="4:71" s="94" customFormat="1" ht="9.75" customHeight="1" x14ac:dyDescent="0.25">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11"/>
    </row>
    <row r="301" spans="4:71" s="94" customFormat="1" ht="9.75" customHeight="1" x14ac:dyDescent="0.25">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11"/>
    </row>
    <row r="302" spans="4:71" s="94" customFormat="1" ht="9.75" customHeight="1" x14ac:dyDescent="0.25">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c r="AO302" s="130"/>
      <c r="AP302" s="130"/>
      <c r="AQ302" s="130"/>
      <c r="AR302" s="130"/>
      <c r="AS302" s="130"/>
      <c r="AT302" s="130"/>
      <c r="AU302" s="130"/>
      <c r="AV302" s="130"/>
      <c r="AW302" s="130"/>
      <c r="AX302" s="130"/>
      <c r="AY302" s="130"/>
      <c r="AZ302" s="130"/>
      <c r="BA302" s="130"/>
      <c r="BB302" s="130"/>
      <c r="BC302" s="130"/>
      <c r="BD302" s="130"/>
      <c r="BE302" s="130"/>
      <c r="BF302" s="130"/>
      <c r="BG302" s="130"/>
      <c r="BH302" s="130"/>
      <c r="BI302" s="130"/>
      <c r="BJ302" s="130"/>
      <c r="BK302" s="130"/>
      <c r="BL302" s="130"/>
      <c r="BM302" s="130"/>
      <c r="BN302" s="130"/>
      <c r="BO302" s="130"/>
      <c r="BP302" s="130"/>
      <c r="BQ302" s="130"/>
      <c r="BR302" s="130"/>
      <c r="BS302" s="111"/>
    </row>
    <row r="303" spans="4:71" s="94" customFormat="1" ht="9.75" customHeight="1" x14ac:dyDescent="0.25">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0"/>
      <c r="AY303" s="130"/>
      <c r="AZ303" s="130"/>
      <c r="BA303" s="130"/>
      <c r="BB303" s="130"/>
      <c r="BC303" s="130"/>
      <c r="BD303" s="130"/>
      <c r="BE303" s="130"/>
      <c r="BF303" s="130"/>
      <c r="BG303" s="130"/>
      <c r="BH303" s="130"/>
      <c r="BI303" s="130"/>
      <c r="BJ303" s="130"/>
      <c r="BK303" s="130"/>
      <c r="BL303" s="130"/>
      <c r="BM303" s="130"/>
      <c r="BN303" s="130"/>
      <c r="BO303" s="130"/>
      <c r="BP303" s="130"/>
      <c r="BQ303" s="130"/>
      <c r="BR303" s="130"/>
      <c r="BS303" s="111"/>
    </row>
    <row r="304" spans="4:71" s="94" customFormat="1" ht="9.75" customHeight="1" x14ac:dyDescent="0.25">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c r="AZ304" s="130"/>
      <c r="BA304" s="130"/>
      <c r="BB304" s="130"/>
      <c r="BC304" s="130"/>
      <c r="BD304" s="130"/>
      <c r="BE304" s="130"/>
      <c r="BF304" s="130"/>
      <c r="BG304" s="130"/>
      <c r="BH304" s="130"/>
      <c r="BI304" s="130"/>
      <c r="BJ304" s="130"/>
      <c r="BK304" s="130"/>
      <c r="BL304" s="130"/>
      <c r="BM304" s="130"/>
      <c r="BN304" s="130"/>
      <c r="BO304" s="130"/>
      <c r="BP304" s="130"/>
      <c r="BQ304" s="130"/>
      <c r="BR304" s="130"/>
      <c r="BS304" s="111"/>
    </row>
    <row r="305" spans="4:71" s="94" customFormat="1" ht="9.75" customHeight="1" x14ac:dyDescent="0.25">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c r="AZ305" s="130"/>
      <c r="BA305" s="130"/>
      <c r="BB305" s="130"/>
      <c r="BC305" s="130"/>
      <c r="BD305" s="130"/>
      <c r="BE305" s="130"/>
      <c r="BF305" s="130"/>
      <c r="BG305" s="130"/>
      <c r="BH305" s="130"/>
      <c r="BI305" s="130"/>
      <c r="BJ305" s="130"/>
      <c r="BK305" s="130"/>
      <c r="BL305" s="130"/>
      <c r="BM305" s="130"/>
      <c r="BN305" s="130"/>
      <c r="BO305" s="130"/>
      <c r="BP305" s="130"/>
      <c r="BQ305" s="130"/>
      <c r="BR305" s="130"/>
      <c r="BS305" s="111"/>
    </row>
    <row r="306" spans="4:71" s="94" customFormat="1" ht="9.75" customHeight="1" x14ac:dyDescent="0.25">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0"/>
      <c r="AM306" s="130"/>
      <c r="AN306" s="130"/>
      <c r="AO306" s="130"/>
      <c r="AP306" s="130"/>
      <c r="AQ306" s="130"/>
      <c r="AR306" s="130"/>
      <c r="AS306" s="130"/>
      <c r="AT306" s="130"/>
      <c r="AU306" s="130"/>
      <c r="AV306" s="130"/>
      <c r="AW306" s="130"/>
      <c r="AX306" s="130"/>
      <c r="AY306" s="130"/>
      <c r="AZ306" s="130"/>
      <c r="BA306" s="130"/>
      <c r="BB306" s="130"/>
      <c r="BC306" s="130"/>
      <c r="BD306" s="130"/>
      <c r="BE306" s="130"/>
      <c r="BF306" s="130"/>
      <c r="BG306" s="130"/>
      <c r="BH306" s="130"/>
      <c r="BI306" s="130"/>
      <c r="BJ306" s="130"/>
      <c r="BK306" s="130"/>
      <c r="BL306" s="130"/>
      <c r="BM306" s="130"/>
      <c r="BN306" s="130"/>
      <c r="BO306" s="130"/>
      <c r="BP306" s="130"/>
      <c r="BQ306" s="130"/>
      <c r="BR306" s="130"/>
      <c r="BS306" s="111"/>
    </row>
    <row r="307" spans="4:71" s="94" customFormat="1" ht="9.75" customHeight="1" x14ac:dyDescent="0.25">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AQ307" s="130"/>
      <c r="AR307" s="130"/>
      <c r="AS307" s="130"/>
      <c r="AT307" s="130"/>
      <c r="AU307" s="130"/>
      <c r="AV307" s="130"/>
      <c r="AW307" s="130"/>
      <c r="AX307" s="130"/>
      <c r="AY307" s="130"/>
      <c r="AZ307" s="130"/>
      <c r="BA307" s="130"/>
      <c r="BB307" s="130"/>
      <c r="BC307" s="130"/>
      <c r="BD307" s="130"/>
      <c r="BE307" s="130"/>
      <c r="BF307" s="130"/>
      <c r="BG307" s="130"/>
      <c r="BH307" s="130"/>
      <c r="BI307" s="130"/>
      <c r="BJ307" s="130"/>
      <c r="BK307" s="130"/>
      <c r="BL307" s="130"/>
      <c r="BM307" s="130"/>
      <c r="BN307" s="130"/>
      <c r="BO307" s="130"/>
      <c r="BP307" s="130"/>
      <c r="BQ307" s="130"/>
      <c r="BR307" s="130"/>
      <c r="BS307" s="111"/>
    </row>
    <row r="308" spans="4:71" s="94" customFormat="1" ht="9.75" customHeight="1" x14ac:dyDescent="0.25">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c r="AZ308" s="130"/>
      <c r="BA308" s="130"/>
      <c r="BB308" s="130"/>
      <c r="BC308" s="130"/>
      <c r="BD308" s="130"/>
      <c r="BE308" s="130"/>
      <c r="BF308" s="130"/>
      <c r="BG308" s="130"/>
      <c r="BH308" s="130"/>
      <c r="BI308" s="130"/>
      <c r="BJ308" s="130"/>
      <c r="BK308" s="130"/>
      <c r="BL308" s="130"/>
      <c r="BM308" s="130"/>
      <c r="BN308" s="130"/>
      <c r="BO308" s="130"/>
      <c r="BP308" s="130"/>
      <c r="BQ308" s="130"/>
      <c r="BR308" s="130"/>
      <c r="BS308" s="111"/>
    </row>
    <row r="309" spans="4:71" s="94" customFormat="1" ht="9.75" customHeight="1" x14ac:dyDescent="0.25">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AZ309" s="130"/>
      <c r="BA309" s="130"/>
      <c r="BB309" s="130"/>
      <c r="BC309" s="130"/>
      <c r="BD309" s="130"/>
      <c r="BE309" s="130"/>
      <c r="BF309" s="130"/>
      <c r="BG309" s="130"/>
      <c r="BH309" s="130"/>
      <c r="BI309" s="130"/>
      <c r="BJ309" s="130"/>
      <c r="BK309" s="130"/>
      <c r="BL309" s="130"/>
      <c r="BM309" s="130"/>
      <c r="BN309" s="130"/>
      <c r="BO309" s="130"/>
      <c r="BP309" s="130"/>
      <c r="BQ309" s="130"/>
      <c r="BR309" s="130"/>
      <c r="BS309" s="111"/>
    </row>
    <row r="310" spans="4:71" s="94" customFormat="1" ht="9.75" customHeight="1" x14ac:dyDescent="0.25">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c r="AZ310" s="130"/>
      <c r="BA310" s="130"/>
      <c r="BB310" s="130"/>
      <c r="BC310" s="130"/>
      <c r="BD310" s="130"/>
      <c r="BE310" s="130"/>
      <c r="BF310" s="130"/>
      <c r="BG310" s="130"/>
      <c r="BH310" s="130"/>
      <c r="BI310" s="130"/>
      <c r="BJ310" s="130"/>
      <c r="BK310" s="130"/>
      <c r="BL310" s="130"/>
      <c r="BM310" s="130"/>
      <c r="BN310" s="130"/>
      <c r="BO310" s="130"/>
      <c r="BP310" s="130"/>
      <c r="BQ310" s="130"/>
      <c r="BR310" s="130"/>
      <c r="BS310" s="111"/>
    </row>
    <row r="311" spans="4:71" s="94" customFormat="1" ht="9.75" customHeight="1" x14ac:dyDescent="0.25">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c r="BD311" s="130"/>
      <c r="BE311" s="130"/>
      <c r="BF311" s="130"/>
      <c r="BG311" s="130"/>
      <c r="BH311" s="130"/>
      <c r="BI311" s="130"/>
      <c r="BJ311" s="130"/>
      <c r="BK311" s="130"/>
      <c r="BL311" s="130"/>
      <c r="BM311" s="130"/>
      <c r="BN311" s="130"/>
      <c r="BO311" s="130"/>
      <c r="BP311" s="130"/>
      <c r="BQ311" s="130"/>
      <c r="BR311" s="130"/>
      <c r="BS311" s="111"/>
    </row>
    <row r="312" spans="4:71" s="94" customFormat="1" ht="9.75" customHeight="1" x14ac:dyDescent="0.25">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c r="BD312" s="130"/>
      <c r="BE312" s="130"/>
      <c r="BF312" s="130"/>
      <c r="BG312" s="130"/>
      <c r="BH312" s="130"/>
      <c r="BI312" s="130"/>
      <c r="BJ312" s="130"/>
      <c r="BK312" s="130"/>
      <c r="BL312" s="130"/>
      <c r="BM312" s="130"/>
      <c r="BN312" s="130"/>
      <c r="BO312" s="130"/>
      <c r="BP312" s="130"/>
      <c r="BQ312" s="130"/>
      <c r="BR312" s="130"/>
      <c r="BS312" s="111"/>
    </row>
    <row r="313" spans="4:71" s="94" customFormat="1" ht="9.75" customHeight="1" x14ac:dyDescent="0.25">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c r="BD313" s="130"/>
      <c r="BE313" s="130"/>
      <c r="BF313" s="130"/>
      <c r="BG313" s="130"/>
      <c r="BH313" s="130"/>
      <c r="BI313" s="130"/>
      <c r="BJ313" s="130"/>
      <c r="BK313" s="130"/>
      <c r="BL313" s="130"/>
      <c r="BM313" s="130"/>
      <c r="BN313" s="130"/>
      <c r="BO313" s="130"/>
      <c r="BP313" s="130"/>
      <c r="BQ313" s="130"/>
      <c r="BR313" s="130"/>
      <c r="BS313" s="111"/>
    </row>
    <row r="314" spans="4:71" s="94" customFormat="1" ht="9.75" customHeight="1" x14ac:dyDescent="0.25">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0"/>
      <c r="AU314" s="130"/>
      <c r="AV314" s="130"/>
      <c r="AW314" s="130"/>
      <c r="AX314" s="130"/>
      <c r="AY314" s="130"/>
      <c r="AZ314" s="130"/>
      <c r="BA314" s="130"/>
      <c r="BB314" s="130"/>
      <c r="BC314" s="130"/>
      <c r="BD314" s="130"/>
      <c r="BE314" s="130"/>
      <c r="BF314" s="130"/>
      <c r="BG314" s="130"/>
      <c r="BH314" s="130"/>
      <c r="BI314" s="130"/>
      <c r="BJ314" s="130"/>
      <c r="BK314" s="130"/>
      <c r="BL314" s="130"/>
      <c r="BM314" s="130"/>
      <c r="BN314" s="130"/>
      <c r="BO314" s="130"/>
      <c r="BP314" s="130"/>
      <c r="BQ314" s="130"/>
      <c r="BR314" s="130"/>
      <c r="BS314" s="111"/>
    </row>
    <row r="315" spans="4:71" s="94" customFormat="1" ht="9.75" customHeight="1" x14ac:dyDescent="0.25">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c r="AL315" s="130"/>
      <c r="AM315" s="130"/>
      <c r="AN315" s="130"/>
      <c r="AO315" s="130"/>
      <c r="AP315" s="130"/>
      <c r="AQ315" s="130"/>
      <c r="AR315" s="130"/>
      <c r="AS315" s="130"/>
      <c r="AT315" s="130"/>
      <c r="AU315" s="130"/>
      <c r="AV315" s="130"/>
      <c r="AW315" s="130"/>
      <c r="AX315" s="130"/>
      <c r="AY315" s="130"/>
      <c r="AZ315" s="130"/>
      <c r="BA315" s="130"/>
      <c r="BB315" s="130"/>
      <c r="BC315" s="130"/>
      <c r="BD315" s="130"/>
      <c r="BE315" s="130"/>
      <c r="BF315" s="130"/>
      <c r="BG315" s="130"/>
      <c r="BH315" s="130"/>
      <c r="BI315" s="130"/>
      <c r="BJ315" s="130"/>
      <c r="BK315" s="130"/>
      <c r="BL315" s="130"/>
      <c r="BM315" s="130"/>
      <c r="BN315" s="130"/>
      <c r="BO315" s="130"/>
      <c r="BP315" s="130"/>
      <c r="BQ315" s="130"/>
      <c r="BR315" s="130"/>
      <c r="BS315" s="111"/>
    </row>
    <row r="316" spans="4:71" s="94" customFormat="1" ht="9.75" customHeight="1" x14ac:dyDescent="0.25">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c r="AG316" s="130"/>
      <c r="AH316" s="130"/>
      <c r="AI316" s="130"/>
      <c r="AJ316" s="130"/>
      <c r="AK316" s="130"/>
      <c r="AL316" s="130"/>
      <c r="AM316" s="130"/>
      <c r="AN316" s="130"/>
      <c r="AO316" s="130"/>
      <c r="AP316" s="130"/>
      <c r="AQ316" s="130"/>
      <c r="AR316" s="130"/>
      <c r="AS316" s="130"/>
      <c r="AT316" s="130"/>
      <c r="AU316" s="130"/>
      <c r="AV316" s="130"/>
      <c r="AW316" s="130"/>
      <c r="AX316" s="130"/>
      <c r="AY316" s="130"/>
      <c r="AZ316" s="130"/>
      <c r="BA316" s="130"/>
      <c r="BB316" s="130"/>
      <c r="BC316" s="130"/>
      <c r="BD316" s="130"/>
      <c r="BE316" s="130"/>
      <c r="BF316" s="130"/>
      <c r="BG316" s="130"/>
      <c r="BH316" s="130"/>
      <c r="BI316" s="130"/>
      <c r="BJ316" s="130"/>
      <c r="BK316" s="130"/>
      <c r="BL316" s="130"/>
      <c r="BM316" s="130"/>
      <c r="BN316" s="130"/>
      <c r="BO316" s="130"/>
      <c r="BP316" s="130"/>
      <c r="BQ316" s="130"/>
      <c r="BR316" s="130"/>
      <c r="BS316" s="111"/>
    </row>
    <row r="317" spans="4:71" s="94" customFormat="1" ht="9.75" customHeight="1" x14ac:dyDescent="0.25">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c r="AZ317" s="130"/>
      <c r="BA317" s="130"/>
      <c r="BB317" s="130"/>
      <c r="BC317" s="130"/>
      <c r="BD317" s="130"/>
      <c r="BE317" s="130"/>
      <c r="BF317" s="130"/>
      <c r="BG317" s="130"/>
      <c r="BH317" s="130"/>
      <c r="BI317" s="130"/>
      <c r="BJ317" s="130"/>
      <c r="BK317" s="130"/>
      <c r="BL317" s="130"/>
      <c r="BM317" s="130"/>
      <c r="BN317" s="130"/>
      <c r="BO317" s="130"/>
      <c r="BP317" s="130"/>
      <c r="BQ317" s="130"/>
      <c r="BR317" s="130"/>
      <c r="BS317" s="111"/>
    </row>
    <row r="318" spans="4:71" s="94" customFormat="1" ht="9.75" customHeight="1" x14ac:dyDescent="0.25">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c r="AZ318" s="130"/>
      <c r="BA318" s="130"/>
      <c r="BB318" s="130"/>
      <c r="BC318" s="130"/>
      <c r="BD318" s="130"/>
      <c r="BE318" s="130"/>
      <c r="BF318" s="130"/>
      <c r="BG318" s="130"/>
      <c r="BH318" s="130"/>
      <c r="BI318" s="130"/>
      <c r="BJ318" s="130"/>
      <c r="BK318" s="130"/>
      <c r="BL318" s="130"/>
      <c r="BM318" s="130"/>
      <c r="BN318" s="130"/>
      <c r="BO318" s="130"/>
      <c r="BP318" s="130"/>
      <c r="BQ318" s="130"/>
      <c r="BR318" s="130"/>
      <c r="BS318" s="111"/>
    </row>
    <row r="319" spans="4:71" s="94" customFormat="1" ht="9.75" customHeight="1" x14ac:dyDescent="0.25">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AZ319" s="130"/>
      <c r="BA319" s="130"/>
      <c r="BB319" s="130"/>
      <c r="BC319" s="130"/>
      <c r="BD319" s="130"/>
      <c r="BE319" s="130"/>
      <c r="BF319" s="130"/>
      <c r="BG319" s="130"/>
      <c r="BH319" s="130"/>
      <c r="BI319" s="130"/>
      <c r="BJ319" s="130"/>
      <c r="BK319" s="130"/>
      <c r="BL319" s="130"/>
      <c r="BM319" s="130"/>
      <c r="BN319" s="130"/>
      <c r="BO319" s="130"/>
      <c r="BP319" s="130"/>
      <c r="BQ319" s="130"/>
      <c r="BR319" s="130"/>
      <c r="BS319" s="111"/>
    </row>
    <row r="320" spans="4:71" s="94" customFormat="1" ht="9.75" customHeight="1" x14ac:dyDescent="0.25">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AZ320" s="130"/>
      <c r="BA320" s="130"/>
      <c r="BB320" s="130"/>
      <c r="BC320" s="130"/>
      <c r="BD320" s="130"/>
      <c r="BE320" s="130"/>
      <c r="BF320" s="130"/>
      <c r="BG320" s="130"/>
      <c r="BH320" s="130"/>
      <c r="BI320" s="130"/>
      <c r="BJ320" s="130"/>
      <c r="BK320" s="130"/>
      <c r="BL320" s="130"/>
      <c r="BM320" s="130"/>
      <c r="BN320" s="130"/>
      <c r="BO320" s="130"/>
      <c r="BP320" s="130"/>
      <c r="BQ320" s="130"/>
      <c r="BR320" s="130"/>
      <c r="BS320" s="111"/>
    </row>
    <row r="321" spans="4:71" s="94" customFormat="1" ht="9.75" customHeight="1" x14ac:dyDescent="0.25">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c r="AZ321" s="130"/>
      <c r="BA321" s="130"/>
      <c r="BB321" s="130"/>
      <c r="BC321" s="130"/>
      <c r="BD321" s="130"/>
      <c r="BE321" s="130"/>
      <c r="BF321" s="130"/>
      <c r="BG321" s="130"/>
      <c r="BH321" s="130"/>
      <c r="BI321" s="130"/>
      <c r="BJ321" s="130"/>
      <c r="BK321" s="130"/>
      <c r="BL321" s="130"/>
      <c r="BM321" s="130"/>
      <c r="BN321" s="130"/>
      <c r="BO321" s="130"/>
      <c r="BP321" s="130"/>
      <c r="BQ321" s="130"/>
      <c r="BR321" s="130"/>
      <c r="BS321" s="111"/>
    </row>
    <row r="322" spans="4:71" s="94" customFormat="1" ht="9.75" customHeight="1" x14ac:dyDescent="0.25">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c r="AZ322" s="130"/>
      <c r="BA322" s="130"/>
      <c r="BB322" s="130"/>
      <c r="BC322" s="130"/>
      <c r="BD322" s="130"/>
      <c r="BE322" s="130"/>
      <c r="BF322" s="130"/>
      <c r="BG322" s="130"/>
      <c r="BH322" s="130"/>
      <c r="BI322" s="130"/>
      <c r="BJ322" s="130"/>
      <c r="BK322" s="130"/>
      <c r="BL322" s="130"/>
      <c r="BM322" s="130"/>
      <c r="BN322" s="130"/>
      <c r="BO322" s="130"/>
      <c r="BP322" s="130"/>
      <c r="BQ322" s="130"/>
      <c r="BR322" s="130"/>
      <c r="BS322" s="111"/>
    </row>
    <row r="323" spans="4:71" s="94" customFormat="1" ht="9.75" customHeight="1" x14ac:dyDescent="0.25">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c r="AZ323" s="130"/>
      <c r="BA323" s="130"/>
      <c r="BB323" s="130"/>
      <c r="BC323" s="130"/>
      <c r="BD323" s="130"/>
      <c r="BE323" s="130"/>
      <c r="BF323" s="130"/>
      <c r="BG323" s="130"/>
      <c r="BH323" s="130"/>
      <c r="BI323" s="130"/>
      <c r="BJ323" s="130"/>
      <c r="BK323" s="130"/>
      <c r="BL323" s="130"/>
      <c r="BM323" s="130"/>
      <c r="BN323" s="130"/>
      <c r="BO323" s="130"/>
      <c r="BP323" s="130"/>
      <c r="BQ323" s="130"/>
      <c r="BR323" s="130"/>
      <c r="BS323" s="111"/>
    </row>
    <row r="324" spans="4:71" s="94" customFormat="1" ht="9.75" customHeight="1" x14ac:dyDescent="0.25">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c r="AZ324" s="130"/>
      <c r="BA324" s="130"/>
      <c r="BB324" s="130"/>
      <c r="BC324" s="130"/>
      <c r="BD324" s="130"/>
      <c r="BE324" s="130"/>
      <c r="BF324" s="130"/>
      <c r="BG324" s="130"/>
      <c r="BH324" s="130"/>
      <c r="BI324" s="130"/>
      <c r="BJ324" s="130"/>
      <c r="BK324" s="130"/>
      <c r="BL324" s="130"/>
      <c r="BM324" s="130"/>
      <c r="BN324" s="130"/>
      <c r="BO324" s="130"/>
      <c r="BP324" s="130"/>
      <c r="BQ324" s="130"/>
      <c r="BR324" s="130"/>
      <c r="BS324" s="111"/>
    </row>
    <row r="325" spans="4:71" s="94" customFormat="1" ht="9.75" customHeight="1" x14ac:dyDescent="0.25">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c r="AZ325" s="130"/>
      <c r="BA325" s="130"/>
      <c r="BB325" s="130"/>
      <c r="BC325" s="130"/>
      <c r="BD325" s="130"/>
      <c r="BE325" s="130"/>
      <c r="BF325" s="130"/>
      <c r="BG325" s="130"/>
      <c r="BH325" s="130"/>
      <c r="BI325" s="130"/>
      <c r="BJ325" s="130"/>
      <c r="BK325" s="130"/>
      <c r="BL325" s="130"/>
      <c r="BM325" s="130"/>
      <c r="BN325" s="130"/>
      <c r="BO325" s="130"/>
      <c r="BP325" s="130"/>
      <c r="BQ325" s="130"/>
      <c r="BR325" s="130"/>
      <c r="BS325" s="111"/>
    </row>
    <row r="326" spans="4:71" s="94" customFormat="1" ht="9.75" customHeight="1" x14ac:dyDescent="0.25">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0"/>
      <c r="AY326" s="130"/>
      <c r="AZ326" s="130"/>
      <c r="BA326" s="130"/>
      <c r="BB326" s="130"/>
      <c r="BC326" s="130"/>
      <c r="BD326" s="130"/>
      <c r="BE326" s="130"/>
      <c r="BF326" s="130"/>
      <c r="BG326" s="130"/>
      <c r="BH326" s="130"/>
      <c r="BI326" s="130"/>
      <c r="BJ326" s="130"/>
      <c r="BK326" s="130"/>
      <c r="BL326" s="130"/>
      <c r="BM326" s="130"/>
      <c r="BN326" s="130"/>
      <c r="BO326" s="130"/>
      <c r="BP326" s="130"/>
      <c r="BQ326" s="130"/>
      <c r="BR326" s="130"/>
      <c r="BS326" s="111"/>
    </row>
    <row r="327" spans="4:71" s="94" customFormat="1" ht="9.75" customHeight="1" x14ac:dyDescent="0.25">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0"/>
      <c r="AY327" s="130"/>
      <c r="AZ327" s="130"/>
      <c r="BA327" s="130"/>
      <c r="BB327" s="130"/>
      <c r="BC327" s="130"/>
      <c r="BD327" s="130"/>
      <c r="BE327" s="130"/>
      <c r="BF327" s="130"/>
      <c r="BG327" s="130"/>
      <c r="BH327" s="130"/>
      <c r="BI327" s="130"/>
      <c r="BJ327" s="130"/>
      <c r="BK327" s="130"/>
      <c r="BL327" s="130"/>
      <c r="BM327" s="130"/>
      <c r="BN327" s="130"/>
      <c r="BO327" s="130"/>
      <c r="BP327" s="130"/>
      <c r="BQ327" s="130"/>
      <c r="BR327" s="130"/>
      <c r="BS327" s="111"/>
    </row>
    <row r="328" spans="4:71" s="94" customFormat="1" ht="9.75" customHeight="1" x14ac:dyDescent="0.25">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0"/>
      <c r="AY328" s="130"/>
      <c r="AZ328" s="130"/>
      <c r="BA328" s="130"/>
      <c r="BB328" s="130"/>
      <c r="BC328" s="130"/>
      <c r="BD328" s="130"/>
      <c r="BE328" s="130"/>
      <c r="BF328" s="130"/>
      <c r="BG328" s="130"/>
      <c r="BH328" s="130"/>
      <c r="BI328" s="130"/>
      <c r="BJ328" s="130"/>
      <c r="BK328" s="130"/>
      <c r="BL328" s="130"/>
      <c r="BM328" s="130"/>
      <c r="BN328" s="130"/>
      <c r="BO328" s="130"/>
      <c r="BP328" s="130"/>
      <c r="BQ328" s="130"/>
      <c r="BR328" s="130"/>
      <c r="BS328" s="111"/>
    </row>
    <row r="329" spans="4:71" s="94" customFormat="1" ht="9.75" customHeight="1" x14ac:dyDescent="0.25">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0"/>
      <c r="AU329" s="130"/>
      <c r="AV329" s="130"/>
      <c r="AW329" s="130"/>
      <c r="AX329" s="130"/>
      <c r="AY329" s="130"/>
      <c r="AZ329" s="130"/>
      <c r="BA329" s="130"/>
      <c r="BB329" s="130"/>
      <c r="BC329" s="130"/>
      <c r="BD329" s="130"/>
      <c r="BE329" s="130"/>
      <c r="BF329" s="130"/>
      <c r="BG329" s="130"/>
      <c r="BH329" s="130"/>
      <c r="BI329" s="130"/>
      <c r="BJ329" s="130"/>
      <c r="BK329" s="130"/>
      <c r="BL329" s="130"/>
      <c r="BM329" s="130"/>
      <c r="BN329" s="130"/>
      <c r="BO329" s="130"/>
      <c r="BP329" s="130"/>
      <c r="BQ329" s="130"/>
      <c r="BR329" s="130"/>
      <c r="BS329" s="111"/>
    </row>
    <row r="330" spans="4:71" s="94" customFormat="1" ht="9.75" customHeight="1" x14ac:dyDescent="0.25">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0"/>
      <c r="AY330" s="130"/>
      <c r="AZ330" s="130"/>
      <c r="BA330" s="130"/>
      <c r="BB330" s="130"/>
      <c r="BC330" s="130"/>
      <c r="BD330" s="130"/>
      <c r="BE330" s="130"/>
      <c r="BF330" s="130"/>
      <c r="BG330" s="130"/>
      <c r="BH330" s="130"/>
      <c r="BI330" s="130"/>
      <c r="BJ330" s="130"/>
      <c r="BK330" s="130"/>
      <c r="BL330" s="130"/>
      <c r="BM330" s="130"/>
      <c r="BN330" s="130"/>
      <c r="BO330" s="130"/>
      <c r="BP330" s="130"/>
      <c r="BQ330" s="130"/>
      <c r="BR330" s="130"/>
      <c r="BS330" s="111"/>
    </row>
    <row r="331" spans="4:71" s="94" customFormat="1" ht="9.75" customHeight="1" x14ac:dyDescent="0.25">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0"/>
      <c r="AY331" s="130"/>
      <c r="AZ331" s="130"/>
      <c r="BA331" s="130"/>
      <c r="BB331" s="130"/>
      <c r="BC331" s="130"/>
      <c r="BD331" s="130"/>
      <c r="BE331" s="130"/>
      <c r="BF331" s="130"/>
      <c r="BG331" s="130"/>
      <c r="BH331" s="130"/>
      <c r="BI331" s="130"/>
      <c r="BJ331" s="130"/>
      <c r="BK331" s="130"/>
      <c r="BL331" s="130"/>
      <c r="BM331" s="130"/>
      <c r="BN331" s="130"/>
      <c r="BO331" s="130"/>
      <c r="BP331" s="130"/>
      <c r="BQ331" s="130"/>
      <c r="BR331" s="130"/>
      <c r="BS331" s="111"/>
    </row>
    <row r="332" spans="4:71" s="94" customFormat="1" ht="9.75" customHeight="1" x14ac:dyDescent="0.25">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0"/>
      <c r="AY332" s="130"/>
      <c r="AZ332" s="130"/>
      <c r="BA332" s="130"/>
      <c r="BB332" s="130"/>
      <c r="BC332" s="130"/>
      <c r="BD332" s="130"/>
      <c r="BE332" s="130"/>
      <c r="BF332" s="130"/>
      <c r="BG332" s="130"/>
      <c r="BH332" s="130"/>
      <c r="BI332" s="130"/>
      <c r="BJ332" s="130"/>
      <c r="BK332" s="130"/>
      <c r="BL332" s="130"/>
      <c r="BM332" s="130"/>
      <c r="BN332" s="130"/>
      <c r="BO332" s="130"/>
      <c r="BP332" s="130"/>
      <c r="BQ332" s="130"/>
      <c r="BR332" s="130"/>
      <c r="BS332" s="111"/>
    </row>
    <row r="333" spans="4:71" s="94" customFormat="1" ht="9.75" customHeight="1" x14ac:dyDescent="0.25">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0"/>
      <c r="AY333" s="130"/>
      <c r="AZ333" s="130"/>
      <c r="BA333" s="130"/>
      <c r="BB333" s="130"/>
      <c r="BC333" s="130"/>
      <c r="BD333" s="130"/>
      <c r="BE333" s="130"/>
      <c r="BF333" s="130"/>
      <c r="BG333" s="130"/>
      <c r="BH333" s="130"/>
      <c r="BI333" s="130"/>
      <c r="BJ333" s="130"/>
      <c r="BK333" s="130"/>
      <c r="BL333" s="130"/>
      <c r="BM333" s="130"/>
      <c r="BN333" s="130"/>
      <c r="BO333" s="130"/>
      <c r="BP333" s="130"/>
      <c r="BQ333" s="130"/>
      <c r="BR333" s="130"/>
      <c r="BS333" s="111"/>
    </row>
    <row r="334" spans="4:71" s="94" customFormat="1" ht="9.75" customHeight="1" x14ac:dyDescent="0.25">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0"/>
      <c r="AY334" s="130"/>
      <c r="AZ334" s="130"/>
      <c r="BA334" s="130"/>
      <c r="BB334" s="130"/>
      <c r="BC334" s="130"/>
      <c r="BD334" s="130"/>
      <c r="BE334" s="130"/>
      <c r="BF334" s="130"/>
      <c r="BG334" s="130"/>
      <c r="BH334" s="130"/>
      <c r="BI334" s="130"/>
      <c r="BJ334" s="130"/>
      <c r="BK334" s="130"/>
      <c r="BL334" s="130"/>
      <c r="BM334" s="130"/>
      <c r="BN334" s="130"/>
      <c r="BO334" s="130"/>
      <c r="BP334" s="130"/>
      <c r="BQ334" s="130"/>
      <c r="BR334" s="130"/>
      <c r="BS334" s="111"/>
    </row>
    <row r="335" spans="4:71" s="94" customFormat="1" ht="9.75" customHeight="1" x14ac:dyDescent="0.25">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0"/>
      <c r="AY335" s="130"/>
      <c r="AZ335" s="130"/>
      <c r="BA335" s="130"/>
      <c r="BB335" s="130"/>
      <c r="BC335" s="130"/>
      <c r="BD335" s="130"/>
      <c r="BE335" s="130"/>
      <c r="BF335" s="130"/>
      <c r="BG335" s="130"/>
      <c r="BH335" s="130"/>
      <c r="BI335" s="130"/>
      <c r="BJ335" s="130"/>
      <c r="BK335" s="130"/>
      <c r="BL335" s="130"/>
      <c r="BM335" s="130"/>
      <c r="BN335" s="130"/>
      <c r="BO335" s="130"/>
      <c r="BP335" s="130"/>
      <c r="BQ335" s="130"/>
      <c r="BR335" s="130"/>
      <c r="BS335" s="111"/>
    </row>
    <row r="336" spans="4:71" s="94" customFormat="1" ht="9.75" customHeight="1" x14ac:dyDescent="0.25">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0"/>
      <c r="AY336" s="130"/>
      <c r="AZ336" s="130"/>
      <c r="BA336" s="130"/>
      <c r="BB336" s="130"/>
      <c r="BC336" s="130"/>
      <c r="BD336" s="130"/>
      <c r="BE336" s="130"/>
      <c r="BF336" s="130"/>
      <c r="BG336" s="130"/>
      <c r="BH336" s="130"/>
      <c r="BI336" s="130"/>
      <c r="BJ336" s="130"/>
      <c r="BK336" s="130"/>
      <c r="BL336" s="130"/>
      <c r="BM336" s="130"/>
      <c r="BN336" s="130"/>
      <c r="BO336" s="130"/>
      <c r="BP336" s="130"/>
      <c r="BQ336" s="130"/>
      <c r="BR336" s="130"/>
      <c r="BS336" s="111"/>
    </row>
    <row r="337" spans="4:71" s="94" customFormat="1" ht="9.75" customHeight="1" x14ac:dyDescent="0.25">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0"/>
      <c r="AY337" s="130"/>
      <c r="AZ337" s="130"/>
      <c r="BA337" s="130"/>
      <c r="BB337" s="130"/>
      <c r="BC337" s="130"/>
      <c r="BD337" s="130"/>
      <c r="BE337" s="130"/>
      <c r="BF337" s="130"/>
      <c r="BG337" s="130"/>
      <c r="BH337" s="130"/>
      <c r="BI337" s="130"/>
      <c r="BJ337" s="130"/>
      <c r="BK337" s="130"/>
      <c r="BL337" s="130"/>
      <c r="BM337" s="130"/>
      <c r="BN337" s="130"/>
      <c r="BO337" s="130"/>
      <c r="BP337" s="130"/>
      <c r="BQ337" s="130"/>
      <c r="BR337" s="130"/>
      <c r="BS337" s="111"/>
    </row>
    <row r="338" spans="4:71" s="94" customFormat="1" ht="9.75" customHeight="1" x14ac:dyDescent="0.25">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0"/>
      <c r="AU338" s="130"/>
      <c r="AV338" s="130"/>
      <c r="AW338" s="130"/>
      <c r="AX338" s="130"/>
      <c r="AY338" s="130"/>
      <c r="AZ338" s="130"/>
      <c r="BA338" s="130"/>
      <c r="BB338" s="130"/>
      <c r="BC338" s="130"/>
      <c r="BD338" s="130"/>
      <c r="BE338" s="130"/>
      <c r="BF338" s="130"/>
      <c r="BG338" s="130"/>
      <c r="BH338" s="130"/>
      <c r="BI338" s="130"/>
      <c r="BJ338" s="130"/>
      <c r="BK338" s="130"/>
      <c r="BL338" s="130"/>
      <c r="BM338" s="130"/>
      <c r="BN338" s="130"/>
      <c r="BO338" s="130"/>
      <c r="BP338" s="130"/>
      <c r="BQ338" s="130"/>
      <c r="BR338" s="130"/>
      <c r="BS338" s="111"/>
    </row>
    <row r="339" spans="4:71" s="94" customFormat="1" ht="9.75" customHeight="1" x14ac:dyDescent="0.25">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11"/>
    </row>
    <row r="340" spans="4:71" s="94" customFormat="1" ht="9.75" customHeight="1" x14ac:dyDescent="0.25">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0"/>
      <c r="AY340" s="130"/>
      <c r="AZ340" s="130"/>
      <c r="BA340" s="130"/>
      <c r="BB340" s="130"/>
      <c r="BC340" s="130"/>
      <c r="BD340" s="130"/>
      <c r="BE340" s="130"/>
      <c r="BF340" s="130"/>
      <c r="BG340" s="130"/>
      <c r="BH340" s="130"/>
      <c r="BI340" s="130"/>
      <c r="BJ340" s="130"/>
      <c r="BK340" s="130"/>
      <c r="BL340" s="130"/>
      <c r="BM340" s="130"/>
      <c r="BN340" s="130"/>
      <c r="BO340" s="130"/>
      <c r="BP340" s="130"/>
      <c r="BQ340" s="130"/>
      <c r="BR340" s="130"/>
      <c r="BS340" s="111"/>
    </row>
    <row r="341" spans="4:71" s="94" customFormat="1" ht="9.75" customHeight="1" x14ac:dyDescent="0.25">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0"/>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11"/>
    </row>
    <row r="342" spans="4:71" s="94" customFormat="1" ht="9.75" customHeight="1" x14ac:dyDescent="0.25">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0"/>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11"/>
    </row>
    <row r="343" spans="4:71" s="94" customFormat="1" ht="9.75" customHeight="1" x14ac:dyDescent="0.25">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0"/>
      <c r="AY343" s="130"/>
      <c r="AZ343" s="130"/>
      <c r="BA343" s="130"/>
      <c r="BB343" s="130"/>
      <c r="BC343" s="130"/>
      <c r="BD343" s="130"/>
      <c r="BE343" s="130"/>
      <c r="BF343" s="130"/>
      <c r="BG343" s="130"/>
      <c r="BH343" s="130"/>
      <c r="BI343" s="130"/>
      <c r="BJ343" s="130"/>
      <c r="BK343" s="130"/>
      <c r="BL343" s="130"/>
      <c r="BM343" s="130"/>
      <c r="BN343" s="130"/>
      <c r="BO343" s="130"/>
      <c r="BP343" s="130"/>
      <c r="BQ343" s="130"/>
      <c r="BR343" s="130"/>
      <c r="BS343" s="111"/>
    </row>
    <row r="344" spans="4:71" s="94" customFormat="1" ht="9.75" customHeight="1" x14ac:dyDescent="0.25">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0"/>
      <c r="AY344" s="130"/>
      <c r="AZ344" s="130"/>
      <c r="BA344" s="130"/>
      <c r="BB344" s="130"/>
      <c r="BC344" s="130"/>
      <c r="BD344" s="130"/>
      <c r="BE344" s="130"/>
      <c r="BF344" s="130"/>
      <c r="BG344" s="130"/>
      <c r="BH344" s="130"/>
      <c r="BI344" s="130"/>
      <c r="BJ344" s="130"/>
      <c r="BK344" s="130"/>
      <c r="BL344" s="130"/>
      <c r="BM344" s="130"/>
      <c r="BN344" s="130"/>
      <c r="BO344" s="130"/>
      <c r="BP344" s="130"/>
      <c r="BQ344" s="130"/>
      <c r="BR344" s="130"/>
      <c r="BS344" s="111"/>
    </row>
    <row r="345" spans="4:71" s="94" customFormat="1" ht="9.75" customHeight="1" x14ac:dyDescent="0.25">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0"/>
      <c r="AY345" s="130"/>
      <c r="AZ345" s="130"/>
      <c r="BA345" s="130"/>
      <c r="BB345" s="130"/>
      <c r="BC345" s="130"/>
      <c r="BD345" s="130"/>
      <c r="BE345" s="130"/>
      <c r="BF345" s="130"/>
      <c r="BG345" s="130"/>
      <c r="BH345" s="130"/>
      <c r="BI345" s="130"/>
      <c r="BJ345" s="130"/>
      <c r="BK345" s="130"/>
      <c r="BL345" s="130"/>
      <c r="BM345" s="130"/>
      <c r="BN345" s="130"/>
      <c r="BO345" s="130"/>
      <c r="BP345" s="130"/>
      <c r="BQ345" s="130"/>
      <c r="BR345" s="130"/>
      <c r="BS345" s="111"/>
    </row>
    <row r="346" spans="4:71" s="94" customFormat="1" ht="9.75" customHeight="1" x14ac:dyDescent="0.25">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c r="AO346" s="130"/>
      <c r="AP346" s="130"/>
      <c r="AQ346" s="130"/>
      <c r="AR346" s="130"/>
      <c r="AS346" s="130"/>
      <c r="AT346" s="130"/>
      <c r="AU346" s="130"/>
      <c r="AV346" s="130"/>
      <c r="AW346" s="130"/>
      <c r="AX346" s="130"/>
      <c r="AY346" s="130"/>
      <c r="AZ346" s="130"/>
      <c r="BA346" s="130"/>
      <c r="BB346" s="130"/>
      <c r="BC346" s="130"/>
      <c r="BD346" s="130"/>
      <c r="BE346" s="130"/>
      <c r="BF346" s="130"/>
      <c r="BG346" s="130"/>
      <c r="BH346" s="130"/>
      <c r="BI346" s="130"/>
      <c r="BJ346" s="130"/>
      <c r="BK346" s="130"/>
      <c r="BL346" s="130"/>
      <c r="BM346" s="130"/>
      <c r="BN346" s="130"/>
      <c r="BO346" s="130"/>
      <c r="BP346" s="130"/>
      <c r="BQ346" s="130"/>
      <c r="BR346" s="130"/>
      <c r="BS346" s="111"/>
    </row>
    <row r="347" spans="4:71" s="94" customFormat="1" ht="9.75" customHeight="1" x14ac:dyDescent="0.25">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0"/>
      <c r="AV347" s="130"/>
      <c r="AW347" s="130"/>
      <c r="AX347" s="130"/>
      <c r="AY347" s="130"/>
      <c r="AZ347" s="130"/>
      <c r="BA347" s="130"/>
      <c r="BB347" s="130"/>
      <c r="BC347" s="130"/>
      <c r="BD347" s="130"/>
      <c r="BE347" s="130"/>
      <c r="BF347" s="130"/>
      <c r="BG347" s="130"/>
      <c r="BH347" s="130"/>
      <c r="BI347" s="130"/>
      <c r="BJ347" s="130"/>
      <c r="BK347" s="130"/>
      <c r="BL347" s="130"/>
      <c r="BM347" s="130"/>
      <c r="BN347" s="130"/>
      <c r="BO347" s="130"/>
      <c r="BP347" s="130"/>
      <c r="BQ347" s="130"/>
      <c r="BR347" s="130"/>
      <c r="BS347" s="111"/>
    </row>
    <row r="348" spans="4:71" s="94" customFormat="1" ht="9.75" customHeight="1" x14ac:dyDescent="0.25">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0"/>
      <c r="AY348" s="130"/>
      <c r="AZ348" s="130"/>
      <c r="BA348" s="130"/>
      <c r="BB348" s="130"/>
      <c r="BC348" s="130"/>
      <c r="BD348" s="130"/>
      <c r="BE348" s="130"/>
      <c r="BF348" s="130"/>
      <c r="BG348" s="130"/>
      <c r="BH348" s="130"/>
      <c r="BI348" s="130"/>
      <c r="BJ348" s="130"/>
      <c r="BK348" s="130"/>
      <c r="BL348" s="130"/>
      <c r="BM348" s="130"/>
      <c r="BN348" s="130"/>
      <c r="BO348" s="130"/>
      <c r="BP348" s="130"/>
      <c r="BQ348" s="130"/>
      <c r="BR348" s="130"/>
      <c r="BS348" s="111"/>
    </row>
    <row r="349" spans="4:71" s="94" customFormat="1" ht="9.75" customHeight="1" x14ac:dyDescent="0.25">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0"/>
      <c r="AY349" s="130"/>
      <c r="AZ349" s="130"/>
      <c r="BA349" s="130"/>
      <c r="BB349" s="130"/>
      <c r="BC349" s="130"/>
      <c r="BD349" s="130"/>
      <c r="BE349" s="130"/>
      <c r="BF349" s="130"/>
      <c r="BG349" s="130"/>
      <c r="BH349" s="130"/>
      <c r="BI349" s="130"/>
      <c r="BJ349" s="130"/>
      <c r="BK349" s="130"/>
      <c r="BL349" s="130"/>
      <c r="BM349" s="130"/>
      <c r="BN349" s="130"/>
      <c r="BO349" s="130"/>
      <c r="BP349" s="130"/>
      <c r="BQ349" s="130"/>
      <c r="BR349" s="130"/>
      <c r="BS349" s="111"/>
    </row>
    <row r="350" spans="4:71" s="94" customFormat="1" ht="9.75" customHeight="1" x14ac:dyDescent="0.25">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c r="AO350" s="130"/>
      <c r="AP350" s="130"/>
      <c r="AQ350" s="130"/>
      <c r="AR350" s="130"/>
      <c r="AS350" s="130"/>
      <c r="AT350" s="130"/>
      <c r="AU350" s="130"/>
      <c r="AV350" s="130"/>
      <c r="AW350" s="130"/>
      <c r="AX350" s="130"/>
      <c r="AY350" s="130"/>
      <c r="AZ350" s="130"/>
      <c r="BA350" s="130"/>
      <c r="BB350" s="130"/>
      <c r="BC350" s="130"/>
      <c r="BD350" s="130"/>
      <c r="BE350" s="130"/>
      <c r="BF350" s="130"/>
      <c r="BG350" s="130"/>
      <c r="BH350" s="130"/>
      <c r="BI350" s="130"/>
      <c r="BJ350" s="130"/>
      <c r="BK350" s="130"/>
      <c r="BL350" s="130"/>
      <c r="BM350" s="130"/>
      <c r="BN350" s="130"/>
      <c r="BO350" s="130"/>
      <c r="BP350" s="130"/>
      <c r="BQ350" s="130"/>
      <c r="BR350" s="130"/>
      <c r="BS350" s="111"/>
    </row>
    <row r="351" spans="4:71" s="94" customFormat="1" ht="9.75" customHeight="1" x14ac:dyDescent="0.25">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c r="AO351" s="130"/>
      <c r="AP351" s="130"/>
      <c r="AQ351" s="130"/>
      <c r="AR351" s="130"/>
      <c r="AS351" s="130"/>
      <c r="AT351" s="130"/>
      <c r="AU351" s="130"/>
      <c r="AV351" s="130"/>
      <c r="AW351" s="130"/>
      <c r="AX351" s="130"/>
      <c r="AY351" s="130"/>
      <c r="AZ351" s="130"/>
      <c r="BA351" s="130"/>
      <c r="BB351" s="130"/>
      <c r="BC351" s="130"/>
      <c r="BD351" s="130"/>
      <c r="BE351" s="130"/>
      <c r="BF351" s="130"/>
      <c r="BG351" s="130"/>
      <c r="BH351" s="130"/>
      <c r="BI351" s="130"/>
      <c r="BJ351" s="130"/>
      <c r="BK351" s="130"/>
      <c r="BL351" s="130"/>
      <c r="BM351" s="130"/>
      <c r="BN351" s="130"/>
      <c r="BO351" s="130"/>
      <c r="BP351" s="130"/>
      <c r="BQ351" s="130"/>
      <c r="BR351" s="130"/>
      <c r="BS351" s="111"/>
    </row>
    <row r="352" spans="4:71" s="94" customFormat="1" ht="9.75" customHeight="1" x14ac:dyDescent="0.25">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c r="AG352" s="130"/>
      <c r="AH352" s="130"/>
      <c r="AI352" s="130"/>
      <c r="AJ352" s="130"/>
      <c r="AK352" s="130"/>
      <c r="AL352" s="130"/>
      <c r="AM352" s="130"/>
      <c r="AN352" s="130"/>
      <c r="AO352" s="130"/>
      <c r="AP352" s="130"/>
      <c r="AQ352" s="130"/>
      <c r="AR352" s="130"/>
      <c r="AS352" s="130"/>
      <c r="AT352" s="130"/>
      <c r="AU352" s="130"/>
      <c r="AV352" s="130"/>
      <c r="AW352" s="130"/>
      <c r="AX352" s="130"/>
      <c r="AY352" s="130"/>
      <c r="AZ352" s="130"/>
      <c r="BA352" s="130"/>
      <c r="BB352" s="130"/>
      <c r="BC352" s="130"/>
      <c r="BD352" s="130"/>
      <c r="BE352" s="130"/>
      <c r="BF352" s="130"/>
      <c r="BG352" s="130"/>
      <c r="BH352" s="130"/>
      <c r="BI352" s="130"/>
      <c r="BJ352" s="130"/>
      <c r="BK352" s="130"/>
      <c r="BL352" s="130"/>
      <c r="BM352" s="130"/>
      <c r="BN352" s="130"/>
      <c r="BO352" s="130"/>
      <c r="BP352" s="130"/>
      <c r="BQ352" s="130"/>
      <c r="BR352" s="130"/>
      <c r="BS352" s="111"/>
    </row>
    <row r="353" spans="4:71" s="94" customFormat="1" ht="9.75" customHeight="1" x14ac:dyDescent="0.25">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c r="AO353" s="130"/>
      <c r="AP353" s="130"/>
      <c r="AQ353" s="130"/>
      <c r="AR353" s="130"/>
      <c r="AS353" s="130"/>
      <c r="AT353" s="130"/>
      <c r="AU353" s="130"/>
      <c r="AV353" s="130"/>
      <c r="AW353" s="130"/>
      <c r="AX353" s="130"/>
      <c r="AY353" s="130"/>
      <c r="AZ353" s="130"/>
      <c r="BA353" s="130"/>
      <c r="BB353" s="130"/>
      <c r="BC353" s="130"/>
      <c r="BD353" s="130"/>
      <c r="BE353" s="130"/>
      <c r="BF353" s="130"/>
      <c r="BG353" s="130"/>
      <c r="BH353" s="130"/>
      <c r="BI353" s="130"/>
      <c r="BJ353" s="130"/>
      <c r="BK353" s="130"/>
      <c r="BL353" s="130"/>
      <c r="BM353" s="130"/>
      <c r="BN353" s="130"/>
      <c r="BO353" s="130"/>
      <c r="BP353" s="130"/>
      <c r="BQ353" s="130"/>
      <c r="BR353" s="130"/>
      <c r="BS353" s="111"/>
    </row>
    <row r="354" spans="4:71" s="94" customFormat="1" ht="9.75" customHeight="1" x14ac:dyDescent="0.25">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c r="AA354" s="130"/>
      <c r="AB354" s="130"/>
      <c r="AC354" s="130"/>
      <c r="AD354" s="130"/>
      <c r="AE354" s="130"/>
      <c r="AF354" s="130"/>
      <c r="AG354" s="130"/>
      <c r="AH354" s="130"/>
      <c r="AI354" s="130"/>
      <c r="AJ354" s="130"/>
      <c r="AK354" s="130"/>
      <c r="AL354" s="130"/>
      <c r="AM354" s="130"/>
      <c r="AN354" s="130"/>
      <c r="AO354" s="130"/>
      <c r="AP354" s="130"/>
      <c r="AQ354" s="130"/>
      <c r="AR354" s="130"/>
      <c r="AS354" s="130"/>
      <c r="AT354" s="130"/>
      <c r="AU354" s="130"/>
      <c r="AV354" s="130"/>
      <c r="AW354" s="130"/>
      <c r="AX354" s="130"/>
      <c r="AY354" s="130"/>
      <c r="AZ354" s="130"/>
      <c r="BA354" s="130"/>
      <c r="BB354" s="130"/>
      <c r="BC354" s="130"/>
      <c r="BD354" s="130"/>
      <c r="BE354" s="130"/>
      <c r="BF354" s="130"/>
      <c r="BG354" s="130"/>
      <c r="BH354" s="130"/>
      <c r="BI354" s="130"/>
      <c r="BJ354" s="130"/>
      <c r="BK354" s="130"/>
      <c r="BL354" s="130"/>
      <c r="BM354" s="130"/>
      <c r="BN354" s="130"/>
      <c r="BO354" s="130"/>
      <c r="BP354" s="130"/>
      <c r="BQ354" s="130"/>
      <c r="BR354" s="130"/>
      <c r="BS354" s="111"/>
    </row>
    <row r="355" spans="4:71" s="94" customFormat="1" ht="9.75" customHeight="1" x14ac:dyDescent="0.25">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c r="AA355" s="130"/>
      <c r="AB355" s="130"/>
      <c r="AC355" s="130"/>
      <c r="AD355" s="130"/>
      <c r="AE355" s="130"/>
      <c r="AF355" s="130"/>
      <c r="AG355" s="130"/>
      <c r="AH355" s="130"/>
      <c r="AI355" s="130"/>
      <c r="AJ355" s="130"/>
      <c r="AK355" s="130"/>
      <c r="AL355" s="130"/>
      <c r="AM355" s="130"/>
      <c r="AN355" s="130"/>
      <c r="AO355" s="130"/>
      <c r="AP355" s="130"/>
      <c r="AQ355" s="130"/>
      <c r="AR355" s="130"/>
      <c r="AS355" s="130"/>
      <c r="AT355" s="130"/>
      <c r="AU355" s="130"/>
      <c r="AV355" s="130"/>
      <c r="AW355" s="130"/>
      <c r="AX355" s="130"/>
      <c r="AY355" s="130"/>
      <c r="AZ355" s="130"/>
      <c r="BA355" s="130"/>
      <c r="BB355" s="130"/>
      <c r="BC355" s="130"/>
      <c r="BD355" s="130"/>
      <c r="BE355" s="130"/>
      <c r="BF355" s="130"/>
      <c r="BG355" s="130"/>
      <c r="BH355" s="130"/>
      <c r="BI355" s="130"/>
      <c r="BJ355" s="130"/>
      <c r="BK355" s="130"/>
      <c r="BL355" s="130"/>
      <c r="BM355" s="130"/>
      <c r="BN355" s="130"/>
      <c r="BO355" s="130"/>
      <c r="BP355" s="130"/>
      <c r="BQ355" s="130"/>
      <c r="BR355" s="130"/>
      <c r="BS355" s="111"/>
    </row>
    <row r="356" spans="4:71" s="94" customFormat="1" ht="9.75" customHeight="1" x14ac:dyDescent="0.25">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0"/>
      <c r="AM356" s="130"/>
      <c r="AN356" s="130"/>
      <c r="AO356" s="130"/>
      <c r="AP356" s="130"/>
      <c r="AQ356" s="130"/>
      <c r="AR356" s="130"/>
      <c r="AS356" s="130"/>
      <c r="AT356" s="130"/>
      <c r="AU356" s="130"/>
      <c r="AV356" s="130"/>
      <c r="AW356" s="130"/>
      <c r="AX356" s="130"/>
      <c r="AY356" s="130"/>
      <c r="AZ356" s="130"/>
      <c r="BA356" s="130"/>
      <c r="BB356" s="130"/>
      <c r="BC356" s="130"/>
      <c r="BD356" s="130"/>
      <c r="BE356" s="130"/>
      <c r="BF356" s="130"/>
      <c r="BG356" s="130"/>
      <c r="BH356" s="130"/>
      <c r="BI356" s="130"/>
      <c r="BJ356" s="130"/>
      <c r="BK356" s="130"/>
      <c r="BL356" s="130"/>
      <c r="BM356" s="130"/>
      <c r="BN356" s="130"/>
      <c r="BO356" s="130"/>
      <c r="BP356" s="130"/>
      <c r="BQ356" s="130"/>
      <c r="BR356" s="130"/>
      <c r="BS356" s="111"/>
    </row>
    <row r="357" spans="4:71" s="94" customFormat="1" ht="9.75" customHeight="1" x14ac:dyDescent="0.25">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c r="AA357" s="130"/>
      <c r="AB357" s="130"/>
      <c r="AC357" s="130"/>
      <c r="AD357" s="130"/>
      <c r="AE357" s="130"/>
      <c r="AF357" s="130"/>
      <c r="AG357" s="130"/>
      <c r="AH357" s="130"/>
      <c r="AI357" s="130"/>
      <c r="AJ357" s="130"/>
      <c r="AK357" s="130"/>
      <c r="AL357" s="130"/>
      <c r="AM357" s="130"/>
      <c r="AN357" s="130"/>
      <c r="AO357" s="130"/>
      <c r="AP357" s="130"/>
      <c r="AQ357" s="130"/>
      <c r="AR357" s="130"/>
      <c r="AS357" s="130"/>
      <c r="AT357" s="130"/>
      <c r="AU357" s="130"/>
      <c r="AV357" s="130"/>
      <c r="AW357" s="130"/>
      <c r="AX357" s="130"/>
      <c r="AY357" s="130"/>
      <c r="AZ357" s="130"/>
      <c r="BA357" s="130"/>
      <c r="BB357" s="130"/>
      <c r="BC357" s="130"/>
      <c r="BD357" s="130"/>
      <c r="BE357" s="130"/>
      <c r="BF357" s="130"/>
      <c r="BG357" s="130"/>
      <c r="BH357" s="130"/>
      <c r="BI357" s="130"/>
      <c r="BJ357" s="130"/>
      <c r="BK357" s="130"/>
      <c r="BL357" s="130"/>
      <c r="BM357" s="130"/>
      <c r="BN357" s="130"/>
      <c r="BO357" s="130"/>
      <c r="BP357" s="130"/>
      <c r="BQ357" s="130"/>
      <c r="BR357" s="130"/>
      <c r="BS357" s="111"/>
    </row>
    <row r="358" spans="4:71" s="94" customFormat="1" ht="9.75" customHeight="1" x14ac:dyDescent="0.25">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c r="AA358" s="130"/>
      <c r="AB358" s="130"/>
      <c r="AC358" s="130"/>
      <c r="AD358" s="130"/>
      <c r="AE358" s="130"/>
      <c r="AF358" s="130"/>
      <c r="AG358" s="130"/>
      <c r="AH358" s="130"/>
      <c r="AI358" s="130"/>
      <c r="AJ358" s="130"/>
      <c r="AK358" s="130"/>
      <c r="AL358" s="130"/>
      <c r="AM358" s="130"/>
      <c r="AN358" s="130"/>
      <c r="AO358" s="130"/>
      <c r="AP358" s="130"/>
      <c r="AQ358" s="130"/>
      <c r="AR358" s="130"/>
      <c r="AS358" s="130"/>
      <c r="AT358" s="130"/>
      <c r="AU358" s="130"/>
      <c r="AV358" s="130"/>
      <c r="AW358" s="130"/>
      <c r="AX358" s="130"/>
      <c r="AY358" s="130"/>
      <c r="AZ358" s="130"/>
      <c r="BA358" s="130"/>
      <c r="BB358" s="130"/>
      <c r="BC358" s="130"/>
      <c r="BD358" s="130"/>
      <c r="BE358" s="130"/>
      <c r="BF358" s="130"/>
      <c r="BG358" s="130"/>
      <c r="BH358" s="130"/>
      <c r="BI358" s="130"/>
      <c r="BJ358" s="130"/>
      <c r="BK358" s="130"/>
      <c r="BL358" s="130"/>
      <c r="BM358" s="130"/>
      <c r="BN358" s="130"/>
      <c r="BO358" s="130"/>
      <c r="BP358" s="130"/>
      <c r="BQ358" s="130"/>
      <c r="BR358" s="130"/>
      <c r="BS358" s="111"/>
    </row>
    <row r="359" spans="4:71" s="94" customFormat="1" ht="9.75" customHeight="1" x14ac:dyDescent="0.25">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c r="AA359" s="130"/>
      <c r="AB359" s="130"/>
      <c r="AC359" s="130"/>
      <c r="AD359" s="130"/>
      <c r="AE359" s="130"/>
      <c r="AF359" s="130"/>
      <c r="AG359" s="130"/>
      <c r="AH359" s="130"/>
      <c r="AI359" s="130"/>
      <c r="AJ359" s="130"/>
      <c r="AK359" s="130"/>
      <c r="AL359" s="130"/>
      <c r="AM359" s="130"/>
      <c r="AN359" s="130"/>
      <c r="AO359" s="130"/>
      <c r="AP359" s="130"/>
      <c r="AQ359" s="130"/>
      <c r="AR359" s="130"/>
      <c r="AS359" s="130"/>
      <c r="AT359" s="130"/>
      <c r="AU359" s="130"/>
      <c r="AV359" s="130"/>
      <c r="AW359" s="130"/>
      <c r="AX359" s="130"/>
      <c r="AY359" s="130"/>
      <c r="AZ359" s="130"/>
      <c r="BA359" s="130"/>
      <c r="BB359" s="130"/>
      <c r="BC359" s="130"/>
      <c r="BD359" s="130"/>
      <c r="BE359" s="130"/>
      <c r="BF359" s="130"/>
      <c r="BG359" s="130"/>
      <c r="BH359" s="130"/>
      <c r="BI359" s="130"/>
      <c r="BJ359" s="130"/>
      <c r="BK359" s="130"/>
      <c r="BL359" s="130"/>
      <c r="BM359" s="130"/>
      <c r="BN359" s="130"/>
      <c r="BO359" s="130"/>
      <c r="BP359" s="130"/>
      <c r="BQ359" s="130"/>
      <c r="BR359" s="130"/>
      <c r="BS359" s="111"/>
    </row>
    <row r="360" spans="4:71" s="94" customFormat="1" ht="9.75" customHeight="1" x14ac:dyDescent="0.25">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0"/>
      <c r="AM360" s="130"/>
      <c r="AN360" s="130"/>
      <c r="AO360" s="130"/>
      <c r="AP360" s="130"/>
      <c r="AQ360" s="130"/>
      <c r="AR360" s="130"/>
      <c r="AS360" s="130"/>
      <c r="AT360" s="130"/>
      <c r="AU360" s="130"/>
      <c r="AV360" s="130"/>
      <c r="AW360" s="130"/>
      <c r="AX360" s="130"/>
      <c r="AY360" s="130"/>
      <c r="AZ360" s="130"/>
      <c r="BA360" s="130"/>
      <c r="BB360" s="130"/>
      <c r="BC360" s="130"/>
      <c r="BD360" s="130"/>
      <c r="BE360" s="130"/>
      <c r="BF360" s="130"/>
      <c r="BG360" s="130"/>
      <c r="BH360" s="130"/>
      <c r="BI360" s="130"/>
      <c r="BJ360" s="130"/>
      <c r="BK360" s="130"/>
      <c r="BL360" s="130"/>
      <c r="BM360" s="130"/>
      <c r="BN360" s="130"/>
      <c r="BO360" s="130"/>
      <c r="BP360" s="130"/>
      <c r="BQ360" s="130"/>
      <c r="BR360" s="130"/>
      <c r="BS360" s="111"/>
    </row>
    <row r="361" spans="4:71" s="94" customFormat="1" ht="9.75" customHeight="1" x14ac:dyDescent="0.25">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S361" s="111"/>
    </row>
    <row r="362" spans="4:71" s="94" customFormat="1" ht="9.75" customHeight="1" x14ac:dyDescent="0.25">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S362" s="111"/>
    </row>
    <row r="363" spans="4:71" s="94" customFormat="1" ht="9.75" customHeight="1" x14ac:dyDescent="0.25">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S363" s="111"/>
    </row>
    <row r="364" spans="4:71" s="94" customFormat="1" ht="9.75" customHeight="1" x14ac:dyDescent="0.25">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0"/>
      <c r="AY364" s="130"/>
      <c r="AZ364" s="130"/>
      <c r="BA364" s="130"/>
      <c r="BB364" s="130"/>
      <c r="BC364" s="130"/>
      <c r="BD364" s="130"/>
      <c r="BE364" s="130"/>
      <c r="BF364" s="130"/>
      <c r="BG364" s="130"/>
      <c r="BH364" s="130"/>
      <c r="BI364" s="130"/>
      <c r="BJ364" s="130"/>
      <c r="BK364" s="130"/>
      <c r="BL364" s="130"/>
      <c r="BM364" s="130"/>
      <c r="BN364" s="130"/>
      <c r="BO364" s="130"/>
      <c r="BP364" s="130"/>
      <c r="BQ364" s="130"/>
      <c r="BR364" s="130"/>
      <c r="BS364" s="111"/>
    </row>
    <row r="365" spans="4:71" s="94" customFormat="1" ht="9.75" customHeight="1" x14ac:dyDescent="0.25">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0"/>
      <c r="AY365" s="130"/>
      <c r="AZ365" s="130"/>
      <c r="BA365" s="130"/>
      <c r="BB365" s="130"/>
      <c r="BC365" s="130"/>
      <c r="BD365" s="130"/>
      <c r="BE365" s="130"/>
      <c r="BF365" s="130"/>
      <c r="BG365" s="130"/>
      <c r="BH365" s="130"/>
      <c r="BI365" s="130"/>
      <c r="BJ365" s="130"/>
      <c r="BK365" s="130"/>
      <c r="BL365" s="130"/>
      <c r="BM365" s="130"/>
      <c r="BN365" s="130"/>
      <c r="BO365" s="130"/>
      <c r="BP365" s="130"/>
      <c r="BQ365" s="130"/>
      <c r="BR365" s="130"/>
      <c r="BS365" s="111"/>
    </row>
    <row r="366" spans="4:71" s="94" customFormat="1" ht="9.75" customHeight="1" x14ac:dyDescent="0.25">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0"/>
      <c r="AY366" s="130"/>
      <c r="AZ366" s="130"/>
      <c r="BA366" s="130"/>
      <c r="BB366" s="130"/>
      <c r="BC366" s="130"/>
      <c r="BD366" s="130"/>
      <c r="BE366" s="130"/>
      <c r="BF366" s="130"/>
      <c r="BG366" s="130"/>
      <c r="BH366" s="130"/>
      <c r="BI366" s="130"/>
      <c r="BJ366" s="130"/>
      <c r="BK366" s="130"/>
      <c r="BL366" s="130"/>
      <c r="BM366" s="130"/>
      <c r="BN366" s="130"/>
      <c r="BO366" s="130"/>
      <c r="BP366" s="130"/>
      <c r="BQ366" s="130"/>
      <c r="BR366" s="130"/>
      <c r="BS366" s="111"/>
    </row>
    <row r="367" spans="4:71" s="94" customFormat="1" ht="9.75" customHeight="1" x14ac:dyDescent="0.25">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0"/>
      <c r="AY367" s="130"/>
      <c r="AZ367" s="130"/>
      <c r="BA367" s="130"/>
      <c r="BB367" s="130"/>
      <c r="BC367" s="130"/>
      <c r="BD367" s="130"/>
      <c r="BE367" s="130"/>
      <c r="BF367" s="130"/>
      <c r="BG367" s="130"/>
      <c r="BH367" s="130"/>
      <c r="BI367" s="130"/>
      <c r="BJ367" s="130"/>
      <c r="BK367" s="130"/>
      <c r="BL367" s="130"/>
      <c r="BM367" s="130"/>
      <c r="BN367" s="130"/>
      <c r="BO367" s="130"/>
      <c r="BP367" s="130"/>
      <c r="BQ367" s="130"/>
      <c r="BR367" s="130"/>
      <c r="BS367" s="111"/>
    </row>
    <row r="368" spans="4:71" s="94" customFormat="1" ht="9.75" customHeight="1" x14ac:dyDescent="0.25">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0"/>
      <c r="AY368" s="130"/>
      <c r="AZ368" s="130"/>
      <c r="BA368" s="130"/>
      <c r="BB368" s="130"/>
      <c r="BC368" s="130"/>
      <c r="BD368" s="130"/>
      <c r="BE368" s="130"/>
      <c r="BF368" s="130"/>
      <c r="BG368" s="130"/>
      <c r="BH368" s="130"/>
      <c r="BI368" s="130"/>
      <c r="BJ368" s="130"/>
      <c r="BK368" s="130"/>
      <c r="BL368" s="130"/>
      <c r="BM368" s="130"/>
      <c r="BN368" s="130"/>
      <c r="BO368" s="130"/>
      <c r="BP368" s="130"/>
      <c r="BQ368" s="130"/>
      <c r="BR368" s="130"/>
      <c r="BS368" s="111"/>
    </row>
    <row r="369" spans="4:71" s="94" customFormat="1" ht="9.75" customHeight="1" x14ac:dyDescent="0.25">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0"/>
      <c r="AY369" s="130"/>
      <c r="AZ369" s="130"/>
      <c r="BA369" s="130"/>
      <c r="BB369" s="130"/>
      <c r="BC369" s="130"/>
      <c r="BD369" s="130"/>
      <c r="BE369" s="130"/>
      <c r="BF369" s="130"/>
      <c r="BG369" s="130"/>
      <c r="BH369" s="130"/>
      <c r="BI369" s="130"/>
      <c r="BJ369" s="130"/>
      <c r="BK369" s="130"/>
      <c r="BL369" s="130"/>
      <c r="BM369" s="130"/>
      <c r="BN369" s="130"/>
      <c r="BO369" s="130"/>
      <c r="BP369" s="130"/>
      <c r="BQ369" s="130"/>
      <c r="BR369" s="130"/>
      <c r="BS369" s="111"/>
    </row>
    <row r="370" spans="4:71" s="94" customFormat="1" ht="9.75" customHeight="1" x14ac:dyDescent="0.25">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0"/>
      <c r="AN370" s="130"/>
      <c r="AO370" s="130"/>
      <c r="AP370" s="130"/>
      <c r="AQ370" s="130"/>
      <c r="AR370" s="130"/>
      <c r="AS370" s="130"/>
      <c r="AT370" s="130"/>
      <c r="AU370" s="130"/>
      <c r="AV370" s="130"/>
      <c r="AW370" s="130"/>
      <c r="AX370" s="130"/>
      <c r="AY370" s="130"/>
      <c r="AZ370" s="130"/>
      <c r="BA370" s="130"/>
      <c r="BB370" s="130"/>
      <c r="BC370" s="130"/>
      <c r="BD370" s="130"/>
      <c r="BE370" s="130"/>
      <c r="BF370" s="130"/>
      <c r="BG370" s="130"/>
      <c r="BH370" s="130"/>
      <c r="BI370" s="130"/>
      <c r="BJ370" s="130"/>
      <c r="BK370" s="130"/>
      <c r="BL370" s="130"/>
      <c r="BM370" s="130"/>
      <c r="BN370" s="130"/>
      <c r="BO370" s="130"/>
      <c r="BP370" s="130"/>
      <c r="BQ370" s="130"/>
      <c r="BR370" s="130"/>
      <c r="BS370" s="111"/>
    </row>
    <row r="371" spans="4:71" s="94" customFormat="1" ht="9.75" customHeight="1" x14ac:dyDescent="0.25">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0"/>
      <c r="AM371" s="130"/>
      <c r="AN371" s="130"/>
      <c r="AO371" s="130"/>
      <c r="AP371" s="130"/>
      <c r="AQ371" s="130"/>
      <c r="AR371" s="130"/>
      <c r="AS371" s="130"/>
      <c r="AT371" s="130"/>
      <c r="AU371" s="130"/>
      <c r="AV371" s="130"/>
      <c r="AW371" s="130"/>
      <c r="AX371" s="130"/>
      <c r="AY371" s="130"/>
      <c r="AZ371" s="130"/>
      <c r="BA371" s="130"/>
      <c r="BB371" s="130"/>
      <c r="BC371" s="130"/>
      <c r="BD371" s="130"/>
      <c r="BE371" s="130"/>
      <c r="BF371" s="130"/>
      <c r="BG371" s="130"/>
      <c r="BH371" s="130"/>
      <c r="BI371" s="130"/>
      <c r="BJ371" s="130"/>
      <c r="BK371" s="130"/>
      <c r="BL371" s="130"/>
      <c r="BM371" s="130"/>
      <c r="BN371" s="130"/>
      <c r="BO371" s="130"/>
      <c r="BP371" s="130"/>
      <c r="BQ371" s="130"/>
      <c r="BR371" s="130"/>
      <c r="BS371" s="111"/>
    </row>
    <row r="372" spans="4:71" s="94" customFormat="1" ht="9.75" customHeight="1" x14ac:dyDescent="0.25">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0"/>
      <c r="AM372" s="130"/>
      <c r="AN372" s="130"/>
      <c r="AO372" s="130"/>
      <c r="AP372" s="130"/>
      <c r="AQ372" s="130"/>
      <c r="AR372" s="130"/>
      <c r="AS372" s="130"/>
      <c r="AT372" s="130"/>
      <c r="AU372" s="130"/>
      <c r="AV372" s="130"/>
      <c r="AW372" s="130"/>
      <c r="AX372" s="130"/>
      <c r="AY372" s="130"/>
      <c r="AZ372" s="130"/>
      <c r="BA372" s="130"/>
      <c r="BB372" s="130"/>
      <c r="BC372" s="130"/>
      <c r="BD372" s="130"/>
      <c r="BE372" s="130"/>
      <c r="BF372" s="130"/>
      <c r="BG372" s="130"/>
      <c r="BH372" s="130"/>
      <c r="BI372" s="130"/>
      <c r="BJ372" s="130"/>
      <c r="BK372" s="130"/>
      <c r="BL372" s="130"/>
      <c r="BM372" s="130"/>
      <c r="BN372" s="130"/>
      <c r="BO372" s="130"/>
      <c r="BP372" s="130"/>
      <c r="BQ372" s="130"/>
      <c r="BR372" s="130"/>
      <c r="BS372" s="111"/>
    </row>
    <row r="373" spans="4:71" s="94" customFormat="1" ht="9.75" customHeight="1" x14ac:dyDescent="0.25">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0"/>
      <c r="AM373" s="130"/>
      <c r="AN373" s="130"/>
      <c r="AO373" s="130"/>
      <c r="AP373" s="130"/>
      <c r="AQ373" s="130"/>
      <c r="AR373" s="130"/>
      <c r="AS373" s="130"/>
      <c r="AT373" s="130"/>
      <c r="AU373" s="130"/>
      <c r="AV373" s="130"/>
      <c r="AW373" s="130"/>
      <c r="AX373" s="130"/>
      <c r="AY373" s="130"/>
      <c r="AZ373" s="130"/>
      <c r="BA373" s="130"/>
      <c r="BB373" s="130"/>
      <c r="BC373" s="130"/>
      <c r="BD373" s="130"/>
      <c r="BE373" s="130"/>
      <c r="BF373" s="130"/>
      <c r="BG373" s="130"/>
      <c r="BH373" s="130"/>
      <c r="BI373" s="130"/>
      <c r="BJ373" s="130"/>
      <c r="BK373" s="130"/>
      <c r="BL373" s="130"/>
      <c r="BM373" s="130"/>
      <c r="BN373" s="130"/>
      <c r="BO373" s="130"/>
      <c r="BP373" s="130"/>
      <c r="BQ373" s="130"/>
      <c r="BR373" s="130"/>
      <c r="BS373" s="111"/>
    </row>
    <row r="374" spans="4:71" s="94" customFormat="1" ht="9.75" customHeight="1" x14ac:dyDescent="0.25">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0"/>
      <c r="AY374" s="130"/>
      <c r="AZ374" s="130"/>
      <c r="BA374" s="130"/>
      <c r="BB374" s="130"/>
      <c r="BC374" s="130"/>
      <c r="BD374" s="130"/>
      <c r="BE374" s="130"/>
      <c r="BF374" s="130"/>
      <c r="BG374" s="130"/>
      <c r="BH374" s="130"/>
      <c r="BI374" s="130"/>
      <c r="BJ374" s="130"/>
      <c r="BK374" s="130"/>
      <c r="BL374" s="130"/>
      <c r="BM374" s="130"/>
      <c r="BN374" s="130"/>
      <c r="BO374" s="130"/>
      <c r="BP374" s="130"/>
      <c r="BQ374" s="130"/>
      <c r="BR374" s="130"/>
      <c r="BS374" s="111"/>
    </row>
    <row r="375" spans="4:71" s="94" customFormat="1" ht="9.75" customHeight="1" x14ac:dyDescent="0.25">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c r="BD375" s="130"/>
      <c r="BE375" s="130"/>
      <c r="BF375" s="130"/>
      <c r="BG375" s="130"/>
      <c r="BH375" s="130"/>
      <c r="BI375" s="130"/>
      <c r="BJ375" s="130"/>
      <c r="BK375" s="130"/>
      <c r="BL375" s="130"/>
      <c r="BM375" s="130"/>
      <c r="BN375" s="130"/>
      <c r="BO375" s="130"/>
      <c r="BP375" s="130"/>
      <c r="BQ375" s="130"/>
      <c r="BR375" s="130"/>
      <c r="BS375" s="111"/>
    </row>
    <row r="376" spans="4:71" s="94" customFormat="1" ht="9.75" customHeight="1" x14ac:dyDescent="0.25">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0"/>
      <c r="AY376" s="130"/>
      <c r="AZ376" s="130"/>
      <c r="BA376" s="130"/>
      <c r="BB376" s="130"/>
      <c r="BC376" s="130"/>
      <c r="BD376" s="130"/>
      <c r="BE376" s="130"/>
      <c r="BF376" s="130"/>
      <c r="BG376" s="130"/>
      <c r="BH376" s="130"/>
      <c r="BI376" s="130"/>
      <c r="BJ376" s="130"/>
      <c r="BK376" s="130"/>
      <c r="BL376" s="130"/>
      <c r="BM376" s="130"/>
      <c r="BN376" s="130"/>
      <c r="BO376" s="130"/>
      <c r="BP376" s="130"/>
      <c r="BQ376" s="130"/>
      <c r="BR376" s="130"/>
      <c r="BS376" s="111"/>
    </row>
    <row r="377" spans="4:71" s="94" customFormat="1" ht="9.75" customHeight="1" x14ac:dyDescent="0.25">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11"/>
    </row>
    <row r="378" spans="4:71" s="94" customFormat="1" ht="9.75" customHeight="1" x14ac:dyDescent="0.25">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11"/>
    </row>
    <row r="379" spans="4:71" s="94" customFormat="1" ht="9.75" customHeight="1" x14ac:dyDescent="0.25">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0"/>
      <c r="AY379" s="130"/>
      <c r="AZ379" s="130"/>
      <c r="BA379" s="130"/>
      <c r="BB379" s="130"/>
      <c r="BC379" s="130"/>
      <c r="BD379" s="130"/>
      <c r="BE379" s="130"/>
      <c r="BF379" s="130"/>
      <c r="BG379" s="130"/>
      <c r="BH379" s="130"/>
      <c r="BI379" s="130"/>
      <c r="BJ379" s="130"/>
      <c r="BK379" s="130"/>
      <c r="BL379" s="130"/>
      <c r="BM379" s="130"/>
      <c r="BN379" s="130"/>
      <c r="BO379" s="130"/>
      <c r="BP379" s="130"/>
      <c r="BQ379" s="130"/>
      <c r="BR379" s="130"/>
      <c r="BS379" s="111"/>
    </row>
    <row r="380" spans="4:71" s="94" customFormat="1" ht="9.75" customHeight="1" x14ac:dyDescent="0.25">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0"/>
      <c r="AY380" s="130"/>
      <c r="AZ380" s="130"/>
      <c r="BA380" s="130"/>
      <c r="BB380" s="130"/>
      <c r="BC380" s="130"/>
      <c r="BD380" s="130"/>
      <c r="BE380" s="130"/>
      <c r="BF380" s="130"/>
      <c r="BG380" s="130"/>
      <c r="BH380" s="130"/>
      <c r="BI380" s="130"/>
      <c r="BJ380" s="130"/>
      <c r="BK380" s="130"/>
      <c r="BL380" s="130"/>
      <c r="BM380" s="130"/>
      <c r="BN380" s="130"/>
      <c r="BO380" s="130"/>
      <c r="BP380" s="130"/>
      <c r="BQ380" s="130"/>
      <c r="BR380" s="130"/>
      <c r="BS380" s="111"/>
    </row>
    <row r="381" spans="4:71" s="94" customFormat="1" ht="9.75" customHeight="1" x14ac:dyDescent="0.25">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0"/>
      <c r="AY381" s="130"/>
      <c r="AZ381" s="130"/>
      <c r="BA381" s="130"/>
      <c r="BB381" s="130"/>
      <c r="BC381" s="130"/>
      <c r="BD381" s="130"/>
      <c r="BE381" s="130"/>
      <c r="BF381" s="130"/>
      <c r="BG381" s="130"/>
      <c r="BH381" s="130"/>
      <c r="BI381" s="130"/>
      <c r="BJ381" s="130"/>
      <c r="BK381" s="130"/>
      <c r="BL381" s="130"/>
      <c r="BM381" s="130"/>
      <c r="BN381" s="130"/>
      <c r="BO381" s="130"/>
      <c r="BP381" s="130"/>
      <c r="BQ381" s="130"/>
      <c r="BR381" s="130"/>
      <c r="BS381" s="111"/>
    </row>
    <row r="382" spans="4:71" s="94" customFormat="1" ht="9.75" customHeight="1" x14ac:dyDescent="0.25">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0"/>
      <c r="AY382" s="130"/>
      <c r="AZ382" s="130"/>
      <c r="BA382" s="130"/>
      <c r="BB382" s="130"/>
      <c r="BC382" s="130"/>
      <c r="BD382" s="130"/>
      <c r="BE382" s="130"/>
      <c r="BF382" s="130"/>
      <c r="BG382" s="130"/>
      <c r="BH382" s="130"/>
      <c r="BI382" s="130"/>
      <c r="BJ382" s="130"/>
      <c r="BK382" s="130"/>
      <c r="BL382" s="130"/>
      <c r="BM382" s="130"/>
      <c r="BN382" s="130"/>
      <c r="BO382" s="130"/>
      <c r="BP382" s="130"/>
      <c r="BQ382" s="130"/>
      <c r="BR382" s="130"/>
      <c r="BS382" s="111"/>
    </row>
    <row r="383" spans="4:71" s="94" customFormat="1" ht="9.75" customHeight="1" x14ac:dyDescent="0.25">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0"/>
      <c r="AY383" s="130"/>
      <c r="AZ383" s="130"/>
      <c r="BA383" s="130"/>
      <c r="BB383" s="130"/>
      <c r="BC383" s="130"/>
      <c r="BD383" s="130"/>
      <c r="BE383" s="130"/>
      <c r="BF383" s="130"/>
      <c r="BG383" s="130"/>
      <c r="BH383" s="130"/>
      <c r="BI383" s="130"/>
      <c r="BJ383" s="130"/>
      <c r="BK383" s="130"/>
      <c r="BL383" s="130"/>
      <c r="BM383" s="130"/>
      <c r="BN383" s="130"/>
      <c r="BO383" s="130"/>
      <c r="BP383" s="130"/>
      <c r="BQ383" s="130"/>
      <c r="BR383" s="130"/>
      <c r="BS383" s="111"/>
    </row>
    <row r="384" spans="4:71" s="94" customFormat="1" ht="9.75" customHeight="1" x14ac:dyDescent="0.25">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0"/>
      <c r="AY384" s="130"/>
      <c r="AZ384" s="130"/>
      <c r="BA384" s="130"/>
      <c r="BB384" s="130"/>
      <c r="BC384" s="130"/>
      <c r="BD384" s="130"/>
      <c r="BE384" s="130"/>
      <c r="BF384" s="130"/>
      <c r="BG384" s="130"/>
      <c r="BH384" s="130"/>
      <c r="BI384" s="130"/>
      <c r="BJ384" s="130"/>
      <c r="BK384" s="130"/>
      <c r="BL384" s="130"/>
      <c r="BM384" s="130"/>
      <c r="BN384" s="130"/>
      <c r="BO384" s="130"/>
      <c r="BP384" s="130"/>
      <c r="BQ384" s="130"/>
      <c r="BR384" s="130"/>
      <c r="BS384" s="111"/>
    </row>
    <row r="385" spans="4:71" s="94" customFormat="1" ht="9.75" customHeight="1" x14ac:dyDescent="0.25">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0"/>
      <c r="AY385" s="130"/>
      <c r="AZ385" s="130"/>
      <c r="BA385" s="130"/>
      <c r="BB385" s="130"/>
      <c r="BC385" s="130"/>
      <c r="BD385" s="130"/>
      <c r="BE385" s="130"/>
      <c r="BF385" s="130"/>
      <c r="BG385" s="130"/>
      <c r="BH385" s="130"/>
      <c r="BI385" s="130"/>
      <c r="BJ385" s="130"/>
      <c r="BK385" s="130"/>
      <c r="BL385" s="130"/>
      <c r="BM385" s="130"/>
      <c r="BN385" s="130"/>
      <c r="BO385" s="130"/>
      <c r="BP385" s="130"/>
      <c r="BQ385" s="130"/>
      <c r="BR385" s="130"/>
      <c r="BS385" s="111"/>
    </row>
    <row r="386" spans="4:71" s="94" customFormat="1" ht="9.75" customHeight="1" x14ac:dyDescent="0.25">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0"/>
      <c r="AU386" s="130"/>
      <c r="AV386" s="130"/>
      <c r="AW386" s="130"/>
      <c r="AX386" s="130"/>
      <c r="AY386" s="130"/>
      <c r="AZ386" s="130"/>
      <c r="BA386" s="130"/>
      <c r="BB386" s="130"/>
      <c r="BC386" s="130"/>
      <c r="BD386" s="130"/>
      <c r="BE386" s="130"/>
      <c r="BF386" s="130"/>
      <c r="BG386" s="130"/>
      <c r="BH386" s="130"/>
      <c r="BI386" s="130"/>
      <c r="BJ386" s="130"/>
      <c r="BK386" s="130"/>
      <c r="BL386" s="130"/>
      <c r="BM386" s="130"/>
      <c r="BN386" s="130"/>
      <c r="BO386" s="130"/>
      <c r="BP386" s="130"/>
      <c r="BQ386" s="130"/>
      <c r="BR386" s="130"/>
      <c r="BS386" s="111"/>
    </row>
    <row r="387" spans="4:71" s="94" customFormat="1" ht="9.75" customHeight="1" x14ac:dyDescent="0.25">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0"/>
      <c r="AM387" s="130"/>
      <c r="AN387" s="130"/>
      <c r="AO387" s="130"/>
      <c r="AP387" s="130"/>
      <c r="AQ387" s="130"/>
      <c r="AR387" s="130"/>
      <c r="AS387" s="130"/>
      <c r="AT387" s="130"/>
      <c r="AU387" s="130"/>
      <c r="AV387" s="130"/>
      <c r="AW387" s="130"/>
      <c r="AX387" s="130"/>
      <c r="AY387" s="130"/>
      <c r="AZ387" s="130"/>
      <c r="BA387" s="130"/>
      <c r="BB387" s="130"/>
      <c r="BC387" s="130"/>
      <c r="BD387" s="130"/>
      <c r="BE387" s="130"/>
      <c r="BF387" s="130"/>
      <c r="BG387" s="130"/>
      <c r="BH387" s="130"/>
      <c r="BI387" s="130"/>
      <c r="BJ387" s="130"/>
      <c r="BK387" s="130"/>
      <c r="BL387" s="130"/>
      <c r="BM387" s="130"/>
      <c r="BN387" s="130"/>
      <c r="BO387" s="130"/>
      <c r="BP387" s="130"/>
      <c r="BQ387" s="130"/>
      <c r="BR387" s="130"/>
      <c r="BS387" s="111"/>
    </row>
    <row r="388" spans="4:71" s="94" customFormat="1" ht="9.75" customHeight="1" x14ac:dyDescent="0.25">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0"/>
      <c r="AY388" s="130"/>
      <c r="AZ388" s="130"/>
      <c r="BA388" s="130"/>
      <c r="BB388" s="130"/>
      <c r="BC388" s="130"/>
      <c r="BD388" s="130"/>
      <c r="BE388" s="130"/>
      <c r="BF388" s="130"/>
      <c r="BG388" s="130"/>
      <c r="BH388" s="130"/>
      <c r="BI388" s="130"/>
      <c r="BJ388" s="130"/>
      <c r="BK388" s="130"/>
      <c r="BL388" s="130"/>
      <c r="BM388" s="130"/>
      <c r="BN388" s="130"/>
      <c r="BO388" s="130"/>
      <c r="BP388" s="130"/>
      <c r="BQ388" s="130"/>
      <c r="BR388" s="130"/>
      <c r="BS388" s="111"/>
    </row>
    <row r="389" spans="4:71" s="94" customFormat="1" ht="9.75" customHeight="1" x14ac:dyDescent="0.25">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0"/>
      <c r="AY389" s="130"/>
      <c r="AZ389" s="130"/>
      <c r="BA389" s="130"/>
      <c r="BB389" s="130"/>
      <c r="BC389" s="130"/>
      <c r="BD389" s="130"/>
      <c r="BE389" s="130"/>
      <c r="BF389" s="130"/>
      <c r="BG389" s="130"/>
      <c r="BH389" s="130"/>
      <c r="BI389" s="130"/>
      <c r="BJ389" s="130"/>
      <c r="BK389" s="130"/>
      <c r="BL389" s="130"/>
      <c r="BM389" s="130"/>
      <c r="BN389" s="130"/>
      <c r="BO389" s="130"/>
      <c r="BP389" s="130"/>
      <c r="BQ389" s="130"/>
      <c r="BR389" s="130"/>
      <c r="BS389" s="111"/>
    </row>
    <row r="390" spans="4:71" s="94" customFormat="1" ht="9.75" customHeight="1" x14ac:dyDescent="0.25">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0"/>
      <c r="AY390" s="130"/>
      <c r="AZ390" s="130"/>
      <c r="BA390" s="130"/>
      <c r="BB390" s="130"/>
      <c r="BC390" s="130"/>
      <c r="BD390" s="130"/>
      <c r="BE390" s="130"/>
      <c r="BF390" s="130"/>
      <c r="BG390" s="130"/>
      <c r="BH390" s="130"/>
      <c r="BI390" s="130"/>
      <c r="BJ390" s="130"/>
      <c r="BK390" s="130"/>
      <c r="BL390" s="130"/>
      <c r="BM390" s="130"/>
      <c r="BN390" s="130"/>
      <c r="BO390" s="130"/>
      <c r="BP390" s="130"/>
      <c r="BQ390" s="130"/>
      <c r="BR390" s="130"/>
      <c r="BS390" s="111"/>
    </row>
    <row r="391" spans="4:71" s="94" customFormat="1" ht="9.75" customHeight="1" x14ac:dyDescent="0.25">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0"/>
      <c r="AY391" s="130"/>
      <c r="AZ391" s="130"/>
      <c r="BA391" s="130"/>
      <c r="BB391" s="130"/>
      <c r="BC391" s="130"/>
      <c r="BD391" s="130"/>
      <c r="BE391" s="130"/>
      <c r="BF391" s="130"/>
      <c r="BG391" s="130"/>
      <c r="BH391" s="130"/>
      <c r="BI391" s="130"/>
      <c r="BJ391" s="130"/>
      <c r="BK391" s="130"/>
      <c r="BL391" s="130"/>
      <c r="BM391" s="130"/>
      <c r="BN391" s="130"/>
      <c r="BO391" s="130"/>
      <c r="BP391" s="130"/>
      <c r="BQ391" s="130"/>
      <c r="BR391" s="130"/>
      <c r="BS391" s="111"/>
    </row>
    <row r="392" spans="4:71" s="94" customFormat="1" ht="9.75" customHeight="1" x14ac:dyDescent="0.25">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0"/>
      <c r="AY392" s="130"/>
      <c r="AZ392" s="130"/>
      <c r="BA392" s="130"/>
      <c r="BB392" s="130"/>
      <c r="BC392" s="130"/>
      <c r="BD392" s="130"/>
      <c r="BE392" s="130"/>
      <c r="BF392" s="130"/>
      <c r="BG392" s="130"/>
      <c r="BH392" s="130"/>
      <c r="BI392" s="130"/>
      <c r="BJ392" s="130"/>
      <c r="BK392" s="130"/>
      <c r="BL392" s="130"/>
      <c r="BM392" s="130"/>
      <c r="BN392" s="130"/>
      <c r="BO392" s="130"/>
      <c r="BP392" s="130"/>
      <c r="BQ392" s="130"/>
      <c r="BR392" s="130"/>
      <c r="BS392" s="111"/>
    </row>
    <row r="393" spans="4:71" s="94" customFormat="1" ht="9.75" customHeight="1" x14ac:dyDescent="0.25">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0"/>
      <c r="AY393" s="130"/>
      <c r="AZ393" s="130"/>
      <c r="BA393" s="130"/>
      <c r="BB393" s="130"/>
      <c r="BC393" s="130"/>
      <c r="BD393" s="130"/>
      <c r="BE393" s="130"/>
      <c r="BF393" s="130"/>
      <c r="BG393" s="130"/>
      <c r="BH393" s="130"/>
      <c r="BI393" s="130"/>
      <c r="BJ393" s="130"/>
      <c r="BK393" s="130"/>
      <c r="BL393" s="130"/>
      <c r="BM393" s="130"/>
      <c r="BN393" s="130"/>
      <c r="BO393" s="130"/>
      <c r="BP393" s="130"/>
      <c r="BQ393" s="130"/>
      <c r="BR393" s="130"/>
      <c r="BS393" s="111"/>
    </row>
    <row r="394" spans="4:71" s="94" customFormat="1" ht="9.75" customHeight="1" x14ac:dyDescent="0.25">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0"/>
      <c r="AU394" s="130"/>
      <c r="AV394" s="130"/>
      <c r="AW394" s="130"/>
      <c r="AX394" s="130"/>
      <c r="AY394" s="130"/>
      <c r="AZ394" s="130"/>
      <c r="BA394" s="130"/>
      <c r="BB394" s="130"/>
      <c r="BC394" s="130"/>
      <c r="BD394" s="130"/>
      <c r="BE394" s="130"/>
      <c r="BF394" s="130"/>
      <c r="BG394" s="130"/>
      <c r="BH394" s="130"/>
      <c r="BI394" s="130"/>
      <c r="BJ394" s="130"/>
      <c r="BK394" s="130"/>
      <c r="BL394" s="130"/>
      <c r="BM394" s="130"/>
      <c r="BN394" s="130"/>
      <c r="BO394" s="130"/>
      <c r="BP394" s="130"/>
      <c r="BQ394" s="130"/>
      <c r="BR394" s="130"/>
      <c r="BS394" s="111"/>
    </row>
    <row r="395" spans="4:71" s="94" customFormat="1" ht="9.75" customHeight="1" x14ac:dyDescent="0.25">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c r="AA395" s="130"/>
      <c r="AB395" s="130"/>
      <c r="AC395" s="130"/>
      <c r="AD395" s="130"/>
      <c r="AE395" s="130"/>
      <c r="AF395" s="130"/>
      <c r="AG395" s="130"/>
      <c r="AH395" s="130"/>
      <c r="AI395" s="130"/>
      <c r="AJ395" s="130"/>
      <c r="AK395" s="130"/>
      <c r="AL395" s="130"/>
      <c r="AM395" s="130"/>
      <c r="AN395" s="130"/>
      <c r="AO395" s="130"/>
      <c r="AP395" s="130"/>
      <c r="AQ395" s="130"/>
      <c r="AR395" s="130"/>
      <c r="AS395" s="130"/>
      <c r="AT395" s="130"/>
      <c r="AU395" s="130"/>
      <c r="AV395" s="130"/>
      <c r="AW395" s="130"/>
      <c r="AX395" s="130"/>
      <c r="AY395" s="130"/>
      <c r="AZ395" s="130"/>
      <c r="BA395" s="130"/>
      <c r="BB395" s="130"/>
      <c r="BC395" s="130"/>
      <c r="BD395" s="130"/>
      <c r="BE395" s="130"/>
      <c r="BF395" s="130"/>
      <c r="BG395" s="130"/>
      <c r="BH395" s="130"/>
      <c r="BI395" s="130"/>
      <c r="BJ395" s="130"/>
      <c r="BK395" s="130"/>
      <c r="BL395" s="130"/>
      <c r="BM395" s="130"/>
      <c r="BN395" s="130"/>
      <c r="BO395" s="130"/>
      <c r="BP395" s="130"/>
      <c r="BQ395" s="130"/>
      <c r="BR395" s="130"/>
      <c r="BS395" s="111"/>
    </row>
    <row r="396" spans="4:71" s="94" customFormat="1" ht="9.75" customHeight="1" x14ac:dyDescent="0.25">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0"/>
      <c r="AM396" s="130"/>
      <c r="AN396" s="130"/>
      <c r="AO396" s="130"/>
      <c r="AP396" s="130"/>
      <c r="AQ396" s="130"/>
      <c r="AR396" s="130"/>
      <c r="AS396" s="130"/>
      <c r="AT396" s="130"/>
      <c r="AU396" s="130"/>
      <c r="AV396" s="130"/>
      <c r="AW396" s="130"/>
      <c r="AX396" s="130"/>
      <c r="AY396" s="130"/>
      <c r="AZ396" s="130"/>
      <c r="BA396" s="130"/>
      <c r="BB396" s="130"/>
      <c r="BC396" s="130"/>
      <c r="BD396" s="130"/>
      <c r="BE396" s="130"/>
      <c r="BF396" s="130"/>
      <c r="BG396" s="130"/>
      <c r="BH396" s="130"/>
      <c r="BI396" s="130"/>
      <c r="BJ396" s="130"/>
      <c r="BK396" s="130"/>
      <c r="BL396" s="130"/>
      <c r="BM396" s="130"/>
      <c r="BN396" s="130"/>
      <c r="BO396" s="130"/>
      <c r="BP396" s="130"/>
      <c r="BQ396" s="130"/>
      <c r="BR396" s="130"/>
      <c r="BS396" s="111"/>
    </row>
    <row r="397" spans="4:71" s="94" customFormat="1" ht="9.75" customHeight="1" x14ac:dyDescent="0.25">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0"/>
      <c r="AU397" s="130"/>
      <c r="AV397" s="130"/>
      <c r="AW397" s="130"/>
      <c r="AX397" s="130"/>
      <c r="AY397" s="130"/>
      <c r="AZ397" s="130"/>
      <c r="BA397" s="130"/>
      <c r="BB397" s="130"/>
      <c r="BC397" s="130"/>
      <c r="BD397" s="130"/>
      <c r="BE397" s="130"/>
      <c r="BF397" s="130"/>
      <c r="BG397" s="130"/>
      <c r="BH397" s="130"/>
      <c r="BI397" s="130"/>
      <c r="BJ397" s="130"/>
      <c r="BK397" s="130"/>
      <c r="BL397" s="130"/>
      <c r="BM397" s="130"/>
      <c r="BN397" s="130"/>
      <c r="BO397" s="130"/>
      <c r="BP397" s="130"/>
      <c r="BQ397" s="130"/>
      <c r="BR397" s="130"/>
      <c r="BS397" s="111"/>
    </row>
    <row r="398" spans="4:71" s="94" customFormat="1" ht="9.75" customHeight="1" x14ac:dyDescent="0.25">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0"/>
      <c r="AM398" s="130"/>
      <c r="AN398" s="130"/>
      <c r="AO398" s="130"/>
      <c r="AP398" s="130"/>
      <c r="AQ398" s="130"/>
      <c r="AR398" s="130"/>
      <c r="AS398" s="130"/>
      <c r="AT398" s="130"/>
      <c r="AU398" s="130"/>
      <c r="AV398" s="130"/>
      <c r="AW398" s="130"/>
      <c r="AX398" s="130"/>
      <c r="AY398" s="130"/>
      <c r="AZ398" s="130"/>
      <c r="BA398" s="130"/>
      <c r="BB398" s="130"/>
      <c r="BC398" s="130"/>
      <c r="BD398" s="130"/>
      <c r="BE398" s="130"/>
      <c r="BF398" s="130"/>
      <c r="BG398" s="130"/>
      <c r="BH398" s="130"/>
      <c r="BI398" s="130"/>
      <c r="BJ398" s="130"/>
      <c r="BK398" s="130"/>
      <c r="BL398" s="130"/>
      <c r="BM398" s="130"/>
      <c r="BN398" s="130"/>
      <c r="BO398" s="130"/>
      <c r="BP398" s="130"/>
      <c r="BQ398" s="130"/>
      <c r="BR398" s="130"/>
      <c r="BS398" s="111"/>
    </row>
    <row r="399" spans="4:71" s="94" customFormat="1" ht="9.75" customHeight="1" x14ac:dyDescent="0.25">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c r="AA399" s="130"/>
      <c r="AB399" s="130"/>
      <c r="AC399" s="130"/>
      <c r="AD399" s="130"/>
      <c r="AE399" s="130"/>
      <c r="AF399" s="130"/>
      <c r="AG399" s="130"/>
      <c r="AH399" s="130"/>
      <c r="AI399" s="130"/>
      <c r="AJ399" s="130"/>
      <c r="AK399" s="130"/>
      <c r="AL399" s="130"/>
      <c r="AM399" s="130"/>
      <c r="AN399" s="130"/>
      <c r="AO399" s="130"/>
      <c r="AP399" s="130"/>
      <c r="AQ399" s="130"/>
      <c r="AR399" s="130"/>
      <c r="AS399" s="130"/>
      <c r="AT399" s="130"/>
      <c r="AU399" s="130"/>
      <c r="AV399" s="130"/>
      <c r="AW399" s="130"/>
      <c r="AX399" s="130"/>
      <c r="AY399" s="130"/>
      <c r="AZ399" s="130"/>
      <c r="BA399" s="130"/>
      <c r="BB399" s="130"/>
      <c r="BC399" s="130"/>
      <c r="BD399" s="130"/>
      <c r="BE399" s="130"/>
      <c r="BF399" s="130"/>
      <c r="BG399" s="130"/>
      <c r="BH399" s="130"/>
      <c r="BI399" s="130"/>
      <c r="BJ399" s="130"/>
      <c r="BK399" s="130"/>
      <c r="BL399" s="130"/>
      <c r="BM399" s="130"/>
      <c r="BN399" s="130"/>
      <c r="BO399" s="130"/>
      <c r="BP399" s="130"/>
      <c r="BQ399" s="130"/>
      <c r="BR399" s="130"/>
      <c r="BS399" s="111"/>
    </row>
    <row r="400" spans="4:71" s="94" customFormat="1" ht="9.75" customHeight="1" x14ac:dyDescent="0.25">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c r="AA400" s="130"/>
      <c r="AB400" s="130"/>
      <c r="AC400" s="130"/>
      <c r="AD400" s="130"/>
      <c r="AE400" s="130"/>
      <c r="AF400" s="130"/>
      <c r="AG400" s="130"/>
      <c r="AH400" s="130"/>
      <c r="AI400" s="130"/>
      <c r="AJ400" s="130"/>
      <c r="AK400" s="130"/>
      <c r="AL400" s="130"/>
      <c r="AM400" s="130"/>
      <c r="AN400" s="130"/>
      <c r="AO400" s="130"/>
      <c r="AP400" s="130"/>
      <c r="AQ400" s="130"/>
      <c r="AR400" s="130"/>
      <c r="AS400" s="130"/>
      <c r="AT400" s="130"/>
      <c r="AU400" s="130"/>
      <c r="AV400" s="130"/>
      <c r="AW400" s="130"/>
      <c r="AX400" s="130"/>
      <c r="AY400" s="130"/>
      <c r="AZ400" s="130"/>
      <c r="BA400" s="130"/>
      <c r="BB400" s="130"/>
      <c r="BC400" s="130"/>
      <c r="BD400" s="130"/>
      <c r="BE400" s="130"/>
      <c r="BF400" s="130"/>
      <c r="BG400" s="130"/>
      <c r="BH400" s="130"/>
      <c r="BI400" s="130"/>
      <c r="BJ400" s="130"/>
      <c r="BK400" s="130"/>
      <c r="BL400" s="130"/>
      <c r="BM400" s="130"/>
      <c r="BN400" s="130"/>
      <c r="BO400" s="130"/>
      <c r="BP400" s="130"/>
      <c r="BQ400" s="130"/>
      <c r="BR400" s="130"/>
      <c r="BS400" s="111"/>
    </row>
    <row r="401" spans="4:71" s="94" customFormat="1" ht="9.75" customHeight="1" x14ac:dyDescent="0.25">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130"/>
      <c r="AG401" s="130"/>
      <c r="AH401" s="130"/>
      <c r="AI401" s="130"/>
      <c r="AJ401" s="130"/>
      <c r="AK401" s="130"/>
      <c r="AL401" s="130"/>
      <c r="AM401" s="130"/>
      <c r="AN401" s="130"/>
      <c r="AO401" s="130"/>
      <c r="AP401" s="130"/>
      <c r="AQ401" s="130"/>
      <c r="AR401" s="130"/>
      <c r="AS401" s="130"/>
      <c r="AT401" s="130"/>
      <c r="AU401" s="130"/>
      <c r="AV401" s="130"/>
      <c r="AW401" s="130"/>
      <c r="AX401" s="130"/>
      <c r="AY401" s="130"/>
      <c r="AZ401" s="130"/>
      <c r="BA401" s="130"/>
      <c r="BB401" s="130"/>
      <c r="BC401" s="130"/>
      <c r="BD401" s="130"/>
      <c r="BE401" s="130"/>
      <c r="BF401" s="130"/>
      <c r="BG401" s="130"/>
      <c r="BH401" s="130"/>
      <c r="BI401" s="130"/>
      <c r="BJ401" s="130"/>
      <c r="BK401" s="130"/>
      <c r="BL401" s="130"/>
      <c r="BM401" s="130"/>
      <c r="BN401" s="130"/>
      <c r="BO401" s="130"/>
      <c r="BP401" s="130"/>
      <c r="BQ401" s="130"/>
      <c r="BR401" s="130"/>
      <c r="BS401" s="111"/>
    </row>
    <row r="402" spans="4:71" s="94" customFormat="1" ht="9.75" customHeight="1" x14ac:dyDescent="0.25">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0"/>
      <c r="AU402" s="130"/>
      <c r="AV402" s="130"/>
      <c r="AW402" s="130"/>
      <c r="AX402" s="130"/>
      <c r="AY402" s="130"/>
      <c r="AZ402" s="130"/>
      <c r="BA402" s="130"/>
      <c r="BB402" s="130"/>
      <c r="BC402" s="130"/>
      <c r="BD402" s="130"/>
      <c r="BE402" s="130"/>
      <c r="BF402" s="130"/>
      <c r="BG402" s="130"/>
      <c r="BH402" s="130"/>
      <c r="BI402" s="130"/>
      <c r="BJ402" s="130"/>
      <c r="BK402" s="130"/>
      <c r="BL402" s="130"/>
      <c r="BM402" s="130"/>
      <c r="BN402" s="130"/>
      <c r="BO402" s="130"/>
      <c r="BP402" s="130"/>
      <c r="BQ402" s="130"/>
      <c r="BR402" s="130"/>
      <c r="BS402" s="111"/>
    </row>
    <row r="403" spans="4:71" s="94" customFormat="1" ht="9.75" customHeight="1" x14ac:dyDescent="0.25">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c r="AA403" s="130"/>
      <c r="AB403" s="130"/>
      <c r="AC403" s="130"/>
      <c r="AD403" s="130"/>
      <c r="AE403" s="130"/>
      <c r="AF403" s="130"/>
      <c r="AG403" s="130"/>
      <c r="AH403" s="130"/>
      <c r="AI403" s="130"/>
      <c r="AJ403" s="130"/>
      <c r="AK403" s="130"/>
      <c r="AL403" s="130"/>
      <c r="AM403" s="130"/>
      <c r="AN403" s="130"/>
      <c r="AO403" s="130"/>
      <c r="AP403" s="130"/>
      <c r="AQ403" s="130"/>
      <c r="AR403" s="130"/>
      <c r="AS403" s="130"/>
      <c r="AT403" s="130"/>
      <c r="AU403" s="130"/>
      <c r="AV403" s="130"/>
      <c r="AW403" s="130"/>
      <c r="AX403" s="130"/>
      <c r="AY403" s="130"/>
      <c r="AZ403" s="130"/>
      <c r="BA403" s="130"/>
      <c r="BB403" s="130"/>
      <c r="BC403" s="130"/>
      <c r="BD403" s="130"/>
      <c r="BE403" s="130"/>
      <c r="BF403" s="130"/>
      <c r="BG403" s="130"/>
      <c r="BH403" s="130"/>
      <c r="BI403" s="130"/>
      <c r="BJ403" s="130"/>
      <c r="BK403" s="130"/>
      <c r="BL403" s="130"/>
      <c r="BM403" s="130"/>
      <c r="BN403" s="130"/>
      <c r="BO403" s="130"/>
      <c r="BP403" s="130"/>
      <c r="BQ403" s="130"/>
      <c r="BR403" s="130"/>
      <c r="BS403" s="111"/>
    </row>
    <row r="404" spans="4:71" s="94" customFormat="1" ht="9.75" customHeight="1" x14ac:dyDescent="0.25">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130"/>
      <c r="AY404" s="130"/>
      <c r="AZ404" s="130"/>
      <c r="BA404" s="130"/>
      <c r="BB404" s="130"/>
      <c r="BC404" s="130"/>
      <c r="BD404" s="130"/>
      <c r="BE404" s="130"/>
      <c r="BF404" s="130"/>
      <c r="BG404" s="130"/>
      <c r="BH404" s="130"/>
      <c r="BI404" s="130"/>
      <c r="BJ404" s="130"/>
      <c r="BK404" s="130"/>
      <c r="BL404" s="130"/>
      <c r="BM404" s="130"/>
      <c r="BN404" s="130"/>
      <c r="BO404" s="130"/>
      <c r="BP404" s="130"/>
      <c r="BQ404" s="130"/>
      <c r="BR404" s="130"/>
      <c r="BS404" s="111"/>
    </row>
    <row r="405" spans="4:71" s="94" customFormat="1" ht="9.75" customHeight="1" x14ac:dyDescent="0.25">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0"/>
      <c r="AY405" s="130"/>
      <c r="AZ405" s="130"/>
      <c r="BA405" s="130"/>
      <c r="BB405" s="130"/>
      <c r="BC405" s="130"/>
      <c r="BD405" s="130"/>
      <c r="BE405" s="130"/>
      <c r="BF405" s="130"/>
      <c r="BG405" s="130"/>
      <c r="BH405" s="130"/>
      <c r="BI405" s="130"/>
      <c r="BJ405" s="130"/>
      <c r="BK405" s="130"/>
      <c r="BL405" s="130"/>
      <c r="BM405" s="130"/>
      <c r="BN405" s="130"/>
      <c r="BO405" s="130"/>
      <c r="BP405" s="130"/>
      <c r="BQ405" s="130"/>
      <c r="BR405" s="130"/>
      <c r="BS405" s="111"/>
    </row>
    <row r="406" spans="4:71" s="94" customFormat="1" ht="9.75" customHeight="1" x14ac:dyDescent="0.25">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0"/>
      <c r="AY406" s="130"/>
      <c r="AZ406" s="130"/>
      <c r="BA406" s="130"/>
      <c r="BB406" s="130"/>
      <c r="BC406" s="130"/>
      <c r="BD406" s="130"/>
      <c r="BE406" s="130"/>
      <c r="BF406" s="130"/>
      <c r="BG406" s="130"/>
      <c r="BH406" s="130"/>
      <c r="BI406" s="130"/>
      <c r="BJ406" s="130"/>
      <c r="BK406" s="130"/>
      <c r="BL406" s="130"/>
      <c r="BM406" s="130"/>
      <c r="BN406" s="130"/>
      <c r="BO406" s="130"/>
      <c r="BP406" s="130"/>
      <c r="BQ406" s="130"/>
      <c r="BR406" s="130"/>
      <c r="BS406" s="111"/>
    </row>
    <row r="407" spans="4:71" s="94" customFormat="1" ht="9.75" customHeight="1" x14ac:dyDescent="0.25">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0"/>
      <c r="AY407" s="130"/>
      <c r="AZ407" s="130"/>
      <c r="BA407" s="130"/>
      <c r="BB407" s="130"/>
      <c r="BC407" s="130"/>
      <c r="BD407" s="130"/>
      <c r="BE407" s="130"/>
      <c r="BF407" s="130"/>
      <c r="BG407" s="130"/>
      <c r="BH407" s="130"/>
      <c r="BI407" s="130"/>
      <c r="BJ407" s="130"/>
      <c r="BK407" s="130"/>
      <c r="BL407" s="130"/>
      <c r="BM407" s="130"/>
      <c r="BN407" s="130"/>
      <c r="BO407" s="130"/>
      <c r="BP407" s="130"/>
      <c r="BQ407" s="130"/>
      <c r="BR407" s="130"/>
      <c r="BS407" s="111"/>
    </row>
    <row r="408" spans="4:71" s="94" customFormat="1" ht="9.75" customHeight="1" x14ac:dyDescent="0.25">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0"/>
      <c r="AY408" s="130"/>
      <c r="AZ408" s="130"/>
      <c r="BA408" s="130"/>
      <c r="BB408" s="130"/>
      <c r="BC408" s="130"/>
      <c r="BD408" s="130"/>
      <c r="BE408" s="130"/>
      <c r="BF408" s="130"/>
      <c r="BG408" s="130"/>
      <c r="BH408" s="130"/>
      <c r="BI408" s="130"/>
      <c r="BJ408" s="130"/>
      <c r="BK408" s="130"/>
      <c r="BL408" s="130"/>
      <c r="BM408" s="130"/>
      <c r="BN408" s="130"/>
      <c r="BO408" s="130"/>
      <c r="BP408" s="130"/>
      <c r="BQ408" s="130"/>
      <c r="BR408" s="130"/>
      <c r="BS408" s="111"/>
    </row>
    <row r="409" spans="4:71" s="94" customFormat="1" ht="9.75" customHeight="1" x14ac:dyDescent="0.25">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0"/>
      <c r="AY409" s="130"/>
      <c r="AZ409" s="130"/>
      <c r="BA409" s="130"/>
      <c r="BB409" s="130"/>
      <c r="BC409" s="130"/>
      <c r="BD409" s="130"/>
      <c r="BE409" s="130"/>
      <c r="BF409" s="130"/>
      <c r="BG409" s="130"/>
      <c r="BH409" s="130"/>
      <c r="BI409" s="130"/>
      <c r="BJ409" s="130"/>
      <c r="BK409" s="130"/>
      <c r="BL409" s="130"/>
      <c r="BM409" s="130"/>
      <c r="BN409" s="130"/>
      <c r="BO409" s="130"/>
      <c r="BP409" s="130"/>
      <c r="BQ409" s="130"/>
      <c r="BR409" s="130"/>
      <c r="BS409" s="111"/>
    </row>
    <row r="410" spans="4:71" s="94" customFormat="1" ht="9.75" customHeight="1" x14ac:dyDescent="0.25">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0"/>
      <c r="AY410" s="130"/>
      <c r="AZ410" s="130"/>
      <c r="BA410" s="130"/>
      <c r="BB410" s="130"/>
      <c r="BC410" s="130"/>
      <c r="BD410" s="130"/>
      <c r="BE410" s="130"/>
      <c r="BF410" s="130"/>
      <c r="BG410" s="130"/>
      <c r="BH410" s="130"/>
      <c r="BI410" s="130"/>
      <c r="BJ410" s="130"/>
      <c r="BK410" s="130"/>
      <c r="BL410" s="130"/>
      <c r="BM410" s="130"/>
      <c r="BN410" s="130"/>
      <c r="BO410" s="130"/>
      <c r="BP410" s="130"/>
      <c r="BQ410" s="130"/>
      <c r="BR410" s="130"/>
      <c r="BS410" s="111"/>
    </row>
    <row r="411" spans="4:71" s="94" customFormat="1" ht="9.75" customHeight="1" x14ac:dyDescent="0.25">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0"/>
      <c r="AY411" s="130"/>
      <c r="AZ411" s="130"/>
      <c r="BA411" s="130"/>
      <c r="BB411" s="130"/>
      <c r="BC411" s="130"/>
      <c r="BD411" s="130"/>
      <c r="BE411" s="130"/>
      <c r="BF411" s="130"/>
      <c r="BG411" s="130"/>
      <c r="BH411" s="130"/>
      <c r="BI411" s="130"/>
      <c r="BJ411" s="130"/>
      <c r="BK411" s="130"/>
      <c r="BL411" s="130"/>
      <c r="BM411" s="130"/>
      <c r="BN411" s="130"/>
      <c r="BO411" s="130"/>
      <c r="BP411" s="130"/>
      <c r="BQ411" s="130"/>
      <c r="BR411" s="130"/>
      <c r="BS411" s="111"/>
    </row>
    <row r="412" spans="4:71" s="94" customFormat="1" ht="9.75" customHeight="1" x14ac:dyDescent="0.25">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0"/>
      <c r="AY412" s="130"/>
      <c r="AZ412" s="130"/>
      <c r="BA412" s="130"/>
      <c r="BB412" s="130"/>
      <c r="BC412" s="130"/>
      <c r="BD412" s="130"/>
      <c r="BE412" s="130"/>
      <c r="BF412" s="130"/>
      <c r="BG412" s="130"/>
      <c r="BH412" s="130"/>
      <c r="BI412" s="130"/>
      <c r="BJ412" s="130"/>
      <c r="BK412" s="130"/>
      <c r="BL412" s="130"/>
      <c r="BM412" s="130"/>
      <c r="BN412" s="130"/>
      <c r="BO412" s="130"/>
      <c r="BP412" s="130"/>
      <c r="BQ412" s="130"/>
      <c r="BR412" s="130"/>
      <c r="BS412" s="111"/>
    </row>
    <row r="413" spans="4:71" s="94" customFormat="1" ht="9.75" customHeight="1" x14ac:dyDescent="0.25">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0"/>
      <c r="AY413" s="130"/>
      <c r="AZ413" s="130"/>
      <c r="BA413" s="130"/>
      <c r="BB413" s="130"/>
      <c r="BC413" s="130"/>
      <c r="BD413" s="130"/>
      <c r="BE413" s="130"/>
      <c r="BF413" s="130"/>
      <c r="BG413" s="130"/>
      <c r="BH413" s="130"/>
      <c r="BI413" s="130"/>
      <c r="BJ413" s="130"/>
      <c r="BK413" s="130"/>
      <c r="BL413" s="130"/>
      <c r="BM413" s="130"/>
      <c r="BN413" s="130"/>
      <c r="BO413" s="130"/>
      <c r="BP413" s="130"/>
      <c r="BQ413" s="130"/>
      <c r="BR413" s="130"/>
      <c r="BS413" s="111"/>
    </row>
    <row r="414" spans="4:71" s="94" customFormat="1" ht="9.75" customHeight="1" x14ac:dyDescent="0.25">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0"/>
      <c r="AY414" s="130"/>
      <c r="AZ414" s="130"/>
      <c r="BA414" s="130"/>
      <c r="BB414" s="130"/>
      <c r="BC414" s="130"/>
      <c r="BD414" s="130"/>
      <c r="BE414" s="130"/>
      <c r="BF414" s="130"/>
      <c r="BG414" s="130"/>
      <c r="BH414" s="130"/>
      <c r="BI414" s="130"/>
      <c r="BJ414" s="130"/>
      <c r="BK414" s="130"/>
      <c r="BL414" s="130"/>
      <c r="BM414" s="130"/>
      <c r="BN414" s="130"/>
      <c r="BO414" s="130"/>
      <c r="BP414" s="130"/>
      <c r="BQ414" s="130"/>
      <c r="BR414" s="130"/>
      <c r="BS414" s="111"/>
    </row>
    <row r="415" spans="4:71" s="94" customFormat="1" ht="9.75" customHeight="1" x14ac:dyDescent="0.25">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0"/>
      <c r="AY415" s="130"/>
      <c r="AZ415" s="130"/>
      <c r="BA415" s="130"/>
      <c r="BB415" s="130"/>
      <c r="BC415" s="130"/>
      <c r="BD415" s="130"/>
      <c r="BE415" s="130"/>
      <c r="BF415" s="130"/>
      <c r="BG415" s="130"/>
      <c r="BH415" s="130"/>
      <c r="BI415" s="130"/>
      <c r="BJ415" s="130"/>
      <c r="BK415" s="130"/>
      <c r="BL415" s="130"/>
      <c r="BM415" s="130"/>
      <c r="BN415" s="130"/>
      <c r="BO415" s="130"/>
      <c r="BP415" s="130"/>
      <c r="BQ415" s="130"/>
      <c r="BR415" s="130"/>
      <c r="BS415" s="111"/>
    </row>
    <row r="416" spans="4:71" s="94" customFormat="1" ht="9.75" customHeight="1" x14ac:dyDescent="0.25">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11"/>
    </row>
    <row r="417" spans="4:71" s="94" customFormat="1" ht="9.75" customHeight="1" x14ac:dyDescent="0.25">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0"/>
      <c r="AY417" s="130"/>
      <c r="AZ417" s="130"/>
      <c r="BA417" s="130"/>
      <c r="BB417" s="130"/>
      <c r="BC417" s="130"/>
      <c r="BD417" s="130"/>
      <c r="BE417" s="130"/>
      <c r="BF417" s="130"/>
      <c r="BG417" s="130"/>
      <c r="BH417" s="130"/>
      <c r="BI417" s="130"/>
      <c r="BJ417" s="130"/>
      <c r="BK417" s="130"/>
      <c r="BL417" s="130"/>
      <c r="BM417" s="130"/>
      <c r="BN417" s="130"/>
      <c r="BO417" s="130"/>
      <c r="BP417" s="130"/>
      <c r="BQ417" s="130"/>
      <c r="BR417" s="130"/>
      <c r="BS417" s="111"/>
    </row>
    <row r="418" spans="4:71" s="94" customFormat="1" ht="9.75" customHeight="1" x14ac:dyDescent="0.25">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0"/>
      <c r="AY418" s="130"/>
      <c r="AZ418" s="130"/>
      <c r="BA418" s="130"/>
      <c r="BB418" s="130"/>
      <c r="BC418" s="130"/>
      <c r="BD418" s="130"/>
      <c r="BE418" s="130"/>
      <c r="BF418" s="130"/>
      <c r="BG418" s="130"/>
      <c r="BH418" s="130"/>
      <c r="BI418" s="130"/>
      <c r="BJ418" s="130"/>
      <c r="BK418" s="130"/>
      <c r="BL418" s="130"/>
      <c r="BM418" s="130"/>
      <c r="BN418" s="130"/>
      <c r="BO418" s="130"/>
      <c r="BP418" s="130"/>
      <c r="BQ418" s="130"/>
      <c r="BR418" s="130"/>
      <c r="BS418" s="111"/>
    </row>
    <row r="419" spans="4:71" s="94" customFormat="1" ht="9.75" customHeight="1" x14ac:dyDescent="0.25">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0"/>
      <c r="AY419" s="130"/>
      <c r="AZ419" s="130"/>
      <c r="BA419" s="130"/>
      <c r="BB419" s="130"/>
      <c r="BC419" s="130"/>
      <c r="BD419" s="130"/>
      <c r="BE419" s="130"/>
      <c r="BF419" s="130"/>
      <c r="BG419" s="130"/>
      <c r="BH419" s="130"/>
      <c r="BI419" s="130"/>
      <c r="BJ419" s="130"/>
      <c r="BK419" s="130"/>
      <c r="BL419" s="130"/>
      <c r="BM419" s="130"/>
      <c r="BN419" s="130"/>
      <c r="BO419" s="130"/>
      <c r="BP419" s="130"/>
      <c r="BQ419" s="130"/>
      <c r="BR419" s="130"/>
      <c r="BS419" s="111"/>
    </row>
    <row r="420" spans="4:71" s="94" customFormat="1" ht="9.75" customHeight="1" x14ac:dyDescent="0.25">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0"/>
      <c r="AE420" s="130"/>
      <c r="AF420" s="130"/>
      <c r="AG420" s="130"/>
      <c r="AH420" s="130"/>
      <c r="AI420" s="130"/>
      <c r="AJ420" s="130"/>
      <c r="AK420" s="130"/>
      <c r="AL420" s="130"/>
      <c r="AM420" s="130"/>
      <c r="AN420" s="130"/>
      <c r="AO420" s="130"/>
      <c r="AP420" s="130"/>
      <c r="AQ420" s="130"/>
      <c r="AR420" s="130"/>
      <c r="AS420" s="130"/>
      <c r="AT420" s="130"/>
      <c r="AU420" s="130"/>
      <c r="AV420" s="130"/>
      <c r="AW420" s="130"/>
      <c r="AX420" s="130"/>
      <c r="AY420" s="130"/>
      <c r="AZ420" s="130"/>
      <c r="BA420" s="130"/>
      <c r="BB420" s="130"/>
      <c r="BC420" s="130"/>
      <c r="BD420" s="130"/>
      <c r="BE420" s="130"/>
      <c r="BF420" s="130"/>
      <c r="BG420" s="130"/>
      <c r="BH420" s="130"/>
      <c r="BI420" s="130"/>
      <c r="BJ420" s="130"/>
      <c r="BK420" s="130"/>
      <c r="BL420" s="130"/>
      <c r="BM420" s="130"/>
      <c r="BN420" s="130"/>
      <c r="BO420" s="130"/>
      <c r="BP420" s="130"/>
      <c r="BQ420" s="130"/>
      <c r="BR420" s="130"/>
      <c r="BS420" s="111"/>
    </row>
    <row r="421" spans="4:71" s="94" customFormat="1" ht="9.75" customHeight="1" x14ac:dyDescent="0.25">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0"/>
      <c r="AE421" s="130"/>
      <c r="AF421" s="130"/>
      <c r="AG421" s="130"/>
      <c r="AH421" s="130"/>
      <c r="AI421" s="130"/>
      <c r="AJ421" s="130"/>
      <c r="AK421" s="130"/>
      <c r="AL421" s="130"/>
      <c r="AM421" s="130"/>
      <c r="AN421" s="130"/>
      <c r="AO421" s="130"/>
      <c r="AP421" s="130"/>
      <c r="AQ421" s="130"/>
      <c r="AR421" s="130"/>
      <c r="AS421" s="130"/>
      <c r="AT421" s="130"/>
      <c r="AU421" s="130"/>
      <c r="AV421" s="130"/>
      <c r="AW421" s="130"/>
      <c r="AX421" s="130"/>
      <c r="AY421" s="130"/>
      <c r="AZ421" s="130"/>
      <c r="BA421" s="130"/>
      <c r="BB421" s="130"/>
      <c r="BC421" s="130"/>
      <c r="BD421" s="130"/>
      <c r="BE421" s="130"/>
      <c r="BF421" s="130"/>
      <c r="BG421" s="130"/>
      <c r="BH421" s="130"/>
      <c r="BI421" s="130"/>
      <c r="BJ421" s="130"/>
      <c r="BK421" s="130"/>
      <c r="BL421" s="130"/>
      <c r="BM421" s="130"/>
      <c r="BN421" s="130"/>
      <c r="BO421" s="130"/>
      <c r="BP421" s="130"/>
      <c r="BQ421" s="130"/>
      <c r="BR421" s="130"/>
      <c r="BS421" s="111"/>
    </row>
    <row r="422" spans="4:71" s="94" customFormat="1" ht="9.75" customHeight="1" x14ac:dyDescent="0.25">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0"/>
      <c r="AE422" s="130"/>
      <c r="AF422" s="130"/>
      <c r="AG422" s="130"/>
      <c r="AH422" s="130"/>
      <c r="AI422" s="130"/>
      <c r="AJ422" s="130"/>
      <c r="AK422" s="130"/>
      <c r="AL422" s="130"/>
      <c r="AM422" s="130"/>
      <c r="AN422" s="130"/>
      <c r="AO422" s="130"/>
      <c r="AP422" s="130"/>
      <c r="AQ422" s="130"/>
      <c r="AR422" s="130"/>
      <c r="AS422" s="130"/>
      <c r="AT422" s="130"/>
      <c r="AU422" s="130"/>
      <c r="AV422" s="130"/>
      <c r="AW422" s="130"/>
      <c r="AX422" s="130"/>
      <c r="AY422" s="130"/>
      <c r="AZ422" s="130"/>
      <c r="BA422" s="130"/>
      <c r="BB422" s="130"/>
      <c r="BC422" s="130"/>
      <c r="BD422" s="130"/>
      <c r="BE422" s="130"/>
      <c r="BF422" s="130"/>
      <c r="BG422" s="130"/>
      <c r="BH422" s="130"/>
      <c r="BI422" s="130"/>
      <c r="BJ422" s="130"/>
      <c r="BK422" s="130"/>
      <c r="BL422" s="130"/>
      <c r="BM422" s="130"/>
      <c r="BN422" s="130"/>
      <c r="BO422" s="130"/>
      <c r="BP422" s="130"/>
      <c r="BQ422" s="130"/>
      <c r="BR422" s="130"/>
      <c r="BS422" s="111"/>
    </row>
    <row r="423" spans="4:71" s="94" customFormat="1" ht="9.75" customHeight="1" x14ac:dyDescent="0.25">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0"/>
      <c r="AE423" s="130"/>
      <c r="AF423" s="130"/>
      <c r="AG423" s="130"/>
      <c r="AH423" s="130"/>
      <c r="AI423" s="130"/>
      <c r="AJ423" s="130"/>
      <c r="AK423" s="130"/>
      <c r="AL423" s="130"/>
      <c r="AM423" s="130"/>
      <c r="AN423" s="130"/>
      <c r="AO423" s="130"/>
      <c r="AP423" s="130"/>
      <c r="AQ423" s="130"/>
      <c r="AR423" s="130"/>
      <c r="AS423" s="130"/>
      <c r="AT423" s="130"/>
      <c r="AU423" s="130"/>
      <c r="AV423" s="130"/>
      <c r="AW423" s="130"/>
      <c r="AX423" s="130"/>
      <c r="AY423" s="130"/>
      <c r="AZ423" s="130"/>
      <c r="BA423" s="130"/>
      <c r="BB423" s="130"/>
      <c r="BC423" s="130"/>
      <c r="BD423" s="130"/>
      <c r="BE423" s="130"/>
      <c r="BF423" s="130"/>
      <c r="BG423" s="130"/>
      <c r="BH423" s="130"/>
      <c r="BI423" s="130"/>
      <c r="BJ423" s="130"/>
      <c r="BK423" s="130"/>
      <c r="BL423" s="130"/>
      <c r="BM423" s="130"/>
      <c r="BN423" s="130"/>
      <c r="BO423" s="130"/>
      <c r="BP423" s="130"/>
      <c r="BQ423" s="130"/>
      <c r="BR423" s="130"/>
      <c r="BS423" s="111"/>
    </row>
    <row r="424" spans="4:71" s="94" customFormat="1" ht="9.75" customHeight="1" x14ac:dyDescent="0.25">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0"/>
      <c r="AE424" s="130"/>
      <c r="AF424" s="130"/>
      <c r="AG424" s="130"/>
      <c r="AH424" s="130"/>
      <c r="AI424" s="130"/>
      <c r="AJ424" s="130"/>
      <c r="AK424" s="130"/>
      <c r="AL424" s="130"/>
      <c r="AM424" s="130"/>
      <c r="AN424" s="130"/>
      <c r="AO424" s="130"/>
      <c r="AP424" s="130"/>
      <c r="AQ424" s="130"/>
      <c r="AR424" s="130"/>
      <c r="AS424" s="130"/>
      <c r="AT424" s="130"/>
      <c r="AU424" s="130"/>
      <c r="AV424" s="130"/>
      <c r="AW424" s="130"/>
      <c r="AX424" s="130"/>
      <c r="AY424" s="130"/>
      <c r="AZ424" s="130"/>
      <c r="BA424" s="130"/>
      <c r="BB424" s="130"/>
      <c r="BC424" s="130"/>
      <c r="BD424" s="130"/>
      <c r="BE424" s="130"/>
      <c r="BF424" s="130"/>
      <c r="BG424" s="130"/>
      <c r="BH424" s="130"/>
      <c r="BI424" s="130"/>
      <c r="BJ424" s="130"/>
      <c r="BK424" s="130"/>
      <c r="BL424" s="130"/>
      <c r="BM424" s="130"/>
      <c r="BN424" s="130"/>
      <c r="BO424" s="130"/>
      <c r="BP424" s="130"/>
      <c r="BQ424" s="130"/>
      <c r="BR424" s="130"/>
      <c r="BS424" s="111"/>
    </row>
    <row r="425" spans="4:71" s="94" customFormat="1" ht="9.75" customHeight="1" x14ac:dyDescent="0.25">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0"/>
      <c r="AE425" s="130"/>
      <c r="AF425" s="130"/>
      <c r="AG425" s="130"/>
      <c r="AH425" s="130"/>
      <c r="AI425" s="130"/>
      <c r="AJ425" s="130"/>
      <c r="AK425" s="130"/>
      <c r="AL425" s="130"/>
      <c r="AM425" s="130"/>
      <c r="AN425" s="130"/>
      <c r="AO425" s="130"/>
      <c r="AP425" s="130"/>
      <c r="AQ425" s="130"/>
      <c r="AR425" s="130"/>
      <c r="AS425" s="130"/>
      <c r="AT425" s="130"/>
      <c r="AU425" s="130"/>
      <c r="AV425" s="130"/>
      <c r="AW425" s="130"/>
      <c r="AX425" s="130"/>
      <c r="AY425" s="130"/>
      <c r="AZ425" s="130"/>
      <c r="BA425" s="130"/>
      <c r="BB425" s="130"/>
      <c r="BC425" s="130"/>
      <c r="BD425" s="130"/>
      <c r="BE425" s="130"/>
      <c r="BF425" s="130"/>
      <c r="BG425" s="130"/>
      <c r="BH425" s="130"/>
      <c r="BI425" s="130"/>
      <c r="BJ425" s="130"/>
      <c r="BK425" s="130"/>
      <c r="BL425" s="130"/>
      <c r="BM425" s="130"/>
      <c r="BN425" s="130"/>
      <c r="BO425" s="130"/>
      <c r="BP425" s="130"/>
      <c r="BQ425" s="130"/>
      <c r="BR425" s="130"/>
      <c r="BS425" s="111"/>
    </row>
    <row r="426" spans="4:71" s="94" customFormat="1" ht="9.75" customHeight="1" x14ac:dyDescent="0.25">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0"/>
      <c r="AE426" s="130"/>
      <c r="AF426" s="130"/>
      <c r="AG426" s="130"/>
      <c r="AH426" s="130"/>
      <c r="AI426" s="130"/>
      <c r="AJ426" s="130"/>
      <c r="AK426" s="130"/>
      <c r="AL426" s="130"/>
      <c r="AM426" s="130"/>
      <c r="AN426" s="130"/>
      <c r="AO426" s="130"/>
      <c r="AP426" s="130"/>
      <c r="AQ426" s="130"/>
      <c r="AR426" s="130"/>
      <c r="AS426" s="130"/>
      <c r="AT426" s="130"/>
      <c r="AU426" s="130"/>
      <c r="AV426" s="130"/>
      <c r="AW426" s="130"/>
      <c r="AX426" s="130"/>
      <c r="AY426" s="130"/>
      <c r="AZ426" s="130"/>
      <c r="BA426" s="130"/>
      <c r="BB426" s="130"/>
      <c r="BC426" s="130"/>
      <c r="BD426" s="130"/>
      <c r="BE426" s="130"/>
      <c r="BF426" s="130"/>
      <c r="BG426" s="130"/>
      <c r="BH426" s="130"/>
      <c r="BI426" s="130"/>
      <c r="BJ426" s="130"/>
      <c r="BK426" s="130"/>
      <c r="BL426" s="130"/>
      <c r="BM426" s="130"/>
      <c r="BN426" s="130"/>
      <c r="BO426" s="130"/>
      <c r="BP426" s="130"/>
      <c r="BQ426" s="130"/>
      <c r="BR426" s="130"/>
      <c r="BS426" s="111"/>
    </row>
    <row r="427" spans="4:71" s="94" customFormat="1" ht="9.75" customHeight="1" x14ac:dyDescent="0.25">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0"/>
      <c r="AE427" s="130"/>
      <c r="AF427" s="130"/>
      <c r="AG427" s="130"/>
      <c r="AH427" s="130"/>
      <c r="AI427" s="130"/>
      <c r="AJ427" s="130"/>
      <c r="AK427" s="130"/>
      <c r="AL427" s="130"/>
      <c r="AM427" s="130"/>
      <c r="AN427" s="130"/>
      <c r="AO427" s="130"/>
      <c r="AP427" s="130"/>
      <c r="AQ427" s="130"/>
      <c r="AR427" s="130"/>
      <c r="AS427" s="130"/>
      <c r="AT427" s="130"/>
      <c r="AU427" s="130"/>
      <c r="AV427" s="130"/>
      <c r="AW427" s="130"/>
      <c r="AX427" s="130"/>
      <c r="AY427" s="130"/>
      <c r="AZ427" s="130"/>
      <c r="BA427" s="130"/>
      <c r="BB427" s="130"/>
      <c r="BC427" s="130"/>
      <c r="BD427" s="130"/>
      <c r="BE427" s="130"/>
      <c r="BF427" s="130"/>
      <c r="BG427" s="130"/>
      <c r="BH427" s="130"/>
      <c r="BI427" s="130"/>
      <c r="BJ427" s="130"/>
      <c r="BK427" s="130"/>
      <c r="BL427" s="130"/>
      <c r="BM427" s="130"/>
      <c r="BN427" s="130"/>
      <c r="BO427" s="130"/>
      <c r="BP427" s="130"/>
      <c r="BQ427" s="130"/>
      <c r="BR427" s="130"/>
      <c r="BS427" s="111"/>
    </row>
    <row r="428" spans="4:71" s="94" customFormat="1" ht="9.75" customHeight="1" x14ac:dyDescent="0.25">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0"/>
      <c r="AE428" s="130"/>
      <c r="AF428" s="130"/>
      <c r="AG428" s="130"/>
      <c r="AH428" s="130"/>
      <c r="AI428" s="130"/>
      <c r="AJ428" s="130"/>
      <c r="AK428" s="130"/>
      <c r="AL428" s="130"/>
      <c r="AM428" s="130"/>
      <c r="AN428" s="130"/>
      <c r="AO428" s="130"/>
      <c r="AP428" s="130"/>
      <c r="AQ428" s="130"/>
      <c r="AR428" s="130"/>
      <c r="AS428" s="130"/>
      <c r="AT428" s="130"/>
      <c r="AU428" s="130"/>
      <c r="AV428" s="130"/>
      <c r="AW428" s="130"/>
      <c r="AX428" s="130"/>
      <c r="AY428" s="130"/>
      <c r="AZ428" s="130"/>
      <c r="BA428" s="130"/>
      <c r="BB428" s="130"/>
      <c r="BC428" s="130"/>
      <c r="BD428" s="130"/>
      <c r="BE428" s="130"/>
      <c r="BF428" s="130"/>
      <c r="BG428" s="130"/>
      <c r="BH428" s="130"/>
      <c r="BI428" s="130"/>
      <c r="BJ428" s="130"/>
      <c r="BK428" s="130"/>
      <c r="BL428" s="130"/>
      <c r="BM428" s="130"/>
      <c r="BN428" s="130"/>
      <c r="BO428" s="130"/>
      <c r="BP428" s="130"/>
      <c r="BQ428" s="130"/>
      <c r="BR428" s="130"/>
      <c r="BS428" s="111"/>
    </row>
    <row r="429" spans="4:71" s="94" customFormat="1" ht="9.75" customHeight="1" x14ac:dyDescent="0.25">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30"/>
      <c r="AY429" s="130"/>
      <c r="AZ429" s="130"/>
      <c r="BA429" s="130"/>
      <c r="BB429" s="130"/>
      <c r="BC429" s="130"/>
      <c r="BD429" s="130"/>
      <c r="BE429" s="130"/>
      <c r="BF429" s="130"/>
      <c r="BG429" s="130"/>
      <c r="BH429" s="130"/>
      <c r="BI429" s="130"/>
      <c r="BJ429" s="130"/>
      <c r="BK429" s="130"/>
      <c r="BL429" s="130"/>
      <c r="BM429" s="130"/>
      <c r="BN429" s="130"/>
      <c r="BO429" s="130"/>
      <c r="BP429" s="130"/>
      <c r="BQ429" s="130"/>
      <c r="BR429" s="130"/>
      <c r="BS429" s="111"/>
    </row>
    <row r="430" spans="4:71" s="94" customFormat="1" ht="9.75" customHeight="1" x14ac:dyDescent="0.25">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0"/>
      <c r="AE430" s="130"/>
      <c r="AF430" s="130"/>
      <c r="AG430" s="130"/>
      <c r="AH430" s="130"/>
      <c r="AI430" s="130"/>
      <c r="AJ430" s="130"/>
      <c r="AK430" s="130"/>
      <c r="AL430" s="130"/>
      <c r="AM430" s="130"/>
      <c r="AN430" s="130"/>
      <c r="AO430" s="130"/>
      <c r="AP430" s="130"/>
      <c r="AQ430" s="130"/>
      <c r="AR430" s="130"/>
      <c r="AS430" s="130"/>
      <c r="AT430" s="130"/>
      <c r="AU430" s="130"/>
      <c r="AV430" s="130"/>
      <c r="AW430" s="130"/>
      <c r="AX430" s="130"/>
      <c r="AY430" s="130"/>
      <c r="AZ430" s="130"/>
      <c r="BA430" s="130"/>
      <c r="BB430" s="130"/>
      <c r="BC430" s="130"/>
      <c r="BD430" s="130"/>
      <c r="BE430" s="130"/>
      <c r="BF430" s="130"/>
      <c r="BG430" s="130"/>
      <c r="BH430" s="130"/>
      <c r="BI430" s="130"/>
      <c r="BJ430" s="130"/>
      <c r="BK430" s="130"/>
      <c r="BL430" s="130"/>
      <c r="BM430" s="130"/>
      <c r="BN430" s="130"/>
      <c r="BO430" s="130"/>
      <c r="BP430" s="130"/>
      <c r="BQ430" s="130"/>
      <c r="BR430" s="130"/>
      <c r="BS430" s="111"/>
    </row>
    <row r="431" spans="4:71" s="94" customFormat="1" ht="9.75" customHeight="1" x14ac:dyDescent="0.25">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0"/>
      <c r="AE431" s="130"/>
      <c r="AF431" s="130"/>
      <c r="AG431" s="130"/>
      <c r="AH431" s="130"/>
      <c r="AI431" s="130"/>
      <c r="AJ431" s="130"/>
      <c r="AK431" s="130"/>
      <c r="AL431" s="130"/>
      <c r="AM431" s="130"/>
      <c r="AN431" s="130"/>
      <c r="AO431" s="130"/>
      <c r="AP431" s="130"/>
      <c r="AQ431" s="130"/>
      <c r="AR431" s="130"/>
      <c r="AS431" s="130"/>
      <c r="AT431" s="130"/>
      <c r="AU431" s="130"/>
      <c r="AV431" s="130"/>
      <c r="AW431" s="130"/>
      <c r="AX431" s="130"/>
      <c r="AY431" s="130"/>
      <c r="AZ431" s="130"/>
      <c r="BA431" s="130"/>
      <c r="BB431" s="130"/>
      <c r="BC431" s="130"/>
      <c r="BD431" s="130"/>
      <c r="BE431" s="130"/>
      <c r="BF431" s="130"/>
      <c r="BG431" s="130"/>
      <c r="BH431" s="130"/>
      <c r="BI431" s="130"/>
      <c r="BJ431" s="130"/>
      <c r="BK431" s="130"/>
      <c r="BL431" s="130"/>
      <c r="BM431" s="130"/>
      <c r="BN431" s="130"/>
      <c r="BO431" s="130"/>
      <c r="BP431" s="130"/>
      <c r="BQ431" s="130"/>
      <c r="BR431" s="130"/>
      <c r="BS431" s="111"/>
    </row>
    <row r="432" spans="4:71" s="94" customFormat="1" ht="9.75" customHeight="1" x14ac:dyDescent="0.25">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0"/>
      <c r="AY432" s="130"/>
      <c r="AZ432" s="130"/>
      <c r="BA432" s="130"/>
      <c r="BB432" s="130"/>
      <c r="BC432" s="130"/>
      <c r="BD432" s="130"/>
      <c r="BE432" s="130"/>
      <c r="BF432" s="130"/>
      <c r="BG432" s="130"/>
      <c r="BH432" s="130"/>
      <c r="BI432" s="130"/>
      <c r="BJ432" s="130"/>
      <c r="BK432" s="130"/>
      <c r="BL432" s="130"/>
      <c r="BM432" s="130"/>
      <c r="BN432" s="130"/>
      <c r="BO432" s="130"/>
      <c r="BP432" s="130"/>
      <c r="BQ432" s="130"/>
      <c r="BR432" s="130"/>
      <c r="BS432" s="111"/>
    </row>
    <row r="433" spans="4:71" s="94" customFormat="1" ht="9.75" customHeight="1" x14ac:dyDescent="0.25">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0"/>
      <c r="AE433" s="130"/>
      <c r="AF433" s="130"/>
      <c r="AG433" s="130"/>
      <c r="AH433" s="130"/>
      <c r="AI433" s="130"/>
      <c r="AJ433" s="130"/>
      <c r="AK433" s="130"/>
      <c r="AL433" s="130"/>
      <c r="AM433" s="130"/>
      <c r="AN433" s="130"/>
      <c r="AO433" s="130"/>
      <c r="AP433" s="130"/>
      <c r="AQ433" s="130"/>
      <c r="AR433" s="130"/>
      <c r="AS433" s="130"/>
      <c r="AT433" s="130"/>
      <c r="AU433" s="130"/>
      <c r="AV433" s="130"/>
      <c r="AW433" s="130"/>
      <c r="AX433" s="130"/>
      <c r="AY433" s="130"/>
      <c r="AZ433" s="130"/>
      <c r="BA433" s="130"/>
      <c r="BB433" s="130"/>
      <c r="BC433" s="130"/>
      <c r="BD433" s="130"/>
      <c r="BE433" s="130"/>
      <c r="BF433" s="130"/>
      <c r="BG433" s="130"/>
      <c r="BH433" s="130"/>
      <c r="BI433" s="130"/>
      <c r="BJ433" s="130"/>
      <c r="BK433" s="130"/>
      <c r="BL433" s="130"/>
      <c r="BM433" s="130"/>
      <c r="BN433" s="130"/>
      <c r="BO433" s="130"/>
      <c r="BP433" s="130"/>
      <c r="BQ433" s="130"/>
      <c r="BR433" s="130"/>
      <c r="BS433" s="111"/>
    </row>
    <row r="434" spans="4:71" s="94" customFormat="1" ht="9.75" customHeight="1" x14ac:dyDescent="0.25">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0"/>
      <c r="AE434" s="130"/>
      <c r="AF434" s="130"/>
      <c r="AG434" s="130"/>
      <c r="AH434" s="130"/>
      <c r="AI434" s="130"/>
      <c r="AJ434" s="130"/>
      <c r="AK434" s="130"/>
      <c r="AL434" s="130"/>
      <c r="AM434" s="130"/>
      <c r="AN434" s="130"/>
      <c r="AO434" s="130"/>
      <c r="AP434" s="130"/>
      <c r="AQ434" s="130"/>
      <c r="AR434" s="130"/>
      <c r="AS434" s="130"/>
      <c r="AT434" s="130"/>
      <c r="AU434" s="130"/>
      <c r="AV434" s="130"/>
      <c r="AW434" s="130"/>
      <c r="AX434" s="130"/>
      <c r="AY434" s="130"/>
      <c r="AZ434" s="130"/>
      <c r="BA434" s="130"/>
      <c r="BB434" s="130"/>
      <c r="BC434" s="130"/>
      <c r="BD434" s="130"/>
      <c r="BE434" s="130"/>
      <c r="BF434" s="130"/>
      <c r="BG434" s="130"/>
      <c r="BH434" s="130"/>
      <c r="BI434" s="130"/>
      <c r="BJ434" s="130"/>
      <c r="BK434" s="130"/>
      <c r="BL434" s="130"/>
      <c r="BM434" s="130"/>
      <c r="BN434" s="130"/>
      <c r="BO434" s="130"/>
      <c r="BP434" s="130"/>
      <c r="BQ434" s="130"/>
      <c r="BR434" s="130"/>
      <c r="BS434" s="111"/>
    </row>
    <row r="435" spans="4:71" s="94" customFormat="1" ht="9.75" customHeight="1" x14ac:dyDescent="0.25">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0"/>
      <c r="AE435" s="130"/>
      <c r="AF435" s="130"/>
      <c r="AG435" s="130"/>
      <c r="AH435" s="130"/>
      <c r="AI435" s="130"/>
      <c r="AJ435" s="130"/>
      <c r="AK435" s="130"/>
      <c r="AL435" s="130"/>
      <c r="AM435" s="130"/>
      <c r="AN435" s="130"/>
      <c r="AO435" s="130"/>
      <c r="AP435" s="130"/>
      <c r="AQ435" s="130"/>
      <c r="AR435" s="130"/>
      <c r="AS435" s="130"/>
      <c r="AT435" s="130"/>
      <c r="AU435" s="130"/>
      <c r="AV435" s="130"/>
      <c r="AW435" s="130"/>
      <c r="AX435" s="130"/>
      <c r="AY435" s="130"/>
      <c r="AZ435" s="130"/>
      <c r="BA435" s="130"/>
      <c r="BB435" s="130"/>
      <c r="BC435" s="130"/>
      <c r="BD435" s="130"/>
      <c r="BE435" s="130"/>
      <c r="BF435" s="130"/>
      <c r="BG435" s="130"/>
      <c r="BH435" s="130"/>
      <c r="BI435" s="130"/>
      <c r="BJ435" s="130"/>
      <c r="BK435" s="130"/>
      <c r="BL435" s="130"/>
      <c r="BM435" s="130"/>
      <c r="BN435" s="130"/>
      <c r="BO435" s="130"/>
      <c r="BP435" s="130"/>
      <c r="BQ435" s="130"/>
      <c r="BR435" s="130"/>
      <c r="BS435" s="111"/>
    </row>
    <row r="436" spans="4:71" s="94" customFormat="1" ht="9.75" customHeight="1" x14ac:dyDescent="0.25">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0"/>
      <c r="AE436" s="130"/>
      <c r="AF436" s="130"/>
      <c r="AG436" s="130"/>
      <c r="AH436" s="130"/>
      <c r="AI436" s="130"/>
      <c r="AJ436" s="130"/>
      <c r="AK436" s="130"/>
      <c r="AL436" s="130"/>
      <c r="AM436" s="130"/>
      <c r="AN436" s="130"/>
      <c r="AO436" s="130"/>
      <c r="AP436" s="130"/>
      <c r="AQ436" s="130"/>
      <c r="AR436" s="130"/>
      <c r="AS436" s="130"/>
      <c r="AT436" s="130"/>
      <c r="AU436" s="130"/>
      <c r="AV436" s="130"/>
      <c r="AW436" s="130"/>
      <c r="AX436" s="130"/>
      <c r="AY436" s="130"/>
      <c r="AZ436" s="130"/>
      <c r="BA436" s="130"/>
      <c r="BB436" s="130"/>
      <c r="BC436" s="130"/>
      <c r="BD436" s="130"/>
      <c r="BE436" s="130"/>
      <c r="BF436" s="130"/>
      <c r="BG436" s="130"/>
      <c r="BH436" s="130"/>
      <c r="BI436" s="130"/>
      <c r="BJ436" s="130"/>
      <c r="BK436" s="130"/>
      <c r="BL436" s="130"/>
      <c r="BM436" s="130"/>
      <c r="BN436" s="130"/>
      <c r="BO436" s="130"/>
      <c r="BP436" s="130"/>
      <c r="BQ436" s="130"/>
      <c r="BR436" s="130"/>
      <c r="BS436" s="111"/>
    </row>
    <row r="437" spans="4:71" s="94" customFormat="1" ht="9.75" customHeight="1" x14ac:dyDescent="0.25">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0"/>
      <c r="AE437" s="130"/>
      <c r="AF437" s="130"/>
      <c r="AG437" s="130"/>
      <c r="AH437" s="130"/>
      <c r="AI437" s="130"/>
      <c r="AJ437" s="130"/>
      <c r="AK437" s="130"/>
      <c r="AL437" s="130"/>
      <c r="AM437" s="130"/>
      <c r="AN437" s="130"/>
      <c r="AO437" s="130"/>
      <c r="AP437" s="130"/>
      <c r="AQ437" s="130"/>
      <c r="AR437" s="130"/>
      <c r="AS437" s="130"/>
      <c r="AT437" s="130"/>
      <c r="AU437" s="130"/>
      <c r="AV437" s="130"/>
      <c r="AW437" s="130"/>
      <c r="AX437" s="130"/>
      <c r="AY437" s="130"/>
      <c r="AZ437" s="130"/>
      <c r="BA437" s="130"/>
      <c r="BB437" s="130"/>
      <c r="BC437" s="130"/>
      <c r="BD437" s="130"/>
      <c r="BE437" s="130"/>
      <c r="BF437" s="130"/>
      <c r="BG437" s="130"/>
      <c r="BH437" s="130"/>
      <c r="BI437" s="130"/>
      <c r="BJ437" s="130"/>
      <c r="BK437" s="130"/>
      <c r="BL437" s="130"/>
      <c r="BM437" s="130"/>
      <c r="BN437" s="130"/>
      <c r="BO437" s="130"/>
      <c r="BP437" s="130"/>
      <c r="BQ437" s="130"/>
      <c r="BR437" s="130"/>
      <c r="BS437" s="111"/>
    </row>
    <row r="438" spans="4:71" s="94" customFormat="1" ht="9.75" customHeight="1" x14ac:dyDescent="0.25">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c r="AA438" s="130"/>
      <c r="AB438" s="130"/>
      <c r="AC438" s="130"/>
      <c r="AD438" s="130"/>
      <c r="AE438" s="130"/>
      <c r="AF438" s="130"/>
      <c r="AG438" s="130"/>
      <c r="AH438" s="130"/>
      <c r="AI438" s="130"/>
      <c r="AJ438" s="130"/>
      <c r="AK438" s="130"/>
      <c r="AL438" s="130"/>
      <c r="AM438" s="130"/>
      <c r="AN438" s="130"/>
      <c r="AO438" s="130"/>
      <c r="AP438" s="130"/>
      <c r="AQ438" s="130"/>
      <c r="AR438" s="130"/>
      <c r="AS438" s="130"/>
      <c r="AT438" s="130"/>
      <c r="AU438" s="130"/>
      <c r="AV438" s="130"/>
      <c r="AW438" s="130"/>
      <c r="AX438" s="130"/>
      <c r="AY438" s="130"/>
      <c r="AZ438" s="130"/>
      <c r="BA438" s="130"/>
      <c r="BB438" s="130"/>
      <c r="BC438" s="130"/>
      <c r="BD438" s="130"/>
      <c r="BE438" s="130"/>
      <c r="BF438" s="130"/>
      <c r="BG438" s="130"/>
      <c r="BH438" s="130"/>
      <c r="BI438" s="130"/>
      <c r="BJ438" s="130"/>
      <c r="BK438" s="130"/>
      <c r="BL438" s="130"/>
      <c r="BM438" s="130"/>
      <c r="BN438" s="130"/>
      <c r="BO438" s="130"/>
      <c r="BP438" s="130"/>
      <c r="BQ438" s="130"/>
      <c r="BR438" s="130"/>
      <c r="BS438" s="111"/>
    </row>
    <row r="439" spans="4:71" s="94" customFormat="1" ht="9.75" customHeight="1" x14ac:dyDescent="0.25">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0"/>
      <c r="AD439" s="130"/>
      <c r="AE439" s="130"/>
      <c r="AF439" s="130"/>
      <c r="AG439" s="130"/>
      <c r="AH439" s="130"/>
      <c r="AI439" s="130"/>
      <c r="AJ439" s="130"/>
      <c r="AK439" s="130"/>
      <c r="AL439" s="130"/>
      <c r="AM439" s="130"/>
      <c r="AN439" s="130"/>
      <c r="AO439" s="130"/>
      <c r="AP439" s="130"/>
      <c r="AQ439" s="130"/>
      <c r="AR439" s="130"/>
      <c r="AS439" s="130"/>
      <c r="AT439" s="130"/>
      <c r="AU439" s="130"/>
      <c r="AV439" s="130"/>
      <c r="AW439" s="130"/>
      <c r="AX439" s="130"/>
      <c r="AY439" s="130"/>
      <c r="AZ439" s="130"/>
      <c r="BA439" s="130"/>
      <c r="BB439" s="130"/>
      <c r="BC439" s="130"/>
      <c r="BD439" s="130"/>
      <c r="BE439" s="130"/>
      <c r="BF439" s="130"/>
      <c r="BG439" s="130"/>
      <c r="BH439" s="130"/>
      <c r="BI439" s="130"/>
      <c r="BJ439" s="130"/>
      <c r="BK439" s="130"/>
      <c r="BL439" s="130"/>
      <c r="BM439" s="130"/>
      <c r="BN439" s="130"/>
      <c r="BO439" s="130"/>
      <c r="BP439" s="130"/>
      <c r="BQ439" s="130"/>
      <c r="BR439" s="130"/>
      <c r="BS439" s="111"/>
    </row>
    <row r="440" spans="4:71" s="94" customFormat="1" ht="9.75" customHeight="1" x14ac:dyDescent="0.25">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0"/>
      <c r="AD440" s="130"/>
      <c r="AE440" s="130"/>
      <c r="AF440" s="130"/>
      <c r="AG440" s="130"/>
      <c r="AH440" s="130"/>
      <c r="AI440" s="130"/>
      <c r="AJ440" s="130"/>
      <c r="AK440" s="130"/>
      <c r="AL440" s="130"/>
      <c r="AM440" s="130"/>
      <c r="AN440" s="130"/>
      <c r="AO440" s="130"/>
      <c r="AP440" s="130"/>
      <c r="AQ440" s="130"/>
      <c r="AR440" s="130"/>
      <c r="AS440" s="130"/>
      <c r="AT440" s="130"/>
      <c r="AU440" s="130"/>
      <c r="AV440" s="130"/>
      <c r="AW440" s="130"/>
      <c r="AX440" s="130"/>
      <c r="AY440" s="130"/>
      <c r="AZ440" s="130"/>
      <c r="BA440" s="130"/>
      <c r="BB440" s="130"/>
      <c r="BC440" s="130"/>
      <c r="BD440" s="130"/>
      <c r="BE440" s="130"/>
      <c r="BF440" s="130"/>
      <c r="BG440" s="130"/>
      <c r="BH440" s="130"/>
      <c r="BI440" s="130"/>
      <c r="BJ440" s="130"/>
      <c r="BK440" s="130"/>
      <c r="BL440" s="130"/>
      <c r="BM440" s="130"/>
      <c r="BN440" s="130"/>
      <c r="BO440" s="130"/>
      <c r="BP440" s="130"/>
      <c r="BQ440" s="130"/>
      <c r="BR440" s="130"/>
      <c r="BS440" s="111"/>
    </row>
    <row r="441" spans="4:71" s="94" customFormat="1" ht="9.75" customHeight="1" x14ac:dyDescent="0.25">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0"/>
      <c r="AE441" s="130"/>
      <c r="AF441" s="130"/>
      <c r="AG441" s="130"/>
      <c r="AH441" s="130"/>
      <c r="AI441" s="130"/>
      <c r="AJ441" s="130"/>
      <c r="AK441" s="130"/>
      <c r="AL441" s="130"/>
      <c r="AM441" s="130"/>
      <c r="AN441" s="130"/>
      <c r="AO441" s="130"/>
      <c r="AP441" s="130"/>
      <c r="AQ441" s="130"/>
      <c r="AR441" s="130"/>
      <c r="AS441" s="130"/>
      <c r="AT441" s="130"/>
      <c r="AU441" s="130"/>
      <c r="AV441" s="130"/>
      <c r="AW441" s="130"/>
      <c r="AX441" s="130"/>
      <c r="AY441" s="130"/>
      <c r="AZ441" s="130"/>
      <c r="BA441" s="130"/>
      <c r="BB441" s="130"/>
      <c r="BC441" s="130"/>
      <c r="BD441" s="130"/>
      <c r="BE441" s="130"/>
      <c r="BF441" s="130"/>
      <c r="BG441" s="130"/>
      <c r="BH441" s="130"/>
      <c r="BI441" s="130"/>
      <c r="BJ441" s="130"/>
      <c r="BK441" s="130"/>
      <c r="BL441" s="130"/>
      <c r="BM441" s="130"/>
      <c r="BN441" s="130"/>
      <c r="BO441" s="130"/>
      <c r="BP441" s="130"/>
      <c r="BQ441" s="130"/>
      <c r="BR441" s="130"/>
      <c r="BS441" s="111"/>
    </row>
    <row r="442" spans="4:71" s="94" customFormat="1" ht="9.75" customHeight="1" x14ac:dyDescent="0.25">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0"/>
      <c r="AE442" s="130"/>
      <c r="AF442" s="130"/>
      <c r="AG442" s="130"/>
      <c r="AH442" s="130"/>
      <c r="AI442" s="130"/>
      <c r="AJ442" s="130"/>
      <c r="AK442" s="130"/>
      <c r="AL442" s="130"/>
      <c r="AM442" s="130"/>
      <c r="AN442" s="130"/>
      <c r="AO442" s="130"/>
      <c r="AP442" s="130"/>
      <c r="AQ442" s="130"/>
      <c r="AR442" s="130"/>
      <c r="AS442" s="130"/>
      <c r="AT442" s="130"/>
      <c r="AU442" s="130"/>
      <c r="AV442" s="130"/>
      <c r="AW442" s="130"/>
      <c r="AX442" s="130"/>
      <c r="AY442" s="130"/>
      <c r="AZ442" s="130"/>
      <c r="BA442" s="130"/>
      <c r="BB442" s="130"/>
      <c r="BC442" s="130"/>
      <c r="BD442" s="130"/>
      <c r="BE442" s="130"/>
      <c r="BF442" s="130"/>
      <c r="BG442" s="130"/>
      <c r="BH442" s="130"/>
      <c r="BI442" s="130"/>
      <c r="BJ442" s="130"/>
      <c r="BK442" s="130"/>
      <c r="BL442" s="130"/>
      <c r="BM442" s="130"/>
      <c r="BN442" s="130"/>
      <c r="BO442" s="130"/>
      <c r="BP442" s="130"/>
      <c r="BQ442" s="130"/>
      <c r="BR442" s="130"/>
      <c r="BS442" s="111"/>
    </row>
    <row r="443" spans="4:71" s="94" customFormat="1" ht="9.75" customHeight="1" x14ac:dyDescent="0.25">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0"/>
      <c r="AE443" s="130"/>
      <c r="AF443" s="130"/>
      <c r="AG443" s="130"/>
      <c r="AH443" s="130"/>
      <c r="AI443" s="130"/>
      <c r="AJ443" s="130"/>
      <c r="AK443" s="130"/>
      <c r="AL443" s="130"/>
      <c r="AM443" s="130"/>
      <c r="AN443" s="130"/>
      <c r="AO443" s="130"/>
      <c r="AP443" s="130"/>
      <c r="AQ443" s="130"/>
      <c r="AR443" s="130"/>
      <c r="AS443" s="130"/>
      <c r="AT443" s="130"/>
      <c r="AU443" s="130"/>
      <c r="AV443" s="130"/>
      <c r="AW443" s="130"/>
      <c r="AX443" s="130"/>
      <c r="AY443" s="130"/>
      <c r="AZ443" s="130"/>
      <c r="BA443" s="130"/>
      <c r="BB443" s="130"/>
      <c r="BC443" s="130"/>
      <c r="BD443" s="130"/>
      <c r="BE443" s="130"/>
      <c r="BF443" s="130"/>
      <c r="BG443" s="130"/>
      <c r="BH443" s="130"/>
      <c r="BI443" s="130"/>
      <c r="BJ443" s="130"/>
      <c r="BK443" s="130"/>
      <c r="BL443" s="130"/>
      <c r="BM443" s="130"/>
      <c r="BN443" s="130"/>
      <c r="BO443" s="130"/>
      <c r="BP443" s="130"/>
      <c r="BQ443" s="130"/>
      <c r="BR443" s="130"/>
      <c r="BS443" s="111"/>
    </row>
    <row r="444" spans="4:71" s="94" customFormat="1" ht="9.75" customHeight="1" x14ac:dyDescent="0.25">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0"/>
      <c r="AE444" s="130"/>
      <c r="AF444" s="130"/>
      <c r="AG444" s="130"/>
      <c r="AH444" s="130"/>
      <c r="AI444" s="130"/>
      <c r="AJ444" s="130"/>
      <c r="AK444" s="130"/>
      <c r="AL444" s="130"/>
      <c r="AM444" s="130"/>
      <c r="AN444" s="130"/>
      <c r="AO444" s="130"/>
      <c r="AP444" s="130"/>
      <c r="AQ444" s="130"/>
      <c r="AR444" s="130"/>
      <c r="AS444" s="130"/>
      <c r="AT444" s="130"/>
      <c r="AU444" s="130"/>
      <c r="AV444" s="130"/>
      <c r="AW444" s="130"/>
      <c r="AX444" s="130"/>
      <c r="AY444" s="130"/>
      <c r="AZ444" s="130"/>
      <c r="BA444" s="130"/>
      <c r="BB444" s="130"/>
      <c r="BC444" s="130"/>
      <c r="BD444" s="130"/>
      <c r="BE444" s="130"/>
      <c r="BF444" s="130"/>
      <c r="BG444" s="130"/>
      <c r="BH444" s="130"/>
      <c r="BI444" s="130"/>
      <c r="BJ444" s="130"/>
      <c r="BK444" s="130"/>
      <c r="BL444" s="130"/>
      <c r="BM444" s="130"/>
      <c r="BN444" s="130"/>
      <c r="BO444" s="130"/>
      <c r="BP444" s="130"/>
      <c r="BQ444" s="130"/>
      <c r="BR444" s="130"/>
      <c r="BS444" s="111"/>
    </row>
    <row r="445" spans="4:71" s="94" customFormat="1" ht="9.75" customHeight="1" x14ac:dyDescent="0.25">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0"/>
      <c r="AE445" s="130"/>
      <c r="AF445" s="130"/>
      <c r="AG445" s="130"/>
      <c r="AH445" s="130"/>
      <c r="AI445" s="130"/>
      <c r="AJ445" s="130"/>
      <c r="AK445" s="130"/>
      <c r="AL445" s="130"/>
      <c r="AM445" s="130"/>
      <c r="AN445" s="130"/>
      <c r="AO445" s="130"/>
      <c r="AP445" s="130"/>
      <c r="AQ445" s="130"/>
      <c r="AR445" s="130"/>
      <c r="AS445" s="130"/>
      <c r="AT445" s="130"/>
      <c r="AU445" s="130"/>
      <c r="AV445" s="130"/>
      <c r="AW445" s="130"/>
      <c r="AX445" s="130"/>
      <c r="AY445" s="130"/>
      <c r="AZ445" s="130"/>
      <c r="BA445" s="130"/>
      <c r="BB445" s="130"/>
      <c r="BC445" s="130"/>
      <c r="BD445" s="130"/>
      <c r="BE445" s="130"/>
      <c r="BF445" s="130"/>
      <c r="BG445" s="130"/>
      <c r="BH445" s="130"/>
      <c r="BI445" s="130"/>
      <c r="BJ445" s="130"/>
      <c r="BK445" s="130"/>
      <c r="BL445" s="130"/>
      <c r="BM445" s="130"/>
      <c r="BN445" s="130"/>
      <c r="BO445" s="130"/>
      <c r="BP445" s="130"/>
      <c r="BQ445" s="130"/>
      <c r="BR445" s="130"/>
      <c r="BS445" s="111"/>
    </row>
    <row r="446" spans="4:71" s="94" customFormat="1" ht="9.75" customHeight="1" x14ac:dyDescent="0.25">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0"/>
      <c r="AU446" s="130"/>
      <c r="AV446" s="130"/>
      <c r="AW446" s="130"/>
      <c r="AX446" s="130"/>
      <c r="AY446" s="130"/>
      <c r="AZ446" s="130"/>
      <c r="BA446" s="130"/>
      <c r="BB446" s="130"/>
      <c r="BC446" s="130"/>
      <c r="BD446" s="130"/>
      <c r="BE446" s="130"/>
      <c r="BF446" s="130"/>
      <c r="BG446" s="130"/>
      <c r="BH446" s="130"/>
      <c r="BI446" s="130"/>
      <c r="BJ446" s="130"/>
      <c r="BK446" s="130"/>
      <c r="BL446" s="130"/>
      <c r="BM446" s="130"/>
      <c r="BN446" s="130"/>
      <c r="BO446" s="130"/>
      <c r="BP446" s="130"/>
      <c r="BQ446" s="130"/>
      <c r="BR446" s="130"/>
      <c r="BS446" s="111"/>
    </row>
    <row r="447" spans="4:71" s="94" customFormat="1" ht="9.75" customHeight="1" x14ac:dyDescent="0.25">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0"/>
      <c r="AD447" s="130"/>
      <c r="AE447" s="130"/>
      <c r="AF447" s="130"/>
      <c r="AG447" s="130"/>
      <c r="AH447" s="130"/>
      <c r="AI447" s="130"/>
      <c r="AJ447" s="130"/>
      <c r="AK447" s="130"/>
      <c r="AL447" s="130"/>
      <c r="AM447" s="130"/>
      <c r="AN447" s="130"/>
      <c r="AO447" s="130"/>
      <c r="AP447" s="130"/>
      <c r="AQ447" s="130"/>
      <c r="AR447" s="130"/>
      <c r="AS447" s="130"/>
      <c r="AT447" s="130"/>
      <c r="AU447" s="130"/>
      <c r="AV447" s="130"/>
      <c r="AW447" s="130"/>
      <c r="AX447" s="130"/>
      <c r="AY447" s="130"/>
      <c r="AZ447" s="130"/>
      <c r="BA447" s="130"/>
      <c r="BB447" s="130"/>
      <c r="BC447" s="130"/>
      <c r="BD447" s="130"/>
      <c r="BE447" s="130"/>
      <c r="BF447" s="130"/>
      <c r="BG447" s="130"/>
      <c r="BH447" s="130"/>
      <c r="BI447" s="130"/>
      <c r="BJ447" s="130"/>
      <c r="BK447" s="130"/>
      <c r="BL447" s="130"/>
      <c r="BM447" s="130"/>
      <c r="BN447" s="130"/>
      <c r="BO447" s="130"/>
      <c r="BP447" s="130"/>
      <c r="BQ447" s="130"/>
      <c r="BR447" s="130"/>
      <c r="BS447" s="111"/>
    </row>
    <row r="448" spans="4:71" s="94" customFormat="1" ht="9.75" customHeight="1" x14ac:dyDescent="0.25">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0"/>
      <c r="AD448" s="130"/>
      <c r="AE448" s="130"/>
      <c r="AF448" s="130"/>
      <c r="AG448" s="130"/>
      <c r="AH448" s="130"/>
      <c r="AI448" s="130"/>
      <c r="AJ448" s="130"/>
      <c r="AK448" s="130"/>
      <c r="AL448" s="130"/>
      <c r="AM448" s="130"/>
      <c r="AN448" s="130"/>
      <c r="AO448" s="130"/>
      <c r="AP448" s="130"/>
      <c r="AQ448" s="130"/>
      <c r="AR448" s="130"/>
      <c r="AS448" s="130"/>
      <c r="AT448" s="130"/>
      <c r="AU448" s="130"/>
      <c r="AV448" s="130"/>
      <c r="AW448" s="130"/>
      <c r="AX448" s="130"/>
      <c r="AY448" s="130"/>
      <c r="AZ448" s="130"/>
      <c r="BA448" s="130"/>
      <c r="BB448" s="130"/>
      <c r="BC448" s="130"/>
      <c r="BD448" s="130"/>
      <c r="BE448" s="130"/>
      <c r="BF448" s="130"/>
      <c r="BG448" s="130"/>
      <c r="BH448" s="130"/>
      <c r="BI448" s="130"/>
      <c r="BJ448" s="130"/>
      <c r="BK448" s="130"/>
      <c r="BL448" s="130"/>
      <c r="BM448" s="130"/>
      <c r="BN448" s="130"/>
      <c r="BO448" s="130"/>
      <c r="BP448" s="130"/>
      <c r="BQ448" s="130"/>
      <c r="BR448" s="130"/>
      <c r="BS448" s="111"/>
    </row>
    <row r="449" spans="4:71" s="94" customFormat="1" ht="9.75" customHeight="1" x14ac:dyDescent="0.25">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0"/>
      <c r="AE449" s="130"/>
      <c r="AF449" s="130"/>
      <c r="AG449" s="130"/>
      <c r="AH449" s="130"/>
      <c r="AI449" s="130"/>
      <c r="AJ449" s="130"/>
      <c r="AK449" s="130"/>
      <c r="AL449" s="130"/>
      <c r="AM449" s="130"/>
      <c r="AN449" s="130"/>
      <c r="AO449" s="130"/>
      <c r="AP449" s="130"/>
      <c r="AQ449" s="130"/>
      <c r="AR449" s="130"/>
      <c r="AS449" s="130"/>
      <c r="AT449" s="130"/>
      <c r="AU449" s="130"/>
      <c r="AV449" s="130"/>
      <c r="AW449" s="130"/>
      <c r="AX449" s="130"/>
      <c r="AY449" s="130"/>
      <c r="AZ449" s="130"/>
      <c r="BA449" s="130"/>
      <c r="BB449" s="130"/>
      <c r="BC449" s="130"/>
      <c r="BD449" s="130"/>
      <c r="BE449" s="130"/>
      <c r="BF449" s="130"/>
      <c r="BG449" s="130"/>
      <c r="BH449" s="130"/>
      <c r="BI449" s="130"/>
      <c r="BJ449" s="130"/>
      <c r="BK449" s="130"/>
      <c r="BL449" s="130"/>
      <c r="BM449" s="130"/>
      <c r="BN449" s="130"/>
      <c r="BO449" s="130"/>
      <c r="BP449" s="130"/>
      <c r="BQ449" s="130"/>
      <c r="BR449" s="130"/>
      <c r="BS449" s="111"/>
    </row>
    <row r="450" spans="4:71" s="94" customFormat="1" ht="9.75" customHeight="1" x14ac:dyDescent="0.25">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0"/>
      <c r="AE450" s="130"/>
      <c r="AF450" s="130"/>
      <c r="AG450" s="130"/>
      <c r="AH450" s="130"/>
      <c r="AI450" s="130"/>
      <c r="AJ450" s="130"/>
      <c r="AK450" s="130"/>
      <c r="AL450" s="130"/>
      <c r="AM450" s="130"/>
      <c r="AN450" s="130"/>
      <c r="AO450" s="130"/>
      <c r="AP450" s="130"/>
      <c r="AQ450" s="130"/>
      <c r="AR450" s="130"/>
      <c r="AS450" s="130"/>
      <c r="AT450" s="130"/>
      <c r="AU450" s="130"/>
      <c r="AV450" s="130"/>
      <c r="AW450" s="130"/>
      <c r="AX450" s="130"/>
      <c r="AY450" s="130"/>
      <c r="AZ450" s="130"/>
      <c r="BA450" s="130"/>
      <c r="BB450" s="130"/>
      <c r="BC450" s="130"/>
      <c r="BD450" s="130"/>
      <c r="BE450" s="130"/>
      <c r="BF450" s="130"/>
      <c r="BG450" s="130"/>
      <c r="BH450" s="130"/>
      <c r="BI450" s="130"/>
      <c r="BJ450" s="130"/>
      <c r="BK450" s="130"/>
      <c r="BL450" s="130"/>
      <c r="BM450" s="130"/>
      <c r="BN450" s="130"/>
      <c r="BO450" s="130"/>
      <c r="BP450" s="130"/>
      <c r="BQ450" s="130"/>
      <c r="BR450" s="130"/>
      <c r="BS450" s="111"/>
    </row>
    <row r="451" spans="4:71" s="94" customFormat="1" ht="9.75" customHeight="1" x14ac:dyDescent="0.25">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0"/>
      <c r="AD451" s="130"/>
      <c r="AE451" s="130"/>
      <c r="AF451" s="130"/>
      <c r="AG451" s="130"/>
      <c r="AH451" s="130"/>
      <c r="AI451" s="130"/>
      <c r="AJ451" s="130"/>
      <c r="AK451" s="130"/>
      <c r="AL451" s="130"/>
      <c r="AM451" s="130"/>
      <c r="AN451" s="130"/>
      <c r="AO451" s="130"/>
      <c r="AP451" s="130"/>
      <c r="AQ451" s="130"/>
      <c r="AR451" s="130"/>
      <c r="AS451" s="130"/>
      <c r="AT451" s="130"/>
      <c r="AU451" s="130"/>
      <c r="AV451" s="130"/>
      <c r="AW451" s="130"/>
      <c r="AX451" s="130"/>
      <c r="AY451" s="130"/>
      <c r="AZ451" s="130"/>
      <c r="BA451" s="130"/>
      <c r="BB451" s="130"/>
      <c r="BC451" s="130"/>
      <c r="BD451" s="130"/>
      <c r="BE451" s="130"/>
      <c r="BF451" s="130"/>
      <c r="BG451" s="130"/>
      <c r="BH451" s="130"/>
      <c r="BI451" s="130"/>
      <c r="BJ451" s="130"/>
      <c r="BK451" s="130"/>
      <c r="BL451" s="130"/>
      <c r="BM451" s="130"/>
      <c r="BN451" s="130"/>
      <c r="BO451" s="130"/>
      <c r="BP451" s="130"/>
      <c r="BQ451" s="130"/>
      <c r="BR451" s="130"/>
      <c r="BS451" s="111"/>
    </row>
    <row r="452" spans="4:71" s="94" customFormat="1" ht="9.75" customHeight="1" x14ac:dyDescent="0.25">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0"/>
      <c r="AD452" s="130"/>
      <c r="AE452" s="130"/>
      <c r="AF452" s="130"/>
      <c r="AG452" s="130"/>
      <c r="AH452" s="130"/>
      <c r="AI452" s="130"/>
      <c r="AJ452" s="130"/>
      <c r="AK452" s="130"/>
      <c r="AL452" s="130"/>
      <c r="AM452" s="130"/>
      <c r="AN452" s="130"/>
      <c r="AO452" s="130"/>
      <c r="AP452" s="130"/>
      <c r="AQ452" s="130"/>
      <c r="AR452" s="130"/>
      <c r="AS452" s="130"/>
      <c r="AT452" s="130"/>
      <c r="AU452" s="130"/>
      <c r="AV452" s="130"/>
      <c r="AW452" s="130"/>
      <c r="AX452" s="130"/>
      <c r="AY452" s="130"/>
      <c r="AZ452" s="130"/>
      <c r="BA452" s="130"/>
      <c r="BB452" s="130"/>
      <c r="BC452" s="130"/>
      <c r="BD452" s="130"/>
      <c r="BE452" s="130"/>
      <c r="BF452" s="130"/>
      <c r="BG452" s="130"/>
      <c r="BH452" s="130"/>
      <c r="BI452" s="130"/>
      <c r="BJ452" s="130"/>
      <c r="BK452" s="130"/>
      <c r="BL452" s="130"/>
      <c r="BM452" s="130"/>
      <c r="BN452" s="130"/>
      <c r="BO452" s="130"/>
      <c r="BP452" s="130"/>
      <c r="BQ452" s="130"/>
      <c r="BR452" s="130"/>
      <c r="BS452" s="111"/>
    </row>
    <row r="453" spans="4:71" s="94" customFormat="1" ht="9.75" customHeight="1" x14ac:dyDescent="0.25">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0"/>
      <c r="AD453" s="130"/>
      <c r="AE453" s="130"/>
      <c r="AF453" s="130"/>
      <c r="AG453" s="130"/>
      <c r="AH453" s="130"/>
      <c r="AI453" s="130"/>
      <c r="AJ453" s="130"/>
      <c r="AK453" s="130"/>
      <c r="AL453" s="130"/>
      <c r="AM453" s="130"/>
      <c r="AN453" s="130"/>
      <c r="AO453" s="130"/>
      <c r="AP453" s="130"/>
      <c r="AQ453" s="130"/>
      <c r="AR453" s="130"/>
      <c r="AS453" s="130"/>
      <c r="AT453" s="130"/>
      <c r="AU453" s="130"/>
      <c r="AV453" s="130"/>
      <c r="AW453" s="130"/>
      <c r="AX453" s="130"/>
      <c r="AY453" s="130"/>
      <c r="AZ453" s="130"/>
      <c r="BA453" s="130"/>
      <c r="BB453" s="130"/>
      <c r="BC453" s="130"/>
      <c r="BD453" s="130"/>
      <c r="BE453" s="130"/>
      <c r="BF453" s="130"/>
      <c r="BG453" s="130"/>
      <c r="BH453" s="130"/>
      <c r="BI453" s="130"/>
      <c r="BJ453" s="130"/>
      <c r="BK453" s="130"/>
      <c r="BL453" s="130"/>
      <c r="BM453" s="130"/>
      <c r="BN453" s="130"/>
      <c r="BO453" s="130"/>
      <c r="BP453" s="130"/>
      <c r="BQ453" s="130"/>
      <c r="BR453" s="130"/>
      <c r="BS453" s="111"/>
    </row>
    <row r="454" spans="4:71" s="94" customFormat="1" ht="9.75" customHeight="1" x14ac:dyDescent="0.25">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11"/>
    </row>
    <row r="455" spans="4:71" s="94" customFormat="1" ht="9.75" customHeight="1" x14ac:dyDescent="0.25">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11"/>
    </row>
    <row r="456" spans="4:71" s="94" customFormat="1" ht="9.75" customHeight="1" x14ac:dyDescent="0.25">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0"/>
      <c r="AD456" s="130"/>
      <c r="AE456" s="130"/>
      <c r="AF456" s="130"/>
      <c r="AG456" s="130"/>
      <c r="AH456" s="130"/>
      <c r="AI456" s="130"/>
      <c r="AJ456" s="130"/>
      <c r="AK456" s="130"/>
      <c r="AL456" s="130"/>
      <c r="AM456" s="130"/>
      <c r="AN456" s="130"/>
      <c r="AO456" s="130"/>
      <c r="AP456" s="130"/>
      <c r="AQ456" s="130"/>
      <c r="AR456" s="130"/>
      <c r="AS456" s="130"/>
      <c r="AT456" s="130"/>
      <c r="AU456" s="130"/>
      <c r="AV456" s="130"/>
      <c r="AW456" s="130"/>
      <c r="AX456" s="130"/>
      <c r="AY456" s="130"/>
      <c r="AZ456" s="130"/>
      <c r="BA456" s="130"/>
      <c r="BB456" s="130"/>
      <c r="BC456" s="130"/>
      <c r="BD456" s="130"/>
      <c r="BE456" s="130"/>
      <c r="BF456" s="130"/>
      <c r="BG456" s="130"/>
      <c r="BH456" s="130"/>
      <c r="BI456" s="130"/>
      <c r="BJ456" s="130"/>
      <c r="BK456" s="130"/>
      <c r="BL456" s="130"/>
      <c r="BM456" s="130"/>
      <c r="BN456" s="130"/>
      <c r="BO456" s="130"/>
      <c r="BP456" s="130"/>
      <c r="BQ456" s="130"/>
      <c r="BR456" s="130"/>
      <c r="BS456" s="111"/>
    </row>
    <row r="457" spans="4:71" s="94" customFormat="1" ht="9.75" customHeight="1" x14ac:dyDescent="0.25">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0"/>
      <c r="AE457" s="130"/>
      <c r="AF457" s="130"/>
      <c r="AG457" s="130"/>
      <c r="AH457" s="130"/>
      <c r="AI457" s="130"/>
      <c r="AJ457" s="130"/>
      <c r="AK457" s="130"/>
      <c r="AL457" s="130"/>
      <c r="AM457" s="130"/>
      <c r="AN457" s="130"/>
      <c r="AO457" s="130"/>
      <c r="AP457" s="130"/>
      <c r="AQ457" s="130"/>
      <c r="AR457" s="130"/>
      <c r="AS457" s="130"/>
      <c r="AT457" s="130"/>
      <c r="AU457" s="130"/>
      <c r="AV457" s="130"/>
      <c r="AW457" s="130"/>
      <c r="AX457" s="130"/>
      <c r="AY457" s="130"/>
      <c r="AZ457" s="130"/>
      <c r="BA457" s="130"/>
      <c r="BB457" s="130"/>
      <c r="BC457" s="130"/>
      <c r="BD457" s="130"/>
      <c r="BE457" s="130"/>
      <c r="BF457" s="130"/>
      <c r="BG457" s="130"/>
      <c r="BH457" s="130"/>
      <c r="BI457" s="130"/>
      <c r="BJ457" s="130"/>
      <c r="BK457" s="130"/>
      <c r="BL457" s="130"/>
      <c r="BM457" s="130"/>
      <c r="BN457" s="130"/>
      <c r="BO457" s="130"/>
      <c r="BP457" s="130"/>
      <c r="BQ457" s="130"/>
      <c r="BR457" s="130"/>
      <c r="BS457" s="111"/>
    </row>
    <row r="458" spans="4:71" s="94" customFormat="1" ht="9.75" customHeight="1" x14ac:dyDescent="0.25">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0"/>
      <c r="AE458" s="130"/>
      <c r="AF458" s="130"/>
      <c r="AG458" s="130"/>
      <c r="AH458" s="130"/>
      <c r="AI458" s="130"/>
      <c r="AJ458" s="130"/>
      <c r="AK458" s="130"/>
      <c r="AL458" s="130"/>
      <c r="AM458" s="130"/>
      <c r="AN458" s="130"/>
      <c r="AO458" s="130"/>
      <c r="AP458" s="130"/>
      <c r="AQ458" s="130"/>
      <c r="AR458" s="130"/>
      <c r="AS458" s="130"/>
      <c r="AT458" s="130"/>
      <c r="AU458" s="130"/>
      <c r="AV458" s="130"/>
      <c r="AW458" s="130"/>
      <c r="AX458" s="130"/>
      <c r="AY458" s="130"/>
      <c r="AZ458" s="130"/>
      <c r="BA458" s="130"/>
      <c r="BB458" s="130"/>
      <c r="BC458" s="130"/>
      <c r="BD458" s="130"/>
      <c r="BE458" s="130"/>
      <c r="BF458" s="130"/>
      <c r="BG458" s="130"/>
      <c r="BH458" s="130"/>
      <c r="BI458" s="130"/>
      <c r="BJ458" s="130"/>
      <c r="BK458" s="130"/>
      <c r="BL458" s="130"/>
      <c r="BM458" s="130"/>
      <c r="BN458" s="130"/>
      <c r="BO458" s="130"/>
      <c r="BP458" s="130"/>
      <c r="BQ458" s="130"/>
      <c r="BR458" s="130"/>
      <c r="BS458" s="111"/>
    </row>
    <row r="459" spans="4:71" s="94" customFormat="1" ht="9.75" customHeight="1" x14ac:dyDescent="0.25">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0"/>
      <c r="AD459" s="130"/>
      <c r="AE459" s="130"/>
      <c r="AF459" s="130"/>
      <c r="AG459" s="130"/>
      <c r="AH459" s="130"/>
      <c r="AI459" s="130"/>
      <c r="AJ459" s="130"/>
      <c r="AK459" s="130"/>
      <c r="AL459" s="130"/>
      <c r="AM459" s="130"/>
      <c r="AN459" s="130"/>
      <c r="AO459" s="130"/>
      <c r="AP459" s="130"/>
      <c r="AQ459" s="130"/>
      <c r="AR459" s="130"/>
      <c r="AS459" s="130"/>
      <c r="AT459" s="130"/>
      <c r="AU459" s="130"/>
      <c r="AV459" s="130"/>
      <c r="AW459" s="130"/>
      <c r="AX459" s="130"/>
      <c r="AY459" s="130"/>
      <c r="AZ459" s="130"/>
      <c r="BA459" s="130"/>
      <c r="BB459" s="130"/>
      <c r="BC459" s="130"/>
      <c r="BD459" s="130"/>
      <c r="BE459" s="130"/>
      <c r="BF459" s="130"/>
      <c r="BG459" s="130"/>
      <c r="BH459" s="130"/>
      <c r="BI459" s="130"/>
      <c r="BJ459" s="130"/>
      <c r="BK459" s="130"/>
      <c r="BL459" s="130"/>
      <c r="BM459" s="130"/>
      <c r="BN459" s="130"/>
      <c r="BO459" s="130"/>
      <c r="BP459" s="130"/>
      <c r="BQ459" s="130"/>
      <c r="BR459" s="130"/>
      <c r="BS459" s="111"/>
    </row>
    <row r="460" spans="4:71" s="94" customFormat="1" ht="9.75" customHeight="1" x14ac:dyDescent="0.25">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0"/>
      <c r="AD460" s="130"/>
      <c r="AE460" s="130"/>
      <c r="AF460" s="130"/>
      <c r="AG460" s="130"/>
      <c r="AH460" s="130"/>
      <c r="AI460" s="130"/>
      <c r="AJ460" s="130"/>
      <c r="AK460" s="130"/>
      <c r="AL460" s="130"/>
      <c r="AM460" s="130"/>
      <c r="AN460" s="130"/>
      <c r="AO460" s="130"/>
      <c r="AP460" s="130"/>
      <c r="AQ460" s="130"/>
      <c r="AR460" s="130"/>
      <c r="AS460" s="130"/>
      <c r="AT460" s="130"/>
      <c r="AU460" s="130"/>
      <c r="AV460" s="130"/>
      <c r="AW460" s="130"/>
      <c r="AX460" s="130"/>
      <c r="AY460" s="130"/>
      <c r="AZ460" s="130"/>
      <c r="BA460" s="130"/>
      <c r="BB460" s="130"/>
      <c r="BC460" s="130"/>
      <c r="BD460" s="130"/>
      <c r="BE460" s="130"/>
      <c r="BF460" s="130"/>
      <c r="BG460" s="130"/>
      <c r="BH460" s="130"/>
      <c r="BI460" s="130"/>
      <c r="BJ460" s="130"/>
      <c r="BK460" s="130"/>
      <c r="BL460" s="130"/>
      <c r="BM460" s="130"/>
      <c r="BN460" s="130"/>
      <c r="BO460" s="130"/>
      <c r="BP460" s="130"/>
      <c r="BQ460" s="130"/>
      <c r="BR460" s="130"/>
      <c r="BS460" s="111"/>
    </row>
    <row r="461" spans="4:71" s="94" customFormat="1" ht="9.75" customHeight="1" x14ac:dyDescent="0.25">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c r="AA461" s="130"/>
      <c r="AB461" s="130"/>
      <c r="AC461" s="130"/>
      <c r="AD461" s="130"/>
      <c r="AE461" s="130"/>
      <c r="AF461" s="130"/>
      <c r="AG461" s="130"/>
      <c r="AH461" s="130"/>
      <c r="AI461" s="130"/>
      <c r="AJ461" s="130"/>
      <c r="AK461" s="130"/>
      <c r="AL461" s="130"/>
      <c r="AM461" s="130"/>
      <c r="AN461" s="130"/>
      <c r="AO461" s="130"/>
      <c r="AP461" s="130"/>
      <c r="AQ461" s="130"/>
      <c r="AR461" s="130"/>
      <c r="AS461" s="130"/>
      <c r="AT461" s="130"/>
      <c r="AU461" s="130"/>
      <c r="AV461" s="130"/>
      <c r="AW461" s="130"/>
      <c r="AX461" s="130"/>
      <c r="AY461" s="130"/>
      <c r="AZ461" s="130"/>
      <c r="BA461" s="130"/>
      <c r="BB461" s="130"/>
      <c r="BC461" s="130"/>
      <c r="BD461" s="130"/>
      <c r="BE461" s="130"/>
      <c r="BF461" s="130"/>
      <c r="BG461" s="130"/>
      <c r="BH461" s="130"/>
      <c r="BI461" s="130"/>
      <c r="BJ461" s="130"/>
      <c r="BK461" s="130"/>
      <c r="BL461" s="130"/>
      <c r="BM461" s="130"/>
      <c r="BN461" s="130"/>
      <c r="BO461" s="130"/>
      <c r="BP461" s="130"/>
      <c r="BQ461" s="130"/>
      <c r="BR461" s="130"/>
      <c r="BS461" s="111"/>
    </row>
    <row r="462" spans="4:71" s="94" customFormat="1" ht="9.75" customHeight="1" x14ac:dyDescent="0.25">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0"/>
      <c r="AE462" s="130"/>
      <c r="AF462" s="130"/>
      <c r="AG462" s="130"/>
      <c r="AH462" s="130"/>
      <c r="AI462" s="130"/>
      <c r="AJ462" s="130"/>
      <c r="AK462" s="130"/>
      <c r="AL462" s="130"/>
      <c r="AM462" s="130"/>
      <c r="AN462" s="130"/>
      <c r="AO462" s="130"/>
      <c r="AP462" s="130"/>
      <c r="AQ462" s="130"/>
      <c r="AR462" s="130"/>
      <c r="AS462" s="130"/>
      <c r="AT462" s="130"/>
      <c r="AU462" s="130"/>
      <c r="AV462" s="130"/>
      <c r="AW462" s="130"/>
      <c r="AX462" s="130"/>
      <c r="AY462" s="130"/>
      <c r="AZ462" s="130"/>
      <c r="BA462" s="130"/>
      <c r="BB462" s="130"/>
      <c r="BC462" s="130"/>
      <c r="BD462" s="130"/>
      <c r="BE462" s="130"/>
      <c r="BF462" s="130"/>
      <c r="BG462" s="130"/>
      <c r="BH462" s="130"/>
      <c r="BI462" s="130"/>
      <c r="BJ462" s="130"/>
      <c r="BK462" s="130"/>
      <c r="BL462" s="130"/>
      <c r="BM462" s="130"/>
      <c r="BN462" s="130"/>
      <c r="BO462" s="130"/>
      <c r="BP462" s="130"/>
      <c r="BQ462" s="130"/>
      <c r="BR462" s="130"/>
      <c r="BS462" s="111"/>
    </row>
    <row r="463" spans="4:71" s="94" customFormat="1" ht="9.75" customHeight="1" x14ac:dyDescent="0.25">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c r="AA463" s="130"/>
      <c r="AB463" s="130"/>
      <c r="AC463" s="130"/>
      <c r="AD463" s="130"/>
      <c r="AE463" s="130"/>
      <c r="AF463" s="130"/>
      <c r="AG463" s="130"/>
      <c r="AH463" s="130"/>
      <c r="AI463" s="130"/>
      <c r="AJ463" s="130"/>
      <c r="AK463" s="130"/>
      <c r="AL463" s="130"/>
      <c r="AM463" s="130"/>
      <c r="AN463" s="130"/>
      <c r="AO463" s="130"/>
      <c r="AP463" s="130"/>
      <c r="AQ463" s="130"/>
      <c r="AR463" s="130"/>
      <c r="AS463" s="130"/>
      <c r="AT463" s="130"/>
      <c r="AU463" s="130"/>
      <c r="AV463" s="130"/>
      <c r="AW463" s="130"/>
      <c r="AX463" s="130"/>
      <c r="AY463" s="130"/>
      <c r="AZ463" s="130"/>
      <c r="BA463" s="130"/>
      <c r="BB463" s="130"/>
      <c r="BC463" s="130"/>
      <c r="BD463" s="130"/>
      <c r="BE463" s="130"/>
      <c r="BF463" s="130"/>
      <c r="BG463" s="130"/>
      <c r="BH463" s="130"/>
      <c r="BI463" s="130"/>
      <c r="BJ463" s="130"/>
      <c r="BK463" s="130"/>
      <c r="BL463" s="130"/>
      <c r="BM463" s="130"/>
      <c r="BN463" s="130"/>
      <c r="BO463" s="130"/>
      <c r="BP463" s="130"/>
      <c r="BQ463" s="130"/>
      <c r="BR463" s="130"/>
      <c r="BS463" s="111"/>
    </row>
    <row r="464" spans="4:71" s="94" customFormat="1" ht="9.75" customHeight="1" x14ac:dyDescent="0.25">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0"/>
      <c r="AD464" s="130"/>
      <c r="AE464" s="130"/>
      <c r="AF464" s="130"/>
      <c r="AG464" s="130"/>
      <c r="AH464" s="130"/>
      <c r="AI464" s="130"/>
      <c r="AJ464" s="130"/>
      <c r="AK464" s="130"/>
      <c r="AL464" s="130"/>
      <c r="AM464" s="130"/>
      <c r="AN464" s="130"/>
      <c r="AO464" s="130"/>
      <c r="AP464" s="130"/>
      <c r="AQ464" s="130"/>
      <c r="AR464" s="130"/>
      <c r="AS464" s="130"/>
      <c r="AT464" s="130"/>
      <c r="AU464" s="130"/>
      <c r="AV464" s="130"/>
      <c r="AW464" s="130"/>
      <c r="AX464" s="130"/>
      <c r="AY464" s="130"/>
      <c r="AZ464" s="130"/>
      <c r="BA464" s="130"/>
      <c r="BB464" s="130"/>
      <c r="BC464" s="130"/>
      <c r="BD464" s="130"/>
      <c r="BE464" s="130"/>
      <c r="BF464" s="130"/>
      <c r="BG464" s="130"/>
      <c r="BH464" s="130"/>
      <c r="BI464" s="130"/>
      <c r="BJ464" s="130"/>
      <c r="BK464" s="130"/>
      <c r="BL464" s="130"/>
      <c r="BM464" s="130"/>
      <c r="BN464" s="130"/>
      <c r="BO464" s="130"/>
      <c r="BP464" s="130"/>
      <c r="BQ464" s="130"/>
      <c r="BR464" s="130"/>
      <c r="BS464" s="111"/>
    </row>
    <row r="465" spans="4:71" s="94" customFormat="1" ht="9.75" customHeight="1" x14ac:dyDescent="0.25">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0"/>
      <c r="AU465" s="130"/>
      <c r="AV465" s="130"/>
      <c r="AW465" s="130"/>
      <c r="AX465" s="130"/>
      <c r="AY465" s="130"/>
      <c r="AZ465" s="130"/>
      <c r="BA465" s="130"/>
      <c r="BB465" s="130"/>
      <c r="BC465" s="130"/>
      <c r="BD465" s="130"/>
      <c r="BE465" s="130"/>
      <c r="BF465" s="130"/>
      <c r="BG465" s="130"/>
      <c r="BH465" s="130"/>
      <c r="BI465" s="130"/>
      <c r="BJ465" s="130"/>
      <c r="BK465" s="130"/>
      <c r="BL465" s="130"/>
      <c r="BM465" s="130"/>
      <c r="BN465" s="130"/>
      <c r="BO465" s="130"/>
      <c r="BP465" s="130"/>
      <c r="BQ465" s="130"/>
      <c r="BR465" s="130"/>
      <c r="BS465" s="111"/>
    </row>
    <row r="466" spans="4:71" s="94" customFormat="1" ht="9.75" customHeight="1" x14ac:dyDescent="0.25">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0"/>
      <c r="AE466" s="130"/>
      <c r="AF466" s="130"/>
      <c r="AG466" s="130"/>
      <c r="AH466" s="130"/>
      <c r="AI466" s="130"/>
      <c r="AJ466" s="130"/>
      <c r="AK466" s="130"/>
      <c r="AL466" s="130"/>
      <c r="AM466" s="130"/>
      <c r="AN466" s="130"/>
      <c r="AO466" s="130"/>
      <c r="AP466" s="130"/>
      <c r="AQ466" s="130"/>
      <c r="AR466" s="130"/>
      <c r="AS466" s="130"/>
      <c r="AT466" s="130"/>
      <c r="AU466" s="130"/>
      <c r="AV466" s="130"/>
      <c r="AW466" s="130"/>
      <c r="AX466" s="130"/>
      <c r="AY466" s="130"/>
      <c r="AZ466" s="130"/>
      <c r="BA466" s="130"/>
      <c r="BB466" s="130"/>
      <c r="BC466" s="130"/>
      <c r="BD466" s="130"/>
      <c r="BE466" s="130"/>
      <c r="BF466" s="130"/>
      <c r="BG466" s="130"/>
      <c r="BH466" s="130"/>
      <c r="BI466" s="130"/>
      <c r="BJ466" s="130"/>
      <c r="BK466" s="130"/>
      <c r="BL466" s="130"/>
      <c r="BM466" s="130"/>
      <c r="BN466" s="130"/>
      <c r="BO466" s="130"/>
      <c r="BP466" s="130"/>
      <c r="BQ466" s="130"/>
      <c r="BR466" s="130"/>
      <c r="BS466" s="111"/>
    </row>
    <row r="467" spans="4:71" s="94" customFormat="1" ht="9.75" customHeight="1" x14ac:dyDescent="0.25">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130"/>
      <c r="AG467" s="130"/>
      <c r="AH467" s="130"/>
      <c r="AI467" s="130"/>
      <c r="AJ467" s="130"/>
      <c r="AK467" s="130"/>
      <c r="AL467" s="130"/>
      <c r="AM467" s="130"/>
      <c r="AN467" s="130"/>
      <c r="AO467" s="130"/>
      <c r="AP467" s="130"/>
      <c r="AQ467" s="130"/>
      <c r="AR467" s="130"/>
      <c r="AS467" s="130"/>
      <c r="AT467" s="130"/>
      <c r="AU467" s="130"/>
      <c r="AV467" s="130"/>
      <c r="AW467" s="130"/>
      <c r="AX467" s="130"/>
      <c r="AY467" s="130"/>
      <c r="AZ467" s="130"/>
      <c r="BA467" s="130"/>
      <c r="BB467" s="130"/>
      <c r="BC467" s="130"/>
      <c r="BD467" s="130"/>
      <c r="BE467" s="130"/>
      <c r="BF467" s="130"/>
      <c r="BG467" s="130"/>
      <c r="BH467" s="130"/>
      <c r="BI467" s="130"/>
      <c r="BJ467" s="130"/>
      <c r="BK467" s="130"/>
      <c r="BL467" s="130"/>
      <c r="BM467" s="130"/>
      <c r="BN467" s="130"/>
      <c r="BO467" s="130"/>
      <c r="BP467" s="130"/>
      <c r="BQ467" s="130"/>
      <c r="BR467" s="130"/>
      <c r="BS467" s="111"/>
    </row>
    <row r="468" spans="4:71" s="94" customFormat="1" ht="9.75" customHeight="1" x14ac:dyDescent="0.25">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0"/>
      <c r="AE468" s="130"/>
      <c r="AF468" s="130"/>
      <c r="AG468" s="130"/>
      <c r="AH468" s="130"/>
      <c r="AI468" s="130"/>
      <c r="AJ468" s="130"/>
      <c r="AK468" s="130"/>
      <c r="AL468" s="130"/>
      <c r="AM468" s="130"/>
      <c r="AN468" s="130"/>
      <c r="AO468" s="130"/>
      <c r="AP468" s="130"/>
      <c r="AQ468" s="130"/>
      <c r="AR468" s="130"/>
      <c r="AS468" s="130"/>
      <c r="AT468" s="130"/>
      <c r="AU468" s="130"/>
      <c r="AV468" s="130"/>
      <c r="AW468" s="130"/>
      <c r="AX468" s="130"/>
      <c r="AY468" s="130"/>
      <c r="AZ468" s="130"/>
      <c r="BA468" s="130"/>
      <c r="BB468" s="130"/>
      <c r="BC468" s="130"/>
      <c r="BD468" s="130"/>
      <c r="BE468" s="130"/>
      <c r="BF468" s="130"/>
      <c r="BG468" s="130"/>
      <c r="BH468" s="130"/>
      <c r="BI468" s="130"/>
      <c r="BJ468" s="130"/>
      <c r="BK468" s="130"/>
      <c r="BL468" s="130"/>
      <c r="BM468" s="130"/>
      <c r="BN468" s="130"/>
      <c r="BO468" s="130"/>
      <c r="BP468" s="130"/>
      <c r="BQ468" s="130"/>
      <c r="BR468" s="130"/>
      <c r="BS468" s="111"/>
    </row>
    <row r="469" spans="4:71" s="94" customFormat="1" ht="9.75" customHeight="1" x14ac:dyDescent="0.25">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0"/>
      <c r="AD469" s="130"/>
      <c r="AE469" s="130"/>
      <c r="AF469" s="130"/>
      <c r="AG469" s="130"/>
      <c r="AH469" s="130"/>
      <c r="AI469" s="130"/>
      <c r="AJ469" s="130"/>
      <c r="AK469" s="130"/>
      <c r="AL469" s="130"/>
      <c r="AM469" s="130"/>
      <c r="AN469" s="130"/>
      <c r="AO469" s="130"/>
      <c r="AP469" s="130"/>
      <c r="AQ469" s="130"/>
      <c r="AR469" s="130"/>
      <c r="AS469" s="130"/>
      <c r="AT469" s="130"/>
      <c r="AU469" s="130"/>
      <c r="AV469" s="130"/>
      <c r="AW469" s="130"/>
      <c r="AX469" s="130"/>
      <c r="AY469" s="130"/>
      <c r="AZ469" s="130"/>
      <c r="BA469" s="130"/>
      <c r="BB469" s="130"/>
      <c r="BC469" s="130"/>
      <c r="BD469" s="130"/>
      <c r="BE469" s="130"/>
      <c r="BF469" s="130"/>
      <c r="BG469" s="130"/>
      <c r="BH469" s="130"/>
      <c r="BI469" s="130"/>
      <c r="BJ469" s="130"/>
      <c r="BK469" s="130"/>
      <c r="BL469" s="130"/>
      <c r="BM469" s="130"/>
      <c r="BN469" s="130"/>
      <c r="BO469" s="130"/>
      <c r="BP469" s="130"/>
      <c r="BQ469" s="130"/>
      <c r="BR469" s="130"/>
      <c r="BS469" s="111"/>
    </row>
    <row r="470" spans="4:71" s="94" customFormat="1" ht="9.75" customHeight="1" x14ac:dyDescent="0.25">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0"/>
      <c r="AE470" s="130"/>
      <c r="AF470" s="130"/>
      <c r="AG470" s="130"/>
      <c r="AH470" s="130"/>
      <c r="AI470" s="130"/>
      <c r="AJ470" s="130"/>
      <c r="AK470" s="130"/>
      <c r="AL470" s="130"/>
      <c r="AM470" s="130"/>
      <c r="AN470" s="130"/>
      <c r="AO470" s="130"/>
      <c r="AP470" s="130"/>
      <c r="AQ470" s="130"/>
      <c r="AR470" s="130"/>
      <c r="AS470" s="130"/>
      <c r="AT470" s="130"/>
      <c r="AU470" s="130"/>
      <c r="AV470" s="130"/>
      <c r="AW470" s="130"/>
      <c r="AX470" s="130"/>
      <c r="AY470" s="130"/>
      <c r="AZ470" s="130"/>
      <c r="BA470" s="130"/>
      <c r="BB470" s="130"/>
      <c r="BC470" s="130"/>
      <c r="BD470" s="130"/>
      <c r="BE470" s="130"/>
      <c r="BF470" s="130"/>
      <c r="BG470" s="130"/>
      <c r="BH470" s="130"/>
      <c r="BI470" s="130"/>
      <c r="BJ470" s="130"/>
      <c r="BK470" s="130"/>
      <c r="BL470" s="130"/>
      <c r="BM470" s="130"/>
      <c r="BN470" s="130"/>
      <c r="BO470" s="130"/>
      <c r="BP470" s="130"/>
      <c r="BQ470" s="130"/>
      <c r="BR470" s="130"/>
      <c r="BS470" s="111"/>
    </row>
    <row r="471" spans="4:71" s="94" customFormat="1" ht="9.75" customHeight="1" x14ac:dyDescent="0.25">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0"/>
      <c r="AD471" s="130"/>
      <c r="AE471" s="130"/>
      <c r="AF471" s="130"/>
      <c r="AG471" s="130"/>
      <c r="AH471" s="130"/>
      <c r="AI471" s="130"/>
      <c r="AJ471" s="130"/>
      <c r="AK471" s="130"/>
      <c r="AL471" s="130"/>
      <c r="AM471" s="130"/>
      <c r="AN471" s="130"/>
      <c r="AO471" s="130"/>
      <c r="AP471" s="130"/>
      <c r="AQ471" s="130"/>
      <c r="AR471" s="130"/>
      <c r="AS471" s="130"/>
      <c r="AT471" s="130"/>
      <c r="AU471" s="130"/>
      <c r="AV471" s="130"/>
      <c r="AW471" s="130"/>
      <c r="AX471" s="130"/>
      <c r="AY471" s="130"/>
      <c r="AZ471" s="130"/>
      <c r="BA471" s="130"/>
      <c r="BB471" s="130"/>
      <c r="BC471" s="130"/>
      <c r="BD471" s="130"/>
      <c r="BE471" s="130"/>
      <c r="BF471" s="130"/>
      <c r="BG471" s="130"/>
      <c r="BH471" s="130"/>
      <c r="BI471" s="130"/>
      <c r="BJ471" s="130"/>
      <c r="BK471" s="130"/>
      <c r="BL471" s="130"/>
      <c r="BM471" s="130"/>
      <c r="BN471" s="130"/>
      <c r="BO471" s="130"/>
      <c r="BP471" s="130"/>
      <c r="BQ471" s="130"/>
      <c r="BR471" s="130"/>
      <c r="BS471" s="111"/>
    </row>
    <row r="472" spans="4:71" s="94" customFormat="1" ht="9.75" customHeight="1" x14ac:dyDescent="0.25">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0"/>
      <c r="AD472" s="130"/>
      <c r="AE472" s="130"/>
      <c r="AF472" s="130"/>
      <c r="AG472" s="130"/>
      <c r="AH472" s="130"/>
      <c r="AI472" s="130"/>
      <c r="AJ472" s="130"/>
      <c r="AK472" s="130"/>
      <c r="AL472" s="130"/>
      <c r="AM472" s="130"/>
      <c r="AN472" s="130"/>
      <c r="AO472" s="130"/>
      <c r="AP472" s="130"/>
      <c r="AQ472" s="130"/>
      <c r="AR472" s="130"/>
      <c r="AS472" s="130"/>
      <c r="AT472" s="130"/>
      <c r="AU472" s="130"/>
      <c r="AV472" s="130"/>
      <c r="AW472" s="130"/>
      <c r="AX472" s="130"/>
      <c r="AY472" s="130"/>
      <c r="AZ472" s="130"/>
      <c r="BA472" s="130"/>
      <c r="BB472" s="130"/>
      <c r="BC472" s="130"/>
      <c r="BD472" s="130"/>
      <c r="BE472" s="130"/>
      <c r="BF472" s="130"/>
      <c r="BG472" s="130"/>
      <c r="BH472" s="130"/>
      <c r="BI472" s="130"/>
      <c r="BJ472" s="130"/>
      <c r="BK472" s="130"/>
      <c r="BL472" s="130"/>
      <c r="BM472" s="130"/>
      <c r="BN472" s="130"/>
      <c r="BO472" s="130"/>
      <c r="BP472" s="130"/>
      <c r="BQ472" s="130"/>
      <c r="BR472" s="130"/>
      <c r="BS472" s="111"/>
    </row>
    <row r="473" spans="4:71" s="94" customFormat="1" ht="9.75" customHeight="1" x14ac:dyDescent="0.25">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0"/>
      <c r="AE473" s="130"/>
      <c r="AF473" s="130"/>
      <c r="AG473" s="130"/>
      <c r="AH473" s="130"/>
      <c r="AI473" s="130"/>
      <c r="AJ473" s="130"/>
      <c r="AK473" s="130"/>
      <c r="AL473" s="130"/>
      <c r="AM473" s="130"/>
      <c r="AN473" s="130"/>
      <c r="AO473" s="130"/>
      <c r="AP473" s="130"/>
      <c r="AQ473" s="130"/>
      <c r="AR473" s="130"/>
      <c r="AS473" s="130"/>
      <c r="AT473" s="130"/>
      <c r="AU473" s="130"/>
      <c r="AV473" s="130"/>
      <c r="AW473" s="130"/>
      <c r="AX473" s="130"/>
      <c r="AY473" s="130"/>
      <c r="AZ473" s="130"/>
      <c r="BA473" s="130"/>
      <c r="BB473" s="130"/>
      <c r="BC473" s="130"/>
      <c r="BD473" s="130"/>
      <c r="BE473" s="130"/>
      <c r="BF473" s="130"/>
      <c r="BG473" s="130"/>
      <c r="BH473" s="130"/>
      <c r="BI473" s="130"/>
      <c r="BJ473" s="130"/>
      <c r="BK473" s="130"/>
      <c r="BL473" s="130"/>
      <c r="BM473" s="130"/>
      <c r="BN473" s="130"/>
      <c r="BO473" s="130"/>
      <c r="BP473" s="130"/>
      <c r="BQ473" s="130"/>
      <c r="BR473" s="130"/>
      <c r="BS473" s="111"/>
    </row>
    <row r="474" spans="4:71" s="94" customFormat="1" ht="9.75" customHeight="1" x14ac:dyDescent="0.25">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0"/>
      <c r="AU474" s="130"/>
      <c r="AV474" s="130"/>
      <c r="AW474" s="130"/>
      <c r="AX474" s="130"/>
      <c r="AY474" s="130"/>
      <c r="AZ474" s="130"/>
      <c r="BA474" s="130"/>
      <c r="BB474" s="130"/>
      <c r="BC474" s="130"/>
      <c r="BD474" s="130"/>
      <c r="BE474" s="130"/>
      <c r="BF474" s="130"/>
      <c r="BG474" s="130"/>
      <c r="BH474" s="130"/>
      <c r="BI474" s="130"/>
      <c r="BJ474" s="130"/>
      <c r="BK474" s="130"/>
      <c r="BL474" s="130"/>
      <c r="BM474" s="130"/>
      <c r="BN474" s="130"/>
      <c r="BO474" s="130"/>
      <c r="BP474" s="130"/>
      <c r="BQ474" s="130"/>
      <c r="BR474" s="130"/>
      <c r="BS474" s="111"/>
    </row>
    <row r="475" spans="4:71" s="94" customFormat="1" ht="9.75" customHeight="1" x14ac:dyDescent="0.25">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0"/>
      <c r="AD475" s="130"/>
      <c r="AE475" s="130"/>
      <c r="AF475" s="130"/>
      <c r="AG475" s="130"/>
      <c r="AH475" s="130"/>
      <c r="AI475" s="130"/>
      <c r="AJ475" s="130"/>
      <c r="AK475" s="130"/>
      <c r="AL475" s="130"/>
      <c r="AM475" s="130"/>
      <c r="AN475" s="130"/>
      <c r="AO475" s="130"/>
      <c r="AP475" s="130"/>
      <c r="AQ475" s="130"/>
      <c r="AR475" s="130"/>
      <c r="AS475" s="130"/>
      <c r="AT475" s="130"/>
      <c r="AU475" s="130"/>
      <c r="AV475" s="130"/>
      <c r="AW475" s="130"/>
      <c r="AX475" s="130"/>
      <c r="AY475" s="130"/>
      <c r="AZ475" s="130"/>
      <c r="BA475" s="130"/>
      <c r="BB475" s="130"/>
      <c r="BC475" s="130"/>
      <c r="BD475" s="130"/>
      <c r="BE475" s="130"/>
      <c r="BF475" s="130"/>
      <c r="BG475" s="130"/>
      <c r="BH475" s="130"/>
      <c r="BI475" s="130"/>
      <c r="BJ475" s="130"/>
      <c r="BK475" s="130"/>
      <c r="BL475" s="130"/>
      <c r="BM475" s="130"/>
      <c r="BN475" s="130"/>
      <c r="BO475" s="130"/>
      <c r="BP475" s="130"/>
      <c r="BQ475" s="130"/>
      <c r="BR475" s="130"/>
      <c r="BS475" s="111"/>
    </row>
    <row r="476" spans="4:71" s="94" customFormat="1" ht="9.75" customHeight="1" x14ac:dyDescent="0.25">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0"/>
      <c r="AD476" s="130"/>
      <c r="AE476" s="130"/>
      <c r="AF476" s="130"/>
      <c r="AG476" s="130"/>
      <c r="AH476" s="130"/>
      <c r="AI476" s="130"/>
      <c r="AJ476" s="130"/>
      <c r="AK476" s="130"/>
      <c r="AL476" s="130"/>
      <c r="AM476" s="130"/>
      <c r="AN476" s="130"/>
      <c r="AO476" s="130"/>
      <c r="AP476" s="130"/>
      <c r="AQ476" s="130"/>
      <c r="AR476" s="130"/>
      <c r="AS476" s="130"/>
      <c r="AT476" s="130"/>
      <c r="AU476" s="130"/>
      <c r="AV476" s="130"/>
      <c r="AW476" s="130"/>
      <c r="AX476" s="130"/>
      <c r="AY476" s="130"/>
      <c r="AZ476" s="130"/>
      <c r="BA476" s="130"/>
      <c r="BB476" s="130"/>
      <c r="BC476" s="130"/>
      <c r="BD476" s="130"/>
      <c r="BE476" s="130"/>
      <c r="BF476" s="130"/>
      <c r="BG476" s="130"/>
      <c r="BH476" s="130"/>
      <c r="BI476" s="130"/>
      <c r="BJ476" s="130"/>
      <c r="BK476" s="130"/>
      <c r="BL476" s="130"/>
      <c r="BM476" s="130"/>
      <c r="BN476" s="130"/>
      <c r="BO476" s="130"/>
      <c r="BP476" s="130"/>
      <c r="BQ476" s="130"/>
      <c r="BR476" s="130"/>
      <c r="BS476" s="111"/>
    </row>
    <row r="477" spans="4:71" s="94" customFormat="1" ht="9.75" customHeight="1" x14ac:dyDescent="0.25">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0"/>
      <c r="AD477" s="130"/>
      <c r="AE477" s="130"/>
      <c r="AF477" s="130"/>
      <c r="AG477" s="130"/>
      <c r="AH477" s="130"/>
      <c r="AI477" s="130"/>
      <c r="AJ477" s="130"/>
      <c r="AK477" s="130"/>
      <c r="AL477" s="130"/>
      <c r="AM477" s="130"/>
      <c r="AN477" s="130"/>
      <c r="AO477" s="130"/>
      <c r="AP477" s="130"/>
      <c r="AQ477" s="130"/>
      <c r="AR477" s="130"/>
      <c r="AS477" s="130"/>
      <c r="AT477" s="130"/>
      <c r="AU477" s="130"/>
      <c r="AV477" s="130"/>
      <c r="AW477" s="130"/>
      <c r="AX477" s="130"/>
      <c r="AY477" s="130"/>
      <c r="AZ477" s="130"/>
      <c r="BA477" s="130"/>
      <c r="BB477" s="130"/>
      <c r="BC477" s="130"/>
      <c r="BD477" s="130"/>
      <c r="BE477" s="130"/>
      <c r="BF477" s="130"/>
      <c r="BG477" s="130"/>
      <c r="BH477" s="130"/>
      <c r="BI477" s="130"/>
      <c r="BJ477" s="130"/>
      <c r="BK477" s="130"/>
      <c r="BL477" s="130"/>
      <c r="BM477" s="130"/>
      <c r="BN477" s="130"/>
      <c r="BO477" s="130"/>
      <c r="BP477" s="130"/>
      <c r="BQ477" s="130"/>
      <c r="BR477" s="130"/>
      <c r="BS477" s="111"/>
    </row>
    <row r="478" spans="4:71" s="94" customFormat="1" ht="9.75" customHeight="1" x14ac:dyDescent="0.25">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0"/>
      <c r="AU478" s="130"/>
      <c r="AV478" s="130"/>
      <c r="AW478" s="130"/>
      <c r="AX478" s="130"/>
      <c r="AY478" s="130"/>
      <c r="AZ478" s="130"/>
      <c r="BA478" s="130"/>
      <c r="BB478" s="130"/>
      <c r="BC478" s="130"/>
      <c r="BD478" s="130"/>
      <c r="BE478" s="130"/>
      <c r="BF478" s="130"/>
      <c r="BG478" s="130"/>
      <c r="BH478" s="130"/>
      <c r="BI478" s="130"/>
      <c r="BJ478" s="130"/>
      <c r="BK478" s="130"/>
      <c r="BL478" s="130"/>
      <c r="BM478" s="130"/>
      <c r="BN478" s="130"/>
      <c r="BO478" s="130"/>
      <c r="BP478" s="130"/>
      <c r="BQ478" s="130"/>
      <c r="BR478" s="130"/>
      <c r="BS478" s="111"/>
    </row>
    <row r="479" spans="4:71" s="94" customFormat="1" ht="9.75" customHeight="1" x14ac:dyDescent="0.25">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0"/>
      <c r="AD479" s="130"/>
      <c r="AE479" s="130"/>
      <c r="AF479" s="130"/>
      <c r="AG479" s="130"/>
      <c r="AH479" s="130"/>
      <c r="AI479" s="130"/>
      <c r="AJ479" s="130"/>
      <c r="AK479" s="130"/>
      <c r="AL479" s="130"/>
      <c r="AM479" s="130"/>
      <c r="AN479" s="130"/>
      <c r="AO479" s="130"/>
      <c r="AP479" s="130"/>
      <c r="AQ479" s="130"/>
      <c r="AR479" s="130"/>
      <c r="AS479" s="130"/>
      <c r="AT479" s="130"/>
      <c r="AU479" s="130"/>
      <c r="AV479" s="130"/>
      <c r="AW479" s="130"/>
      <c r="AX479" s="130"/>
      <c r="AY479" s="130"/>
      <c r="AZ479" s="130"/>
      <c r="BA479" s="130"/>
      <c r="BB479" s="130"/>
      <c r="BC479" s="130"/>
      <c r="BD479" s="130"/>
      <c r="BE479" s="130"/>
      <c r="BF479" s="130"/>
      <c r="BG479" s="130"/>
      <c r="BH479" s="130"/>
      <c r="BI479" s="130"/>
      <c r="BJ479" s="130"/>
      <c r="BK479" s="130"/>
      <c r="BL479" s="130"/>
      <c r="BM479" s="130"/>
      <c r="BN479" s="130"/>
      <c r="BO479" s="130"/>
      <c r="BP479" s="130"/>
      <c r="BQ479" s="130"/>
      <c r="BR479" s="130"/>
      <c r="BS479" s="111"/>
    </row>
    <row r="480" spans="4:71" s="94" customFormat="1" ht="9.75" customHeight="1" x14ac:dyDescent="0.25">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0"/>
      <c r="AD480" s="130"/>
      <c r="AE480" s="130"/>
      <c r="AF480" s="130"/>
      <c r="AG480" s="130"/>
      <c r="AH480" s="130"/>
      <c r="AI480" s="130"/>
      <c r="AJ480" s="130"/>
      <c r="AK480" s="130"/>
      <c r="AL480" s="130"/>
      <c r="AM480" s="130"/>
      <c r="AN480" s="130"/>
      <c r="AO480" s="130"/>
      <c r="AP480" s="130"/>
      <c r="AQ480" s="130"/>
      <c r="AR480" s="130"/>
      <c r="AS480" s="130"/>
      <c r="AT480" s="130"/>
      <c r="AU480" s="130"/>
      <c r="AV480" s="130"/>
      <c r="AW480" s="130"/>
      <c r="AX480" s="130"/>
      <c r="AY480" s="130"/>
      <c r="AZ480" s="130"/>
      <c r="BA480" s="130"/>
      <c r="BB480" s="130"/>
      <c r="BC480" s="130"/>
      <c r="BD480" s="130"/>
      <c r="BE480" s="130"/>
      <c r="BF480" s="130"/>
      <c r="BG480" s="130"/>
      <c r="BH480" s="130"/>
      <c r="BI480" s="130"/>
      <c r="BJ480" s="130"/>
      <c r="BK480" s="130"/>
      <c r="BL480" s="130"/>
      <c r="BM480" s="130"/>
      <c r="BN480" s="130"/>
      <c r="BO480" s="130"/>
      <c r="BP480" s="130"/>
      <c r="BQ480" s="130"/>
      <c r="BR480" s="130"/>
      <c r="BS480" s="111"/>
    </row>
    <row r="481" spans="4:71" s="94" customFormat="1" ht="9.75" customHeight="1" x14ac:dyDescent="0.25">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0"/>
      <c r="AD481" s="130"/>
      <c r="AE481" s="130"/>
      <c r="AF481" s="130"/>
      <c r="AG481" s="130"/>
      <c r="AH481" s="130"/>
      <c r="AI481" s="130"/>
      <c r="AJ481" s="130"/>
      <c r="AK481" s="130"/>
      <c r="AL481" s="130"/>
      <c r="AM481" s="130"/>
      <c r="AN481" s="130"/>
      <c r="AO481" s="130"/>
      <c r="AP481" s="130"/>
      <c r="AQ481" s="130"/>
      <c r="AR481" s="130"/>
      <c r="AS481" s="130"/>
      <c r="AT481" s="130"/>
      <c r="AU481" s="130"/>
      <c r="AV481" s="130"/>
      <c r="AW481" s="130"/>
      <c r="AX481" s="130"/>
      <c r="AY481" s="130"/>
      <c r="AZ481" s="130"/>
      <c r="BA481" s="130"/>
      <c r="BB481" s="130"/>
      <c r="BC481" s="130"/>
      <c r="BD481" s="130"/>
      <c r="BE481" s="130"/>
      <c r="BF481" s="130"/>
      <c r="BG481" s="130"/>
      <c r="BH481" s="130"/>
      <c r="BI481" s="130"/>
      <c r="BJ481" s="130"/>
      <c r="BK481" s="130"/>
      <c r="BL481" s="130"/>
      <c r="BM481" s="130"/>
      <c r="BN481" s="130"/>
      <c r="BO481" s="130"/>
      <c r="BP481" s="130"/>
      <c r="BQ481" s="130"/>
      <c r="BR481" s="130"/>
      <c r="BS481" s="111"/>
    </row>
    <row r="482" spans="4:71" s="94" customFormat="1" ht="9.75" customHeight="1" x14ac:dyDescent="0.25">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0"/>
      <c r="AD482" s="130"/>
      <c r="AE482" s="130"/>
      <c r="AF482" s="130"/>
      <c r="AG482" s="130"/>
      <c r="AH482" s="130"/>
      <c r="AI482" s="130"/>
      <c r="AJ482" s="130"/>
      <c r="AK482" s="130"/>
      <c r="AL482" s="130"/>
      <c r="AM482" s="130"/>
      <c r="AN482" s="130"/>
      <c r="AO482" s="130"/>
      <c r="AP482" s="130"/>
      <c r="AQ482" s="130"/>
      <c r="AR482" s="130"/>
      <c r="AS482" s="130"/>
      <c r="AT482" s="130"/>
      <c r="AU482" s="130"/>
      <c r="AV482" s="130"/>
      <c r="AW482" s="130"/>
      <c r="AX482" s="130"/>
      <c r="AY482" s="130"/>
      <c r="AZ482" s="130"/>
      <c r="BA482" s="130"/>
      <c r="BB482" s="130"/>
      <c r="BC482" s="130"/>
      <c r="BD482" s="130"/>
      <c r="BE482" s="130"/>
      <c r="BF482" s="130"/>
      <c r="BG482" s="130"/>
      <c r="BH482" s="130"/>
      <c r="BI482" s="130"/>
      <c r="BJ482" s="130"/>
      <c r="BK482" s="130"/>
      <c r="BL482" s="130"/>
      <c r="BM482" s="130"/>
      <c r="BN482" s="130"/>
      <c r="BO482" s="130"/>
      <c r="BP482" s="130"/>
      <c r="BQ482" s="130"/>
      <c r="BR482" s="130"/>
      <c r="BS482" s="111"/>
    </row>
    <row r="483" spans="4:71" s="94" customFormat="1" ht="9.75" customHeight="1" x14ac:dyDescent="0.25">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0"/>
      <c r="AE483" s="130"/>
      <c r="AF483" s="130"/>
      <c r="AG483" s="130"/>
      <c r="AH483" s="130"/>
      <c r="AI483" s="130"/>
      <c r="AJ483" s="130"/>
      <c r="AK483" s="130"/>
      <c r="AL483" s="130"/>
      <c r="AM483" s="130"/>
      <c r="AN483" s="130"/>
      <c r="AO483" s="130"/>
      <c r="AP483" s="130"/>
      <c r="AQ483" s="130"/>
      <c r="AR483" s="130"/>
      <c r="AS483" s="130"/>
      <c r="AT483" s="130"/>
      <c r="AU483" s="130"/>
      <c r="AV483" s="130"/>
      <c r="AW483" s="130"/>
      <c r="AX483" s="130"/>
      <c r="AY483" s="130"/>
      <c r="AZ483" s="130"/>
      <c r="BA483" s="130"/>
      <c r="BB483" s="130"/>
      <c r="BC483" s="130"/>
      <c r="BD483" s="130"/>
      <c r="BE483" s="130"/>
      <c r="BF483" s="130"/>
      <c r="BG483" s="130"/>
      <c r="BH483" s="130"/>
      <c r="BI483" s="130"/>
      <c r="BJ483" s="130"/>
      <c r="BK483" s="130"/>
      <c r="BL483" s="130"/>
      <c r="BM483" s="130"/>
      <c r="BN483" s="130"/>
      <c r="BO483" s="130"/>
      <c r="BP483" s="130"/>
      <c r="BQ483" s="130"/>
      <c r="BR483" s="130"/>
      <c r="BS483" s="111"/>
    </row>
    <row r="484" spans="4:71" s="94" customFormat="1" ht="9.75" customHeight="1" x14ac:dyDescent="0.25">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0"/>
      <c r="AE484" s="130"/>
      <c r="AF484" s="130"/>
      <c r="AG484" s="130"/>
      <c r="AH484" s="130"/>
      <c r="AI484" s="130"/>
      <c r="AJ484" s="130"/>
      <c r="AK484" s="130"/>
      <c r="AL484" s="130"/>
      <c r="AM484" s="130"/>
      <c r="AN484" s="130"/>
      <c r="AO484" s="130"/>
      <c r="AP484" s="130"/>
      <c r="AQ484" s="130"/>
      <c r="AR484" s="130"/>
      <c r="AS484" s="130"/>
      <c r="AT484" s="130"/>
      <c r="AU484" s="130"/>
      <c r="AV484" s="130"/>
      <c r="AW484" s="130"/>
      <c r="AX484" s="130"/>
      <c r="AY484" s="130"/>
      <c r="AZ484" s="130"/>
      <c r="BA484" s="130"/>
      <c r="BB484" s="130"/>
      <c r="BC484" s="130"/>
      <c r="BD484" s="130"/>
      <c r="BE484" s="130"/>
      <c r="BF484" s="130"/>
      <c r="BG484" s="130"/>
      <c r="BH484" s="130"/>
      <c r="BI484" s="130"/>
      <c r="BJ484" s="130"/>
      <c r="BK484" s="130"/>
      <c r="BL484" s="130"/>
      <c r="BM484" s="130"/>
      <c r="BN484" s="130"/>
      <c r="BO484" s="130"/>
      <c r="BP484" s="130"/>
      <c r="BQ484" s="130"/>
      <c r="BR484" s="130"/>
      <c r="BS484" s="111"/>
    </row>
    <row r="485" spans="4:71" s="94" customFormat="1" ht="9.75" customHeight="1" x14ac:dyDescent="0.25">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0"/>
      <c r="AE485" s="130"/>
      <c r="AF485" s="130"/>
      <c r="AG485" s="130"/>
      <c r="AH485" s="130"/>
      <c r="AI485" s="130"/>
      <c r="AJ485" s="130"/>
      <c r="AK485" s="130"/>
      <c r="AL485" s="130"/>
      <c r="AM485" s="130"/>
      <c r="AN485" s="130"/>
      <c r="AO485" s="130"/>
      <c r="AP485" s="130"/>
      <c r="AQ485" s="130"/>
      <c r="AR485" s="130"/>
      <c r="AS485" s="130"/>
      <c r="AT485" s="130"/>
      <c r="AU485" s="130"/>
      <c r="AV485" s="130"/>
      <c r="AW485" s="130"/>
      <c r="AX485" s="130"/>
      <c r="AY485" s="130"/>
      <c r="AZ485" s="130"/>
      <c r="BA485" s="130"/>
      <c r="BB485" s="130"/>
      <c r="BC485" s="130"/>
      <c r="BD485" s="130"/>
      <c r="BE485" s="130"/>
      <c r="BF485" s="130"/>
      <c r="BG485" s="130"/>
      <c r="BH485" s="130"/>
      <c r="BI485" s="130"/>
      <c r="BJ485" s="130"/>
      <c r="BK485" s="130"/>
      <c r="BL485" s="130"/>
      <c r="BM485" s="130"/>
      <c r="BN485" s="130"/>
      <c r="BO485" s="130"/>
      <c r="BP485" s="130"/>
      <c r="BQ485" s="130"/>
      <c r="BR485" s="130"/>
      <c r="BS485" s="111"/>
    </row>
    <row r="486" spans="4:71" s="94" customFormat="1" ht="9.75" customHeight="1" x14ac:dyDescent="0.25">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0"/>
      <c r="AE486" s="130"/>
      <c r="AF486" s="130"/>
      <c r="AG486" s="130"/>
      <c r="AH486" s="130"/>
      <c r="AI486" s="130"/>
      <c r="AJ486" s="130"/>
      <c r="AK486" s="130"/>
      <c r="AL486" s="130"/>
      <c r="AM486" s="130"/>
      <c r="AN486" s="130"/>
      <c r="AO486" s="130"/>
      <c r="AP486" s="130"/>
      <c r="AQ486" s="130"/>
      <c r="AR486" s="130"/>
      <c r="AS486" s="130"/>
      <c r="AT486" s="130"/>
      <c r="AU486" s="130"/>
      <c r="AV486" s="130"/>
      <c r="AW486" s="130"/>
      <c r="AX486" s="130"/>
      <c r="AY486" s="130"/>
      <c r="AZ486" s="130"/>
      <c r="BA486" s="130"/>
      <c r="BB486" s="130"/>
      <c r="BC486" s="130"/>
      <c r="BD486" s="130"/>
      <c r="BE486" s="130"/>
      <c r="BF486" s="130"/>
      <c r="BG486" s="130"/>
      <c r="BH486" s="130"/>
      <c r="BI486" s="130"/>
      <c r="BJ486" s="130"/>
      <c r="BK486" s="130"/>
      <c r="BL486" s="130"/>
      <c r="BM486" s="130"/>
      <c r="BN486" s="130"/>
      <c r="BO486" s="130"/>
      <c r="BP486" s="130"/>
      <c r="BQ486" s="130"/>
      <c r="BR486" s="130"/>
      <c r="BS486" s="111"/>
    </row>
    <row r="487" spans="4:71" s="94" customFormat="1" ht="9.75" customHeight="1" x14ac:dyDescent="0.25">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0"/>
      <c r="AE487" s="130"/>
      <c r="AF487" s="130"/>
      <c r="AG487" s="130"/>
      <c r="AH487" s="130"/>
      <c r="AI487" s="130"/>
      <c r="AJ487" s="130"/>
      <c r="AK487" s="130"/>
      <c r="AL487" s="130"/>
      <c r="AM487" s="130"/>
      <c r="AN487" s="130"/>
      <c r="AO487" s="130"/>
      <c r="AP487" s="130"/>
      <c r="AQ487" s="130"/>
      <c r="AR487" s="130"/>
      <c r="AS487" s="130"/>
      <c r="AT487" s="130"/>
      <c r="AU487" s="130"/>
      <c r="AV487" s="130"/>
      <c r="AW487" s="130"/>
      <c r="AX487" s="130"/>
      <c r="AY487" s="130"/>
      <c r="AZ487" s="130"/>
      <c r="BA487" s="130"/>
      <c r="BB487" s="130"/>
      <c r="BC487" s="130"/>
      <c r="BD487" s="130"/>
      <c r="BE487" s="130"/>
      <c r="BF487" s="130"/>
      <c r="BG487" s="130"/>
      <c r="BH487" s="130"/>
      <c r="BI487" s="130"/>
      <c r="BJ487" s="130"/>
      <c r="BK487" s="130"/>
      <c r="BL487" s="130"/>
      <c r="BM487" s="130"/>
      <c r="BN487" s="130"/>
      <c r="BO487" s="130"/>
      <c r="BP487" s="130"/>
      <c r="BQ487" s="130"/>
      <c r="BR487" s="130"/>
      <c r="BS487" s="111"/>
    </row>
    <row r="488" spans="4:71" s="94" customFormat="1" ht="9.75" customHeight="1" x14ac:dyDescent="0.25">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0"/>
      <c r="AE488" s="130"/>
      <c r="AF488" s="130"/>
      <c r="AG488" s="130"/>
      <c r="AH488" s="130"/>
      <c r="AI488" s="130"/>
      <c r="AJ488" s="130"/>
      <c r="AK488" s="130"/>
      <c r="AL488" s="130"/>
      <c r="AM488" s="130"/>
      <c r="AN488" s="130"/>
      <c r="AO488" s="130"/>
      <c r="AP488" s="130"/>
      <c r="AQ488" s="130"/>
      <c r="AR488" s="130"/>
      <c r="AS488" s="130"/>
      <c r="AT488" s="130"/>
      <c r="AU488" s="130"/>
      <c r="AV488" s="130"/>
      <c r="AW488" s="130"/>
      <c r="AX488" s="130"/>
      <c r="AY488" s="130"/>
      <c r="AZ488" s="130"/>
      <c r="BA488" s="130"/>
      <c r="BB488" s="130"/>
      <c r="BC488" s="130"/>
      <c r="BD488" s="130"/>
      <c r="BE488" s="130"/>
      <c r="BF488" s="130"/>
      <c r="BG488" s="130"/>
      <c r="BH488" s="130"/>
      <c r="BI488" s="130"/>
      <c r="BJ488" s="130"/>
      <c r="BK488" s="130"/>
      <c r="BL488" s="130"/>
      <c r="BM488" s="130"/>
      <c r="BN488" s="130"/>
      <c r="BO488" s="130"/>
      <c r="BP488" s="130"/>
      <c r="BQ488" s="130"/>
      <c r="BR488" s="130"/>
      <c r="BS488" s="111"/>
    </row>
    <row r="489" spans="4:71" s="94" customFormat="1" ht="9.75" customHeight="1" x14ac:dyDescent="0.25">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0"/>
      <c r="AD489" s="130"/>
      <c r="AE489" s="130"/>
      <c r="AF489" s="130"/>
      <c r="AG489" s="130"/>
      <c r="AH489" s="130"/>
      <c r="AI489" s="130"/>
      <c r="AJ489" s="130"/>
      <c r="AK489" s="130"/>
      <c r="AL489" s="130"/>
      <c r="AM489" s="130"/>
      <c r="AN489" s="130"/>
      <c r="AO489" s="130"/>
      <c r="AP489" s="130"/>
      <c r="AQ489" s="130"/>
      <c r="AR489" s="130"/>
      <c r="AS489" s="130"/>
      <c r="AT489" s="130"/>
      <c r="AU489" s="130"/>
      <c r="AV489" s="130"/>
      <c r="AW489" s="130"/>
      <c r="AX489" s="130"/>
      <c r="AY489" s="130"/>
      <c r="AZ489" s="130"/>
      <c r="BA489" s="130"/>
      <c r="BB489" s="130"/>
      <c r="BC489" s="130"/>
      <c r="BD489" s="130"/>
      <c r="BE489" s="130"/>
      <c r="BF489" s="130"/>
      <c r="BG489" s="130"/>
      <c r="BH489" s="130"/>
      <c r="BI489" s="130"/>
      <c r="BJ489" s="130"/>
      <c r="BK489" s="130"/>
      <c r="BL489" s="130"/>
      <c r="BM489" s="130"/>
      <c r="BN489" s="130"/>
      <c r="BO489" s="130"/>
      <c r="BP489" s="130"/>
      <c r="BQ489" s="130"/>
      <c r="BR489" s="130"/>
      <c r="BS489" s="111"/>
    </row>
    <row r="490" spans="4:71" s="94" customFormat="1" ht="9.75" customHeight="1" x14ac:dyDescent="0.25">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0"/>
      <c r="AD490" s="130"/>
      <c r="AE490" s="130"/>
      <c r="AF490" s="130"/>
      <c r="AG490" s="130"/>
      <c r="AH490" s="130"/>
      <c r="AI490" s="130"/>
      <c r="AJ490" s="130"/>
      <c r="AK490" s="130"/>
      <c r="AL490" s="130"/>
      <c r="AM490" s="130"/>
      <c r="AN490" s="130"/>
      <c r="AO490" s="130"/>
      <c r="AP490" s="130"/>
      <c r="AQ490" s="130"/>
      <c r="AR490" s="130"/>
      <c r="AS490" s="130"/>
      <c r="AT490" s="130"/>
      <c r="AU490" s="130"/>
      <c r="AV490" s="130"/>
      <c r="AW490" s="130"/>
      <c r="AX490" s="130"/>
      <c r="AY490" s="130"/>
      <c r="AZ490" s="130"/>
      <c r="BA490" s="130"/>
      <c r="BB490" s="130"/>
      <c r="BC490" s="130"/>
      <c r="BD490" s="130"/>
      <c r="BE490" s="130"/>
      <c r="BF490" s="130"/>
      <c r="BG490" s="130"/>
      <c r="BH490" s="130"/>
      <c r="BI490" s="130"/>
      <c r="BJ490" s="130"/>
      <c r="BK490" s="130"/>
      <c r="BL490" s="130"/>
      <c r="BM490" s="130"/>
      <c r="BN490" s="130"/>
      <c r="BO490" s="130"/>
      <c r="BP490" s="130"/>
      <c r="BQ490" s="130"/>
      <c r="BR490" s="130"/>
      <c r="BS490" s="111"/>
    </row>
    <row r="491" spans="4:71" s="94" customFormat="1" ht="9.75" customHeight="1" x14ac:dyDescent="0.25">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0"/>
      <c r="AD491" s="130"/>
      <c r="AE491" s="130"/>
      <c r="AF491" s="130"/>
      <c r="AG491" s="130"/>
      <c r="AH491" s="130"/>
      <c r="AI491" s="130"/>
      <c r="AJ491" s="130"/>
      <c r="AK491" s="130"/>
      <c r="AL491" s="130"/>
      <c r="AM491" s="130"/>
      <c r="AN491" s="130"/>
      <c r="AO491" s="130"/>
      <c r="AP491" s="130"/>
      <c r="AQ491" s="130"/>
      <c r="AR491" s="130"/>
      <c r="AS491" s="130"/>
      <c r="AT491" s="130"/>
      <c r="AU491" s="130"/>
      <c r="AV491" s="130"/>
      <c r="AW491" s="130"/>
      <c r="AX491" s="130"/>
      <c r="AY491" s="130"/>
      <c r="AZ491" s="130"/>
      <c r="BA491" s="130"/>
      <c r="BB491" s="130"/>
      <c r="BC491" s="130"/>
      <c r="BD491" s="130"/>
      <c r="BE491" s="130"/>
      <c r="BF491" s="130"/>
      <c r="BG491" s="130"/>
      <c r="BH491" s="130"/>
      <c r="BI491" s="130"/>
      <c r="BJ491" s="130"/>
      <c r="BK491" s="130"/>
      <c r="BL491" s="130"/>
      <c r="BM491" s="130"/>
      <c r="BN491" s="130"/>
      <c r="BO491" s="130"/>
      <c r="BP491" s="130"/>
      <c r="BQ491" s="130"/>
      <c r="BR491" s="130"/>
      <c r="BS491" s="111"/>
    </row>
    <row r="492" spans="4:71" s="94" customFormat="1" ht="9.75" customHeight="1" x14ac:dyDescent="0.25">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0"/>
      <c r="AD492" s="130"/>
      <c r="AE492" s="130"/>
      <c r="AF492" s="130"/>
      <c r="AG492" s="130"/>
      <c r="AH492" s="130"/>
      <c r="AI492" s="130"/>
      <c r="AJ492" s="130"/>
      <c r="AK492" s="130"/>
      <c r="AL492" s="130"/>
      <c r="AM492" s="130"/>
      <c r="AN492" s="130"/>
      <c r="AO492" s="130"/>
      <c r="AP492" s="130"/>
      <c r="AQ492" s="130"/>
      <c r="AR492" s="130"/>
      <c r="AS492" s="130"/>
      <c r="AT492" s="130"/>
      <c r="AU492" s="130"/>
      <c r="AV492" s="130"/>
      <c r="AW492" s="130"/>
      <c r="AX492" s="130"/>
      <c r="AY492" s="130"/>
      <c r="AZ492" s="130"/>
      <c r="BA492" s="130"/>
      <c r="BB492" s="130"/>
      <c r="BC492" s="130"/>
      <c r="BD492" s="130"/>
      <c r="BE492" s="130"/>
      <c r="BF492" s="130"/>
      <c r="BG492" s="130"/>
      <c r="BH492" s="130"/>
      <c r="BI492" s="130"/>
      <c r="BJ492" s="130"/>
      <c r="BK492" s="130"/>
      <c r="BL492" s="130"/>
      <c r="BM492" s="130"/>
      <c r="BN492" s="130"/>
      <c r="BO492" s="130"/>
      <c r="BP492" s="130"/>
      <c r="BQ492" s="130"/>
      <c r="BR492" s="130"/>
      <c r="BS492" s="111"/>
    </row>
    <row r="493" spans="4:71" s="94" customFormat="1" ht="9.75" customHeight="1" x14ac:dyDescent="0.25">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11"/>
    </row>
    <row r="494" spans="4:71" s="94" customFormat="1" ht="9.75" customHeight="1" x14ac:dyDescent="0.25">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0"/>
      <c r="AD494" s="130"/>
      <c r="AE494" s="130"/>
      <c r="AF494" s="130"/>
      <c r="AG494" s="130"/>
      <c r="AH494" s="130"/>
      <c r="AI494" s="130"/>
      <c r="AJ494" s="130"/>
      <c r="AK494" s="130"/>
      <c r="AL494" s="130"/>
      <c r="AM494" s="130"/>
      <c r="AN494" s="130"/>
      <c r="AO494" s="130"/>
      <c r="AP494" s="130"/>
      <c r="AQ494" s="130"/>
      <c r="AR494" s="130"/>
      <c r="AS494" s="130"/>
      <c r="AT494" s="130"/>
      <c r="AU494" s="130"/>
      <c r="AV494" s="130"/>
      <c r="AW494" s="130"/>
      <c r="AX494" s="130"/>
      <c r="AY494" s="130"/>
      <c r="AZ494" s="130"/>
      <c r="BA494" s="130"/>
      <c r="BB494" s="130"/>
      <c r="BC494" s="130"/>
      <c r="BD494" s="130"/>
      <c r="BE494" s="130"/>
      <c r="BF494" s="130"/>
      <c r="BG494" s="130"/>
      <c r="BH494" s="130"/>
      <c r="BI494" s="130"/>
      <c r="BJ494" s="130"/>
      <c r="BK494" s="130"/>
      <c r="BL494" s="130"/>
      <c r="BM494" s="130"/>
      <c r="BN494" s="130"/>
      <c r="BO494" s="130"/>
      <c r="BP494" s="130"/>
      <c r="BQ494" s="130"/>
      <c r="BR494" s="130"/>
      <c r="BS494" s="111"/>
    </row>
    <row r="495" spans="4:71" s="94" customFormat="1" ht="9.75" customHeight="1" x14ac:dyDescent="0.25">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0"/>
      <c r="AD495" s="130"/>
      <c r="AE495" s="130"/>
      <c r="AF495" s="130"/>
      <c r="AG495" s="130"/>
      <c r="AH495" s="130"/>
      <c r="AI495" s="130"/>
      <c r="AJ495" s="130"/>
      <c r="AK495" s="130"/>
      <c r="AL495" s="130"/>
      <c r="AM495" s="130"/>
      <c r="AN495" s="130"/>
      <c r="AO495" s="130"/>
      <c r="AP495" s="130"/>
      <c r="AQ495" s="130"/>
      <c r="AR495" s="130"/>
      <c r="AS495" s="130"/>
      <c r="AT495" s="130"/>
      <c r="AU495" s="130"/>
      <c r="AV495" s="130"/>
      <c r="AW495" s="130"/>
      <c r="AX495" s="130"/>
      <c r="AY495" s="130"/>
      <c r="AZ495" s="130"/>
      <c r="BA495" s="130"/>
      <c r="BB495" s="130"/>
      <c r="BC495" s="130"/>
      <c r="BD495" s="130"/>
      <c r="BE495" s="130"/>
      <c r="BF495" s="130"/>
      <c r="BG495" s="130"/>
      <c r="BH495" s="130"/>
      <c r="BI495" s="130"/>
      <c r="BJ495" s="130"/>
      <c r="BK495" s="130"/>
      <c r="BL495" s="130"/>
      <c r="BM495" s="130"/>
      <c r="BN495" s="130"/>
      <c r="BO495" s="130"/>
      <c r="BP495" s="130"/>
      <c r="BQ495" s="130"/>
      <c r="BR495" s="130"/>
      <c r="BS495" s="111"/>
    </row>
    <row r="496" spans="4:71" s="94" customFormat="1" ht="9.75" customHeight="1" x14ac:dyDescent="0.25">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0"/>
      <c r="AD496" s="130"/>
      <c r="AE496" s="130"/>
      <c r="AF496" s="130"/>
      <c r="AG496" s="130"/>
      <c r="AH496" s="130"/>
      <c r="AI496" s="130"/>
      <c r="AJ496" s="130"/>
      <c r="AK496" s="130"/>
      <c r="AL496" s="130"/>
      <c r="AM496" s="130"/>
      <c r="AN496" s="130"/>
      <c r="AO496" s="130"/>
      <c r="AP496" s="130"/>
      <c r="AQ496" s="130"/>
      <c r="AR496" s="130"/>
      <c r="AS496" s="130"/>
      <c r="AT496" s="130"/>
      <c r="AU496" s="130"/>
      <c r="AV496" s="130"/>
      <c r="AW496" s="130"/>
      <c r="AX496" s="130"/>
      <c r="AY496" s="130"/>
      <c r="AZ496" s="130"/>
      <c r="BA496" s="130"/>
      <c r="BB496" s="130"/>
      <c r="BC496" s="130"/>
      <c r="BD496" s="130"/>
      <c r="BE496" s="130"/>
      <c r="BF496" s="130"/>
      <c r="BG496" s="130"/>
      <c r="BH496" s="130"/>
      <c r="BI496" s="130"/>
      <c r="BJ496" s="130"/>
      <c r="BK496" s="130"/>
      <c r="BL496" s="130"/>
      <c r="BM496" s="130"/>
      <c r="BN496" s="130"/>
      <c r="BO496" s="130"/>
      <c r="BP496" s="130"/>
      <c r="BQ496" s="130"/>
      <c r="BR496" s="130"/>
      <c r="BS496" s="111"/>
    </row>
    <row r="497" spans="4:71" s="94" customFormat="1" ht="9.75" customHeight="1" x14ac:dyDescent="0.25">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0"/>
      <c r="AD497" s="130"/>
      <c r="AE497" s="130"/>
      <c r="AF497" s="130"/>
      <c r="AG497" s="130"/>
      <c r="AH497" s="130"/>
      <c r="AI497" s="130"/>
      <c r="AJ497" s="130"/>
      <c r="AK497" s="130"/>
      <c r="AL497" s="130"/>
      <c r="AM497" s="130"/>
      <c r="AN497" s="130"/>
      <c r="AO497" s="130"/>
      <c r="AP497" s="130"/>
      <c r="AQ497" s="130"/>
      <c r="AR497" s="130"/>
      <c r="AS497" s="130"/>
      <c r="AT497" s="130"/>
      <c r="AU497" s="130"/>
      <c r="AV497" s="130"/>
      <c r="AW497" s="130"/>
      <c r="AX497" s="130"/>
      <c r="AY497" s="130"/>
      <c r="AZ497" s="130"/>
      <c r="BA497" s="130"/>
      <c r="BB497" s="130"/>
      <c r="BC497" s="130"/>
      <c r="BD497" s="130"/>
      <c r="BE497" s="130"/>
      <c r="BF497" s="130"/>
      <c r="BG497" s="130"/>
      <c r="BH497" s="130"/>
      <c r="BI497" s="130"/>
      <c r="BJ497" s="130"/>
      <c r="BK497" s="130"/>
      <c r="BL497" s="130"/>
      <c r="BM497" s="130"/>
      <c r="BN497" s="130"/>
      <c r="BO497" s="130"/>
      <c r="BP497" s="130"/>
      <c r="BQ497" s="130"/>
      <c r="BR497" s="130"/>
      <c r="BS497" s="111"/>
    </row>
    <row r="498" spans="4:71" s="94" customFormat="1" ht="9.75" customHeight="1" x14ac:dyDescent="0.25">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0"/>
      <c r="AD498" s="130"/>
      <c r="AE498" s="130"/>
      <c r="AF498" s="130"/>
      <c r="AG498" s="130"/>
      <c r="AH498" s="130"/>
      <c r="AI498" s="130"/>
      <c r="AJ498" s="130"/>
      <c r="AK498" s="130"/>
      <c r="AL498" s="130"/>
      <c r="AM498" s="130"/>
      <c r="AN498" s="130"/>
      <c r="AO498" s="130"/>
      <c r="AP498" s="130"/>
      <c r="AQ498" s="130"/>
      <c r="AR498" s="130"/>
      <c r="AS498" s="130"/>
      <c r="AT498" s="130"/>
      <c r="AU498" s="130"/>
      <c r="AV498" s="130"/>
      <c r="AW498" s="130"/>
      <c r="AX498" s="130"/>
      <c r="AY498" s="130"/>
      <c r="AZ498" s="130"/>
      <c r="BA498" s="130"/>
      <c r="BB498" s="130"/>
      <c r="BC498" s="130"/>
      <c r="BD498" s="130"/>
      <c r="BE498" s="130"/>
      <c r="BF498" s="130"/>
      <c r="BG498" s="130"/>
      <c r="BH498" s="130"/>
      <c r="BI498" s="130"/>
      <c r="BJ498" s="130"/>
      <c r="BK498" s="130"/>
      <c r="BL498" s="130"/>
      <c r="BM498" s="130"/>
      <c r="BN498" s="130"/>
      <c r="BO498" s="130"/>
      <c r="BP498" s="130"/>
      <c r="BQ498" s="130"/>
      <c r="BR498" s="130"/>
      <c r="BS498" s="111"/>
    </row>
    <row r="499" spans="4:71" s="94" customFormat="1" ht="9.75" customHeight="1" x14ac:dyDescent="0.25">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0"/>
      <c r="AD499" s="130"/>
      <c r="AE499" s="130"/>
      <c r="AF499" s="130"/>
      <c r="AG499" s="130"/>
      <c r="AH499" s="130"/>
      <c r="AI499" s="130"/>
      <c r="AJ499" s="130"/>
      <c r="AK499" s="130"/>
      <c r="AL499" s="130"/>
      <c r="AM499" s="130"/>
      <c r="AN499" s="130"/>
      <c r="AO499" s="130"/>
      <c r="AP499" s="130"/>
      <c r="AQ499" s="130"/>
      <c r="AR499" s="130"/>
      <c r="AS499" s="130"/>
      <c r="AT499" s="130"/>
      <c r="AU499" s="130"/>
      <c r="AV499" s="130"/>
      <c r="AW499" s="130"/>
      <c r="AX499" s="130"/>
      <c r="AY499" s="130"/>
      <c r="AZ499" s="130"/>
      <c r="BA499" s="130"/>
      <c r="BB499" s="130"/>
      <c r="BC499" s="130"/>
      <c r="BD499" s="130"/>
      <c r="BE499" s="130"/>
      <c r="BF499" s="130"/>
      <c r="BG499" s="130"/>
      <c r="BH499" s="130"/>
      <c r="BI499" s="130"/>
      <c r="BJ499" s="130"/>
      <c r="BK499" s="130"/>
      <c r="BL499" s="130"/>
      <c r="BM499" s="130"/>
      <c r="BN499" s="130"/>
      <c r="BO499" s="130"/>
      <c r="BP499" s="130"/>
      <c r="BQ499" s="130"/>
      <c r="BR499" s="130"/>
      <c r="BS499" s="111"/>
    </row>
    <row r="500" spans="4:71" s="94" customFormat="1" ht="9.75" customHeight="1" x14ac:dyDescent="0.25">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0"/>
      <c r="AD500" s="130"/>
      <c r="AE500" s="130"/>
      <c r="AF500" s="130"/>
      <c r="AG500" s="130"/>
      <c r="AH500" s="130"/>
      <c r="AI500" s="130"/>
      <c r="AJ500" s="130"/>
      <c r="AK500" s="130"/>
      <c r="AL500" s="130"/>
      <c r="AM500" s="130"/>
      <c r="AN500" s="130"/>
      <c r="AO500" s="130"/>
      <c r="AP500" s="130"/>
      <c r="AQ500" s="130"/>
      <c r="AR500" s="130"/>
      <c r="AS500" s="130"/>
      <c r="AT500" s="130"/>
      <c r="AU500" s="130"/>
      <c r="AV500" s="130"/>
      <c r="AW500" s="130"/>
      <c r="AX500" s="130"/>
      <c r="AY500" s="130"/>
      <c r="AZ500" s="130"/>
      <c r="BA500" s="130"/>
      <c r="BB500" s="130"/>
      <c r="BC500" s="130"/>
      <c r="BD500" s="130"/>
      <c r="BE500" s="130"/>
      <c r="BF500" s="130"/>
      <c r="BG500" s="130"/>
      <c r="BH500" s="130"/>
      <c r="BI500" s="130"/>
      <c r="BJ500" s="130"/>
      <c r="BK500" s="130"/>
      <c r="BL500" s="130"/>
      <c r="BM500" s="130"/>
      <c r="BN500" s="130"/>
      <c r="BO500" s="130"/>
      <c r="BP500" s="130"/>
      <c r="BQ500" s="130"/>
      <c r="BR500" s="130"/>
      <c r="BS500" s="111"/>
    </row>
    <row r="501" spans="4:71" s="94" customFormat="1" ht="9.75" customHeight="1" x14ac:dyDescent="0.25">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0"/>
      <c r="AD501" s="130"/>
      <c r="AE501" s="130"/>
      <c r="AF501" s="130"/>
      <c r="AG501" s="130"/>
      <c r="AH501" s="130"/>
      <c r="AI501" s="130"/>
      <c r="AJ501" s="130"/>
      <c r="AK501" s="130"/>
      <c r="AL501" s="130"/>
      <c r="AM501" s="130"/>
      <c r="AN501" s="130"/>
      <c r="AO501" s="130"/>
      <c r="AP501" s="130"/>
      <c r="AQ501" s="130"/>
      <c r="AR501" s="130"/>
      <c r="AS501" s="130"/>
      <c r="AT501" s="130"/>
      <c r="AU501" s="130"/>
      <c r="AV501" s="130"/>
      <c r="AW501" s="130"/>
      <c r="AX501" s="130"/>
      <c r="AY501" s="130"/>
      <c r="AZ501" s="130"/>
      <c r="BA501" s="130"/>
      <c r="BB501" s="130"/>
      <c r="BC501" s="130"/>
      <c r="BD501" s="130"/>
      <c r="BE501" s="130"/>
      <c r="BF501" s="130"/>
      <c r="BG501" s="130"/>
      <c r="BH501" s="130"/>
      <c r="BI501" s="130"/>
      <c r="BJ501" s="130"/>
      <c r="BK501" s="130"/>
      <c r="BL501" s="130"/>
      <c r="BM501" s="130"/>
      <c r="BN501" s="130"/>
      <c r="BO501" s="130"/>
      <c r="BP501" s="130"/>
      <c r="BQ501" s="130"/>
      <c r="BR501" s="130"/>
      <c r="BS501" s="111"/>
    </row>
    <row r="502" spans="4:71" s="94" customFormat="1" ht="9.75" customHeight="1" x14ac:dyDescent="0.25">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0"/>
      <c r="AD502" s="130"/>
      <c r="AE502" s="130"/>
      <c r="AF502" s="130"/>
      <c r="AG502" s="130"/>
      <c r="AH502" s="130"/>
      <c r="AI502" s="130"/>
      <c r="AJ502" s="130"/>
      <c r="AK502" s="130"/>
      <c r="AL502" s="130"/>
      <c r="AM502" s="130"/>
      <c r="AN502" s="130"/>
      <c r="AO502" s="130"/>
      <c r="AP502" s="130"/>
      <c r="AQ502" s="130"/>
      <c r="AR502" s="130"/>
      <c r="AS502" s="130"/>
      <c r="AT502" s="130"/>
      <c r="AU502" s="130"/>
      <c r="AV502" s="130"/>
      <c r="AW502" s="130"/>
      <c r="AX502" s="130"/>
      <c r="AY502" s="130"/>
      <c r="AZ502" s="130"/>
      <c r="BA502" s="130"/>
      <c r="BB502" s="130"/>
      <c r="BC502" s="130"/>
      <c r="BD502" s="130"/>
      <c r="BE502" s="130"/>
      <c r="BF502" s="130"/>
      <c r="BG502" s="130"/>
      <c r="BH502" s="130"/>
      <c r="BI502" s="130"/>
      <c r="BJ502" s="130"/>
      <c r="BK502" s="130"/>
      <c r="BL502" s="130"/>
      <c r="BM502" s="130"/>
      <c r="BN502" s="130"/>
      <c r="BO502" s="130"/>
      <c r="BP502" s="130"/>
      <c r="BQ502" s="130"/>
      <c r="BR502" s="130"/>
      <c r="BS502" s="111"/>
    </row>
    <row r="503" spans="4:71" s="94" customFormat="1" ht="9.75" customHeight="1" x14ac:dyDescent="0.25">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0"/>
      <c r="AD503" s="130"/>
      <c r="AE503" s="130"/>
      <c r="AF503" s="130"/>
      <c r="AG503" s="130"/>
      <c r="AH503" s="130"/>
      <c r="AI503" s="130"/>
      <c r="AJ503" s="130"/>
      <c r="AK503" s="130"/>
      <c r="AL503" s="130"/>
      <c r="AM503" s="130"/>
      <c r="AN503" s="130"/>
      <c r="AO503" s="130"/>
      <c r="AP503" s="130"/>
      <c r="AQ503" s="130"/>
      <c r="AR503" s="130"/>
      <c r="AS503" s="130"/>
      <c r="AT503" s="130"/>
      <c r="AU503" s="130"/>
      <c r="AV503" s="130"/>
      <c r="AW503" s="130"/>
      <c r="AX503" s="130"/>
      <c r="AY503" s="130"/>
      <c r="AZ503" s="130"/>
      <c r="BA503" s="130"/>
      <c r="BB503" s="130"/>
      <c r="BC503" s="130"/>
      <c r="BD503" s="130"/>
      <c r="BE503" s="130"/>
      <c r="BF503" s="130"/>
      <c r="BG503" s="130"/>
      <c r="BH503" s="130"/>
      <c r="BI503" s="130"/>
      <c r="BJ503" s="130"/>
      <c r="BK503" s="130"/>
      <c r="BL503" s="130"/>
      <c r="BM503" s="130"/>
      <c r="BN503" s="130"/>
      <c r="BO503" s="130"/>
      <c r="BP503" s="130"/>
      <c r="BQ503" s="130"/>
      <c r="BR503" s="130"/>
      <c r="BS503" s="111"/>
    </row>
    <row r="504" spans="4:71" s="94" customFormat="1" ht="9.75" customHeight="1" x14ac:dyDescent="0.25">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0"/>
      <c r="AD504" s="130"/>
      <c r="AE504" s="130"/>
      <c r="AF504" s="130"/>
      <c r="AG504" s="130"/>
      <c r="AH504" s="130"/>
      <c r="AI504" s="130"/>
      <c r="AJ504" s="130"/>
      <c r="AK504" s="130"/>
      <c r="AL504" s="130"/>
      <c r="AM504" s="130"/>
      <c r="AN504" s="130"/>
      <c r="AO504" s="130"/>
      <c r="AP504" s="130"/>
      <c r="AQ504" s="130"/>
      <c r="AR504" s="130"/>
      <c r="AS504" s="130"/>
      <c r="AT504" s="130"/>
      <c r="AU504" s="130"/>
      <c r="AV504" s="130"/>
      <c r="AW504" s="130"/>
      <c r="AX504" s="130"/>
      <c r="AY504" s="130"/>
      <c r="AZ504" s="130"/>
      <c r="BA504" s="130"/>
      <c r="BB504" s="130"/>
      <c r="BC504" s="130"/>
      <c r="BD504" s="130"/>
      <c r="BE504" s="130"/>
      <c r="BF504" s="130"/>
      <c r="BG504" s="130"/>
      <c r="BH504" s="130"/>
      <c r="BI504" s="130"/>
      <c r="BJ504" s="130"/>
      <c r="BK504" s="130"/>
      <c r="BL504" s="130"/>
      <c r="BM504" s="130"/>
      <c r="BN504" s="130"/>
      <c r="BO504" s="130"/>
      <c r="BP504" s="130"/>
      <c r="BQ504" s="130"/>
      <c r="BR504" s="130"/>
      <c r="BS504" s="111"/>
    </row>
    <row r="505" spans="4:71" s="94" customFormat="1" ht="9.75" customHeight="1" x14ac:dyDescent="0.25">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0"/>
      <c r="AD505" s="130"/>
      <c r="AE505" s="130"/>
      <c r="AF505" s="130"/>
      <c r="AG505" s="130"/>
      <c r="AH505" s="130"/>
      <c r="AI505" s="130"/>
      <c r="AJ505" s="130"/>
      <c r="AK505" s="130"/>
      <c r="AL505" s="130"/>
      <c r="AM505" s="130"/>
      <c r="AN505" s="130"/>
      <c r="AO505" s="130"/>
      <c r="AP505" s="130"/>
      <c r="AQ505" s="130"/>
      <c r="AR505" s="130"/>
      <c r="AS505" s="130"/>
      <c r="AT505" s="130"/>
      <c r="AU505" s="130"/>
      <c r="AV505" s="130"/>
      <c r="AW505" s="130"/>
      <c r="AX505" s="130"/>
      <c r="AY505" s="130"/>
      <c r="AZ505" s="130"/>
      <c r="BA505" s="130"/>
      <c r="BB505" s="130"/>
      <c r="BC505" s="130"/>
      <c r="BD505" s="130"/>
      <c r="BE505" s="130"/>
      <c r="BF505" s="130"/>
      <c r="BG505" s="130"/>
      <c r="BH505" s="130"/>
      <c r="BI505" s="130"/>
      <c r="BJ505" s="130"/>
      <c r="BK505" s="130"/>
      <c r="BL505" s="130"/>
      <c r="BM505" s="130"/>
      <c r="BN505" s="130"/>
      <c r="BO505" s="130"/>
      <c r="BP505" s="130"/>
      <c r="BQ505" s="130"/>
      <c r="BR505" s="130"/>
      <c r="BS505" s="111"/>
    </row>
    <row r="506" spans="4:71" s="94" customFormat="1" ht="9.75" customHeight="1" x14ac:dyDescent="0.25">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0"/>
      <c r="AD506" s="130"/>
      <c r="AE506" s="130"/>
      <c r="AF506" s="130"/>
      <c r="AG506" s="130"/>
      <c r="AH506" s="130"/>
      <c r="AI506" s="130"/>
      <c r="AJ506" s="130"/>
      <c r="AK506" s="130"/>
      <c r="AL506" s="130"/>
      <c r="AM506" s="130"/>
      <c r="AN506" s="130"/>
      <c r="AO506" s="130"/>
      <c r="AP506" s="130"/>
      <c r="AQ506" s="130"/>
      <c r="AR506" s="130"/>
      <c r="AS506" s="130"/>
      <c r="AT506" s="130"/>
      <c r="AU506" s="130"/>
      <c r="AV506" s="130"/>
      <c r="AW506" s="130"/>
      <c r="AX506" s="130"/>
      <c r="AY506" s="130"/>
      <c r="AZ506" s="130"/>
      <c r="BA506" s="130"/>
      <c r="BB506" s="130"/>
      <c r="BC506" s="130"/>
      <c r="BD506" s="130"/>
      <c r="BE506" s="130"/>
      <c r="BF506" s="130"/>
      <c r="BG506" s="130"/>
      <c r="BH506" s="130"/>
      <c r="BI506" s="130"/>
      <c r="BJ506" s="130"/>
      <c r="BK506" s="130"/>
      <c r="BL506" s="130"/>
      <c r="BM506" s="130"/>
      <c r="BN506" s="130"/>
      <c r="BO506" s="130"/>
      <c r="BP506" s="130"/>
      <c r="BQ506" s="130"/>
      <c r="BR506" s="130"/>
      <c r="BS506" s="111"/>
    </row>
    <row r="507" spans="4:71" s="94" customFormat="1" ht="9.75" customHeight="1" x14ac:dyDescent="0.25">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0"/>
      <c r="AD507" s="130"/>
      <c r="AE507" s="130"/>
      <c r="AF507" s="130"/>
      <c r="AG507" s="130"/>
      <c r="AH507" s="130"/>
      <c r="AI507" s="130"/>
      <c r="AJ507" s="130"/>
      <c r="AK507" s="130"/>
      <c r="AL507" s="130"/>
      <c r="AM507" s="130"/>
      <c r="AN507" s="130"/>
      <c r="AO507" s="130"/>
      <c r="AP507" s="130"/>
      <c r="AQ507" s="130"/>
      <c r="AR507" s="130"/>
      <c r="AS507" s="130"/>
      <c r="AT507" s="130"/>
      <c r="AU507" s="130"/>
      <c r="AV507" s="130"/>
      <c r="AW507" s="130"/>
      <c r="AX507" s="130"/>
      <c r="AY507" s="130"/>
      <c r="AZ507" s="130"/>
      <c r="BA507" s="130"/>
      <c r="BB507" s="130"/>
      <c r="BC507" s="130"/>
      <c r="BD507" s="130"/>
      <c r="BE507" s="130"/>
      <c r="BF507" s="130"/>
      <c r="BG507" s="130"/>
      <c r="BH507" s="130"/>
      <c r="BI507" s="130"/>
      <c r="BJ507" s="130"/>
      <c r="BK507" s="130"/>
      <c r="BL507" s="130"/>
      <c r="BM507" s="130"/>
      <c r="BN507" s="130"/>
      <c r="BO507" s="130"/>
      <c r="BP507" s="130"/>
      <c r="BQ507" s="130"/>
      <c r="BR507" s="130"/>
      <c r="BS507" s="111"/>
    </row>
    <row r="508" spans="4:71" s="94" customFormat="1" ht="9.75" customHeight="1" x14ac:dyDescent="0.25">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0"/>
      <c r="AD508" s="130"/>
      <c r="AE508" s="130"/>
      <c r="AF508" s="130"/>
      <c r="AG508" s="130"/>
      <c r="AH508" s="130"/>
      <c r="AI508" s="130"/>
      <c r="AJ508" s="130"/>
      <c r="AK508" s="130"/>
      <c r="AL508" s="130"/>
      <c r="AM508" s="130"/>
      <c r="AN508" s="130"/>
      <c r="AO508" s="130"/>
      <c r="AP508" s="130"/>
      <c r="AQ508" s="130"/>
      <c r="AR508" s="130"/>
      <c r="AS508" s="130"/>
      <c r="AT508" s="130"/>
      <c r="AU508" s="130"/>
      <c r="AV508" s="130"/>
      <c r="AW508" s="130"/>
      <c r="AX508" s="130"/>
      <c r="AY508" s="130"/>
      <c r="AZ508" s="130"/>
      <c r="BA508" s="130"/>
      <c r="BB508" s="130"/>
      <c r="BC508" s="130"/>
      <c r="BD508" s="130"/>
      <c r="BE508" s="130"/>
      <c r="BF508" s="130"/>
      <c r="BG508" s="130"/>
      <c r="BH508" s="130"/>
      <c r="BI508" s="130"/>
      <c r="BJ508" s="130"/>
      <c r="BK508" s="130"/>
      <c r="BL508" s="130"/>
      <c r="BM508" s="130"/>
      <c r="BN508" s="130"/>
      <c r="BO508" s="130"/>
      <c r="BP508" s="130"/>
      <c r="BQ508" s="130"/>
      <c r="BR508" s="130"/>
      <c r="BS508" s="111"/>
    </row>
    <row r="509" spans="4:71" s="94" customFormat="1" ht="9.75" customHeight="1" x14ac:dyDescent="0.25">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0"/>
      <c r="AD509" s="130"/>
      <c r="AE509" s="130"/>
      <c r="AF509" s="130"/>
      <c r="AG509" s="130"/>
      <c r="AH509" s="130"/>
      <c r="AI509" s="130"/>
      <c r="AJ509" s="130"/>
      <c r="AK509" s="130"/>
      <c r="AL509" s="130"/>
      <c r="AM509" s="130"/>
      <c r="AN509" s="130"/>
      <c r="AO509" s="130"/>
      <c r="AP509" s="130"/>
      <c r="AQ509" s="130"/>
      <c r="AR509" s="130"/>
      <c r="AS509" s="130"/>
      <c r="AT509" s="130"/>
      <c r="AU509" s="130"/>
      <c r="AV509" s="130"/>
      <c r="AW509" s="130"/>
      <c r="AX509" s="130"/>
      <c r="AY509" s="130"/>
      <c r="AZ509" s="130"/>
      <c r="BA509" s="130"/>
      <c r="BB509" s="130"/>
      <c r="BC509" s="130"/>
      <c r="BD509" s="130"/>
      <c r="BE509" s="130"/>
      <c r="BF509" s="130"/>
      <c r="BG509" s="130"/>
      <c r="BH509" s="130"/>
      <c r="BI509" s="130"/>
      <c r="BJ509" s="130"/>
      <c r="BK509" s="130"/>
      <c r="BL509" s="130"/>
      <c r="BM509" s="130"/>
      <c r="BN509" s="130"/>
      <c r="BO509" s="130"/>
      <c r="BP509" s="130"/>
      <c r="BQ509" s="130"/>
      <c r="BR509" s="130"/>
      <c r="BS509" s="111"/>
    </row>
    <row r="510" spans="4:71" s="94" customFormat="1" ht="9.75" customHeight="1" x14ac:dyDescent="0.25">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0"/>
      <c r="AD510" s="130"/>
      <c r="AE510" s="130"/>
      <c r="AF510" s="130"/>
      <c r="AG510" s="130"/>
      <c r="AH510" s="130"/>
      <c r="AI510" s="130"/>
      <c r="AJ510" s="130"/>
      <c r="AK510" s="130"/>
      <c r="AL510" s="130"/>
      <c r="AM510" s="130"/>
      <c r="AN510" s="130"/>
      <c r="AO510" s="130"/>
      <c r="AP510" s="130"/>
      <c r="AQ510" s="130"/>
      <c r="AR510" s="130"/>
      <c r="AS510" s="130"/>
      <c r="AT510" s="130"/>
      <c r="AU510" s="130"/>
      <c r="AV510" s="130"/>
      <c r="AW510" s="130"/>
      <c r="AX510" s="130"/>
      <c r="AY510" s="130"/>
      <c r="AZ510" s="130"/>
      <c r="BA510" s="130"/>
      <c r="BB510" s="130"/>
      <c r="BC510" s="130"/>
      <c r="BD510" s="130"/>
      <c r="BE510" s="130"/>
      <c r="BF510" s="130"/>
      <c r="BG510" s="130"/>
      <c r="BH510" s="130"/>
      <c r="BI510" s="130"/>
      <c r="BJ510" s="130"/>
      <c r="BK510" s="130"/>
      <c r="BL510" s="130"/>
      <c r="BM510" s="130"/>
      <c r="BN510" s="130"/>
      <c r="BO510" s="130"/>
      <c r="BP510" s="130"/>
      <c r="BQ510" s="130"/>
      <c r="BR510" s="130"/>
      <c r="BS510" s="111"/>
    </row>
    <row r="511" spans="4:71" s="94" customFormat="1" ht="9.75" customHeight="1" x14ac:dyDescent="0.25">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0"/>
      <c r="AE511" s="130"/>
      <c r="AF511" s="130"/>
      <c r="AG511" s="130"/>
      <c r="AH511" s="130"/>
      <c r="AI511" s="130"/>
      <c r="AJ511" s="130"/>
      <c r="AK511" s="130"/>
      <c r="AL511" s="130"/>
      <c r="AM511" s="130"/>
      <c r="AN511" s="130"/>
      <c r="AO511" s="130"/>
      <c r="AP511" s="130"/>
      <c r="AQ511" s="130"/>
      <c r="AR511" s="130"/>
      <c r="AS511" s="130"/>
      <c r="AT511" s="130"/>
      <c r="AU511" s="130"/>
      <c r="AV511" s="130"/>
      <c r="AW511" s="130"/>
      <c r="AX511" s="130"/>
      <c r="AY511" s="130"/>
      <c r="AZ511" s="130"/>
      <c r="BA511" s="130"/>
      <c r="BB511" s="130"/>
      <c r="BC511" s="130"/>
      <c r="BD511" s="130"/>
      <c r="BE511" s="130"/>
      <c r="BF511" s="130"/>
      <c r="BG511" s="130"/>
      <c r="BH511" s="130"/>
      <c r="BI511" s="130"/>
      <c r="BJ511" s="130"/>
      <c r="BK511" s="130"/>
      <c r="BL511" s="130"/>
      <c r="BM511" s="130"/>
      <c r="BN511" s="130"/>
      <c r="BO511" s="130"/>
      <c r="BP511" s="130"/>
      <c r="BQ511" s="130"/>
      <c r="BR511" s="130"/>
      <c r="BS511" s="111"/>
    </row>
    <row r="512" spans="4:71" s="94" customFormat="1" ht="9.75" customHeight="1" x14ac:dyDescent="0.25">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0"/>
      <c r="AD512" s="130"/>
      <c r="AE512" s="130"/>
      <c r="AF512" s="130"/>
      <c r="AG512" s="130"/>
      <c r="AH512" s="130"/>
      <c r="AI512" s="130"/>
      <c r="AJ512" s="130"/>
      <c r="AK512" s="130"/>
      <c r="AL512" s="130"/>
      <c r="AM512" s="130"/>
      <c r="AN512" s="130"/>
      <c r="AO512" s="130"/>
      <c r="AP512" s="130"/>
      <c r="AQ512" s="130"/>
      <c r="AR512" s="130"/>
      <c r="AS512" s="130"/>
      <c r="AT512" s="130"/>
      <c r="AU512" s="130"/>
      <c r="AV512" s="130"/>
      <c r="AW512" s="130"/>
      <c r="AX512" s="130"/>
      <c r="AY512" s="130"/>
      <c r="AZ512" s="130"/>
      <c r="BA512" s="130"/>
      <c r="BB512" s="130"/>
      <c r="BC512" s="130"/>
      <c r="BD512" s="130"/>
      <c r="BE512" s="130"/>
      <c r="BF512" s="130"/>
      <c r="BG512" s="130"/>
      <c r="BH512" s="130"/>
      <c r="BI512" s="130"/>
      <c r="BJ512" s="130"/>
      <c r="BK512" s="130"/>
      <c r="BL512" s="130"/>
      <c r="BM512" s="130"/>
      <c r="BN512" s="130"/>
      <c r="BO512" s="130"/>
      <c r="BP512" s="130"/>
      <c r="BQ512" s="130"/>
      <c r="BR512" s="130"/>
      <c r="BS512" s="111"/>
    </row>
    <row r="513" spans="4:71" s="94" customFormat="1" ht="9.75" customHeight="1" x14ac:dyDescent="0.25">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0"/>
      <c r="AE513" s="130"/>
      <c r="AF513" s="130"/>
      <c r="AG513" s="130"/>
      <c r="AH513" s="130"/>
      <c r="AI513" s="130"/>
      <c r="AJ513" s="130"/>
      <c r="AK513" s="130"/>
      <c r="AL513" s="130"/>
      <c r="AM513" s="130"/>
      <c r="AN513" s="130"/>
      <c r="AO513" s="130"/>
      <c r="AP513" s="130"/>
      <c r="AQ513" s="130"/>
      <c r="AR513" s="130"/>
      <c r="AS513" s="130"/>
      <c r="AT513" s="130"/>
      <c r="AU513" s="130"/>
      <c r="AV513" s="130"/>
      <c r="AW513" s="130"/>
      <c r="AX513" s="130"/>
      <c r="AY513" s="130"/>
      <c r="AZ513" s="130"/>
      <c r="BA513" s="130"/>
      <c r="BB513" s="130"/>
      <c r="BC513" s="130"/>
      <c r="BD513" s="130"/>
      <c r="BE513" s="130"/>
      <c r="BF513" s="130"/>
      <c r="BG513" s="130"/>
      <c r="BH513" s="130"/>
      <c r="BI513" s="130"/>
      <c r="BJ513" s="130"/>
      <c r="BK513" s="130"/>
      <c r="BL513" s="130"/>
      <c r="BM513" s="130"/>
      <c r="BN513" s="130"/>
      <c r="BO513" s="130"/>
      <c r="BP513" s="130"/>
      <c r="BQ513" s="130"/>
      <c r="BR513" s="130"/>
      <c r="BS513" s="111"/>
    </row>
    <row r="514" spans="4:71" s="94" customFormat="1" ht="9.75" customHeight="1" x14ac:dyDescent="0.25">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c r="AA514" s="130"/>
      <c r="AB514" s="130"/>
      <c r="AC514" s="130"/>
      <c r="AD514" s="130"/>
      <c r="AE514" s="130"/>
      <c r="AF514" s="130"/>
      <c r="AG514" s="130"/>
      <c r="AH514" s="130"/>
      <c r="AI514" s="130"/>
      <c r="AJ514" s="130"/>
      <c r="AK514" s="130"/>
      <c r="AL514" s="130"/>
      <c r="AM514" s="130"/>
      <c r="AN514" s="130"/>
      <c r="AO514" s="130"/>
      <c r="AP514" s="130"/>
      <c r="AQ514" s="130"/>
      <c r="AR514" s="130"/>
      <c r="AS514" s="130"/>
      <c r="AT514" s="130"/>
      <c r="AU514" s="130"/>
      <c r="AV514" s="130"/>
      <c r="AW514" s="130"/>
      <c r="AX514" s="130"/>
      <c r="AY514" s="130"/>
      <c r="AZ514" s="130"/>
      <c r="BA514" s="130"/>
      <c r="BB514" s="130"/>
      <c r="BC514" s="130"/>
      <c r="BD514" s="130"/>
      <c r="BE514" s="130"/>
      <c r="BF514" s="130"/>
      <c r="BG514" s="130"/>
      <c r="BH514" s="130"/>
      <c r="BI514" s="130"/>
      <c r="BJ514" s="130"/>
      <c r="BK514" s="130"/>
      <c r="BL514" s="130"/>
      <c r="BM514" s="130"/>
      <c r="BN514" s="130"/>
      <c r="BO514" s="130"/>
      <c r="BP514" s="130"/>
      <c r="BQ514" s="130"/>
      <c r="BR514" s="130"/>
      <c r="BS514" s="111"/>
    </row>
    <row r="515" spans="4:71" s="94" customFormat="1" ht="9.75" customHeight="1" x14ac:dyDescent="0.25">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c r="AA515" s="130"/>
      <c r="AB515" s="130"/>
      <c r="AC515" s="130"/>
      <c r="AD515" s="130"/>
      <c r="AE515" s="130"/>
      <c r="AF515" s="130"/>
      <c r="AG515" s="130"/>
      <c r="AH515" s="130"/>
      <c r="AI515" s="130"/>
      <c r="AJ515" s="130"/>
      <c r="AK515" s="130"/>
      <c r="AL515" s="130"/>
      <c r="AM515" s="130"/>
      <c r="AN515" s="130"/>
      <c r="AO515" s="130"/>
      <c r="AP515" s="130"/>
      <c r="AQ515" s="130"/>
      <c r="AR515" s="130"/>
      <c r="AS515" s="130"/>
      <c r="AT515" s="130"/>
      <c r="AU515" s="130"/>
      <c r="AV515" s="130"/>
      <c r="AW515" s="130"/>
      <c r="AX515" s="130"/>
      <c r="AY515" s="130"/>
      <c r="AZ515" s="130"/>
      <c r="BA515" s="130"/>
      <c r="BB515" s="130"/>
      <c r="BC515" s="130"/>
      <c r="BD515" s="130"/>
      <c r="BE515" s="130"/>
      <c r="BF515" s="130"/>
      <c r="BG515" s="130"/>
      <c r="BH515" s="130"/>
      <c r="BI515" s="130"/>
      <c r="BJ515" s="130"/>
      <c r="BK515" s="130"/>
      <c r="BL515" s="130"/>
      <c r="BM515" s="130"/>
      <c r="BN515" s="130"/>
      <c r="BO515" s="130"/>
      <c r="BP515" s="130"/>
      <c r="BQ515" s="130"/>
      <c r="BR515" s="130"/>
      <c r="BS515" s="111"/>
    </row>
    <row r="516" spans="4:71" s="94" customFormat="1" ht="9.75" customHeight="1" x14ac:dyDescent="0.25">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c r="AA516" s="130"/>
      <c r="AB516" s="130"/>
      <c r="AC516" s="130"/>
      <c r="AD516" s="130"/>
      <c r="AE516" s="130"/>
      <c r="AF516" s="130"/>
      <c r="AG516" s="130"/>
      <c r="AH516" s="130"/>
      <c r="AI516" s="130"/>
      <c r="AJ516" s="130"/>
      <c r="AK516" s="130"/>
      <c r="AL516" s="130"/>
      <c r="AM516" s="130"/>
      <c r="AN516" s="130"/>
      <c r="AO516" s="130"/>
      <c r="AP516" s="130"/>
      <c r="AQ516" s="130"/>
      <c r="AR516" s="130"/>
      <c r="AS516" s="130"/>
      <c r="AT516" s="130"/>
      <c r="AU516" s="130"/>
      <c r="AV516" s="130"/>
      <c r="AW516" s="130"/>
      <c r="AX516" s="130"/>
      <c r="AY516" s="130"/>
      <c r="AZ516" s="130"/>
      <c r="BA516" s="130"/>
      <c r="BB516" s="130"/>
      <c r="BC516" s="130"/>
      <c r="BD516" s="130"/>
      <c r="BE516" s="130"/>
      <c r="BF516" s="130"/>
      <c r="BG516" s="130"/>
      <c r="BH516" s="130"/>
      <c r="BI516" s="130"/>
      <c r="BJ516" s="130"/>
      <c r="BK516" s="130"/>
      <c r="BL516" s="130"/>
      <c r="BM516" s="130"/>
      <c r="BN516" s="130"/>
      <c r="BO516" s="130"/>
      <c r="BP516" s="130"/>
      <c r="BQ516" s="130"/>
      <c r="BR516" s="130"/>
      <c r="BS516" s="111"/>
    </row>
    <row r="517" spans="4:71" s="94" customFormat="1" ht="9.75" customHeight="1" x14ac:dyDescent="0.25">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0"/>
      <c r="AD517" s="130"/>
      <c r="AE517" s="130"/>
      <c r="AF517" s="130"/>
      <c r="AG517" s="130"/>
      <c r="AH517" s="130"/>
      <c r="AI517" s="130"/>
      <c r="AJ517" s="130"/>
      <c r="AK517" s="130"/>
      <c r="AL517" s="130"/>
      <c r="AM517" s="130"/>
      <c r="AN517" s="130"/>
      <c r="AO517" s="130"/>
      <c r="AP517" s="130"/>
      <c r="AQ517" s="130"/>
      <c r="AR517" s="130"/>
      <c r="AS517" s="130"/>
      <c r="AT517" s="130"/>
      <c r="AU517" s="130"/>
      <c r="AV517" s="130"/>
      <c r="AW517" s="130"/>
      <c r="AX517" s="130"/>
      <c r="AY517" s="130"/>
      <c r="AZ517" s="130"/>
      <c r="BA517" s="130"/>
      <c r="BB517" s="130"/>
      <c r="BC517" s="130"/>
      <c r="BD517" s="130"/>
      <c r="BE517" s="130"/>
      <c r="BF517" s="130"/>
      <c r="BG517" s="130"/>
      <c r="BH517" s="130"/>
      <c r="BI517" s="130"/>
      <c r="BJ517" s="130"/>
      <c r="BK517" s="130"/>
      <c r="BL517" s="130"/>
      <c r="BM517" s="130"/>
      <c r="BN517" s="130"/>
      <c r="BO517" s="130"/>
      <c r="BP517" s="130"/>
      <c r="BQ517" s="130"/>
      <c r="BR517" s="130"/>
      <c r="BS517" s="111"/>
    </row>
    <row r="518" spans="4:71" s="94" customFormat="1" ht="9.75" customHeight="1" x14ac:dyDescent="0.25">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0"/>
      <c r="AU518" s="130"/>
      <c r="AV518" s="130"/>
      <c r="AW518" s="130"/>
      <c r="AX518" s="130"/>
      <c r="AY518" s="130"/>
      <c r="AZ518" s="130"/>
      <c r="BA518" s="130"/>
      <c r="BB518" s="130"/>
      <c r="BC518" s="130"/>
      <c r="BD518" s="130"/>
      <c r="BE518" s="130"/>
      <c r="BF518" s="130"/>
      <c r="BG518" s="130"/>
      <c r="BH518" s="130"/>
      <c r="BI518" s="130"/>
      <c r="BJ518" s="130"/>
      <c r="BK518" s="130"/>
      <c r="BL518" s="130"/>
      <c r="BM518" s="130"/>
      <c r="BN518" s="130"/>
      <c r="BO518" s="130"/>
      <c r="BP518" s="130"/>
      <c r="BQ518" s="130"/>
      <c r="BR518" s="130"/>
      <c r="BS518" s="111"/>
    </row>
    <row r="519" spans="4:71" s="94" customFormat="1" ht="9.75" customHeight="1" x14ac:dyDescent="0.25">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c r="AA519" s="130"/>
      <c r="AB519" s="130"/>
      <c r="AC519" s="130"/>
      <c r="AD519" s="130"/>
      <c r="AE519" s="130"/>
      <c r="AF519" s="130"/>
      <c r="AG519" s="130"/>
      <c r="AH519" s="130"/>
      <c r="AI519" s="130"/>
      <c r="AJ519" s="130"/>
      <c r="AK519" s="130"/>
      <c r="AL519" s="130"/>
      <c r="AM519" s="130"/>
      <c r="AN519" s="130"/>
      <c r="AO519" s="130"/>
      <c r="AP519" s="130"/>
      <c r="AQ519" s="130"/>
      <c r="AR519" s="130"/>
      <c r="AS519" s="130"/>
      <c r="AT519" s="130"/>
      <c r="AU519" s="130"/>
      <c r="AV519" s="130"/>
      <c r="AW519" s="130"/>
      <c r="AX519" s="130"/>
      <c r="AY519" s="130"/>
      <c r="AZ519" s="130"/>
      <c r="BA519" s="130"/>
      <c r="BB519" s="130"/>
      <c r="BC519" s="130"/>
      <c r="BD519" s="130"/>
      <c r="BE519" s="130"/>
      <c r="BF519" s="130"/>
      <c r="BG519" s="130"/>
      <c r="BH519" s="130"/>
      <c r="BI519" s="130"/>
      <c r="BJ519" s="130"/>
      <c r="BK519" s="130"/>
      <c r="BL519" s="130"/>
      <c r="BM519" s="130"/>
      <c r="BN519" s="130"/>
      <c r="BO519" s="130"/>
      <c r="BP519" s="130"/>
      <c r="BQ519" s="130"/>
      <c r="BR519" s="130"/>
      <c r="BS519" s="111"/>
    </row>
    <row r="520" spans="4:71" s="94" customFormat="1" ht="9.75" customHeight="1" x14ac:dyDescent="0.25">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c r="AA520" s="130"/>
      <c r="AB520" s="130"/>
      <c r="AC520" s="130"/>
      <c r="AD520" s="130"/>
      <c r="AE520" s="130"/>
      <c r="AF520" s="130"/>
      <c r="AG520" s="130"/>
      <c r="AH520" s="130"/>
      <c r="AI520" s="130"/>
      <c r="AJ520" s="130"/>
      <c r="AK520" s="130"/>
      <c r="AL520" s="130"/>
      <c r="AM520" s="130"/>
      <c r="AN520" s="130"/>
      <c r="AO520" s="130"/>
      <c r="AP520" s="130"/>
      <c r="AQ520" s="130"/>
      <c r="AR520" s="130"/>
      <c r="AS520" s="130"/>
      <c r="AT520" s="130"/>
      <c r="AU520" s="130"/>
      <c r="AV520" s="130"/>
      <c r="AW520" s="130"/>
      <c r="AX520" s="130"/>
      <c r="AY520" s="130"/>
      <c r="AZ520" s="130"/>
      <c r="BA520" s="130"/>
      <c r="BB520" s="130"/>
      <c r="BC520" s="130"/>
      <c r="BD520" s="130"/>
      <c r="BE520" s="130"/>
      <c r="BF520" s="130"/>
      <c r="BG520" s="130"/>
      <c r="BH520" s="130"/>
      <c r="BI520" s="130"/>
      <c r="BJ520" s="130"/>
      <c r="BK520" s="130"/>
      <c r="BL520" s="130"/>
      <c r="BM520" s="130"/>
      <c r="BN520" s="130"/>
      <c r="BO520" s="130"/>
      <c r="BP520" s="130"/>
      <c r="BQ520" s="130"/>
      <c r="BR520" s="130"/>
      <c r="BS520" s="111"/>
    </row>
    <row r="521" spans="4:71" s="94" customFormat="1" ht="9.75" customHeight="1" x14ac:dyDescent="0.25">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c r="AA521" s="130"/>
      <c r="AB521" s="130"/>
      <c r="AC521" s="130"/>
      <c r="AD521" s="130"/>
      <c r="AE521" s="130"/>
      <c r="AF521" s="130"/>
      <c r="AG521" s="130"/>
      <c r="AH521" s="130"/>
      <c r="AI521" s="130"/>
      <c r="AJ521" s="130"/>
      <c r="AK521" s="130"/>
      <c r="AL521" s="130"/>
      <c r="AM521" s="130"/>
      <c r="AN521" s="130"/>
      <c r="AO521" s="130"/>
      <c r="AP521" s="130"/>
      <c r="AQ521" s="130"/>
      <c r="AR521" s="130"/>
      <c r="AS521" s="130"/>
      <c r="AT521" s="130"/>
      <c r="AU521" s="130"/>
      <c r="AV521" s="130"/>
      <c r="AW521" s="130"/>
      <c r="AX521" s="130"/>
      <c r="AY521" s="130"/>
      <c r="AZ521" s="130"/>
      <c r="BA521" s="130"/>
      <c r="BB521" s="130"/>
      <c r="BC521" s="130"/>
      <c r="BD521" s="130"/>
      <c r="BE521" s="130"/>
      <c r="BF521" s="130"/>
      <c r="BG521" s="130"/>
      <c r="BH521" s="130"/>
      <c r="BI521" s="130"/>
      <c r="BJ521" s="130"/>
      <c r="BK521" s="130"/>
      <c r="BL521" s="130"/>
      <c r="BM521" s="130"/>
      <c r="BN521" s="130"/>
      <c r="BO521" s="130"/>
      <c r="BP521" s="130"/>
      <c r="BQ521" s="130"/>
      <c r="BR521" s="130"/>
      <c r="BS521" s="111"/>
    </row>
    <row r="522" spans="4:71" s="94" customFormat="1" ht="9.75" customHeight="1" x14ac:dyDescent="0.25">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0"/>
      <c r="AU522" s="130"/>
      <c r="AV522" s="130"/>
      <c r="AW522" s="130"/>
      <c r="AX522" s="130"/>
      <c r="AY522" s="130"/>
      <c r="AZ522" s="130"/>
      <c r="BA522" s="130"/>
      <c r="BB522" s="130"/>
      <c r="BC522" s="130"/>
      <c r="BD522" s="130"/>
      <c r="BE522" s="130"/>
      <c r="BF522" s="130"/>
      <c r="BG522" s="130"/>
      <c r="BH522" s="130"/>
      <c r="BI522" s="130"/>
      <c r="BJ522" s="130"/>
      <c r="BK522" s="130"/>
      <c r="BL522" s="130"/>
      <c r="BM522" s="130"/>
      <c r="BN522" s="130"/>
      <c r="BO522" s="130"/>
      <c r="BP522" s="130"/>
      <c r="BQ522" s="130"/>
      <c r="BR522" s="130"/>
      <c r="BS522" s="111"/>
    </row>
    <row r="523" spans="4:71" s="94" customFormat="1" ht="9.75" customHeight="1" x14ac:dyDescent="0.25">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c r="AA523" s="130"/>
      <c r="AB523" s="130"/>
      <c r="AC523" s="130"/>
      <c r="AD523" s="130"/>
      <c r="AE523" s="130"/>
      <c r="AF523" s="130"/>
      <c r="AG523" s="130"/>
      <c r="AH523" s="130"/>
      <c r="AI523" s="130"/>
      <c r="AJ523" s="130"/>
      <c r="AK523" s="130"/>
      <c r="AL523" s="130"/>
      <c r="AM523" s="130"/>
      <c r="AN523" s="130"/>
      <c r="AO523" s="130"/>
      <c r="AP523" s="130"/>
      <c r="AQ523" s="130"/>
      <c r="AR523" s="130"/>
      <c r="AS523" s="130"/>
      <c r="AT523" s="130"/>
      <c r="AU523" s="130"/>
      <c r="AV523" s="130"/>
      <c r="AW523" s="130"/>
      <c r="AX523" s="130"/>
      <c r="AY523" s="130"/>
      <c r="AZ523" s="130"/>
      <c r="BA523" s="130"/>
      <c r="BB523" s="130"/>
      <c r="BC523" s="130"/>
      <c r="BD523" s="130"/>
      <c r="BE523" s="130"/>
      <c r="BF523" s="130"/>
      <c r="BG523" s="130"/>
      <c r="BH523" s="130"/>
      <c r="BI523" s="130"/>
      <c r="BJ523" s="130"/>
      <c r="BK523" s="130"/>
      <c r="BL523" s="130"/>
      <c r="BM523" s="130"/>
      <c r="BN523" s="130"/>
      <c r="BO523" s="130"/>
      <c r="BP523" s="130"/>
      <c r="BQ523" s="130"/>
      <c r="BR523" s="130"/>
      <c r="BS523" s="111"/>
    </row>
    <row r="524" spans="4:71" s="94" customFormat="1" ht="9.75" customHeight="1" x14ac:dyDescent="0.25">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c r="AA524" s="130"/>
      <c r="AB524" s="130"/>
      <c r="AC524" s="130"/>
      <c r="AD524" s="130"/>
      <c r="AE524" s="130"/>
      <c r="AF524" s="130"/>
      <c r="AG524" s="130"/>
      <c r="AH524" s="130"/>
      <c r="AI524" s="130"/>
      <c r="AJ524" s="130"/>
      <c r="AK524" s="130"/>
      <c r="AL524" s="130"/>
      <c r="AM524" s="130"/>
      <c r="AN524" s="130"/>
      <c r="AO524" s="130"/>
      <c r="AP524" s="130"/>
      <c r="AQ524" s="130"/>
      <c r="AR524" s="130"/>
      <c r="AS524" s="130"/>
      <c r="AT524" s="130"/>
      <c r="AU524" s="130"/>
      <c r="AV524" s="130"/>
      <c r="AW524" s="130"/>
      <c r="AX524" s="130"/>
      <c r="AY524" s="130"/>
      <c r="AZ524" s="130"/>
      <c r="BA524" s="130"/>
      <c r="BB524" s="130"/>
      <c r="BC524" s="130"/>
      <c r="BD524" s="130"/>
      <c r="BE524" s="130"/>
      <c r="BF524" s="130"/>
      <c r="BG524" s="130"/>
      <c r="BH524" s="130"/>
      <c r="BI524" s="130"/>
      <c r="BJ524" s="130"/>
      <c r="BK524" s="130"/>
      <c r="BL524" s="130"/>
      <c r="BM524" s="130"/>
      <c r="BN524" s="130"/>
      <c r="BO524" s="130"/>
      <c r="BP524" s="130"/>
      <c r="BQ524" s="130"/>
      <c r="BR524" s="130"/>
      <c r="BS524" s="111"/>
    </row>
    <row r="525" spans="4:71" s="94" customFormat="1" ht="9.75" customHeight="1" x14ac:dyDescent="0.25">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0"/>
      <c r="AD525" s="130"/>
      <c r="AE525" s="130"/>
      <c r="AF525" s="130"/>
      <c r="AG525" s="130"/>
      <c r="AH525" s="130"/>
      <c r="AI525" s="130"/>
      <c r="AJ525" s="130"/>
      <c r="AK525" s="130"/>
      <c r="AL525" s="130"/>
      <c r="AM525" s="130"/>
      <c r="AN525" s="130"/>
      <c r="AO525" s="130"/>
      <c r="AP525" s="130"/>
      <c r="AQ525" s="130"/>
      <c r="AR525" s="130"/>
      <c r="AS525" s="130"/>
      <c r="AT525" s="130"/>
      <c r="AU525" s="130"/>
      <c r="AV525" s="130"/>
      <c r="AW525" s="130"/>
      <c r="AX525" s="130"/>
      <c r="AY525" s="130"/>
      <c r="AZ525" s="130"/>
      <c r="BA525" s="130"/>
      <c r="BB525" s="130"/>
      <c r="BC525" s="130"/>
      <c r="BD525" s="130"/>
      <c r="BE525" s="130"/>
      <c r="BF525" s="130"/>
      <c r="BG525" s="130"/>
      <c r="BH525" s="130"/>
      <c r="BI525" s="130"/>
      <c r="BJ525" s="130"/>
      <c r="BK525" s="130"/>
      <c r="BL525" s="130"/>
      <c r="BM525" s="130"/>
      <c r="BN525" s="130"/>
      <c r="BO525" s="130"/>
      <c r="BP525" s="130"/>
      <c r="BQ525" s="130"/>
      <c r="BR525" s="130"/>
      <c r="BS525" s="111"/>
    </row>
    <row r="526" spans="4:71" s="94" customFormat="1" ht="9.75" customHeight="1" x14ac:dyDescent="0.25">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0"/>
      <c r="AD526" s="130"/>
      <c r="AE526" s="130"/>
      <c r="AF526" s="130"/>
      <c r="AG526" s="130"/>
      <c r="AH526" s="130"/>
      <c r="AI526" s="130"/>
      <c r="AJ526" s="130"/>
      <c r="AK526" s="130"/>
      <c r="AL526" s="130"/>
      <c r="AM526" s="130"/>
      <c r="AN526" s="130"/>
      <c r="AO526" s="130"/>
      <c r="AP526" s="130"/>
      <c r="AQ526" s="130"/>
      <c r="AR526" s="130"/>
      <c r="AS526" s="130"/>
      <c r="AT526" s="130"/>
      <c r="AU526" s="130"/>
      <c r="AV526" s="130"/>
      <c r="AW526" s="130"/>
      <c r="AX526" s="130"/>
      <c r="AY526" s="130"/>
      <c r="AZ526" s="130"/>
      <c r="BA526" s="130"/>
      <c r="BB526" s="130"/>
      <c r="BC526" s="130"/>
      <c r="BD526" s="130"/>
      <c r="BE526" s="130"/>
      <c r="BF526" s="130"/>
      <c r="BG526" s="130"/>
      <c r="BH526" s="130"/>
      <c r="BI526" s="130"/>
      <c r="BJ526" s="130"/>
      <c r="BK526" s="130"/>
      <c r="BL526" s="130"/>
      <c r="BM526" s="130"/>
      <c r="BN526" s="130"/>
      <c r="BO526" s="130"/>
      <c r="BP526" s="130"/>
      <c r="BQ526" s="130"/>
      <c r="BR526" s="130"/>
      <c r="BS526" s="111"/>
    </row>
    <row r="527" spans="4:71" s="94" customFormat="1" ht="9.75" customHeight="1" x14ac:dyDescent="0.25">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c r="AA527" s="130"/>
      <c r="AB527" s="130"/>
      <c r="AC527" s="130"/>
      <c r="AD527" s="130"/>
      <c r="AE527" s="130"/>
      <c r="AF527" s="130"/>
      <c r="AG527" s="130"/>
      <c r="AH527" s="130"/>
      <c r="AI527" s="130"/>
      <c r="AJ527" s="130"/>
      <c r="AK527" s="130"/>
      <c r="AL527" s="130"/>
      <c r="AM527" s="130"/>
      <c r="AN527" s="130"/>
      <c r="AO527" s="130"/>
      <c r="AP527" s="130"/>
      <c r="AQ527" s="130"/>
      <c r="AR527" s="130"/>
      <c r="AS527" s="130"/>
      <c r="AT527" s="130"/>
      <c r="AU527" s="130"/>
      <c r="AV527" s="130"/>
      <c r="AW527" s="130"/>
      <c r="AX527" s="130"/>
      <c r="AY527" s="130"/>
      <c r="AZ527" s="130"/>
      <c r="BA527" s="130"/>
      <c r="BB527" s="130"/>
      <c r="BC527" s="130"/>
      <c r="BD527" s="130"/>
      <c r="BE527" s="130"/>
      <c r="BF527" s="130"/>
      <c r="BG527" s="130"/>
      <c r="BH527" s="130"/>
      <c r="BI527" s="130"/>
      <c r="BJ527" s="130"/>
      <c r="BK527" s="130"/>
      <c r="BL527" s="130"/>
      <c r="BM527" s="130"/>
      <c r="BN527" s="130"/>
      <c r="BO527" s="130"/>
      <c r="BP527" s="130"/>
      <c r="BQ527" s="130"/>
      <c r="BR527" s="130"/>
      <c r="BS527" s="111"/>
    </row>
    <row r="528" spans="4:71" s="94" customFormat="1" ht="9.75" customHeight="1" x14ac:dyDescent="0.25">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c r="AA528" s="130"/>
      <c r="AB528" s="130"/>
      <c r="AC528" s="130"/>
      <c r="AD528" s="130"/>
      <c r="AE528" s="130"/>
      <c r="AF528" s="130"/>
      <c r="AG528" s="130"/>
      <c r="AH528" s="130"/>
      <c r="AI528" s="130"/>
      <c r="AJ528" s="130"/>
      <c r="AK528" s="130"/>
      <c r="AL528" s="130"/>
      <c r="AM528" s="130"/>
      <c r="AN528" s="130"/>
      <c r="AO528" s="130"/>
      <c r="AP528" s="130"/>
      <c r="AQ528" s="130"/>
      <c r="AR528" s="130"/>
      <c r="AS528" s="130"/>
      <c r="AT528" s="130"/>
      <c r="AU528" s="130"/>
      <c r="AV528" s="130"/>
      <c r="AW528" s="130"/>
      <c r="AX528" s="130"/>
      <c r="AY528" s="130"/>
      <c r="AZ528" s="130"/>
      <c r="BA528" s="130"/>
      <c r="BB528" s="130"/>
      <c r="BC528" s="130"/>
      <c r="BD528" s="130"/>
      <c r="BE528" s="130"/>
      <c r="BF528" s="130"/>
      <c r="BG528" s="130"/>
      <c r="BH528" s="130"/>
      <c r="BI528" s="130"/>
      <c r="BJ528" s="130"/>
      <c r="BK528" s="130"/>
      <c r="BL528" s="130"/>
      <c r="BM528" s="130"/>
      <c r="BN528" s="130"/>
      <c r="BO528" s="130"/>
      <c r="BP528" s="130"/>
      <c r="BQ528" s="130"/>
      <c r="BR528" s="130"/>
      <c r="BS528" s="111"/>
    </row>
    <row r="529" spans="4:71" s="94" customFormat="1" ht="9.75" customHeight="1" x14ac:dyDescent="0.25">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c r="AA529" s="130"/>
      <c r="AB529" s="130"/>
      <c r="AC529" s="130"/>
      <c r="AD529" s="130"/>
      <c r="AE529" s="130"/>
      <c r="AF529" s="130"/>
      <c r="AG529" s="130"/>
      <c r="AH529" s="130"/>
      <c r="AI529" s="130"/>
      <c r="AJ529" s="130"/>
      <c r="AK529" s="130"/>
      <c r="AL529" s="130"/>
      <c r="AM529" s="130"/>
      <c r="AN529" s="130"/>
      <c r="AO529" s="130"/>
      <c r="AP529" s="130"/>
      <c r="AQ529" s="130"/>
      <c r="AR529" s="130"/>
      <c r="AS529" s="130"/>
      <c r="AT529" s="130"/>
      <c r="AU529" s="130"/>
      <c r="AV529" s="130"/>
      <c r="AW529" s="130"/>
      <c r="AX529" s="130"/>
      <c r="AY529" s="130"/>
      <c r="AZ529" s="130"/>
      <c r="BA529" s="130"/>
      <c r="BB529" s="130"/>
      <c r="BC529" s="130"/>
      <c r="BD529" s="130"/>
      <c r="BE529" s="130"/>
      <c r="BF529" s="130"/>
      <c r="BG529" s="130"/>
      <c r="BH529" s="130"/>
      <c r="BI529" s="130"/>
      <c r="BJ529" s="130"/>
      <c r="BK529" s="130"/>
      <c r="BL529" s="130"/>
      <c r="BM529" s="130"/>
      <c r="BN529" s="130"/>
      <c r="BO529" s="130"/>
      <c r="BP529" s="130"/>
      <c r="BQ529" s="130"/>
      <c r="BR529" s="130"/>
      <c r="BS529" s="111"/>
    </row>
    <row r="530" spans="4:71" s="94" customFormat="1" ht="9.75" customHeight="1" x14ac:dyDescent="0.25">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0"/>
      <c r="AD530" s="130"/>
      <c r="AE530" s="130"/>
      <c r="AF530" s="130"/>
      <c r="AG530" s="130"/>
      <c r="AH530" s="130"/>
      <c r="AI530" s="130"/>
      <c r="AJ530" s="130"/>
      <c r="AK530" s="130"/>
      <c r="AL530" s="130"/>
      <c r="AM530" s="130"/>
      <c r="AN530" s="130"/>
      <c r="AO530" s="130"/>
      <c r="AP530" s="130"/>
      <c r="AQ530" s="130"/>
      <c r="AR530" s="130"/>
      <c r="AS530" s="130"/>
      <c r="AT530" s="130"/>
      <c r="AU530" s="130"/>
      <c r="AV530" s="130"/>
      <c r="AW530" s="130"/>
      <c r="AX530" s="130"/>
      <c r="AY530" s="130"/>
      <c r="AZ530" s="130"/>
      <c r="BA530" s="130"/>
      <c r="BB530" s="130"/>
      <c r="BC530" s="130"/>
      <c r="BD530" s="130"/>
      <c r="BE530" s="130"/>
      <c r="BF530" s="130"/>
      <c r="BG530" s="130"/>
      <c r="BH530" s="130"/>
      <c r="BI530" s="130"/>
      <c r="BJ530" s="130"/>
      <c r="BK530" s="130"/>
      <c r="BL530" s="130"/>
      <c r="BM530" s="130"/>
      <c r="BN530" s="130"/>
      <c r="BO530" s="130"/>
      <c r="BP530" s="130"/>
      <c r="BQ530" s="130"/>
      <c r="BR530" s="130"/>
      <c r="BS530" s="111"/>
    </row>
    <row r="531" spans="4:71" s="94" customFormat="1" ht="9.75" customHeight="1" x14ac:dyDescent="0.25">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11"/>
    </row>
    <row r="532" spans="4:71" s="94" customFormat="1" ht="9.75" customHeight="1" x14ac:dyDescent="0.25">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11"/>
    </row>
    <row r="533" spans="4:71" s="94" customFormat="1" ht="9.75" customHeight="1" x14ac:dyDescent="0.25">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c r="AA533" s="130"/>
      <c r="AB533" s="130"/>
      <c r="AC533" s="130"/>
      <c r="AD533" s="130"/>
      <c r="AE533" s="130"/>
      <c r="AF533" s="130"/>
      <c r="AG533" s="130"/>
      <c r="AH533" s="130"/>
      <c r="AI533" s="130"/>
      <c r="AJ533" s="130"/>
      <c r="AK533" s="130"/>
      <c r="AL533" s="130"/>
      <c r="AM533" s="130"/>
      <c r="AN533" s="130"/>
      <c r="AO533" s="130"/>
      <c r="AP533" s="130"/>
      <c r="AQ533" s="130"/>
      <c r="AR533" s="130"/>
      <c r="AS533" s="130"/>
      <c r="AT533" s="130"/>
      <c r="AU533" s="130"/>
      <c r="AV533" s="130"/>
      <c r="AW533" s="130"/>
      <c r="AX533" s="130"/>
      <c r="AY533" s="130"/>
      <c r="AZ533" s="130"/>
      <c r="BA533" s="130"/>
      <c r="BB533" s="130"/>
      <c r="BC533" s="130"/>
      <c r="BD533" s="130"/>
      <c r="BE533" s="130"/>
      <c r="BF533" s="130"/>
      <c r="BG533" s="130"/>
      <c r="BH533" s="130"/>
      <c r="BI533" s="130"/>
      <c r="BJ533" s="130"/>
      <c r="BK533" s="130"/>
      <c r="BL533" s="130"/>
      <c r="BM533" s="130"/>
      <c r="BN533" s="130"/>
      <c r="BO533" s="130"/>
      <c r="BP533" s="130"/>
      <c r="BQ533" s="130"/>
      <c r="BR533" s="130"/>
      <c r="BS533" s="111"/>
    </row>
    <row r="534" spans="4:71" s="94" customFormat="1" ht="9.75" customHeight="1" x14ac:dyDescent="0.25">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c r="AA534" s="130"/>
      <c r="AB534" s="130"/>
      <c r="AC534" s="130"/>
      <c r="AD534" s="130"/>
      <c r="AE534" s="130"/>
      <c r="AF534" s="130"/>
      <c r="AG534" s="130"/>
      <c r="AH534" s="130"/>
      <c r="AI534" s="130"/>
      <c r="AJ534" s="130"/>
      <c r="AK534" s="130"/>
      <c r="AL534" s="130"/>
      <c r="AM534" s="130"/>
      <c r="AN534" s="130"/>
      <c r="AO534" s="130"/>
      <c r="AP534" s="130"/>
      <c r="AQ534" s="130"/>
      <c r="AR534" s="130"/>
      <c r="AS534" s="130"/>
      <c r="AT534" s="130"/>
      <c r="AU534" s="130"/>
      <c r="AV534" s="130"/>
      <c r="AW534" s="130"/>
      <c r="AX534" s="130"/>
      <c r="AY534" s="130"/>
      <c r="AZ534" s="130"/>
      <c r="BA534" s="130"/>
      <c r="BB534" s="130"/>
      <c r="BC534" s="130"/>
      <c r="BD534" s="130"/>
      <c r="BE534" s="130"/>
      <c r="BF534" s="130"/>
      <c r="BG534" s="130"/>
      <c r="BH534" s="130"/>
      <c r="BI534" s="130"/>
      <c r="BJ534" s="130"/>
      <c r="BK534" s="130"/>
      <c r="BL534" s="130"/>
      <c r="BM534" s="130"/>
      <c r="BN534" s="130"/>
      <c r="BO534" s="130"/>
      <c r="BP534" s="130"/>
      <c r="BQ534" s="130"/>
      <c r="BR534" s="130"/>
      <c r="BS534" s="111"/>
    </row>
    <row r="535" spans="4:71" s="94" customFormat="1" ht="9.75" customHeight="1" x14ac:dyDescent="0.25">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c r="AF535" s="130"/>
      <c r="AG535" s="130"/>
      <c r="AH535" s="130"/>
      <c r="AI535" s="130"/>
      <c r="AJ535" s="130"/>
      <c r="AK535" s="130"/>
      <c r="AL535" s="130"/>
      <c r="AM535" s="130"/>
      <c r="AN535" s="130"/>
      <c r="AO535" s="130"/>
      <c r="AP535" s="130"/>
      <c r="AQ535" s="130"/>
      <c r="AR535" s="130"/>
      <c r="AS535" s="130"/>
      <c r="AT535" s="130"/>
      <c r="AU535" s="130"/>
      <c r="AV535" s="130"/>
      <c r="AW535" s="130"/>
      <c r="AX535" s="130"/>
      <c r="AY535" s="130"/>
      <c r="AZ535" s="130"/>
      <c r="BA535" s="130"/>
      <c r="BB535" s="130"/>
      <c r="BC535" s="130"/>
      <c r="BD535" s="130"/>
      <c r="BE535" s="130"/>
      <c r="BF535" s="130"/>
      <c r="BG535" s="130"/>
      <c r="BH535" s="130"/>
      <c r="BI535" s="130"/>
      <c r="BJ535" s="130"/>
      <c r="BK535" s="130"/>
      <c r="BL535" s="130"/>
      <c r="BM535" s="130"/>
      <c r="BN535" s="130"/>
      <c r="BO535" s="130"/>
      <c r="BP535" s="130"/>
      <c r="BQ535" s="130"/>
      <c r="BR535" s="130"/>
      <c r="BS535" s="111"/>
    </row>
    <row r="536" spans="4:71" s="94" customFormat="1" ht="9.75" customHeight="1" x14ac:dyDescent="0.25">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c r="AA536" s="130"/>
      <c r="AB536" s="130"/>
      <c r="AC536" s="130"/>
      <c r="AD536" s="130"/>
      <c r="AE536" s="130"/>
      <c r="AF536" s="130"/>
      <c r="AG536" s="130"/>
      <c r="AH536" s="130"/>
      <c r="AI536" s="130"/>
      <c r="AJ536" s="130"/>
      <c r="AK536" s="130"/>
      <c r="AL536" s="130"/>
      <c r="AM536" s="130"/>
      <c r="AN536" s="130"/>
      <c r="AO536" s="130"/>
      <c r="AP536" s="130"/>
      <c r="AQ536" s="130"/>
      <c r="AR536" s="130"/>
      <c r="AS536" s="130"/>
      <c r="AT536" s="130"/>
      <c r="AU536" s="130"/>
      <c r="AV536" s="130"/>
      <c r="AW536" s="130"/>
      <c r="AX536" s="130"/>
      <c r="AY536" s="130"/>
      <c r="AZ536" s="130"/>
      <c r="BA536" s="130"/>
      <c r="BB536" s="130"/>
      <c r="BC536" s="130"/>
      <c r="BD536" s="130"/>
      <c r="BE536" s="130"/>
      <c r="BF536" s="130"/>
      <c r="BG536" s="130"/>
      <c r="BH536" s="130"/>
      <c r="BI536" s="130"/>
      <c r="BJ536" s="130"/>
      <c r="BK536" s="130"/>
      <c r="BL536" s="130"/>
      <c r="BM536" s="130"/>
      <c r="BN536" s="130"/>
      <c r="BO536" s="130"/>
      <c r="BP536" s="130"/>
      <c r="BQ536" s="130"/>
      <c r="BR536" s="130"/>
      <c r="BS536" s="111"/>
    </row>
    <row r="537" spans="4:71" s="94" customFormat="1" ht="9.75" customHeight="1" x14ac:dyDescent="0.25">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c r="AF537" s="130"/>
      <c r="AG537" s="130"/>
      <c r="AH537" s="130"/>
      <c r="AI537" s="130"/>
      <c r="AJ537" s="130"/>
      <c r="AK537" s="130"/>
      <c r="AL537" s="130"/>
      <c r="AM537" s="130"/>
      <c r="AN537" s="130"/>
      <c r="AO537" s="130"/>
      <c r="AP537" s="130"/>
      <c r="AQ537" s="130"/>
      <c r="AR537" s="130"/>
      <c r="AS537" s="130"/>
      <c r="AT537" s="130"/>
      <c r="AU537" s="130"/>
      <c r="AV537" s="130"/>
      <c r="AW537" s="130"/>
      <c r="AX537" s="130"/>
      <c r="AY537" s="130"/>
      <c r="AZ537" s="130"/>
      <c r="BA537" s="130"/>
      <c r="BB537" s="130"/>
      <c r="BC537" s="130"/>
      <c r="BD537" s="130"/>
      <c r="BE537" s="130"/>
      <c r="BF537" s="130"/>
      <c r="BG537" s="130"/>
      <c r="BH537" s="130"/>
      <c r="BI537" s="130"/>
      <c r="BJ537" s="130"/>
      <c r="BK537" s="130"/>
      <c r="BL537" s="130"/>
      <c r="BM537" s="130"/>
      <c r="BN537" s="130"/>
      <c r="BO537" s="130"/>
      <c r="BP537" s="130"/>
      <c r="BQ537" s="130"/>
      <c r="BR537" s="130"/>
      <c r="BS537" s="111"/>
    </row>
    <row r="538" spans="4:71" s="94" customFormat="1" ht="9.75" customHeight="1" x14ac:dyDescent="0.25">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c r="AA538" s="130"/>
      <c r="AB538" s="130"/>
      <c r="AC538" s="130"/>
      <c r="AD538" s="130"/>
      <c r="AE538" s="130"/>
      <c r="AF538" s="130"/>
      <c r="AG538" s="130"/>
      <c r="AH538" s="130"/>
      <c r="AI538" s="130"/>
      <c r="AJ538" s="130"/>
      <c r="AK538" s="130"/>
      <c r="AL538" s="130"/>
      <c r="AM538" s="130"/>
      <c r="AN538" s="130"/>
      <c r="AO538" s="130"/>
      <c r="AP538" s="130"/>
      <c r="AQ538" s="130"/>
      <c r="AR538" s="130"/>
      <c r="AS538" s="130"/>
      <c r="AT538" s="130"/>
      <c r="AU538" s="130"/>
      <c r="AV538" s="130"/>
      <c r="AW538" s="130"/>
      <c r="AX538" s="130"/>
      <c r="AY538" s="130"/>
      <c r="AZ538" s="130"/>
      <c r="BA538" s="130"/>
      <c r="BB538" s="130"/>
      <c r="BC538" s="130"/>
      <c r="BD538" s="130"/>
      <c r="BE538" s="130"/>
      <c r="BF538" s="130"/>
      <c r="BG538" s="130"/>
      <c r="BH538" s="130"/>
      <c r="BI538" s="130"/>
      <c r="BJ538" s="130"/>
      <c r="BK538" s="130"/>
      <c r="BL538" s="130"/>
      <c r="BM538" s="130"/>
      <c r="BN538" s="130"/>
      <c r="BO538" s="130"/>
      <c r="BP538" s="130"/>
      <c r="BQ538" s="130"/>
      <c r="BR538" s="130"/>
      <c r="BS538" s="111"/>
    </row>
    <row r="539" spans="4:71" s="94" customFormat="1" ht="9.75" customHeight="1" x14ac:dyDescent="0.25">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c r="AA539" s="130"/>
      <c r="AB539" s="130"/>
      <c r="AC539" s="130"/>
      <c r="AD539" s="130"/>
      <c r="AE539" s="130"/>
      <c r="AF539" s="130"/>
      <c r="AG539" s="130"/>
      <c r="AH539" s="130"/>
      <c r="AI539" s="130"/>
      <c r="AJ539" s="130"/>
      <c r="AK539" s="130"/>
      <c r="AL539" s="130"/>
      <c r="AM539" s="130"/>
      <c r="AN539" s="130"/>
      <c r="AO539" s="130"/>
      <c r="AP539" s="130"/>
      <c r="AQ539" s="130"/>
      <c r="AR539" s="130"/>
      <c r="AS539" s="130"/>
      <c r="AT539" s="130"/>
      <c r="AU539" s="130"/>
      <c r="AV539" s="130"/>
      <c r="AW539" s="130"/>
      <c r="AX539" s="130"/>
      <c r="AY539" s="130"/>
      <c r="AZ539" s="130"/>
      <c r="BA539" s="130"/>
      <c r="BB539" s="130"/>
      <c r="BC539" s="130"/>
      <c r="BD539" s="130"/>
      <c r="BE539" s="130"/>
      <c r="BF539" s="130"/>
      <c r="BG539" s="130"/>
      <c r="BH539" s="130"/>
      <c r="BI539" s="130"/>
      <c r="BJ539" s="130"/>
      <c r="BK539" s="130"/>
      <c r="BL539" s="130"/>
      <c r="BM539" s="130"/>
      <c r="BN539" s="130"/>
      <c r="BO539" s="130"/>
      <c r="BP539" s="130"/>
      <c r="BQ539" s="130"/>
      <c r="BR539" s="130"/>
      <c r="BS539" s="111"/>
    </row>
    <row r="540" spans="4:71" s="94" customFormat="1" ht="9.75" customHeight="1" x14ac:dyDescent="0.25">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c r="AA540" s="130"/>
      <c r="AB540" s="130"/>
      <c r="AC540" s="130"/>
      <c r="AD540" s="130"/>
      <c r="AE540" s="130"/>
      <c r="AF540" s="130"/>
      <c r="AG540" s="130"/>
      <c r="AH540" s="130"/>
      <c r="AI540" s="130"/>
      <c r="AJ540" s="130"/>
      <c r="AK540" s="130"/>
      <c r="AL540" s="130"/>
      <c r="AM540" s="130"/>
      <c r="AN540" s="130"/>
      <c r="AO540" s="130"/>
      <c r="AP540" s="130"/>
      <c r="AQ540" s="130"/>
      <c r="AR540" s="130"/>
      <c r="AS540" s="130"/>
      <c r="AT540" s="130"/>
      <c r="AU540" s="130"/>
      <c r="AV540" s="130"/>
      <c r="AW540" s="130"/>
      <c r="AX540" s="130"/>
      <c r="AY540" s="130"/>
      <c r="AZ540" s="130"/>
      <c r="BA540" s="130"/>
      <c r="BB540" s="130"/>
      <c r="BC540" s="130"/>
      <c r="BD540" s="130"/>
      <c r="BE540" s="130"/>
      <c r="BF540" s="130"/>
      <c r="BG540" s="130"/>
      <c r="BH540" s="130"/>
      <c r="BI540" s="130"/>
      <c r="BJ540" s="130"/>
      <c r="BK540" s="130"/>
      <c r="BL540" s="130"/>
      <c r="BM540" s="130"/>
      <c r="BN540" s="130"/>
      <c r="BO540" s="130"/>
      <c r="BP540" s="130"/>
      <c r="BQ540" s="130"/>
      <c r="BR540" s="130"/>
      <c r="BS540" s="111"/>
    </row>
    <row r="541" spans="4:71" s="94" customFormat="1" ht="9.75" customHeight="1" x14ac:dyDescent="0.25">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c r="AA541" s="130"/>
      <c r="AB541" s="130"/>
      <c r="AC541" s="130"/>
      <c r="AD541" s="130"/>
      <c r="AE541" s="130"/>
      <c r="AF541" s="130"/>
      <c r="AG541" s="130"/>
      <c r="AH541" s="130"/>
      <c r="AI541" s="130"/>
      <c r="AJ541" s="130"/>
      <c r="AK541" s="130"/>
      <c r="AL541" s="130"/>
      <c r="AM541" s="130"/>
      <c r="AN541" s="130"/>
      <c r="AO541" s="130"/>
      <c r="AP541" s="130"/>
      <c r="AQ541" s="130"/>
      <c r="AR541" s="130"/>
      <c r="AS541" s="130"/>
      <c r="AT541" s="130"/>
      <c r="AU541" s="130"/>
      <c r="AV541" s="130"/>
      <c r="AW541" s="130"/>
      <c r="AX541" s="130"/>
      <c r="AY541" s="130"/>
      <c r="AZ541" s="130"/>
      <c r="BA541" s="130"/>
      <c r="BB541" s="130"/>
      <c r="BC541" s="130"/>
      <c r="BD541" s="130"/>
      <c r="BE541" s="130"/>
      <c r="BF541" s="130"/>
      <c r="BG541" s="130"/>
      <c r="BH541" s="130"/>
      <c r="BI541" s="130"/>
      <c r="BJ541" s="130"/>
      <c r="BK541" s="130"/>
      <c r="BL541" s="130"/>
      <c r="BM541" s="130"/>
      <c r="BN541" s="130"/>
      <c r="BO541" s="130"/>
      <c r="BP541" s="130"/>
      <c r="BQ541" s="130"/>
      <c r="BR541" s="130"/>
      <c r="BS541" s="111"/>
    </row>
    <row r="542" spans="4:71" s="94" customFormat="1" ht="9.75" customHeight="1" x14ac:dyDescent="0.25">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c r="AA542" s="130"/>
      <c r="AB542" s="130"/>
      <c r="AC542" s="130"/>
      <c r="AD542" s="130"/>
      <c r="AE542" s="130"/>
      <c r="AF542" s="130"/>
      <c r="AG542" s="130"/>
      <c r="AH542" s="130"/>
      <c r="AI542" s="130"/>
      <c r="AJ542" s="130"/>
      <c r="AK542" s="130"/>
      <c r="AL542" s="130"/>
      <c r="AM542" s="130"/>
      <c r="AN542" s="130"/>
      <c r="AO542" s="130"/>
      <c r="AP542" s="130"/>
      <c r="AQ542" s="130"/>
      <c r="AR542" s="130"/>
      <c r="AS542" s="130"/>
      <c r="AT542" s="130"/>
      <c r="AU542" s="130"/>
      <c r="AV542" s="130"/>
      <c r="AW542" s="130"/>
      <c r="AX542" s="130"/>
      <c r="AY542" s="130"/>
      <c r="AZ542" s="130"/>
      <c r="BA542" s="130"/>
      <c r="BB542" s="130"/>
      <c r="BC542" s="130"/>
      <c r="BD542" s="130"/>
      <c r="BE542" s="130"/>
      <c r="BF542" s="130"/>
      <c r="BG542" s="130"/>
      <c r="BH542" s="130"/>
      <c r="BI542" s="130"/>
      <c r="BJ542" s="130"/>
      <c r="BK542" s="130"/>
      <c r="BL542" s="130"/>
      <c r="BM542" s="130"/>
      <c r="BN542" s="130"/>
      <c r="BO542" s="130"/>
      <c r="BP542" s="130"/>
      <c r="BQ542" s="130"/>
      <c r="BR542" s="130"/>
      <c r="BS542" s="111"/>
    </row>
    <row r="543" spans="4:71" s="94" customFormat="1" ht="9.75" customHeight="1" x14ac:dyDescent="0.25">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c r="AA543" s="130"/>
      <c r="AB543" s="130"/>
      <c r="AC543" s="130"/>
      <c r="AD543" s="130"/>
      <c r="AE543" s="130"/>
      <c r="AF543" s="130"/>
      <c r="AG543" s="130"/>
      <c r="AH543" s="130"/>
      <c r="AI543" s="130"/>
      <c r="AJ543" s="130"/>
      <c r="AK543" s="130"/>
      <c r="AL543" s="130"/>
      <c r="AM543" s="130"/>
      <c r="AN543" s="130"/>
      <c r="AO543" s="130"/>
      <c r="AP543" s="130"/>
      <c r="AQ543" s="130"/>
      <c r="AR543" s="130"/>
      <c r="AS543" s="130"/>
      <c r="AT543" s="130"/>
      <c r="AU543" s="130"/>
      <c r="AV543" s="130"/>
      <c r="AW543" s="130"/>
      <c r="AX543" s="130"/>
      <c r="AY543" s="130"/>
      <c r="AZ543" s="130"/>
      <c r="BA543" s="130"/>
      <c r="BB543" s="130"/>
      <c r="BC543" s="130"/>
      <c r="BD543" s="130"/>
      <c r="BE543" s="130"/>
      <c r="BF543" s="130"/>
      <c r="BG543" s="130"/>
      <c r="BH543" s="130"/>
      <c r="BI543" s="130"/>
      <c r="BJ543" s="130"/>
      <c r="BK543" s="130"/>
      <c r="BL543" s="130"/>
      <c r="BM543" s="130"/>
      <c r="BN543" s="130"/>
      <c r="BO543" s="130"/>
      <c r="BP543" s="130"/>
      <c r="BQ543" s="130"/>
      <c r="BR543" s="130"/>
      <c r="BS543" s="111"/>
    </row>
    <row r="544" spans="4:71" s="94" customFormat="1" ht="9.75" customHeight="1" x14ac:dyDescent="0.25">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c r="AA544" s="130"/>
      <c r="AB544" s="130"/>
      <c r="AC544" s="130"/>
      <c r="AD544" s="130"/>
      <c r="AE544" s="130"/>
      <c r="AF544" s="130"/>
      <c r="AG544" s="130"/>
      <c r="AH544" s="130"/>
      <c r="AI544" s="130"/>
      <c r="AJ544" s="130"/>
      <c r="AK544" s="130"/>
      <c r="AL544" s="130"/>
      <c r="AM544" s="130"/>
      <c r="AN544" s="130"/>
      <c r="AO544" s="130"/>
      <c r="AP544" s="130"/>
      <c r="AQ544" s="130"/>
      <c r="AR544" s="130"/>
      <c r="AS544" s="130"/>
      <c r="AT544" s="130"/>
      <c r="AU544" s="130"/>
      <c r="AV544" s="130"/>
      <c r="AW544" s="130"/>
      <c r="AX544" s="130"/>
      <c r="AY544" s="130"/>
      <c r="AZ544" s="130"/>
      <c r="BA544" s="130"/>
      <c r="BB544" s="130"/>
      <c r="BC544" s="130"/>
      <c r="BD544" s="130"/>
      <c r="BE544" s="130"/>
      <c r="BF544" s="130"/>
      <c r="BG544" s="130"/>
      <c r="BH544" s="130"/>
      <c r="BI544" s="130"/>
      <c r="BJ544" s="130"/>
      <c r="BK544" s="130"/>
      <c r="BL544" s="130"/>
      <c r="BM544" s="130"/>
      <c r="BN544" s="130"/>
      <c r="BO544" s="130"/>
      <c r="BP544" s="130"/>
      <c r="BQ544" s="130"/>
      <c r="BR544" s="130"/>
      <c r="BS544" s="111"/>
    </row>
    <row r="545" spans="4:71" s="94" customFormat="1" ht="9.75" customHeight="1" x14ac:dyDescent="0.25">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c r="AA545" s="130"/>
      <c r="AB545" s="130"/>
      <c r="AC545" s="130"/>
      <c r="AD545" s="130"/>
      <c r="AE545" s="130"/>
      <c r="AF545" s="130"/>
      <c r="AG545" s="130"/>
      <c r="AH545" s="130"/>
      <c r="AI545" s="130"/>
      <c r="AJ545" s="130"/>
      <c r="AK545" s="130"/>
      <c r="AL545" s="130"/>
      <c r="AM545" s="130"/>
      <c r="AN545" s="130"/>
      <c r="AO545" s="130"/>
      <c r="AP545" s="130"/>
      <c r="AQ545" s="130"/>
      <c r="AR545" s="130"/>
      <c r="AS545" s="130"/>
      <c r="AT545" s="130"/>
      <c r="AU545" s="130"/>
      <c r="AV545" s="130"/>
      <c r="AW545" s="130"/>
      <c r="AX545" s="130"/>
      <c r="AY545" s="130"/>
      <c r="AZ545" s="130"/>
      <c r="BA545" s="130"/>
      <c r="BB545" s="130"/>
      <c r="BC545" s="130"/>
      <c r="BD545" s="130"/>
      <c r="BE545" s="130"/>
      <c r="BF545" s="130"/>
      <c r="BG545" s="130"/>
      <c r="BH545" s="130"/>
      <c r="BI545" s="130"/>
      <c r="BJ545" s="130"/>
      <c r="BK545" s="130"/>
      <c r="BL545" s="130"/>
      <c r="BM545" s="130"/>
      <c r="BN545" s="130"/>
      <c r="BO545" s="130"/>
      <c r="BP545" s="130"/>
      <c r="BQ545" s="130"/>
      <c r="BR545" s="130"/>
      <c r="BS545" s="111"/>
    </row>
    <row r="546" spans="4:71" s="94" customFormat="1" ht="9.75" customHeight="1" x14ac:dyDescent="0.25">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c r="AA546" s="130"/>
      <c r="AB546" s="130"/>
      <c r="AC546" s="130"/>
      <c r="AD546" s="130"/>
      <c r="AE546" s="130"/>
      <c r="AF546" s="130"/>
      <c r="AG546" s="130"/>
      <c r="AH546" s="130"/>
      <c r="AI546" s="130"/>
      <c r="AJ546" s="130"/>
      <c r="AK546" s="130"/>
      <c r="AL546" s="130"/>
      <c r="AM546" s="130"/>
      <c r="AN546" s="130"/>
      <c r="AO546" s="130"/>
      <c r="AP546" s="130"/>
      <c r="AQ546" s="130"/>
      <c r="AR546" s="130"/>
      <c r="AS546" s="130"/>
      <c r="AT546" s="130"/>
      <c r="AU546" s="130"/>
      <c r="AV546" s="130"/>
      <c r="AW546" s="130"/>
      <c r="AX546" s="130"/>
      <c r="AY546" s="130"/>
      <c r="AZ546" s="130"/>
      <c r="BA546" s="130"/>
      <c r="BB546" s="130"/>
      <c r="BC546" s="130"/>
      <c r="BD546" s="130"/>
      <c r="BE546" s="130"/>
      <c r="BF546" s="130"/>
      <c r="BG546" s="130"/>
      <c r="BH546" s="130"/>
      <c r="BI546" s="130"/>
      <c r="BJ546" s="130"/>
      <c r="BK546" s="130"/>
      <c r="BL546" s="130"/>
      <c r="BM546" s="130"/>
      <c r="BN546" s="130"/>
      <c r="BO546" s="130"/>
      <c r="BP546" s="130"/>
      <c r="BQ546" s="130"/>
      <c r="BR546" s="130"/>
      <c r="BS546" s="111"/>
    </row>
    <row r="547" spans="4:71" s="94" customFormat="1" ht="9.75" customHeight="1" x14ac:dyDescent="0.25">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c r="AA547" s="130"/>
      <c r="AB547" s="130"/>
      <c r="AC547" s="130"/>
      <c r="AD547" s="130"/>
      <c r="AE547" s="130"/>
      <c r="AF547" s="130"/>
      <c r="AG547" s="130"/>
      <c r="AH547" s="130"/>
      <c r="AI547" s="130"/>
      <c r="AJ547" s="130"/>
      <c r="AK547" s="130"/>
      <c r="AL547" s="130"/>
      <c r="AM547" s="130"/>
      <c r="AN547" s="130"/>
      <c r="AO547" s="130"/>
      <c r="AP547" s="130"/>
      <c r="AQ547" s="130"/>
      <c r="AR547" s="130"/>
      <c r="AS547" s="130"/>
      <c r="AT547" s="130"/>
      <c r="AU547" s="130"/>
      <c r="AV547" s="130"/>
      <c r="AW547" s="130"/>
      <c r="AX547" s="130"/>
      <c r="AY547" s="130"/>
      <c r="AZ547" s="130"/>
      <c r="BA547" s="130"/>
      <c r="BB547" s="130"/>
      <c r="BC547" s="130"/>
      <c r="BD547" s="130"/>
      <c r="BE547" s="130"/>
      <c r="BF547" s="130"/>
      <c r="BG547" s="130"/>
      <c r="BH547" s="130"/>
      <c r="BI547" s="130"/>
      <c r="BJ547" s="130"/>
      <c r="BK547" s="130"/>
      <c r="BL547" s="130"/>
      <c r="BM547" s="130"/>
      <c r="BN547" s="130"/>
      <c r="BO547" s="130"/>
      <c r="BP547" s="130"/>
      <c r="BQ547" s="130"/>
      <c r="BR547" s="130"/>
      <c r="BS547" s="111"/>
    </row>
    <row r="548" spans="4:71" s="94" customFormat="1" ht="9.75" customHeight="1" x14ac:dyDescent="0.25">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c r="AA548" s="130"/>
      <c r="AB548" s="130"/>
      <c r="AC548" s="130"/>
      <c r="AD548" s="130"/>
      <c r="AE548" s="130"/>
      <c r="AF548" s="130"/>
      <c r="AG548" s="130"/>
      <c r="AH548" s="130"/>
      <c r="AI548" s="130"/>
      <c r="AJ548" s="130"/>
      <c r="AK548" s="130"/>
      <c r="AL548" s="130"/>
      <c r="AM548" s="130"/>
      <c r="AN548" s="130"/>
      <c r="AO548" s="130"/>
      <c r="AP548" s="130"/>
      <c r="AQ548" s="130"/>
      <c r="AR548" s="130"/>
      <c r="AS548" s="130"/>
      <c r="AT548" s="130"/>
      <c r="AU548" s="130"/>
      <c r="AV548" s="130"/>
      <c r="AW548" s="130"/>
      <c r="AX548" s="130"/>
      <c r="AY548" s="130"/>
      <c r="AZ548" s="130"/>
      <c r="BA548" s="130"/>
      <c r="BB548" s="130"/>
      <c r="BC548" s="130"/>
      <c r="BD548" s="130"/>
      <c r="BE548" s="130"/>
      <c r="BF548" s="130"/>
      <c r="BG548" s="130"/>
      <c r="BH548" s="130"/>
      <c r="BI548" s="130"/>
      <c r="BJ548" s="130"/>
      <c r="BK548" s="130"/>
      <c r="BL548" s="130"/>
      <c r="BM548" s="130"/>
      <c r="BN548" s="130"/>
      <c r="BO548" s="130"/>
      <c r="BP548" s="130"/>
      <c r="BQ548" s="130"/>
      <c r="BR548" s="130"/>
      <c r="BS548" s="111"/>
    </row>
    <row r="549" spans="4:71" s="94" customFormat="1" ht="9.75" customHeight="1" x14ac:dyDescent="0.25">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c r="AA549" s="130"/>
      <c r="AB549" s="130"/>
      <c r="AC549" s="130"/>
      <c r="AD549" s="130"/>
      <c r="AE549" s="130"/>
      <c r="AF549" s="130"/>
      <c r="AG549" s="130"/>
      <c r="AH549" s="130"/>
      <c r="AI549" s="130"/>
      <c r="AJ549" s="130"/>
      <c r="AK549" s="130"/>
      <c r="AL549" s="130"/>
      <c r="AM549" s="130"/>
      <c r="AN549" s="130"/>
      <c r="AO549" s="130"/>
      <c r="AP549" s="130"/>
      <c r="AQ549" s="130"/>
      <c r="AR549" s="130"/>
      <c r="AS549" s="130"/>
      <c r="AT549" s="130"/>
      <c r="AU549" s="130"/>
      <c r="AV549" s="130"/>
      <c r="AW549" s="130"/>
      <c r="AX549" s="130"/>
      <c r="AY549" s="130"/>
      <c r="AZ549" s="130"/>
      <c r="BA549" s="130"/>
      <c r="BB549" s="130"/>
      <c r="BC549" s="130"/>
      <c r="BD549" s="130"/>
      <c r="BE549" s="130"/>
      <c r="BF549" s="130"/>
      <c r="BG549" s="130"/>
      <c r="BH549" s="130"/>
      <c r="BI549" s="130"/>
      <c r="BJ549" s="130"/>
      <c r="BK549" s="130"/>
      <c r="BL549" s="130"/>
      <c r="BM549" s="130"/>
      <c r="BN549" s="130"/>
      <c r="BO549" s="130"/>
      <c r="BP549" s="130"/>
      <c r="BQ549" s="130"/>
      <c r="BR549" s="130"/>
      <c r="BS549" s="111"/>
    </row>
    <row r="550" spans="4:71" s="94" customFormat="1" ht="9.75" customHeight="1" x14ac:dyDescent="0.25">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c r="AA550" s="130"/>
      <c r="AB550" s="130"/>
      <c r="AC550" s="130"/>
      <c r="AD550" s="130"/>
      <c r="AE550" s="130"/>
      <c r="AF550" s="130"/>
      <c r="AG550" s="130"/>
      <c r="AH550" s="130"/>
      <c r="AI550" s="130"/>
      <c r="AJ550" s="130"/>
      <c r="AK550" s="130"/>
      <c r="AL550" s="130"/>
      <c r="AM550" s="130"/>
      <c r="AN550" s="130"/>
      <c r="AO550" s="130"/>
      <c r="AP550" s="130"/>
      <c r="AQ550" s="130"/>
      <c r="AR550" s="130"/>
      <c r="AS550" s="130"/>
      <c r="AT550" s="130"/>
      <c r="AU550" s="130"/>
      <c r="AV550" s="130"/>
      <c r="AW550" s="130"/>
      <c r="AX550" s="130"/>
      <c r="AY550" s="130"/>
      <c r="AZ550" s="130"/>
      <c r="BA550" s="130"/>
      <c r="BB550" s="130"/>
      <c r="BC550" s="130"/>
      <c r="BD550" s="130"/>
      <c r="BE550" s="130"/>
      <c r="BF550" s="130"/>
      <c r="BG550" s="130"/>
      <c r="BH550" s="130"/>
      <c r="BI550" s="130"/>
      <c r="BJ550" s="130"/>
      <c r="BK550" s="130"/>
      <c r="BL550" s="130"/>
      <c r="BM550" s="130"/>
      <c r="BN550" s="130"/>
      <c r="BO550" s="130"/>
      <c r="BP550" s="130"/>
      <c r="BQ550" s="130"/>
      <c r="BR550" s="130"/>
      <c r="BS550" s="111"/>
    </row>
    <row r="551" spans="4:71" s="94" customFormat="1" ht="9.75" customHeight="1" x14ac:dyDescent="0.25">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c r="AA551" s="130"/>
      <c r="AB551" s="130"/>
      <c r="AC551" s="130"/>
      <c r="AD551" s="130"/>
      <c r="AE551" s="130"/>
      <c r="AF551" s="130"/>
      <c r="AG551" s="130"/>
      <c r="AH551" s="130"/>
      <c r="AI551" s="130"/>
      <c r="AJ551" s="130"/>
      <c r="AK551" s="130"/>
      <c r="AL551" s="130"/>
      <c r="AM551" s="130"/>
      <c r="AN551" s="130"/>
      <c r="AO551" s="130"/>
      <c r="AP551" s="130"/>
      <c r="AQ551" s="130"/>
      <c r="AR551" s="130"/>
      <c r="AS551" s="130"/>
      <c r="AT551" s="130"/>
      <c r="AU551" s="130"/>
      <c r="AV551" s="130"/>
      <c r="AW551" s="130"/>
      <c r="AX551" s="130"/>
      <c r="AY551" s="130"/>
      <c r="AZ551" s="130"/>
      <c r="BA551" s="130"/>
      <c r="BB551" s="130"/>
      <c r="BC551" s="130"/>
      <c r="BD551" s="130"/>
      <c r="BE551" s="130"/>
      <c r="BF551" s="130"/>
      <c r="BG551" s="130"/>
      <c r="BH551" s="130"/>
      <c r="BI551" s="130"/>
      <c r="BJ551" s="130"/>
      <c r="BK551" s="130"/>
      <c r="BL551" s="130"/>
      <c r="BM551" s="130"/>
      <c r="BN551" s="130"/>
      <c r="BO551" s="130"/>
      <c r="BP551" s="130"/>
      <c r="BQ551" s="130"/>
      <c r="BR551" s="130"/>
      <c r="BS551" s="111"/>
    </row>
    <row r="552" spans="4:71" s="94" customFormat="1" ht="9.75" customHeight="1" x14ac:dyDescent="0.25">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c r="AA552" s="130"/>
      <c r="AB552" s="130"/>
      <c r="AC552" s="130"/>
      <c r="AD552" s="130"/>
      <c r="AE552" s="130"/>
      <c r="AF552" s="130"/>
      <c r="AG552" s="130"/>
      <c r="AH552" s="130"/>
      <c r="AI552" s="130"/>
      <c r="AJ552" s="130"/>
      <c r="AK552" s="130"/>
      <c r="AL552" s="130"/>
      <c r="AM552" s="130"/>
      <c r="AN552" s="130"/>
      <c r="AO552" s="130"/>
      <c r="AP552" s="130"/>
      <c r="AQ552" s="130"/>
      <c r="AR552" s="130"/>
      <c r="AS552" s="130"/>
      <c r="AT552" s="130"/>
      <c r="AU552" s="130"/>
      <c r="AV552" s="130"/>
      <c r="AW552" s="130"/>
      <c r="AX552" s="130"/>
      <c r="AY552" s="130"/>
      <c r="AZ552" s="130"/>
      <c r="BA552" s="130"/>
      <c r="BB552" s="130"/>
      <c r="BC552" s="130"/>
      <c r="BD552" s="130"/>
      <c r="BE552" s="130"/>
      <c r="BF552" s="130"/>
      <c r="BG552" s="130"/>
      <c r="BH552" s="130"/>
      <c r="BI552" s="130"/>
      <c r="BJ552" s="130"/>
      <c r="BK552" s="130"/>
      <c r="BL552" s="130"/>
      <c r="BM552" s="130"/>
      <c r="BN552" s="130"/>
      <c r="BO552" s="130"/>
      <c r="BP552" s="130"/>
      <c r="BQ552" s="130"/>
      <c r="BR552" s="130"/>
      <c r="BS552" s="111"/>
    </row>
    <row r="553" spans="4:71" s="94" customFormat="1" ht="9.75" customHeight="1" x14ac:dyDescent="0.25">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c r="AA553" s="130"/>
      <c r="AB553" s="130"/>
      <c r="AC553" s="130"/>
      <c r="AD553" s="130"/>
      <c r="AE553" s="130"/>
      <c r="AF553" s="130"/>
      <c r="AG553" s="130"/>
      <c r="AH553" s="130"/>
      <c r="AI553" s="130"/>
      <c r="AJ553" s="130"/>
      <c r="AK553" s="130"/>
      <c r="AL553" s="130"/>
      <c r="AM553" s="130"/>
      <c r="AN553" s="130"/>
      <c r="AO553" s="130"/>
      <c r="AP553" s="130"/>
      <c r="AQ553" s="130"/>
      <c r="AR553" s="130"/>
      <c r="AS553" s="130"/>
      <c r="AT553" s="130"/>
      <c r="AU553" s="130"/>
      <c r="AV553" s="130"/>
      <c r="AW553" s="130"/>
      <c r="AX553" s="130"/>
      <c r="AY553" s="130"/>
      <c r="AZ553" s="130"/>
      <c r="BA553" s="130"/>
      <c r="BB553" s="130"/>
      <c r="BC553" s="130"/>
      <c r="BD553" s="130"/>
      <c r="BE553" s="130"/>
      <c r="BF553" s="130"/>
      <c r="BG553" s="130"/>
      <c r="BH553" s="130"/>
      <c r="BI553" s="130"/>
      <c r="BJ553" s="130"/>
      <c r="BK553" s="130"/>
      <c r="BL553" s="130"/>
      <c r="BM553" s="130"/>
      <c r="BN553" s="130"/>
      <c r="BO553" s="130"/>
      <c r="BP553" s="130"/>
      <c r="BQ553" s="130"/>
      <c r="BR553" s="130"/>
      <c r="BS553" s="111"/>
    </row>
    <row r="554" spans="4:71" s="94" customFormat="1" ht="9.75" customHeight="1" x14ac:dyDescent="0.25">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c r="AA554" s="130"/>
      <c r="AB554" s="130"/>
      <c r="AC554" s="130"/>
      <c r="AD554" s="130"/>
      <c r="AE554" s="130"/>
      <c r="AF554" s="130"/>
      <c r="AG554" s="130"/>
      <c r="AH554" s="130"/>
      <c r="AI554" s="130"/>
      <c r="AJ554" s="130"/>
      <c r="AK554" s="130"/>
      <c r="AL554" s="130"/>
      <c r="AM554" s="130"/>
      <c r="AN554" s="130"/>
      <c r="AO554" s="130"/>
      <c r="AP554" s="130"/>
      <c r="AQ554" s="130"/>
      <c r="AR554" s="130"/>
      <c r="AS554" s="130"/>
      <c r="AT554" s="130"/>
      <c r="AU554" s="130"/>
      <c r="AV554" s="130"/>
      <c r="AW554" s="130"/>
      <c r="AX554" s="130"/>
      <c r="AY554" s="130"/>
      <c r="AZ554" s="130"/>
      <c r="BA554" s="130"/>
      <c r="BB554" s="130"/>
      <c r="BC554" s="130"/>
      <c r="BD554" s="130"/>
      <c r="BE554" s="130"/>
      <c r="BF554" s="130"/>
      <c r="BG554" s="130"/>
      <c r="BH554" s="130"/>
      <c r="BI554" s="130"/>
      <c r="BJ554" s="130"/>
      <c r="BK554" s="130"/>
      <c r="BL554" s="130"/>
      <c r="BM554" s="130"/>
      <c r="BN554" s="130"/>
      <c r="BO554" s="130"/>
      <c r="BP554" s="130"/>
      <c r="BQ554" s="130"/>
      <c r="BR554" s="130"/>
      <c r="BS554" s="111"/>
    </row>
    <row r="555" spans="4:71" s="94" customFormat="1" ht="9.75" customHeight="1" x14ac:dyDescent="0.25">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c r="AA555" s="130"/>
      <c r="AB555" s="130"/>
      <c r="AC555" s="130"/>
      <c r="AD555" s="130"/>
      <c r="AE555" s="130"/>
      <c r="AF555" s="130"/>
      <c r="AG555" s="130"/>
      <c r="AH555" s="130"/>
      <c r="AI555" s="130"/>
      <c r="AJ555" s="130"/>
      <c r="AK555" s="130"/>
      <c r="AL555" s="130"/>
      <c r="AM555" s="130"/>
      <c r="AN555" s="130"/>
      <c r="AO555" s="130"/>
      <c r="AP555" s="130"/>
      <c r="AQ555" s="130"/>
      <c r="AR555" s="130"/>
      <c r="AS555" s="130"/>
      <c r="AT555" s="130"/>
      <c r="AU555" s="130"/>
      <c r="AV555" s="130"/>
      <c r="AW555" s="130"/>
      <c r="AX555" s="130"/>
      <c r="AY555" s="130"/>
      <c r="AZ555" s="130"/>
      <c r="BA555" s="130"/>
      <c r="BB555" s="130"/>
      <c r="BC555" s="130"/>
      <c r="BD555" s="130"/>
      <c r="BE555" s="130"/>
      <c r="BF555" s="130"/>
      <c r="BG555" s="130"/>
      <c r="BH555" s="130"/>
      <c r="BI555" s="130"/>
      <c r="BJ555" s="130"/>
      <c r="BK555" s="130"/>
      <c r="BL555" s="130"/>
      <c r="BM555" s="130"/>
      <c r="BN555" s="130"/>
      <c r="BO555" s="130"/>
      <c r="BP555" s="130"/>
      <c r="BQ555" s="130"/>
      <c r="BR555" s="130"/>
      <c r="BS555" s="111"/>
    </row>
    <row r="556" spans="4:71" s="94" customFormat="1" ht="9.75" customHeight="1" x14ac:dyDescent="0.25">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c r="AA556" s="130"/>
      <c r="AB556" s="130"/>
      <c r="AC556" s="130"/>
      <c r="AD556" s="130"/>
      <c r="AE556" s="130"/>
      <c r="AF556" s="130"/>
      <c r="AG556" s="130"/>
      <c r="AH556" s="130"/>
      <c r="AI556" s="130"/>
      <c r="AJ556" s="130"/>
      <c r="AK556" s="130"/>
      <c r="AL556" s="130"/>
      <c r="AM556" s="130"/>
      <c r="AN556" s="130"/>
      <c r="AO556" s="130"/>
      <c r="AP556" s="130"/>
      <c r="AQ556" s="130"/>
      <c r="AR556" s="130"/>
      <c r="AS556" s="130"/>
      <c r="AT556" s="130"/>
      <c r="AU556" s="130"/>
      <c r="AV556" s="130"/>
      <c r="AW556" s="130"/>
      <c r="AX556" s="130"/>
      <c r="AY556" s="130"/>
      <c r="AZ556" s="130"/>
      <c r="BA556" s="130"/>
      <c r="BB556" s="130"/>
      <c r="BC556" s="130"/>
      <c r="BD556" s="130"/>
      <c r="BE556" s="130"/>
      <c r="BF556" s="130"/>
      <c r="BG556" s="130"/>
      <c r="BH556" s="130"/>
      <c r="BI556" s="130"/>
      <c r="BJ556" s="130"/>
      <c r="BK556" s="130"/>
      <c r="BL556" s="130"/>
      <c r="BM556" s="130"/>
      <c r="BN556" s="130"/>
      <c r="BO556" s="130"/>
      <c r="BP556" s="130"/>
      <c r="BQ556" s="130"/>
      <c r="BR556" s="130"/>
      <c r="BS556" s="111"/>
    </row>
    <row r="557" spans="4:71" s="94" customFormat="1" ht="9.75" customHeight="1" x14ac:dyDescent="0.25">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c r="AA557" s="130"/>
      <c r="AB557" s="130"/>
      <c r="AC557" s="130"/>
      <c r="AD557" s="130"/>
      <c r="AE557" s="130"/>
      <c r="AF557" s="130"/>
      <c r="AG557" s="130"/>
      <c r="AH557" s="130"/>
      <c r="AI557" s="130"/>
      <c r="AJ557" s="130"/>
      <c r="AK557" s="130"/>
      <c r="AL557" s="130"/>
      <c r="AM557" s="130"/>
      <c r="AN557" s="130"/>
      <c r="AO557" s="130"/>
      <c r="AP557" s="130"/>
      <c r="AQ557" s="130"/>
      <c r="AR557" s="130"/>
      <c r="AS557" s="130"/>
      <c r="AT557" s="130"/>
      <c r="AU557" s="130"/>
      <c r="AV557" s="130"/>
      <c r="AW557" s="130"/>
      <c r="AX557" s="130"/>
      <c r="AY557" s="130"/>
      <c r="AZ557" s="130"/>
      <c r="BA557" s="130"/>
      <c r="BB557" s="130"/>
      <c r="BC557" s="130"/>
      <c r="BD557" s="130"/>
      <c r="BE557" s="130"/>
      <c r="BF557" s="130"/>
      <c r="BG557" s="130"/>
      <c r="BH557" s="130"/>
      <c r="BI557" s="130"/>
      <c r="BJ557" s="130"/>
      <c r="BK557" s="130"/>
      <c r="BL557" s="130"/>
      <c r="BM557" s="130"/>
      <c r="BN557" s="130"/>
      <c r="BO557" s="130"/>
      <c r="BP557" s="130"/>
      <c r="BQ557" s="130"/>
      <c r="BR557" s="130"/>
      <c r="BS557" s="111"/>
    </row>
    <row r="558" spans="4:71" s="94" customFormat="1" ht="9.75" customHeight="1" x14ac:dyDescent="0.25">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c r="AA558" s="130"/>
      <c r="AB558" s="130"/>
      <c r="AC558" s="130"/>
      <c r="AD558" s="130"/>
      <c r="AE558" s="130"/>
      <c r="AF558" s="130"/>
      <c r="AG558" s="130"/>
      <c r="AH558" s="130"/>
      <c r="AI558" s="130"/>
      <c r="AJ558" s="130"/>
      <c r="AK558" s="130"/>
      <c r="AL558" s="130"/>
      <c r="AM558" s="130"/>
      <c r="AN558" s="130"/>
      <c r="AO558" s="130"/>
      <c r="AP558" s="130"/>
      <c r="AQ558" s="130"/>
      <c r="AR558" s="130"/>
      <c r="AS558" s="130"/>
      <c r="AT558" s="130"/>
      <c r="AU558" s="130"/>
      <c r="AV558" s="130"/>
      <c r="AW558" s="130"/>
      <c r="AX558" s="130"/>
      <c r="AY558" s="130"/>
      <c r="AZ558" s="130"/>
      <c r="BA558" s="130"/>
      <c r="BB558" s="130"/>
      <c r="BC558" s="130"/>
      <c r="BD558" s="130"/>
      <c r="BE558" s="130"/>
      <c r="BF558" s="130"/>
      <c r="BG558" s="130"/>
      <c r="BH558" s="130"/>
      <c r="BI558" s="130"/>
      <c r="BJ558" s="130"/>
      <c r="BK558" s="130"/>
      <c r="BL558" s="130"/>
      <c r="BM558" s="130"/>
      <c r="BN558" s="130"/>
      <c r="BO558" s="130"/>
      <c r="BP558" s="130"/>
      <c r="BQ558" s="130"/>
      <c r="BR558" s="130"/>
      <c r="BS558" s="111"/>
    </row>
    <row r="559" spans="4:71" s="94" customFormat="1" ht="9.75" customHeight="1" x14ac:dyDescent="0.25">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c r="AA559" s="130"/>
      <c r="AB559" s="130"/>
      <c r="AC559" s="130"/>
      <c r="AD559" s="130"/>
      <c r="AE559" s="130"/>
      <c r="AF559" s="130"/>
      <c r="AG559" s="130"/>
      <c r="AH559" s="130"/>
      <c r="AI559" s="130"/>
      <c r="AJ559" s="130"/>
      <c r="AK559" s="130"/>
      <c r="AL559" s="130"/>
      <c r="AM559" s="130"/>
      <c r="AN559" s="130"/>
      <c r="AO559" s="130"/>
      <c r="AP559" s="130"/>
      <c r="AQ559" s="130"/>
      <c r="AR559" s="130"/>
      <c r="AS559" s="130"/>
      <c r="AT559" s="130"/>
      <c r="AU559" s="130"/>
      <c r="AV559" s="130"/>
      <c r="AW559" s="130"/>
      <c r="AX559" s="130"/>
      <c r="AY559" s="130"/>
      <c r="AZ559" s="130"/>
      <c r="BA559" s="130"/>
      <c r="BB559" s="130"/>
      <c r="BC559" s="130"/>
      <c r="BD559" s="130"/>
      <c r="BE559" s="130"/>
      <c r="BF559" s="130"/>
      <c r="BG559" s="130"/>
      <c r="BH559" s="130"/>
      <c r="BI559" s="130"/>
      <c r="BJ559" s="130"/>
      <c r="BK559" s="130"/>
      <c r="BL559" s="130"/>
      <c r="BM559" s="130"/>
      <c r="BN559" s="130"/>
      <c r="BO559" s="130"/>
      <c r="BP559" s="130"/>
      <c r="BQ559" s="130"/>
      <c r="BR559" s="130"/>
      <c r="BS559" s="111"/>
    </row>
    <row r="560" spans="4:71" s="94" customFormat="1" ht="9.75" customHeight="1" x14ac:dyDescent="0.25">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c r="AA560" s="130"/>
      <c r="AB560" s="130"/>
      <c r="AC560" s="130"/>
      <c r="AD560" s="130"/>
      <c r="AE560" s="130"/>
      <c r="AF560" s="130"/>
      <c r="AG560" s="130"/>
      <c r="AH560" s="130"/>
      <c r="AI560" s="130"/>
      <c r="AJ560" s="130"/>
      <c r="AK560" s="130"/>
      <c r="AL560" s="130"/>
      <c r="AM560" s="130"/>
      <c r="AN560" s="130"/>
      <c r="AO560" s="130"/>
      <c r="AP560" s="130"/>
      <c r="AQ560" s="130"/>
      <c r="AR560" s="130"/>
      <c r="AS560" s="130"/>
      <c r="AT560" s="130"/>
      <c r="AU560" s="130"/>
      <c r="AV560" s="130"/>
      <c r="AW560" s="130"/>
      <c r="AX560" s="130"/>
      <c r="AY560" s="130"/>
      <c r="AZ560" s="130"/>
      <c r="BA560" s="130"/>
      <c r="BB560" s="130"/>
      <c r="BC560" s="130"/>
      <c r="BD560" s="130"/>
      <c r="BE560" s="130"/>
      <c r="BF560" s="130"/>
      <c r="BG560" s="130"/>
      <c r="BH560" s="130"/>
      <c r="BI560" s="130"/>
      <c r="BJ560" s="130"/>
      <c r="BK560" s="130"/>
      <c r="BL560" s="130"/>
      <c r="BM560" s="130"/>
      <c r="BN560" s="130"/>
      <c r="BO560" s="130"/>
      <c r="BP560" s="130"/>
      <c r="BQ560" s="130"/>
      <c r="BR560" s="130"/>
      <c r="BS560" s="111"/>
    </row>
    <row r="561" spans="4:71" s="94" customFormat="1" ht="9.75" customHeight="1" x14ac:dyDescent="0.25">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c r="AA561" s="130"/>
      <c r="AB561" s="130"/>
      <c r="AC561" s="130"/>
      <c r="AD561" s="130"/>
      <c r="AE561" s="130"/>
      <c r="AF561" s="130"/>
      <c r="AG561" s="130"/>
      <c r="AH561" s="130"/>
      <c r="AI561" s="130"/>
      <c r="AJ561" s="130"/>
      <c r="AK561" s="130"/>
      <c r="AL561" s="130"/>
      <c r="AM561" s="130"/>
      <c r="AN561" s="130"/>
      <c r="AO561" s="130"/>
      <c r="AP561" s="130"/>
      <c r="AQ561" s="130"/>
      <c r="AR561" s="130"/>
      <c r="AS561" s="130"/>
      <c r="AT561" s="130"/>
      <c r="AU561" s="130"/>
      <c r="AV561" s="130"/>
      <c r="AW561" s="130"/>
      <c r="AX561" s="130"/>
      <c r="AY561" s="130"/>
      <c r="AZ561" s="130"/>
      <c r="BA561" s="130"/>
      <c r="BB561" s="130"/>
      <c r="BC561" s="130"/>
      <c r="BD561" s="130"/>
      <c r="BE561" s="130"/>
      <c r="BF561" s="130"/>
      <c r="BG561" s="130"/>
      <c r="BH561" s="130"/>
      <c r="BI561" s="130"/>
      <c r="BJ561" s="130"/>
      <c r="BK561" s="130"/>
      <c r="BL561" s="130"/>
      <c r="BM561" s="130"/>
      <c r="BN561" s="130"/>
      <c r="BO561" s="130"/>
      <c r="BP561" s="130"/>
      <c r="BQ561" s="130"/>
      <c r="BR561" s="130"/>
      <c r="BS561" s="111"/>
    </row>
    <row r="562" spans="4:71" s="94" customFormat="1" ht="9.75" customHeight="1" x14ac:dyDescent="0.25">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c r="AA562" s="130"/>
      <c r="AB562" s="130"/>
      <c r="AC562" s="130"/>
      <c r="AD562" s="130"/>
      <c r="AE562" s="130"/>
      <c r="AF562" s="130"/>
      <c r="AG562" s="130"/>
      <c r="AH562" s="130"/>
      <c r="AI562" s="130"/>
      <c r="AJ562" s="130"/>
      <c r="AK562" s="130"/>
      <c r="AL562" s="130"/>
      <c r="AM562" s="130"/>
      <c r="AN562" s="130"/>
      <c r="AO562" s="130"/>
      <c r="AP562" s="130"/>
      <c r="AQ562" s="130"/>
      <c r="AR562" s="130"/>
      <c r="AS562" s="130"/>
      <c r="AT562" s="130"/>
      <c r="AU562" s="130"/>
      <c r="AV562" s="130"/>
      <c r="AW562" s="130"/>
      <c r="AX562" s="130"/>
      <c r="AY562" s="130"/>
      <c r="AZ562" s="130"/>
      <c r="BA562" s="130"/>
      <c r="BB562" s="130"/>
      <c r="BC562" s="130"/>
      <c r="BD562" s="130"/>
      <c r="BE562" s="130"/>
      <c r="BF562" s="130"/>
      <c r="BG562" s="130"/>
      <c r="BH562" s="130"/>
      <c r="BI562" s="130"/>
      <c r="BJ562" s="130"/>
      <c r="BK562" s="130"/>
      <c r="BL562" s="130"/>
      <c r="BM562" s="130"/>
      <c r="BN562" s="130"/>
      <c r="BO562" s="130"/>
      <c r="BP562" s="130"/>
      <c r="BQ562" s="130"/>
      <c r="BR562" s="130"/>
      <c r="BS562" s="111"/>
    </row>
    <row r="563" spans="4:71" s="94" customFormat="1" ht="9.75" customHeight="1" x14ac:dyDescent="0.25">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c r="AA563" s="130"/>
      <c r="AB563" s="130"/>
      <c r="AC563" s="130"/>
      <c r="AD563" s="130"/>
      <c r="AE563" s="130"/>
      <c r="AF563" s="130"/>
      <c r="AG563" s="130"/>
      <c r="AH563" s="130"/>
      <c r="AI563" s="130"/>
      <c r="AJ563" s="130"/>
      <c r="AK563" s="130"/>
      <c r="AL563" s="130"/>
      <c r="AM563" s="130"/>
      <c r="AN563" s="130"/>
      <c r="AO563" s="130"/>
      <c r="AP563" s="130"/>
      <c r="AQ563" s="130"/>
      <c r="AR563" s="130"/>
      <c r="AS563" s="130"/>
      <c r="AT563" s="130"/>
      <c r="AU563" s="130"/>
      <c r="AV563" s="130"/>
      <c r="AW563" s="130"/>
      <c r="AX563" s="130"/>
      <c r="AY563" s="130"/>
      <c r="AZ563" s="130"/>
      <c r="BA563" s="130"/>
      <c r="BB563" s="130"/>
      <c r="BC563" s="130"/>
      <c r="BD563" s="130"/>
      <c r="BE563" s="130"/>
      <c r="BF563" s="130"/>
      <c r="BG563" s="130"/>
      <c r="BH563" s="130"/>
      <c r="BI563" s="130"/>
      <c r="BJ563" s="130"/>
      <c r="BK563" s="130"/>
      <c r="BL563" s="130"/>
      <c r="BM563" s="130"/>
      <c r="BN563" s="130"/>
      <c r="BO563" s="130"/>
      <c r="BP563" s="130"/>
      <c r="BQ563" s="130"/>
      <c r="BR563" s="130"/>
      <c r="BS563" s="111"/>
    </row>
    <row r="564" spans="4:71" s="94" customFormat="1" ht="9.75" customHeight="1" x14ac:dyDescent="0.25">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c r="AA564" s="130"/>
      <c r="AB564" s="130"/>
      <c r="AC564" s="130"/>
      <c r="AD564" s="130"/>
      <c r="AE564" s="130"/>
      <c r="AF564" s="130"/>
      <c r="AG564" s="130"/>
      <c r="AH564" s="130"/>
      <c r="AI564" s="130"/>
      <c r="AJ564" s="130"/>
      <c r="AK564" s="130"/>
      <c r="AL564" s="130"/>
      <c r="AM564" s="130"/>
      <c r="AN564" s="130"/>
      <c r="AO564" s="130"/>
      <c r="AP564" s="130"/>
      <c r="AQ564" s="130"/>
      <c r="AR564" s="130"/>
      <c r="AS564" s="130"/>
      <c r="AT564" s="130"/>
      <c r="AU564" s="130"/>
      <c r="AV564" s="130"/>
      <c r="AW564" s="130"/>
      <c r="AX564" s="130"/>
      <c r="AY564" s="130"/>
      <c r="AZ564" s="130"/>
      <c r="BA564" s="130"/>
      <c r="BB564" s="130"/>
      <c r="BC564" s="130"/>
      <c r="BD564" s="130"/>
      <c r="BE564" s="130"/>
      <c r="BF564" s="130"/>
      <c r="BG564" s="130"/>
      <c r="BH564" s="130"/>
      <c r="BI564" s="130"/>
      <c r="BJ564" s="130"/>
      <c r="BK564" s="130"/>
      <c r="BL564" s="130"/>
      <c r="BM564" s="130"/>
      <c r="BN564" s="130"/>
      <c r="BO564" s="130"/>
      <c r="BP564" s="130"/>
      <c r="BQ564" s="130"/>
      <c r="BR564" s="130"/>
      <c r="BS564" s="111"/>
    </row>
    <row r="565" spans="4:71" s="94" customFormat="1" ht="9.75" customHeight="1" x14ac:dyDescent="0.25">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c r="AA565" s="130"/>
      <c r="AB565" s="130"/>
      <c r="AC565" s="130"/>
      <c r="AD565" s="130"/>
      <c r="AE565" s="130"/>
      <c r="AF565" s="130"/>
      <c r="AG565" s="130"/>
      <c r="AH565" s="130"/>
      <c r="AI565" s="130"/>
      <c r="AJ565" s="130"/>
      <c r="AK565" s="130"/>
      <c r="AL565" s="130"/>
      <c r="AM565" s="130"/>
      <c r="AN565" s="130"/>
      <c r="AO565" s="130"/>
      <c r="AP565" s="130"/>
      <c r="AQ565" s="130"/>
      <c r="AR565" s="130"/>
      <c r="AS565" s="130"/>
      <c r="AT565" s="130"/>
      <c r="AU565" s="130"/>
      <c r="AV565" s="130"/>
      <c r="AW565" s="130"/>
      <c r="AX565" s="130"/>
      <c r="AY565" s="130"/>
      <c r="AZ565" s="130"/>
      <c r="BA565" s="130"/>
      <c r="BB565" s="130"/>
      <c r="BC565" s="130"/>
      <c r="BD565" s="130"/>
      <c r="BE565" s="130"/>
      <c r="BF565" s="130"/>
      <c r="BG565" s="130"/>
      <c r="BH565" s="130"/>
      <c r="BI565" s="130"/>
      <c r="BJ565" s="130"/>
      <c r="BK565" s="130"/>
      <c r="BL565" s="130"/>
      <c r="BM565" s="130"/>
      <c r="BN565" s="130"/>
      <c r="BO565" s="130"/>
      <c r="BP565" s="130"/>
      <c r="BQ565" s="130"/>
      <c r="BR565" s="130"/>
      <c r="BS565" s="111"/>
    </row>
    <row r="566" spans="4:71" s="94" customFormat="1" ht="9.75" customHeight="1" x14ac:dyDescent="0.25">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c r="AA566" s="130"/>
      <c r="AB566" s="130"/>
      <c r="AC566" s="130"/>
      <c r="AD566" s="130"/>
      <c r="AE566" s="130"/>
      <c r="AF566" s="130"/>
      <c r="AG566" s="130"/>
      <c r="AH566" s="130"/>
      <c r="AI566" s="130"/>
      <c r="AJ566" s="130"/>
      <c r="AK566" s="130"/>
      <c r="AL566" s="130"/>
      <c r="AM566" s="130"/>
      <c r="AN566" s="130"/>
      <c r="AO566" s="130"/>
      <c r="AP566" s="130"/>
      <c r="AQ566" s="130"/>
      <c r="AR566" s="130"/>
      <c r="AS566" s="130"/>
      <c r="AT566" s="130"/>
      <c r="AU566" s="130"/>
      <c r="AV566" s="130"/>
      <c r="AW566" s="130"/>
      <c r="AX566" s="130"/>
      <c r="AY566" s="130"/>
      <c r="AZ566" s="130"/>
      <c r="BA566" s="130"/>
      <c r="BB566" s="130"/>
      <c r="BC566" s="130"/>
      <c r="BD566" s="130"/>
      <c r="BE566" s="130"/>
      <c r="BF566" s="130"/>
      <c r="BG566" s="130"/>
      <c r="BH566" s="130"/>
      <c r="BI566" s="130"/>
      <c r="BJ566" s="130"/>
      <c r="BK566" s="130"/>
      <c r="BL566" s="130"/>
      <c r="BM566" s="130"/>
      <c r="BN566" s="130"/>
      <c r="BO566" s="130"/>
      <c r="BP566" s="130"/>
      <c r="BQ566" s="130"/>
      <c r="BR566" s="130"/>
      <c r="BS566" s="111"/>
    </row>
    <row r="567" spans="4:71" s="94" customFormat="1" ht="9.75" customHeight="1" x14ac:dyDescent="0.25">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c r="AA567" s="130"/>
      <c r="AB567" s="130"/>
      <c r="AC567" s="130"/>
      <c r="AD567" s="130"/>
      <c r="AE567" s="130"/>
      <c r="AF567" s="130"/>
      <c r="AG567" s="130"/>
      <c r="AH567" s="130"/>
      <c r="AI567" s="130"/>
      <c r="AJ567" s="130"/>
      <c r="AK567" s="130"/>
      <c r="AL567" s="130"/>
      <c r="AM567" s="130"/>
      <c r="AN567" s="130"/>
      <c r="AO567" s="130"/>
      <c r="AP567" s="130"/>
      <c r="AQ567" s="130"/>
      <c r="AR567" s="130"/>
      <c r="AS567" s="130"/>
      <c r="AT567" s="130"/>
      <c r="AU567" s="130"/>
      <c r="AV567" s="130"/>
      <c r="AW567" s="130"/>
      <c r="AX567" s="130"/>
      <c r="AY567" s="130"/>
      <c r="AZ567" s="130"/>
      <c r="BA567" s="130"/>
      <c r="BB567" s="130"/>
      <c r="BC567" s="130"/>
      <c r="BD567" s="130"/>
      <c r="BE567" s="130"/>
      <c r="BF567" s="130"/>
      <c r="BG567" s="130"/>
      <c r="BH567" s="130"/>
      <c r="BI567" s="130"/>
      <c r="BJ567" s="130"/>
      <c r="BK567" s="130"/>
      <c r="BL567" s="130"/>
      <c r="BM567" s="130"/>
      <c r="BN567" s="130"/>
      <c r="BO567" s="130"/>
      <c r="BP567" s="130"/>
      <c r="BQ567" s="130"/>
      <c r="BR567" s="130"/>
      <c r="BS567" s="111"/>
    </row>
    <row r="568" spans="4:71" s="94" customFormat="1" ht="9.75" customHeight="1" x14ac:dyDescent="0.25">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c r="AA568" s="130"/>
      <c r="AB568" s="130"/>
      <c r="AC568" s="130"/>
      <c r="AD568" s="130"/>
      <c r="AE568" s="130"/>
      <c r="AF568" s="130"/>
      <c r="AG568" s="130"/>
      <c r="AH568" s="130"/>
      <c r="AI568" s="130"/>
      <c r="AJ568" s="130"/>
      <c r="AK568" s="130"/>
      <c r="AL568" s="130"/>
      <c r="AM568" s="130"/>
      <c r="AN568" s="130"/>
      <c r="AO568" s="130"/>
      <c r="AP568" s="130"/>
      <c r="AQ568" s="130"/>
      <c r="AR568" s="130"/>
      <c r="AS568" s="130"/>
      <c r="AT568" s="130"/>
      <c r="AU568" s="130"/>
      <c r="AV568" s="130"/>
      <c r="AW568" s="130"/>
      <c r="AX568" s="130"/>
      <c r="AY568" s="130"/>
      <c r="AZ568" s="130"/>
      <c r="BA568" s="130"/>
      <c r="BB568" s="130"/>
      <c r="BC568" s="130"/>
      <c r="BD568" s="130"/>
      <c r="BE568" s="130"/>
      <c r="BF568" s="130"/>
      <c r="BG568" s="130"/>
      <c r="BH568" s="130"/>
      <c r="BI568" s="130"/>
      <c r="BJ568" s="130"/>
      <c r="BK568" s="130"/>
      <c r="BL568" s="130"/>
      <c r="BM568" s="130"/>
      <c r="BN568" s="130"/>
      <c r="BO568" s="130"/>
      <c r="BP568" s="130"/>
      <c r="BQ568" s="130"/>
      <c r="BR568" s="130"/>
      <c r="BS568" s="111"/>
    </row>
    <row r="569" spans="4:71" s="94" customFormat="1" ht="9.75" customHeight="1" x14ac:dyDescent="0.25">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c r="AA569" s="130"/>
      <c r="AB569" s="130"/>
      <c r="AC569" s="130"/>
      <c r="AD569" s="130"/>
      <c r="AE569" s="130"/>
      <c r="AF569" s="130"/>
      <c r="AG569" s="130"/>
      <c r="AH569" s="130"/>
      <c r="AI569" s="130"/>
      <c r="AJ569" s="130"/>
      <c r="AK569" s="130"/>
      <c r="AL569" s="130"/>
      <c r="AM569" s="130"/>
      <c r="AN569" s="130"/>
      <c r="AO569" s="130"/>
      <c r="AP569" s="130"/>
      <c r="AQ569" s="130"/>
      <c r="AR569" s="130"/>
      <c r="AS569" s="130"/>
      <c r="AT569" s="130"/>
      <c r="AU569" s="130"/>
      <c r="AV569" s="130"/>
      <c r="AW569" s="130"/>
      <c r="AX569" s="130"/>
      <c r="AY569" s="130"/>
      <c r="AZ569" s="130"/>
      <c r="BA569" s="130"/>
      <c r="BB569" s="130"/>
      <c r="BC569" s="130"/>
      <c r="BD569" s="130"/>
      <c r="BE569" s="130"/>
      <c r="BF569" s="130"/>
      <c r="BG569" s="130"/>
      <c r="BH569" s="130"/>
      <c r="BI569" s="130"/>
      <c r="BJ569" s="130"/>
      <c r="BK569" s="130"/>
      <c r="BL569" s="130"/>
      <c r="BM569" s="130"/>
      <c r="BN569" s="130"/>
      <c r="BO569" s="130"/>
      <c r="BP569" s="130"/>
      <c r="BQ569" s="130"/>
      <c r="BR569" s="130"/>
      <c r="BS569" s="111"/>
    </row>
    <row r="570" spans="4:71" s="94" customFormat="1" ht="9.75" customHeight="1" x14ac:dyDescent="0.25">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11"/>
    </row>
    <row r="571" spans="4:71" s="94" customFormat="1" ht="9.75" customHeight="1" x14ac:dyDescent="0.25">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11"/>
    </row>
    <row r="572" spans="4:71" s="94" customFormat="1" ht="9.75" customHeight="1" x14ac:dyDescent="0.25">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c r="AA572" s="130"/>
      <c r="AB572" s="130"/>
      <c r="AC572" s="130"/>
      <c r="AD572" s="130"/>
      <c r="AE572" s="130"/>
      <c r="AF572" s="130"/>
      <c r="AG572" s="130"/>
      <c r="AH572" s="130"/>
      <c r="AI572" s="130"/>
      <c r="AJ572" s="130"/>
      <c r="AK572" s="130"/>
      <c r="AL572" s="130"/>
      <c r="AM572" s="130"/>
      <c r="AN572" s="130"/>
      <c r="AO572" s="130"/>
      <c r="AP572" s="130"/>
      <c r="AQ572" s="130"/>
      <c r="AR572" s="130"/>
      <c r="AS572" s="130"/>
      <c r="AT572" s="130"/>
      <c r="AU572" s="130"/>
      <c r="AV572" s="130"/>
      <c r="AW572" s="130"/>
      <c r="AX572" s="130"/>
      <c r="AY572" s="130"/>
      <c r="AZ572" s="130"/>
      <c r="BA572" s="130"/>
      <c r="BB572" s="130"/>
      <c r="BC572" s="130"/>
      <c r="BD572" s="130"/>
      <c r="BE572" s="130"/>
      <c r="BF572" s="130"/>
      <c r="BG572" s="130"/>
      <c r="BH572" s="130"/>
      <c r="BI572" s="130"/>
      <c r="BJ572" s="130"/>
      <c r="BK572" s="130"/>
      <c r="BL572" s="130"/>
      <c r="BM572" s="130"/>
      <c r="BN572" s="130"/>
      <c r="BO572" s="130"/>
      <c r="BP572" s="130"/>
      <c r="BQ572" s="130"/>
      <c r="BR572" s="130"/>
      <c r="BS572" s="111"/>
    </row>
    <row r="573" spans="4:71" s="94" customFormat="1" ht="9.75" customHeight="1" x14ac:dyDescent="0.25">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c r="AA573" s="130"/>
      <c r="AB573" s="130"/>
      <c r="AC573" s="130"/>
      <c r="AD573" s="130"/>
      <c r="AE573" s="130"/>
      <c r="AF573" s="130"/>
      <c r="AG573" s="130"/>
      <c r="AH573" s="130"/>
      <c r="AI573" s="130"/>
      <c r="AJ573" s="130"/>
      <c r="AK573" s="130"/>
      <c r="AL573" s="130"/>
      <c r="AM573" s="130"/>
      <c r="AN573" s="130"/>
      <c r="AO573" s="130"/>
      <c r="AP573" s="130"/>
      <c r="AQ573" s="130"/>
      <c r="AR573" s="130"/>
      <c r="AS573" s="130"/>
      <c r="AT573" s="130"/>
      <c r="AU573" s="130"/>
      <c r="AV573" s="130"/>
      <c r="AW573" s="130"/>
      <c r="AX573" s="130"/>
      <c r="AY573" s="130"/>
      <c r="AZ573" s="130"/>
      <c r="BA573" s="130"/>
      <c r="BB573" s="130"/>
      <c r="BC573" s="130"/>
      <c r="BD573" s="130"/>
      <c r="BE573" s="130"/>
      <c r="BF573" s="130"/>
      <c r="BG573" s="130"/>
      <c r="BH573" s="130"/>
      <c r="BI573" s="130"/>
      <c r="BJ573" s="130"/>
      <c r="BK573" s="130"/>
      <c r="BL573" s="130"/>
      <c r="BM573" s="130"/>
      <c r="BN573" s="130"/>
      <c r="BO573" s="130"/>
      <c r="BP573" s="130"/>
      <c r="BQ573" s="130"/>
      <c r="BR573" s="130"/>
      <c r="BS573" s="111"/>
    </row>
    <row r="574" spans="4:71" s="94" customFormat="1" ht="9.75" customHeight="1" x14ac:dyDescent="0.25">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c r="AA574" s="130"/>
      <c r="AB574" s="130"/>
      <c r="AC574" s="130"/>
      <c r="AD574" s="130"/>
      <c r="AE574" s="130"/>
      <c r="AF574" s="130"/>
      <c r="AG574" s="130"/>
      <c r="AH574" s="130"/>
      <c r="AI574" s="130"/>
      <c r="AJ574" s="130"/>
      <c r="AK574" s="130"/>
      <c r="AL574" s="130"/>
      <c r="AM574" s="130"/>
      <c r="AN574" s="130"/>
      <c r="AO574" s="130"/>
      <c r="AP574" s="130"/>
      <c r="AQ574" s="130"/>
      <c r="AR574" s="130"/>
      <c r="AS574" s="130"/>
      <c r="AT574" s="130"/>
      <c r="AU574" s="130"/>
      <c r="AV574" s="130"/>
      <c r="AW574" s="130"/>
      <c r="AX574" s="130"/>
      <c r="AY574" s="130"/>
      <c r="AZ574" s="130"/>
      <c r="BA574" s="130"/>
      <c r="BB574" s="130"/>
      <c r="BC574" s="130"/>
      <c r="BD574" s="130"/>
      <c r="BE574" s="130"/>
      <c r="BF574" s="130"/>
      <c r="BG574" s="130"/>
      <c r="BH574" s="130"/>
      <c r="BI574" s="130"/>
      <c r="BJ574" s="130"/>
      <c r="BK574" s="130"/>
      <c r="BL574" s="130"/>
      <c r="BM574" s="130"/>
      <c r="BN574" s="130"/>
      <c r="BO574" s="130"/>
      <c r="BP574" s="130"/>
      <c r="BQ574" s="130"/>
      <c r="BR574" s="130"/>
      <c r="BS574" s="111"/>
    </row>
    <row r="575" spans="4:71" s="94" customFormat="1" ht="9.75" customHeight="1" x14ac:dyDescent="0.25">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c r="AA575" s="130"/>
      <c r="AB575" s="130"/>
      <c r="AC575" s="130"/>
      <c r="AD575" s="130"/>
      <c r="AE575" s="130"/>
      <c r="AF575" s="130"/>
      <c r="AG575" s="130"/>
      <c r="AH575" s="130"/>
      <c r="AI575" s="130"/>
      <c r="AJ575" s="130"/>
      <c r="AK575" s="130"/>
      <c r="AL575" s="130"/>
      <c r="AM575" s="130"/>
      <c r="AN575" s="130"/>
      <c r="AO575" s="130"/>
      <c r="AP575" s="130"/>
      <c r="AQ575" s="130"/>
      <c r="AR575" s="130"/>
      <c r="AS575" s="130"/>
      <c r="AT575" s="130"/>
      <c r="AU575" s="130"/>
      <c r="AV575" s="130"/>
      <c r="AW575" s="130"/>
      <c r="AX575" s="130"/>
      <c r="AY575" s="130"/>
      <c r="AZ575" s="130"/>
      <c r="BA575" s="130"/>
      <c r="BB575" s="130"/>
      <c r="BC575" s="130"/>
      <c r="BD575" s="130"/>
      <c r="BE575" s="130"/>
      <c r="BF575" s="130"/>
      <c r="BG575" s="130"/>
      <c r="BH575" s="130"/>
      <c r="BI575" s="130"/>
      <c r="BJ575" s="130"/>
      <c r="BK575" s="130"/>
      <c r="BL575" s="130"/>
      <c r="BM575" s="130"/>
      <c r="BN575" s="130"/>
      <c r="BO575" s="130"/>
      <c r="BP575" s="130"/>
      <c r="BQ575" s="130"/>
      <c r="BR575" s="130"/>
      <c r="BS575" s="111"/>
    </row>
    <row r="576" spans="4:71" s="94" customFormat="1" ht="9.75" customHeight="1" x14ac:dyDescent="0.25">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c r="AA576" s="130"/>
      <c r="AB576" s="130"/>
      <c r="AC576" s="130"/>
      <c r="AD576" s="130"/>
      <c r="AE576" s="130"/>
      <c r="AF576" s="130"/>
      <c r="AG576" s="130"/>
      <c r="AH576" s="130"/>
      <c r="AI576" s="130"/>
      <c r="AJ576" s="130"/>
      <c r="AK576" s="130"/>
      <c r="AL576" s="130"/>
      <c r="AM576" s="130"/>
      <c r="AN576" s="130"/>
      <c r="AO576" s="130"/>
      <c r="AP576" s="130"/>
      <c r="AQ576" s="130"/>
      <c r="AR576" s="130"/>
      <c r="AS576" s="130"/>
      <c r="AT576" s="130"/>
      <c r="AU576" s="130"/>
      <c r="AV576" s="130"/>
      <c r="AW576" s="130"/>
      <c r="AX576" s="130"/>
      <c r="AY576" s="130"/>
      <c r="AZ576" s="130"/>
      <c r="BA576" s="130"/>
      <c r="BB576" s="130"/>
      <c r="BC576" s="130"/>
      <c r="BD576" s="130"/>
      <c r="BE576" s="130"/>
      <c r="BF576" s="130"/>
      <c r="BG576" s="130"/>
      <c r="BH576" s="130"/>
      <c r="BI576" s="130"/>
      <c r="BJ576" s="130"/>
      <c r="BK576" s="130"/>
      <c r="BL576" s="130"/>
      <c r="BM576" s="130"/>
      <c r="BN576" s="130"/>
      <c r="BO576" s="130"/>
      <c r="BP576" s="130"/>
      <c r="BQ576" s="130"/>
      <c r="BR576" s="130"/>
      <c r="BS576" s="111"/>
    </row>
    <row r="577" spans="4:71" s="94" customFormat="1" ht="9.75" customHeight="1" x14ac:dyDescent="0.25">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c r="AA577" s="130"/>
      <c r="AB577" s="130"/>
      <c r="AC577" s="130"/>
      <c r="AD577" s="130"/>
      <c r="AE577" s="130"/>
      <c r="AF577" s="130"/>
      <c r="AG577" s="130"/>
      <c r="AH577" s="130"/>
      <c r="AI577" s="130"/>
      <c r="AJ577" s="130"/>
      <c r="AK577" s="130"/>
      <c r="AL577" s="130"/>
      <c r="AM577" s="130"/>
      <c r="AN577" s="130"/>
      <c r="AO577" s="130"/>
      <c r="AP577" s="130"/>
      <c r="AQ577" s="130"/>
      <c r="AR577" s="130"/>
      <c r="AS577" s="130"/>
      <c r="AT577" s="130"/>
      <c r="AU577" s="130"/>
      <c r="AV577" s="130"/>
      <c r="AW577" s="130"/>
      <c r="AX577" s="130"/>
      <c r="AY577" s="130"/>
      <c r="AZ577" s="130"/>
      <c r="BA577" s="130"/>
      <c r="BB577" s="130"/>
      <c r="BC577" s="130"/>
      <c r="BD577" s="130"/>
      <c r="BE577" s="130"/>
      <c r="BF577" s="130"/>
      <c r="BG577" s="130"/>
      <c r="BH577" s="130"/>
      <c r="BI577" s="130"/>
      <c r="BJ577" s="130"/>
      <c r="BK577" s="130"/>
      <c r="BL577" s="130"/>
      <c r="BM577" s="130"/>
      <c r="BN577" s="130"/>
      <c r="BO577" s="130"/>
      <c r="BP577" s="130"/>
      <c r="BQ577" s="130"/>
      <c r="BR577" s="130"/>
      <c r="BS577" s="111"/>
    </row>
    <row r="578" spans="4:71" s="94" customFormat="1" ht="9.75" customHeight="1" x14ac:dyDescent="0.25">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c r="AA578" s="130"/>
      <c r="AB578" s="130"/>
      <c r="AC578" s="130"/>
      <c r="AD578" s="130"/>
      <c r="AE578" s="130"/>
      <c r="AF578" s="130"/>
      <c r="AG578" s="130"/>
      <c r="AH578" s="130"/>
      <c r="AI578" s="130"/>
      <c r="AJ578" s="130"/>
      <c r="AK578" s="130"/>
      <c r="AL578" s="130"/>
      <c r="AM578" s="130"/>
      <c r="AN578" s="130"/>
      <c r="AO578" s="130"/>
      <c r="AP578" s="130"/>
      <c r="AQ578" s="130"/>
      <c r="AR578" s="130"/>
      <c r="AS578" s="130"/>
      <c r="AT578" s="130"/>
      <c r="AU578" s="130"/>
      <c r="AV578" s="130"/>
      <c r="AW578" s="130"/>
      <c r="AX578" s="130"/>
      <c r="AY578" s="130"/>
      <c r="AZ578" s="130"/>
      <c r="BA578" s="130"/>
      <c r="BB578" s="130"/>
      <c r="BC578" s="130"/>
      <c r="BD578" s="130"/>
      <c r="BE578" s="130"/>
      <c r="BF578" s="130"/>
      <c r="BG578" s="130"/>
      <c r="BH578" s="130"/>
      <c r="BI578" s="130"/>
      <c r="BJ578" s="130"/>
      <c r="BK578" s="130"/>
      <c r="BL578" s="130"/>
      <c r="BM578" s="130"/>
      <c r="BN578" s="130"/>
      <c r="BO578" s="130"/>
      <c r="BP578" s="130"/>
      <c r="BQ578" s="130"/>
      <c r="BR578" s="130"/>
      <c r="BS578" s="111"/>
    </row>
    <row r="579" spans="4:71" s="94" customFormat="1" ht="9.75" customHeight="1" x14ac:dyDescent="0.25">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c r="AA579" s="130"/>
      <c r="AB579" s="130"/>
      <c r="AC579" s="130"/>
      <c r="AD579" s="130"/>
      <c r="AE579" s="130"/>
      <c r="AF579" s="130"/>
      <c r="AG579" s="130"/>
      <c r="AH579" s="130"/>
      <c r="AI579" s="130"/>
      <c r="AJ579" s="130"/>
      <c r="AK579" s="130"/>
      <c r="AL579" s="130"/>
      <c r="AM579" s="130"/>
      <c r="AN579" s="130"/>
      <c r="AO579" s="130"/>
      <c r="AP579" s="130"/>
      <c r="AQ579" s="130"/>
      <c r="AR579" s="130"/>
      <c r="AS579" s="130"/>
      <c r="AT579" s="130"/>
      <c r="AU579" s="130"/>
      <c r="AV579" s="130"/>
      <c r="AW579" s="130"/>
      <c r="AX579" s="130"/>
      <c r="AY579" s="130"/>
      <c r="AZ579" s="130"/>
      <c r="BA579" s="130"/>
      <c r="BB579" s="130"/>
      <c r="BC579" s="130"/>
      <c r="BD579" s="130"/>
      <c r="BE579" s="130"/>
      <c r="BF579" s="130"/>
      <c r="BG579" s="130"/>
      <c r="BH579" s="130"/>
      <c r="BI579" s="130"/>
      <c r="BJ579" s="130"/>
      <c r="BK579" s="130"/>
      <c r="BL579" s="130"/>
      <c r="BM579" s="130"/>
      <c r="BN579" s="130"/>
      <c r="BO579" s="130"/>
      <c r="BP579" s="130"/>
      <c r="BQ579" s="130"/>
      <c r="BR579" s="130"/>
      <c r="BS579" s="111"/>
    </row>
    <row r="580" spans="4:71" s="94" customFormat="1" ht="9.75" customHeight="1" x14ac:dyDescent="0.25">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c r="AA580" s="130"/>
      <c r="AB580" s="130"/>
      <c r="AC580" s="130"/>
      <c r="AD580" s="130"/>
      <c r="AE580" s="130"/>
      <c r="AF580" s="130"/>
      <c r="AG580" s="130"/>
      <c r="AH580" s="130"/>
      <c r="AI580" s="130"/>
      <c r="AJ580" s="130"/>
      <c r="AK580" s="130"/>
      <c r="AL580" s="130"/>
      <c r="AM580" s="130"/>
      <c r="AN580" s="130"/>
      <c r="AO580" s="130"/>
      <c r="AP580" s="130"/>
      <c r="AQ580" s="130"/>
      <c r="AR580" s="130"/>
      <c r="AS580" s="130"/>
      <c r="AT580" s="130"/>
      <c r="AU580" s="130"/>
      <c r="AV580" s="130"/>
      <c r="AW580" s="130"/>
      <c r="AX580" s="130"/>
      <c r="AY580" s="130"/>
      <c r="AZ580" s="130"/>
      <c r="BA580" s="130"/>
      <c r="BB580" s="130"/>
      <c r="BC580" s="130"/>
      <c r="BD580" s="130"/>
      <c r="BE580" s="130"/>
      <c r="BF580" s="130"/>
      <c r="BG580" s="130"/>
      <c r="BH580" s="130"/>
      <c r="BI580" s="130"/>
      <c r="BJ580" s="130"/>
      <c r="BK580" s="130"/>
      <c r="BL580" s="130"/>
      <c r="BM580" s="130"/>
      <c r="BN580" s="130"/>
      <c r="BO580" s="130"/>
      <c r="BP580" s="130"/>
      <c r="BQ580" s="130"/>
      <c r="BR580" s="130"/>
      <c r="BS580" s="111"/>
    </row>
    <row r="581" spans="4:71" s="94" customFormat="1" ht="9.75" customHeight="1" x14ac:dyDescent="0.25">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c r="AA581" s="130"/>
      <c r="AB581" s="130"/>
      <c r="AC581" s="130"/>
      <c r="AD581" s="130"/>
      <c r="AE581" s="130"/>
      <c r="AF581" s="130"/>
      <c r="AG581" s="130"/>
      <c r="AH581" s="130"/>
      <c r="AI581" s="130"/>
      <c r="AJ581" s="130"/>
      <c r="AK581" s="130"/>
      <c r="AL581" s="130"/>
      <c r="AM581" s="130"/>
      <c r="AN581" s="130"/>
      <c r="AO581" s="130"/>
      <c r="AP581" s="130"/>
      <c r="AQ581" s="130"/>
      <c r="AR581" s="130"/>
      <c r="AS581" s="130"/>
      <c r="AT581" s="130"/>
      <c r="AU581" s="130"/>
      <c r="AV581" s="130"/>
      <c r="AW581" s="130"/>
      <c r="AX581" s="130"/>
      <c r="AY581" s="130"/>
      <c r="AZ581" s="130"/>
      <c r="BA581" s="130"/>
      <c r="BB581" s="130"/>
      <c r="BC581" s="130"/>
      <c r="BD581" s="130"/>
      <c r="BE581" s="130"/>
      <c r="BF581" s="130"/>
      <c r="BG581" s="130"/>
      <c r="BH581" s="130"/>
      <c r="BI581" s="130"/>
      <c r="BJ581" s="130"/>
      <c r="BK581" s="130"/>
      <c r="BL581" s="130"/>
      <c r="BM581" s="130"/>
      <c r="BN581" s="130"/>
      <c r="BO581" s="130"/>
      <c r="BP581" s="130"/>
      <c r="BQ581" s="130"/>
      <c r="BR581" s="130"/>
      <c r="BS581" s="111"/>
    </row>
    <row r="582" spans="4:71" s="94" customFormat="1" ht="9.75" customHeight="1" x14ac:dyDescent="0.25">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c r="AA582" s="130"/>
      <c r="AB582" s="130"/>
      <c r="AC582" s="130"/>
      <c r="AD582" s="130"/>
      <c r="AE582" s="130"/>
      <c r="AF582" s="130"/>
      <c r="AG582" s="130"/>
      <c r="AH582" s="130"/>
      <c r="AI582" s="130"/>
      <c r="AJ582" s="130"/>
      <c r="AK582" s="130"/>
      <c r="AL582" s="130"/>
      <c r="AM582" s="130"/>
      <c r="AN582" s="130"/>
      <c r="AO582" s="130"/>
      <c r="AP582" s="130"/>
      <c r="AQ582" s="130"/>
      <c r="AR582" s="130"/>
      <c r="AS582" s="130"/>
      <c r="AT582" s="130"/>
      <c r="AU582" s="130"/>
      <c r="AV582" s="130"/>
      <c r="AW582" s="130"/>
      <c r="AX582" s="130"/>
      <c r="AY582" s="130"/>
      <c r="AZ582" s="130"/>
      <c r="BA582" s="130"/>
      <c r="BB582" s="130"/>
      <c r="BC582" s="130"/>
      <c r="BD582" s="130"/>
      <c r="BE582" s="130"/>
      <c r="BF582" s="130"/>
      <c r="BG582" s="130"/>
      <c r="BH582" s="130"/>
      <c r="BI582" s="130"/>
      <c r="BJ582" s="130"/>
      <c r="BK582" s="130"/>
      <c r="BL582" s="130"/>
      <c r="BM582" s="130"/>
      <c r="BN582" s="130"/>
      <c r="BO582" s="130"/>
      <c r="BP582" s="130"/>
      <c r="BQ582" s="130"/>
      <c r="BR582" s="130"/>
      <c r="BS582" s="111"/>
    </row>
    <row r="583" spans="4:71" s="94" customFormat="1" ht="9.75" customHeight="1" x14ac:dyDescent="0.25">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L583" s="130"/>
      <c r="AM583" s="130"/>
      <c r="AN583" s="130"/>
      <c r="AO583" s="130"/>
      <c r="AP583" s="130"/>
      <c r="AQ583" s="130"/>
      <c r="AR583" s="130"/>
      <c r="AS583" s="130"/>
      <c r="AT583" s="130"/>
      <c r="AU583" s="130"/>
      <c r="AV583" s="130"/>
      <c r="AW583" s="130"/>
      <c r="AX583" s="130"/>
      <c r="AY583" s="130"/>
      <c r="AZ583" s="130"/>
      <c r="BA583" s="130"/>
      <c r="BB583" s="130"/>
      <c r="BC583" s="130"/>
      <c r="BD583" s="130"/>
      <c r="BE583" s="130"/>
      <c r="BF583" s="130"/>
      <c r="BG583" s="130"/>
      <c r="BH583" s="130"/>
      <c r="BI583" s="130"/>
      <c r="BJ583" s="130"/>
      <c r="BK583" s="130"/>
      <c r="BL583" s="130"/>
      <c r="BM583" s="130"/>
      <c r="BN583" s="130"/>
      <c r="BO583" s="130"/>
      <c r="BP583" s="130"/>
      <c r="BQ583" s="130"/>
      <c r="BR583" s="130"/>
      <c r="BS583" s="111"/>
    </row>
    <row r="584" spans="4:71" s="94" customFormat="1" ht="9.75" customHeight="1" x14ac:dyDescent="0.25">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c r="AA584" s="130"/>
      <c r="AB584" s="130"/>
      <c r="AC584" s="130"/>
      <c r="AD584" s="130"/>
      <c r="AE584" s="130"/>
      <c r="AF584" s="130"/>
      <c r="AG584" s="130"/>
      <c r="AH584" s="130"/>
      <c r="AI584" s="130"/>
      <c r="AJ584" s="130"/>
      <c r="AK584" s="130"/>
      <c r="AL584" s="130"/>
      <c r="AM584" s="130"/>
      <c r="AN584" s="130"/>
      <c r="AO584" s="130"/>
      <c r="AP584" s="130"/>
      <c r="AQ584" s="130"/>
      <c r="AR584" s="130"/>
      <c r="AS584" s="130"/>
      <c r="AT584" s="130"/>
      <c r="AU584" s="130"/>
      <c r="AV584" s="130"/>
      <c r="AW584" s="130"/>
      <c r="AX584" s="130"/>
      <c r="AY584" s="130"/>
      <c r="AZ584" s="130"/>
      <c r="BA584" s="130"/>
      <c r="BB584" s="130"/>
      <c r="BC584" s="130"/>
      <c r="BD584" s="130"/>
      <c r="BE584" s="130"/>
      <c r="BF584" s="130"/>
      <c r="BG584" s="130"/>
      <c r="BH584" s="130"/>
      <c r="BI584" s="130"/>
      <c r="BJ584" s="130"/>
      <c r="BK584" s="130"/>
      <c r="BL584" s="130"/>
      <c r="BM584" s="130"/>
      <c r="BN584" s="130"/>
      <c r="BO584" s="130"/>
      <c r="BP584" s="130"/>
      <c r="BQ584" s="130"/>
      <c r="BR584" s="130"/>
      <c r="BS584" s="111"/>
    </row>
    <row r="585" spans="4:71" s="94" customFormat="1" ht="9.75" customHeight="1" x14ac:dyDescent="0.25">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c r="AA585" s="130"/>
      <c r="AB585" s="130"/>
      <c r="AC585" s="130"/>
      <c r="AD585" s="130"/>
      <c r="AE585" s="130"/>
      <c r="AF585" s="130"/>
      <c r="AG585" s="130"/>
      <c r="AH585" s="130"/>
      <c r="AI585" s="130"/>
      <c r="AJ585" s="130"/>
      <c r="AK585" s="130"/>
      <c r="AL585" s="130"/>
      <c r="AM585" s="130"/>
      <c r="AN585" s="130"/>
      <c r="AO585" s="130"/>
      <c r="AP585" s="130"/>
      <c r="AQ585" s="130"/>
      <c r="AR585" s="130"/>
      <c r="AS585" s="130"/>
      <c r="AT585" s="130"/>
      <c r="AU585" s="130"/>
      <c r="AV585" s="130"/>
      <c r="AW585" s="130"/>
      <c r="AX585" s="130"/>
      <c r="AY585" s="130"/>
      <c r="AZ585" s="130"/>
      <c r="BA585" s="130"/>
      <c r="BB585" s="130"/>
      <c r="BC585" s="130"/>
      <c r="BD585" s="130"/>
      <c r="BE585" s="130"/>
      <c r="BF585" s="130"/>
      <c r="BG585" s="130"/>
      <c r="BH585" s="130"/>
      <c r="BI585" s="130"/>
      <c r="BJ585" s="130"/>
      <c r="BK585" s="130"/>
      <c r="BL585" s="130"/>
      <c r="BM585" s="130"/>
      <c r="BN585" s="130"/>
      <c r="BO585" s="130"/>
      <c r="BP585" s="130"/>
      <c r="BQ585" s="130"/>
      <c r="BR585" s="130"/>
      <c r="BS585" s="111"/>
    </row>
    <row r="586" spans="4:71" s="94" customFormat="1" ht="9.75" customHeight="1" x14ac:dyDescent="0.25">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c r="AA586" s="130"/>
      <c r="AB586" s="130"/>
      <c r="AC586" s="130"/>
      <c r="AD586" s="130"/>
      <c r="AE586" s="130"/>
      <c r="AF586" s="130"/>
      <c r="AG586" s="130"/>
      <c r="AH586" s="130"/>
      <c r="AI586" s="130"/>
      <c r="AJ586" s="130"/>
      <c r="AK586" s="130"/>
      <c r="AL586" s="130"/>
      <c r="AM586" s="130"/>
      <c r="AN586" s="130"/>
      <c r="AO586" s="130"/>
      <c r="AP586" s="130"/>
      <c r="AQ586" s="130"/>
      <c r="AR586" s="130"/>
      <c r="AS586" s="130"/>
      <c r="AT586" s="130"/>
      <c r="AU586" s="130"/>
      <c r="AV586" s="130"/>
      <c r="AW586" s="130"/>
      <c r="AX586" s="130"/>
      <c r="AY586" s="130"/>
      <c r="AZ586" s="130"/>
      <c r="BA586" s="130"/>
      <c r="BB586" s="130"/>
      <c r="BC586" s="130"/>
      <c r="BD586" s="130"/>
      <c r="BE586" s="130"/>
      <c r="BF586" s="130"/>
      <c r="BG586" s="130"/>
      <c r="BH586" s="130"/>
      <c r="BI586" s="130"/>
      <c r="BJ586" s="130"/>
      <c r="BK586" s="130"/>
      <c r="BL586" s="130"/>
      <c r="BM586" s="130"/>
      <c r="BN586" s="130"/>
      <c r="BO586" s="130"/>
      <c r="BP586" s="130"/>
      <c r="BQ586" s="130"/>
      <c r="BR586" s="130"/>
      <c r="BS586" s="111"/>
    </row>
    <row r="587" spans="4:71" s="94" customFormat="1" ht="9.75" customHeight="1" x14ac:dyDescent="0.25">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c r="AA587" s="130"/>
      <c r="AB587" s="130"/>
      <c r="AC587" s="130"/>
      <c r="AD587" s="130"/>
      <c r="AE587" s="130"/>
      <c r="AF587" s="130"/>
      <c r="AG587" s="130"/>
      <c r="AH587" s="130"/>
      <c r="AI587" s="130"/>
      <c r="AJ587" s="130"/>
      <c r="AK587" s="130"/>
      <c r="AL587" s="130"/>
      <c r="AM587" s="130"/>
      <c r="AN587" s="130"/>
      <c r="AO587" s="130"/>
      <c r="AP587" s="130"/>
      <c r="AQ587" s="130"/>
      <c r="AR587" s="130"/>
      <c r="AS587" s="130"/>
      <c r="AT587" s="130"/>
      <c r="AU587" s="130"/>
      <c r="AV587" s="130"/>
      <c r="AW587" s="130"/>
      <c r="AX587" s="130"/>
      <c r="AY587" s="130"/>
      <c r="AZ587" s="130"/>
      <c r="BA587" s="130"/>
      <c r="BB587" s="130"/>
      <c r="BC587" s="130"/>
      <c r="BD587" s="130"/>
      <c r="BE587" s="130"/>
      <c r="BF587" s="130"/>
      <c r="BG587" s="130"/>
      <c r="BH587" s="130"/>
      <c r="BI587" s="130"/>
      <c r="BJ587" s="130"/>
      <c r="BK587" s="130"/>
      <c r="BL587" s="130"/>
      <c r="BM587" s="130"/>
      <c r="BN587" s="130"/>
      <c r="BO587" s="130"/>
      <c r="BP587" s="130"/>
      <c r="BQ587" s="130"/>
      <c r="BR587" s="130"/>
      <c r="BS587" s="111"/>
    </row>
    <row r="588" spans="4:71" s="94" customFormat="1" ht="9.75" customHeight="1" x14ac:dyDescent="0.25">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c r="AA588" s="130"/>
      <c r="AB588" s="130"/>
      <c r="AC588" s="130"/>
      <c r="AD588" s="130"/>
      <c r="AE588" s="130"/>
      <c r="AF588" s="130"/>
      <c r="AG588" s="130"/>
      <c r="AH588" s="130"/>
      <c r="AI588" s="130"/>
      <c r="AJ588" s="130"/>
      <c r="AK588" s="130"/>
      <c r="AL588" s="130"/>
      <c r="AM588" s="130"/>
      <c r="AN588" s="130"/>
      <c r="AO588" s="130"/>
      <c r="AP588" s="130"/>
      <c r="AQ588" s="130"/>
      <c r="AR588" s="130"/>
      <c r="AS588" s="130"/>
      <c r="AT588" s="130"/>
      <c r="AU588" s="130"/>
      <c r="AV588" s="130"/>
      <c r="AW588" s="130"/>
      <c r="AX588" s="130"/>
      <c r="AY588" s="130"/>
      <c r="AZ588" s="130"/>
      <c r="BA588" s="130"/>
      <c r="BB588" s="130"/>
      <c r="BC588" s="130"/>
      <c r="BD588" s="130"/>
      <c r="BE588" s="130"/>
      <c r="BF588" s="130"/>
      <c r="BG588" s="130"/>
      <c r="BH588" s="130"/>
      <c r="BI588" s="130"/>
      <c r="BJ588" s="130"/>
      <c r="BK588" s="130"/>
      <c r="BL588" s="130"/>
      <c r="BM588" s="130"/>
      <c r="BN588" s="130"/>
      <c r="BO588" s="130"/>
      <c r="BP588" s="130"/>
      <c r="BQ588" s="130"/>
      <c r="BR588" s="130"/>
      <c r="BS588" s="111"/>
    </row>
    <row r="589" spans="4:71" s="94" customFormat="1" ht="9.75" customHeight="1" x14ac:dyDescent="0.25">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c r="AA589" s="130"/>
      <c r="AB589" s="130"/>
      <c r="AC589" s="130"/>
      <c r="AD589" s="130"/>
      <c r="AE589" s="130"/>
      <c r="AF589" s="130"/>
      <c r="AG589" s="130"/>
      <c r="AH589" s="130"/>
      <c r="AI589" s="130"/>
      <c r="AJ589" s="130"/>
      <c r="AK589" s="130"/>
      <c r="AL589" s="130"/>
      <c r="AM589" s="130"/>
      <c r="AN589" s="130"/>
      <c r="AO589" s="130"/>
      <c r="AP589" s="130"/>
      <c r="AQ589" s="130"/>
      <c r="AR589" s="130"/>
      <c r="AS589" s="130"/>
      <c r="AT589" s="130"/>
      <c r="AU589" s="130"/>
      <c r="AV589" s="130"/>
      <c r="AW589" s="130"/>
      <c r="AX589" s="130"/>
      <c r="AY589" s="130"/>
      <c r="AZ589" s="130"/>
      <c r="BA589" s="130"/>
      <c r="BB589" s="130"/>
      <c r="BC589" s="130"/>
      <c r="BD589" s="130"/>
      <c r="BE589" s="130"/>
      <c r="BF589" s="130"/>
      <c r="BG589" s="130"/>
      <c r="BH589" s="130"/>
      <c r="BI589" s="130"/>
      <c r="BJ589" s="130"/>
      <c r="BK589" s="130"/>
      <c r="BL589" s="130"/>
      <c r="BM589" s="130"/>
      <c r="BN589" s="130"/>
      <c r="BO589" s="130"/>
      <c r="BP589" s="130"/>
      <c r="BQ589" s="130"/>
      <c r="BR589" s="130"/>
      <c r="BS589" s="111"/>
    </row>
    <row r="590" spans="4:71" s="94" customFormat="1" ht="9.75" customHeight="1" x14ac:dyDescent="0.25">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c r="AA590" s="130"/>
      <c r="AB590" s="130"/>
      <c r="AC590" s="130"/>
      <c r="AD590" s="130"/>
      <c r="AE590" s="130"/>
      <c r="AF590" s="130"/>
      <c r="AG590" s="130"/>
      <c r="AH590" s="130"/>
      <c r="AI590" s="130"/>
      <c r="AJ590" s="130"/>
      <c r="AK590" s="130"/>
      <c r="AL590" s="130"/>
      <c r="AM590" s="130"/>
      <c r="AN590" s="130"/>
      <c r="AO590" s="130"/>
      <c r="AP590" s="130"/>
      <c r="AQ590" s="130"/>
      <c r="AR590" s="130"/>
      <c r="AS590" s="130"/>
      <c r="AT590" s="130"/>
      <c r="AU590" s="130"/>
      <c r="AV590" s="130"/>
      <c r="AW590" s="130"/>
      <c r="AX590" s="130"/>
      <c r="AY590" s="130"/>
      <c r="AZ590" s="130"/>
      <c r="BA590" s="130"/>
      <c r="BB590" s="130"/>
      <c r="BC590" s="130"/>
      <c r="BD590" s="130"/>
      <c r="BE590" s="130"/>
      <c r="BF590" s="130"/>
      <c r="BG590" s="130"/>
      <c r="BH590" s="130"/>
      <c r="BI590" s="130"/>
      <c r="BJ590" s="130"/>
      <c r="BK590" s="130"/>
      <c r="BL590" s="130"/>
      <c r="BM590" s="130"/>
      <c r="BN590" s="130"/>
      <c r="BO590" s="130"/>
      <c r="BP590" s="130"/>
      <c r="BQ590" s="130"/>
      <c r="BR590" s="130"/>
      <c r="BS590" s="111"/>
    </row>
    <row r="591" spans="4:71" s="94" customFormat="1" ht="9.75" customHeight="1" x14ac:dyDescent="0.25">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c r="AA591" s="130"/>
      <c r="AB591" s="130"/>
      <c r="AC591" s="130"/>
      <c r="AD591" s="130"/>
      <c r="AE591" s="130"/>
      <c r="AF591" s="130"/>
      <c r="AG591" s="130"/>
      <c r="AH591" s="130"/>
      <c r="AI591" s="130"/>
      <c r="AJ591" s="130"/>
      <c r="AK591" s="130"/>
      <c r="AL591" s="130"/>
      <c r="AM591" s="130"/>
      <c r="AN591" s="130"/>
      <c r="AO591" s="130"/>
      <c r="AP591" s="130"/>
      <c r="AQ591" s="130"/>
      <c r="AR591" s="130"/>
      <c r="AS591" s="130"/>
      <c r="AT591" s="130"/>
      <c r="AU591" s="130"/>
      <c r="AV591" s="130"/>
      <c r="AW591" s="130"/>
      <c r="AX591" s="130"/>
      <c r="AY591" s="130"/>
      <c r="AZ591" s="130"/>
      <c r="BA591" s="130"/>
      <c r="BB591" s="130"/>
      <c r="BC591" s="130"/>
      <c r="BD591" s="130"/>
      <c r="BE591" s="130"/>
      <c r="BF591" s="130"/>
      <c r="BG591" s="130"/>
      <c r="BH591" s="130"/>
      <c r="BI591" s="130"/>
      <c r="BJ591" s="130"/>
      <c r="BK591" s="130"/>
      <c r="BL591" s="130"/>
      <c r="BM591" s="130"/>
      <c r="BN591" s="130"/>
      <c r="BO591" s="130"/>
      <c r="BP591" s="130"/>
      <c r="BQ591" s="130"/>
      <c r="BR591" s="130"/>
      <c r="BS591" s="111"/>
    </row>
    <row r="592" spans="4:71" s="94" customFormat="1" ht="9.75" customHeight="1" x14ac:dyDescent="0.25">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c r="AA592" s="130"/>
      <c r="AB592" s="130"/>
      <c r="AC592" s="130"/>
      <c r="AD592" s="130"/>
      <c r="AE592" s="130"/>
      <c r="AF592" s="130"/>
      <c r="AG592" s="130"/>
      <c r="AH592" s="130"/>
      <c r="AI592" s="130"/>
      <c r="AJ592" s="130"/>
      <c r="AK592" s="130"/>
      <c r="AL592" s="130"/>
      <c r="AM592" s="130"/>
      <c r="AN592" s="130"/>
      <c r="AO592" s="130"/>
      <c r="AP592" s="130"/>
      <c r="AQ592" s="130"/>
      <c r="AR592" s="130"/>
      <c r="AS592" s="130"/>
      <c r="AT592" s="130"/>
      <c r="AU592" s="130"/>
      <c r="AV592" s="130"/>
      <c r="AW592" s="130"/>
      <c r="AX592" s="130"/>
      <c r="AY592" s="130"/>
      <c r="AZ592" s="130"/>
      <c r="BA592" s="130"/>
      <c r="BB592" s="130"/>
      <c r="BC592" s="130"/>
      <c r="BD592" s="130"/>
      <c r="BE592" s="130"/>
      <c r="BF592" s="130"/>
      <c r="BG592" s="130"/>
      <c r="BH592" s="130"/>
      <c r="BI592" s="130"/>
      <c r="BJ592" s="130"/>
      <c r="BK592" s="130"/>
      <c r="BL592" s="130"/>
      <c r="BM592" s="130"/>
      <c r="BN592" s="130"/>
      <c r="BO592" s="130"/>
      <c r="BP592" s="130"/>
      <c r="BQ592" s="130"/>
      <c r="BR592" s="130"/>
      <c r="BS592" s="111"/>
    </row>
    <row r="593" spans="4:71" s="94" customFormat="1" ht="9.75" customHeight="1" x14ac:dyDescent="0.25">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c r="AA593" s="130"/>
      <c r="AB593" s="130"/>
      <c r="AC593" s="130"/>
      <c r="AD593" s="130"/>
      <c r="AE593" s="130"/>
      <c r="AF593" s="130"/>
      <c r="AG593" s="130"/>
      <c r="AH593" s="130"/>
      <c r="AI593" s="130"/>
      <c r="AJ593" s="130"/>
      <c r="AK593" s="130"/>
      <c r="AL593" s="130"/>
      <c r="AM593" s="130"/>
      <c r="AN593" s="130"/>
      <c r="AO593" s="130"/>
      <c r="AP593" s="130"/>
      <c r="AQ593" s="130"/>
      <c r="AR593" s="130"/>
      <c r="AS593" s="130"/>
      <c r="AT593" s="130"/>
      <c r="AU593" s="130"/>
      <c r="AV593" s="130"/>
      <c r="AW593" s="130"/>
      <c r="AX593" s="130"/>
      <c r="AY593" s="130"/>
      <c r="AZ593" s="130"/>
      <c r="BA593" s="130"/>
      <c r="BB593" s="130"/>
      <c r="BC593" s="130"/>
      <c r="BD593" s="130"/>
      <c r="BE593" s="130"/>
      <c r="BF593" s="130"/>
      <c r="BG593" s="130"/>
      <c r="BH593" s="130"/>
      <c r="BI593" s="130"/>
      <c r="BJ593" s="130"/>
      <c r="BK593" s="130"/>
      <c r="BL593" s="130"/>
      <c r="BM593" s="130"/>
      <c r="BN593" s="130"/>
      <c r="BO593" s="130"/>
      <c r="BP593" s="130"/>
      <c r="BQ593" s="130"/>
      <c r="BR593" s="130"/>
      <c r="BS593" s="111"/>
    </row>
    <row r="594" spans="4:71" s="94" customFormat="1" ht="9.75" customHeight="1" x14ac:dyDescent="0.25">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c r="AA594" s="130"/>
      <c r="AB594" s="130"/>
      <c r="AC594" s="130"/>
      <c r="AD594" s="130"/>
      <c r="AE594" s="130"/>
      <c r="AF594" s="130"/>
      <c r="AG594" s="130"/>
      <c r="AH594" s="130"/>
      <c r="AI594" s="130"/>
      <c r="AJ594" s="130"/>
      <c r="AK594" s="130"/>
      <c r="AL594" s="130"/>
      <c r="AM594" s="130"/>
      <c r="AN594" s="130"/>
      <c r="AO594" s="130"/>
      <c r="AP594" s="130"/>
      <c r="AQ594" s="130"/>
      <c r="AR594" s="130"/>
      <c r="AS594" s="130"/>
      <c r="AT594" s="130"/>
      <c r="AU594" s="130"/>
      <c r="AV594" s="130"/>
      <c r="AW594" s="130"/>
      <c r="AX594" s="130"/>
      <c r="AY594" s="130"/>
      <c r="AZ594" s="130"/>
      <c r="BA594" s="130"/>
      <c r="BB594" s="130"/>
      <c r="BC594" s="130"/>
      <c r="BD594" s="130"/>
      <c r="BE594" s="130"/>
      <c r="BF594" s="130"/>
      <c r="BG594" s="130"/>
      <c r="BH594" s="130"/>
      <c r="BI594" s="130"/>
      <c r="BJ594" s="130"/>
      <c r="BK594" s="130"/>
      <c r="BL594" s="130"/>
      <c r="BM594" s="130"/>
      <c r="BN594" s="130"/>
      <c r="BO594" s="130"/>
      <c r="BP594" s="130"/>
      <c r="BQ594" s="130"/>
      <c r="BR594" s="130"/>
      <c r="BS594" s="111"/>
    </row>
    <row r="595" spans="4:71" s="94" customFormat="1" ht="9.75" customHeight="1" x14ac:dyDescent="0.25">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c r="AA595" s="130"/>
      <c r="AB595" s="130"/>
      <c r="AC595" s="130"/>
      <c r="AD595" s="130"/>
      <c r="AE595" s="130"/>
      <c r="AF595" s="130"/>
      <c r="AG595" s="130"/>
      <c r="AH595" s="130"/>
      <c r="AI595" s="130"/>
      <c r="AJ595" s="130"/>
      <c r="AK595" s="130"/>
      <c r="AL595" s="130"/>
      <c r="AM595" s="130"/>
      <c r="AN595" s="130"/>
      <c r="AO595" s="130"/>
      <c r="AP595" s="130"/>
      <c r="AQ595" s="130"/>
      <c r="AR595" s="130"/>
      <c r="AS595" s="130"/>
      <c r="AT595" s="130"/>
      <c r="AU595" s="130"/>
      <c r="AV595" s="130"/>
      <c r="AW595" s="130"/>
      <c r="AX595" s="130"/>
      <c r="AY595" s="130"/>
      <c r="AZ595" s="130"/>
      <c r="BA595" s="130"/>
      <c r="BB595" s="130"/>
      <c r="BC595" s="130"/>
      <c r="BD595" s="130"/>
      <c r="BE595" s="130"/>
      <c r="BF595" s="130"/>
      <c r="BG595" s="130"/>
      <c r="BH595" s="130"/>
      <c r="BI595" s="130"/>
      <c r="BJ595" s="130"/>
      <c r="BK595" s="130"/>
      <c r="BL595" s="130"/>
      <c r="BM595" s="130"/>
      <c r="BN595" s="130"/>
      <c r="BO595" s="130"/>
      <c r="BP595" s="130"/>
      <c r="BQ595" s="130"/>
      <c r="BR595" s="130"/>
      <c r="BS595" s="111"/>
    </row>
    <row r="596" spans="4:71" s="94" customFormat="1" ht="9.75" customHeight="1" x14ac:dyDescent="0.25">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c r="AA596" s="130"/>
      <c r="AB596" s="130"/>
      <c r="AC596" s="130"/>
      <c r="AD596" s="130"/>
      <c r="AE596" s="130"/>
      <c r="AF596" s="130"/>
      <c r="AG596" s="130"/>
      <c r="AH596" s="130"/>
      <c r="AI596" s="130"/>
      <c r="AJ596" s="130"/>
      <c r="AK596" s="130"/>
      <c r="AL596" s="130"/>
      <c r="AM596" s="130"/>
      <c r="AN596" s="130"/>
      <c r="AO596" s="130"/>
      <c r="AP596" s="130"/>
      <c r="AQ596" s="130"/>
      <c r="AR596" s="130"/>
      <c r="AS596" s="130"/>
      <c r="AT596" s="130"/>
      <c r="AU596" s="130"/>
      <c r="AV596" s="130"/>
      <c r="AW596" s="130"/>
      <c r="AX596" s="130"/>
      <c r="AY596" s="130"/>
      <c r="AZ596" s="130"/>
      <c r="BA596" s="130"/>
      <c r="BB596" s="130"/>
      <c r="BC596" s="130"/>
      <c r="BD596" s="130"/>
      <c r="BE596" s="130"/>
      <c r="BF596" s="130"/>
      <c r="BG596" s="130"/>
      <c r="BH596" s="130"/>
      <c r="BI596" s="130"/>
      <c r="BJ596" s="130"/>
      <c r="BK596" s="130"/>
      <c r="BL596" s="130"/>
      <c r="BM596" s="130"/>
      <c r="BN596" s="130"/>
      <c r="BO596" s="130"/>
      <c r="BP596" s="130"/>
      <c r="BQ596" s="130"/>
      <c r="BR596" s="130"/>
      <c r="BS596" s="111"/>
    </row>
    <row r="597" spans="4:71" s="94" customFormat="1" ht="9.75" customHeight="1" x14ac:dyDescent="0.25">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c r="AA597" s="130"/>
      <c r="AB597" s="130"/>
      <c r="AC597" s="130"/>
      <c r="AD597" s="130"/>
      <c r="AE597" s="130"/>
      <c r="AF597" s="130"/>
      <c r="AG597" s="130"/>
      <c r="AH597" s="130"/>
      <c r="AI597" s="130"/>
      <c r="AJ597" s="130"/>
      <c r="AK597" s="130"/>
      <c r="AL597" s="130"/>
      <c r="AM597" s="130"/>
      <c r="AN597" s="130"/>
      <c r="AO597" s="130"/>
      <c r="AP597" s="130"/>
      <c r="AQ597" s="130"/>
      <c r="AR597" s="130"/>
      <c r="AS597" s="130"/>
      <c r="AT597" s="130"/>
      <c r="AU597" s="130"/>
      <c r="AV597" s="130"/>
      <c r="AW597" s="130"/>
      <c r="AX597" s="130"/>
      <c r="AY597" s="130"/>
      <c r="AZ597" s="130"/>
      <c r="BA597" s="130"/>
      <c r="BB597" s="130"/>
      <c r="BC597" s="130"/>
      <c r="BD597" s="130"/>
      <c r="BE597" s="130"/>
      <c r="BF597" s="130"/>
      <c r="BG597" s="130"/>
      <c r="BH597" s="130"/>
      <c r="BI597" s="130"/>
      <c r="BJ597" s="130"/>
      <c r="BK597" s="130"/>
      <c r="BL597" s="130"/>
      <c r="BM597" s="130"/>
      <c r="BN597" s="130"/>
      <c r="BO597" s="130"/>
      <c r="BP597" s="130"/>
      <c r="BQ597" s="130"/>
      <c r="BR597" s="130"/>
      <c r="BS597" s="111"/>
    </row>
    <row r="598" spans="4:71" s="94" customFormat="1" ht="9.75" customHeight="1" x14ac:dyDescent="0.25">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c r="AA598" s="130"/>
      <c r="AB598" s="130"/>
      <c r="AC598" s="130"/>
      <c r="AD598" s="130"/>
      <c r="AE598" s="130"/>
      <c r="AF598" s="130"/>
      <c r="AG598" s="130"/>
      <c r="AH598" s="130"/>
      <c r="AI598" s="130"/>
      <c r="AJ598" s="130"/>
      <c r="AK598" s="130"/>
      <c r="AL598" s="130"/>
      <c r="AM598" s="130"/>
      <c r="AN598" s="130"/>
      <c r="AO598" s="130"/>
      <c r="AP598" s="130"/>
      <c r="AQ598" s="130"/>
      <c r="AR598" s="130"/>
      <c r="AS598" s="130"/>
      <c r="AT598" s="130"/>
      <c r="AU598" s="130"/>
      <c r="AV598" s="130"/>
      <c r="AW598" s="130"/>
      <c r="AX598" s="130"/>
      <c r="AY598" s="130"/>
      <c r="AZ598" s="130"/>
      <c r="BA598" s="130"/>
      <c r="BB598" s="130"/>
      <c r="BC598" s="130"/>
      <c r="BD598" s="130"/>
      <c r="BE598" s="130"/>
      <c r="BF598" s="130"/>
      <c r="BG598" s="130"/>
      <c r="BH598" s="130"/>
      <c r="BI598" s="130"/>
      <c r="BJ598" s="130"/>
      <c r="BK598" s="130"/>
      <c r="BL598" s="130"/>
      <c r="BM598" s="130"/>
      <c r="BN598" s="130"/>
      <c r="BO598" s="130"/>
      <c r="BP598" s="130"/>
      <c r="BQ598" s="130"/>
      <c r="BR598" s="130"/>
      <c r="BS598" s="111"/>
    </row>
    <row r="599" spans="4:71" s="94" customFormat="1" ht="9.75" customHeight="1" x14ac:dyDescent="0.25">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c r="AA599" s="130"/>
      <c r="AB599" s="130"/>
      <c r="AC599" s="130"/>
      <c r="AD599" s="130"/>
      <c r="AE599" s="130"/>
      <c r="AF599" s="130"/>
      <c r="AG599" s="130"/>
      <c r="AH599" s="130"/>
      <c r="AI599" s="130"/>
      <c r="AJ599" s="130"/>
      <c r="AK599" s="130"/>
      <c r="AL599" s="130"/>
      <c r="AM599" s="130"/>
      <c r="AN599" s="130"/>
      <c r="AO599" s="130"/>
      <c r="AP599" s="130"/>
      <c r="AQ599" s="130"/>
      <c r="AR599" s="130"/>
      <c r="AS599" s="130"/>
      <c r="AT599" s="130"/>
      <c r="AU599" s="130"/>
      <c r="AV599" s="130"/>
      <c r="AW599" s="130"/>
      <c r="AX599" s="130"/>
      <c r="AY599" s="130"/>
      <c r="AZ599" s="130"/>
      <c r="BA599" s="130"/>
      <c r="BB599" s="130"/>
      <c r="BC599" s="130"/>
      <c r="BD599" s="130"/>
      <c r="BE599" s="130"/>
      <c r="BF599" s="130"/>
      <c r="BG599" s="130"/>
      <c r="BH599" s="130"/>
      <c r="BI599" s="130"/>
      <c r="BJ599" s="130"/>
      <c r="BK599" s="130"/>
      <c r="BL599" s="130"/>
      <c r="BM599" s="130"/>
      <c r="BN599" s="130"/>
      <c r="BO599" s="130"/>
      <c r="BP599" s="130"/>
      <c r="BQ599" s="130"/>
      <c r="BR599" s="130"/>
      <c r="BS599" s="111"/>
    </row>
    <row r="600" spans="4:71" s="94" customFormat="1" ht="9.75" customHeight="1" x14ac:dyDescent="0.25">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c r="AA600" s="130"/>
      <c r="AB600" s="130"/>
      <c r="AC600" s="130"/>
      <c r="AD600" s="130"/>
      <c r="AE600" s="130"/>
      <c r="AF600" s="130"/>
      <c r="AG600" s="130"/>
      <c r="AH600" s="130"/>
      <c r="AI600" s="130"/>
      <c r="AJ600" s="130"/>
      <c r="AK600" s="130"/>
      <c r="AL600" s="130"/>
      <c r="AM600" s="130"/>
      <c r="AN600" s="130"/>
      <c r="AO600" s="130"/>
      <c r="AP600" s="130"/>
      <c r="AQ600" s="130"/>
      <c r="AR600" s="130"/>
      <c r="AS600" s="130"/>
      <c r="AT600" s="130"/>
      <c r="AU600" s="130"/>
      <c r="AV600" s="130"/>
      <c r="AW600" s="130"/>
      <c r="AX600" s="130"/>
      <c r="AY600" s="130"/>
      <c r="AZ600" s="130"/>
      <c r="BA600" s="130"/>
      <c r="BB600" s="130"/>
      <c r="BC600" s="130"/>
      <c r="BD600" s="130"/>
      <c r="BE600" s="130"/>
      <c r="BF600" s="130"/>
      <c r="BG600" s="130"/>
      <c r="BH600" s="130"/>
      <c r="BI600" s="130"/>
      <c r="BJ600" s="130"/>
      <c r="BK600" s="130"/>
      <c r="BL600" s="130"/>
      <c r="BM600" s="130"/>
      <c r="BN600" s="130"/>
      <c r="BO600" s="130"/>
      <c r="BP600" s="130"/>
      <c r="BQ600" s="130"/>
      <c r="BR600" s="130"/>
      <c r="BS600" s="111"/>
    </row>
    <row r="601" spans="4:71" s="94" customFormat="1" ht="9.75" customHeight="1" x14ac:dyDescent="0.25">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c r="AA601" s="130"/>
      <c r="AB601" s="130"/>
      <c r="AC601" s="130"/>
      <c r="AD601" s="130"/>
      <c r="AE601" s="130"/>
      <c r="AF601" s="130"/>
      <c r="AG601" s="130"/>
      <c r="AH601" s="130"/>
      <c r="AI601" s="130"/>
      <c r="AJ601" s="130"/>
      <c r="AK601" s="130"/>
      <c r="AL601" s="130"/>
      <c r="AM601" s="130"/>
      <c r="AN601" s="130"/>
      <c r="AO601" s="130"/>
      <c r="AP601" s="130"/>
      <c r="AQ601" s="130"/>
      <c r="AR601" s="130"/>
      <c r="AS601" s="130"/>
      <c r="AT601" s="130"/>
      <c r="AU601" s="130"/>
      <c r="AV601" s="130"/>
      <c r="AW601" s="130"/>
      <c r="AX601" s="130"/>
      <c r="AY601" s="130"/>
      <c r="AZ601" s="130"/>
      <c r="BA601" s="130"/>
      <c r="BB601" s="130"/>
      <c r="BC601" s="130"/>
      <c r="BD601" s="130"/>
      <c r="BE601" s="130"/>
      <c r="BF601" s="130"/>
      <c r="BG601" s="130"/>
      <c r="BH601" s="130"/>
      <c r="BI601" s="130"/>
      <c r="BJ601" s="130"/>
      <c r="BK601" s="130"/>
      <c r="BL601" s="130"/>
      <c r="BM601" s="130"/>
      <c r="BN601" s="130"/>
      <c r="BO601" s="130"/>
      <c r="BP601" s="130"/>
      <c r="BQ601" s="130"/>
      <c r="BR601" s="130"/>
      <c r="BS601" s="111"/>
    </row>
    <row r="602" spans="4:71" s="94" customFormat="1" ht="9.75" customHeight="1" x14ac:dyDescent="0.25">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c r="AA602" s="130"/>
      <c r="AB602" s="130"/>
      <c r="AC602" s="130"/>
      <c r="AD602" s="130"/>
      <c r="AE602" s="130"/>
      <c r="AF602" s="130"/>
      <c r="AG602" s="130"/>
      <c r="AH602" s="130"/>
      <c r="AI602" s="130"/>
      <c r="AJ602" s="130"/>
      <c r="AK602" s="130"/>
      <c r="AL602" s="130"/>
      <c r="AM602" s="130"/>
      <c r="AN602" s="130"/>
      <c r="AO602" s="130"/>
      <c r="AP602" s="130"/>
      <c r="AQ602" s="130"/>
      <c r="AR602" s="130"/>
      <c r="AS602" s="130"/>
      <c r="AT602" s="130"/>
      <c r="AU602" s="130"/>
      <c r="AV602" s="130"/>
      <c r="AW602" s="130"/>
      <c r="AX602" s="130"/>
      <c r="AY602" s="130"/>
      <c r="AZ602" s="130"/>
      <c r="BA602" s="130"/>
      <c r="BB602" s="130"/>
      <c r="BC602" s="130"/>
      <c r="BD602" s="130"/>
      <c r="BE602" s="130"/>
      <c r="BF602" s="130"/>
      <c r="BG602" s="130"/>
      <c r="BH602" s="130"/>
      <c r="BI602" s="130"/>
      <c r="BJ602" s="130"/>
      <c r="BK602" s="130"/>
      <c r="BL602" s="130"/>
      <c r="BM602" s="130"/>
      <c r="BN602" s="130"/>
      <c r="BO602" s="130"/>
      <c r="BP602" s="130"/>
      <c r="BQ602" s="130"/>
      <c r="BR602" s="130"/>
      <c r="BS602" s="111"/>
    </row>
    <row r="603" spans="4:71" s="94" customFormat="1" ht="9.75" customHeight="1" x14ac:dyDescent="0.25">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c r="AA603" s="130"/>
      <c r="AB603" s="130"/>
      <c r="AC603" s="130"/>
      <c r="AD603" s="130"/>
      <c r="AE603" s="130"/>
      <c r="AF603" s="130"/>
      <c r="AG603" s="130"/>
      <c r="AH603" s="130"/>
      <c r="AI603" s="130"/>
      <c r="AJ603" s="130"/>
      <c r="AK603" s="130"/>
      <c r="AL603" s="130"/>
      <c r="AM603" s="130"/>
      <c r="AN603" s="130"/>
      <c r="AO603" s="130"/>
      <c r="AP603" s="130"/>
      <c r="AQ603" s="130"/>
      <c r="AR603" s="130"/>
      <c r="AS603" s="130"/>
      <c r="AT603" s="130"/>
      <c r="AU603" s="130"/>
      <c r="AV603" s="130"/>
      <c r="AW603" s="130"/>
      <c r="AX603" s="130"/>
      <c r="AY603" s="130"/>
      <c r="AZ603" s="130"/>
      <c r="BA603" s="130"/>
      <c r="BB603" s="130"/>
      <c r="BC603" s="130"/>
      <c r="BD603" s="130"/>
      <c r="BE603" s="130"/>
      <c r="BF603" s="130"/>
      <c r="BG603" s="130"/>
      <c r="BH603" s="130"/>
      <c r="BI603" s="130"/>
      <c r="BJ603" s="130"/>
      <c r="BK603" s="130"/>
      <c r="BL603" s="130"/>
      <c r="BM603" s="130"/>
      <c r="BN603" s="130"/>
      <c r="BO603" s="130"/>
      <c r="BP603" s="130"/>
      <c r="BQ603" s="130"/>
      <c r="BR603" s="130"/>
      <c r="BS603" s="111"/>
    </row>
    <row r="604" spans="4:71" s="94" customFormat="1" ht="9.75" customHeight="1" x14ac:dyDescent="0.25">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c r="AA604" s="130"/>
      <c r="AB604" s="130"/>
      <c r="AC604" s="130"/>
      <c r="AD604" s="130"/>
      <c r="AE604" s="130"/>
      <c r="AF604" s="130"/>
      <c r="AG604" s="130"/>
      <c r="AH604" s="130"/>
      <c r="AI604" s="130"/>
      <c r="AJ604" s="130"/>
      <c r="AK604" s="130"/>
      <c r="AL604" s="130"/>
      <c r="AM604" s="130"/>
      <c r="AN604" s="130"/>
      <c r="AO604" s="130"/>
      <c r="AP604" s="130"/>
      <c r="AQ604" s="130"/>
      <c r="AR604" s="130"/>
      <c r="AS604" s="130"/>
      <c r="AT604" s="130"/>
      <c r="AU604" s="130"/>
      <c r="AV604" s="130"/>
      <c r="AW604" s="130"/>
      <c r="AX604" s="130"/>
      <c r="AY604" s="130"/>
      <c r="AZ604" s="130"/>
      <c r="BA604" s="130"/>
      <c r="BB604" s="130"/>
      <c r="BC604" s="130"/>
      <c r="BD604" s="130"/>
      <c r="BE604" s="130"/>
      <c r="BF604" s="130"/>
      <c r="BG604" s="130"/>
      <c r="BH604" s="130"/>
      <c r="BI604" s="130"/>
      <c r="BJ604" s="130"/>
      <c r="BK604" s="130"/>
      <c r="BL604" s="130"/>
      <c r="BM604" s="130"/>
      <c r="BN604" s="130"/>
      <c r="BO604" s="130"/>
      <c r="BP604" s="130"/>
      <c r="BQ604" s="130"/>
      <c r="BR604" s="130"/>
      <c r="BS604" s="111"/>
    </row>
    <row r="605" spans="4:71" s="94" customFormat="1" ht="9.75" customHeight="1" x14ac:dyDescent="0.25">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c r="AA605" s="130"/>
      <c r="AB605" s="130"/>
      <c r="AC605" s="130"/>
      <c r="AD605" s="130"/>
      <c r="AE605" s="130"/>
      <c r="AF605" s="130"/>
      <c r="AG605" s="130"/>
      <c r="AH605" s="130"/>
      <c r="AI605" s="130"/>
      <c r="AJ605" s="130"/>
      <c r="AK605" s="130"/>
      <c r="AL605" s="130"/>
      <c r="AM605" s="130"/>
      <c r="AN605" s="130"/>
      <c r="AO605" s="130"/>
      <c r="AP605" s="130"/>
      <c r="AQ605" s="130"/>
      <c r="AR605" s="130"/>
      <c r="AS605" s="130"/>
      <c r="AT605" s="130"/>
      <c r="AU605" s="130"/>
      <c r="AV605" s="130"/>
      <c r="AW605" s="130"/>
      <c r="AX605" s="130"/>
      <c r="AY605" s="130"/>
      <c r="AZ605" s="130"/>
      <c r="BA605" s="130"/>
      <c r="BB605" s="130"/>
      <c r="BC605" s="130"/>
      <c r="BD605" s="130"/>
      <c r="BE605" s="130"/>
      <c r="BF605" s="130"/>
      <c r="BG605" s="130"/>
      <c r="BH605" s="130"/>
      <c r="BI605" s="130"/>
      <c r="BJ605" s="130"/>
      <c r="BK605" s="130"/>
      <c r="BL605" s="130"/>
      <c r="BM605" s="130"/>
      <c r="BN605" s="130"/>
      <c r="BO605" s="130"/>
      <c r="BP605" s="130"/>
      <c r="BQ605" s="130"/>
      <c r="BR605" s="130"/>
      <c r="BS605" s="111"/>
    </row>
    <row r="606" spans="4:71" s="94" customFormat="1" ht="9.75" customHeight="1" x14ac:dyDescent="0.25">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c r="AA606" s="130"/>
      <c r="AB606" s="130"/>
      <c r="AC606" s="130"/>
      <c r="AD606" s="130"/>
      <c r="AE606" s="130"/>
      <c r="AF606" s="130"/>
      <c r="AG606" s="130"/>
      <c r="AH606" s="130"/>
      <c r="AI606" s="130"/>
      <c r="AJ606" s="130"/>
      <c r="AK606" s="130"/>
      <c r="AL606" s="130"/>
      <c r="AM606" s="130"/>
      <c r="AN606" s="130"/>
      <c r="AO606" s="130"/>
      <c r="AP606" s="130"/>
      <c r="AQ606" s="130"/>
      <c r="AR606" s="130"/>
      <c r="AS606" s="130"/>
      <c r="AT606" s="130"/>
      <c r="AU606" s="130"/>
      <c r="AV606" s="130"/>
      <c r="AW606" s="130"/>
      <c r="AX606" s="130"/>
      <c r="AY606" s="130"/>
      <c r="AZ606" s="130"/>
      <c r="BA606" s="130"/>
      <c r="BB606" s="130"/>
      <c r="BC606" s="130"/>
      <c r="BD606" s="130"/>
      <c r="BE606" s="130"/>
      <c r="BF606" s="130"/>
      <c r="BG606" s="130"/>
      <c r="BH606" s="130"/>
      <c r="BI606" s="130"/>
      <c r="BJ606" s="130"/>
      <c r="BK606" s="130"/>
      <c r="BL606" s="130"/>
      <c r="BM606" s="130"/>
      <c r="BN606" s="130"/>
      <c r="BO606" s="130"/>
      <c r="BP606" s="130"/>
      <c r="BQ606" s="130"/>
      <c r="BR606" s="130"/>
      <c r="BS606" s="111"/>
    </row>
    <row r="607" spans="4:71" s="94" customFormat="1" ht="9.75" customHeight="1" x14ac:dyDescent="0.25">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c r="AA607" s="130"/>
      <c r="AB607" s="130"/>
      <c r="AC607" s="130"/>
      <c r="AD607" s="130"/>
      <c r="AE607" s="130"/>
      <c r="AF607" s="130"/>
      <c r="AG607" s="130"/>
      <c r="AH607" s="130"/>
      <c r="AI607" s="130"/>
      <c r="AJ607" s="130"/>
      <c r="AK607" s="130"/>
      <c r="AL607" s="130"/>
      <c r="AM607" s="130"/>
      <c r="AN607" s="130"/>
      <c r="AO607" s="130"/>
      <c r="AP607" s="130"/>
      <c r="AQ607" s="130"/>
      <c r="AR607" s="130"/>
      <c r="AS607" s="130"/>
      <c r="AT607" s="130"/>
      <c r="AU607" s="130"/>
      <c r="AV607" s="130"/>
      <c r="AW607" s="130"/>
      <c r="AX607" s="130"/>
      <c r="AY607" s="130"/>
      <c r="AZ607" s="130"/>
      <c r="BA607" s="130"/>
      <c r="BB607" s="130"/>
      <c r="BC607" s="130"/>
      <c r="BD607" s="130"/>
      <c r="BE607" s="130"/>
      <c r="BF607" s="130"/>
      <c r="BG607" s="130"/>
      <c r="BH607" s="130"/>
      <c r="BI607" s="130"/>
      <c r="BJ607" s="130"/>
      <c r="BK607" s="130"/>
      <c r="BL607" s="130"/>
      <c r="BM607" s="130"/>
      <c r="BN607" s="130"/>
      <c r="BO607" s="130"/>
      <c r="BP607" s="130"/>
      <c r="BQ607" s="130"/>
      <c r="BR607" s="130"/>
      <c r="BS607" s="111"/>
    </row>
    <row r="608" spans="4:71" s="94" customFormat="1" ht="9.75" customHeight="1" x14ac:dyDescent="0.25">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c r="AA608" s="130"/>
      <c r="AB608" s="130"/>
      <c r="AC608" s="130"/>
      <c r="AD608" s="130"/>
      <c r="AE608" s="130"/>
      <c r="AF608" s="130"/>
      <c r="AG608" s="130"/>
      <c r="AH608" s="130"/>
      <c r="AI608" s="130"/>
      <c r="AJ608" s="130"/>
      <c r="AK608" s="130"/>
      <c r="AL608" s="130"/>
      <c r="AM608" s="130"/>
      <c r="AN608" s="130"/>
      <c r="AO608" s="130"/>
      <c r="AP608" s="130"/>
      <c r="AQ608" s="130"/>
      <c r="AR608" s="130"/>
      <c r="AS608" s="130"/>
      <c r="AT608" s="130"/>
      <c r="AU608" s="130"/>
      <c r="AV608" s="130"/>
      <c r="AW608" s="130"/>
      <c r="AX608" s="130"/>
      <c r="AY608" s="130"/>
      <c r="AZ608" s="130"/>
      <c r="BA608" s="130"/>
      <c r="BB608" s="130"/>
      <c r="BC608" s="130"/>
      <c r="BD608" s="130"/>
      <c r="BE608" s="130"/>
      <c r="BF608" s="130"/>
      <c r="BG608" s="130"/>
      <c r="BH608" s="130"/>
      <c r="BI608" s="130"/>
      <c r="BJ608" s="130"/>
      <c r="BK608" s="130"/>
      <c r="BL608" s="130"/>
      <c r="BM608" s="130"/>
      <c r="BN608" s="130"/>
      <c r="BO608" s="130"/>
      <c r="BP608" s="130"/>
      <c r="BQ608" s="130"/>
      <c r="BR608" s="130"/>
      <c r="BS608" s="111"/>
    </row>
    <row r="609" spans="4:71" s="94" customFormat="1" ht="9.75" customHeight="1" x14ac:dyDescent="0.25">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c r="AA609" s="130"/>
      <c r="AB609" s="130"/>
      <c r="AC609" s="130"/>
      <c r="AD609" s="130"/>
      <c r="AE609" s="130"/>
      <c r="AF609" s="130"/>
      <c r="AG609" s="130"/>
      <c r="AH609" s="130"/>
      <c r="AI609" s="130"/>
      <c r="AJ609" s="130"/>
      <c r="AK609" s="130"/>
      <c r="AL609" s="130"/>
      <c r="AM609" s="130"/>
      <c r="AN609" s="130"/>
      <c r="AO609" s="130"/>
      <c r="AP609" s="130"/>
      <c r="AQ609" s="130"/>
      <c r="AR609" s="130"/>
      <c r="AS609" s="130"/>
      <c r="AT609" s="130"/>
      <c r="AU609" s="130"/>
      <c r="AV609" s="130"/>
      <c r="AW609" s="130"/>
      <c r="AX609" s="130"/>
      <c r="AY609" s="130"/>
      <c r="AZ609" s="130"/>
      <c r="BA609" s="130"/>
      <c r="BB609" s="130"/>
      <c r="BC609" s="130"/>
      <c r="BD609" s="130"/>
      <c r="BE609" s="130"/>
      <c r="BF609" s="130"/>
      <c r="BG609" s="130"/>
      <c r="BH609" s="130"/>
      <c r="BI609" s="130"/>
      <c r="BJ609" s="130"/>
      <c r="BK609" s="130"/>
      <c r="BL609" s="130"/>
      <c r="BM609" s="130"/>
      <c r="BN609" s="130"/>
      <c r="BO609" s="130"/>
      <c r="BP609" s="130"/>
      <c r="BQ609" s="130"/>
      <c r="BR609" s="130"/>
      <c r="BS609" s="111"/>
    </row>
    <row r="610" spans="4:71" s="94" customFormat="1" ht="9.75" customHeight="1" x14ac:dyDescent="0.25">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c r="AA610" s="130"/>
      <c r="AB610" s="130"/>
      <c r="AC610" s="130"/>
      <c r="AD610" s="130"/>
      <c r="AE610" s="130"/>
      <c r="AF610" s="130"/>
      <c r="AG610" s="130"/>
      <c r="AH610" s="130"/>
      <c r="AI610" s="130"/>
      <c r="AJ610" s="130"/>
      <c r="AK610" s="130"/>
      <c r="AL610" s="130"/>
      <c r="AM610" s="130"/>
      <c r="AN610" s="130"/>
      <c r="AO610" s="130"/>
      <c r="AP610" s="130"/>
      <c r="AQ610" s="130"/>
      <c r="AR610" s="130"/>
      <c r="AS610" s="130"/>
      <c r="AT610" s="130"/>
      <c r="AU610" s="130"/>
      <c r="AV610" s="130"/>
      <c r="AW610" s="130"/>
      <c r="AX610" s="130"/>
      <c r="AY610" s="130"/>
      <c r="AZ610" s="130"/>
      <c r="BA610" s="130"/>
      <c r="BB610" s="130"/>
      <c r="BC610" s="130"/>
      <c r="BD610" s="130"/>
      <c r="BE610" s="130"/>
      <c r="BF610" s="130"/>
      <c r="BG610" s="130"/>
      <c r="BH610" s="130"/>
      <c r="BI610" s="130"/>
      <c r="BJ610" s="130"/>
      <c r="BK610" s="130"/>
      <c r="BL610" s="130"/>
      <c r="BM610" s="130"/>
      <c r="BN610" s="130"/>
      <c r="BO610" s="130"/>
      <c r="BP610" s="130"/>
      <c r="BQ610" s="130"/>
      <c r="BR610" s="130"/>
      <c r="BS610" s="111"/>
    </row>
    <row r="611" spans="4:71" s="94" customFormat="1" ht="9.75" customHeight="1" x14ac:dyDescent="0.25">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c r="AA611" s="130"/>
      <c r="AB611" s="130"/>
      <c r="AC611" s="130"/>
      <c r="AD611" s="130"/>
      <c r="AE611" s="130"/>
      <c r="AF611" s="130"/>
      <c r="AG611" s="130"/>
      <c r="AH611" s="130"/>
      <c r="AI611" s="130"/>
      <c r="AJ611" s="130"/>
      <c r="AK611" s="130"/>
      <c r="AL611" s="130"/>
      <c r="AM611" s="130"/>
      <c r="AN611" s="130"/>
      <c r="AO611" s="130"/>
      <c r="AP611" s="130"/>
      <c r="AQ611" s="130"/>
      <c r="AR611" s="130"/>
      <c r="AS611" s="130"/>
      <c r="AT611" s="130"/>
      <c r="AU611" s="130"/>
      <c r="AV611" s="130"/>
      <c r="AW611" s="130"/>
      <c r="AX611" s="130"/>
      <c r="AY611" s="130"/>
      <c r="AZ611" s="130"/>
      <c r="BA611" s="130"/>
      <c r="BB611" s="130"/>
      <c r="BC611" s="130"/>
      <c r="BD611" s="130"/>
      <c r="BE611" s="130"/>
      <c r="BF611" s="130"/>
      <c r="BG611" s="130"/>
      <c r="BH611" s="130"/>
      <c r="BI611" s="130"/>
      <c r="BJ611" s="130"/>
      <c r="BK611" s="130"/>
      <c r="BL611" s="130"/>
      <c r="BM611" s="130"/>
      <c r="BN611" s="130"/>
      <c r="BO611" s="130"/>
      <c r="BP611" s="130"/>
      <c r="BQ611" s="130"/>
      <c r="BR611" s="130"/>
      <c r="BS611" s="111"/>
    </row>
    <row r="612" spans="4:71" s="94" customFormat="1" ht="9.75" customHeight="1" x14ac:dyDescent="0.25">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c r="AA612" s="130"/>
      <c r="AB612" s="130"/>
      <c r="AC612" s="130"/>
      <c r="AD612" s="130"/>
      <c r="AE612" s="130"/>
      <c r="AF612" s="130"/>
      <c r="AG612" s="130"/>
      <c r="AH612" s="130"/>
      <c r="AI612" s="130"/>
      <c r="AJ612" s="130"/>
      <c r="AK612" s="130"/>
      <c r="AL612" s="130"/>
      <c r="AM612" s="130"/>
      <c r="AN612" s="130"/>
      <c r="AO612" s="130"/>
      <c r="AP612" s="130"/>
      <c r="AQ612" s="130"/>
      <c r="AR612" s="130"/>
      <c r="AS612" s="130"/>
      <c r="AT612" s="130"/>
      <c r="AU612" s="130"/>
      <c r="AV612" s="130"/>
      <c r="AW612" s="130"/>
      <c r="AX612" s="130"/>
      <c r="AY612" s="130"/>
      <c r="AZ612" s="130"/>
      <c r="BA612" s="130"/>
      <c r="BB612" s="130"/>
      <c r="BC612" s="130"/>
      <c r="BD612" s="130"/>
      <c r="BE612" s="130"/>
      <c r="BF612" s="130"/>
      <c r="BG612" s="130"/>
      <c r="BH612" s="130"/>
      <c r="BI612" s="130"/>
      <c r="BJ612" s="130"/>
      <c r="BK612" s="130"/>
      <c r="BL612" s="130"/>
      <c r="BM612" s="130"/>
      <c r="BN612" s="130"/>
      <c r="BO612" s="130"/>
      <c r="BP612" s="130"/>
      <c r="BQ612" s="130"/>
      <c r="BR612" s="130"/>
      <c r="BS612" s="111"/>
    </row>
    <row r="613" spans="4:71" s="94" customFormat="1" ht="9.75" customHeight="1" x14ac:dyDescent="0.25">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c r="AA613" s="130"/>
      <c r="AB613" s="130"/>
      <c r="AC613" s="130"/>
      <c r="AD613" s="130"/>
      <c r="AE613" s="130"/>
      <c r="AF613" s="130"/>
      <c r="AG613" s="130"/>
      <c r="AH613" s="130"/>
      <c r="AI613" s="130"/>
      <c r="AJ613" s="130"/>
      <c r="AK613" s="130"/>
      <c r="AL613" s="130"/>
      <c r="AM613" s="130"/>
      <c r="AN613" s="130"/>
      <c r="AO613" s="130"/>
      <c r="AP613" s="130"/>
      <c r="AQ613" s="130"/>
      <c r="AR613" s="130"/>
      <c r="AS613" s="130"/>
      <c r="AT613" s="130"/>
      <c r="AU613" s="130"/>
      <c r="AV613" s="130"/>
      <c r="AW613" s="130"/>
      <c r="AX613" s="130"/>
      <c r="AY613" s="130"/>
      <c r="AZ613" s="130"/>
      <c r="BA613" s="130"/>
      <c r="BB613" s="130"/>
      <c r="BC613" s="130"/>
      <c r="BD613" s="130"/>
      <c r="BE613" s="130"/>
      <c r="BF613" s="130"/>
      <c r="BG613" s="130"/>
      <c r="BH613" s="130"/>
      <c r="BI613" s="130"/>
      <c r="BJ613" s="130"/>
      <c r="BK613" s="130"/>
      <c r="BL613" s="130"/>
      <c r="BM613" s="130"/>
      <c r="BN613" s="130"/>
      <c r="BO613" s="130"/>
      <c r="BP613" s="130"/>
      <c r="BQ613" s="130"/>
      <c r="BR613" s="130"/>
      <c r="BS613" s="111"/>
    </row>
    <row r="614" spans="4:71" s="94" customFormat="1" ht="9.75" customHeight="1" x14ac:dyDescent="0.25">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c r="AA614" s="130"/>
      <c r="AB614" s="130"/>
      <c r="AC614" s="130"/>
      <c r="AD614" s="130"/>
      <c r="AE614" s="130"/>
      <c r="AF614" s="130"/>
      <c r="AG614" s="130"/>
      <c r="AH614" s="130"/>
      <c r="AI614" s="130"/>
      <c r="AJ614" s="130"/>
      <c r="AK614" s="130"/>
      <c r="AL614" s="130"/>
      <c r="AM614" s="130"/>
      <c r="AN614" s="130"/>
      <c r="AO614" s="130"/>
      <c r="AP614" s="130"/>
      <c r="AQ614" s="130"/>
      <c r="AR614" s="130"/>
      <c r="AS614" s="130"/>
      <c r="AT614" s="130"/>
      <c r="AU614" s="130"/>
      <c r="AV614" s="130"/>
      <c r="AW614" s="130"/>
      <c r="AX614" s="130"/>
      <c r="AY614" s="130"/>
      <c r="AZ614" s="130"/>
      <c r="BA614" s="130"/>
      <c r="BB614" s="130"/>
      <c r="BC614" s="130"/>
      <c r="BD614" s="130"/>
      <c r="BE614" s="130"/>
      <c r="BF614" s="130"/>
      <c r="BG614" s="130"/>
      <c r="BH614" s="130"/>
      <c r="BI614" s="130"/>
      <c r="BJ614" s="130"/>
      <c r="BK614" s="130"/>
      <c r="BL614" s="130"/>
      <c r="BM614" s="130"/>
      <c r="BN614" s="130"/>
      <c r="BO614" s="130"/>
      <c r="BP614" s="130"/>
      <c r="BQ614" s="130"/>
      <c r="BR614" s="130"/>
      <c r="BS614" s="111"/>
    </row>
    <row r="615" spans="4:71" s="94" customFormat="1" ht="9.75" customHeight="1" x14ac:dyDescent="0.25">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c r="AA615" s="130"/>
      <c r="AB615" s="130"/>
      <c r="AC615" s="130"/>
      <c r="AD615" s="130"/>
      <c r="AE615" s="130"/>
      <c r="AF615" s="130"/>
      <c r="AG615" s="130"/>
      <c r="AH615" s="130"/>
      <c r="AI615" s="130"/>
      <c r="AJ615" s="130"/>
      <c r="AK615" s="130"/>
      <c r="AL615" s="130"/>
      <c r="AM615" s="130"/>
      <c r="AN615" s="130"/>
      <c r="AO615" s="130"/>
      <c r="AP615" s="130"/>
      <c r="AQ615" s="130"/>
      <c r="AR615" s="130"/>
      <c r="AS615" s="130"/>
      <c r="AT615" s="130"/>
      <c r="AU615" s="130"/>
      <c r="AV615" s="130"/>
      <c r="AW615" s="130"/>
      <c r="AX615" s="130"/>
      <c r="AY615" s="130"/>
      <c r="AZ615" s="130"/>
      <c r="BA615" s="130"/>
      <c r="BB615" s="130"/>
      <c r="BC615" s="130"/>
      <c r="BD615" s="130"/>
      <c r="BE615" s="130"/>
      <c r="BF615" s="130"/>
      <c r="BG615" s="130"/>
      <c r="BH615" s="130"/>
      <c r="BI615" s="130"/>
      <c r="BJ615" s="130"/>
      <c r="BK615" s="130"/>
      <c r="BL615" s="130"/>
      <c r="BM615" s="130"/>
      <c r="BN615" s="130"/>
      <c r="BO615" s="130"/>
      <c r="BP615" s="130"/>
      <c r="BQ615" s="130"/>
      <c r="BR615" s="130"/>
      <c r="BS615" s="111"/>
    </row>
    <row r="616" spans="4:71" s="94" customFormat="1" ht="9.75" customHeight="1" x14ac:dyDescent="0.25">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c r="AA616" s="130"/>
      <c r="AB616" s="130"/>
      <c r="AC616" s="130"/>
      <c r="AD616" s="130"/>
      <c r="AE616" s="130"/>
      <c r="AF616" s="130"/>
      <c r="AG616" s="130"/>
      <c r="AH616" s="130"/>
      <c r="AI616" s="130"/>
      <c r="AJ616" s="130"/>
      <c r="AK616" s="130"/>
      <c r="AL616" s="130"/>
      <c r="AM616" s="130"/>
      <c r="AN616" s="130"/>
      <c r="AO616" s="130"/>
      <c r="AP616" s="130"/>
      <c r="AQ616" s="130"/>
      <c r="AR616" s="130"/>
      <c r="AS616" s="130"/>
      <c r="AT616" s="130"/>
      <c r="AU616" s="130"/>
      <c r="AV616" s="130"/>
      <c r="AW616" s="130"/>
      <c r="AX616" s="130"/>
      <c r="AY616" s="130"/>
      <c r="AZ616" s="130"/>
      <c r="BA616" s="130"/>
      <c r="BB616" s="130"/>
      <c r="BC616" s="130"/>
      <c r="BD616" s="130"/>
      <c r="BE616" s="130"/>
      <c r="BF616" s="130"/>
      <c r="BG616" s="130"/>
      <c r="BH616" s="130"/>
      <c r="BI616" s="130"/>
      <c r="BJ616" s="130"/>
      <c r="BK616" s="130"/>
      <c r="BL616" s="130"/>
      <c r="BM616" s="130"/>
      <c r="BN616" s="130"/>
      <c r="BO616" s="130"/>
      <c r="BP616" s="130"/>
      <c r="BQ616" s="130"/>
      <c r="BR616" s="130"/>
      <c r="BS616" s="111"/>
    </row>
    <row r="617" spans="4:71" s="94" customFormat="1" ht="9.75" customHeight="1" x14ac:dyDescent="0.25">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c r="AA617" s="130"/>
      <c r="AB617" s="130"/>
      <c r="AC617" s="130"/>
      <c r="AD617" s="130"/>
      <c r="AE617" s="130"/>
      <c r="AF617" s="130"/>
      <c r="AG617" s="130"/>
      <c r="AH617" s="130"/>
      <c r="AI617" s="130"/>
      <c r="AJ617" s="130"/>
      <c r="AK617" s="130"/>
      <c r="AL617" s="130"/>
      <c r="AM617" s="130"/>
      <c r="AN617" s="130"/>
      <c r="AO617" s="130"/>
      <c r="AP617" s="130"/>
      <c r="AQ617" s="130"/>
      <c r="AR617" s="130"/>
      <c r="AS617" s="130"/>
      <c r="AT617" s="130"/>
      <c r="AU617" s="130"/>
      <c r="AV617" s="130"/>
      <c r="AW617" s="130"/>
      <c r="AX617" s="130"/>
      <c r="AY617" s="130"/>
      <c r="AZ617" s="130"/>
      <c r="BA617" s="130"/>
      <c r="BB617" s="130"/>
      <c r="BC617" s="130"/>
      <c r="BD617" s="130"/>
      <c r="BE617" s="130"/>
      <c r="BF617" s="130"/>
      <c r="BG617" s="130"/>
      <c r="BH617" s="130"/>
      <c r="BI617" s="130"/>
      <c r="BJ617" s="130"/>
      <c r="BK617" s="130"/>
      <c r="BL617" s="130"/>
      <c r="BM617" s="130"/>
      <c r="BN617" s="130"/>
      <c r="BO617" s="130"/>
      <c r="BP617" s="130"/>
      <c r="BQ617" s="130"/>
      <c r="BR617" s="130"/>
      <c r="BS617" s="111"/>
    </row>
    <row r="618" spans="4:71" s="94" customFormat="1" ht="9.75" customHeight="1" x14ac:dyDescent="0.25">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c r="AA618" s="130"/>
      <c r="AB618" s="130"/>
      <c r="AC618" s="130"/>
      <c r="AD618" s="130"/>
      <c r="AE618" s="130"/>
      <c r="AF618" s="130"/>
      <c r="AG618" s="130"/>
      <c r="AH618" s="130"/>
      <c r="AI618" s="130"/>
      <c r="AJ618" s="130"/>
      <c r="AK618" s="130"/>
      <c r="AL618" s="130"/>
      <c r="AM618" s="130"/>
      <c r="AN618" s="130"/>
      <c r="AO618" s="130"/>
      <c r="AP618" s="130"/>
      <c r="AQ618" s="130"/>
      <c r="AR618" s="130"/>
      <c r="AS618" s="130"/>
      <c r="AT618" s="130"/>
      <c r="AU618" s="130"/>
      <c r="AV618" s="130"/>
      <c r="AW618" s="130"/>
      <c r="AX618" s="130"/>
      <c r="AY618" s="130"/>
      <c r="AZ618" s="130"/>
      <c r="BA618" s="130"/>
      <c r="BB618" s="130"/>
      <c r="BC618" s="130"/>
      <c r="BD618" s="130"/>
      <c r="BE618" s="130"/>
      <c r="BF618" s="130"/>
      <c r="BG618" s="130"/>
      <c r="BH618" s="130"/>
      <c r="BI618" s="130"/>
      <c r="BJ618" s="130"/>
      <c r="BK618" s="130"/>
      <c r="BL618" s="130"/>
      <c r="BM618" s="130"/>
      <c r="BN618" s="130"/>
      <c r="BO618" s="130"/>
      <c r="BP618" s="130"/>
      <c r="BQ618" s="130"/>
      <c r="BR618" s="130"/>
      <c r="BS618" s="111"/>
    </row>
    <row r="619" spans="4:71" s="94" customFormat="1" ht="9.75" customHeight="1" x14ac:dyDescent="0.25">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c r="AA619" s="130"/>
      <c r="AB619" s="130"/>
      <c r="AC619" s="130"/>
      <c r="AD619" s="130"/>
      <c r="AE619" s="130"/>
      <c r="AF619" s="130"/>
      <c r="AG619" s="130"/>
      <c r="AH619" s="130"/>
      <c r="AI619" s="130"/>
      <c r="AJ619" s="130"/>
      <c r="AK619" s="130"/>
      <c r="AL619" s="130"/>
      <c r="AM619" s="130"/>
      <c r="AN619" s="130"/>
      <c r="AO619" s="130"/>
      <c r="AP619" s="130"/>
      <c r="AQ619" s="130"/>
      <c r="AR619" s="130"/>
      <c r="AS619" s="130"/>
      <c r="AT619" s="130"/>
      <c r="AU619" s="130"/>
      <c r="AV619" s="130"/>
      <c r="AW619" s="130"/>
      <c r="AX619" s="130"/>
      <c r="AY619" s="130"/>
      <c r="AZ619" s="130"/>
      <c r="BA619" s="130"/>
      <c r="BB619" s="130"/>
      <c r="BC619" s="130"/>
      <c r="BD619" s="130"/>
      <c r="BE619" s="130"/>
      <c r="BF619" s="130"/>
      <c r="BG619" s="130"/>
      <c r="BH619" s="130"/>
      <c r="BI619" s="130"/>
      <c r="BJ619" s="130"/>
      <c r="BK619" s="130"/>
      <c r="BL619" s="130"/>
      <c r="BM619" s="130"/>
      <c r="BN619" s="130"/>
      <c r="BO619" s="130"/>
      <c r="BP619" s="130"/>
      <c r="BQ619" s="130"/>
      <c r="BR619" s="130"/>
      <c r="BS619" s="111"/>
    </row>
    <row r="620" spans="4:71" s="94" customFormat="1" ht="9.75" customHeight="1" x14ac:dyDescent="0.25">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c r="AA620" s="130"/>
      <c r="AB620" s="130"/>
      <c r="AC620" s="130"/>
      <c r="AD620" s="130"/>
      <c r="AE620" s="130"/>
      <c r="AF620" s="130"/>
      <c r="AG620" s="130"/>
      <c r="AH620" s="130"/>
      <c r="AI620" s="130"/>
      <c r="AJ620" s="130"/>
      <c r="AK620" s="130"/>
      <c r="AL620" s="130"/>
      <c r="AM620" s="130"/>
      <c r="AN620" s="130"/>
      <c r="AO620" s="130"/>
      <c r="AP620" s="130"/>
      <c r="AQ620" s="130"/>
      <c r="AR620" s="130"/>
      <c r="AS620" s="130"/>
      <c r="AT620" s="130"/>
      <c r="AU620" s="130"/>
      <c r="AV620" s="130"/>
      <c r="AW620" s="130"/>
      <c r="AX620" s="130"/>
      <c r="AY620" s="130"/>
      <c r="AZ620" s="130"/>
      <c r="BA620" s="130"/>
      <c r="BB620" s="130"/>
      <c r="BC620" s="130"/>
      <c r="BD620" s="130"/>
      <c r="BE620" s="130"/>
      <c r="BF620" s="130"/>
      <c r="BG620" s="130"/>
      <c r="BH620" s="130"/>
      <c r="BI620" s="130"/>
      <c r="BJ620" s="130"/>
      <c r="BK620" s="130"/>
      <c r="BL620" s="130"/>
      <c r="BM620" s="130"/>
      <c r="BN620" s="130"/>
      <c r="BO620" s="130"/>
      <c r="BP620" s="130"/>
      <c r="BQ620" s="130"/>
      <c r="BR620" s="130"/>
      <c r="BS620" s="111"/>
    </row>
    <row r="621" spans="4:71" s="94" customFormat="1" ht="9.75" customHeight="1" x14ac:dyDescent="0.25">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c r="AA621" s="130"/>
      <c r="AB621" s="130"/>
      <c r="AC621" s="130"/>
      <c r="AD621" s="130"/>
      <c r="AE621" s="130"/>
      <c r="AF621" s="130"/>
      <c r="AG621" s="130"/>
      <c r="AH621" s="130"/>
      <c r="AI621" s="130"/>
      <c r="AJ621" s="130"/>
      <c r="AK621" s="130"/>
      <c r="AL621" s="130"/>
      <c r="AM621" s="130"/>
      <c r="AN621" s="130"/>
      <c r="AO621" s="130"/>
      <c r="AP621" s="130"/>
      <c r="AQ621" s="130"/>
      <c r="AR621" s="130"/>
      <c r="AS621" s="130"/>
      <c r="AT621" s="130"/>
      <c r="AU621" s="130"/>
      <c r="AV621" s="130"/>
      <c r="AW621" s="130"/>
      <c r="AX621" s="130"/>
      <c r="AY621" s="130"/>
      <c r="AZ621" s="130"/>
      <c r="BA621" s="130"/>
      <c r="BB621" s="130"/>
      <c r="BC621" s="130"/>
      <c r="BD621" s="130"/>
      <c r="BE621" s="130"/>
      <c r="BF621" s="130"/>
      <c r="BG621" s="130"/>
      <c r="BH621" s="130"/>
      <c r="BI621" s="130"/>
      <c r="BJ621" s="130"/>
      <c r="BK621" s="130"/>
      <c r="BL621" s="130"/>
      <c r="BM621" s="130"/>
      <c r="BN621" s="130"/>
      <c r="BO621" s="130"/>
      <c r="BP621" s="130"/>
      <c r="BQ621" s="130"/>
      <c r="BR621" s="130"/>
      <c r="BS621" s="111"/>
    </row>
    <row r="622" spans="4:71" s="94" customFormat="1" ht="9.75" customHeight="1" x14ac:dyDescent="0.25">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c r="AA622" s="130"/>
      <c r="AB622" s="130"/>
      <c r="AC622" s="130"/>
      <c r="AD622" s="130"/>
      <c r="AE622" s="130"/>
      <c r="AF622" s="130"/>
      <c r="AG622" s="130"/>
      <c r="AH622" s="130"/>
      <c r="AI622" s="130"/>
      <c r="AJ622" s="130"/>
      <c r="AK622" s="130"/>
      <c r="AL622" s="130"/>
      <c r="AM622" s="130"/>
      <c r="AN622" s="130"/>
      <c r="AO622" s="130"/>
      <c r="AP622" s="130"/>
      <c r="AQ622" s="130"/>
      <c r="AR622" s="130"/>
      <c r="AS622" s="130"/>
      <c r="AT622" s="130"/>
      <c r="AU622" s="130"/>
      <c r="AV622" s="130"/>
      <c r="AW622" s="130"/>
      <c r="AX622" s="130"/>
      <c r="AY622" s="130"/>
      <c r="AZ622" s="130"/>
      <c r="BA622" s="130"/>
      <c r="BB622" s="130"/>
      <c r="BC622" s="130"/>
      <c r="BD622" s="130"/>
      <c r="BE622" s="130"/>
      <c r="BF622" s="130"/>
      <c r="BG622" s="130"/>
      <c r="BH622" s="130"/>
      <c r="BI622" s="130"/>
      <c r="BJ622" s="130"/>
      <c r="BK622" s="130"/>
      <c r="BL622" s="130"/>
      <c r="BM622" s="130"/>
      <c r="BN622" s="130"/>
      <c r="BO622" s="130"/>
      <c r="BP622" s="130"/>
      <c r="BQ622" s="130"/>
      <c r="BR622" s="130"/>
      <c r="BS622" s="111"/>
    </row>
    <row r="623" spans="4:71" s="94" customFormat="1" ht="9.75" customHeight="1" x14ac:dyDescent="0.25">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c r="AA623" s="130"/>
      <c r="AB623" s="130"/>
      <c r="AC623" s="130"/>
      <c r="AD623" s="130"/>
      <c r="AE623" s="130"/>
      <c r="AF623" s="130"/>
      <c r="AG623" s="130"/>
      <c r="AH623" s="130"/>
      <c r="AI623" s="130"/>
      <c r="AJ623" s="130"/>
      <c r="AK623" s="130"/>
      <c r="AL623" s="130"/>
      <c r="AM623" s="130"/>
      <c r="AN623" s="130"/>
      <c r="AO623" s="130"/>
      <c r="AP623" s="130"/>
      <c r="AQ623" s="130"/>
      <c r="AR623" s="130"/>
      <c r="AS623" s="130"/>
      <c r="AT623" s="130"/>
      <c r="AU623" s="130"/>
      <c r="AV623" s="130"/>
      <c r="AW623" s="130"/>
      <c r="AX623" s="130"/>
      <c r="AY623" s="130"/>
      <c r="AZ623" s="130"/>
      <c r="BA623" s="130"/>
      <c r="BB623" s="130"/>
      <c r="BC623" s="130"/>
      <c r="BD623" s="130"/>
      <c r="BE623" s="130"/>
      <c r="BF623" s="130"/>
      <c r="BG623" s="130"/>
      <c r="BH623" s="130"/>
      <c r="BI623" s="130"/>
      <c r="BJ623" s="130"/>
      <c r="BK623" s="130"/>
      <c r="BL623" s="130"/>
      <c r="BM623" s="130"/>
      <c r="BN623" s="130"/>
      <c r="BO623" s="130"/>
      <c r="BP623" s="130"/>
      <c r="BQ623" s="130"/>
      <c r="BR623" s="130"/>
      <c r="BS623" s="111"/>
    </row>
    <row r="624" spans="4:71" s="94" customFormat="1" ht="9.75" customHeight="1" x14ac:dyDescent="0.25">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c r="AA624" s="130"/>
      <c r="AB624" s="130"/>
      <c r="AC624" s="130"/>
      <c r="AD624" s="130"/>
      <c r="AE624" s="130"/>
      <c r="AF624" s="130"/>
      <c r="AG624" s="130"/>
      <c r="AH624" s="130"/>
      <c r="AI624" s="130"/>
      <c r="AJ624" s="130"/>
      <c r="AK624" s="130"/>
      <c r="AL624" s="130"/>
      <c r="AM624" s="130"/>
      <c r="AN624" s="130"/>
      <c r="AO624" s="130"/>
      <c r="AP624" s="130"/>
      <c r="AQ624" s="130"/>
      <c r="AR624" s="130"/>
      <c r="AS624" s="130"/>
      <c r="AT624" s="130"/>
      <c r="AU624" s="130"/>
      <c r="AV624" s="130"/>
      <c r="AW624" s="130"/>
      <c r="AX624" s="130"/>
      <c r="AY624" s="130"/>
      <c r="AZ624" s="130"/>
      <c r="BA624" s="130"/>
      <c r="BB624" s="130"/>
      <c r="BC624" s="130"/>
      <c r="BD624" s="130"/>
      <c r="BE624" s="130"/>
      <c r="BF624" s="130"/>
      <c r="BG624" s="130"/>
      <c r="BH624" s="130"/>
      <c r="BI624" s="130"/>
      <c r="BJ624" s="130"/>
      <c r="BK624" s="130"/>
      <c r="BL624" s="130"/>
      <c r="BM624" s="130"/>
      <c r="BN624" s="130"/>
      <c r="BO624" s="130"/>
      <c r="BP624" s="130"/>
      <c r="BQ624" s="130"/>
      <c r="BR624" s="130"/>
      <c r="BS624" s="111"/>
    </row>
    <row r="625" spans="4:71" s="94" customFormat="1" ht="9.75" customHeight="1" x14ac:dyDescent="0.25">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c r="AA625" s="130"/>
      <c r="AB625" s="130"/>
      <c r="AC625" s="130"/>
      <c r="AD625" s="130"/>
      <c r="AE625" s="130"/>
      <c r="AF625" s="130"/>
      <c r="AG625" s="130"/>
      <c r="AH625" s="130"/>
      <c r="AI625" s="130"/>
      <c r="AJ625" s="130"/>
      <c r="AK625" s="130"/>
      <c r="AL625" s="130"/>
      <c r="AM625" s="130"/>
      <c r="AN625" s="130"/>
      <c r="AO625" s="130"/>
      <c r="AP625" s="130"/>
      <c r="AQ625" s="130"/>
      <c r="AR625" s="130"/>
      <c r="AS625" s="130"/>
      <c r="AT625" s="130"/>
      <c r="AU625" s="130"/>
      <c r="AV625" s="130"/>
      <c r="AW625" s="130"/>
      <c r="AX625" s="130"/>
      <c r="AY625" s="130"/>
      <c r="AZ625" s="130"/>
      <c r="BA625" s="130"/>
      <c r="BB625" s="130"/>
      <c r="BC625" s="130"/>
      <c r="BD625" s="130"/>
      <c r="BE625" s="130"/>
      <c r="BF625" s="130"/>
      <c r="BG625" s="130"/>
      <c r="BH625" s="130"/>
      <c r="BI625" s="130"/>
      <c r="BJ625" s="130"/>
      <c r="BK625" s="130"/>
      <c r="BL625" s="130"/>
      <c r="BM625" s="130"/>
      <c r="BN625" s="130"/>
      <c r="BO625" s="130"/>
      <c r="BP625" s="130"/>
      <c r="BQ625" s="130"/>
      <c r="BR625" s="130"/>
      <c r="BS625" s="111"/>
    </row>
    <row r="626" spans="4:71" s="94" customFormat="1" ht="9.75" customHeight="1" x14ac:dyDescent="0.25">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c r="AA626" s="130"/>
      <c r="AB626" s="130"/>
      <c r="AC626" s="130"/>
      <c r="AD626" s="130"/>
      <c r="AE626" s="130"/>
      <c r="AF626" s="130"/>
      <c r="AG626" s="130"/>
      <c r="AH626" s="130"/>
      <c r="AI626" s="130"/>
      <c r="AJ626" s="130"/>
      <c r="AK626" s="130"/>
      <c r="AL626" s="130"/>
      <c r="AM626" s="130"/>
      <c r="AN626" s="130"/>
      <c r="AO626" s="130"/>
      <c r="AP626" s="130"/>
      <c r="AQ626" s="130"/>
      <c r="AR626" s="130"/>
      <c r="AS626" s="130"/>
      <c r="AT626" s="130"/>
      <c r="AU626" s="130"/>
      <c r="AV626" s="130"/>
      <c r="AW626" s="130"/>
      <c r="AX626" s="130"/>
      <c r="AY626" s="130"/>
      <c r="AZ626" s="130"/>
      <c r="BA626" s="130"/>
      <c r="BB626" s="130"/>
      <c r="BC626" s="130"/>
      <c r="BD626" s="130"/>
      <c r="BE626" s="130"/>
      <c r="BF626" s="130"/>
      <c r="BG626" s="130"/>
      <c r="BH626" s="130"/>
      <c r="BI626" s="130"/>
      <c r="BJ626" s="130"/>
      <c r="BK626" s="130"/>
      <c r="BL626" s="130"/>
      <c r="BM626" s="130"/>
      <c r="BN626" s="130"/>
      <c r="BO626" s="130"/>
      <c r="BP626" s="130"/>
      <c r="BQ626" s="130"/>
      <c r="BR626" s="130"/>
      <c r="BS626" s="111"/>
    </row>
    <row r="627" spans="4:71" s="94" customFormat="1" ht="9.75" customHeight="1" x14ac:dyDescent="0.25">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c r="AA627" s="130"/>
      <c r="AB627" s="130"/>
      <c r="AC627" s="130"/>
      <c r="AD627" s="130"/>
      <c r="AE627" s="130"/>
      <c r="AF627" s="130"/>
      <c r="AG627" s="130"/>
      <c r="AH627" s="130"/>
      <c r="AI627" s="130"/>
      <c r="AJ627" s="130"/>
      <c r="AK627" s="130"/>
      <c r="AL627" s="130"/>
      <c r="AM627" s="130"/>
      <c r="AN627" s="130"/>
      <c r="AO627" s="130"/>
      <c r="AP627" s="130"/>
      <c r="AQ627" s="130"/>
      <c r="AR627" s="130"/>
      <c r="AS627" s="130"/>
      <c r="AT627" s="130"/>
      <c r="AU627" s="130"/>
      <c r="AV627" s="130"/>
      <c r="AW627" s="130"/>
      <c r="AX627" s="130"/>
      <c r="AY627" s="130"/>
      <c r="AZ627" s="130"/>
      <c r="BA627" s="130"/>
      <c r="BB627" s="130"/>
      <c r="BC627" s="130"/>
      <c r="BD627" s="130"/>
      <c r="BE627" s="130"/>
      <c r="BF627" s="130"/>
      <c r="BG627" s="130"/>
      <c r="BH627" s="130"/>
      <c r="BI627" s="130"/>
      <c r="BJ627" s="130"/>
      <c r="BK627" s="130"/>
      <c r="BL627" s="130"/>
      <c r="BM627" s="130"/>
      <c r="BN627" s="130"/>
      <c r="BO627" s="130"/>
      <c r="BP627" s="130"/>
      <c r="BQ627" s="130"/>
      <c r="BR627" s="130"/>
      <c r="BS627" s="111"/>
    </row>
    <row r="628" spans="4:71" s="94" customFormat="1" ht="9.75" customHeight="1" x14ac:dyDescent="0.25">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c r="AA628" s="130"/>
      <c r="AB628" s="130"/>
      <c r="AC628" s="130"/>
      <c r="AD628" s="130"/>
      <c r="AE628" s="130"/>
      <c r="AF628" s="130"/>
      <c r="AG628" s="130"/>
      <c r="AH628" s="130"/>
      <c r="AI628" s="130"/>
      <c r="AJ628" s="130"/>
      <c r="AK628" s="130"/>
      <c r="AL628" s="130"/>
      <c r="AM628" s="130"/>
      <c r="AN628" s="130"/>
      <c r="AO628" s="130"/>
      <c r="AP628" s="130"/>
      <c r="AQ628" s="130"/>
      <c r="AR628" s="130"/>
      <c r="AS628" s="130"/>
      <c r="AT628" s="130"/>
      <c r="AU628" s="130"/>
      <c r="AV628" s="130"/>
      <c r="AW628" s="130"/>
      <c r="AX628" s="130"/>
      <c r="AY628" s="130"/>
      <c r="AZ628" s="130"/>
      <c r="BA628" s="130"/>
      <c r="BB628" s="130"/>
      <c r="BC628" s="130"/>
      <c r="BD628" s="130"/>
      <c r="BE628" s="130"/>
      <c r="BF628" s="130"/>
      <c r="BG628" s="130"/>
      <c r="BH628" s="130"/>
      <c r="BI628" s="130"/>
      <c r="BJ628" s="130"/>
      <c r="BK628" s="130"/>
      <c r="BL628" s="130"/>
      <c r="BM628" s="130"/>
      <c r="BN628" s="130"/>
      <c r="BO628" s="130"/>
      <c r="BP628" s="130"/>
      <c r="BQ628" s="130"/>
      <c r="BR628" s="130"/>
      <c r="BS628" s="111"/>
    </row>
    <row r="629" spans="4:71" s="94" customFormat="1" ht="9.75" customHeight="1" x14ac:dyDescent="0.25">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c r="AA629" s="130"/>
      <c r="AB629" s="130"/>
      <c r="AC629" s="130"/>
      <c r="AD629" s="130"/>
      <c r="AE629" s="130"/>
      <c r="AF629" s="130"/>
      <c r="AG629" s="130"/>
      <c r="AH629" s="130"/>
      <c r="AI629" s="130"/>
      <c r="AJ629" s="130"/>
      <c r="AK629" s="130"/>
      <c r="AL629" s="130"/>
      <c r="AM629" s="130"/>
      <c r="AN629" s="130"/>
      <c r="AO629" s="130"/>
      <c r="AP629" s="130"/>
      <c r="AQ629" s="130"/>
      <c r="AR629" s="130"/>
      <c r="AS629" s="130"/>
      <c r="AT629" s="130"/>
      <c r="AU629" s="130"/>
      <c r="AV629" s="130"/>
      <c r="AW629" s="130"/>
      <c r="AX629" s="130"/>
      <c r="AY629" s="130"/>
      <c r="AZ629" s="130"/>
      <c r="BA629" s="130"/>
      <c r="BB629" s="130"/>
      <c r="BC629" s="130"/>
      <c r="BD629" s="130"/>
      <c r="BE629" s="130"/>
      <c r="BF629" s="130"/>
      <c r="BG629" s="130"/>
      <c r="BH629" s="130"/>
      <c r="BI629" s="130"/>
      <c r="BJ629" s="130"/>
      <c r="BK629" s="130"/>
      <c r="BL629" s="130"/>
      <c r="BM629" s="130"/>
      <c r="BN629" s="130"/>
      <c r="BO629" s="130"/>
      <c r="BP629" s="130"/>
      <c r="BQ629" s="130"/>
      <c r="BR629" s="130"/>
      <c r="BS629" s="111"/>
    </row>
    <row r="630" spans="4:71" s="94" customFormat="1" ht="9.75" customHeight="1" x14ac:dyDescent="0.25">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c r="AA630" s="130"/>
      <c r="AB630" s="130"/>
      <c r="AC630" s="130"/>
      <c r="AD630" s="130"/>
      <c r="AE630" s="130"/>
      <c r="AF630" s="130"/>
      <c r="AG630" s="130"/>
      <c r="AH630" s="130"/>
      <c r="AI630" s="130"/>
      <c r="AJ630" s="130"/>
      <c r="AK630" s="130"/>
      <c r="AL630" s="130"/>
      <c r="AM630" s="130"/>
      <c r="AN630" s="130"/>
      <c r="AO630" s="130"/>
      <c r="AP630" s="130"/>
      <c r="AQ630" s="130"/>
      <c r="AR630" s="130"/>
      <c r="AS630" s="130"/>
      <c r="AT630" s="130"/>
      <c r="AU630" s="130"/>
      <c r="AV630" s="130"/>
      <c r="AW630" s="130"/>
      <c r="AX630" s="130"/>
      <c r="AY630" s="130"/>
      <c r="AZ630" s="130"/>
      <c r="BA630" s="130"/>
      <c r="BB630" s="130"/>
      <c r="BC630" s="130"/>
      <c r="BD630" s="130"/>
      <c r="BE630" s="130"/>
      <c r="BF630" s="130"/>
      <c r="BG630" s="130"/>
      <c r="BH630" s="130"/>
      <c r="BI630" s="130"/>
      <c r="BJ630" s="130"/>
      <c r="BK630" s="130"/>
      <c r="BL630" s="130"/>
      <c r="BM630" s="130"/>
      <c r="BN630" s="130"/>
      <c r="BO630" s="130"/>
      <c r="BP630" s="130"/>
      <c r="BQ630" s="130"/>
      <c r="BR630" s="130"/>
      <c r="BS630" s="111"/>
    </row>
    <row r="631" spans="4:71" s="94" customFormat="1" ht="9.75" customHeight="1" x14ac:dyDescent="0.25">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c r="AA631" s="130"/>
      <c r="AB631" s="130"/>
      <c r="AC631" s="130"/>
      <c r="AD631" s="130"/>
      <c r="AE631" s="130"/>
      <c r="AF631" s="130"/>
      <c r="AG631" s="130"/>
      <c r="AH631" s="130"/>
      <c r="AI631" s="130"/>
      <c r="AJ631" s="130"/>
      <c r="AK631" s="130"/>
      <c r="AL631" s="130"/>
      <c r="AM631" s="130"/>
      <c r="AN631" s="130"/>
      <c r="AO631" s="130"/>
      <c r="AP631" s="130"/>
      <c r="AQ631" s="130"/>
      <c r="AR631" s="130"/>
      <c r="AS631" s="130"/>
      <c r="AT631" s="130"/>
      <c r="AU631" s="130"/>
      <c r="AV631" s="130"/>
      <c r="AW631" s="130"/>
      <c r="AX631" s="130"/>
      <c r="AY631" s="130"/>
      <c r="AZ631" s="130"/>
      <c r="BA631" s="130"/>
      <c r="BB631" s="130"/>
      <c r="BC631" s="130"/>
      <c r="BD631" s="130"/>
      <c r="BE631" s="130"/>
      <c r="BF631" s="130"/>
      <c r="BG631" s="130"/>
      <c r="BH631" s="130"/>
      <c r="BI631" s="130"/>
      <c r="BJ631" s="130"/>
      <c r="BK631" s="130"/>
      <c r="BL631" s="130"/>
      <c r="BM631" s="130"/>
      <c r="BN631" s="130"/>
      <c r="BO631" s="130"/>
      <c r="BP631" s="130"/>
      <c r="BQ631" s="130"/>
      <c r="BR631" s="130"/>
      <c r="BS631" s="111"/>
    </row>
    <row r="632" spans="4:71" s="94" customFormat="1" ht="9.75" customHeight="1" x14ac:dyDescent="0.25">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c r="AA632" s="130"/>
      <c r="AB632" s="130"/>
      <c r="AC632" s="130"/>
      <c r="AD632" s="130"/>
      <c r="AE632" s="130"/>
      <c r="AF632" s="130"/>
      <c r="AG632" s="130"/>
      <c r="AH632" s="130"/>
      <c r="AI632" s="130"/>
      <c r="AJ632" s="130"/>
      <c r="AK632" s="130"/>
      <c r="AL632" s="130"/>
      <c r="AM632" s="130"/>
      <c r="AN632" s="130"/>
      <c r="AO632" s="130"/>
      <c r="AP632" s="130"/>
      <c r="AQ632" s="130"/>
      <c r="AR632" s="130"/>
      <c r="AS632" s="130"/>
      <c r="AT632" s="130"/>
      <c r="AU632" s="130"/>
      <c r="AV632" s="130"/>
      <c r="AW632" s="130"/>
      <c r="AX632" s="130"/>
      <c r="AY632" s="130"/>
      <c r="AZ632" s="130"/>
      <c r="BA632" s="130"/>
      <c r="BB632" s="130"/>
      <c r="BC632" s="130"/>
      <c r="BD632" s="130"/>
      <c r="BE632" s="130"/>
      <c r="BF632" s="130"/>
      <c r="BG632" s="130"/>
      <c r="BH632" s="130"/>
      <c r="BI632" s="130"/>
      <c r="BJ632" s="130"/>
      <c r="BK632" s="130"/>
      <c r="BL632" s="130"/>
      <c r="BM632" s="130"/>
      <c r="BN632" s="130"/>
      <c r="BO632" s="130"/>
      <c r="BP632" s="130"/>
      <c r="BQ632" s="130"/>
      <c r="BR632" s="130"/>
      <c r="BS632" s="111"/>
    </row>
    <row r="633" spans="4:71" s="94" customFormat="1" ht="9.75" customHeight="1" x14ac:dyDescent="0.25">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c r="AA633" s="130"/>
      <c r="AB633" s="130"/>
      <c r="AC633" s="130"/>
      <c r="AD633" s="130"/>
      <c r="AE633" s="130"/>
      <c r="AF633" s="130"/>
      <c r="AG633" s="130"/>
      <c r="AH633" s="130"/>
      <c r="AI633" s="130"/>
      <c r="AJ633" s="130"/>
      <c r="AK633" s="130"/>
      <c r="AL633" s="130"/>
      <c r="AM633" s="130"/>
      <c r="AN633" s="130"/>
      <c r="AO633" s="130"/>
      <c r="AP633" s="130"/>
      <c r="AQ633" s="130"/>
      <c r="AR633" s="130"/>
      <c r="AS633" s="130"/>
      <c r="AT633" s="130"/>
      <c r="AU633" s="130"/>
      <c r="AV633" s="130"/>
      <c r="AW633" s="130"/>
      <c r="AX633" s="130"/>
      <c r="AY633" s="130"/>
      <c r="AZ633" s="130"/>
      <c r="BA633" s="130"/>
      <c r="BB633" s="130"/>
      <c r="BC633" s="130"/>
      <c r="BD633" s="130"/>
      <c r="BE633" s="130"/>
      <c r="BF633" s="130"/>
      <c r="BG633" s="130"/>
      <c r="BH633" s="130"/>
      <c r="BI633" s="130"/>
      <c r="BJ633" s="130"/>
      <c r="BK633" s="130"/>
      <c r="BL633" s="130"/>
      <c r="BM633" s="130"/>
      <c r="BN633" s="130"/>
      <c r="BO633" s="130"/>
      <c r="BP633" s="130"/>
      <c r="BQ633" s="130"/>
      <c r="BR633" s="130"/>
      <c r="BS633" s="111"/>
    </row>
    <row r="634" spans="4:71" s="94" customFormat="1" ht="9.75" customHeight="1" x14ac:dyDescent="0.25">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c r="AA634" s="130"/>
      <c r="AB634" s="130"/>
      <c r="AC634" s="130"/>
      <c r="AD634" s="130"/>
      <c r="AE634" s="130"/>
      <c r="AF634" s="130"/>
      <c r="AG634" s="130"/>
      <c r="AH634" s="130"/>
      <c r="AI634" s="130"/>
      <c r="AJ634" s="130"/>
      <c r="AK634" s="130"/>
      <c r="AL634" s="130"/>
      <c r="AM634" s="130"/>
      <c r="AN634" s="130"/>
      <c r="AO634" s="130"/>
      <c r="AP634" s="130"/>
      <c r="AQ634" s="130"/>
      <c r="AR634" s="130"/>
      <c r="AS634" s="130"/>
      <c r="AT634" s="130"/>
      <c r="AU634" s="130"/>
      <c r="AV634" s="130"/>
      <c r="AW634" s="130"/>
      <c r="AX634" s="130"/>
      <c r="AY634" s="130"/>
      <c r="AZ634" s="130"/>
      <c r="BA634" s="130"/>
      <c r="BB634" s="130"/>
      <c r="BC634" s="130"/>
      <c r="BD634" s="130"/>
      <c r="BE634" s="130"/>
      <c r="BF634" s="130"/>
      <c r="BG634" s="130"/>
      <c r="BH634" s="130"/>
      <c r="BI634" s="130"/>
      <c r="BJ634" s="130"/>
      <c r="BK634" s="130"/>
      <c r="BL634" s="130"/>
      <c r="BM634" s="130"/>
      <c r="BN634" s="130"/>
      <c r="BO634" s="130"/>
      <c r="BP634" s="130"/>
      <c r="BQ634" s="130"/>
      <c r="BR634" s="130"/>
      <c r="BS634" s="111"/>
    </row>
    <row r="635" spans="4:71" s="94" customFormat="1" ht="9.75" customHeight="1" x14ac:dyDescent="0.25">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c r="AA635" s="130"/>
      <c r="AB635" s="130"/>
      <c r="AC635" s="130"/>
      <c r="AD635" s="130"/>
      <c r="AE635" s="130"/>
      <c r="AF635" s="130"/>
      <c r="AG635" s="130"/>
      <c r="AH635" s="130"/>
      <c r="AI635" s="130"/>
      <c r="AJ635" s="130"/>
      <c r="AK635" s="130"/>
      <c r="AL635" s="130"/>
      <c r="AM635" s="130"/>
      <c r="AN635" s="130"/>
      <c r="AO635" s="130"/>
      <c r="AP635" s="130"/>
      <c r="AQ635" s="130"/>
      <c r="AR635" s="130"/>
      <c r="AS635" s="130"/>
      <c r="AT635" s="130"/>
      <c r="AU635" s="130"/>
      <c r="AV635" s="130"/>
      <c r="AW635" s="130"/>
      <c r="AX635" s="130"/>
      <c r="AY635" s="130"/>
      <c r="AZ635" s="130"/>
      <c r="BA635" s="130"/>
      <c r="BB635" s="130"/>
      <c r="BC635" s="130"/>
      <c r="BD635" s="130"/>
      <c r="BE635" s="130"/>
      <c r="BF635" s="130"/>
      <c r="BG635" s="130"/>
      <c r="BH635" s="130"/>
      <c r="BI635" s="130"/>
      <c r="BJ635" s="130"/>
      <c r="BK635" s="130"/>
      <c r="BL635" s="130"/>
      <c r="BM635" s="130"/>
      <c r="BN635" s="130"/>
      <c r="BO635" s="130"/>
      <c r="BP635" s="130"/>
      <c r="BQ635" s="130"/>
      <c r="BR635" s="130"/>
      <c r="BS635" s="111"/>
    </row>
    <row r="636" spans="4:71" s="94" customFormat="1" ht="9.75" customHeight="1" x14ac:dyDescent="0.25">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c r="AA636" s="130"/>
      <c r="AB636" s="130"/>
      <c r="AC636" s="130"/>
      <c r="AD636" s="130"/>
      <c r="AE636" s="130"/>
      <c r="AF636" s="130"/>
      <c r="AG636" s="130"/>
      <c r="AH636" s="130"/>
      <c r="AI636" s="130"/>
      <c r="AJ636" s="130"/>
      <c r="AK636" s="130"/>
      <c r="AL636" s="130"/>
      <c r="AM636" s="130"/>
      <c r="AN636" s="130"/>
      <c r="AO636" s="130"/>
      <c r="AP636" s="130"/>
      <c r="AQ636" s="130"/>
      <c r="AR636" s="130"/>
      <c r="AS636" s="130"/>
      <c r="AT636" s="130"/>
      <c r="AU636" s="130"/>
      <c r="AV636" s="130"/>
      <c r="AW636" s="130"/>
      <c r="AX636" s="130"/>
      <c r="AY636" s="130"/>
      <c r="AZ636" s="130"/>
      <c r="BA636" s="130"/>
      <c r="BB636" s="130"/>
      <c r="BC636" s="130"/>
      <c r="BD636" s="130"/>
      <c r="BE636" s="130"/>
      <c r="BF636" s="130"/>
      <c r="BG636" s="130"/>
      <c r="BH636" s="130"/>
      <c r="BI636" s="130"/>
      <c r="BJ636" s="130"/>
      <c r="BK636" s="130"/>
      <c r="BL636" s="130"/>
      <c r="BM636" s="130"/>
      <c r="BN636" s="130"/>
      <c r="BO636" s="130"/>
      <c r="BP636" s="130"/>
      <c r="BQ636" s="130"/>
      <c r="BR636" s="130"/>
      <c r="BS636" s="111"/>
    </row>
    <row r="637" spans="4:71" s="94" customFormat="1" ht="9.75" customHeight="1" x14ac:dyDescent="0.25">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c r="AA637" s="130"/>
      <c r="AB637" s="130"/>
      <c r="AC637" s="130"/>
      <c r="AD637" s="130"/>
      <c r="AE637" s="130"/>
      <c r="AF637" s="130"/>
      <c r="AG637" s="130"/>
      <c r="AH637" s="130"/>
      <c r="AI637" s="130"/>
      <c r="AJ637" s="130"/>
      <c r="AK637" s="130"/>
      <c r="AL637" s="130"/>
      <c r="AM637" s="130"/>
      <c r="AN637" s="130"/>
      <c r="AO637" s="130"/>
      <c r="AP637" s="130"/>
      <c r="AQ637" s="130"/>
      <c r="AR637" s="130"/>
      <c r="AS637" s="130"/>
      <c r="AT637" s="130"/>
      <c r="AU637" s="130"/>
      <c r="AV637" s="130"/>
      <c r="AW637" s="130"/>
      <c r="AX637" s="130"/>
      <c r="AY637" s="130"/>
      <c r="AZ637" s="130"/>
      <c r="BA637" s="130"/>
      <c r="BB637" s="130"/>
      <c r="BC637" s="130"/>
      <c r="BD637" s="130"/>
      <c r="BE637" s="130"/>
      <c r="BF637" s="130"/>
      <c r="BG637" s="130"/>
      <c r="BH637" s="130"/>
      <c r="BI637" s="130"/>
      <c r="BJ637" s="130"/>
      <c r="BK637" s="130"/>
      <c r="BL637" s="130"/>
      <c r="BM637" s="130"/>
      <c r="BN637" s="130"/>
      <c r="BO637" s="130"/>
      <c r="BP637" s="130"/>
      <c r="BQ637" s="130"/>
      <c r="BR637" s="130"/>
      <c r="BS637" s="111"/>
    </row>
    <row r="638" spans="4:71" s="94" customFormat="1" ht="9.75" customHeight="1" x14ac:dyDescent="0.25">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c r="AA638" s="130"/>
      <c r="AB638" s="130"/>
      <c r="AC638" s="130"/>
      <c r="AD638" s="130"/>
      <c r="AE638" s="130"/>
      <c r="AF638" s="130"/>
      <c r="AG638" s="130"/>
      <c r="AH638" s="130"/>
      <c r="AI638" s="130"/>
      <c r="AJ638" s="130"/>
      <c r="AK638" s="130"/>
      <c r="AL638" s="130"/>
      <c r="AM638" s="130"/>
      <c r="AN638" s="130"/>
      <c r="AO638" s="130"/>
      <c r="AP638" s="130"/>
      <c r="AQ638" s="130"/>
      <c r="AR638" s="130"/>
      <c r="AS638" s="130"/>
      <c r="AT638" s="130"/>
      <c r="AU638" s="130"/>
      <c r="AV638" s="130"/>
      <c r="AW638" s="130"/>
      <c r="AX638" s="130"/>
      <c r="AY638" s="130"/>
      <c r="AZ638" s="130"/>
      <c r="BA638" s="130"/>
      <c r="BB638" s="130"/>
      <c r="BC638" s="130"/>
      <c r="BD638" s="130"/>
      <c r="BE638" s="130"/>
      <c r="BF638" s="130"/>
      <c r="BG638" s="130"/>
      <c r="BH638" s="130"/>
      <c r="BI638" s="130"/>
      <c r="BJ638" s="130"/>
      <c r="BK638" s="130"/>
      <c r="BL638" s="130"/>
      <c r="BM638" s="130"/>
      <c r="BN638" s="130"/>
      <c r="BO638" s="130"/>
      <c r="BP638" s="130"/>
      <c r="BQ638" s="130"/>
      <c r="BR638" s="130"/>
      <c r="BS638" s="111"/>
    </row>
    <row r="639" spans="4:71" s="94" customFormat="1" ht="9.75" customHeight="1" x14ac:dyDescent="0.25">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c r="AA639" s="130"/>
      <c r="AB639" s="130"/>
      <c r="AC639" s="130"/>
      <c r="AD639" s="130"/>
      <c r="AE639" s="130"/>
      <c r="AF639" s="130"/>
      <c r="AG639" s="130"/>
      <c r="AH639" s="130"/>
      <c r="AI639" s="130"/>
      <c r="AJ639" s="130"/>
      <c r="AK639" s="130"/>
      <c r="AL639" s="130"/>
      <c r="AM639" s="130"/>
      <c r="AN639" s="130"/>
      <c r="AO639" s="130"/>
      <c r="AP639" s="130"/>
      <c r="AQ639" s="130"/>
      <c r="AR639" s="130"/>
      <c r="AS639" s="130"/>
      <c r="AT639" s="130"/>
      <c r="AU639" s="130"/>
      <c r="AV639" s="130"/>
      <c r="AW639" s="130"/>
      <c r="AX639" s="130"/>
      <c r="AY639" s="130"/>
      <c r="AZ639" s="130"/>
      <c r="BA639" s="130"/>
      <c r="BB639" s="130"/>
      <c r="BC639" s="130"/>
      <c r="BD639" s="130"/>
      <c r="BE639" s="130"/>
      <c r="BF639" s="130"/>
      <c r="BG639" s="130"/>
      <c r="BH639" s="130"/>
      <c r="BI639" s="130"/>
      <c r="BJ639" s="130"/>
      <c r="BK639" s="130"/>
      <c r="BL639" s="130"/>
      <c r="BM639" s="130"/>
      <c r="BN639" s="130"/>
      <c r="BO639" s="130"/>
      <c r="BP639" s="130"/>
      <c r="BQ639" s="130"/>
      <c r="BR639" s="130"/>
      <c r="BS639" s="111"/>
    </row>
    <row r="640" spans="4:71" s="94" customFormat="1" ht="9.75" customHeight="1" x14ac:dyDescent="0.25">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c r="AA640" s="130"/>
      <c r="AB640" s="130"/>
      <c r="AC640" s="130"/>
      <c r="AD640" s="130"/>
      <c r="AE640" s="130"/>
      <c r="AF640" s="130"/>
      <c r="AG640" s="130"/>
      <c r="AH640" s="130"/>
      <c r="AI640" s="130"/>
      <c r="AJ640" s="130"/>
      <c r="AK640" s="130"/>
      <c r="AL640" s="130"/>
      <c r="AM640" s="130"/>
      <c r="AN640" s="130"/>
      <c r="AO640" s="130"/>
      <c r="AP640" s="130"/>
      <c r="AQ640" s="130"/>
      <c r="AR640" s="130"/>
      <c r="AS640" s="130"/>
      <c r="AT640" s="130"/>
      <c r="AU640" s="130"/>
      <c r="AV640" s="130"/>
      <c r="AW640" s="130"/>
      <c r="AX640" s="130"/>
      <c r="AY640" s="130"/>
      <c r="AZ640" s="130"/>
      <c r="BA640" s="130"/>
      <c r="BB640" s="130"/>
      <c r="BC640" s="130"/>
      <c r="BD640" s="130"/>
      <c r="BE640" s="130"/>
      <c r="BF640" s="130"/>
      <c r="BG640" s="130"/>
      <c r="BH640" s="130"/>
      <c r="BI640" s="130"/>
      <c r="BJ640" s="130"/>
      <c r="BK640" s="130"/>
      <c r="BL640" s="130"/>
      <c r="BM640" s="130"/>
      <c r="BN640" s="130"/>
      <c r="BO640" s="130"/>
      <c r="BP640" s="130"/>
      <c r="BQ640" s="130"/>
      <c r="BR640" s="130"/>
      <c r="BS640" s="111"/>
    </row>
    <row r="641" spans="4:71" s="94" customFormat="1" ht="9.75" customHeight="1" x14ac:dyDescent="0.25">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c r="AA641" s="130"/>
      <c r="AB641" s="130"/>
      <c r="AC641" s="130"/>
      <c r="AD641" s="130"/>
      <c r="AE641" s="130"/>
      <c r="AF641" s="130"/>
      <c r="AG641" s="130"/>
      <c r="AH641" s="130"/>
      <c r="AI641" s="130"/>
      <c r="AJ641" s="130"/>
      <c r="AK641" s="130"/>
      <c r="AL641" s="130"/>
      <c r="AM641" s="130"/>
      <c r="AN641" s="130"/>
      <c r="AO641" s="130"/>
      <c r="AP641" s="130"/>
      <c r="AQ641" s="130"/>
      <c r="AR641" s="130"/>
      <c r="AS641" s="130"/>
      <c r="AT641" s="130"/>
      <c r="AU641" s="130"/>
      <c r="AV641" s="130"/>
      <c r="AW641" s="130"/>
      <c r="AX641" s="130"/>
      <c r="AY641" s="130"/>
      <c r="AZ641" s="130"/>
      <c r="BA641" s="130"/>
      <c r="BB641" s="130"/>
      <c r="BC641" s="130"/>
      <c r="BD641" s="130"/>
      <c r="BE641" s="130"/>
      <c r="BF641" s="130"/>
      <c r="BG641" s="130"/>
      <c r="BH641" s="130"/>
      <c r="BI641" s="130"/>
      <c r="BJ641" s="130"/>
      <c r="BK641" s="130"/>
      <c r="BL641" s="130"/>
      <c r="BM641" s="130"/>
      <c r="BN641" s="130"/>
      <c r="BO641" s="130"/>
      <c r="BP641" s="130"/>
      <c r="BQ641" s="130"/>
      <c r="BR641" s="130"/>
      <c r="BS641" s="111"/>
    </row>
    <row r="642" spans="4:71" s="94" customFormat="1" ht="9.75" customHeight="1" x14ac:dyDescent="0.25">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c r="AA642" s="130"/>
      <c r="AB642" s="130"/>
      <c r="AC642" s="130"/>
      <c r="AD642" s="130"/>
      <c r="AE642" s="130"/>
      <c r="AF642" s="130"/>
      <c r="AG642" s="130"/>
      <c r="AH642" s="130"/>
      <c r="AI642" s="130"/>
      <c r="AJ642" s="130"/>
      <c r="AK642" s="130"/>
      <c r="AL642" s="130"/>
      <c r="AM642" s="130"/>
      <c r="AN642" s="130"/>
      <c r="AO642" s="130"/>
      <c r="AP642" s="130"/>
      <c r="AQ642" s="130"/>
      <c r="AR642" s="130"/>
      <c r="AS642" s="130"/>
      <c r="AT642" s="130"/>
      <c r="AU642" s="130"/>
      <c r="AV642" s="130"/>
      <c r="AW642" s="130"/>
      <c r="AX642" s="130"/>
      <c r="AY642" s="130"/>
      <c r="AZ642" s="130"/>
      <c r="BA642" s="130"/>
      <c r="BB642" s="130"/>
      <c r="BC642" s="130"/>
      <c r="BD642" s="130"/>
      <c r="BE642" s="130"/>
      <c r="BF642" s="130"/>
      <c r="BG642" s="130"/>
      <c r="BH642" s="130"/>
      <c r="BI642" s="130"/>
      <c r="BJ642" s="130"/>
      <c r="BK642" s="130"/>
      <c r="BL642" s="130"/>
      <c r="BM642" s="130"/>
      <c r="BN642" s="130"/>
      <c r="BO642" s="130"/>
      <c r="BP642" s="130"/>
      <c r="BQ642" s="130"/>
      <c r="BR642" s="130"/>
      <c r="BS642" s="111"/>
    </row>
    <row r="643" spans="4:71" s="94" customFormat="1" ht="9.75" customHeight="1" x14ac:dyDescent="0.25">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c r="AA643" s="130"/>
      <c r="AB643" s="130"/>
      <c r="AC643" s="130"/>
      <c r="AD643" s="130"/>
      <c r="AE643" s="130"/>
      <c r="AF643" s="130"/>
      <c r="AG643" s="130"/>
      <c r="AH643" s="130"/>
      <c r="AI643" s="130"/>
      <c r="AJ643" s="130"/>
      <c r="AK643" s="130"/>
      <c r="AL643" s="130"/>
      <c r="AM643" s="130"/>
      <c r="AN643" s="130"/>
      <c r="AO643" s="130"/>
      <c r="AP643" s="130"/>
      <c r="AQ643" s="130"/>
      <c r="AR643" s="130"/>
      <c r="AS643" s="130"/>
      <c r="AT643" s="130"/>
      <c r="AU643" s="130"/>
      <c r="AV643" s="130"/>
      <c r="AW643" s="130"/>
      <c r="AX643" s="130"/>
      <c r="AY643" s="130"/>
      <c r="AZ643" s="130"/>
      <c r="BA643" s="130"/>
      <c r="BB643" s="130"/>
      <c r="BC643" s="130"/>
      <c r="BD643" s="130"/>
      <c r="BE643" s="130"/>
      <c r="BF643" s="130"/>
      <c r="BG643" s="130"/>
      <c r="BH643" s="130"/>
      <c r="BI643" s="130"/>
      <c r="BJ643" s="130"/>
      <c r="BK643" s="130"/>
      <c r="BL643" s="130"/>
      <c r="BM643" s="130"/>
      <c r="BN643" s="130"/>
      <c r="BO643" s="130"/>
      <c r="BP643" s="130"/>
      <c r="BQ643" s="130"/>
      <c r="BR643" s="130"/>
      <c r="BS643" s="111"/>
    </row>
    <row r="644" spans="4:71" s="94" customFormat="1" ht="9.75" customHeight="1" x14ac:dyDescent="0.25">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c r="AA644" s="130"/>
      <c r="AB644" s="130"/>
      <c r="AC644" s="130"/>
      <c r="AD644" s="130"/>
      <c r="AE644" s="130"/>
      <c r="AF644" s="130"/>
      <c r="AG644" s="130"/>
      <c r="AH644" s="130"/>
      <c r="AI644" s="130"/>
      <c r="AJ644" s="130"/>
      <c r="AK644" s="130"/>
      <c r="AL644" s="130"/>
      <c r="AM644" s="130"/>
      <c r="AN644" s="130"/>
      <c r="AO644" s="130"/>
      <c r="AP644" s="130"/>
      <c r="AQ644" s="130"/>
      <c r="AR644" s="130"/>
      <c r="AS644" s="130"/>
      <c r="AT644" s="130"/>
      <c r="AU644" s="130"/>
      <c r="AV644" s="130"/>
      <c r="AW644" s="130"/>
      <c r="AX644" s="130"/>
      <c r="AY644" s="130"/>
      <c r="AZ644" s="130"/>
      <c r="BA644" s="130"/>
      <c r="BB644" s="130"/>
      <c r="BC644" s="130"/>
      <c r="BD644" s="130"/>
      <c r="BE644" s="130"/>
      <c r="BF644" s="130"/>
      <c r="BG644" s="130"/>
      <c r="BH644" s="130"/>
      <c r="BI644" s="130"/>
      <c r="BJ644" s="130"/>
      <c r="BK644" s="130"/>
      <c r="BL644" s="130"/>
      <c r="BM644" s="130"/>
      <c r="BN644" s="130"/>
      <c r="BO644" s="130"/>
      <c r="BP644" s="130"/>
      <c r="BQ644" s="130"/>
      <c r="BR644" s="130"/>
      <c r="BS644" s="111"/>
    </row>
    <row r="645" spans="4:71" s="94" customFormat="1" ht="9.75" customHeight="1" x14ac:dyDescent="0.25">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c r="AA645" s="130"/>
      <c r="AB645" s="130"/>
      <c r="AC645" s="130"/>
      <c r="AD645" s="130"/>
      <c r="AE645" s="130"/>
      <c r="AF645" s="130"/>
      <c r="AG645" s="130"/>
      <c r="AH645" s="130"/>
      <c r="AI645" s="130"/>
      <c r="AJ645" s="130"/>
      <c r="AK645" s="130"/>
      <c r="AL645" s="130"/>
      <c r="AM645" s="130"/>
      <c r="AN645" s="130"/>
      <c r="AO645" s="130"/>
      <c r="AP645" s="130"/>
      <c r="AQ645" s="130"/>
      <c r="AR645" s="130"/>
      <c r="AS645" s="130"/>
      <c r="AT645" s="130"/>
      <c r="AU645" s="130"/>
      <c r="AV645" s="130"/>
      <c r="AW645" s="130"/>
      <c r="AX645" s="130"/>
      <c r="AY645" s="130"/>
      <c r="AZ645" s="130"/>
      <c r="BA645" s="130"/>
      <c r="BB645" s="130"/>
      <c r="BC645" s="130"/>
      <c r="BD645" s="130"/>
      <c r="BE645" s="130"/>
      <c r="BF645" s="130"/>
      <c r="BG645" s="130"/>
      <c r="BH645" s="130"/>
      <c r="BI645" s="130"/>
      <c r="BJ645" s="130"/>
      <c r="BK645" s="130"/>
      <c r="BL645" s="130"/>
      <c r="BM645" s="130"/>
      <c r="BN645" s="130"/>
      <c r="BO645" s="130"/>
      <c r="BP645" s="130"/>
      <c r="BQ645" s="130"/>
      <c r="BR645" s="130"/>
      <c r="BS645" s="111"/>
    </row>
    <row r="646" spans="4:71" s="94" customFormat="1" ht="9.75" customHeight="1" x14ac:dyDescent="0.25">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c r="AA646" s="130"/>
      <c r="AB646" s="130"/>
      <c r="AC646" s="130"/>
      <c r="AD646" s="130"/>
      <c r="AE646" s="130"/>
      <c r="AF646" s="130"/>
      <c r="AG646" s="130"/>
      <c r="AH646" s="130"/>
      <c r="AI646" s="130"/>
      <c r="AJ646" s="130"/>
      <c r="AK646" s="130"/>
      <c r="AL646" s="130"/>
      <c r="AM646" s="130"/>
      <c r="AN646" s="130"/>
      <c r="AO646" s="130"/>
      <c r="AP646" s="130"/>
      <c r="AQ646" s="130"/>
      <c r="AR646" s="130"/>
      <c r="AS646" s="130"/>
      <c r="AT646" s="130"/>
      <c r="AU646" s="130"/>
      <c r="AV646" s="130"/>
      <c r="AW646" s="130"/>
      <c r="AX646" s="130"/>
      <c r="AY646" s="130"/>
      <c r="AZ646" s="130"/>
      <c r="BA646" s="130"/>
      <c r="BB646" s="130"/>
      <c r="BC646" s="130"/>
      <c r="BD646" s="130"/>
      <c r="BE646" s="130"/>
      <c r="BF646" s="130"/>
      <c r="BG646" s="130"/>
      <c r="BH646" s="130"/>
      <c r="BI646" s="130"/>
      <c r="BJ646" s="130"/>
      <c r="BK646" s="130"/>
      <c r="BL646" s="130"/>
      <c r="BM646" s="130"/>
      <c r="BN646" s="130"/>
      <c r="BO646" s="130"/>
      <c r="BP646" s="130"/>
      <c r="BQ646" s="130"/>
      <c r="BR646" s="130"/>
      <c r="BS646" s="111"/>
    </row>
    <row r="647" spans="4:71" s="94" customFormat="1" ht="9.75" customHeight="1" x14ac:dyDescent="0.25">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c r="AA647" s="130"/>
      <c r="AB647" s="130"/>
      <c r="AC647" s="130"/>
      <c r="AD647" s="130"/>
      <c r="AE647" s="130"/>
      <c r="AF647" s="130"/>
      <c r="AG647" s="130"/>
      <c r="AH647" s="130"/>
      <c r="AI647" s="130"/>
      <c r="AJ647" s="130"/>
      <c r="AK647" s="130"/>
      <c r="AL647" s="130"/>
      <c r="AM647" s="130"/>
      <c r="AN647" s="130"/>
      <c r="AO647" s="130"/>
      <c r="AP647" s="130"/>
      <c r="AQ647" s="130"/>
      <c r="AR647" s="130"/>
      <c r="AS647" s="130"/>
      <c r="AT647" s="130"/>
      <c r="AU647" s="130"/>
      <c r="AV647" s="130"/>
      <c r="AW647" s="130"/>
      <c r="AX647" s="130"/>
      <c r="AY647" s="130"/>
      <c r="AZ647" s="130"/>
      <c r="BA647" s="130"/>
      <c r="BB647" s="130"/>
      <c r="BC647" s="130"/>
      <c r="BD647" s="130"/>
      <c r="BE647" s="130"/>
      <c r="BF647" s="130"/>
      <c r="BG647" s="130"/>
      <c r="BH647" s="130"/>
      <c r="BI647" s="130"/>
      <c r="BJ647" s="130"/>
      <c r="BK647" s="130"/>
      <c r="BL647" s="130"/>
      <c r="BM647" s="130"/>
      <c r="BN647" s="130"/>
      <c r="BO647" s="130"/>
      <c r="BP647" s="130"/>
      <c r="BQ647" s="130"/>
      <c r="BR647" s="130"/>
      <c r="BS647" s="111"/>
    </row>
    <row r="648" spans="4:71" s="94" customFormat="1" ht="9.75" customHeight="1" x14ac:dyDescent="0.25">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c r="AA648" s="130"/>
      <c r="AB648" s="130"/>
      <c r="AC648" s="130"/>
      <c r="AD648" s="130"/>
      <c r="AE648" s="130"/>
      <c r="AF648" s="130"/>
      <c r="AG648" s="130"/>
      <c r="AH648" s="130"/>
      <c r="AI648" s="130"/>
      <c r="AJ648" s="130"/>
      <c r="AK648" s="130"/>
      <c r="AL648" s="130"/>
      <c r="AM648" s="130"/>
      <c r="AN648" s="130"/>
      <c r="AO648" s="130"/>
      <c r="AP648" s="130"/>
      <c r="AQ648" s="130"/>
      <c r="AR648" s="130"/>
      <c r="AS648" s="130"/>
      <c r="AT648" s="130"/>
      <c r="AU648" s="130"/>
      <c r="AV648" s="130"/>
      <c r="AW648" s="130"/>
      <c r="AX648" s="130"/>
      <c r="AY648" s="130"/>
      <c r="AZ648" s="130"/>
      <c r="BA648" s="130"/>
      <c r="BB648" s="130"/>
      <c r="BC648" s="130"/>
      <c r="BD648" s="130"/>
      <c r="BE648" s="130"/>
      <c r="BF648" s="130"/>
      <c r="BG648" s="130"/>
      <c r="BH648" s="130"/>
      <c r="BI648" s="130"/>
      <c r="BJ648" s="130"/>
      <c r="BK648" s="130"/>
      <c r="BL648" s="130"/>
      <c r="BM648" s="130"/>
      <c r="BN648" s="130"/>
      <c r="BO648" s="130"/>
      <c r="BP648" s="130"/>
      <c r="BQ648" s="130"/>
      <c r="BR648" s="130"/>
      <c r="BS648" s="111"/>
    </row>
    <row r="649" spans="4:71" s="94" customFormat="1" ht="9.75" customHeight="1" x14ac:dyDescent="0.25">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c r="AA649" s="130"/>
      <c r="AB649" s="130"/>
      <c r="AC649" s="130"/>
      <c r="AD649" s="130"/>
      <c r="AE649" s="130"/>
      <c r="AF649" s="130"/>
      <c r="AG649" s="130"/>
      <c r="AH649" s="130"/>
      <c r="AI649" s="130"/>
      <c r="AJ649" s="130"/>
      <c r="AK649" s="130"/>
      <c r="AL649" s="130"/>
      <c r="AM649" s="130"/>
      <c r="AN649" s="130"/>
      <c r="AO649" s="130"/>
      <c r="AP649" s="130"/>
      <c r="AQ649" s="130"/>
      <c r="AR649" s="130"/>
      <c r="AS649" s="130"/>
      <c r="AT649" s="130"/>
      <c r="AU649" s="130"/>
      <c r="AV649" s="130"/>
      <c r="AW649" s="130"/>
      <c r="AX649" s="130"/>
      <c r="AY649" s="130"/>
      <c r="AZ649" s="130"/>
      <c r="BA649" s="130"/>
      <c r="BB649" s="130"/>
      <c r="BC649" s="130"/>
      <c r="BD649" s="130"/>
      <c r="BE649" s="130"/>
      <c r="BF649" s="130"/>
      <c r="BG649" s="130"/>
      <c r="BH649" s="130"/>
      <c r="BI649" s="130"/>
      <c r="BJ649" s="130"/>
      <c r="BK649" s="130"/>
      <c r="BL649" s="130"/>
      <c r="BM649" s="130"/>
      <c r="BN649" s="130"/>
      <c r="BO649" s="130"/>
      <c r="BP649" s="130"/>
      <c r="BQ649" s="130"/>
      <c r="BR649" s="130"/>
      <c r="BS649" s="111"/>
    </row>
    <row r="650" spans="4:71" s="94" customFormat="1" ht="9.75" customHeight="1" x14ac:dyDescent="0.25">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c r="AA650" s="130"/>
      <c r="AB650" s="130"/>
      <c r="AC650" s="130"/>
      <c r="AD650" s="130"/>
      <c r="AE650" s="130"/>
      <c r="AF650" s="130"/>
      <c r="AG650" s="130"/>
      <c r="AH650" s="130"/>
      <c r="AI650" s="130"/>
      <c r="AJ650" s="130"/>
      <c r="AK650" s="130"/>
      <c r="AL650" s="130"/>
      <c r="AM650" s="130"/>
      <c r="AN650" s="130"/>
      <c r="AO650" s="130"/>
      <c r="AP650" s="130"/>
      <c r="AQ650" s="130"/>
      <c r="AR650" s="130"/>
      <c r="AS650" s="130"/>
      <c r="AT650" s="130"/>
      <c r="AU650" s="130"/>
      <c r="AV650" s="130"/>
      <c r="AW650" s="130"/>
      <c r="AX650" s="130"/>
      <c r="AY650" s="130"/>
      <c r="AZ650" s="130"/>
      <c r="BA650" s="130"/>
      <c r="BB650" s="130"/>
      <c r="BC650" s="130"/>
      <c r="BD650" s="130"/>
      <c r="BE650" s="130"/>
      <c r="BF650" s="130"/>
      <c r="BG650" s="130"/>
      <c r="BH650" s="130"/>
      <c r="BI650" s="130"/>
      <c r="BJ650" s="130"/>
      <c r="BK650" s="130"/>
      <c r="BL650" s="130"/>
      <c r="BM650" s="130"/>
      <c r="BN650" s="130"/>
      <c r="BO650" s="130"/>
      <c r="BP650" s="130"/>
      <c r="BQ650" s="130"/>
      <c r="BR650" s="130"/>
      <c r="BS650" s="111"/>
    </row>
    <row r="651" spans="4:71" s="94" customFormat="1" ht="9.75" customHeight="1" x14ac:dyDescent="0.25">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c r="AA651" s="130"/>
      <c r="AB651" s="130"/>
      <c r="AC651" s="130"/>
      <c r="AD651" s="130"/>
      <c r="AE651" s="130"/>
      <c r="AF651" s="130"/>
      <c r="AG651" s="130"/>
      <c r="AH651" s="130"/>
      <c r="AI651" s="130"/>
      <c r="AJ651" s="130"/>
      <c r="AK651" s="130"/>
      <c r="AL651" s="130"/>
      <c r="AM651" s="130"/>
      <c r="AN651" s="130"/>
      <c r="AO651" s="130"/>
      <c r="AP651" s="130"/>
      <c r="AQ651" s="130"/>
      <c r="AR651" s="130"/>
      <c r="AS651" s="130"/>
      <c r="AT651" s="130"/>
      <c r="AU651" s="130"/>
      <c r="AV651" s="130"/>
      <c r="AW651" s="130"/>
      <c r="AX651" s="130"/>
      <c r="AY651" s="130"/>
      <c r="AZ651" s="130"/>
      <c r="BA651" s="130"/>
      <c r="BB651" s="130"/>
      <c r="BC651" s="130"/>
      <c r="BD651" s="130"/>
      <c r="BE651" s="130"/>
      <c r="BF651" s="130"/>
      <c r="BG651" s="130"/>
      <c r="BH651" s="130"/>
      <c r="BI651" s="130"/>
      <c r="BJ651" s="130"/>
      <c r="BK651" s="130"/>
      <c r="BL651" s="130"/>
      <c r="BM651" s="130"/>
      <c r="BN651" s="130"/>
      <c r="BO651" s="130"/>
      <c r="BP651" s="130"/>
      <c r="BQ651" s="130"/>
      <c r="BR651" s="130"/>
      <c r="BS651" s="111"/>
    </row>
    <row r="652" spans="4:71" s="94" customFormat="1" ht="9.75" customHeight="1" x14ac:dyDescent="0.25">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c r="AA652" s="130"/>
      <c r="AB652" s="130"/>
      <c r="AC652" s="130"/>
      <c r="AD652" s="130"/>
      <c r="AE652" s="130"/>
      <c r="AF652" s="130"/>
      <c r="AG652" s="130"/>
      <c r="AH652" s="130"/>
      <c r="AI652" s="130"/>
      <c r="AJ652" s="130"/>
      <c r="AK652" s="130"/>
      <c r="AL652" s="130"/>
      <c r="AM652" s="130"/>
      <c r="AN652" s="130"/>
      <c r="AO652" s="130"/>
      <c r="AP652" s="130"/>
      <c r="AQ652" s="130"/>
      <c r="AR652" s="130"/>
      <c r="AS652" s="130"/>
      <c r="AT652" s="130"/>
      <c r="AU652" s="130"/>
      <c r="AV652" s="130"/>
      <c r="AW652" s="130"/>
      <c r="AX652" s="130"/>
      <c r="AY652" s="130"/>
      <c r="AZ652" s="130"/>
      <c r="BA652" s="130"/>
      <c r="BB652" s="130"/>
      <c r="BC652" s="130"/>
      <c r="BD652" s="130"/>
      <c r="BE652" s="130"/>
      <c r="BF652" s="130"/>
      <c r="BG652" s="130"/>
      <c r="BH652" s="130"/>
      <c r="BI652" s="130"/>
      <c r="BJ652" s="130"/>
      <c r="BK652" s="130"/>
      <c r="BL652" s="130"/>
      <c r="BM652" s="130"/>
      <c r="BN652" s="130"/>
      <c r="BO652" s="130"/>
      <c r="BP652" s="130"/>
      <c r="BQ652" s="130"/>
      <c r="BR652" s="130"/>
      <c r="BS652" s="111"/>
    </row>
    <row r="653" spans="4:71" s="94" customFormat="1" ht="9.75" customHeight="1" x14ac:dyDescent="0.25">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c r="AA653" s="130"/>
      <c r="AB653" s="130"/>
      <c r="AC653" s="130"/>
      <c r="AD653" s="130"/>
      <c r="AE653" s="130"/>
      <c r="AF653" s="130"/>
      <c r="AG653" s="130"/>
      <c r="AH653" s="130"/>
      <c r="AI653" s="130"/>
      <c r="AJ653" s="130"/>
      <c r="AK653" s="130"/>
      <c r="AL653" s="130"/>
      <c r="AM653" s="130"/>
      <c r="AN653" s="130"/>
      <c r="AO653" s="130"/>
      <c r="AP653" s="130"/>
      <c r="AQ653" s="130"/>
      <c r="AR653" s="130"/>
      <c r="AS653" s="130"/>
      <c r="AT653" s="130"/>
      <c r="AU653" s="130"/>
      <c r="AV653" s="130"/>
      <c r="AW653" s="130"/>
      <c r="AX653" s="130"/>
      <c r="AY653" s="130"/>
      <c r="AZ653" s="130"/>
      <c r="BA653" s="130"/>
      <c r="BB653" s="130"/>
      <c r="BC653" s="130"/>
      <c r="BD653" s="130"/>
      <c r="BE653" s="130"/>
      <c r="BF653" s="130"/>
      <c r="BG653" s="130"/>
      <c r="BH653" s="130"/>
      <c r="BI653" s="130"/>
      <c r="BJ653" s="130"/>
      <c r="BK653" s="130"/>
      <c r="BL653" s="130"/>
      <c r="BM653" s="130"/>
      <c r="BN653" s="130"/>
      <c r="BO653" s="130"/>
      <c r="BP653" s="130"/>
      <c r="BQ653" s="130"/>
      <c r="BR653" s="130"/>
      <c r="BS653" s="111"/>
    </row>
    <row r="654" spans="4:71" s="94" customFormat="1" ht="9.75" customHeight="1" x14ac:dyDescent="0.25">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c r="AA654" s="130"/>
      <c r="AB654" s="130"/>
      <c r="AC654" s="130"/>
      <c r="AD654" s="130"/>
      <c r="AE654" s="130"/>
      <c r="AF654" s="130"/>
      <c r="AG654" s="130"/>
      <c r="AH654" s="130"/>
      <c r="AI654" s="130"/>
      <c r="AJ654" s="130"/>
      <c r="AK654" s="130"/>
      <c r="AL654" s="130"/>
      <c r="AM654" s="130"/>
      <c r="AN654" s="130"/>
      <c r="AO654" s="130"/>
      <c r="AP654" s="130"/>
      <c r="AQ654" s="130"/>
      <c r="AR654" s="130"/>
      <c r="AS654" s="130"/>
      <c r="AT654" s="130"/>
      <c r="AU654" s="130"/>
      <c r="AV654" s="130"/>
      <c r="AW654" s="130"/>
      <c r="AX654" s="130"/>
      <c r="AY654" s="130"/>
      <c r="AZ654" s="130"/>
      <c r="BA654" s="130"/>
      <c r="BB654" s="130"/>
      <c r="BC654" s="130"/>
      <c r="BD654" s="130"/>
      <c r="BE654" s="130"/>
      <c r="BF654" s="130"/>
      <c r="BG654" s="130"/>
      <c r="BH654" s="130"/>
      <c r="BI654" s="130"/>
      <c r="BJ654" s="130"/>
      <c r="BK654" s="130"/>
      <c r="BL654" s="130"/>
      <c r="BM654" s="130"/>
      <c r="BN654" s="130"/>
      <c r="BO654" s="130"/>
      <c r="BP654" s="130"/>
      <c r="BQ654" s="130"/>
      <c r="BR654" s="130"/>
      <c r="BS654" s="111"/>
    </row>
    <row r="655" spans="4:71" s="94" customFormat="1" ht="9.75" customHeight="1" x14ac:dyDescent="0.25">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c r="AA655" s="130"/>
      <c r="AB655" s="130"/>
      <c r="AC655" s="130"/>
      <c r="AD655" s="130"/>
      <c r="AE655" s="130"/>
      <c r="AF655" s="130"/>
      <c r="AG655" s="130"/>
      <c r="AH655" s="130"/>
      <c r="AI655" s="130"/>
      <c r="AJ655" s="130"/>
      <c r="AK655" s="130"/>
      <c r="AL655" s="130"/>
      <c r="AM655" s="130"/>
      <c r="AN655" s="130"/>
      <c r="AO655" s="130"/>
      <c r="AP655" s="130"/>
      <c r="AQ655" s="130"/>
      <c r="AR655" s="130"/>
      <c r="AS655" s="130"/>
      <c r="AT655" s="130"/>
      <c r="AU655" s="130"/>
      <c r="AV655" s="130"/>
      <c r="AW655" s="130"/>
      <c r="AX655" s="130"/>
      <c r="AY655" s="130"/>
      <c r="AZ655" s="130"/>
      <c r="BA655" s="130"/>
      <c r="BB655" s="130"/>
      <c r="BC655" s="130"/>
      <c r="BD655" s="130"/>
      <c r="BE655" s="130"/>
      <c r="BF655" s="130"/>
      <c r="BG655" s="130"/>
      <c r="BH655" s="130"/>
      <c r="BI655" s="130"/>
      <c r="BJ655" s="130"/>
      <c r="BK655" s="130"/>
      <c r="BL655" s="130"/>
      <c r="BM655" s="130"/>
      <c r="BN655" s="130"/>
      <c r="BO655" s="130"/>
      <c r="BP655" s="130"/>
      <c r="BQ655" s="130"/>
      <c r="BR655" s="130"/>
      <c r="BS655" s="111"/>
    </row>
    <row r="656" spans="4:71" s="94" customFormat="1" ht="9.75" customHeight="1" x14ac:dyDescent="0.25">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c r="AA656" s="130"/>
      <c r="AB656" s="130"/>
      <c r="AC656" s="130"/>
      <c r="AD656" s="130"/>
      <c r="AE656" s="130"/>
      <c r="AF656" s="130"/>
      <c r="AG656" s="130"/>
      <c r="AH656" s="130"/>
      <c r="AI656" s="130"/>
      <c r="AJ656" s="130"/>
      <c r="AK656" s="130"/>
      <c r="AL656" s="130"/>
      <c r="AM656" s="130"/>
      <c r="AN656" s="130"/>
      <c r="AO656" s="130"/>
      <c r="AP656" s="130"/>
      <c r="AQ656" s="130"/>
      <c r="AR656" s="130"/>
      <c r="AS656" s="130"/>
      <c r="AT656" s="130"/>
      <c r="AU656" s="130"/>
      <c r="AV656" s="130"/>
      <c r="AW656" s="130"/>
      <c r="AX656" s="130"/>
      <c r="AY656" s="130"/>
      <c r="AZ656" s="130"/>
      <c r="BA656" s="130"/>
      <c r="BB656" s="130"/>
      <c r="BC656" s="130"/>
      <c r="BD656" s="130"/>
      <c r="BE656" s="130"/>
      <c r="BF656" s="130"/>
      <c r="BG656" s="130"/>
      <c r="BH656" s="130"/>
      <c r="BI656" s="130"/>
      <c r="BJ656" s="130"/>
      <c r="BK656" s="130"/>
      <c r="BL656" s="130"/>
      <c r="BM656" s="130"/>
      <c r="BN656" s="130"/>
      <c r="BO656" s="130"/>
      <c r="BP656" s="130"/>
      <c r="BQ656" s="130"/>
      <c r="BR656" s="130"/>
      <c r="BS656" s="111"/>
    </row>
    <row r="657" spans="4:71" s="94" customFormat="1" ht="9.75" customHeight="1" x14ac:dyDescent="0.25">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c r="AA657" s="130"/>
      <c r="AB657" s="130"/>
      <c r="AC657" s="130"/>
      <c r="AD657" s="130"/>
      <c r="AE657" s="130"/>
      <c r="AF657" s="130"/>
      <c r="AG657" s="130"/>
      <c r="AH657" s="130"/>
      <c r="AI657" s="130"/>
      <c r="AJ657" s="130"/>
      <c r="AK657" s="130"/>
      <c r="AL657" s="130"/>
      <c r="AM657" s="130"/>
      <c r="AN657" s="130"/>
      <c r="AO657" s="130"/>
      <c r="AP657" s="130"/>
      <c r="AQ657" s="130"/>
      <c r="AR657" s="130"/>
      <c r="AS657" s="130"/>
      <c r="AT657" s="130"/>
      <c r="AU657" s="130"/>
      <c r="AV657" s="130"/>
      <c r="AW657" s="130"/>
      <c r="AX657" s="130"/>
      <c r="AY657" s="130"/>
      <c r="AZ657" s="130"/>
      <c r="BA657" s="130"/>
      <c r="BB657" s="130"/>
      <c r="BC657" s="130"/>
      <c r="BD657" s="130"/>
      <c r="BE657" s="130"/>
      <c r="BF657" s="130"/>
      <c r="BG657" s="130"/>
      <c r="BH657" s="130"/>
      <c r="BI657" s="130"/>
      <c r="BJ657" s="130"/>
      <c r="BK657" s="130"/>
      <c r="BL657" s="130"/>
      <c r="BM657" s="130"/>
      <c r="BN657" s="130"/>
      <c r="BO657" s="130"/>
      <c r="BP657" s="130"/>
      <c r="BQ657" s="130"/>
      <c r="BR657" s="130"/>
      <c r="BS657" s="111"/>
    </row>
    <row r="658" spans="4:71" s="94" customFormat="1" ht="9.75" customHeight="1" x14ac:dyDescent="0.25">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c r="AA658" s="130"/>
      <c r="AB658" s="130"/>
      <c r="AC658" s="130"/>
      <c r="AD658" s="130"/>
      <c r="AE658" s="130"/>
      <c r="AF658" s="130"/>
      <c r="AG658" s="130"/>
      <c r="AH658" s="130"/>
      <c r="AI658" s="130"/>
      <c r="AJ658" s="130"/>
      <c r="AK658" s="130"/>
      <c r="AL658" s="130"/>
      <c r="AM658" s="130"/>
      <c r="AN658" s="130"/>
      <c r="AO658" s="130"/>
      <c r="AP658" s="130"/>
      <c r="AQ658" s="130"/>
      <c r="AR658" s="130"/>
      <c r="AS658" s="130"/>
      <c r="AT658" s="130"/>
      <c r="AU658" s="130"/>
      <c r="AV658" s="130"/>
      <c r="AW658" s="130"/>
      <c r="AX658" s="130"/>
      <c r="AY658" s="130"/>
      <c r="AZ658" s="130"/>
      <c r="BA658" s="130"/>
      <c r="BB658" s="130"/>
      <c r="BC658" s="130"/>
      <c r="BD658" s="130"/>
      <c r="BE658" s="130"/>
      <c r="BF658" s="130"/>
      <c r="BG658" s="130"/>
      <c r="BH658" s="130"/>
      <c r="BI658" s="130"/>
      <c r="BJ658" s="130"/>
      <c r="BK658" s="130"/>
      <c r="BL658" s="130"/>
      <c r="BM658" s="130"/>
      <c r="BN658" s="130"/>
      <c r="BO658" s="130"/>
      <c r="BP658" s="130"/>
      <c r="BQ658" s="130"/>
      <c r="BR658" s="130"/>
      <c r="BS658" s="111"/>
    </row>
    <row r="659" spans="4:71" s="94" customFormat="1" ht="9.75" customHeight="1" x14ac:dyDescent="0.25">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c r="AA659" s="130"/>
      <c r="AB659" s="130"/>
      <c r="AC659" s="130"/>
      <c r="AD659" s="130"/>
      <c r="AE659" s="130"/>
      <c r="AF659" s="130"/>
      <c r="AG659" s="130"/>
      <c r="AH659" s="130"/>
      <c r="AI659" s="130"/>
      <c r="AJ659" s="130"/>
      <c r="AK659" s="130"/>
      <c r="AL659" s="130"/>
      <c r="AM659" s="130"/>
      <c r="AN659" s="130"/>
      <c r="AO659" s="130"/>
      <c r="AP659" s="130"/>
      <c r="AQ659" s="130"/>
      <c r="AR659" s="130"/>
      <c r="AS659" s="130"/>
      <c r="AT659" s="130"/>
      <c r="AU659" s="130"/>
      <c r="AV659" s="130"/>
      <c r="AW659" s="130"/>
      <c r="AX659" s="130"/>
      <c r="AY659" s="130"/>
      <c r="AZ659" s="130"/>
      <c r="BA659" s="130"/>
      <c r="BB659" s="130"/>
      <c r="BC659" s="130"/>
      <c r="BD659" s="130"/>
      <c r="BE659" s="130"/>
      <c r="BF659" s="130"/>
      <c r="BG659" s="130"/>
      <c r="BH659" s="130"/>
      <c r="BI659" s="130"/>
      <c r="BJ659" s="130"/>
      <c r="BK659" s="130"/>
      <c r="BL659" s="130"/>
      <c r="BM659" s="130"/>
      <c r="BN659" s="130"/>
      <c r="BO659" s="130"/>
      <c r="BP659" s="130"/>
      <c r="BQ659" s="130"/>
      <c r="BR659" s="130"/>
      <c r="BS659" s="111"/>
    </row>
    <row r="660" spans="4:71" s="94" customFormat="1" ht="9.75" customHeight="1" x14ac:dyDescent="0.25">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c r="AA660" s="130"/>
      <c r="AB660" s="130"/>
      <c r="AC660" s="130"/>
      <c r="AD660" s="130"/>
      <c r="AE660" s="130"/>
      <c r="AF660" s="130"/>
      <c r="AG660" s="130"/>
      <c r="AH660" s="130"/>
      <c r="AI660" s="130"/>
      <c r="AJ660" s="130"/>
      <c r="AK660" s="130"/>
      <c r="AL660" s="130"/>
      <c r="AM660" s="130"/>
      <c r="AN660" s="130"/>
      <c r="AO660" s="130"/>
      <c r="AP660" s="130"/>
      <c r="AQ660" s="130"/>
      <c r="AR660" s="130"/>
      <c r="AS660" s="130"/>
      <c r="AT660" s="130"/>
      <c r="AU660" s="130"/>
      <c r="AV660" s="130"/>
      <c r="AW660" s="130"/>
      <c r="AX660" s="130"/>
      <c r="AY660" s="130"/>
      <c r="AZ660" s="130"/>
      <c r="BA660" s="130"/>
      <c r="BB660" s="130"/>
      <c r="BC660" s="130"/>
      <c r="BD660" s="130"/>
      <c r="BE660" s="130"/>
      <c r="BF660" s="130"/>
      <c r="BG660" s="130"/>
      <c r="BH660" s="130"/>
      <c r="BI660" s="130"/>
      <c r="BJ660" s="130"/>
      <c r="BK660" s="130"/>
      <c r="BL660" s="130"/>
      <c r="BM660" s="130"/>
      <c r="BN660" s="130"/>
      <c r="BO660" s="130"/>
      <c r="BP660" s="130"/>
      <c r="BQ660" s="130"/>
      <c r="BR660" s="130"/>
      <c r="BS660" s="111"/>
    </row>
    <row r="661" spans="4:71" s="94" customFormat="1" ht="9.75" customHeight="1" x14ac:dyDescent="0.25">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c r="AA661" s="130"/>
      <c r="AB661" s="130"/>
      <c r="AC661" s="130"/>
      <c r="AD661" s="130"/>
      <c r="AE661" s="130"/>
      <c r="AF661" s="130"/>
      <c r="AG661" s="130"/>
      <c r="AH661" s="130"/>
      <c r="AI661" s="130"/>
      <c r="AJ661" s="130"/>
      <c r="AK661" s="130"/>
      <c r="AL661" s="130"/>
      <c r="AM661" s="130"/>
      <c r="AN661" s="130"/>
      <c r="AO661" s="130"/>
      <c r="AP661" s="130"/>
      <c r="AQ661" s="130"/>
      <c r="AR661" s="130"/>
      <c r="AS661" s="130"/>
      <c r="AT661" s="130"/>
      <c r="AU661" s="130"/>
      <c r="AV661" s="130"/>
      <c r="AW661" s="130"/>
      <c r="AX661" s="130"/>
      <c r="AY661" s="130"/>
      <c r="AZ661" s="130"/>
      <c r="BA661" s="130"/>
      <c r="BB661" s="130"/>
      <c r="BC661" s="130"/>
      <c r="BD661" s="130"/>
      <c r="BE661" s="130"/>
      <c r="BF661" s="130"/>
      <c r="BG661" s="130"/>
      <c r="BH661" s="130"/>
      <c r="BI661" s="130"/>
      <c r="BJ661" s="130"/>
      <c r="BK661" s="130"/>
      <c r="BL661" s="130"/>
      <c r="BM661" s="130"/>
      <c r="BN661" s="130"/>
      <c r="BO661" s="130"/>
      <c r="BP661" s="130"/>
      <c r="BQ661" s="130"/>
      <c r="BR661" s="130"/>
      <c r="BS661" s="111"/>
    </row>
    <row r="662" spans="4:71" s="94" customFormat="1" ht="9.75" customHeight="1" x14ac:dyDescent="0.25">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c r="AA662" s="130"/>
      <c r="AB662" s="130"/>
      <c r="AC662" s="130"/>
      <c r="AD662" s="130"/>
      <c r="AE662" s="130"/>
      <c r="AF662" s="130"/>
      <c r="AG662" s="130"/>
      <c r="AH662" s="130"/>
      <c r="AI662" s="130"/>
      <c r="AJ662" s="130"/>
      <c r="AK662" s="130"/>
      <c r="AL662" s="130"/>
      <c r="AM662" s="130"/>
      <c r="AN662" s="130"/>
      <c r="AO662" s="130"/>
      <c r="AP662" s="130"/>
      <c r="AQ662" s="130"/>
      <c r="AR662" s="130"/>
      <c r="AS662" s="130"/>
      <c r="AT662" s="130"/>
      <c r="AU662" s="130"/>
      <c r="AV662" s="130"/>
      <c r="AW662" s="130"/>
      <c r="AX662" s="130"/>
      <c r="AY662" s="130"/>
      <c r="AZ662" s="130"/>
      <c r="BA662" s="130"/>
      <c r="BB662" s="130"/>
      <c r="BC662" s="130"/>
      <c r="BD662" s="130"/>
      <c r="BE662" s="130"/>
      <c r="BF662" s="130"/>
      <c r="BG662" s="130"/>
      <c r="BH662" s="130"/>
      <c r="BI662" s="130"/>
      <c r="BJ662" s="130"/>
      <c r="BK662" s="130"/>
      <c r="BL662" s="130"/>
      <c r="BM662" s="130"/>
      <c r="BN662" s="130"/>
      <c r="BO662" s="130"/>
      <c r="BP662" s="130"/>
      <c r="BQ662" s="130"/>
      <c r="BR662" s="130"/>
      <c r="BS662" s="111"/>
    </row>
    <row r="663" spans="4:71" s="94" customFormat="1" ht="9.75" customHeight="1" x14ac:dyDescent="0.25">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c r="AA663" s="130"/>
      <c r="AB663" s="130"/>
      <c r="AC663" s="130"/>
      <c r="AD663" s="130"/>
      <c r="AE663" s="130"/>
      <c r="AF663" s="130"/>
      <c r="AG663" s="130"/>
      <c r="AH663" s="130"/>
      <c r="AI663" s="130"/>
      <c r="AJ663" s="130"/>
      <c r="AK663" s="130"/>
      <c r="AL663" s="130"/>
      <c r="AM663" s="130"/>
      <c r="AN663" s="130"/>
      <c r="AO663" s="130"/>
      <c r="AP663" s="130"/>
      <c r="AQ663" s="130"/>
      <c r="AR663" s="130"/>
      <c r="AS663" s="130"/>
      <c r="AT663" s="130"/>
      <c r="AU663" s="130"/>
      <c r="AV663" s="130"/>
      <c r="AW663" s="130"/>
      <c r="AX663" s="130"/>
      <c r="AY663" s="130"/>
      <c r="AZ663" s="130"/>
      <c r="BA663" s="130"/>
      <c r="BB663" s="130"/>
      <c r="BC663" s="130"/>
      <c r="BD663" s="130"/>
      <c r="BE663" s="130"/>
      <c r="BF663" s="130"/>
      <c r="BG663" s="130"/>
      <c r="BH663" s="130"/>
      <c r="BI663" s="130"/>
      <c r="BJ663" s="130"/>
      <c r="BK663" s="130"/>
      <c r="BL663" s="130"/>
      <c r="BM663" s="130"/>
      <c r="BN663" s="130"/>
      <c r="BO663" s="130"/>
      <c r="BP663" s="130"/>
      <c r="BQ663" s="130"/>
      <c r="BR663" s="130"/>
      <c r="BS663" s="111"/>
    </row>
    <row r="664" spans="4:71" s="94" customFormat="1" ht="9.75" customHeight="1" x14ac:dyDescent="0.25">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c r="AA664" s="130"/>
      <c r="AB664" s="130"/>
      <c r="AC664" s="130"/>
      <c r="AD664" s="130"/>
      <c r="AE664" s="130"/>
      <c r="AF664" s="130"/>
      <c r="AG664" s="130"/>
      <c r="AH664" s="130"/>
      <c r="AI664" s="130"/>
      <c r="AJ664" s="130"/>
      <c r="AK664" s="130"/>
      <c r="AL664" s="130"/>
      <c r="AM664" s="130"/>
      <c r="AN664" s="130"/>
      <c r="AO664" s="130"/>
      <c r="AP664" s="130"/>
      <c r="AQ664" s="130"/>
      <c r="AR664" s="130"/>
      <c r="AS664" s="130"/>
      <c r="AT664" s="130"/>
      <c r="AU664" s="130"/>
      <c r="AV664" s="130"/>
      <c r="AW664" s="130"/>
      <c r="AX664" s="130"/>
      <c r="AY664" s="130"/>
      <c r="AZ664" s="130"/>
      <c r="BA664" s="130"/>
      <c r="BB664" s="130"/>
      <c r="BC664" s="130"/>
      <c r="BD664" s="130"/>
      <c r="BE664" s="130"/>
      <c r="BF664" s="130"/>
      <c r="BG664" s="130"/>
      <c r="BH664" s="130"/>
      <c r="BI664" s="130"/>
      <c r="BJ664" s="130"/>
      <c r="BK664" s="130"/>
      <c r="BL664" s="130"/>
      <c r="BM664" s="130"/>
      <c r="BN664" s="130"/>
      <c r="BO664" s="130"/>
      <c r="BP664" s="130"/>
      <c r="BQ664" s="130"/>
      <c r="BR664" s="130"/>
      <c r="BS664" s="111"/>
    </row>
    <row r="665" spans="4:71" s="94" customFormat="1" ht="9.75" customHeight="1" x14ac:dyDescent="0.25">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c r="AA665" s="130"/>
      <c r="AB665" s="130"/>
      <c r="AC665" s="130"/>
      <c r="AD665" s="130"/>
      <c r="AE665" s="130"/>
      <c r="AF665" s="130"/>
      <c r="AG665" s="130"/>
      <c r="AH665" s="130"/>
      <c r="AI665" s="130"/>
      <c r="AJ665" s="130"/>
      <c r="AK665" s="130"/>
      <c r="AL665" s="130"/>
      <c r="AM665" s="130"/>
      <c r="AN665" s="130"/>
      <c r="AO665" s="130"/>
      <c r="AP665" s="130"/>
      <c r="AQ665" s="130"/>
      <c r="AR665" s="130"/>
      <c r="AS665" s="130"/>
      <c r="AT665" s="130"/>
      <c r="AU665" s="130"/>
      <c r="AV665" s="130"/>
      <c r="AW665" s="130"/>
      <c r="AX665" s="130"/>
      <c r="AY665" s="130"/>
      <c r="AZ665" s="130"/>
      <c r="BA665" s="130"/>
      <c r="BB665" s="130"/>
      <c r="BC665" s="130"/>
      <c r="BD665" s="130"/>
      <c r="BE665" s="130"/>
      <c r="BF665" s="130"/>
      <c r="BG665" s="130"/>
      <c r="BH665" s="130"/>
      <c r="BI665" s="130"/>
      <c r="BJ665" s="130"/>
      <c r="BK665" s="130"/>
      <c r="BL665" s="130"/>
      <c r="BM665" s="130"/>
      <c r="BN665" s="130"/>
      <c r="BO665" s="130"/>
      <c r="BP665" s="130"/>
      <c r="BQ665" s="130"/>
      <c r="BR665" s="130"/>
      <c r="BS665" s="111"/>
    </row>
    <row r="666" spans="4:71" s="94" customFormat="1" ht="9.75" customHeight="1" x14ac:dyDescent="0.25">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c r="AA666" s="130"/>
      <c r="AB666" s="130"/>
      <c r="AC666" s="130"/>
      <c r="AD666" s="130"/>
      <c r="AE666" s="130"/>
      <c r="AF666" s="130"/>
      <c r="AG666" s="130"/>
      <c r="AH666" s="130"/>
      <c r="AI666" s="130"/>
      <c r="AJ666" s="130"/>
      <c r="AK666" s="130"/>
      <c r="AL666" s="130"/>
      <c r="AM666" s="130"/>
      <c r="AN666" s="130"/>
      <c r="AO666" s="130"/>
      <c r="AP666" s="130"/>
      <c r="AQ666" s="130"/>
      <c r="AR666" s="130"/>
      <c r="AS666" s="130"/>
      <c r="AT666" s="130"/>
      <c r="AU666" s="130"/>
      <c r="AV666" s="130"/>
      <c r="AW666" s="130"/>
      <c r="AX666" s="130"/>
      <c r="AY666" s="130"/>
      <c r="AZ666" s="130"/>
      <c r="BA666" s="130"/>
      <c r="BB666" s="130"/>
      <c r="BC666" s="130"/>
      <c r="BD666" s="130"/>
      <c r="BE666" s="130"/>
      <c r="BF666" s="130"/>
      <c r="BG666" s="130"/>
      <c r="BH666" s="130"/>
      <c r="BI666" s="130"/>
      <c r="BJ666" s="130"/>
      <c r="BK666" s="130"/>
      <c r="BL666" s="130"/>
      <c r="BM666" s="130"/>
      <c r="BN666" s="130"/>
      <c r="BO666" s="130"/>
      <c r="BP666" s="130"/>
      <c r="BQ666" s="130"/>
      <c r="BR666" s="130"/>
      <c r="BS666" s="111"/>
    </row>
    <row r="667" spans="4:71" s="94" customFormat="1" ht="9.75" customHeight="1" x14ac:dyDescent="0.25">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c r="AA667" s="130"/>
      <c r="AB667" s="130"/>
      <c r="AC667" s="130"/>
      <c r="AD667" s="130"/>
      <c r="AE667" s="130"/>
      <c r="AF667" s="130"/>
      <c r="AG667" s="130"/>
      <c r="AH667" s="130"/>
      <c r="AI667" s="130"/>
      <c r="AJ667" s="130"/>
      <c r="AK667" s="130"/>
      <c r="AL667" s="130"/>
      <c r="AM667" s="130"/>
      <c r="AN667" s="130"/>
      <c r="AO667" s="130"/>
      <c r="AP667" s="130"/>
      <c r="AQ667" s="130"/>
      <c r="AR667" s="130"/>
      <c r="AS667" s="130"/>
      <c r="AT667" s="130"/>
      <c r="AU667" s="130"/>
      <c r="AV667" s="130"/>
      <c r="AW667" s="130"/>
      <c r="AX667" s="130"/>
      <c r="AY667" s="130"/>
      <c r="AZ667" s="130"/>
      <c r="BA667" s="130"/>
      <c r="BB667" s="130"/>
      <c r="BC667" s="130"/>
      <c r="BD667" s="130"/>
      <c r="BE667" s="130"/>
      <c r="BF667" s="130"/>
      <c r="BG667" s="130"/>
      <c r="BH667" s="130"/>
      <c r="BI667" s="130"/>
      <c r="BJ667" s="130"/>
      <c r="BK667" s="130"/>
      <c r="BL667" s="130"/>
      <c r="BM667" s="130"/>
      <c r="BN667" s="130"/>
      <c r="BO667" s="130"/>
      <c r="BP667" s="130"/>
      <c r="BQ667" s="130"/>
      <c r="BR667" s="130"/>
      <c r="BS667" s="111"/>
    </row>
    <row r="668" spans="4:71" s="94" customFormat="1" ht="9.75" customHeight="1" x14ac:dyDescent="0.25">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c r="AA668" s="130"/>
      <c r="AB668" s="130"/>
      <c r="AC668" s="130"/>
      <c r="AD668" s="130"/>
      <c r="AE668" s="130"/>
      <c r="AF668" s="130"/>
      <c r="AG668" s="130"/>
      <c r="AH668" s="130"/>
      <c r="AI668" s="130"/>
      <c r="AJ668" s="130"/>
      <c r="AK668" s="130"/>
      <c r="AL668" s="130"/>
      <c r="AM668" s="130"/>
      <c r="AN668" s="130"/>
      <c r="AO668" s="130"/>
      <c r="AP668" s="130"/>
      <c r="AQ668" s="130"/>
      <c r="AR668" s="130"/>
      <c r="AS668" s="130"/>
      <c r="AT668" s="130"/>
      <c r="AU668" s="130"/>
      <c r="AV668" s="130"/>
      <c r="AW668" s="130"/>
      <c r="AX668" s="130"/>
      <c r="AY668" s="130"/>
      <c r="AZ668" s="130"/>
      <c r="BA668" s="130"/>
      <c r="BB668" s="130"/>
      <c r="BC668" s="130"/>
      <c r="BD668" s="130"/>
      <c r="BE668" s="130"/>
      <c r="BF668" s="130"/>
      <c r="BG668" s="130"/>
      <c r="BH668" s="130"/>
      <c r="BI668" s="130"/>
      <c r="BJ668" s="130"/>
      <c r="BK668" s="130"/>
      <c r="BL668" s="130"/>
      <c r="BM668" s="130"/>
      <c r="BN668" s="130"/>
      <c r="BO668" s="130"/>
      <c r="BP668" s="130"/>
      <c r="BQ668" s="130"/>
      <c r="BR668" s="130"/>
      <c r="BS668" s="111"/>
    </row>
    <row r="669" spans="4:71" s="94" customFormat="1" ht="9.75" customHeight="1" x14ac:dyDescent="0.25">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c r="AA669" s="130"/>
      <c r="AB669" s="130"/>
      <c r="AC669" s="130"/>
      <c r="AD669" s="130"/>
      <c r="AE669" s="130"/>
      <c r="AF669" s="130"/>
      <c r="AG669" s="130"/>
      <c r="AH669" s="130"/>
      <c r="AI669" s="130"/>
      <c r="AJ669" s="130"/>
      <c r="AK669" s="130"/>
      <c r="AL669" s="130"/>
      <c r="AM669" s="130"/>
      <c r="AN669" s="130"/>
      <c r="AO669" s="130"/>
      <c r="AP669" s="130"/>
      <c r="AQ669" s="130"/>
      <c r="AR669" s="130"/>
      <c r="AS669" s="130"/>
      <c r="AT669" s="130"/>
      <c r="AU669" s="130"/>
      <c r="AV669" s="130"/>
      <c r="AW669" s="130"/>
      <c r="AX669" s="130"/>
      <c r="AY669" s="130"/>
      <c r="AZ669" s="130"/>
      <c r="BA669" s="130"/>
      <c r="BB669" s="130"/>
      <c r="BC669" s="130"/>
      <c r="BD669" s="130"/>
      <c r="BE669" s="130"/>
      <c r="BF669" s="130"/>
      <c r="BG669" s="130"/>
      <c r="BH669" s="130"/>
      <c r="BI669" s="130"/>
      <c r="BJ669" s="130"/>
      <c r="BK669" s="130"/>
      <c r="BL669" s="130"/>
      <c r="BM669" s="130"/>
      <c r="BN669" s="130"/>
      <c r="BO669" s="130"/>
      <c r="BP669" s="130"/>
      <c r="BQ669" s="130"/>
      <c r="BR669" s="130"/>
      <c r="BS669" s="111"/>
    </row>
    <row r="670" spans="4:71" s="94" customFormat="1" ht="9.75" customHeight="1" x14ac:dyDescent="0.25">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c r="AA670" s="130"/>
      <c r="AB670" s="130"/>
      <c r="AC670" s="130"/>
      <c r="AD670" s="130"/>
      <c r="AE670" s="130"/>
      <c r="AF670" s="130"/>
      <c r="AG670" s="130"/>
      <c r="AH670" s="130"/>
      <c r="AI670" s="130"/>
      <c r="AJ670" s="130"/>
      <c r="AK670" s="130"/>
      <c r="AL670" s="130"/>
      <c r="AM670" s="130"/>
      <c r="AN670" s="130"/>
      <c r="AO670" s="130"/>
      <c r="AP670" s="130"/>
      <c r="AQ670" s="130"/>
      <c r="AR670" s="130"/>
      <c r="AS670" s="130"/>
      <c r="AT670" s="130"/>
      <c r="AU670" s="130"/>
      <c r="AV670" s="130"/>
      <c r="AW670" s="130"/>
      <c r="AX670" s="130"/>
      <c r="AY670" s="130"/>
      <c r="AZ670" s="130"/>
      <c r="BA670" s="130"/>
      <c r="BB670" s="130"/>
      <c r="BC670" s="130"/>
      <c r="BD670" s="130"/>
      <c r="BE670" s="130"/>
      <c r="BF670" s="130"/>
      <c r="BG670" s="130"/>
      <c r="BH670" s="130"/>
      <c r="BI670" s="130"/>
      <c r="BJ670" s="130"/>
      <c r="BK670" s="130"/>
      <c r="BL670" s="130"/>
      <c r="BM670" s="130"/>
      <c r="BN670" s="130"/>
      <c r="BO670" s="130"/>
      <c r="BP670" s="130"/>
      <c r="BQ670" s="130"/>
      <c r="BR670" s="130"/>
      <c r="BS670" s="111"/>
    </row>
    <row r="671" spans="4:71" s="94" customFormat="1" ht="9.75" customHeight="1" x14ac:dyDescent="0.25">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c r="AA671" s="130"/>
      <c r="AB671" s="130"/>
      <c r="AC671" s="130"/>
      <c r="AD671" s="130"/>
      <c r="AE671" s="130"/>
      <c r="AF671" s="130"/>
      <c r="AG671" s="130"/>
      <c r="AH671" s="130"/>
      <c r="AI671" s="130"/>
      <c r="AJ671" s="130"/>
      <c r="AK671" s="130"/>
      <c r="AL671" s="130"/>
      <c r="AM671" s="130"/>
      <c r="AN671" s="130"/>
      <c r="AO671" s="130"/>
      <c r="AP671" s="130"/>
      <c r="AQ671" s="130"/>
      <c r="AR671" s="130"/>
      <c r="AS671" s="130"/>
      <c r="AT671" s="130"/>
      <c r="AU671" s="130"/>
      <c r="AV671" s="130"/>
      <c r="AW671" s="130"/>
      <c r="AX671" s="130"/>
      <c r="AY671" s="130"/>
      <c r="AZ671" s="130"/>
      <c r="BA671" s="130"/>
      <c r="BB671" s="130"/>
      <c r="BC671" s="130"/>
      <c r="BD671" s="130"/>
      <c r="BE671" s="130"/>
      <c r="BF671" s="130"/>
      <c r="BG671" s="130"/>
      <c r="BH671" s="130"/>
      <c r="BI671" s="130"/>
      <c r="BJ671" s="130"/>
      <c r="BK671" s="130"/>
      <c r="BL671" s="130"/>
      <c r="BM671" s="130"/>
      <c r="BN671" s="130"/>
      <c r="BO671" s="130"/>
      <c r="BP671" s="130"/>
      <c r="BQ671" s="130"/>
      <c r="BR671" s="130"/>
      <c r="BS671" s="111"/>
    </row>
    <row r="672" spans="4:71" s="94" customFormat="1" ht="9.75" customHeight="1" x14ac:dyDescent="0.25">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c r="AA672" s="130"/>
      <c r="AB672" s="130"/>
      <c r="AC672" s="130"/>
      <c r="AD672" s="130"/>
      <c r="AE672" s="130"/>
      <c r="AF672" s="130"/>
      <c r="AG672" s="130"/>
      <c r="AH672" s="130"/>
      <c r="AI672" s="130"/>
      <c r="AJ672" s="130"/>
      <c r="AK672" s="130"/>
      <c r="AL672" s="130"/>
      <c r="AM672" s="130"/>
      <c r="AN672" s="130"/>
      <c r="AO672" s="130"/>
      <c r="AP672" s="130"/>
      <c r="AQ672" s="130"/>
      <c r="AR672" s="130"/>
      <c r="AS672" s="130"/>
      <c r="AT672" s="130"/>
      <c r="AU672" s="130"/>
      <c r="AV672" s="130"/>
      <c r="AW672" s="130"/>
      <c r="AX672" s="130"/>
      <c r="AY672" s="130"/>
      <c r="AZ672" s="130"/>
      <c r="BA672" s="130"/>
      <c r="BB672" s="130"/>
      <c r="BC672" s="130"/>
      <c r="BD672" s="130"/>
      <c r="BE672" s="130"/>
      <c r="BF672" s="130"/>
      <c r="BG672" s="130"/>
      <c r="BH672" s="130"/>
      <c r="BI672" s="130"/>
      <c r="BJ672" s="130"/>
      <c r="BK672" s="130"/>
      <c r="BL672" s="130"/>
      <c r="BM672" s="130"/>
      <c r="BN672" s="130"/>
      <c r="BO672" s="130"/>
      <c r="BP672" s="130"/>
      <c r="BQ672" s="130"/>
      <c r="BR672" s="130"/>
      <c r="BS672" s="111"/>
    </row>
    <row r="673" spans="4:71" s="94" customFormat="1" ht="9.75" customHeight="1" x14ac:dyDescent="0.25">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c r="AA673" s="130"/>
      <c r="AB673" s="130"/>
      <c r="AC673" s="130"/>
      <c r="AD673" s="130"/>
      <c r="AE673" s="130"/>
      <c r="AF673" s="130"/>
      <c r="AG673" s="130"/>
      <c r="AH673" s="130"/>
      <c r="AI673" s="130"/>
      <c r="AJ673" s="130"/>
      <c r="AK673" s="130"/>
      <c r="AL673" s="130"/>
      <c r="AM673" s="130"/>
      <c r="AN673" s="130"/>
      <c r="AO673" s="130"/>
      <c r="AP673" s="130"/>
      <c r="AQ673" s="130"/>
      <c r="AR673" s="130"/>
      <c r="AS673" s="130"/>
      <c r="AT673" s="130"/>
      <c r="AU673" s="130"/>
      <c r="AV673" s="130"/>
      <c r="AW673" s="130"/>
      <c r="AX673" s="130"/>
      <c r="AY673" s="130"/>
      <c r="AZ673" s="130"/>
      <c r="BA673" s="130"/>
      <c r="BB673" s="130"/>
      <c r="BC673" s="130"/>
      <c r="BD673" s="130"/>
      <c r="BE673" s="130"/>
      <c r="BF673" s="130"/>
      <c r="BG673" s="130"/>
      <c r="BH673" s="130"/>
      <c r="BI673" s="130"/>
      <c r="BJ673" s="130"/>
      <c r="BK673" s="130"/>
      <c r="BL673" s="130"/>
      <c r="BM673" s="130"/>
      <c r="BN673" s="130"/>
      <c r="BO673" s="130"/>
      <c r="BP673" s="130"/>
      <c r="BQ673" s="130"/>
      <c r="BR673" s="130"/>
      <c r="BS673" s="111"/>
    </row>
    <row r="674" spans="4:71" s="94" customFormat="1" ht="9.75" customHeight="1" x14ac:dyDescent="0.25">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c r="AA674" s="130"/>
      <c r="AB674" s="130"/>
      <c r="AC674" s="130"/>
      <c r="AD674" s="130"/>
      <c r="AE674" s="130"/>
      <c r="AF674" s="130"/>
      <c r="AG674" s="130"/>
      <c r="AH674" s="130"/>
      <c r="AI674" s="130"/>
      <c r="AJ674" s="130"/>
      <c r="AK674" s="130"/>
      <c r="AL674" s="130"/>
      <c r="AM674" s="130"/>
      <c r="AN674" s="130"/>
      <c r="AO674" s="130"/>
      <c r="AP674" s="130"/>
      <c r="AQ674" s="130"/>
      <c r="AR674" s="130"/>
      <c r="AS674" s="130"/>
      <c r="AT674" s="130"/>
      <c r="AU674" s="130"/>
      <c r="AV674" s="130"/>
      <c r="AW674" s="130"/>
      <c r="AX674" s="130"/>
      <c r="AY674" s="130"/>
      <c r="AZ674" s="130"/>
      <c r="BA674" s="130"/>
      <c r="BB674" s="130"/>
      <c r="BC674" s="130"/>
      <c r="BD674" s="130"/>
      <c r="BE674" s="130"/>
      <c r="BF674" s="130"/>
      <c r="BG674" s="130"/>
      <c r="BH674" s="130"/>
      <c r="BI674" s="130"/>
      <c r="BJ674" s="130"/>
      <c r="BK674" s="130"/>
      <c r="BL674" s="130"/>
      <c r="BM674" s="130"/>
      <c r="BN674" s="130"/>
      <c r="BO674" s="130"/>
      <c r="BP674" s="130"/>
      <c r="BQ674" s="130"/>
      <c r="BR674" s="130"/>
      <c r="BS674" s="111"/>
    </row>
    <row r="675" spans="4:71" s="94" customFormat="1" ht="9.75" customHeight="1" x14ac:dyDescent="0.25">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c r="AA675" s="130"/>
      <c r="AB675" s="130"/>
      <c r="AC675" s="130"/>
      <c r="AD675" s="130"/>
      <c r="AE675" s="130"/>
      <c r="AF675" s="130"/>
      <c r="AG675" s="130"/>
      <c r="AH675" s="130"/>
      <c r="AI675" s="130"/>
      <c r="AJ675" s="130"/>
      <c r="AK675" s="130"/>
      <c r="AL675" s="130"/>
      <c r="AM675" s="130"/>
      <c r="AN675" s="130"/>
      <c r="AO675" s="130"/>
      <c r="AP675" s="130"/>
      <c r="AQ675" s="130"/>
      <c r="AR675" s="130"/>
      <c r="AS675" s="130"/>
      <c r="AT675" s="130"/>
      <c r="AU675" s="130"/>
      <c r="AV675" s="130"/>
      <c r="AW675" s="130"/>
      <c r="AX675" s="130"/>
      <c r="AY675" s="130"/>
      <c r="AZ675" s="130"/>
      <c r="BA675" s="130"/>
      <c r="BB675" s="130"/>
      <c r="BC675" s="130"/>
      <c r="BD675" s="130"/>
      <c r="BE675" s="130"/>
      <c r="BF675" s="130"/>
      <c r="BG675" s="130"/>
      <c r="BH675" s="130"/>
      <c r="BI675" s="130"/>
      <c r="BJ675" s="130"/>
      <c r="BK675" s="130"/>
      <c r="BL675" s="130"/>
      <c r="BM675" s="130"/>
      <c r="BN675" s="130"/>
      <c r="BO675" s="130"/>
      <c r="BP675" s="130"/>
      <c r="BQ675" s="130"/>
      <c r="BR675" s="130"/>
      <c r="BS675" s="111"/>
    </row>
    <row r="676" spans="4:71" s="94" customFormat="1" ht="9.75" customHeight="1" x14ac:dyDescent="0.25">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c r="AA676" s="130"/>
      <c r="AB676" s="130"/>
      <c r="AC676" s="130"/>
      <c r="AD676" s="130"/>
      <c r="AE676" s="130"/>
      <c r="AF676" s="130"/>
      <c r="AG676" s="130"/>
      <c r="AH676" s="130"/>
      <c r="AI676" s="130"/>
      <c r="AJ676" s="130"/>
      <c r="AK676" s="130"/>
      <c r="AL676" s="130"/>
      <c r="AM676" s="130"/>
      <c r="AN676" s="130"/>
      <c r="AO676" s="130"/>
      <c r="AP676" s="130"/>
      <c r="AQ676" s="130"/>
      <c r="AR676" s="130"/>
      <c r="AS676" s="130"/>
      <c r="AT676" s="130"/>
      <c r="AU676" s="130"/>
      <c r="AV676" s="130"/>
      <c r="AW676" s="130"/>
      <c r="AX676" s="130"/>
      <c r="AY676" s="130"/>
      <c r="AZ676" s="130"/>
      <c r="BA676" s="130"/>
      <c r="BB676" s="130"/>
      <c r="BC676" s="130"/>
      <c r="BD676" s="130"/>
      <c r="BE676" s="130"/>
      <c r="BF676" s="130"/>
      <c r="BG676" s="130"/>
      <c r="BH676" s="130"/>
      <c r="BI676" s="130"/>
      <c r="BJ676" s="130"/>
      <c r="BK676" s="130"/>
      <c r="BL676" s="130"/>
      <c r="BM676" s="130"/>
      <c r="BN676" s="130"/>
      <c r="BO676" s="130"/>
      <c r="BP676" s="130"/>
      <c r="BQ676" s="130"/>
      <c r="BR676" s="130"/>
      <c r="BS676" s="111"/>
    </row>
    <row r="677" spans="4:71" s="94" customFormat="1" ht="9.75" customHeight="1" x14ac:dyDescent="0.25">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c r="AA677" s="130"/>
      <c r="AB677" s="130"/>
      <c r="AC677" s="130"/>
      <c r="AD677" s="130"/>
      <c r="AE677" s="130"/>
      <c r="AF677" s="130"/>
      <c r="AG677" s="130"/>
      <c r="AH677" s="130"/>
      <c r="AI677" s="130"/>
      <c r="AJ677" s="130"/>
      <c r="AK677" s="130"/>
      <c r="AL677" s="130"/>
      <c r="AM677" s="130"/>
      <c r="AN677" s="130"/>
      <c r="AO677" s="130"/>
      <c r="AP677" s="130"/>
      <c r="AQ677" s="130"/>
      <c r="AR677" s="130"/>
      <c r="AS677" s="130"/>
      <c r="AT677" s="130"/>
      <c r="AU677" s="130"/>
      <c r="AV677" s="130"/>
      <c r="AW677" s="130"/>
      <c r="AX677" s="130"/>
      <c r="AY677" s="130"/>
      <c r="AZ677" s="130"/>
      <c r="BA677" s="130"/>
      <c r="BB677" s="130"/>
      <c r="BC677" s="130"/>
      <c r="BD677" s="130"/>
      <c r="BE677" s="130"/>
      <c r="BF677" s="130"/>
      <c r="BG677" s="130"/>
      <c r="BH677" s="130"/>
      <c r="BI677" s="130"/>
      <c r="BJ677" s="130"/>
      <c r="BK677" s="130"/>
      <c r="BL677" s="130"/>
      <c r="BM677" s="130"/>
      <c r="BN677" s="130"/>
      <c r="BO677" s="130"/>
      <c r="BP677" s="130"/>
      <c r="BQ677" s="130"/>
      <c r="BR677" s="130"/>
      <c r="BS677" s="111"/>
    </row>
    <row r="678" spans="4:71" s="94" customFormat="1" ht="9.75" customHeight="1" x14ac:dyDescent="0.25">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c r="AA678" s="130"/>
      <c r="AB678" s="130"/>
      <c r="AC678" s="130"/>
      <c r="AD678" s="130"/>
      <c r="AE678" s="130"/>
      <c r="AF678" s="130"/>
      <c r="AG678" s="130"/>
      <c r="AH678" s="130"/>
      <c r="AI678" s="130"/>
      <c r="AJ678" s="130"/>
      <c r="AK678" s="130"/>
      <c r="AL678" s="130"/>
      <c r="AM678" s="130"/>
      <c r="AN678" s="130"/>
      <c r="AO678" s="130"/>
      <c r="AP678" s="130"/>
      <c r="AQ678" s="130"/>
      <c r="AR678" s="130"/>
      <c r="AS678" s="130"/>
      <c r="AT678" s="130"/>
      <c r="AU678" s="130"/>
      <c r="AV678" s="130"/>
      <c r="AW678" s="130"/>
      <c r="AX678" s="130"/>
      <c r="AY678" s="130"/>
      <c r="AZ678" s="130"/>
      <c r="BA678" s="130"/>
      <c r="BB678" s="130"/>
      <c r="BC678" s="130"/>
      <c r="BD678" s="130"/>
      <c r="BE678" s="130"/>
      <c r="BF678" s="130"/>
      <c r="BG678" s="130"/>
      <c r="BH678" s="130"/>
      <c r="BI678" s="130"/>
      <c r="BJ678" s="130"/>
      <c r="BK678" s="130"/>
      <c r="BL678" s="130"/>
      <c r="BM678" s="130"/>
      <c r="BN678" s="130"/>
      <c r="BO678" s="130"/>
      <c r="BP678" s="130"/>
      <c r="BQ678" s="130"/>
      <c r="BR678" s="130"/>
      <c r="BS678" s="111"/>
    </row>
    <row r="679" spans="4:71" s="94" customFormat="1" ht="9.75" customHeight="1" x14ac:dyDescent="0.25">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c r="AA679" s="130"/>
      <c r="AB679" s="130"/>
      <c r="AC679" s="130"/>
      <c r="AD679" s="130"/>
      <c r="AE679" s="130"/>
      <c r="AF679" s="130"/>
      <c r="AG679" s="130"/>
      <c r="AH679" s="130"/>
      <c r="AI679" s="130"/>
      <c r="AJ679" s="130"/>
      <c r="AK679" s="130"/>
      <c r="AL679" s="130"/>
      <c r="AM679" s="130"/>
      <c r="AN679" s="130"/>
      <c r="AO679" s="130"/>
      <c r="AP679" s="130"/>
      <c r="AQ679" s="130"/>
      <c r="AR679" s="130"/>
      <c r="AS679" s="130"/>
      <c r="AT679" s="130"/>
      <c r="AU679" s="130"/>
      <c r="AV679" s="130"/>
      <c r="AW679" s="130"/>
      <c r="AX679" s="130"/>
      <c r="AY679" s="130"/>
      <c r="AZ679" s="130"/>
      <c r="BA679" s="130"/>
      <c r="BB679" s="130"/>
      <c r="BC679" s="130"/>
      <c r="BD679" s="130"/>
      <c r="BE679" s="130"/>
      <c r="BF679" s="130"/>
      <c r="BG679" s="130"/>
      <c r="BH679" s="130"/>
      <c r="BI679" s="130"/>
      <c r="BJ679" s="130"/>
      <c r="BK679" s="130"/>
      <c r="BL679" s="130"/>
      <c r="BM679" s="130"/>
      <c r="BN679" s="130"/>
      <c r="BO679" s="130"/>
      <c r="BP679" s="130"/>
      <c r="BQ679" s="130"/>
      <c r="BR679" s="130"/>
      <c r="BS679" s="111"/>
    </row>
    <row r="680" spans="4:71" s="94" customFormat="1" ht="9.75" customHeight="1" x14ac:dyDescent="0.25">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c r="AA680" s="130"/>
      <c r="AB680" s="130"/>
      <c r="AC680" s="130"/>
      <c r="AD680" s="130"/>
      <c r="AE680" s="130"/>
      <c r="AF680" s="130"/>
      <c r="AG680" s="130"/>
      <c r="AH680" s="130"/>
      <c r="AI680" s="130"/>
      <c r="AJ680" s="130"/>
      <c r="AK680" s="130"/>
      <c r="AL680" s="130"/>
      <c r="AM680" s="130"/>
      <c r="AN680" s="130"/>
      <c r="AO680" s="130"/>
      <c r="AP680" s="130"/>
      <c r="AQ680" s="130"/>
      <c r="AR680" s="130"/>
      <c r="AS680" s="130"/>
      <c r="AT680" s="130"/>
      <c r="AU680" s="130"/>
      <c r="AV680" s="130"/>
      <c r="AW680" s="130"/>
      <c r="AX680" s="130"/>
      <c r="AY680" s="130"/>
      <c r="AZ680" s="130"/>
      <c r="BA680" s="130"/>
      <c r="BB680" s="130"/>
      <c r="BC680" s="130"/>
      <c r="BD680" s="130"/>
      <c r="BE680" s="130"/>
      <c r="BF680" s="130"/>
      <c r="BG680" s="130"/>
      <c r="BH680" s="130"/>
      <c r="BI680" s="130"/>
      <c r="BJ680" s="130"/>
      <c r="BK680" s="130"/>
      <c r="BL680" s="130"/>
      <c r="BM680" s="130"/>
      <c r="BN680" s="130"/>
      <c r="BO680" s="130"/>
      <c r="BP680" s="130"/>
      <c r="BQ680" s="130"/>
      <c r="BR680" s="130"/>
      <c r="BS680" s="111"/>
    </row>
    <row r="681" spans="4:71" s="94" customFormat="1" ht="9.75" customHeight="1" x14ac:dyDescent="0.25">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c r="AA681" s="130"/>
      <c r="AB681" s="130"/>
      <c r="AC681" s="130"/>
      <c r="AD681" s="130"/>
      <c r="AE681" s="130"/>
      <c r="AF681" s="130"/>
      <c r="AG681" s="130"/>
      <c r="AH681" s="130"/>
      <c r="AI681" s="130"/>
      <c r="AJ681" s="130"/>
      <c r="AK681" s="130"/>
      <c r="AL681" s="130"/>
      <c r="AM681" s="130"/>
      <c r="AN681" s="130"/>
      <c r="AO681" s="130"/>
      <c r="AP681" s="130"/>
      <c r="AQ681" s="130"/>
      <c r="AR681" s="130"/>
      <c r="AS681" s="130"/>
      <c r="AT681" s="130"/>
      <c r="AU681" s="130"/>
      <c r="AV681" s="130"/>
      <c r="AW681" s="130"/>
      <c r="AX681" s="130"/>
      <c r="AY681" s="130"/>
      <c r="AZ681" s="130"/>
      <c r="BA681" s="130"/>
      <c r="BB681" s="130"/>
      <c r="BC681" s="130"/>
      <c r="BD681" s="130"/>
      <c r="BE681" s="130"/>
      <c r="BF681" s="130"/>
      <c r="BG681" s="130"/>
      <c r="BH681" s="130"/>
      <c r="BI681" s="130"/>
      <c r="BJ681" s="130"/>
      <c r="BK681" s="130"/>
      <c r="BL681" s="130"/>
      <c r="BM681" s="130"/>
      <c r="BN681" s="130"/>
      <c r="BO681" s="130"/>
      <c r="BP681" s="130"/>
      <c r="BQ681" s="130"/>
      <c r="BR681" s="130"/>
      <c r="BS681" s="111"/>
    </row>
    <row r="682" spans="4:71" s="94" customFormat="1" ht="9.75" customHeight="1" x14ac:dyDescent="0.25">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c r="AA682" s="130"/>
      <c r="AB682" s="130"/>
      <c r="AC682" s="130"/>
      <c r="AD682" s="130"/>
      <c r="AE682" s="130"/>
      <c r="AF682" s="130"/>
      <c r="AG682" s="130"/>
      <c r="AH682" s="130"/>
      <c r="AI682" s="130"/>
      <c r="AJ682" s="130"/>
      <c r="AK682" s="130"/>
      <c r="AL682" s="130"/>
      <c r="AM682" s="130"/>
      <c r="AN682" s="130"/>
      <c r="AO682" s="130"/>
      <c r="AP682" s="130"/>
      <c r="AQ682" s="130"/>
      <c r="AR682" s="130"/>
      <c r="AS682" s="130"/>
      <c r="AT682" s="130"/>
      <c r="AU682" s="130"/>
      <c r="AV682" s="130"/>
      <c r="AW682" s="130"/>
      <c r="AX682" s="130"/>
      <c r="AY682" s="130"/>
      <c r="AZ682" s="130"/>
      <c r="BA682" s="130"/>
      <c r="BB682" s="130"/>
      <c r="BC682" s="130"/>
      <c r="BD682" s="130"/>
      <c r="BE682" s="130"/>
      <c r="BF682" s="130"/>
      <c r="BG682" s="130"/>
      <c r="BH682" s="130"/>
      <c r="BI682" s="130"/>
      <c r="BJ682" s="130"/>
      <c r="BK682" s="130"/>
      <c r="BL682" s="130"/>
      <c r="BM682" s="130"/>
      <c r="BN682" s="130"/>
      <c r="BO682" s="130"/>
      <c r="BP682" s="130"/>
      <c r="BQ682" s="130"/>
      <c r="BR682" s="130"/>
      <c r="BS682" s="111"/>
    </row>
    <row r="683" spans="4:71" s="94" customFormat="1" ht="9.75" customHeight="1" x14ac:dyDescent="0.25">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c r="AA683" s="130"/>
      <c r="AB683" s="130"/>
      <c r="AC683" s="130"/>
      <c r="AD683" s="130"/>
      <c r="AE683" s="130"/>
      <c r="AF683" s="130"/>
      <c r="AG683" s="130"/>
      <c r="AH683" s="130"/>
      <c r="AI683" s="130"/>
      <c r="AJ683" s="130"/>
      <c r="AK683" s="130"/>
      <c r="AL683" s="130"/>
      <c r="AM683" s="130"/>
      <c r="AN683" s="130"/>
      <c r="AO683" s="130"/>
      <c r="AP683" s="130"/>
      <c r="AQ683" s="130"/>
      <c r="AR683" s="130"/>
      <c r="AS683" s="130"/>
      <c r="AT683" s="130"/>
      <c r="AU683" s="130"/>
      <c r="AV683" s="130"/>
      <c r="AW683" s="130"/>
      <c r="AX683" s="130"/>
      <c r="AY683" s="130"/>
      <c r="AZ683" s="130"/>
      <c r="BA683" s="130"/>
      <c r="BB683" s="130"/>
      <c r="BC683" s="130"/>
      <c r="BD683" s="130"/>
      <c r="BE683" s="130"/>
      <c r="BF683" s="130"/>
      <c r="BG683" s="130"/>
      <c r="BH683" s="130"/>
      <c r="BI683" s="130"/>
      <c r="BJ683" s="130"/>
      <c r="BK683" s="130"/>
      <c r="BL683" s="130"/>
      <c r="BM683" s="130"/>
      <c r="BN683" s="130"/>
      <c r="BO683" s="130"/>
      <c r="BP683" s="130"/>
      <c r="BQ683" s="130"/>
      <c r="BR683" s="130"/>
      <c r="BS683" s="111"/>
    </row>
    <row r="684" spans="4:71" s="94" customFormat="1" ht="9.75" customHeight="1" x14ac:dyDescent="0.25">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c r="AA684" s="130"/>
      <c r="AB684" s="130"/>
      <c r="AC684" s="130"/>
      <c r="AD684" s="130"/>
      <c r="AE684" s="130"/>
      <c r="AF684" s="130"/>
      <c r="AG684" s="130"/>
      <c r="AH684" s="130"/>
      <c r="AI684" s="130"/>
      <c r="AJ684" s="130"/>
      <c r="AK684" s="130"/>
      <c r="AL684" s="130"/>
      <c r="AM684" s="130"/>
      <c r="AN684" s="130"/>
      <c r="AO684" s="130"/>
      <c r="AP684" s="130"/>
      <c r="AQ684" s="130"/>
      <c r="AR684" s="130"/>
      <c r="AS684" s="130"/>
      <c r="AT684" s="130"/>
      <c r="AU684" s="130"/>
      <c r="AV684" s="130"/>
      <c r="AW684" s="130"/>
      <c r="AX684" s="130"/>
      <c r="AY684" s="130"/>
      <c r="AZ684" s="130"/>
      <c r="BA684" s="130"/>
      <c r="BB684" s="130"/>
      <c r="BC684" s="130"/>
      <c r="BD684" s="130"/>
      <c r="BE684" s="130"/>
      <c r="BF684" s="130"/>
      <c r="BG684" s="130"/>
      <c r="BH684" s="130"/>
      <c r="BI684" s="130"/>
      <c r="BJ684" s="130"/>
      <c r="BK684" s="130"/>
      <c r="BL684" s="130"/>
      <c r="BM684" s="130"/>
      <c r="BN684" s="130"/>
      <c r="BO684" s="130"/>
      <c r="BP684" s="130"/>
      <c r="BQ684" s="130"/>
      <c r="BR684" s="130"/>
      <c r="BS684" s="111"/>
    </row>
    <row r="685" spans="4:71" s="94" customFormat="1" ht="9.75" customHeight="1" x14ac:dyDescent="0.25">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c r="AA685" s="130"/>
      <c r="AB685" s="130"/>
      <c r="AC685" s="130"/>
      <c r="AD685" s="130"/>
      <c r="AE685" s="130"/>
      <c r="AF685" s="130"/>
      <c r="AG685" s="130"/>
      <c r="AH685" s="130"/>
      <c r="AI685" s="130"/>
      <c r="AJ685" s="130"/>
      <c r="AK685" s="130"/>
      <c r="AL685" s="130"/>
      <c r="AM685" s="130"/>
      <c r="AN685" s="130"/>
      <c r="AO685" s="130"/>
      <c r="AP685" s="130"/>
      <c r="AQ685" s="130"/>
      <c r="AR685" s="130"/>
      <c r="AS685" s="130"/>
      <c r="AT685" s="130"/>
      <c r="AU685" s="130"/>
      <c r="AV685" s="130"/>
      <c r="AW685" s="130"/>
      <c r="AX685" s="130"/>
      <c r="AY685" s="130"/>
      <c r="AZ685" s="130"/>
      <c r="BA685" s="130"/>
      <c r="BB685" s="130"/>
      <c r="BC685" s="130"/>
      <c r="BD685" s="130"/>
      <c r="BE685" s="130"/>
      <c r="BF685" s="130"/>
      <c r="BG685" s="130"/>
      <c r="BH685" s="130"/>
      <c r="BI685" s="130"/>
      <c r="BJ685" s="130"/>
      <c r="BK685" s="130"/>
      <c r="BL685" s="130"/>
      <c r="BM685" s="130"/>
      <c r="BN685" s="130"/>
      <c r="BO685" s="130"/>
      <c r="BP685" s="130"/>
      <c r="BQ685" s="130"/>
      <c r="BR685" s="130"/>
      <c r="BS685" s="111"/>
    </row>
    <row r="686" spans="4:71" s="94" customFormat="1" ht="9.75" customHeight="1" x14ac:dyDescent="0.25">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c r="AA686" s="130"/>
      <c r="AB686" s="130"/>
      <c r="AC686" s="130"/>
      <c r="AD686" s="130"/>
      <c r="AE686" s="130"/>
      <c r="AF686" s="130"/>
      <c r="AG686" s="130"/>
      <c r="AH686" s="130"/>
      <c r="AI686" s="130"/>
      <c r="AJ686" s="130"/>
      <c r="AK686" s="130"/>
      <c r="AL686" s="130"/>
      <c r="AM686" s="130"/>
      <c r="AN686" s="130"/>
      <c r="AO686" s="130"/>
      <c r="AP686" s="130"/>
      <c r="AQ686" s="130"/>
      <c r="AR686" s="130"/>
      <c r="AS686" s="130"/>
      <c r="AT686" s="130"/>
      <c r="AU686" s="130"/>
      <c r="AV686" s="130"/>
      <c r="AW686" s="130"/>
      <c r="AX686" s="130"/>
      <c r="AY686" s="130"/>
      <c r="AZ686" s="130"/>
      <c r="BA686" s="130"/>
      <c r="BB686" s="130"/>
      <c r="BC686" s="130"/>
      <c r="BD686" s="130"/>
      <c r="BE686" s="130"/>
      <c r="BF686" s="130"/>
      <c r="BG686" s="130"/>
      <c r="BH686" s="130"/>
      <c r="BI686" s="130"/>
      <c r="BJ686" s="130"/>
      <c r="BK686" s="130"/>
      <c r="BL686" s="130"/>
      <c r="BM686" s="130"/>
      <c r="BN686" s="130"/>
      <c r="BO686" s="130"/>
      <c r="BP686" s="130"/>
      <c r="BQ686" s="130"/>
      <c r="BR686" s="130"/>
      <c r="BS686" s="111"/>
    </row>
    <row r="687" spans="4:71" s="94" customFormat="1" ht="9.75" customHeight="1" x14ac:dyDescent="0.25">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c r="AA687" s="130"/>
      <c r="AB687" s="130"/>
      <c r="AC687" s="130"/>
      <c r="AD687" s="130"/>
      <c r="AE687" s="130"/>
      <c r="AF687" s="130"/>
      <c r="AG687" s="130"/>
      <c r="AH687" s="130"/>
      <c r="AI687" s="130"/>
      <c r="AJ687" s="130"/>
      <c r="AK687" s="130"/>
      <c r="AL687" s="130"/>
      <c r="AM687" s="130"/>
      <c r="AN687" s="130"/>
      <c r="AO687" s="130"/>
      <c r="AP687" s="130"/>
      <c r="AQ687" s="130"/>
      <c r="AR687" s="130"/>
      <c r="AS687" s="130"/>
      <c r="AT687" s="130"/>
      <c r="AU687" s="130"/>
      <c r="AV687" s="130"/>
      <c r="AW687" s="130"/>
      <c r="AX687" s="130"/>
      <c r="AY687" s="130"/>
      <c r="AZ687" s="130"/>
      <c r="BA687" s="130"/>
      <c r="BB687" s="130"/>
      <c r="BC687" s="130"/>
      <c r="BD687" s="130"/>
      <c r="BE687" s="130"/>
      <c r="BF687" s="130"/>
      <c r="BG687" s="130"/>
      <c r="BH687" s="130"/>
      <c r="BI687" s="130"/>
      <c r="BJ687" s="130"/>
      <c r="BK687" s="130"/>
      <c r="BL687" s="130"/>
      <c r="BM687" s="130"/>
      <c r="BN687" s="130"/>
      <c r="BO687" s="130"/>
      <c r="BP687" s="130"/>
      <c r="BQ687" s="130"/>
      <c r="BR687" s="130"/>
      <c r="BS687" s="111"/>
    </row>
    <row r="688" spans="4:71" s="94" customFormat="1" ht="9.75" customHeight="1" x14ac:dyDescent="0.25">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c r="AA688" s="130"/>
      <c r="AB688" s="130"/>
      <c r="AC688" s="130"/>
      <c r="AD688" s="130"/>
      <c r="AE688" s="130"/>
      <c r="AF688" s="130"/>
      <c r="AG688" s="130"/>
      <c r="AH688" s="130"/>
      <c r="AI688" s="130"/>
      <c r="AJ688" s="130"/>
      <c r="AK688" s="130"/>
      <c r="AL688" s="130"/>
      <c r="AM688" s="130"/>
      <c r="AN688" s="130"/>
      <c r="AO688" s="130"/>
      <c r="AP688" s="130"/>
      <c r="AQ688" s="130"/>
      <c r="AR688" s="130"/>
      <c r="AS688" s="130"/>
      <c r="AT688" s="130"/>
      <c r="AU688" s="130"/>
      <c r="AV688" s="130"/>
      <c r="AW688" s="130"/>
      <c r="AX688" s="130"/>
      <c r="AY688" s="130"/>
      <c r="AZ688" s="130"/>
      <c r="BA688" s="130"/>
      <c r="BB688" s="130"/>
      <c r="BC688" s="130"/>
      <c r="BD688" s="130"/>
      <c r="BE688" s="130"/>
      <c r="BF688" s="130"/>
      <c r="BG688" s="130"/>
      <c r="BH688" s="130"/>
      <c r="BI688" s="130"/>
      <c r="BJ688" s="130"/>
      <c r="BK688" s="130"/>
      <c r="BL688" s="130"/>
      <c r="BM688" s="130"/>
      <c r="BN688" s="130"/>
      <c r="BO688" s="130"/>
      <c r="BP688" s="130"/>
      <c r="BQ688" s="130"/>
      <c r="BR688" s="130"/>
      <c r="BS688" s="111"/>
    </row>
    <row r="689" spans="4:71" s="94" customFormat="1" ht="9.75" customHeight="1" x14ac:dyDescent="0.25">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c r="AA689" s="130"/>
      <c r="AB689" s="130"/>
      <c r="AC689" s="130"/>
      <c r="AD689" s="130"/>
      <c r="AE689" s="130"/>
      <c r="AF689" s="130"/>
      <c r="AG689" s="130"/>
      <c r="AH689" s="130"/>
      <c r="AI689" s="130"/>
      <c r="AJ689" s="130"/>
      <c r="AK689" s="130"/>
      <c r="AL689" s="130"/>
      <c r="AM689" s="130"/>
      <c r="AN689" s="130"/>
      <c r="AO689" s="130"/>
      <c r="AP689" s="130"/>
      <c r="AQ689" s="130"/>
      <c r="AR689" s="130"/>
      <c r="AS689" s="130"/>
      <c r="AT689" s="130"/>
      <c r="AU689" s="130"/>
      <c r="AV689" s="130"/>
      <c r="AW689" s="130"/>
      <c r="AX689" s="130"/>
      <c r="AY689" s="130"/>
      <c r="AZ689" s="130"/>
      <c r="BA689" s="130"/>
      <c r="BB689" s="130"/>
      <c r="BC689" s="130"/>
      <c r="BD689" s="130"/>
      <c r="BE689" s="130"/>
      <c r="BF689" s="130"/>
      <c r="BG689" s="130"/>
      <c r="BH689" s="130"/>
      <c r="BI689" s="130"/>
      <c r="BJ689" s="130"/>
      <c r="BK689" s="130"/>
      <c r="BL689" s="130"/>
      <c r="BM689" s="130"/>
      <c r="BN689" s="130"/>
      <c r="BO689" s="130"/>
      <c r="BP689" s="130"/>
      <c r="BQ689" s="130"/>
      <c r="BR689" s="130"/>
      <c r="BS689" s="111"/>
    </row>
    <row r="690" spans="4:71" s="94" customFormat="1" ht="9.75" customHeight="1" x14ac:dyDescent="0.25">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c r="AA690" s="130"/>
      <c r="AB690" s="130"/>
      <c r="AC690" s="130"/>
      <c r="AD690" s="130"/>
      <c r="AE690" s="130"/>
      <c r="AF690" s="130"/>
      <c r="AG690" s="130"/>
      <c r="AH690" s="130"/>
      <c r="AI690" s="130"/>
      <c r="AJ690" s="130"/>
      <c r="AK690" s="130"/>
      <c r="AL690" s="130"/>
      <c r="AM690" s="130"/>
      <c r="AN690" s="130"/>
      <c r="AO690" s="130"/>
      <c r="AP690" s="130"/>
      <c r="AQ690" s="130"/>
      <c r="AR690" s="130"/>
      <c r="AS690" s="130"/>
      <c r="AT690" s="130"/>
      <c r="AU690" s="130"/>
      <c r="AV690" s="130"/>
      <c r="AW690" s="130"/>
      <c r="AX690" s="130"/>
      <c r="AY690" s="130"/>
      <c r="AZ690" s="130"/>
      <c r="BA690" s="130"/>
      <c r="BB690" s="130"/>
      <c r="BC690" s="130"/>
      <c r="BD690" s="130"/>
      <c r="BE690" s="130"/>
      <c r="BF690" s="130"/>
      <c r="BG690" s="130"/>
      <c r="BH690" s="130"/>
      <c r="BI690" s="130"/>
      <c r="BJ690" s="130"/>
      <c r="BK690" s="130"/>
      <c r="BL690" s="130"/>
      <c r="BM690" s="130"/>
      <c r="BN690" s="130"/>
      <c r="BO690" s="130"/>
      <c r="BP690" s="130"/>
      <c r="BQ690" s="130"/>
      <c r="BR690" s="130"/>
      <c r="BS690" s="111"/>
    </row>
    <row r="691" spans="4:71" s="94" customFormat="1" ht="9.75" customHeight="1" x14ac:dyDescent="0.25">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c r="AA691" s="130"/>
      <c r="AB691" s="130"/>
      <c r="AC691" s="130"/>
      <c r="AD691" s="130"/>
      <c r="AE691" s="130"/>
      <c r="AF691" s="130"/>
      <c r="AG691" s="130"/>
      <c r="AH691" s="130"/>
      <c r="AI691" s="130"/>
      <c r="AJ691" s="130"/>
      <c r="AK691" s="130"/>
      <c r="AL691" s="130"/>
      <c r="AM691" s="130"/>
      <c r="AN691" s="130"/>
      <c r="AO691" s="130"/>
      <c r="AP691" s="130"/>
      <c r="AQ691" s="130"/>
      <c r="AR691" s="130"/>
      <c r="AS691" s="130"/>
      <c r="AT691" s="130"/>
      <c r="AU691" s="130"/>
      <c r="AV691" s="130"/>
      <c r="AW691" s="130"/>
      <c r="AX691" s="130"/>
      <c r="AY691" s="130"/>
      <c r="AZ691" s="130"/>
      <c r="BA691" s="130"/>
      <c r="BB691" s="130"/>
      <c r="BC691" s="130"/>
      <c r="BD691" s="130"/>
      <c r="BE691" s="130"/>
      <c r="BF691" s="130"/>
      <c r="BG691" s="130"/>
      <c r="BH691" s="130"/>
      <c r="BI691" s="130"/>
      <c r="BJ691" s="130"/>
      <c r="BK691" s="130"/>
      <c r="BL691" s="130"/>
      <c r="BM691" s="130"/>
      <c r="BN691" s="130"/>
      <c r="BO691" s="130"/>
      <c r="BP691" s="130"/>
      <c r="BQ691" s="130"/>
      <c r="BR691" s="130"/>
      <c r="BS691" s="111"/>
    </row>
    <row r="692" spans="4:71" s="94" customFormat="1" ht="9.75" customHeight="1" x14ac:dyDescent="0.25">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c r="AA692" s="130"/>
      <c r="AB692" s="130"/>
      <c r="AC692" s="130"/>
      <c r="AD692" s="130"/>
      <c r="AE692" s="130"/>
      <c r="AF692" s="130"/>
      <c r="AG692" s="130"/>
      <c r="AH692" s="130"/>
      <c r="AI692" s="130"/>
      <c r="AJ692" s="130"/>
      <c r="AK692" s="130"/>
      <c r="AL692" s="130"/>
      <c r="AM692" s="130"/>
      <c r="AN692" s="130"/>
      <c r="AO692" s="130"/>
      <c r="AP692" s="130"/>
      <c r="AQ692" s="130"/>
      <c r="AR692" s="130"/>
      <c r="AS692" s="130"/>
      <c r="AT692" s="130"/>
      <c r="AU692" s="130"/>
      <c r="AV692" s="130"/>
      <c r="AW692" s="130"/>
      <c r="AX692" s="130"/>
      <c r="AY692" s="130"/>
      <c r="AZ692" s="130"/>
      <c r="BA692" s="130"/>
      <c r="BB692" s="130"/>
      <c r="BC692" s="130"/>
      <c r="BD692" s="130"/>
      <c r="BE692" s="130"/>
      <c r="BF692" s="130"/>
      <c r="BG692" s="130"/>
      <c r="BH692" s="130"/>
      <c r="BI692" s="130"/>
      <c r="BJ692" s="130"/>
      <c r="BK692" s="130"/>
      <c r="BL692" s="130"/>
      <c r="BM692" s="130"/>
      <c r="BN692" s="130"/>
      <c r="BO692" s="130"/>
      <c r="BP692" s="130"/>
      <c r="BQ692" s="130"/>
      <c r="BR692" s="130"/>
      <c r="BS692" s="111"/>
    </row>
    <row r="693" spans="4:71" s="94" customFormat="1" ht="9.75" customHeight="1" x14ac:dyDescent="0.25">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c r="AA693" s="130"/>
      <c r="AB693" s="130"/>
      <c r="AC693" s="130"/>
      <c r="AD693" s="130"/>
      <c r="AE693" s="130"/>
      <c r="AF693" s="130"/>
      <c r="AG693" s="130"/>
      <c r="AH693" s="130"/>
      <c r="AI693" s="130"/>
      <c r="AJ693" s="130"/>
      <c r="AK693" s="130"/>
      <c r="AL693" s="130"/>
      <c r="AM693" s="130"/>
      <c r="AN693" s="130"/>
      <c r="AO693" s="130"/>
      <c r="AP693" s="130"/>
      <c r="AQ693" s="130"/>
      <c r="AR693" s="130"/>
      <c r="AS693" s="130"/>
      <c r="AT693" s="130"/>
      <c r="AU693" s="130"/>
      <c r="AV693" s="130"/>
      <c r="AW693" s="130"/>
      <c r="AX693" s="130"/>
      <c r="AY693" s="130"/>
      <c r="AZ693" s="130"/>
      <c r="BA693" s="130"/>
      <c r="BB693" s="130"/>
      <c r="BC693" s="130"/>
      <c r="BD693" s="130"/>
      <c r="BE693" s="130"/>
      <c r="BF693" s="130"/>
      <c r="BG693" s="130"/>
      <c r="BH693" s="130"/>
      <c r="BI693" s="130"/>
      <c r="BJ693" s="130"/>
      <c r="BK693" s="130"/>
      <c r="BL693" s="130"/>
      <c r="BM693" s="130"/>
      <c r="BN693" s="130"/>
      <c r="BO693" s="130"/>
      <c r="BP693" s="130"/>
      <c r="BQ693" s="130"/>
      <c r="BR693" s="130"/>
      <c r="BS693" s="111"/>
    </row>
    <row r="694" spans="4:71" s="94" customFormat="1" ht="9.75" customHeight="1" x14ac:dyDescent="0.25">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c r="AA694" s="130"/>
      <c r="AB694" s="130"/>
      <c r="AC694" s="130"/>
      <c r="AD694" s="130"/>
      <c r="AE694" s="130"/>
      <c r="AF694" s="130"/>
      <c r="AG694" s="130"/>
      <c r="AH694" s="130"/>
      <c r="AI694" s="130"/>
      <c r="AJ694" s="130"/>
      <c r="AK694" s="130"/>
      <c r="AL694" s="130"/>
      <c r="AM694" s="130"/>
      <c r="AN694" s="130"/>
      <c r="AO694" s="130"/>
      <c r="AP694" s="130"/>
      <c r="AQ694" s="130"/>
      <c r="AR694" s="130"/>
      <c r="AS694" s="130"/>
      <c r="AT694" s="130"/>
      <c r="AU694" s="130"/>
      <c r="AV694" s="130"/>
      <c r="AW694" s="130"/>
      <c r="AX694" s="130"/>
      <c r="AY694" s="130"/>
      <c r="AZ694" s="130"/>
      <c r="BA694" s="130"/>
      <c r="BB694" s="130"/>
      <c r="BC694" s="130"/>
      <c r="BD694" s="130"/>
      <c r="BE694" s="130"/>
      <c r="BF694" s="130"/>
      <c r="BG694" s="130"/>
      <c r="BH694" s="130"/>
      <c r="BI694" s="130"/>
      <c r="BJ694" s="130"/>
      <c r="BK694" s="130"/>
      <c r="BL694" s="130"/>
      <c r="BM694" s="130"/>
      <c r="BN694" s="130"/>
      <c r="BO694" s="130"/>
      <c r="BP694" s="130"/>
      <c r="BQ694" s="130"/>
      <c r="BR694" s="130"/>
      <c r="BS694" s="111"/>
    </row>
    <row r="695" spans="4:71" s="94" customFormat="1" ht="9.75" customHeight="1" x14ac:dyDescent="0.25">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c r="AA695" s="130"/>
      <c r="AB695" s="130"/>
      <c r="AC695" s="130"/>
      <c r="AD695" s="130"/>
      <c r="AE695" s="130"/>
      <c r="AF695" s="130"/>
      <c r="AG695" s="130"/>
      <c r="AH695" s="130"/>
      <c r="AI695" s="130"/>
      <c r="AJ695" s="130"/>
      <c r="AK695" s="130"/>
      <c r="AL695" s="130"/>
      <c r="AM695" s="130"/>
      <c r="AN695" s="130"/>
      <c r="AO695" s="130"/>
      <c r="AP695" s="130"/>
      <c r="AQ695" s="130"/>
      <c r="AR695" s="130"/>
      <c r="AS695" s="130"/>
      <c r="AT695" s="130"/>
      <c r="AU695" s="130"/>
      <c r="AV695" s="130"/>
      <c r="AW695" s="130"/>
      <c r="AX695" s="130"/>
      <c r="AY695" s="130"/>
      <c r="AZ695" s="130"/>
      <c r="BA695" s="130"/>
      <c r="BB695" s="130"/>
      <c r="BC695" s="130"/>
      <c r="BD695" s="130"/>
      <c r="BE695" s="130"/>
      <c r="BF695" s="130"/>
      <c r="BG695" s="130"/>
      <c r="BH695" s="130"/>
      <c r="BI695" s="130"/>
      <c r="BJ695" s="130"/>
      <c r="BK695" s="130"/>
      <c r="BL695" s="130"/>
      <c r="BM695" s="130"/>
      <c r="BN695" s="130"/>
      <c r="BO695" s="130"/>
      <c r="BP695" s="130"/>
      <c r="BQ695" s="130"/>
      <c r="BR695" s="130"/>
      <c r="BS695" s="111"/>
    </row>
    <row r="696" spans="4:71" s="94" customFormat="1" ht="9.75" customHeight="1" x14ac:dyDescent="0.25">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c r="AA696" s="130"/>
      <c r="AB696" s="130"/>
      <c r="AC696" s="130"/>
      <c r="AD696" s="130"/>
      <c r="AE696" s="130"/>
      <c r="AF696" s="130"/>
      <c r="AG696" s="130"/>
      <c r="AH696" s="130"/>
      <c r="AI696" s="130"/>
      <c r="AJ696" s="130"/>
      <c r="AK696" s="130"/>
      <c r="AL696" s="130"/>
      <c r="AM696" s="130"/>
      <c r="AN696" s="130"/>
      <c r="AO696" s="130"/>
      <c r="AP696" s="130"/>
      <c r="AQ696" s="130"/>
      <c r="AR696" s="130"/>
      <c r="AS696" s="130"/>
      <c r="AT696" s="130"/>
      <c r="AU696" s="130"/>
      <c r="AV696" s="130"/>
      <c r="AW696" s="130"/>
      <c r="AX696" s="130"/>
      <c r="AY696" s="130"/>
      <c r="AZ696" s="130"/>
      <c r="BA696" s="130"/>
      <c r="BB696" s="130"/>
      <c r="BC696" s="130"/>
      <c r="BD696" s="130"/>
      <c r="BE696" s="130"/>
      <c r="BF696" s="130"/>
      <c r="BG696" s="130"/>
      <c r="BH696" s="130"/>
      <c r="BI696" s="130"/>
      <c r="BJ696" s="130"/>
      <c r="BK696" s="130"/>
      <c r="BL696" s="130"/>
      <c r="BM696" s="130"/>
      <c r="BN696" s="130"/>
      <c r="BO696" s="130"/>
      <c r="BP696" s="130"/>
      <c r="BQ696" s="130"/>
      <c r="BR696" s="130"/>
      <c r="BS696" s="111"/>
    </row>
    <row r="697" spans="4:71" s="94" customFormat="1" ht="9.75" customHeight="1" x14ac:dyDescent="0.25">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c r="AA697" s="130"/>
      <c r="AB697" s="130"/>
      <c r="AC697" s="130"/>
      <c r="AD697" s="130"/>
      <c r="AE697" s="130"/>
      <c r="AF697" s="130"/>
      <c r="AG697" s="130"/>
      <c r="AH697" s="130"/>
      <c r="AI697" s="130"/>
      <c r="AJ697" s="130"/>
      <c r="AK697" s="130"/>
      <c r="AL697" s="130"/>
      <c r="AM697" s="130"/>
      <c r="AN697" s="130"/>
      <c r="AO697" s="130"/>
      <c r="AP697" s="130"/>
      <c r="AQ697" s="130"/>
      <c r="AR697" s="130"/>
      <c r="AS697" s="130"/>
      <c r="AT697" s="130"/>
      <c r="AU697" s="130"/>
      <c r="AV697" s="130"/>
      <c r="AW697" s="130"/>
      <c r="AX697" s="130"/>
      <c r="AY697" s="130"/>
      <c r="AZ697" s="130"/>
      <c r="BA697" s="130"/>
      <c r="BB697" s="130"/>
      <c r="BC697" s="130"/>
      <c r="BD697" s="130"/>
      <c r="BE697" s="130"/>
      <c r="BF697" s="130"/>
      <c r="BG697" s="130"/>
      <c r="BH697" s="130"/>
      <c r="BI697" s="130"/>
      <c r="BJ697" s="130"/>
      <c r="BK697" s="130"/>
      <c r="BL697" s="130"/>
      <c r="BM697" s="130"/>
      <c r="BN697" s="130"/>
      <c r="BO697" s="130"/>
      <c r="BP697" s="130"/>
      <c r="BQ697" s="130"/>
      <c r="BR697" s="130"/>
      <c r="BS697" s="111"/>
    </row>
    <row r="698" spans="4:71" s="94" customFormat="1" ht="9.75" customHeight="1" x14ac:dyDescent="0.25">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c r="AA698" s="130"/>
      <c r="AB698" s="130"/>
      <c r="AC698" s="130"/>
      <c r="AD698" s="130"/>
      <c r="AE698" s="130"/>
      <c r="AF698" s="130"/>
      <c r="AG698" s="130"/>
      <c r="AH698" s="130"/>
      <c r="AI698" s="130"/>
      <c r="AJ698" s="130"/>
      <c r="AK698" s="130"/>
      <c r="AL698" s="130"/>
      <c r="AM698" s="130"/>
      <c r="AN698" s="130"/>
      <c r="AO698" s="130"/>
      <c r="AP698" s="130"/>
      <c r="AQ698" s="130"/>
      <c r="AR698" s="130"/>
      <c r="AS698" s="130"/>
      <c r="AT698" s="130"/>
      <c r="AU698" s="130"/>
      <c r="AV698" s="130"/>
      <c r="AW698" s="130"/>
      <c r="AX698" s="130"/>
      <c r="AY698" s="130"/>
      <c r="AZ698" s="130"/>
      <c r="BA698" s="130"/>
      <c r="BB698" s="130"/>
      <c r="BC698" s="130"/>
      <c r="BD698" s="130"/>
      <c r="BE698" s="130"/>
      <c r="BF698" s="130"/>
      <c r="BG698" s="130"/>
      <c r="BH698" s="130"/>
      <c r="BI698" s="130"/>
      <c r="BJ698" s="130"/>
      <c r="BK698" s="130"/>
      <c r="BL698" s="130"/>
      <c r="BM698" s="130"/>
      <c r="BN698" s="130"/>
      <c r="BO698" s="130"/>
      <c r="BP698" s="130"/>
      <c r="BQ698" s="130"/>
      <c r="BR698" s="130"/>
      <c r="BS698" s="111"/>
    </row>
    <row r="699" spans="4:71" s="94" customFormat="1" ht="9.75" customHeight="1" x14ac:dyDescent="0.25">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c r="AA699" s="130"/>
      <c r="AB699" s="130"/>
      <c r="AC699" s="130"/>
      <c r="AD699" s="130"/>
      <c r="AE699" s="130"/>
      <c r="AF699" s="130"/>
      <c r="AG699" s="130"/>
      <c r="AH699" s="130"/>
      <c r="AI699" s="130"/>
      <c r="AJ699" s="130"/>
      <c r="AK699" s="130"/>
      <c r="AL699" s="130"/>
      <c r="AM699" s="130"/>
      <c r="AN699" s="130"/>
      <c r="AO699" s="130"/>
      <c r="AP699" s="130"/>
      <c r="AQ699" s="130"/>
      <c r="AR699" s="130"/>
      <c r="AS699" s="130"/>
      <c r="AT699" s="130"/>
      <c r="AU699" s="130"/>
      <c r="AV699" s="130"/>
      <c r="AW699" s="130"/>
      <c r="AX699" s="130"/>
      <c r="AY699" s="130"/>
      <c r="AZ699" s="130"/>
      <c r="BA699" s="130"/>
      <c r="BB699" s="130"/>
      <c r="BC699" s="130"/>
      <c r="BD699" s="130"/>
      <c r="BE699" s="130"/>
      <c r="BF699" s="130"/>
      <c r="BG699" s="130"/>
      <c r="BH699" s="130"/>
      <c r="BI699" s="130"/>
      <c r="BJ699" s="130"/>
      <c r="BK699" s="130"/>
      <c r="BL699" s="130"/>
      <c r="BM699" s="130"/>
      <c r="BN699" s="130"/>
      <c r="BO699" s="130"/>
      <c r="BP699" s="130"/>
      <c r="BQ699" s="130"/>
      <c r="BR699" s="130"/>
      <c r="BS699" s="111"/>
    </row>
    <row r="700" spans="4:71" s="94" customFormat="1" ht="9.75" customHeight="1" x14ac:dyDescent="0.25">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c r="AA700" s="130"/>
      <c r="AB700" s="130"/>
      <c r="AC700" s="130"/>
      <c r="AD700" s="130"/>
      <c r="AE700" s="130"/>
      <c r="AF700" s="130"/>
      <c r="AG700" s="130"/>
      <c r="AH700" s="130"/>
      <c r="AI700" s="130"/>
      <c r="AJ700" s="130"/>
      <c r="AK700" s="130"/>
      <c r="AL700" s="130"/>
      <c r="AM700" s="130"/>
      <c r="AN700" s="130"/>
      <c r="AO700" s="130"/>
      <c r="AP700" s="130"/>
      <c r="AQ700" s="130"/>
      <c r="AR700" s="130"/>
      <c r="AS700" s="130"/>
      <c r="AT700" s="130"/>
      <c r="AU700" s="130"/>
      <c r="AV700" s="130"/>
      <c r="AW700" s="130"/>
      <c r="AX700" s="130"/>
      <c r="AY700" s="130"/>
      <c r="AZ700" s="130"/>
      <c r="BA700" s="130"/>
      <c r="BB700" s="130"/>
      <c r="BC700" s="130"/>
      <c r="BD700" s="130"/>
      <c r="BE700" s="130"/>
      <c r="BF700" s="130"/>
      <c r="BG700" s="130"/>
      <c r="BH700" s="130"/>
      <c r="BI700" s="130"/>
      <c r="BJ700" s="130"/>
      <c r="BK700" s="130"/>
      <c r="BL700" s="130"/>
      <c r="BM700" s="130"/>
      <c r="BN700" s="130"/>
      <c r="BO700" s="130"/>
      <c r="BP700" s="130"/>
      <c r="BQ700" s="130"/>
      <c r="BR700" s="130"/>
      <c r="BS700" s="111"/>
    </row>
    <row r="701" spans="4:71" s="94" customFormat="1" ht="9.75" customHeight="1" x14ac:dyDescent="0.25">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c r="AA701" s="130"/>
      <c r="AB701" s="130"/>
      <c r="AC701" s="130"/>
      <c r="AD701" s="130"/>
      <c r="AE701" s="130"/>
      <c r="AF701" s="130"/>
      <c r="AG701" s="130"/>
      <c r="AH701" s="130"/>
      <c r="AI701" s="130"/>
      <c r="AJ701" s="130"/>
      <c r="AK701" s="130"/>
      <c r="AL701" s="130"/>
      <c r="AM701" s="130"/>
      <c r="AN701" s="130"/>
      <c r="AO701" s="130"/>
      <c r="AP701" s="130"/>
      <c r="AQ701" s="130"/>
      <c r="AR701" s="130"/>
      <c r="AS701" s="130"/>
      <c r="AT701" s="130"/>
      <c r="AU701" s="130"/>
      <c r="AV701" s="130"/>
      <c r="AW701" s="130"/>
      <c r="AX701" s="130"/>
      <c r="AY701" s="130"/>
      <c r="AZ701" s="130"/>
      <c r="BA701" s="130"/>
      <c r="BB701" s="130"/>
      <c r="BC701" s="130"/>
      <c r="BD701" s="130"/>
      <c r="BE701" s="130"/>
      <c r="BF701" s="130"/>
      <c r="BG701" s="130"/>
      <c r="BH701" s="130"/>
      <c r="BI701" s="130"/>
      <c r="BJ701" s="130"/>
      <c r="BK701" s="130"/>
      <c r="BL701" s="130"/>
      <c r="BM701" s="130"/>
      <c r="BN701" s="130"/>
      <c r="BO701" s="130"/>
      <c r="BP701" s="130"/>
      <c r="BQ701" s="130"/>
      <c r="BR701" s="130"/>
      <c r="BS701" s="111"/>
    </row>
    <row r="702" spans="4:71" s="94" customFormat="1" ht="9.75" customHeight="1" x14ac:dyDescent="0.25">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c r="AA702" s="130"/>
      <c r="AB702" s="130"/>
      <c r="AC702" s="130"/>
      <c r="AD702" s="130"/>
      <c r="AE702" s="130"/>
      <c r="AF702" s="130"/>
      <c r="AG702" s="130"/>
      <c r="AH702" s="130"/>
      <c r="AI702" s="130"/>
      <c r="AJ702" s="130"/>
      <c r="AK702" s="130"/>
      <c r="AL702" s="130"/>
      <c r="AM702" s="130"/>
      <c r="AN702" s="130"/>
      <c r="AO702" s="130"/>
      <c r="AP702" s="130"/>
      <c r="AQ702" s="130"/>
      <c r="AR702" s="130"/>
      <c r="AS702" s="130"/>
      <c r="AT702" s="130"/>
      <c r="AU702" s="130"/>
      <c r="AV702" s="130"/>
      <c r="AW702" s="130"/>
      <c r="AX702" s="130"/>
      <c r="AY702" s="130"/>
      <c r="AZ702" s="130"/>
      <c r="BA702" s="130"/>
      <c r="BB702" s="130"/>
      <c r="BC702" s="130"/>
      <c r="BD702" s="130"/>
      <c r="BE702" s="130"/>
      <c r="BF702" s="130"/>
      <c r="BG702" s="130"/>
      <c r="BH702" s="130"/>
      <c r="BI702" s="130"/>
      <c r="BJ702" s="130"/>
      <c r="BK702" s="130"/>
      <c r="BL702" s="130"/>
      <c r="BM702" s="130"/>
      <c r="BN702" s="130"/>
      <c r="BO702" s="130"/>
      <c r="BP702" s="130"/>
      <c r="BQ702" s="130"/>
      <c r="BR702" s="130"/>
      <c r="BS702" s="111"/>
    </row>
    <row r="703" spans="4:71" s="94" customFormat="1" ht="9.75" customHeight="1" x14ac:dyDescent="0.25">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c r="AA703" s="130"/>
      <c r="AB703" s="130"/>
      <c r="AC703" s="130"/>
      <c r="AD703" s="130"/>
      <c r="AE703" s="130"/>
      <c r="AF703" s="130"/>
      <c r="AG703" s="130"/>
      <c r="AH703" s="130"/>
      <c r="AI703" s="130"/>
      <c r="AJ703" s="130"/>
      <c r="AK703" s="130"/>
      <c r="AL703" s="130"/>
      <c r="AM703" s="130"/>
      <c r="AN703" s="130"/>
      <c r="AO703" s="130"/>
      <c r="AP703" s="130"/>
      <c r="AQ703" s="130"/>
      <c r="AR703" s="130"/>
      <c r="AS703" s="130"/>
      <c r="AT703" s="130"/>
      <c r="AU703" s="130"/>
      <c r="AV703" s="130"/>
      <c r="AW703" s="130"/>
      <c r="AX703" s="130"/>
      <c r="AY703" s="130"/>
      <c r="AZ703" s="130"/>
      <c r="BA703" s="130"/>
      <c r="BB703" s="130"/>
      <c r="BC703" s="130"/>
      <c r="BD703" s="130"/>
      <c r="BE703" s="130"/>
      <c r="BF703" s="130"/>
      <c r="BG703" s="130"/>
      <c r="BH703" s="130"/>
      <c r="BI703" s="130"/>
      <c r="BJ703" s="130"/>
      <c r="BK703" s="130"/>
      <c r="BL703" s="130"/>
      <c r="BM703" s="130"/>
      <c r="BN703" s="130"/>
      <c r="BO703" s="130"/>
      <c r="BP703" s="130"/>
      <c r="BQ703" s="130"/>
      <c r="BR703" s="130"/>
      <c r="BS703" s="111"/>
    </row>
    <row r="704" spans="4:71" s="94" customFormat="1" ht="9.75" customHeight="1" x14ac:dyDescent="0.25">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c r="AA704" s="130"/>
      <c r="AB704" s="130"/>
      <c r="AC704" s="130"/>
      <c r="AD704" s="130"/>
      <c r="AE704" s="130"/>
      <c r="AF704" s="130"/>
      <c r="AG704" s="130"/>
      <c r="AH704" s="130"/>
      <c r="AI704" s="130"/>
      <c r="AJ704" s="130"/>
      <c r="AK704" s="130"/>
      <c r="AL704" s="130"/>
      <c r="AM704" s="130"/>
      <c r="AN704" s="130"/>
      <c r="AO704" s="130"/>
      <c r="AP704" s="130"/>
      <c r="AQ704" s="130"/>
      <c r="AR704" s="130"/>
      <c r="AS704" s="130"/>
      <c r="AT704" s="130"/>
      <c r="AU704" s="130"/>
      <c r="AV704" s="130"/>
      <c r="AW704" s="130"/>
      <c r="AX704" s="130"/>
      <c r="AY704" s="130"/>
      <c r="AZ704" s="130"/>
      <c r="BA704" s="130"/>
      <c r="BB704" s="130"/>
      <c r="BC704" s="130"/>
      <c r="BD704" s="130"/>
      <c r="BE704" s="130"/>
      <c r="BF704" s="130"/>
      <c r="BG704" s="130"/>
      <c r="BH704" s="130"/>
      <c r="BI704" s="130"/>
      <c r="BJ704" s="130"/>
      <c r="BK704" s="130"/>
      <c r="BL704" s="130"/>
      <c r="BM704" s="130"/>
      <c r="BN704" s="130"/>
      <c r="BO704" s="130"/>
      <c r="BP704" s="130"/>
      <c r="BQ704" s="130"/>
      <c r="BR704" s="130"/>
      <c r="BS704" s="111"/>
    </row>
    <row r="705" spans="4:71" s="94" customFormat="1" ht="9.75" customHeight="1" x14ac:dyDescent="0.25">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c r="AA705" s="130"/>
      <c r="AB705" s="130"/>
      <c r="AC705" s="130"/>
      <c r="AD705" s="130"/>
      <c r="AE705" s="130"/>
      <c r="AF705" s="130"/>
      <c r="AG705" s="130"/>
      <c r="AH705" s="130"/>
      <c r="AI705" s="130"/>
      <c r="AJ705" s="130"/>
      <c r="AK705" s="130"/>
      <c r="AL705" s="130"/>
      <c r="AM705" s="130"/>
      <c r="AN705" s="130"/>
      <c r="AO705" s="130"/>
      <c r="AP705" s="130"/>
      <c r="AQ705" s="130"/>
      <c r="AR705" s="130"/>
      <c r="AS705" s="130"/>
      <c r="AT705" s="130"/>
      <c r="AU705" s="130"/>
      <c r="AV705" s="130"/>
      <c r="AW705" s="130"/>
      <c r="AX705" s="130"/>
      <c r="AY705" s="130"/>
      <c r="AZ705" s="130"/>
      <c r="BA705" s="130"/>
      <c r="BB705" s="130"/>
      <c r="BC705" s="130"/>
      <c r="BD705" s="130"/>
      <c r="BE705" s="130"/>
      <c r="BF705" s="130"/>
      <c r="BG705" s="130"/>
      <c r="BH705" s="130"/>
      <c r="BI705" s="130"/>
      <c r="BJ705" s="130"/>
      <c r="BK705" s="130"/>
      <c r="BL705" s="130"/>
      <c r="BM705" s="130"/>
      <c r="BN705" s="130"/>
      <c r="BO705" s="130"/>
      <c r="BP705" s="130"/>
      <c r="BQ705" s="130"/>
      <c r="BR705" s="130"/>
      <c r="BS705" s="111"/>
    </row>
    <row r="706" spans="4:71" s="94" customFormat="1" ht="9.75" customHeight="1" x14ac:dyDescent="0.25">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c r="AA706" s="130"/>
      <c r="AB706" s="130"/>
      <c r="AC706" s="130"/>
      <c r="AD706" s="130"/>
      <c r="AE706" s="130"/>
      <c r="AF706" s="130"/>
      <c r="AG706" s="130"/>
      <c r="AH706" s="130"/>
      <c r="AI706" s="130"/>
      <c r="AJ706" s="130"/>
      <c r="AK706" s="130"/>
      <c r="AL706" s="130"/>
      <c r="AM706" s="130"/>
      <c r="AN706" s="130"/>
      <c r="AO706" s="130"/>
      <c r="AP706" s="130"/>
      <c r="AQ706" s="130"/>
      <c r="AR706" s="130"/>
      <c r="AS706" s="130"/>
      <c r="AT706" s="130"/>
      <c r="AU706" s="130"/>
      <c r="AV706" s="130"/>
      <c r="AW706" s="130"/>
      <c r="AX706" s="130"/>
      <c r="AY706" s="130"/>
      <c r="AZ706" s="130"/>
      <c r="BA706" s="130"/>
      <c r="BB706" s="130"/>
      <c r="BC706" s="130"/>
      <c r="BD706" s="130"/>
      <c r="BE706" s="130"/>
      <c r="BF706" s="130"/>
      <c r="BG706" s="130"/>
      <c r="BH706" s="130"/>
      <c r="BI706" s="130"/>
      <c r="BJ706" s="130"/>
      <c r="BK706" s="130"/>
      <c r="BL706" s="130"/>
      <c r="BM706" s="130"/>
      <c r="BN706" s="130"/>
      <c r="BO706" s="130"/>
      <c r="BP706" s="130"/>
      <c r="BQ706" s="130"/>
      <c r="BR706" s="130"/>
      <c r="BS706" s="111"/>
    </row>
    <row r="707" spans="4:71" s="94" customFormat="1" ht="9.75" customHeight="1" x14ac:dyDescent="0.25">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c r="AA707" s="130"/>
      <c r="AB707" s="130"/>
      <c r="AC707" s="130"/>
      <c r="AD707" s="130"/>
      <c r="AE707" s="130"/>
      <c r="AF707" s="130"/>
      <c r="AG707" s="130"/>
      <c r="AH707" s="130"/>
      <c r="AI707" s="130"/>
      <c r="AJ707" s="130"/>
      <c r="AK707" s="130"/>
      <c r="AL707" s="130"/>
      <c r="AM707" s="130"/>
      <c r="AN707" s="130"/>
      <c r="AO707" s="130"/>
      <c r="AP707" s="130"/>
      <c r="AQ707" s="130"/>
      <c r="AR707" s="130"/>
      <c r="AS707" s="130"/>
      <c r="AT707" s="130"/>
      <c r="AU707" s="130"/>
      <c r="AV707" s="130"/>
      <c r="AW707" s="130"/>
      <c r="AX707" s="130"/>
      <c r="AY707" s="130"/>
      <c r="AZ707" s="130"/>
      <c r="BA707" s="130"/>
      <c r="BB707" s="130"/>
      <c r="BC707" s="130"/>
      <c r="BD707" s="130"/>
      <c r="BE707" s="130"/>
      <c r="BF707" s="130"/>
      <c r="BG707" s="130"/>
      <c r="BH707" s="130"/>
      <c r="BI707" s="130"/>
      <c r="BJ707" s="130"/>
      <c r="BK707" s="130"/>
      <c r="BL707" s="130"/>
      <c r="BM707" s="130"/>
      <c r="BN707" s="130"/>
      <c r="BO707" s="130"/>
      <c r="BP707" s="130"/>
      <c r="BQ707" s="130"/>
      <c r="BR707" s="130"/>
      <c r="BS707" s="111"/>
    </row>
    <row r="708" spans="4:71" s="94" customFormat="1" ht="9.75" customHeight="1" x14ac:dyDescent="0.25">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c r="AA708" s="130"/>
      <c r="AB708" s="130"/>
      <c r="AC708" s="130"/>
      <c r="AD708" s="130"/>
      <c r="AE708" s="130"/>
      <c r="AF708" s="130"/>
      <c r="AG708" s="130"/>
      <c r="AH708" s="130"/>
      <c r="AI708" s="130"/>
      <c r="AJ708" s="130"/>
      <c r="AK708" s="130"/>
      <c r="AL708" s="130"/>
      <c r="AM708" s="130"/>
      <c r="AN708" s="130"/>
      <c r="AO708" s="130"/>
      <c r="AP708" s="130"/>
      <c r="AQ708" s="130"/>
      <c r="AR708" s="130"/>
      <c r="AS708" s="130"/>
      <c r="AT708" s="130"/>
      <c r="AU708" s="130"/>
      <c r="AV708" s="130"/>
      <c r="AW708" s="130"/>
      <c r="AX708" s="130"/>
      <c r="AY708" s="130"/>
      <c r="AZ708" s="130"/>
      <c r="BA708" s="130"/>
      <c r="BB708" s="130"/>
      <c r="BC708" s="130"/>
      <c r="BD708" s="130"/>
      <c r="BE708" s="130"/>
      <c r="BF708" s="130"/>
      <c r="BG708" s="130"/>
      <c r="BH708" s="130"/>
      <c r="BI708" s="130"/>
      <c r="BJ708" s="130"/>
      <c r="BK708" s="130"/>
      <c r="BL708" s="130"/>
      <c r="BM708" s="130"/>
      <c r="BN708" s="130"/>
      <c r="BO708" s="130"/>
      <c r="BP708" s="130"/>
      <c r="BQ708" s="130"/>
      <c r="BR708" s="130"/>
      <c r="BS708" s="111"/>
    </row>
    <row r="709" spans="4:71" s="94" customFormat="1" ht="9.75" customHeight="1" x14ac:dyDescent="0.25">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c r="AA709" s="130"/>
      <c r="AB709" s="130"/>
      <c r="AC709" s="130"/>
      <c r="AD709" s="130"/>
      <c r="AE709" s="130"/>
      <c r="AF709" s="130"/>
      <c r="AG709" s="130"/>
      <c r="AH709" s="130"/>
      <c r="AI709" s="130"/>
      <c r="AJ709" s="130"/>
      <c r="AK709" s="130"/>
      <c r="AL709" s="130"/>
      <c r="AM709" s="130"/>
      <c r="AN709" s="130"/>
      <c r="AO709" s="130"/>
      <c r="AP709" s="130"/>
      <c r="AQ709" s="130"/>
      <c r="AR709" s="130"/>
      <c r="AS709" s="130"/>
      <c r="AT709" s="130"/>
      <c r="AU709" s="130"/>
      <c r="AV709" s="130"/>
      <c r="AW709" s="130"/>
      <c r="AX709" s="130"/>
      <c r="AY709" s="130"/>
      <c r="AZ709" s="130"/>
      <c r="BA709" s="130"/>
      <c r="BB709" s="130"/>
      <c r="BC709" s="130"/>
      <c r="BD709" s="130"/>
      <c r="BE709" s="130"/>
      <c r="BF709" s="130"/>
      <c r="BG709" s="130"/>
      <c r="BH709" s="130"/>
      <c r="BI709" s="130"/>
      <c r="BJ709" s="130"/>
      <c r="BK709" s="130"/>
      <c r="BL709" s="130"/>
      <c r="BM709" s="130"/>
      <c r="BN709" s="130"/>
      <c r="BO709" s="130"/>
      <c r="BP709" s="130"/>
      <c r="BQ709" s="130"/>
      <c r="BR709" s="130"/>
      <c r="BS709" s="111"/>
    </row>
    <row r="710" spans="4:71" s="94" customFormat="1" ht="9.75" customHeight="1" x14ac:dyDescent="0.25">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c r="AA710" s="130"/>
      <c r="AB710" s="130"/>
      <c r="AC710" s="130"/>
      <c r="AD710" s="130"/>
      <c r="AE710" s="130"/>
      <c r="AF710" s="130"/>
      <c r="AG710" s="130"/>
      <c r="AH710" s="130"/>
      <c r="AI710" s="130"/>
      <c r="AJ710" s="130"/>
      <c r="AK710" s="130"/>
      <c r="AL710" s="130"/>
      <c r="AM710" s="130"/>
      <c r="AN710" s="130"/>
      <c r="AO710" s="130"/>
      <c r="AP710" s="130"/>
      <c r="AQ710" s="130"/>
      <c r="AR710" s="130"/>
      <c r="AS710" s="130"/>
      <c r="AT710" s="130"/>
      <c r="AU710" s="130"/>
      <c r="AV710" s="130"/>
      <c r="AW710" s="130"/>
      <c r="AX710" s="130"/>
      <c r="AY710" s="130"/>
      <c r="AZ710" s="130"/>
      <c r="BA710" s="130"/>
      <c r="BB710" s="130"/>
      <c r="BC710" s="130"/>
      <c r="BD710" s="130"/>
      <c r="BE710" s="130"/>
      <c r="BF710" s="130"/>
      <c r="BG710" s="130"/>
      <c r="BH710" s="130"/>
      <c r="BI710" s="130"/>
      <c r="BJ710" s="130"/>
      <c r="BK710" s="130"/>
      <c r="BL710" s="130"/>
      <c r="BM710" s="130"/>
      <c r="BN710" s="130"/>
      <c r="BO710" s="130"/>
      <c r="BP710" s="130"/>
      <c r="BQ710" s="130"/>
      <c r="BR710" s="130"/>
      <c r="BS710" s="111"/>
    </row>
    <row r="711" spans="4:71" s="94" customFormat="1" ht="9.75" customHeight="1" x14ac:dyDescent="0.25">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c r="AA711" s="130"/>
      <c r="AB711" s="130"/>
      <c r="AC711" s="130"/>
      <c r="AD711" s="130"/>
      <c r="AE711" s="130"/>
      <c r="AF711" s="130"/>
      <c r="AG711" s="130"/>
      <c r="AH711" s="130"/>
      <c r="AI711" s="130"/>
      <c r="AJ711" s="130"/>
      <c r="AK711" s="130"/>
      <c r="AL711" s="130"/>
      <c r="AM711" s="130"/>
      <c r="AN711" s="130"/>
      <c r="AO711" s="130"/>
      <c r="AP711" s="130"/>
      <c r="AQ711" s="130"/>
      <c r="AR711" s="130"/>
      <c r="AS711" s="130"/>
      <c r="AT711" s="130"/>
      <c r="AU711" s="130"/>
      <c r="AV711" s="130"/>
      <c r="AW711" s="130"/>
      <c r="AX711" s="130"/>
      <c r="AY711" s="130"/>
      <c r="AZ711" s="130"/>
      <c r="BA711" s="130"/>
      <c r="BB711" s="130"/>
      <c r="BC711" s="130"/>
      <c r="BD711" s="130"/>
      <c r="BE711" s="130"/>
      <c r="BF711" s="130"/>
      <c r="BG711" s="130"/>
      <c r="BH711" s="130"/>
      <c r="BI711" s="130"/>
      <c r="BJ711" s="130"/>
      <c r="BK711" s="130"/>
      <c r="BL711" s="130"/>
      <c r="BM711" s="130"/>
      <c r="BN711" s="130"/>
      <c r="BO711" s="130"/>
      <c r="BP711" s="130"/>
      <c r="BQ711" s="130"/>
      <c r="BR711" s="130"/>
      <c r="BS711" s="111"/>
    </row>
    <row r="712" spans="4:71" s="94" customFormat="1" ht="9.75" customHeight="1" x14ac:dyDescent="0.25">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c r="AA712" s="130"/>
      <c r="AB712" s="130"/>
      <c r="AC712" s="130"/>
      <c r="AD712" s="130"/>
      <c r="AE712" s="130"/>
      <c r="AF712" s="130"/>
      <c r="AG712" s="130"/>
      <c r="AH712" s="130"/>
      <c r="AI712" s="130"/>
      <c r="AJ712" s="130"/>
      <c r="AK712" s="130"/>
      <c r="AL712" s="130"/>
      <c r="AM712" s="130"/>
      <c r="AN712" s="130"/>
      <c r="AO712" s="130"/>
      <c r="AP712" s="130"/>
      <c r="AQ712" s="130"/>
      <c r="AR712" s="130"/>
      <c r="AS712" s="130"/>
      <c r="AT712" s="130"/>
      <c r="AU712" s="130"/>
      <c r="AV712" s="130"/>
      <c r="AW712" s="130"/>
      <c r="AX712" s="130"/>
      <c r="AY712" s="130"/>
      <c r="AZ712" s="130"/>
      <c r="BA712" s="130"/>
      <c r="BB712" s="130"/>
      <c r="BC712" s="130"/>
      <c r="BD712" s="130"/>
      <c r="BE712" s="130"/>
      <c r="BF712" s="130"/>
      <c r="BG712" s="130"/>
      <c r="BH712" s="130"/>
      <c r="BI712" s="130"/>
      <c r="BJ712" s="130"/>
      <c r="BK712" s="130"/>
      <c r="BL712" s="130"/>
      <c r="BM712" s="130"/>
      <c r="BN712" s="130"/>
      <c r="BO712" s="130"/>
      <c r="BP712" s="130"/>
      <c r="BQ712" s="130"/>
      <c r="BR712" s="130"/>
      <c r="BS712" s="111"/>
    </row>
    <row r="713" spans="4:71" s="94" customFormat="1" ht="9.75" customHeight="1" x14ac:dyDescent="0.25">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c r="AA713" s="130"/>
      <c r="AB713" s="130"/>
      <c r="AC713" s="130"/>
      <c r="AD713" s="130"/>
      <c r="AE713" s="130"/>
      <c r="AF713" s="130"/>
      <c r="AG713" s="130"/>
      <c r="AH713" s="130"/>
      <c r="AI713" s="130"/>
      <c r="AJ713" s="130"/>
      <c r="AK713" s="130"/>
      <c r="AL713" s="130"/>
      <c r="AM713" s="130"/>
      <c r="AN713" s="130"/>
      <c r="AO713" s="130"/>
      <c r="AP713" s="130"/>
      <c r="AQ713" s="130"/>
      <c r="AR713" s="130"/>
      <c r="AS713" s="130"/>
      <c r="AT713" s="130"/>
      <c r="AU713" s="130"/>
      <c r="AV713" s="130"/>
      <c r="AW713" s="130"/>
      <c r="AX713" s="130"/>
      <c r="AY713" s="130"/>
      <c r="AZ713" s="130"/>
      <c r="BA713" s="130"/>
      <c r="BB713" s="130"/>
      <c r="BC713" s="130"/>
      <c r="BD713" s="130"/>
      <c r="BE713" s="130"/>
      <c r="BF713" s="130"/>
      <c r="BG713" s="130"/>
      <c r="BH713" s="130"/>
      <c r="BI713" s="130"/>
      <c r="BJ713" s="130"/>
      <c r="BK713" s="130"/>
      <c r="BL713" s="130"/>
      <c r="BM713" s="130"/>
      <c r="BN713" s="130"/>
      <c r="BO713" s="130"/>
      <c r="BP713" s="130"/>
      <c r="BQ713" s="130"/>
      <c r="BR713" s="130"/>
      <c r="BS713" s="111"/>
    </row>
    <row r="714" spans="4:71" s="94" customFormat="1" ht="9.75" customHeight="1" x14ac:dyDescent="0.25">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c r="AA714" s="130"/>
      <c r="AB714" s="130"/>
      <c r="AC714" s="130"/>
      <c r="AD714" s="130"/>
      <c r="AE714" s="130"/>
      <c r="AF714" s="130"/>
      <c r="AG714" s="130"/>
      <c r="AH714" s="130"/>
      <c r="AI714" s="130"/>
      <c r="AJ714" s="130"/>
      <c r="AK714" s="130"/>
      <c r="AL714" s="130"/>
      <c r="AM714" s="130"/>
      <c r="AN714" s="130"/>
      <c r="AO714" s="130"/>
      <c r="AP714" s="130"/>
      <c r="AQ714" s="130"/>
      <c r="AR714" s="130"/>
      <c r="AS714" s="130"/>
      <c r="AT714" s="130"/>
      <c r="AU714" s="130"/>
      <c r="AV714" s="130"/>
      <c r="AW714" s="130"/>
      <c r="AX714" s="130"/>
      <c r="AY714" s="130"/>
      <c r="AZ714" s="130"/>
      <c r="BA714" s="130"/>
      <c r="BB714" s="130"/>
      <c r="BC714" s="130"/>
      <c r="BD714" s="130"/>
      <c r="BE714" s="130"/>
      <c r="BF714" s="130"/>
      <c r="BG714" s="130"/>
      <c r="BH714" s="130"/>
      <c r="BI714" s="130"/>
      <c r="BJ714" s="130"/>
      <c r="BK714" s="130"/>
      <c r="BL714" s="130"/>
      <c r="BM714" s="130"/>
      <c r="BN714" s="130"/>
      <c r="BO714" s="130"/>
      <c r="BP714" s="130"/>
      <c r="BQ714" s="130"/>
      <c r="BR714" s="130"/>
      <c r="BS714" s="111"/>
    </row>
    <row r="715" spans="4:71" s="94" customFormat="1" ht="9.75" customHeight="1" x14ac:dyDescent="0.25">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c r="AA715" s="130"/>
      <c r="AB715" s="130"/>
      <c r="AC715" s="130"/>
      <c r="AD715" s="130"/>
      <c r="AE715" s="130"/>
      <c r="AF715" s="130"/>
      <c r="AG715" s="130"/>
      <c r="AH715" s="130"/>
      <c r="AI715" s="130"/>
      <c r="AJ715" s="130"/>
      <c r="AK715" s="130"/>
      <c r="AL715" s="130"/>
      <c r="AM715" s="130"/>
      <c r="AN715" s="130"/>
      <c r="AO715" s="130"/>
      <c r="AP715" s="130"/>
      <c r="AQ715" s="130"/>
      <c r="AR715" s="130"/>
      <c r="AS715" s="130"/>
      <c r="AT715" s="130"/>
      <c r="AU715" s="130"/>
      <c r="AV715" s="130"/>
      <c r="AW715" s="130"/>
      <c r="AX715" s="130"/>
      <c r="AY715" s="130"/>
      <c r="AZ715" s="130"/>
      <c r="BA715" s="130"/>
      <c r="BB715" s="130"/>
      <c r="BC715" s="130"/>
      <c r="BD715" s="130"/>
      <c r="BE715" s="130"/>
      <c r="BF715" s="130"/>
      <c r="BG715" s="130"/>
      <c r="BH715" s="130"/>
      <c r="BI715" s="130"/>
      <c r="BJ715" s="130"/>
      <c r="BK715" s="130"/>
      <c r="BL715" s="130"/>
      <c r="BM715" s="130"/>
      <c r="BN715" s="130"/>
      <c r="BO715" s="130"/>
      <c r="BP715" s="130"/>
      <c r="BQ715" s="130"/>
      <c r="BR715" s="130"/>
      <c r="BS715" s="111"/>
    </row>
    <row r="716" spans="4:71" s="94" customFormat="1" ht="9.75" customHeight="1" x14ac:dyDescent="0.25">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c r="AA716" s="130"/>
      <c r="AB716" s="130"/>
      <c r="AC716" s="130"/>
      <c r="AD716" s="130"/>
      <c r="AE716" s="130"/>
      <c r="AF716" s="130"/>
      <c r="AG716" s="130"/>
      <c r="AH716" s="130"/>
      <c r="AI716" s="130"/>
      <c r="AJ716" s="130"/>
      <c r="AK716" s="130"/>
      <c r="AL716" s="130"/>
      <c r="AM716" s="130"/>
      <c r="AN716" s="130"/>
      <c r="AO716" s="130"/>
      <c r="AP716" s="130"/>
      <c r="AQ716" s="130"/>
      <c r="AR716" s="130"/>
      <c r="AS716" s="130"/>
      <c r="AT716" s="130"/>
      <c r="AU716" s="130"/>
      <c r="AV716" s="130"/>
      <c r="AW716" s="130"/>
      <c r="AX716" s="130"/>
      <c r="AY716" s="130"/>
      <c r="AZ716" s="130"/>
      <c r="BA716" s="130"/>
      <c r="BB716" s="130"/>
      <c r="BC716" s="130"/>
      <c r="BD716" s="130"/>
      <c r="BE716" s="130"/>
      <c r="BF716" s="130"/>
      <c r="BG716" s="130"/>
      <c r="BH716" s="130"/>
      <c r="BI716" s="130"/>
      <c r="BJ716" s="130"/>
      <c r="BK716" s="130"/>
      <c r="BL716" s="130"/>
      <c r="BM716" s="130"/>
      <c r="BN716" s="130"/>
      <c r="BO716" s="130"/>
      <c r="BP716" s="130"/>
      <c r="BQ716" s="130"/>
      <c r="BR716" s="130"/>
      <c r="BS716" s="111"/>
    </row>
    <row r="717" spans="4:71" s="94" customFormat="1" ht="9.75" customHeight="1" x14ac:dyDescent="0.25">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0"/>
      <c r="AD717" s="130"/>
      <c r="AE717" s="130"/>
      <c r="AF717" s="130"/>
      <c r="AG717" s="130"/>
      <c r="AH717" s="130"/>
      <c r="AI717" s="130"/>
      <c r="AJ717" s="130"/>
      <c r="AK717" s="130"/>
      <c r="AL717" s="130"/>
      <c r="AM717" s="130"/>
      <c r="AN717" s="130"/>
      <c r="AO717" s="130"/>
      <c r="AP717" s="130"/>
      <c r="AQ717" s="130"/>
      <c r="AR717" s="130"/>
      <c r="AS717" s="130"/>
      <c r="AT717" s="130"/>
      <c r="AU717" s="130"/>
      <c r="AV717" s="130"/>
      <c r="AW717" s="130"/>
      <c r="AX717" s="130"/>
      <c r="AY717" s="130"/>
      <c r="AZ717" s="130"/>
      <c r="BA717" s="130"/>
      <c r="BB717" s="130"/>
      <c r="BC717" s="130"/>
      <c r="BD717" s="130"/>
      <c r="BE717" s="130"/>
      <c r="BF717" s="130"/>
      <c r="BG717" s="130"/>
      <c r="BH717" s="130"/>
      <c r="BI717" s="130"/>
      <c r="BJ717" s="130"/>
      <c r="BK717" s="130"/>
      <c r="BL717" s="130"/>
      <c r="BM717" s="130"/>
      <c r="BN717" s="130"/>
      <c r="BO717" s="130"/>
      <c r="BP717" s="130"/>
      <c r="BQ717" s="130"/>
      <c r="BR717" s="130"/>
      <c r="BS717" s="111"/>
    </row>
    <row r="718" spans="4:71" s="94" customFormat="1" ht="9.75" customHeight="1" x14ac:dyDescent="0.25">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0"/>
      <c r="AD718" s="130"/>
      <c r="AE718" s="130"/>
      <c r="AF718" s="130"/>
      <c r="AG718" s="130"/>
      <c r="AH718" s="130"/>
      <c r="AI718" s="130"/>
      <c r="AJ718" s="130"/>
      <c r="AK718" s="130"/>
      <c r="AL718" s="130"/>
      <c r="AM718" s="130"/>
      <c r="AN718" s="130"/>
      <c r="AO718" s="130"/>
      <c r="AP718" s="130"/>
      <c r="AQ718" s="130"/>
      <c r="AR718" s="130"/>
      <c r="AS718" s="130"/>
      <c r="AT718" s="130"/>
      <c r="AU718" s="130"/>
      <c r="AV718" s="130"/>
      <c r="AW718" s="130"/>
      <c r="AX718" s="130"/>
      <c r="AY718" s="130"/>
      <c r="AZ718" s="130"/>
      <c r="BA718" s="130"/>
      <c r="BB718" s="130"/>
      <c r="BC718" s="130"/>
      <c r="BD718" s="130"/>
      <c r="BE718" s="130"/>
      <c r="BF718" s="130"/>
      <c r="BG718" s="130"/>
      <c r="BH718" s="130"/>
      <c r="BI718" s="130"/>
      <c r="BJ718" s="130"/>
      <c r="BK718" s="130"/>
      <c r="BL718" s="130"/>
      <c r="BM718" s="130"/>
      <c r="BN718" s="130"/>
      <c r="BO718" s="130"/>
      <c r="BP718" s="130"/>
      <c r="BQ718" s="130"/>
      <c r="BR718" s="130"/>
      <c r="BS718" s="111"/>
    </row>
    <row r="719" spans="4:71" s="94" customFormat="1" ht="9.75" customHeight="1" x14ac:dyDescent="0.25">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c r="AA719" s="130"/>
      <c r="AB719" s="130"/>
      <c r="AC719" s="130"/>
      <c r="AD719" s="130"/>
      <c r="AE719" s="130"/>
      <c r="AF719" s="130"/>
      <c r="AG719" s="130"/>
      <c r="AH719" s="130"/>
      <c r="AI719" s="130"/>
      <c r="AJ719" s="130"/>
      <c r="AK719" s="130"/>
      <c r="AL719" s="130"/>
      <c r="AM719" s="130"/>
      <c r="AN719" s="130"/>
      <c r="AO719" s="130"/>
      <c r="AP719" s="130"/>
      <c r="AQ719" s="130"/>
      <c r="AR719" s="130"/>
      <c r="AS719" s="130"/>
      <c r="AT719" s="130"/>
      <c r="AU719" s="130"/>
      <c r="AV719" s="130"/>
      <c r="AW719" s="130"/>
      <c r="AX719" s="130"/>
      <c r="AY719" s="130"/>
      <c r="AZ719" s="130"/>
      <c r="BA719" s="130"/>
      <c r="BB719" s="130"/>
      <c r="BC719" s="130"/>
      <c r="BD719" s="130"/>
      <c r="BE719" s="130"/>
      <c r="BF719" s="130"/>
      <c r="BG719" s="130"/>
      <c r="BH719" s="130"/>
      <c r="BI719" s="130"/>
      <c r="BJ719" s="130"/>
      <c r="BK719" s="130"/>
      <c r="BL719" s="130"/>
      <c r="BM719" s="130"/>
      <c r="BN719" s="130"/>
      <c r="BO719" s="130"/>
      <c r="BP719" s="130"/>
      <c r="BQ719" s="130"/>
      <c r="BR719" s="130"/>
      <c r="BS719" s="111"/>
    </row>
    <row r="720" spans="4:71" s="94" customFormat="1" ht="9.75" customHeight="1" x14ac:dyDescent="0.25">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c r="AA720" s="130"/>
      <c r="AB720" s="130"/>
      <c r="AC720" s="130"/>
      <c r="AD720" s="130"/>
      <c r="AE720" s="130"/>
      <c r="AF720" s="130"/>
      <c r="AG720" s="130"/>
      <c r="AH720" s="130"/>
      <c r="AI720" s="130"/>
      <c r="AJ720" s="130"/>
      <c r="AK720" s="130"/>
      <c r="AL720" s="130"/>
      <c r="AM720" s="130"/>
      <c r="AN720" s="130"/>
      <c r="AO720" s="130"/>
      <c r="AP720" s="130"/>
      <c r="AQ720" s="130"/>
      <c r="AR720" s="130"/>
      <c r="AS720" s="130"/>
      <c r="AT720" s="130"/>
      <c r="AU720" s="130"/>
      <c r="AV720" s="130"/>
      <c r="AW720" s="130"/>
      <c r="AX720" s="130"/>
      <c r="AY720" s="130"/>
      <c r="AZ720" s="130"/>
      <c r="BA720" s="130"/>
      <c r="BB720" s="130"/>
      <c r="BC720" s="130"/>
      <c r="BD720" s="130"/>
      <c r="BE720" s="130"/>
      <c r="BF720" s="130"/>
      <c r="BG720" s="130"/>
      <c r="BH720" s="130"/>
      <c r="BI720" s="130"/>
      <c r="BJ720" s="130"/>
      <c r="BK720" s="130"/>
      <c r="BL720" s="130"/>
      <c r="BM720" s="130"/>
      <c r="BN720" s="130"/>
      <c r="BO720" s="130"/>
      <c r="BP720" s="130"/>
      <c r="BQ720" s="130"/>
      <c r="BR720" s="130"/>
      <c r="BS720" s="111"/>
    </row>
    <row r="721" spans="4:71" s="94" customFormat="1" ht="9.75" customHeight="1" x14ac:dyDescent="0.25">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c r="AA721" s="130"/>
      <c r="AB721" s="130"/>
      <c r="AC721" s="130"/>
      <c r="AD721" s="130"/>
      <c r="AE721" s="130"/>
      <c r="AF721" s="130"/>
      <c r="AG721" s="130"/>
      <c r="AH721" s="130"/>
      <c r="AI721" s="130"/>
      <c r="AJ721" s="130"/>
      <c r="AK721" s="130"/>
      <c r="AL721" s="130"/>
      <c r="AM721" s="130"/>
      <c r="AN721" s="130"/>
      <c r="AO721" s="130"/>
      <c r="AP721" s="130"/>
      <c r="AQ721" s="130"/>
      <c r="AR721" s="130"/>
      <c r="AS721" s="130"/>
      <c r="AT721" s="130"/>
      <c r="AU721" s="130"/>
      <c r="AV721" s="130"/>
      <c r="AW721" s="130"/>
      <c r="AX721" s="130"/>
      <c r="AY721" s="130"/>
      <c r="AZ721" s="130"/>
      <c r="BA721" s="130"/>
      <c r="BB721" s="130"/>
      <c r="BC721" s="130"/>
      <c r="BD721" s="130"/>
      <c r="BE721" s="130"/>
      <c r="BF721" s="130"/>
      <c r="BG721" s="130"/>
      <c r="BH721" s="130"/>
      <c r="BI721" s="130"/>
      <c r="BJ721" s="130"/>
      <c r="BK721" s="130"/>
      <c r="BL721" s="130"/>
      <c r="BM721" s="130"/>
      <c r="BN721" s="130"/>
      <c r="BO721" s="130"/>
      <c r="BP721" s="130"/>
      <c r="BQ721" s="130"/>
      <c r="BR721" s="130"/>
      <c r="BS721" s="111"/>
    </row>
    <row r="722" spans="4:71" s="94" customFormat="1" ht="9.75" customHeight="1" x14ac:dyDescent="0.25">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c r="AA722" s="130"/>
      <c r="AB722" s="130"/>
      <c r="AC722" s="130"/>
      <c r="AD722" s="130"/>
      <c r="AE722" s="130"/>
      <c r="AF722" s="130"/>
      <c r="AG722" s="130"/>
      <c r="AH722" s="130"/>
      <c r="AI722" s="130"/>
      <c r="AJ722" s="130"/>
      <c r="AK722" s="130"/>
      <c r="AL722" s="130"/>
      <c r="AM722" s="130"/>
      <c r="AN722" s="130"/>
      <c r="AO722" s="130"/>
      <c r="AP722" s="130"/>
      <c r="AQ722" s="130"/>
      <c r="AR722" s="130"/>
      <c r="AS722" s="130"/>
      <c r="AT722" s="130"/>
      <c r="AU722" s="130"/>
      <c r="AV722" s="130"/>
      <c r="AW722" s="130"/>
      <c r="AX722" s="130"/>
      <c r="AY722" s="130"/>
      <c r="AZ722" s="130"/>
      <c r="BA722" s="130"/>
      <c r="BB722" s="130"/>
      <c r="BC722" s="130"/>
      <c r="BD722" s="130"/>
      <c r="BE722" s="130"/>
      <c r="BF722" s="130"/>
      <c r="BG722" s="130"/>
      <c r="BH722" s="130"/>
      <c r="BI722" s="130"/>
      <c r="BJ722" s="130"/>
      <c r="BK722" s="130"/>
      <c r="BL722" s="130"/>
      <c r="BM722" s="130"/>
      <c r="BN722" s="130"/>
      <c r="BO722" s="130"/>
      <c r="BP722" s="130"/>
      <c r="BQ722" s="130"/>
      <c r="BR722" s="130"/>
      <c r="BS722" s="111"/>
    </row>
    <row r="723" spans="4:71" s="94" customFormat="1" ht="9.75" customHeight="1" x14ac:dyDescent="0.25">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c r="AA723" s="130"/>
      <c r="AB723" s="130"/>
      <c r="AC723" s="130"/>
      <c r="AD723" s="130"/>
      <c r="AE723" s="130"/>
      <c r="AF723" s="130"/>
      <c r="AG723" s="130"/>
      <c r="AH723" s="130"/>
      <c r="AI723" s="130"/>
      <c r="AJ723" s="130"/>
      <c r="AK723" s="130"/>
      <c r="AL723" s="130"/>
      <c r="AM723" s="130"/>
      <c r="AN723" s="130"/>
      <c r="AO723" s="130"/>
      <c r="AP723" s="130"/>
      <c r="AQ723" s="130"/>
      <c r="AR723" s="130"/>
      <c r="AS723" s="130"/>
      <c r="AT723" s="130"/>
      <c r="AU723" s="130"/>
      <c r="AV723" s="130"/>
      <c r="AW723" s="130"/>
      <c r="AX723" s="130"/>
      <c r="AY723" s="130"/>
      <c r="AZ723" s="130"/>
      <c r="BA723" s="130"/>
      <c r="BB723" s="130"/>
      <c r="BC723" s="130"/>
      <c r="BD723" s="130"/>
      <c r="BE723" s="130"/>
      <c r="BF723" s="130"/>
      <c r="BG723" s="130"/>
      <c r="BH723" s="130"/>
      <c r="BI723" s="130"/>
      <c r="BJ723" s="130"/>
      <c r="BK723" s="130"/>
      <c r="BL723" s="130"/>
      <c r="BM723" s="130"/>
      <c r="BN723" s="130"/>
      <c r="BO723" s="130"/>
      <c r="BP723" s="130"/>
      <c r="BQ723" s="130"/>
      <c r="BR723" s="130"/>
      <c r="BS723" s="111"/>
    </row>
    <row r="724" spans="4:71" s="94" customFormat="1" ht="9.75" customHeight="1" x14ac:dyDescent="0.25">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c r="AA724" s="130"/>
      <c r="AB724" s="130"/>
      <c r="AC724" s="130"/>
      <c r="AD724" s="130"/>
      <c r="AE724" s="130"/>
      <c r="AF724" s="130"/>
      <c r="AG724" s="130"/>
      <c r="AH724" s="130"/>
      <c r="AI724" s="130"/>
      <c r="AJ724" s="130"/>
      <c r="AK724" s="130"/>
      <c r="AL724" s="130"/>
      <c r="AM724" s="130"/>
      <c r="AN724" s="130"/>
      <c r="AO724" s="130"/>
      <c r="AP724" s="130"/>
      <c r="AQ724" s="130"/>
      <c r="AR724" s="130"/>
      <c r="AS724" s="130"/>
      <c r="AT724" s="130"/>
      <c r="AU724" s="130"/>
      <c r="AV724" s="130"/>
      <c r="AW724" s="130"/>
      <c r="AX724" s="130"/>
      <c r="AY724" s="130"/>
      <c r="AZ724" s="130"/>
      <c r="BA724" s="130"/>
      <c r="BB724" s="130"/>
      <c r="BC724" s="130"/>
      <c r="BD724" s="130"/>
      <c r="BE724" s="130"/>
      <c r="BF724" s="130"/>
      <c r="BG724" s="130"/>
      <c r="BH724" s="130"/>
      <c r="BI724" s="130"/>
      <c r="BJ724" s="130"/>
      <c r="BK724" s="130"/>
      <c r="BL724" s="130"/>
      <c r="BM724" s="130"/>
      <c r="BN724" s="130"/>
      <c r="BO724" s="130"/>
      <c r="BP724" s="130"/>
      <c r="BQ724" s="130"/>
      <c r="BR724" s="130"/>
      <c r="BS724" s="111"/>
    </row>
    <row r="725" spans="4:71" s="94" customFormat="1" ht="9.75" customHeight="1" x14ac:dyDescent="0.25">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c r="AA725" s="130"/>
      <c r="AB725" s="130"/>
      <c r="AC725" s="130"/>
      <c r="AD725" s="130"/>
      <c r="AE725" s="130"/>
      <c r="AF725" s="130"/>
      <c r="AG725" s="130"/>
      <c r="AH725" s="130"/>
      <c r="AI725" s="130"/>
      <c r="AJ725" s="130"/>
      <c r="AK725" s="130"/>
      <c r="AL725" s="130"/>
      <c r="AM725" s="130"/>
      <c r="AN725" s="130"/>
      <c r="AO725" s="130"/>
      <c r="AP725" s="130"/>
      <c r="AQ725" s="130"/>
      <c r="AR725" s="130"/>
      <c r="AS725" s="130"/>
      <c r="AT725" s="130"/>
      <c r="AU725" s="130"/>
      <c r="AV725" s="130"/>
      <c r="AW725" s="130"/>
      <c r="AX725" s="130"/>
      <c r="AY725" s="130"/>
      <c r="AZ725" s="130"/>
      <c r="BA725" s="130"/>
      <c r="BB725" s="130"/>
      <c r="BC725" s="130"/>
      <c r="BD725" s="130"/>
      <c r="BE725" s="130"/>
      <c r="BF725" s="130"/>
      <c r="BG725" s="130"/>
      <c r="BH725" s="130"/>
      <c r="BI725" s="130"/>
      <c r="BJ725" s="130"/>
      <c r="BK725" s="130"/>
      <c r="BL725" s="130"/>
      <c r="BM725" s="130"/>
      <c r="BN725" s="130"/>
      <c r="BO725" s="130"/>
      <c r="BP725" s="130"/>
      <c r="BQ725" s="130"/>
      <c r="BR725" s="130"/>
      <c r="BS725" s="111"/>
    </row>
    <row r="726" spans="4:71" s="94" customFormat="1" ht="9.75" customHeight="1" x14ac:dyDescent="0.25">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c r="AA726" s="130"/>
      <c r="AB726" s="130"/>
      <c r="AC726" s="130"/>
      <c r="AD726" s="130"/>
      <c r="AE726" s="130"/>
      <c r="AF726" s="130"/>
      <c r="AG726" s="130"/>
      <c r="AH726" s="130"/>
      <c r="AI726" s="130"/>
      <c r="AJ726" s="130"/>
      <c r="AK726" s="130"/>
      <c r="AL726" s="130"/>
      <c r="AM726" s="130"/>
      <c r="AN726" s="130"/>
      <c r="AO726" s="130"/>
      <c r="AP726" s="130"/>
      <c r="AQ726" s="130"/>
      <c r="AR726" s="130"/>
      <c r="AS726" s="130"/>
      <c r="AT726" s="130"/>
      <c r="AU726" s="130"/>
      <c r="AV726" s="130"/>
      <c r="AW726" s="130"/>
      <c r="AX726" s="130"/>
      <c r="AY726" s="130"/>
      <c r="AZ726" s="130"/>
      <c r="BA726" s="130"/>
      <c r="BB726" s="130"/>
      <c r="BC726" s="130"/>
      <c r="BD726" s="130"/>
      <c r="BE726" s="130"/>
      <c r="BF726" s="130"/>
      <c r="BG726" s="130"/>
      <c r="BH726" s="130"/>
      <c r="BI726" s="130"/>
      <c r="BJ726" s="130"/>
      <c r="BK726" s="130"/>
      <c r="BL726" s="130"/>
      <c r="BM726" s="130"/>
      <c r="BN726" s="130"/>
      <c r="BO726" s="130"/>
      <c r="BP726" s="130"/>
      <c r="BQ726" s="130"/>
      <c r="BR726" s="130"/>
      <c r="BS726" s="111"/>
    </row>
    <row r="727" spans="4:71" s="94" customFormat="1" ht="9.75" customHeight="1" x14ac:dyDescent="0.25">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c r="AA727" s="130"/>
      <c r="AB727" s="130"/>
      <c r="AC727" s="130"/>
      <c r="AD727" s="130"/>
      <c r="AE727" s="130"/>
      <c r="AF727" s="130"/>
      <c r="AG727" s="130"/>
      <c r="AH727" s="130"/>
      <c r="AI727" s="130"/>
      <c r="AJ727" s="130"/>
      <c r="AK727" s="130"/>
      <c r="AL727" s="130"/>
      <c r="AM727" s="130"/>
      <c r="AN727" s="130"/>
      <c r="AO727" s="130"/>
      <c r="AP727" s="130"/>
      <c r="AQ727" s="130"/>
      <c r="AR727" s="130"/>
      <c r="AS727" s="130"/>
      <c r="AT727" s="130"/>
      <c r="AU727" s="130"/>
      <c r="AV727" s="130"/>
      <c r="AW727" s="130"/>
      <c r="AX727" s="130"/>
      <c r="AY727" s="130"/>
      <c r="AZ727" s="130"/>
      <c r="BA727" s="130"/>
      <c r="BB727" s="130"/>
      <c r="BC727" s="130"/>
      <c r="BD727" s="130"/>
      <c r="BE727" s="130"/>
      <c r="BF727" s="130"/>
      <c r="BG727" s="130"/>
      <c r="BH727" s="130"/>
      <c r="BI727" s="130"/>
      <c r="BJ727" s="130"/>
      <c r="BK727" s="130"/>
      <c r="BL727" s="130"/>
      <c r="BM727" s="130"/>
      <c r="BN727" s="130"/>
      <c r="BO727" s="130"/>
      <c r="BP727" s="130"/>
      <c r="BQ727" s="130"/>
      <c r="BR727" s="130"/>
      <c r="BS727" s="111"/>
    </row>
    <row r="728" spans="4:71" s="94" customFormat="1" ht="9.75" customHeight="1" x14ac:dyDescent="0.25">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c r="AA728" s="130"/>
      <c r="AB728" s="130"/>
      <c r="AC728" s="130"/>
      <c r="AD728" s="130"/>
      <c r="AE728" s="130"/>
      <c r="AF728" s="130"/>
      <c r="AG728" s="130"/>
      <c r="AH728" s="130"/>
      <c r="AI728" s="130"/>
      <c r="AJ728" s="130"/>
      <c r="AK728" s="130"/>
      <c r="AL728" s="130"/>
      <c r="AM728" s="130"/>
      <c r="AN728" s="130"/>
      <c r="AO728" s="130"/>
      <c r="AP728" s="130"/>
      <c r="AQ728" s="130"/>
      <c r="AR728" s="130"/>
      <c r="AS728" s="130"/>
      <c r="AT728" s="130"/>
      <c r="AU728" s="130"/>
      <c r="AV728" s="130"/>
      <c r="AW728" s="130"/>
      <c r="AX728" s="130"/>
      <c r="AY728" s="130"/>
      <c r="AZ728" s="130"/>
      <c r="BA728" s="130"/>
      <c r="BB728" s="130"/>
      <c r="BC728" s="130"/>
      <c r="BD728" s="130"/>
      <c r="BE728" s="130"/>
      <c r="BF728" s="130"/>
      <c r="BG728" s="130"/>
      <c r="BH728" s="130"/>
      <c r="BI728" s="130"/>
      <c r="BJ728" s="130"/>
      <c r="BK728" s="130"/>
      <c r="BL728" s="130"/>
      <c r="BM728" s="130"/>
      <c r="BN728" s="130"/>
      <c r="BO728" s="130"/>
      <c r="BP728" s="130"/>
      <c r="BQ728" s="130"/>
      <c r="BR728" s="130"/>
      <c r="BS728" s="111"/>
    </row>
    <row r="729" spans="4:71" s="94" customFormat="1" ht="9.75" customHeight="1" x14ac:dyDescent="0.25">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c r="AA729" s="130"/>
      <c r="AB729" s="130"/>
      <c r="AC729" s="130"/>
      <c r="AD729" s="130"/>
      <c r="AE729" s="130"/>
      <c r="AF729" s="130"/>
      <c r="AG729" s="130"/>
      <c r="AH729" s="130"/>
      <c r="AI729" s="130"/>
      <c r="AJ729" s="130"/>
      <c r="AK729" s="130"/>
      <c r="AL729" s="130"/>
      <c r="AM729" s="130"/>
      <c r="AN729" s="130"/>
      <c r="AO729" s="130"/>
      <c r="AP729" s="130"/>
      <c r="AQ729" s="130"/>
      <c r="AR729" s="130"/>
      <c r="AS729" s="130"/>
      <c r="AT729" s="130"/>
      <c r="AU729" s="130"/>
      <c r="AV729" s="130"/>
      <c r="AW729" s="130"/>
      <c r="AX729" s="130"/>
      <c r="AY729" s="130"/>
      <c r="AZ729" s="130"/>
      <c r="BA729" s="130"/>
      <c r="BB729" s="130"/>
      <c r="BC729" s="130"/>
      <c r="BD729" s="130"/>
      <c r="BE729" s="130"/>
      <c r="BF729" s="130"/>
      <c r="BG729" s="130"/>
      <c r="BH729" s="130"/>
      <c r="BI729" s="130"/>
      <c r="BJ729" s="130"/>
      <c r="BK729" s="130"/>
      <c r="BL729" s="130"/>
      <c r="BM729" s="130"/>
      <c r="BN729" s="130"/>
      <c r="BO729" s="130"/>
      <c r="BP729" s="130"/>
      <c r="BQ729" s="130"/>
      <c r="BR729" s="130"/>
      <c r="BS729" s="111"/>
    </row>
    <row r="730" spans="4:71" s="94" customFormat="1" ht="9.75" customHeight="1" x14ac:dyDescent="0.25">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c r="AA730" s="130"/>
      <c r="AB730" s="130"/>
      <c r="AC730" s="130"/>
      <c r="AD730" s="130"/>
      <c r="AE730" s="130"/>
      <c r="AF730" s="130"/>
      <c r="AG730" s="130"/>
      <c r="AH730" s="130"/>
      <c r="AI730" s="130"/>
      <c r="AJ730" s="130"/>
      <c r="AK730" s="130"/>
      <c r="AL730" s="130"/>
      <c r="AM730" s="130"/>
      <c r="AN730" s="130"/>
      <c r="AO730" s="130"/>
      <c r="AP730" s="130"/>
      <c r="AQ730" s="130"/>
      <c r="AR730" s="130"/>
      <c r="AS730" s="130"/>
      <c r="AT730" s="130"/>
      <c r="AU730" s="130"/>
      <c r="AV730" s="130"/>
      <c r="AW730" s="130"/>
      <c r="AX730" s="130"/>
      <c r="AY730" s="130"/>
      <c r="AZ730" s="130"/>
      <c r="BA730" s="130"/>
      <c r="BB730" s="130"/>
      <c r="BC730" s="130"/>
      <c r="BD730" s="130"/>
      <c r="BE730" s="130"/>
      <c r="BF730" s="130"/>
      <c r="BG730" s="130"/>
      <c r="BH730" s="130"/>
      <c r="BI730" s="130"/>
      <c r="BJ730" s="130"/>
      <c r="BK730" s="130"/>
      <c r="BL730" s="130"/>
      <c r="BM730" s="130"/>
      <c r="BN730" s="130"/>
      <c r="BO730" s="130"/>
      <c r="BP730" s="130"/>
      <c r="BQ730" s="130"/>
      <c r="BR730" s="130"/>
      <c r="BS730" s="111"/>
    </row>
    <row r="731" spans="4:71" s="94" customFormat="1" ht="9.75" customHeight="1" x14ac:dyDescent="0.25">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11"/>
    </row>
    <row r="732" spans="4:71" s="94" customFormat="1" ht="9.75" customHeight="1" x14ac:dyDescent="0.25">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11"/>
    </row>
    <row r="733" spans="4:71" s="94" customFormat="1" ht="9.75" customHeight="1" x14ac:dyDescent="0.25">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c r="AA733" s="130"/>
      <c r="AB733" s="130"/>
      <c r="AC733" s="130"/>
      <c r="AD733" s="130"/>
      <c r="AE733" s="130"/>
      <c r="AF733" s="130"/>
      <c r="AG733" s="130"/>
      <c r="AH733" s="130"/>
      <c r="AI733" s="130"/>
      <c r="AJ733" s="130"/>
      <c r="AK733" s="130"/>
      <c r="AL733" s="130"/>
      <c r="AM733" s="130"/>
      <c r="AN733" s="130"/>
      <c r="AO733" s="130"/>
      <c r="AP733" s="130"/>
      <c r="AQ733" s="130"/>
      <c r="AR733" s="130"/>
      <c r="AS733" s="130"/>
      <c r="AT733" s="130"/>
      <c r="AU733" s="130"/>
      <c r="AV733" s="130"/>
      <c r="AW733" s="130"/>
      <c r="AX733" s="130"/>
      <c r="AY733" s="130"/>
      <c r="AZ733" s="130"/>
      <c r="BA733" s="130"/>
      <c r="BB733" s="130"/>
      <c r="BC733" s="130"/>
      <c r="BD733" s="130"/>
      <c r="BE733" s="130"/>
      <c r="BF733" s="130"/>
      <c r="BG733" s="130"/>
      <c r="BH733" s="130"/>
      <c r="BI733" s="130"/>
      <c r="BJ733" s="130"/>
      <c r="BK733" s="130"/>
      <c r="BL733" s="130"/>
      <c r="BM733" s="130"/>
      <c r="BN733" s="130"/>
      <c r="BO733" s="130"/>
      <c r="BP733" s="130"/>
      <c r="BQ733" s="130"/>
      <c r="BR733" s="130"/>
      <c r="BS733" s="111"/>
    </row>
    <row r="734" spans="4:71" s="94" customFormat="1" ht="9.75" customHeight="1" x14ac:dyDescent="0.25">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c r="AA734" s="130"/>
      <c r="AB734" s="130"/>
      <c r="AC734" s="130"/>
      <c r="AD734" s="130"/>
      <c r="AE734" s="130"/>
      <c r="AF734" s="130"/>
      <c r="AG734" s="130"/>
      <c r="AH734" s="130"/>
      <c r="AI734" s="130"/>
      <c r="AJ734" s="130"/>
      <c r="AK734" s="130"/>
      <c r="AL734" s="130"/>
      <c r="AM734" s="130"/>
      <c r="AN734" s="130"/>
      <c r="AO734" s="130"/>
      <c r="AP734" s="130"/>
      <c r="AQ734" s="130"/>
      <c r="AR734" s="130"/>
      <c r="AS734" s="130"/>
      <c r="AT734" s="130"/>
      <c r="AU734" s="130"/>
      <c r="AV734" s="130"/>
      <c r="AW734" s="130"/>
      <c r="AX734" s="130"/>
      <c r="AY734" s="130"/>
      <c r="AZ734" s="130"/>
      <c r="BA734" s="130"/>
      <c r="BB734" s="130"/>
      <c r="BC734" s="130"/>
      <c r="BD734" s="130"/>
      <c r="BE734" s="130"/>
      <c r="BF734" s="130"/>
      <c r="BG734" s="130"/>
      <c r="BH734" s="130"/>
      <c r="BI734" s="130"/>
      <c r="BJ734" s="130"/>
      <c r="BK734" s="130"/>
      <c r="BL734" s="130"/>
      <c r="BM734" s="130"/>
      <c r="BN734" s="130"/>
      <c r="BO734" s="130"/>
      <c r="BP734" s="130"/>
      <c r="BQ734" s="130"/>
      <c r="BR734" s="130"/>
      <c r="BS734" s="111"/>
    </row>
    <row r="735" spans="4:71" s="94" customFormat="1" ht="9.75" customHeight="1" x14ac:dyDescent="0.25">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c r="AA735" s="130"/>
      <c r="AB735" s="130"/>
      <c r="AC735" s="130"/>
      <c r="AD735" s="130"/>
      <c r="AE735" s="130"/>
      <c r="AF735" s="130"/>
      <c r="AG735" s="130"/>
      <c r="AH735" s="130"/>
      <c r="AI735" s="130"/>
      <c r="AJ735" s="130"/>
      <c r="AK735" s="130"/>
      <c r="AL735" s="130"/>
      <c r="AM735" s="130"/>
      <c r="AN735" s="130"/>
      <c r="AO735" s="130"/>
      <c r="AP735" s="130"/>
      <c r="AQ735" s="130"/>
      <c r="AR735" s="130"/>
      <c r="AS735" s="130"/>
      <c r="AT735" s="130"/>
      <c r="AU735" s="130"/>
      <c r="AV735" s="130"/>
      <c r="AW735" s="130"/>
      <c r="AX735" s="130"/>
      <c r="AY735" s="130"/>
      <c r="AZ735" s="130"/>
      <c r="BA735" s="130"/>
      <c r="BB735" s="130"/>
      <c r="BC735" s="130"/>
      <c r="BD735" s="130"/>
      <c r="BE735" s="130"/>
      <c r="BF735" s="130"/>
      <c r="BG735" s="130"/>
      <c r="BH735" s="130"/>
      <c r="BI735" s="130"/>
      <c r="BJ735" s="130"/>
      <c r="BK735" s="130"/>
      <c r="BL735" s="130"/>
      <c r="BM735" s="130"/>
      <c r="BN735" s="130"/>
      <c r="BO735" s="130"/>
      <c r="BP735" s="130"/>
      <c r="BQ735" s="130"/>
      <c r="BR735" s="130"/>
      <c r="BS735" s="111"/>
    </row>
    <row r="736" spans="4:71" s="94" customFormat="1" ht="9.75" customHeight="1" x14ac:dyDescent="0.25">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c r="AA736" s="130"/>
      <c r="AB736" s="130"/>
      <c r="AC736" s="130"/>
      <c r="AD736" s="130"/>
      <c r="AE736" s="130"/>
      <c r="AF736" s="130"/>
      <c r="AG736" s="130"/>
      <c r="AH736" s="130"/>
      <c r="AI736" s="130"/>
      <c r="AJ736" s="130"/>
      <c r="AK736" s="130"/>
      <c r="AL736" s="130"/>
      <c r="AM736" s="130"/>
      <c r="AN736" s="130"/>
      <c r="AO736" s="130"/>
      <c r="AP736" s="130"/>
      <c r="AQ736" s="130"/>
      <c r="AR736" s="130"/>
      <c r="AS736" s="130"/>
      <c r="AT736" s="130"/>
      <c r="AU736" s="130"/>
      <c r="AV736" s="130"/>
      <c r="AW736" s="130"/>
      <c r="AX736" s="130"/>
      <c r="AY736" s="130"/>
      <c r="AZ736" s="130"/>
      <c r="BA736" s="130"/>
      <c r="BB736" s="130"/>
      <c r="BC736" s="130"/>
      <c r="BD736" s="130"/>
      <c r="BE736" s="130"/>
      <c r="BF736" s="130"/>
      <c r="BG736" s="130"/>
      <c r="BH736" s="130"/>
      <c r="BI736" s="130"/>
      <c r="BJ736" s="130"/>
      <c r="BK736" s="130"/>
      <c r="BL736" s="130"/>
      <c r="BM736" s="130"/>
      <c r="BN736" s="130"/>
      <c r="BO736" s="130"/>
      <c r="BP736" s="130"/>
      <c r="BQ736" s="130"/>
      <c r="BR736" s="130"/>
      <c r="BS736" s="111"/>
    </row>
    <row r="737" spans="4:71" s="94" customFormat="1" ht="9.75" customHeight="1" x14ac:dyDescent="0.25">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c r="AA737" s="130"/>
      <c r="AB737" s="130"/>
      <c r="AC737" s="130"/>
      <c r="AD737" s="130"/>
      <c r="AE737" s="130"/>
      <c r="AF737" s="130"/>
      <c r="AG737" s="130"/>
      <c r="AH737" s="130"/>
      <c r="AI737" s="130"/>
      <c r="AJ737" s="130"/>
      <c r="AK737" s="130"/>
      <c r="AL737" s="130"/>
      <c r="AM737" s="130"/>
      <c r="AN737" s="130"/>
      <c r="AO737" s="130"/>
      <c r="AP737" s="130"/>
      <c r="AQ737" s="130"/>
      <c r="AR737" s="130"/>
      <c r="AS737" s="130"/>
      <c r="AT737" s="130"/>
      <c r="AU737" s="130"/>
      <c r="AV737" s="130"/>
      <c r="AW737" s="130"/>
      <c r="AX737" s="130"/>
      <c r="AY737" s="130"/>
      <c r="AZ737" s="130"/>
      <c r="BA737" s="130"/>
      <c r="BB737" s="130"/>
      <c r="BC737" s="130"/>
      <c r="BD737" s="130"/>
      <c r="BE737" s="130"/>
      <c r="BF737" s="130"/>
      <c r="BG737" s="130"/>
      <c r="BH737" s="130"/>
      <c r="BI737" s="130"/>
      <c r="BJ737" s="130"/>
      <c r="BK737" s="130"/>
      <c r="BL737" s="130"/>
      <c r="BM737" s="130"/>
      <c r="BN737" s="130"/>
      <c r="BO737" s="130"/>
      <c r="BP737" s="130"/>
      <c r="BQ737" s="130"/>
      <c r="BR737" s="130"/>
      <c r="BS737" s="111"/>
    </row>
    <row r="738" spans="4:71" s="94" customFormat="1" ht="9.75" customHeight="1" x14ac:dyDescent="0.25">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c r="AA738" s="130"/>
      <c r="AB738" s="130"/>
      <c r="AC738" s="130"/>
      <c r="AD738" s="130"/>
      <c r="AE738" s="130"/>
      <c r="AF738" s="130"/>
      <c r="AG738" s="130"/>
      <c r="AH738" s="130"/>
      <c r="AI738" s="130"/>
      <c r="AJ738" s="130"/>
      <c r="AK738" s="130"/>
      <c r="AL738" s="130"/>
      <c r="AM738" s="130"/>
      <c r="AN738" s="130"/>
      <c r="AO738" s="130"/>
      <c r="AP738" s="130"/>
      <c r="AQ738" s="130"/>
      <c r="AR738" s="130"/>
      <c r="AS738" s="130"/>
      <c r="AT738" s="130"/>
      <c r="AU738" s="130"/>
      <c r="AV738" s="130"/>
      <c r="AW738" s="130"/>
      <c r="AX738" s="130"/>
      <c r="AY738" s="130"/>
      <c r="AZ738" s="130"/>
      <c r="BA738" s="130"/>
      <c r="BB738" s="130"/>
      <c r="BC738" s="130"/>
      <c r="BD738" s="130"/>
      <c r="BE738" s="130"/>
      <c r="BF738" s="130"/>
      <c r="BG738" s="130"/>
      <c r="BH738" s="130"/>
      <c r="BI738" s="130"/>
      <c r="BJ738" s="130"/>
      <c r="BK738" s="130"/>
      <c r="BL738" s="130"/>
      <c r="BM738" s="130"/>
      <c r="BN738" s="130"/>
      <c r="BO738" s="130"/>
      <c r="BP738" s="130"/>
      <c r="BQ738" s="130"/>
      <c r="BR738" s="130"/>
      <c r="BS738" s="111"/>
    </row>
    <row r="739" spans="4:71" s="94" customFormat="1" ht="9.75" customHeight="1" x14ac:dyDescent="0.25">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c r="AA739" s="130"/>
      <c r="AB739" s="130"/>
      <c r="AC739" s="130"/>
      <c r="AD739" s="130"/>
      <c r="AE739" s="130"/>
      <c r="AF739" s="130"/>
      <c r="AG739" s="130"/>
      <c r="AH739" s="130"/>
      <c r="AI739" s="130"/>
      <c r="AJ739" s="130"/>
      <c r="AK739" s="130"/>
      <c r="AL739" s="130"/>
      <c r="AM739" s="130"/>
      <c r="AN739" s="130"/>
      <c r="AO739" s="130"/>
      <c r="AP739" s="130"/>
      <c r="AQ739" s="130"/>
      <c r="AR739" s="130"/>
      <c r="AS739" s="130"/>
      <c r="AT739" s="130"/>
      <c r="AU739" s="130"/>
      <c r="AV739" s="130"/>
      <c r="AW739" s="130"/>
      <c r="AX739" s="130"/>
      <c r="AY739" s="130"/>
      <c r="AZ739" s="130"/>
      <c r="BA739" s="130"/>
      <c r="BB739" s="130"/>
      <c r="BC739" s="130"/>
      <c r="BD739" s="130"/>
      <c r="BE739" s="130"/>
      <c r="BF739" s="130"/>
      <c r="BG739" s="130"/>
      <c r="BH739" s="130"/>
      <c r="BI739" s="130"/>
      <c r="BJ739" s="130"/>
      <c r="BK739" s="130"/>
      <c r="BL739" s="130"/>
      <c r="BM739" s="130"/>
      <c r="BN739" s="130"/>
      <c r="BO739" s="130"/>
      <c r="BP739" s="130"/>
      <c r="BQ739" s="130"/>
      <c r="BR739" s="130"/>
      <c r="BS739" s="111"/>
    </row>
    <row r="740" spans="4:71" s="94" customFormat="1" ht="9.75" customHeight="1" x14ac:dyDescent="0.25">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c r="AA740" s="130"/>
      <c r="AB740" s="130"/>
      <c r="AC740" s="130"/>
      <c r="AD740" s="130"/>
      <c r="AE740" s="130"/>
      <c r="AF740" s="130"/>
      <c r="AG740" s="130"/>
      <c r="AH740" s="130"/>
      <c r="AI740" s="130"/>
      <c r="AJ740" s="130"/>
      <c r="AK740" s="130"/>
      <c r="AL740" s="130"/>
      <c r="AM740" s="130"/>
      <c r="AN740" s="130"/>
      <c r="AO740" s="130"/>
      <c r="AP740" s="130"/>
      <c r="AQ740" s="130"/>
      <c r="AR740" s="130"/>
      <c r="AS740" s="130"/>
      <c r="AT740" s="130"/>
      <c r="AU740" s="130"/>
      <c r="AV740" s="130"/>
      <c r="AW740" s="130"/>
      <c r="AX740" s="130"/>
      <c r="AY740" s="130"/>
      <c r="AZ740" s="130"/>
      <c r="BA740" s="130"/>
      <c r="BB740" s="130"/>
      <c r="BC740" s="130"/>
      <c r="BD740" s="130"/>
      <c r="BE740" s="130"/>
      <c r="BF740" s="130"/>
      <c r="BG740" s="130"/>
      <c r="BH740" s="130"/>
      <c r="BI740" s="130"/>
      <c r="BJ740" s="130"/>
      <c r="BK740" s="130"/>
      <c r="BL740" s="130"/>
      <c r="BM740" s="130"/>
      <c r="BN740" s="130"/>
      <c r="BO740" s="130"/>
      <c r="BP740" s="130"/>
      <c r="BQ740" s="130"/>
      <c r="BR740" s="130"/>
      <c r="BS740" s="111"/>
    </row>
    <row r="741" spans="4:71" s="94" customFormat="1" ht="9.75" customHeight="1" x14ac:dyDescent="0.25">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c r="AA741" s="130"/>
      <c r="AB741" s="130"/>
      <c r="AC741" s="130"/>
      <c r="AD741" s="130"/>
      <c r="AE741" s="130"/>
      <c r="AF741" s="130"/>
      <c r="AG741" s="130"/>
      <c r="AH741" s="130"/>
      <c r="AI741" s="130"/>
      <c r="AJ741" s="130"/>
      <c r="AK741" s="130"/>
      <c r="AL741" s="130"/>
      <c r="AM741" s="130"/>
      <c r="AN741" s="130"/>
      <c r="AO741" s="130"/>
      <c r="AP741" s="130"/>
      <c r="AQ741" s="130"/>
      <c r="AR741" s="130"/>
      <c r="AS741" s="130"/>
      <c r="AT741" s="130"/>
      <c r="AU741" s="130"/>
      <c r="AV741" s="130"/>
      <c r="AW741" s="130"/>
      <c r="AX741" s="130"/>
      <c r="AY741" s="130"/>
      <c r="AZ741" s="130"/>
      <c r="BA741" s="130"/>
      <c r="BB741" s="130"/>
      <c r="BC741" s="130"/>
      <c r="BD741" s="130"/>
      <c r="BE741" s="130"/>
      <c r="BF741" s="130"/>
      <c r="BG741" s="130"/>
      <c r="BH741" s="130"/>
      <c r="BI741" s="130"/>
      <c r="BJ741" s="130"/>
      <c r="BK741" s="130"/>
      <c r="BL741" s="130"/>
      <c r="BM741" s="130"/>
      <c r="BN741" s="130"/>
      <c r="BO741" s="130"/>
      <c r="BP741" s="130"/>
      <c r="BQ741" s="130"/>
      <c r="BR741" s="130"/>
      <c r="BS741" s="111"/>
    </row>
    <row r="742" spans="4:71" s="94" customFormat="1" ht="9.75" customHeight="1" x14ac:dyDescent="0.25">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c r="AA742" s="130"/>
      <c r="AB742" s="130"/>
      <c r="AC742" s="130"/>
      <c r="AD742" s="130"/>
      <c r="AE742" s="130"/>
      <c r="AF742" s="130"/>
      <c r="AG742" s="130"/>
      <c r="AH742" s="130"/>
      <c r="AI742" s="130"/>
      <c r="AJ742" s="130"/>
      <c r="AK742" s="130"/>
      <c r="AL742" s="130"/>
      <c r="AM742" s="130"/>
      <c r="AN742" s="130"/>
      <c r="AO742" s="130"/>
      <c r="AP742" s="130"/>
      <c r="AQ742" s="130"/>
      <c r="AR742" s="130"/>
      <c r="AS742" s="130"/>
      <c r="AT742" s="130"/>
      <c r="AU742" s="130"/>
      <c r="AV742" s="130"/>
      <c r="AW742" s="130"/>
      <c r="AX742" s="130"/>
      <c r="AY742" s="130"/>
      <c r="AZ742" s="130"/>
      <c r="BA742" s="130"/>
      <c r="BB742" s="130"/>
      <c r="BC742" s="130"/>
      <c r="BD742" s="130"/>
      <c r="BE742" s="130"/>
      <c r="BF742" s="130"/>
      <c r="BG742" s="130"/>
      <c r="BH742" s="130"/>
      <c r="BI742" s="130"/>
      <c r="BJ742" s="130"/>
      <c r="BK742" s="130"/>
      <c r="BL742" s="130"/>
      <c r="BM742" s="130"/>
      <c r="BN742" s="130"/>
      <c r="BO742" s="130"/>
      <c r="BP742" s="130"/>
      <c r="BQ742" s="130"/>
      <c r="BR742" s="130"/>
      <c r="BS742" s="111"/>
    </row>
    <row r="743" spans="4:71" s="94" customFormat="1" ht="9.75" customHeight="1" x14ac:dyDescent="0.25">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c r="AA743" s="130"/>
      <c r="AB743" s="130"/>
      <c r="AC743" s="130"/>
      <c r="AD743" s="130"/>
      <c r="AE743" s="130"/>
      <c r="AF743" s="130"/>
      <c r="AG743" s="130"/>
      <c r="AH743" s="130"/>
      <c r="AI743" s="130"/>
      <c r="AJ743" s="130"/>
      <c r="AK743" s="130"/>
      <c r="AL743" s="130"/>
      <c r="AM743" s="130"/>
      <c r="AN743" s="130"/>
      <c r="AO743" s="130"/>
      <c r="AP743" s="130"/>
      <c r="AQ743" s="130"/>
      <c r="AR743" s="130"/>
      <c r="AS743" s="130"/>
      <c r="AT743" s="130"/>
      <c r="AU743" s="130"/>
      <c r="AV743" s="130"/>
      <c r="AW743" s="130"/>
      <c r="AX743" s="130"/>
      <c r="AY743" s="130"/>
      <c r="AZ743" s="130"/>
      <c r="BA743" s="130"/>
      <c r="BB743" s="130"/>
      <c r="BC743" s="130"/>
      <c r="BD743" s="130"/>
      <c r="BE743" s="130"/>
      <c r="BF743" s="130"/>
      <c r="BG743" s="130"/>
      <c r="BH743" s="130"/>
      <c r="BI743" s="130"/>
      <c r="BJ743" s="130"/>
      <c r="BK743" s="130"/>
      <c r="BL743" s="130"/>
      <c r="BM743" s="130"/>
      <c r="BN743" s="130"/>
      <c r="BO743" s="130"/>
      <c r="BP743" s="130"/>
      <c r="BQ743" s="130"/>
      <c r="BR743" s="130"/>
      <c r="BS743" s="111"/>
    </row>
    <row r="744" spans="4:71" s="94" customFormat="1" ht="9.75" customHeight="1" x14ac:dyDescent="0.25">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c r="AA744" s="130"/>
      <c r="AB744" s="130"/>
      <c r="AC744" s="130"/>
      <c r="AD744" s="130"/>
      <c r="AE744" s="130"/>
      <c r="AF744" s="130"/>
      <c r="AG744" s="130"/>
      <c r="AH744" s="130"/>
      <c r="AI744" s="130"/>
      <c r="AJ744" s="130"/>
      <c r="AK744" s="130"/>
      <c r="AL744" s="130"/>
      <c r="AM744" s="130"/>
      <c r="AN744" s="130"/>
      <c r="AO744" s="130"/>
      <c r="AP744" s="130"/>
      <c r="AQ744" s="130"/>
      <c r="AR744" s="130"/>
      <c r="AS744" s="130"/>
      <c r="AT744" s="130"/>
      <c r="AU744" s="130"/>
      <c r="AV744" s="130"/>
      <c r="AW744" s="130"/>
      <c r="AX744" s="130"/>
      <c r="AY744" s="130"/>
      <c r="AZ744" s="130"/>
      <c r="BA744" s="130"/>
      <c r="BB744" s="130"/>
      <c r="BC744" s="130"/>
      <c r="BD744" s="130"/>
      <c r="BE744" s="130"/>
      <c r="BF744" s="130"/>
      <c r="BG744" s="130"/>
      <c r="BH744" s="130"/>
      <c r="BI744" s="130"/>
      <c r="BJ744" s="130"/>
      <c r="BK744" s="130"/>
      <c r="BL744" s="130"/>
      <c r="BM744" s="130"/>
      <c r="BN744" s="130"/>
      <c r="BO744" s="130"/>
      <c r="BP744" s="130"/>
      <c r="BQ744" s="130"/>
      <c r="BR744" s="130"/>
      <c r="BS744" s="111"/>
    </row>
    <row r="745" spans="4:71" s="94" customFormat="1" ht="9.75" customHeight="1" x14ac:dyDescent="0.25">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c r="AA745" s="130"/>
      <c r="AB745" s="130"/>
      <c r="AC745" s="130"/>
      <c r="AD745" s="130"/>
      <c r="AE745" s="130"/>
      <c r="AF745" s="130"/>
      <c r="AG745" s="130"/>
      <c r="AH745" s="130"/>
      <c r="AI745" s="130"/>
      <c r="AJ745" s="130"/>
      <c r="AK745" s="130"/>
      <c r="AL745" s="130"/>
      <c r="AM745" s="130"/>
      <c r="AN745" s="130"/>
      <c r="AO745" s="130"/>
      <c r="AP745" s="130"/>
      <c r="AQ745" s="130"/>
      <c r="AR745" s="130"/>
      <c r="AS745" s="130"/>
      <c r="AT745" s="130"/>
      <c r="AU745" s="130"/>
      <c r="AV745" s="130"/>
      <c r="AW745" s="130"/>
      <c r="AX745" s="130"/>
      <c r="AY745" s="130"/>
      <c r="AZ745" s="130"/>
      <c r="BA745" s="130"/>
      <c r="BB745" s="130"/>
      <c r="BC745" s="130"/>
      <c r="BD745" s="130"/>
      <c r="BE745" s="130"/>
      <c r="BF745" s="130"/>
      <c r="BG745" s="130"/>
      <c r="BH745" s="130"/>
      <c r="BI745" s="130"/>
      <c r="BJ745" s="130"/>
      <c r="BK745" s="130"/>
      <c r="BL745" s="130"/>
      <c r="BM745" s="130"/>
      <c r="BN745" s="130"/>
      <c r="BO745" s="130"/>
      <c r="BP745" s="130"/>
      <c r="BQ745" s="130"/>
      <c r="BR745" s="130"/>
      <c r="BS745" s="111"/>
    </row>
    <row r="746" spans="4:71" s="94" customFormat="1" ht="9.75" customHeight="1" x14ac:dyDescent="0.25">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c r="AA746" s="130"/>
      <c r="AB746" s="130"/>
      <c r="AC746" s="130"/>
      <c r="AD746" s="130"/>
      <c r="AE746" s="130"/>
      <c r="AF746" s="130"/>
      <c r="AG746" s="130"/>
      <c r="AH746" s="130"/>
      <c r="AI746" s="130"/>
      <c r="AJ746" s="130"/>
      <c r="AK746" s="130"/>
      <c r="AL746" s="130"/>
      <c r="AM746" s="130"/>
      <c r="AN746" s="130"/>
      <c r="AO746" s="130"/>
      <c r="AP746" s="130"/>
      <c r="AQ746" s="130"/>
      <c r="AR746" s="130"/>
      <c r="AS746" s="130"/>
      <c r="AT746" s="130"/>
      <c r="AU746" s="130"/>
      <c r="AV746" s="130"/>
      <c r="AW746" s="130"/>
      <c r="AX746" s="130"/>
      <c r="AY746" s="130"/>
      <c r="AZ746" s="130"/>
      <c r="BA746" s="130"/>
      <c r="BB746" s="130"/>
      <c r="BC746" s="130"/>
      <c r="BD746" s="130"/>
      <c r="BE746" s="130"/>
      <c r="BF746" s="130"/>
      <c r="BG746" s="130"/>
      <c r="BH746" s="130"/>
      <c r="BI746" s="130"/>
      <c r="BJ746" s="130"/>
      <c r="BK746" s="130"/>
      <c r="BL746" s="130"/>
      <c r="BM746" s="130"/>
      <c r="BN746" s="130"/>
      <c r="BO746" s="130"/>
      <c r="BP746" s="130"/>
      <c r="BQ746" s="130"/>
      <c r="BR746" s="130"/>
      <c r="BS746" s="111"/>
    </row>
    <row r="747" spans="4:71" s="94" customFormat="1" ht="9.75" customHeight="1" x14ac:dyDescent="0.25">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c r="AA747" s="130"/>
      <c r="AB747" s="130"/>
      <c r="AC747" s="130"/>
      <c r="AD747" s="130"/>
      <c r="AE747" s="130"/>
      <c r="AF747" s="130"/>
      <c r="AG747" s="130"/>
      <c r="AH747" s="130"/>
      <c r="AI747" s="130"/>
      <c r="AJ747" s="130"/>
      <c r="AK747" s="130"/>
      <c r="AL747" s="130"/>
      <c r="AM747" s="130"/>
      <c r="AN747" s="130"/>
      <c r="AO747" s="130"/>
      <c r="AP747" s="130"/>
      <c r="AQ747" s="130"/>
      <c r="AR747" s="130"/>
      <c r="AS747" s="130"/>
      <c r="AT747" s="130"/>
      <c r="AU747" s="130"/>
      <c r="AV747" s="130"/>
      <c r="AW747" s="130"/>
      <c r="AX747" s="130"/>
      <c r="AY747" s="130"/>
      <c r="AZ747" s="130"/>
      <c r="BA747" s="130"/>
      <c r="BB747" s="130"/>
      <c r="BC747" s="130"/>
      <c r="BD747" s="130"/>
      <c r="BE747" s="130"/>
      <c r="BF747" s="130"/>
      <c r="BG747" s="130"/>
      <c r="BH747" s="130"/>
      <c r="BI747" s="130"/>
      <c r="BJ747" s="130"/>
      <c r="BK747" s="130"/>
      <c r="BL747" s="130"/>
      <c r="BM747" s="130"/>
      <c r="BN747" s="130"/>
      <c r="BO747" s="130"/>
      <c r="BP747" s="130"/>
      <c r="BQ747" s="130"/>
      <c r="BR747" s="130"/>
      <c r="BS747" s="111"/>
    </row>
    <row r="748" spans="4:71" s="94" customFormat="1" ht="9.75" customHeight="1" x14ac:dyDescent="0.25">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c r="AA748" s="130"/>
      <c r="AB748" s="130"/>
      <c r="AC748" s="130"/>
      <c r="AD748" s="130"/>
      <c r="AE748" s="130"/>
      <c r="AF748" s="130"/>
      <c r="AG748" s="130"/>
      <c r="AH748" s="130"/>
      <c r="AI748" s="130"/>
      <c r="AJ748" s="130"/>
      <c r="AK748" s="130"/>
      <c r="AL748" s="130"/>
      <c r="AM748" s="130"/>
      <c r="AN748" s="130"/>
      <c r="AO748" s="130"/>
      <c r="AP748" s="130"/>
      <c r="AQ748" s="130"/>
      <c r="AR748" s="130"/>
      <c r="AS748" s="130"/>
      <c r="AT748" s="130"/>
      <c r="AU748" s="130"/>
      <c r="AV748" s="130"/>
      <c r="AW748" s="130"/>
      <c r="AX748" s="130"/>
      <c r="AY748" s="130"/>
      <c r="AZ748" s="130"/>
      <c r="BA748" s="130"/>
      <c r="BB748" s="130"/>
      <c r="BC748" s="130"/>
      <c r="BD748" s="130"/>
      <c r="BE748" s="130"/>
      <c r="BF748" s="130"/>
      <c r="BG748" s="130"/>
      <c r="BH748" s="130"/>
      <c r="BI748" s="130"/>
      <c r="BJ748" s="130"/>
      <c r="BK748" s="130"/>
      <c r="BL748" s="130"/>
      <c r="BM748" s="130"/>
      <c r="BN748" s="130"/>
      <c r="BO748" s="130"/>
      <c r="BP748" s="130"/>
      <c r="BQ748" s="130"/>
      <c r="BR748" s="130"/>
      <c r="BS748" s="111"/>
    </row>
    <row r="749" spans="4:71" s="94" customFormat="1" ht="9.75" customHeight="1" x14ac:dyDescent="0.25">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c r="AA749" s="130"/>
      <c r="AB749" s="130"/>
      <c r="AC749" s="130"/>
      <c r="AD749" s="130"/>
      <c r="AE749" s="130"/>
      <c r="AF749" s="130"/>
      <c r="AG749" s="130"/>
      <c r="AH749" s="130"/>
      <c r="AI749" s="130"/>
      <c r="AJ749" s="130"/>
      <c r="AK749" s="130"/>
      <c r="AL749" s="130"/>
      <c r="AM749" s="130"/>
      <c r="AN749" s="130"/>
      <c r="AO749" s="130"/>
      <c r="AP749" s="130"/>
      <c r="AQ749" s="130"/>
      <c r="AR749" s="130"/>
      <c r="AS749" s="130"/>
      <c r="AT749" s="130"/>
      <c r="AU749" s="130"/>
      <c r="AV749" s="130"/>
      <c r="AW749" s="130"/>
      <c r="AX749" s="130"/>
      <c r="AY749" s="130"/>
      <c r="AZ749" s="130"/>
      <c r="BA749" s="130"/>
      <c r="BB749" s="130"/>
      <c r="BC749" s="130"/>
      <c r="BD749" s="130"/>
      <c r="BE749" s="130"/>
      <c r="BF749" s="130"/>
      <c r="BG749" s="130"/>
      <c r="BH749" s="130"/>
      <c r="BI749" s="130"/>
      <c r="BJ749" s="130"/>
      <c r="BK749" s="130"/>
      <c r="BL749" s="130"/>
      <c r="BM749" s="130"/>
      <c r="BN749" s="130"/>
      <c r="BO749" s="130"/>
      <c r="BP749" s="130"/>
      <c r="BQ749" s="130"/>
      <c r="BR749" s="130"/>
      <c r="BS749" s="111"/>
    </row>
    <row r="750" spans="4:71" s="94" customFormat="1" ht="9.75" customHeight="1" x14ac:dyDescent="0.25">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0"/>
      <c r="AU750" s="130"/>
      <c r="AV750" s="130"/>
      <c r="AW750" s="130"/>
      <c r="AX750" s="130"/>
      <c r="AY750" s="130"/>
      <c r="AZ750" s="130"/>
      <c r="BA750" s="130"/>
      <c r="BB750" s="130"/>
      <c r="BC750" s="130"/>
      <c r="BD750" s="130"/>
      <c r="BE750" s="130"/>
      <c r="BF750" s="130"/>
      <c r="BG750" s="130"/>
      <c r="BH750" s="130"/>
      <c r="BI750" s="130"/>
      <c r="BJ750" s="130"/>
      <c r="BK750" s="130"/>
      <c r="BL750" s="130"/>
      <c r="BM750" s="130"/>
      <c r="BN750" s="130"/>
      <c r="BO750" s="130"/>
      <c r="BP750" s="130"/>
      <c r="BQ750" s="130"/>
      <c r="BR750" s="130"/>
      <c r="BS750" s="111"/>
    </row>
    <row r="751" spans="4:71" s="94" customFormat="1" ht="9.75" customHeight="1" x14ac:dyDescent="0.25">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c r="AA751" s="130"/>
      <c r="AB751" s="130"/>
      <c r="AC751" s="130"/>
      <c r="AD751" s="130"/>
      <c r="AE751" s="130"/>
      <c r="AF751" s="130"/>
      <c r="AG751" s="130"/>
      <c r="AH751" s="130"/>
      <c r="AI751" s="130"/>
      <c r="AJ751" s="130"/>
      <c r="AK751" s="130"/>
      <c r="AL751" s="130"/>
      <c r="AM751" s="130"/>
      <c r="AN751" s="130"/>
      <c r="AO751" s="130"/>
      <c r="AP751" s="130"/>
      <c r="AQ751" s="130"/>
      <c r="AR751" s="130"/>
      <c r="AS751" s="130"/>
      <c r="AT751" s="130"/>
      <c r="AU751" s="130"/>
      <c r="AV751" s="130"/>
      <c r="AW751" s="130"/>
      <c r="AX751" s="130"/>
      <c r="AY751" s="130"/>
      <c r="AZ751" s="130"/>
      <c r="BA751" s="130"/>
      <c r="BB751" s="130"/>
      <c r="BC751" s="130"/>
      <c r="BD751" s="130"/>
      <c r="BE751" s="130"/>
      <c r="BF751" s="130"/>
      <c r="BG751" s="130"/>
      <c r="BH751" s="130"/>
      <c r="BI751" s="130"/>
      <c r="BJ751" s="130"/>
      <c r="BK751" s="130"/>
      <c r="BL751" s="130"/>
      <c r="BM751" s="130"/>
      <c r="BN751" s="130"/>
      <c r="BO751" s="130"/>
      <c r="BP751" s="130"/>
      <c r="BQ751" s="130"/>
      <c r="BR751" s="130"/>
      <c r="BS751" s="111"/>
    </row>
    <row r="752" spans="4:71" s="94" customFormat="1" ht="9.75" customHeight="1" x14ac:dyDescent="0.25">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c r="AA752" s="130"/>
      <c r="AB752" s="130"/>
      <c r="AC752" s="130"/>
      <c r="AD752" s="130"/>
      <c r="AE752" s="130"/>
      <c r="AF752" s="130"/>
      <c r="AG752" s="130"/>
      <c r="AH752" s="130"/>
      <c r="AI752" s="130"/>
      <c r="AJ752" s="130"/>
      <c r="AK752" s="130"/>
      <c r="AL752" s="130"/>
      <c r="AM752" s="130"/>
      <c r="AN752" s="130"/>
      <c r="AO752" s="130"/>
      <c r="AP752" s="130"/>
      <c r="AQ752" s="130"/>
      <c r="AR752" s="130"/>
      <c r="AS752" s="130"/>
      <c r="AT752" s="130"/>
      <c r="AU752" s="130"/>
      <c r="AV752" s="130"/>
      <c r="AW752" s="130"/>
      <c r="AX752" s="130"/>
      <c r="AY752" s="130"/>
      <c r="AZ752" s="130"/>
      <c r="BA752" s="130"/>
      <c r="BB752" s="130"/>
      <c r="BC752" s="130"/>
      <c r="BD752" s="130"/>
      <c r="BE752" s="130"/>
      <c r="BF752" s="130"/>
      <c r="BG752" s="130"/>
      <c r="BH752" s="130"/>
      <c r="BI752" s="130"/>
      <c r="BJ752" s="130"/>
      <c r="BK752" s="130"/>
      <c r="BL752" s="130"/>
      <c r="BM752" s="130"/>
      <c r="BN752" s="130"/>
      <c r="BO752" s="130"/>
      <c r="BP752" s="130"/>
      <c r="BQ752" s="130"/>
      <c r="BR752" s="130"/>
      <c r="BS752" s="111"/>
    </row>
    <row r="753" spans="4:71" s="94" customFormat="1" ht="9.75" customHeight="1" x14ac:dyDescent="0.25">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c r="AA753" s="130"/>
      <c r="AB753" s="130"/>
      <c r="AC753" s="130"/>
      <c r="AD753" s="130"/>
      <c r="AE753" s="130"/>
      <c r="AF753" s="130"/>
      <c r="AG753" s="130"/>
      <c r="AH753" s="130"/>
      <c r="AI753" s="130"/>
      <c r="AJ753" s="130"/>
      <c r="AK753" s="130"/>
      <c r="AL753" s="130"/>
      <c r="AM753" s="130"/>
      <c r="AN753" s="130"/>
      <c r="AO753" s="130"/>
      <c r="AP753" s="130"/>
      <c r="AQ753" s="130"/>
      <c r="AR753" s="130"/>
      <c r="AS753" s="130"/>
      <c r="AT753" s="130"/>
      <c r="AU753" s="130"/>
      <c r="AV753" s="130"/>
      <c r="AW753" s="130"/>
      <c r="AX753" s="130"/>
      <c r="AY753" s="130"/>
      <c r="AZ753" s="130"/>
      <c r="BA753" s="130"/>
      <c r="BB753" s="130"/>
      <c r="BC753" s="130"/>
      <c r="BD753" s="130"/>
      <c r="BE753" s="130"/>
      <c r="BF753" s="130"/>
      <c r="BG753" s="130"/>
      <c r="BH753" s="130"/>
      <c r="BI753" s="130"/>
      <c r="BJ753" s="130"/>
      <c r="BK753" s="130"/>
      <c r="BL753" s="130"/>
      <c r="BM753" s="130"/>
      <c r="BN753" s="130"/>
      <c r="BO753" s="130"/>
      <c r="BP753" s="130"/>
      <c r="BQ753" s="130"/>
      <c r="BR753" s="130"/>
      <c r="BS753" s="111"/>
    </row>
    <row r="754" spans="4:71" s="94" customFormat="1" ht="9.75" customHeight="1" x14ac:dyDescent="0.25">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c r="AA754" s="130"/>
      <c r="AB754" s="130"/>
      <c r="AC754" s="130"/>
      <c r="AD754" s="130"/>
      <c r="AE754" s="130"/>
      <c r="AF754" s="130"/>
      <c r="AG754" s="130"/>
      <c r="AH754" s="130"/>
      <c r="AI754" s="130"/>
      <c r="AJ754" s="130"/>
      <c r="AK754" s="130"/>
      <c r="AL754" s="130"/>
      <c r="AM754" s="130"/>
      <c r="AN754" s="130"/>
      <c r="AO754" s="130"/>
      <c r="AP754" s="130"/>
      <c r="AQ754" s="130"/>
      <c r="AR754" s="130"/>
      <c r="AS754" s="130"/>
      <c r="AT754" s="130"/>
      <c r="AU754" s="130"/>
      <c r="AV754" s="130"/>
      <c r="AW754" s="130"/>
      <c r="AX754" s="130"/>
      <c r="AY754" s="130"/>
      <c r="AZ754" s="130"/>
      <c r="BA754" s="130"/>
      <c r="BB754" s="130"/>
      <c r="BC754" s="130"/>
      <c r="BD754" s="130"/>
      <c r="BE754" s="130"/>
      <c r="BF754" s="130"/>
      <c r="BG754" s="130"/>
      <c r="BH754" s="130"/>
      <c r="BI754" s="130"/>
      <c r="BJ754" s="130"/>
      <c r="BK754" s="130"/>
      <c r="BL754" s="130"/>
      <c r="BM754" s="130"/>
      <c r="BN754" s="130"/>
      <c r="BO754" s="130"/>
      <c r="BP754" s="130"/>
      <c r="BQ754" s="130"/>
      <c r="BR754" s="130"/>
      <c r="BS754" s="111"/>
    </row>
    <row r="755" spans="4:71" s="94" customFormat="1" ht="9.75" customHeight="1" x14ac:dyDescent="0.25">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c r="AA755" s="130"/>
      <c r="AB755" s="130"/>
      <c r="AC755" s="130"/>
      <c r="AD755" s="130"/>
      <c r="AE755" s="130"/>
      <c r="AF755" s="130"/>
      <c r="AG755" s="130"/>
      <c r="AH755" s="130"/>
      <c r="AI755" s="130"/>
      <c r="AJ755" s="130"/>
      <c r="AK755" s="130"/>
      <c r="AL755" s="130"/>
      <c r="AM755" s="130"/>
      <c r="AN755" s="130"/>
      <c r="AO755" s="130"/>
      <c r="AP755" s="130"/>
      <c r="AQ755" s="130"/>
      <c r="AR755" s="130"/>
      <c r="AS755" s="130"/>
      <c r="AT755" s="130"/>
      <c r="AU755" s="130"/>
      <c r="AV755" s="130"/>
      <c r="AW755" s="130"/>
      <c r="AX755" s="130"/>
      <c r="AY755" s="130"/>
      <c r="AZ755" s="130"/>
      <c r="BA755" s="130"/>
      <c r="BB755" s="130"/>
      <c r="BC755" s="130"/>
      <c r="BD755" s="130"/>
      <c r="BE755" s="130"/>
      <c r="BF755" s="130"/>
      <c r="BG755" s="130"/>
      <c r="BH755" s="130"/>
      <c r="BI755" s="130"/>
      <c r="BJ755" s="130"/>
      <c r="BK755" s="130"/>
      <c r="BL755" s="130"/>
      <c r="BM755" s="130"/>
      <c r="BN755" s="130"/>
      <c r="BO755" s="130"/>
      <c r="BP755" s="130"/>
      <c r="BQ755" s="130"/>
      <c r="BR755" s="130"/>
      <c r="BS755" s="111"/>
    </row>
    <row r="756" spans="4:71" s="94" customFormat="1" ht="9.75" customHeight="1" x14ac:dyDescent="0.25">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c r="AA756" s="130"/>
      <c r="AB756" s="130"/>
      <c r="AC756" s="130"/>
      <c r="AD756" s="130"/>
      <c r="AE756" s="130"/>
      <c r="AF756" s="130"/>
      <c r="AG756" s="130"/>
      <c r="AH756" s="130"/>
      <c r="AI756" s="130"/>
      <c r="AJ756" s="130"/>
      <c r="AK756" s="130"/>
      <c r="AL756" s="130"/>
      <c r="AM756" s="130"/>
      <c r="AN756" s="130"/>
      <c r="AO756" s="130"/>
      <c r="AP756" s="130"/>
      <c r="AQ756" s="130"/>
      <c r="AR756" s="130"/>
      <c r="AS756" s="130"/>
      <c r="AT756" s="130"/>
      <c r="AU756" s="130"/>
      <c r="AV756" s="130"/>
      <c r="AW756" s="130"/>
      <c r="AX756" s="130"/>
      <c r="AY756" s="130"/>
      <c r="AZ756" s="130"/>
      <c r="BA756" s="130"/>
      <c r="BB756" s="130"/>
      <c r="BC756" s="130"/>
      <c r="BD756" s="130"/>
      <c r="BE756" s="130"/>
      <c r="BF756" s="130"/>
      <c r="BG756" s="130"/>
      <c r="BH756" s="130"/>
      <c r="BI756" s="130"/>
      <c r="BJ756" s="130"/>
      <c r="BK756" s="130"/>
      <c r="BL756" s="130"/>
      <c r="BM756" s="130"/>
      <c r="BN756" s="130"/>
      <c r="BO756" s="130"/>
      <c r="BP756" s="130"/>
      <c r="BQ756" s="130"/>
      <c r="BR756" s="130"/>
      <c r="BS756" s="111"/>
    </row>
    <row r="757" spans="4:71" s="94" customFormat="1" ht="9.75" customHeight="1" x14ac:dyDescent="0.25">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c r="AA757" s="130"/>
      <c r="AB757" s="130"/>
      <c r="AC757" s="130"/>
      <c r="AD757" s="130"/>
      <c r="AE757" s="130"/>
      <c r="AF757" s="130"/>
      <c r="AG757" s="130"/>
      <c r="AH757" s="130"/>
      <c r="AI757" s="130"/>
      <c r="AJ757" s="130"/>
      <c r="AK757" s="130"/>
      <c r="AL757" s="130"/>
      <c r="AM757" s="130"/>
      <c r="AN757" s="130"/>
      <c r="AO757" s="130"/>
      <c r="AP757" s="130"/>
      <c r="AQ757" s="130"/>
      <c r="AR757" s="130"/>
      <c r="AS757" s="130"/>
      <c r="AT757" s="130"/>
      <c r="AU757" s="130"/>
      <c r="AV757" s="130"/>
      <c r="AW757" s="130"/>
      <c r="AX757" s="130"/>
      <c r="AY757" s="130"/>
      <c r="AZ757" s="130"/>
      <c r="BA757" s="130"/>
      <c r="BB757" s="130"/>
      <c r="BC757" s="130"/>
      <c r="BD757" s="130"/>
      <c r="BE757" s="130"/>
      <c r="BF757" s="130"/>
      <c r="BG757" s="130"/>
      <c r="BH757" s="130"/>
      <c r="BI757" s="130"/>
      <c r="BJ757" s="130"/>
      <c r="BK757" s="130"/>
      <c r="BL757" s="130"/>
      <c r="BM757" s="130"/>
      <c r="BN757" s="130"/>
      <c r="BO757" s="130"/>
      <c r="BP757" s="130"/>
      <c r="BQ757" s="130"/>
      <c r="BR757" s="130"/>
      <c r="BS757" s="111"/>
    </row>
    <row r="758" spans="4:71" s="94" customFormat="1" ht="9.75" customHeight="1" x14ac:dyDescent="0.25">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c r="AA758" s="130"/>
      <c r="AB758" s="130"/>
      <c r="AC758" s="130"/>
      <c r="AD758" s="130"/>
      <c r="AE758" s="130"/>
      <c r="AF758" s="130"/>
      <c r="AG758" s="130"/>
      <c r="AH758" s="130"/>
      <c r="AI758" s="130"/>
      <c r="AJ758" s="130"/>
      <c r="AK758" s="130"/>
      <c r="AL758" s="130"/>
      <c r="AM758" s="130"/>
      <c r="AN758" s="130"/>
      <c r="AO758" s="130"/>
      <c r="AP758" s="130"/>
      <c r="AQ758" s="130"/>
      <c r="AR758" s="130"/>
      <c r="AS758" s="130"/>
      <c r="AT758" s="130"/>
      <c r="AU758" s="130"/>
      <c r="AV758" s="130"/>
      <c r="AW758" s="130"/>
      <c r="AX758" s="130"/>
      <c r="AY758" s="130"/>
      <c r="AZ758" s="130"/>
      <c r="BA758" s="130"/>
      <c r="BB758" s="130"/>
      <c r="BC758" s="130"/>
      <c r="BD758" s="130"/>
      <c r="BE758" s="130"/>
      <c r="BF758" s="130"/>
      <c r="BG758" s="130"/>
      <c r="BH758" s="130"/>
      <c r="BI758" s="130"/>
      <c r="BJ758" s="130"/>
      <c r="BK758" s="130"/>
      <c r="BL758" s="130"/>
      <c r="BM758" s="130"/>
      <c r="BN758" s="130"/>
      <c r="BO758" s="130"/>
      <c r="BP758" s="130"/>
      <c r="BQ758" s="130"/>
      <c r="BR758" s="130"/>
      <c r="BS758" s="111"/>
    </row>
    <row r="759" spans="4:71" s="94" customFormat="1" ht="9.75" customHeight="1" x14ac:dyDescent="0.25">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c r="AA759" s="130"/>
      <c r="AB759" s="130"/>
      <c r="AC759" s="130"/>
      <c r="AD759" s="130"/>
      <c r="AE759" s="130"/>
      <c r="AF759" s="130"/>
      <c r="AG759" s="130"/>
      <c r="AH759" s="130"/>
      <c r="AI759" s="130"/>
      <c r="AJ759" s="130"/>
      <c r="AK759" s="130"/>
      <c r="AL759" s="130"/>
      <c r="AM759" s="130"/>
      <c r="AN759" s="130"/>
      <c r="AO759" s="130"/>
      <c r="AP759" s="130"/>
      <c r="AQ759" s="130"/>
      <c r="AR759" s="130"/>
      <c r="AS759" s="130"/>
      <c r="AT759" s="130"/>
      <c r="AU759" s="130"/>
      <c r="AV759" s="130"/>
      <c r="AW759" s="130"/>
      <c r="AX759" s="130"/>
      <c r="AY759" s="130"/>
      <c r="AZ759" s="130"/>
      <c r="BA759" s="130"/>
      <c r="BB759" s="130"/>
      <c r="BC759" s="130"/>
      <c r="BD759" s="130"/>
      <c r="BE759" s="130"/>
      <c r="BF759" s="130"/>
      <c r="BG759" s="130"/>
      <c r="BH759" s="130"/>
      <c r="BI759" s="130"/>
      <c r="BJ759" s="130"/>
      <c r="BK759" s="130"/>
      <c r="BL759" s="130"/>
      <c r="BM759" s="130"/>
      <c r="BN759" s="130"/>
      <c r="BO759" s="130"/>
      <c r="BP759" s="130"/>
      <c r="BQ759" s="130"/>
      <c r="BR759" s="130"/>
      <c r="BS759" s="111"/>
    </row>
    <row r="760" spans="4:71" s="94" customFormat="1" ht="9.75" customHeight="1" x14ac:dyDescent="0.25">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c r="AA760" s="130"/>
      <c r="AB760" s="130"/>
      <c r="AC760" s="130"/>
      <c r="AD760" s="130"/>
      <c r="AE760" s="130"/>
      <c r="AF760" s="130"/>
      <c r="AG760" s="130"/>
      <c r="AH760" s="130"/>
      <c r="AI760" s="130"/>
      <c r="AJ760" s="130"/>
      <c r="AK760" s="130"/>
      <c r="AL760" s="130"/>
      <c r="AM760" s="130"/>
      <c r="AN760" s="130"/>
      <c r="AO760" s="130"/>
      <c r="AP760" s="130"/>
      <c r="AQ760" s="130"/>
      <c r="AR760" s="130"/>
      <c r="AS760" s="130"/>
      <c r="AT760" s="130"/>
      <c r="AU760" s="130"/>
      <c r="AV760" s="130"/>
      <c r="AW760" s="130"/>
      <c r="AX760" s="130"/>
      <c r="AY760" s="130"/>
      <c r="AZ760" s="130"/>
      <c r="BA760" s="130"/>
      <c r="BB760" s="130"/>
      <c r="BC760" s="130"/>
      <c r="BD760" s="130"/>
      <c r="BE760" s="130"/>
      <c r="BF760" s="130"/>
      <c r="BG760" s="130"/>
      <c r="BH760" s="130"/>
      <c r="BI760" s="130"/>
      <c r="BJ760" s="130"/>
      <c r="BK760" s="130"/>
      <c r="BL760" s="130"/>
      <c r="BM760" s="130"/>
      <c r="BN760" s="130"/>
      <c r="BO760" s="130"/>
      <c r="BP760" s="130"/>
      <c r="BQ760" s="130"/>
      <c r="BR760" s="130"/>
      <c r="BS760" s="111"/>
    </row>
    <row r="761" spans="4:71" s="94" customFormat="1" ht="9.75" customHeight="1" x14ac:dyDescent="0.25">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c r="AA761" s="130"/>
      <c r="AB761" s="130"/>
      <c r="AC761" s="130"/>
      <c r="AD761" s="130"/>
      <c r="AE761" s="130"/>
      <c r="AF761" s="130"/>
      <c r="AG761" s="130"/>
      <c r="AH761" s="130"/>
      <c r="AI761" s="130"/>
      <c r="AJ761" s="130"/>
      <c r="AK761" s="130"/>
      <c r="AL761" s="130"/>
      <c r="AM761" s="130"/>
      <c r="AN761" s="130"/>
      <c r="AO761" s="130"/>
      <c r="AP761" s="130"/>
      <c r="AQ761" s="130"/>
      <c r="AR761" s="130"/>
      <c r="AS761" s="130"/>
      <c r="AT761" s="130"/>
      <c r="AU761" s="130"/>
      <c r="AV761" s="130"/>
      <c r="AW761" s="130"/>
      <c r="AX761" s="130"/>
      <c r="AY761" s="130"/>
      <c r="AZ761" s="130"/>
      <c r="BA761" s="130"/>
      <c r="BB761" s="130"/>
      <c r="BC761" s="130"/>
      <c r="BD761" s="130"/>
      <c r="BE761" s="130"/>
      <c r="BF761" s="130"/>
      <c r="BG761" s="130"/>
      <c r="BH761" s="130"/>
      <c r="BI761" s="130"/>
      <c r="BJ761" s="130"/>
      <c r="BK761" s="130"/>
      <c r="BL761" s="130"/>
      <c r="BM761" s="130"/>
      <c r="BN761" s="130"/>
      <c r="BO761" s="130"/>
      <c r="BP761" s="130"/>
      <c r="BQ761" s="130"/>
      <c r="BR761" s="130"/>
      <c r="BS761" s="111"/>
    </row>
    <row r="762" spans="4:71" s="94" customFormat="1" ht="9.75" customHeight="1" x14ac:dyDescent="0.25">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c r="AA762" s="130"/>
      <c r="AB762" s="130"/>
      <c r="AC762" s="130"/>
      <c r="AD762" s="130"/>
      <c r="AE762" s="130"/>
      <c r="AF762" s="130"/>
      <c r="AG762" s="130"/>
      <c r="AH762" s="130"/>
      <c r="AI762" s="130"/>
      <c r="AJ762" s="130"/>
      <c r="AK762" s="130"/>
      <c r="AL762" s="130"/>
      <c r="AM762" s="130"/>
      <c r="AN762" s="130"/>
      <c r="AO762" s="130"/>
      <c r="AP762" s="130"/>
      <c r="AQ762" s="130"/>
      <c r="AR762" s="130"/>
      <c r="AS762" s="130"/>
      <c r="AT762" s="130"/>
      <c r="AU762" s="130"/>
      <c r="AV762" s="130"/>
      <c r="AW762" s="130"/>
      <c r="AX762" s="130"/>
      <c r="AY762" s="130"/>
      <c r="AZ762" s="130"/>
      <c r="BA762" s="130"/>
      <c r="BB762" s="130"/>
      <c r="BC762" s="130"/>
      <c r="BD762" s="130"/>
      <c r="BE762" s="130"/>
      <c r="BF762" s="130"/>
      <c r="BG762" s="130"/>
      <c r="BH762" s="130"/>
      <c r="BI762" s="130"/>
      <c r="BJ762" s="130"/>
      <c r="BK762" s="130"/>
      <c r="BL762" s="130"/>
      <c r="BM762" s="130"/>
      <c r="BN762" s="130"/>
      <c r="BO762" s="130"/>
      <c r="BP762" s="130"/>
      <c r="BQ762" s="130"/>
      <c r="BR762" s="130"/>
      <c r="BS762" s="111"/>
    </row>
    <row r="763" spans="4:71" s="94" customFormat="1" ht="9.75" customHeight="1" x14ac:dyDescent="0.25">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c r="AA763" s="130"/>
      <c r="AB763" s="130"/>
      <c r="AC763" s="130"/>
      <c r="AD763" s="130"/>
      <c r="AE763" s="130"/>
      <c r="AF763" s="130"/>
      <c r="AG763" s="130"/>
      <c r="AH763" s="130"/>
      <c r="AI763" s="130"/>
      <c r="AJ763" s="130"/>
      <c r="AK763" s="130"/>
      <c r="AL763" s="130"/>
      <c r="AM763" s="130"/>
      <c r="AN763" s="130"/>
      <c r="AO763" s="130"/>
      <c r="AP763" s="130"/>
      <c r="AQ763" s="130"/>
      <c r="AR763" s="130"/>
      <c r="AS763" s="130"/>
      <c r="AT763" s="130"/>
      <c r="AU763" s="130"/>
      <c r="AV763" s="130"/>
      <c r="AW763" s="130"/>
      <c r="AX763" s="130"/>
      <c r="AY763" s="130"/>
      <c r="AZ763" s="130"/>
      <c r="BA763" s="130"/>
      <c r="BB763" s="130"/>
      <c r="BC763" s="130"/>
      <c r="BD763" s="130"/>
      <c r="BE763" s="130"/>
      <c r="BF763" s="130"/>
      <c r="BG763" s="130"/>
      <c r="BH763" s="130"/>
      <c r="BI763" s="130"/>
      <c r="BJ763" s="130"/>
      <c r="BK763" s="130"/>
      <c r="BL763" s="130"/>
      <c r="BM763" s="130"/>
      <c r="BN763" s="130"/>
      <c r="BO763" s="130"/>
      <c r="BP763" s="130"/>
      <c r="BQ763" s="130"/>
      <c r="BR763" s="130"/>
      <c r="BS763" s="111"/>
    </row>
    <row r="764" spans="4:71" s="94" customFormat="1" ht="9.75" customHeight="1" x14ac:dyDescent="0.25">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c r="AA764" s="130"/>
      <c r="AB764" s="130"/>
      <c r="AC764" s="130"/>
      <c r="AD764" s="130"/>
      <c r="AE764" s="130"/>
      <c r="AF764" s="130"/>
      <c r="AG764" s="130"/>
      <c r="AH764" s="130"/>
      <c r="AI764" s="130"/>
      <c r="AJ764" s="130"/>
      <c r="AK764" s="130"/>
      <c r="AL764" s="130"/>
      <c r="AM764" s="130"/>
      <c r="AN764" s="130"/>
      <c r="AO764" s="130"/>
      <c r="AP764" s="130"/>
      <c r="AQ764" s="130"/>
      <c r="AR764" s="130"/>
      <c r="AS764" s="130"/>
      <c r="AT764" s="130"/>
      <c r="AU764" s="130"/>
      <c r="AV764" s="130"/>
      <c r="AW764" s="130"/>
      <c r="AX764" s="130"/>
      <c r="AY764" s="130"/>
      <c r="AZ764" s="130"/>
      <c r="BA764" s="130"/>
      <c r="BB764" s="130"/>
      <c r="BC764" s="130"/>
      <c r="BD764" s="130"/>
      <c r="BE764" s="130"/>
      <c r="BF764" s="130"/>
      <c r="BG764" s="130"/>
      <c r="BH764" s="130"/>
      <c r="BI764" s="130"/>
      <c r="BJ764" s="130"/>
      <c r="BK764" s="130"/>
      <c r="BL764" s="130"/>
      <c r="BM764" s="130"/>
      <c r="BN764" s="130"/>
      <c r="BO764" s="130"/>
      <c r="BP764" s="130"/>
      <c r="BQ764" s="130"/>
      <c r="BR764" s="130"/>
      <c r="BS764" s="111"/>
    </row>
    <row r="765" spans="4:71" s="94" customFormat="1" ht="9.75" customHeight="1" x14ac:dyDescent="0.25">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c r="AA765" s="130"/>
      <c r="AB765" s="130"/>
      <c r="AC765" s="130"/>
      <c r="AD765" s="130"/>
      <c r="AE765" s="130"/>
      <c r="AF765" s="130"/>
      <c r="AG765" s="130"/>
      <c r="AH765" s="130"/>
      <c r="AI765" s="130"/>
      <c r="AJ765" s="130"/>
      <c r="AK765" s="130"/>
      <c r="AL765" s="130"/>
      <c r="AM765" s="130"/>
      <c r="AN765" s="130"/>
      <c r="AO765" s="130"/>
      <c r="AP765" s="130"/>
      <c r="AQ765" s="130"/>
      <c r="AR765" s="130"/>
      <c r="AS765" s="130"/>
      <c r="AT765" s="130"/>
      <c r="AU765" s="130"/>
      <c r="AV765" s="130"/>
      <c r="AW765" s="130"/>
      <c r="AX765" s="130"/>
      <c r="AY765" s="130"/>
      <c r="AZ765" s="130"/>
      <c r="BA765" s="130"/>
      <c r="BB765" s="130"/>
      <c r="BC765" s="130"/>
      <c r="BD765" s="130"/>
      <c r="BE765" s="130"/>
      <c r="BF765" s="130"/>
      <c r="BG765" s="130"/>
      <c r="BH765" s="130"/>
      <c r="BI765" s="130"/>
      <c r="BJ765" s="130"/>
      <c r="BK765" s="130"/>
      <c r="BL765" s="130"/>
      <c r="BM765" s="130"/>
      <c r="BN765" s="130"/>
      <c r="BO765" s="130"/>
      <c r="BP765" s="130"/>
      <c r="BQ765" s="130"/>
      <c r="BR765" s="130"/>
      <c r="BS765" s="111"/>
    </row>
    <row r="766" spans="4:71" s="94" customFormat="1" ht="9.75" customHeight="1" x14ac:dyDescent="0.25">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c r="AA766" s="130"/>
      <c r="AB766" s="130"/>
      <c r="AC766" s="130"/>
      <c r="AD766" s="130"/>
      <c r="AE766" s="130"/>
      <c r="AF766" s="130"/>
      <c r="AG766" s="130"/>
      <c r="AH766" s="130"/>
      <c r="AI766" s="130"/>
      <c r="AJ766" s="130"/>
      <c r="AK766" s="130"/>
      <c r="AL766" s="130"/>
      <c r="AM766" s="130"/>
      <c r="AN766" s="130"/>
      <c r="AO766" s="130"/>
      <c r="AP766" s="130"/>
      <c r="AQ766" s="130"/>
      <c r="AR766" s="130"/>
      <c r="AS766" s="130"/>
      <c r="AT766" s="130"/>
      <c r="AU766" s="130"/>
      <c r="AV766" s="130"/>
      <c r="AW766" s="130"/>
      <c r="AX766" s="130"/>
      <c r="AY766" s="130"/>
      <c r="AZ766" s="130"/>
      <c r="BA766" s="130"/>
      <c r="BB766" s="130"/>
      <c r="BC766" s="130"/>
      <c r="BD766" s="130"/>
      <c r="BE766" s="130"/>
      <c r="BF766" s="130"/>
      <c r="BG766" s="130"/>
      <c r="BH766" s="130"/>
      <c r="BI766" s="130"/>
      <c r="BJ766" s="130"/>
      <c r="BK766" s="130"/>
      <c r="BL766" s="130"/>
      <c r="BM766" s="130"/>
      <c r="BN766" s="130"/>
      <c r="BO766" s="130"/>
      <c r="BP766" s="130"/>
      <c r="BQ766" s="130"/>
      <c r="BR766" s="130"/>
      <c r="BS766" s="111"/>
    </row>
    <row r="767" spans="4:71" s="94" customFormat="1" ht="9.75" customHeight="1" x14ac:dyDescent="0.25">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c r="AA767" s="130"/>
      <c r="AB767" s="130"/>
      <c r="AC767" s="130"/>
      <c r="AD767" s="130"/>
      <c r="AE767" s="130"/>
      <c r="AF767" s="130"/>
      <c r="AG767" s="130"/>
      <c r="AH767" s="130"/>
      <c r="AI767" s="130"/>
      <c r="AJ767" s="130"/>
      <c r="AK767" s="130"/>
      <c r="AL767" s="130"/>
      <c r="AM767" s="130"/>
      <c r="AN767" s="130"/>
      <c r="AO767" s="130"/>
      <c r="AP767" s="130"/>
      <c r="AQ767" s="130"/>
      <c r="AR767" s="130"/>
      <c r="AS767" s="130"/>
      <c r="AT767" s="130"/>
      <c r="AU767" s="130"/>
      <c r="AV767" s="130"/>
      <c r="AW767" s="130"/>
      <c r="AX767" s="130"/>
      <c r="AY767" s="130"/>
      <c r="AZ767" s="130"/>
      <c r="BA767" s="130"/>
      <c r="BB767" s="130"/>
      <c r="BC767" s="130"/>
      <c r="BD767" s="130"/>
      <c r="BE767" s="130"/>
      <c r="BF767" s="130"/>
      <c r="BG767" s="130"/>
      <c r="BH767" s="130"/>
      <c r="BI767" s="130"/>
      <c r="BJ767" s="130"/>
      <c r="BK767" s="130"/>
      <c r="BL767" s="130"/>
      <c r="BM767" s="130"/>
      <c r="BN767" s="130"/>
      <c r="BO767" s="130"/>
      <c r="BP767" s="130"/>
      <c r="BQ767" s="130"/>
      <c r="BR767" s="130"/>
      <c r="BS767" s="111"/>
    </row>
    <row r="768" spans="4:71" s="94" customFormat="1" ht="9.75" customHeight="1" x14ac:dyDescent="0.25">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c r="AA768" s="130"/>
      <c r="AB768" s="130"/>
      <c r="AC768" s="130"/>
      <c r="AD768" s="130"/>
      <c r="AE768" s="130"/>
      <c r="AF768" s="130"/>
      <c r="AG768" s="130"/>
      <c r="AH768" s="130"/>
      <c r="AI768" s="130"/>
      <c r="AJ768" s="130"/>
      <c r="AK768" s="130"/>
      <c r="AL768" s="130"/>
      <c r="AM768" s="130"/>
      <c r="AN768" s="130"/>
      <c r="AO768" s="130"/>
      <c r="AP768" s="130"/>
      <c r="AQ768" s="130"/>
      <c r="AR768" s="130"/>
      <c r="AS768" s="130"/>
      <c r="AT768" s="130"/>
      <c r="AU768" s="130"/>
      <c r="AV768" s="130"/>
      <c r="AW768" s="130"/>
      <c r="AX768" s="130"/>
      <c r="AY768" s="130"/>
      <c r="AZ768" s="130"/>
      <c r="BA768" s="130"/>
      <c r="BB768" s="130"/>
      <c r="BC768" s="130"/>
      <c r="BD768" s="130"/>
      <c r="BE768" s="130"/>
      <c r="BF768" s="130"/>
      <c r="BG768" s="130"/>
      <c r="BH768" s="130"/>
      <c r="BI768" s="130"/>
      <c r="BJ768" s="130"/>
      <c r="BK768" s="130"/>
      <c r="BL768" s="130"/>
      <c r="BM768" s="130"/>
      <c r="BN768" s="130"/>
      <c r="BO768" s="130"/>
      <c r="BP768" s="130"/>
      <c r="BQ768" s="130"/>
      <c r="BR768" s="130"/>
      <c r="BS768" s="111"/>
    </row>
    <row r="769" spans="4:71" s="94" customFormat="1" ht="9.75" customHeight="1" x14ac:dyDescent="0.25">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c r="AA769" s="130"/>
      <c r="AB769" s="130"/>
      <c r="AC769" s="130"/>
      <c r="AD769" s="130"/>
      <c r="AE769" s="130"/>
      <c r="AF769" s="130"/>
      <c r="AG769" s="130"/>
      <c r="AH769" s="130"/>
      <c r="AI769" s="130"/>
      <c r="AJ769" s="130"/>
      <c r="AK769" s="130"/>
      <c r="AL769" s="130"/>
      <c r="AM769" s="130"/>
      <c r="AN769" s="130"/>
      <c r="AO769" s="130"/>
      <c r="AP769" s="130"/>
      <c r="AQ769" s="130"/>
      <c r="AR769" s="130"/>
      <c r="AS769" s="130"/>
      <c r="AT769" s="130"/>
      <c r="AU769" s="130"/>
      <c r="AV769" s="130"/>
      <c r="AW769" s="130"/>
      <c r="AX769" s="130"/>
      <c r="AY769" s="130"/>
      <c r="AZ769" s="130"/>
      <c r="BA769" s="130"/>
      <c r="BB769" s="130"/>
      <c r="BC769" s="130"/>
      <c r="BD769" s="130"/>
      <c r="BE769" s="130"/>
      <c r="BF769" s="130"/>
      <c r="BG769" s="130"/>
      <c r="BH769" s="130"/>
      <c r="BI769" s="130"/>
      <c r="BJ769" s="130"/>
      <c r="BK769" s="130"/>
      <c r="BL769" s="130"/>
      <c r="BM769" s="130"/>
      <c r="BN769" s="130"/>
      <c r="BO769" s="130"/>
      <c r="BP769" s="130"/>
      <c r="BQ769" s="130"/>
      <c r="BR769" s="130"/>
      <c r="BS769" s="111"/>
    </row>
    <row r="770" spans="4:71" s="94" customFormat="1" ht="9.75" customHeight="1" x14ac:dyDescent="0.25">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c r="AA770" s="130"/>
      <c r="AB770" s="130"/>
      <c r="AC770" s="130"/>
      <c r="AD770" s="130"/>
      <c r="AE770" s="130"/>
      <c r="AF770" s="130"/>
      <c r="AG770" s="130"/>
      <c r="AH770" s="130"/>
      <c r="AI770" s="130"/>
      <c r="AJ770" s="130"/>
      <c r="AK770" s="130"/>
      <c r="AL770" s="130"/>
      <c r="AM770" s="130"/>
      <c r="AN770" s="130"/>
      <c r="AO770" s="130"/>
      <c r="AP770" s="130"/>
      <c r="AQ770" s="130"/>
      <c r="AR770" s="130"/>
      <c r="AS770" s="130"/>
      <c r="AT770" s="130"/>
      <c r="AU770" s="130"/>
      <c r="AV770" s="130"/>
      <c r="AW770" s="130"/>
      <c r="AX770" s="130"/>
      <c r="AY770" s="130"/>
      <c r="AZ770" s="130"/>
      <c r="BA770" s="130"/>
      <c r="BB770" s="130"/>
      <c r="BC770" s="130"/>
      <c r="BD770" s="130"/>
      <c r="BE770" s="130"/>
      <c r="BF770" s="130"/>
      <c r="BG770" s="130"/>
      <c r="BH770" s="130"/>
      <c r="BI770" s="130"/>
      <c r="BJ770" s="130"/>
      <c r="BK770" s="130"/>
      <c r="BL770" s="130"/>
      <c r="BM770" s="130"/>
      <c r="BN770" s="130"/>
      <c r="BO770" s="130"/>
      <c r="BP770" s="130"/>
      <c r="BQ770" s="130"/>
      <c r="BR770" s="130"/>
      <c r="BS770" s="111"/>
    </row>
    <row r="771" spans="4:71" s="94" customFormat="1" ht="9.75" customHeight="1" x14ac:dyDescent="0.25">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c r="AA771" s="130"/>
      <c r="AB771" s="130"/>
      <c r="AC771" s="130"/>
      <c r="AD771" s="130"/>
      <c r="AE771" s="130"/>
      <c r="AF771" s="130"/>
      <c r="AG771" s="130"/>
      <c r="AH771" s="130"/>
      <c r="AI771" s="130"/>
      <c r="AJ771" s="130"/>
      <c r="AK771" s="130"/>
      <c r="AL771" s="130"/>
      <c r="AM771" s="130"/>
      <c r="AN771" s="130"/>
      <c r="AO771" s="130"/>
      <c r="AP771" s="130"/>
      <c r="AQ771" s="130"/>
      <c r="AR771" s="130"/>
      <c r="AS771" s="130"/>
      <c r="AT771" s="130"/>
      <c r="AU771" s="130"/>
      <c r="AV771" s="130"/>
      <c r="AW771" s="130"/>
      <c r="AX771" s="130"/>
      <c r="AY771" s="130"/>
      <c r="AZ771" s="130"/>
      <c r="BA771" s="130"/>
      <c r="BB771" s="130"/>
      <c r="BC771" s="130"/>
      <c r="BD771" s="130"/>
      <c r="BE771" s="130"/>
      <c r="BF771" s="130"/>
      <c r="BG771" s="130"/>
      <c r="BH771" s="130"/>
      <c r="BI771" s="130"/>
      <c r="BJ771" s="130"/>
      <c r="BK771" s="130"/>
      <c r="BL771" s="130"/>
      <c r="BM771" s="130"/>
      <c r="BN771" s="130"/>
      <c r="BO771" s="130"/>
      <c r="BP771" s="130"/>
      <c r="BQ771" s="130"/>
      <c r="BR771" s="130"/>
      <c r="BS771" s="111"/>
    </row>
    <row r="772" spans="4:71" s="94" customFormat="1" ht="9.75" customHeight="1" x14ac:dyDescent="0.25">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c r="AA772" s="130"/>
      <c r="AB772" s="130"/>
      <c r="AC772" s="130"/>
      <c r="AD772" s="130"/>
      <c r="AE772" s="130"/>
      <c r="AF772" s="130"/>
      <c r="AG772" s="130"/>
      <c r="AH772" s="130"/>
      <c r="AI772" s="130"/>
      <c r="AJ772" s="130"/>
      <c r="AK772" s="130"/>
      <c r="AL772" s="130"/>
      <c r="AM772" s="130"/>
      <c r="AN772" s="130"/>
      <c r="AO772" s="130"/>
      <c r="AP772" s="130"/>
      <c r="AQ772" s="130"/>
      <c r="AR772" s="130"/>
      <c r="AS772" s="130"/>
      <c r="AT772" s="130"/>
      <c r="AU772" s="130"/>
      <c r="AV772" s="130"/>
      <c r="AW772" s="130"/>
      <c r="AX772" s="130"/>
      <c r="AY772" s="130"/>
      <c r="AZ772" s="130"/>
      <c r="BA772" s="130"/>
      <c r="BB772" s="130"/>
      <c r="BC772" s="130"/>
      <c r="BD772" s="130"/>
      <c r="BE772" s="130"/>
      <c r="BF772" s="130"/>
      <c r="BG772" s="130"/>
      <c r="BH772" s="130"/>
      <c r="BI772" s="130"/>
      <c r="BJ772" s="130"/>
      <c r="BK772" s="130"/>
      <c r="BL772" s="130"/>
      <c r="BM772" s="130"/>
      <c r="BN772" s="130"/>
      <c r="BO772" s="130"/>
      <c r="BP772" s="130"/>
      <c r="BQ772" s="130"/>
      <c r="BR772" s="130"/>
      <c r="BS772" s="111"/>
    </row>
    <row r="773" spans="4:71" s="94" customFormat="1" ht="9.75" customHeight="1" x14ac:dyDescent="0.25">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c r="AA773" s="130"/>
      <c r="AB773" s="130"/>
      <c r="AC773" s="130"/>
      <c r="AD773" s="130"/>
      <c r="AE773" s="130"/>
      <c r="AF773" s="130"/>
      <c r="AG773" s="130"/>
      <c r="AH773" s="130"/>
      <c r="AI773" s="130"/>
      <c r="AJ773" s="130"/>
      <c r="AK773" s="130"/>
      <c r="AL773" s="130"/>
      <c r="AM773" s="130"/>
      <c r="AN773" s="130"/>
      <c r="AO773" s="130"/>
      <c r="AP773" s="130"/>
      <c r="AQ773" s="130"/>
      <c r="AR773" s="130"/>
      <c r="AS773" s="130"/>
      <c r="AT773" s="130"/>
      <c r="AU773" s="130"/>
      <c r="AV773" s="130"/>
      <c r="AW773" s="130"/>
      <c r="AX773" s="130"/>
      <c r="AY773" s="130"/>
      <c r="AZ773" s="130"/>
      <c r="BA773" s="130"/>
      <c r="BB773" s="130"/>
      <c r="BC773" s="130"/>
      <c r="BD773" s="130"/>
      <c r="BE773" s="130"/>
      <c r="BF773" s="130"/>
      <c r="BG773" s="130"/>
      <c r="BH773" s="130"/>
      <c r="BI773" s="130"/>
      <c r="BJ773" s="130"/>
      <c r="BK773" s="130"/>
      <c r="BL773" s="130"/>
      <c r="BM773" s="130"/>
      <c r="BN773" s="130"/>
      <c r="BO773" s="130"/>
      <c r="BP773" s="130"/>
      <c r="BQ773" s="130"/>
      <c r="BR773" s="130"/>
      <c r="BS773" s="111"/>
    </row>
    <row r="774" spans="4:71" s="94" customFormat="1" ht="9.75" customHeight="1" x14ac:dyDescent="0.25">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c r="AA774" s="130"/>
      <c r="AB774" s="130"/>
      <c r="AC774" s="130"/>
      <c r="AD774" s="130"/>
      <c r="AE774" s="130"/>
      <c r="AF774" s="130"/>
      <c r="AG774" s="130"/>
      <c r="AH774" s="130"/>
      <c r="AI774" s="130"/>
      <c r="AJ774" s="130"/>
      <c r="AK774" s="130"/>
      <c r="AL774" s="130"/>
      <c r="AM774" s="130"/>
      <c r="AN774" s="130"/>
      <c r="AO774" s="130"/>
      <c r="AP774" s="130"/>
      <c r="AQ774" s="130"/>
      <c r="AR774" s="130"/>
      <c r="AS774" s="130"/>
      <c r="AT774" s="130"/>
      <c r="AU774" s="130"/>
      <c r="AV774" s="130"/>
      <c r="AW774" s="130"/>
      <c r="AX774" s="130"/>
      <c r="AY774" s="130"/>
      <c r="AZ774" s="130"/>
      <c r="BA774" s="130"/>
      <c r="BB774" s="130"/>
      <c r="BC774" s="130"/>
      <c r="BD774" s="130"/>
      <c r="BE774" s="130"/>
      <c r="BF774" s="130"/>
      <c r="BG774" s="130"/>
      <c r="BH774" s="130"/>
      <c r="BI774" s="130"/>
      <c r="BJ774" s="130"/>
      <c r="BK774" s="130"/>
      <c r="BL774" s="130"/>
      <c r="BM774" s="130"/>
      <c r="BN774" s="130"/>
      <c r="BO774" s="130"/>
      <c r="BP774" s="130"/>
      <c r="BQ774" s="130"/>
      <c r="BR774" s="130"/>
      <c r="BS774" s="111"/>
    </row>
    <row r="775" spans="4:71" s="94" customFormat="1" ht="9.75" customHeight="1" x14ac:dyDescent="0.25">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c r="AA775" s="130"/>
      <c r="AB775" s="130"/>
      <c r="AC775" s="130"/>
      <c r="AD775" s="130"/>
      <c r="AE775" s="130"/>
      <c r="AF775" s="130"/>
      <c r="AG775" s="130"/>
      <c r="AH775" s="130"/>
      <c r="AI775" s="130"/>
      <c r="AJ775" s="130"/>
      <c r="AK775" s="130"/>
      <c r="AL775" s="130"/>
      <c r="AM775" s="130"/>
      <c r="AN775" s="130"/>
      <c r="AO775" s="130"/>
      <c r="AP775" s="130"/>
      <c r="AQ775" s="130"/>
      <c r="AR775" s="130"/>
      <c r="AS775" s="130"/>
      <c r="AT775" s="130"/>
      <c r="AU775" s="130"/>
      <c r="AV775" s="130"/>
      <c r="AW775" s="130"/>
      <c r="AX775" s="130"/>
      <c r="AY775" s="130"/>
      <c r="AZ775" s="130"/>
      <c r="BA775" s="130"/>
      <c r="BB775" s="130"/>
      <c r="BC775" s="130"/>
      <c r="BD775" s="130"/>
      <c r="BE775" s="130"/>
      <c r="BF775" s="130"/>
      <c r="BG775" s="130"/>
      <c r="BH775" s="130"/>
      <c r="BI775" s="130"/>
      <c r="BJ775" s="130"/>
      <c r="BK775" s="130"/>
      <c r="BL775" s="130"/>
      <c r="BM775" s="130"/>
      <c r="BN775" s="130"/>
      <c r="BO775" s="130"/>
      <c r="BP775" s="130"/>
      <c r="BQ775" s="130"/>
      <c r="BR775" s="130"/>
      <c r="BS775" s="111"/>
    </row>
    <row r="776" spans="4:71" s="94" customFormat="1" ht="9.75" customHeight="1" x14ac:dyDescent="0.25">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c r="AA776" s="130"/>
      <c r="AB776" s="130"/>
      <c r="AC776" s="130"/>
      <c r="AD776" s="130"/>
      <c r="AE776" s="130"/>
      <c r="AF776" s="130"/>
      <c r="AG776" s="130"/>
      <c r="AH776" s="130"/>
      <c r="AI776" s="130"/>
      <c r="AJ776" s="130"/>
      <c r="AK776" s="130"/>
      <c r="AL776" s="130"/>
      <c r="AM776" s="130"/>
      <c r="AN776" s="130"/>
      <c r="AO776" s="130"/>
      <c r="AP776" s="130"/>
      <c r="AQ776" s="130"/>
      <c r="AR776" s="130"/>
      <c r="AS776" s="130"/>
      <c r="AT776" s="130"/>
      <c r="AU776" s="130"/>
      <c r="AV776" s="130"/>
      <c r="AW776" s="130"/>
      <c r="AX776" s="130"/>
      <c r="AY776" s="130"/>
      <c r="AZ776" s="130"/>
      <c r="BA776" s="130"/>
      <c r="BB776" s="130"/>
      <c r="BC776" s="130"/>
      <c r="BD776" s="130"/>
      <c r="BE776" s="130"/>
      <c r="BF776" s="130"/>
      <c r="BG776" s="130"/>
      <c r="BH776" s="130"/>
      <c r="BI776" s="130"/>
      <c r="BJ776" s="130"/>
      <c r="BK776" s="130"/>
      <c r="BL776" s="130"/>
      <c r="BM776" s="130"/>
      <c r="BN776" s="130"/>
      <c r="BO776" s="130"/>
      <c r="BP776" s="130"/>
      <c r="BQ776" s="130"/>
      <c r="BR776" s="130"/>
      <c r="BS776" s="111"/>
    </row>
    <row r="777" spans="4:71" s="94" customFormat="1" ht="9.75" customHeight="1" x14ac:dyDescent="0.25">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c r="AA777" s="130"/>
      <c r="AB777" s="130"/>
      <c r="AC777" s="130"/>
      <c r="AD777" s="130"/>
      <c r="AE777" s="130"/>
      <c r="AF777" s="130"/>
      <c r="AG777" s="130"/>
      <c r="AH777" s="130"/>
      <c r="AI777" s="130"/>
      <c r="AJ777" s="130"/>
      <c r="AK777" s="130"/>
      <c r="AL777" s="130"/>
      <c r="AM777" s="130"/>
      <c r="AN777" s="130"/>
      <c r="AO777" s="130"/>
      <c r="AP777" s="130"/>
      <c r="AQ777" s="130"/>
      <c r="AR777" s="130"/>
      <c r="AS777" s="130"/>
      <c r="AT777" s="130"/>
      <c r="AU777" s="130"/>
      <c r="AV777" s="130"/>
      <c r="AW777" s="130"/>
      <c r="AX777" s="130"/>
      <c r="AY777" s="130"/>
      <c r="AZ777" s="130"/>
      <c r="BA777" s="130"/>
      <c r="BB777" s="130"/>
      <c r="BC777" s="130"/>
      <c r="BD777" s="130"/>
      <c r="BE777" s="130"/>
      <c r="BF777" s="130"/>
      <c r="BG777" s="130"/>
      <c r="BH777" s="130"/>
      <c r="BI777" s="130"/>
      <c r="BJ777" s="130"/>
      <c r="BK777" s="130"/>
      <c r="BL777" s="130"/>
      <c r="BM777" s="130"/>
      <c r="BN777" s="130"/>
      <c r="BO777" s="130"/>
      <c r="BP777" s="130"/>
      <c r="BQ777" s="130"/>
      <c r="BR777" s="130"/>
      <c r="BS777" s="111"/>
    </row>
    <row r="778" spans="4:71" s="94" customFormat="1" ht="9.75" customHeight="1" x14ac:dyDescent="0.25">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c r="AA778" s="130"/>
      <c r="AB778" s="130"/>
      <c r="AC778" s="130"/>
      <c r="AD778" s="130"/>
      <c r="AE778" s="130"/>
      <c r="AF778" s="130"/>
      <c r="AG778" s="130"/>
      <c r="AH778" s="130"/>
      <c r="AI778" s="130"/>
      <c r="AJ778" s="130"/>
      <c r="AK778" s="130"/>
      <c r="AL778" s="130"/>
      <c r="AM778" s="130"/>
      <c r="AN778" s="130"/>
      <c r="AO778" s="130"/>
      <c r="AP778" s="130"/>
      <c r="AQ778" s="130"/>
      <c r="AR778" s="130"/>
      <c r="AS778" s="130"/>
      <c r="AT778" s="130"/>
      <c r="AU778" s="130"/>
      <c r="AV778" s="130"/>
      <c r="AW778" s="130"/>
      <c r="AX778" s="130"/>
      <c r="AY778" s="130"/>
      <c r="AZ778" s="130"/>
      <c r="BA778" s="130"/>
      <c r="BB778" s="130"/>
      <c r="BC778" s="130"/>
      <c r="BD778" s="130"/>
      <c r="BE778" s="130"/>
      <c r="BF778" s="130"/>
      <c r="BG778" s="130"/>
      <c r="BH778" s="130"/>
      <c r="BI778" s="130"/>
      <c r="BJ778" s="130"/>
      <c r="BK778" s="130"/>
      <c r="BL778" s="130"/>
      <c r="BM778" s="130"/>
      <c r="BN778" s="130"/>
      <c r="BO778" s="130"/>
      <c r="BP778" s="130"/>
      <c r="BQ778" s="130"/>
      <c r="BR778" s="130"/>
      <c r="BS778" s="111"/>
    </row>
    <row r="779" spans="4:71" s="94" customFormat="1" ht="9.75" customHeight="1" x14ac:dyDescent="0.25">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c r="AA779" s="130"/>
      <c r="AB779" s="130"/>
      <c r="AC779" s="130"/>
      <c r="AD779" s="130"/>
      <c r="AE779" s="130"/>
      <c r="AF779" s="130"/>
      <c r="AG779" s="130"/>
      <c r="AH779" s="130"/>
      <c r="AI779" s="130"/>
      <c r="AJ779" s="130"/>
      <c r="AK779" s="130"/>
      <c r="AL779" s="130"/>
      <c r="AM779" s="130"/>
      <c r="AN779" s="130"/>
      <c r="AO779" s="130"/>
      <c r="AP779" s="130"/>
      <c r="AQ779" s="130"/>
      <c r="AR779" s="130"/>
      <c r="AS779" s="130"/>
      <c r="AT779" s="130"/>
      <c r="AU779" s="130"/>
      <c r="AV779" s="130"/>
      <c r="AW779" s="130"/>
      <c r="AX779" s="130"/>
      <c r="AY779" s="130"/>
      <c r="AZ779" s="130"/>
      <c r="BA779" s="130"/>
      <c r="BB779" s="130"/>
      <c r="BC779" s="130"/>
      <c r="BD779" s="130"/>
      <c r="BE779" s="130"/>
      <c r="BF779" s="130"/>
      <c r="BG779" s="130"/>
      <c r="BH779" s="130"/>
      <c r="BI779" s="130"/>
      <c r="BJ779" s="130"/>
      <c r="BK779" s="130"/>
      <c r="BL779" s="130"/>
      <c r="BM779" s="130"/>
      <c r="BN779" s="130"/>
      <c r="BO779" s="130"/>
      <c r="BP779" s="130"/>
      <c r="BQ779" s="130"/>
      <c r="BR779" s="130"/>
      <c r="BS779" s="111"/>
    </row>
    <row r="780" spans="4:71" s="94" customFormat="1" ht="9.75" customHeight="1" x14ac:dyDescent="0.25">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c r="AA780" s="130"/>
      <c r="AB780" s="130"/>
      <c r="AC780" s="130"/>
      <c r="AD780" s="130"/>
      <c r="AE780" s="130"/>
      <c r="AF780" s="130"/>
      <c r="AG780" s="130"/>
      <c r="AH780" s="130"/>
      <c r="AI780" s="130"/>
      <c r="AJ780" s="130"/>
      <c r="AK780" s="130"/>
      <c r="AL780" s="130"/>
      <c r="AM780" s="130"/>
      <c r="AN780" s="130"/>
      <c r="AO780" s="130"/>
      <c r="AP780" s="130"/>
      <c r="AQ780" s="130"/>
      <c r="AR780" s="130"/>
      <c r="AS780" s="130"/>
      <c r="AT780" s="130"/>
      <c r="AU780" s="130"/>
      <c r="AV780" s="130"/>
      <c r="AW780" s="130"/>
      <c r="AX780" s="130"/>
      <c r="AY780" s="130"/>
      <c r="AZ780" s="130"/>
      <c r="BA780" s="130"/>
      <c r="BB780" s="130"/>
      <c r="BC780" s="130"/>
      <c r="BD780" s="130"/>
      <c r="BE780" s="130"/>
      <c r="BF780" s="130"/>
      <c r="BG780" s="130"/>
      <c r="BH780" s="130"/>
      <c r="BI780" s="130"/>
      <c r="BJ780" s="130"/>
      <c r="BK780" s="130"/>
      <c r="BL780" s="130"/>
      <c r="BM780" s="130"/>
      <c r="BN780" s="130"/>
      <c r="BO780" s="130"/>
      <c r="BP780" s="130"/>
      <c r="BQ780" s="130"/>
      <c r="BR780" s="130"/>
      <c r="BS780" s="111"/>
    </row>
    <row r="781" spans="4:71" s="94" customFormat="1" ht="9.75" customHeight="1" x14ac:dyDescent="0.25">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c r="AA781" s="130"/>
      <c r="AB781" s="130"/>
      <c r="AC781" s="130"/>
      <c r="AD781" s="130"/>
      <c r="AE781" s="130"/>
      <c r="AF781" s="130"/>
      <c r="AG781" s="130"/>
      <c r="AH781" s="130"/>
      <c r="AI781" s="130"/>
      <c r="AJ781" s="130"/>
      <c r="AK781" s="130"/>
      <c r="AL781" s="130"/>
      <c r="AM781" s="130"/>
      <c r="AN781" s="130"/>
      <c r="AO781" s="130"/>
      <c r="AP781" s="130"/>
      <c r="AQ781" s="130"/>
      <c r="AR781" s="130"/>
      <c r="AS781" s="130"/>
      <c r="AT781" s="130"/>
      <c r="AU781" s="130"/>
      <c r="AV781" s="130"/>
      <c r="AW781" s="130"/>
      <c r="AX781" s="130"/>
      <c r="AY781" s="130"/>
      <c r="AZ781" s="130"/>
      <c r="BA781" s="130"/>
      <c r="BB781" s="130"/>
      <c r="BC781" s="130"/>
      <c r="BD781" s="130"/>
      <c r="BE781" s="130"/>
      <c r="BF781" s="130"/>
      <c r="BG781" s="130"/>
      <c r="BH781" s="130"/>
      <c r="BI781" s="130"/>
      <c r="BJ781" s="130"/>
      <c r="BK781" s="130"/>
      <c r="BL781" s="130"/>
      <c r="BM781" s="130"/>
      <c r="BN781" s="130"/>
      <c r="BO781" s="130"/>
      <c r="BP781" s="130"/>
      <c r="BQ781" s="130"/>
      <c r="BR781" s="130"/>
      <c r="BS781" s="111"/>
    </row>
    <row r="782" spans="4:71" s="94" customFormat="1" ht="9.75" customHeight="1" x14ac:dyDescent="0.25">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c r="AA782" s="130"/>
      <c r="AB782" s="130"/>
      <c r="AC782" s="130"/>
      <c r="AD782" s="130"/>
      <c r="AE782" s="130"/>
      <c r="AF782" s="130"/>
      <c r="AG782" s="130"/>
      <c r="AH782" s="130"/>
      <c r="AI782" s="130"/>
      <c r="AJ782" s="130"/>
      <c r="AK782" s="130"/>
      <c r="AL782" s="130"/>
      <c r="AM782" s="130"/>
      <c r="AN782" s="130"/>
      <c r="AO782" s="130"/>
      <c r="AP782" s="130"/>
      <c r="AQ782" s="130"/>
      <c r="AR782" s="130"/>
      <c r="AS782" s="130"/>
      <c r="AT782" s="130"/>
      <c r="AU782" s="130"/>
      <c r="AV782" s="130"/>
      <c r="AW782" s="130"/>
      <c r="AX782" s="130"/>
      <c r="AY782" s="130"/>
      <c r="AZ782" s="130"/>
      <c r="BA782" s="130"/>
      <c r="BB782" s="130"/>
      <c r="BC782" s="130"/>
      <c r="BD782" s="130"/>
      <c r="BE782" s="130"/>
      <c r="BF782" s="130"/>
      <c r="BG782" s="130"/>
      <c r="BH782" s="130"/>
      <c r="BI782" s="130"/>
      <c r="BJ782" s="130"/>
      <c r="BK782" s="130"/>
      <c r="BL782" s="130"/>
      <c r="BM782" s="130"/>
      <c r="BN782" s="130"/>
      <c r="BO782" s="130"/>
      <c r="BP782" s="130"/>
      <c r="BQ782" s="130"/>
      <c r="BR782" s="130"/>
      <c r="BS782" s="111"/>
    </row>
    <row r="783" spans="4:71" s="94" customFormat="1" ht="9.75" customHeight="1" x14ac:dyDescent="0.25">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c r="AA783" s="130"/>
      <c r="AB783" s="130"/>
      <c r="AC783" s="130"/>
      <c r="AD783" s="130"/>
      <c r="AE783" s="130"/>
      <c r="AF783" s="130"/>
      <c r="AG783" s="130"/>
      <c r="AH783" s="130"/>
      <c r="AI783" s="130"/>
      <c r="AJ783" s="130"/>
      <c r="AK783" s="130"/>
      <c r="AL783" s="130"/>
      <c r="AM783" s="130"/>
      <c r="AN783" s="130"/>
      <c r="AO783" s="130"/>
      <c r="AP783" s="130"/>
      <c r="AQ783" s="130"/>
      <c r="AR783" s="130"/>
      <c r="AS783" s="130"/>
      <c r="AT783" s="130"/>
      <c r="AU783" s="130"/>
      <c r="AV783" s="130"/>
      <c r="AW783" s="130"/>
      <c r="AX783" s="130"/>
      <c r="AY783" s="130"/>
      <c r="AZ783" s="130"/>
      <c r="BA783" s="130"/>
      <c r="BB783" s="130"/>
      <c r="BC783" s="130"/>
      <c r="BD783" s="130"/>
      <c r="BE783" s="130"/>
      <c r="BF783" s="130"/>
      <c r="BG783" s="130"/>
      <c r="BH783" s="130"/>
      <c r="BI783" s="130"/>
      <c r="BJ783" s="130"/>
      <c r="BK783" s="130"/>
      <c r="BL783" s="130"/>
      <c r="BM783" s="130"/>
      <c r="BN783" s="130"/>
      <c r="BO783" s="130"/>
      <c r="BP783" s="130"/>
      <c r="BQ783" s="130"/>
      <c r="BR783" s="130"/>
      <c r="BS783" s="111"/>
    </row>
    <row r="784" spans="4:71" s="94" customFormat="1" ht="9.75" customHeight="1" x14ac:dyDescent="0.25">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c r="AA784" s="130"/>
      <c r="AB784" s="130"/>
      <c r="AC784" s="130"/>
      <c r="AD784" s="130"/>
      <c r="AE784" s="130"/>
      <c r="AF784" s="130"/>
      <c r="AG784" s="130"/>
      <c r="AH784" s="130"/>
      <c r="AI784" s="130"/>
      <c r="AJ784" s="130"/>
      <c r="AK784" s="130"/>
      <c r="AL784" s="130"/>
      <c r="AM784" s="130"/>
      <c r="AN784" s="130"/>
      <c r="AO784" s="130"/>
      <c r="AP784" s="130"/>
      <c r="AQ784" s="130"/>
      <c r="AR784" s="130"/>
      <c r="AS784" s="130"/>
      <c r="AT784" s="130"/>
      <c r="AU784" s="130"/>
      <c r="AV784" s="130"/>
      <c r="AW784" s="130"/>
      <c r="AX784" s="130"/>
      <c r="AY784" s="130"/>
      <c r="AZ784" s="130"/>
      <c r="BA784" s="130"/>
      <c r="BB784" s="130"/>
      <c r="BC784" s="130"/>
      <c r="BD784" s="130"/>
      <c r="BE784" s="130"/>
      <c r="BF784" s="130"/>
      <c r="BG784" s="130"/>
      <c r="BH784" s="130"/>
      <c r="BI784" s="130"/>
      <c r="BJ784" s="130"/>
      <c r="BK784" s="130"/>
      <c r="BL784" s="130"/>
      <c r="BM784" s="130"/>
      <c r="BN784" s="130"/>
      <c r="BO784" s="130"/>
      <c r="BP784" s="130"/>
      <c r="BQ784" s="130"/>
      <c r="BR784" s="130"/>
      <c r="BS784" s="111"/>
    </row>
    <row r="785" spans="4:71" s="94" customFormat="1" ht="9.75" customHeight="1" x14ac:dyDescent="0.25">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0"/>
      <c r="AP785" s="130"/>
      <c r="AQ785" s="130"/>
      <c r="AR785" s="130"/>
      <c r="AS785" s="130"/>
      <c r="AT785" s="130"/>
      <c r="AU785" s="130"/>
      <c r="AV785" s="130"/>
      <c r="AW785" s="130"/>
      <c r="AX785" s="130"/>
      <c r="AY785" s="130"/>
      <c r="AZ785" s="130"/>
      <c r="BA785" s="130"/>
      <c r="BB785" s="130"/>
      <c r="BC785" s="130"/>
      <c r="BD785" s="130"/>
      <c r="BE785" s="130"/>
      <c r="BF785" s="130"/>
      <c r="BG785" s="130"/>
      <c r="BH785" s="130"/>
      <c r="BI785" s="130"/>
      <c r="BJ785" s="130"/>
      <c r="BK785" s="130"/>
      <c r="BL785" s="130"/>
      <c r="BM785" s="130"/>
      <c r="BN785" s="130"/>
      <c r="BO785" s="130"/>
      <c r="BP785" s="130"/>
      <c r="BQ785" s="130"/>
      <c r="BR785" s="130"/>
      <c r="BS785" s="111"/>
    </row>
    <row r="786" spans="4:71" s="94" customFormat="1" ht="9.75" customHeight="1" x14ac:dyDescent="0.25">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0"/>
      <c r="AP786" s="130"/>
      <c r="AQ786" s="130"/>
      <c r="AR786" s="130"/>
      <c r="AS786" s="130"/>
      <c r="AT786" s="130"/>
      <c r="AU786" s="130"/>
      <c r="AV786" s="130"/>
      <c r="AW786" s="130"/>
      <c r="AX786" s="130"/>
      <c r="AY786" s="130"/>
      <c r="AZ786" s="130"/>
      <c r="BA786" s="130"/>
      <c r="BB786" s="130"/>
      <c r="BC786" s="130"/>
      <c r="BD786" s="130"/>
      <c r="BE786" s="130"/>
      <c r="BF786" s="130"/>
      <c r="BG786" s="130"/>
      <c r="BH786" s="130"/>
      <c r="BI786" s="130"/>
      <c r="BJ786" s="130"/>
      <c r="BK786" s="130"/>
      <c r="BL786" s="130"/>
      <c r="BM786" s="130"/>
      <c r="BN786" s="130"/>
      <c r="BO786" s="130"/>
      <c r="BP786" s="130"/>
      <c r="BQ786" s="130"/>
      <c r="BR786" s="130"/>
      <c r="BS786" s="111"/>
    </row>
    <row r="787" spans="4:71" s="94" customFormat="1" ht="9.75" customHeight="1" x14ac:dyDescent="0.25">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c r="AA787" s="130"/>
      <c r="AB787" s="130"/>
      <c r="AC787" s="130"/>
      <c r="AD787" s="130"/>
      <c r="AE787" s="130"/>
      <c r="AF787" s="130"/>
      <c r="AG787" s="130"/>
      <c r="AH787" s="130"/>
      <c r="AI787" s="130"/>
      <c r="AJ787" s="130"/>
      <c r="AK787" s="130"/>
      <c r="AL787" s="130"/>
      <c r="AM787" s="130"/>
      <c r="AN787" s="130"/>
      <c r="AO787" s="130"/>
      <c r="AP787" s="130"/>
      <c r="AQ787" s="130"/>
      <c r="AR787" s="130"/>
      <c r="AS787" s="130"/>
      <c r="AT787" s="130"/>
      <c r="AU787" s="130"/>
      <c r="AV787" s="130"/>
      <c r="AW787" s="130"/>
      <c r="AX787" s="130"/>
      <c r="AY787" s="130"/>
      <c r="AZ787" s="130"/>
      <c r="BA787" s="130"/>
      <c r="BB787" s="130"/>
      <c r="BC787" s="130"/>
      <c r="BD787" s="130"/>
      <c r="BE787" s="130"/>
      <c r="BF787" s="130"/>
      <c r="BG787" s="130"/>
      <c r="BH787" s="130"/>
      <c r="BI787" s="130"/>
      <c r="BJ787" s="130"/>
      <c r="BK787" s="130"/>
      <c r="BL787" s="130"/>
      <c r="BM787" s="130"/>
      <c r="BN787" s="130"/>
      <c r="BO787" s="130"/>
      <c r="BP787" s="130"/>
      <c r="BQ787" s="130"/>
      <c r="BR787" s="130"/>
      <c r="BS787" s="111"/>
    </row>
    <row r="788" spans="4:71" s="94" customFormat="1" ht="9.75" customHeight="1" x14ac:dyDescent="0.25">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c r="AA788" s="130"/>
      <c r="AB788" s="130"/>
      <c r="AC788" s="130"/>
      <c r="AD788" s="130"/>
      <c r="AE788" s="130"/>
      <c r="AF788" s="130"/>
      <c r="AG788" s="130"/>
      <c r="AH788" s="130"/>
      <c r="AI788" s="130"/>
      <c r="AJ788" s="130"/>
      <c r="AK788" s="130"/>
      <c r="AL788" s="130"/>
      <c r="AM788" s="130"/>
      <c r="AN788" s="130"/>
      <c r="AO788" s="130"/>
      <c r="AP788" s="130"/>
      <c r="AQ788" s="130"/>
      <c r="AR788" s="130"/>
      <c r="AS788" s="130"/>
      <c r="AT788" s="130"/>
      <c r="AU788" s="130"/>
      <c r="AV788" s="130"/>
      <c r="AW788" s="130"/>
      <c r="AX788" s="130"/>
      <c r="AY788" s="130"/>
      <c r="AZ788" s="130"/>
      <c r="BA788" s="130"/>
      <c r="BB788" s="130"/>
      <c r="BC788" s="130"/>
      <c r="BD788" s="130"/>
      <c r="BE788" s="130"/>
      <c r="BF788" s="130"/>
      <c r="BG788" s="130"/>
      <c r="BH788" s="130"/>
      <c r="BI788" s="130"/>
      <c r="BJ788" s="130"/>
      <c r="BK788" s="130"/>
      <c r="BL788" s="130"/>
      <c r="BM788" s="130"/>
      <c r="BN788" s="130"/>
      <c r="BO788" s="130"/>
      <c r="BP788" s="130"/>
      <c r="BQ788" s="130"/>
      <c r="BR788" s="130"/>
      <c r="BS788" s="111"/>
    </row>
    <row r="789" spans="4:71" s="94" customFormat="1" ht="9.75" customHeight="1" x14ac:dyDescent="0.25">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0"/>
      <c r="AP789" s="130"/>
      <c r="AQ789" s="130"/>
      <c r="AR789" s="130"/>
      <c r="AS789" s="130"/>
      <c r="AT789" s="130"/>
      <c r="AU789" s="130"/>
      <c r="AV789" s="130"/>
      <c r="AW789" s="130"/>
      <c r="AX789" s="130"/>
      <c r="AY789" s="130"/>
      <c r="AZ789" s="130"/>
      <c r="BA789" s="130"/>
      <c r="BB789" s="130"/>
      <c r="BC789" s="130"/>
      <c r="BD789" s="130"/>
      <c r="BE789" s="130"/>
      <c r="BF789" s="130"/>
      <c r="BG789" s="130"/>
      <c r="BH789" s="130"/>
      <c r="BI789" s="130"/>
      <c r="BJ789" s="130"/>
      <c r="BK789" s="130"/>
      <c r="BL789" s="130"/>
      <c r="BM789" s="130"/>
      <c r="BN789" s="130"/>
      <c r="BO789" s="130"/>
      <c r="BP789" s="130"/>
      <c r="BQ789" s="130"/>
      <c r="BR789" s="130"/>
      <c r="BS789" s="111"/>
    </row>
    <row r="790" spans="4:71" s="94" customFormat="1" ht="9.75" customHeight="1" x14ac:dyDescent="0.25">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c r="AA790" s="130"/>
      <c r="AB790" s="130"/>
      <c r="AC790" s="130"/>
      <c r="AD790" s="130"/>
      <c r="AE790" s="130"/>
      <c r="AF790" s="130"/>
      <c r="AG790" s="130"/>
      <c r="AH790" s="130"/>
      <c r="AI790" s="130"/>
      <c r="AJ790" s="130"/>
      <c r="AK790" s="130"/>
      <c r="AL790" s="130"/>
      <c r="AM790" s="130"/>
      <c r="AN790" s="130"/>
      <c r="AO790" s="130"/>
      <c r="AP790" s="130"/>
      <c r="AQ790" s="130"/>
      <c r="AR790" s="130"/>
      <c r="AS790" s="130"/>
      <c r="AT790" s="130"/>
      <c r="AU790" s="130"/>
      <c r="AV790" s="130"/>
      <c r="AW790" s="130"/>
      <c r="AX790" s="130"/>
      <c r="AY790" s="130"/>
      <c r="AZ790" s="130"/>
      <c r="BA790" s="130"/>
      <c r="BB790" s="130"/>
      <c r="BC790" s="130"/>
      <c r="BD790" s="130"/>
      <c r="BE790" s="130"/>
      <c r="BF790" s="130"/>
      <c r="BG790" s="130"/>
      <c r="BH790" s="130"/>
      <c r="BI790" s="130"/>
      <c r="BJ790" s="130"/>
      <c r="BK790" s="130"/>
      <c r="BL790" s="130"/>
      <c r="BM790" s="130"/>
      <c r="BN790" s="130"/>
      <c r="BO790" s="130"/>
      <c r="BP790" s="130"/>
      <c r="BQ790" s="130"/>
      <c r="BR790" s="130"/>
      <c r="BS790" s="111"/>
    </row>
    <row r="791" spans="4:71" s="94" customFormat="1" ht="9.75" customHeight="1" x14ac:dyDescent="0.25">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c r="AA791" s="130"/>
      <c r="AB791" s="130"/>
      <c r="AC791" s="130"/>
      <c r="AD791" s="130"/>
      <c r="AE791" s="130"/>
      <c r="AF791" s="130"/>
      <c r="AG791" s="130"/>
      <c r="AH791" s="130"/>
      <c r="AI791" s="130"/>
      <c r="AJ791" s="130"/>
      <c r="AK791" s="130"/>
      <c r="AL791" s="130"/>
      <c r="AM791" s="130"/>
      <c r="AN791" s="130"/>
      <c r="AO791" s="130"/>
      <c r="AP791" s="130"/>
      <c r="AQ791" s="130"/>
      <c r="AR791" s="130"/>
      <c r="AS791" s="130"/>
      <c r="AT791" s="130"/>
      <c r="AU791" s="130"/>
      <c r="AV791" s="130"/>
      <c r="AW791" s="130"/>
      <c r="AX791" s="130"/>
      <c r="AY791" s="130"/>
      <c r="AZ791" s="130"/>
      <c r="BA791" s="130"/>
      <c r="BB791" s="130"/>
      <c r="BC791" s="130"/>
      <c r="BD791" s="130"/>
      <c r="BE791" s="130"/>
      <c r="BF791" s="130"/>
      <c r="BG791" s="130"/>
      <c r="BH791" s="130"/>
      <c r="BI791" s="130"/>
      <c r="BJ791" s="130"/>
      <c r="BK791" s="130"/>
      <c r="BL791" s="130"/>
      <c r="BM791" s="130"/>
      <c r="BN791" s="130"/>
      <c r="BO791" s="130"/>
      <c r="BP791" s="130"/>
      <c r="BQ791" s="130"/>
      <c r="BR791" s="130"/>
      <c r="BS791" s="111"/>
    </row>
    <row r="792" spans="4:71" s="94" customFormat="1" ht="9.75" customHeight="1" x14ac:dyDescent="0.25">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c r="AA792" s="130"/>
      <c r="AB792" s="130"/>
      <c r="AC792" s="130"/>
      <c r="AD792" s="130"/>
      <c r="AE792" s="130"/>
      <c r="AF792" s="130"/>
      <c r="AG792" s="130"/>
      <c r="AH792" s="130"/>
      <c r="AI792" s="130"/>
      <c r="AJ792" s="130"/>
      <c r="AK792" s="130"/>
      <c r="AL792" s="130"/>
      <c r="AM792" s="130"/>
      <c r="AN792" s="130"/>
      <c r="AO792" s="130"/>
      <c r="AP792" s="130"/>
      <c r="AQ792" s="130"/>
      <c r="AR792" s="130"/>
      <c r="AS792" s="130"/>
      <c r="AT792" s="130"/>
      <c r="AU792" s="130"/>
      <c r="AV792" s="130"/>
      <c r="AW792" s="130"/>
      <c r="AX792" s="130"/>
      <c r="AY792" s="130"/>
      <c r="AZ792" s="130"/>
      <c r="BA792" s="130"/>
      <c r="BB792" s="130"/>
      <c r="BC792" s="130"/>
      <c r="BD792" s="130"/>
      <c r="BE792" s="130"/>
      <c r="BF792" s="130"/>
      <c r="BG792" s="130"/>
      <c r="BH792" s="130"/>
      <c r="BI792" s="130"/>
      <c r="BJ792" s="130"/>
      <c r="BK792" s="130"/>
      <c r="BL792" s="130"/>
      <c r="BM792" s="130"/>
      <c r="BN792" s="130"/>
      <c r="BO792" s="130"/>
      <c r="BP792" s="130"/>
      <c r="BQ792" s="130"/>
      <c r="BR792" s="130"/>
      <c r="BS792" s="111"/>
    </row>
    <row r="793" spans="4:71" s="94" customFormat="1" ht="9.75" customHeight="1" x14ac:dyDescent="0.25">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c r="AA793" s="130"/>
      <c r="AB793" s="130"/>
      <c r="AC793" s="130"/>
      <c r="AD793" s="130"/>
      <c r="AE793" s="130"/>
      <c r="AF793" s="130"/>
      <c r="AG793" s="130"/>
      <c r="AH793" s="130"/>
      <c r="AI793" s="130"/>
      <c r="AJ793" s="130"/>
      <c r="AK793" s="130"/>
      <c r="AL793" s="130"/>
      <c r="AM793" s="130"/>
      <c r="AN793" s="130"/>
      <c r="AO793" s="130"/>
      <c r="AP793" s="130"/>
      <c r="AQ793" s="130"/>
      <c r="AR793" s="130"/>
      <c r="AS793" s="130"/>
      <c r="AT793" s="130"/>
      <c r="AU793" s="130"/>
      <c r="AV793" s="130"/>
      <c r="AW793" s="130"/>
      <c r="AX793" s="130"/>
      <c r="AY793" s="130"/>
      <c r="AZ793" s="130"/>
      <c r="BA793" s="130"/>
      <c r="BB793" s="130"/>
      <c r="BC793" s="130"/>
      <c r="BD793" s="130"/>
      <c r="BE793" s="130"/>
      <c r="BF793" s="130"/>
      <c r="BG793" s="130"/>
      <c r="BH793" s="130"/>
      <c r="BI793" s="130"/>
      <c r="BJ793" s="130"/>
      <c r="BK793" s="130"/>
      <c r="BL793" s="130"/>
      <c r="BM793" s="130"/>
      <c r="BN793" s="130"/>
      <c r="BO793" s="130"/>
      <c r="BP793" s="130"/>
      <c r="BQ793" s="130"/>
      <c r="BR793" s="130"/>
      <c r="BS793" s="111"/>
    </row>
    <row r="794" spans="4:71" s="94" customFormat="1" ht="9.75" customHeight="1" x14ac:dyDescent="0.25">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c r="AA794" s="130"/>
      <c r="AB794" s="130"/>
      <c r="AC794" s="130"/>
      <c r="AD794" s="130"/>
      <c r="AE794" s="130"/>
      <c r="AF794" s="130"/>
      <c r="AG794" s="130"/>
      <c r="AH794" s="130"/>
      <c r="AI794" s="130"/>
      <c r="AJ794" s="130"/>
      <c r="AK794" s="130"/>
      <c r="AL794" s="130"/>
      <c r="AM794" s="130"/>
      <c r="AN794" s="130"/>
      <c r="AO794" s="130"/>
      <c r="AP794" s="130"/>
      <c r="AQ794" s="130"/>
      <c r="AR794" s="130"/>
      <c r="AS794" s="130"/>
      <c r="AT794" s="130"/>
      <c r="AU794" s="130"/>
      <c r="AV794" s="130"/>
      <c r="AW794" s="130"/>
      <c r="AX794" s="130"/>
      <c r="AY794" s="130"/>
      <c r="AZ794" s="130"/>
      <c r="BA794" s="130"/>
      <c r="BB794" s="130"/>
      <c r="BC794" s="130"/>
      <c r="BD794" s="130"/>
      <c r="BE794" s="130"/>
      <c r="BF794" s="130"/>
      <c r="BG794" s="130"/>
      <c r="BH794" s="130"/>
      <c r="BI794" s="130"/>
      <c r="BJ794" s="130"/>
      <c r="BK794" s="130"/>
      <c r="BL794" s="130"/>
      <c r="BM794" s="130"/>
      <c r="BN794" s="130"/>
      <c r="BO794" s="130"/>
      <c r="BP794" s="130"/>
      <c r="BQ794" s="130"/>
      <c r="BR794" s="130"/>
      <c r="BS794" s="111"/>
    </row>
    <row r="795" spans="4:71" s="94" customFormat="1" ht="9.75" customHeight="1" x14ac:dyDescent="0.25">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c r="AA795" s="130"/>
      <c r="AB795" s="130"/>
      <c r="AC795" s="130"/>
      <c r="AD795" s="130"/>
      <c r="AE795" s="130"/>
      <c r="AF795" s="130"/>
      <c r="AG795" s="130"/>
      <c r="AH795" s="130"/>
      <c r="AI795" s="130"/>
      <c r="AJ795" s="130"/>
      <c r="AK795" s="130"/>
      <c r="AL795" s="130"/>
      <c r="AM795" s="130"/>
      <c r="AN795" s="130"/>
      <c r="AO795" s="130"/>
      <c r="AP795" s="130"/>
      <c r="AQ795" s="130"/>
      <c r="AR795" s="130"/>
      <c r="AS795" s="130"/>
      <c r="AT795" s="130"/>
      <c r="AU795" s="130"/>
      <c r="AV795" s="130"/>
      <c r="AW795" s="130"/>
      <c r="AX795" s="130"/>
      <c r="AY795" s="130"/>
      <c r="AZ795" s="130"/>
      <c r="BA795" s="130"/>
      <c r="BB795" s="130"/>
      <c r="BC795" s="130"/>
      <c r="BD795" s="130"/>
      <c r="BE795" s="130"/>
      <c r="BF795" s="130"/>
      <c r="BG795" s="130"/>
      <c r="BH795" s="130"/>
      <c r="BI795" s="130"/>
      <c r="BJ795" s="130"/>
      <c r="BK795" s="130"/>
      <c r="BL795" s="130"/>
      <c r="BM795" s="130"/>
      <c r="BN795" s="130"/>
      <c r="BO795" s="130"/>
      <c r="BP795" s="130"/>
      <c r="BQ795" s="130"/>
      <c r="BR795" s="130"/>
      <c r="BS795" s="111"/>
    </row>
    <row r="796" spans="4:71" s="94" customFormat="1" ht="9.75" customHeight="1" x14ac:dyDescent="0.25">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c r="AA796" s="130"/>
      <c r="AB796" s="130"/>
      <c r="AC796" s="130"/>
      <c r="AD796" s="130"/>
      <c r="AE796" s="130"/>
      <c r="AF796" s="130"/>
      <c r="AG796" s="130"/>
      <c r="AH796" s="130"/>
      <c r="AI796" s="130"/>
      <c r="AJ796" s="130"/>
      <c r="AK796" s="130"/>
      <c r="AL796" s="130"/>
      <c r="AM796" s="130"/>
      <c r="AN796" s="130"/>
      <c r="AO796" s="130"/>
      <c r="AP796" s="130"/>
      <c r="AQ796" s="130"/>
      <c r="AR796" s="130"/>
      <c r="AS796" s="130"/>
      <c r="AT796" s="130"/>
      <c r="AU796" s="130"/>
      <c r="AV796" s="130"/>
      <c r="AW796" s="130"/>
      <c r="AX796" s="130"/>
      <c r="AY796" s="130"/>
      <c r="AZ796" s="130"/>
      <c r="BA796" s="130"/>
      <c r="BB796" s="130"/>
      <c r="BC796" s="130"/>
      <c r="BD796" s="130"/>
      <c r="BE796" s="130"/>
      <c r="BF796" s="130"/>
      <c r="BG796" s="130"/>
      <c r="BH796" s="130"/>
      <c r="BI796" s="130"/>
      <c r="BJ796" s="130"/>
      <c r="BK796" s="130"/>
      <c r="BL796" s="130"/>
      <c r="BM796" s="130"/>
      <c r="BN796" s="130"/>
      <c r="BO796" s="130"/>
      <c r="BP796" s="130"/>
      <c r="BQ796" s="130"/>
      <c r="BR796" s="130"/>
      <c r="BS796" s="111"/>
    </row>
    <row r="797" spans="4:71" s="94" customFormat="1" ht="9.75" customHeight="1" x14ac:dyDescent="0.25">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c r="AA797" s="130"/>
      <c r="AB797" s="130"/>
      <c r="AC797" s="130"/>
      <c r="AD797" s="130"/>
      <c r="AE797" s="130"/>
      <c r="AF797" s="130"/>
      <c r="AG797" s="130"/>
      <c r="AH797" s="130"/>
      <c r="AI797" s="130"/>
      <c r="AJ797" s="130"/>
      <c r="AK797" s="130"/>
      <c r="AL797" s="130"/>
      <c r="AM797" s="130"/>
      <c r="AN797" s="130"/>
      <c r="AO797" s="130"/>
      <c r="AP797" s="130"/>
      <c r="AQ797" s="130"/>
      <c r="AR797" s="130"/>
      <c r="AS797" s="130"/>
      <c r="AT797" s="130"/>
      <c r="AU797" s="130"/>
      <c r="AV797" s="130"/>
      <c r="AW797" s="130"/>
      <c r="AX797" s="130"/>
      <c r="AY797" s="130"/>
      <c r="AZ797" s="130"/>
      <c r="BA797" s="130"/>
      <c r="BB797" s="130"/>
      <c r="BC797" s="130"/>
      <c r="BD797" s="130"/>
      <c r="BE797" s="130"/>
      <c r="BF797" s="130"/>
      <c r="BG797" s="130"/>
      <c r="BH797" s="130"/>
      <c r="BI797" s="130"/>
      <c r="BJ797" s="130"/>
      <c r="BK797" s="130"/>
      <c r="BL797" s="130"/>
      <c r="BM797" s="130"/>
      <c r="BN797" s="130"/>
      <c r="BO797" s="130"/>
      <c r="BP797" s="130"/>
      <c r="BQ797" s="130"/>
      <c r="BR797" s="130"/>
      <c r="BS797" s="111"/>
    </row>
    <row r="798" spans="4:71" s="94" customFormat="1" ht="9.75" customHeight="1" x14ac:dyDescent="0.25">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c r="AA798" s="130"/>
      <c r="AB798" s="130"/>
      <c r="AC798" s="130"/>
      <c r="AD798" s="130"/>
      <c r="AE798" s="130"/>
      <c r="AF798" s="130"/>
      <c r="AG798" s="130"/>
      <c r="AH798" s="130"/>
      <c r="AI798" s="130"/>
      <c r="AJ798" s="130"/>
      <c r="AK798" s="130"/>
      <c r="AL798" s="130"/>
      <c r="AM798" s="130"/>
      <c r="AN798" s="130"/>
      <c r="AO798" s="130"/>
      <c r="AP798" s="130"/>
      <c r="AQ798" s="130"/>
      <c r="AR798" s="130"/>
      <c r="AS798" s="130"/>
      <c r="AT798" s="130"/>
      <c r="AU798" s="130"/>
      <c r="AV798" s="130"/>
      <c r="AW798" s="130"/>
      <c r="AX798" s="130"/>
      <c r="AY798" s="130"/>
      <c r="AZ798" s="130"/>
      <c r="BA798" s="130"/>
      <c r="BB798" s="130"/>
      <c r="BC798" s="130"/>
      <c r="BD798" s="130"/>
      <c r="BE798" s="130"/>
      <c r="BF798" s="130"/>
      <c r="BG798" s="130"/>
      <c r="BH798" s="130"/>
      <c r="BI798" s="130"/>
      <c r="BJ798" s="130"/>
      <c r="BK798" s="130"/>
      <c r="BL798" s="130"/>
      <c r="BM798" s="130"/>
      <c r="BN798" s="130"/>
      <c r="BO798" s="130"/>
      <c r="BP798" s="130"/>
      <c r="BQ798" s="130"/>
      <c r="BR798" s="130"/>
      <c r="BS798" s="111"/>
    </row>
    <row r="799" spans="4:71" s="94" customFormat="1" ht="9.75" customHeight="1" x14ac:dyDescent="0.25">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c r="AA799" s="130"/>
      <c r="AB799" s="130"/>
      <c r="AC799" s="130"/>
      <c r="AD799" s="130"/>
      <c r="AE799" s="130"/>
      <c r="AF799" s="130"/>
      <c r="AG799" s="130"/>
      <c r="AH799" s="130"/>
      <c r="AI799" s="130"/>
      <c r="AJ799" s="130"/>
      <c r="AK799" s="130"/>
      <c r="AL799" s="130"/>
      <c r="AM799" s="130"/>
      <c r="AN799" s="130"/>
      <c r="AO799" s="130"/>
      <c r="AP799" s="130"/>
      <c r="AQ799" s="130"/>
      <c r="AR799" s="130"/>
      <c r="AS799" s="130"/>
      <c r="AT799" s="130"/>
      <c r="AU799" s="130"/>
      <c r="AV799" s="130"/>
      <c r="AW799" s="130"/>
      <c r="AX799" s="130"/>
      <c r="AY799" s="130"/>
      <c r="AZ799" s="130"/>
      <c r="BA799" s="130"/>
      <c r="BB799" s="130"/>
      <c r="BC799" s="130"/>
      <c r="BD799" s="130"/>
      <c r="BE799" s="130"/>
      <c r="BF799" s="130"/>
      <c r="BG799" s="130"/>
      <c r="BH799" s="130"/>
      <c r="BI799" s="130"/>
      <c r="BJ799" s="130"/>
      <c r="BK799" s="130"/>
      <c r="BL799" s="130"/>
      <c r="BM799" s="130"/>
      <c r="BN799" s="130"/>
      <c r="BO799" s="130"/>
      <c r="BP799" s="130"/>
      <c r="BQ799" s="130"/>
      <c r="BR799" s="130"/>
      <c r="BS799" s="111"/>
    </row>
    <row r="800" spans="4:71" s="94" customFormat="1" ht="9.75" customHeight="1" x14ac:dyDescent="0.25">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c r="AA800" s="130"/>
      <c r="AB800" s="130"/>
      <c r="AC800" s="130"/>
      <c r="AD800" s="130"/>
      <c r="AE800" s="130"/>
      <c r="AF800" s="130"/>
      <c r="AG800" s="130"/>
      <c r="AH800" s="130"/>
      <c r="AI800" s="130"/>
      <c r="AJ800" s="130"/>
      <c r="AK800" s="130"/>
      <c r="AL800" s="130"/>
      <c r="AM800" s="130"/>
      <c r="AN800" s="130"/>
      <c r="AO800" s="130"/>
      <c r="AP800" s="130"/>
      <c r="AQ800" s="130"/>
      <c r="AR800" s="130"/>
      <c r="AS800" s="130"/>
      <c r="AT800" s="130"/>
      <c r="AU800" s="130"/>
      <c r="AV800" s="130"/>
      <c r="AW800" s="130"/>
      <c r="AX800" s="130"/>
      <c r="AY800" s="130"/>
      <c r="AZ800" s="130"/>
      <c r="BA800" s="130"/>
      <c r="BB800" s="130"/>
      <c r="BC800" s="130"/>
      <c r="BD800" s="130"/>
      <c r="BE800" s="130"/>
      <c r="BF800" s="130"/>
      <c r="BG800" s="130"/>
      <c r="BH800" s="130"/>
      <c r="BI800" s="130"/>
      <c r="BJ800" s="130"/>
      <c r="BK800" s="130"/>
      <c r="BL800" s="130"/>
      <c r="BM800" s="130"/>
      <c r="BN800" s="130"/>
      <c r="BO800" s="130"/>
      <c r="BP800" s="130"/>
      <c r="BQ800" s="130"/>
      <c r="BR800" s="130"/>
      <c r="BS800" s="111"/>
    </row>
    <row r="801" spans="4:71" s="94" customFormat="1" ht="9.75" customHeight="1" x14ac:dyDescent="0.25">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c r="AA801" s="130"/>
      <c r="AB801" s="130"/>
      <c r="AC801" s="130"/>
      <c r="AD801" s="130"/>
      <c r="AE801" s="130"/>
      <c r="AF801" s="130"/>
      <c r="AG801" s="130"/>
      <c r="AH801" s="130"/>
      <c r="AI801" s="130"/>
      <c r="AJ801" s="130"/>
      <c r="AK801" s="130"/>
      <c r="AL801" s="130"/>
      <c r="AM801" s="130"/>
      <c r="AN801" s="130"/>
      <c r="AO801" s="130"/>
      <c r="AP801" s="130"/>
      <c r="AQ801" s="130"/>
      <c r="AR801" s="130"/>
      <c r="AS801" s="130"/>
      <c r="AT801" s="130"/>
      <c r="AU801" s="130"/>
      <c r="AV801" s="130"/>
      <c r="AW801" s="130"/>
      <c r="AX801" s="130"/>
      <c r="AY801" s="130"/>
      <c r="AZ801" s="130"/>
      <c r="BA801" s="130"/>
      <c r="BB801" s="130"/>
      <c r="BC801" s="130"/>
      <c r="BD801" s="130"/>
      <c r="BE801" s="130"/>
      <c r="BF801" s="130"/>
      <c r="BG801" s="130"/>
      <c r="BH801" s="130"/>
      <c r="BI801" s="130"/>
      <c r="BJ801" s="130"/>
      <c r="BK801" s="130"/>
      <c r="BL801" s="130"/>
      <c r="BM801" s="130"/>
      <c r="BN801" s="130"/>
      <c r="BO801" s="130"/>
      <c r="BP801" s="130"/>
      <c r="BQ801" s="130"/>
      <c r="BR801" s="130"/>
      <c r="BS801" s="111"/>
    </row>
    <row r="802" spans="4:71" s="94" customFormat="1" ht="9.75" customHeight="1" x14ac:dyDescent="0.25">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c r="AA802" s="130"/>
      <c r="AB802" s="130"/>
      <c r="AC802" s="130"/>
      <c r="AD802" s="130"/>
      <c r="AE802" s="130"/>
      <c r="AF802" s="130"/>
      <c r="AG802" s="130"/>
      <c r="AH802" s="130"/>
      <c r="AI802" s="130"/>
      <c r="AJ802" s="130"/>
      <c r="AK802" s="130"/>
      <c r="AL802" s="130"/>
      <c r="AM802" s="130"/>
      <c r="AN802" s="130"/>
      <c r="AO802" s="130"/>
      <c r="AP802" s="130"/>
      <c r="AQ802" s="130"/>
      <c r="AR802" s="130"/>
      <c r="AS802" s="130"/>
      <c r="AT802" s="130"/>
      <c r="AU802" s="130"/>
      <c r="AV802" s="130"/>
      <c r="AW802" s="130"/>
      <c r="AX802" s="130"/>
      <c r="AY802" s="130"/>
      <c r="AZ802" s="130"/>
      <c r="BA802" s="130"/>
      <c r="BB802" s="130"/>
      <c r="BC802" s="130"/>
      <c r="BD802" s="130"/>
      <c r="BE802" s="130"/>
      <c r="BF802" s="130"/>
      <c r="BG802" s="130"/>
      <c r="BH802" s="130"/>
      <c r="BI802" s="130"/>
      <c r="BJ802" s="130"/>
      <c r="BK802" s="130"/>
      <c r="BL802" s="130"/>
      <c r="BM802" s="130"/>
      <c r="BN802" s="130"/>
      <c r="BO802" s="130"/>
      <c r="BP802" s="130"/>
      <c r="BQ802" s="130"/>
      <c r="BR802" s="130"/>
      <c r="BS802" s="111"/>
    </row>
    <row r="803" spans="4:71" s="94" customFormat="1" ht="9.75" customHeight="1" x14ac:dyDescent="0.25">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c r="AA803" s="130"/>
      <c r="AB803" s="130"/>
      <c r="AC803" s="130"/>
      <c r="AD803" s="130"/>
      <c r="AE803" s="130"/>
      <c r="AF803" s="130"/>
      <c r="AG803" s="130"/>
      <c r="AH803" s="130"/>
      <c r="AI803" s="130"/>
      <c r="AJ803" s="130"/>
      <c r="AK803" s="130"/>
      <c r="AL803" s="130"/>
      <c r="AM803" s="130"/>
      <c r="AN803" s="130"/>
      <c r="AO803" s="130"/>
      <c r="AP803" s="130"/>
      <c r="AQ803" s="130"/>
      <c r="AR803" s="130"/>
      <c r="AS803" s="130"/>
      <c r="AT803" s="130"/>
      <c r="AU803" s="130"/>
      <c r="AV803" s="130"/>
      <c r="AW803" s="130"/>
      <c r="AX803" s="130"/>
      <c r="AY803" s="130"/>
      <c r="AZ803" s="130"/>
      <c r="BA803" s="130"/>
      <c r="BB803" s="130"/>
      <c r="BC803" s="130"/>
      <c r="BD803" s="130"/>
      <c r="BE803" s="130"/>
      <c r="BF803" s="130"/>
      <c r="BG803" s="130"/>
      <c r="BH803" s="130"/>
      <c r="BI803" s="130"/>
      <c r="BJ803" s="130"/>
      <c r="BK803" s="130"/>
      <c r="BL803" s="130"/>
      <c r="BM803" s="130"/>
      <c r="BN803" s="130"/>
      <c r="BO803" s="130"/>
      <c r="BP803" s="130"/>
      <c r="BQ803" s="130"/>
      <c r="BR803" s="130"/>
      <c r="BS803" s="111"/>
    </row>
    <row r="804" spans="4:71" s="94" customFormat="1" ht="9.75" customHeight="1" x14ac:dyDescent="0.25">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c r="AA804" s="130"/>
      <c r="AB804" s="130"/>
      <c r="AC804" s="130"/>
      <c r="AD804" s="130"/>
      <c r="AE804" s="130"/>
      <c r="AF804" s="130"/>
      <c r="AG804" s="130"/>
      <c r="AH804" s="130"/>
      <c r="AI804" s="130"/>
      <c r="AJ804" s="130"/>
      <c r="AK804" s="130"/>
      <c r="AL804" s="130"/>
      <c r="AM804" s="130"/>
      <c r="AN804" s="130"/>
      <c r="AO804" s="130"/>
      <c r="AP804" s="130"/>
      <c r="AQ804" s="130"/>
      <c r="AR804" s="130"/>
      <c r="AS804" s="130"/>
      <c r="AT804" s="130"/>
      <c r="AU804" s="130"/>
      <c r="AV804" s="130"/>
      <c r="AW804" s="130"/>
      <c r="AX804" s="130"/>
      <c r="AY804" s="130"/>
      <c r="AZ804" s="130"/>
      <c r="BA804" s="130"/>
      <c r="BB804" s="130"/>
      <c r="BC804" s="130"/>
      <c r="BD804" s="130"/>
      <c r="BE804" s="130"/>
      <c r="BF804" s="130"/>
      <c r="BG804" s="130"/>
      <c r="BH804" s="130"/>
      <c r="BI804" s="130"/>
      <c r="BJ804" s="130"/>
      <c r="BK804" s="130"/>
      <c r="BL804" s="130"/>
      <c r="BM804" s="130"/>
      <c r="BN804" s="130"/>
      <c r="BO804" s="130"/>
      <c r="BP804" s="130"/>
      <c r="BQ804" s="130"/>
      <c r="BR804" s="130"/>
      <c r="BS804" s="111"/>
    </row>
    <row r="805" spans="4:71" s="94" customFormat="1" ht="9.75" customHeight="1" x14ac:dyDescent="0.25">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c r="AA805" s="130"/>
      <c r="AB805" s="130"/>
      <c r="AC805" s="130"/>
      <c r="AD805" s="130"/>
      <c r="AE805" s="130"/>
      <c r="AF805" s="130"/>
      <c r="AG805" s="130"/>
      <c r="AH805" s="130"/>
      <c r="AI805" s="130"/>
      <c r="AJ805" s="130"/>
      <c r="AK805" s="130"/>
      <c r="AL805" s="130"/>
      <c r="AM805" s="130"/>
      <c r="AN805" s="130"/>
      <c r="AO805" s="130"/>
      <c r="AP805" s="130"/>
      <c r="AQ805" s="130"/>
      <c r="AR805" s="130"/>
      <c r="AS805" s="130"/>
      <c r="AT805" s="130"/>
      <c r="AU805" s="130"/>
      <c r="AV805" s="130"/>
      <c r="AW805" s="130"/>
      <c r="AX805" s="130"/>
      <c r="AY805" s="130"/>
      <c r="AZ805" s="130"/>
      <c r="BA805" s="130"/>
      <c r="BB805" s="130"/>
      <c r="BC805" s="130"/>
      <c r="BD805" s="130"/>
      <c r="BE805" s="130"/>
      <c r="BF805" s="130"/>
      <c r="BG805" s="130"/>
      <c r="BH805" s="130"/>
      <c r="BI805" s="130"/>
      <c r="BJ805" s="130"/>
      <c r="BK805" s="130"/>
      <c r="BL805" s="130"/>
      <c r="BM805" s="130"/>
      <c r="BN805" s="130"/>
      <c r="BO805" s="130"/>
      <c r="BP805" s="130"/>
      <c r="BQ805" s="130"/>
      <c r="BR805" s="130"/>
      <c r="BS805" s="111"/>
    </row>
    <row r="806" spans="4:71" s="94" customFormat="1" ht="9.75" customHeight="1" x14ac:dyDescent="0.25">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c r="AA806" s="130"/>
      <c r="AB806" s="130"/>
      <c r="AC806" s="130"/>
      <c r="AD806" s="130"/>
      <c r="AE806" s="130"/>
      <c r="AF806" s="130"/>
      <c r="AG806" s="130"/>
      <c r="AH806" s="130"/>
      <c r="AI806" s="130"/>
      <c r="AJ806" s="130"/>
      <c r="AK806" s="130"/>
      <c r="AL806" s="130"/>
      <c r="AM806" s="130"/>
      <c r="AN806" s="130"/>
      <c r="AO806" s="130"/>
      <c r="AP806" s="130"/>
      <c r="AQ806" s="130"/>
      <c r="AR806" s="130"/>
      <c r="AS806" s="130"/>
      <c r="AT806" s="130"/>
      <c r="AU806" s="130"/>
      <c r="AV806" s="130"/>
      <c r="AW806" s="130"/>
      <c r="AX806" s="130"/>
      <c r="AY806" s="130"/>
      <c r="AZ806" s="130"/>
      <c r="BA806" s="130"/>
      <c r="BB806" s="130"/>
      <c r="BC806" s="130"/>
      <c r="BD806" s="130"/>
      <c r="BE806" s="130"/>
      <c r="BF806" s="130"/>
      <c r="BG806" s="130"/>
      <c r="BH806" s="130"/>
      <c r="BI806" s="130"/>
      <c r="BJ806" s="130"/>
      <c r="BK806" s="130"/>
      <c r="BL806" s="130"/>
      <c r="BM806" s="130"/>
      <c r="BN806" s="130"/>
      <c r="BO806" s="130"/>
      <c r="BP806" s="130"/>
      <c r="BQ806" s="130"/>
      <c r="BR806" s="130"/>
      <c r="BS806" s="111"/>
    </row>
    <row r="807" spans="4:71" s="94" customFormat="1" ht="9.75" customHeight="1" x14ac:dyDescent="0.25">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c r="AA807" s="130"/>
      <c r="AB807" s="130"/>
      <c r="AC807" s="130"/>
      <c r="AD807" s="130"/>
      <c r="AE807" s="130"/>
      <c r="AF807" s="130"/>
      <c r="AG807" s="130"/>
      <c r="AH807" s="130"/>
      <c r="AI807" s="130"/>
      <c r="AJ807" s="130"/>
      <c r="AK807" s="130"/>
      <c r="AL807" s="130"/>
      <c r="AM807" s="130"/>
      <c r="AN807" s="130"/>
      <c r="AO807" s="130"/>
      <c r="AP807" s="130"/>
      <c r="AQ807" s="130"/>
      <c r="AR807" s="130"/>
      <c r="AS807" s="130"/>
      <c r="AT807" s="130"/>
      <c r="AU807" s="130"/>
      <c r="AV807" s="130"/>
      <c r="AW807" s="130"/>
      <c r="AX807" s="130"/>
      <c r="AY807" s="130"/>
      <c r="AZ807" s="130"/>
      <c r="BA807" s="130"/>
      <c r="BB807" s="130"/>
      <c r="BC807" s="130"/>
      <c r="BD807" s="130"/>
      <c r="BE807" s="130"/>
      <c r="BF807" s="130"/>
      <c r="BG807" s="130"/>
      <c r="BH807" s="130"/>
      <c r="BI807" s="130"/>
      <c r="BJ807" s="130"/>
      <c r="BK807" s="130"/>
      <c r="BL807" s="130"/>
      <c r="BM807" s="130"/>
      <c r="BN807" s="130"/>
      <c r="BO807" s="130"/>
      <c r="BP807" s="130"/>
      <c r="BQ807" s="130"/>
      <c r="BR807" s="130"/>
      <c r="BS807" s="111"/>
    </row>
    <row r="808" spans="4:71" s="94" customFormat="1" ht="9.75" customHeight="1" x14ac:dyDescent="0.25">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c r="AA808" s="130"/>
      <c r="AB808" s="130"/>
      <c r="AC808" s="130"/>
      <c r="AD808" s="130"/>
      <c r="AE808" s="130"/>
      <c r="AF808" s="130"/>
      <c r="AG808" s="130"/>
      <c r="AH808" s="130"/>
      <c r="AI808" s="130"/>
      <c r="AJ808" s="130"/>
      <c r="AK808" s="130"/>
      <c r="AL808" s="130"/>
      <c r="AM808" s="130"/>
      <c r="AN808" s="130"/>
      <c r="AO808" s="130"/>
      <c r="AP808" s="130"/>
      <c r="AQ808" s="130"/>
      <c r="AR808" s="130"/>
      <c r="AS808" s="130"/>
      <c r="AT808" s="130"/>
      <c r="AU808" s="130"/>
      <c r="AV808" s="130"/>
      <c r="AW808" s="130"/>
      <c r="AX808" s="130"/>
      <c r="AY808" s="130"/>
      <c r="AZ808" s="130"/>
      <c r="BA808" s="130"/>
      <c r="BB808" s="130"/>
      <c r="BC808" s="130"/>
      <c r="BD808" s="130"/>
      <c r="BE808" s="130"/>
      <c r="BF808" s="130"/>
      <c r="BG808" s="130"/>
      <c r="BH808" s="130"/>
      <c r="BI808" s="130"/>
      <c r="BJ808" s="130"/>
      <c r="BK808" s="130"/>
      <c r="BL808" s="130"/>
      <c r="BM808" s="130"/>
      <c r="BN808" s="130"/>
      <c r="BO808" s="130"/>
      <c r="BP808" s="130"/>
      <c r="BQ808" s="130"/>
      <c r="BR808" s="130"/>
      <c r="BS808" s="111"/>
    </row>
    <row r="809" spans="4:71" s="94" customFormat="1" ht="9.75" customHeight="1" x14ac:dyDescent="0.25">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c r="AA809" s="130"/>
      <c r="AB809" s="130"/>
      <c r="AC809" s="130"/>
      <c r="AD809" s="130"/>
      <c r="AE809" s="130"/>
      <c r="AF809" s="130"/>
      <c r="AG809" s="130"/>
      <c r="AH809" s="130"/>
      <c r="AI809" s="130"/>
      <c r="AJ809" s="130"/>
      <c r="AK809" s="130"/>
      <c r="AL809" s="130"/>
      <c r="AM809" s="130"/>
      <c r="AN809" s="130"/>
      <c r="AO809" s="130"/>
      <c r="AP809" s="130"/>
      <c r="AQ809" s="130"/>
      <c r="AR809" s="130"/>
      <c r="AS809" s="130"/>
      <c r="AT809" s="130"/>
      <c r="AU809" s="130"/>
      <c r="AV809" s="130"/>
      <c r="AW809" s="130"/>
      <c r="AX809" s="130"/>
      <c r="AY809" s="130"/>
      <c r="AZ809" s="130"/>
      <c r="BA809" s="130"/>
      <c r="BB809" s="130"/>
      <c r="BC809" s="130"/>
      <c r="BD809" s="130"/>
      <c r="BE809" s="130"/>
      <c r="BF809" s="130"/>
      <c r="BG809" s="130"/>
      <c r="BH809" s="130"/>
      <c r="BI809" s="130"/>
      <c r="BJ809" s="130"/>
      <c r="BK809" s="130"/>
      <c r="BL809" s="130"/>
      <c r="BM809" s="130"/>
      <c r="BN809" s="130"/>
      <c r="BO809" s="130"/>
      <c r="BP809" s="130"/>
      <c r="BQ809" s="130"/>
      <c r="BR809" s="130"/>
      <c r="BS809" s="111"/>
    </row>
    <row r="810" spans="4:71" s="94" customFormat="1" ht="9.75" customHeight="1" x14ac:dyDescent="0.25">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c r="AA810" s="130"/>
      <c r="AB810" s="130"/>
      <c r="AC810" s="130"/>
      <c r="AD810" s="130"/>
      <c r="AE810" s="130"/>
      <c r="AF810" s="130"/>
      <c r="AG810" s="130"/>
      <c r="AH810" s="130"/>
      <c r="AI810" s="130"/>
      <c r="AJ810" s="130"/>
      <c r="AK810" s="130"/>
      <c r="AL810" s="130"/>
      <c r="AM810" s="130"/>
      <c r="AN810" s="130"/>
      <c r="AO810" s="130"/>
      <c r="AP810" s="130"/>
      <c r="AQ810" s="130"/>
      <c r="AR810" s="130"/>
      <c r="AS810" s="130"/>
      <c r="AT810" s="130"/>
      <c r="AU810" s="130"/>
      <c r="AV810" s="130"/>
      <c r="AW810" s="130"/>
      <c r="AX810" s="130"/>
      <c r="AY810" s="130"/>
      <c r="AZ810" s="130"/>
      <c r="BA810" s="130"/>
      <c r="BB810" s="130"/>
      <c r="BC810" s="130"/>
      <c r="BD810" s="130"/>
      <c r="BE810" s="130"/>
      <c r="BF810" s="130"/>
      <c r="BG810" s="130"/>
      <c r="BH810" s="130"/>
      <c r="BI810" s="130"/>
      <c r="BJ810" s="130"/>
      <c r="BK810" s="130"/>
      <c r="BL810" s="130"/>
      <c r="BM810" s="130"/>
      <c r="BN810" s="130"/>
      <c r="BO810" s="130"/>
      <c r="BP810" s="130"/>
      <c r="BQ810" s="130"/>
      <c r="BR810" s="130"/>
      <c r="BS810" s="111"/>
    </row>
    <row r="811" spans="4:71" s="94" customFormat="1" ht="9.75" customHeight="1" x14ac:dyDescent="0.25">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c r="AA811" s="130"/>
      <c r="AB811" s="130"/>
      <c r="AC811" s="130"/>
      <c r="AD811" s="130"/>
      <c r="AE811" s="130"/>
      <c r="AF811" s="130"/>
      <c r="AG811" s="130"/>
      <c r="AH811" s="130"/>
      <c r="AI811" s="130"/>
      <c r="AJ811" s="130"/>
      <c r="AK811" s="130"/>
      <c r="AL811" s="130"/>
      <c r="AM811" s="130"/>
      <c r="AN811" s="130"/>
      <c r="AO811" s="130"/>
      <c r="AP811" s="130"/>
      <c r="AQ811" s="130"/>
      <c r="AR811" s="130"/>
      <c r="AS811" s="130"/>
      <c r="AT811" s="130"/>
      <c r="AU811" s="130"/>
      <c r="AV811" s="130"/>
      <c r="AW811" s="130"/>
      <c r="AX811" s="130"/>
      <c r="AY811" s="130"/>
      <c r="AZ811" s="130"/>
      <c r="BA811" s="130"/>
      <c r="BB811" s="130"/>
      <c r="BC811" s="130"/>
      <c r="BD811" s="130"/>
      <c r="BE811" s="130"/>
      <c r="BF811" s="130"/>
      <c r="BG811" s="130"/>
      <c r="BH811" s="130"/>
      <c r="BI811" s="130"/>
      <c r="BJ811" s="130"/>
      <c r="BK811" s="130"/>
      <c r="BL811" s="130"/>
      <c r="BM811" s="130"/>
      <c r="BN811" s="130"/>
      <c r="BO811" s="130"/>
      <c r="BP811" s="130"/>
      <c r="BQ811" s="130"/>
      <c r="BR811" s="130"/>
      <c r="BS811" s="111"/>
    </row>
    <row r="812" spans="4:71" s="94" customFormat="1" ht="9.75" customHeight="1" x14ac:dyDescent="0.25">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c r="AA812" s="130"/>
      <c r="AB812" s="130"/>
      <c r="AC812" s="130"/>
      <c r="AD812" s="130"/>
      <c r="AE812" s="130"/>
      <c r="AF812" s="130"/>
      <c r="AG812" s="130"/>
      <c r="AH812" s="130"/>
      <c r="AI812" s="130"/>
      <c r="AJ812" s="130"/>
      <c r="AK812" s="130"/>
      <c r="AL812" s="130"/>
      <c r="AM812" s="130"/>
      <c r="AN812" s="130"/>
      <c r="AO812" s="130"/>
      <c r="AP812" s="130"/>
      <c r="AQ812" s="130"/>
      <c r="AR812" s="130"/>
      <c r="AS812" s="130"/>
      <c r="AT812" s="130"/>
      <c r="AU812" s="130"/>
      <c r="AV812" s="130"/>
      <c r="AW812" s="130"/>
      <c r="AX812" s="130"/>
      <c r="AY812" s="130"/>
      <c r="AZ812" s="130"/>
      <c r="BA812" s="130"/>
      <c r="BB812" s="130"/>
      <c r="BC812" s="130"/>
      <c r="BD812" s="130"/>
      <c r="BE812" s="130"/>
      <c r="BF812" s="130"/>
      <c r="BG812" s="130"/>
      <c r="BH812" s="130"/>
      <c r="BI812" s="130"/>
      <c r="BJ812" s="130"/>
      <c r="BK812" s="130"/>
      <c r="BL812" s="130"/>
      <c r="BM812" s="130"/>
      <c r="BN812" s="130"/>
      <c r="BO812" s="130"/>
      <c r="BP812" s="130"/>
      <c r="BQ812" s="130"/>
      <c r="BR812" s="130"/>
      <c r="BS812" s="111"/>
    </row>
    <row r="813" spans="4:71" s="94" customFormat="1" ht="9.75" customHeight="1" x14ac:dyDescent="0.25">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0"/>
      <c r="AP813" s="130"/>
      <c r="AQ813" s="130"/>
      <c r="AR813" s="130"/>
      <c r="AS813" s="130"/>
      <c r="AT813" s="130"/>
      <c r="AU813" s="130"/>
      <c r="AV813" s="130"/>
      <c r="AW813" s="130"/>
      <c r="AX813" s="130"/>
      <c r="AY813" s="130"/>
      <c r="AZ813" s="130"/>
      <c r="BA813" s="130"/>
      <c r="BB813" s="130"/>
      <c r="BC813" s="130"/>
      <c r="BD813" s="130"/>
      <c r="BE813" s="130"/>
      <c r="BF813" s="130"/>
      <c r="BG813" s="130"/>
      <c r="BH813" s="130"/>
      <c r="BI813" s="130"/>
      <c r="BJ813" s="130"/>
      <c r="BK813" s="130"/>
      <c r="BL813" s="130"/>
      <c r="BM813" s="130"/>
      <c r="BN813" s="130"/>
      <c r="BO813" s="130"/>
      <c r="BP813" s="130"/>
      <c r="BQ813" s="130"/>
      <c r="BR813" s="130"/>
      <c r="BS813" s="111"/>
    </row>
    <row r="814" spans="4:71" s="94" customFormat="1" ht="9.75" customHeight="1" x14ac:dyDescent="0.25">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30"/>
      <c r="AM814" s="130"/>
      <c r="AN814" s="130"/>
      <c r="AO814" s="130"/>
      <c r="AP814" s="130"/>
      <c r="AQ814" s="130"/>
      <c r="AR814" s="130"/>
      <c r="AS814" s="130"/>
      <c r="AT814" s="130"/>
      <c r="AU814" s="130"/>
      <c r="AV814" s="130"/>
      <c r="AW814" s="130"/>
      <c r="AX814" s="130"/>
      <c r="AY814" s="130"/>
      <c r="AZ814" s="130"/>
      <c r="BA814" s="130"/>
      <c r="BB814" s="130"/>
      <c r="BC814" s="130"/>
      <c r="BD814" s="130"/>
      <c r="BE814" s="130"/>
      <c r="BF814" s="130"/>
      <c r="BG814" s="130"/>
      <c r="BH814" s="130"/>
      <c r="BI814" s="130"/>
      <c r="BJ814" s="130"/>
      <c r="BK814" s="130"/>
      <c r="BL814" s="130"/>
      <c r="BM814" s="130"/>
      <c r="BN814" s="130"/>
      <c r="BO814" s="130"/>
      <c r="BP814" s="130"/>
      <c r="BQ814" s="130"/>
      <c r="BR814" s="130"/>
      <c r="BS814" s="111"/>
    </row>
    <row r="815" spans="4:71" s="94" customFormat="1" ht="9.75" customHeight="1" x14ac:dyDescent="0.25">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c r="AA815" s="130"/>
      <c r="AB815" s="130"/>
      <c r="AC815" s="130"/>
      <c r="AD815" s="130"/>
      <c r="AE815" s="130"/>
      <c r="AF815" s="130"/>
      <c r="AG815" s="130"/>
      <c r="AH815" s="130"/>
      <c r="AI815" s="130"/>
      <c r="AJ815" s="130"/>
      <c r="AK815" s="130"/>
      <c r="AL815" s="130"/>
      <c r="AM815" s="130"/>
      <c r="AN815" s="130"/>
      <c r="AO815" s="130"/>
      <c r="AP815" s="130"/>
      <c r="AQ815" s="130"/>
      <c r="AR815" s="130"/>
      <c r="AS815" s="130"/>
      <c r="AT815" s="130"/>
      <c r="AU815" s="130"/>
      <c r="AV815" s="130"/>
      <c r="AW815" s="130"/>
      <c r="AX815" s="130"/>
      <c r="AY815" s="130"/>
      <c r="AZ815" s="130"/>
      <c r="BA815" s="130"/>
      <c r="BB815" s="130"/>
      <c r="BC815" s="130"/>
      <c r="BD815" s="130"/>
      <c r="BE815" s="130"/>
      <c r="BF815" s="130"/>
      <c r="BG815" s="130"/>
      <c r="BH815" s="130"/>
      <c r="BI815" s="130"/>
      <c r="BJ815" s="130"/>
      <c r="BK815" s="130"/>
      <c r="BL815" s="130"/>
      <c r="BM815" s="130"/>
      <c r="BN815" s="130"/>
      <c r="BO815" s="130"/>
      <c r="BP815" s="130"/>
      <c r="BQ815" s="130"/>
      <c r="BR815" s="130"/>
      <c r="BS815" s="111"/>
    </row>
    <row r="816" spans="4:71" s="94" customFormat="1" ht="9.75" customHeight="1" x14ac:dyDescent="0.25">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c r="AA816" s="130"/>
      <c r="AB816" s="130"/>
      <c r="AC816" s="130"/>
      <c r="AD816" s="130"/>
      <c r="AE816" s="130"/>
      <c r="AF816" s="130"/>
      <c r="AG816" s="130"/>
      <c r="AH816" s="130"/>
      <c r="AI816" s="130"/>
      <c r="AJ816" s="130"/>
      <c r="AK816" s="130"/>
      <c r="AL816" s="130"/>
      <c r="AM816" s="130"/>
      <c r="AN816" s="130"/>
      <c r="AO816" s="130"/>
      <c r="AP816" s="130"/>
      <c r="AQ816" s="130"/>
      <c r="AR816" s="130"/>
      <c r="AS816" s="130"/>
      <c r="AT816" s="130"/>
      <c r="AU816" s="130"/>
      <c r="AV816" s="130"/>
      <c r="AW816" s="130"/>
      <c r="AX816" s="130"/>
      <c r="AY816" s="130"/>
      <c r="AZ816" s="130"/>
      <c r="BA816" s="130"/>
      <c r="BB816" s="130"/>
      <c r="BC816" s="130"/>
      <c r="BD816" s="130"/>
      <c r="BE816" s="130"/>
      <c r="BF816" s="130"/>
      <c r="BG816" s="130"/>
      <c r="BH816" s="130"/>
      <c r="BI816" s="130"/>
      <c r="BJ816" s="130"/>
      <c r="BK816" s="130"/>
      <c r="BL816" s="130"/>
      <c r="BM816" s="130"/>
      <c r="BN816" s="130"/>
      <c r="BO816" s="130"/>
      <c r="BP816" s="130"/>
      <c r="BQ816" s="130"/>
      <c r="BR816" s="130"/>
      <c r="BS816" s="111"/>
    </row>
    <row r="817" spans="4:71" s="94" customFormat="1" ht="9.75" customHeight="1" x14ac:dyDescent="0.25">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s="130"/>
      <c r="AL817" s="130"/>
      <c r="AM817" s="130"/>
      <c r="AN817" s="130"/>
      <c r="AO817" s="130"/>
      <c r="AP817" s="130"/>
      <c r="AQ817" s="130"/>
      <c r="AR817" s="130"/>
      <c r="AS817" s="130"/>
      <c r="AT817" s="130"/>
      <c r="AU817" s="130"/>
      <c r="AV817" s="130"/>
      <c r="AW817" s="130"/>
      <c r="AX817" s="130"/>
      <c r="AY817" s="130"/>
      <c r="AZ817" s="130"/>
      <c r="BA817" s="130"/>
      <c r="BB817" s="130"/>
      <c r="BC817" s="130"/>
      <c r="BD817" s="130"/>
      <c r="BE817" s="130"/>
      <c r="BF817" s="130"/>
      <c r="BG817" s="130"/>
      <c r="BH817" s="130"/>
      <c r="BI817" s="130"/>
      <c r="BJ817" s="130"/>
      <c r="BK817" s="130"/>
      <c r="BL817" s="130"/>
      <c r="BM817" s="130"/>
      <c r="BN817" s="130"/>
      <c r="BO817" s="130"/>
      <c r="BP817" s="130"/>
      <c r="BQ817" s="130"/>
      <c r="BR817" s="130"/>
      <c r="BS817" s="111"/>
    </row>
    <row r="818" spans="4:71" s="94" customFormat="1" ht="9.75" customHeight="1" x14ac:dyDescent="0.25">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s="130"/>
      <c r="AL818" s="130"/>
      <c r="AM818" s="130"/>
      <c r="AN818" s="130"/>
      <c r="AO818" s="130"/>
      <c r="AP818" s="130"/>
      <c r="AQ818" s="130"/>
      <c r="AR818" s="130"/>
      <c r="AS818" s="130"/>
      <c r="AT818" s="130"/>
      <c r="AU818" s="130"/>
      <c r="AV818" s="130"/>
      <c r="AW818" s="130"/>
      <c r="AX818" s="130"/>
      <c r="AY818" s="130"/>
      <c r="AZ818" s="130"/>
      <c r="BA818" s="130"/>
      <c r="BB818" s="130"/>
      <c r="BC818" s="130"/>
      <c r="BD818" s="130"/>
      <c r="BE818" s="130"/>
      <c r="BF818" s="130"/>
      <c r="BG818" s="130"/>
      <c r="BH818" s="130"/>
      <c r="BI818" s="130"/>
      <c r="BJ818" s="130"/>
      <c r="BK818" s="130"/>
      <c r="BL818" s="130"/>
      <c r="BM818" s="130"/>
      <c r="BN818" s="130"/>
      <c r="BO818" s="130"/>
      <c r="BP818" s="130"/>
      <c r="BQ818" s="130"/>
      <c r="BR818" s="130"/>
      <c r="BS818" s="111"/>
    </row>
    <row r="819" spans="4:71" s="94" customFormat="1" ht="9.75" customHeight="1" x14ac:dyDescent="0.25">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s="130"/>
      <c r="AL819" s="130"/>
      <c r="AM819" s="130"/>
      <c r="AN819" s="130"/>
      <c r="AO819" s="130"/>
      <c r="AP819" s="130"/>
      <c r="AQ819" s="130"/>
      <c r="AR819" s="130"/>
      <c r="AS819" s="130"/>
      <c r="AT819" s="130"/>
      <c r="AU819" s="130"/>
      <c r="AV819" s="130"/>
      <c r="AW819" s="130"/>
      <c r="AX819" s="130"/>
      <c r="AY819" s="130"/>
      <c r="AZ819" s="130"/>
      <c r="BA819" s="130"/>
      <c r="BB819" s="130"/>
      <c r="BC819" s="130"/>
      <c r="BD819" s="130"/>
      <c r="BE819" s="130"/>
      <c r="BF819" s="130"/>
      <c r="BG819" s="130"/>
      <c r="BH819" s="130"/>
      <c r="BI819" s="130"/>
      <c r="BJ819" s="130"/>
      <c r="BK819" s="130"/>
      <c r="BL819" s="130"/>
      <c r="BM819" s="130"/>
      <c r="BN819" s="130"/>
      <c r="BO819" s="130"/>
      <c r="BP819" s="130"/>
      <c r="BQ819" s="130"/>
      <c r="BR819" s="130"/>
      <c r="BS819" s="111"/>
    </row>
    <row r="820" spans="4:71" s="94" customFormat="1" ht="9.75" customHeight="1" x14ac:dyDescent="0.25">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c r="AA820" s="130"/>
      <c r="AB820" s="130"/>
      <c r="AC820" s="130"/>
      <c r="AD820" s="130"/>
      <c r="AE820" s="130"/>
      <c r="AF820" s="130"/>
      <c r="AG820" s="130"/>
      <c r="AH820" s="130"/>
      <c r="AI820" s="130"/>
      <c r="AJ820" s="130"/>
      <c r="AK820" s="130"/>
      <c r="AL820" s="130"/>
      <c r="AM820" s="130"/>
      <c r="AN820" s="130"/>
      <c r="AO820" s="130"/>
      <c r="AP820" s="130"/>
      <c r="AQ820" s="130"/>
      <c r="AR820" s="130"/>
      <c r="AS820" s="130"/>
      <c r="AT820" s="130"/>
      <c r="AU820" s="130"/>
      <c r="AV820" s="130"/>
      <c r="AW820" s="130"/>
      <c r="AX820" s="130"/>
      <c r="AY820" s="130"/>
      <c r="AZ820" s="130"/>
      <c r="BA820" s="130"/>
      <c r="BB820" s="130"/>
      <c r="BC820" s="130"/>
      <c r="BD820" s="130"/>
      <c r="BE820" s="130"/>
      <c r="BF820" s="130"/>
      <c r="BG820" s="130"/>
      <c r="BH820" s="130"/>
      <c r="BI820" s="130"/>
      <c r="BJ820" s="130"/>
      <c r="BK820" s="130"/>
      <c r="BL820" s="130"/>
      <c r="BM820" s="130"/>
      <c r="BN820" s="130"/>
      <c r="BO820" s="130"/>
      <c r="BP820" s="130"/>
      <c r="BQ820" s="130"/>
      <c r="BR820" s="130"/>
      <c r="BS820" s="111"/>
    </row>
    <row r="821" spans="4:71" s="94" customFormat="1" ht="9.75" customHeight="1" x14ac:dyDescent="0.25">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c r="AA821" s="130"/>
      <c r="AB821" s="130"/>
      <c r="AC821" s="130"/>
      <c r="AD821" s="130"/>
      <c r="AE821" s="130"/>
      <c r="AF821" s="130"/>
      <c r="AG821" s="130"/>
      <c r="AH821" s="130"/>
      <c r="AI821" s="130"/>
      <c r="AJ821" s="130"/>
      <c r="AK821" s="130"/>
      <c r="AL821" s="130"/>
      <c r="AM821" s="130"/>
      <c r="AN821" s="130"/>
      <c r="AO821" s="130"/>
      <c r="AP821" s="130"/>
      <c r="AQ821" s="130"/>
      <c r="AR821" s="130"/>
      <c r="AS821" s="130"/>
      <c r="AT821" s="130"/>
      <c r="AU821" s="130"/>
      <c r="AV821" s="130"/>
      <c r="AW821" s="130"/>
      <c r="AX821" s="130"/>
      <c r="AY821" s="130"/>
      <c r="AZ821" s="130"/>
      <c r="BA821" s="130"/>
      <c r="BB821" s="130"/>
      <c r="BC821" s="130"/>
      <c r="BD821" s="130"/>
      <c r="BE821" s="130"/>
      <c r="BF821" s="130"/>
      <c r="BG821" s="130"/>
      <c r="BH821" s="130"/>
      <c r="BI821" s="130"/>
      <c r="BJ821" s="130"/>
      <c r="BK821" s="130"/>
      <c r="BL821" s="130"/>
      <c r="BM821" s="130"/>
      <c r="BN821" s="130"/>
      <c r="BO821" s="130"/>
      <c r="BP821" s="130"/>
      <c r="BQ821" s="130"/>
      <c r="BR821" s="130"/>
      <c r="BS821" s="111"/>
    </row>
    <row r="822" spans="4:71" s="94" customFormat="1" ht="9.75" customHeight="1" x14ac:dyDescent="0.25">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c r="AA822" s="130"/>
      <c r="AB822" s="130"/>
      <c r="AC822" s="130"/>
      <c r="AD822" s="130"/>
      <c r="AE822" s="130"/>
      <c r="AF822" s="130"/>
      <c r="AG822" s="130"/>
      <c r="AH822" s="130"/>
      <c r="AI822" s="130"/>
      <c r="AJ822" s="130"/>
      <c r="AK822" s="130"/>
      <c r="AL822" s="130"/>
      <c r="AM822" s="130"/>
      <c r="AN822" s="130"/>
      <c r="AO822" s="130"/>
      <c r="AP822" s="130"/>
      <c r="AQ822" s="130"/>
      <c r="AR822" s="130"/>
      <c r="AS822" s="130"/>
      <c r="AT822" s="130"/>
      <c r="AU822" s="130"/>
      <c r="AV822" s="130"/>
      <c r="AW822" s="130"/>
      <c r="AX822" s="130"/>
      <c r="AY822" s="130"/>
      <c r="AZ822" s="130"/>
      <c r="BA822" s="130"/>
      <c r="BB822" s="130"/>
      <c r="BC822" s="130"/>
      <c r="BD822" s="130"/>
      <c r="BE822" s="130"/>
      <c r="BF822" s="130"/>
      <c r="BG822" s="130"/>
      <c r="BH822" s="130"/>
      <c r="BI822" s="130"/>
      <c r="BJ822" s="130"/>
      <c r="BK822" s="130"/>
      <c r="BL822" s="130"/>
      <c r="BM822" s="130"/>
      <c r="BN822" s="130"/>
      <c r="BO822" s="130"/>
      <c r="BP822" s="130"/>
      <c r="BQ822" s="130"/>
      <c r="BR822" s="130"/>
      <c r="BS822" s="111"/>
    </row>
    <row r="823" spans="4:71" s="94" customFormat="1" ht="9.75" customHeight="1" x14ac:dyDescent="0.25">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c r="AA823" s="130"/>
      <c r="AB823" s="130"/>
      <c r="AC823" s="130"/>
      <c r="AD823" s="130"/>
      <c r="AE823" s="130"/>
      <c r="AF823" s="130"/>
      <c r="AG823" s="130"/>
      <c r="AH823" s="130"/>
      <c r="AI823" s="130"/>
      <c r="AJ823" s="130"/>
      <c r="AK823" s="130"/>
      <c r="AL823" s="130"/>
      <c r="AM823" s="130"/>
      <c r="AN823" s="130"/>
      <c r="AO823" s="130"/>
      <c r="AP823" s="130"/>
      <c r="AQ823" s="130"/>
      <c r="AR823" s="130"/>
      <c r="AS823" s="130"/>
      <c r="AT823" s="130"/>
      <c r="AU823" s="130"/>
      <c r="AV823" s="130"/>
      <c r="AW823" s="130"/>
      <c r="AX823" s="130"/>
      <c r="AY823" s="130"/>
      <c r="AZ823" s="130"/>
      <c r="BA823" s="130"/>
      <c r="BB823" s="130"/>
      <c r="BC823" s="130"/>
      <c r="BD823" s="130"/>
      <c r="BE823" s="130"/>
      <c r="BF823" s="130"/>
      <c r="BG823" s="130"/>
      <c r="BH823" s="130"/>
      <c r="BI823" s="130"/>
      <c r="BJ823" s="130"/>
      <c r="BK823" s="130"/>
      <c r="BL823" s="130"/>
      <c r="BM823" s="130"/>
      <c r="BN823" s="130"/>
      <c r="BO823" s="130"/>
      <c r="BP823" s="130"/>
      <c r="BQ823" s="130"/>
      <c r="BR823" s="130"/>
      <c r="BS823" s="111"/>
    </row>
    <row r="824" spans="4:71" s="94" customFormat="1" ht="9.75" customHeight="1" x14ac:dyDescent="0.25">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c r="AA824" s="130"/>
      <c r="AB824" s="130"/>
      <c r="AC824" s="130"/>
      <c r="AD824" s="130"/>
      <c r="AE824" s="130"/>
      <c r="AF824" s="130"/>
      <c r="AG824" s="130"/>
      <c r="AH824" s="130"/>
      <c r="AI824" s="130"/>
      <c r="AJ824" s="130"/>
      <c r="AK824" s="130"/>
      <c r="AL824" s="130"/>
      <c r="AM824" s="130"/>
      <c r="AN824" s="130"/>
      <c r="AO824" s="130"/>
      <c r="AP824" s="130"/>
      <c r="AQ824" s="130"/>
      <c r="AR824" s="130"/>
      <c r="AS824" s="130"/>
      <c r="AT824" s="130"/>
      <c r="AU824" s="130"/>
      <c r="AV824" s="130"/>
      <c r="AW824" s="130"/>
      <c r="AX824" s="130"/>
      <c r="AY824" s="130"/>
      <c r="AZ824" s="130"/>
      <c r="BA824" s="130"/>
      <c r="BB824" s="130"/>
      <c r="BC824" s="130"/>
      <c r="BD824" s="130"/>
      <c r="BE824" s="130"/>
      <c r="BF824" s="130"/>
      <c r="BG824" s="130"/>
      <c r="BH824" s="130"/>
      <c r="BI824" s="130"/>
      <c r="BJ824" s="130"/>
      <c r="BK824" s="130"/>
      <c r="BL824" s="130"/>
      <c r="BM824" s="130"/>
      <c r="BN824" s="130"/>
      <c r="BO824" s="130"/>
      <c r="BP824" s="130"/>
      <c r="BQ824" s="130"/>
      <c r="BR824" s="130"/>
      <c r="BS824" s="111"/>
    </row>
    <row r="825" spans="4:71" s="94" customFormat="1" ht="9.75" customHeight="1" x14ac:dyDescent="0.25">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c r="AA825" s="130"/>
      <c r="AB825" s="130"/>
      <c r="AC825" s="130"/>
      <c r="AD825" s="130"/>
      <c r="AE825" s="130"/>
      <c r="AF825" s="130"/>
      <c r="AG825" s="130"/>
      <c r="AH825" s="130"/>
      <c r="AI825" s="130"/>
      <c r="AJ825" s="130"/>
      <c r="AK825" s="130"/>
      <c r="AL825" s="130"/>
      <c r="AM825" s="130"/>
      <c r="AN825" s="130"/>
      <c r="AO825" s="130"/>
      <c r="AP825" s="130"/>
      <c r="AQ825" s="130"/>
      <c r="AR825" s="130"/>
      <c r="AS825" s="130"/>
      <c r="AT825" s="130"/>
      <c r="AU825" s="130"/>
      <c r="AV825" s="130"/>
      <c r="AW825" s="130"/>
      <c r="AX825" s="130"/>
      <c r="AY825" s="130"/>
      <c r="AZ825" s="130"/>
      <c r="BA825" s="130"/>
      <c r="BB825" s="130"/>
      <c r="BC825" s="130"/>
      <c r="BD825" s="130"/>
      <c r="BE825" s="130"/>
      <c r="BF825" s="130"/>
      <c r="BG825" s="130"/>
      <c r="BH825" s="130"/>
      <c r="BI825" s="130"/>
      <c r="BJ825" s="130"/>
      <c r="BK825" s="130"/>
      <c r="BL825" s="130"/>
      <c r="BM825" s="130"/>
      <c r="BN825" s="130"/>
      <c r="BO825" s="130"/>
      <c r="BP825" s="130"/>
      <c r="BQ825" s="130"/>
      <c r="BR825" s="130"/>
      <c r="BS825" s="111"/>
    </row>
    <row r="826" spans="4:71" s="94" customFormat="1" ht="9.75" customHeight="1" x14ac:dyDescent="0.25">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c r="AA826" s="130"/>
      <c r="AB826" s="130"/>
      <c r="AC826" s="130"/>
      <c r="AD826" s="130"/>
      <c r="AE826" s="130"/>
      <c r="AF826" s="130"/>
      <c r="AG826" s="130"/>
      <c r="AH826" s="130"/>
      <c r="AI826" s="130"/>
      <c r="AJ826" s="130"/>
      <c r="AK826" s="130"/>
      <c r="AL826" s="130"/>
      <c r="AM826" s="130"/>
      <c r="AN826" s="130"/>
      <c r="AO826" s="130"/>
      <c r="AP826" s="130"/>
      <c r="AQ826" s="130"/>
      <c r="AR826" s="130"/>
      <c r="AS826" s="130"/>
      <c r="AT826" s="130"/>
      <c r="AU826" s="130"/>
      <c r="AV826" s="130"/>
      <c r="AW826" s="130"/>
      <c r="AX826" s="130"/>
      <c r="AY826" s="130"/>
      <c r="AZ826" s="130"/>
      <c r="BA826" s="130"/>
      <c r="BB826" s="130"/>
      <c r="BC826" s="130"/>
      <c r="BD826" s="130"/>
      <c r="BE826" s="130"/>
      <c r="BF826" s="130"/>
      <c r="BG826" s="130"/>
      <c r="BH826" s="130"/>
      <c r="BI826" s="130"/>
      <c r="BJ826" s="130"/>
      <c r="BK826" s="130"/>
      <c r="BL826" s="130"/>
      <c r="BM826" s="130"/>
      <c r="BN826" s="130"/>
      <c r="BO826" s="130"/>
      <c r="BP826" s="130"/>
      <c r="BQ826" s="130"/>
      <c r="BR826" s="130"/>
      <c r="BS826" s="111"/>
    </row>
    <row r="827" spans="4:71" s="94" customFormat="1" ht="9.75" customHeight="1" x14ac:dyDescent="0.25">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c r="AA827" s="130"/>
      <c r="AB827" s="130"/>
      <c r="AC827" s="130"/>
      <c r="AD827" s="130"/>
      <c r="AE827" s="130"/>
      <c r="AF827" s="130"/>
      <c r="AG827" s="130"/>
      <c r="AH827" s="130"/>
      <c r="AI827" s="130"/>
      <c r="AJ827" s="130"/>
      <c r="AK827" s="130"/>
      <c r="AL827" s="130"/>
      <c r="AM827" s="130"/>
      <c r="AN827" s="130"/>
      <c r="AO827" s="130"/>
      <c r="AP827" s="130"/>
      <c r="AQ827" s="130"/>
      <c r="AR827" s="130"/>
      <c r="AS827" s="130"/>
      <c r="AT827" s="130"/>
      <c r="AU827" s="130"/>
      <c r="AV827" s="130"/>
      <c r="AW827" s="130"/>
      <c r="AX827" s="130"/>
      <c r="AY827" s="130"/>
      <c r="AZ827" s="130"/>
      <c r="BA827" s="130"/>
      <c r="BB827" s="130"/>
      <c r="BC827" s="130"/>
      <c r="BD827" s="130"/>
      <c r="BE827" s="130"/>
      <c r="BF827" s="130"/>
      <c r="BG827" s="130"/>
      <c r="BH827" s="130"/>
      <c r="BI827" s="130"/>
      <c r="BJ827" s="130"/>
      <c r="BK827" s="130"/>
      <c r="BL827" s="130"/>
      <c r="BM827" s="130"/>
      <c r="BN827" s="130"/>
      <c r="BO827" s="130"/>
      <c r="BP827" s="130"/>
      <c r="BQ827" s="130"/>
      <c r="BR827" s="130"/>
      <c r="BS827" s="111"/>
    </row>
    <row r="828" spans="4:71" s="94" customFormat="1" ht="9.75" customHeight="1" x14ac:dyDescent="0.25">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c r="AA828" s="130"/>
      <c r="AB828" s="130"/>
      <c r="AC828" s="130"/>
      <c r="AD828" s="130"/>
      <c r="AE828" s="130"/>
      <c r="AF828" s="130"/>
      <c r="AG828" s="130"/>
      <c r="AH828" s="130"/>
      <c r="AI828" s="130"/>
      <c r="AJ828" s="130"/>
      <c r="AK828" s="130"/>
      <c r="AL828" s="130"/>
      <c r="AM828" s="130"/>
      <c r="AN828" s="130"/>
      <c r="AO828" s="130"/>
      <c r="AP828" s="130"/>
      <c r="AQ828" s="130"/>
      <c r="AR828" s="130"/>
      <c r="AS828" s="130"/>
      <c r="AT828" s="130"/>
      <c r="AU828" s="130"/>
      <c r="AV828" s="130"/>
      <c r="AW828" s="130"/>
      <c r="AX828" s="130"/>
      <c r="AY828" s="130"/>
      <c r="AZ828" s="130"/>
      <c r="BA828" s="130"/>
      <c r="BB828" s="130"/>
      <c r="BC828" s="130"/>
      <c r="BD828" s="130"/>
      <c r="BE828" s="130"/>
      <c r="BF828" s="130"/>
      <c r="BG828" s="130"/>
      <c r="BH828" s="130"/>
      <c r="BI828" s="130"/>
      <c r="BJ828" s="130"/>
      <c r="BK828" s="130"/>
      <c r="BL828" s="130"/>
      <c r="BM828" s="130"/>
      <c r="BN828" s="130"/>
      <c r="BO828" s="130"/>
      <c r="BP828" s="130"/>
      <c r="BQ828" s="130"/>
      <c r="BR828" s="130"/>
      <c r="BS828" s="111"/>
    </row>
    <row r="829" spans="4:71" s="94" customFormat="1" ht="9.75" customHeight="1" x14ac:dyDescent="0.25">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c r="AA829" s="130"/>
      <c r="AB829" s="130"/>
      <c r="AC829" s="130"/>
      <c r="AD829" s="130"/>
      <c r="AE829" s="130"/>
      <c r="AF829" s="130"/>
      <c r="AG829" s="130"/>
      <c r="AH829" s="130"/>
      <c r="AI829" s="130"/>
      <c r="AJ829" s="130"/>
      <c r="AK829" s="130"/>
      <c r="AL829" s="130"/>
      <c r="AM829" s="130"/>
      <c r="AN829" s="130"/>
      <c r="AO829" s="130"/>
      <c r="AP829" s="130"/>
      <c r="AQ829" s="130"/>
      <c r="AR829" s="130"/>
      <c r="AS829" s="130"/>
      <c r="AT829" s="130"/>
      <c r="AU829" s="130"/>
      <c r="AV829" s="130"/>
      <c r="AW829" s="130"/>
      <c r="AX829" s="130"/>
      <c r="AY829" s="130"/>
      <c r="AZ829" s="130"/>
      <c r="BA829" s="130"/>
      <c r="BB829" s="130"/>
      <c r="BC829" s="130"/>
      <c r="BD829" s="130"/>
      <c r="BE829" s="130"/>
      <c r="BF829" s="130"/>
      <c r="BG829" s="130"/>
      <c r="BH829" s="130"/>
      <c r="BI829" s="130"/>
      <c r="BJ829" s="130"/>
      <c r="BK829" s="130"/>
      <c r="BL829" s="130"/>
      <c r="BM829" s="130"/>
      <c r="BN829" s="130"/>
      <c r="BO829" s="130"/>
      <c r="BP829" s="130"/>
      <c r="BQ829" s="130"/>
      <c r="BR829" s="130"/>
      <c r="BS829" s="111"/>
    </row>
    <row r="830" spans="4:71" s="94" customFormat="1" ht="9.75" customHeight="1" x14ac:dyDescent="0.25">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c r="AA830" s="130"/>
      <c r="AB830" s="130"/>
      <c r="AC830" s="130"/>
      <c r="AD830" s="130"/>
      <c r="AE830" s="130"/>
      <c r="AF830" s="130"/>
      <c r="AG830" s="130"/>
      <c r="AH830" s="130"/>
      <c r="AI830" s="130"/>
      <c r="AJ830" s="130"/>
      <c r="AK830" s="130"/>
      <c r="AL830" s="130"/>
      <c r="AM830" s="130"/>
      <c r="AN830" s="130"/>
      <c r="AO830" s="130"/>
      <c r="AP830" s="130"/>
      <c r="AQ830" s="130"/>
      <c r="AR830" s="130"/>
      <c r="AS830" s="130"/>
      <c r="AT830" s="130"/>
      <c r="AU830" s="130"/>
      <c r="AV830" s="130"/>
      <c r="AW830" s="130"/>
      <c r="AX830" s="130"/>
      <c r="AY830" s="130"/>
      <c r="AZ830" s="130"/>
      <c r="BA830" s="130"/>
      <c r="BB830" s="130"/>
      <c r="BC830" s="130"/>
      <c r="BD830" s="130"/>
      <c r="BE830" s="130"/>
      <c r="BF830" s="130"/>
      <c r="BG830" s="130"/>
      <c r="BH830" s="130"/>
      <c r="BI830" s="130"/>
      <c r="BJ830" s="130"/>
      <c r="BK830" s="130"/>
      <c r="BL830" s="130"/>
      <c r="BM830" s="130"/>
      <c r="BN830" s="130"/>
      <c r="BO830" s="130"/>
      <c r="BP830" s="130"/>
      <c r="BQ830" s="130"/>
      <c r="BR830" s="130"/>
      <c r="BS830" s="111"/>
    </row>
    <row r="831" spans="4:71" s="94" customFormat="1" ht="9.75" customHeight="1" x14ac:dyDescent="0.25">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s="130"/>
      <c r="AL831" s="130"/>
      <c r="AM831" s="130"/>
      <c r="AN831" s="130"/>
      <c r="AO831" s="130"/>
      <c r="AP831" s="130"/>
      <c r="AQ831" s="130"/>
      <c r="AR831" s="130"/>
      <c r="AS831" s="130"/>
      <c r="AT831" s="130"/>
      <c r="AU831" s="130"/>
      <c r="AV831" s="130"/>
      <c r="AW831" s="130"/>
      <c r="AX831" s="130"/>
      <c r="AY831" s="130"/>
      <c r="AZ831" s="130"/>
      <c r="BA831" s="130"/>
      <c r="BB831" s="130"/>
      <c r="BC831" s="130"/>
      <c r="BD831" s="130"/>
      <c r="BE831" s="130"/>
      <c r="BF831" s="130"/>
      <c r="BG831" s="130"/>
      <c r="BH831" s="130"/>
      <c r="BI831" s="130"/>
      <c r="BJ831" s="130"/>
      <c r="BK831" s="130"/>
      <c r="BL831" s="130"/>
      <c r="BM831" s="130"/>
      <c r="BN831" s="130"/>
      <c r="BO831" s="130"/>
      <c r="BP831" s="130"/>
      <c r="BQ831" s="130"/>
      <c r="BR831" s="130"/>
      <c r="BS831" s="111"/>
    </row>
    <row r="832" spans="4:71" s="94" customFormat="1" ht="9.75" customHeight="1" x14ac:dyDescent="0.25">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s="130"/>
      <c r="AL832" s="130"/>
      <c r="AM832" s="130"/>
      <c r="AN832" s="130"/>
      <c r="AO832" s="130"/>
      <c r="AP832" s="130"/>
      <c r="AQ832" s="130"/>
      <c r="AR832" s="130"/>
      <c r="AS832" s="130"/>
      <c r="AT832" s="130"/>
      <c r="AU832" s="130"/>
      <c r="AV832" s="130"/>
      <c r="AW832" s="130"/>
      <c r="AX832" s="130"/>
      <c r="AY832" s="130"/>
      <c r="AZ832" s="130"/>
      <c r="BA832" s="130"/>
      <c r="BB832" s="130"/>
      <c r="BC832" s="130"/>
      <c r="BD832" s="130"/>
      <c r="BE832" s="130"/>
      <c r="BF832" s="130"/>
      <c r="BG832" s="130"/>
      <c r="BH832" s="130"/>
      <c r="BI832" s="130"/>
      <c r="BJ832" s="130"/>
      <c r="BK832" s="130"/>
      <c r="BL832" s="130"/>
      <c r="BM832" s="130"/>
      <c r="BN832" s="130"/>
      <c r="BO832" s="130"/>
      <c r="BP832" s="130"/>
      <c r="BQ832" s="130"/>
      <c r="BR832" s="130"/>
      <c r="BS832" s="111"/>
    </row>
    <row r="833" spans="4:71" s="94" customFormat="1" ht="9.75" customHeight="1" x14ac:dyDescent="0.25">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s="130"/>
      <c r="AL833" s="130"/>
      <c r="AM833" s="130"/>
      <c r="AN833" s="130"/>
      <c r="AO833" s="130"/>
      <c r="AP833" s="130"/>
      <c r="AQ833" s="130"/>
      <c r="AR833" s="130"/>
      <c r="AS833" s="130"/>
      <c r="AT833" s="130"/>
      <c r="AU833" s="130"/>
      <c r="AV833" s="130"/>
      <c r="AW833" s="130"/>
      <c r="AX833" s="130"/>
      <c r="AY833" s="130"/>
      <c r="AZ833" s="130"/>
      <c r="BA833" s="130"/>
      <c r="BB833" s="130"/>
      <c r="BC833" s="130"/>
      <c r="BD833" s="130"/>
      <c r="BE833" s="130"/>
      <c r="BF833" s="130"/>
      <c r="BG833" s="130"/>
      <c r="BH833" s="130"/>
      <c r="BI833" s="130"/>
      <c r="BJ833" s="130"/>
      <c r="BK833" s="130"/>
      <c r="BL833" s="130"/>
      <c r="BM833" s="130"/>
      <c r="BN833" s="130"/>
      <c r="BO833" s="130"/>
      <c r="BP833" s="130"/>
      <c r="BQ833" s="130"/>
      <c r="BR833" s="130"/>
      <c r="BS833" s="111"/>
    </row>
    <row r="834" spans="4:71" s="94" customFormat="1" ht="9.75" customHeight="1" x14ac:dyDescent="0.25">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s="130"/>
      <c r="AL834" s="130"/>
      <c r="AM834" s="130"/>
      <c r="AN834" s="130"/>
      <c r="AO834" s="130"/>
      <c r="AP834" s="130"/>
      <c r="AQ834" s="130"/>
      <c r="AR834" s="130"/>
      <c r="AS834" s="130"/>
      <c r="AT834" s="130"/>
      <c r="AU834" s="130"/>
      <c r="AV834" s="130"/>
      <c r="AW834" s="130"/>
      <c r="AX834" s="130"/>
      <c r="AY834" s="130"/>
      <c r="AZ834" s="130"/>
      <c r="BA834" s="130"/>
      <c r="BB834" s="130"/>
      <c r="BC834" s="130"/>
      <c r="BD834" s="130"/>
      <c r="BE834" s="130"/>
      <c r="BF834" s="130"/>
      <c r="BG834" s="130"/>
      <c r="BH834" s="130"/>
      <c r="BI834" s="130"/>
      <c r="BJ834" s="130"/>
      <c r="BK834" s="130"/>
      <c r="BL834" s="130"/>
      <c r="BM834" s="130"/>
      <c r="BN834" s="130"/>
      <c r="BO834" s="130"/>
      <c r="BP834" s="130"/>
      <c r="BQ834" s="130"/>
      <c r="BR834" s="130"/>
      <c r="BS834" s="111"/>
    </row>
    <row r="835" spans="4:71" s="94" customFormat="1" ht="9.75" customHeight="1" x14ac:dyDescent="0.25">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s="130"/>
      <c r="AL835" s="130"/>
      <c r="AM835" s="130"/>
      <c r="AN835" s="130"/>
      <c r="AO835" s="130"/>
      <c r="AP835" s="130"/>
      <c r="AQ835" s="130"/>
      <c r="AR835" s="130"/>
      <c r="AS835" s="130"/>
      <c r="AT835" s="130"/>
      <c r="AU835" s="130"/>
      <c r="AV835" s="130"/>
      <c r="AW835" s="130"/>
      <c r="AX835" s="130"/>
      <c r="AY835" s="130"/>
      <c r="AZ835" s="130"/>
      <c r="BA835" s="130"/>
      <c r="BB835" s="130"/>
      <c r="BC835" s="130"/>
      <c r="BD835" s="130"/>
      <c r="BE835" s="130"/>
      <c r="BF835" s="130"/>
      <c r="BG835" s="130"/>
      <c r="BH835" s="130"/>
      <c r="BI835" s="130"/>
      <c r="BJ835" s="130"/>
      <c r="BK835" s="130"/>
      <c r="BL835" s="130"/>
      <c r="BM835" s="130"/>
      <c r="BN835" s="130"/>
      <c r="BO835" s="130"/>
      <c r="BP835" s="130"/>
      <c r="BQ835" s="130"/>
      <c r="BR835" s="130"/>
      <c r="BS835" s="111"/>
    </row>
    <row r="836" spans="4:71" s="94" customFormat="1" ht="9.75" customHeight="1" x14ac:dyDescent="0.25">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c r="AA836" s="130"/>
      <c r="AB836" s="130"/>
      <c r="AC836" s="130"/>
      <c r="AD836" s="130"/>
      <c r="AE836" s="130"/>
      <c r="AF836" s="130"/>
      <c r="AG836" s="130"/>
      <c r="AH836" s="130"/>
      <c r="AI836" s="130"/>
      <c r="AJ836" s="130"/>
      <c r="AK836" s="130"/>
      <c r="AL836" s="130"/>
      <c r="AM836" s="130"/>
      <c r="AN836" s="130"/>
      <c r="AO836" s="130"/>
      <c r="AP836" s="130"/>
      <c r="AQ836" s="130"/>
      <c r="AR836" s="130"/>
      <c r="AS836" s="130"/>
      <c r="AT836" s="130"/>
      <c r="AU836" s="130"/>
      <c r="AV836" s="130"/>
      <c r="AW836" s="130"/>
      <c r="AX836" s="130"/>
      <c r="AY836" s="130"/>
      <c r="AZ836" s="130"/>
      <c r="BA836" s="130"/>
      <c r="BB836" s="130"/>
      <c r="BC836" s="130"/>
      <c r="BD836" s="130"/>
      <c r="BE836" s="130"/>
      <c r="BF836" s="130"/>
      <c r="BG836" s="130"/>
      <c r="BH836" s="130"/>
      <c r="BI836" s="130"/>
      <c r="BJ836" s="130"/>
      <c r="BK836" s="130"/>
      <c r="BL836" s="130"/>
      <c r="BM836" s="130"/>
      <c r="BN836" s="130"/>
      <c r="BO836" s="130"/>
      <c r="BP836" s="130"/>
      <c r="BQ836" s="130"/>
      <c r="BR836" s="130"/>
      <c r="BS836" s="111"/>
    </row>
    <row r="837" spans="4:71" s="94" customFormat="1" ht="9.75" customHeight="1" x14ac:dyDescent="0.25">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c r="AA837" s="130"/>
      <c r="AB837" s="130"/>
      <c r="AC837" s="130"/>
      <c r="AD837" s="130"/>
      <c r="AE837" s="130"/>
      <c r="AF837" s="130"/>
      <c r="AG837" s="130"/>
      <c r="AH837" s="130"/>
      <c r="AI837" s="130"/>
      <c r="AJ837" s="130"/>
      <c r="AK837" s="130"/>
      <c r="AL837" s="130"/>
      <c r="AM837" s="130"/>
      <c r="AN837" s="130"/>
      <c r="AO837" s="130"/>
      <c r="AP837" s="130"/>
      <c r="AQ837" s="130"/>
      <c r="AR837" s="130"/>
      <c r="AS837" s="130"/>
      <c r="AT837" s="130"/>
      <c r="AU837" s="130"/>
      <c r="AV837" s="130"/>
      <c r="AW837" s="130"/>
      <c r="AX837" s="130"/>
      <c r="AY837" s="130"/>
      <c r="AZ837" s="130"/>
      <c r="BA837" s="130"/>
      <c r="BB837" s="130"/>
      <c r="BC837" s="130"/>
      <c r="BD837" s="130"/>
      <c r="BE837" s="130"/>
      <c r="BF837" s="130"/>
      <c r="BG837" s="130"/>
      <c r="BH837" s="130"/>
      <c r="BI837" s="130"/>
      <c r="BJ837" s="130"/>
      <c r="BK837" s="130"/>
      <c r="BL837" s="130"/>
      <c r="BM837" s="130"/>
      <c r="BN837" s="130"/>
      <c r="BO837" s="130"/>
      <c r="BP837" s="130"/>
      <c r="BQ837" s="130"/>
      <c r="BR837" s="130"/>
      <c r="BS837" s="111"/>
    </row>
    <row r="838" spans="4:71" s="94" customFormat="1" ht="9.75" customHeight="1" x14ac:dyDescent="0.25">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c r="AA838" s="130"/>
      <c r="AB838" s="130"/>
      <c r="AC838" s="130"/>
      <c r="AD838" s="130"/>
      <c r="AE838" s="130"/>
      <c r="AF838" s="130"/>
      <c r="AG838" s="130"/>
      <c r="AH838" s="130"/>
      <c r="AI838" s="130"/>
      <c r="AJ838" s="130"/>
      <c r="AK838" s="130"/>
      <c r="AL838" s="130"/>
      <c r="AM838" s="130"/>
      <c r="AN838" s="130"/>
      <c r="AO838" s="130"/>
      <c r="AP838" s="130"/>
      <c r="AQ838" s="130"/>
      <c r="AR838" s="130"/>
      <c r="AS838" s="130"/>
      <c r="AT838" s="130"/>
      <c r="AU838" s="130"/>
      <c r="AV838" s="130"/>
      <c r="AW838" s="130"/>
      <c r="AX838" s="130"/>
      <c r="AY838" s="130"/>
      <c r="AZ838" s="130"/>
      <c r="BA838" s="130"/>
      <c r="BB838" s="130"/>
      <c r="BC838" s="130"/>
      <c r="BD838" s="130"/>
      <c r="BE838" s="130"/>
      <c r="BF838" s="130"/>
      <c r="BG838" s="130"/>
      <c r="BH838" s="130"/>
      <c r="BI838" s="130"/>
      <c r="BJ838" s="130"/>
      <c r="BK838" s="130"/>
      <c r="BL838" s="130"/>
      <c r="BM838" s="130"/>
      <c r="BN838" s="130"/>
      <c r="BO838" s="130"/>
      <c r="BP838" s="130"/>
      <c r="BQ838" s="130"/>
      <c r="BR838" s="130"/>
      <c r="BS838" s="111"/>
    </row>
    <row r="839" spans="4:71" s="94" customFormat="1" ht="9.75" customHeight="1" x14ac:dyDescent="0.25">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c r="AA839" s="130"/>
      <c r="AB839" s="130"/>
      <c r="AC839" s="130"/>
      <c r="AD839" s="130"/>
      <c r="AE839" s="130"/>
      <c r="AF839" s="130"/>
      <c r="AG839" s="130"/>
      <c r="AH839" s="130"/>
      <c r="AI839" s="130"/>
      <c r="AJ839" s="130"/>
      <c r="AK839" s="130"/>
      <c r="AL839" s="130"/>
      <c r="AM839" s="130"/>
      <c r="AN839" s="130"/>
      <c r="AO839" s="130"/>
      <c r="AP839" s="130"/>
      <c r="AQ839" s="130"/>
      <c r="AR839" s="130"/>
      <c r="AS839" s="130"/>
      <c r="AT839" s="130"/>
      <c r="AU839" s="130"/>
      <c r="AV839" s="130"/>
      <c r="AW839" s="130"/>
      <c r="AX839" s="130"/>
      <c r="AY839" s="130"/>
      <c r="AZ839" s="130"/>
      <c r="BA839" s="130"/>
      <c r="BB839" s="130"/>
      <c r="BC839" s="130"/>
      <c r="BD839" s="130"/>
      <c r="BE839" s="130"/>
      <c r="BF839" s="130"/>
      <c r="BG839" s="130"/>
      <c r="BH839" s="130"/>
      <c r="BI839" s="130"/>
      <c r="BJ839" s="130"/>
      <c r="BK839" s="130"/>
      <c r="BL839" s="130"/>
      <c r="BM839" s="130"/>
      <c r="BN839" s="130"/>
      <c r="BO839" s="130"/>
      <c r="BP839" s="130"/>
      <c r="BQ839" s="130"/>
      <c r="BR839" s="130"/>
      <c r="BS839" s="111"/>
    </row>
    <row r="840" spans="4:71" s="94" customFormat="1" ht="9.75" customHeight="1" x14ac:dyDescent="0.25">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c r="AA840" s="130"/>
      <c r="AB840" s="130"/>
      <c r="AC840" s="130"/>
      <c r="AD840" s="130"/>
      <c r="AE840" s="130"/>
      <c r="AF840" s="130"/>
      <c r="AG840" s="130"/>
      <c r="AH840" s="130"/>
      <c r="AI840" s="130"/>
      <c r="AJ840" s="130"/>
      <c r="AK840" s="130"/>
      <c r="AL840" s="130"/>
      <c r="AM840" s="130"/>
      <c r="AN840" s="130"/>
      <c r="AO840" s="130"/>
      <c r="AP840" s="130"/>
      <c r="AQ840" s="130"/>
      <c r="AR840" s="130"/>
      <c r="AS840" s="130"/>
      <c r="AT840" s="130"/>
      <c r="AU840" s="130"/>
      <c r="AV840" s="130"/>
      <c r="AW840" s="130"/>
      <c r="AX840" s="130"/>
      <c r="AY840" s="130"/>
      <c r="AZ840" s="130"/>
      <c r="BA840" s="130"/>
      <c r="BB840" s="130"/>
      <c r="BC840" s="130"/>
      <c r="BD840" s="130"/>
      <c r="BE840" s="130"/>
      <c r="BF840" s="130"/>
      <c r="BG840" s="130"/>
      <c r="BH840" s="130"/>
      <c r="BI840" s="130"/>
      <c r="BJ840" s="130"/>
      <c r="BK840" s="130"/>
      <c r="BL840" s="130"/>
      <c r="BM840" s="130"/>
      <c r="BN840" s="130"/>
      <c r="BO840" s="130"/>
      <c r="BP840" s="130"/>
      <c r="BQ840" s="130"/>
      <c r="BR840" s="130"/>
      <c r="BS840" s="111"/>
    </row>
    <row r="841" spans="4:71" s="94" customFormat="1" ht="9.75" customHeight="1" x14ac:dyDescent="0.25">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c r="AA841" s="130"/>
      <c r="AB841" s="130"/>
      <c r="AC841" s="130"/>
      <c r="AD841" s="130"/>
      <c r="AE841" s="130"/>
      <c r="AF841" s="130"/>
      <c r="AG841" s="130"/>
      <c r="AH841" s="130"/>
      <c r="AI841" s="130"/>
      <c r="AJ841" s="130"/>
      <c r="AK841" s="130"/>
      <c r="AL841" s="130"/>
      <c r="AM841" s="130"/>
      <c r="AN841" s="130"/>
      <c r="AO841" s="130"/>
      <c r="AP841" s="130"/>
      <c r="AQ841" s="130"/>
      <c r="AR841" s="130"/>
      <c r="AS841" s="130"/>
      <c r="AT841" s="130"/>
      <c r="AU841" s="130"/>
      <c r="AV841" s="130"/>
      <c r="AW841" s="130"/>
      <c r="AX841" s="130"/>
      <c r="AY841" s="130"/>
      <c r="AZ841" s="130"/>
      <c r="BA841" s="130"/>
      <c r="BB841" s="130"/>
      <c r="BC841" s="130"/>
      <c r="BD841" s="130"/>
      <c r="BE841" s="130"/>
      <c r="BF841" s="130"/>
      <c r="BG841" s="130"/>
      <c r="BH841" s="130"/>
      <c r="BI841" s="130"/>
      <c r="BJ841" s="130"/>
      <c r="BK841" s="130"/>
      <c r="BL841" s="130"/>
      <c r="BM841" s="130"/>
      <c r="BN841" s="130"/>
      <c r="BO841" s="130"/>
      <c r="BP841" s="130"/>
      <c r="BQ841" s="130"/>
      <c r="BR841" s="130"/>
      <c r="BS841" s="111"/>
    </row>
    <row r="842" spans="4:71" s="94" customFormat="1" ht="9.75" customHeight="1" x14ac:dyDescent="0.25">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c r="AA842" s="130"/>
      <c r="AB842" s="130"/>
      <c r="AC842" s="130"/>
      <c r="AD842" s="130"/>
      <c r="AE842" s="130"/>
      <c r="AF842" s="130"/>
      <c r="AG842" s="130"/>
      <c r="AH842" s="130"/>
      <c r="AI842" s="130"/>
      <c r="AJ842" s="130"/>
      <c r="AK842" s="130"/>
      <c r="AL842" s="130"/>
      <c r="AM842" s="130"/>
      <c r="AN842" s="130"/>
      <c r="AO842" s="130"/>
      <c r="AP842" s="130"/>
      <c r="AQ842" s="130"/>
      <c r="AR842" s="130"/>
      <c r="AS842" s="130"/>
      <c r="AT842" s="130"/>
      <c r="AU842" s="130"/>
      <c r="AV842" s="130"/>
      <c r="AW842" s="130"/>
      <c r="AX842" s="130"/>
      <c r="AY842" s="130"/>
      <c r="AZ842" s="130"/>
      <c r="BA842" s="130"/>
      <c r="BB842" s="130"/>
      <c r="BC842" s="130"/>
      <c r="BD842" s="130"/>
      <c r="BE842" s="130"/>
      <c r="BF842" s="130"/>
      <c r="BG842" s="130"/>
      <c r="BH842" s="130"/>
      <c r="BI842" s="130"/>
      <c r="BJ842" s="130"/>
      <c r="BK842" s="130"/>
      <c r="BL842" s="130"/>
      <c r="BM842" s="130"/>
      <c r="BN842" s="130"/>
      <c r="BO842" s="130"/>
      <c r="BP842" s="130"/>
      <c r="BQ842" s="130"/>
      <c r="BR842" s="130"/>
      <c r="BS842" s="111"/>
    </row>
    <row r="843" spans="4:71" s="94" customFormat="1" ht="9.75" customHeight="1" x14ac:dyDescent="0.25">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c r="AA843" s="130"/>
      <c r="AB843" s="130"/>
      <c r="AC843" s="130"/>
      <c r="AD843" s="130"/>
      <c r="AE843" s="130"/>
      <c r="AF843" s="130"/>
      <c r="AG843" s="130"/>
      <c r="AH843" s="130"/>
      <c r="AI843" s="130"/>
      <c r="AJ843" s="130"/>
      <c r="AK843" s="130"/>
      <c r="AL843" s="130"/>
      <c r="AM843" s="130"/>
      <c r="AN843" s="130"/>
      <c r="AO843" s="130"/>
      <c r="AP843" s="130"/>
      <c r="AQ843" s="130"/>
      <c r="AR843" s="130"/>
      <c r="AS843" s="130"/>
      <c r="AT843" s="130"/>
      <c r="AU843" s="130"/>
      <c r="AV843" s="130"/>
      <c r="AW843" s="130"/>
      <c r="AX843" s="130"/>
      <c r="AY843" s="130"/>
      <c r="AZ843" s="130"/>
      <c r="BA843" s="130"/>
      <c r="BB843" s="130"/>
      <c r="BC843" s="130"/>
      <c r="BD843" s="130"/>
      <c r="BE843" s="130"/>
      <c r="BF843" s="130"/>
      <c r="BG843" s="130"/>
      <c r="BH843" s="130"/>
      <c r="BI843" s="130"/>
      <c r="BJ843" s="130"/>
      <c r="BK843" s="130"/>
      <c r="BL843" s="130"/>
      <c r="BM843" s="130"/>
      <c r="BN843" s="130"/>
      <c r="BO843" s="130"/>
      <c r="BP843" s="130"/>
      <c r="BQ843" s="130"/>
      <c r="BR843" s="130"/>
      <c r="BS843" s="111"/>
    </row>
    <row r="844" spans="4:71" s="94" customFormat="1" ht="9.75" customHeight="1" x14ac:dyDescent="0.25">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c r="AA844" s="130"/>
      <c r="AB844" s="130"/>
      <c r="AC844" s="130"/>
      <c r="AD844" s="130"/>
      <c r="AE844" s="130"/>
      <c r="AF844" s="130"/>
      <c r="AG844" s="130"/>
      <c r="AH844" s="130"/>
      <c r="AI844" s="130"/>
      <c r="AJ844" s="130"/>
      <c r="AK844" s="130"/>
      <c r="AL844" s="130"/>
      <c r="AM844" s="130"/>
      <c r="AN844" s="130"/>
      <c r="AO844" s="130"/>
      <c r="AP844" s="130"/>
      <c r="AQ844" s="130"/>
      <c r="AR844" s="130"/>
      <c r="AS844" s="130"/>
      <c r="AT844" s="130"/>
      <c r="AU844" s="130"/>
      <c r="AV844" s="130"/>
      <c r="AW844" s="130"/>
      <c r="AX844" s="130"/>
      <c r="AY844" s="130"/>
      <c r="AZ844" s="130"/>
      <c r="BA844" s="130"/>
      <c r="BB844" s="130"/>
      <c r="BC844" s="130"/>
      <c r="BD844" s="130"/>
      <c r="BE844" s="130"/>
      <c r="BF844" s="130"/>
      <c r="BG844" s="130"/>
      <c r="BH844" s="130"/>
      <c r="BI844" s="130"/>
      <c r="BJ844" s="130"/>
      <c r="BK844" s="130"/>
      <c r="BL844" s="130"/>
      <c r="BM844" s="130"/>
      <c r="BN844" s="130"/>
      <c r="BO844" s="130"/>
      <c r="BP844" s="130"/>
      <c r="BQ844" s="130"/>
      <c r="BR844" s="130"/>
      <c r="BS844" s="111"/>
    </row>
    <row r="845" spans="4:71" s="94" customFormat="1" ht="9.75" customHeight="1" x14ac:dyDescent="0.25">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c r="AA845" s="130"/>
      <c r="AB845" s="130"/>
      <c r="AC845" s="130"/>
      <c r="AD845" s="130"/>
      <c r="AE845" s="130"/>
      <c r="AF845" s="130"/>
      <c r="AG845" s="130"/>
      <c r="AH845" s="130"/>
      <c r="AI845" s="130"/>
      <c r="AJ845" s="130"/>
      <c r="AK845" s="130"/>
      <c r="AL845" s="130"/>
      <c r="AM845" s="130"/>
      <c r="AN845" s="130"/>
      <c r="AO845" s="130"/>
      <c r="AP845" s="130"/>
      <c r="AQ845" s="130"/>
      <c r="AR845" s="130"/>
      <c r="AS845" s="130"/>
      <c r="AT845" s="130"/>
      <c r="AU845" s="130"/>
      <c r="AV845" s="130"/>
      <c r="AW845" s="130"/>
      <c r="AX845" s="130"/>
      <c r="AY845" s="130"/>
      <c r="AZ845" s="130"/>
      <c r="BA845" s="130"/>
      <c r="BB845" s="130"/>
      <c r="BC845" s="130"/>
      <c r="BD845" s="130"/>
      <c r="BE845" s="130"/>
      <c r="BF845" s="130"/>
      <c r="BG845" s="130"/>
      <c r="BH845" s="130"/>
      <c r="BI845" s="130"/>
      <c r="BJ845" s="130"/>
      <c r="BK845" s="130"/>
      <c r="BL845" s="130"/>
      <c r="BM845" s="130"/>
      <c r="BN845" s="130"/>
      <c r="BO845" s="130"/>
      <c r="BP845" s="130"/>
      <c r="BQ845" s="130"/>
      <c r="BR845" s="130"/>
      <c r="BS845" s="111"/>
    </row>
    <row r="846" spans="4:71" s="94" customFormat="1" ht="9.75" customHeight="1" x14ac:dyDescent="0.25">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c r="AA846" s="130"/>
      <c r="AB846" s="130"/>
      <c r="AC846" s="130"/>
      <c r="AD846" s="130"/>
      <c r="AE846" s="130"/>
      <c r="AF846" s="130"/>
      <c r="AG846" s="130"/>
      <c r="AH846" s="130"/>
      <c r="AI846" s="130"/>
      <c r="AJ846" s="130"/>
      <c r="AK846" s="130"/>
      <c r="AL846" s="130"/>
      <c r="AM846" s="130"/>
      <c r="AN846" s="130"/>
      <c r="AO846" s="130"/>
      <c r="AP846" s="130"/>
      <c r="AQ846" s="130"/>
      <c r="AR846" s="130"/>
      <c r="AS846" s="130"/>
      <c r="AT846" s="130"/>
      <c r="AU846" s="130"/>
      <c r="AV846" s="130"/>
      <c r="AW846" s="130"/>
      <c r="AX846" s="130"/>
      <c r="AY846" s="130"/>
      <c r="AZ846" s="130"/>
      <c r="BA846" s="130"/>
      <c r="BB846" s="130"/>
      <c r="BC846" s="130"/>
      <c r="BD846" s="130"/>
      <c r="BE846" s="130"/>
      <c r="BF846" s="130"/>
      <c r="BG846" s="130"/>
      <c r="BH846" s="130"/>
      <c r="BI846" s="130"/>
      <c r="BJ846" s="130"/>
      <c r="BK846" s="130"/>
      <c r="BL846" s="130"/>
      <c r="BM846" s="130"/>
      <c r="BN846" s="130"/>
      <c r="BO846" s="130"/>
      <c r="BP846" s="130"/>
      <c r="BQ846" s="130"/>
      <c r="BR846" s="130"/>
      <c r="BS846" s="111"/>
    </row>
    <row r="847" spans="4:71" s="94" customFormat="1" ht="9.75" customHeight="1" x14ac:dyDescent="0.25">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c r="AA847" s="130"/>
      <c r="AB847" s="130"/>
      <c r="AC847" s="130"/>
      <c r="AD847" s="130"/>
      <c r="AE847" s="130"/>
      <c r="AF847" s="130"/>
      <c r="AG847" s="130"/>
      <c r="AH847" s="130"/>
      <c r="AI847" s="130"/>
      <c r="AJ847" s="130"/>
      <c r="AK847" s="130"/>
      <c r="AL847" s="130"/>
      <c r="AM847" s="130"/>
      <c r="AN847" s="130"/>
      <c r="AO847" s="130"/>
      <c r="AP847" s="130"/>
      <c r="AQ847" s="130"/>
      <c r="AR847" s="130"/>
      <c r="AS847" s="130"/>
      <c r="AT847" s="130"/>
      <c r="AU847" s="130"/>
      <c r="AV847" s="130"/>
      <c r="AW847" s="130"/>
      <c r="AX847" s="130"/>
      <c r="AY847" s="130"/>
      <c r="AZ847" s="130"/>
      <c r="BA847" s="130"/>
      <c r="BB847" s="130"/>
      <c r="BC847" s="130"/>
      <c r="BD847" s="130"/>
      <c r="BE847" s="130"/>
      <c r="BF847" s="130"/>
      <c r="BG847" s="130"/>
      <c r="BH847" s="130"/>
      <c r="BI847" s="130"/>
      <c r="BJ847" s="130"/>
      <c r="BK847" s="130"/>
      <c r="BL847" s="130"/>
      <c r="BM847" s="130"/>
      <c r="BN847" s="130"/>
      <c r="BO847" s="130"/>
      <c r="BP847" s="130"/>
      <c r="BQ847" s="130"/>
      <c r="BR847" s="130"/>
      <c r="BS847" s="111"/>
    </row>
    <row r="848" spans="4:71" s="94" customFormat="1" ht="9.75" customHeight="1" x14ac:dyDescent="0.25">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c r="AA848" s="130"/>
      <c r="AB848" s="130"/>
      <c r="AC848" s="130"/>
      <c r="AD848" s="130"/>
      <c r="AE848" s="130"/>
      <c r="AF848" s="130"/>
      <c r="AG848" s="130"/>
      <c r="AH848" s="130"/>
      <c r="AI848" s="130"/>
      <c r="AJ848" s="130"/>
      <c r="AK848" s="130"/>
      <c r="AL848" s="130"/>
      <c r="AM848" s="130"/>
      <c r="AN848" s="130"/>
      <c r="AO848" s="130"/>
      <c r="AP848" s="130"/>
      <c r="AQ848" s="130"/>
      <c r="AR848" s="130"/>
      <c r="AS848" s="130"/>
      <c r="AT848" s="130"/>
      <c r="AU848" s="130"/>
      <c r="AV848" s="130"/>
      <c r="AW848" s="130"/>
      <c r="AX848" s="130"/>
      <c r="AY848" s="130"/>
      <c r="AZ848" s="130"/>
      <c r="BA848" s="130"/>
      <c r="BB848" s="130"/>
      <c r="BC848" s="130"/>
      <c r="BD848" s="130"/>
      <c r="BE848" s="130"/>
      <c r="BF848" s="130"/>
      <c r="BG848" s="130"/>
      <c r="BH848" s="130"/>
      <c r="BI848" s="130"/>
      <c r="BJ848" s="130"/>
      <c r="BK848" s="130"/>
      <c r="BL848" s="130"/>
      <c r="BM848" s="130"/>
      <c r="BN848" s="130"/>
      <c r="BO848" s="130"/>
      <c r="BP848" s="130"/>
      <c r="BQ848" s="130"/>
      <c r="BR848" s="130"/>
      <c r="BS848" s="111"/>
    </row>
    <row r="849" spans="4:71" s="94" customFormat="1" ht="9.75" customHeight="1" x14ac:dyDescent="0.25">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c r="AA849" s="130"/>
      <c r="AB849" s="130"/>
      <c r="AC849" s="130"/>
      <c r="AD849" s="130"/>
      <c r="AE849" s="130"/>
      <c r="AF849" s="130"/>
      <c r="AG849" s="130"/>
      <c r="AH849" s="130"/>
      <c r="AI849" s="130"/>
      <c r="AJ849" s="130"/>
      <c r="AK849" s="130"/>
      <c r="AL849" s="130"/>
      <c r="AM849" s="130"/>
      <c r="AN849" s="130"/>
      <c r="AO849" s="130"/>
      <c r="AP849" s="130"/>
      <c r="AQ849" s="130"/>
      <c r="AR849" s="130"/>
      <c r="AS849" s="130"/>
      <c r="AT849" s="130"/>
      <c r="AU849" s="130"/>
      <c r="AV849" s="130"/>
      <c r="AW849" s="130"/>
      <c r="AX849" s="130"/>
      <c r="AY849" s="130"/>
      <c r="AZ849" s="130"/>
      <c r="BA849" s="130"/>
      <c r="BB849" s="130"/>
      <c r="BC849" s="130"/>
      <c r="BD849" s="130"/>
      <c r="BE849" s="130"/>
      <c r="BF849" s="130"/>
      <c r="BG849" s="130"/>
      <c r="BH849" s="130"/>
      <c r="BI849" s="130"/>
      <c r="BJ849" s="130"/>
      <c r="BK849" s="130"/>
      <c r="BL849" s="130"/>
      <c r="BM849" s="130"/>
      <c r="BN849" s="130"/>
      <c r="BO849" s="130"/>
      <c r="BP849" s="130"/>
      <c r="BQ849" s="130"/>
      <c r="BR849" s="130"/>
      <c r="BS849" s="111"/>
    </row>
    <row r="850" spans="4:71" s="94" customFormat="1" ht="9.75" customHeight="1" x14ac:dyDescent="0.25">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c r="AA850" s="130"/>
      <c r="AB850" s="130"/>
      <c r="AC850" s="130"/>
      <c r="AD850" s="130"/>
      <c r="AE850" s="130"/>
      <c r="AF850" s="130"/>
      <c r="AG850" s="130"/>
      <c r="AH850" s="130"/>
      <c r="AI850" s="130"/>
      <c r="AJ850" s="130"/>
      <c r="AK850" s="130"/>
      <c r="AL850" s="130"/>
      <c r="AM850" s="130"/>
      <c r="AN850" s="130"/>
      <c r="AO850" s="130"/>
      <c r="AP850" s="130"/>
      <c r="AQ850" s="130"/>
      <c r="AR850" s="130"/>
      <c r="AS850" s="130"/>
      <c r="AT850" s="130"/>
      <c r="AU850" s="130"/>
      <c r="AV850" s="130"/>
      <c r="AW850" s="130"/>
      <c r="AX850" s="130"/>
      <c r="AY850" s="130"/>
      <c r="AZ850" s="130"/>
      <c r="BA850" s="130"/>
      <c r="BB850" s="130"/>
      <c r="BC850" s="130"/>
      <c r="BD850" s="130"/>
      <c r="BE850" s="130"/>
      <c r="BF850" s="130"/>
      <c r="BG850" s="130"/>
      <c r="BH850" s="130"/>
      <c r="BI850" s="130"/>
      <c r="BJ850" s="130"/>
      <c r="BK850" s="130"/>
      <c r="BL850" s="130"/>
      <c r="BM850" s="130"/>
      <c r="BN850" s="130"/>
      <c r="BO850" s="130"/>
      <c r="BP850" s="130"/>
      <c r="BQ850" s="130"/>
      <c r="BR850" s="130"/>
      <c r="BS850" s="111"/>
    </row>
    <row r="851" spans="4:71" s="94" customFormat="1" ht="9.75" customHeight="1" x14ac:dyDescent="0.25">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c r="AA851" s="130"/>
      <c r="AB851" s="130"/>
      <c r="AC851" s="130"/>
      <c r="AD851" s="130"/>
      <c r="AE851" s="130"/>
      <c r="AF851" s="130"/>
      <c r="AG851" s="130"/>
      <c r="AH851" s="130"/>
      <c r="AI851" s="130"/>
      <c r="AJ851" s="130"/>
      <c r="AK851" s="130"/>
      <c r="AL851" s="130"/>
      <c r="AM851" s="130"/>
      <c r="AN851" s="130"/>
      <c r="AO851" s="130"/>
      <c r="AP851" s="130"/>
      <c r="AQ851" s="130"/>
      <c r="AR851" s="130"/>
      <c r="AS851" s="130"/>
      <c r="AT851" s="130"/>
      <c r="AU851" s="130"/>
      <c r="AV851" s="130"/>
      <c r="AW851" s="130"/>
      <c r="AX851" s="130"/>
      <c r="AY851" s="130"/>
      <c r="AZ851" s="130"/>
      <c r="BA851" s="130"/>
      <c r="BB851" s="130"/>
      <c r="BC851" s="130"/>
      <c r="BD851" s="130"/>
      <c r="BE851" s="130"/>
      <c r="BF851" s="130"/>
      <c r="BG851" s="130"/>
      <c r="BH851" s="130"/>
      <c r="BI851" s="130"/>
      <c r="BJ851" s="130"/>
      <c r="BK851" s="130"/>
      <c r="BL851" s="130"/>
      <c r="BM851" s="130"/>
      <c r="BN851" s="130"/>
      <c r="BO851" s="130"/>
      <c r="BP851" s="130"/>
      <c r="BQ851" s="130"/>
      <c r="BR851" s="130"/>
      <c r="BS851" s="111"/>
    </row>
    <row r="852" spans="4:71" s="94" customFormat="1" ht="9.75" customHeight="1" x14ac:dyDescent="0.25">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c r="AA852" s="130"/>
      <c r="AB852" s="130"/>
      <c r="AC852" s="130"/>
      <c r="AD852" s="130"/>
      <c r="AE852" s="130"/>
      <c r="AF852" s="130"/>
      <c r="AG852" s="130"/>
      <c r="AH852" s="130"/>
      <c r="AI852" s="130"/>
      <c r="AJ852" s="130"/>
      <c r="AK852" s="130"/>
      <c r="AL852" s="130"/>
      <c r="AM852" s="130"/>
      <c r="AN852" s="130"/>
      <c r="AO852" s="130"/>
      <c r="AP852" s="130"/>
      <c r="AQ852" s="130"/>
      <c r="AR852" s="130"/>
      <c r="AS852" s="130"/>
      <c r="AT852" s="130"/>
      <c r="AU852" s="130"/>
      <c r="AV852" s="130"/>
      <c r="AW852" s="130"/>
      <c r="AX852" s="130"/>
      <c r="AY852" s="130"/>
      <c r="AZ852" s="130"/>
      <c r="BA852" s="130"/>
      <c r="BB852" s="130"/>
      <c r="BC852" s="130"/>
      <c r="BD852" s="130"/>
      <c r="BE852" s="130"/>
      <c r="BF852" s="130"/>
      <c r="BG852" s="130"/>
      <c r="BH852" s="130"/>
      <c r="BI852" s="130"/>
      <c r="BJ852" s="130"/>
      <c r="BK852" s="130"/>
      <c r="BL852" s="130"/>
      <c r="BM852" s="130"/>
      <c r="BN852" s="130"/>
      <c r="BO852" s="130"/>
      <c r="BP852" s="130"/>
      <c r="BQ852" s="130"/>
      <c r="BR852" s="130"/>
      <c r="BS852" s="111"/>
    </row>
    <row r="853" spans="4:71" s="94" customFormat="1" ht="9.75" customHeight="1" x14ac:dyDescent="0.25">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c r="AA853" s="130"/>
      <c r="AB853" s="130"/>
      <c r="AC853" s="130"/>
      <c r="AD853" s="130"/>
      <c r="AE853" s="130"/>
      <c r="AF853" s="130"/>
      <c r="AG853" s="130"/>
      <c r="AH853" s="130"/>
      <c r="AI853" s="130"/>
      <c r="AJ853" s="130"/>
      <c r="AK853" s="130"/>
      <c r="AL853" s="130"/>
      <c r="AM853" s="130"/>
      <c r="AN853" s="130"/>
      <c r="AO853" s="130"/>
      <c r="AP853" s="130"/>
      <c r="AQ853" s="130"/>
      <c r="AR853" s="130"/>
      <c r="AS853" s="130"/>
      <c r="AT853" s="130"/>
      <c r="AU853" s="130"/>
      <c r="AV853" s="130"/>
      <c r="AW853" s="130"/>
      <c r="AX853" s="130"/>
      <c r="AY853" s="130"/>
      <c r="AZ853" s="130"/>
      <c r="BA853" s="130"/>
      <c r="BB853" s="130"/>
      <c r="BC853" s="130"/>
      <c r="BD853" s="130"/>
      <c r="BE853" s="130"/>
      <c r="BF853" s="130"/>
      <c r="BG853" s="130"/>
      <c r="BH853" s="130"/>
      <c r="BI853" s="130"/>
      <c r="BJ853" s="130"/>
      <c r="BK853" s="130"/>
      <c r="BL853" s="130"/>
      <c r="BM853" s="130"/>
      <c r="BN853" s="130"/>
      <c r="BO853" s="130"/>
      <c r="BP853" s="130"/>
      <c r="BQ853" s="130"/>
      <c r="BR853" s="130"/>
      <c r="BS853" s="111"/>
    </row>
    <row r="854" spans="4:71" s="94" customFormat="1" ht="9.75" customHeight="1" x14ac:dyDescent="0.25">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c r="AA854" s="130"/>
      <c r="AB854" s="130"/>
      <c r="AC854" s="130"/>
      <c r="AD854" s="130"/>
      <c r="AE854" s="130"/>
      <c r="AF854" s="130"/>
      <c r="AG854" s="130"/>
      <c r="AH854" s="130"/>
      <c r="AI854" s="130"/>
      <c r="AJ854" s="130"/>
      <c r="AK854" s="130"/>
      <c r="AL854" s="130"/>
      <c r="AM854" s="130"/>
      <c r="AN854" s="130"/>
      <c r="AO854" s="130"/>
      <c r="AP854" s="130"/>
      <c r="AQ854" s="130"/>
      <c r="AR854" s="130"/>
      <c r="AS854" s="130"/>
      <c r="AT854" s="130"/>
      <c r="AU854" s="130"/>
      <c r="AV854" s="130"/>
      <c r="AW854" s="130"/>
      <c r="AX854" s="130"/>
      <c r="AY854" s="130"/>
      <c r="AZ854" s="130"/>
      <c r="BA854" s="130"/>
      <c r="BB854" s="130"/>
      <c r="BC854" s="130"/>
      <c r="BD854" s="130"/>
      <c r="BE854" s="130"/>
      <c r="BF854" s="130"/>
      <c r="BG854" s="130"/>
      <c r="BH854" s="130"/>
      <c r="BI854" s="130"/>
      <c r="BJ854" s="130"/>
      <c r="BK854" s="130"/>
      <c r="BL854" s="130"/>
      <c r="BM854" s="130"/>
      <c r="BN854" s="130"/>
      <c r="BO854" s="130"/>
      <c r="BP854" s="130"/>
      <c r="BQ854" s="130"/>
      <c r="BR854" s="130"/>
      <c r="BS854" s="111"/>
    </row>
    <row r="855" spans="4:71" s="94" customFormat="1" ht="9.75" customHeight="1" x14ac:dyDescent="0.25">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c r="AA855" s="130"/>
      <c r="AB855" s="130"/>
      <c r="AC855" s="130"/>
      <c r="AD855" s="130"/>
      <c r="AE855" s="130"/>
      <c r="AF855" s="130"/>
      <c r="AG855" s="130"/>
      <c r="AH855" s="130"/>
      <c r="AI855" s="130"/>
      <c r="AJ855" s="130"/>
      <c r="AK855" s="130"/>
      <c r="AL855" s="130"/>
      <c r="AM855" s="130"/>
      <c r="AN855" s="130"/>
      <c r="AO855" s="130"/>
      <c r="AP855" s="130"/>
      <c r="AQ855" s="130"/>
      <c r="AR855" s="130"/>
      <c r="AS855" s="130"/>
      <c r="AT855" s="130"/>
      <c r="AU855" s="130"/>
      <c r="AV855" s="130"/>
      <c r="AW855" s="130"/>
      <c r="AX855" s="130"/>
      <c r="AY855" s="130"/>
      <c r="AZ855" s="130"/>
      <c r="BA855" s="130"/>
      <c r="BB855" s="130"/>
      <c r="BC855" s="130"/>
      <c r="BD855" s="130"/>
      <c r="BE855" s="130"/>
      <c r="BF855" s="130"/>
      <c r="BG855" s="130"/>
      <c r="BH855" s="130"/>
      <c r="BI855" s="130"/>
      <c r="BJ855" s="130"/>
      <c r="BK855" s="130"/>
      <c r="BL855" s="130"/>
      <c r="BM855" s="130"/>
      <c r="BN855" s="130"/>
      <c r="BO855" s="130"/>
      <c r="BP855" s="130"/>
      <c r="BQ855" s="130"/>
      <c r="BR855" s="130"/>
      <c r="BS855" s="111"/>
    </row>
    <row r="856" spans="4:71" s="94" customFormat="1" ht="9.75" customHeight="1" x14ac:dyDescent="0.25">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c r="AA856" s="130"/>
      <c r="AB856" s="130"/>
      <c r="AC856" s="130"/>
      <c r="AD856" s="130"/>
      <c r="AE856" s="130"/>
      <c r="AF856" s="130"/>
      <c r="AG856" s="130"/>
      <c r="AH856" s="130"/>
      <c r="AI856" s="130"/>
      <c r="AJ856" s="130"/>
      <c r="AK856" s="130"/>
      <c r="AL856" s="130"/>
      <c r="AM856" s="130"/>
      <c r="AN856" s="130"/>
      <c r="AO856" s="130"/>
      <c r="AP856" s="130"/>
      <c r="AQ856" s="130"/>
      <c r="AR856" s="130"/>
      <c r="AS856" s="130"/>
      <c r="AT856" s="130"/>
      <c r="AU856" s="130"/>
      <c r="AV856" s="130"/>
      <c r="AW856" s="130"/>
      <c r="AX856" s="130"/>
      <c r="AY856" s="130"/>
      <c r="AZ856" s="130"/>
      <c r="BA856" s="130"/>
      <c r="BB856" s="130"/>
      <c r="BC856" s="130"/>
      <c r="BD856" s="130"/>
      <c r="BE856" s="130"/>
      <c r="BF856" s="130"/>
      <c r="BG856" s="130"/>
      <c r="BH856" s="130"/>
      <c r="BI856" s="130"/>
      <c r="BJ856" s="130"/>
      <c r="BK856" s="130"/>
      <c r="BL856" s="130"/>
      <c r="BM856" s="130"/>
      <c r="BN856" s="130"/>
      <c r="BO856" s="130"/>
      <c r="BP856" s="130"/>
      <c r="BQ856" s="130"/>
      <c r="BR856" s="130"/>
      <c r="BS856" s="111"/>
    </row>
    <row r="857" spans="4:71" s="94" customFormat="1" ht="9.75" customHeight="1" x14ac:dyDescent="0.25">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c r="AA857" s="130"/>
      <c r="AB857" s="130"/>
      <c r="AC857" s="130"/>
      <c r="AD857" s="130"/>
      <c r="AE857" s="130"/>
      <c r="AF857" s="130"/>
      <c r="AG857" s="130"/>
      <c r="AH857" s="130"/>
      <c r="AI857" s="130"/>
      <c r="AJ857" s="130"/>
      <c r="AK857" s="130"/>
      <c r="AL857" s="130"/>
      <c r="AM857" s="130"/>
      <c r="AN857" s="130"/>
      <c r="AO857" s="130"/>
      <c r="AP857" s="130"/>
      <c r="AQ857" s="130"/>
      <c r="AR857" s="130"/>
      <c r="AS857" s="130"/>
      <c r="AT857" s="130"/>
      <c r="AU857" s="130"/>
      <c r="AV857" s="130"/>
      <c r="AW857" s="130"/>
      <c r="AX857" s="130"/>
      <c r="AY857" s="130"/>
      <c r="AZ857" s="130"/>
      <c r="BA857" s="130"/>
      <c r="BB857" s="130"/>
      <c r="BC857" s="130"/>
      <c r="BD857" s="130"/>
      <c r="BE857" s="130"/>
      <c r="BF857" s="130"/>
      <c r="BG857" s="130"/>
      <c r="BH857" s="130"/>
      <c r="BI857" s="130"/>
      <c r="BJ857" s="130"/>
      <c r="BK857" s="130"/>
      <c r="BL857" s="130"/>
      <c r="BM857" s="130"/>
      <c r="BN857" s="130"/>
      <c r="BO857" s="130"/>
      <c r="BP857" s="130"/>
      <c r="BQ857" s="130"/>
      <c r="BR857" s="130"/>
      <c r="BS857" s="111"/>
    </row>
    <row r="858" spans="4:71" s="94" customFormat="1" ht="9.75" customHeight="1" x14ac:dyDescent="0.25">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c r="AA858" s="130"/>
      <c r="AB858" s="130"/>
      <c r="AC858" s="130"/>
      <c r="AD858" s="130"/>
      <c r="AE858" s="130"/>
      <c r="AF858" s="130"/>
      <c r="AG858" s="130"/>
      <c r="AH858" s="130"/>
      <c r="AI858" s="130"/>
      <c r="AJ858" s="130"/>
      <c r="AK858" s="130"/>
      <c r="AL858" s="130"/>
      <c r="AM858" s="130"/>
      <c r="AN858" s="130"/>
      <c r="AO858" s="130"/>
      <c r="AP858" s="130"/>
      <c r="AQ858" s="130"/>
      <c r="AR858" s="130"/>
      <c r="AS858" s="130"/>
      <c r="AT858" s="130"/>
      <c r="AU858" s="130"/>
      <c r="AV858" s="130"/>
      <c r="AW858" s="130"/>
      <c r="AX858" s="130"/>
      <c r="AY858" s="130"/>
      <c r="AZ858" s="130"/>
      <c r="BA858" s="130"/>
      <c r="BB858" s="130"/>
      <c r="BC858" s="130"/>
      <c r="BD858" s="130"/>
      <c r="BE858" s="130"/>
      <c r="BF858" s="130"/>
      <c r="BG858" s="130"/>
      <c r="BH858" s="130"/>
      <c r="BI858" s="130"/>
      <c r="BJ858" s="130"/>
      <c r="BK858" s="130"/>
      <c r="BL858" s="130"/>
      <c r="BM858" s="130"/>
      <c r="BN858" s="130"/>
      <c r="BO858" s="130"/>
      <c r="BP858" s="130"/>
      <c r="BQ858" s="130"/>
      <c r="BR858" s="130"/>
      <c r="BS858" s="111"/>
    </row>
    <row r="859" spans="4:71" s="94" customFormat="1" ht="9.75" customHeight="1" x14ac:dyDescent="0.25">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c r="AA859" s="130"/>
      <c r="AB859" s="130"/>
      <c r="AC859" s="130"/>
      <c r="AD859" s="130"/>
      <c r="AE859" s="130"/>
      <c r="AF859" s="130"/>
      <c r="AG859" s="130"/>
      <c r="AH859" s="130"/>
      <c r="AI859" s="130"/>
      <c r="AJ859" s="130"/>
      <c r="AK859" s="130"/>
      <c r="AL859" s="130"/>
      <c r="AM859" s="130"/>
      <c r="AN859" s="130"/>
      <c r="AO859" s="130"/>
      <c r="AP859" s="130"/>
      <c r="AQ859" s="130"/>
      <c r="AR859" s="130"/>
      <c r="AS859" s="130"/>
      <c r="AT859" s="130"/>
      <c r="AU859" s="130"/>
      <c r="AV859" s="130"/>
      <c r="AW859" s="130"/>
      <c r="AX859" s="130"/>
      <c r="AY859" s="130"/>
      <c r="AZ859" s="130"/>
      <c r="BA859" s="130"/>
      <c r="BB859" s="130"/>
      <c r="BC859" s="130"/>
      <c r="BD859" s="130"/>
      <c r="BE859" s="130"/>
      <c r="BF859" s="130"/>
      <c r="BG859" s="130"/>
      <c r="BH859" s="130"/>
      <c r="BI859" s="130"/>
      <c r="BJ859" s="130"/>
      <c r="BK859" s="130"/>
      <c r="BL859" s="130"/>
      <c r="BM859" s="130"/>
      <c r="BN859" s="130"/>
      <c r="BO859" s="130"/>
      <c r="BP859" s="130"/>
      <c r="BQ859" s="130"/>
      <c r="BR859" s="130"/>
      <c r="BS859" s="111"/>
    </row>
    <row r="860" spans="4:71" s="94" customFormat="1" ht="9.75" customHeight="1" x14ac:dyDescent="0.25">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c r="AA860" s="130"/>
      <c r="AB860" s="130"/>
      <c r="AC860" s="130"/>
      <c r="AD860" s="130"/>
      <c r="AE860" s="130"/>
      <c r="AF860" s="130"/>
      <c r="AG860" s="130"/>
      <c r="AH860" s="130"/>
      <c r="AI860" s="130"/>
      <c r="AJ860" s="130"/>
      <c r="AK860" s="130"/>
      <c r="AL860" s="130"/>
      <c r="AM860" s="130"/>
      <c r="AN860" s="130"/>
      <c r="AO860" s="130"/>
      <c r="AP860" s="130"/>
      <c r="AQ860" s="130"/>
      <c r="AR860" s="130"/>
      <c r="AS860" s="130"/>
      <c r="AT860" s="130"/>
      <c r="AU860" s="130"/>
      <c r="AV860" s="130"/>
      <c r="AW860" s="130"/>
      <c r="AX860" s="130"/>
      <c r="AY860" s="130"/>
      <c r="AZ860" s="130"/>
      <c r="BA860" s="130"/>
      <c r="BB860" s="130"/>
      <c r="BC860" s="130"/>
      <c r="BD860" s="130"/>
      <c r="BE860" s="130"/>
      <c r="BF860" s="130"/>
      <c r="BG860" s="130"/>
      <c r="BH860" s="130"/>
      <c r="BI860" s="130"/>
      <c r="BJ860" s="130"/>
      <c r="BK860" s="130"/>
      <c r="BL860" s="130"/>
      <c r="BM860" s="130"/>
      <c r="BN860" s="130"/>
      <c r="BO860" s="130"/>
      <c r="BP860" s="130"/>
      <c r="BQ860" s="130"/>
      <c r="BR860" s="130"/>
      <c r="BS860" s="111"/>
    </row>
    <row r="861" spans="4:71" s="94" customFormat="1" ht="9.75" customHeight="1" x14ac:dyDescent="0.25">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c r="AA861" s="130"/>
      <c r="AB861" s="130"/>
      <c r="AC861" s="130"/>
      <c r="AD861" s="130"/>
      <c r="AE861" s="130"/>
      <c r="AF861" s="130"/>
      <c r="AG861" s="130"/>
      <c r="AH861" s="130"/>
      <c r="AI861" s="130"/>
      <c r="AJ861" s="130"/>
      <c r="AK861" s="130"/>
      <c r="AL861" s="130"/>
      <c r="AM861" s="130"/>
      <c r="AN861" s="130"/>
      <c r="AO861" s="130"/>
      <c r="AP861" s="130"/>
      <c r="AQ861" s="130"/>
      <c r="AR861" s="130"/>
      <c r="AS861" s="130"/>
      <c r="AT861" s="130"/>
      <c r="AU861" s="130"/>
      <c r="AV861" s="130"/>
      <c r="AW861" s="130"/>
      <c r="AX861" s="130"/>
      <c r="AY861" s="130"/>
      <c r="AZ861" s="130"/>
      <c r="BA861" s="130"/>
      <c r="BB861" s="130"/>
      <c r="BC861" s="130"/>
      <c r="BD861" s="130"/>
      <c r="BE861" s="130"/>
      <c r="BF861" s="130"/>
      <c r="BG861" s="130"/>
      <c r="BH861" s="130"/>
      <c r="BI861" s="130"/>
      <c r="BJ861" s="130"/>
      <c r="BK861" s="130"/>
      <c r="BL861" s="130"/>
      <c r="BM861" s="130"/>
      <c r="BN861" s="130"/>
      <c r="BO861" s="130"/>
      <c r="BP861" s="130"/>
      <c r="BQ861" s="130"/>
      <c r="BR861" s="130"/>
      <c r="BS861" s="111"/>
    </row>
    <row r="862" spans="4:71" s="94" customFormat="1" ht="9.75" customHeight="1" x14ac:dyDescent="0.25">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c r="AA862" s="130"/>
      <c r="AB862" s="130"/>
      <c r="AC862" s="130"/>
      <c r="AD862" s="130"/>
      <c r="AE862" s="130"/>
      <c r="AF862" s="130"/>
      <c r="AG862" s="130"/>
      <c r="AH862" s="130"/>
      <c r="AI862" s="130"/>
      <c r="AJ862" s="130"/>
      <c r="AK862" s="130"/>
      <c r="AL862" s="130"/>
      <c r="AM862" s="130"/>
      <c r="AN862" s="130"/>
      <c r="AO862" s="130"/>
      <c r="AP862" s="130"/>
      <c r="AQ862" s="130"/>
      <c r="AR862" s="130"/>
      <c r="AS862" s="130"/>
      <c r="AT862" s="130"/>
      <c r="AU862" s="130"/>
      <c r="AV862" s="130"/>
      <c r="AW862" s="130"/>
      <c r="AX862" s="130"/>
      <c r="AY862" s="130"/>
      <c r="AZ862" s="130"/>
      <c r="BA862" s="130"/>
      <c r="BB862" s="130"/>
      <c r="BC862" s="130"/>
      <c r="BD862" s="130"/>
      <c r="BE862" s="130"/>
      <c r="BF862" s="130"/>
      <c r="BG862" s="130"/>
      <c r="BH862" s="130"/>
      <c r="BI862" s="130"/>
      <c r="BJ862" s="130"/>
      <c r="BK862" s="130"/>
      <c r="BL862" s="130"/>
      <c r="BM862" s="130"/>
      <c r="BN862" s="130"/>
      <c r="BO862" s="130"/>
      <c r="BP862" s="130"/>
      <c r="BQ862" s="130"/>
      <c r="BR862" s="130"/>
      <c r="BS862" s="111"/>
    </row>
    <row r="863" spans="4:71" s="94" customFormat="1" ht="9.75" customHeight="1" x14ac:dyDescent="0.25">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c r="AA863" s="130"/>
      <c r="AB863" s="130"/>
      <c r="AC863" s="130"/>
      <c r="AD863" s="130"/>
      <c r="AE863" s="130"/>
      <c r="AF863" s="130"/>
      <c r="AG863" s="130"/>
      <c r="AH863" s="130"/>
      <c r="AI863" s="130"/>
      <c r="AJ863" s="130"/>
      <c r="AK863" s="130"/>
      <c r="AL863" s="130"/>
      <c r="AM863" s="130"/>
      <c r="AN863" s="130"/>
      <c r="AO863" s="130"/>
      <c r="AP863" s="130"/>
      <c r="AQ863" s="130"/>
      <c r="AR863" s="130"/>
      <c r="AS863" s="130"/>
      <c r="AT863" s="130"/>
      <c r="AU863" s="130"/>
      <c r="AV863" s="130"/>
      <c r="AW863" s="130"/>
      <c r="AX863" s="130"/>
      <c r="AY863" s="130"/>
      <c r="AZ863" s="130"/>
      <c r="BA863" s="130"/>
      <c r="BB863" s="130"/>
      <c r="BC863" s="130"/>
      <c r="BD863" s="130"/>
      <c r="BE863" s="130"/>
      <c r="BF863" s="130"/>
      <c r="BG863" s="130"/>
      <c r="BH863" s="130"/>
      <c r="BI863" s="130"/>
      <c r="BJ863" s="130"/>
      <c r="BK863" s="130"/>
      <c r="BL863" s="130"/>
      <c r="BM863" s="130"/>
      <c r="BN863" s="130"/>
      <c r="BO863" s="130"/>
      <c r="BP863" s="130"/>
      <c r="BQ863" s="130"/>
      <c r="BR863" s="130"/>
      <c r="BS863" s="111"/>
    </row>
    <row r="864" spans="4:71" s="94" customFormat="1" ht="9.75" customHeight="1" x14ac:dyDescent="0.25">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c r="AA864" s="130"/>
      <c r="AB864" s="130"/>
      <c r="AC864" s="130"/>
      <c r="AD864" s="130"/>
      <c r="AE864" s="130"/>
      <c r="AF864" s="130"/>
      <c r="AG864" s="130"/>
      <c r="AH864" s="130"/>
      <c r="AI864" s="130"/>
      <c r="AJ864" s="130"/>
      <c r="AK864" s="130"/>
      <c r="AL864" s="130"/>
      <c r="AM864" s="130"/>
      <c r="AN864" s="130"/>
      <c r="AO864" s="130"/>
      <c r="AP864" s="130"/>
      <c r="AQ864" s="130"/>
      <c r="AR864" s="130"/>
      <c r="AS864" s="130"/>
      <c r="AT864" s="130"/>
      <c r="AU864" s="130"/>
      <c r="AV864" s="130"/>
      <c r="AW864" s="130"/>
      <c r="AX864" s="130"/>
      <c r="AY864" s="130"/>
      <c r="AZ864" s="130"/>
      <c r="BA864" s="130"/>
      <c r="BB864" s="130"/>
      <c r="BC864" s="130"/>
      <c r="BD864" s="130"/>
      <c r="BE864" s="130"/>
      <c r="BF864" s="130"/>
      <c r="BG864" s="130"/>
      <c r="BH864" s="130"/>
      <c r="BI864" s="130"/>
      <c r="BJ864" s="130"/>
      <c r="BK864" s="130"/>
      <c r="BL864" s="130"/>
      <c r="BM864" s="130"/>
      <c r="BN864" s="130"/>
      <c r="BO864" s="130"/>
      <c r="BP864" s="130"/>
      <c r="BQ864" s="130"/>
      <c r="BR864" s="130"/>
      <c r="BS864" s="111"/>
    </row>
    <row r="865" spans="4:71" s="94" customFormat="1" ht="9.75" customHeight="1" x14ac:dyDescent="0.25">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c r="AA865" s="130"/>
      <c r="AB865" s="130"/>
      <c r="AC865" s="130"/>
      <c r="AD865" s="130"/>
      <c r="AE865" s="130"/>
      <c r="AF865" s="130"/>
      <c r="AG865" s="130"/>
      <c r="AH865" s="130"/>
      <c r="AI865" s="130"/>
      <c r="AJ865" s="130"/>
      <c r="AK865" s="130"/>
      <c r="AL865" s="130"/>
      <c r="AM865" s="130"/>
      <c r="AN865" s="130"/>
      <c r="AO865" s="130"/>
      <c r="AP865" s="130"/>
      <c r="AQ865" s="130"/>
      <c r="AR865" s="130"/>
      <c r="AS865" s="130"/>
      <c r="AT865" s="130"/>
      <c r="AU865" s="130"/>
      <c r="AV865" s="130"/>
      <c r="AW865" s="130"/>
      <c r="AX865" s="130"/>
      <c r="AY865" s="130"/>
      <c r="AZ865" s="130"/>
      <c r="BA865" s="130"/>
      <c r="BB865" s="130"/>
      <c r="BC865" s="130"/>
      <c r="BD865" s="130"/>
      <c r="BE865" s="130"/>
      <c r="BF865" s="130"/>
      <c r="BG865" s="130"/>
      <c r="BH865" s="130"/>
      <c r="BI865" s="130"/>
      <c r="BJ865" s="130"/>
      <c r="BK865" s="130"/>
      <c r="BL865" s="130"/>
      <c r="BM865" s="130"/>
      <c r="BN865" s="130"/>
      <c r="BO865" s="130"/>
      <c r="BP865" s="130"/>
      <c r="BQ865" s="130"/>
      <c r="BR865" s="130"/>
      <c r="BS865" s="111"/>
    </row>
    <row r="866" spans="4:71" s="94" customFormat="1" ht="9.75" customHeight="1" x14ac:dyDescent="0.25">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c r="AA866" s="130"/>
      <c r="AB866" s="130"/>
      <c r="AC866" s="130"/>
      <c r="AD866" s="130"/>
      <c r="AE866" s="130"/>
      <c r="AF866" s="130"/>
      <c r="AG866" s="130"/>
      <c r="AH866" s="130"/>
      <c r="AI866" s="130"/>
      <c r="AJ866" s="130"/>
      <c r="AK866" s="130"/>
      <c r="AL866" s="130"/>
      <c r="AM866" s="130"/>
      <c r="AN866" s="130"/>
      <c r="AO866" s="130"/>
      <c r="AP866" s="130"/>
      <c r="AQ866" s="130"/>
      <c r="AR866" s="130"/>
      <c r="AS866" s="130"/>
      <c r="AT866" s="130"/>
      <c r="AU866" s="130"/>
      <c r="AV866" s="130"/>
      <c r="AW866" s="130"/>
      <c r="AX866" s="130"/>
      <c r="AY866" s="130"/>
      <c r="AZ866" s="130"/>
      <c r="BA866" s="130"/>
      <c r="BB866" s="130"/>
      <c r="BC866" s="130"/>
      <c r="BD866" s="130"/>
      <c r="BE866" s="130"/>
      <c r="BF866" s="130"/>
      <c r="BG866" s="130"/>
      <c r="BH866" s="130"/>
      <c r="BI866" s="130"/>
      <c r="BJ866" s="130"/>
      <c r="BK866" s="130"/>
      <c r="BL866" s="130"/>
      <c r="BM866" s="130"/>
      <c r="BN866" s="130"/>
      <c r="BO866" s="130"/>
      <c r="BP866" s="130"/>
      <c r="BQ866" s="130"/>
      <c r="BR866" s="130"/>
      <c r="BS866" s="111"/>
    </row>
    <row r="867" spans="4:71" s="94" customFormat="1" ht="9.75" customHeight="1" x14ac:dyDescent="0.25">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c r="AA867" s="130"/>
      <c r="AB867" s="130"/>
      <c r="AC867" s="130"/>
      <c r="AD867" s="130"/>
      <c r="AE867" s="130"/>
      <c r="AF867" s="130"/>
      <c r="AG867" s="130"/>
      <c r="AH867" s="130"/>
      <c r="AI867" s="130"/>
      <c r="AJ867" s="130"/>
      <c r="AK867" s="130"/>
      <c r="AL867" s="130"/>
      <c r="AM867" s="130"/>
      <c r="AN867" s="130"/>
      <c r="AO867" s="130"/>
      <c r="AP867" s="130"/>
      <c r="AQ867" s="130"/>
      <c r="AR867" s="130"/>
      <c r="AS867" s="130"/>
      <c r="AT867" s="130"/>
      <c r="AU867" s="130"/>
      <c r="AV867" s="130"/>
      <c r="AW867" s="130"/>
      <c r="AX867" s="130"/>
      <c r="AY867" s="130"/>
      <c r="AZ867" s="130"/>
      <c r="BA867" s="130"/>
      <c r="BB867" s="130"/>
      <c r="BC867" s="130"/>
      <c r="BD867" s="130"/>
      <c r="BE867" s="130"/>
      <c r="BF867" s="130"/>
      <c r="BG867" s="130"/>
      <c r="BH867" s="130"/>
      <c r="BI867" s="130"/>
      <c r="BJ867" s="130"/>
      <c r="BK867" s="130"/>
      <c r="BL867" s="130"/>
      <c r="BM867" s="130"/>
      <c r="BN867" s="130"/>
      <c r="BO867" s="130"/>
      <c r="BP867" s="130"/>
      <c r="BQ867" s="130"/>
      <c r="BR867" s="130"/>
      <c r="BS867" s="111"/>
    </row>
    <row r="868" spans="4:71" s="94" customFormat="1" ht="9.75" customHeight="1" x14ac:dyDescent="0.25">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c r="AA868" s="130"/>
      <c r="AB868" s="130"/>
      <c r="AC868" s="130"/>
      <c r="AD868" s="130"/>
      <c r="AE868" s="130"/>
      <c r="AF868" s="130"/>
      <c r="AG868" s="130"/>
      <c r="AH868" s="130"/>
      <c r="AI868" s="130"/>
      <c r="AJ868" s="130"/>
      <c r="AK868" s="130"/>
      <c r="AL868" s="130"/>
      <c r="AM868" s="130"/>
      <c r="AN868" s="130"/>
      <c r="AO868" s="130"/>
      <c r="AP868" s="130"/>
      <c r="AQ868" s="130"/>
      <c r="AR868" s="130"/>
      <c r="AS868" s="130"/>
      <c r="AT868" s="130"/>
      <c r="AU868" s="130"/>
      <c r="AV868" s="130"/>
      <c r="AW868" s="130"/>
      <c r="AX868" s="130"/>
      <c r="AY868" s="130"/>
      <c r="AZ868" s="130"/>
      <c r="BA868" s="130"/>
      <c r="BB868" s="130"/>
      <c r="BC868" s="130"/>
      <c r="BD868" s="130"/>
      <c r="BE868" s="130"/>
      <c r="BF868" s="130"/>
      <c r="BG868" s="130"/>
      <c r="BH868" s="130"/>
      <c r="BI868" s="130"/>
      <c r="BJ868" s="130"/>
      <c r="BK868" s="130"/>
      <c r="BL868" s="130"/>
      <c r="BM868" s="130"/>
      <c r="BN868" s="130"/>
      <c r="BO868" s="130"/>
      <c r="BP868" s="130"/>
      <c r="BQ868" s="130"/>
      <c r="BR868" s="130"/>
      <c r="BS868" s="111"/>
    </row>
    <row r="869" spans="4:71" s="94" customFormat="1" ht="9.75" customHeight="1" x14ac:dyDescent="0.25">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c r="AA869" s="130"/>
      <c r="AB869" s="130"/>
      <c r="AC869" s="130"/>
      <c r="AD869" s="130"/>
      <c r="AE869" s="130"/>
      <c r="AF869" s="130"/>
      <c r="AG869" s="130"/>
      <c r="AH869" s="130"/>
      <c r="AI869" s="130"/>
      <c r="AJ869" s="130"/>
      <c r="AK869" s="130"/>
      <c r="AL869" s="130"/>
      <c r="AM869" s="130"/>
      <c r="AN869" s="130"/>
      <c r="AO869" s="130"/>
      <c r="AP869" s="130"/>
      <c r="AQ869" s="130"/>
      <c r="AR869" s="130"/>
      <c r="AS869" s="130"/>
      <c r="AT869" s="130"/>
      <c r="AU869" s="130"/>
      <c r="AV869" s="130"/>
      <c r="AW869" s="130"/>
      <c r="AX869" s="130"/>
      <c r="AY869" s="130"/>
      <c r="AZ869" s="130"/>
      <c r="BA869" s="130"/>
      <c r="BB869" s="130"/>
      <c r="BC869" s="130"/>
      <c r="BD869" s="130"/>
      <c r="BE869" s="130"/>
      <c r="BF869" s="130"/>
      <c r="BG869" s="130"/>
      <c r="BH869" s="130"/>
      <c r="BI869" s="130"/>
      <c r="BJ869" s="130"/>
      <c r="BK869" s="130"/>
      <c r="BL869" s="130"/>
      <c r="BM869" s="130"/>
      <c r="BN869" s="130"/>
      <c r="BO869" s="130"/>
      <c r="BP869" s="130"/>
      <c r="BQ869" s="130"/>
      <c r="BR869" s="130"/>
      <c r="BS869" s="111"/>
    </row>
    <row r="870" spans="4:71" s="94" customFormat="1" ht="9.75" customHeight="1" x14ac:dyDescent="0.25">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c r="AA870" s="130"/>
      <c r="AB870" s="130"/>
      <c r="AC870" s="130"/>
      <c r="AD870" s="130"/>
      <c r="AE870" s="130"/>
      <c r="AF870" s="130"/>
      <c r="AG870" s="130"/>
      <c r="AH870" s="130"/>
      <c r="AI870" s="130"/>
      <c r="AJ870" s="130"/>
      <c r="AK870" s="130"/>
      <c r="AL870" s="130"/>
      <c r="AM870" s="130"/>
      <c r="AN870" s="130"/>
      <c r="AO870" s="130"/>
      <c r="AP870" s="130"/>
      <c r="AQ870" s="130"/>
      <c r="AR870" s="130"/>
      <c r="AS870" s="130"/>
      <c r="AT870" s="130"/>
      <c r="AU870" s="130"/>
      <c r="AV870" s="130"/>
      <c r="AW870" s="130"/>
      <c r="AX870" s="130"/>
      <c r="AY870" s="130"/>
      <c r="AZ870" s="130"/>
      <c r="BA870" s="130"/>
      <c r="BB870" s="130"/>
      <c r="BC870" s="130"/>
      <c r="BD870" s="130"/>
      <c r="BE870" s="130"/>
      <c r="BF870" s="130"/>
      <c r="BG870" s="130"/>
      <c r="BH870" s="130"/>
      <c r="BI870" s="130"/>
      <c r="BJ870" s="130"/>
      <c r="BK870" s="130"/>
      <c r="BL870" s="130"/>
      <c r="BM870" s="130"/>
      <c r="BN870" s="130"/>
      <c r="BO870" s="130"/>
      <c r="BP870" s="130"/>
      <c r="BQ870" s="130"/>
      <c r="BR870" s="130"/>
      <c r="BS870" s="111"/>
    </row>
    <row r="871" spans="4:71" s="94" customFormat="1" ht="9.75" customHeight="1" x14ac:dyDescent="0.25">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c r="AA871" s="130"/>
      <c r="AB871" s="130"/>
      <c r="AC871" s="130"/>
      <c r="AD871" s="130"/>
      <c r="AE871" s="130"/>
      <c r="AF871" s="130"/>
      <c r="AG871" s="130"/>
      <c r="AH871" s="130"/>
      <c r="AI871" s="130"/>
      <c r="AJ871" s="130"/>
      <c r="AK871" s="130"/>
      <c r="AL871" s="130"/>
      <c r="AM871" s="130"/>
      <c r="AN871" s="130"/>
      <c r="AO871" s="130"/>
      <c r="AP871" s="130"/>
      <c r="AQ871" s="130"/>
      <c r="AR871" s="130"/>
      <c r="AS871" s="130"/>
      <c r="AT871" s="130"/>
      <c r="AU871" s="130"/>
      <c r="AV871" s="130"/>
      <c r="AW871" s="130"/>
      <c r="AX871" s="130"/>
      <c r="AY871" s="130"/>
      <c r="AZ871" s="130"/>
      <c r="BA871" s="130"/>
      <c r="BB871" s="130"/>
      <c r="BC871" s="130"/>
      <c r="BD871" s="130"/>
      <c r="BE871" s="130"/>
      <c r="BF871" s="130"/>
      <c r="BG871" s="130"/>
      <c r="BH871" s="130"/>
      <c r="BI871" s="130"/>
      <c r="BJ871" s="130"/>
      <c r="BK871" s="130"/>
      <c r="BL871" s="130"/>
      <c r="BM871" s="130"/>
      <c r="BN871" s="130"/>
      <c r="BO871" s="130"/>
      <c r="BP871" s="130"/>
      <c r="BQ871" s="130"/>
      <c r="BR871" s="130"/>
      <c r="BS871" s="111"/>
    </row>
    <row r="872" spans="4:71" s="94" customFormat="1" ht="9.75" customHeight="1" x14ac:dyDescent="0.25">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c r="AA872" s="130"/>
      <c r="AB872" s="130"/>
      <c r="AC872" s="130"/>
      <c r="AD872" s="130"/>
      <c r="AE872" s="130"/>
      <c r="AF872" s="130"/>
      <c r="AG872" s="130"/>
      <c r="AH872" s="130"/>
      <c r="AI872" s="130"/>
      <c r="AJ872" s="130"/>
      <c r="AK872" s="130"/>
      <c r="AL872" s="130"/>
      <c r="AM872" s="130"/>
      <c r="AN872" s="130"/>
      <c r="AO872" s="130"/>
      <c r="AP872" s="130"/>
      <c r="AQ872" s="130"/>
      <c r="AR872" s="130"/>
      <c r="AS872" s="130"/>
      <c r="AT872" s="130"/>
      <c r="AU872" s="130"/>
      <c r="AV872" s="130"/>
      <c r="AW872" s="130"/>
      <c r="AX872" s="130"/>
      <c r="AY872" s="130"/>
      <c r="AZ872" s="130"/>
      <c r="BA872" s="130"/>
      <c r="BB872" s="130"/>
      <c r="BC872" s="130"/>
      <c r="BD872" s="130"/>
      <c r="BE872" s="130"/>
      <c r="BF872" s="130"/>
      <c r="BG872" s="130"/>
      <c r="BH872" s="130"/>
      <c r="BI872" s="130"/>
      <c r="BJ872" s="130"/>
      <c r="BK872" s="130"/>
      <c r="BL872" s="130"/>
      <c r="BM872" s="130"/>
      <c r="BN872" s="130"/>
      <c r="BO872" s="130"/>
      <c r="BP872" s="130"/>
      <c r="BQ872" s="130"/>
      <c r="BR872" s="130"/>
      <c r="BS872" s="111"/>
    </row>
    <row r="873" spans="4:71" s="94" customFormat="1" ht="9.75" customHeight="1" x14ac:dyDescent="0.25">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c r="AA873" s="130"/>
      <c r="AB873" s="130"/>
      <c r="AC873" s="130"/>
      <c r="AD873" s="130"/>
      <c r="AE873" s="130"/>
      <c r="AF873" s="130"/>
      <c r="AG873" s="130"/>
      <c r="AH873" s="130"/>
      <c r="AI873" s="130"/>
      <c r="AJ873" s="130"/>
      <c r="AK873" s="130"/>
      <c r="AL873" s="130"/>
      <c r="AM873" s="130"/>
      <c r="AN873" s="130"/>
      <c r="AO873" s="130"/>
      <c r="AP873" s="130"/>
      <c r="AQ873" s="130"/>
      <c r="AR873" s="130"/>
      <c r="AS873" s="130"/>
      <c r="AT873" s="130"/>
      <c r="AU873" s="130"/>
      <c r="AV873" s="130"/>
      <c r="AW873" s="130"/>
      <c r="AX873" s="130"/>
      <c r="AY873" s="130"/>
      <c r="AZ873" s="130"/>
      <c r="BA873" s="130"/>
      <c r="BB873" s="130"/>
      <c r="BC873" s="130"/>
      <c r="BD873" s="130"/>
      <c r="BE873" s="130"/>
      <c r="BF873" s="130"/>
      <c r="BG873" s="130"/>
      <c r="BH873" s="130"/>
      <c r="BI873" s="130"/>
      <c r="BJ873" s="130"/>
      <c r="BK873" s="130"/>
      <c r="BL873" s="130"/>
      <c r="BM873" s="130"/>
      <c r="BN873" s="130"/>
      <c r="BO873" s="130"/>
      <c r="BP873" s="130"/>
      <c r="BQ873" s="130"/>
      <c r="BR873" s="130"/>
      <c r="BS873" s="111"/>
    </row>
    <row r="874" spans="4:71" s="94" customFormat="1" ht="9.75" customHeight="1" x14ac:dyDescent="0.25">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c r="AA874" s="130"/>
      <c r="AB874" s="130"/>
      <c r="AC874" s="130"/>
      <c r="AD874" s="130"/>
      <c r="AE874" s="130"/>
      <c r="AF874" s="130"/>
      <c r="AG874" s="130"/>
      <c r="AH874" s="130"/>
      <c r="AI874" s="130"/>
      <c r="AJ874" s="130"/>
      <c r="AK874" s="130"/>
      <c r="AL874" s="130"/>
      <c r="AM874" s="130"/>
      <c r="AN874" s="130"/>
      <c r="AO874" s="130"/>
      <c r="AP874" s="130"/>
      <c r="AQ874" s="130"/>
      <c r="AR874" s="130"/>
      <c r="AS874" s="130"/>
      <c r="AT874" s="130"/>
      <c r="AU874" s="130"/>
      <c r="AV874" s="130"/>
      <c r="AW874" s="130"/>
      <c r="AX874" s="130"/>
      <c r="AY874" s="130"/>
      <c r="AZ874" s="130"/>
      <c r="BA874" s="130"/>
      <c r="BB874" s="130"/>
      <c r="BC874" s="130"/>
      <c r="BD874" s="130"/>
      <c r="BE874" s="130"/>
      <c r="BF874" s="130"/>
      <c r="BG874" s="130"/>
      <c r="BH874" s="130"/>
      <c r="BI874" s="130"/>
      <c r="BJ874" s="130"/>
      <c r="BK874" s="130"/>
      <c r="BL874" s="130"/>
      <c r="BM874" s="130"/>
      <c r="BN874" s="130"/>
      <c r="BO874" s="130"/>
      <c r="BP874" s="130"/>
      <c r="BQ874" s="130"/>
      <c r="BR874" s="130"/>
      <c r="BS874" s="111"/>
    </row>
    <row r="875" spans="4:71" s="94" customFormat="1" ht="9.75" customHeight="1" x14ac:dyDescent="0.25">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c r="AA875" s="130"/>
      <c r="AB875" s="130"/>
      <c r="AC875" s="130"/>
      <c r="AD875" s="130"/>
      <c r="AE875" s="130"/>
      <c r="AF875" s="130"/>
      <c r="AG875" s="130"/>
      <c r="AH875" s="130"/>
      <c r="AI875" s="130"/>
      <c r="AJ875" s="130"/>
      <c r="AK875" s="130"/>
      <c r="AL875" s="130"/>
      <c r="AM875" s="130"/>
      <c r="AN875" s="130"/>
      <c r="AO875" s="130"/>
      <c r="AP875" s="130"/>
      <c r="AQ875" s="130"/>
      <c r="AR875" s="130"/>
      <c r="AS875" s="130"/>
      <c r="AT875" s="130"/>
      <c r="AU875" s="130"/>
      <c r="AV875" s="130"/>
      <c r="AW875" s="130"/>
      <c r="AX875" s="130"/>
      <c r="AY875" s="130"/>
      <c r="AZ875" s="130"/>
      <c r="BA875" s="130"/>
      <c r="BB875" s="130"/>
      <c r="BC875" s="130"/>
      <c r="BD875" s="130"/>
      <c r="BE875" s="130"/>
      <c r="BF875" s="130"/>
      <c r="BG875" s="130"/>
      <c r="BH875" s="130"/>
      <c r="BI875" s="130"/>
      <c r="BJ875" s="130"/>
      <c r="BK875" s="130"/>
      <c r="BL875" s="130"/>
      <c r="BM875" s="130"/>
      <c r="BN875" s="130"/>
      <c r="BO875" s="130"/>
      <c r="BP875" s="130"/>
      <c r="BQ875" s="130"/>
      <c r="BR875" s="130"/>
      <c r="BS875" s="111"/>
    </row>
    <row r="876" spans="4:71" s="94" customFormat="1" ht="9.75" customHeight="1" x14ac:dyDescent="0.25">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c r="AA876" s="130"/>
      <c r="AB876" s="130"/>
      <c r="AC876" s="130"/>
      <c r="AD876" s="130"/>
      <c r="AE876" s="130"/>
      <c r="AF876" s="130"/>
      <c r="AG876" s="130"/>
      <c r="AH876" s="130"/>
      <c r="AI876" s="130"/>
      <c r="AJ876" s="130"/>
      <c r="AK876" s="130"/>
      <c r="AL876" s="130"/>
      <c r="AM876" s="130"/>
      <c r="AN876" s="130"/>
      <c r="AO876" s="130"/>
      <c r="AP876" s="130"/>
      <c r="AQ876" s="130"/>
      <c r="AR876" s="130"/>
      <c r="AS876" s="130"/>
      <c r="AT876" s="130"/>
      <c r="AU876" s="130"/>
      <c r="AV876" s="130"/>
      <c r="AW876" s="130"/>
      <c r="AX876" s="130"/>
      <c r="AY876" s="130"/>
      <c r="AZ876" s="130"/>
      <c r="BA876" s="130"/>
      <c r="BB876" s="130"/>
      <c r="BC876" s="130"/>
      <c r="BD876" s="130"/>
      <c r="BE876" s="130"/>
      <c r="BF876" s="130"/>
      <c r="BG876" s="130"/>
      <c r="BH876" s="130"/>
      <c r="BI876" s="130"/>
      <c r="BJ876" s="130"/>
      <c r="BK876" s="130"/>
      <c r="BL876" s="130"/>
      <c r="BM876" s="130"/>
      <c r="BN876" s="130"/>
      <c r="BO876" s="130"/>
      <c r="BP876" s="130"/>
      <c r="BQ876" s="130"/>
      <c r="BR876" s="130"/>
      <c r="BS876" s="111"/>
    </row>
    <row r="877" spans="4:71" s="94" customFormat="1" ht="9.75" customHeight="1" x14ac:dyDescent="0.25">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c r="AA877" s="130"/>
      <c r="AB877" s="130"/>
      <c r="AC877" s="130"/>
      <c r="AD877" s="130"/>
      <c r="AE877" s="130"/>
      <c r="AF877" s="130"/>
      <c r="AG877" s="130"/>
      <c r="AH877" s="130"/>
      <c r="AI877" s="130"/>
      <c r="AJ877" s="130"/>
      <c r="AK877" s="130"/>
      <c r="AL877" s="130"/>
      <c r="AM877" s="130"/>
      <c r="AN877" s="130"/>
      <c r="AO877" s="130"/>
      <c r="AP877" s="130"/>
      <c r="AQ877" s="130"/>
      <c r="AR877" s="130"/>
      <c r="AS877" s="130"/>
      <c r="AT877" s="130"/>
      <c r="AU877" s="130"/>
      <c r="AV877" s="130"/>
      <c r="AW877" s="130"/>
      <c r="AX877" s="130"/>
      <c r="AY877" s="130"/>
      <c r="AZ877" s="130"/>
      <c r="BA877" s="130"/>
      <c r="BB877" s="130"/>
      <c r="BC877" s="130"/>
      <c r="BD877" s="130"/>
      <c r="BE877" s="130"/>
      <c r="BF877" s="130"/>
      <c r="BG877" s="130"/>
      <c r="BH877" s="130"/>
      <c r="BI877" s="130"/>
      <c r="BJ877" s="130"/>
      <c r="BK877" s="130"/>
      <c r="BL877" s="130"/>
      <c r="BM877" s="130"/>
      <c r="BN877" s="130"/>
      <c r="BO877" s="130"/>
      <c r="BP877" s="130"/>
      <c r="BQ877" s="130"/>
      <c r="BR877" s="130"/>
      <c r="BS877" s="111"/>
    </row>
    <row r="878" spans="4:71" s="94" customFormat="1" ht="9.75" customHeight="1" x14ac:dyDescent="0.25">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c r="AA878" s="130"/>
      <c r="AB878" s="130"/>
      <c r="AC878" s="130"/>
      <c r="AD878" s="130"/>
      <c r="AE878" s="130"/>
      <c r="AF878" s="130"/>
      <c r="AG878" s="130"/>
      <c r="AH878" s="130"/>
      <c r="AI878" s="130"/>
      <c r="AJ878" s="130"/>
      <c r="AK878" s="130"/>
      <c r="AL878" s="130"/>
      <c r="AM878" s="130"/>
      <c r="AN878" s="130"/>
      <c r="AO878" s="130"/>
      <c r="AP878" s="130"/>
      <c r="AQ878" s="130"/>
      <c r="AR878" s="130"/>
      <c r="AS878" s="130"/>
      <c r="AT878" s="130"/>
      <c r="AU878" s="130"/>
      <c r="AV878" s="130"/>
      <c r="AW878" s="130"/>
      <c r="AX878" s="130"/>
      <c r="AY878" s="130"/>
      <c r="AZ878" s="130"/>
      <c r="BA878" s="130"/>
      <c r="BB878" s="130"/>
      <c r="BC878" s="130"/>
      <c r="BD878" s="130"/>
      <c r="BE878" s="130"/>
      <c r="BF878" s="130"/>
      <c r="BG878" s="130"/>
      <c r="BH878" s="130"/>
      <c r="BI878" s="130"/>
      <c r="BJ878" s="130"/>
      <c r="BK878" s="130"/>
      <c r="BL878" s="130"/>
      <c r="BM878" s="130"/>
      <c r="BN878" s="130"/>
      <c r="BO878" s="130"/>
      <c r="BP878" s="130"/>
      <c r="BQ878" s="130"/>
      <c r="BR878" s="130"/>
      <c r="BS878" s="111"/>
    </row>
    <row r="879" spans="4:71" s="94" customFormat="1" ht="9.75" customHeight="1" x14ac:dyDescent="0.25">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c r="AA879" s="130"/>
      <c r="AB879" s="130"/>
      <c r="AC879" s="130"/>
      <c r="AD879" s="130"/>
      <c r="AE879" s="130"/>
      <c r="AF879" s="130"/>
      <c r="AG879" s="130"/>
      <c r="AH879" s="130"/>
      <c r="AI879" s="130"/>
      <c r="AJ879" s="130"/>
      <c r="AK879" s="130"/>
      <c r="AL879" s="130"/>
      <c r="AM879" s="130"/>
      <c r="AN879" s="130"/>
      <c r="AO879" s="130"/>
      <c r="AP879" s="130"/>
      <c r="AQ879" s="130"/>
      <c r="AR879" s="130"/>
      <c r="AS879" s="130"/>
      <c r="AT879" s="130"/>
      <c r="AU879" s="130"/>
      <c r="AV879" s="130"/>
      <c r="AW879" s="130"/>
      <c r="AX879" s="130"/>
      <c r="AY879" s="130"/>
      <c r="AZ879" s="130"/>
      <c r="BA879" s="130"/>
      <c r="BB879" s="130"/>
      <c r="BC879" s="130"/>
      <c r="BD879" s="130"/>
      <c r="BE879" s="130"/>
      <c r="BF879" s="130"/>
      <c r="BG879" s="130"/>
      <c r="BH879" s="130"/>
      <c r="BI879" s="130"/>
      <c r="BJ879" s="130"/>
      <c r="BK879" s="130"/>
      <c r="BL879" s="130"/>
      <c r="BM879" s="130"/>
      <c r="BN879" s="130"/>
      <c r="BO879" s="130"/>
      <c r="BP879" s="130"/>
      <c r="BQ879" s="130"/>
      <c r="BR879" s="130"/>
      <c r="BS879" s="111"/>
    </row>
    <row r="880" spans="4:71" s="94" customFormat="1" ht="9.75" customHeight="1" x14ac:dyDescent="0.25">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c r="AZ880" s="130"/>
      <c r="BA880" s="130"/>
      <c r="BB880" s="130"/>
      <c r="BC880" s="130"/>
      <c r="BD880" s="130"/>
      <c r="BE880" s="130"/>
      <c r="BF880" s="130"/>
      <c r="BG880" s="130"/>
      <c r="BH880" s="130"/>
      <c r="BI880" s="130"/>
      <c r="BJ880" s="130"/>
      <c r="BK880" s="130"/>
      <c r="BL880" s="130"/>
      <c r="BM880" s="130"/>
      <c r="BN880" s="130"/>
      <c r="BO880" s="130"/>
      <c r="BP880" s="130"/>
      <c r="BQ880" s="130"/>
      <c r="BR880" s="130"/>
      <c r="BS880" s="111"/>
    </row>
    <row r="881" spans="4:71" s="94" customFormat="1" ht="9.75" customHeight="1" x14ac:dyDescent="0.25">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c r="AZ881" s="130"/>
      <c r="BA881" s="130"/>
      <c r="BB881" s="130"/>
      <c r="BC881" s="130"/>
      <c r="BD881" s="130"/>
      <c r="BE881" s="130"/>
      <c r="BF881" s="130"/>
      <c r="BG881" s="130"/>
      <c r="BH881" s="130"/>
      <c r="BI881" s="130"/>
      <c r="BJ881" s="130"/>
      <c r="BK881" s="130"/>
      <c r="BL881" s="130"/>
      <c r="BM881" s="130"/>
      <c r="BN881" s="130"/>
      <c r="BO881" s="130"/>
      <c r="BP881" s="130"/>
      <c r="BQ881" s="130"/>
      <c r="BR881" s="130"/>
      <c r="BS881" s="111"/>
    </row>
    <row r="882" spans="4:71" s="94" customFormat="1" ht="9.75" customHeight="1" x14ac:dyDescent="0.25">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c r="AZ882" s="130"/>
      <c r="BA882" s="130"/>
      <c r="BB882" s="130"/>
      <c r="BC882" s="130"/>
      <c r="BD882" s="130"/>
      <c r="BE882" s="130"/>
      <c r="BF882" s="130"/>
      <c r="BG882" s="130"/>
      <c r="BH882" s="130"/>
      <c r="BI882" s="130"/>
      <c r="BJ882" s="130"/>
      <c r="BK882" s="130"/>
      <c r="BL882" s="130"/>
      <c r="BM882" s="130"/>
      <c r="BN882" s="130"/>
      <c r="BO882" s="130"/>
      <c r="BP882" s="130"/>
      <c r="BQ882" s="130"/>
      <c r="BR882" s="130"/>
      <c r="BS882" s="111"/>
    </row>
    <row r="883" spans="4:71" s="94" customFormat="1" ht="9.75" customHeight="1" x14ac:dyDescent="0.25">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c r="AA883" s="130"/>
      <c r="AB883" s="130"/>
      <c r="AC883" s="130"/>
      <c r="AD883" s="130"/>
      <c r="AE883" s="130"/>
      <c r="AF883" s="130"/>
      <c r="AG883" s="130"/>
      <c r="AH883" s="130"/>
      <c r="AI883" s="130"/>
      <c r="AJ883" s="130"/>
      <c r="AK883" s="130"/>
      <c r="AL883" s="130"/>
      <c r="AM883" s="130"/>
      <c r="AN883" s="130"/>
      <c r="AO883" s="130"/>
      <c r="AP883" s="130"/>
      <c r="AQ883" s="130"/>
      <c r="AR883" s="130"/>
      <c r="AS883" s="130"/>
      <c r="AT883" s="130"/>
      <c r="AU883" s="130"/>
      <c r="AV883" s="130"/>
      <c r="AW883" s="130"/>
      <c r="AX883" s="130"/>
      <c r="AY883" s="130"/>
      <c r="AZ883" s="130"/>
      <c r="BA883" s="130"/>
      <c r="BB883" s="130"/>
      <c r="BC883" s="130"/>
      <c r="BD883" s="130"/>
      <c r="BE883" s="130"/>
      <c r="BF883" s="130"/>
      <c r="BG883" s="130"/>
      <c r="BH883" s="130"/>
      <c r="BI883" s="130"/>
      <c r="BJ883" s="130"/>
      <c r="BK883" s="130"/>
      <c r="BL883" s="130"/>
      <c r="BM883" s="130"/>
      <c r="BN883" s="130"/>
      <c r="BO883" s="130"/>
      <c r="BP883" s="130"/>
      <c r="BQ883" s="130"/>
      <c r="BR883" s="130"/>
      <c r="BS883" s="111"/>
    </row>
    <row r="884" spans="4:71" s="94" customFormat="1" ht="9.75" customHeight="1" x14ac:dyDescent="0.25">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c r="AA884" s="130"/>
      <c r="AB884" s="130"/>
      <c r="AC884" s="130"/>
      <c r="AD884" s="130"/>
      <c r="AE884" s="130"/>
      <c r="AF884" s="130"/>
      <c r="AG884" s="130"/>
      <c r="AH884" s="130"/>
      <c r="AI884" s="130"/>
      <c r="AJ884" s="130"/>
      <c r="AK884" s="130"/>
      <c r="AL884" s="130"/>
      <c r="AM884" s="130"/>
      <c r="AN884" s="130"/>
      <c r="AO884" s="130"/>
      <c r="AP884" s="130"/>
      <c r="AQ884" s="130"/>
      <c r="AR884" s="130"/>
      <c r="AS884" s="130"/>
      <c r="AT884" s="130"/>
      <c r="AU884" s="130"/>
      <c r="AV884" s="130"/>
      <c r="AW884" s="130"/>
      <c r="AX884" s="130"/>
      <c r="AY884" s="130"/>
      <c r="AZ884" s="130"/>
      <c r="BA884" s="130"/>
      <c r="BB884" s="130"/>
      <c r="BC884" s="130"/>
      <c r="BD884" s="130"/>
      <c r="BE884" s="130"/>
      <c r="BF884" s="130"/>
      <c r="BG884" s="130"/>
      <c r="BH884" s="130"/>
      <c r="BI884" s="130"/>
      <c r="BJ884" s="130"/>
      <c r="BK884" s="130"/>
      <c r="BL884" s="130"/>
      <c r="BM884" s="130"/>
      <c r="BN884" s="130"/>
      <c r="BO884" s="130"/>
      <c r="BP884" s="130"/>
      <c r="BQ884" s="130"/>
      <c r="BR884" s="130"/>
      <c r="BS884" s="111"/>
    </row>
    <row r="885" spans="4:71" s="94" customFormat="1" ht="9.75" customHeight="1" x14ac:dyDescent="0.25">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11"/>
    </row>
    <row r="886" spans="4:71" s="94" customFormat="1" ht="9.75" customHeight="1" x14ac:dyDescent="0.25">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11"/>
    </row>
    <row r="887" spans="4:71" s="94" customFormat="1" ht="9.75" customHeight="1" x14ac:dyDescent="0.25">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c r="AA887" s="130"/>
      <c r="AB887" s="130"/>
      <c r="AC887" s="130"/>
      <c r="AD887" s="130"/>
      <c r="AE887" s="130"/>
      <c r="AF887" s="130"/>
      <c r="AG887" s="130"/>
      <c r="AH887" s="130"/>
      <c r="AI887" s="130"/>
      <c r="AJ887" s="130"/>
      <c r="AK887" s="130"/>
      <c r="AL887" s="130"/>
      <c r="AM887" s="130"/>
      <c r="AN887" s="130"/>
      <c r="AO887" s="130"/>
      <c r="AP887" s="130"/>
      <c r="AQ887" s="130"/>
      <c r="AR887" s="130"/>
      <c r="AS887" s="130"/>
      <c r="AT887" s="130"/>
      <c r="AU887" s="130"/>
      <c r="AV887" s="130"/>
      <c r="AW887" s="130"/>
      <c r="AX887" s="130"/>
      <c r="AY887" s="130"/>
      <c r="AZ887" s="130"/>
      <c r="BA887" s="130"/>
      <c r="BB887" s="130"/>
      <c r="BC887" s="130"/>
      <c r="BD887" s="130"/>
      <c r="BE887" s="130"/>
      <c r="BF887" s="130"/>
      <c r="BG887" s="130"/>
      <c r="BH887" s="130"/>
      <c r="BI887" s="130"/>
      <c r="BJ887" s="130"/>
      <c r="BK887" s="130"/>
      <c r="BL887" s="130"/>
      <c r="BM887" s="130"/>
      <c r="BN887" s="130"/>
      <c r="BO887" s="130"/>
      <c r="BP887" s="130"/>
      <c r="BQ887" s="130"/>
      <c r="BR887" s="130"/>
      <c r="BS887" s="111"/>
    </row>
    <row r="888" spans="4:71" s="94" customFormat="1" ht="9.75" customHeight="1" x14ac:dyDescent="0.25">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c r="AA888" s="130"/>
      <c r="AB888" s="130"/>
      <c r="AC888" s="130"/>
      <c r="AD888" s="130"/>
      <c r="AE888" s="130"/>
      <c r="AF888" s="130"/>
      <c r="AG888" s="130"/>
      <c r="AH888" s="130"/>
      <c r="AI888" s="130"/>
      <c r="AJ888" s="130"/>
      <c r="AK888" s="130"/>
      <c r="AL888" s="130"/>
      <c r="AM888" s="130"/>
      <c r="AN888" s="130"/>
      <c r="AO888" s="130"/>
      <c r="AP888" s="130"/>
      <c r="AQ888" s="130"/>
      <c r="AR888" s="130"/>
      <c r="AS888" s="130"/>
      <c r="AT888" s="130"/>
      <c r="AU888" s="130"/>
      <c r="AV888" s="130"/>
      <c r="AW888" s="130"/>
      <c r="AX888" s="130"/>
      <c r="AY888" s="130"/>
      <c r="AZ888" s="130"/>
      <c r="BA888" s="130"/>
      <c r="BB888" s="130"/>
      <c r="BC888" s="130"/>
      <c r="BD888" s="130"/>
      <c r="BE888" s="130"/>
      <c r="BF888" s="130"/>
      <c r="BG888" s="130"/>
      <c r="BH888" s="130"/>
      <c r="BI888" s="130"/>
      <c r="BJ888" s="130"/>
      <c r="BK888" s="130"/>
      <c r="BL888" s="130"/>
      <c r="BM888" s="130"/>
      <c r="BN888" s="130"/>
      <c r="BO888" s="130"/>
      <c r="BP888" s="130"/>
      <c r="BQ888" s="130"/>
      <c r="BR888" s="130"/>
      <c r="BS888" s="111"/>
    </row>
    <row r="889" spans="4:71" s="94" customFormat="1" ht="9.75" customHeight="1" x14ac:dyDescent="0.25">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c r="AA889" s="130"/>
      <c r="AB889" s="130"/>
      <c r="AC889" s="130"/>
      <c r="AD889" s="130"/>
      <c r="AE889" s="130"/>
      <c r="AF889" s="130"/>
      <c r="AG889" s="130"/>
      <c r="AH889" s="130"/>
      <c r="AI889" s="130"/>
      <c r="AJ889" s="130"/>
      <c r="AK889" s="130"/>
      <c r="AL889" s="130"/>
      <c r="AM889" s="130"/>
      <c r="AN889" s="130"/>
      <c r="AO889" s="130"/>
      <c r="AP889" s="130"/>
      <c r="AQ889" s="130"/>
      <c r="AR889" s="130"/>
      <c r="AS889" s="130"/>
      <c r="AT889" s="130"/>
      <c r="AU889" s="130"/>
      <c r="AV889" s="130"/>
      <c r="AW889" s="130"/>
      <c r="AX889" s="130"/>
      <c r="AY889" s="130"/>
      <c r="AZ889" s="130"/>
      <c r="BA889" s="130"/>
      <c r="BB889" s="130"/>
      <c r="BC889" s="130"/>
      <c r="BD889" s="130"/>
      <c r="BE889" s="130"/>
      <c r="BF889" s="130"/>
      <c r="BG889" s="130"/>
      <c r="BH889" s="130"/>
      <c r="BI889" s="130"/>
      <c r="BJ889" s="130"/>
      <c r="BK889" s="130"/>
      <c r="BL889" s="130"/>
      <c r="BM889" s="130"/>
      <c r="BN889" s="130"/>
      <c r="BO889" s="130"/>
      <c r="BP889" s="130"/>
      <c r="BQ889" s="130"/>
      <c r="BR889" s="130"/>
      <c r="BS889" s="111"/>
    </row>
    <row r="890" spans="4:71" s="94" customFormat="1" ht="9.75" customHeight="1" x14ac:dyDescent="0.25">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c r="AA890" s="130"/>
      <c r="AB890" s="130"/>
      <c r="AC890" s="130"/>
      <c r="AD890" s="130"/>
      <c r="AE890" s="130"/>
      <c r="AF890" s="130"/>
      <c r="AG890" s="130"/>
      <c r="AH890" s="130"/>
      <c r="AI890" s="130"/>
      <c r="AJ890" s="130"/>
      <c r="AK890" s="130"/>
      <c r="AL890" s="130"/>
      <c r="AM890" s="130"/>
      <c r="AN890" s="130"/>
      <c r="AO890" s="130"/>
      <c r="AP890" s="130"/>
      <c r="AQ890" s="130"/>
      <c r="AR890" s="130"/>
      <c r="AS890" s="130"/>
      <c r="AT890" s="130"/>
      <c r="AU890" s="130"/>
      <c r="AV890" s="130"/>
      <c r="AW890" s="130"/>
      <c r="AX890" s="130"/>
      <c r="AY890" s="130"/>
      <c r="AZ890" s="130"/>
      <c r="BA890" s="130"/>
      <c r="BB890" s="130"/>
      <c r="BC890" s="130"/>
      <c r="BD890" s="130"/>
      <c r="BE890" s="130"/>
      <c r="BF890" s="130"/>
      <c r="BG890" s="130"/>
      <c r="BH890" s="130"/>
      <c r="BI890" s="130"/>
      <c r="BJ890" s="130"/>
      <c r="BK890" s="130"/>
      <c r="BL890" s="130"/>
      <c r="BM890" s="130"/>
      <c r="BN890" s="130"/>
      <c r="BO890" s="130"/>
      <c r="BP890" s="130"/>
      <c r="BQ890" s="130"/>
      <c r="BR890" s="130"/>
      <c r="BS890" s="111"/>
    </row>
    <row r="891" spans="4:71" s="94" customFormat="1" ht="9.75" customHeight="1" x14ac:dyDescent="0.25">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c r="AA891" s="130"/>
      <c r="AB891" s="130"/>
      <c r="AC891" s="130"/>
      <c r="AD891" s="130"/>
      <c r="AE891" s="130"/>
      <c r="AF891" s="130"/>
      <c r="AG891" s="130"/>
      <c r="AH891" s="130"/>
      <c r="AI891" s="130"/>
      <c r="AJ891" s="130"/>
      <c r="AK891" s="130"/>
      <c r="AL891" s="130"/>
      <c r="AM891" s="130"/>
      <c r="AN891" s="130"/>
      <c r="AO891" s="130"/>
      <c r="AP891" s="130"/>
      <c r="AQ891" s="130"/>
      <c r="AR891" s="130"/>
      <c r="AS891" s="130"/>
      <c r="AT891" s="130"/>
      <c r="AU891" s="130"/>
      <c r="AV891" s="130"/>
      <c r="AW891" s="130"/>
      <c r="AX891" s="130"/>
      <c r="AY891" s="130"/>
      <c r="AZ891" s="130"/>
      <c r="BA891" s="130"/>
      <c r="BB891" s="130"/>
      <c r="BC891" s="130"/>
      <c r="BD891" s="130"/>
      <c r="BE891" s="130"/>
      <c r="BF891" s="130"/>
      <c r="BG891" s="130"/>
      <c r="BH891" s="130"/>
      <c r="BI891" s="130"/>
      <c r="BJ891" s="130"/>
      <c r="BK891" s="130"/>
      <c r="BL891" s="130"/>
      <c r="BM891" s="130"/>
      <c r="BN891" s="130"/>
      <c r="BO891" s="130"/>
      <c r="BP891" s="130"/>
      <c r="BQ891" s="130"/>
      <c r="BR891" s="130"/>
      <c r="BS891" s="111"/>
    </row>
    <row r="892" spans="4:71" s="94" customFormat="1" ht="9.75" customHeight="1" x14ac:dyDescent="0.25">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c r="AA892" s="130"/>
      <c r="AB892" s="130"/>
      <c r="AC892" s="130"/>
      <c r="AD892" s="130"/>
      <c r="AE892" s="130"/>
      <c r="AF892" s="130"/>
      <c r="AG892" s="130"/>
      <c r="AH892" s="130"/>
      <c r="AI892" s="130"/>
      <c r="AJ892" s="130"/>
      <c r="AK892" s="130"/>
      <c r="AL892" s="130"/>
      <c r="AM892" s="130"/>
      <c r="AN892" s="130"/>
      <c r="AO892" s="130"/>
      <c r="AP892" s="130"/>
      <c r="AQ892" s="130"/>
      <c r="AR892" s="130"/>
      <c r="AS892" s="130"/>
      <c r="AT892" s="130"/>
      <c r="AU892" s="130"/>
      <c r="AV892" s="130"/>
      <c r="AW892" s="130"/>
      <c r="AX892" s="130"/>
      <c r="AY892" s="130"/>
      <c r="AZ892" s="130"/>
      <c r="BA892" s="130"/>
      <c r="BB892" s="130"/>
      <c r="BC892" s="130"/>
      <c r="BD892" s="130"/>
      <c r="BE892" s="130"/>
      <c r="BF892" s="130"/>
      <c r="BG892" s="130"/>
      <c r="BH892" s="130"/>
      <c r="BI892" s="130"/>
      <c r="BJ892" s="130"/>
      <c r="BK892" s="130"/>
      <c r="BL892" s="130"/>
      <c r="BM892" s="130"/>
      <c r="BN892" s="130"/>
      <c r="BO892" s="130"/>
      <c r="BP892" s="130"/>
      <c r="BQ892" s="130"/>
      <c r="BR892" s="130"/>
      <c r="BS892" s="111"/>
    </row>
    <row r="893" spans="4:71" s="94" customFormat="1" ht="9.75" customHeight="1" x14ac:dyDescent="0.25">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c r="AA893" s="130"/>
      <c r="AB893" s="130"/>
      <c r="AC893" s="130"/>
      <c r="AD893" s="130"/>
      <c r="AE893" s="130"/>
      <c r="AF893" s="130"/>
      <c r="AG893" s="130"/>
      <c r="AH893" s="130"/>
      <c r="AI893" s="130"/>
      <c r="AJ893" s="130"/>
      <c r="AK893" s="130"/>
      <c r="AL893" s="130"/>
      <c r="AM893" s="130"/>
      <c r="AN893" s="130"/>
      <c r="AO893" s="130"/>
      <c r="AP893" s="130"/>
      <c r="AQ893" s="130"/>
      <c r="AR893" s="130"/>
      <c r="AS893" s="130"/>
      <c r="AT893" s="130"/>
      <c r="AU893" s="130"/>
      <c r="AV893" s="130"/>
      <c r="AW893" s="130"/>
      <c r="AX893" s="130"/>
      <c r="AY893" s="130"/>
      <c r="AZ893" s="130"/>
      <c r="BA893" s="130"/>
      <c r="BB893" s="130"/>
      <c r="BC893" s="130"/>
      <c r="BD893" s="130"/>
      <c r="BE893" s="130"/>
      <c r="BF893" s="130"/>
      <c r="BG893" s="130"/>
      <c r="BH893" s="130"/>
      <c r="BI893" s="130"/>
      <c r="BJ893" s="130"/>
      <c r="BK893" s="130"/>
      <c r="BL893" s="130"/>
      <c r="BM893" s="130"/>
      <c r="BN893" s="130"/>
      <c r="BO893" s="130"/>
      <c r="BP893" s="130"/>
      <c r="BQ893" s="130"/>
      <c r="BR893" s="130"/>
      <c r="BS893" s="111"/>
    </row>
    <row r="894" spans="4:71" s="94" customFormat="1" ht="9.75" customHeight="1" x14ac:dyDescent="0.25">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c r="AA894" s="130"/>
      <c r="AB894" s="130"/>
      <c r="AC894" s="130"/>
      <c r="AD894" s="130"/>
      <c r="AE894" s="130"/>
      <c r="AF894" s="130"/>
      <c r="AG894" s="130"/>
      <c r="AH894" s="130"/>
      <c r="AI894" s="130"/>
      <c r="AJ894" s="130"/>
      <c r="AK894" s="130"/>
      <c r="AL894" s="130"/>
      <c r="AM894" s="130"/>
      <c r="AN894" s="130"/>
      <c r="AO894" s="130"/>
      <c r="AP894" s="130"/>
      <c r="AQ894" s="130"/>
      <c r="AR894" s="130"/>
      <c r="AS894" s="130"/>
      <c r="AT894" s="130"/>
      <c r="AU894" s="130"/>
      <c r="AV894" s="130"/>
      <c r="AW894" s="130"/>
      <c r="AX894" s="130"/>
      <c r="AY894" s="130"/>
      <c r="AZ894" s="130"/>
      <c r="BA894" s="130"/>
      <c r="BB894" s="130"/>
      <c r="BC894" s="130"/>
      <c r="BD894" s="130"/>
      <c r="BE894" s="130"/>
      <c r="BF894" s="130"/>
      <c r="BG894" s="130"/>
      <c r="BH894" s="130"/>
      <c r="BI894" s="130"/>
      <c r="BJ894" s="130"/>
      <c r="BK894" s="130"/>
      <c r="BL894" s="130"/>
      <c r="BM894" s="130"/>
      <c r="BN894" s="130"/>
      <c r="BO894" s="130"/>
      <c r="BP894" s="130"/>
      <c r="BQ894" s="130"/>
      <c r="BR894" s="130"/>
      <c r="BS894" s="111"/>
    </row>
    <row r="895" spans="4:71" s="94" customFormat="1" ht="9.75" customHeight="1" x14ac:dyDescent="0.25">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c r="AA895" s="130"/>
      <c r="AB895" s="130"/>
      <c r="AC895" s="130"/>
      <c r="AD895" s="130"/>
      <c r="AE895" s="130"/>
      <c r="AF895" s="130"/>
      <c r="AG895" s="130"/>
      <c r="AH895" s="130"/>
      <c r="AI895" s="130"/>
      <c r="AJ895" s="130"/>
      <c r="AK895" s="130"/>
      <c r="AL895" s="130"/>
      <c r="AM895" s="130"/>
      <c r="AN895" s="130"/>
      <c r="AO895" s="130"/>
      <c r="AP895" s="130"/>
      <c r="AQ895" s="130"/>
      <c r="AR895" s="130"/>
      <c r="AS895" s="130"/>
      <c r="AT895" s="130"/>
      <c r="AU895" s="130"/>
      <c r="AV895" s="130"/>
      <c r="AW895" s="130"/>
      <c r="AX895" s="130"/>
      <c r="AY895" s="130"/>
      <c r="AZ895" s="130"/>
      <c r="BA895" s="130"/>
      <c r="BB895" s="130"/>
      <c r="BC895" s="130"/>
      <c r="BD895" s="130"/>
      <c r="BE895" s="130"/>
      <c r="BF895" s="130"/>
      <c r="BG895" s="130"/>
      <c r="BH895" s="130"/>
      <c r="BI895" s="130"/>
      <c r="BJ895" s="130"/>
      <c r="BK895" s="130"/>
      <c r="BL895" s="130"/>
      <c r="BM895" s="130"/>
      <c r="BN895" s="130"/>
      <c r="BO895" s="130"/>
      <c r="BP895" s="130"/>
      <c r="BQ895" s="130"/>
      <c r="BR895" s="130"/>
      <c r="BS895" s="111"/>
    </row>
    <row r="896" spans="4:71" s="94" customFormat="1" ht="9.75" customHeight="1" x14ac:dyDescent="0.25">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c r="AA896" s="130"/>
      <c r="AB896" s="130"/>
      <c r="AC896" s="130"/>
      <c r="AD896" s="130"/>
      <c r="AE896" s="130"/>
      <c r="AF896" s="130"/>
      <c r="AG896" s="130"/>
      <c r="AH896" s="130"/>
      <c r="AI896" s="130"/>
      <c r="AJ896" s="130"/>
      <c r="AK896" s="130"/>
      <c r="AL896" s="130"/>
      <c r="AM896" s="130"/>
      <c r="AN896" s="130"/>
      <c r="AO896" s="130"/>
      <c r="AP896" s="130"/>
      <c r="AQ896" s="130"/>
      <c r="AR896" s="130"/>
      <c r="AS896" s="130"/>
      <c r="AT896" s="130"/>
      <c r="AU896" s="130"/>
      <c r="AV896" s="130"/>
      <c r="AW896" s="130"/>
      <c r="AX896" s="130"/>
      <c r="AY896" s="130"/>
      <c r="AZ896" s="130"/>
      <c r="BA896" s="130"/>
      <c r="BB896" s="130"/>
      <c r="BC896" s="130"/>
      <c r="BD896" s="130"/>
      <c r="BE896" s="130"/>
      <c r="BF896" s="130"/>
      <c r="BG896" s="130"/>
      <c r="BH896" s="130"/>
      <c r="BI896" s="130"/>
      <c r="BJ896" s="130"/>
      <c r="BK896" s="130"/>
      <c r="BL896" s="130"/>
      <c r="BM896" s="130"/>
      <c r="BN896" s="130"/>
      <c r="BO896" s="130"/>
      <c r="BP896" s="130"/>
      <c r="BQ896" s="130"/>
      <c r="BR896" s="130"/>
      <c r="BS896" s="111"/>
    </row>
    <row r="897" spans="4:71" s="94" customFormat="1" ht="9.75" customHeight="1" x14ac:dyDescent="0.25">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c r="AA897" s="130"/>
      <c r="AB897" s="130"/>
      <c r="AC897" s="130"/>
      <c r="AD897" s="130"/>
      <c r="AE897" s="130"/>
      <c r="AF897" s="130"/>
      <c r="AG897" s="130"/>
      <c r="AH897" s="130"/>
      <c r="AI897" s="130"/>
      <c r="AJ897" s="130"/>
      <c r="AK897" s="130"/>
      <c r="AL897" s="130"/>
      <c r="AM897" s="130"/>
      <c r="AN897" s="130"/>
      <c r="AO897" s="130"/>
      <c r="AP897" s="130"/>
      <c r="AQ897" s="130"/>
      <c r="AR897" s="130"/>
      <c r="AS897" s="130"/>
      <c r="AT897" s="130"/>
      <c r="AU897" s="130"/>
      <c r="AV897" s="130"/>
      <c r="AW897" s="130"/>
      <c r="AX897" s="130"/>
      <c r="AY897" s="130"/>
      <c r="AZ897" s="130"/>
      <c r="BA897" s="130"/>
      <c r="BB897" s="130"/>
      <c r="BC897" s="130"/>
      <c r="BD897" s="130"/>
      <c r="BE897" s="130"/>
      <c r="BF897" s="130"/>
      <c r="BG897" s="130"/>
      <c r="BH897" s="130"/>
      <c r="BI897" s="130"/>
      <c r="BJ897" s="130"/>
      <c r="BK897" s="130"/>
      <c r="BL897" s="130"/>
      <c r="BM897" s="130"/>
      <c r="BN897" s="130"/>
      <c r="BO897" s="130"/>
      <c r="BP897" s="130"/>
      <c r="BQ897" s="130"/>
      <c r="BR897" s="130"/>
      <c r="BS897" s="111"/>
    </row>
    <row r="898" spans="4:71" s="94" customFormat="1" ht="9.75" customHeight="1" x14ac:dyDescent="0.25">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c r="AA898" s="130"/>
      <c r="AB898" s="130"/>
      <c r="AC898" s="130"/>
      <c r="AD898" s="130"/>
      <c r="AE898" s="130"/>
      <c r="AF898" s="130"/>
      <c r="AG898" s="130"/>
      <c r="AH898" s="130"/>
      <c r="AI898" s="130"/>
      <c r="AJ898" s="130"/>
      <c r="AK898" s="130"/>
      <c r="AL898" s="130"/>
      <c r="AM898" s="130"/>
      <c r="AN898" s="130"/>
      <c r="AO898" s="130"/>
      <c r="AP898" s="130"/>
      <c r="AQ898" s="130"/>
      <c r="AR898" s="130"/>
      <c r="AS898" s="130"/>
      <c r="AT898" s="130"/>
      <c r="AU898" s="130"/>
      <c r="AV898" s="130"/>
      <c r="AW898" s="130"/>
      <c r="AX898" s="130"/>
      <c r="AY898" s="130"/>
      <c r="AZ898" s="130"/>
      <c r="BA898" s="130"/>
      <c r="BB898" s="130"/>
      <c r="BC898" s="130"/>
      <c r="BD898" s="130"/>
      <c r="BE898" s="130"/>
      <c r="BF898" s="130"/>
      <c r="BG898" s="130"/>
      <c r="BH898" s="130"/>
      <c r="BI898" s="130"/>
      <c r="BJ898" s="130"/>
      <c r="BK898" s="130"/>
      <c r="BL898" s="130"/>
      <c r="BM898" s="130"/>
      <c r="BN898" s="130"/>
      <c r="BO898" s="130"/>
      <c r="BP898" s="130"/>
      <c r="BQ898" s="130"/>
      <c r="BR898" s="130"/>
      <c r="BS898" s="111"/>
    </row>
    <row r="899" spans="4:71" s="94" customFormat="1" ht="9.75" customHeight="1" x14ac:dyDescent="0.25">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c r="AA899" s="130"/>
      <c r="AB899" s="130"/>
      <c r="AC899" s="130"/>
      <c r="AD899" s="130"/>
      <c r="AE899" s="130"/>
      <c r="AF899" s="130"/>
      <c r="AG899" s="130"/>
      <c r="AH899" s="130"/>
      <c r="AI899" s="130"/>
      <c r="AJ899" s="130"/>
      <c r="AK899" s="130"/>
      <c r="AL899" s="130"/>
      <c r="AM899" s="130"/>
      <c r="AN899" s="130"/>
      <c r="AO899" s="130"/>
      <c r="AP899" s="130"/>
      <c r="AQ899" s="130"/>
      <c r="AR899" s="130"/>
      <c r="AS899" s="130"/>
      <c r="AT899" s="130"/>
      <c r="AU899" s="130"/>
      <c r="AV899" s="130"/>
      <c r="AW899" s="130"/>
      <c r="AX899" s="130"/>
      <c r="AY899" s="130"/>
      <c r="AZ899" s="130"/>
      <c r="BA899" s="130"/>
      <c r="BB899" s="130"/>
      <c r="BC899" s="130"/>
      <c r="BD899" s="130"/>
      <c r="BE899" s="130"/>
      <c r="BF899" s="130"/>
      <c r="BG899" s="130"/>
      <c r="BH899" s="130"/>
      <c r="BI899" s="130"/>
      <c r="BJ899" s="130"/>
      <c r="BK899" s="130"/>
      <c r="BL899" s="130"/>
      <c r="BM899" s="130"/>
      <c r="BN899" s="130"/>
      <c r="BO899" s="130"/>
      <c r="BP899" s="130"/>
      <c r="BQ899" s="130"/>
      <c r="BR899" s="130"/>
      <c r="BS899" s="111"/>
    </row>
    <row r="900" spans="4:71" s="94" customFormat="1" ht="9.75" customHeight="1" x14ac:dyDescent="0.25">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c r="AA900" s="130"/>
      <c r="AB900" s="130"/>
      <c r="AC900" s="130"/>
      <c r="AD900" s="130"/>
      <c r="AE900" s="130"/>
      <c r="AF900" s="130"/>
      <c r="AG900" s="130"/>
      <c r="AH900" s="130"/>
      <c r="AI900" s="130"/>
      <c r="AJ900" s="130"/>
      <c r="AK900" s="130"/>
      <c r="AL900" s="130"/>
      <c r="AM900" s="130"/>
      <c r="AN900" s="130"/>
      <c r="AO900" s="130"/>
      <c r="AP900" s="130"/>
      <c r="AQ900" s="130"/>
      <c r="AR900" s="130"/>
      <c r="AS900" s="130"/>
      <c r="AT900" s="130"/>
      <c r="AU900" s="130"/>
      <c r="AV900" s="130"/>
      <c r="AW900" s="130"/>
      <c r="AX900" s="130"/>
      <c r="AY900" s="130"/>
      <c r="AZ900" s="130"/>
      <c r="BA900" s="130"/>
      <c r="BB900" s="130"/>
      <c r="BC900" s="130"/>
      <c r="BD900" s="130"/>
      <c r="BE900" s="130"/>
      <c r="BF900" s="130"/>
      <c r="BG900" s="130"/>
      <c r="BH900" s="130"/>
      <c r="BI900" s="130"/>
      <c r="BJ900" s="130"/>
      <c r="BK900" s="130"/>
      <c r="BL900" s="130"/>
      <c r="BM900" s="130"/>
      <c r="BN900" s="130"/>
      <c r="BO900" s="130"/>
      <c r="BP900" s="130"/>
      <c r="BQ900" s="130"/>
      <c r="BR900" s="130"/>
      <c r="BS900" s="111"/>
    </row>
    <row r="901" spans="4:71" s="94" customFormat="1" ht="9.75" customHeight="1" x14ac:dyDescent="0.25">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c r="AA901" s="130"/>
      <c r="AB901" s="130"/>
      <c r="AC901" s="130"/>
      <c r="AD901" s="130"/>
      <c r="AE901" s="130"/>
      <c r="AF901" s="130"/>
      <c r="AG901" s="130"/>
      <c r="AH901" s="130"/>
      <c r="AI901" s="130"/>
      <c r="AJ901" s="130"/>
      <c r="AK901" s="130"/>
      <c r="AL901" s="130"/>
      <c r="AM901" s="130"/>
      <c r="AN901" s="130"/>
      <c r="AO901" s="130"/>
      <c r="AP901" s="130"/>
      <c r="AQ901" s="130"/>
      <c r="AR901" s="130"/>
      <c r="AS901" s="130"/>
      <c r="AT901" s="130"/>
      <c r="AU901" s="130"/>
      <c r="AV901" s="130"/>
      <c r="AW901" s="130"/>
      <c r="AX901" s="130"/>
      <c r="AY901" s="130"/>
      <c r="AZ901" s="130"/>
      <c r="BA901" s="130"/>
      <c r="BB901" s="130"/>
      <c r="BC901" s="130"/>
      <c r="BD901" s="130"/>
      <c r="BE901" s="130"/>
      <c r="BF901" s="130"/>
      <c r="BG901" s="130"/>
      <c r="BH901" s="130"/>
      <c r="BI901" s="130"/>
      <c r="BJ901" s="130"/>
      <c r="BK901" s="130"/>
      <c r="BL901" s="130"/>
      <c r="BM901" s="130"/>
      <c r="BN901" s="130"/>
      <c r="BO901" s="130"/>
      <c r="BP901" s="130"/>
      <c r="BQ901" s="130"/>
      <c r="BR901" s="130"/>
      <c r="BS901" s="111"/>
    </row>
    <row r="902" spans="4:71" s="94" customFormat="1" ht="9.75" customHeight="1" x14ac:dyDescent="0.25">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c r="AA902" s="130"/>
      <c r="AB902" s="130"/>
      <c r="AC902" s="130"/>
      <c r="AD902" s="130"/>
      <c r="AE902" s="130"/>
      <c r="AF902" s="130"/>
      <c r="AG902" s="130"/>
      <c r="AH902" s="130"/>
      <c r="AI902" s="130"/>
      <c r="AJ902" s="130"/>
      <c r="AK902" s="130"/>
      <c r="AL902" s="130"/>
      <c r="AM902" s="130"/>
      <c r="AN902" s="130"/>
      <c r="AO902" s="130"/>
      <c r="AP902" s="130"/>
      <c r="AQ902" s="130"/>
      <c r="AR902" s="130"/>
      <c r="AS902" s="130"/>
      <c r="AT902" s="130"/>
      <c r="AU902" s="130"/>
      <c r="AV902" s="130"/>
      <c r="AW902" s="130"/>
      <c r="AX902" s="130"/>
      <c r="AY902" s="130"/>
      <c r="AZ902" s="130"/>
      <c r="BA902" s="130"/>
      <c r="BB902" s="130"/>
      <c r="BC902" s="130"/>
      <c r="BD902" s="130"/>
      <c r="BE902" s="130"/>
      <c r="BF902" s="130"/>
      <c r="BG902" s="130"/>
      <c r="BH902" s="130"/>
      <c r="BI902" s="130"/>
      <c r="BJ902" s="130"/>
      <c r="BK902" s="130"/>
      <c r="BL902" s="130"/>
      <c r="BM902" s="130"/>
      <c r="BN902" s="130"/>
      <c r="BO902" s="130"/>
      <c r="BP902" s="130"/>
      <c r="BQ902" s="130"/>
      <c r="BR902" s="130"/>
      <c r="BS902" s="111"/>
    </row>
    <row r="903" spans="4:71" s="94" customFormat="1" ht="9.75" customHeight="1" x14ac:dyDescent="0.25">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c r="AA903" s="130"/>
      <c r="AB903" s="130"/>
      <c r="AC903" s="130"/>
      <c r="AD903" s="130"/>
      <c r="AE903" s="130"/>
      <c r="AF903" s="130"/>
      <c r="AG903" s="130"/>
      <c r="AH903" s="130"/>
      <c r="AI903" s="130"/>
      <c r="AJ903" s="130"/>
      <c r="AK903" s="130"/>
      <c r="AL903" s="130"/>
      <c r="AM903" s="130"/>
      <c r="AN903" s="130"/>
      <c r="AO903" s="130"/>
      <c r="AP903" s="130"/>
      <c r="AQ903" s="130"/>
      <c r="AR903" s="130"/>
      <c r="AS903" s="130"/>
      <c r="AT903" s="130"/>
      <c r="AU903" s="130"/>
      <c r="AV903" s="130"/>
      <c r="AW903" s="130"/>
      <c r="AX903" s="130"/>
      <c r="AY903" s="130"/>
      <c r="AZ903" s="130"/>
      <c r="BA903" s="130"/>
      <c r="BB903" s="130"/>
      <c r="BC903" s="130"/>
      <c r="BD903" s="130"/>
      <c r="BE903" s="130"/>
      <c r="BF903" s="130"/>
      <c r="BG903" s="130"/>
      <c r="BH903" s="130"/>
      <c r="BI903" s="130"/>
      <c r="BJ903" s="130"/>
      <c r="BK903" s="130"/>
      <c r="BL903" s="130"/>
      <c r="BM903" s="130"/>
      <c r="BN903" s="130"/>
      <c r="BO903" s="130"/>
      <c r="BP903" s="130"/>
      <c r="BQ903" s="130"/>
      <c r="BR903" s="130"/>
      <c r="BS903" s="111"/>
    </row>
    <row r="904" spans="4:71" s="94" customFormat="1" ht="9.75" customHeight="1" x14ac:dyDescent="0.25">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c r="AA904" s="130"/>
      <c r="AB904" s="130"/>
      <c r="AC904" s="130"/>
      <c r="AD904" s="130"/>
      <c r="AE904" s="130"/>
      <c r="AF904" s="130"/>
      <c r="AG904" s="130"/>
      <c r="AH904" s="130"/>
      <c r="AI904" s="130"/>
      <c r="AJ904" s="130"/>
      <c r="AK904" s="130"/>
      <c r="AL904" s="130"/>
      <c r="AM904" s="130"/>
      <c r="AN904" s="130"/>
      <c r="AO904" s="130"/>
      <c r="AP904" s="130"/>
      <c r="AQ904" s="130"/>
      <c r="AR904" s="130"/>
      <c r="AS904" s="130"/>
      <c r="AT904" s="130"/>
      <c r="AU904" s="130"/>
      <c r="AV904" s="130"/>
      <c r="AW904" s="130"/>
      <c r="AX904" s="130"/>
      <c r="AY904" s="130"/>
      <c r="AZ904" s="130"/>
      <c r="BA904" s="130"/>
      <c r="BB904" s="130"/>
      <c r="BC904" s="130"/>
      <c r="BD904" s="130"/>
      <c r="BE904" s="130"/>
      <c r="BF904" s="130"/>
      <c r="BG904" s="130"/>
      <c r="BH904" s="130"/>
      <c r="BI904" s="130"/>
      <c r="BJ904" s="130"/>
      <c r="BK904" s="130"/>
      <c r="BL904" s="130"/>
      <c r="BM904" s="130"/>
      <c r="BN904" s="130"/>
      <c r="BO904" s="130"/>
      <c r="BP904" s="130"/>
      <c r="BQ904" s="130"/>
      <c r="BR904" s="130"/>
      <c r="BS904" s="111"/>
    </row>
    <row r="905" spans="4:71" s="94" customFormat="1" ht="9.75" customHeight="1" x14ac:dyDescent="0.25">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c r="AA905" s="130"/>
      <c r="AB905" s="130"/>
      <c r="AC905" s="130"/>
      <c r="AD905" s="130"/>
      <c r="AE905" s="130"/>
      <c r="AF905" s="130"/>
      <c r="AG905" s="130"/>
      <c r="AH905" s="130"/>
      <c r="AI905" s="130"/>
      <c r="AJ905" s="130"/>
      <c r="AK905" s="130"/>
      <c r="AL905" s="130"/>
      <c r="AM905" s="130"/>
      <c r="AN905" s="130"/>
      <c r="AO905" s="130"/>
      <c r="AP905" s="130"/>
      <c r="AQ905" s="130"/>
      <c r="AR905" s="130"/>
      <c r="AS905" s="130"/>
      <c r="AT905" s="130"/>
      <c r="AU905" s="130"/>
      <c r="AV905" s="130"/>
      <c r="AW905" s="130"/>
      <c r="AX905" s="130"/>
      <c r="AY905" s="130"/>
      <c r="AZ905" s="130"/>
      <c r="BA905" s="130"/>
      <c r="BB905" s="130"/>
      <c r="BC905" s="130"/>
      <c r="BD905" s="130"/>
      <c r="BE905" s="130"/>
      <c r="BF905" s="130"/>
      <c r="BG905" s="130"/>
      <c r="BH905" s="130"/>
      <c r="BI905" s="130"/>
      <c r="BJ905" s="130"/>
      <c r="BK905" s="130"/>
      <c r="BL905" s="130"/>
      <c r="BM905" s="130"/>
      <c r="BN905" s="130"/>
      <c r="BO905" s="130"/>
      <c r="BP905" s="130"/>
      <c r="BQ905" s="130"/>
      <c r="BR905" s="130"/>
      <c r="BS905" s="111"/>
    </row>
    <row r="906" spans="4:71" s="94" customFormat="1" ht="9.75" customHeight="1" x14ac:dyDescent="0.25">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c r="AA906" s="130"/>
      <c r="AB906" s="130"/>
      <c r="AC906" s="130"/>
      <c r="AD906" s="130"/>
      <c r="AE906" s="130"/>
      <c r="AF906" s="130"/>
      <c r="AG906" s="130"/>
      <c r="AH906" s="130"/>
      <c r="AI906" s="130"/>
      <c r="AJ906" s="130"/>
      <c r="AK906" s="130"/>
      <c r="AL906" s="130"/>
      <c r="AM906" s="130"/>
      <c r="AN906" s="130"/>
      <c r="AO906" s="130"/>
      <c r="AP906" s="130"/>
      <c r="AQ906" s="130"/>
      <c r="AR906" s="130"/>
      <c r="AS906" s="130"/>
      <c r="AT906" s="130"/>
      <c r="AU906" s="130"/>
      <c r="AV906" s="130"/>
      <c r="AW906" s="130"/>
      <c r="AX906" s="130"/>
      <c r="AY906" s="130"/>
      <c r="AZ906" s="130"/>
      <c r="BA906" s="130"/>
      <c r="BB906" s="130"/>
      <c r="BC906" s="130"/>
      <c r="BD906" s="130"/>
      <c r="BE906" s="130"/>
      <c r="BF906" s="130"/>
      <c r="BG906" s="130"/>
      <c r="BH906" s="130"/>
      <c r="BI906" s="130"/>
      <c r="BJ906" s="130"/>
      <c r="BK906" s="130"/>
      <c r="BL906" s="130"/>
      <c r="BM906" s="130"/>
      <c r="BN906" s="130"/>
      <c r="BO906" s="130"/>
      <c r="BP906" s="130"/>
      <c r="BQ906" s="130"/>
      <c r="BR906" s="130"/>
      <c r="BS906" s="111"/>
    </row>
    <row r="907" spans="4:71" s="94" customFormat="1" ht="9.75" customHeight="1" x14ac:dyDescent="0.25">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c r="AA907" s="130"/>
      <c r="AB907" s="130"/>
      <c r="AC907" s="130"/>
      <c r="AD907" s="130"/>
      <c r="AE907" s="130"/>
      <c r="AF907" s="130"/>
      <c r="AG907" s="130"/>
      <c r="AH907" s="130"/>
      <c r="AI907" s="130"/>
      <c r="AJ907" s="130"/>
      <c r="AK907" s="130"/>
      <c r="AL907" s="130"/>
      <c r="AM907" s="130"/>
      <c r="AN907" s="130"/>
      <c r="AO907" s="130"/>
      <c r="AP907" s="130"/>
      <c r="AQ907" s="130"/>
      <c r="AR907" s="130"/>
      <c r="AS907" s="130"/>
      <c r="AT907" s="130"/>
      <c r="AU907" s="130"/>
      <c r="AV907" s="130"/>
      <c r="AW907" s="130"/>
      <c r="AX907" s="130"/>
      <c r="AY907" s="130"/>
      <c r="AZ907" s="130"/>
      <c r="BA907" s="130"/>
      <c r="BB907" s="130"/>
      <c r="BC907" s="130"/>
      <c r="BD907" s="130"/>
      <c r="BE907" s="130"/>
      <c r="BF907" s="130"/>
      <c r="BG907" s="130"/>
      <c r="BH907" s="130"/>
      <c r="BI907" s="130"/>
      <c r="BJ907" s="130"/>
      <c r="BK907" s="130"/>
      <c r="BL907" s="130"/>
      <c r="BM907" s="130"/>
      <c r="BN907" s="130"/>
      <c r="BO907" s="130"/>
      <c r="BP907" s="130"/>
      <c r="BQ907" s="130"/>
      <c r="BR907" s="130"/>
      <c r="BS907" s="111"/>
    </row>
    <row r="908" spans="4:71" s="94" customFormat="1" ht="9.75" customHeight="1" x14ac:dyDescent="0.25">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c r="AA908" s="130"/>
      <c r="AB908" s="130"/>
      <c r="AC908" s="130"/>
      <c r="AD908" s="130"/>
      <c r="AE908" s="130"/>
      <c r="AF908" s="130"/>
      <c r="AG908" s="130"/>
      <c r="AH908" s="130"/>
      <c r="AI908" s="130"/>
      <c r="AJ908" s="130"/>
      <c r="AK908" s="130"/>
      <c r="AL908" s="130"/>
      <c r="AM908" s="130"/>
      <c r="AN908" s="130"/>
      <c r="AO908" s="130"/>
      <c r="AP908" s="130"/>
      <c r="AQ908" s="130"/>
      <c r="AR908" s="130"/>
      <c r="AS908" s="130"/>
      <c r="AT908" s="130"/>
      <c r="AU908" s="130"/>
      <c r="AV908" s="130"/>
      <c r="AW908" s="130"/>
      <c r="AX908" s="130"/>
      <c r="AY908" s="130"/>
      <c r="AZ908" s="130"/>
      <c r="BA908" s="130"/>
      <c r="BB908" s="130"/>
      <c r="BC908" s="130"/>
      <c r="BD908" s="130"/>
      <c r="BE908" s="130"/>
      <c r="BF908" s="130"/>
      <c r="BG908" s="130"/>
      <c r="BH908" s="130"/>
      <c r="BI908" s="130"/>
      <c r="BJ908" s="130"/>
      <c r="BK908" s="130"/>
      <c r="BL908" s="130"/>
      <c r="BM908" s="130"/>
      <c r="BN908" s="130"/>
      <c r="BO908" s="130"/>
      <c r="BP908" s="130"/>
      <c r="BQ908" s="130"/>
      <c r="BR908" s="130"/>
      <c r="BS908" s="111"/>
    </row>
    <row r="909" spans="4:71" s="94" customFormat="1" ht="9.75" customHeight="1" x14ac:dyDescent="0.25">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c r="AA909" s="130"/>
      <c r="AB909" s="130"/>
      <c r="AC909" s="130"/>
      <c r="AD909" s="130"/>
      <c r="AE909" s="130"/>
      <c r="AF909" s="130"/>
      <c r="AG909" s="130"/>
      <c r="AH909" s="130"/>
      <c r="AI909" s="130"/>
      <c r="AJ909" s="130"/>
      <c r="AK909" s="130"/>
      <c r="AL909" s="130"/>
      <c r="AM909" s="130"/>
      <c r="AN909" s="130"/>
      <c r="AO909" s="130"/>
      <c r="AP909" s="130"/>
      <c r="AQ909" s="130"/>
      <c r="AR909" s="130"/>
      <c r="AS909" s="130"/>
      <c r="AT909" s="130"/>
      <c r="AU909" s="130"/>
      <c r="AV909" s="130"/>
      <c r="AW909" s="130"/>
      <c r="AX909" s="130"/>
      <c r="AY909" s="130"/>
      <c r="AZ909" s="130"/>
      <c r="BA909" s="130"/>
      <c r="BB909" s="130"/>
      <c r="BC909" s="130"/>
      <c r="BD909" s="130"/>
      <c r="BE909" s="130"/>
      <c r="BF909" s="130"/>
      <c r="BG909" s="130"/>
      <c r="BH909" s="130"/>
      <c r="BI909" s="130"/>
      <c r="BJ909" s="130"/>
      <c r="BK909" s="130"/>
      <c r="BL909" s="130"/>
      <c r="BM909" s="130"/>
      <c r="BN909" s="130"/>
      <c r="BO909" s="130"/>
      <c r="BP909" s="130"/>
      <c r="BQ909" s="130"/>
      <c r="BR909" s="130"/>
      <c r="BS909" s="111"/>
    </row>
    <row r="910" spans="4:71" s="94" customFormat="1" ht="9.75" customHeight="1" x14ac:dyDescent="0.25">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c r="AA910" s="130"/>
      <c r="AB910" s="130"/>
      <c r="AC910" s="130"/>
      <c r="AD910" s="130"/>
      <c r="AE910" s="130"/>
      <c r="AF910" s="130"/>
      <c r="AG910" s="130"/>
      <c r="AH910" s="130"/>
      <c r="AI910" s="130"/>
      <c r="AJ910" s="130"/>
      <c r="AK910" s="130"/>
      <c r="AL910" s="130"/>
      <c r="AM910" s="130"/>
      <c r="AN910" s="130"/>
      <c r="AO910" s="130"/>
      <c r="AP910" s="130"/>
      <c r="AQ910" s="130"/>
      <c r="AR910" s="130"/>
      <c r="AS910" s="130"/>
      <c r="AT910" s="130"/>
      <c r="AU910" s="130"/>
      <c r="AV910" s="130"/>
      <c r="AW910" s="130"/>
      <c r="AX910" s="130"/>
      <c r="AY910" s="130"/>
      <c r="AZ910" s="130"/>
      <c r="BA910" s="130"/>
      <c r="BB910" s="130"/>
      <c r="BC910" s="130"/>
      <c r="BD910" s="130"/>
      <c r="BE910" s="130"/>
      <c r="BF910" s="130"/>
      <c r="BG910" s="130"/>
      <c r="BH910" s="130"/>
      <c r="BI910" s="130"/>
      <c r="BJ910" s="130"/>
      <c r="BK910" s="130"/>
      <c r="BL910" s="130"/>
      <c r="BM910" s="130"/>
      <c r="BN910" s="130"/>
      <c r="BO910" s="130"/>
      <c r="BP910" s="130"/>
      <c r="BQ910" s="130"/>
      <c r="BR910" s="130"/>
      <c r="BS910" s="111"/>
    </row>
    <row r="911" spans="4:71" s="94" customFormat="1" ht="9.75" customHeight="1" x14ac:dyDescent="0.25">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c r="AA911" s="130"/>
      <c r="AB911" s="130"/>
      <c r="AC911" s="130"/>
      <c r="AD911" s="130"/>
      <c r="AE911" s="130"/>
      <c r="AF911" s="130"/>
      <c r="AG911" s="130"/>
      <c r="AH911" s="130"/>
      <c r="AI911" s="130"/>
      <c r="AJ911" s="130"/>
      <c r="AK911" s="130"/>
      <c r="AL911" s="130"/>
      <c r="AM911" s="130"/>
      <c r="AN911" s="130"/>
      <c r="AO911" s="130"/>
      <c r="AP911" s="130"/>
      <c r="AQ911" s="130"/>
      <c r="AR911" s="130"/>
      <c r="AS911" s="130"/>
      <c r="AT911" s="130"/>
      <c r="AU911" s="130"/>
      <c r="AV911" s="130"/>
      <c r="AW911" s="130"/>
      <c r="AX911" s="130"/>
      <c r="AY911" s="130"/>
      <c r="AZ911" s="130"/>
      <c r="BA911" s="130"/>
      <c r="BB911" s="130"/>
      <c r="BC911" s="130"/>
      <c r="BD911" s="130"/>
      <c r="BE911" s="130"/>
      <c r="BF911" s="130"/>
      <c r="BG911" s="130"/>
      <c r="BH911" s="130"/>
      <c r="BI911" s="130"/>
      <c r="BJ911" s="130"/>
      <c r="BK911" s="130"/>
      <c r="BL911" s="130"/>
      <c r="BM911" s="130"/>
      <c r="BN911" s="130"/>
      <c r="BO911" s="130"/>
      <c r="BP911" s="130"/>
      <c r="BQ911" s="130"/>
      <c r="BR911" s="130"/>
      <c r="BS911" s="111"/>
    </row>
    <row r="912" spans="4:71" s="94" customFormat="1" ht="9.75" customHeight="1" x14ac:dyDescent="0.25">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c r="AA912" s="130"/>
      <c r="AB912" s="130"/>
      <c r="AC912" s="130"/>
      <c r="AD912" s="130"/>
      <c r="AE912" s="130"/>
      <c r="AF912" s="130"/>
      <c r="AG912" s="130"/>
      <c r="AH912" s="130"/>
      <c r="AI912" s="130"/>
      <c r="AJ912" s="130"/>
      <c r="AK912" s="130"/>
      <c r="AL912" s="130"/>
      <c r="AM912" s="130"/>
      <c r="AN912" s="130"/>
      <c r="AO912" s="130"/>
      <c r="AP912" s="130"/>
      <c r="AQ912" s="130"/>
      <c r="AR912" s="130"/>
      <c r="AS912" s="130"/>
      <c r="AT912" s="130"/>
      <c r="AU912" s="130"/>
      <c r="AV912" s="130"/>
      <c r="AW912" s="130"/>
      <c r="AX912" s="130"/>
      <c r="AY912" s="130"/>
      <c r="AZ912" s="130"/>
      <c r="BA912" s="130"/>
      <c r="BB912" s="130"/>
      <c r="BC912" s="130"/>
      <c r="BD912" s="130"/>
      <c r="BE912" s="130"/>
      <c r="BF912" s="130"/>
      <c r="BG912" s="130"/>
      <c r="BH912" s="130"/>
      <c r="BI912" s="130"/>
      <c r="BJ912" s="130"/>
      <c r="BK912" s="130"/>
      <c r="BL912" s="130"/>
      <c r="BM912" s="130"/>
      <c r="BN912" s="130"/>
      <c r="BO912" s="130"/>
      <c r="BP912" s="130"/>
      <c r="BQ912" s="130"/>
      <c r="BR912" s="130"/>
      <c r="BS912" s="111"/>
    </row>
    <row r="913" spans="4:71" s="94" customFormat="1" ht="9.75" customHeight="1" x14ac:dyDescent="0.25">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c r="AA913" s="130"/>
      <c r="AB913" s="130"/>
      <c r="AC913" s="130"/>
      <c r="AD913" s="130"/>
      <c r="AE913" s="130"/>
      <c r="AF913" s="130"/>
      <c r="AG913" s="130"/>
      <c r="AH913" s="130"/>
      <c r="AI913" s="130"/>
      <c r="AJ913" s="130"/>
      <c r="AK913" s="130"/>
      <c r="AL913" s="130"/>
      <c r="AM913" s="130"/>
      <c r="AN913" s="130"/>
      <c r="AO913" s="130"/>
      <c r="AP913" s="130"/>
      <c r="AQ913" s="130"/>
      <c r="AR913" s="130"/>
      <c r="AS913" s="130"/>
      <c r="AT913" s="130"/>
      <c r="AU913" s="130"/>
      <c r="AV913" s="130"/>
      <c r="AW913" s="130"/>
      <c r="AX913" s="130"/>
      <c r="AY913" s="130"/>
      <c r="AZ913" s="130"/>
      <c r="BA913" s="130"/>
      <c r="BB913" s="130"/>
      <c r="BC913" s="130"/>
      <c r="BD913" s="130"/>
      <c r="BE913" s="130"/>
      <c r="BF913" s="130"/>
      <c r="BG913" s="130"/>
      <c r="BH913" s="130"/>
      <c r="BI913" s="130"/>
      <c r="BJ913" s="130"/>
      <c r="BK913" s="130"/>
      <c r="BL913" s="130"/>
      <c r="BM913" s="130"/>
      <c r="BN913" s="130"/>
      <c r="BO913" s="130"/>
      <c r="BP913" s="130"/>
      <c r="BQ913" s="130"/>
      <c r="BR913" s="130"/>
      <c r="BS913" s="111"/>
    </row>
    <row r="914" spans="4:71" s="94" customFormat="1" ht="9.75" customHeight="1" x14ac:dyDescent="0.25">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c r="AA914" s="130"/>
      <c r="AB914" s="130"/>
      <c r="AC914" s="130"/>
      <c r="AD914" s="130"/>
      <c r="AE914" s="130"/>
      <c r="AF914" s="130"/>
      <c r="AG914" s="130"/>
      <c r="AH914" s="130"/>
      <c r="AI914" s="130"/>
      <c r="AJ914" s="130"/>
      <c r="AK914" s="130"/>
      <c r="AL914" s="130"/>
      <c r="AM914" s="130"/>
      <c r="AN914" s="130"/>
      <c r="AO914" s="130"/>
      <c r="AP914" s="130"/>
      <c r="AQ914" s="130"/>
      <c r="AR914" s="130"/>
      <c r="AS914" s="130"/>
      <c r="AT914" s="130"/>
      <c r="AU914" s="130"/>
      <c r="AV914" s="130"/>
      <c r="AW914" s="130"/>
      <c r="AX914" s="130"/>
      <c r="AY914" s="130"/>
      <c r="AZ914" s="130"/>
      <c r="BA914" s="130"/>
      <c r="BB914" s="130"/>
      <c r="BC914" s="130"/>
      <c r="BD914" s="130"/>
      <c r="BE914" s="130"/>
      <c r="BF914" s="130"/>
      <c r="BG914" s="130"/>
      <c r="BH914" s="130"/>
      <c r="BI914" s="130"/>
      <c r="BJ914" s="130"/>
      <c r="BK914" s="130"/>
      <c r="BL914" s="130"/>
      <c r="BM914" s="130"/>
      <c r="BN914" s="130"/>
      <c r="BO914" s="130"/>
      <c r="BP914" s="130"/>
      <c r="BQ914" s="130"/>
      <c r="BR914" s="130"/>
      <c r="BS914" s="111"/>
    </row>
    <row r="915" spans="4:71" s="94" customFormat="1" ht="9.75" customHeight="1" x14ac:dyDescent="0.25">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c r="AA915" s="130"/>
      <c r="AB915" s="130"/>
      <c r="AC915" s="130"/>
      <c r="AD915" s="130"/>
      <c r="AE915" s="130"/>
      <c r="AF915" s="130"/>
      <c r="AG915" s="130"/>
      <c r="AH915" s="130"/>
      <c r="AI915" s="130"/>
      <c r="AJ915" s="130"/>
      <c r="AK915" s="130"/>
      <c r="AL915" s="130"/>
      <c r="AM915" s="130"/>
      <c r="AN915" s="130"/>
      <c r="AO915" s="130"/>
      <c r="AP915" s="130"/>
      <c r="AQ915" s="130"/>
      <c r="AR915" s="130"/>
      <c r="AS915" s="130"/>
      <c r="AT915" s="130"/>
      <c r="AU915" s="130"/>
      <c r="AV915" s="130"/>
      <c r="AW915" s="130"/>
      <c r="AX915" s="130"/>
      <c r="AY915" s="130"/>
      <c r="AZ915" s="130"/>
      <c r="BA915" s="130"/>
      <c r="BB915" s="130"/>
      <c r="BC915" s="130"/>
      <c r="BD915" s="130"/>
      <c r="BE915" s="130"/>
      <c r="BF915" s="130"/>
      <c r="BG915" s="130"/>
      <c r="BH915" s="130"/>
      <c r="BI915" s="130"/>
      <c r="BJ915" s="130"/>
      <c r="BK915" s="130"/>
      <c r="BL915" s="130"/>
      <c r="BM915" s="130"/>
      <c r="BN915" s="130"/>
      <c r="BO915" s="130"/>
      <c r="BP915" s="130"/>
      <c r="BQ915" s="130"/>
      <c r="BR915" s="130"/>
      <c r="BS915" s="111"/>
    </row>
    <row r="916" spans="4:71" s="94" customFormat="1" ht="9.75" customHeight="1" x14ac:dyDescent="0.25">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c r="AA916" s="130"/>
      <c r="AB916" s="130"/>
      <c r="AC916" s="130"/>
      <c r="AD916" s="130"/>
      <c r="AE916" s="130"/>
      <c r="AF916" s="130"/>
      <c r="AG916" s="130"/>
      <c r="AH916" s="130"/>
      <c r="AI916" s="130"/>
      <c r="AJ916" s="130"/>
      <c r="AK916" s="130"/>
      <c r="AL916" s="130"/>
      <c r="AM916" s="130"/>
      <c r="AN916" s="130"/>
      <c r="AO916" s="130"/>
      <c r="AP916" s="130"/>
      <c r="AQ916" s="130"/>
      <c r="AR916" s="130"/>
      <c r="AS916" s="130"/>
      <c r="AT916" s="130"/>
      <c r="AU916" s="130"/>
      <c r="AV916" s="130"/>
      <c r="AW916" s="130"/>
      <c r="AX916" s="130"/>
      <c r="AY916" s="130"/>
      <c r="AZ916" s="130"/>
      <c r="BA916" s="130"/>
      <c r="BB916" s="130"/>
      <c r="BC916" s="130"/>
      <c r="BD916" s="130"/>
      <c r="BE916" s="130"/>
      <c r="BF916" s="130"/>
      <c r="BG916" s="130"/>
      <c r="BH916" s="130"/>
      <c r="BI916" s="130"/>
      <c r="BJ916" s="130"/>
      <c r="BK916" s="130"/>
      <c r="BL916" s="130"/>
      <c r="BM916" s="130"/>
      <c r="BN916" s="130"/>
      <c r="BO916" s="130"/>
      <c r="BP916" s="130"/>
      <c r="BQ916" s="130"/>
      <c r="BR916" s="130"/>
      <c r="BS916" s="111"/>
    </row>
    <row r="917" spans="4:71" s="94" customFormat="1" ht="9.75" customHeight="1" x14ac:dyDescent="0.25">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c r="AA917" s="130"/>
      <c r="AB917" s="130"/>
      <c r="AC917" s="130"/>
      <c r="AD917" s="130"/>
      <c r="AE917" s="130"/>
      <c r="AF917" s="130"/>
      <c r="AG917" s="130"/>
      <c r="AH917" s="130"/>
      <c r="AI917" s="130"/>
      <c r="AJ917" s="130"/>
      <c r="AK917" s="130"/>
      <c r="AL917" s="130"/>
      <c r="AM917" s="130"/>
      <c r="AN917" s="130"/>
      <c r="AO917" s="130"/>
      <c r="AP917" s="130"/>
      <c r="AQ917" s="130"/>
      <c r="AR917" s="130"/>
      <c r="AS917" s="130"/>
      <c r="AT917" s="130"/>
      <c r="AU917" s="130"/>
      <c r="AV917" s="130"/>
      <c r="AW917" s="130"/>
      <c r="AX917" s="130"/>
      <c r="AY917" s="130"/>
      <c r="AZ917" s="130"/>
      <c r="BA917" s="130"/>
      <c r="BB917" s="130"/>
      <c r="BC917" s="130"/>
      <c r="BD917" s="130"/>
      <c r="BE917" s="130"/>
      <c r="BF917" s="130"/>
      <c r="BG917" s="130"/>
      <c r="BH917" s="130"/>
      <c r="BI917" s="130"/>
      <c r="BJ917" s="130"/>
      <c r="BK917" s="130"/>
      <c r="BL917" s="130"/>
      <c r="BM917" s="130"/>
      <c r="BN917" s="130"/>
      <c r="BO917" s="130"/>
      <c r="BP917" s="130"/>
      <c r="BQ917" s="130"/>
      <c r="BR917" s="130"/>
      <c r="BS917" s="111"/>
    </row>
    <row r="918" spans="4:71" s="94" customFormat="1" ht="9.75" customHeight="1" x14ac:dyDescent="0.25">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c r="AA918" s="130"/>
      <c r="AB918" s="130"/>
      <c r="AC918" s="130"/>
      <c r="AD918" s="130"/>
      <c r="AE918" s="130"/>
      <c r="AF918" s="130"/>
      <c r="AG918" s="130"/>
      <c r="AH918" s="130"/>
      <c r="AI918" s="130"/>
      <c r="AJ918" s="130"/>
      <c r="AK918" s="130"/>
      <c r="AL918" s="130"/>
      <c r="AM918" s="130"/>
      <c r="AN918" s="130"/>
      <c r="AO918" s="130"/>
      <c r="AP918" s="130"/>
      <c r="AQ918" s="130"/>
      <c r="AR918" s="130"/>
      <c r="AS918" s="130"/>
      <c r="AT918" s="130"/>
      <c r="AU918" s="130"/>
      <c r="AV918" s="130"/>
      <c r="AW918" s="130"/>
      <c r="AX918" s="130"/>
      <c r="AY918" s="130"/>
      <c r="AZ918" s="130"/>
      <c r="BA918" s="130"/>
      <c r="BB918" s="130"/>
      <c r="BC918" s="130"/>
      <c r="BD918" s="130"/>
      <c r="BE918" s="130"/>
      <c r="BF918" s="130"/>
      <c r="BG918" s="130"/>
      <c r="BH918" s="130"/>
      <c r="BI918" s="130"/>
      <c r="BJ918" s="130"/>
      <c r="BK918" s="130"/>
      <c r="BL918" s="130"/>
      <c r="BM918" s="130"/>
      <c r="BN918" s="130"/>
      <c r="BO918" s="130"/>
      <c r="BP918" s="130"/>
      <c r="BQ918" s="130"/>
      <c r="BR918" s="130"/>
      <c r="BS918" s="111"/>
    </row>
    <row r="919" spans="4:71" s="94" customFormat="1" ht="9.75" customHeight="1" x14ac:dyDescent="0.25">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c r="AA919" s="130"/>
      <c r="AB919" s="130"/>
      <c r="AC919" s="130"/>
      <c r="AD919" s="130"/>
      <c r="AE919" s="130"/>
      <c r="AF919" s="130"/>
      <c r="AG919" s="130"/>
      <c r="AH919" s="130"/>
      <c r="AI919" s="130"/>
      <c r="AJ919" s="130"/>
      <c r="AK919" s="130"/>
      <c r="AL919" s="130"/>
      <c r="AM919" s="130"/>
      <c r="AN919" s="130"/>
      <c r="AO919" s="130"/>
      <c r="AP919" s="130"/>
      <c r="AQ919" s="130"/>
      <c r="AR919" s="130"/>
      <c r="AS919" s="130"/>
      <c r="AT919" s="130"/>
      <c r="AU919" s="130"/>
      <c r="AV919" s="130"/>
      <c r="AW919" s="130"/>
      <c r="AX919" s="130"/>
      <c r="AY919" s="130"/>
      <c r="AZ919" s="130"/>
      <c r="BA919" s="130"/>
      <c r="BB919" s="130"/>
      <c r="BC919" s="130"/>
      <c r="BD919" s="130"/>
      <c r="BE919" s="130"/>
      <c r="BF919" s="130"/>
      <c r="BG919" s="130"/>
      <c r="BH919" s="130"/>
      <c r="BI919" s="130"/>
      <c r="BJ919" s="130"/>
      <c r="BK919" s="130"/>
      <c r="BL919" s="130"/>
      <c r="BM919" s="130"/>
      <c r="BN919" s="130"/>
      <c r="BO919" s="130"/>
      <c r="BP919" s="130"/>
      <c r="BQ919" s="130"/>
      <c r="BR919" s="130"/>
      <c r="BS919" s="111"/>
    </row>
    <row r="920" spans="4:71" s="94" customFormat="1" ht="9.75" customHeight="1" x14ac:dyDescent="0.25">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c r="AA920" s="130"/>
      <c r="AB920" s="130"/>
      <c r="AC920" s="130"/>
      <c r="AD920" s="130"/>
      <c r="AE920" s="130"/>
      <c r="AF920" s="130"/>
      <c r="AG920" s="130"/>
      <c r="AH920" s="130"/>
      <c r="AI920" s="130"/>
      <c r="AJ920" s="130"/>
      <c r="AK920" s="130"/>
      <c r="AL920" s="130"/>
      <c r="AM920" s="130"/>
      <c r="AN920" s="130"/>
      <c r="AO920" s="130"/>
      <c r="AP920" s="130"/>
      <c r="AQ920" s="130"/>
      <c r="AR920" s="130"/>
      <c r="AS920" s="130"/>
      <c r="AT920" s="130"/>
      <c r="AU920" s="130"/>
      <c r="AV920" s="130"/>
      <c r="AW920" s="130"/>
      <c r="AX920" s="130"/>
      <c r="AY920" s="130"/>
      <c r="AZ920" s="130"/>
      <c r="BA920" s="130"/>
      <c r="BB920" s="130"/>
      <c r="BC920" s="130"/>
      <c r="BD920" s="130"/>
      <c r="BE920" s="130"/>
      <c r="BF920" s="130"/>
      <c r="BG920" s="130"/>
      <c r="BH920" s="130"/>
      <c r="BI920" s="130"/>
      <c r="BJ920" s="130"/>
      <c r="BK920" s="130"/>
      <c r="BL920" s="130"/>
      <c r="BM920" s="130"/>
      <c r="BN920" s="130"/>
      <c r="BO920" s="130"/>
      <c r="BP920" s="130"/>
      <c r="BQ920" s="130"/>
      <c r="BR920" s="130"/>
      <c r="BS920" s="111"/>
    </row>
    <row r="921" spans="4:71" s="94" customFormat="1" ht="9.75" customHeight="1" x14ac:dyDescent="0.25">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c r="AA921" s="130"/>
      <c r="AB921" s="130"/>
      <c r="AC921" s="130"/>
      <c r="AD921" s="130"/>
      <c r="AE921" s="130"/>
      <c r="AF921" s="130"/>
      <c r="AG921" s="130"/>
      <c r="AH921" s="130"/>
      <c r="AI921" s="130"/>
      <c r="AJ921" s="130"/>
      <c r="AK921" s="130"/>
      <c r="AL921" s="130"/>
      <c r="AM921" s="130"/>
      <c r="AN921" s="130"/>
      <c r="AO921" s="130"/>
      <c r="AP921" s="130"/>
      <c r="AQ921" s="130"/>
      <c r="AR921" s="130"/>
      <c r="AS921" s="130"/>
      <c r="AT921" s="130"/>
      <c r="AU921" s="130"/>
      <c r="AV921" s="130"/>
      <c r="AW921" s="130"/>
      <c r="AX921" s="130"/>
      <c r="AY921" s="130"/>
      <c r="AZ921" s="130"/>
      <c r="BA921" s="130"/>
      <c r="BB921" s="130"/>
      <c r="BC921" s="130"/>
      <c r="BD921" s="130"/>
      <c r="BE921" s="130"/>
      <c r="BF921" s="130"/>
      <c r="BG921" s="130"/>
      <c r="BH921" s="130"/>
      <c r="BI921" s="130"/>
      <c r="BJ921" s="130"/>
      <c r="BK921" s="130"/>
      <c r="BL921" s="130"/>
      <c r="BM921" s="130"/>
      <c r="BN921" s="130"/>
      <c r="BO921" s="130"/>
      <c r="BP921" s="130"/>
      <c r="BQ921" s="130"/>
      <c r="BR921" s="130"/>
      <c r="BS921" s="111"/>
    </row>
    <row r="922" spans="4:71" s="94" customFormat="1" ht="9.75" customHeight="1" x14ac:dyDescent="0.25">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c r="AA922" s="130"/>
      <c r="AB922" s="130"/>
      <c r="AC922" s="130"/>
      <c r="AD922" s="130"/>
      <c r="AE922" s="130"/>
      <c r="AF922" s="130"/>
      <c r="AG922" s="130"/>
      <c r="AH922" s="130"/>
      <c r="AI922" s="130"/>
      <c r="AJ922" s="130"/>
      <c r="AK922" s="130"/>
      <c r="AL922" s="130"/>
      <c r="AM922" s="130"/>
      <c r="AN922" s="130"/>
      <c r="AO922" s="130"/>
      <c r="AP922" s="130"/>
      <c r="AQ922" s="130"/>
      <c r="AR922" s="130"/>
      <c r="AS922" s="130"/>
      <c r="AT922" s="130"/>
      <c r="AU922" s="130"/>
      <c r="AV922" s="130"/>
      <c r="AW922" s="130"/>
      <c r="AX922" s="130"/>
      <c r="AY922" s="130"/>
      <c r="AZ922" s="130"/>
      <c r="BA922" s="130"/>
      <c r="BB922" s="130"/>
      <c r="BC922" s="130"/>
      <c r="BD922" s="130"/>
      <c r="BE922" s="130"/>
      <c r="BF922" s="130"/>
      <c r="BG922" s="130"/>
      <c r="BH922" s="130"/>
      <c r="BI922" s="130"/>
      <c r="BJ922" s="130"/>
      <c r="BK922" s="130"/>
      <c r="BL922" s="130"/>
      <c r="BM922" s="130"/>
      <c r="BN922" s="130"/>
      <c r="BO922" s="130"/>
      <c r="BP922" s="130"/>
      <c r="BQ922" s="130"/>
      <c r="BR922" s="130"/>
      <c r="BS922" s="111"/>
    </row>
    <row r="923" spans="4:71" s="94" customFormat="1" ht="9.75" customHeight="1" x14ac:dyDescent="0.25">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c r="AA923" s="130"/>
      <c r="AB923" s="130"/>
      <c r="AC923" s="130"/>
      <c r="AD923" s="130"/>
      <c r="AE923" s="130"/>
      <c r="AF923" s="130"/>
      <c r="AG923" s="130"/>
      <c r="AH923" s="130"/>
      <c r="AI923" s="130"/>
      <c r="AJ923" s="130"/>
      <c r="AK923" s="130"/>
      <c r="AL923" s="130"/>
      <c r="AM923" s="130"/>
      <c r="AN923" s="130"/>
      <c r="AO923" s="130"/>
      <c r="AP923" s="130"/>
      <c r="AQ923" s="130"/>
      <c r="AR923" s="130"/>
      <c r="AS923" s="130"/>
      <c r="AT923" s="130"/>
      <c r="AU923" s="130"/>
      <c r="AV923" s="130"/>
      <c r="AW923" s="130"/>
      <c r="AX923" s="130"/>
      <c r="AY923" s="130"/>
      <c r="AZ923" s="130"/>
      <c r="BA923" s="130"/>
      <c r="BB923" s="130"/>
      <c r="BC923" s="130"/>
      <c r="BD923" s="130"/>
      <c r="BE923" s="130"/>
      <c r="BF923" s="130"/>
      <c r="BG923" s="130"/>
      <c r="BH923" s="130"/>
      <c r="BI923" s="130"/>
      <c r="BJ923" s="130"/>
      <c r="BK923" s="130"/>
      <c r="BL923" s="130"/>
      <c r="BM923" s="130"/>
      <c r="BN923" s="130"/>
      <c r="BO923" s="130"/>
      <c r="BP923" s="130"/>
      <c r="BQ923" s="130"/>
      <c r="BR923" s="130"/>
      <c r="BS923" s="111"/>
    </row>
    <row r="924" spans="4:71" s="94" customFormat="1" ht="9.75" customHeight="1" x14ac:dyDescent="0.25">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11"/>
    </row>
    <row r="925" spans="4:71" s="94" customFormat="1" ht="9.75" customHeight="1" x14ac:dyDescent="0.25">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11"/>
    </row>
    <row r="926" spans="4:71" s="94" customFormat="1" ht="9.75" customHeight="1" x14ac:dyDescent="0.25">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c r="AA926" s="130"/>
      <c r="AB926" s="130"/>
      <c r="AC926" s="130"/>
      <c r="AD926" s="130"/>
      <c r="AE926" s="130"/>
      <c r="AF926" s="130"/>
      <c r="AG926" s="130"/>
      <c r="AH926" s="130"/>
      <c r="AI926" s="130"/>
      <c r="AJ926" s="130"/>
      <c r="AK926" s="130"/>
      <c r="AL926" s="130"/>
      <c r="AM926" s="130"/>
      <c r="AN926" s="130"/>
      <c r="AO926" s="130"/>
      <c r="AP926" s="130"/>
      <c r="AQ926" s="130"/>
      <c r="AR926" s="130"/>
      <c r="AS926" s="130"/>
      <c r="AT926" s="130"/>
      <c r="AU926" s="130"/>
      <c r="AV926" s="130"/>
      <c r="AW926" s="130"/>
      <c r="AX926" s="130"/>
      <c r="AY926" s="130"/>
      <c r="AZ926" s="130"/>
      <c r="BA926" s="130"/>
      <c r="BB926" s="130"/>
      <c r="BC926" s="130"/>
      <c r="BD926" s="130"/>
      <c r="BE926" s="130"/>
      <c r="BF926" s="130"/>
      <c r="BG926" s="130"/>
      <c r="BH926" s="130"/>
      <c r="BI926" s="130"/>
      <c r="BJ926" s="130"/>
      <c r="BK926" s="130"/>
      <c r="BL926" s="130"/>
      <c r="BM926" s="130"/>
      <c r="BN926" s="130"/>
      <c r="BO926" s="130"/>
      <c r="BP926" s="130"/>
      <c r="BQ926" s="130"/>
      <c r="BR926" s="130"/>
      <c r="BS926" s="111"/>
    </row>
    <row r="927" spans="4:71" s="94" customFormat="1" ht="9.75" customHeight="1" x14ac:dyDescent="0.25">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c r="AA927" s="130"/>
      <c r="AB927" s="130"/>
      <c r="AC927" s="130"/>
      <c r="AD927" s="130"/>
      <c r="AE927" s="130"/>
      <c r="AF927" s="130"/>
      <c r="AG927" s="130"/>
      <c r="AH927" s="130"/>
      <c r="AI927" s="130"/>
      <c r="AJ927" s="130"/>
      <c r="AK927" s="130"/>
      <c r="AL927" s="130"/>
      <c r="AM927" s="130"/>
      <c r="AN927" s="130"/>
      <c r="AO927" s="130"/>
      <c r="AP927" s="130"/>
      <c r="AQ927" s="130"/>
      <c r="AR927" s="130"/>
      <c r="AS927" s="130"/>
      <c r="AT927" s="130"/>
      <c r="AU927" s="130"/>
      <c r="AV927" s="130"/>
      <c r="AW927" s="130"/>
      <c r="AX927" s="130"/>
      <c r="AY927" s="130"/>
      <c r="AZ927" s="130"/>
      <c r="BA927" s="130"/>
      <c r="BB927" s="130"/>
      <c r="BC927" s="130"/>
      <c r="BD927" s="130"/>
      <c r="BE927" s="130"/>
      <c r="BF927" s="130"/>
      <c r="BG927" s="130"/>
      <c r="BH927" s="130"/>
      <c r="BI927" s="130"/>
      <c r="BJ927" s="130"/>
      <c r="BK927" s="130"/>
      <c r="BL927" s="130"/>
      <c r="BM927" s="130"/>
      <c r="BN927" s="130"/>
      <c r="BO927" s="130"/>
      <c r="BP927" s="130"/>
      <c r="BQ927" s="130"/>
      <c r="BR927" s="130"/>
      <c r="BS927" s="111"/>
    </row>
    <row r="928" spans="4:71" s="94" customFormat="1" ht="9.75" customHeight="1" x14ac:dyDescent="0.25">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c r="AA928" s="130"/>
      <c r="AB928" s="130"/>
      <c r="AC928" s="130"/>
      <c r="AD928" s="130"/>
      <c r="AE928" s="130"/>
      <c r="AF928" s="130"/>
      <c r="AG928" s="130"/>
      <c r="AH928" s="130"/>
      <c r="AI928" s="130"/>
      <c r="AJ928" s="130"/>
      <c r="AK928" s="130"/>
      <c r="AL928" s="130"/>
      <c r="AM928" s="130"/>
      <c r="AN928" s="130"/>
      <c r="AO928" s="130"/>
      <c r="AP928" s="130"/>
      <c r="AQ928" s="130"/>
      <c r="AR928" s="130"/>
      <c r="AS928" s="130"/>
      <c r="AT928" s="130"/>
      <c r="AU928" s="130"/>
      <c r="AV928" s="130"/>
      <c r="AW928" s="130"/>
      <c r="AX928" s="130"/>
      <c r="AY928" s="130"/>
      <c r="AZ928" s="130"/>
      <c r="BA928" s="130"/>
      <c r="BB928" s="130"/>
      <c r="BC928" s="130"/>
      <c r="BD928" s="130"/>
      <c r="BE928" s="130"/>
      <c r="BF928" s="130"/>
      <c r="BG928" s="130"/>
      <c r="BH928" s="130"/>
      <c r="BI928" s="130"/>
      <c r="BJ928" s="130"/>
      <c r="BK928" s="130"/>
      <c r="BL928" s="130"/>
      <c r="BM928" s="130"/>
      <c r="BN928" s="130"/>
      <c r="BO928" s="130"/>
      <c r="BP928" s="130"/>
      <c r="BQ928" s="130"/>
      <c r="BR928" s="130"/>
      <c r="BS928" s="111"/>
    </row>
    <row r="929" spans="4:71" s="94" customFormat="1" ht="9.75" customHeight="1" x14ac:dyDescent="0.25">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c r="AA929" s="130"/>
      <c r="AB929" s="130"/>
      <c r="AC929" s="130"/>
      <c r="AD929" s="130"/>
      <c r="AE929" s="130"/>
      <c r="AF929" s="130"/>
      <c r="AG929" s="130"/>
      <c r="AH929" s="130"/>
      <c r="AI929" s="130"/>
      <c r="AJ929" s="130"/>
      <c r="AK929" s="130"/>
      <c r="AL929" s="130"/>
      <c r="AM929" s="130"/>
      <c r="AN929" s="130"/>
      <c r="AO929" s="130"/>
      <c r="AP929" s="130"/>
      <c r="AQ929" s="130"/>
      <c r="AR929" s="130"/>
      <c r="AS929" s="130"/>
      <c r="AT929" s="130"/>
      <c r="AU929" s="130"/>
      <c r="AV929" s="130"/>
      <c r="AW929" s="130"/>
      <c r="AX929" s="130"/>
      <c r="AY929" s="130"/>
      <c r="AZ929" s="130"/>
      <c r="BA929" s="130"/>
      <c r="BB929" s="130"/>
      <c r="BC929" s="130"/>
      <c r="BD929" s="130"/>
      <c r="BE929" s="130"/>
      <c r="BF929" s="130"/>
      <c r="BG929" s="130"/>
      <c r="BH929" s="130"/>
      <c r="BI929" s="130"/>
      <c r="BJ929" s="130"/>
      <c r="BK929" s="130"/>
      <c r="BL929" s="130"/>
      <c r="BM929" s="130"/>
      <c r="BN929" s="130"/>
      <c r="BO929" s="130"/>
      <c r="BP929" s="130"/>
      <c r="BQ929" s="130"/>
      <c r="BR929" s="130"/>
      <c r="BS929" s="111"/>
    </row>
    <row r="930" spans="4:71" s="94" customFormat="1" ht="9.75" customHeight="1" x14ac:dyDescent="0.25">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c r="AA930" s="130"/>
      <c r="AB930" s="130"/>
      <c r="AC930" s="130"/>
      <c r="AD930" s="130"/>
      <c r="AE930" s="130"/>
      <c r="AF930" s="130"/>
      <c r="AG930" s="130"/>
      <c r="AH930" s="130"/>
      <c r="AI930" s="130"/>
      <c r="AJ930" s="130"/>
      <c r="AK930" s="130"/>
      <c r="AL930" s="130"/>
      <c r="AM930" s="130"/>
      <c r="AN930" s="130"/>
      <c r="AO930" s="130"/>
      <c r="AP930" s="130"/>
      <c r="AQ930" s="130"/>
      <c r="AR930" s="130"/>
      <c r="AS930" s="130"/>
      <c r="AT930" s="130"/>
      <c r="AU930" s="130"/>
      <c r="AV930" s="130"/>
      <c r="AW930" s="130"/>
      <c r="AX930" s="130"/>
      <c r="AY930" s="130"/>
      <c r="AZ930" s="130"/>
      <c r="BA930" s="130"/>
      <c r="BB930" s="130"/>
      <c r="BC930" s="130"/>
      <c r="BD930" s="130"/>
      <c r="BE930" s="130"/>
      <c r="BF930" s="130"/>
      <c r="BG930" s="130"/>
      <c r="BH930" s="130"/>
      <c r="BI930" s="130"/>
      <c r="BJ930" s="130"/>
      <c r="BK930" s="130"/>
      <c r="BL930" s="130"/>
      <c r="BM930" s="130"/>
      <c r="BN930" s="130"/>
      <c r="BO930" s="130"/>
      <c r="BP930" s="130"/>
      <c r="BQ930" s="130"/>
      <c r="BR930" s="130"/>
      <c r="BS930" s="111"/>
    </row>
    <row r="931" spans="4:71" s="94" customFormat="1" ht="9.75" customHeight="1" x14ac:dyDescent="0.25">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c r="AA931" s="130"/>
      <c r="AB931" s="130"/>
      <c r="AC931" s="130"/>
      <c r="AD931" s="130"/>
      <c r="AE931" s="130"/>
      <c r="AF931" s="130"/>
      <c r="AG931" s="130"/>
      <c r="AH931" s="130"/>
      <c r="AI931" s="130"/>
      <c r="AJ931" s="130"/>
      <c r="AK931" s="130"/>
      <c r="AL931" s="130"/>
      <c r="AM931" s="130"/>
      <c r="AN931" s="130"/>
      <c r="AO931" s="130"/>
      <c r="AP931" s="130"/>
      <c r="AQ931" s="130"/>
      <c r="AR931" s="130"/>
      <c r="AS931" s="130"/>
      <c r="AT931" s="130"/>
      <c r="AU931" s="130"/>
      <c r="AV931" s="130"/>
      <c r="AW931" s="130"/>
      <c r="AX931" s="130"/>
      <c r="AY931" s="130"/>
      <c r="AZ931" s="130"/>
      <c r="BA931" s="130"/>
      <c r="BB931" s="130"/>
      <c r="BC931" s="130"/>
      <c r="BD931" s="130"/>
      <c r="BE931" s="130"/>
      <c r="BF931" s="130"/>
      <c r="BG931" s="130"/>
      <c r="BH931" s="130"/>
      <c r="BI931" s="130"/>
      <c r="BJ931" s="130"/>
      <c r="BK931" s="130"/>
      <c r="BL931" s="130"/>
      <c r="BM931" s="130"/>
      <c r="BN931" s="130"/>
      <c r="BO931" s="130"/>
      <c r="BP931" s="130"/>
      <c r="BQ931" s="130"/>
      <c r="BR931" s="130"/>
      <c r="BS931" s="111"/>
    </row>
    <row r="932" spans="4:71" s="94" customFormat="1" ht="9.75" customHeight="1" x14ac:dyDescent="0.25">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c r="AA932" s="130"/>
      <c r="AB932" s="130"/>
      <c r="AC932" s="130"/>
      <c r="AD932" s="130"/>
      <c r="AE932" s="130"/>
      <c r="AF932" s="130"/>
      <c r="AG932" s="130"/>
      <c r="AH932" s="130"/>
      <c r="AI932" s="130"/>
      <c r="AJ932" s="130"/>
      <c r="AK932" s="130"/>
      <c r="AL932" s="130"/>
      <c r="AM932" s="130"/>
      <c r="AN932" s="130"/>
      <c r="AO932" s="130"/>
      <c r="AP932" s="130"/>
      <c r="AQ932" s="130"/>
      <c r="AR932" s="130"/>
      <c r="AS932" s="130"/>
      <c r="AT932" s="130"/>
      <c r="AU932" s="130"/>
      <c r="AV932" s="130"/>
      <c r="AW932" s="130"/>
      <c r="AX932" s="130"/>
      <c r="AY932" s="130"/>
      <c r="AZ932" s="130"/>
      <c r="BA932" s="130"/>
      <c r="BB932" s="130"/>
      <c r="BC932" s="130"/>
      <c r="BD932" s="130"/>
      <c r="BE932" s="130"/>
      <c r="BF932" s="130"/>
      <c r="BG932" s="130"/>
      <c r="BH932" s="130"/>
      <c r="BI932" s="130"/>
      <c r="BJ932" s="130"/>
      <c r="BK932" s="130"/>
      <c r="BL932" s="130"/>
      <c r="BM932" s="130"/>
      <c r="BN932" s="130"/>
      <c r="BO932" s="130"/>
      <c r="BP932" s="130"/>
      <c r="BQ932" s="130"/>
      <c r="BR932" s="130"/>
      <c r="BS932" s="111"/>
    </row>
    <row r="933" spans="4:71" s="94" customFormat="1" ht="9.75" customHeight="1" x14ac:dyDescent="0.25">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c r="AA933" s="130"/>
      <c r="AB933" s="130"/>
      <c r="AC933" s="130"/>
      <c r="AD933" s="130"/>
      <c r="AE933" s="130"/>
      <c r="AF933" s="130"/>
      <c r="AG933" s="130"/>
      <c r="AH933" s="130"/>
      <c r="AI933" s="130"/>
      <c r="AJ933" s="130"/>
      <c r="AK933" s="130"/>
      <c r="AL933" s="130"/>
      <c r="AM933" s="130"/>
      <c r="AN933" s="130"/>
      <c r="AO933" s="130"/>
      <c r="AP933" s="130"/>
      <c r="AQ933" s="130"/>
      <c r="AR933" s="130"/>
      <c r="AS933" s="130"/>
      <c r="AT933" s="130"/>
      <c r="AU933" s="130"/>
      <c r="AV933" s="130"/>
      <c r="AW933" s="130"/>
      <c r="AX933" s="130"/>
      <c r="AY933" s="130"/>
      <c r="AZ933" s="130"/>
      <c r="BA933" s="130"/>
      <c r="BB933" s="130"/>
      <c r="BC933" s="130"/>
      <c r="BD933" s="130"/>
      <c r="BE933" s="130"/>
      <c r="BF933" s="130"/>
      <c r="BG933" s="130"/>
      <c r="BH933" s="130"/>
      <c r="BI933" s="130"/>
      <c r="BJ933" s="130"/>
      <c r="BK933" s="130"/>
      <c r="BL933" s="130"/>
      <c r="BM933" s="130"/>
      <c r="BN933" s="130"/>
      <c r="BO933" s="130"/>
      <c r="BP933" s="130"/>
      <c r="BQ933" s="130"/>
      <c r="BR933" s="130"/>
      <c r="BS933" s="111"/>
    </row>
    <row r="934" spans="4:71" s="94" customFormat="1" ht="9.75" customHeight="1" x14ac:dyDescent="0.25">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c r="AA934" s="130"/>
      <c r="AB934" s="130"/>
      <c r="AC934" s="130"/>
      <c r="AD934" s="130"/>
      <c r="AE934" s="130"/>
      <c r="AF934" s="130"/>
      <c r="AG934" s="130"/>
      <c r="AH934" s="130"/>
      <c r="AI934" s="130"/>
      <c r="AJ934" s="130"/>
      <c r="AK934" s="130"/>
      <c r="AL934" s="130"/>
      <c r="AM934" s="130"/>
      <c r="AN934" s="130"/>
      <c r="AO934" s="130"/>
      <c r="AP934" s="130"/>
      <c r="AQ934" s="130"/>
      <c r="AR934" s="130"/>
      <c r="AS934" s="130"/>
      <c r="AT934" s="130"/>
      <c r="AU934" s="130"/>
      <c r="AV934" s="130"/>
      <c r="AW934" s="130"/>
      <c r="AX934" s="130"/>
      <c r="AY934" s="130"/>
      <c r="AZ934" s="130"/>
      <c r="BA934" s="130"/>
      <c r="BB934" s="130"/>
      <c r="BC934" s="130"/>
      <c r="BD934" s="130"/>
      <c r="BE934" s="130"/>
      <c r="BF934" s="130"/>
      <c r="BG934" s="130"/>
      <c r="BH934" s="130"/>
      <c r="BI934" s="130"/>
      <c r="BJ934" s="130"/>
      <c r="BK934" s="130"/>
      <c r="BL934" s="130"/>
      <c r="BM934" s="130"/>
      <c r="BN934" s="130"/>
      <c r="BO934" s="130"/>
      <c r="BP934" s="130"/>
      <c r="BQ934" s="130"/>
      <c r="BR934" s="130"/>
      <c r="BS934" s="111"/>
    </row>
    <row r="935" spans="4:71" s="94" customFormat="1" ht="9.75" customHeight="1" x14ac:dyDescent="0.25">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c r="AA935" s="130"/>
      <c r="AB935" s="130"/>
      <c r="AC935" s="130"/>
      <c r="AD935" s="130"/>
      <c r="AE935" s="130"/>
      <c r="AF935" s="130"/>
      <c r="AG935" s="130"/>
      <c r="AH935" s="130"/>
      <c r="AI935" s="130"/>
      <c r="AJ935" s="130"/>
      <c r="AK935" s="130"/>
      <c r="AL935" s="130"/>
      <c r="AM935" s="130"/>
      <c r="AN935" s="130"/>
      <c r="AO935" s="130"/>
      <c r="AP935" s="130"/>
      <c r="AQ935" s="130"/>
      <c r="AR935" s="130"/>
      <c r="AS935" s="130"/>
      <c r="AT935" s="130"/>
      <c r="AU935" s="130"/>
      <c r="AV935" s="130"/>
      <c r="AW935" s="130"/>
      <c r="AX935" s="130"/>
      <c r="AY935" s="130"/>
      <c r="AZ935" s="130"/>
      <c r="BA935" s="130"/>
      <c r="BB935" s="130"/>
      <c r="BC935" s="130"/>
      <c r="BD935" s="130"/>
      <c r="BE935" s="130"/>
      <c r="BF935" s="130"/>
      <c r="BG935" s="130"/>
      <c r="BH935" s="130"/>
      <c r="BI935" s="130"/>
      <c r="BJ935" s="130"/>
      <c r="BK935" s="130"/>
      <c r="BL935" s="130"/>
      <c r="BM935" s="130"/>
      <c r="BN935" s="130"/>
      <c r="BO935" s="130"/>
      <c r="BP935" s="130"/>
      <c r="BQ935" s="130"/>
      <c r="BR935" s="130"/>
      <c r="BS935" s="111"/>
    </row>
    <row r="936" spans="4:71" s="94" customFormat="1" ht="9.75" customHeight="1" x14ac:dyDescent="0.25">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c r="AA936" s="130"/>
      <c r="AB936" s="130"/>
      <c r="AC936" s="130"/>
      <c r="AD936" s="130"/>
      <c r="AE936" s="130"/>
      <c r="AF936" s="130"/>
      <c r="AG936" s="130"/>
      <c r="AH936" s="130"/>
      <c r="AI936" s="130"/>
      <c r="AJ936" s="130"/>
      <c r="AK936" s="130"/>
      <c r="AL936" s="130"/>
      <c r="AM936" s="130"/>
      <c r="AN936" s="130"/>
      <c r="AO936" s="130"/>
      <c r="AP936" s="130"/>
      <c r="AQ936" s="130"/>
      <c r="AR936" s="130"/>
      <c r="AS936" s="130"/>
      <c r="AT936" s="130"/>
      <c r="AU936" s="130"/>
      <c r="AV936" s="130"/>
      <c r="AW936" s="130"/>
      <c r="AX936" s="130"/>
      <c r="AY936" s="130"/>
      <c r="AZ936" s="130"/>
      <c r="BA936" s="130"/>
      <c r="BB936" s="130"/>
      <c r="BC936" s="130"/>
      <c r="BD936" s="130"/>
      <c r="BE936" s="130"/>
      <c r="BF936" s="130"/>
      <c r="BG936" s="130"/>
      <c r="BH936" s="130"/>
      <c r="BI936" s="130"/>
      <c r="BJ936" s="130"/>
      <c r="BK936" s="130"/>
      <c r="BL936" s="130"/>
      <c r="BM936" s="130"/>
      <c r="BN936" s="130"/>
      <c r="BO936" s="130"/>
      <c r="BP936" s="130"/>
      <c r="BQ936" s="130"/>
      <c r="BR936" s="130"/>
      <c r="BS936" s="111"/>
    </row>
    <row r="937" spans="4:71" s="94" customFormat="1" ht="9.75" customHeight="1" x14ac:dyDescent="0.25">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c r="AA937" s="130"/>
      <c r="AB937" s="130"/>
      <c r="AC937" s="130"/>
      <c r="AD937" s="130"/>
      <c r="AE937" s="130"/>
      <c r="AF937" s="130"/>
      <c r="AG937" s="130"/>
      <c r="AH937" s="130"/>
      <c r="AI937" s="130"/>
      <c r="AJ937" s="130"/>
      <c r="AK937" s="130"/>
      <c r="AL937" s="130"/>
      <c r="AM937" s="130"/>
      <c r="AN937" s="130"/>
      <c r="AO937" s="130"/>
      <c r="AP937" s="130"/>
      <c r="AQ937" s="130"/>
      <c r="AR937" s="130"/>
      <c r="AS937" s="130"/>
      <c r="AT937" s="130"/>
      <c r="AU937" s="130"/>
      <c r="AV937" s="130"/>
      <c r="AW937" s="130"/>
      <c r="AX937" s="130"/>
      <c r="AY937" s="130"/>
      <c r="AZ937" s="130"/>
      <c r="BA937" s="130"/>
      <c r="BB937" s="130"/>
      <c r="BC937" s="130"/>
      <c r="BD937" s="130"/>
      <c r="BE937" s="130"/>
      <c r="BF937" s="130"/>
      <c r="BG937" s="130"/>
      <c r="BH937" s="130"/>
      <c r="BI937" s="130"/>
      <c r="BJ937" s="130"/>
      <c r="BK937" s="130"/>
      <c r="BL937" s="130"/>
      <c r="BM937" s="130"/>
      <c r="BN937" s="130"/>
      <c r="BO937" s="130"/>
      <c r="BP937" s="130"/>
      <c r="BQ937" s="130"/>
      <c r="BR937" s="130"/>
      <c r="BS937" s="111"/>
    </row>
    <row r="938" spans="4:71" s="94" customFormat="1" ht="9.75" customHeight="1" x14ac:dyDescent="0.25">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c r="AA938" s="130"/>
      <c r="AB938" s="130"/>
      <c r="AC938" s="130"/>
      <c r="AD938" s="130"/>
      <c r="AE938" s="130"/>
      <c r="AF938" s="130"/>
      <c r="AG938" s="130"/>
      <c r="AH938" s="130"/>
      <c r="AI938" s="130"/>
      <c r="AJ938" s="130"/>
      <c r="AK938" s="130"/>
      <c r="AL938" s="130"/>
      <c r="AM938" s="130"/>
      <c r="AN938" s="130"/>
      <c r="AO938" s="130"/>
      <c r="AP938" s="130"/>
      <c r="AQ938" s="130"/>
      <c r="AR938" s="130"/>
      <c r="AS938" s="130"/>
      <c r="AT938" s="130"/>
      <c r="AU938" s="130"/>
      <c r="AV938" s="130"/>
      <c r="AW938" s="130"/>
      <c r="AX938" s="130"/>
      <c r="AY938" s="130"/>
      <c r="AZ938" s="130"/>
      <c r="BA938" s="130"/>
      <c r="BB938" s="130"/>
      <c r="BC938" s="130"/>
      <c r="BD938" s="130"/>
      <c r="BE938" s="130"/>
      <c r="BF938" s="130"/>
      <c r="BG938" s="130"/>
      <c r="BH938" s="130"/>
      <c r="BI938" s="130"/>
      <c r="BJ938" s="130"/>
      <c r="BK938" s="130"/>
      <c r="BL938" s="130"/>
      <c r="BM938" s="130"/>
      <c r="BN938" s="130"/>
      <c r="BO938" s="130"/>
      <c r="BP938" s="130"/>
      <c r="BQ938" s="130"/>
      <c r="BR938" s="130"/>
      <c r="BS938" s="111"/>
    </row>
    <row r="939" spans="4:71" s="94" customFormat="1" ht="9.75" customHeight="1" x14ac:dyDescent="0.25">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c r="AA939" s="130"/>
      <c r="AB939" s="130"/>
      <c r="AC939" s="130"/>
      <c r="AD939" s="130"/>
      <c r="AE939" s="130"/>
      <c r="AF939" s="130"/>
      <c r="AG939" s="130"/>
      <c r="AH939" s="130"/>
      <c r="AI939" s="130"/>
      <c r="AJ939" s="130"/>
      <c r="AK939" s="130"/>
      <c r="AL939" s="130"/>
      <c r="AM939" s="130"/>
      <c r="AN939" s="130"/>
      <c r="AO939" s="130"/>
      <c r="AP939" s="130"/>
      <c r="AQ939" s="130"/>
      <c r="AR939" s="130"/>
      <c r="AS939" s="130"/>
      <c r="AT939" s="130"/>
      <c r="AU939" s="130"/>
      <c r="AV939" s="130"/>
      <c r="AW939" s="130"/>
      <c r="AX939" s="130"/>
      <c r="AY939" s="130"/>
      <c r="AZ939" s="130"/>
      <c r="BA939" s="130"/>
      <c r="BB939" s="130"/>
      <c r="BC939" s="130"/>
      <c r="BD939" s="130"/>
      <c r="BE939" s="130"/>
      <c r="BF939" s="130"/>
      <c r="BG939" s="130"/>
      <c r="BH939" s="130"/>
      <c r="BI939" s="130"/>
      <c r="BJ939" s="130"/>
      <c r="BK939" s="130"/>
      <c r="BL939" s="130"/>
      <c r="BM939" s="130"/>
      <c r="BN939" s="130"/>
      <c r="BO939" s="130"/>
      <c r="BP939" s="130"/>
      <c r="BQ939" s="130"/>
      <c r="BR939" s="130"/>
      <c r="BS939" s="111"/>
    </row>
    <row r="940" spans="4:71" s="94" customFormat="1" ht="9.75" customHeight="1" x14ac:dyDescent="0.25">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c r="AA940" s="130"/>
      <c r="AB940" s="130"/>
      <c r="AC940" s="130"/>
      <c r="AD940" s="130"/>
      <c r="AE940" s="130"/>
      <c r="AF940" s="130"/>
      <c r="AG940" s="130"/>
      <c r="AH940" s="130"/>
      <c r="AI940" s="130"/>
      <c r="AJ940" s="130"/>
      <c r="AK940" s="130"/>
      <c r="AL940" s="130"/>
      <c r="AM940" s="130"/>
      <c r="AN940" s="130"/>
      <c r="AO940" s="130"/>
      <c r="AP940" s="130"/>
      <c r="AQ940" s="130"/>
      <c r="AR940" s="130"/>
      <c r="AS940" s="130"/>
      <c r="AT940" s="130"/>
      <c r="AU940" s="130"/>
      <c r="AV940" s="130"/>
      <c r="AW940" s="130"/>
      <c r="AX940" s="130"/>
      <c r="AY940" s="130"/>
      <c r="AZ940" s="130"/>
      <c r="BA940" s="130"/>
      <c r="BB940" s="130"/>
      <c r="BC940" s="130"/>
      <c r="BD940" s="130"/>
      <c r="BE940" s="130"/>
      <c r="BF940" s="130"/>
      <c r="BG940" s="130"/>
      <c r="BH940" s="130"/>
      <c r="BI940" s="130"/>
      <c r="BJ940" s="130"/>
      <c r="BK940" s="130"/>
      <c r="BL940" s="130"/>
      <c r="BM940" s="130"/>
      <c r="BN940" s="130"/>
      <c r="BO940" s="130"/>
      <c r="BP940" s="130"/>
      <c r="BQ940" s="130"/>
      <c r="BR940" s="130"/>
      <c r="BS940" s="111"/>
    </row>
    <row r="941" spans="4:71" s="94" customFormat="1" ht="9.75" customHeight="1" x14ac:dyDescent="0.25">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c r="AA941" s="130"/>
      <c r="AB941" s="130"/>
      <c r="AC941" s="130"/>
      <c r="AD941" s="130"/>
      <c r="AE941" s="130"/>
      <c r="AF941" s="130"/>
      <c r="AG941" s="130"/>
      <c r="AH941" s="130"/>
      <c r="AI941" s="130"/>
      <c r="AJ941" s="130"/>
      <c r="AK941" s="130"/>
      <c r="AL941" s="130"/>
      <c r="AM941" s="130"/>
      <c r="AN941" s="130"/>
      <c r="AO941" s="130"/>
      <c r="AP941" s="130"/>
      <c r="AQ941" s="130"/>
      <c r="AR941" s="130"/>
      <c r="AS941" s="130"/>
      <c r="AT941" s="130"/>
      <c r="AU941" s="130"/>
      <c r="AV941" s="130"/>
      <c r="AW941" s="130"/>
      <c r="AX941" s="130"/>
      <c r="AY941" s="130"/>
      <c r="AZ941" s="130"/>
      <c r="BA941" s="130"/>
      <c r="BB941" s="130"/>
      <c r="BC941" s="130"/>
      <c r="BD941" s="130"/>
      <c r="BE941" s="130"/>
      <c r="BF941" s="130"/>
      <c r="BG941" s="130"/>
      <c r="BH941" s="130"/>
      <c r="BI941" s="130"/>
      <c r="BJ941" s="130"/>
      <c r="BK941" s="130"/>
      <c r="BL941" s="130"/>
      <c r="BM941" s="130"/>
      <c r="BN941" s="130"/>
      <c r="BO941" s="130"/>
      <c r="BP941" s="130"/>
      <c r="BQ941" s="130"/>
      <c r="BR941" s="130"/>
      <c r="BS941" s="111"/>
    </row>
    <row r="942" spans="4:71" s="94" customFormat="1" ht="9.75" customHeight="1" x14ac:dyDescent="0.25">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c r="AA942" s="130"/>
      <c r="AB942" s="130"/>
      <c r="AC942" s="130"/>
      <c r="AD942" s="130"/>
      <c r="AE942" s="130"/>
      <c r="AF942" s="130"/>
      <c r="AG942" s="130"/>
      <c r="AH942" s="130"/>
      <c r="AI942" s="130"/>
      <c r="AJ942" s="130"/>
      <c r="AK942" s="130"/>
      <c r="AL942" s="130"/>
      <c r="AM942" s="130"/>
      <c r="AN942" s="130"/>
      <c r="AO942" s="130"/>
      <c r="AP942" s="130"/>
      <c r="AQ942" s="130"/>
      <c r="AR942" s="130"/>
      <c r="AS942" s="130"/>
      <c r="AT942" s="130"/>
      <c r="AU942" s="130"/>
      <c r="AV942" s="130"/>
      <c r="AW942" s="130"/>
      <c r="AX942" s="130"/>
      <c r="AY942" s="130"/>
      <c r="AZ942" s="130"/>
      <c r="BA942" s="130"/>
      <c r="BB942" s="130"/>
      <c r="BC942" s="130"/>
      <c r="BD942" s="130"/>
      <c r="BE942" s="130"/>
      <c r="BF942" s="130"/>
      <c r="BG942" s="130"/>
      <c r="BH942" s="130"/>
      <c r="BI942" s="130"/>
      <c r="BJ942" s="130"/>
      <c r="BK942" s="130"/>
      <c r="BL942" s="130"/>
      <c r="BM942" s="130"/>
      <c r="BN942" s="130"/>
      <c r="BO942" s="130"/>
      <c r="BP942" s="130"/>
      <c r="BQ942" s="130"/>
      <c r="BR942" s="130"/>
      <c r="BS942" s="111"/>
    </row>
    <row r="943" spans="4:71" s="94" customFormat="1" ht="9.75" customHeight="1" x14ac:dyDescent="0.25">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c r="AA943" s="130"/>
      <c r="AB943" s="130"/>
      <c r="AC943" s="130"/>
      <c r="AD943" s="130"/>
      <c r="AE943" s="130"/>
      <c r="AF943" s="130"/>
      <c r="AG943" s="130"/>
      <c r="AH943" s="130"/>
      <c r="AI943" s="130"/>
      <c r="AJ943" s="130"/>
      <c r="AK943" s="130"/>
      <c r="AL943" s="130"/>
      <c r="AM943" s="130"/>
      <c r="AN943" s="130"/>
      <c r="AO943" s="130"/>
      <c r="AP943" s="130"/>
      <c r="AQ943" s="130"/>
      <c r="AR943" s="130"/>
      <c r="AS943" s="130"/>
      <c r="AT943" s="130"/>
      <c r="AU943" s="130"/>
      <c r="AV943" s="130"/>
      <c r="AW943" s="130"/>
      <c r="AX943" s="130"/>
      <c r="AY943" s="130"/>
      <c r="AZ943" s="130"/>
      <c r="BA943" s="130"/>
      <c r="BB943" s="130"/>
      <c r="BC943" s="130"/>
      <c r="BD943" s="130"/>
      <c r="BE943" s="130"/>
      <c r="BF943" s="130"/>
      <c r="BG943" s="130"/>
      <c r="BH943" s="130"/>
      <c r="BI943" s="130"/>
      <c r="BJ943" s="130"/>
      <c r="BK943" s="130"/>
      <c r="BL943" s="130"/>
      <c r="BM943" s="130"/>
      <c r="BN943" s="130"/>
      <c r="BO943" s="130"/>
      <c r="BP943" s="130"/>
      <c r="BQ943" s="130"/>
      <c r="BR943" s="130"/>
      <c r="BS943" s="111"/>
    </row>
    <row r="944" spans="4:71" s="94" customFormat="1" ht="9.75" customHeight="1" x14ac:dyDescent="0.25">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c r="AA944" s="130"/>
      <c r="AB944" s="130"/>
      <c r="AC944" s="130"/>
      <c r="AD944" s="130"/>
      <c r="AE944" s="130"/>
      <c r="AF944" s="130"/>
      <c r="AG944" s="130"/>
      <c r="AH944" s="130"/>
      <c r="AI944" s="130"/>
      <c r="AJ944" s="130"/>
      <c r="AK944" s="130"/>
      <c r="AL944" s="130"/>
      <c r="AM944" s="130"/>
      <c r="AN944" s="130"/>
      <c r="AO944" s="130"/>
      <c r="AP944" s="130"/>
      <c r="AQ944" s="130"/>
      <c r="AR944" s="130"/>
      <c r="AS944" s="130"/>
      <c r="AT944" s="130"/>
      <c r="AU944" s="130"/>
      <c r="AV944" s="130"/>
      <c r="AW944" s="130"/>
      <c r="AX944" s="130"/>
      <c r="AY944" s="130"/>
      <c r="AZ944" s="130"/>
      <c r="BA944" s="130"/>
      <c r="BB944" s="130"/>
      <c r="BC944" s="130"/>
      <c r="BD944" s="130"/>
      <c r="BE944" s="130"/>
      <c r="BF944" s="130"/>
      <c r="BG944" s="130"/>
      <c r="BH944" s="130"/>
      <c r="BI944" s="130"/>
      <c r="BJ944" s="130"/>
      <c r="BK944" s="130"/>
      <c r="BL944" s="130"/>
      <c r="BM944" s="130"/>
      <c r="BN944" s="130"/>
      <c r="BO944" s="130"/>
      <c r="BP944" s="130"/>
      <c r="BQ944" s="130"/>
      <c r="BR944" s="130"/>
      <c r="BS944" s="111"/>
    </row>
    <row r="945" spans="4:71" s="94" customFormat="1" ht="9.75" customHeight="1" x14ac:dyDescent="0.25">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c r="AA945" s="130"/>
      <c r="AB945" s="130"/>
      <c r="AC945" s="130"/>
      <c r="AD945" s="130"/>
      <c r="AE945" s="130"/>
      <c r="AF945" s="130"/>
      <c r="AG945" s="130"/>
      <c r="AH945" s="130"/>
      <c r="AI945" s="130"/>
      <c r="AJ945" s="130"/>
      <c r="AK945" s="130"/>
      <c r="AL945" s="130"/>
      <c r="AM945" s="130"/>
      <c r="AN945" s="130"/>
      <c r="AO945" s="130"/>
      <c r="AP945" s="130"/>
      <c r="AQ945" s="130"/>
      <c r="AR945" s="130"/>
      <c r="AS945" s="130"/>
      <c r="AT945" s="130"/>
      <c r="AU945" s="130"/>
      <c r="AV945" s="130"/>
      <c r="AW945" s="130"/>
      <c r="AX945" s="130"/>
      <c r="AY945" s="130"/>
      <c r="AZ945" s="130"/>
      <c r="BA945" s="130"/>
      <c r="BB945" s="130"/>
      <c r="BC945" s="130"/>
      <c r="BD945" s="130"/>
      <c r="BE945" s="130"/>
      <c r="BF945" s="130"/>
      <c r="BG945" s="130"/>
      <c r="BH945" s="130"/>
      <c r="BI945" s="130"/>
      <c r="BJ945" s="130"/>
      <c r="BK945" s="130"/>
      <c r="BL945" s="130"/>
      <c r="BM945" s="130"/>
      <c r="BN945" s="130"/>
      <c r="BO945" s="130"/>
      <c r="BP945" s="130"/>
      <c r="BQ945" s="130"/>
      <c r="BR945" s="130"/>
      <c r="BS945" s="111"/>
    </row>
    <row r="946" spans="4:71" s="94" customFormat="1" ht="9.75" customHeight="1" x14ac:dyDescent="0.25">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c r="AA946" s="130"/>
      <c r="AB946" s="130"/>
      <c r="AC946" s="130"/>
      <c r="AD946" s="130"/>
      <c r="AE946" s="130"/>
      <c r="AF946" s="130"/>
      <c r="AG946" s="130"/>
      <c r="AH946" s="130"/>
      <c r="AI946" s="130"/>
      <c r="AJ946" s="130"/>
      <c r="AK946" s="130"/>
      <c r="AL946" s="130"/>
      <c r="AM946" s="130"/>
      <c r="AN946" s="130"/>
      <c r="AO946" s="130"/>
      <c r="AP946" s="130"/>
      <c r="AQ946" s="130"/>
      <c r="AR946" s="130"/>
      <c r="AS946" s="130"/>
      <c r="AT946" s="130"/>
      <c r="AU946" s="130"/>
      <c r="AV946" s="130"/>
      <c r="AW946" s="130"/>
      <c r="AX946" s="130"/>
      <c r="AY946" s="130"/>
      <c r="AZ946" s="130"/>
      <c r="BA946" s="130"/>
      <c r="BB946" s="130"/>
      <c r="BC946" s="130"/>
      <c r="BD946" s="130"/>
      <c r="BE946" s="130"/>
      <c r="BF946" s="130"/>
      <c r="BG946" s="130"/>
      <c r="BH946" s="130"/>
      <c r="BI946" s="130"/>
      <c r="BJ946" s="130"/>
      <c r="BK946" s="130"/>
      <c r="BL946" s="130"/>
      <c r="BM946" s="130"/>
      <c r="BN946" s="130"/>
      <c r="BO946" s="130"/>
      <c r="BP946" s="130"/>
      <c r="BQ946" s="130"/>
      <c r="BR946" s="130"/>
      <c r="BS946" s="111"/>
    </row>
    <row r="947" spans="4:71" s="94" customFormat="1" ht="9.75" customHeight="1" x14ac:dyDescent="0.25">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c r="AA947" s="130"/>
      <c r="AB947" s="130"/>
      <c r="AC947" s="130"/>
      <c r="AD947" s="130"/>
      <c r="AE947" s="130"/>
      <c r="AF947" s="130"/>
      <c r="AG947" s="130"/>
      <c r="AH947" s="130"/>
      <c r="AI947" s="130"/>
      <c r="AJ947" s="130"/>
      <c r="AK947" s="130"/>
      <c r="AL947" s="130"/>
      <c r="AM947" s="130"/>
      <c r="AN947" s="130"/>
      <c r="AO947" s="130"/>
      <c r="AP947" s="130"/>
      <c r="AQ947" s="130"/>
      <c r="AR947" s="130"/>
      <c r="AS947" s="130"/>
      <c r="AT947" s="130"/>
      <c r="AU947" s="130"/>
      <c r="AV947" s="130"/>
      <c r="AW947" s="130"/>
      <c r="AX947" s="130"/>
      <c r="AY947" s="130"/>
      <c r="AZ947" s="130"/>
      <c r="BA947" s="130"/>
      <c r="BB947" s="130"/>
      <c r="BC947" s="130"/>
      <c r="BD947" s="130"/>
      <c r="BE947" s="130"/>
      <c r="BF947" s="130"/>
      <c r="BG947" s="130"/>
      <c r="BH947" s="130"/>
      <c r="BI947" s="130"/>
      <c r="BJ947" s="130"/>
      <c r="BK947" s="130"/>
      <c r="BL947" s="130"/>
      <c r="BM947" s="130"/>
      <c r="BN947" s="130"/>
      <c r="BO947" s="130"/>
      <c r="BP947" s="130"/>
      <c r="BQ947" s="130"/>
      <c r="BR947" s="130"/>
      <c r="BS947" s="111"/>
    </row>
    <row r="948" spans="4:71" s="94" customFormat="1" ht="9.75" customHeight="1" x14ac:dyDescent="0.25">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c r="AA948" s="130"/>
      <c r="AB948" s="130"/>
      <c r="AC948" s="130"/>
      <c r="AD948" s="130"/>
      <c r="AE948" s="130"/>
      <c r="AF948" s="130"/>
      <c r="AG948" s="130"/>
      <c r="AH948" s="130"/>
      <c r="AI948" s="130"/>
      <c r="AJ948" s="130"/>
      <c r="AK948" s="130"/>
      <c r="AL948" s="130"/>
      <c r="AM948" s="130"/>
      <c r="AN948" s="130"/>
      <c r="AO948" s="130"/>
      <c r="AP948" s="130"/>
      <c r="AQ948" s="130"/>
      <c r="AR948" s="130"/>
      <c r="AS948" s="130"/>
      <c r="AT948" s="130"/>
      <c r="AU948" s="130"/>
      <c r="AV948" s="130"/>
      <c r="AW948" s="130"/>
      <c r="AX948" s="130"/>
      <c r="AY948" s="130"/>
      <c r="AZ948" s="130"/>
      <c r="BA948" s="130"/>
      <c r="BB948" s="130"/>
      <c r="BC948" s="130"/>
      <c r="BD948" s="130"/>
      <c r="BE948" s="130"/>
      <c r="BF948" s="130"/>
      <c r="BG948" s="130"/>
      <c r="BH948" s="130"/>
      <c r="BI948" s="130"/>
      <c r="BJ948" s="130"/>
      <c r="BK948" s="130"/>
      <c r="BL948" s="130"/>
      <c r="BM948" s="130"/>
      <c r="BN948" s="130"/>
      <c r="BO948" s="130"/>
      <c r="BP948" s="130"/>
      <c r="BQ948" s="130"/>
      <c r="BR948" s="130"/>
      <c r="BS948" s="111"/>
    </row>
    <row r="949" spans="4:71" s="94" customFormat="1" ht="9.75" customHeight="1" x14ac:dyDescent="0.25">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c r="AA949" s="130"/>
      <c r="AB949" s="130"/>
      <c r="AC949" s="130"/>
      <c r="AD949" s="130"/>
      <c r="AE949" s="130"/>
      <c r="AF949" s="130"/>
      <c r="AG949" s="130"/>
      <c r="AH949" s="130"/>
      <c r="AI949" s="130"/>
      <c r="AJ949" s="130"/>
      <c r="AK949" s="130"/>
      <c r="AL949" s="130"/>
      <c r="AM949" s="130"/>
      <c r="AN949" s="130"/>
      <c r="AO949" s="130"/>
      <c r="AP949" s="130"/>
      <c r="AQ949" s="130"/>
      <c r="AR949" s="130"/>
      <c r="AS949" s="130"/>
      <c r="AT949" s="130"/>
      <c r="AU949" s="130"/>
      <c r="AV949" s="130"/>
      <c r="AW949" s="130"/>
      <c r="AX949" s="130"/>
      <c r="AY949" s="130"/>
      <c r="AZ949" s="130"/>
      <c r="BA949" s="130"/>
      <c r="BB949" s="130"/>
      <c r="BC949" s="130"/>
      <c r="BD949" s="130"/>
      <c r="BE949" s="130"/>
      <c r="BF949" s="130"/>
      <c r="BG949" s="130"/>
      <c r="BH949" s="130"/>
      <c r="BI949" s="130"/>
      <c r="BJ949" s="130"/>
      <c r="BK949" s="130"/>
      <c r="BL949" s="130"/>
      <c r="BM949" s="130"/>
      <c r="BN949" s="130"/>
      <c r="BO949" s="130"/>
      <c r="BP949" s="130"/>
      <c r="BQ949" s="130"/>
      <c r="BR949" s="130"/>
      <c r="BS949" s="111"/>
    </row>
    <row r="950" spans="4:71" s="94" customFormat="1" ht="9.75" customHeight="1" x14ac:dyDescent="0.25">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c r="AA950" s="130"/>
      <c r="AB950" s="130"/>
      <c r="AC950" s="130"/>
      <c r="AD950" s="130"/>
      <c r="AE950" s="130"/>
      <c r="AF950" s="130"/>
      <c r="AG950" s="130"/>
      <c r="AH950" s="130"/>
      <c r="AI950" s="130"/>
      <c r="AJ950" s="130"/>
      <c r="AK950" s="130"/>
      <c r="AL950" s="130"/>
      <c r="AM950" s="130"/>
      <c r="AN950" s="130"/>
      <c r="AO950" s="130"/>
      <c r="AP950" s="130"/>
      <c r="AQ950" s="130"/>
      <c r="AR950" s="130"/>
      <c r="AS950" s="130"/>
      <c r="AT950" s="130"/>
      <c r="AU950" s="130"/>
      <c r="AV950" s="130"/>
      <c r="AW950" s="130"/>
      <c r="AX950" s="130"/>
      <c r="AY950" s="130"/>
      <c r="AZ950" s="130"/>
      <c r="BA950" s="130"/>
      <c r="BB950" s="130"/>
      <c r="BC950" s="130"/>
      <c r="BD950" s="130"/>
      <c r="BE950" s="130"/>
      <c r="BF950" s="130"/>
      <c r="BG950" s="130"/>
      <c r="BH950" s="130"/>
      <c r="BI950" s="130"/>
      <c r="BJ950" s="130"/>
      <c r="BK950" s="130"/>
      <c r="BL950" s="130"/>
      <c r="BM950" s="130"/>
      <c r="BN950" s="130"/>
      <c r="BO950" s="130"/>
      <c r="BP950" s="130"/>
      <c r="BQ950" s="130"/>
      <c r="BR950" s="130"/>
      <c r="BS950" s="111"/>
    </row>
    <row r="951" spans="4:71" s="94" customFormat="1" ht="9.75" customHeight="1" x14ac:dyDescent="0.25">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c r="AA951" s="130"/>
      <c r="AB951" s="130"/>
      <c r="AC951" s="130"/>
      <c r="AD951" s="130"/>
      <c r="AE951" s="130"/>
      <c r="AF951" s="130"/>
      <c r="AG951" s="130"/>
      <c r="AH951" s="130"/>
      <c r="AI951" s="130"/>
      <c r="AJ951" s="130"/>
      <c r="AK951" s="130"/>
      <c r="AL951" s="130"/>
      <c r="AM951" s="130"/>
      <c r="AN951" s="130"/>
      <c r="AO951" s="130"/>
      <c r="AP951" s="130"/>
      <c r="AQ951" s="130"/>
      <c r="AR951" s="130"/>
      <c r="AS951" s="130"/>
      <c r="AT951" s="130"/>
      <c r="AU951" s="130"/>
      <c r="AV951" s="130"/>
      <c r="AW951" s="130"/>
      <c r="AX951" s="130"/>
      <c r="AY951" s="130"/>
      <c r="AZ951" s="130"/>
      <c r="BA951" s="130"/>
      <c r="BB951" s="130"/>
      <c r="BC951" s="130"/>
      <c r="BD951" s="130"/>
      <c r="BE951" s="130"/>
      <c r="BF951" s="130"/>
      <c r="BG951" s="130"/>
      <c r="BH951" s="130"/>
      <c r="BI951" s="130"/>
      <c r="BJ951" s="130"/>
      <c r="BK951" s="130"/>
      <c r="BL951" s="130"/>
      <c r="BM951" s="130"/>
      <c r="BN951" s="130"/>
      <c r="BO951" s="130"/>
      <c r="BP951" s="130"/>
      <c r="BQ951" s="130"/>
      <c r="BR951" s="130"/>
      <c r="BS951" s="111"/>
    </row>
    <row r="952" spans="4:71" s="94" customFormat="1" ht="9.75" customHeight="1" x14ac:dyDescent="0.25">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c r="AA952" s="130"/>
      <c r="AB952" s="130"/>
      <c r="AC952" s="130"/>
      <c r="AD952" s="130"/>
      <c r="AE952" s="130"/>
      <c r="AF952" s="130"/>
      <c r="AG952" s="130"/>
      <c r="AH952" s="130"/>
      <c r="AI952" s="130"/>
      <c r="AJ952" s="130"/>
      <c r="AK952" s="130"/>
      <c r="AL952" s="130"/>
      <c r="AM952" s="130"/>
      <c r="AN952" s="130"/>
      <c r="AO952" s="130"/>
      <c r="AP952" s="130"/>
      <c r="AQ952" s="130"/>
      <c r="AR952" s="130"/>
      <c r="AS952" s="130"/>
      <c r="AT952" s="130"/>
      <c r="AU952" s="130"/>
      <c r="AV952" s="130"/>
      <c r="AW952" s="130"/>
      <c r="AX952" s="130"/>
      <c r="AY952" s="130"/>
      <c r="AZ952" s="130"/>
      <c r="BA952" s="130"/>
      <c r="BB952" s="130"/>
      <c r="BC952" s="130"/>
      <c r="BD952" s="130"/>
      <c r="BE952" s="130"/>
      <c r="BF952" s="130"/>
      <c r="BG952" s="130"/>
      <c r="BH952" s="130"/>
      <c r="BI952" s="130"/>
      <c r="BJ952" s="130"/>
      <c r="BK952" s="130"/>
      <c r="BL952" s="130"/>
      <c r="BM952" s="130"/>
      <c r="BN952" s="130"/>
      <c r="BO952" s="130"/>
      <c r="BP952" s="130"/>
      <c r="BQ952" s="130"/>
      <c r="BR952" s="130"/>
      <c r="BS952" s="111"/>
    </row>
    <row r="953" spans="4:71" s="94" customFormat="1" ht="9.75" customHeight="1" x14ac:dyDescent="0.25">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c r="AA953" s="130"/>
      <c r="AB953" s="130"/>
      <c r="AC953" s="130"/>
      <c r="AD953" s="130"/>
      <c r="AE953" s="130"/>
      <c r="AF953" s="130"/>
      <c r="AG953" s="130"/>
      <c r="AH953" s="130"/>
      <c r="AI953" s="130"/>
      <c r="AJ953" s="130"/>
      <c r="AK953" s="130"/>
      <c r="AL953" s="130"/>
      <c r="AM953" s="130"/>
      <c r="AN953" s="130"/>
      <c r="AO953" s="130"/>
      <c r="AP953" s="130"/>
      <c r="AQ953" s="130"/>
      <c r="AR953" s="130"/>
      <c r="AS953" s="130"/>
      <c r="AT953" s="130"/>
      <c r="AU953" s="130"/>
      <c r="AV953" s="130"/>
      <c r="AW953" s="130"/>
      <c r="AX953" s="130"/>
      <c r="AY953" s="130"/>
      <c r="AZ953" s="130"/>
      <c r="BA953" s="130"/>
      <c r="BB953" s="130"/>
      <c r="BC953" s="130"/>
      <c r="BD953" s="130"/>
      <c r="BE953" s="130"/>
      <c r="BF953" s="130"/>
      <c r="BG953" s="130"/>
      <c r="BH953" s="130"/>
      <c r="BI953" s="130"/>
      <c r="BJ953" s="130"/>
      <c r="BK953" s="130"/>
      <c r="BL953" s="130"/>
      <c r="BM953" s="130"/>
      <c r="BN953" s="130"/>
      <c r="BO953" s="130"/>
      <c r="BP953" s="130"/>
      <c r="BQ953" s="130"/>
      <c r="BR953" s="130"/>
      <c r="BS953" s="111"/>
    </row>
    <row r="954" spans="4:71" s="94" customFormat="1" ht="9.75" customHeight="1" x14ac:dyDescent="0.25">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c r="AA954" s="130"/>
      <c r="AB954" s="130"/>
      <c r="AC954" s="130"/>
      <c r="AD954" s="130"/>
      <c r="AE954" s="130"/>
      <c r="AF954" s="130"/>
      <c r="AG954" s="130"/>
      <c r="AH954" s="130"/>
      <c r="AI954" s="130"/>
      <c r="AJ954" s="130"/>
      <c r="AK954" s="130"/>
      <c r="AL954" s="130"/>
      <c r="AM954" s="130"/>
      <c r="AN954" s="130"/>
      <c r="AO954" s="130"/>
      <c r="AP954" s="130"/>
      <c r="AQ954" s="130"/>
      <c r="AR954" s="130"/>
      <c r="AS954" s="130"/>
      <c r="AT954" s="130"/>
      <c r="AU954" s="130"/>
      <c r="AV954" s="130"/>
      <c r="AW954" s="130"/>
      <c r="AX954" s="130"/>
      <c r="AY954" s="130"/>
      <c r="AZ954" s="130"/>
      <c r="BA954" s="130"/>
      <c r="BB954" s="130"/>
      <c r="BC954" s="130"/>
      <c r="BD954" s="130"/>
      <c r="BE954" s="130"/>
      <c r="BF954" s="130"/>
      <c r="BG954" s="130"/>
      <c r="BH954" s="130"/>
      <c r="BI954" s="130"/>
      <c r="BJ954" s="130"/>
      <c r="BK954" s="130"/>
      <c r="BL954" s="130"/>
      <c r="BM954" s="130"/>
      <c r="BN954" s="130"/>
      <c r="BO954" s="130"/>
      <c r="BP954" s="130"/>
      <c r="BQ954" s="130"/>
      <c r="BR954" s="130"/>
      <c r="BS954" s="111"/>
    </row>
    <row r="955" spans="4:71" s="94" customFormat="1" ht="9.75" customHeight="1" x14ac:dyDescent="0.25">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c r="AA955" s="130"/>
      <c r="AB955" s="130"/>
      <c r="AC955" s="130"/>
      <c r="AD955" s="130"/>
      <c r="AE955" s="130"/>
      <c r="AF955" s="130"/>
      <c r="AG955" s="130"/>
      <c r="AH955" s="130"/>
      <c r="AI955" s="130"/>
      <c r="AJ955" s="130"/>
      <c r="AK955" s="130"/>
      <c r="AL955" s="130"/>
      <c r="AM955" s="130"/>
      <c r="AN955" s="130"/>
      <c r="AO955" s="130"/>
      <c r="AP955" s="130"/>
      <c r="AQ955" s="130"/>
      <c r="AR955" s="130"/>
      <c r="AS955" s="130"/>
      <c r="AT955" s="130"/>
      <c r="AU955" s="130"/>
      <c r="AV955" s="130"/>
      <c r="AW955" s="130"/>
      <c r="AX955" s="130"/>
      <c r="AY955" s="130"/>
      <c r="AZ955" s="130"/>
      <c r="BA955" s="130"/>
      <c r="BB955" s="130"/>
      <c r="BC955" s="130"/>
      <c r="BD955" s="130"/>
      <c r="BE955" s="130"/>
      <c r="BF955" s="130"/>
      <c r="BG955" s="130"/>
      <c r="BH955" s="130"/>
      <c r="BI955" s="130"/>
      <c r="BJ955" s="130"/>
      <c r="BK955" s="130"/>
      <c r="BL955" s="130"/>
      <c r="BM955" s="130"/>
      <c r="BN955" s="130"/>
      <c r="BO955" s="130"/>
      <c r="BP955" s="130"/>
      <c r="BQ955" s="130"/>
      <c r="BR955" s="130"/>
      <c r="BS955" s="111"/>
    </row>
    <row r="956" spans="4:71" s="94" customFormat="1" ht="9.75" customHeight="1" x14ac:dyDescent="0.25">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c r="AA956" s="130"/>
      <c r="AB956" s="130"/>
      <c r="AC956" s="130"/>
      <c r="AD956" s="130"/>
      <c r="AE956" s="130"/>
      <c r="AF956" s="130"/>
      <c r="AG956" s="130"/>
      <c r="AH956" s="130"/>
      <c r="AI956" s="130"/>
      <c r="AJ956" s="130"/>
      <c r="AK956" s="130"/>
      <c r="AL956" s="130"/>
      <c r="AM956" s="130"/>
      <c r="AN956" s="130"/>
      <c r="AO956" s="130"/>
      <c r="AP956" s="130"/>
      <c r="AQ956" s="130"/>
      <c r="AR956" s="130"/>
      <c r="AS956" s="130"/>
      <c r="AT956" s="130"/>
      <c r="AU956" s="130"/>
      <c r="AV956" s="130"/>
      <c r="AW956" s="130"/>
      <c r="AX956" s="130"/>
      <c r="AY956" s="130"/>
      <c r="AZ956" s="130"/>
      <c r="BA956" s="130"/>
      <c r="BB956" s="130"/>
      <c r="BC956" s="130"/>
      <c r="BD956" s="130"/>
      <c r="BE956" s="130"/>
      <c r="BF956" s="130"/>
      <c r="BG956" s="130"/>
      <c r="BH956" s="130"/>
      <c r="BI956" s="130"/>
      <c r="BJ956" s="130"/>
      <c r="BK956" s="130"/>
      <c r="BL956" s="130"/>
      <c r="BM956" s="130"/>
      <c r="BN956" s="130"/>
      <c r="BO956" s="130"/>
      <c r="BP956" s="130"/>
      <c r="BQ956" s="130"/>
      <c r="BR956" s="130"/>
      <c r="BS956" s="111"/>
    </row>
    <row r="957" spans="4:71" s="94" customFormat="1" ht="9.75" customHeight="1" x14ac:dyDescent="0.25">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c r="AA957" s="130"/>
      <c r="AB957" s="130"/>
      <c r="AC957" s="130"/>
      <c r="AD957" s="130"/>
      <c r="AE957" s="130"/>
      <c r="AF957" s="130"/>
      <c r="AG957" s="130"/>
      <c r="AH957" s="130"/>
      <c r="AI957" s="130"/>
      <c r="AJ957" s="130"/>
      <c r="AK957" s="130"/>
      <c r="AL957" s="130"/>
      <c r="AM957" s="130"/>
      <c r="AN957" s="130"/>
      <c r="AO957" s="130"/>
      <c r="AP957" s="130"/>
      <c r="AQ957" s="130"/>
      <c r="AR957" s="130"/>
      <c r="AS957" s="130"/>
      <c r="AT957" s="130"/>
      <c r="AU957" s="130"/>
      <c r="AV957" s="130"/>
      <c r="AW957" s="130"/>
      <c r="AX957" s="130"/>
      <c r="AY957" s="130"/>
      <c r="AZ957" s="130"/>
      <c r="BA957" s="130"/>
      <c r="BB957" s="130"/>
      <c r="BC957" s="130"/>
      <c r="BD957" s="130"/>
      <c r="BE957" s="130"/>
      <c r="BF957" s="130"/>
      <c r="BG957" s="130"/>
      <c r="BH957" s="130"/>
      <c r="BI957" s="130"/>
      <c r="BJ957" s="130"/>
      <c r="BK957" s="130"/>
      <c r="BL957" s="130"/>
      <c r="BM957" s="130"/>
      <c r="BN957" s="130"/>
      <c r="BO957" s="130"/>
      <c r="BP957" s="130"/>
      <c r="BQ957" s="130"/>
      <c r="BR957" s="130"/>
      <c r="BS957" s="111"/>
    </row>
    <row r="958" spans="4:71" s="94" customFormat="1" ht="9.75" customHeight="1" x14ac:dyDescent="0.25">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c r="AA958" s="130"/>
      <c r="AB958" s="130"/>
      <c r="AC958" s="130"/>
      <c r="AD958" s="130"/>
      <c r="AE958" s="130"/>
      <c r="AF958" s="130"/>
      <c r="AG958" s="130"/>
      <c r="AH958" s="130"/>
      <c r="AI958" s="130"/>
      <c r="AJ958" s="130"/>
      <c r="AK958" s="130"/>
      <c r="AL958" s="130"/>
      <c r="AM958" s="130"/>
      <c r="AN958" s="130"/>
      <c r="AO958" s="130"/>
      <c r="AP958" s="130"/>
      <c r="AQ958" s="130"/>
      <c r="AR958" s="130"/>
      <c r="AS958" s="130"/>
      <c r="AT958" s="130"/>
      <c r="AU958" s="130"/>
      <c r="AV958" s="130"/>
      <c r="AW958" s="130"/>
      <c r="AX958" s="130"/>
      <c r="AY958" s="130"/>
      <c r="AZ958" s="130"/>
      <c r="BA958" s="130"/>
      <c r="BB958" s="130"/>
      <c r="BC958" s="130"/>
      <c r="BD958" s="130"/>
      <c r="BE958" s="130"/>
      <c r="BF958" s="130"/>
      <c r="BG958" s="130"/>
      <c r="BH958" s="130"/>
      <c r="BI958" s="130"/>
      <c r="BJ958" s="130"/>
      <c r="BK958" s="130"/>
      <c r="BL958" s="130"/>
      <c r="BM958" s="130"/>
      <c r="BN958" s="130"/>
      <c r="BO958" s="130"/>
      <c r="BP958" s="130"/>
      <c r="BQ958" s="130"/>
      <c r="BR958" s="130"/>
      <c r="BS958" s="111"/>
    </row>
    <row r="959" spans="4:71" s="94" customFormat="1" ht="9.75" customHeight="1" x14ac:dyDescent="0.25">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c r="AA959" s="130"/>
      <c r="AB959" s="130"/>
      <c r="AC959" s="130"/>
      <c r="AD959" s="130"/>
      <c r="AE959" s="130"/>
      <c r="AF959" s="130"/>
      <c r="AG959" s="130"/>
      <c r="AH959" s="130"/>
      <c r="AI959" s="130"/>
      <c r="AJ959" s="130"/>
      <c r="AK959" s="130"/>
      <c r="AL959" s="130"/>
      <c r="AM959" s="130"/>
      <c r="AN959" s="130"/>
      <c r="AO959" s="130"/>
      <c r="AP959" s="130"/>
      <c r="AQ959" s="130"/>
      <c r="AR959" s="130"/>
      <c r="AS959" s="130"/>
      <c r="AT959" s="130"/>
      <c r="AU959" s="130"/>
      <c r="AV959" s="130"/>
      <c r="AW959" s="130"/>
      <c r="AX959" s="130"/>
      <c r="AY959" s="130"/>
      <c r="AZ959" s="130"/>
      <c r="BA959" s="130"/>
      <c r="BB959" s="130"/>
      <c r="BC959" s="130"/>
      <c r="BD959" s="130"/>
      <c r="BE959" s="130"/>
      <c r="BF959" s="130"/>
      <c r="BG959" s="130"/>
      <c r="BH959" s="130"/>
      <c r="BI959" s="130"/>
      <c r="BJ959" s="130"/>
      <c r="BK959" s="130"/>
      <c r="BL959" s="130"/>
      <c r="BM959" s="130"/>
      <c r="BN959" s="130"/>
      <c r="BO959" s="130"/>
      <c r="BP959" s="130"/>
      <c r="BQ959" s="130"/>
      <c r="BR959" s="130"/>
      <c r="BS959" s="111"/>
    </row>
    <row r="960" spans="4:71" s="94" customFormat="1" ht="9.75" customHeight="1" x14ac:dyDescent="0.25">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c r="AA960" s="130"/>
      <c r="AB960" s="130"/>
      <c r="AC960" s="130"/>
      <c r="AD960" s="130"/>
      <c r="AE960" s="130"/>
      <c r="AF960" s="130"/>
      <c r="AG960" s="130"/>
      <c r="AH960" s="130"/>
      <c r="AI960" s="130"/>
      <c r="AJ960" s="130"/>
      <c r="AK960" s="130"/>
      <c r="AL960" s="130"/>
      <c r="AM960" s="130"/>
      <c r="AN960" s="130"/>
      <c r="AO960" s="130"/>
      <c r="AP960" s="130"/>
      <c r="AQ960" s="130"/>
      <c r="AR960" s="130"/>
      <c r="AS960" s="130"/>
      <c r="AT960" s="130"/>
      <c r="AU960" s="130"/>
      <c r="AV960" s="130"/>
      <c r="AW960" s="130"/>
      <c r="AX960" s="130"/>
      <c r="AY960" s="130"/>
      <c r="AZ960" s="130"/>
      <c r="BA960" s="130"/>
      <c r="BB960" s="130"/>
      <c r="BC960" s="130"/>
      <c r="BD960" s="130"/>
      <c r="BE960" s="130"/>
      <c r="BF960" s="130"/>
      <c r="BG960" s="130"/>
      <c r="BH960" s="130"/>
      <c r="BI960" s="130"/>
      <c r="BJ960" s="130"/>
      <c r="BK960" s="130"/>
      <c r="BL960" s="130"/>
      <c r="BM960" s="130"/>
      <c r="BN960" s="130"/>
      <c r="BO960" s="130"/>
      <c r="BP960" s="130"/>
      <c r="BQ960" s="130"/>
      <c r="BR960" s="130"/>
      <c r="BS960" s="111"/>
    </row>
    <row r="961" spans="4:71" s="94" customFormat="1" ht="9.75" customHeight="1" x14ac:dyDescent="0.25">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c r="AA961" s="130"/>
      <c r="AB961" s="130"/>
      <c r="AC961" s="130"/>
      <c r="AD961" s="130"/>
      <c r="AE961" s="130"/>
      <c r="AF961" s="130"/>
      <c r="AG961" s="130"/>
      <c r="AH961" s="130"/>
      <c r="AI961" s="130"/>
      <c r="AJ961" s="130"/>
      <c r="AK961" s="130"/>
      <c r="AL961" s="130"/>
      <c r="AM961" s="130"/>
      <c r="AN961" s="130"/>
      <c r="AO961" s="130"/>
      <c r="AP961" s="130"/>
      <c r="AQ961" s="130"/>
      <c r="AR961" s="130"/>
      <c r="AS961" s="130"/>
      <c r="AT961" s="130"/>
      <c r="AU961" s="130"/>
      <c r="AV961" s="130"/>
      <c r="AW961" s="130"/>
      <c r="AX961" s="130"/>
      <c r="AY961" s="130"/>
      <c r="AZ961" s="130"/>
      <c r="BA961" s="130"/>
      <c r="BB961" s="130"/>
      <c r="BC961" s="130"/>
      <c r="BD961" s="130"/>
      <c r="BE961" s="130"/>
      <c r="BF961" s="130"/>
      <c r="BG961" s="130"/>
      <c r="BH961" s="130"/>
      <c r="BI961" s="130"/>
      <c r="BJ961" s="130"/>
      <c r="BK961" s="130"/>
      <c r="BL961" s="130"/>
      <c r="BM961" s="130"/>
      <c r="BN961" s="130"/>
      <c r="BO961" s="130"/>
      <c r="BP961" s="130"/>
      <c r="BQ961" s="130"/>
      <c r="BR961" s="130"/>
      <c r="BS961" s="111"/>
    </row>
    <row r="962" spans="4:71" s="94" customFormat="1" ht="9.75" customHeight="1" x14ac:dyDescent="0.25">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c r="AA962" s="130"/>
      <c r="AB962" s="130"/>
      <c r="AC962" s="130"/>
      <c r="AD962" s="130"/>
      <c r="AE962" s="130"/>
      <c r="AF962" s="130"/>
      <c r="AG962" s="130"/>
      <c r="AH962" s="130"/>
      <c r="AI962" s="130"/>
      <c r="AJ962" s="130"/>
      <c r="AK962" s="130"/>
      <c r="AL962" s="130"/>
      <c r="AM962" s="130"/>
      <c r="AN962" s="130"/>
      <c r="AO962" s="130"/>
      <c r="AP962" s="130"/>
      <c r="AQ962" s="130"/>
      <c r="AR962" s="130"/>
      <c r="AS962" s="130"/>
      <c r="AT962" s="130"/>
      <c r="AU962" s="130"/>
      <c r="AV962" s="130"/>
      <c r="AW962" s="130"/>
      <c r="AX962" s="130"/>
      <c r="AY962" s="130"/>
      <c r="AZ962" s="130"/>
      <c r="BA962" s="130"/>
      <c r="BB962" s="130"/>
      <c r="BC962" s="130"/>
      <c r="BD962" s="130"/>
      <c r="BE962" s="130"/>
      <c r="BF962" s="130"/>
      <c r="BG962" s="130"/>
      <c r="BH962" s="130"/>
      <c r="BI962" s="130"/>
      <c r="BJ962" s="130"/>
      <c r="BK962" s="130"/>
      <c r="BL962" s="130"/>
      <c r="BM962" s="130"/>
      <c r="BN962" s="130"/>
      <c r="BO962" s="130"/>
      <c r="BP962" s="130"/>
      <c r="BQ962" s="130"/>
      <c r="BR962" s="130"/>
      <c r="BS962" s="111"/>
    </row>
    <row r="963" spans="4:71" s="94" customFormat="1" ht="9.75" customHeight="1" x14ac:dyDescent="0.25">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11"/>
    </row>
    <row r="964" spans="4:71" s="94" customFormat="1" ht="9.75" customHeight="1" x14ac:dyDescent="0.25">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c r="AA964" s="130"/>
      <c r="AB964" s="130"/>
      <c r="AC964" s="130"/>
      <c r="AD964" s="130"/>
      <c r="AE964" s="130"/>
      <c r="AF964" s="130"/>
      <c r="AG964" s="130"/>
      <c r="AH964" s="130"/>
      <c r="AI964" s="130"/>
      <c r="AJ964" s="130"/>
      <c r="AK964" s="130"/>
      <c r="AL964" s="130"/>
      <c r="AM964" s="130"/>
      <c r="AN964" s="130"/>
      <c r="AO964" s="130"/>
      <c r="AP964" s="130"/>
      <c r="AQ964" s="130"/>
      <c r="AR964" s="130"/>
      <c r="AS964" s="130"/>
      <c r="AT964" s="130"/>
      <c r="AU964" s="130"/>
      <c r="AV964" s="130"/>
      <c r="AW964" s="130"/>
      <c r="AX964" s="130"/>
      <c r="AY964" s="130"/>
      <c r="AZ964" s="130"/>
      <c r="BA964" s="130"/>
      <c r="BB964" s="130"/>
      <c r="BC964" s="130"/>
      <c r="BD964" s="130"/>
      <c r="BE964" s="130"/>
      <c r="BF964" s="130"/>
      <c r="BG964" s="130"/>
      <c r="BH964" s="130"/>
      <c r="BI964" s="130"/>
      <c r="BJ964" s="130"/>
      <c r="BK964" s="130"/>
      <c r="BL964" s="130"/>
      <c r="BM964" s="130"/>
      <c r="BN964" s="130"/>
      <c r="BO964" s="130"/>
      <c r="BP964" s="130"/>
      <c r="BQ964" s="130"/>
      <c r="BR964" s="130"/>
      <c r="BS964" s="111"/>
    </row>
    <row r="965" spans="4:71" s="94" customFormat="1" ht="9.75" customHeight="1" x14ac:dyDescent="0.25">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c r="AA965" s="130"/>
      <c r="AB965" s="130"/>
      <c r="AC965" s="130"/>
      <c r="AD965" s="130"/>
      <c r="AE965" s="130"/>
      <c r="AF965" s="130"/>
      <c r="AG965" s="130"/>
      <c r="AH965" s="130"/>
      <c r="AI965" s="130"/>
      <c r="AJ965" s="130"/>
      <c r="AK965" s="130"/>
      <c r="AL965" s="130"/>
      <c r="AM965" s="130"/>
      <c r="AN965" s="130"/>
      <c r="AO965" s="130"/>
      <c r="AP965" s="130"/>
      <c r="AQ965" s="130"/>
      <c r="AR965" s="130"/>
      <c r="AS965" s="130"/>
      <c r="AT965" s="130"/>
      <c r="AU965" s="130"/>
      <c r="AV965" s="130"/>
      <c r="AW965" s="130"/>
      <c r="AX965" s="130"/>
      <c r="AY965" s="130"/>
      <c r="AZ965" s="130"/>
      <c r="BA965" s="130"/>
      <c r="BB965" s="130"/>
      <c r="BC965" s="130"/>
      <c r="BD965" s="130"/>
      <c r="BE965" s="130"/>
      <c r="BF965" s="130"/>
      <c r="BG965" s="130"/>
      <c r="BH965" s="130"/>
      <c r="BI965" s="130"/>
      <c r="BJ965" s="130"/>
      <c r="BK965" s="130"/>
      <c r="BL965" s="130"/>
      <c r="BM965" s="130"/>
      <c r="BN965" s="130"/>
      <c r="BO965" s="130"/>
      <c r="BP965" s="130"/>
      <c r="BQ965" s="130"/>
      <c r="BR965" s="130"/>
      <c r="BS965" s="111"/>
    </row>
    <row r="966" spans="4:71" s="94" customFormat="1" ht="9.75" customHeight="1" x14ac:dyDescent="0.25">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c r="AA966" s="130"/>
      <c r="AB966" s="130"/>
      <c r="AC966" s="130"/>
      <c r="AD966" s="130"/>
      <c r="AE966" s="130"/>
      <c r="AF966" s="130"/>
      <c r="AG966" s="130"/>
      <c r="AH966" s="130"/>
      <c r="AI966" s="130"/>
      <c r="AJ966" s="130"/>
      <c r="AK966" s="130"/>
      <c r="AL966" s="130"/>
      <c r="AM966" s="130"/>
      <c r="AN966" s="130"/>
      <c r="AO966" s="130"/>
      <c r="AP966" s="130"/>
      <c r="AQ966" s="130"/>
      <c r="AR966" s="130"/>
      <c r="AS966" s="130"/>
      <c r="AT966" s="130"/>
      <c r="AU966" s="130"/>
      <c r="AV966" s="130"/>
      <c r="AW966" s="130"/>
      <c r="AX966" s="130"/>
      <c r="AY966" s="130"/>
      <c r="AZ966" s="130"/>
      <c r="BA966" s="130"/>
      <c r="BB966" s="130"/>
      <c r="BC966" s="130"/>
      <c r="BD966" s="130"/>
      <c r="BE966" s="130"/>
      <c r="BF966" s="130"/>
      <c r="BG966" s="130"/>
      <c r="BH966" s="130"/>
      <c r="BI966" s="130"/>
      <c r="BJ966" s="130"/>
      <c r="BK966" s="130"/>
      <c r="BL966" s="130"/>
      <c r="BM966" s="130"/>
      <c r="BN966" s="130"/>
      <c r="BO966" s="130"/>
      <c r="BP966" s="130"/>
      <c r="BQ966" s="130"/>
      <c r="BR966" s="130"/>
      <c r="BS966" s="111"/>
    </row>
    <row r="967" spans="4:71" s="94" customFormat="1" ht="9.75" customHeight="1" x14ac:dyDescent="0.25">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c r="AA967" s="130"/>
      <c r="AB967" s="130"/>
      <c r="AC967" s="130"/>
      <c r="AD967" s="130"/>
      <c r="AE967" s="130"/>
      <c r="AF967" s="130"/>
      <c r="AG967" s="130"/>
      <c r="AH967" s="130"/>
      <c r="AI967" s="130"/>
      <c r="AJ967" s="130"/>
      <c r="AK967" s="130"/>
      <c r="AL967" s="130"/>
      <c r="AM967" s="130"/>
      <c r="AN967" s="130"/>
      <c r="AO967" s="130"/>
      <c r="AP967" s="130"/>
      <c r="AQ967" s="130"/>
      <c r="AR967" s="130"/>
      <c r="AS967" s="130"/>
      <c r="AT967" s="130"/>
      <c r="AU967" s="130"/>
      <c r="AV967" s="130"/>
      <c r="AW967" s="130"/>
      <c r="AX967" s="130"/>
      <c r="AY967" s="130"/>
      <c r="AZ967" s="130"/>
      <c r="BA967" s="130"/>
      <c r="BB967" s="130"/>
      <c r="BC967" s="130"/>
      <c r="BD967" s="130"/>
      <c r="BE967" s="130"/>
      <c r="BF967" s="130"/>
      <c r="BG967" s="130"/>
      <c r="BH967" s="130"/>
      <c r="BI967" s="130"/>
      <c r="BJ967" s="130"/>
      <c r="BK967" s="130"/>
      <c r="BL967" s="130"/>
      <c r="BM967" s="130"/>
      <c r="BN967" s="130"/>
      <c r="BO967" s="130"/>
      <c r="BP967" s="130"/>
      <c r="BQ967" s="130"/>
      <c r="BR967" s="130"/>
      <c r="BS967" s="111"/>
    </row>
    <row r="968" spans="4:71" s="94" customFormat="1" ht="9.75" customHeight="1" x14ac:dyDescent="0.25">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c r="AA968" s="130"/>
      <c r="AB968" s="130"/>
      <c r="AC968" s="130"/>
      <c r="AD968" s="130"/>
      <c r="AE968" s="130"/>
      <c r="AF968" s="130"/>
      <c r="AG968" s="130"/>
      <c r="AH968" s="130"/>
      <c r="AI968" s="130"/>
      <c r="AJ968" s="130"/>
      <c r="AK968" s="130"/>
      <c r="AL968" s="130"/>
      <c r="AM968" s="130"/>
      <c r="AN968" s="130"/>
      <c r="AO968" s="130"/>
      <c r="AP968" s="130"/>
      <c r="AQ968" s="130"/>
      <c r="AR968" s="130"/>
      <c r="AS968" s="130"/>
      <c r="AT968" s="130"/>
      <c r="AU968" s="130"/>
      <c r="AV968" s="130"/>
      <c r="AW968" s="130"/>
      <c r="AX968" s="130"/>
      <c r="AY968" s="130"/>
      <c r="AZ968" s="130"/>
      <c r="BA968" s="130"/>
      <c r="BB968" s="130"/>
      <c r="BC968" s="130"/>
      <c r="BD968" s="130"/>
      <c r="BE968" s="130"/>
      <c r="BF968" s="130"/>
      <c r="BG968" s="130"/>
      <c r="BH968" s="130"/>
      <c r="BI968" s="130"/>
      <c r="BJ968" s="130"/>
      <c r="BK968" s="130"/>
      <c r="BL968" s="130"/>
      <c r="BM968" s="130"/>
      <c r="BN968" s="130"/>
      <c r="BO968" s="130"/>
      <c r="BP968" s="130"/>
      <c r="BQ968" s="130"/>
      <c r="BR968" s="130"/>
      <c r="BS968" s="111"/>
    </row>
    <row r="969" spans="4:71" s="94" customFormat="1" ht="9.75" customHeight="1" x14ac:dyDescent="0.25">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c r="AA969" s="130"/>
      <c r="AB969" s="130"/>
      <c r="AC969" s="130"/>
      <c r="AD969" s="130"/>
      <c r="AE969" s="130"/>
      <c r="AF969" s="130"/>
      <c r="AG969" s="130"/>
      <c r="AH969" s="130"/>
      <c r="AI969" s="130"/>
      <c r="AJ969" s="130"/>
      <c r="AK969" s="130"/>
      <c r="AL969" s="130"/>
      <c r="AM969" s="130"/>
      <c r="AN969" s="130"/>
      <c r="AO969" s="130"/>
      <c r="AP969" s="130"/>
      <c r="AQ969" s="130"/>
      <c r="AR969" s="130"/>
      <c r="AS969" s="130"/>
      <c r="AT969" s="130"/>
      <c r="AU969" s="130"/>
      <c r="AV969" s="130"/>
      <c r="AW969" s="130"/>
      <c r="AX969" s="130"/>
      <c r="AY969" s="130"/>
      <c r="AZ969" s="130"/>
      <c r="BA969" s="130"/>
      <c r="BB969" s="130"/>
      <c r="BC969" s="130"/>
      <c r="BD969" s="130"/>
      <c r="BE969" s="130"/>
      <c r="BF969" s="130"/>
      <c r="BG969" s="130"/>
      <c r="BH969" s="130"/>
      <c r="BI969" s="130"/>
      <c r="BJ969" s="130"/>
      <c r="BK969" s="130"/>
      <c r="BL969" s="130"/>
      <c r="BM969" s="130"/>
      <c r="BN969" s="130"/>
      <c r="BO969" s="130"/>
      <c r="BP969" s="130"/>
      <c r="BQ969" s="130"/>
      <c r="BR969" s="130"/>
      <c r="BS969" s="111"/>
    </row>
    <row r="970" spans="4:71" s="94" customFormat="1" ht="9.75" customHeight="1" x14ac:dyDescent="0.25">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c r="AA970" s="130"/>
      <c r="AB970" s="130"/>
      <c r="AC970" s="130"/>
      <c r="AD970" s="130"/>
      <c r="AE970" s="130"/>
      <c r="AF970" s="130"/>
      <c r="AG970" s="130"/>
      <c r="AH970" s="130"/>
      <c r="AI970" s="130"/>
      <c r="AJ970" s="130"/>
      <c r="AK970" s="130"/>
      <c r="AL970" s="130"/>
      <c r="AM970" s="130"/>
      <c r="AN970" s="130"/>
      <c r="AO970" s="130"/>
      <c r="AP970" s="130"/>
      <c r="AQ970" s="130"/>
      <c r="AR970" s="130"/>
      <c r="AS970" s="130"/>
      <c r="AT970" s="130"/>
      <c r="AU970" s="130"/>
      <c r="AV970" s="130"/>
      <c r="AW970" s="130"/>
      <c r="AX970" s="130"/>
      <c r="AY970" s="130"/>
      <c r="AZ970" s="130"/>
      <c r="BA970" s="130"/>
      <c r="BB970" s="130"/>
      <c r="BC970" s="130"/>
      <c r="BD970" s="130"/>
      <c r="BE970" s="130"/>
      <c r="BF970" s="130"/>
      <c r="BG970" s="130"/>
      <c r="BH970" s="130"/>
      <c r="BI970" s="130"/>
      <c r="BJ970" s="130"/>
      <c r="BK970" s="130"/>
      <c r="BL970" s="130"/>
      <c r="BM970" s="130"/>
      <c r="BN970" s="130"/>
      <c r="BO970" s="130"/>
      <c r="BP970" s="130"/>
      <c r="BQ970" s="130"/>
      <c r="BR970" s="130"/>
      <c r="BS970" s="111"/>
    </row>
    <row r="971" spans="4:71" s="94" customFormat="1" ht="9.75" customHeight="1" x14ac:dyDescent="0.25">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c r="AA971" s="130"/>
      <c r="AB971" s="130"/>
      <c r="AC971" s="130"/>
      <c r="AD971" s="130"/>
      <c r="AE971" s="130"/>
      <c r="AF971" s="130"/>
      <c r="AG971" s="130"/>
      <c r="AH971" s="130"/>
      <c r="AI971" s="130"/>
      <c r="AJ971" s="130"/>
      <c r="AK971" s="130"/>
      <c r="AL971" s="130"/>
      <c r="AM971" s="130"/>
      <c r="AN971" s="130"/>
      <c r="AO971" s="130"/>
      <c r="AP971" s="130"/>
      <c r="AQ971" s="130"/>
      <c r="AR971" s="130"/>
      <c r="AS971" s="130"/>
      <c r="AT971" s="130"/>
      <c r="AU971" s="130"/>
      <c r="AV971" s="130"/>
      <c r="AW971" s="130"/>
      <c r="AX971" s="130"/>
      <c r="AY971" s="130"/>
      <c r="AZ971" s="130"/>
      <c r="BA971" s="130"/>
      <c r="BB971" s="130"/>
      <c r="BC971" s="130"/>
      <c r="BD971" s="130"/>
      <c r="BE971" s="130"/>
      <c r="BF971" s="130"/>
      <c r="BG971" s="130"/>
      <c r="BH971" s="130"/>
      <c r="BI971" s="130"/>
      <c r="BJ971" s="130"/>
      <c r="BK971" s="130"/>
      <c r="BL971" s="130"/>
      <c r="BM971" s="130"/>
      <c r="BN971" s="130"/>
      <c r="BO971" s="130"/>
      <c r="BP971" s="130"/>
      <c r="BQ971" s="130"/>
      <c r="BR971" s="130"/>
      <c r="BS971" s="111"/>
    </row>
    <row r="972" spans="4:71" s="94" customFormat="1" ht="9.75" customHeight="1" x14ac:dyDescent="0.25">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c r="AA972" s="130"/>
      <c r="AB972" s="130"/>
      <c r="AC972" s="130"/>
      <c r="AD972" s="130"/>
      <c r="AE972" s="130"/>
      <c r="AF972" s="130"/>
      <c r="AG972" s="130"/>
      <c r="AH972" s="130"/>
      <c r="AI972" s="130"/>
      <c r="AJ972" s="130"/>
      <c r="AK972" s="130"/>
      <c r="AL972" s="130"/>
      <c r="AM972" s="130"/>
      <c r="AN972" s="130"/>
      <c r="AO972" s="130"/>
      <c r="AP972" s="130"/>
      <c r="AQ972" s="130"/>
      <c r="AR972" s="130"/>
      <c r="AS972" s="130"/>
      <c r="AT972" s="130"/>
      <c r="AU972" s="130"/>
      <c r="AV972" s="130"/>
      <c r="AW972" s="130"/>
      <c r="AX972" s="130"/>
      <c r="AY972" s="130"/>
      <c r="AZ972" s="130"/>
      <c r="BA972" s="130"/>
      <c r="BB972" s="130"/>
      <c r="BC972" s="130"/>
      <c r="BD972" s="130"/>
      <c r="BE972" s="130"/>
      <c r="BF972" s="130"/>
      <c r="BG972" s="130"/>
      <c r="BH972" s="130"/>
      <c r="BI972" s="130"/>
      <c r="BJ972" s="130"/>
      <c r="BK972" s="130"/>
      <c r="BL972" s="130"/>
      <c r="BM972" s="130"/>
      <c r="BN972" s="130"/>
      <c r="BO972" s="130"/>
      <c r="BP972" s="130"/>
      <c r="BQ972" s="130"/>
      <c r="BR972" s="130"/>
      <c r="BS972" s="111"/>
    </row>
    <row r="973" spans="4:71" s="94" customFormat="1" ht="9.75" customHeight="1" x14ac:dyDescent="0.25">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c r="AA973" s="130"/>
      <c r="AB973" s="130"/>
      <c r="AC973" s="130"/>
      <c r="AD973" s="130"/>
      <c r="AE973" s="130"/>
      <c r="AF973" s="130"/>
      <c r="AG973" s="130"/>
      <c r="AH973" s="130"/>
      <c r="AI973" s="130"/>
      <c r="AJ973" s="130"/>
      <c r="AK973" s="130"/>
      <c r="AL973" s="130"/>
      <c r="AM973" s="130"/>
      <c r="AN973" s="130"/>
      <c r="AO973" s="130"/>
      <c r="AP973" s="130"/>
      <c r="AQ973" s="130"/>
      <c r="AR973" s="130"/>
      <c r="AS973" s="130"/>
      <c r="AT973" s="130"/>
      <c r="AU973" s="130"/>
      <c r="AV973" s="130"/>
      <c r="AW973" s="130"/>
      <c r="AX973" s="130"/>
      <c r="AY973" s="130"/>
      <c r="AZ973" s="130"/>
      <c r="BA973" s="130"/>
      <c r="BB973" s="130"/>
      <c r="BC973" s="130"/>
      <c r="BD973" s="130"/>
      <c r="BE973" s="130"/>
      <c r="BF973" s="130"/>
      <c r="BG973" s="130"/>
      <c r="BH973" s="130"/>
      <c r="BI973" s="130"/>
      <c r="BJ973" s="130"/>
      <c r="BK973" s="130"/>
      <c r="BL973" s="130"/>
      <c r="BM973" s="130"/>
      <c r="BN973" s="130"/>
      <c r="BO973" s="130"/>
      <c r="BP973" s="130"/>
      <c r="BQ973" s="130"/>
      <c r="BR973" s="130"/>
      <c r="BS973" s="111"/>
    </row>
    <row r="974" spans="4:71" s="94" customFormat="1" ht="9.75" customHeight="1" x14ac:dyDescent="0.25">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c r="AA974" s="130"/>
      <c r="AB974" s="130"/>
      <c r="AC974" s="130"/>
      <c r="AD974" s="130"/>
      <c r="AE974" s="130"/>
      <c r="AF974" s="130"/>
      <c r="AG974" s="130"/>
      <c r="AH974" s="130"/>
      <c r="AI974" s="130"/>
      <c r="AJ974" s="130"/>
      <c r="AK974" s="130"/>
      <c r="AL974" s="130"/>
      <c r="AM974" s="130"/>
      <c r="AN974" s="130"/>
      <c r="AO974" s="130"/>
      <c r="AP974" s="130"/>
      <c r="AQ974" s="130"/>
      <c r="AR974" s="130"/>
      <c r="AS974" s="130"/>
      <c r="AT974" s="130"/>
      <c r="AU974" s="130"/>
      <c r="AV974" s="130"/>
      <c r="AW974" s="130"/>
      <c r="AX974" s="130"/>
      <c r="AY974" s="130"/>
      <c r="AZ974" s="130"/>
      <c r="BA974" s="130"/>
      <c r="BB974" s="130"/>
      <c r="BC974" s="130"/>
      <c r="BD974" s="130"/>
      <c r="BE974" s="130"/>
      <c r="BF974" s="130"/>
      <c r="BG974" s="130"/>
      <c r="BH974" s="130"/>
      <c r="BI974" s="130"/>
      <c r="BJ974" s="130"/>
      <c r="BK974" s="130"/>
      <c r="BL974" s="130"/>
      <c r="BM974" s="130"/>
      <c r="BN974" s="130"/>
      <c r="BO974" s="130"/>
      <c r="BP974" s="130"/>
      <c r="BQ974" s="130"/>
      <c r="BR974" s="130"/>
      <c r="BS974" s="111"/>
    </row>
    <row r="975" spans="4:71" s="94" customFormat="1" ht="9.75" customHeight="1" x14ac:dyDescent="0.25">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c r="AA975" s="130"/>
      <c r="AB975" s="130"/>
      <c r="AC975" s="130"/>
      <c r="AD975" s="130"/>
      <c r="AE975" s="130"/>
      <c r="AF975" s="130"/>
      <c r="AG975" s="130"/>
      <c r="AH975" s="130"/>
      <c r="AI975" s="130"/>
      <c r="AJ975" s="130"/>
      <c r="AK975" s="130"/>
      <c r="AL975" s="130"/>
      <c r="AM975" s="130"/>
      <c r="AN975" s="130"/>
      <c r="AO975" s="130"/>
      <c r="AP975" s="130"/>
      <c r="AQ975" s="130"/>
      <c r="AR975" s="130"/>
      <c r="AS975" s="130"/>
      <c r="AT975" s="130"/>
      <c r="AU975" s="130"/>
      <c r="AV975" s="130"/>
      <c r="AW975" s="130"/>
      <c r="AX975" s="130"/>
      <c r="AY975" s="130"/>
      <c r="AZ975" s="130"/>
      <c r="BA975" s="130"/>
      <c r="BB975" s="130"/>
      <c r="BC975" s="130"/>
      <c r="BD975" s="130"/>
      <c r="BE975" s="130"/>
      <c r="BF975" s="130"/>
      <c r="BG975" s="130"/>
      <c r="BH975" s="130"/>
      <c r="BI975" s="130"/>
      <c r="BJ975" s="130"/>
      <c r="BK975" s="130"/>
      <c r="BL975" s="130"/>
      <c r="BM975" s="130"/>
      <c r="BN975" s="130"/>
      <c r="BO975" s="130"/>
      <c r="BP975" s="130"/>
      <c r="BQ975" s="130"/>
      <c r="BR975" s="130"/>
      <c r="BS975" s="111"/>
    </row>
    <row r="976" spans="4:71" s="94" customFormat="1" ht="9.75" customHeight="1" x14ac:dyDescent="0.25">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c r="AA976" s="130"/>
      <c r="AB976" s="130"/>
      <c r="AC976" s="130"/>
      <c r="AD976" s="130"/>
      <c r="AE976" s="130"/>
      <c r="AF976" s="130"/>
      <c r="AG976" s="130"/>
      <c r="AH976" s="130"/>
      <c r="AI976" s="130"/>
      <c r="AJ976" s="130"/>
      <c r="AK976" s="130"/>
      <c r="AL976" s="130"/>
      <c r="AM976" s="130"/>
      <c r="AN976" s="130"/>
      <c r="AO976" s="130"/>
      <c r="AP976" s="130"/>
      <c r="AQ976" s="130"/>
      <c r="AR976" s="130"/>
      <c r="AS976" s="130"/>
      <c r="AT976" s="130"/>
      <c r="AU976" s="130"/>
      <c r="AV976" s="130"/>
      <c r="AW976" s="130"/>
      <c r="AX976" s="130"/>
      <c r="AY976" s="130"/>
      <c r="AZ976" s="130"/>
      <c r="BA976" s="130"/>
      <c r="BB976" s="130"/>
      <c r="BC976" s="130"/>
      <c r="BD976" s="130"/>
      <c r="BE976" s="130"/>
      <c r="BF976" s="130"/>
      <c r="BG976" s="130"/>
      <c r="BH976" s="130"/>
      <c r="BI976" s="130"/>
      <c r="BJ976" s="130"/>
      <c r="BK976" s="130"/>
      <c r="BL976" s="130"/>
      <c r="BM976" s="130"/>
      <c r="BN976" s="130"/>
      <c r="BO976" s="130"/>
      <c r="BP976" s="130"/>
      <c r="BQ976" s="130"/>
      <c r="BR976" s="130"/>
      <c r="BS976" s="111"/>
    </row>
    <row r="977" spans="4:71" s="94" customFormat="1" ht="9.75" customHeight="1" x14ac:dyDescent="0.25">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c r="AA977" s="130"/>
      <c r="AB977" s="130"/>
      <c r="AC977" s="130"/>
      <c r="AD977" s="130"/>
      <c r="AE977" s="130"/>
      <c r="AF977" s="130"/>
      <c r="AG977" s="130"/>
      <c r="AH977" s="130"/>
      <c r="AI977" s="130"/>
      <c r="AJ977" s="130"/>
      <c r="AK977" s="130"/>
      <c r="AL977" s="130"/>
      <c r="AM977" s="130"/>
      <c r="AN977" s="130"/>
      <c r="AO977" s="130"/>
      <c r="AP977" s="130"/>
      <c r="AQ977" s="130"/>
      <c r="AR977" s="130"/>
      <c r="AS977" s="130"/>
      <c r="AT977" s="130"/>
      <c r="AU977" s="130"/>
      <c r="AV977" s="130"/>
      <c r="AW977" s="130"/>
      <c r="AX977" s="130"/>
      <c r="AY977" s="130"/>
      <c r="AZ977" s="130"/>
      <c r="BA977" s="130"/>
      <c r="BB977" s="130"/>
      <c r="BC977" s="130"/>
      <c r="BD977" s="130"/>
      <c r="BE977" s="130"/>
      <c r="BF977" s="130"/>
      <c r="BG977" s="130"/>
      <c r="BH977" s="130"/>
      <c r="BI977" s="130"/>
      <c r="BJ977" s="130"/>
      <c r="BK977" s="130"/>
      <c r="BL977" s="130"/>
      <c r="BM977" s="130"/>
      <c r="BN977" s="130"/>
      <c r="BO977" s="130"/>
      <c r="BP977" s="130"/>
      <c r="BQ977" s="130"/>
      <c r="BR977" s="130"/>
      <c r="BS977" s="111"/>
    </row>
    <row r="978" spans="4:71" s="94" customFormat="1" ht="9.75" customHeight="1" x14ac:dyDescent="0.25">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c r="AA978" s="130"/>
      <c r="AB978" s="130"/>
      <c r="AC978" s="130"/>
      <c r="AD978" s="130"/>
      <c r="AE978" s="130"/>
      <c r="AF978" s="130"/>
      <c r="AG978" s="130"/>
      <c r="AH978" s="130"/>
      <c r="AI978" s="130"/>
      <c r="AJ978" s="130"/>
      <c r="AK978" s="130"/>
      <c r="AL978" s="130"/>
      <c r="AM978" s="130"/>
      <c r="AN978" s="130"/>
      <c r="AO978" s="130"/>
      <c r="AP978" s="130"/>
      <c r="AQ978" s="130"/>
      <c r="AR978" s="130"/>
      <c r="AS978" s="130"/>
      <c r="AT978" s="130"/>
      <c r="AU978" s="130"/>
      <c r="AV978" s="130"/>
      <c r="AW978" s="130"/>
      <c r="AX978" s="130"/>
      <c r="AY978" s="130"/>
      <c r="AZ978" s="130"/>
      <c r="BA978" s="130"/>
      <c r="BB978" s="130"/>
      <c r="BC978" s="130"/>
      <c r="BD978" s="130"/>
      <c r="BE978" s="130"/>
      <c r="BF978" s="130"/>
      <c r="BG978" s="130"/>
      <c r="BH978" s="130"/>
      <c r="BI978" s="130"/>
      <c r="BJ978" s="130"/>
      <c r="BK978" s="130"/>
      <c r="BL978" s="130"/>
      <c r="BM978" s="130"/>
      <c r="BN978" s="130"/>
      <c r="BO978" s="130"/>
      <c r="BP978" s="130"/>
      <c r="BQ978" s="130"/>
      <c r="BR978" s="130"/>
      <c r="BS978" s="111"/>
    </row>
    <row r="979" spans="4:71" s="94" customFormat="1" ht="9.75" customHeight="1" x14ac:dyDescent="0.25">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c r="AA979" s="130"/>
      <c r="AB979" s="130"/>
      <c r="AC979" s="130"/>
      <c r="AD979" s="130"/>
      <c r="AE979" s="130"/>
      <c r="AF979" s="130"/>
      <c r="AG979" s="130"/>
      <c r="AH979" s="130"/>
      <c r="AI979" s="130"/>
      <c r="AJ979" s="130"/>
      <c r="AK979" s="130"/>
      <c r="AL979" s="130"/>
      <c r="AM979" s="130"/>
      <c r="AN979" s="130"/>
      <c r="AO979" s="130"/>
      <c r="AP979" s="130"/>
      <c r="AQ979" s="130"/>
      <c r="AR979" s="130"/>
      <c r="AS979" s="130"/>
      <c r="AT979" s="130"/>
      <c r="AU979" s="130"/>
      <c r="AV979" s="130"/>
      <c r="AW979" s="130"/>
      <c r="AX979" s="130"/>
      <c r="AY979" s="130"/>
      <c r="AZ979" s="130"/>
      <c r="BA979" s="130"/>
      <c r="BB979" s="130"/>
      <c r="BC979" s="130"/>
      <c r="BD979" s="130"/>
      <c r="BE979" s="130"/>
      <c r="BF979" s="130"/>
      <c r="BG979" s="130"/>
      <c r="BH979" s="130"/>
      <c r="BI979" s="130"/>
      <c r="BJ979" s="130"/>
      <c r="BK979" s="130"/>
      <c r="BL979" s="130"/>
      <c r="BM979" s="130"/>
      <c r="BN979" s="130"/>
      <c r="BO979" s="130"/>
      <c r="BP979" s="130"/>
      <c r="BQ979" s="130"/>
      <c r="BR979" s="130"/>
      <c r="BS979" s="111"/>
    </row>
    <row r="980" spans="4:71" s="94" customFormat="1" ht="9.75" customHeight="1" x14ac:dyDescent="0.25">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c r="AA980" s="130"/>
      <c r="AB980" s="130"/>
      <c r="AC980" s="130"/>
      <c r="AD980" s="130"/>
      <c r="AE980" s="130"/>
      <c r="AF980" s="130"/>
      <c r="AG980" s="130"/>
      <c r="AH980" s="130"/>
      <c r="AI980" s="130"/>
      <c r="AJ980" s="130"/>
      <c r="AK980" s="130"/>
      <c r="AL980" s="130"/>
      <c r="AM980" s="130"/>
      <c r="AN980" s="130"/>
      <c r="AO980" s="130"/>
      <c r="AP980" s="130"/>
      <c r="AQ980" s="130"/>
      <c r="AR980" s="130"/>
      <c r="AS980" s="130"/>
      <c r="AT980" s="130"/>
      <c r="AU980" s="130"/>
      <c r="AV980" s="130"/>
      <c r="AW980" s="130"/>
      <c r="AX980" s="130"/>
      <c r="AY980" s="130"/>
      <c r="AZ980" s="130"/>
      <c r="BA980" s="130"/>
      <c r="BB980" s="130"/>
      <c r="BC980" s="130"/>
      <c r="BD980" s="130"/>
      <c r="BE980" s="130"/>
      <c r="BF980" s="130"/>
      <c r="BG980" s="130"/>
      <c r="BH980" s="130"/>
      <c r="BI980" s="130"/>
      <c r="BJ980" s="130"/>
      <c r="BK980" s="130"/>
      <c r="BL980" s="130"/>
      <c r="BM980" s="130"/>
      <c r="BN980" s="130"/>
      <c r="BO980" s="130"/>
      <c r="BP980" s="130"/>
      <c r="BQ980" s="130"/>
      <c r="BR980" s="130"/>
      <c r="BS980" s="111"/>
    </row>
    <row r="981" spans="4:71" s="94" customFormat="1" ht="9.75" customHeight="1" x14ac:dyDescent="0.25">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c r="AA981" s="130"/>
      <c r="AB981" s="130"/>
      <c r="AC981" s="130"/>
      <c r="AD981" s="130"/>
      <c r="AE981" s="130"/>
      <c r="AF981" s="130"/>
      <c r="AG981" s="130"/>
      <c r="AH981" s="130"/>
      <c r="AI981" s="130"/>
      <c r="AJ981" s="130"/>
      <c r="AK981" s="130"/>
      <c r="AL981" s="130"/>
      <c r="AM981" s="130"/>
      <c r="AN981" s="130"/>
      <c r="AO981" s="130"/>
      <c r="AP981" s="130"/>
      <c r="AQ981" s="130"/>
      <c r="AR981" s="130"/>
      <c r="AS981" s="130"/>
      <c r="AT981" s="130"/>
      <c r="AU981" s="130"/>
      <c r="AV981" s="130"/>
      <c r="AW981" s="130"/>
      <c r="AX981" s="130"/>
      <c r="AY981" s="130"/>
      <c r="AZ981" s="130"/>
      <c r="BA981" s="130"/>
      <c r="BB981" s="130"/>
      <c r="BC981" s="130"/>
      <c r="BD981" s="130"/>
      <c r="BE981" s="130"/>
      <c r="BF981" s="130"/>
      <c r="BG981" s="130"/>
      <c r="BH981" s="130"/>
      <c r="BI981" s="130"/>
      <c r="BJ981" s="130"/>
      <c r="BK981" s="130"/>
      <c r="BL981" s="130"/>
      <c r="BM981" s="130"/>
      <c r="BN981" s="130"/>
      <c r="BO981" s="130"/>
      <c r="BP981" s="130"/>
      <c r="BQ981" s="130"/>
      <c r="BR981" s="130"/>
      <c r="BS981" s="111"/>
    </row>
    <row r="982" spans="4:71" s="94" customFormat="1" ht="9.75" customHeight="1" x14ac:dyDescent="0.25">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c r="AA982" s="130"/>
      <c r="AB982" s="130"/>
      <c r="AC982" s="130"/>
      <c r="AD982" s="130"/>
      <c r="AE982" s="130"/>
      <c r="AF982" s="130"/>
      <c r="AG982" s="130"/>
      <c r="AH982" s="130"/>
      <c r="AI982" s="130"/>
      <c r="AJ982" s="130"/>
      <c r="AK982" s="130"/>
      <c r="AL982" s="130"/>
      <c r="AM982" s="130"/>
      <c r="AN982" s="130"/>
      <c r="AO982" s="130"/>
      <c r="AP982" s="130"/>
      <c r="AQ982" s="130"/>
      <c r="AR982" s="130"/>
      <c r="AS982" s="130"/>
      <c r="AT982" s="130"/>
      <c r="AU982" s="130"/>
      <c r="AV982" s="130"/>
      <c r="AW982" s="130"/>
      <c r="AX982" s="130"/>
      <c r="AY982" s="130"/>
      <c r="AZ982" s="130"/>
      <c r="BA982" s="130"/>
      <c r="BB982" s="130"/>
      <c r="BC982" s="130"/>
      <c r="BD982" s="130"/>
      <c r="BE982" s="130"/>
      <c r="BF982" s="130"/>
      <c r="BG982" s="130"/>
      <c r="BH982" s="130"/>
      <c r="BI982" s="130"/>
      <c r="BJ982" s="130"/>
      <c r="BK982" s="130"/>
      <c r="BL982" s="130"/>
      <c r="BM982" s="130"/>
      <c r="BN982" s="130"/>
      <c r="BO982" s="130"/>
      <c r="BP982" s="130"/>
      <c r="BQ982" s="130"/>
      <c r="BR982" s="130"/>
      <c r="BS982" s="111"/>
    </row>
    <row r="983" spans="4:71" s="94" customFormat="1" ht="9.75" customHeight="1" x14ac:dyDescent="0.25">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c r="AA983" s="130"/>
      <c r="AB983" s="130"/>
      <c r="AC983" s="130"/>
      <c r="AD983" s="130"/>
      <c r="AE983" s="130"/>
      <c r="AF983" s="130"/>
      <c r="AG983" s="130"/>
      <c r="AH983" s="130"/>
      <c r="AI983" s="130"/>
      <c r="AJ983" s="130"/>
      <c r="AK983" s="130"/>
      <c r="AL983" s="130"/>
      <c r="AM983" s="130"/>
      <c r="AN983" s="130"/>
      <c r="AO983" s="130"/>
      <c r="AP983" s="130"/>
      <c r="AQ983" s="130"/>
      <c r="AR983" s="130"/>
      <c r="AS983" s="130"/>
      <c r="AT983" s="130"/>
      <c r="AU983" s="130"/>
      <c r="AV983" s="130"/>
      <c r="AW983" s="130"/>
      <c r="AX983" s="130"/>
      <c r="AY983" s="130"/>
      <c r="AZ983" s="130"/>
      <c r="BA983" s="130"/>
      <c r="BB983" s="130"/>
      <c r="BC983" s="130"/>
      <c r="BD983" s="130"/>
      <c r="BE983" s="130"/>
      <c r="BF983" s="130"/>
      <c r="BG983" s="130"/>
      <c r="BH983" s="130"/>
      <c r="BI983" s="130"/>
      <c r="BJ983" s="130"/>
      <c r="BK983" s="130"/>
      <c r="BL983" s="130"/>
      <c r="BM983" s="130"/>
      <c r="BN983" s="130"/>
      <c r="BO983" s="130"/>
      <c r="BP983" s="130"/>
      <c r="BQ983" s="130"/>
      <c r="BR983" s="130"/>
      <c r="BS983" s="111"/>
    </row>
    <row r="984" spans="4:71" s="94" customFormat="1" ht="9.75" customHeight="1" x14ac:dyDescent="0.25">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c r="AA984" s="130"/>
      <c r="AB984" s="130"/>
      <c r="AC984" s="130"/>
      <c r="AD984" s="130"/>
      <c r="AE984" s="130"/>
      <c r="AF984" s="130"/>
      <c r="AG984" s="130"/>
      <c r="AH984" s="130"/>
      <c r="AI984" s="130"/>
      <c r="AJ984" s="130"/>
      <c r="AK984" s="130"/>
      <c r="AL984" s="130"/>
      <c r="AM984" s="130"/>
      <c r="AN984" s="130"/>
      <c r="AO984" s="130"/>
      <c r="AP984" s="130"/>
      <c r="AQ984" s="130"/>
      <c r="AR984" s="130"/>
      <c r="AS984" s="130"/>
      <c r="AT984" s="130"/>
      <c r="AU984" s="130"/>
      <c r="AV984" s="130"/>
      <c r="AW984" s="130"/>
      <c r="AX984" s="130"/>
      <c r="AY984" s="130"/>
      <c r="AZ984" s="130"/>
      <c r="BA984" s="130"/>
      <c r="BB984" s="130"/>
      <c r="BC984" s="130"/>
      <c r="BD984" s="130"/>
      <c r="BE984" s="130"/>
      <c r="BF984" s="130"/>
      <c r="BG984" s="130"/>
      <c r="BH984" s="130"/>
      <c r="BI984" s="130"/>
      <c r="BJ984" s="130"/>
      <c r="BK984" s="130"/>
      <c r="BL984" s="130"/>
      <c r="BM984" s="130"/>
      <c r="BN984" s="130"/>
      <c r="BO984" s="130"/>
      <c r="BP984" s="130"/>
      <c r="BQ984" s="130"/>
      <c r="BR984" s="130"/>
      <c r="BS984" s="111"/>
    </row>
    <row r="985" spans="4:71" s="94" customFormat="1" ht="9.75" customHeight="1" x14ac:dyDescent="0.25">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c r="AA985" s="130"/>
      <c r="AB985" s="130"/>
      <c r="AC985" s="130"/>
      <c r="AD985" s="130"/>
      <c r="AE985" s="130"/>
      <c r="AF985" s="130"/>
      <c r="AG985" s="130"/>
      <c r="AH985" s="130"/>
      <c r="AI985" s="130"/>
      <c r="AJ985" s="130"/>
      <c r="AK985" s="130"/>
      <c r="AL985" s="130"/>
      <c r="AM985" s="130"/>
      <c r="AN985" s="130"/>
      <c r="AO985" s="130"/>
      <c r="AP985" s="130"/>
      <c r="AQ985" s="130"/>
      <c r="AR985" s="130"/>
      <c r="AS985" s="130"/>
      <c r="AT985" s="130"/>
      <c r="AU985" s="130"/>
      <c r="AV985" s="130"/>
      <c r="AW985" s="130"/>
      <c r="AX985" s="130"/>
      <c r="AY985" s="130"/>
      <c r="AZ985" s="130"/>
      <c r="BA985" s="130"/>
      <c r="BB985" s="130"/>
      <c r="BC985" s="130"/>
      <c r="BD985" s="130"/>
      <c r="BE985" s="130"/>
      <c r="BF985" s="130"/>
      <c r="BG985" s="130"/>
      <c r="BH985" s="130"/>
      <c r="BI985" s="130"/>
      <c r="BJ985" s="130"/>
      <c r="BK985" s="130"/>
      <c r="BL985" s="130"/>
      <c r="BM985" s="130"/>
      <c r="BN985" s="130"/>
      <c r="BO985" s="130"/>
      <c r="BP985" s="130"/>
      <c r="BQ985" s="130"/>
      <c r="BR985" s="130"/>
      <c r="BS985" s="111"/>
    </row>
    <row r="986" spans="4:71" s="94" customFormat="1" ht="9.75" customHeight="1" x14ac:dyDescent="0.25">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c r="AA986" s="130"/>
      <c r="AB986" s="130"/>
      <c r="AC986" s="130"/>
      <c r="AD986" s="130"/>
      <c r="AE986" s="130"/>
      <c r="AF986" s="130"/>
      <c r="AG986" s="130"/>
      <c r="AH986" s="130"/>
      <c r="AI986" s="130"/>
      <c r="AJ986" s="130"/>
      <c r="AK986" s="130"/>
      <c r="AL986" s="130"/>
      <c r="AM986" s="130"/>
      <c r="AN986" s="130"/>
      <c r="AO986" s="130"/>
      <c r="AP986" s="130"/>
      <c r="AQ986" s="130"/>
      <c r="AR986" s="130"/>
      <c r="AS986" s="130"/>
      <c r="AT986" s="130"/>
      <c r="AU986" s="130"/>
      <c r="AV986" s="130"/>
      <c r="AW986" s="130"/>
      <c r="AX986" s="130"/>
      <c r="AY986" s="130"/>
      <c r="AZ986" s="130"/>
      <c r="BA986" s="130"/>
      <c r="BB986" s="130"/>
      <c r="BC986" s="130"/>
      <c r="BD986" s="130"/>
      <c r="BE986" s="130"/>
      <c r="BF986" s="130"/>
      <c r="BG986" s="130"/>
      <c r="BH986" s="130"/>
      <c r="BI986" s="130"/>
      <c r="BJ986" s="130"/>
      <c r="BK986" s="130"/>
      <c r="BL986" s="130"/>
      <c r="BM986" s="130"/>
      <c r="BN986" s="130"/>
      <c r="BO986" s="130"/>
      <c r="BP986" s="130"/>
      <c r="BQ986" s="130"/>
      <c r="BR986" s="130"/>
      <c r="BS986" s="111"/>
    </row>
    <row r="987" spans="4:71" s="94" customFormat="1" ht="9.75" customHeight="1" x14ac:dyDescent="0.25">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c r="AA987" s="130"/>
      <c r="AB987" s="130"/>
      <c r="AC987" s="130"/>
      <c r="AD987" s="130"/>
      <c r="AE987" s="130"/>
      <c r="AF987" s="130"/>
      <c r="AG987" s="130"/>
      <c r="AH987" s="130"/>
      <c r="AI987" s="130"/>
      <c r="AJ987" s="130"/>
      <c r="AK987" s="130"/>
      <c r="AL987" s="130"/>
      <c r="AM987" s="130"/>
      <c r="AN987" s="130"/>
      <c r="AO987" s="130"/>
      <c r="AP987" s="130"/>
      <c r="AQ987" s="130"/>
      <c r="AR987" s="130"/>
      <c r="AS987" s="130"/>
      <c r="AT987" s="130"/>
      <c r="AU987" s="130"/>
      <c r="AV987" s="130"/>
      <c r="AW987" s="130"/>
      <c r="AX987" s="130"/>
      <c r="AY987" s="130"/>
      <c r="AZ987" s="130"/>
      <c r="BA987" s="130"/>
      <c r="BB987" s="130"/>
      <c r="BC987" s="130"/>
      <c r="BD987" s="130"/>
      <c r="BE987" s="130"/>
      <c r="BF987" s="130"/>
      <c r="BG987" s="130"/>
      <c r="BH987" s="130"/>
      <c r="BI987" s="130"/>
      <c r="BJ987" s="130"/>
      <c r="BK987" s="130"/>
      <c r="BL987" s="130"/>
      <c r="BM987" s="130"/>
      <c r="BN987" s="130"/>
      <c r="BO987" s="130"/>
      <c r="BP987" s="130"/>
      <c r="BQ987" s="130"/>
      <c r="BR987" s="130"/>
      <c r="BS987" s="111"/>
    </row>
    <row r="988" spans="4:71" s="94" customFormat="1" ht="9.75" customHeight="1" x14ac:dyDescent="0.25">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c r="AA988" s="130"/>
      <c r="AB988" s="130"/>
      <c r="AC988" s="130"/>
      <c r="AD988" s="130"/>
      <c r="AE988" s="130"/>
      <c r="AF988" s="130"/>
      <c r="AG988" s="130"/>
      <c r="AH988" s="130"/>
      <c r="AI988" s="130"/>
      <c r="AJ988" s="130"/>
      <c r="AK988" s="130"/>
      <c r="AL988" s="130"/>
      <c r="AM988" s="130"/>
      <c r="AN988" s="130"/>
      <c r="AO988" s="130"/>
      <c r="AP988" s="130"/>
      <c r="AQ988" s="130"/>
      <c r="AR988" s="130"/>
      <c r="AS988" s="130"/>
      <c r="AT988" s="130"/>
      <c r="AU988" s="130"/>
      <c r="AV988" s="130"/>
      <c r="AW988" s="130"/>
      <c r="AX988" s="130"/>
      <c r="AY988" s="130"/>
      <c r="AZ988" s="130"/>
      <c r="BA988" s="130"/>
      <c r="BB988" s="130"/>
      <c r="BC988" s="130"/>
      <c r="BD988" s="130"/>
      <c r="BE988" s="130"/>
      <c r="BF988" s="130"/>
      <c r="BG988" s="130"/>
      <c r="BH988" s="130"/>
      <c r="BI988" s="130"/>
      <c r="BJ988" s="130"/>
      <c r="BK988" s="130"/>
      <c r="BL988" s="130"/>
      <c r="BM988" s="130"/>
      <c r="BN988" s="130"/>
      <c r="BO988" s="130"/>
      <c r="BP988" s="130"/>
      <c r="BQ988" s="130"/>
      <c r="BR988" s="130"/>
      <c r="BS988" s="111"/>
    </row>
    <row r="989" spans="4:71" s="94" customFormat="1" ht="9.75" customHeight="1" x14ac:dyDescent="0.25">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c r="AA989" s="130"/>
      <c r="AB989" s="130"/>
      <c r="AC989" s="130"/>
      <c r="AD989" s="130"/>
      <c r="AE989" s="130"/>
      <c r="AF989" s="130"/>
      <c r="AG989" s="130"/>
      <c r="AH989" s="130"/>
      <c r="AI989" s="130"/>
      <c r="AJ989" s="130"/>
      <c r="AK989" s="130"/>
      <c r="AL989" s="130"/>
      <c r="AM989" s="130"/>
      <c r="AN989" s="130"/>
      <c r="AO989" s="130"/>
      <c r="AP989" s="130"/>
      <c r="AQ989" s="130"/>
      <c r="AR989" s="130"/>
      <c r="AS989" s="130"/>
      <c r="AT989" s="130"/>
      <c r="AU989" s="130"/>
      <c r="AV989" s="130"/>
      <c r="AW989" s="130"/>
      <c r="AX989" s="130"/>
      <c r="AY989" s="130"/>
      <c r="AZ989" s="130"/>
      <c r="BA989" s="130"/>
      <c r="BB989" s="130"/>
      <c r="BC989" s="130"/>
      <c r="BD989" s="130"/>
      <c r="BE989" s="130"/>
      <c r="BF989" s="130"/>
      <c r="BG989" s="130"/>
      <c r="BH989" s="130"/>
      <c r="BI989" s="130"/>
      <c r="BJ989" s="130"/>
      <c r="BK989" s="130"/>
      <c r="BL989" s="130"/>
      <c r="BM989" s="130"/>
      <c r="BN989" s="130"/>
      <c r="BO989" s="130"/>
      <c r="BP989" s="130"/>
      <c r="BQ989" s="130"/>
      <c r="BR989" s="130"/>
      <c r="BS989" s="111"/>
    </row>
    <row r="990" spans="4:71" s="94" customFormat="1" ht="9.75" customHeight="1" x14ac:dyDescent="0.25">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c r="AA990" s="130"/>
      <c r="AB990" s="130"/>
      <c r="AC990" s="130"/>
      <c r="AD990" s="130"/>
      <c r="AE990" s="130"/>
      <c r="AF990" s="130"/>
      <c r="AG990" s="130"/>
      <c r="AH990" s="130"/>
      <c r="AI990" s="130"/>
      <c r="AJ990" s="130"/>
      <c r="AK990" s="130"/>
      <c r="AL990" s="130"/>
      <c r="AM990" s="130"/>
      <c r="AN990" s="130"/>
      <c r="AO990" s="130"/>
      <c r="AP990" s="130"/>
      <c r="AQ990" s="130"/>
      <c r="AR990" s="130"/>
      <c r="AS990" s="130"/>
      <c r="AT990" s="130"/>
      <c r="AU990" s="130"/>
      <c r="AV990" s="130"/>
      <c r="AW990" s="130"/>
      <c r="AX990" s="130"/>
      <c r="AY990" s="130"/>
      <c r="AZ990" s="130"/>
      <c r="BA990" s="130"/>
      <c r="BB990" s="130"/>
      <c r="BC990" s="130"/>
      <c r="BD990" s="130"/>
      <c r="BE990" s="130"/>
      <c r="BF990" s="130"/>
      <c r="BG990" s="130"/>
      <c r="BH990" s="130"/>
      <c r="BI990" s="130"/>
      <c r="BJ990" s="130"/>
      <c r="BK990" s="130"/>
      <c r="BL990" s="130"/>
      <c r="BM990" s="130"/>
      <c r="BN990" s="130"/>
      <c r="BO990" s="130"/>
      <c r="BP990" s="130"/>
      <c r="BQ990" s="130"/>
      <c r="BR990" s="130"/>
      <c r="BS990" s="111"/>
    </row>
    <row r="991" spans="4:71" s="94" customFormat="1" ht="9.75" customHeight="1" x14ac:dyDescent="0.25">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c r="AA991" s="130"/>
      <c r="AB991" s="130"/>
      <c r="AC991" s="130"/>
      <c r="AD991" s="130"/>
      <c r="AE991" s="130"/>
      <c r="AF991" s="130"/>
      <c r="AG991" s="130"/>
      <c r="AH991" s="130"/>
      <c r="AI991" s="130"/>
      <c r="AJ991" s="130"/>
      <c r="AK991" s="130"/>
      <c r="AL991" s="130"/>
      <c r="AM991" s="130"/>
      <c r="AN991" s="130"/>
      <c r="AO991" s="130"/>
      <c r="AP991" s="130"/>
      <c r="AQ991" s="130"/>
      <c r="AR991" s="130"/>
      <c r="AS991" s="130"/>
      <c r="AT991" s="130"/>
      <c r="AU991" s="130"/>
      <c r="AV991" s="130"/>
      <c r="AW991" s="130"/>
      <c r="AX991" s="130"/>
      <c r="AY991" s="130"/>
      <c r="AZ991" s="130"/>
      <c r="BA991" s="130"/>
      <c r="BB991" s="130"/>
      <c r="BC991" s="130"/>
      <c r="BD991" s="130"/>
      <c r="BE991" s="130"/>
      <c r="BF991" s="130"/>
      <c r="BG991" s="130"/>
      <c r="BH991" s="130"/>
      <c r="BI991" s="130"/>
      <c r="BJ991" s="130"/>
      <c r="BK991" s="130"/>
      <c r="BL991" s="130"/>
      <c r="BM991" s="130"/>
      <c r="BN991" s="130"/>
      <c r="BO991" s="130"/>
      <c r="BP991" s="130"/>
      <c r="BQ991" s="130"/>
      <c r="BR991" s="130"/>
      <c r="BS991" s="111"/>
    </row>
    <row r="992" spans="4:71" s="94" customFormat="1" ht="9.75" customHeight="1" x14ac:dyDescent="0.25">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c r="AA992" s="130"/>
      <c r="AB992" s="130"/>
      <c r="AC992" s="130"/>
      <c r="AD992" s="130"/>
      <c r="AE992" s="130"/>
      <c r="AF992" s="130"/>
      <c r="AG992" s="130"/>
      <c r="AH992" s="130"/>
      <c r="AI992" s="130"/>
      <c r="AJ992" s="130"/>
      <c r="AK992" s="130"/>
      <c r="AL992" s="130"/>
      <c r="AM992" s="130"/>
      <c r="AN992" s="130"/>
      <c r="AO992" s="130"/>
      <c r="AP992" s="130"/>
      <c r="AQ992" s="130"/>
      <c r="AR992" s="130"/>
      <c r="AS992" s="130"/>
      <c r="AT992" s="130"/>
      <c r="AU992" s="130"/>
      <c r="AV992" s="130"/>
      <c r="AW992" s="130"/>
      <c r="AX992" s="130"/>
      <c r="AY992" s="130"/>
      <c r="AZ992" s="130"/>
      <c r="BA992" s="130"/>
      <c r="BB992" s="130"/>
      <c r="BC992" s="130"/>
      <c r="BD992" s="130"/>
      <c r="BE992" s="130"/>
      <c r="BF992" s="130"/>
      <c r="BG992" s="130"/>
      <c r="BH992" s="130"/>
      <c r="BI992" s="130"/>
      <c r="BJ992" s="130"/>
      <c r="BK992" s="130"/>
      <c r="BL992" s="130"/>
      <c r="BM992" s="130"/>
      <c r="BN992" s="130"/>
      <c r="BO992" s="130"/>
      <c r="BP992" s="130"/>
      <c r="BQ992" s="130"/>
      <c r="BR992" s="130"/>
      <c r="BS992" s="111"/>
    </row>
    <row r="993" spans="4:71" s="94" customFormat="1" ht="9.75" customHeight="1" x14ac:dyDescent="0.25">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c r="AA993" s="130"/>
      <c r="AB993" s="130"/>
      <c r="AC993" s="130"/>
      <c r="AD993" s="130"/>
      <c r="AE993" s="130"/>
      <c r="AF993" s="130"/>
      <c r="AG993" s="130"/>
      <c r="AH993" s="130"/>
      <c r="AI993" s="130"/>
      <c r="AJ993" s="130"/>
      <c r="AK993" s="130"/>
      <c r="AL993" s="130"/>
      <c r="AM993" s="130"/>
      <c r="AN993" s="130"/>
      <c r="AO993" s="130"/>
      <c r="AP993" s="130"/>
      <c r="AQ993" s="130"/>
      <c r="AR993" s="130"/>
      <c r="AS993" s="130"/>
      <c r="AT993" s="130"/>
      <c r="AU993" s="130"/>
      <c r="AV993" s="130"/>
      <c r="AW993" s="130"/>
      <c r="AX993" s="130"/>
      <c r="AY993" s="130"/>
      <c r="AZ993" s="130"/>
      <c r="BA993" s="130"/>
      <c r="BB993" s="130"/>
      <c r="BC993" s="130"/>
      <c r="BD993" s="130"/>
      <c r="BE993" s="130"/>
      <c r="BF993" s="130"/>
      <c r="BG993" s="130"/>
      <c r="BH993" s="130"/>
      <c r="BI993" s="130"/>
      <c r="BJ993" s="130"/>
      <c r="BK993" s="130"/>
      <c r="BL993" s="130"/>
      <c r="BM993" s="130"/>
      <c r="BN993" s="130"/>
      <c r="BO993" s="130"/>
      <c r="BP993" s="130"/>
      <c r="BQ993" s="130"/>
      <c r="BR993" s="130"/>
      <c r="BS993" s="111"/>
    </row>
    <row r="994" spans="4:71" s="94" customFormat="1" ht="9.75" customHeight="1" x14ac:dyDescent="0.25">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c r="AA994" s="130"/>
      <c r="AB994" s="130"/>
      <c r="AC994" s="130"/>
      <c r="AD994" s="130"/>
      <c r="AE994" s="130"/>
      <c r="AF994" s="130"/>
      <c r="AG994" s="130"/>
      <c r="AH994" s="130"/>
      <c r="AI994" s="130"/>
      <c r="AJ994" s="130"/>
      <c r="AK994" s="130"/>
      <c r="AL994" s="130"/>
      <c r="AM994" s="130"/>
      <c r="AN994" s="130"/>
      <c r="AO994" s="130"/>
      <c r="AP994" s="130"/>
      <c r="AQ994" s="130"/>
      <c r="AR994" s="130"/>
      <c r="AS994" s="130"/>
      <c r="AT994" s="130"/>
      <c r="AU994" s="130"/>
      <c r="AV994" s="130"/>
      <c r="AW994" s="130"/>
      <c r="AX994" s="130"/>
      <c r="AY994" s="130"/>
      <c r="AZ994" s="130"/>
      <c r="BA994" s="130"/>
      <c r="BB994" s="130"/>
      <c r="BC994" s="130"/>
      <c r="BD994" s="130"/>
      <c r="BE994" s="130"/>
      <c r="BF994" s="130"/>
      <c r="BG994" s="130"/>
      <c r="BH994" s="130"/>
      <c r="BI994" s="130"/>
      <c r="BJ994" s="130"/>
      <c r="BK994" s="130"/>
      <c r="BL994" s="130"/>
      <c r="BM994" s="130"/>
      <c r="BN994" s="130"/>
      <c r="BO994" s="130"/>
      <c r="BP994" s="130"/>
      <c r="BQ994" s="130"/>
      <c r="BR994" s="130"/>
      <c r="BS994" s="111"/>
    </row>
    <row r="995" spans="4:71" s="94" customFormat="1" ht="9.75" customHeight="1" x14ac:dyDescent="0.25">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c r="AA995" s="130"/>
      <c r="AB995" s="130"/>
      <c r="AC995" s="130"/>
      <c r="AD995" s="130"/>
      <c r="AE995" s="130"/>
      <c r="AF995" s="130"/>
      <c r="AG995" s="130"/>
      <c r="AH995" s="130"/>
      <c r="AI995" s="130"/>
      <c r="AJ995" s="130"/>
      <c r="AK995" s="130"/>
      <c r="AL995" s="130"/>
      <c r="AM995" s="130"/>
      <c r="AN995" s="130"/>
      <c r="AO995" s="130"/>
      <c r="AP995" s="130"/>
      <c r="AQ995" s="130"/>
      <c r="AR995" s="130"/>
      <c r="AS995" s="130"/>
      <c r="AT995" s="130"/>
      <c r="AU995" s="130"/>
      <c r="AV995" s="130"/>
      <c r="AW995" s="130"/>
      <c r="AX995" s="130"/>
      <c r="AY995" s="130"/>
      <c r="AZ995" s="130"/>
      <c r="BA995" s="130"/>
      <c r="BB995" s="130"/>
      <c r="BC995" s="130"/>
      <c r="BD995" s="130"/>
      <c r="BE995" s="130"/>
      <c r="BF995" s="130"/>
      <c r="BG995" s="130"/>
      <c r="BH995" s="130"/>
      <c r="BI995" s="130"/>
      <c r="BJ995" s="130"/>
      <c r="BK995" s="130"/>
      <c r="BL995" s="130"/>
      <c r="BM995" s="130"/>
      <c r="BN995" s="130"/>
      <c r="BO995" s="130"/>
      <c r="BP995" s="130"/>
      <c r="BQ995" s="130"/>
      <c r="BR995" s="130"/>
      <c r="BS995" s="111"/>
    </row>
    <row r="996" spans="4:71" s="94" customFormat="1" ht="9.75" customHeight="1" x14ac:dyDescent="0.25">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c r="AA996" s="130"/>
      <c r="AB996" s="130"/>
      <c r="AC996" s="130"/>
      <c r="AD996" s="130"/>
      <c r="AE996" s="130"/>
      <c r="AF996" s="130"/>
      <c r="AG996" s="130"/>
      <c r="AH996" s="130"/>
      <c r="AI996" s="130"/>
      <c r="AJ996" s="130"/>
      <c r="AK996" s="130"/>
      <c r="AL996" s="130"/>
      <c r="AM996" s="130"/>
      <c r="AN996" s="130"/>
      <c r="AO996" s="130"/>
      <c r="AP996" s="130"/>
      <c r="AQ996" s="130"/>
      <c r="AR996" s="130"/>
      <c r="AS996" s="130"/>
      <c r="AT996" s="130"/>
      <c r="AU996" s="130"/>
      <c r="AV996" s="130"/>
      <c r="AW996" s="130"/>
      <c r="AX996" s="130"/>
      <c r="AY996" s="130"/>
      <c r="AZ996" s="130"/>
      <c r="BA996" s="130"/>
      <c r="BB996" s="130"/>
      <c r="BC996" s="130"/>
      <c r="BD996" s="130"/>
      <c r="BE996" s="130"/>
      <c r="BF996" s="130"/>
      <c r="BG996" s="130"/>
      <c r="BH996" s="130"/>
      <c r="BI996" s="130"/>
      <c r="BJ996" s="130"/>
      <c r="BK996" s="130"/>
      <c r="BL996" s="130"/>
      <c r="BM996" s="130"/>
      <c r="BN996" s="130"/>
      <c r="BO996" s="130"/>
      <c r="BP996" s="130"/>
      <c r="BQ996" s="130"/>
      <c r="BR996" s="130"/>
      <c r="BS996" s="111"/>
    </row>
    <row r="997" spans="4:71" s="94" customFormat="1" ht="9.75" customHeight="1" x14ac:dyDescent="0.25">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c r="AA997" s="130"/>
      <c r="AB997" s="130"/>
      <c r="AC997" s="130"/>
      <c r="AD997" s="130"/>
      <c r="AE997" s="130"/>
      <c r="AF997" s="130"/>
      <c r="AG997" s="130"/>
      <c r="AH997" s="130"/>
      <c r="AI997" s="130"/>
      <c r="AJ997" s="130"/>
      <c r="AK997" s="130"/>
      <c r="AL997" s="130"/>
      <c r="AM997" s="130"/>
      <c r="AN997" s="130"/>
      <c r="AO997" s="130"/>
      <c r="AP997" s="130"/>
      <c r="AQ997" s="130"/>
      <c r="AR997" s="130"/>
      <c r="AS997" s="130"/>
      <c r="AT997" s="130"/>
      <c r="AU997" s="130"/>
      <c r="AV997" s="130"/>
      <c r="AW997" s="130"/>
      <c r="AX997" s="130"/>
      <c r="AY997" s="130"/>
      <c r="AZ997" s="130"/>
      <c r="BA997" s="130"/>
      <c r="BB997" s="130"/>
      <c r="BC997" s="130"/>
      <c r="BD997" s="130"/>
      <c r="BE997" s="130"/>
      <c r="BF997" s="130"/>
      <c r="BG997" s="130"/>
      <c r="BH997" s="130"/>
      <c r="BI997" s="130"/>
      <c r="BJ997" s="130"/>
      <c r="BK997" s="130"/>
      <c r="BL997" s="130"/>
      <c r="BM997" s="130"/>
      <c r="BN997" s="130"/>
      <c r="BO997" s="130"/>
      <c r="BP997" s="130"/>
      <c r="BQ997" s="130"/>
      <c r="BR997" s="130"/>
      <c r="BS997" s="111"/>
    </row>
    <row r="998" spans="4:71" s="94" customFormat="1" ht="9.75" customHeight="1" x14ac:dyDescent="0.25">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c r="AA998" s="130"/>
      <c r="AB998" s="130"/>
      <c r="AC998" s="130"/>
      <c r="AD998" s="130"/>
      <c r="AE998" s="130"/>
      <c r="AF998" s="130"/>
      <c r="AG998" s="130"/>
      <c r="AH998" s="130"/>
      <c r="AI998" s="130"/>
      <c r="AJ998" s="130"/>
      <c r="AK998" s="130"/>
      <c r="AL998" s="130"/>
      <c r="AM998" s="130"/>
      <c r="AN998" s="130"/>
      <c r="AO998" s="130"/>
      <c r="AP998" s="130"/>
      <c r="AQ998" s="130"/>
      <c r="AR998" s="130"/>
      <c r="AS998" s="130"/>
      <c r="AT998" s="130"/>
      <c r="AU998" s="130"/>
      <c r="AV998" s="130"/>
      <c r="AW998" s="130"/>
      <c r="AX998" s="130"/>
      <c r="AY998" s="130"/>
      <c r="AZ998" s="130"/>
      <c r="BA998" s="130"/>
      <c r="BB998" s="130"/>
      <c r="BC998" s="130"/>
      <c r="BD998" s="130"/>
      <c r="BE998" s="130"/>
      <c r="BF998" s="130"/>
      <c r="BG998" s="130"/>
      <c r="BH998" s="130"/>
      <c r="BI998" s="130"/>
      <c r="BJ998" s="130"/>
      <c r="BK998" s="130"/>
      <c r="BL998" s="130"/>
      <c r="BM998" s="130"/>
      <c r="BN998" s="130"/>
      <c r="BO998" s="130"/>
      <c r="BP998" s="130"/>
      <c r="BQ998" s="130"/>
      <c r="BR998" s="130"/>
      <c r="BS998" s="111"/>
    </row>
    <row r="999" spans="4:71" s="94" customFormat="1" ht="9.75" customHeight="1" x14ac:dyDescent="0.25">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c r="AA999" s="130"/>
      <c r="AB999" s="130"/>
      <c r="AC999" s="130"/>
      <c r="AD999" s="130"/>
      <c r="AE999" s="130"/>
      <c r="AF999" s="130"/>
      <c r="AG999" s="130"/>
      <c r="AH999" s="130"/>
      <c r="AI999" s="130"/>
      <c r="AJ999" s="130"/>
      <c r="AK999" s="130"/>
      <c r="AL999" s="130"/>
      <c r="AM999" s="130"/>
      <c r="AN999" s="130"/>
      <c r="AO999" s="130"/>
      <c r="AP999" s="130"/>
      <c r="AQ999" s="130"/>
      <c r="AR999" s="130"/>
      <c r="AS999" s="130"/>
      <c r="AT999" s="130"/>
      <c r="AU999" s="130"/>
      <c r="AV999" s="130"/>
      <c r="AW999" s="130"/>
      <c r="AX999" s="130"/>
      <c r="AY999" s="130"/>
      <c r="AZ999" s="130"/>
      <c r="BA999" s="130"/>
      <c r="BB999" s="130"/>
      <c r="BC999" s="130"/>
      <c r="BD999" s="130"/>
      <c r="BE999" s="130"/>
      <c r="BF999" s="130"/>
      <c r="BG999" s="130"/>
      <c r="BH999" s="130"/>
      <c r="BI999" s="130"/>
      <c r="BJ999" s="130"/>
      <c r="BK999" s="130"/>
      <c r="BL999" s="130"/>
      <c r="BM999" s="130"/>
      <c r="BN999" s="130"/>
      <c r="BO999" s="130"/>
      <c r="BP999" s="130"/>
      <c r="BQ999" s="130"/>
      <c r="BR999" s="130"/>
      <c r="BS999" s="111"/>
    </row>
    <row r="1000" spans="4:71" s="94" customFormat="1" ht="9.75" customHeight="1" x14ac:dyDescent="0.25">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c r="AA1000" s="130"/>
      <c r="AB1000" s="130"/>
      <c r="AC1000" s="130"/>
      <c r="AD1000" s="130"/>
      <c r="AE1000" s="130"/>
      <c r="AF1000" s="130"/>
      <c r="AG1000" s="130"/>
      <c r="AH1000" s="130"/>
      <c r="AI1000" s="130"/>
      <c r="AJ1000" s="130"/>
      <c r="AK1000" s="130"/>
      <c r="AL1000" s="130"/>
      <c r="AM1000" s="130"/>
      <c r="AN1000" s="130"/>
      <c r="AO1000" s="130"/>
      <c r="AP1000" s="130"/>
      <c r="AQ1000" s="130"/>
      <c r="AR1000" s="130"/>
      <c r="AS1000" s="130"/>
      <c r="AT1000" s="130"/>
      <c r="AU1000" s="130"/>
      <c r="AV1000" s="130"/>
      <c r="AW1000" s="130"/>
      <c r="AX1000" s="130"/>
      <c r="AY1000" s="130"/>
      <c r="AZ1000" s="130"/>
      <c r="BA1000" s="130"/>
      <c r="BB1000" s="130"/>
      <c r="BC1000" s="130"/>
      <c r="BD1000" s="130"/>
      <c r="BE1000" s="130"/>
      <c r="BF1000" s="130"/>
      <c r="BG1000" s="130"/>
      <c r="BH1000" s="130"/>
      <c r="BI1000" s="130"/>
      <c r="BJ1000" s="130"/>
      <c r="BK1000" s="130"/>
      <c r="BL1000" s="130"/>
      <c r="BM1000" s="130"/>
      <c r="BN1000" s="130"/>
      <c r="BO1000" s="130"/>
      <c r="BP1000" s="130"/>
      <c r="BQ1000" s="130"/>
      <c r="BR1000" s="130"/>
      <c r="BS1000" s="111"/>
    </row>
    <row r="1001" spans="4:71" s="94" customFormat="1" ht="9.75" customHeight="1" x14ac:dyDescent="0.25">
      <c r="D1001" s="130"/>
      <c r="E1001" s="130"/>
      <c r="F1001" s="130"/>
      <c r="G1001" s="130"/>
      <c r="H1001" s="130"/>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11"/>
    </row>
    <row r="1002" spans="4:71" s="94" customFormat="1" ht="9.75" customHeight="1" x14ac:dyDescent="0.25">
      <c r="D1002" s="130"/>
      <c r="E1002" s="130"/>
      <c r="F1002" s="130"/>
      <c r="G1002" s="130"/>
      <c r="H1002" s="130"/>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11"/>
    </row>
    <row r="1003" spans="4:71" s="94" customFormat="1" ht="9.75" customHeight="1" x14ac:dyDescent="0.25">
      <c r="D1003" s="130"/>
      <c r="E1003" s="130"/>
      <c r="F1003" s="130"/>
      <c r="G1003" s="130"/>
      <c r="H1003" s="130"/>
      <c r="I1003" s="130"/>
      <c r="J1003" s="130"/>
      <c r="K1003" s="130"/>
      <c r="L1003" s="130"/>
      <c r="M1003" s="130"/>
      <c r="N1003" s="130"/>
      <c r="O1003" s="130"/>
      <c r="P1003" s="130"/>
      <c r="Q1003" s="130"/>
      <c r="R1003" s="130"/>
      <c r="S1003" s="130"/>
      <c r="T1003" s="130"/>
      <c r="U1003" s="130"/>
      <c r="V1003" s="130"/>
      <c r="W1003" s="130"/>
      <c r="X1003" s="130"/>
      <c r="Y1003" s="130"/>
      <c r="Z1003" s="130"/>
      <c r="AA1003" s="130"/>
      <c r="AB1003" s="130"/>
      <c r="AC1003" s="130"/>
      <c r="AD1003" s="130"/>
      <c r="AE1003" s="130"/>
      <c r="AF1003" s="130"/>
      <c r="AG1003" s="130"/>
      <c r="AH1003" s="130"/>
      <c r="AI1003" s="130"/>
      <c r="AJ1003" s="130"/>
      <c r="AK1003" s="130"/>
      <c r="AL1003" s="130"/>
      <c r="AM1003" s="130"/>
      <c r="AN1003" s="130"/>
      <c r="AO1003" s="130"/>
      <c r="AP1003" s="130"/>
      <c r="AQ1003" s="130"/>
      <c r="AR1003" s="130"/>
      <c r="AS1003" s="130"/>
      <c r="AT1003" s="130"/>
      <c r="AU1003" s="130"/>
      <c r="AV1003" s="130"/>
      <c r="AW1003" s="130"/>
      <c r="AX1003" s="130"/>
      <c r="AY1003" s="130"/>
      <c r="AZ1003" s="130"/>
      <c r="BA1003" s="130"/>
      <c r="BB1003" s="130"/>
      <c r="BC1003" s="130"/>
      <c r="BD1003" s="130"/>
      <c r="BE1003" s="130"/>
      <c r="BF1003" s="130"/>
      <c r="BG1003" s="130"/>
      <c r="BH1003" s="130"/>
      <c r="BI1003" s="130"/>
      <c r="BJ1003" s="130"/>
      <c r="BK1003" s="130"/>
      <c r="BL1003" s="130"/>
      <c r="BM1003" s="130"/>
      <c r="BN1003" s="130"/>
      <c r="BO1003" s="130"/>
      <c r="BP1003" s="130"/>
      <c r="BQ1003" s="130"/>
      <c r="BR1003" s="130"/>
      <c r="BS1003" s="111"/>
    </row>
    <row r="1004" spans="4:71" s="94" customFormat="1" ht="9.75" customHeight="1" x14ac:dyDescent="0.25">
      <c r="D1004" s="130"/>
      <c r="E1004" s="130"/>
      <c r="F1004" s="130"/>
      <c r="G1004" s="130"/>
      <c r="H1004" s="130"/>
      <c r="I1004" s="130"/>
      <c r="J1004" s="130"/>
      <c r="K1004" s="130"/>
      <c r="L1004" s="130"/>
      <c r="M1004" s="130"/>
      <c r="N1004" s="130"/>
      <c r="O1004" s="130"/>
      <c r="P1004" s="130"/>
      <c r="Q1004" s="130"/>
      <c r="R1004" s="130"/>
      <c r="S1004" s="130"/>
      <c r="T1004" s="130"/>
      <c r="U1004" s="130"/>
      <c r="V1004" s="130"/>
      <c r="W1004" s="130"/>
      <c r="X1004" s="130"/>
      <c r="Y1004" s="130"/>
      <c r="Z1004" s="130"/>
      <c r="AA1004" s="130"/>
      <c r="AB1004" s="130"/>
      <c r="AC1004" s="130"/>
      <c r="AD1004" s="130"/>
      <c r="AE1004" s="130"/>
      <c r="AF1004" s="130"/>
      <c r="AG1004" s="130"/>
      <c r="AH1004" s="130"/>
      <c r="AI1004" s="130"/>
      <c r="AJ1004" s="130"/>
      <c r="AK1004" s="130"/>
      <c r="AL1004" s="130"/>
      <c r="AM1004" s="130"/>
      <c r="AN1004" s="130"/>
      <c r="AO1004" s="130"/>
      <c r="AP1004" s="130"/>
      <c r="AQ1004" s="130"/>
      <c r="AR1004" s="130"/>
      <c r="AS1004" s="130"/>
      <c r="AT1004" s="130"/>
      <c r="AU1004" s="130"/>
      <c r="AV1004" s="130"/>
      <c r="AW1004" s="130"/>
      <c r="AX1004" s="130"/>
      <c r="AY1004" s="130"/>
      <c r="AZ1004" s="130"/>
      <c r="BA1004" s="130"/>
      <c r="BB1004" s="130"/>
      <c r="BC1004" s="130"/>
      <c r="BD1004" s="130"/>
      <c r="BE1004" s="130"/>
      <c r="BF1004" s="130"/>
      <c r="BG1004" s="130"/>
      <c r="BH1004" s="130"/>
      <c r="BI1004" s="130"/>
      <c r="BJ1004" s="130"/>
      <c r="BK1004" s="130"/>
      <c r="BL1004" s="130"/>
      <c r="BM1004" s="130"/>
      <c r="BN1004" s="130"/>
      <c r="BO1004" s="130"/>
      <c r="BP1004" s="130"/>
      <c r="BQ1004" s="130"/>
      <c r="BR1004" s="130"/>
      <c r="BS1004" s="111"/>
    </row>
    <row r="1005" spans="4:71" s="94" customFormat="1" ht="9.75" customHeight="1" x14ac:dyDescent="0.25">
      <c r="D1005" s="130"/>
      <c r="E1005" s="130"/>
      <c r="F1005" s="130"/>
      <c r="G1005" s="130"/>
      <c r="H1005" s="130"/>
      <c r="I1005" s="130"/>
      <c r="J1005" s="130"/>
      <c r="K1005" s="130"/>
      <c r="L1005" s="130"/>
      <c r="M1005" s="130"/>
      <c r="N1005" s="130"/>
      <c r="O1005" s="130"/>
      <c r="P1005" s="130"/>
      <c r="Q1005" s="130"/>
      <c r="R1005" s="130"/>
      <c r="S1005" s="130"/>
      <c r="T1005" s="130"/>
      <c r="U1005" s="130"/>
      <c r="V1005" s="130"/>
      <c r="W1005" s="130"/>
      <c r="X1005" s="130"/>
      <c r="Y1005" s="130"/>
      <c r="Z1005" s="130"/>
      <c r="AA1005" s="130"/>
      <c r="AB1005" s="130"/>
      <c r="AC1005" s="130"/>
      <c r="AD1005" s="130"/>
      <c r="AE1005" s="130"/>
      <c r="AF1005" s="130"/>
      <c r="AG1005" s="130"/>
      <c r="AH1005" s="130"/>
      <c r="AI1005" s="130"/>
      <c r="AJ1005" s="130"/>
      <c r="AK1005" s="130"/>
      <c r="AL1005" s="130"/>
      <c r="AM1005" s="130"/>
      <c r="AN1005" s="130"/>
      <c r="AO1005" s="130"/>
      <c r="AP1005" s="130"/>
      <c r="AQ1005" s="130"/>
      <c r="AR1005" s="130"/>
      <c r="AS1005" s="130"/>
      <c r="AT1005" s="130"/>
      <c r="AU1005" s="130"/>
      <c r="AV1005" s="130"/>
      <c r="AW1005" s="130"/>
      <c r="AX1005" s="130"/>
      <c r="AY1005" s="130"/>
      <c r="AZ1005" s="130"/>
      <c r="BA1005" s="130"/>
      <c r="BB1005" s="130"/>
      <c r="BC1005" s="130"/>
      <c r="BD1005" s="130"/>
      <c r="BE1005" s="130"/>
      <c r="BF1005" s="130"/>
      <c r="BG1005" s="130"/>
      <c r="BH1005" s="130"/>
      <c r="BI1005" s="130"/>
      <c r="BJ1005" s="130"/>
      <c r="BK1005" s="130"/>
      <c r="BL1005" s="130"/>
      <c r="BM1005" s="130"/>
      <c r="BN1005" s="130"/>
      <c r="BO1005" s="130"/>
      <c r="BP1005" s="130"/>
      <c r="BQ1005" s="130"/>
      <c r="BR1005" s="130"/>
      <c r="BS1005" s="111"/>
    </row>
    <row r="1006" spans="4:71" s="94" customFormat="1" ht="9.75" customHeight="1" x14ac:dyDescent="0.25">
      <c r="D1006" s="130"/>
      <c r="E1006" s="130"/>
      <c r="F1006" s="130"/>
      <c r="G1006" s="130"/>
      <c r="H1006" s="130"/>
      <c r="I1006" s="130"/>
      <c r="J1006" s="130"/>
      <c r="K1006" s="130"/>
      <c r="L1006" s="130"/>
      <c r="M1006" s="130"/>
      <c r="N1006" s="130"/>
      <c r="O1006" s="130"/>
      <c r="P1006" s="130"/>
      <c r="Q1006" s="130"/>
      <c r="R1006" s="130"/>
      <c r="S1006" s="130"/>
      <c r="T1006" s="130"/>
      <c r="U1006" s="130"/>
      <c r="V1006" s="130"/>
      <c r="W1006" s="130"/>
      <c r="X1006" s="130"/>
      <c r="Y1006" s="130"/>
      <c r="Z1006" s="130"/>
      <c r="AA1006" s="130"/>
      <c r="AB1006" s="130"/>
      <c r="AC1006" s="130"/>
      <c r="AD1006" s="130"/>
      <c r="AE1006" s="130"/>
      <c r="AF1006" s="130"/>
      <c r="AG1006" s="130"/>
      <c r="AH1006" s="130"/>
      <c r="AI1006" s="130"/>
      <c r="AJ1006" s="130"/>
      <c r="AK1006" s="130"/>
      <c r="AL1006" s="130"/>
      <c r="AM1006" s="130"/>
      <c r="AN1006" s="130"/>
      <c r="AO1006" s="130"/>
      <c r="AP1006" s="130"/>
      <c r="AQ1006" s="130"/>
      <c r="AR1006" s="130"/>
      <c r="AS1006" s="130"/>
      <c r="AT1006" s="130"/>
      <c r="AU1006" s="130"/>
      <c r="AV1006" s="130"/>
      <c r="AW1006" s="130"/>
      <c r="AX1006" s="130"/>
      <c r="AY1006" s="130"/>
      <c r="AZ1006" s="130"/>
      <c r="BA1006" s="130"/>
      <c r="BB1006" s="130"/>
      <c r="BC1006" s="130"/>
      <c r="BD1006" s="130"/>
      <c r="BE1006" s="130"/>
      <c r="BF1006" s="130"/>
      <c r="BG1006" s="130"/>
      <c r="BH1006" s="130"/>
      <c r="BI1006" s="130"/>
      <c r="BJ1006" s="130"/>
      <c r="BK1006" s="130"/>
      <c r="BL1006" s="130"/>
      <c r="BM1006" s="130"/>
      <c r="BN1006" s="130"/>
      <c r="BO1006" s="130"/>
      <c r="BP1006" s="130"/>
      <c r="BQ1006" s="130"/>
      <c r="BR1006" s="130"/>
      <c r="BS1006" s="111"/>
    </row>
    <row r="1007" spans="4:71" s="94" customFormat="1" ht="9.75" customHeight="1" x14ac:dyDescent="0.25">
      <c r="D1007" s="130"/>
      <c r="E1007" s="130"/>
      <c r="F1007" s="130"/>
      <c r="G1007" s="130"/>
      <c r="H1007" s="130"/>
      <c r="I1007" s="130"/>
      <c r="J1007" s="130"/>
      <c r="K1007" s="130"/>
      <c r="L1007" s="130"/>
      <c r="M1007" s="130"/>
      <c r="N1007" s="130"/>
      <c r="O1007" s="130"/>
      <c r="P1007" s="130"/>
      <c r="Q1007" s="130"/>
      <c r="R1007" s="130"/>
      <c r="S1007" s="130"/>
      <c r="T1007" s="130"/>
      <c r="U1007" s="130"/>
      <c r="V1007" s="130"/>
      <c r="W1007" s="130"/>
      <c r="X1007" s="130"/>
      <c r="Y1007" s="130"/>
      <c r="Z1007" s="130"/>
      <c r="AA1007" s="130"/>
      <c r="AB1007" s="130"/>
      <c r="AC1007" s="130"/>
      <c r="AD1007" s="130"/>
      <c r="AE1007" s="130"/>
      <c r="AF1007" s="130"/>
      <c r="AG1007" s="130"/>
      <c r="AH1007" s="130"/>
      <c r="AI1007" s="130"/>
      <c r="AJ1007" s="130"/>
      <c r="AK1007" s="130"/>
      <c r="AL1007" s="130"/>
      <c r="AM1007" s="130"/>
      <c r="AN1007" s="130"/>
      <c r="AO1007" s="130"/>
      <c r="AP1007" s="130"/>
      <c r="AQ1007" s="130"/>
      <c r="AR1007" s="130"/>
      <c r="AS1007" s="130"/>
      <c r="AT1007" s="130"/>
      <c r="AU1007" s="130"/>
      <c r="AV1007" s="130"/>
      <c r="AW1007" s="130"/>
      <c r="AX1007" s="130"/>
      <c r="AY1007" s="130"/>
      <c r="AZ1007" s="130"/>
      <c r="BA1007" s="130"/>
      <c r="BB1007" s="130"/>
      <c r="BC1007" s="130"/>
      <c r="BD1007" s="130"/>
      <c r="BE1007" s="130"/>
      <c r="BF1007" s="130"/>
      <c r="BG1007" s="130"/>
      <c r="BH1007" s="130"/>
      <c r="BI1007" s="130"/>
      <c r="BJ1007" s="130"/>
      <c r="BK1007" s="130"/>
      <c r="BL1007" s="130"/>
      <c r="BM1007" s="130"/>
      <c r="BN1007" s="130"/>
      <c r="BO1007" s="130"/>
      <c r="BP1007" s="130"/>
      <c r="BQ1007" s="130"/>
      <c r="BR1007" s="130"/>
      <c r="BS1007" s="111"/>
    </row>
    <row r="1008" spans="4:71" s="94" customFormat="1" ht="9.75" customHeight="1" x14ac:dyDescent="0.25">
      <c r="D1008" s="130"/>
      <c r="E1008" s="130"/>
      <c r="F1008" s="130"/>
      <c r="G1008" s="130"/>
      <c r="H1008" s="130"/>
      <c r="I1008" s="130"/>
      <c r="J1008" s="130"/>
      <c r="K1008" s="130"/>
      <c r="L1008" s="130"/>
      <c r="M1008" s="130"/>
      <c r="N1008" s="130"/>
      <c r="O1008" s="130"/>
      <c r="P1008" s="130"/>
      <c r="Q1008" s="130"/>
      <c r="R1008" s="130"/>
      <c r="S1008" s="130"/>
      <c r="T1008" s="130"/>
      <c r="U1008" s="130"/>
      <c r="V1008" s="130"/>
      <c r="W1008" s="130"/>
      <c r="X1008" s="130"/>
      <c r="Y1008" s="130"/>
      <c r="Z1008" s="130"/>
      <c r="AA1008" s="130"/>
      <c r="AB1008" s="130"/>
      <c r="AC1008" s="130"/>
      <c r="AD1008" s="130"/>
      <c r="AE1008" s="130"/>
      <c r="AF1008" s="130"/>
      <c r="AG1008" s="130"/>
      <c r="AH1008" s="130"/>
      <c r="AI1008" s="130"/>
      <c r="AJ1008" s="130"/>
      <c r="AK1008" s="130"/>
      <c r="AL1008" s="130"/>
      <c r="AM1008" s="130"/>
      <c r="AN1008" s="130"/>
      <c r="AO1008" s="130"/>
      <c r="AP1008" s="130"/>
      <c r="AQ1008" s="130"/>
      <c r="AR1008" s="130"/>
      <c r="AS1008" s="130"/>
      <c r="AT1008" s="130"/>
      <c r="AU1008" s="130"/>
      <c r="AV1008" s="130"/>
      <c r="AW1008" s="130"/>
      <c r="AX1008" s="130"/>
      <c r="AY1008" s="130"/>
      <c r="AZ1008" s="130"/>
      <c r="BA1008" s="130"/>
      <c r="BB1008" s="130"/>
      <c r="BC1008" s="130"/>
      <c r="BD1008" s="130"/>
      <c r="BE1008" s="130"/>
      <c r="BF1008" s="130"/>
      <c r="BG1008" s="130"/>
      <c r="BH1008" s="130"/>
      <c r="BI1008" s="130"/>
      <c r="BJ1008" s="130"/>
      <c r="BK1008" s="130"/>
      <c r="BL1008" s="130"/>
      <c r="BM1008" s="130"/>
      <c r="BN1008" s="130"/>
      <c r="BO1008" s="130"/>
      <c r="BP1008" s="130"/>
      <c r="BQ1008" s="130"/>
      <c r="BR1008" s="130"/>
      <c r="BS1008" s="111"/>
    </row>
    <row r="1009" spans="4:71" s="94" customFormat="1" ht="9.75" customHeight="1" x14ac:dyDescent="0.25">
      <c r="D1009" s="130"/>
      <c r="E1009" s="130"/>
      <c r="F1009" s="130"/>
      <c r="G1009" s="130"/>
      <c r="H1009" s="130"/>
      <c r="I1009" s="130"/>
      <c r="J1009" s="130"/>
      <c r="K1009" s="130"/>
      <c r="L1009" s="130"/>
      <c r="M1009" s="130"/>
      <c r="N1009" s="130"/>
      <c r="O1009" s="130"/>
      <c r="P1009" s="130"/>
      <c r="Q1009" s="130"/>
      <c r="R1009" s="130"/>
      <c r="S1009" s="130"/>
      <c r="T1009" s="130"/>
      <c r="U1009" s="130"/>
      <c r="V1009" s="130"/>
      <c r="W1009" s="130"/>
      <c r="X1009" s="130"/>
      <c r="Y1009" s="130"/>
      <c r="Z1009" s="130"/>
      <c r="AA1009" s="130"/>
      <c r="AB1009" s="130"/>
      <c r="AC1009" s="130"/>
      <c r="AD1009" s="130"/>
      <c r="AE1009" s="130"/>
      <c r="AF1009" s="130"/>
      <c r="AG1009" s="130"/>
      <c r="AH1009" s="130"/>
      <c r="AI1009" s="130"/>
      <c r="AJ1009" s="130"/>
      <c r="AK1009" s="130"/>
      <c r="AL1009" s="130"/>
      <c r="AM1009" s="130"/>
      <c r="AN1009" s="130"/>
      <c r="AO1009" s="130"/>
      <c r="AP1009" s="130"/>
      <c r="AQ1009" s="130"/>
      <c r="AR1009" s="130"/>
      <c r="AS1009" s="130"/>
      <c r="AT1009" s="130"/>
      <c r="AU1009" s="130"/>
      <c r="AV1009" s="130"/>
      <c r="AW1009" s="130"/>
      <c r="AX1009" s="130"/>
      <c r="AY1009" s="130"/>
      <c r="AZ1009" s="130"/>
      <c r="BA1009" s="130"/>
      <c r="BB1009" s="130"/>
      <c r="BC1009" s="130"/>
      <c r="BD1009" s="130"/>
      <c r="BE1009" s="130"/>
      <c r="BF1009" s="130"/>
      <c r="BG1009" s="130"/>
      <c r="BH1009" s="130"/>
      <c r="BI1009" s="130"/>
      <c r="BJ1009" s="130"/>
      <c r="BK1009" s="130"/>
      <c r="BL1009" s="130"/>
      <c r="BM1009" s="130"/>
      <c r="BN1009" s="130"/>
      <c r="BO1009" s="130"/>
      <c r="BP1009" s="130"/>
      <c r="BQ1009" s="130"/>
      <c r="BR1009" s="130"/>
      <c r="BS1009" s="111"/>
    </row>
    <row r="1010" spans="4:71" s="94" customFormat="1" ht="9.75" customHeight="1" x14ac:dyDescent="0.25">
      <c r="D1010" s="130"/>
      <c r="E1010" s="130"/>
      <c r="F1010" s="130"/>
      <c r="G1010" s="130"/>
      <c r="H1010" s="130"/>
      <c r="I1010" s="130"/>
      <c r="J1010" s="130"/>
      <c r="K1010" s="130"/>
      <c r="L1010" s="130"/>
      <c r="M1010" s="130"/>
      <c r="N1010" s="130"/>
      <c r="O1010" s="130"/>
      <c r="P1010" s="130"/>
      <c r="Q1010" s="130"/>
      <c r="R1010" s="130"/>
      <c r="S1010" s="130"/>
      <c r="T1010" s="130"/>
      <c r="U1010" s="130"/>
      <c r="V1010" s="130"/>
      <c r="W1010" s="130"/>
      <c r="X1010" s="130"/>
      <c r="Y1010" s="130"/>
      <c r="Z1010" s="130"/>
      <c r="AA1010" s="130"/>
      <c r="AB1010" s="130"/>
      <c r="AC1010" s="130"/>
      <c r="AD1010" s="130"/>
      <c r="AE1010" s="130"/>
      <c r="AF1010" s="130"/>
      <c r="AG1010" s="130"/>
      <c r="AH1010" s="130"/>
      <c r="AI1010" s="130"/>
      <c r="AJ1010" s="130"/>
      <c r="AK1010" s="130"/>
      <c r="AL1010" s="130"/>
      <c r="AM1010" s="130"/>
      <c r="AN1010" s="130"/>
      <c r="AO1010" s="130"/>
      <c r="AP1010" s="130"/>
      <c r="AQ1010" s="130"/>
      <c r="AR1010" s="130"/>
      <c r="AS1010" s="130"/>
      <c r="AT1010" s="130"/>
      <c r="AU1010" s="130"/>
      <c r="AV1010" s="130"/>
      <c r="AW1010" s="130"/>
      <c r="AX1010" s="130"/>
      <c r="AY1010" s="130"/>
      <c r="AZ1010" s="130"/>
      <c r="BA1010" s="130"/>
      <c r="BB1010" s="130"/>
      <c r="BC1010" s="130"/>
      <c r="BD1010" s="130"/>
      <c r="BE1010" s="130"/>
      <c r="BF1010" s="130"/>
      <c r="BG1010" s="130"/>
      <c r="BH1010" s="130"/>
      <c r="BI1010" s="130"/>
      <c r="BJ1010" s="130"/>
      <c r="BK1010" s="130"/>
      <c r="BL1010" s="130"/>
      <c r="BM1010" s="130"/>
      <c r="BN1010" s="130"/>
      <c r="BO1010" s="130"/>
      <c r="BP1010" s="130"/>
      <c r="BQ1010" s="130"/>
      <c r="BR1010" s="130"/>
      <c r="BS1010" s="111"/>
    </row>
    <row r="1011" spans="4:71" s="94" customFormat="1" ht="9.75" customHeight="1" x14ac:dyDescent="0.25">
      <c r="D1011" s="130"/>
      <c r="E1011" s="130"/>
      <c r="F1011" s="130"/>
      <c r="G1011" s="130"/>
      <c r="H1011" s="130"/>
      <c r="I1011" s="130"/>
      <c r="J1011" s="130"/>
      <c r="K1011" s="130"/>
      <c r="L1011" s="130"/>
      <c r="M1011" s="130"/>
      <c r="N1011" s="130"/>
      <c r="O1011" s="130"/>
      <c r="P1011" s="130"/>
      <c r="Q1011" s="130"/>
      <c r="R1011" s="130"/>
      <c r="S1011" s="130"/>
      <c r="T1011" s="130"/>
      <c r="U1011" s="130"/>
      <c r="V1011" s="130"/>
      <c r="W1011" s="130"/>
      <c r="X1011" s="130"/>
      <c r="Y1011" s="130"/>
      <c r="Z1011" s="130"/>
      <c r="AA1011" s="130"/>
      <c r="AB1011" s="130"/>
      <c r="AC1011" s="130"/>
      <c r="AD1011" s="130"/>
      <c r="AE1011" s="130"/>
      <c r="AF1011" s="130"/>
      <c r="AG1011" s="130"/>
      <c r="AH1011" s="130"/>
      <c r="AI1011" s="130"/>
      <c r="AJ1011" s="130"/>
      <c r="AK1011" s="130"/>
      <c r="AL1011" s="130"/>
      <c r="AM1011" s="130"/>
      <c r="AN1011" s="130"/>
      <c r="AO1011" s="130"/>
      <c r="AP1011" s="130"/>
      <c r="AQ1011" s="130"/>
      <c r="AR1011" s="130"/>
      <c r="AS1011" s="130"/>
      <c r="AT1011" s="130"/>
      <c r="AU1011" s="130"/>
      <c r="AV1011" s="130"/>
      <c r="AW1011" s="130"/>
      <c r="AX1011" s="130"/>
      <c r="AY1011" s="130"/>
      <c r="AZ1011" s="130"/>
      <c r="BA1011" s="130"/>
      <c r="BB1011" s="130"/>
      <c r="BC1011" s="130"/>
      <c r="BD1011" s="130"/>
      <c r="BE1011" s="130"/>
      <c r="BF1011" s="130"/>
      <c r="BG1011" s="130"/>
      <c r="BH1011" s="130"/>
      <c r="BI1011" s="130"/>
      <c r="BJ1011" s="130"/>
      <c r="BK1011" s="130"/>
      <c r="BL1011" s="130"/>
      <c r="BM1011" s="130"/>
      <c r="BN1011" s="130"/>
      <c r="BO1011" s="130"/>
      <c r="BP1011" s="130"/>
      <c r="BQ1011" s="130"/>
      <c r="BR1011" s="130"/>
      <c r="BS1011" s="111"/>
    </row>
    <row r="1012" spans="4:71" s="94" customFormat="1" ht="9.75" customHeight="1" x14ac:dyDescent="0.25">
      <c r="D1012" s="130"/>
      <c r="E1012" s="130"/>
      <c r="F1012" s="130"/>
      <c r="G1012" s="130"/>
      <c r="H1012" s="130"/>
      <c r="I1012" s="130"/>
      <c r="J1012" s="130"/>
      <c r="K1012" s="130"/>
      <c r="L1012" s="130"/>
      <c r="M1012" s="130"/>
      <c r="N1012" s="130"/>
      <c r="O1012" s="130"/>
      <c r="P1012" s="130"/>
      <c r="Q1012" s="130"/>
      <c r="R1012" s="130"/>
      <c r="S1012" s="130"/>
      <c r="T1012" s="130"/>
      <c r="U1012" s="130"/>
      <c r="V1012" s="130"/>
      <c r="W1012" s="130"/>
      <c r="X1012" s="130"/>
      <c r="Y1012" s="130"/>
      <c r="Z1012" s="130"/>
      <c r="AA1012" s="130"/>
      <c r="AB1012" s="130"/>
      <c r="AC1012" s="130"/>
      <c r="AD1012" s="130"/>
      <c r="AE1012" s="130"/>
      <c r="AF1012" s="130"/>
      <c r="AG1012" s="130"/>
      <c r="AH1012" s="130"/>
      <c r="AI1012" s="130"/>
      <c r="AJ1012" s="130"/>
      <c r="AK1012" s="130"/>
      <c r="AL1012" s="130"/>
      <c r="AM1012" s="130"/>
      <c r="AN1012" s="130"/>
      <c r="AO1012" s="130"/>
      <c r="AP1012" s="130"/>
      <c r="AQ1012" s="130"/>
      <c r="AR1012" s="130"/>
      <c r="AS1012" s="130"/>
      <c r="AT1012" s="130"/>
      <c r="AU1012" s="130"/>
      <c r="AV1012" s="130"/>
      <c r="AW1012" s="130"/>
      <c r="AX1012" s="130"/>
      <c r="AY1012" s="130"/>
      <c r="AZ1012" s="130"/>
      <c r="BA1012" s="130"/>
      <c r="BB1012" s="130"/>
      <c r="BC1012" s="130"/>
      <c r="BD1012" s="130"/>
      <c r="BE1012" s="130"/>
      <c r="BF1012" s="130"/>
      <c r="BG1012" s="130"/>
      <c r="BH1012" s="130"/>
      <c r="BI1012" s="130"/>
      <c r="BJ1012" s="130"/>
      <c r="BK1012" s="130"/>
      <c r="BL1012" s="130"/>
      <c r="BM1012" s="130"/>
      <c r="BN1012" s="130"/>
      <c r="BO1012" s="130"/>
      <c r="BP1012" s="130"/>
      <c r="BQ1012" s="130"/>
      <c r="BR1012" s="130"/>
      <c r="BS1012" s="111"/>
    </row>
    <row r="1013" spans="4:71" s="94" customFormat="1" ht="9.75" customHeight="1" x14ac:dyDescent="0.25">
      <c r="D1013" s="130"/>
      <c r="E1013" s="130"/>
      <c r="F1013" s="130"/>
      <c r="G1013" s="130"/>
      <c r="H1013" s="130"/>
      <c r="I1013" s="130"/>
      <c r="J1013" s="130"/>
      <c r="K1013" s="130"/>
      <c r="L1013" s="130"/>
      <c r="M1013" s="130"/>
      <c r="N1013" s="130"/>
      <c r="O1013" s="130"/>
      <c r="P1013" s="130"/>
      <c r="Q1013" s="130"/>
      <c r="R1013" s="130"/>
      <c r="S1013" s="130"/>
      <c r="T1013" s="130"/>
      <c r="U1013" s="130"/>
      <c r="V1013" s="130"/>
      <c r="W1013" s="130"/>
      <c r="X1013" s="130"/>
      <c r="Y1013" s="130"/>
      <c r="Z1013" s="130"/>
      <c r="AA1013" s="130"/>
      <c r="AB1013" s="130"/>
      <c r="AC1013" s="130"/>
      <c r="AD1013" s="130"/>
      <c r="AE1013" s="130"/>
      <c r="AF1013" s="130"/>
      <c r="AG1013" s="130"/>
      <c r="AH1013" s="130"/>
      <c r="AI1013" s="130"/>
      <c r="AJ1013" s="130"/>
      <c r="AK1013" s="130"/>
      <c r="AL1013" s="130"/>
      <c r="AM1013" s="130"/>
      <c r="AN1013" s="130"/>
      <c r="AO1013" s="130"/>
      <c r="AP1013" s="130"/>
      <c r="AQ1013" s="130"/>
      <c r="AR1013" s="130"/>
      <c r="AS1013" s="130"/>
      <c r="AT1013" s="130"/>
      <c r="AU1013" s="130"/>
      <c r="AV1013" s="130"/>
      <c r="AW1013" s="130"/>
      <c r="AX1013" s="130"/>
      <c r="AY1013" s="130"/>
      <c r="AZ1013" s="130"/>
      <c r="BA1013" s="130"/>
      <c r="BB1013" s="130"/>
      <c r="BC1013" s="130"/>
      <c r="BD1013" s="130"/>
      <c r="BE1013" s="130"/>
      <c r="BF1013" s="130"/>
      <c r="BG1013" s="130"/>
      <c r="BH1013" s="130"/>
      <c r="BI1013" s="130"/>
      <c r="BJ1013" s="130"/>
      <c r="BK1013" s="130"/>
      <c r="BL1013" s="130"/>
      <c r="BM1013" s="130"/>
      <c r="BN1013" s="130"/>
      <c r="BO1013" s="130"/>
      <c r="BP1013" s="130"/>
      <c r="BQ1013" s="130"/>
      <c r="BR1013" s="130"/>
      <c r="BS1013" s="111"/>
    </row>
    <row r="1014" spans="4:71" s="94" customFormat="1" ht="9.75" customHeight="1" x14ac:dyDescent="0.25">
      <c r="D1014" s="130"/>
      <c r="E1014" s="130"/>
      <c r="F1014" s="130"/>
      <c r="G1014" s="130"/>
      <c r="H1014" s="130"/>
      <c r="I1014" s="130"/>
      <c r="J1014" s="130"/>
      <c r="K1014" s="130"/>
      <c r="L1014" s="130"/>
      <c r="M1014" s="130"/>
      <c r="N1014" s="130"/>
      <c r="O1014" s="130"/>
      <c r="P1014" s="130"/>
      <c r="Q1014" s="130"/>
      <c r="R1014" s="130"/>
      <c r="S1014" s="130"/>
      <c r="T1014" s="130"/>
      <c r="U1014" s="130"/>
      <c r="V1014" s="130"/>
      <c r="W1014" s="130"/>
      <c r="X1014" s="130"/>
      <c r="Y1014" s="130"/>
      <c r="Z1014" s="130"/>
      <c r="AA1014" s="130"/>
      <c r="AB1014" s="130"/>
      <c r="AC1014" s="130"/>
      <c r="AD1014" s="130"/>
      <c r="AE1014" s="130"/>
      <c r="AF1014" s="130"/>
      <c r="AG1014" s="130"/>
      <c r="AH1014" s="130"/>
      <c r="AI1014" s="130"/>
      <c r="AJ1014" s="130"/>
      <c r="AK1014" s="130"/>
      <c r="AL1014" s="130"/>
      <c r="AM1014" s="130"/>
      <c r="AN1014" s="130"/>
      <c r="AO1014" s="130"/>
      <c r="AP1014" s="130"/>
      <c r="AQ1014" s="130"/>
      <c r="AR1014" s="130"/>
      <c r="AS1014" s="130"/>
      <c r="AT1014" s="130"/>
      <c r="AU1014" s="130"/>
      <c r="AV1014" s="130"/>
      <c r="AW1014" s="130"/>
      <c r="AX1014" s="130"/>
      <c r="AY1014" s="130"/>
      <c r="AZ1014" s="130"/>
      <c r="BA1014" s="130"/>
      <c r="BB1014" s="130"/>
      <c r="BC1014" s="130"/>
      <c r="BD1014" s="130"/>
      <c r="BE1014" s="130"/>
      <c r="BF1014" s="130"/>
      <c r="BG1014" s="130"/>
      <c r="BH1014" s="130"/>
      <c r="BI1014" s="130"/>
      <c r="BJ1014" s="130"/>
      <c r="BK1014" s="130"/>
      <c r="BL1014" s="130"/>
      <c r="BM1014" s="130"/>
      <c r="BN1014" s="130"/>
      <c r="BO1014" s="130"/>
      <c r="BP1014" s="130"/>
      <c r="BQ1014" s="130"/>
      <c r="BR1014" s="130"/>
      <c r="BS1014" s="111"/>
    </row>
    <row r="1015" spans="4:71" s="94" customFormat="1" ht="9.75" customHeight="1" x14ac:dyDescent="0.25">
      <c r="D1015" s="130"/>
      <c r="E1015" s="130"/>
      <c r="F1015" s="130"/>
      <c r="G1015" s="130"/>
      <c r="H1015" s="130"/>
      <c r="I1015" s="130"/>
      <c r="J1015" s="130"/>
      <c r="K1015" s="130"/>
      <c r="L1015" s="130"/>
      <c r="M1015" s="130"/>
      <c r="N1015" s="130"/>
      <c r="O1015" s="130"/>
      <c r="P1015" s="130"/>
      <c r="Q1015" s="130"/>
      <c r="R1015" s="130"/>
      <c r="S1015" s="130"/>
      <c r="T1015" s="130"/>
      <c r="U1015" s="130"/>
      <c r="V1015" s="130"/>
      <c r="W1015" s="130"/>
      <c r="X1015" s="130"/>
      <c r="Y1015" s="130"/>
      <c r="Z1015" s="130"/>
      <c r="AA1015" s="130"/>
      <c r="AB1015" s="130"/>
      <c r="AC1015" s="130"/>
      <c r="AD1015" s="130"/>
      <c r="AE1015" s="130"/>
      <c r="AF1015" s="130"/>
      <c r="AG1015" s="130"/>
      <c r="AH1015" s="130"/>
      <c r="AI1015" s="130"/>
      <c r="AJ1015" s="130"/>
      <c r="AK1015" s="130"/>
      <c r="AL1015" s="130"/>
      <c r="AM1015" s="130"/>
      <c r="AN1015" s="130"/>
      <c r="AO1015" s="130"/>
      <c r="AP1015" s="130"/>
      <c r="AQ1015" s="130"/>
      <c r="AR1015" s="130"/>
      <c r="AS1015" s="130"/>
      <c r="AT1015" s="130"/>
      <c r="AU1015" s="130"/>
      <c r="AV1015" s="130"/>
      <c r="AW1015" s="130"/>
      <c r="AX1015" s="130"/>
      <c r="AY1015" s="130"/>
      <c r="AZ1015" s="130"/>
      <c r="BA1015" s="130"/>
      <c r="BB1015" s="130"/>
      <c r="BC1015" s="130"/>
      <c r="BD1015" s="130"/>
      <c r="BE1015" s="130"/>
      <c r="BF1015" s="130"/>
      <c r="BG1015" s="130"/>
      <c r="BH1015" s="130"/>
      <c r="BI1015" s="130"/>
      <c r="BJ1015" s="130"/>
      <c r="BK1015" s="130"/>
      <c r="BL1015" s="130"/>
      <c r="BM1015" s="130"/>
      <c r="BN1015" s="130"/>
      <c r="BO1015" s="130"/>
      <c r="BP1015" s="130"/>
      <c r="BQ1015" s="130"/>
      <c r="BR1015" s="130"/>
      <c r="BS1015" s="111"/>
    </row>
    <row r="1016" spans="4:71" s="94" customFormat="1" ht="9.75" customHeight="1" x14ac:dyDescent="0.25">
      <c r="D1016" s="130"/>
      <c r="E1016" s="130"/>
      <c r="F1016" s="130"/>
      <c r="G1016" s="130"/>
      <c r="H1016" s="130"/>
      <c r="I1016" s="130"/>
      <c r="J1016" s="130"/>
      <c r="K1016" s="130"/>
      <c r="L1016" s="130"/>
      <c r="M1016" s="130"/>
      <c r="N1016" s="130"/>
      <c r="O1016" s="130"/>
      <c r="P1016" s="130"/>
      <c r="Q1016" s="130"/>
      <c r="R1016" s="130"/>
      <c r="S1016" s="130"/>
      <c r="T1016" s="130"/>
      <c r="U1016" s="130"/>
      <c r="V1016" s="130"/>
      <c r="W1016" s="130"/>
      <c r="X1016" s="130"/>
      <c r="Y1016" s="130"/>
      <c r="Z1016" s="130"/>
      <c r="AA1016" s="130"/>
      <c r="AB1016" s="130"/>
      <c r="AC1016" s="130"/>
      <c r="AD1016" s="130"/>
      <c r="AE1016" s="130"/>
      <c r="AF1016" s="130"/>
      <c r="AG1016" s="130"/>
      <c r="AH1016" s="130"/>
      <c r="AI1016" s="130"/>
      <c r="AJ1016" s="130"/>
      <c r="AK1016" s="130"/>
      <c r="AL1016" s="130"/>
      <c r="AM1016" s="130"/>
      <c r="AN1016" s="130"/>
      <c r="AO1016" s="130"/>
      <c r="AP1016" s="130"/>
      <c r="AQ1016" s="130"/>
      <c r="AR1016" s="130"/>
      <c r="AS1016" s="130"/>
      <c r="AT1016" s="130"/>
      <c r="AU1016" s="130"/>
      <c r="AV1016" s="130"/>
      <c r="AW1016" s="130"/>
      <c r="AX1016" s="130"/>
      <c r="AY1016" s="130"/>
      <c r="AZ1016" s="130"/>
      <c r="BA1016" s="130"/>
      <c r="BB1016" s="130"/>
      <c r="BC1016" s="130"/>
      <c r="BD1016" s="130"/>
      <c r="BE1016" s="130"/>
      <c r="BF1016" s="130"/>
      <c r="BG1016" s="130"/>
      <c r="BH1016" s="130"/>
      <c r="BI1016" s="130"/>
      <c r="BJ1016" s="130"/>
      <c r="BK1016" s="130"/>
      <c r="BL1016" s="130"/>
      <c r="BM1016" s="130"/>
      <c r="BN1016" s="130"/>
      <c r="BO1016" s="130"/>
      <c r="BP1016" s="130"/>
      <c r="BQ1016" s="130"/>
      <c r="BR1016" s="130"/>
      <c r="BS1016" s="111"/>
    </row>
    <row r="1017" spans="4:71" s="94" customFormat="1" ht="9.75" customHeight="1" x14ac:dyDescent="0.25">
      <c r="D1017" s="130"/>
      <c r="E1017" s="130"/>
      <c r="F1017" s="130"/>
      <c r="G1017" s="130"/>
      <c r="H1017" s="130"/>
      <c r="I1017" s="130"/>
      <c r="J1017" s="130"/>
      <c r="K1017" s="130"/>
      <c r="L1017" s="130"/>
      <c r="M1017" s="130"/>
      <c r="N1017" s="130"/>
      <c r="O1017" s="130"/>
      <c r="P1017" s="130"/>
      <c r="Q1017" s="130"/>
      <c r="R1017" s="130"/>
      <c r="S1017" s="130"/>
      <c r="T1017" s="130"/>
      <c r="U1017" s="130"/>
      <c r="V1017" s="130"/>
      <c r="W1017" s="130"/>
      <c r="X1017" s="130"/>
      <c r="Y1017" s="130"/>
      <c r="Z1017" s="130"/>
      <c r="AA1017" s="130"/>
      <c r="AB1017" s="130"/>
      <c r="AC1017" s="130"/>
      <c r="AD1017" s="130"/>
      <c r="AE1017" s="130"/>
      <c r="AF1017" s="130"/>
      <c r="AG1017" s="130"/>
      <c r="AH1017" s="130"/>
      <c r="AI1017" s="130"/>
      <c r="AJ1017" s="130"/>
      <c r="AK1017" s="130"/>
      <c r="AL1017" s="130"/>
      <c r="AM1017" s="130"/>
      <c r="AN1017" s="130"/>
      <c r="AO1017" s="130"/>
      <c r="AP1017" s="130"/>
      <c r="AQ1017" s="130"/>
      <c r="AR1017" s="130"/>
      <c r="AS1017" s="130"/>
      <c r="AT1017" s="130"/>
      <c r="AU1017" s="130"/>
      <c r="AV1017" s="130"/>
      <c r="AW1017" s="130"/>
      <c r="AX1017" s="130"/>
      <c r="AY1017" s="130"/>
      <c r="AZ1017" s="130"/>
      <c r="BA1017" s="130"/>
      <c r="BB1017" s="130"/>
      <c r="BC1017" s="130"/>
      <c r="BD1017" s="130"/>
      <c r="BE1017" s="130"/>
      <c r="BF1017" s="130"/>
      <c r="BG1017" s="130"/>
      <c r="BH1017" s="130"/>
      <c r="BI1017" s="130"/>
      <c r="BJ1017" s="130"/>
      <c r="BK1017" s="130"/>
      <c r="BL1017" s="130"/>
      <c r="BM1017" s="130"/>
      <c r="BN1017" s="130"/>
      <c r="BO1017" s="130"/>
      <c r="BP1017" s="130"/>
      <c r="BQ1017" s="130"/>
      <c r="BR1017" s="130"/>
      <c r="BS1017" s="111"/>
    </row>
    <row r="1018" spans="4:71" s="94" customFormat="1" ht="9.75" customHeight="1" x14ac:dyDescent="0.25">
      <c r="D1018" s="130"/>
      <c r="E1018" s="130"/>
      <c r="F1018" s="130"/>
      <c r="G1018" s="130"/>
      <c r="H1018" s="130"/>
      <c r="I1018" s="130"/>
      <c r="J1018" s="130"/>
      <c r="K1018" s="130"/>
      <c r="L1018" s="130"/>
      <c r="M1018" s="130"/>
      <c r="N1018" s="130"/>
      <c r="O1018" s="130"/>
      <c r="P1018" s="130"/>
      <c r="Q1018" s="130"/>
      <c r="R1018" s="130"/>
      <c r="S1018" s="130"/>
      <c r="T1018" s="130"/>
      <c r="U1018" s="130"/>
      <c r="V1018" s="130"/>
      <c r="W1018" s="130"/>
      <c r="X1018" s="130"/>
      <c r="Y1018" s="130"/>
      <c r="Z1018" s="130"/>
      <c r="AA1018" s="130"/>
      <c r="AB1018" s="130"/>
      <c r="AC1018" s="130"/>
      <c r="AD1018" s="130"/>
      <c r="AE1018" s="130"/>
      <c r="AF1018" s="130"/>
      <c r="AG1018" s="130"/>
      <c r="AH1018" s="130"/>
      <c r="AI1018" s="130"/>
      <c r="AJ1018" s="130"/>
      <c r="AK1018" s="130"/>
      <c r="AL1018" s="130"/>
      <c r="AM1018" s="130"/>
      <c r="AN1018" s="130"/>
      <c r="AO1018" s="130"/>
      <c r="AP1018" s="130"/>
      <c r="AQ1018" s="130"/>
      <c r="AR1018" s="130"/>
      <c r="AS1018" s="130"/>
      <c r="AT1018" s="130"/>
      <c r="AU1018" s="130"/>
      <c r="AV1018" s="130"/>
      <c r="AW1018" s="130"/>
      <c r="AX1018" s="130"/>
      <c r="AY1018" s="130"/>
      <c r="AZ1018" s="130"/>
      <c r="BA1018" s="130"/>
      <c r="BB1018" s="130"/>
      <c r="BC1018" s="130"/>
      <c r="BD1018" s="130"/>
      <c r="BE1018" s="130"/>
      <c r="BF1018" s="130"/>
      <c r="BG1018" s="130"/>
      <c r="BH1018" s="130"/>
      <c r="BI1018" s="130"/>
      <c r="BJ1018" s="130"/>
      <c r="BK1018" s="130"/>
      <c r="BL1018" s="130"/>
      <c r="BM1018" s="130"/>
      <c r="BN1018" s="130"/>
      <c r="BO1018" s="130"/>
      <c r="BP1018" s="130"/>
      <c r="BQ1018" s="130"/>
      <c r="BR1018" s="130"/>
      <c r="BS1018" s="111"/>
    </row>
    <row r="1019" spans="4:71" s="94" customFormat="1" ht="9.75" customHeight="1" x14ac:dyDescent="0.25">
      <c r="D1019" s="130"/>
      <c r="E1019" s="130"/>
      <c r="F1019" s="130"/>
      <c r="G1019" s="130"/>
      <c r="H1019" s="130"/>
      <c r="I1019" s="130"/>
      <c r="J1019" s="130"/>
      <c r="K1019" s="130"/>
      <c r="L1019" s="130"/>
      <c r="M1019" s="130"/>
      <c r="N1019" s="130"/>
      <c r="O1019" s="130"/>
      <c r="P1019" s="130"/>
      <c r="Q1019" s="130"/>
      <c r="R1019" s="130"/>
      <c r="S1019" s="130"/>
      <c r="T1019" s="130"/>
      <c r="U1019" s="130"/>
      <c r="V1019" s="130"/>
      <c r="W1019" s="130"/>
      <c r="X1019" s="130"/>
      <c r="Y1019" s="130"/>
      <c r="Z1019" s="130"/>
      <c r="AA1019" s="130"/>
      <c r="AB1019" s="130"/>
      <c r="AC1019" s="130"/>
      <c r="AD1019" s="130"/>
      <c r="AE1019" s="130"/>
      <c r="AF1019" s="130"/>
      <c r="AG1019" s="130"/>
      <c r="AH1019" s="130"/>
      <c r="AI1019" s="130"/>
      <c r="AJ1019" s="130"/>
      <c r="AK1019" s="130"/>
      <c r="AL1019" s="130"/>
      <c r="AM1019" s="130"/>
      <c r="AN1019" s="130"/>
      <c r="AO1019" s="130"/>
      <c r="AP1019" s="130"/>
      <c r="AQ1019" s="130"/>
      <c r="AR1019" s="130"/>
      <c r="AS1019" s="130"/>
      <c r="AT1019" s="130"/>
      <c r="AU1019" s="130"/>
      <c r="AV1019" s="130"/>
      <c r="AW1019" s="130"/>
      <c r="AX1019" s="130"/>
      <c r="AY1019" s="130"/>
      <c r="AZ1019" s="130"/>
      <c r="BA1019" s="130"/>
      <c r="BB1019" s="130"/>
      <c r="BC1019" s="130"/>
      <c r="BD1019" s="130"/>
      <c r="BE1019" s="130"/>
      <c r="BF1019" s="130"/>
      <c r="BG1019" s="130"/>
      <c r="BH1019" s="130"/>
      <c r="BI1019" s="130"/>
      <c r="BJ1019" s="130"/>
      <c r="BK1019" s="130"/>
      <c r="BL1019" s="130"/>
      <c r="BM1019" s="130"/>
      <c r="BN1019" s="130"/>
      <c r="BO1019" s="130"/>
      <c r="BP1019" s="130"/>
      <c r="BQ1019" s="130"/>
      <c r="BR1019" s="130"/>
      <c r="BS1019" s="111"/>
    </row>
    <row r="1020" spans="4:71" s="94" customFormat="1" ht="9.75" customHeight="1" x14ac:dyDescent="0.25">
      <c r="D1020" s="130"/>
      <c r="E1020" s="130"/>
      <c r="F1020" s="130"/>
      <c r="G1020" s="130"/>
      <c r="H1020" s="130"/>
      <c r="I1020" s="130"/>
      <c r="J1020" s="130"/>
      <c r="K1020" s="130"/>
      <c r="L1020" s="130"/>
      <c r="M1020" s="130"/>
      <c r="N1020" s="130"/>
      <c r="O1020" s="130"/>
      <c r="P1020" s="130"/>
      <c r="Q1020" s="130"/>
      <c r="R1020" s="130"/>
      <c r="S1020" s="130"/>
      <c r="T1020" s="130"/>
      <c r="U1020" s="130"/>
      <c r="V1020" s="130"/>
      <c r="W1020" s="130"/>
      <c r="X1020" s="130"/>
      <c r="Y1020" s="130"/>
      <c r="Z1020" s="130"/>
      <c r="AA1020" s="130"/>
      <c r="AB1020" s="130"/>
      <c r="AC1020" s="130"/>
      <c r="AD1020" s="130"/>
      <c r="AE1020" s="130"/>
      <c r="AF1020" s="130"/>
      <c r="AG1020" s="130"/>
      <c r="AH1020" s="130"/>
      <c r="AI1020" s="130"/>
      <c r="AJ1020" s="130"/>
      <c r="AK1020" s="130"/>
      <c r="AL1020" s="130"/>
      <c r="AM1020" s="130"/>
      <c r="AN1020" s="130"/>
      <c r="AO1020" s="130"/>
      <c r="AP1020" s="130"/>
      <c r="AQ1020" s="130"/>
      <c r="AR1020" s="130"/>
      <c r="AS1020" s="130"/>
      <c r="AT1020" s="130"/>
      <c r="AU1020" s="130"/>
      <c r="AV1020" s="130"/>
      <c r="AW1020" s="130"/>
      <c r="AX1020" s="130"/>
      <c r="AY1020" s="130"/>
      <c r="AZ1020" s="130"/>
      <c r="BA1020" s="130"/>
      <c r="BB1020" s="130"/>
      <c r="BC1020" s="130"/>
      <c r="BD1020" s="130"/>
      <c r="BE1020" s="130"/>
      <c r="BF1020" s="130"/>
      <c r="BG1020" s="130"/>
      <c r="BH1020" s="130"/>
      <c r="BI1020" s="130"/>
      <c r="BJ1020" s="130"/>
      <c r="BK1020" s="130"/>
      <c r="BL1020" s="130"/>
      <c r="BM1020" s="130"/>
      <c r="BN1020" s="130"/>
      <c r="BO1020" s="130"/>
      <c r="BP1020" s="130"/>
      <c r="BQ1020" s="130"/>
      <c r="BR1020" s="130"/>
      <c r="BS1020" s="111"/>
    </row>
    <row r="1021" spans="4:71" s="94" customFormat="1" ht="9.75" customHeight="1" x14ac:dyDescent="0.25">
      <c r="D1021" s="130"/>
      <c r="E1021" s="130"/>
      <c r="F1021" s="130"/>
      <c r="G1021" s="130"/>
      <c r="H1021" s="130"/>
      <c r="I1021" s="130"/>
      <c r="J1021" s="130"/>
      <c r="K1021" s="130"/>
      <c r="L1021" s="130"/>
      <c r="M1021" s="130"/>
      <c r="N1021" s="130"/>
      <c r="O1021" s="130"/>
      <c r="P1021" s="130"/>
      <c r="Q1021" s="130"/>
      <c r="R1021" s="130"/>
      <c r="S1021" s="130"/>
      <c r="T1021" s="130"/>
      <c r="U1021" s="130"/>
      <c r="V1021" s="130"/>
      <c r="W1021" s="130"/>
      <c r="X1021" s="130"/>
      <c r="Y1021" s="130"/>
      <c r="Z1021" s="130"/>
      <c r="AA1021" s="130"/>
      <c r="AB1021" s="130"/>
      <c r="AC1021" s="130"/>
      <c r="AD1021" s="130"/>
      <c r="AE1021" s="130"/>
      <c r="AF1021" s="130"/>
      <c r="AG1021" s="130"/>
      <c r="AH1021" s="130"/>
      <c r="AI1021" s="130"/>
      <c r="AJ1021" s="130"/>
      <c r="AK1021" s="130"/>
      <c r="AL1021" s="130"/>
      <c r="AM1021" s="130"/>
      <c r="AN1021" s="130"/>
      <c r="AO1021" s="130"/>
      <c r="AP1021" s="130"/>
      <c r="AQ1021" s="130"/>
      <c r="AR1021" s="130"/>
      <c r="AS1021" s="130"/>
      <c r="AT1021" s="130"/>
      <c r="AU1021" s="130"/>
      <c r="AV1021" s="130"/>
      <c r="AW1021" s="130"/>
      <c r="AX1021" s="130"/>
      <c r="AY1021" s="130"/>
      <c r="AZ1021" s="130"/>
      <c r="BA1021" s="130"/>
      <c r="BB1021" s="130"/>
      <c r="BC1021" s="130"/>
      <c r="BD1021" s="130"/>
      <c r="BE1021" s="130"/>
      <c r="BF1021" s="130"/>
      <c r="BG1021" s="130"/>
      <c r="BH1021" s="130"/>
      <c r="BI1021" s="130"/>
      <c r="BJ1021" s="130"/>
      <c r="BK1021" s="130"/>
      <c r="BL1021" s="130"/>
      <c r="BM1021" s="130"/>
      <c r="BN1021" s="130"/>
      <c r="BO1021" s="130"/>
      <c r="BP1021" s="130"/>
      <c r="BQ1021" s="130"/>
      <c r="BR1021" s="130"/>
      <c r="BS1021" s="111"/>
    </row>
    <row r="1022" spans="4:71" s="94" customFormat="1" ht="9.75" customHeight="1" x14ac:dyDescent="0.25">
      <c r="D1022" s="130"/>
      <c r="E1022" s="130"/>
      <c r="F1022" s="130"/>
      <c r="G1022" s="130"/>
      <c r="H1022" s="130"/>
      <c r="I1022" s="130"/>
      <c r="J1022" s="130"/>
      <c r="K1022" s="130"/>
      <c r="L1022" s="130"/>
      <c r="M1022" s="130"/>
      <c r="N1022" s="130"/>
      <c r="O1022" s="130"/>
      <c r="P1022" s="130"/>
      <c r="Q1022" s="130"/>
      <c r="R1022" s="130"/>
      <c r="S1022" s="130"/>
      <c r="T1022" s="130"/>
      <c r="U1022" s="130"/>
      <c r="V1022" s="130"/>
      <c r="W1022" s="130"/>
      <c r="X1022" s="130"/>
      <c r="Y1022" s="130"/>
      <c r="Z1022" s="130"/>
      <c r="AA1022" s="130"/>
      <c r="AB1022" s="130"/>
      <c r="AC1022" s="130"/>
      <c r="AD1022" s="130"/>
      <c r="AE1022" s="130"/>
      <c r="AF1022" s="130"/>
      <c r="AG1022" s="130"/>
      <c r="AH1022" s="130"/>
      <c r="AI1022" s="130"/>
      <c r="AJ1022" s="130"/>
      <c r="AK1022" s="130"/>
      <c r="AL1022" s="130"/>
      <c r="AM1022" s="130"/>
      <c r="AN1022" s="130"/>
      <c r="AO1022" s="130"/>
      <c r="AP1022" s="130"/>
      <c r="AQ1022" s="130"/>
      <c r="AR1022" s="130"/>
      <c r="AS1022" s="130"/>
      <c r="AT1022" s="130"/>
      <c r="AU1022" s="130"/>
      <c r="AV1022" s="130"/>
      <c r="AW1022" s="130"/>
      <c r="AX1022" s="130"/>
      <c r="AY1022" s="130"/>
      <c r="AZ1022" s="130"/>
      <c r="BA1022" s="130"/>
      <c r="BB1022" s="130"/>
      <c r="BC1022" s="130"/>
      <c r="BD1022" s="130"/>
      <c r="BE1022" s="130"/>
      <c r="BF1022" s="130"/>
      <c r="BG1022" s="130"/>
      <c r="BH1022" s="130"/>
      <c r="BI1022" s="130"/>
      <c r="BJ1022" s="130"/>
      <c r="BK1022" s="130"/>
      <c r="BL1022" s="130"/>
      <c r="BM1022" s="130"/>
      <c r="BN1022" s="130"/>
      <c r="BO1022" s="130"/>
      <c r="BP1022" s="130"/>
      <c r="BQ1022" s="130"/>
      <c r="BR1022" s="130"/>
      <c r="BS1022" s="111"/>
    </row>
    <row r="1023" spans="4:71" s="94" customFormat="1" ht="9.75" customHeight="1" x14ac:dyDescent="0.25">
      <c r="D1023" s="130"/>
      <c r="E1023" s="130"/>
      <c r="F1023" s="130"/>
      <c r="G1023" s="130"/>
      <c r="H1023" s="130"/>
      <c r="I1023" s="130"/>
      <c r="J1023" s="130"/>
      <c r="K1023" s="130"/>
      <c r="L1023" s="130"/>
      <c r="M1023" s="130"/>
      <c r="N1023" s="130"/>
      <c r="O1023" s="130"/>
      <c r="P1023" s="130"/>
      <c r="Q1023" s="130"/>
      <c r="R1023" s="130"/>
      <c r="S1023" s="130"/>
      <c r="T1023" s="130"/>
      <c r="U1023" s="130"/>
      <c r="V1023" s="130"/>
      <c r="W1023" s="130"/>
      <c r="X1023" s="130"/>
      <c r="Y1023" s="130"/>
      <c r="Z1023" s="130"/>
      <c r="AA1023" s="130"/>
      <c r="AB1023" s="130"/>
      <c r="AC1023" s="130"/>
      <c r="AD1023" s="130"/>
      <c r="AE1023" s="130"/>
      <c r="AF1023" s="130"/>
      <c r="AG1023" s="130"/>
      <c r="AH1023" s="130"/>
      <c r="AI1023" s="130"/>
      <c r="AJ1023" s="130"/>
      <c r="AK1023" s="130"/>
      <c r="AL1023" s="130"/>
      <c r="AM1023" s="130"/>
      <c r="AN1023" s="130"/>
      <c r="AO1023" s="130"/>
      <c r="AP1023" s="130"/>
      <c r="AQ1023" s="130"/>
      <c r="AR1023" s="130"/>
      <c r="AS1023" s="130"/>
      <c r="AT1023" s="130"/>
      <c r="AU1023" s="130"/>
      <c r="AV1023" s="130"/>
      <c r="AW1023" s="130"/>
      <c r="AX1023" s="130"/>
      <c r="AY1023" s="130"/>
      <c r="AZ1023" s="130"/>
      <c r="BA1023" s="130"/>
      <c r="BB1023" s="130"/>
      <c r="BC1023" s="130"/>
      <c r="BD1023" s="130"/>
      <c r="BE1023" s="130"/>
      <c r="BF1023" s="130"/>
      <c r="BG1023" s="130"/>
      <c r="BH1023" s="130"/>
      <c r="BI1023" s="130"/>
      <c r="BJ1023" s="130"/>
      <c r="BK1023" s="130"/>
      <c r="BL1023" s="130"/>
      <c r="BM1023" s="130"/>
      <c r="BN1023" s="130"/>
      <c r="BO1023" s="130"/>
      <c r="BP1023" s="130"/>
      <c r="BQ1023" s="130"/>
      <c r="BR1023" s="130"/>
      <c r="BS1023" s="111"/>
    </row>
    <row r="1024" spans="4:71" s="94" customFormat="1" ht="9.75" customHeight="1" x14ac:dyDescent="0.25">
      <c r="D1024" s="130"/>
      <c r="E1024" s="130"/>
      <c r="F1024" s="130"/>
      <c r="G1024" s="130"/>
      <c r="H1024" s="130"/>
      <c r="I1024" s="130"/>
      <c r="J1024" s="130"/>
      <c r="K1024" s="130"/>
      <c r="L1024" s="130"/>
      <c r="M1024" s="130"/>
      <c r="N1024" s="130"/>
      <c r="O1024" s="130"/>
      <c r="P1024" s="130"/>
      <c r="Q1024" s="130"/>
      <c r="R1024" s="130"/>
      <c r="S1024" s="130"/>
      <c r="T1024" s="130"/>
      <c r="U1024" s="130"/>
      <c r="V1024" s="130"/>
      <c r="W1024" s="130"/>
      <c r="X1024" s="130"/>
      <c r="Y1024" s="130"/>
      <c r="Z1024" s="130"/>
      <c r="AA1024" s="130"/>
      <c r="AB1024" s="130"/>
      <c r="AC1024" s="130"/>
      <c r="AD1024" s="130"/>
      <c r="AE1024" s="130"/>
      <c r="AF1024" s="130"/>
      <c r="AG1024" s="130"/>
      <c r="AH1024" s="130"/>
      <c r="AI1024" s="130"/>
      <c r="AJ1024" s="130"/>
      <c r="AK1024" s="130"/>
      <c r="AL1024" s="130"/>
      <c r="AM1024" s="130"/>
      <c r="AN1024" s="130"/>
      <c r="AO1024" s="130"/>
      <c r="AP1024" s="130"/>
      <c r="AQ1024" s="130"/>
      <c r="AR1024" s="130"/>
      <c r="AS1024" s="130"/>
      <c r="AT1024" s="130"/>
      <c r="AU1024" s="130"/>
      <c r="AV1024" s="130"/>
      <c r="AW1024" s="130"/>
      <c r="AX1024" s="130"/>
      <c r="AY1024" s="130"/>
      <c r="AZ1024" s="130"/>
      <c r="BA1024" s="130"/>
      <c r="BB1024" s="130"/>
      <c r="BC1024" s="130"/>
      <c r="BD1024" s="130"/>
      <c r="BE1024" s="130"/>
      <c r="BF1024" s="130"/>
      <c r="BG1024" s="130"/>
      <c r="BH1024" s="130"/>
      <c r="BI1024" s="130"/>
      <c r="BJ1024" s="130"/>
      <c r="BK1024" s="130"/>
      <c r="BL1024" s="130"/>
      <c r="BM1024" s="130"/>
      <c r="BN1024" s="130"/>
      <c r="BO1024" s="130"/>
      <c r="BP1024" s="130"/>
      <c r="BQ1024" s="130"/>
      <c r="BR1024" s="130"/>
      <c r="BS1024" s="111"/>
    </row>
    <row r="1025" spans="4:71" s="94" customFormat="1" ht="9.75" customHeight="1" x14ac:dyDescent="0.25">
      <c r="D1025" s="130"/>
      <c r="E1025" s="130"/>
      <c r="F1025" s="130"/>
      <c r="G1025" s="130"/>
      <c r="H1025" s="130"/>
      <c r="I1025" s="130"/>
      <c r="J1025" s="130"/>
      <c r="K1025" s="130"/>
      <c r="L1025" s="130"/>
      <c r="M1025" s="130"/>
      <c r="N1025" s="130"/>
      <c r="O1025" s="130"/>
      <c r="P1025" s="130"/>
      <c r="Q1025" s="130"/>
      <c r="R1025" s="130"/>
      <c r="S1025" s="130"/>
      <c r="T1025" s="130"/>
      <c r="U1025" s="130"/>
      <c r="V1025" s="130"/>
      <c r="W1025" s="130"/>
      <c r="X1025" s="130"/>
      <c r="Y1025" s="130"/>
      <c r="Z1025" s="130"/>
      <c r="AA1025" s="130"/>
      <c r="AB1025" s="130"/>
      <c r="AC1025" s="130"/>
      <c r="AD1025" s="130"/>
      <c r="AE1025" s="130"/>
      <c r="AF1025" s="130"/>
      <c r="AG1025" s="130"/>
      <c r="AH1025" s="130"/>
      <c r="AI1025" s="130"/>
      <c r="AJ1025" s="130"/>
      <c r="AK1025" s="130"/>
      <c r="AL1025" s="130"/>
      <c r="AM1025" s="130"/>
      <c r="AN1025" s="130"/>
      <c r="AO1025" s="130"/>
      <c r="AP1025" s="130"/>
      <c r="AQ1025" s="130"/>
      <c r="AR1025" s="130"/>
      <c r="AS1025" s="130"/>
      <c r="AT1025" s="130"/>
      <c r="AU1025" s="130"/>
      <c r="AV1025" s="130"/>
      <c r="AW1025" s="130"/>
      <c r="AX1025" s="130"/>
      <c r="AY1025" s="130"/>
      <c r="AZ1025" s="130"/>
      <c r="BA1025" s="130"/>
      <c r="BB1025" s="130"/>
      <c r="BC1025" s="130"/>
      <c r="BD1025" s="130"/>
      <c r="BE1025" s="130"/>
      <c r="BF1025" s="130"/>
      <c r="BG1025" s="130"/>
      <c r="BH1025" s="130"/>
      <c r="BI1025" s="130"/>
      <c r="BJ1025" s="130"/>
      <c r="BK1025" s="130"/>
      <c r="BL1025" s="130"/>
      <c r="BM1025" s="130"/>
      <c r="BN1025" s="130"/>
      <c r="BO1025" s="130"/>
      <c r="BP1025" s="130"/>
      <c r="BQ1025" s="130"/>
      <c r="BR1025" s="130"/>
      <c r="BS1025" s="111"/>
    </row>
    <row r="1026" spans="4:71" s="94" customFormat="1" ht="9.75" customHeight="1" x14ac:dyDescent="0.25">
      <c r="D1026" s="130"/>
      <c r="E1026" s="130"/>
      <c r="F1026" s="130"/>
      <c r="G1026" s="130"/>
      <c r="H1026" s="130"/>
      <c r="I1026" s="130"/>
      <c r="J1026" s="130"/>
      <c r="K1026" s="130"/>
      <c r="L1026" s="130"/>
      <c r="M1026" s="130"/>
      <c r="N1026" s="130"/>
      <c r="O1026" s="130"/>
      <c r="P1026" s="130"/>
      <c r="Q1026" s="130"/>
      <c r="R1026" s="130"/>
      <c r="S1026" s="130"/>
      <c r="T1026" s="130"/>
      <c r="U1026" s="130"/>
      <c r="V1026" s="130"/>
      <c r="W1026" s="130"/>
      <c r="X1026" s="130"/>
      <c r="Y1026" s="130"/>
      <c r="Z1026" s="130"/>
      <c r="AA1026" s="130"/>
      <c r="AB1026" s="130"/>
      <c r="AC1026" s="130"/>
      <c r="AD1026" s="130"/>
      <c r="AE1026" s="130"/>
      <c r="AF1026" s="130"/>
      <c r="AG1026" s="130"/>
      <c r="AH1026" s="130"/>
      <c r="AI1026" s="130"/>
      <c r="AJ1026" s="130"/>
      <c r="AK1026" s="130"/>
      <c r="AL1026" s="130"/>
      <c r="AM1026" s="130"/>
      <c r="AN1026" s="130"/>
      <c r="AO1026" s="130"/>
      <c r="AP1026" s="130"/>
      <c r="AQ1026" s="130"/>
      <c r="AR1026" s="130"/>
      <c r="AS1026" s="130"/>
      <c r="AT1026" s="130"/>
      <c r="AU1026" s="130"/>
      <c r="AV1026" s="130"/>
      <c r="AW1026" s="130"/>
      <c r="AX1026" s="130"/>
      <c r="AY1026" s="130"/>
      <c r="AZ1026" s="130"/>
      <c r="BA1026" s="130"/>
      <c r="BB1026" s="130"/>
      <c r="BC1026" s="130"/>
      <c r="BD1026" s="130"/>
      <c r="BE1026" s="130"/>
      <c r="BF1026" s="130"/>
      <c r="BG1026" s="130"/>
      <c r="BH1026" s="130"/>
      <c r="BI1026" s="130"/>
      <c r="BJ1026" s="130"/>
      <c r="BK1026" s="130"/>
      <c r="BL1026" s="130"/>
      <c r="BM1026" s="130"/>
      <c r="BN1026" s="130"/>
      <c r="BO1026" s="130"/>
      <c r="BP1026" s="130"/>
      <c r="BQ1026" s="130"/>
      <c r="BR1026" s="130"/>
      <c r="BS1026" s="111"/>
    </row>
    <row r="1027" spans="4:71" s="94" customFormat="1" ht="9.75" customHeight="1" x14ac:dyDescent="0.25">
      <c r="D1027" s="130"/>
      <c r="E1027" s="130"/>
      <c r="F1027" s="130"/>
      <c r="G1027" s="130"/>
      <c r="H1027" s="130"/>
      <c r="I1027" s="130"/>
      <c r="J1027" s="130"/>
      <c r="K1027" s="130"/>
      <c r="L1027" s="130"/>
      <c r="M1027" s="130"/>
      <c r="N1027" s="130"/>
      <c r="O1027" s="130"/>
      <c r="P1027" s="130"/>
      <c r="Q1027" s="130"/>
      <c r="R1027" s="130"/>
      <c r="S1027" s="130"/>
      <c r="T1027" s="130"/>
      <c r="U1027" s="130"/>
      <c r="V1027" s="130"/>
      <c r="W1027" s="130"/>
      <c r="X1027" s="130"/>
      <c r="Y1027" s="130"/>
      <c r="Z1027" s="130"/>
      <c r="AA1027" s="130"/>
      <c r="AB1027" s="130"/>
      <c r="AC1027" s="130"/>
      <c r="AD1027" s="130"/>
      <c r="AE1027" s="130"/>
      <c r="AF1027" s="130"/>
      <c r="AG1027" s="130"/>
      <c r="AH1027" s="130"/>
      <c r="AI1027" s="130"/>
      <c r="AJ1027" s="130"/>
      <c r="AK1027" s="130"/>
      <c r="AL1027" s="130"/>
      <c r="AM1027" s="130"/>
      <c r="AN1027" s="130"/>
      <c r="AO1027" s="130"/>
      <c r="AP1027" s="130"/>
      <c r="AQ1027" s="130"/>
      <c r="AR1027" s="130"/>
      <c r="AS1027" s="130"/>
      <c r="AT1027" s="130"/>
      <c r="AU1027" s="130"/>
      <c r="AV1027" s="130"/>
      <c r="AW1027" s="130"/>
      <c r="AX1027" s="130"/>
      <c r="AY1027" s="130"/>
      <c r="AZ1027" s="130"/>
      <c r="BA1027" s="130"/>
      <c r="BB1027" s="130"/>
      <c r="BC1027" s="130"/>
      <c r="BD1027" s="130"/>
      <c r="BE1027" s="130"/>
      <c r="BF1027" s="130"/>
      <c r="BG1027" s="130"/>
      <c r="BH1027" s="130"/>
      <c r="BI1027" s="130"/>
      <c r="BJ1027" s="130"/>
      <c r="BK1027" s="130"/>
      <c r="BL1027" s="130"/>
      <c r="BM1027" s="130"/>
      <c r="BN1027" s="130"/>
      <c r="BO1027" s="130"/>
      <c r="BP1027" s="130"/>
      <c r="BQ1027" s="130"/>
      <c r="BR1027" s="130"/>
      <c r="BS1027" s="111"/>
    </row>
    <row r="1028" spans="4:71" s="94" customFormat="1" ht="9.75" customHeight="1" x14ac:dyDescent="0.25">
      <c r="D1028" s="130"/>
      <c r="E1028" s="130"/>
      <c r="F1028" s="130"/>
      <c r="G1028" s="130"/>
      <c r="H1028" s="130"/>
      <c r="I1028" s="130"/>
      <c r="J1028" s="130"/>
      <c r="K1028" s="130"/>
      <c r="L1028" s="130"/>
      <c r="M1028" s="130"/>
      <c r="N1028" s="130"/>
      <c r="O1028" s="130"/>
      <c r="P1028" s="130"/>
      <c r="Q1028" s="130"/>
      <c r="R1028" s="130"/>
      <c r="S1028" s="130"/>
      <c r="T1028" s="130"/>
      <c r="U1028" s="130"/>
      <c r="V1028" s="130"/>
      <c r="W1028" s="130"/>
      <c r="X1028" s="130"/>
      <c r="Y1028" s="130"/>
      <c r="Z1028" s="130"/>
      <c r="AA1028" s="130"/>
      <c r="AB1028" s="130"/>
      <c r="AC1028" s="130"/>
      <c r="AD1028" s="130"/>
      <c r="AE1028" s="130"/>
      <c r="AF1028" s="130"/>
      <c r="AG1028" s="130"/>
      <c r="AH1028" s="130"/>
      <c r="AI1028" s="130"/>
      <c r="AJ1028" s="130"/>
      <c r="AK1028" s="130"/>
      <c r="AL1028" s="130"/>
      <c r="AM1028" s="130"/>
      <c r="AN1028" s="130"/>
      <c r="AO1028" s="130"/>
      <c r="AP1028" s="130"/>
      <c r="AQ1028" s="130"/>
      <c r="AR1028" s="130"/>
      <c r="AS1028" s="130"/>
      <c r="AT1028" s="130"/>
      <c r="AU1028" s="130"/>
      <c r="AV1028" s="130"/>
      <c r="AW1028" s="130"/>
      <c r="AX1028" s="130"/>
      <c r="AY1028" s="130"/>
      <c r="AZ1028" s="130"/>
      <c r="BA1028" s="130"/>
      <c r="BB1028" s="130"/>
      <c r="BC1028" s="130"/>
      <c r="BD1028" s="130"/>
      <c r="BE1028" s="130"/>
      <c r="BF1028" s="130"/>
      <c r="BG1028" s="130"/>
      <c r="BH1028" s="130"/>
      <c r="BI1028" s="130"/>
      <c r="BJ1028" s="130"/>
      <c r="BK1028" s="130"/>
      <c r="BL1028" s="130"/>
      <c r="BM1028" s="130"/>
      <c r="BN1028" s="130"/>
      <c r="BO1028" s="130"/>
      <c r="BP1028" s="130"/>
      <c r="BQ1028" s="130"/>
      <c r="BR1028" s="130"/>
      <c r="BS1028" s="111"/>
    </row>
    <row r="1029" spans="4:71" s="94" customFormat="1" ht="9.75" customHeight="1" x14ac:dyDescent="0.25">
      <c r="D1029" s="130"/>
      <c r="E1029" s="130"/>
      <c r="F1029" s="130"/>
      <c r="G1029" s="130"/>
      <c r="H1029" s="130"/>
      <c r="I1029" s="130"/>
      <c r="J1029" s="130"/>
      <c r="K1029" s="130"/>
      <c r="L1029" s="130"/>
      <c r="M1029" s="130"/>
      <c r="N1029" s="130"/>
      <c r="O1029" s="130"/>
      <c r="P1029" s="130"/>
      <c r="Q1029" s="130"/>
      <c r="R1029" s="130"/>
      <c r="S1029" s="130"/>
      <c r="T1029" s="130"/>
      <c r="U1029" s="130"/>
      <c r="V1029" s="130"/>
      <c r="W1029" s="130"/>
      <c r="X1029" s="130"/>
      <c r="Y1029" s="130"/>
      <c r="Z1029" s="130"/>
      <c r="AA1029" s="130"/>
      <c r="AB1029" s="130"/>
      <c r="AC1029" s="130"/>
      <c r="AD1029" s="130"/>
      <c r="AE1029" s="130"/>
      <c r="AF1029" s="130"/>
      <c r="AG1029" s="130"/>
      <c r="AH1029" s="130"/>
      <c r="AI1029" s="130"/>
      <c r="AJ1029" s="130"/>
      <c r="AK1029" s="130"/>
      <c r="AL1029" s="130"/>
      <c r="AM1029" s="130"/>
      <c r="AN1029" s="130"/>
      <c r="AO1029" s="130"/>
      <c r="AP1029" s="130"/>
      <c r="AQ1029" s="130"/>
      <c r="AR1029" s="130"/>
      <c r="AS1029" s="130"/>
      <c r="AT1029" s="130"/>
      <c r="AU1029" s="130"/>
      <c r="AV1029" s="130"/>
      <c r="AW1029" s="130"/>
      <c r="AX1029" s="130"/>
      <c r="AY1029" s="130"/>
      <c r="AZ1029" s="130"/>
      <c r="BA1029" s="130"/>
      <c r="BB1029" s="130"/>
      <c r="BC1029" s="130"/>
      <c r="BD1029" s="130"/>
      <c r="BE1029" s="130"/>
      <c r="BF1029" s="130"/>
      <c r="BG1029" s="130"/>
      <c r="BH1029" s="130"/>
      <c r="BI1029" s="130"/>
      <c r="BJ1029" s="130"/>
      <c r="BK1029" s="130"/>
      <c r="BL1029" s="130"/>
      <c r="BM1029" s="130"/>
      <c r="BN1029" s="130"/>
      <c r="BO1029" s="130"/>
      <c r="BP1029" s="130"/>
      <c r="BQ1029" s="130"/>
      <c r="BR1029" s="130"/>
      <c r="BS1029" s="111"/>
    </row>
    <row r="1030" spans="4:71" s="94" customFormat="1" ht="9.75" customHeight="1" x14ac:dyDescent="0.25">
      <c r="D1030" s="130"/>
      <c r="E1030" s="130"/>
      <c r="F1030" s="130"/>
      <c r="G1030" s="130"/>
      <c r="H1030" s="130"/>
      <c r="I1030" s="130"/>
      <c r="J1030" s="130"/>
      <c r="K1030" s="130"/>
      <c r="L1030" s="130"/>
      <c r="M1030" s="130"/>
      <c r="N1030" s="130"/>
      <c r="O1030" s="130"/>
      <c r="P1030" s="130"/>
      <c r="Q1030" s="130"/>
      <c r="R1030" s="130"/>
      <c r="S1030" s="130"/>
      <c r="T1030" s="130"/>
      <c r="U1030" s="130"/>
      <c r="V1030" s="130"/>
      <c r="W1030" s="130"/>
      <c r="X1030" s="130"/>
      <c r="Y1030" s="130"/>
      <c r="Z1030" s="130"/>
      <c r="AA1030" s="130"/>
      <c r="AB1030" s="130"/>
      <c r="AC1030" s="130"/>
      <c r="AD1030" s="130"/>
      <c r="AE1030" s="130"/>
      <c r="AF1030" s="130"/>
      <c r="AG1030" s="130"/>
      <c r="AH1030" s="130"/>
      <c r="AI1030" s="130"/>
      <c r="AJ1030" s="130"/>
      <c r="AK1030" s="130"/>
      <c r="AL1030" s="130"/>
      <c r="AM1030" s="130"/>
      <c r="AN1030" s="130"/>
      <c r="AO1030" s="130"/>
      <c r="AP1030" s="130"/>
      <c r="AQ1030" s="130"/>
      <c r="AR1030" s="130"/>
      <c r="AS1030" s="130"/>
      <c r="AT1030" s="130"/>
      <c r="AU1030" s="130"/>
      <c r="AV1030" s="130"/>
      <c r="AW1030" s="130"/>
      <c r="AX1030" s="130"/>
      <c r="AY1030" s="130"/>
      <c r="AZ1030" s="130"/>
      <c r="BA1030" s="130"/>
      <c r="BB1030" s="130"/>
      <c r="BC1030" s="130"/>
      <c r="BD1030" s="130"/>
      <c r="BE1030" s="130"/>
      <c r="BF1030" s="130"/>
      <c r="BG1030" s="130"/>
      <c r="BH1030" s="130"/>
      <c r="BI1030" s="130"/>
      <c r="BJ1030" s="130"/>
      <c r="BK1030" s="130"/>
      <c r="BL1030" s="130"/>
      <c r="BM1030" s="130"/>
      <c r="BN1030" s="130"/>
      <c r="BO1030" s="130"/>
      <c r="BP1030" s="130"/>
      <c r="BQ1030" s="130"/>
      <c r="BR1030" s="130"/>
      <c r="BS1030" s="111"/>
    </row>
    <row r="1031" spans="4:71" s="94" customFormat="1" ht="9.75" customHeight="1" x14ac:dyDescent="0.25">
      <c r="D1031" s="130"/>
      <c r="E1031" s="130"/>
      <c r="F1031" s="130"/>
      <c r="G1031" s="130"/>
      <c r="H1031" s="130"/>
      <c r="I1031" s="130"/>
      <c r="J1031" s="130"/>
      <c r="K1031" s="130"/>
      <c r="L1031" s="130"/>
      <c r="M1031" s="130"/>
      <c r="N1031" s="130"/>
      <c r="O1031" s="130"/>
      <c r="P1031" s="130"/>
      <c r="Q1031" s="130"/>
      <c r="R1031" s="130"/>
      <c r="S1031" s="130"/>
      <c r="T1031" s="130"/>
      <c r="U1031" s="130"/>
      <c r="V1031" s="130"/>
      <c r="W1031" s="130"/>
      <c r="X1031" s="130"/>
      <c r="Y1031" s="130"/>
      <c r="Z1031" s="130"/>
      <c r="AA1031" s="130"/>
      <c r="AB1031" s="130"/>
      <c r="AC1031" s="130"/>
      <c r="AD1031" s="130"/>
      <c r="AE1031" s="130"/>
      <c r="AF1031" s="130"/>
      <c r="AG1031" s="130"/>
      <c r="AH1031" s="130"/>
      <c r="AI1031" s="130"/>
      <c r="AJ1031" s="130"/>
      <c r="AK1031" s="130"/>
      <c r="AL1031" s="130"/>
      <c r="AM1031" s="130"/>
      <c r="AN1031" s="130"/>
      <c r="AO1031" s="130"/>
      <c r="AP1031" s="130"/>
      <c r="AQ1031" s="130"/>
      <c r="AR1031" s="130"/>
      <c r="AS1031" s="130"/>
      <c r="AT1031" s="130"/>
      <c r="AU1031" s="130"/>
      <c r="AV1031" s="130"/>
      <c r="AW1031" s="130"/>
      <c r="AX1031" s="130"/>
      <c r="AY1031" s="130"/>
      <c r="AZ1031" s="130"/>
      <c r="BA1031" s="130"/>
      <c r="BB1031" s="130"/>
      <c r="BC1031" s="130"/>
      <c r="BD1031" s="130"/>
      <c r="BE1031" s="130"/>
      <c r="BF1031" s="130"/>
      <c r="BG1031" s="130"/>
      <c r="BH1031" s="130"/>
      <c r="BI1031" s="130"/>
      <c r="BJ1031" s="130"/>
      <c r="BK1031" s="130"/>
      <c r="BL1031" s="130"/>
      <c r="BM1031" s="130"/>
      <c r="BN1031" s="130"/>
      <c r="BO1031" s="130"/>
      <c r="BP1031" s="130"/>
      <c r="BQ1031" s="130"/>
      <c r="BR1031" s="130"/>
      <c r="BS1031" s="111"/>
    </row>
    <row r="1032" spans="4:71" s="94" customFormat="1" ht="9.75" customHeight="1" x14ac:dyDescent="0.25">
      <c r="D1032" s="130"/>
      <c r="E1032" s="130"/>
      <c r="F1032" s="130"/>
      <c r="G1032" s="130"/>
      <c r="H1032" s="130"/>
      <c r="I1032" s="130"/>
      <c r="J1032" s="130"/>
      <c r="K1032" s="130"/>
      <c r="L1032" s="130"/>
      <c r="M1032" s="130"/>
      <c r="N1032" s="130"/>
      <c r="O1032" s="130"/>
      <c r="P1032" s="130"/>
      <c r="Q1032" s="130"/>
      <c r="R1032" s="130"/>
      <c r="S1032" s="130"/>
      <c r="T1032" s="130"/>
      <c r="U1032" s="130"/>
      <c r="V1032" s="130"/>
      <c r="W1032" s="130"/>
      <c r="X1032" s="130"/>
      <c r="Y1032" s="130"/>
      <c r="Z1032" s="130"/>
      <c r="AA1032" s="130"/>
      <c r="AB1032" s="130"/>
      <c r="AC1032" s="130"/>
      <c r="AD1032" s="130"/>
      <c r="AE1032" s="130"/>
      <c r="AF1032" s="130"/>
      <c r="AG1032" s="130"/>
      <c r="AH1032" s="130"/>
      <c r="AI1032" s="130"/>
      <c r="AJ1032" s="130"/>
      <c r="AK1032" s="130"/>
      <c r="AL1032" s="130"/>
      <c r="AM1032" s="130"/>
      <c r="AN1032" s="130"/>
      <c r="AO1032" s="130"/>
      <c r="AP1032" s="130"/>
      <c r="AQ1032" s="130"/>
      <c r="AR1032" s="130"/>
      <c r="AS1032" s="130"/>
      <c r="AT1032" s="130"/>
      <c r="AU1032" s="130"/>
      <c r="AV1032" s="130"/>
      <c r="AW1032" s="130"/>
      <c r="AX1032" s="130"/>
      <c r="AY1032" s="130"/>
      <c r="AZ1032" s="130"/>
      <c r="BA1032" s="130"/>
      <c r="BB1032" s="130"/>
      <c r="BC1032" s="130"/>
      <c r="BD1032" s="130"/>
      <c r="BE1032" s="130"/>
      <c r="BF1032" s="130"/>
      <c r="BG1032" s="130"/>
      <c r="BH1032" s="130"/>
      <c r="BI1032" s="130"/>
      <c r="BJ1032" s="130"/>
      <c r="BK1032" s="130"/>
      <c r="BL1032" s="130"/>
      <c r="BM1032" s="130"/>
      <c r="BN1032" s="130"/>
      <c r="BO1032" s="130"/>
      <c r="BP1032" s="130"/>
      <c r="BQ1032" s="130"/>
      <c r="BR1032" s="130"/>
      <c r="BS1032" s="111"/>
    </row>
    <row r="1033" spans="4:71" s="94" customFormat="1" ht="9.75" customHeight="1" x14ac:dyDescent="0.25">
      <c r="D1033" s="130"/>
      <c r="E1033" s="130"/>
      <c r="F1033" s="130"/>
      <c r="G1033" s="130"/>
      <c r="H1033" s="130"/>
      <c r="I1033" s="130"/>
      <c r="J1033" s="130"/>
      <c r="K1033" s="130"/>
      <c r="L1033" s="130"/>
      <c r="M1033" s="130"/>
      <c r="N1033" s="130"/>
      <c r="O1033" s="130"/>
      <c r="P1033" s="130"/>
      <c r="Q1033" s="130"/>
      <c r="R1033" s="130"/>
      <c r="S1033" s="130"/>
      <c r="T1033" s="130"/>
      <c r="U1033" s="130"/>
      <c r="V1033" s="130"/>
      <c r="W1033" s="130"/>
      <c r="X1033" s="130"/>
      <c r="Y1033" s="130"/>
      <c r="Z1033" s="130"/>
      <c r="AA1033" s="130"/>
      <c r="AB1033" s="130"/>
      <c r="AC1033" s="130"/>
      <c r="AD1033" s="130"/>
      <c r="AE1033" s="130"/>
      <c r="AF1033" s="130"/>
      <c r="AG1033" s="130"/>
      <c r="AH1033" s="130"/>
      <c r="AI1033" s="130"/>
      <c r="AJ1033" s="130"/>
      <c r="AK1033" s="130"/>
      <c r="AL1033" s="130"/>
      <c r="AM1033" s="130"/>
      <c r="AN1033" s="130"/>
      <c r="AO1033" s="130"/>
      <c r="AP1033" s="130"/>
      <c r="AQ1033" s="130"/>
      <c r="AR1033" s="130"/>
      <c r="AS1033" s="130"/>
      <c r="AT1033" s="130"/>
      <c r="AU1033" s="130"/>
      <c r="AV1033" s="130"/>
      <c r="AW1033" s="130"/>
      <c r="AX1033" s="130"/>
      <c r="AY1033" s="130"/>
      <c r="AZ1033" s="130"/>
      <c r="BA1033" s="130"/>
      <c r="BB1033" s="130"/>
      <c r="BC1033" s="130"/>
      <c r="BD1033" s="130"/>
      <c r="BE1033" s="130"/>
      <c r="BF1033" s="130"/>
      <c r="BG1033" s="130"/>
      <c r="BH1033" s="130"/>
      <c r="BI1033" s="130"/>
      <c r="BJ1033" s="130"/>
      <c r="BK1033" s="130"/>
      <c r="BL1033" s="130"/>
      <c r="BM1033" s="130"/>
      <c r="BN1033" s="130"/>
      <c r="BO1033" s="130"/>
      <c r="BP1033" s="130"/>
      <c r="BQ1033" s="130"/>
      <c r="BR1033" s="130"/>
      <c r="BS1033" s="111"/>
    </row>
    <row r="1034" spans="4:71" s="94" customFormat="1" ht="9.75" customHeight="1" x14ac:dyDescent="0.25">
      <c r="D1034" s="130"/>
      <c r="E1034" s="130"/>
      <c r="F1034" s="130"/>
      <c r="G1034" s="130"/>
      <c r="H1034" s="130"/>
      <c r="I1034" s="130"/>
      <c r="J1034" s="130"/>
      <c r="K1034" s="130"/>
      <c r="L1034" s="130"/>
      <c r="M1034" s="130"/>
      <c r="N1034" s="130"/>
      <c r="O1034" s="130"/>
      <c r="P1034" s="130"/>
      <c r="Q1034" s="130"/>
      <c r="R1034" s="130"/>
      <c r="S1034" s="130"/>
      <c r="T1034" s="130"/>
      <c r="U1034" s="130"/>
      <c r="V1034" s="130"/>
      <c r="W1034" s="130"/>
      <c r="X1034" s="130"/>
      <c r="Y1034" s="130"/>
      <c r="Z1034" s="130"/>
      <c r="AA1034" s="130"/>
      <c r="AB1034" s="130"/>
      <c r="AC1034" s="130"/>
      <c r="AD1034" s="130"/>
      <c r="AE1034" s="130"/>
      <c r="AF1034" s="130"/>
      <c r="AG1034" s="130"/>
      <c r="AH1034" s="130"/>
      <c r="AI1034" s="130"/>
      <c r="AJ1034" s="130"/>
      <c r="AK1034" s="130"/>
      <c r="AL1034" s="130"/>
      <c r="AM1034" s="130"/>
      <c r="AN1034" s="130"/>
      <c r="AO1034" s="130"/>
      <c r="AP1034" s="130"/>
      <c r="AQ1034" s="130"/>
      <c r="AR1034" s="130"/>
      <c r="AS1034" s="130"/>
      <c r="AT1034" s="130"/>
      <c r="AU1034" s="130"/>
      <c r="AV1034" s="130"/>
      <c r="AW1034" s="130"/>
      <c r="AX1034" s="130"/>
      <c r="AY1034" s="130"/>
      <c r="AZ1034" s="130"/>
      <c r="BA1034" s="130"/>
      <c r="BB1034" s="130"/>
      <c r="BC1034" s="130"/>
      <c r="BD1034" s="130"/>
      <c r="BE1034" s="130"/>
      <c r="BF1034" s="130"/>
      <c r="BG1034" s="130"/>
      <c r="BH1034" s="130"/>
      <c r="BI1034" s="130"/>
      <c r="BJ1034" s="130"/>
      <c r="BK1034" s="130"/>
      <c r="BL1034" s="130"/>
      <c r="BM1034" s="130"/>
      <c r="BN1034" s="130"/>
      <c r="BO1034" s="130"/>
      <c r="BP1034" s="130"/>
      <c r="BQ1034" s="130"/>
      <c r="BR1034" s="130"/>
      <c r="BS1034" s="111"/>
    </row>
    <row r="1035" spans="4:71" s="94" customFormat="1" ht="9.75" customHeight="1" x14ac:dyDescent="0.25">
      <c r="D1035" s="130"/>
      <c r="E1035" s="130"/>
      <c r="F1035" s="130"/>
      <c r="G1035" s="130"/>
      <c r="H1035" s="130"/>
      <c r="I1035" s="130"/>
      <c r="J1035" s="130"/>
      <c r="K1035" s="130"/>
      <c r="L1035" s="130"/>
      <c r="M1035" s="130"/>
      <c r="N1035" s="130"/>
      <c r="O1035" s="130"/>
      <c r="P1035" s="130"/>
      <c r="Q1035" s="130"/>
      <c r="R1035" s="130"/>
      <c r="S1035" s="130"/>
      <c r="T1035" s="130"/>
      <c r="U1035" s="130"/>
      <c r="V1035" s="130"/>
      <c r="W1035" s="130"/>
      <c r="X1035" s="130"/>
      <c r="Y1035" s="130"/>
      <c r="Z1035" s="130"/>
      <c r="AA1035" s="130"/>
      <c r="AB1035" s="130"/>
      <c r="AC1035" s="130"/>
      <c r="AD1035" s="130"/>
      <c r="AE1035" s="130"/>
      <c r="AF1035" s="130"/>
      <c r="AG1035" s="130"/>
      <c r="AH1035" s="130"/>
      <c r="AI1035" s="130"/>
      <c r="AJ1035" s="130"/>
      <c r="AK1035" s="130"/>
      <c r="AL1035" s="130"/>
      <c r="AM1035" s="130"/>
      <c r="AN1035" s="130"/>
      <c r="AO1035" s="130"/>
      <c r="AP1035" s="130"/>
      <c r="AQ1035" s="130"/>
      <c r="AR1035" s="130"/>
      <c r="AS1035" s="130"/>
      <c r="AT1035" s="130"/>
      <c r="AU1035" s="130"/>
      <c r="AV1035" s="130"/>
      <c r="AW1035" s="130"/>
      <c r="AX1035" s="130"/>
      <c r="AY1035" s="130"/>
      <c r="AZ1035" s="130"/>
      <c r="BA1035" s="130"/>
      <c r="BB1035" s="130"/>
      <c r="BC1035" s="130"/>
      <c r="BD1035" s="130"/>
      <c r="BE1035" s="130"/>
      <c r="BF1035" s="130"/>
      <c r="BG1035" s="130"/>
      <c r="BH1035" s="130"/>
      <c r="BI1035" s="130"/>
      <c r="BJ1035" s="130"/>
      <c r="BK1035" s="130"/>
      <c r="BL1035" s="130"/>
      <c r="BM1035" s="130"/>
      <c r="BN1035" s="130"/>
      <c r="BO1035" s="130"/>
      <c r="BP1035" s="130"/>
      <c r="BQ1035" s="130"/>
      <c r="BR1035" s="130"/>
      <c r="BS1035" s="111"/>
    </row>
    <row r="1036" spans="4:71" s="94" customFormat="1" ht="9.75" customHeight="1" x14ac:dyDescent="0.25">
      <c r="D1036" s="130"/>
      <c r="E1036" s="130"/>
      <c r="F1036" s="130"/>
      <c r="G1036" s="130"/>
      <c r="H1036" s="130"/>
      <c r="I1036" s="130"/>
      <c r="J1036" s="130"/>
      <c r="K1036" s="130"/>
      <c r="L1036" s="130"/>
      <c r="M1036" s="130"/>
      <c r="N1036" s="130"/>
      <c r="O1036" s="130"/>
      <c r="P1036" s="130"/>
      <c r="Q1036" s="130"/>
      <c r="R1036" s="130"/>
      <c r="S1036" s="130"/>
      <c r="T1036" s="130"/>
      <c r="U1036" s="130"/>
      <c r="V1036" s="130"/>
      <c r="W1036" s="130"/>
      <c r="X1036" s="130"/>
      <c r="Y1036" s="130"/>
      <c r="Z1036" s="130"/>
      <c r="AA1036" s="130"/>
      <c r="AB1036" s="130"/>
      <c r="AC1036" s="130"/>
      <c r="AD1036" s="130"/>
      <c r="AE1036" s="130"/>
      <c r="AF1036" s="130"/>
      <c r="AG1036" s="130"/>
      <c r="AH1036" s="130"/>
      <c r="AI1036" s="130"/>
      <c r="AJ1036" s="130"/>
      <c r="AK1036" s="130"/>
      <c r="AL1036" s="130"/>
      <c r="AM1036" s="130"/>
      <c r="AN1036" s="130"/>
      <c r="AO1036" s="130"/>
      <c r="AP1036" s="130"/>
      <c r="AQ1036" s="130"/>
      <c r="AR1036" s="130"/>
      <c r="AS1036" s="130"/>
      <c r="AT1036" s="130"/>
      <c r="AU1036" s="130"/>
      <c r="AV1036" s="130"/>
      <c r="AW1036" s="130"/>
      <c r="AX1036" s="130"/>
      <c r="AY1036" s="130"/>
      <c r="AZ1036" s="130"/>
      <c r="BA1036" s="130"/>
      <c r="BB1036" s="130"/>
      <c r="BC1036" s="130"/>
      <c r="BD1036" s="130"/>
      <c r="BE1036" s="130"/>
      <c r="BF1036" s="130"/>
      <c r="BG1036" s="130"/>
      <c r="BH1036" s="130"/>
      <c r="BI1036" s="130"/>
      <c r="BJ1036" s="130"/>
      <c r="BK1036" s="130"/>
      <c r="BL1036" s="130"/>
      <c r="BM1036" s="130"/>
      <c r="BN1036" s="130"/>
      <c r="BO1036" s="130"/>
      <c r="BP1036" s="130"/>
      <c r="BQ1036" s="130"/>
      <c r="BR1036" s="130"/>
      <c r="BS1036" s="111"/>
    </row>
    <row r="1037" spans="4:71" s="94" customFormat="1" ht="9.75" customHeight="1" x14ac:dyDescent="0.25">
      <c r="D1037" s="130"/>
      <c r="E1037" s="130"/>
      <c r="F1037" s="130"/>
      <c r="G1037" s="130"/>
      <c r="H1037" s="130"/>
      <c r="I1037" s="130"/>
      <c r="J1037" s="130"/>
      <c r="K1037" s="130"/>
      <c r="L1037" s="130"/>
      <c r="M1037" s="130"/>
      <c r="N1037" s="130"/>
      <c r="O1037" s="130"/>
      <c r="P1037" s="130"/>
      <c r="Q1037" s="130"/>
      <c r="R1037" s="130"/>
      <c r="S1037" s="130"/>
      <c r="T1037" s="130"/>
      <c r="U1037" s="130"/>
      <c r="V1037" s="130"/>
      <c r="W1037" s="130"/>
      <c r="X1037" s="130"/>
      <c r="Y1037" s="130"/>
      <c r="Z1037" s="130"/>
      <c r="AA1037" s="130"/>
      <c r="AB1037" s="130"/>
      <c r="AC1037" s="130"/>
      <c r="AD1037" s="130"/>
      <c r="AE1037" s="130"/>
      <c r="AF1037" s="130"/>
      <c r="AG1037" s="130"/>
      <c r="AH1037" s="130"/>
      <c r="AI1037" s="130"/>
      <c r="AJ1037" s="130"/>
      <c r="AK1037" s="130"/>
      <c r="AL1037" s="130"/>
      <c r="AM1037" s="130"/>
      <c r="AN1037" s="130"/>
      <c r="AO1037" s="130"/>
      <c r="AP1037" s="130"/>
      <c r="AQ1037" s="130"/>
      <c r="AR1037" s="130"/>
      <c r="AS1037" s="130"/>
      <c r="AT1037" s="130"/>
      <c r="AU1037" s="130"/>
      <c r="AV1037" s="130"/>
      <c r="AW1037" s="130"/>
      <c r="AX1037" s="130"/>
      <c r="AY1037" s="130"/>
      <c r="AZ1037" s="130"/>
      <c r="BA1037" s="130"/>
      <c r="BB1037" s="130"/>
      <c r="BC1037" s="130"/>
      <c r="BD1037" s="130"/>
      <c r="BE1037" s="130"/>
      <c r="BF1037" s="130"/>
      <c r="BG1037" s="130"/>
      <c r="BH1037" s="130"/>
      <c r="BI1037" s="130"/>
      <c r="BJ1037" s="130"/>
      <c r="BK1037" s="130"/>
      <c r="BL1037" s="130"/>
      <c r="BM1037" s="130"/>
      <c r="BN1037" s="130"/>
      <c r="BO1037" s="130"/>
      <c r="BP1037" s="130"/>
      <c r="BQ1037" s="130"/>
      <c r="BR1037" s="130"/>
      <c r="BS1037" s="111"/>
    </row>
    <row r="1038" spans="4:71" s="94" customFormat="1" ht="9.75" customHeight="1" x14ac:dyDescent="0.25">
      <c r="D1038" s="130"/>
      <c r="E1038" s="130"/>
      <c r="F1038" s="130"/>
      <c r="G1038" s="130"/>
      <c r="H1038" s="130"/>
      <c r="I1038" s="130"/>
      <c r="J1038" s="130"/>
      <c r="K1038" s="130"/>
      <c r="L1038" s="130"/>
      <c r="M1038" s="130"/>
      <c r="N1038" s="130"/>
      <c r="O1038" s="130"/>
      <c r="P1038" s="130"/>
      <c r="Q1038" s="130"/>
      <c r="R1038" s="130"/>
      <c r="S1038" s="130"/>
      <c r="T1038" s="130"/>
      <c r="U1038" s="130"/>
      <c r="V1038" s="130"/>
      <c r="W1038" s="130"/>
      <c r="X1038" s="130"/>
      <c r="Y1038" s="130"/>
      <c r="Z1038" s="130"/>
      <c r="AA1038" s="130"/>
      <c r="AB1038" s="130"/>
      <c r="AC1038" s="130"/>
      <c r="AD1038" s="130"/>
      <c r="AE1038" s="130"/>
      <c r="AF1038" s="130"/>
      <c r="AG1038" s="130"/>
      <c r="AH1038" s="130"/>
      <c r="AI1038" s="130"/>
      <c r="AJ1038" s="130"/>
      <c r="AK1038" s="130"/>
      <c r="AL1038" s="130"/>
      <c r="AM1038" s="130"/>
      <c r="AN1038" s="130"/>
      <c r="AO1038" s="130"/>
      <c r="AP1038" s="130"/>
      <c r="AQ1038" s="130"/>
      <c r="AR1038" s="130"/>
      <c r="AS1038" s="130"/>
      <c r="AT1038" s="130"/>
      <c r="AU1038" s="130"/>
      <c r="AV1038" s="130"/>
      <c r="AW1038" s="130"/>
      <c r="AX1038" s="130"/>
      <c r="AY1038" s="130"/>
      <c r="AZ1038" s="130"/>
      <c r="BA1038" s="130"/>
      <c r="BB1038" s="130"/>
      <c r="BC1038" s="130"/>
      <c r="BD1038" s="130"/>
      <c r="BE1038" s="130"/>
      <c r="BF1038" s="130"/>
      <c r="BG1038" s="130"/>
      <c r="BH1038" s="130"/>
      <c r="BI1038" s="130"/>
      <c r="BJ1038" s="130"/>
      <c r="BK1038" s="130"/>
      <c r="BL1038" s="130"/>
      <c r="BM1038" s="130"/>
      <c r="BN1038" s="130"/>
      <c r="BO1038" s="130"/>
      <c r="BP1038" s="130"/>
      <c r="BQ1038" s="130"/>
      <c r="BR1038" s="130"/>
      <c r="BS1038" s="111"/>
    </row>
    <row r="1039" spans="4:71" s="94" customFormat="1" ht="9.75" customHeight="1" x14ac:dyDescent="0.25">
      <c r="D1039" s="130"/>
      <c r="E1039" s="130"/>
      <c r="F1039" s="130"/>
      <c r="G1039" s="130"/>
      <c r="H1039" s="130"/>
      <c r="I1039" s="130"/>
      <c r="J1039" s="130"/>
      <c r="K1039" s="130"/>
      <c r="L1039" s="130"/>
      <c r="M1039" s="130"/>
      <c r="N1039" s="130"/>
      <c r="O1039" s="130"/>
      <c r="P1039" s="130"/>
      <c r="Q1039" s="130"/>
      <c r="R1039" s="130"/>
      <c r="S1039" s="130"/>
      <c r="T1039" s="130"/>
      <c r="U1039" s="130"/>
      <c r="V1039" s="130"/>
      <c r="W1039" s="130"/>
      <c r="X1039" s="130"/>
      <c r="Y1039" s="130"/>
      <c r="Z1039" s="130"/>
      <c r="AA1039" s="130"/>
      <c r="AB1039" s="130"/>
      <c r="AC1039" s="130"/>
      <c r="AD1039" s="130"/>
      <c r="AE1039" s="130"/>
      <c r="AF1039" s="130"/>
      <c r="AG1039" s="130"/>
      <c r="AH1039" s="130"/>
      <c r="AI1039" s="130"/>
      <c r="AJ1039" s="130"/>
      <c r="AK1039" s="130"/>
      <c r="AL1039" s="130"/>
      <c r="AM1039" s="130"/>
      <c r="AN1039" s="130"/>
      <c r="AO1039" s="130"/>
      <c r="AP1039" s="130"/>
      <c r="AQ1039" s="130"/>
      <c r="AR1039" s="130"/>
      <c r="AS1039" s="130"/>
      <c r="AT1039" s="130"/>
      <c r="AU1039" s="130"/>
      <c r="AV1039" s="130"/>
      <c r="AW1039" s="130"/>
      <c r="AX1039" s="130"/>
      <c r="AY1039" s="130"/>
      <c r="AZ1039" s="130"/>
      <c r="BA1039" s="130"/>
      <c r="BB1039" s="130"/>
      <c r="BC1039" s="130"/>
      <c r="BD1039" s="130"/>
      <c r="BE1039" s="130"/>
      <c r="BF1039" s="130"/>
      <c r="BG1039" s="130"/>
      <c r="BH1039" s="130"/>
      <c r="BI1039" s="130"/>
      <c r="BJ1039" s="130"/>
      <c r="BK1039" s="130"/>
      <c r="BL1039" s="130"/>
      <c r="BM1039" s="130"/>
      <c r="BN1039" s="130"/>
      <c r="BO1039" s="130"/>
      <c r="BP1039" s="130"/>
      <c r="BQ1039" s="130"/>
      <c r="BR1039" s="130"/>
      <c r="BS1039" s="111"/>
    </row>
    <row r="1040" spans="4:71" s="94" customFormat="1" ht="9.75" customHeight="1" x14ac:dyDescent="0.25">
      <c r="D1040" s="130"/>
      <c r="E1040" s="130"/>
      <c r="F1040" s="130"/>
      <c r="G1040" s="130"/>
      <c r="H1040" s="130"/>
      <c r="I1040" s="130"/>
      <c r="J1040" s="130"/>
      <c r="K1040" s="130"/>
      <c r="L1040" s="130"/>
      <c r="M1040" s="130"/>
      <c r="N1040" s="130"/>
      <c r="O1040" s="130"/>
      <c r="P1040" s="130"/>
      <c r="Q1040" s="130"/>
      <c r="R1040" s="130"/>
      <c r="S1040" s="130"/>
      <c r="T1040" s="130"/>
      <c r="U1040" s="130"/>
      <c r="V1040" s="130"/>
      <c r="W1040" s="130"/>
      <c r="X1040" s="130"/>
      <c r="Y1040" s="130"/>
      <c r="Z1040" s="130"/>
      <c r="AA1040" s="130"/>
      <c r="AB1040" s="130"/>
      <c r="AC1040" s="130"/>
      <c r="AD1040" s="130"/>
      <c r="AE1040" s="130"/>
      <c r="AF1040" s="130"/>
      <c r="AG1040" s="130"/>
      <c r="AH1040" s="130"/>
      <c r="AI1040" s="130"/>
      <c r="AJ1040" s="130"/>
      <c r="AK1040" s="130"/>
      <c r="AL1040" s="130"/>
      <c r="AM1040" s="130"/>
      <c r="AN1040" s="130"/>
      <c r="AO1040" s="130"/>
      <c r="AP1040" s="130"/>
      <c r="AQ1040" s="130"/>
      <c r="AR1040" s="130"/>
      <c r="AS1040" s="130"/>
      <c r="AT1040" s="130"/>
      <c r="AU1040" s="130"/>
      <c r="AV1040" s="130"/>
      <c r="AW1040" s="130"/>
      <c r="AX1040" s="130"/>
      <c r="AY1040" s="130"/>
      <c r="AZ1040" s="130"/>
      <c r="BA1040" s="130"/>
      <c r="BB1040" s="130"/>
      <c r="BC1040" s="130"/>
      <c r="BD1040" s="130"/>
      <c r="BE1040" s="130"/>
      <c r="BF1040" s="130"/>
      <c r="BG1040" s="130"/>
      <c r="BH1040" s="130"/>
      <c r="BI1040" s="130"/>
      <c r="BJ1040" s="130"/>
      <c r="BK1040" s="130"/>
      <c r="BL1040" s="130"/>
      <c r="BM1040" s="130"/>
      <c r="BN1040" s="130"/>
      <c r="BO1040" s="130"/>
      <c r="BP1040" s="130"/>
      <c r="BQ1040" s="130"/>
      <c r="BR1040" s="130"/>
      <c r="BS1040" s="111"/>
    </row>
    <row r="1041" spans="4:71" s="94" customFormat="1" ht="9.75" customHeight="1" x14ac:dyDescent="0.25">
      <c r="D1041" s="130"/>
      <c r="E1041" s="130"/>
      <c r="F1041" s="130"/>
      <c r="G1041" s="130"/>
      <c r="H1041" s="130"/>
      <c r="I1041" s="130"/>
      <c r="J1041" s="130"/>
      <c r="K1041" s="130"/>
      <c r="L1041" s="130"/>
      <c r="M1041" s="130"/>
      <c r="N1041" s="130"/>
      <c r="O1041" s="130"/>
      <c r="P1041" s="130"/>
      <c r="Q1041" s="130"/>
      <c r="R1041" s="130"/>
      <c r="S1041" s="130"/>
      <c r="T1041" s="130"/>
      <c r="U1041" s="130"/>
      <c r="V1041" s="130"/>
      <c r="W1041" s="130"/>
      <c r="X1041" s="130"/>
      <c r="Y1041" s="130"/>
      <c r="Z1041" s="130"/>
      <c r="AA1041" s="130"/>
      <c r="AB1041" s="130"/>
      <c r="AC1041" s="130"/>
      <c r="AD1041" s="130"/>
      <c r="AE1041" s="130"/>
      <c r="AF1041" s="130"/>
      <c r="AG1041" s="130"/>
      <c r="AH1041" s="130"/>
      <c r="AI1041" s="130"/>
      <c r="AJ1041" s="130"/>
      <c r="AK1041" s="130"/>
      <c r="AL1041" s="130"/>
      <c r="AM1041" s="130"/>
      <c r="AN1041" s="130"/>
      <c r="AO1041" s="130"/>
      <c r="AP1041" s="130"/>
      <c r="AQ1041" s="130"/>
      <c r="AR1041" s="130"/>
      <c r="AS1041" s="130"/>
      <c r="AT1041" s="130"/>
      <c r="AU1041" s="130"/>
      <c r="AV1041" s="130"/>
      <c r="AW1041" s="130"/>
      <c r="AX1041" s="130"/>
      <c r="AY1041" s="130"/>
      <c r="AZ1041" s="130"/>
      <c r="BA1041" s="130"/>
      <c r="BB1041" s="130"/>
      <c r="BC1041" s="130"/>
      <c r="BD1041" s="130"/>
      <c r="BE1041" s="130"/>
      <c r="BF1041" s="130"/>
      <c r="BG1041" s="130"/>
      <c r="BH1041" s="130"/>
      <c r="BI1041" s="130"/>
      <c r="BJ1041" s="130"/>
      <c r="BK1041" s="130"/>
      <c r="BL1041" s="130"/>
      <c r="BM1041" s="130"/>
      <c r="BN1041" s="130"/>
      <c r="BO1041" s="130"/>
      <c r="BP1041" s="130"/>
      <c r="BQ1041" s="130"/>
      <c r="BR1041" s="130"/>
      <c r="BS1041" s="111"/>
    </row>
    <row r="1042" spans="4:71" s="94" customFormat="1" ht="9.75" customHeight="1" x14ac:dyDescent="0.25">
      <c r="D1042" s="130"/>
      <c r="E1042" s="130"/>
      <c r="F1042" s="130"/>
      <c r="G1042" s="130"/>
      <c r="H1042" s="130"/>
      <c r="I1042" s="130"/>
      <c r="J1042" s="130"/>
      <c r="K1042" s="130"/>
      <c r="L1042" s="130"/>
      <c r="M1042" s="130"/>
      <c r="N1042" s="130"/>
      <c r="O1042" s="130"/>
      <c r="P1042" s="130"/>
      <c r="Q1042" s="130"/>
      <c r="R1042" s="130"/>
      <c r="S1042" s="130"/>
      <c r="T1042" s="130"/>
      <c r="U1042" s="130"/>
      <c r="V1042" s="130"/>
      <c r="W1042" s="130"/>
      <c r="X1042" s="130"/>
      <c r="Y1042" s="130"/>
      <c r="Z1042" s="130"/>
      <c r="AA1042" s="130"/>
      <c r="AB1042" s="130"/>
      <c r="AC1042" s="130"/>
      <c r="AD1042" s="130"/>
      <c r="AE1042" s="130"/>
      <c r="AF1042" s="130"/>
      <c r="AG1042" s="130"/>
      <c r="AH1042" s="130"/>
      <c r="AI1042" s="130"/>
      <c r="AJ1042" s="130"/>
      <c r="AK1042" s="130"/>
      <c r="AL1042" s="130"/>
      <c r="AM1042" s="130"/>
      <c r="AN1042" s="130"/>
      <c r="AO1042" s="130"/>
      <c r="AP1042" s="130"/>
      <c r="AQ1042" s="130"/>
      <c r="AR1042" s="130"/>
      <c r="AS1042" s="130"/>
      <c r="AT1042" s="130"/>
      <c r="AU1042" s="130"/>
      <c r="AV1042" s="130"/>
      <c r="AW1042" s="130"/>
      <c r="AX1042" s="130"/>
      <c r="AY1042" s="130"/>
      <c r="AZ1042" s="130"/>
      <c r="BA1042" s="130"/>
      <c r="BB1042" s="130"/>
      <c r="BC1042" s="130"/>
      <c r="BD1042" s="130"/>
      <c r="BE1042" s="130"/>
      <c r="BF1042" s="130"/>
      <c r="BG1042" s="130"/>
      <c r="BH1042" s="130"/>
      <c r="BI1042" s="130"/>
      <c r="BJ1042" s="130"/>
      <c r="BK1042" s="130"/>
      <c r="BL1042" s="130"/>
      <c r="BM1042" s="130"/>
      <c r="BN1042" s="130"/>
      <c r="BO1042" s="130"/>
      <c r="BP1042" s="130"/>
      <c r="BQ1042" s="130"/>
      <c r="BR1042" s="130"/>
      <c r="BS1042" s="111"/>
    </row>
    <row r="1043" spans="4:71" s="94" customFormat="1" ht="9.75" customHeight="1" x14ac:dyDescent="0.25">
      <c r="D1043" s="130"/>
      <c r="E1043" s="130"/>
      <c r="F1043" s="130"/>
      <c r="G1043" s="130"/>
      <c r="H1043" s="130"/>
      <c r="I1043" s="130"/>
      <c r="J1043" s="130"/>
      <c r="K1043" s="130"/>
      <c r="L1043" s="130"/>
      <c r="M1043" s="130"/>
      <c r="N1043" s="130"/>
      <c r="O1043" s="130"/>
      <c r="P1043" s="130"/>
      <c r="Q1043" s="130"/>
      <c r="R1043" s="130"/>
      <c r="S1043" s="130"/>
      <c r="T1043" s="130"/>
      <c r="U1043" s="130"/>
      <c r="V1043" s="130"/>
      <c r="W1043" s="130"/>
      <c r="X1043" s="130"/>
      <c r="Y1043" s="130"/>
      <c r="Z1043" s="130"/>
      <c r="AA1043" s="130"/>
      <c r="AB1043" s="130"/>
      <c r="AC1043" s="130"/>
      <c r="AD1043" s="130"/>
      <c r="AE1043" s="130"/>
      <c r="AF1043" s="130"/>
      <c r="AG1043" s="130"/>
      <c r="AH1043" s="130"/>
      <c r="AI1043" s="130"/>
      <c r="AJ1043" s="130"/>
      <c r="AK1043" s="130"/>
      <c r="AL1043" s="130"/>
      <c r="AM1043" s="130"/>
      <c r="AN1043" s="130"/>
      <c r="AO1043" s="130"/>
      <c r="AP1043" s="130"/>
      <c r="AQ1043" s="130"/>
      <c r="AR1043" s="130"/>
      <c r="AS1043" s="130"/>
      <c r="AT1043" s="130"/>
      <c r="AU1043" s="130"/>
      <c r="AV1043" s="130"/>
      <c r="AW1043" s="130"/>
      <c r="AX1043" s="130"/>
      <c r="AY1043" s="130"/>
      <c r="AZ1043" s="130"/>
      <c r="BA1043" s="130"/>
      <c r="BB1043" s="130"/>
      <c r="BC1043" s="130"/>
      <c r="BD1043" s="130"/>
      <c r="BE1043" s="130"/>
      <c r="BF1043" s="130"/>
      <c r="BG1043" s="130"/>
      <c r="BH1043" s="130"/>
      <c r="BI1043" s="130"/>
      <c r="BJ1043" s="130"/>
      <c r="BK1043" s="130"/>
      <c r="BL1043" s="130"/>
      <c r="BM1043" s="130"/>
      <c r="BN1043" s="130"/>
      <c r="BO1043" s="130"/>
      <c r="BP1043" s="130"/>
      <c r="BQ1043" s="130"/>
      <c r="BR1043" s="130"/>
      <c r="BS1043" s="111"/>
    </row>
    <row r="1044" spans="4:71" s="94" customFormat="1" ht="9.75" customHeight="1" x14ac:dyDescent="0.25">
      <c r="D1044" s="130"/>
      <c r="E1044" s="130"/>
      <c r="F1044" s="130"/>
      <c r="G1044" s="130"/>
      <c r="H1044" s="130"/>
      <c r="I1044" s="130"/>
      <c r="J1044" s="130"/>
      <c r="K1044" s="130"/>
      <c r="L1044" s="130"/>
      <c r="M1044" s="130"/>
      <c r="N1044" s="130"/>
      <c r="O1044" s="130"/>
      <c r="P1044" s="130"/>
      <c r="Q1044" s="130"/>
      <c r="R1044" s="130"/>
      <c r="S1044" s="130"/>
      <c r="T1044" s="130"/>
      <c r="U1044" s="130"/>
      <c r="V1044" s="130"/>
      <c r="W1044" s="130"/>
      <c r="X1044" s="130"/>
      <c r="Y1044" s="130"/>
      <c r="Z1044" s="130"/>
      <c r="AA1044" s="130"/>
      <c r="AB1044" s="130"/>
      <c r="AC1044" s="130"/>
      <c r="AD1044" s="130"/>
      <c r="AE1044" s="130"/>
      <c r="AF1044" s="130"/>
      <c r="AG1044" s="130"/>
      <c r="AH1044" s="130"/>
      <c r="AI1044" s="130"/>
      <c r="AJ1044" s="130"/>
      <c r="AK1044" s="130"/>
      <c r="AL1044" s="130"/>
      <c r="AM1044" s="130"/>
      <c r="AN1044" s="130"/>
      <c r="AO1044" s="130"/>
      <c r="AP1044" s="130"/>
      <c r="AQ1044" s="130"/>
      <c r="AR1044" s="130"/>
      <c r="AS1044" s="130"/>
      <c r="AT1044" s="130"/>
      <c r="AU1044" s="130"/>
      <c r="AV1044" s="130"/>
      <c r="AW1044" s="130"/>
      <c r="AX1044" s="130"/>
      <c r="AY1044" s="130"/>
      <c r="AZ1044" s="130"/>
      <c r="BA1044" s="130"/>
      <c r="BB1044" s="130"/>
      <c r="BC1044" s="130"/>
      <c r="BD1044" s="130"/>
      <c r="BE1044" s="130"/>
      <c r="BF1044" s="130"/>
      <c r="BG1044" s="130"/>
      <c r="BH1044" s="130"/>
      <c r="BI1044" s="130"/>
      <c r="BJ1044" s="130"/>
      <c r="BK1044" s="130"/>
      <c r="BL1044" s="130"/>
      <c r="BM1044" s="130"/>
      <c r="BN1044" s="130"/>
      <c r="BO1044" s="130"/>
      <c r="BP1044" s="130"/>
      <c r="BQ1044" s="130"/>
      <c r="BR1044" s="130"/>
      <c r="BS1044" s="111"/>
    </row>
    <row r="1045" spans="4:71" s="94" customFormat="1" ht="9.75" customHeight="1" x14ac:dyDescent="0.25">
      <c r="D1045" s="130"/>
      <c r="E1045" s="130"/>
      <c r="F1045" s="130"/>
      <c r="G1045" s="130"/>
      <c r="H1045" s="130"/>
      <c r="I1045" s="130"/>
      <c r="J1045" s="130"/>
      <c r="K1045" s="130"/>
      <c r="L1045" s="130"/>
      <c r="M1045" s="130"/>
      <c r="N1045" s="130"/>
      <c r="O1045" s="130"/>
      <c r="P1045" s="130"/>
      <c r="Q1045" s="130"/>
      <c r="R1045" s="130"/>
      <c r="S1045" s="130"/>
      <c r="T1045" s="130"/>
      <c r="U1045" s="130"/>
      <c r="V1045" s="130"/>
      <c r="W1045" s="130"/>
      <c r="X1045" s="130"/>
      <c r="Y1045" s="130"/>
      <c r="Z1045" s="130"/>
      <c r="AA1045" s="130"/>
      <c r="AB1045" s="130"/>
      <c r="AC1045" s="130"/>
      <c r="AD1045" s="130"/>
      <c r="AE1045" s="130"/>
      <c r="AF1045" s="130"/>
      <c r="AG1045" s="130"/>
      <c r="AH1045" s="130"/>
      <c r="AI1045" s="130"/>
      <c r="AJ1045" s="130"/>
      <c r="AK1045" s="130"/>
      <c r="AL1045" s="130"/>
      <c r="AM1045" s="130"/>
      <c r="AN1045" s="130"/>
      <c r="AO1045" s="130"/>
      <c r="AP1045" s="130"/>
      <c r="AQ1045" s="130"/>
      <c r="AR1045" s="130"/>
      <c r="AS1045" s="130"/>
      <c r="AT1045" s="130"/>
      <c r="AU1045" s="130"/>
      <c r="AV1045" s="130"/>
      <c r="AW1045" s="130"/>
      <c r="AX1045" s="130"/>
      <c r="AY1045" s="130"/>
      <c r="AZ1045" s="130"/>
      <c r="BA1045" s="130"/>
      <c r="BB1045" s="130"/>
      <c r="BC1045" s="130"/>
      <c r="BD1045" s="130"/>
      <c r="BE1045" s="130"/>
      <c r="BF1045" s="130"/>
      <c r="BG1045" s="130"/>
      <c r="BH1045" s="130"/>
      <c r="BI1045" s="130"/>
      <c r="BJ1045" s="130"/>
      <c r="BK1045" s="130"/>
      <c r="BL1045" s="130"/>
      <c r="BM1045" s="130"/>
      <c r="BN1045" s="130"/>
      <c r="BO1045" s="130"/>
      <c r="BP1045" s="130"/>
      <c r="BQ1045" s="130"/>
      <c r="BR1045" s="130"/>
      <c r="BS1045" s="111"/>
    </row>
    <row r="1046" spans="4:71" s="94" customFormat="1" ht="9.75" customHeight="1" x14ac:dyDescent="0.25">
      <c r="D1046" s="130"/>
      <c r="E1046" s="130"/>
      <c r="F1046" s="130"/>
      <c r="G1046" s="130"/>
      <c r="H1046" s="130"/>
      <c r="I1046" s="130"/>
      <c r="J1046" s="130"/>
      <c r="K1046" s="130"/>
      <c r="L1046" s="130"/>
      <c r="M1046" s="130"/>
      <c r="N1046" s="130"/>
      <c r="O1046" s="130"/>
      <c r="P1046" s="130"/>
      <c r="Q1046" s="130"/>
      <c r="R1046" s="130"/>
      <c r="S1046" s="130"/>
      <c r="T1046" s="130"/>
      <c r="U1046" s="130"/>
      <c r="V1046" s="130"/>
      <c r="W1046" s="130"/>
      <c r="X1046" s="130"/>
      <c r="Y1046" s="130"/>
      <c r="Z1046" s="130"/>
      <c r="AA1046" s="130"/>
      <c r="AB1046" s="130"/>
      <c r="AC1046" s="130"/>
      <c r="AD1046" s="130"/>
      <c r="AE1046" s="130"/>
      <c r="AF1046" s="130"/>
      <c r="AG1046" s="130"/>
      <c r="AH1046" s="130"/>
      <c r="AI1046" s="130"/>
      <c r="AJ1046" s="130"/>
      <c r="AK1046" s="130"/>
      <c r="AL1046" s="130"/>
      <c r="AM1046" s="130"/>
      <c r="AN1046" s="130"/>
      <c r="AO1046" s="130"/>
      <c r="AP1046" s="130"/>
      <c r="AQ1046" s="130"/>
      <c r="AR1046" s="130"/>
      <c r="AS1046" s="130"/>
      <c r="AT1046" s="130"/>
      <c r="AU1046" s="130"/>
      <c r="AV1046" s="130"/>
      <c r="AW1046" s="130"/>
      <c r="AX1046" s="130"/>
      <c r="AY1046" s="130"/>
      <c r="AZ1046" s="130"/>
      <c r="BA1046" s="130"/>
      <c r="BB1046" s="130"/>
      <c r="BC1046" s="130"/>
      <c r="BD1046" s="130"/>
      <c r="BE1046" s="130"/>
      <c r="BF1046" s="130"/>
      <c r="BG1046" s="130"/>
      <c r="BH1046" s="130"/>
      <c r="BI1046" s="130"/>
      <c r="BJ1046" s="130"/>
      <c r="BK1046" s="130"/>
      <c r="BL1046" s="130"/>
      <c r="BM1046" s="130"/>
      <c r="BN1046" s="130"/>
      <c r="BO1046" s="130"/>
      <c r="BP1046" s="130"/>
      <c r="BQ1046" s="130"/>
      <c r="BR1046" s="130"/>
      <c r="BS1046" s="111"/>
    </row>
    <row r="1047" spans="4:71" s="94" customFormat="1" ht="9.75" customHeight="1" x14ac:dyDescent="0.25">
      <c r="D1047" s="130"/>
      <c r="E1047" s="130"/>
      <c r="F1047" s="130"/>
      <c r="G1047" s="130"/>
      <c r="H1047" s="130"/>
      <c r="I1047" s="130"/>
      <c r="J1047" s="130"/>
      <c r="K1047" s="130"/>
      <c r="L1047" s="130"/>
      <c r="M1047" s="130"/>
      <c r="N1047" s="130"/>
      <c r="O1047" s="130"/>
      <c r="P1047" s="130"/>
      <c r="Q1047" s="130"/>
      <c r="R1047" s="130"/>
      <c r="S1047" s="130"/>
      <c r="T1047" s="130"/>
      <c r="U1047" s="130"/>
      <c r="V1047" s="130"/>
      <c r="W1047" s="130"/>
      <c r="X1047" s="130"/>
      <c r="Y1047" s="130"/>
      <c r="Z1047" s="130"/>
      <c r="AA1047" s="130"/>
      <c r="AB1047" s="130"/>
      <c r="AC1047" s="130"/>
      <c r="AD1047" s="130"/>
      <c r="AE1047" s="130"/>
      <c r="AF1047" s="130"/>
      <c r="AG1047" s="130"/>
      <c r="AH1047" s="130"/>
      <c r="AI1047" s="130"/>
      <c r="AJ1047" s="130"/>
      <c r="AK1047" s="130"/>
      <c r="AL1047" s="130"/>
      <c r="AM1047" s="130"/>
      <c r="AN1047" s="130"/>
      <c r="AO1047" s="130"/>
      <c r="AP1047" s="130"/>
      <c r="AQ1047" s="130"/>
      <c r="AR1047" s="130"/>
      <c r="AS1047" s="130"/>
      <c r="AT1047" s="130"/>
      <c r="AU1047" s="130"/>
      <c r="AV1047" s="130"/>
      <c r="AW1047" s="130"/>
      <c r="AX1047" s="130"/>
      <c r="AY1047" s="130"/>
      <c r="AZ1047" s="130"/>
      <c r="BA1047" s="130"/>
      <c r="BB1047" s="130"/>
      <c r="BC1047" s="130"/>
      <c r="BD1047" s="130"/>
      <c r="BE1047" s="130"/>
      <c r="BF1047" s="130"/>
      <c r="BG1047" s="130"/>
      <c r="BH1047" s="130"/>
      <c r="BI1047" s="130"/>
      <c r="BJ1047" s="130"/>
      <c r="BK1047" s="130"/>
      <c r="BL1047" s="130"/>
      <c r="BM1047" s="130"/>
      <c r="BN1047" s="130"/>
      <c r="BO1047" s="130"/>
      <c r="BP1047" s="130"/>
      <c r="BQ1047" s="130"/>
      <c r="BR1047" s="130"/>
      <c r="BS1047" s="111"/>
    </row>
    <row r="1048" spans="4:71" s="94" customFormat="1" ht="9.75" customHeight="1" x14ac:dyDescent="0.25">
      <c r="D1048" s="130"/>
      <c r="E1048" s="130"/>
      <c r="F1048" s="130"/>
      <c r="G1048" s="130"/>
      <c r="H1048" s="130"/>
      <c r="I1048" s="130"/>
      <c r="J1048" s="130"/>
      <c r="K1048" s="130"/>
      <c r="L1048" s="130"/>
      <c r="M1048" s="130"/>
      <c r="N1048" s="130"/>
      <c r="O1048" s="130"/>
      <c r="P1048" s="130"/>
      <c r="Q1048" s="130"/>
      <c r="R1048" s="130"/>
      <c r="S1048" s="130"/>
      <c r="T1048" s="130"/>
      <c r="U1048" s="130"/>
      <c r="V1048" s="130"/>
      <c r="W1048" s="130"/>
      <c r="X1048" s="130"/>
      <c r="Y1048" s="130"/>
      <c r="Z1048" s="130"/>
      <c r="AA1048" s="130"/>
      <c r="AB1048" s="130"/>
      <c r="AC1048" s="130"/>
      <c r="AD1048" s="130"/>
      <c r="AE1048" s="130"/>
      <c r="AF1048" s="130"/>
      <c r="AG1048" s="130"/>
      <c r="AH1048" s="130"/>
      <c r="AI1048" s="130"/>
      <c r="AJ1048" s="130"/>
      <c r="AK1048" s="130"/>
      <c r="AL1048" s="130"/>
      <c r="AM1048" s="130"/>
      <c r="AN1048" s="130"/>
      <c r="AO1048" s="130"/>
      <c r="AP1048" s="130"/>
      <c r="AQ1048" s="130"/>
      <c r="AR1048" s="130"/>
      <c r="AS1048" s="130"/>
      <c r="AT1048" s="130"/>
      <c r="AU1048" s="130"/>
      <c r="AV1048" s="130"/>
      <c r="AW1048" s="130"/>
      <c r="AX1048" s="130"/>
      <c r="AY1048" s="130"/>
      <c r="AZ1048" s="130"/>
      <c r="BA1048" s="130"/>
      <c r="BB1048" s="130"/>
      <c r="BC1048" s="130"/>
      <c r="BD1048" s="130"/>
      <c r="BE1048" s="130"/>
      <c r="BF1048" s="130"/>
      <c r="BG1048" s="130"/>
      <c r="BH1048" s="130"/>
      <c r="BI1048" s="130"/>
      <c r="BJ1048" s="130"/>
      <c r="BK1048" s="130"/>
      <c r="BL1048" s="130"/>
      <c r="BM1048" s="130"/>
      <c r="BN1048" s="130"/>
      <c r="BO1048" s="130"/>
      <c r="BP1048" s="130"/>
      <c r="BQ1048" s="130"/>
      <c r="BR1048" s="130"/>
      <c r="BS1048" s="111"/>
    </row>
    <row r="1049" spans="4:71" s="94" customFormat="1" ht="9.75" customHeight="1" x14ac:dyDescent="0.25">
      <c r="D1049" s="130"/>
      <c r="E1049" s="130"/>
      <c r="F1049" s="130"/>
      <c r="G1049" s="130"/>
      <c r="H1049" s="130"/>
      <c r="I1049" s="130"/>
      <c r="J1049" s="130"/>
      <c r="K1049" s="130"/>
      <c r="L1049" s="130"/>
      <c r="M1049" s="130"/>
      <c r="N1049" s="130"/>
      <c r="O1049" s="130"/>
      <c r="P1049" s="130"/>
      <c r="Q1049" s="130"/>
      <c r="R1049" s="130"/>
      <c r="S1049" s="130"/>
      <c r="T1049" s="130"/>
      <c r="U1049" s="130"/>
      <c r="V1049" s="130"/>
      <c r="W1049" s="130"/>
      <c r="X1049" s="130"/>
      <c r="Y1049" s="130"/>
      <c r="Z1049" s="130"/>
      <c r="AA1049" s="130"/>
      <c r="AB1049" s="130"/>
      <c r="AC1049" s="130"/>
      <c r="AD1049" s="130"/>
      <c r="AE1049" s="130"/>
      <c r="AF1049" s="130"/>
      <c r="AG1049" s="130"/>
      <c r="AH1049" s="130"/>
      <c r="AI1049" s="130"/>
      <c r="AJ1049" s="130"/>
      <c r="AK1049" s="130"/>
      <c r="AL1049" s="130"/>
      <c r="AM1049" s="130"/>
      <c r="AN1049" s="130"/>
      <c r="AO1049" s="130"/>
      <c r="AP1049" s="130"/>
      <c r="AQ1049" s="130"/>
      <c r="AR1049" s="130"/>
      <c r="AS1049" s="130"/>
      <c r="AT1049" s="130"/>
      <c r="AU1049" s="130"/>
      <c r="AV1049" s="130"/>
      <c r="AW1049" s="130"/>
      <c r="AX1049" s="130"/>
      <c r="AY1049" s="130"/>
      <c r="AZ1049" s="130"/>
      <c r="BA1049" s="130"/>
      <c r="BB1049" s="130"/>
      <c r="BC1049" s="130"/>
      <c r="BD1049" s="130"/>
      <c r="BE1049" s="130"/>
      <c r="BF1049" s="130"/>
      <c r="BG1049" s="130"/>
      <c r="BH1049" s="130"/>
      <c r="BI1049" s="130"/>
      <c r="BJ1049" s="130"/>
      <c r="BK1049" s="130"/>
      <c r="BL1049" s="130"/>
      <c r="BM1049" s="130"/>
      <c r="BN1049" s="130"/>
      <c r="BO1049" s="130"/>
      <c r="BP1049" s="130"/>
      <c r="BQ1049" s="130"/>
      <c r="BR1049" s="130"/>
      <c r="BS1049" s="111"/>
    </row>
    <row r="1050" spans="4:71" s="94" customFormat="1" ht="9.75" customHeight="1" x14ac:dyDescent="0.25">
      <c r="D1050" s="130"/>
      <c r="E1050" s="130"/>
      <c r="F1050" s="130"/>
      <c r="G1050" s="130"/>
      <c r="H1050" s="130"/>
      <c r="I1050" s="130"/>
      <c r="J1050" s="130"/>
      <c r="K1050" s="130"/>
      <c r="L1050" s="130"/>
      <c r="M1050" s="130"/>
      <c r="N1050" s="130"/>
      <c r="O1050" s="130"/>
      <c r="P1050" s="130"/>
      <c r="Q1050" s="130"/>
      <c r="R1050" s="130"/>
      <c r="S1050" s="130"/>
      <c r="T1050" s="130"/>
      <c r="U1050" s="130"/>
      <c r="V1050" s="130"/>
      <c r="W1050" s="130"/>
      <c r="X1050" s="130"/>
      <c r="Y1050" s="130"/>
      <c r="Z1050" s="130"/>
      <c r="AA1050" s="130"/>
      <c r="AB1050" s="130"/>
      <c r="AC1050" s="130"/>
      <c r="AD1050" s="130"/>
      <c r="AE1050" s="130"/>
      <c r="AF1050" s="130"/>
      <c r="AG1050" s="130"/>
      <c r="AH1050" s="130"/>
      <c r="AI1050" s="130"/>
      <c r="AJ1050" s="130"/>
      <c r="AK1050" s="130"/>
      <c r="AL1050" s="130"/>
      <c r="AM1050" s="130"/>
      <c r="AN1050" s="130"/>
      <c r="AO1050" s="130"/>
      <c r="AP1050" s="130"/>
      <c r="AQ1050" s="130"/>
      <c r="AR1050" s="130"/>
      <c r="AS1050" s="130"/>
      <c r="AT1050" s="130"/>
      <c r="AU1050" s="130"/>
      <c r="AV1050" s="130"/>
      <c r="AW1050" s="130"/>
      <c r="AX1050" s="130"/>
      <c r="AY1050" s="130"/>
      <c r="AZ1050" s="130"/>
      <c r="BA1050" s="130"/>
      <c r="BB1050" s="130"/>
      <c r="BC1050" s="130"/>
      <c r="BD1050" s="130"/>
      <c r="BE1050" s="130"/>
      <c r="BF1050" s="130"/>
      <c r="BG1050" s="130"/>
      <c r="BH1050" s="130"/>
      <c r="BI1050" s="130"/>
      <c r="BJ1050" s="130"/>
      <c r="BK1050" s="130"/>
      <c r="BL1050" s="130"/>
      <c r="BM1050" s="130"/>
      <c r="BN1050" s="130"/>
      <c r="BO1050" s="130"/>
      <c r="BP1050" s="130"/>
      <c r="BQ1050" s="130"/>
      <c r="BR1050" s="130"/>
      <c r="BS1050" s="111"/>
    </row>
    <row r="1051" spans="4:71" s="94" customFormat="1" ht="9.75" customHeight="1" x14ac:dyDescent="0.25">
      <c r="D1051" s="130"/>
      <c r="E1051" s="130"/>
      <c r="F1051" s="130"/>
      <c r="G1051" s="130"/>
      <c r="H1051" s="130"/>
      <c r="I1051" s="130"/>
      <c r="J1051" s="130"/>
      <c r="K1051" s="130"/>
      <c r="L1051" s="130"/>
      <c r="M1051" s="130"/>
      <c r="N1051" s="130"/>
      <c r="O1051" s="130"/>
      <c r="P1051" s="130"/>
      <c r="Q1051" s="130"/>
      <c r="R1051" s="130"/>
      <c r="S1051" s="130"/>
      <c r="T1051" s="130"/>
      <c r="U1051" s="130"/>
      <c r="V1051" s="130"/>
      <c r="W1051" s="130"/>
      <c r="X1051" s="130"/>
      <c r="Y1051" s="130"/>
      <c r="Z1051" s="130"/>
      <c r="AA1051" s="130"/>
      <c r="AB1051" s="130"/>
      <c r="AC1051" s="130"/>
      <c r="AD1051" s="130"/>
      <c r="AE1051" s="130"/>
      <c r="AF1051" s="130"/>
      <c r="AG1051" s="130"/>
      <c r="AH1051" s="130"/>
      <c r="AI1051" s="130"/>
      <c r="AJ1051" s="130"/>
      <c r="AK1051" s="130"/>
      <c r="AL1051" s="130"/>
      <c r="AM1051" s="130"/>
      <c r="AN1051" s="130"/>
      <c r="AO1051" s="130"/>
      <c r="AP1051" s="130"/>
      <c r="AQ1051" s="130"/>
      <c r="AR1051" s="130"/>
      <c r="AS1051" s="130"/>
      <c r="AT1051" s="130"/>
      <c r="AU1051" s="130"/>
      <c r="AV1051" s="130"/>
      <c r="AW1051" s="130"/>
      <c r="AX1051" s="130"/>
      <c r="AY1051" s="130"/>
      <c r="AZ1051" s="130"/>
      <c r="BA1051" s="130"/>
      <c r="BB1051" s="130"/>
      <c r="BC1051" s="130"/>
      <c r="BD1051" s="130"/>
      <c r="BE1051" s="130"/>
      <c r="BF1051" s="130"/>
      <c r="BG1051" s="130"/>
      <c r="BH1051" s="130"/>
      <c r="BI1051" s="130"/>
      <c r="BJ1051" s="130"/>
      <c r="BK1051" s="130"/>
      <c r="BL1051" s="130"/>
      <c r="BM1051" s="130"/>
      <c r="BN1051" s="130"/>
      <c r="BO1051" s="130"/>
      <c r="BP1051" s="130"/>
      <c r="BQ1051" s="130"/>
      <c r="BR1051" s="130"/>
      <c r="BS1051" s="111"/>
    </row>
    <row r="1052" spans="4:71" s="94" customFormat="1" ht="9.75" customHeight="1" x14ac:dyDescent="0.25">
      <c r="D1052" s="130"/>
      <c r="E1052" s="130"/>
      <c r="F1052" s="130"/>
      <c r="G1052" s="130"/>
      <c r="H1052" s="130"/>
      <c r="I1052" s="130"/>
      <c r="J1052" s="130"/>
      <c r="K1052" s="130"/>
      <c r="L1052" s="130"/>
      <c r="M1052" s="130"/>
      <c r="N1052" s="130"/>
      <c r="O1052" s="130"/>
      <c r="P1052" s="130"/>
      <c r="Q1052" s="130"/>
      <c r="R1052" s="130"/>
      <c r="S1052" s="130"/>
      <c r="T1052" s="130"/>
      <c r="U1052" s="130"/>
      <c r="V1052" s="130"/>
      <c r="W1052" s="130"/>
      <c r="X1052" s="130"/>
      <c r="Y1052" s="130"/>
      <c r="Z1052" s="130"/>
      <c r="AA1052" s="130"/>
      <c r="AB1052" s="130"/>
      <c r="AC1052" s="130"/>
      <c r="AD1052" s="130"/>
      <c r="AE1052" s="130"/>
      <c r="AF1052" s="130"/>
      <c r="AG1052" s="130"/>
      <c r="AH1052" s="130"/>
      <c r="AI1052" s="130"/>
      <c r="AJ1052" s="130"/>
      <c r="AK1052" s="130"/>
      <c r="AL1052" s="130"/>
      <c r="AM1052" s="130"/>
      <c r="AN1052" s="130"/>
      <c r="AO1052" s="130"/>
      <c r="AP1052" s="130"/>
      <c r="AQ1052" s="130"/>
      <c r="AR1052" s="130"/>
      <c r="AS1052" s="130"/>
      <c r="AT1052" s="130"/>
      <c r="AU1052" s="130"/>
      <c r="AV1052" s="130"/>
      <c r="AW1052" s="130"/>
      <c r="AX1052" s="130"/>
      <c r="AY1052" s="130"/>
      <c r="AZ1052" s="130"/>
      <c r="BA1052" s="130"/>
      <c r="BB1052" s="130"/>
      <c r="BC1052" s="130"/>
      <c r="BD1052" s="130"/>
      <c r="BE1052" s="130"/>
      <c r="BF1052" s="130"/>
      <c r="BG1052" s="130"/>
      <c r="BH1052" s="130"/>
      <c r="BI1052" s="130"/>
      <c r="BJ1052" s="130"/>
      <c r="BK1052" s="130"/>
      <c r="BL1052" s="130"/>
      <c r="BM1052" s="130"/>
      <c r="BN1052" s="130"/>
      <c r="BO1052" s="130"/>
      <c r="BP1052" s="130"/>
      <c r="BQ1052" s="130"/>
      <c r="BR1052" s="130"/>
      <c r="BS1052" s="111"/>
    </row>
    <row r="1053" spans="4:71" s="94" customFormat="1" ht="9.75" customHeight="1" x14ac:dyDescent="0.25">
      <c r="D1053" s="130"/>
      <c r="E1053" s="130"/>
      <c r="F1053" s="130"/>
      <c r="G1053" s="130"/>
      <c r="H1053" s="130"/>
      <c r="I1053" s="130"/>
      <c r="J1053" s="130"/>
      <c r="K1053" s="130"/>
      <c r="L1053" s="130"/>
      <c r="M1053" s="130"/>
      <c r="N1053" s="130"/>
      <c r="O1053" s="130"/>
      <c r="P1053" s="130"/>
      <c r="Q1053" s="130"/>
      <c r="R1053" s="130"/>
      <c r="S1053" s="130"/>
      <c r="T1053" s="130"/>
      <c r="U1053" s="130"/>
      <c r="V1053" s="130"/>
      <c r="W1053" s="130"/>
      <c r="X1053" s="130"/>
      <c r="Y1053" s="130"/>
      <c r="Z1053" s="130"/>
      <c r="AA1053" s="130"/>
      <c r="AB1053" s="130"/>
      <c r="AC1053" s="130"/>
      <c r="AD1053" s="130"/>
      <c r="AE1053" s="130"/>
      <c r="AF1053" s="130"/>
      <c r="AG1053" s="130"/>
      <c r="AH1053" s="130"/>
      <c r="AI1053" s="130"/>
      <c r="AJ1053" s="130"/>
      <c r="AK1053" s="130"/>
      <c r="AL1053" s="130"/>
      <c r="AM1053" s="130"/>
      <c r="AN1053" s="130"/>
      <c r="AO1053" s="130"/>
      <c r="AP1053" s="130"/>
      <c r="AQ1053" s="130"/>
      <c r="AR1053" s="130"/>
      <c r="AS1053" s="130"/>
      <c r="AT1053" s="130"/>
      <c r="AU1053" s="130"/>
      <c r="AV1053" s="130"/>
      <c r="AW1053" s="130"/>
      <c r="AX1053" s="130"/>
      <c r="AY1053" s="130"/>
      <c r="AZ1053" s="130"/>
      <c r="BA1053" s="130"/>
      <c r="BB1053" s="130"/>
      <c r="BC1053" s="130"/>
      <c r="BD1053" s="130"/>
      <c r="BE1053" s="130"/>
      <c r="BF1053" s="130"/>
      <c r="BG1053" s="130"/>
      <c r="BH1053" s="130"/>
      <c r="BI1053" s="130"/>
      <c r="BJ1053" s="130"/>
      <c r="BK1053" s="130"/>
      <c r="BL1053" s="130"/>
      <c r="BM1053" s="130"/>
      <c r="BN1053" s="130"/>
      <c r="BO1053" s="130"/>
      <c r="BP1053" s="130"/>
      <c r="BQ1053" s="130"/>
      <c r="BR1053" s="130"/>
      <c r="BS1053" s="111"/>
    </row>
    <row r="1054" spans="4:71" s="94" customFormat="1" ht="9.75" customHeight="1" x14ac:dyDescent="0.25">
      <c r="D1054" s="130"/>
      <c r="E1054" s="130"/>
      <c r="F1054" s="130"/>
      <c r="G1054" s="130"/>
      <c r="H1054" s="130"/>
      <c r="I1054" s="130"/>
      <c r="J1054" s="130"/>
      <c r="K1054" s="130"/>
      <c r="L1054" s="130"/>
      <c r="M1054" s="130"/>
      <c r="N1054" s="130"/>
      <c r="O1054" s="130"/>
      <c r="P1054" s="130"/>
      <c r="Q1054" s="130"/>
      <c r="R1054" s="130"/>
      <c r="S1054" s="130"/>
      <c r="T1054" s="130"/>
      <c r="U1054" s="130"/>
      <c r="V1054" s="130"/>
      <c r="W1054" s="130"/>
      <c r="X1054" s="130"/>
      <c r="Y1054" s="130"/>
      <c r="Z1054" s="130"/>
      <c r="AA1054" s="130"/>
      <c r="AB1054" s="130"/>
      <c r="AC1054" s="130"/>
      <c r="AD1054" s="130"/>
      <c r="AE1054" s="130"/>
      <c r="AF1054" s="130"/>
      <c r="AG1054" s="130"/>
      <c r="AH1054" s="130"/>
      <c r="AI1054" s="130"/>
      <c r="AJ1054" s="130"/>
      <c r="AK1054" s="130"/>
      <c r="AL1054" s="130"/>
      <c r="AM1054" s="130"/>
      <c r="AN1054" s="130"/>
      <c r="AO1054" s="130"/>
      <c r="AP1054" s="130"/>
      <c r="AQ1054" s="130"/>
      <c r="AR1054" s="130"/>
      <c r="AS1054" s="130"/>
      <c r="AT1054" s="130"/>
      <c r="AU1054" s="130"/>
      <c r="AV1054" s="130"/>
      <c r="AW1054" s="130"/>
      <c r="AX1054" s="130"/>
      <c r="AY1054" s="130"/>
      <c r="AZ1054" s="130"/>
      <c r="BA1054" s="130"/>
      <c r="BB1054" s="130"/>
      <c r="BC1054" s="130"/>
      <c r="BD1054" s="130"/>
      <c r="BE1054" s="130"/>
      <c r="BF1054" s="130"/>
      <c r="BG1054" s="130"/>
      <c r="BH1054" s="130"/>
      <c r="BI1054" s="130"/>
      <c r="BJ1054" s="130"/>
      <c r="BK1054" s="130"/>
      <c r="BL1054" s="130"/>
      <c r="BM1054" s="130"/>
      <c r="BN1054" s="130"/>
      <c r="BO1054" s="130"/>
      <c r="BP1054" s="130"/>
      <c r="BQ1054" s="130"/>
      <c r="BR1054" s="130"/>
      <c r="BS1054" s="111"/>
    </row>
    <row r="1055" spans="4:71" s="94" customFormat="1" ht="9.75" customHeight="1" x14ac:dyDescent="0.25">
      <c r="D1055" s="130"/>
      <c r="E1055" s="130"/>
      <c r="F1055" s="130"/>
      <c r="G1055" s="130"/>
      <c r="H1055" s="130"/>
      <c r="I1055" s="130"/>
      <c r="J1055" s="130"/>
      <c r="K1055" s="130"/>
      <c r="L1055" s="130"/>
      <c r="M1055" s="130"/>
      <c r="N1055" s="130"/>
      <c r="O1055" s="130"/>
      <c r="P1055" s="130"/>
      <c r="Q1055" s="130"/>
      <c r="R1055" s="130"/>
      <c r="S1055" s="130"/>
      <c r="T1055" s="130"/>
      <c r="U1055" s="130"/>
      <c r="V1055" s="130"/>
      <c r="W1055" s="130"/>
      <c r="X1055" s="130"/>
      <c r="Y1055" s="130"/>
      <c r="Z1055" s="130"/>
      <c r="AA1055" s="130"/>
      <c r="AB1055" s="130"/>
      <c r="AC1055" s="130"/>
      <c r="AD1055" s="130"/>
      <c r="AE1055" s="130"/>
      <c r="AF1055" s="130"/>
      <c r="AG1055" s="130"/>
      <c r="AH1055" s="130"/>
      <c r="AI1055" s="130"/>
      <c r="AJ1055" s="130"/>
      <c r="AK1055" s="130"/>
      <c r="AL1055" s="130"/>
      <c r="AM1055" s="130"/>
      <c r="AN1055" s="130"/>
      <c r="AO1055" s="130"/>
      <c r="AP1055" s="130"/>
      <c r="AQ1055" s="130"/>
      <c r="AR1055" s="130"/>
      <c r="AS1055" s="130"/>
      <c r="AT1055" s="130"/>
      <c r="AU1055" s="130"/>
      <c r="AV1055" s="130"/>
      <c r="AW1055" s="130"/>
      <c r="AX1055" s="130"/>
      <c r="AY1055" s="130"/>
      <c r="AZ1055" s="130"/>
      <c r="BA1055" s="130"/>
      <c r="BB1055" s="130"/>
      <c r="BC1055" s="130"/>
      <c r="BD1055" s="130"/>
      <c r="BE1055" s="130"/>
      <c r="BF1055" s="130"/>
      <c r="BG1055" s="130"/>
      <c r="BH1055" s="130"/>
      <c r="BI1055" s="130"/>
      <c r="BJ1055" s="130"/>
      <c r="BK1055" s="130"/>
      <c r="BL1055" s="130"/>
      <c r="BM1055" s="130"/>
      <c r="BN1055" s="130"/>
      <c r="BO1055" s="130"/>
      <c r="BP1055" s="130"/>
      <c r="BQ1055" s="130"/>
      <c r="BR1055" s="130"/>
      <c r="BS1055" s="111"/>
    </row>
    <row r="1056" spans="4:71" s="94" customFormat="1" ht="9.75" customHeight="1" x14ac:dyDescent="0.25">
      <c r="D1056" s="130"/>
      <c r="E1056" s="130"/>
      <c r="F1056" s="130"/>
      <c r="G1056" s="130"/>
      <c r="H1056" s="130"/>
      <c r="I1056" s="130"/>
      <c r="J1056" s="130"/>
      <c r="K1056" s="130"/>
      <c r="L1056" s="130"/>
      <c r="M1056" s="130"/>
      <c r="N1056" s="130"/>
      <c r="O1056" s="130"/>
      <c r="P1056" s="130"/>
      <c r="Q1056" s="130"/>
      <c r="R1056" s="130"/>
      <c r="S1056" s="130"/>
      <c r="T1056" s="130"/>
      <c r="U1056" s="130"/>
      <c r="V1056" s="130"/>
      <c r="W1056" s="130"/>
      <c r="X1056" s="130"/>
      <c r="Y1056" s="130"/>
      <c r="Z1056" s="130"/>
      <c r="AA1056" s="130"/>
      <c r="AB1056" s="130"/>
      <c r="AC1056" s="130"/>
      <c r="AD1056" s="130"/>
      <c r="AE1056" s="130"/>
      <c r="AF1056" s="130"/>
      <c r="AG1056" s="130"/>
      <c r="AH1056" s="130"/>
      <c r="AI1056" s="130"/>
      <c r="AJ1056" s="130"/>
      <c r="AK1056" s="130"/>
      <c r="AL1056" s="130"/>
      <c r="AM1056" s="130"/>
      <c r="AN1056" s="130"/>
      <c r="AO1056" s="130"/>
      <c r="AP1056" s="130"/>
      <c r="AQ1056" s="130"/>
      <c r="AR1056" s="130"/>
      <c r="AS1056" s="130"/>
      <c r="AT1056" s="130"/>
      <c r="AU1056" s="130"/>
      <c r="AV1056" s="130"/>
      <c r="AW1056" s="130"/>
      <c r="AX1056" s="130"/>
      <c r="AY1056" s="130"/>
      <c r="AZ1056" s="130"/>
      <c r="BA1056" s="130"/>
      <c r="BB1056" s="130"/>
      <c r="BC1056" s="130"/>
      <c r="BD1056" s="130"/>
      <c r="BE1056" s="130"/>
      <c r="BF1056" s="130"/>
      <c r="BG1056" s="130"/>
      <c r="BH1056" s="130"/>
      <c r="BI1056" s="130"/>
      <c r="BJ1056" s="130"/>
      <c r="BK1056" s="130"/>
      <c r="BL1056" s="130"/>
      <c r="BM1056" s="130"/>
      <c r="BN1056" s="130"/>
      <c r="BO1056" s="130"/>
      <c r="BP1056" s="130"/>
      <c r="BQ1056" s="130"/>
      <c r="BR1056" s="130"/>
      <c r="BS1056" s="111"/>
    </row>
    <row r="1057" spans="4:71" s="94" customFormat="1" ht="9.75" customHeight="1" x14ac:dyDescent="0.25">
      <c r="D1057" s="130"/>
      <c r="E1057" s="130"/>
      <c r="F1057" s="130"/>
      <c r="G1057" s="130"/>
      <c r="H1057" s="130"/>
      <c r="I1057" s="130"/>
      <c r="J1057" s="130"/>
      <c r="K1057" s="130"/>
      <c r="L1057" s="130"/>
      <c r="M1057" s="130"/>
      <c r="N1057" s="130"/>
      <c r="O1057" s="130"/>
      <c r="P1057" s="130"/>
      <c r="Q1057" s="130"/>
      <c r="R1057" s="130"/>
      <c r="S1057" s="130"/>
      <c r="T1057" s="130"/>
      <c r="U1057" s="130"/>
      <c r="V1057" s="130"/>
      <c r="W1057" s="130"/>
      <c r="X1057" s="130"/>
      <c r="Y1057" s="130"/>
      <c r="Z1057" s="130"/>
      <c r="AA1057" s="130"/>
      <c r="AB1057" s="130"/>
      <c r="AC1057" s="130"/>
      <c r="AD1057" s="130"/>
      <c r="AE1057" s="130"/>
      <c r="AF1057" s="130"/>
      <c r="AG1057" s="130"/>
      <c r="AH1057" s="130"/>
      <c r="AI1057" s="130"/>
      <c r="AJ1057" s="130"/>
      <c r="AK1057" s="130"/>
      <c r="AL1057" s="130"/>
      <c r="AM1057" s="130"/>
      <c r="AN1057" s="130"/>
      <c r="AO1057" s="130"/>
      <c r="AP1057" s="130"/>
      <c r="AQ1057" s="130"/>
      <c r="AR1057" s="130"/>
      <c r="AS1057" s="130"/>
      <c r="AT1057" s="130"/>
      <c r="AU1057" s="130"/>
      <c r="AV1057" s="130"/>
      <c r="AW1057" s="130"/>
      <c r="AX1057" s="130"/>
      <c r="AY1057" s="130"/>
      <c r="AZ1057" s="130"/>
      <c r="BA1057" s="130"/>
      <c r="BB1057" s="130"/>
      <c r="BC1057" s="130"/>
      <c r="BD1057" s="130"/>
      <c r="BE1057" s="130"/>
      <c r="BF1057" s="130"/>
      <c r="BG1057" s="130"/>
      <c r="BH1057" s="130"/>
      <c r="BI1057" s="130"/>
      <c r="BJ1057" s="130"/>
      <c r="BK1057" s="130"/>
      <c r="BL1057" s="130"/>
      <c r="BM1057" s="130"/>
      <c r="BN1057" s="130"/>
      <c r="BO1057" s="130"/>
      <c r="BP1057" s="130"/>
      <c r="BQ1057" s="130"/>
      <c r="BR1057" s="130"/>
      <c r="BS1057" s="111"/>
    </row>
    <row r="1058" spans="4:71" s="94" customFormat="1" ht="9.75" customHeight="1" x14ac:dyDescent="0.25">
      <c r="D1058" s="130"/>
      <c r="E1058" s="130"/>
      <c r="F1058" s="130"/>
      <c r="G1058" s="130"/>
      <c r="H1058" s="130"/>
      <c r="I1058" s="130"/>
      <c r="J1058" s="130"/>
      <c r="K1058" s="130"/>
      <c r="L1058" s="130"/>
      <c r="M1058" s="130"/>
      <c r="N1058" s="130"/>
      <c r="O1058" s="130"/>
      <c r="P1058" s="130"/>
      <c r="Q1058" s="130"/>
      <c r="R1058" s="130"/>
      <c r="S1058" s="130"/>
      <c r="T1058" s="130"/>
      <c r="U1058" s="130"/>
      <c r="V1058" s="130"/>
      <c r="W1058" s="130"/>
      <c r="X1058" s="130"/>
      <c r="Y1058" s="130"/>
      <c r="Z1058" s="130"/>
      <c r="AA1058" s="130"/>
      <c r="AB1058" s="130"/>
      <c r="AC1058" s="130"/>
      <c r="AD1058" s="130"/>
      <c r="AE1058" s="130"/>
      <c r="AF1058" s="130"/>
      <c r="AG1058" s="130"/>
      <c r="AH1058" s="130"/>
      <c r="AI1058" s="130"/>
      <c r="AJ1058" s="130"/>
      <c r="AK1058" s="130"/>
      <c r="AL1058" s="130"/>
      <c r="AM1058" s="130"/>
      <c r="AN1058" s="130"/>
      <c r="AO1058" s="130"/>
      <c r="AP1058" s="130"/>
      <c r="AQ1058" s="130"/>
      <c r="AR1058" s="130"/>
      <c r="AS1058" s="130"/>
      <c r="AT1058" s="130"/>
      <c r="AU1058" s="130"/>
      <c r="AV1058" s="130"/>
      <c r="AW1058" s="130"/>
      <c r="AX1058" s="130"/>
      <c r="AY1058" s="130"/>
      <c r="AZ1058" s="130"/>
      <c r="BA1058" s="130"/>
      <c r="BB1058" s="130"/>
      <c r="BC1058" s="130"/>
      <c r="BD1058" s="130"/>
      <c r="BE1058" s="130"/>
      <c r="BF1058" s="130"/>
      <c r="BG1058" s="130"/>
      <c r="BH1058" s="130"/>
      <c r="BI1058" s="130"/>
      <c r="BJ1058" s="130"/>
      <c r="BK1058" s="130"/>
      <c r="BL1058" s="130"/>
      <c r="BM1058" s="130"/>
      <c r="BN1058" s="130"/>
      <c r="BO1058" s="130"/>
      <c r="BP1058" s="130"/>
      <c r="BQ1058" s="130"/>
      <c r="BR1058" s="130"/>
      <c r="BS1058" s="111"/>
    </row>
    <row r="1059" spans="4:71" s="94" customFormat="1" ht="9.75" customHeight="1" x14ac:dyDescent="0.25">
      <c r="D1059" s="130"/>
      <c r="E1059" s="130"/>
      <c r="F1059" s="130"/>
      <c r="G1059" s="130"/>
      <c r="H1059" s="130"/>
      <c r="I1059" s="130"/>
      <c r="J1059" s="130"/>
      <c r="K1059" s="130"/>
      <c r="L1059" s="130"/>
      <c r="M1059" s="130"/>
      <c r="N1059" s="130"/>
      <c r="O1059" s="130"/>
      <c r="P1059" s="130"/>
      <c r="Q1059" s="130"/>
      <c r="R1059" s="130"/>
      <c r="S1059" s="130"/>
      <c r="T1059" s="130"/>
      <c r="U1059" s="130"/>
      <c r="V1059" s="130"/>
      <c r="W1059" s="130"/>
      <c r="X1059" s="130"/>
      <c r="Y1059" s="130"/>
      <c r="Z1059" s="130"/>
      <c r="AA1059" s="130"/>
      <c r="AB1059" s="130"/>
      <c r="AC1059" s="130"/>
      <c r="AD1059" s="130"/>
      <c r="AE1059" s="130"/>
      <c r="AF1059" s="130"/>
      <c r="AG1059" s="130"/>
      <c r="AH1059" s="130"/>
      <c r="AI1059" s="130"/>
      <c r="AJ1059" s="130"/>
      <c r="AK1059" s="130"/>
      <c r="AL1059" s="130"/>
      <c r="AM1059" s="130"/>
      <c r="AN1059" s="130"/>
      <c r="AO1059" s="130"/>
      <c r="AP1059" s="130"/>
      <c r="AQ1059" s="130"/>
      <c r="AR1059" s="130"/>
      <c r="AS1059" s="130"/>
      <c r="AT1059" s="130"/>
      <c r="AU1059" s="130"/>
      <c r="AV1059" s="130"/>
      <c r="AW1059" s="130"/>
      <c r="AX1059" s="130"/>
      <c r="AY1059" s="130"/>
      <c r="AZ1059" s="130"/>
      <c r="BA1059" s="130"/>
      <c r="BB1059" s="130"/>
      <c r="BC1059" s="130"/>
      <c r="BD1059" s="130"/>
      <c r="BE1059" s="130"/>
      <c r="BF1059" s="130"/>
      <c r="BG1059" s="130"/>
      <c r="BH1059" s="130"/>
      <c r="BI1059" s="130"/>
      <c r="BJ1059" s="130"/>
      <c r="BK1059" s="130"/>
      <c r="BL1059" s="130"/>
      <c r="BM1059" s="130"/>
      <c r="BN1059" s="130"/>
      <c r="BO1059" s="130"/>
      <c r="BP1059" s="130"/>
      <c r="BQ1059" s="130"/>
      <c r="BR1059" s="130"/>
      <c r="BS1059" s="111"/>
    </row>
    <row r="1060" spans="4:71" s="94" customFormat="1" ht="9.75" customHeight="1" x14ac:dyDescent="0.25">
      <c r="D1060" s="130"/>
      <c r="E1060" s="130"/>
      <c r="F1060" s="130"/>
      <c r="G1060" s="130"/>
      <c r="H1060" s="130"/>
      <c r="I1060" s="130"/>
      <c r="J1060" s="130"/>
      <c r="K1060" s="130"/>
      <c r="L1060" s="130"/>
      <c r="M1060" s="130"/>
      <c r="N1060" s="130"/>
      <c r="O1060" s="130"/>
      <c r="P1060" s="130"/>
      <c r="Q1060" s="130"/>
      <c r="R1060" s="130"/>
      <c r="S1060" s="130"/>
      <c r="T1060" s="130"/>
      <c r="U1060" s="130"/>
      <c r="V1060" s="130"/>
      <c r="W1060" s="130"/>
      <c r="X1060" s="130"/>
      <c r="Y1060" s="130"/>
      <c r="Z1060" s="130"/>
      <c r="AA1060" s="130"/>
      <c r="AB1060" s="130"/>
      <c r="AC1060" s="130"/>
      <c r="AD1060" s="130"/>
      <c r="AE1060" s="130"/>
      <c r="AF1060" s="130"/>
      <c r="AG1060" s="130"/>
      <c r="AH1060" s="130"/>
      <c r="AI1060" s="130"/>
      <c r="AJ1060" s="130"/>
      <c r="AK1060" s="130"/>
      <c r="AL1060" s="130"/>
      <c r="AM1060" s="130"/>
      <c r="AN1060" s="130"/>
      <c r="AO1060" s="130"/>
      <c r="AP1060" s="130"/>
      <c r="AQ1060" s="130"/>
      <c r="AR1060" s="130"/>
      <c r="AS1060" s="130"/>
      <c r="AT1060" s="130"/>
      <c r="AU1060" s="130"/>
      <c r="AV1060" s="130"/>
      <c r="AW1060" s="130"/>
      <c r="AX1060" s="130"/>
      <c r="AY1060" s="130"/>
      <c r="AZ1060" s="130"/>
      <c r="BA1060" s="130"/>
      <c r="BB1060" s="130"/>
      <c r="BC1060" s="130"/>
      <c r="BD1060" s="130"/>
      <c r="BE1060" s="130"/>
      <c r="BF1060" s="130"/>
      <c r="BG1060" s="130"/>
      <c r="BH1060" s="130"/>
      <c r="BI1060" s="130"/>
      <c r="BJ1060" s="130"/>
      <c r="BK1060" s="130"/>
      <c r="BL1060" s="130"/>
      <c r="BM1060" s="130"/>
      <c r="BN1060" s="130"/>
      <c r="BO1060" s="130"/>
      <c r="BP1060" s="130"/>
      <c r="BQ1060" s="130"/>
      <c r="BR1060" s="130"/>
      <c r="BS1060" s="111"/>
    </row>
    <row r="1061" spans="4:71" s="94" customFormat="1" ht="9.75" customHeight="1" x14ac:dyDescent="0.25">
      <c r="D1061" s="130"/>
      <c r="E1061" s="130"/>
      <c r="F1061" s="130"/>
      <c r="G1061" s="130"/>
      <c r="H1061" s="130"/>
      <c r="I1061" s="130"/>
      <c r="J1061" s="130"/>
      <c r="K1061" s="130"/>
      <c r="L1061" s="130"/>
      <c r="M1061" s="130"/>
      <c r="N1061" s="130"/>
      <c r="O1061" s="130"/>
      <c r="P1061" s="130"/>
      <c r="Q1061" s="130"/>
      <c r="R1061" s="130"/>
      <c r="S1061" s="130"/>
      <c r="T1061" s="130"/>
      <c r="U1061" s="130"/>
      <c r="V1061" s="130"/>
      <c r="W1061" s="130"/>
      <c r="X1061" s="130"/>
      <c r="Y1061" s="130"/>
      <c r="Z1061" s="130"/>
      <c r="AA1061" s="130"/>
      <c r="AB1061" s="130"/>
      <c r="AC1061" s="130"/>
      <c r="AD1061" s="130"/>
      <c r="AE1061" s="130"/>
      <c r="AF1061" s="130"/>
      <c r="AG1061" s="130"/>
      <c r="AH1061" s="130"/>
      <c r="AI1061" s="130"/>
      <c r="AJ1061" s="130"/>
      <c r="AK1061" s="130"/>
      <c r="AL1061" s="130"/>
      <c r="AM1061" s="130"/>
      <c r="AN1061" s="130"/>
      <c r="AO1061" s="130"/>
      <c r="AP1061" s="130"/>
      <c r="AQ1061" s="130"/>
      <c r="AR1061" s="130"/>
      <c r="AS1061" s="130"/>
      <c r="AT1061" s="130"/>
      <c r="AU1061" s="130"/>
      <c r="AV1061" s="130"/>
      <c r="AW1061" s="130"/>
      <c r="AX1061" s="130"/>
      <c r="AY1061" s="130"/>
      <c r="AZ1061" s="130"/>
      <c r="BA1061" s="130"/>
      <c r="BB1061" s="130"/>
      <c r="BC1061" s="130"/>
      <c r="BD1061" s="130"/>
      <c r="BE1061" s="130"/>
      <c r="BF1061" s="130"/>
      <c r="BG1061" s="130"/>
      <c r="BH1061" s="130"/>
      <c r="BI1061" s="130"/>
      <c r="BJ1061" s="130"/>
      <c r="BK1061" s="130"/>
      <c r="BL1061" s="130"/>
      <c r="BM1061" s="130"/>
      <c r="BN1061" s="130"/>
      <c r="BO1061" s="130"/>
      <c r="BP1061" s="130"/>
      <c r="BQ1061" s="130"/>
      <c r="BR1061" s="130"/>
      <c r="BS1061" s="111"/>
    </row>
    <row r="1062" spans="4:71" s="94" customFormat="1" ht="9.75" customHeight="1" x14ac:dyDescent="0.25">
      <c r="D1062" s="130"/>
      <c r="E1062" s="130"/>
      <c r="F1062" s="130"/>
      <c r="G1062" s="130"/>
      <c r="H1062" s="130"/>
      <c r="I1062" s="130"/>
      <c r="J1062" s="130"/>
      <c r="K1062" s="130"/>
      <c r="L1062" s="130"/>
      <c r="M1062" s="130"/>
      <c r="N1062" s="130"/>
      <c r="O1062" s="130"/>
      <c r="P1062" s="130"/>
      <c r="Q1062" s="130"/>
      <c r="R1062" s="130"/>
      <c r="S1062" s="130"/>
      <c r="T1062" s="130"/>
      <c r="U1062" s="130"/>
      <c r="V1062" s="130"/>
      <c r="W1062" s="130"/>
      <c r="X1062" s="130"/>
      <c r="Y1062" s="130"/>
      <c r="Z1062" s="130"/>
      <c r="AA1062" s="130"/>
      <c r="AB1062" s="130"/>
      <c r="AC1062" s="130"/>
      <c r="AD1062" s="130"/>
      <c r="AE1062" s="130"/>
      <c r="AF1062" s="130"/>
      <c r="AG1062" s="130"/>
      <c r="AH1062" s="130"/>
      <c r="AI1062" s="130"/>
      <c r="AJ1062" s="130"/>
      <c r="AK1062" s="130"/>
      <c r="AL1062" s="130"/>
      <c r="AM1062" s="130"/>
      <c r="AN1062" s="130"/>
      <c r="AO1062" s="130"/>
      <c r="AP1062" s="130"/>
      <c r="AQ1062" s="130"/>
      <c r="AR1062" s="130"/>
      <c r="AS1062" s="130"/>
      <c r="AT1062" s="130"/>
      <c r="AU1062" s="130"/>
      <c r="AV1062" s="130"/>
      <c r="AW1062" s="130"/>
      <c r="AX1062" s="130"/>
      <c r="AY1062" s="130"/>
      <c r="AZ1062" s="130"/>
      <c r="BA1062" s="130"/>
      <c r="BB1062" s="130"/>
      <c r="BC1062" s="130"/>
      <c r="BD1062" s="130"/>
      <c r="BE1062" s="130"/>
      <c r="BF1062" s="130"/>
      <c r="BG1062" s="130"/>
      <c r="BH1062" s="130"/>
      <c r="BI1062" s="130"/>
      <c r="BJ1062" s="130"/>
      <c r="BK1062" s="130"/>
      <c r="BL1062" s="130"/>
      <c r="BM1062" s="130"/>
      <c r="BN1062" s="130"/>
      <c r="BO1062" s="130"/>
      <c r="BP1062" s="130"/>
      <c r="BQ1062" s="130"/>
      <c r="BR1062" s="130"/>
      <c r="BS1062" s="111"/>
    </row>
    <row r="1063" spans="4:71" s="94" customFormat="1" ht="9.75" customHeight="1" x14ac:dyDescent="0.25">
      <c r="D1063" s="130"/>
      <c r="E1063" s="130"/>
      <c r="F1063" s="130"/>
      <c r="G1063" s="130"/>
      <c r="H1063" s="130"/>
      <c r="I1063" s="130"/>
      <c r="J1063" s="130"/>
      <c r="K1063" s="130"/>
      <c r="L1063" s="130"/>
      <c r="M1063" s="130"/>
      <c r="N1063" s="130"/>
      <c r="O1063" s="130"/>
      <c r="P1063" s="130"/>
      <c r="Q1063" s="130"/>
      <c r="R1063" s="130"/>
      <c r="S1063" s="130"/>
      <c r="T1063" s="130"/>
      <c r="U1063" s="130"/>
      <c r="V1063" s="130"/>
      <c r="W1063" s="130"/>
      <c r="X1063" s="130"/>
      <c r="Y1063" s="130"/>
      <c r="Z1063" s="130"/>
      <c r="AA1063" s="130"/>
      <c r="AB1063" s="130"/>
      <c r="AC1063" s="130"/>
      <c r="AD1063" s="130"/>
      <c r="AE1063" s="130"/>
      <c r="AF1063" s="130"/>
      <c r="AG1063" s="130"/>
      <c r="AH1063" s="130"/>
      <c r="AI1063" s="130"/>
      <c r="AJ1063" s="130"/>
      <c r="AK1063" s="130"/>
      <c r="AL1063" s="130"/>
      <c r="AM1063" s="130"/>
      <c r="AN1063" s="130"/>
      <c r="AO1063" s="130"/>
      <c r="AP1063" s="130"/>
      <c r="AQ1063" s="130"/>
      <c r="AR1063" s="130"/>
      <c r="AS1063" s="130"/>
      <c r="AT1063" s="130"/>
      <c r="AU1063" s="130"/>
      <c r="AV1063" s="130"/>
      <c r="AW1063" s="130"/>
      <c r="AX1063" s="130"/>
      <c r="AY1063" s="130"/>
      <c r="AZ1063" s="130"/>
      <c r="BA1063" s="130"/>
      <c r="BB1063" s="130"/>
      <c r="BC1063" s="130"/>
      <c r="BD1063" s="130"/>
      <c r="BE1063" s="130"/>
      <c r="BF1063" s="130"/>
      <c r="BG1063" s="130"/>
      <c r="BH1063" s="130"/>
      <c r="BI1063" s="130"/>
      <c r="BJ1063" s="130"/>
      <c r="BK1063" s="130"/>
      <c r="BL1063" s="130"/>
      <c r="BM1063" s="130"/>
      <c r="BN1063" s="130"/>
      <c r="BO1063" s="130"/>
      <c r="BP1063" s="130"/>
      <c r="BQ1063" s="130"/>
      <c r="BR1063" s="130"/>
      <c r="BS1063" s="111"/>
    </row>
    <row r="1064" spans="4:71" s="94" customFormat="1" ht="9.75" customHeight="1" x14ac:dyDescent="0.25">
      <c r="D1064" s="130"/>
      <c r="E1064" s="130"/>
      <c r="F1064" s="130"/>
      <c r="G1064" s="130"/>
      <c r="H1064" s="130"/>
      <c r="I1064" s="130"/>
      <c r="J1064" s="130"/>
      <c r="K1064" s="130"/>
      <c r="L1064" s="130"/>
      <c r="M1064" s="130"/>
      <c r="N1064" s="130"/>
      <c r="O1064" s="130"/>
      <c r="P1064" s="130"/>
      <c r="Q1064" s="130"/>
      <c r="R1064" s="130"/>
      <c r="S1064" s="130"/>
      <c r="T1064" s="130"/>
      <c r="U1064" s="130"/>
      <c r="V1064" s="130"/>
      <c r="W1064" s="130"/>
      <c r="X1064" s="130"/>
      <c r="Y1064" s="130"/>
      <c r="Z1064" s="130"/>
      <c r="AA1064" s="130"/>
      <c r="AB1064" s="130"/>
      <c r="AC1064" s="130"/>
      <c r="AD1064" s="130"/>
      <c r="AE1064" s="130"/>
      <c r="AF1064" s="130"/>
      <c r="AG1064" s="130"/>
      <c r="AH1064" s="130"/>
      <c r="AI1064" s="130"/>
      <c r="AJ1064" s="130"/>
      <c r="AK1064" s="130"/>
      <c r="AL1064" s="130"/>
      <c r="AM1064" s="130"/>
      <c r="AN1064" s="130"/>
      <c r="AO1064" s="130"/>
      <c r="AP1064" s="130"/>
      <c r="AQ1064" s="130"/>
      <c r="AR1064" s="130"/>
      <c r="AS1064" s="130"/>
      <c r="AT1064" s="130"/>
      <c r="AU1064" s="130"/>
      <c r="AV1064" s="130"/>
      <c r="AW1064" s="130"/>
      <c r="AX1064" s="130"/>
      <c r="AY1064" s="130"/>
      <c r="AZ1064" s="130"/>
      <c r="BA1064" s="130"/>
      <c r="BB1064" s="130"/>
      <c r="BC1064" s="130"/>
      <c r="BD1064" s="130"/>
      <c r="BE1064" s="130"/>
      <c r="BF1064" s="130"/>
      <c r="BG1064" s="130"/>
      <c r="BH1064" s="130"/>
      <c r="BI1064" s="130"/>
      <c r="BJ1064" s="130"/>
      <c r="BK1064" s="130"/>
      <c r="BL1064" s="130"/>
      <c r="BM1064" s="130"/>
      <c r="BN1064" s="130"/>
      <c r="BO1064" s="130"/>
      <c r="BP1064" s="130"/>
      <c r="BQ1064" s="130"/>
      <c r="BR1064" s="130"/>
      <c r="BS1064" s="111"/>
    </row>
    <row r="1065" spans="4:71" s="94" customFormat="1" ht="9.75" customHeight="1" x14ac:dyDescent="0.25">
      <c r="D1065" s="130"/>
      <c r="E1065" s="130"/>
      <c r="F1065" s="130"/>
      <c r="G1065" s="130"/>
      <c r="H1065" s="130"/>
      <c r="I1065" s="130"/>
      <c r="J1065" s="130"/>
      <c r="K1065" s="130"/>
      <c r="L1065" s="130"/>
      <c r="M1065" s="130"/>
      <c r="N1065" s="130"/>
      <c r="O1065" s="130"/>
      <c r="P1065" s="130"/>
      <c r="Q1065" s="130"/>
      <c r="R1065" s="130"/>
      <c r="S1065" s="130"/>
      <c r="T1065" s="130"/>
      <c r="U1065" s="130"/>
      <c r="V1065" s="130"/>
      <c r="W1065" s="130"/>
      <c r="X1065" s="130"/>
      <c r="Y1065" s="130"/>
      <c r="Z1065" s="130"/>
      <c r="AA1065" s="130"/>
      <c r="AB1065" s="130"/>
      <c r="AC1065" s="130"/>
      <c r="AD1065" s="130"/>
      <c r="AE1065" s="130"/>
      <c r="AF1065" s="130"/>
      <c r="AG1065" s="130"/>
      <c r="AH1065" s="130"/>
      <c r="AI1065" s="130"/>
      <c r="AJ1065" s="130"/>
      <c r="AK1065" s="130"/>
      <c r="AL1065" s="130"/>
      <c r="AM1065" s="130"/>
      <c r="AN1065" s="130"/>
      <c r="AO1065" s="130"/>
      <c r="AP1065" s="130"/>
      <c r="AQ1065" s="130"/>
      <c r="AR1065" s="130"/>
      <c r="AS1065" s="130"/>
      <c r="AT1065" s="130"/>
      <c r="AU1065" s="130"/>
      <c r="AV1065" s="130"/>
      <c r="AW1065" s="130"/>
      <c r="AX1065" s="130"/>
      <c r="AY1065" s="130"/>
      <c r="AZ1065" s="130"/>
      <c r="BA1065" s="130"/>
      <c r="BB1065" s="130"/>
      <c r="BC1065" s="130"/>
      <c r="BD1065" s="130"/>
      <c r="BE1065" s="130"/>
      <c r="BF1065" s="130"/>
      <c r="BG1065" s="130"/>
      <c r="BH1065" s="130"/>
      <c r="BI1065" s="130"/>
      <c r="BJ1065" s="130"/>
      <c r="BK1065" s="130"/>
      <c r="BL1065" s="130"/>
      <c r="BM1065" s="130"/>
      <c r="BN1065" s="130"/>
      <c r="BO1065" s="130"/>
      <c r="BP1065" s="130"/>
      <c r="BQ1065" s="130"/>
      <c r="BR1065" s="130"/>
      <c r="BS1065" s="111"/>
    </row>
    <row r="1066" spans="4:71" s="94" customFormat="1" ht="9.75" customHeight="1" x14ac:dyDescent="0.25">
      <c r="D1066" s="130"/>
      <c r="E1066" s="130"/>
      <c r="F1066" s="130"/>
      <c r="G1066" s="130"/>
      <c r="H1066" s="130"/>
      <c r="I1066" s="130"/>
      <c r="J1066" s="130"/>
      <c r="K1066" s="130"/>
      <c r="L1066" s="130"/>
      <c r="M1066" s="130"/>
      <c r="N1066" s="130"/>
      <c r="O1066" s="130"/>
      <c r="P1066" s="130"/>
      <c r="Q1066" s="130"/>
      <c r="R1066" s="130"/>
      <c r="S1066" s="130"/>
      <c r="T1066" s="130"/>
      <c r="U1066" s="130"/>
      <c r="V1066" s="130"/>
      <c r="W1066" s="130"/>
      <c r="X1066" s="130"/>
      <c r="Y1066" s="130"/>
      <c r="Z1066" s="130"/>
      <c r="AA1066" s="130"/>
      <c r="AB1066" s="130"/>
      <c r="AC1066" s="130"/>
      <c r="AD1066" s="130"/>
      <c r="AE1066" s="130"/>
      <c r="AF1066" s="130"/>
      <c r="AG1066" s="130"/>
      <c r="AH1066" s="130"/>
      <c r="AI1066" s="130"/>
      <c r="AJ1066" s="130"/>
      <c r="AK1066" s="130"/>
      <c r="AL1066" s="130"/>
      <c r="AM1066" s="130"/>
      <c r="AN1066" s="130"/>
      <c r="AO1066" s="130"/>
      <c r="AP1066" s="130"/>
      <c r="AQ1066" s="130"/>
      <c r="AR1066" s="130"/>
      <c r="AS1066" s="130"/>
      <c r="AT1066" s="130"/>
      <c r="AU1066" s="130"/>
      <c r="AV1066" s="130"/>
      <c r="AW1066" s="130"/>
      <c r="AX1066" s="130"/>
      <c r="AY1066" s="130"/>
      <c r="AZ1066" s="130"/>
      <c r="BA1066" s="130"/>
      <c r="BB1066" s="130"/>
      <c r="BC1066" s="130"/>
      <c r="BD1066" s="130"/>
      <c r="BE1066" s="130"/>
      <c r="BF1066" s="130"/>
      <c r="BG1066" s="130"/>
      <c r="BH1066" s="130"/>
      <c r="BI1066" s="130"/>
      <c r="BJ1066" s="130"/>
      <c r="BK1066" s="130"/>
      <c r="BL1066" s="130"/>
      <c r="BM1066" s="130"/>
      <c r="BN1066" s="130"/>
      <c r="BO1066" s="130"/>
      <c r="BP1066" s="130"/>
      <c r="BQ1066" s="130"/>
      <c r="BR1066" s="130"/>
      <c r="BS1066" s="111"/>
    </row>
    <row r="1067" spans="4:71" s="94" customFormat="1" ht="9.75" customHeight="1" x14ac:dyDescent="0.25">
      <c r="D1067" s="130"/>
      <c r="E1067" s="130"/>
      <c r="F1067" s="130"/>
      <c r="G1067" s="130"/>
      <c r="H1067" s="130"/>
      <c r="I1067" s="130"/>
      <c r="J1067" s="130"/>
      <c r="K1067" s="130"/>
      <c r="L1067" s="130"/>
      <c r="M1067" s="130"/>
      <c r="N1067" s="130"/>
      <c r="O1067" s="130"/>
      <c r="P1067" s="130"/>
      <c r="Q1067" s="130"/>
      <c r="R1067" s="130"/>
      <c r="S1067" s="130"/>
      <c r="T1067" s="130"/>
      <c r="U1067" s="130"/>
      <c r="V1067" s="130"/>
      <c r="W1067" s="130"/>
      <c r="X1067" s="130"/>
      <c r="Y1067" s="130"/>
      <c r="Z1067" s="130"/>
      <c r="AA1067" s="130"/>
      <c r="AB1067" s="130"/>
      <c r="AC1067" s="130"/>
      <c r="AD1067" s="130"/>
      <c r="AE1067" s="130"/>
      <c r="AF1067" s="130"/>
      <c r="AG1067" s="130"/>
      <c r="AH1067" s="130"/>
      <c r="AI1067" s="130"/>
      <c r="AJ1067" s="130"/>
      <c r="AK1067" s="130"/>
      <c r="AL1067" s="130"/>
      <c r="AM1067" s="130"/>
      <c r="AN1067" s="130"/>
      <c r="AO1067" s="130"/>
      <c r="AP1067" s="130"/>
      <c r="AQ1067" s="130"/>
      <c r="AR1067" s="130"/>
      <c r="AS1067" s="130"/>
      <c r="AT1067" s="130"/>
      <c r="AU1067" s="130"/>
      <c r="AV1067" s="130"/>
      <c r="AW1067" s="130"/>
      <c r="AX1067" s="130"/>
      <c r="AY1067" s="130"/>
      <c r="AZ1067" s="130"/>
      <c r="BA1067" s="130"/>
      <c r="BB1067" s="130"/>
      <c r="BC1067" s="130"/>
      <c r="BD1067" s="130"/>
      <c r="BE1067" s="130"/>
      <c r="BF1067" s="130"/>
      <c r="BG1067" s="130"/>
      <c r="BH1067" s="130"/>
      <c r="BI1067" s="130"/>
      <c r="BJ1067" s="130"/>
      <c r="BK1067" s="130"/>
      <c r="BL1067" s="130"/>
      <c r="BM1067" s="130"/>
      <c r="BN1067" s="130"/>
      <c r="BO1067" s="130"/>
      <c r="BP1067" s="130"/>
      <c r="BQ1067" s="130"/>
      <c r="BR1067" s="130"/>
      <c r="BS1067" s="111"/>
    </row>
    <row r="1068" spans="4:71" s="94" customFormat="1" ht="9.75" customHeight="1" x14ac:dyDescent="0.25">
      <c r="D1068" s="130"/>
      <c r="E1068" s="130"/>
      <c r="F1068" s="130"/>
      <c r="G1068" s="130"/>
      <c r="H1068" s="130"/>
      <c r="I1068" s="130"/>
      <c r="J1068" s="130"/>
      <c r="K1068" s="130"/>
      <c r="L1068" s="130"/>
      <c r="M1068" s="130"/>
      <c r="N1068" s="130"/>
      <c r="O1068" s="130"/>
      <c r="P1068" s="130"/>
      <c r="Q1068" s="130"/>
      <c r="R1068" s="130"/>
      <c r="S1068" s="130"/>
      <c r="T1068" s="130"/>
      <c r="U1068" s="130"/>
      <c r="V1068" s="130"/>
      <c r="W1068" s="130"/>
      <c r="X1068" s="130"/>
      <c r="Y1068" s="130"/>
      <c r="Z1068" s="130"/>
      <c r="AA1068" s="130"/>
      <c r="AB1068" s="130"/>
      <c r="AC1068" s="130"/>
      <c r="AD1068" s="130"/>
      <c r="AE1068" s="130"/>
      <c r="AF1068" s="130"/>
      <c r="AG1068" s="130"/>
      <c r="AH1068" s="130"/>
      <c r="AI1068" s="130"/>
      <c r="AJ1068" s="130"/>
      <c r="AK1068" s="130"/>
      <c r="AL1068" s="130"/>
      <c r="AM1068" s="130"/>
      <c r="AN1068" s="130"/>
      <c r="AO1068" s="130"/>
      <c r="AP1068" s="130"/>
      <c r="AQ1068" s="130"/>
      <c r="AR1068" s="130"/>
      <c r="AS1068" s="130"/>
      <c r="AT1068" s="130"/>
      <c r="AU1068" s="130"/>
      <c r="AV1068" s="130"/>
      <c r="AW1068" s="130"/>
      <c r="AX1068" s="130"/>
      <c r="AY1068" s="130"/>
      <c r="AZ1068" s="130"/>
      <c r="BA1068" s="130"/>
      <c r="BB1068" s="130"/>
      <c r="BC1068" s="130"/>
      <c r="BD1068" s="130"/>
      <c r="BE1068" s="130"/>
      <c r="BF1068" s="130"/>
      <c r="BG1068" s="130"/>
      <c r="BH1068" s="130"/>
      <c r="BI1068" s="130"/>
      <c r="BJ1068" s="130"/>
      <c r="BK1068" s="130"/>
      <c r="BL1068" s="130"/>
      <c r="BM1068" s="130"/>
      <c r="BN1068" s="130"/>
      <c r="BO1068" s="130"/>
      <c r="BP1068" s="130"/>
      <c r="BQ1068" s="130"/>
      <c r="BR1068" s="130"/>
      <c r="BS1068" s="111"/>
    </row>
    <row r="1069" spans="4:71" s="94" customFormat="1" ht="9.75" customHeight="1" x14ac:dyDescent="0.25">
      <c r="D1069" s="130"/>
      <c r="E1069" s="130"/>
      <c r="F1069" s="130"/>
      <c r="G1069" s="130"/>
      <c r="H1069" s="130"/>
      <c r="I1069" s="130"/>
      <c r="J1069" s="130"/>
      <c r="K1069" s="130"/>
      <c r="L1069" s="130"/>
      <c r="M1069" s="130"/>
      <c r="N1069" s="130"/>
      <c r="O1069" s="130"/>
      <c r="P1069" s="130"/>
      <c r="Q1069" s="130"/>
      <c r="R1069" s="130"/>
      <c r="S1069" s="130"/>
      <c r="T1069" s="130"/>
      <c r="U1069" s="130"/>
      <c r="V1069" s="130"/>
      <c r="W1069" s="130"/>
      <c r="X1069" s="130"/>
      <c r="Y1069" s="130"/>
      <c r="Z1069" s="130"/>
      <c r="AA1069" s="130"/>
      <c r="AB1069" s="130"/>
      <c r="AC1069" s="130"/>
      <c r="AD1069" s="130"/>
      <c r="AE1069" s="130"/>
      <c r="AF1069" s="130"/>
      <c r="AG1069" s="130"/>
      <c r="AH1069" s="130"/>
      <c r="AI1069" s="130"/>
      <c r="AJ1069" s="130"/>
      <c r="AK1069" s="130"/>
      <c r="AL1069" s="130"/>
      <c r="AM1069" s="130"/>
      <c r="AN1069" s="130"/>
      <c r="AO1069" s="130"/>
      <c r="AP1069" s="130"/>
      <c r="AQ1069" s="130"/>
      <c r="AR1069" s="130"/>
      <c r="AS1069" s="130"/>
      <c r="AT1069" s="130"/>
      <c r="AU1069" s="130"/>
      <c r="AV1069" s="130"/>
      <c r="AW1069" s="130"/>
      <c r="AX1069" s="130"/>
      <c r="AY1069" s="130"/>
      <c r="AZ1069" s="130"/>
      <c r="BA1069" s="130"/>
      <c r="BB1069" s="130"/>
      <c r="BC1069" s="130"/>
      <c r="BD1069" s="130"/>
      <c r="BE1069" s="130"/>
      <c r="BF1069" s="130"/>
      <c r="BG1069" s="130"/>
      <c r="BH1069" s="130"/>
      <c r="BI1069" s="130"/>
      <c r="BJ1069" s="130"/>
      <c r="BK1069" s="130"/>
      <c r="BL1069" s="130"/>
      <c r="BM1069" s="130"/>
      <c r="BN1069" s="130"/>
      <c r="BO1069" s="130"/>
      <c r="BP1069" s="130"/>
      <c r="BQ1069" s="130"/>
      <c r="BR1069" s="130"/>
      <c r="BS1069" s="111"/>
    </row>
    <row r="1070" spans="4:71" s="94" customFormat="1" ht="9.75" customHeight="1" x14ac:dyDescent="0.25">
      <c r="D1070" s="130"/>
      <c r="E1070" s="130"/>
      <c r="F1070" s="130"/>
      <c r="G1070" s="130"/>
      <c r="H1070" s="130"/>
      <c r="I1070" s="130"/>
      <c r="J1070" s="130"/>
      <c r="K1070" s="130"/>
      <c r="L1070" s="130"/>
      <c r="M1070" s="130"/>
      <c r="N1070" s="130"/>
      <c r="O1070" s="130"/>
      <c r="P1070" s="130"/>
      <c r="Q1070" s="130"/>
      <c r="R1070" s="130"/>
      <c r="S1070" s="130"/>
      <c r="T1070" s="130"/>
      <c r="U1070" s="130"/>
      <c r="V1070" s="130"/>
      <c r="W1070" s="130"/>
      <c r="X1070" s="130"/>
      <c r="Y1070" s="130"/>
      <c r="Z1070" s="130"/>
      <c r="AA1070" s="130"/>
      <c r="AB1070" s="130"/>
      <c r="AC1070" s="130"/>
      <c r="AD1070" s="130"/>
      <c r="AE1070" s="130"/>
      <c r="AF1070" s="130"/>
      <c r="AG1070" s="130"/>
      <c r="AH1070" s="130"/>
      <c r="AI1070" s="130"/>
      <c r="AJ1070" s="130"/>
      <c r="AK1070" s="130"/>
      <c r="AL1070" s="130"/>
      <c r="AM1070" s="130"/>
      <c r="AN1070" s="130"/>
      <c r="AO1070" s="130"/>
      <c r="AP1070" s="130"/>
      <c r="AQ1070" s="130"/>
      <c r="AR1070" s="130"/>
      <c r="AS1070" s="130"/>
      <c r="AT1070" s="130"/>
      <c r="AU1070" s="130"/>
      <c r="AV1070" s="130"/>
      <c r="AW1070" s="130"/>
      <c r="AX1070" s="130"/>
      <c r="AY1070" s="130"/>
      <c r="AZ1070" s="130"/>
      <c r="BA1070" s="130"/>
      <c r="BB1070" s="130"/>
      <c r="BC1070" s="130"/>
      <c r="BD1070" s="130"/>
      <c r="BE1070" s="130"/>
      <c r="BF1070" s="130"/>
      <c r="BG1070" s="130"/>
      <c r="BH1070" s="130"/>
      <c r="BI1070" s="130"/>
      <c r="BJ1070" s="130"/>
      <c r="BK1070" s="130"/>
      <c r="BL1070" s="130"/>
      <c r="BM1070" s="130"/>
      <c r="BN1070" s="130"/>
      <c r="BO1070" s="130"/>
      <c r="BP1070" s="130"/>
      <c r="BQ1070" s="130"/>
      <c r="BR1070" s="130"/>
      <c r="BS1070" s="111"/>
    </row>
    <row r="1071" spans="4:71" s="94" customFormat="1" ht="9.75" customHeight="1" x14ac:dyDescent="0.25">
      <c r="D1071" s="130"/>
      <c r="E1071" s="130"/>
      <c r="F1071" s="130"/>
      <c r="G1071" s="130"/>
      <c r="H1071" s="130"/>
      <c r="I1071" s="130"/>
      <c r="J1071" s="130"/>
      <c r="K1071" s="130"/>
      <c r="L1071" s="130"/>
      <c r="M1071" s="130"/>
      <c r="N1071" s="130"/>
      <c r="O1071" s="130"/>
      <c r="P1071" s="130"/>
      <c r="Q1071" s="130"/>
      <c r="R1071" s="130"/>
      <c r="S1071" s="130"/>
      <c r="T1071" s="130"/>
      <c r="U1071" s="130"/>
      <c r="V1071" s="130"/>
      <c r="W1071" s="130"/>
      <c r="X1071" s="130"/>
      <c r="Y1071" s="130"/>
      <c r="Z1071" s="130"/>
      <c r="AA1071" s="130"/>
      <c r="AB1071" s="130"/>
      <c r="AC1071" s="130"/>
      <c r="AD1071" s="130"/>
      <c r="AE1071" s="130"/>
      <c r="AF1071" s="130"/>
      <c r="AG1071" s="130"/>
      <c r="AH1071" s="130"/>
      <c r="AI1071" s="130"/>
      <c r="AJ1071" s="130"/>
      <c r="AK1071" s="130"/>
      <c r="AL1071" s="130"/>
      <c r="AM1071" s="130"/>
      <c r="AN1071" s="130"/>
      <c r="AO1071" s="130"/>
      <c r="AP1071" s="130"/>
      <c r="AQ1071" s="130"/>
      <c r="AR1071" s="130"/>
      <c r="AS1071" s="130"/>
      <c r="AT1071" s="130"/>
      <c r="AU1071" s="130"/>
      <c r="AV1071" s="130"/>
      <c r="AW1071" s="130"/>
      <c r="AX1071" s="130"/>
      <c r="AY1071" s="130"/>
      <c r="AZ1071" s="130"/>
      <c r="BA1071" s="130"/>
      <c r="BB1071" s="130"/>
      <c r="BC1071" s="130"/>
      <c r="BD1071" s="130"/>
      <c r="BE1071" s="130"/>
      <c r="BF1071" s="130"/>
      <c r="BG1071" s="130"/>
      <c r="BH1071" s="130"/>
      <c r="BI1071" s="130"/>
      <c r="BJ1071" s="130"/>
      <c r="BK1071" s="130"/>
      <c r="BL1071" s="130"/>
      <c r="BM1071" s="130"/>
      <c r="BN1071" s="130"/>
      <c r="BO1071" s="130"/>
      <c r="BP1071" s="130"/>
      <c r="BQ1071" s="130"/>
      <c r="BR1071" s="130"/>
      <c r="BS1071" s="111"/>
    </row>
    <row r="1072" spans="4:71" s="94" customFormat="1" ht="9.75" customHeight="1" x14ac:dyDescent="0.25">
      <c r="D1072" s="130"/>
      <c r="E1072" s="130"/>
      <c r="F1072" s="130"/>
      <c r="G1072" s="130"/>
      <c r="H1072" s="130"/>
      <c r="I1072" s="130"/>
      <c r="J1072" s="130"/>
      <c r="K1072" s="130"/>
      <c r="L1072" s="130"/>
      <c r="M1072" s="130"/>
      <c r="N1072" s="130"/>
      <c r="O1072" s="130"/>
      <c r="P1072" s="130"/>
      <c r="Q1072" s="130"/>
      <c r="R1072" s="130"/>
      <c r="S1072" s="130"/>
      <c r="T1072" s="130"/>
      <c r="U1072" s="130"/>
      <c r="V1072" s="130"/>
      <c r="W1072" s="130"/>
      <c r="X1072" s="130"/>
      <c r="Y1072" s="130"/>
      <c r="Z1072" s="130"/>
      <c r="AA1072" s="130"/>
      <c r="AB1072" s="130"/>
      <c r="AC1072" s="130"/>
      <c r="AD1072" s="130"/>
      <c r="AE1072" s="130"/>
      <c r="AF1072" s="130"/>
      <c r="AG1072" s="130"/>
      <c r="AH1072" s="130"/>
      <c r="AI1072" s="130"/>
      <c r="AJ1072" s="130"/>
      <c r="AK1072" s="130"/>
      <c r="AL1072" s="130"/>
      <c r="AM1072" s="130"/>
      <c r="AN1072" s="130"/>
      <c r="AO1072" s="130"/>
      <c r="AP1072" s="130"/>
      <c r="AQ1072" s="130"/>
      <c r="AR1072" s="130"/>
      <c r="AS1072" s="130"/>
      <c r="AT1072" s="130"/>
      <c r="AU1072" s="130"/>
      <c r="AV1072" s="130"/>
      <c r="AW1072" s="130"/>
      <c r="AX1072" s="130"/>
      <c r="AY1072" s="130"/>
      <c r="AZ1072" s="130"/>
      <c r="BA1072" s="130"/>
      <c r="BB1072" s="130"/>
      <c r="BC1072" s="130"/>
      <c r="BD1072" s="130"/>
      <c r="BE1072" s="130"/>
      <c r="BF1072" s="130"/>
      <c r="BG1072" s="130"/>
      <c r="BH1072" s="130"/>
      <c r="BI1072" s="130"/>
      <c r="BJ1072" s="130"/>
      <c r="BK1072" s="130"/>
      <c r="BL1072" s="130"/>
      <c r="BM1072" s="130"/>
      <c r="BN1072" s="130"/>
      <c r="BO1072" s="130"/>
      <c r="BP1072" s="130"/>
      <c r="BQ1072" s="130"/>
      <c r="BR1072" s="130"/>
      <c r="BS1072" s="111"/>
    </row>
    <row r="1073" spans="4:71" s="94" customFormat="1" ht="9.75" customHeight="1" x14ac:dyDescent="0.25">
      <c r="D1073" s="130"/>
      <c r="E1073" s="130"/>
      <c r="F1073" s="130"/>
      <c r="G1073" s="130"/>
      <c r="H1073" s="130"/>
      <c r="I1073" s="130"/>
      <c r="J1073" s="130"/>
      <c r="K1073" s="130"/>
      <c r="L1073" s="130"/>
      <c r="M1073" s="130"/>
      <c r="N1073" s="130"/>
      <c r="O1073" s="130"/>
      <c r="P1073" s="130"/>
      <c r="Q1073" s="130"/>
      <c r="R1073" s="130"/>
      <c r="S1073" s="130"/>
      <c r="T1073" s="130"/>
      <c r="U1073" s="130"/>
      <c r="V1073" s="130"/>
      <c r="W1073" s="130"/>
      <c r="X1073" s="130"/>
      <c r="Y1073" s="130"/>
      <c r="Z1073" s="130"/>
      <c r="AA1073" s="130"/>
      <c r="AB1073" s="130"/>
      <c r="AC1073" s="130"/>
      <c r="AD1073" s="130"/>
      <c r="AE1073" s="130"/>
      <c r="AF1073" s="130"/>
      <c r="AG1073" s="130"/>
      <c r="AH1073" s="130"/>
      <c r="AI1073" s="130"/>
      <c r="AJ1073" s="130"/>
      <c r="AK1073" s="130"/>
      <c r="AL1073" s="130"/>
      <c r="AM1073" s="130"/>
      <c r="AN1073" s="130"/>
      <c r="AO1073" s="130"/>
      <c r="AP1073" s="130"/>
      <c r="AQ1073" s="130"/>
      <c r="AR1073" s="130"/>
      <c r="AS1073" s="130"/>
      <c r="AT1073" s="130"/>
      <c r="AU1073" s="130"/>
      <c r="AV1073" s="130"/>
      <c r="AW1073" s="130"/>
      <c r="AX1073" s="130"/>
      <c r="AY1073" s="130"/>
      <c r="AZ1073" s="130"/>
      <c r="BA1073" s="130"/>
      <c r="BB1073" s="130"/>
      <c r="BC1073" s="130"/>
      <c r="BD1073" s="130"/>
      <c r="BE1073" s="130"/>
      <c r="BF1073" s="130"/>
      <c r="BG1073" s="130"/>
      <c r="BH1073" s="130"/>
      <c r="BI1073" s="130"/>
      <c r="BJ1073" s="130"/>
      <c r="BK1073" s="130"/>
      <c r="BL1073" s="130"/>
      <c r="BM1073" s="130"/>
      <c r="BN1073" s="130"/>
      <c r="BO1073" s="130"/>
      <c r="BP1073" s="130"/>
      <c r="BQ1073" s="130"/>
      <c r="BR1073" s="130"/>
      <c r="BS1073" s="111"/>
    </row>
    <row r="1074" spans="4:71" s="94" customFormat="1" ht="9.75" customHeight="1" x14ac:dyDescent="0.25">
      <c r="D1074" s="130"/>
      <c r="E1074" s="130"/>
      <c r="F1074" s="130"/>
      <c r="G1074" s="130"/>
      <c r="H1074" s="130"/>
      <c r="I1074" s="130"/>
      <c r="J1074" s="130"/>
      <c r="K1074" s="130"/>
      <c r="L1074" s="130"/>
      <c r="M1074" s="130"/>
      <c r="N1074" s="130"/>
      <c r="O1074" s="130"/>
      <c r="P1074" s="130"/>
      <c r="Q1074" s="130"/>
      <c r="R1074" s="130"/>
      <c r="S1074" s="130"/>
      <c r="T1074" s="130"/>
      <c r="U1074" s="130"/>
      <c r="V1074" s="130"/>
      <c r="W1074" s="130"/>
      <c r="X1074" s="130"/>
      <c r="Y1074" s="130"/>
      <c r="Z1074" s="130"/>
      <c r="AA1074" s="130"/>
      <c r="AB1074" s="130"/>
      <c r="AC1074" s="130"/>
      <c r="AD1074" s="130"/>
      <c r="AE1074" s="130"/>
      <c r="AF1074" s="130"/>
      <c r="AG1074" s="130"/>
      <c r="AH1074" s="130"/>
      <c r="AI1074" s="130"/>
      <c r="AJ1074" s="130"/>
      <c r="AK1074" s="130"/>
      <c r="AL1074" s="130"/>
      <c r="AM1074" s="130"/>
      <c r="AN1074" s="130"/>
      <c r="AO1074" s="130"/>
      <c r="AP1074" s="130"/>
      <c r="AQ1074" s="130"/>
      <c r="AR1074" s="130"/>
      <c r="AS1074" s="130"/>
      <c r="AT1074" s="130"/>
      <c r="AU1074" s="130"/>
      <c r="AV1074" s="130"/>
      <c r="AW1074" s="130"/>
      <c r="AX1074" s="130"/>
      <c r="AY1074" s="130"/>
      <c r="AZ1074" s="130"/>
      <c r="BA1074" s="130"/>
      <c r="BB1074" s="130"/>
      <c r="BC1074" s="130"/>
      <c r="BD1074" s="130"/>
      <c r="BE1074" s="130"/>
      <c r="BF1074" s="130"/>
      <c r="BG1074" s="130"/>
      <c r="BH1074" s="130"/>
      <c r="BI1074" s="130"/>
      <c r="BJ1074" s="130"/>
      <c r="BK1074" s="130"/>
      <c r="BL1074" s="130"/>
      <c r="BM1074" s="130"/>
      <c r="BN1074" s="130"/>
      <c r="BO1074" s="130"/>
      <c r="BP1074" s="130"/>
      <c r="BQ1074" s="130"/>
      <c r="BR1074" s="130"/>
      <c r="BS1074" s="111"/>
    </row>
    <row r="1075" spans="4:71" s="94" customFormat="1" ht="9.75" customHeight="1" x14ac:dyDescent="0.25">
      <c r="D1075" s="130"/>
      <c r="E1075" s="130"/>
      <c r="F1075" s="130"/>
      <c r="G1075" s="130"/>
      <c r="H1075" s="130"/>
      <c r="I1075" s="130"/>
      <c r="J1075" s="130"/>
      <c r="K1075" s="130"/>
      <c r="L1075" s="130"/>
      <c r="M1075" s="130"/>
      <c r="N1075" s="130"/>
      <c r="O1075" s="130"/>
      <c r="P1075" s="130"/>
      <c r="Q1075" s="130"/>
      <c r="R1075" s="130"/>
      <c r="S1075" s="130"/>
      <c r="T1075" s="130"/>
      <c r="U1075" s="130"/>
      <c r="V1075" s="130"/>
      <c r="W1075" s="130"/>
      <c r="X1075" s="130"/>
      <c r="Y1075" s="130"/>
      <c r="Z1075" s="130"/>
      <c r="AA1075" s="130"/>
      <c r="AB1075" s="130"/>
      <c r="AC1075" s="130"/>
      <c r="AD1075" s="130"/>
      <c r="AE1075" s="130"/>
      <c r="AF1075" s="130"/>
      <c r="AG1075" s="130"/>
      <c r="AH1075" s="130"/>
      <c r="AI1075" s="130"/>
      <c r="AJ1075" s="130"/>
      <c r="AK1075" s="130"/>
      <c r="AL1075" s="130"/>
      <c r="AM1075" s="130"/>
      <c r="AN1075" s="130"/>
      <c r="AO1075" s="130"/>
      <c r="AP1075" s="130"/>
      <c r="AQ1075" s="130"/>
      <c r="AR1075" s="130"/>
      <c r="AS1075" s="130"/>
      <c r="AT1075" s="130"/>
      <c r="AU1075" s="130"/>
      <c r="AV1075" s="130"/>
      <c r="AW1075" s="130"/>
      <c r="AX1075" s="130"/>
      <c r="AY1075" s="130"/>
      <c r="AZ1075" s="130"/>
      <c r="BA1075" s="130"/>
      <c r="BB1075" s="130"/>
      <c r="BC1075" s="130"/>
      <c r="BD1075" s="130"/>
      <c r="BE1075" s="130"/>
      <c r="BF1075" s="130"/>
      <c r="BG1075" s="130"/>
      <c r="BH1075" s="130"/>
      <c r="BI1075" s="130"/>
      <c r="BJ1075" s="130"/>
      <c r="BK1075" s="130"/>
      <c r="BL1075" s="130"/>
      <c r="BM1075" s="130"/>
      <c r="BN1075" s="130"/>
      <c r="BO1075" s="130"/>
      <c r="BP1075" s="130"/>
      <c r="BQ1075" s="130"/>
      <c r="BR1075" s="130"/>
      <c r="BS1075" s="111"/>
    </row>
    <row r="1076" spans="4:71" s="94" customFormat="1" ht="9.75" customHeight="1" x14ac:dyDescent="0.25">
      <c r="D1076" s="130"/>
      <c r="E1076" s="130"/>
      <c r="F1076" s="130"/>
      <c r="G1076" s="130"/>
      <c r="H1076" s="130"/>
      <c r="I1076" s="130"/>
      <c r="J1076" s="130"/>
      <c r="K1076" s="130"/>
      <c r="L1076" s="130"/>
      <c r="M1076" s="130"/>
      <c r="N1076" s="130"/>
      <c r="O1076" s="130"/>
      <c r="P1076" s="130"/>
      <c r="Q1076" s="130"/>
      <c r="R1076" s="130"/>
      <c r="S1076" s="130"/>
      <c r="T1076" s="130"/>
      <c r="U1076" s="130"/>
      <c r="V1076" s="130"/>
      <c r="W1076" s="130"/>
      <c r="X1076" s="130"/>
      <c r="Y1076" s="130"/>
      <c r="Z1076" s="130"/>
      <c r="AA1076" s="130"/>
      <c r="AB1076" s="130"/>
      <c r="AC1076" s="130"/>
      <c r="AD1076" s="130"/>
      <c r="AE1076" s="130"/>
      <c r="AF1076" s="130"/>
      <c r="AG1076" s="130"/>
      <c r="AH1076" s="130"/>
      <c r="AI1076" s="130"/>
      <c r="AJ1076" s="130"/>
      <c r="AK1076" s="130"/>
      <c r="AL1076" s="130"/>
      <c r="AM1076" s="130"/>
      <c r="AN1076" s="130"/>
      <c r="AO1076" s="130"/>
      <c r="AP1076" s="130"/>
      <c r="AQ1076" s="130"/>
      <c r="AR1076" s="130"/>
      <c r="AS1076" s="130"/>
      <c r="AT1076" s="130"/>
      <c r="AU1076" s="130"/>
      <c r="AV1076" s="130"/>
      <c r="AW1076" s="130"/>
      <c r="AX1076" s="130"/>
      <c r="AY1076" s="130"/>
      <c r="AZ1076" s="130"/>
      <c r="BA1076" s="130"/>
      <c r="BB1076" s="130"/>
      <c r="BC1076" s="130"/>
      <c r="BD1076" s="130"/>
      <c r="BE1076" s="130"/>
      <c r="BF1076" s="130"/>
      <c r="BG1076" s="130"/>
      <c r="BH1076" s="130"/>
      <c r="BI1076" s="130"/>
      <c r="BJ1076" s="130"/>
      <c r="BK1076" s="130"/>
      <c r="BL1076" s="130"/>
      <c r="BM1076" s="130"/>
      <c r="BN1076" s="130"/>
      <c r="BO1076" s="130"/>
      <c r="BP1076" s="130"/>
      <c r="BQ1076" s="130"/>
      <c r="BR1076" s="130"/>
      <c r="BS1076" s="111"/>
    </row>
    <row r="1077" spans="4:71" s="94" customFormat="1" ht="9.75" customHeight="1" x14ac:dyDescent="0.25">
      <c r="D1077" s="130"/>
      <c r="E1077" s="130"/>
      <c r="F1077" s="130"/>
      <c r="G1077" s="130"/>
      <c r="H1077" s="130"/>
      <c r="I1077" s="130"/>
      <c r="J1077" s="130"/>
      <c r="K1077" s="130"/>
      <c r="L1077" s="130"/>
      <c r="M1077" s="130"/>
      <c r="N1077" s="130"/>
      <c r="O1077" s="130"/>
      <c r="P1077" s="130"/>
      <c r="Q1077" s="130"/>
      <c r="R1077" s="130"/>
      <c r="S1077" s="130"/>
      <c r="T1077" s="130"/>
      <c r="U1077" s="130"/>
      <c r="V1077" s="130"/>
      <c r="W1077" s="130"/>
      <c r="X1077" s="130"/>
      <c r="Y1077" s="130"/>
      <c r="Z1077" s="130"/>
      <c r="AA1077" s="130"/>
      <c r="AB1077" s="130"/>
      <c r="AC1077" s="130"/>
      <c r="AD1077" s="130"/>
      <c r="AE1077" s="130"/>
      <c r="AF1077" s="130"/>
      <c r="AG1077" s="130"/>
      <c r="AH1077" s="130"/>
      <c r="AI1077" s="130"/>
      <c r="AJ1077" s="130"/>
      <c r="AK1077" s="130"/>
      <c r="AL1077" s="130"/>
      <c r="AM1077" s="130"/>
      <c r="AN1077" s="130"/>
      <c r="AO1077" s="130"/>
      <c r="AP1077" s="130"/>
      <c r="AQ1077" s="130"/>
      <c r="AR1077" s="130"/>
      <c r="AS1077" s="130"/>
      <c r="AT1077" s="130"/>
      <c r="AU1077" s="130"/>
      <c r="AV1077" s="130"/>
      <c r="AW1077" s="130"/>
      <c r="AX1077" s="130"/>
      <c r="AY1077" s="130"/>
      <c r="AZ1077" s="130"/>
      <c r="BA1077" s="130"/>
      <c r="BB1077" s="130"/>
      <c r="BC1077" s="130"/>
      <c r="BD1077" s="130"/>
      <c r="BE1077" s="130"/>
      <c r="BF1077" s="130"/>
      <c r="BG1077" s="130"/>
      <c r="BH1077" s="130"/>
      <c r="BI1077" s="130"/>
      <c r="BJ1077" s="130"/>
      <c r="BK1077" s="130"/>
      <c r="BL1077" s="130"/>
      <c r="BM1077" s="130"/>
      <c r="BN1077" s="130"/>
      <c r="BO1077" s="130"/>
      <c r="BP1077" s="130"/>
      <c r="BQ1077" s="130"/>
      <c r="BR1077" s="130"/>
      <c r="BS1077" s="111"/>
    </row>
    <row r="1078" spans="4:71" s="94" customFormat="1" ht="9.75" customHeight="1" x14ac:dyDescent="0.25">
      <c r="D1078" s="130"/>
      <c r="E1078" s="130"/>
      <c r="F1078" s="130"/>
      <c r="G1078" s="130"/>
      <c r="H1078" s="130"/>
      <c r="I1078" s="130"/>
      <c r="J1078" s="130"/>
      <c r="K1078" s="130"/>
      <c r="L1078" s="130"/>
      <c r="M1078" s="130"/>
      <c r="N1078" s="130"/>
      <c r="O1078" s="130"/>
      <c r="P1078" s="130"/>
      <c r="Q1078" s="130"/>
      <c r="R1078" s="130"/>
      <c r="S1078" s="130"/>
      <c r="T1078" s="130"/>
      <c r="U1078" s="130"/>
      <c r="V1078" s="130"/>
      <c r="W1078" s="130"/>
      <c r="X1078" s="130"/>
      <c r="Y1078" s="130"/>
      <c r="Z1078" s="130"/>
      <c r="AA1078" s="130"/>
      <c r="AB1078" s="130"/>
      <c r="AC1078" s="130"/>
      <c r="AD1078" s="130"/>
      <c r="AE1078" s="130"/>
      <c r="AF1078" s="130"/>
      <c r="AG1078" s="130"/>
      <c r="AH1078" s="130"/>
      <c r="AI1078" s="130"/>
      <c r="AJ1078" s="130"/>
      <c r="AK1078" s="130"/>
      <c r="AL1078" s="130"/>
      <c r="AM1078" s="130"/>
      <c r="AN1078" s="130"/>
      <c r="AO1078" s="130"/>
      <c r="AP1078" s="130"/>
      <c r="AQ1078" s="130"/>
      <c r="AR1078" s="130"/>
      <c r="AS1078" s="130"/>
      <c r="AT1078" s="130"/>
      <c r="AU1078" s="130"/>
      <c r="AV1078" s="130"/>
      <c r="AW1078" s="130"/>
      <c r="AX1078" s="130"/>
      <c r="AY1078" s="130"/>
      <c r="AZ1078" s="130"/>
      <c r="BA1078" s="130"/>
      <c r="BB1078" s="130"/>
      <c r="BC1078" s="130"/>
      <c r="BD1078" s="130"/>
      <c r="BE1078" s="130"/>
      <c r="BF1078" s="130"/>
      <c r="BG1078" s="130"/>
      <c r="BH1078" s="130"/>
      <c r="BI1078" s="130"/>
      <c r="BJ1078" s="130"/>
      <c r="BK1078" s="130"/>
      <c r="BL1078" s="130"/>
      <c r="BM1078" s="130"/>
      <c r="BN1078" s="130"/>
      <c r="BO1078" s="130"/>
      <c r="BP1078" s="130"/>
      <c r="BQ1078" s="130"/>
      <c r="BR1078" s="130"/>
      <c r="BS1078" s="111"/>
    </row>
    <row r="1079" spans="4:71" s="94" customFormat="1" ht="9.75" customHeight="1" x14ac:dyDescent="0.25">
      <c r="D1079" s="130"/>
      <c r="E1079" s="130"/>
      <c r="F1079" s="130"/>
      <c r="G1079" s="130"/>
      <c r="H1079" s="130"/>
      <c r="I1079" s="130"/>
      <c r="J1079" s="130"/>
      <c r="K1079" s="130"/>
      <c r="L1079" s="130"/>
      <c r="M1079" s="130"/>
      <c r="N1079" s="130"/>
      <c r="O1079" s="130"/>
      <c r="P1079" s="130"/>
      <c r="Q1079" s="130"/>
      <c r="R1079" s="130"/>
      <c r="S1079" s="130"/>
      <c r="T1079" s="130"/>
      <c r="U1079" s="130"/>
      <c r="V1079" s="130"/>
      <c r="W1079" s="130"/>
      <c r="X1079" s="130"/>
      <c r="Y1079" s="130"/>
      <c r="Z1079" s="130"/>
      <c r="AA1079" s="130"/>
      <c r="AB1079" s="130"/>
      <c r="AC1079" s="130"/>
      <c r="AD1079" s="130"/>
      <c r="AE1079" s="130"/>
      <c r="AF1079" s="130"/>
      <c r="AG1079" s="130"/>
      <c r="AH1079" s="130"/>
      <c r="AI1079" s="130"/>
      <c r="AJ1079" s="130"/>
      <c r="AK1079" s="130"/>
      <c r="AL1079" s="130"/>
      <c r="AM1079" s="130"/>
      <c r="AN1079" s="130"/>
      <c r="AO1079" s="130"/>
      <c r="AP1079" s="130"/>
      <c r="AQ1079" s="130"/>
      <c r="AR1079" s="130"/>
      <c r="AS1079" s="130"/>
      <c r="AT1079" s="130"/>
      <c r="AU1079" s="130"/>
      <c r="AV1079" s="130"/>
      <c r="AW1079" s="130"/>
      <c r="AX1079" s="130"/>
      <c r="AY1079" s="130"/>
      <c r="AZ1079" s="130"/>
      <c r="BA1079" s="130"/>
      <c r="BB1079" s="130"/>
      <c r="BC1079" s="130"/>
      <c r="BD1079" s="130"/>
      <c r="BE1079" s="130"/>
      <c r="BF1079" s="130"/>
      <c r="BG1079" s="130"/>
      <c r="BH1079" s="130"/>
      <c r="BI1079" s="130"/>
      <c r="BJ1079" s="130"/>
      <c r="BK1079" s="130"/>
      <c r="BL1079" s="130"/>
      <c r="BM1079" s="130"/>
      <c r="BN1079" s="130"/>
      <c r="BO1079" s="130"/>
      <c r="BP1079" s="130"/>
      <c r="BQ1079" s="130"/>
      <c r="BR1079" s="130"/>
      <c r="BS1079" s="111"/>
    </row>
    <row r="1080" spans="4:71" s="94" customFormat="1" ht="9.75" customHeight="1" x14ac:dyDescent="0.25">
      <c r="D1080" s="130"/>
      <c r="E1080" s="130"/>
      <c r="F1080" s="130"/>
      <c r="G1080" s="130"/>
      <c r="H1080" s="130"/>
      <c r="I1080" s="130"/>
      <c r="J1080" s="130"/>
      <c r="K1080" s="130"/>
      <c r="L1080" s="130"/>
      <c r="M1080" s="130"/>
      <c r="N1080" s="130"/>
      <c r="O1080" s="130"/>
      <c r="P1080" s="130"/>
      <c r="Q1080" s="130"/>
      <c r="R1080" s="130"/>
      <c r="S1080" s="130"/>
      <c r="T1080" s="130"/>
      <c r="U1080" s="130"/>
      <c r="V1080" s="130"/>
      <c r="W1080" s="130"/>
      <c r="X1080" s="130"/>
      <c r="Y1080" s="130"/>
      <c r="Z1080" s="130"/>
      <c r="AA1080" s="130"/>
      <c r="AB1080" s="130"/>
      <c r="AC1080" s="130"/>
      <c r="AD1080" s="130"/>
      <c r="AE1080" s="130"/>
      <c r="AF1080" s="130"/>
      <c r="AG1080" s="130"/>
      <c r="AH1080" s="130"/>
      <c r="AI1080" s="130"/>
      <c r="AJ1080" s="130"/>
      <c r="AK1080" s="130"/>
      <c r="AL1080" s="130"/>
      <c r="AM1080" s="130"/>
      <c r="AN1080" s="130"/>
      <c r="AO1080" s="130"/>
      <c r="AP1080" s="130"/>
      <c r="AQ1080" s="130"/>
      <c r="AR1080" s="130"/>
      <c r="AS1080" s="130"/>
      <c r="AT1080" s="130"/>
      <c r="AU1080" s="130"/>
      <c r="AV1080" s="130"/>
      <c r="AW1080" s="130"/>
      <c r="AX1080" s="130"/>
      <c r="AY1080" s="130"/>
      <c r="AZ1080" s="130"/>
      <c r="BA1080" s="130"/>
      <c r="BB1080" s="130"/>
      <c r="BC1080" s="130"/>
      <c r="BD1080" s="130"/>
      <c r="BE1080" s="130"/>
      <c r="BF1080" s="130"/>
      <c r="BG1080" s="130"/>
      <c r="BH1080" s="130"/>
      <c r="BI1080" s="130"/>
      <c r="BJ1080" s="130"/>
      <c r="BK1080" s="130"/>
      <c r="BL1080" s="130"/>
      <c r="BM1080" s="130"/>
      <c r="BN1080" s="130"/>
      <c r="BO1080" s="130"/>
      <c r="BP1080" s="130"/>
      <c r="BQ1080" s="130"/>
      <c r="BR1080" s="130"/>
      <c r="BS1080" s="111"/>
    </row>
    <row r="1081" spans="4:71" s="94" customFormat="1" ht="9.75" customHeight="1" x14ac:dyDescent="0.25">
      <c r="D1081" s="130"/>
      <c r="E1081" s="130"/>
      <c r="F1081" s="130"/>
      <c r="G1081" s="130"/>
      <c r="H1081" s="130"/>
      <c r="I1081" s="130"/>
      <c r="J1081" s="130"/>
      <c r="K1081" s="130"/>
      <c r="L1081" s="130"/>
      <c r="M1081" s="130"/>
      <c r="N1081" s="130"/>
      <c r="O1081" s="130"/>
      <c r="P1081" s="130"/>
      <c r="Q1081" s="130"/>
      <c r="R1081" s="130"/>
      <c r="S1081" s="130"/>
      <c r="T1081" s="130"/>
      <c r="U1081" s="130"/>
      <c r="V1081" s="130"/>
      <c r="W1081" s="130"/>
      <c r="X1081" s="130"/>
      <c r="Y1081" s="130"/>
      <c r="Z1081" s="130"/>
      <c r="AA1081" s="130"/>
      <c r="AB1081" s="130"/>
      <c r="AC1081" s="130"/>
      <c r="AD1081" s="130"/>
      <c r="AE1081" s="130"/>
      <c r="AF1081" s="130"/>
      <c r="AG1081" s="130"/>
      <c r="AH1081" s="130"/>
      <c r="AI1081" s="130"/>
      <c r="AJ1081" s="130"/>
      <c r="AK1081" s="130"/>
      <c r="AL1081" s="130"/>
      <c r="AM1081" s="130"/>
      <c r="AN1081" s="130"/>
      <c r="AO1081" s="130"/>
      <c r="AP1081" s="130"/>
      <c r="AQ1081" s="130"/>
      <c r="AR1081" s="130"/>
      <c r="AS1081" s="130"/>
      <c r="AT1081" s="130"/>
      <c r="AU1081" s="130"/>
      <c r="AV1081" s="130"/>
      <c r="AW1081" s="130"/>
      <c r="AX1081" s="130"/>
      <c r="AY1081" s="130"/>
      <c r="AZ1081" s="130"/>
      <c r="BA1081" s="130"/>
      <c r="BB1081" s="130"/>
      <c r="BC1081" s="130"/>
      <c r="BD1081" s="130"/>
      <c r="BE1081" s="130"/>
      <c r="BF1081" s="130"/>
      <c r="BG1081" s="130"/>
      <c r="BH1081" s="130"/>
      <c r="BI1081" s="130"/>
      <c r="BJ1081" s="130"/>
      <c r="BK1081" s="130"/>
      <c r="BL1081" s="130"/>
      <c r="BM1081" s="130"/>
      <c r="BN1081" s="130"/>
      <c r="BO1081" s="130"/>
      <c r="BP1081" s="130"/>
      <c r="BQ1081" s="130"/>
      <c r="BR1081" s="130"/>
      <c r="BS1081" s="111"/>
    </row>
    <row r="1082" spans="4:71" s="94" customFormat="1" ht="9.75" customHeight="1" x14ac:dyDescent="0.25">
      <c r="D1082" s="130"/>
      <c r="E1082" s="130"/>
      <c r="F1082" s="130"/>
      <c r="G1082" s="130"/>
      <c r="H1082" s="130"/>
      <c r="I1082" s="130"/>
      <c r="J1082" s="130"/>
      <c r="K1082" s="130"/>
      <c r="L1082" s="130"/>
      <c r="M1082" s="130"/>
      <c r="N1082" s="130"/>
      <c r="O1082" s="130"/>
      <c r="P1082" s="130"/>
      <c r="Q1082" s="130"/>
      <c r="R1082" s="130"/>
      <c r="S1082" s="130"/>
      <c r="T1082" s="130"/>
      <c r="U1082" s="130"/>
      <c r="V1082" s="130"/>
      <c r="W1082" s="130"/>
      <c r="X1082" s="130"/>
      <c r="Y1082" s="130"/>
      <c r="Z1082" s="130"/>
      <c r="AA1082" s="130"/>
      <c r="AB1082" s="130"/>
      <c r="AC1082" s="130"/>
      <c r="AD1082" s="130"/>
      <c r="AE1082" s="130"/>
      <c r="AF1082" s="130"/>
      <c r="AG1082" s="130"/>
      <c r="AH1082" s="130"/>
      <c r="AI1082" s="130"/>
      <c r="AJ1082" s="130"/>
      <c r="AK1082" s="130"/>
      <c r="AL1082" s="130"/>
      <c r="AM1082" s="130"/>
      <c r="AN1082" s="130"/>
      <c r="AO1082" s="130"/>
      <c r="AP1082" s="130"/>
      <c r="AQ1082" s="130"/>
      <c r="AR1082" s="130"/>
      <c r="AS1082" s="130"/>
      <c r="AT1082" s="130"/>
      <c r="AU1082" s="130"/>
      <c r="AV1082" s="130"/>
      <c r="AW1082" s="130"/>
      <c r="AX1082" s="130"/>
      <c r="AY1082" s="130"/>
      <c r="AZ1082" s="130"/>
      <c r="BA1082" s="130"/>
      <c r="BB1082" s="130"/>
      <c r="BC1082" s="130"/>
      <c r="BD1082" s="130"/>
      <c r="BE1082" s="130"/>
      <c r="BF1082" s="130"/>
      <c r="BG1082" s="130"/>
      <c r="BH1082" s="130"/>
      <c r="BI1082" s="130"/>
      <c r="BJ1082" s="130"/>
      <c r="BK1082" s="130"/>
      <c r="BL1082" s="130"/>
      <c r="BM1082" s="130"/>
      <c r="BN1082" s="130"/>
      <c r="BO1082" s="130"/>
      <c r="BP1082" s="130"/>
      <c r="BQ1082" s="130"/>
      <c r="BR1082" s="130"/>
      <c r="BS1082" s="111"/>
    </row>
    <row r="1083" spans="4:71" s="94" customFormat="1" ht="9.75" customHeight="1" x14ac:dyDescent="0.25">
      <c r="D1083" s="130"/>
      <c r="E1083" s="130"/>
      <c r="F1083" s="130"/>
      <c r="G1083" s="130"/>
      <c r="H1083" s="130"/>
      <c r="I1083" s="130"/>
      <c r="J1083" s="130"/>
      <c r="K1083" s="130"/>
      <c r="L1083" s="130"/>
      <c r="M1083" s="130"/>
      <c r="N1083" s="130"/>
      <c r="O1083" s="130"/>
      <c r="P1083" s="130"/>
      <c r="Q1083" s="130"/>
      <c r="R1083" s="130"/>
      <c r="S1083" s="130"/>
      <c r="T1083" s="130"/>
      <c r="U1083" s="130"/>
      <c r="V1083" s="130"/>
      <c r="W1083" s="130"/>
      <c r="X1083" s="130"/>
      <c r="Y1083" s="130"/>
      <c r="Z1083" s="130"/>
      <c r="AA1083" s="130"/>
      <c r="AB1083" s="130"/>
      <c r="AC1083" s="130"/>
      <c r="AD1083" s="130"/>
      <c r="AE1083" s="130"/>
      <c r="AF1083" s="130"/>
      <c r="AG1083" s="130"/>
      <c r="AH1083" s="130"/>
      <c r="AI1083" s="130"/>
      <c r="AJ1083" s="130"/>
      <c r="AK1083" s="130"/>
      <c r="AL1083" s="130"/>
      <c r="AM1083" s="130"/>
      <c r="AN1083" s="130"/>
      <c r="AO1083" s="130"/>
      <c r="AP1083" s="130"/>
      <c r="AQ1083" s="130"/>
      <c r="AR1083" s="130"/>
      <c r="AS1083" s="130"/>
      <c r="AT1083" s="130"/>
      <c r="AU1083" s="130"/>
      <c r="AV1083" s="130"/>
      <c r="AW1083" s="130"/>
      <c r="AX1083" s="130"/>
      <c r="AY1083" s="130"/>
      <c r="AZ1083" s="130"/>
      <c r="BA1083" s="130"/>
      <c r="BB1083" s="130"/>
      <c r="BC1083" s="130"/>
      <c r="BD1083" s="130"/>
      <c r="BE1083" s="130"/>
      <c r="BF1083" s="130"/>
      <c r="BG1083" s="130"/>
      <c r="BH1083" s="130"/>
      <c r="BI1083" s="130"/>
      <c r="BJ1083" s="130"/>
      <c r="BK1083" s="130"/>
      <c r="BL1083" s="130"/>
      <c r="BM1083" s="130"/>
      <c r="BN1083" s="130"/>
      <c r="BO1083" s="130"/>
      <c r="BP1083" s="130"/>
      <c r="BQ1083" s="130"/>
      <c r="BR1083" s="130"/>
      <c r="BS1083" s="111"/>
    </row>
    <row r="1084" spans="4:71" s="94" customFormat="1" ht="9.75" customHeight="1" x14ac:dyDescent="0.25">
      <c r="D1084" s="130"/>
      <c r="E1084" s="130"/>
      <c r="F1084" s="130"/>
      <c r="G1084" s="130"/>
      <c r="H1084" s="130"/>
      <c r="I1084" s="130"/>
      <c r="J1084" s="130"/>
      <c r="K1084" s="130"/>
      <c r="L1084" s="130"/>
      <c r="M1084" s="130"/>
      <c r="N1084" s="130"/>
      <c r="O1084" s="130"/>
      <c r="P1084" s="130"/>
      <c r="Q1084" s="130"/>
      <c r="R1084" s="130"/>
      <c r="S1084" s="130"/>
      <c r="T1084" s="130"/>
      <c r="U1084" s="130"/>
      <c r="V1084" s="130"/>
      <c r="W1084" s="130"/>
      <c r="X1084" s="130"/>
      <c r="Y1084" s="130"/>
      <c r="Z1084" s="130"/>
      <c r="AA1084" s="130"/>
      <c r="AB1084" s="130"/>
      <c r="AC1084" s="130"/>
      <c r="AD1084" s="130"/>
      <c r="AE1084" s="130"/>
      <c r="AF1084" s="130"/>
      <c r="AG1084" s="130"/>
      <c r="AH1084" s="130"/>
      <c r="AI1084" s="130"/>
      <c r="AJ1084" s="130"/>
      <c r="AK1084" s="130"/>
      <c r="AL1084" s="130"/>
      <c r="AM1084" s="130"/>
      <c r="AN1084" s="130"/>
      <c r="AO1084" s="130"/>
      <c r="AP1084" s="130"/>
      <c r="AQ1084" s="130"/>
      <c r="AR1084" s="130"/>
      <c r="AS1084" s="130"/>
      <c r="AT1084" s="130"/>
      <c r="AU1084" s="130"/>
      <c r="AV1084" s="130"/>
      <c r="AW1084" s="130"/>
      <c r="AX1084" s="130"/>
      <c r="AY1084" s="130"/>
      <c r="AZ1084" s="130"/>
      <c r="BA1084" s="130"/>
      <c r="BB1084" s="130"/>
      <c r="BC1084" s="130"/>
      <c r="BD1084" s="130"/>
      <c r="BE1084" s="130"/>
      <c r="BF1084" s="130"/>
      <c r="BG1084" s="130"/>
      <c r="BH1084" s="130"/>
      <c r="BI1084" s="130"/>
      <c r="BJ1084" s="130"/>
      <c r="BK1084" s="130"/>
      <c r="BL1084" s="130"/>
      <c r="BM1084" s="130"/>
      <c r="BN1084" s="130"/>
      <c r="BO1084" s="130"/>
      <c r="BP1084" s="130"/>
      <c r="BQ1084" s="130"/>
      <c r="BR1084" s="130"/>
      <c r="BS1084" s="111"/>
    </row>
    <row r="1085" spans="4:71" s="94" customFormat="1" ht="9.75" customHeight="1" x14ac:dyDescent="0.25">
      <c r="D1085" s="130"/>
      <c r="E1085" s="130"/>
      <c r="F1085" s="130"/>
      <c r="G1085" s="130"/>
      <c r="H1085" s="130"/>
      <c r="I1085" s="130"/>
      <c r="J1085" s="130"/>
      <c r="K1085" s="130"/>
      <c r="L1085" s="130"/>
      <c r="M1085" s="130"/>
      <c r="N1085" s="130"/>
      <c r="O1085" s="130"/>
      <c r="P1085" s="130"/>
      <c r="Q1085" s="130"/>
      <c r="R1085" s="130"/>
      <c r="S1085" s="130"/>
      <c r="T1085" s="130"/>
      <c r="U1085" s="130"/>
      <c r="V1085" s="130"/>
      <c r="W1085" s="130"/>
      <c r="X1085" s="130"/>
      <c r="Y1085" s="130"/>
      <c r="Z1085" s="130"/>
      <c r="AA1085" s="130"/>
      <c r="AB1085" s="130"/>
      <c r="AC1085" s="130"/>
      <c r="AD1085" s="130"/>
      <c r="AE1085" s="130"/>
      <c r="AF1085" s="130"/>
      <c r="AG1085" s="130"/>
      <c r="AH1085" s="130"/>
      <c r="AI1085" s="130"/>
      <c r="AJ1085" s="130"/>
      <c r="AK1085" s="130"/>
      <c r="AL1085" s="130"/>
      <c r="AM1085" s="130"/>
      <c r="AN1085" s="130"/>
      <c r="AO1085" s="130"/>
      <c r="AP1085" s="130"/>
      <c r="AQ1085" s="130"/>
      <c r="AR1085" s="130"/>
      <c r="AS1085" s="130"/>
      <c r="AT1085" s="130"/>
      <c r="AU1085" s="130"/>
      <c r="AV1085" s="130"/>
      <c r="AW1085" s="130"/>
      <c r="AX1085" s="130"/>
      <c r="AY1085" s="130"/>
      <c r="AZ1085" s="130"/>
      <c r="BA1085" s="130"/>
      <c r="BB1085" s="130"/>
      <c r="BC1085" s="130"/>
      <c r="BD1085" s="130"/>
      <c r="BE1085" s="130"/>
      <c r="BF1085" s="130"/>
      <c r="BG1085" s="130"/>
      <c r="BH1085" s="130"/>
      <c r="BI1085" s="130"/>
      <c r="BJ1085" s="130"/>
      <c r="BK1085" s="130"/>
      <c r="BL1085" s="130"/>
      <c r="BM1085" s="130"/>
      <c r="BN1085" s="130"/>
      <c r="BO1085" s="130"/>
      <c r="BP1085" s="130"/>
      <c r="BQ1085" s="130"/>
      <c r="BR1085" s="130"/>
      <c r="BS1085" s="111"/>
    </row>
    <row r="1086" spans="4:71" s="94" customFormat="1" ht="9.75" customHeight="1" x14ac:dyDescent="0.25">
      <c r="D1086" s="130"/>
      <c r="E1086" s="130"/>
      <c r="F1086" s="130"/>
      <c r="G1086" s="130"/>
      <c r="H1086" s="130"/>
      <c r="I1086" s="130"/>
      <c r="J1086" s="130"/>
      <c r="K1086" s="130"/>
      <c r="L1086" s="130"/>
      <c r="M1086" s="130"/>
      <c r="N1086" s="130"/>
      <c r="O1086" s="130"/>
      <c r="P1086" s="130"/>
      <c r="Q1086" s="130"/>
      <c r="R1086" s="130"/>
      <c r="S1086" s="130"/>
      <c r="T1086" s="130"/>
      <c r="U1086" s="130"/>
      <c r="V1086" s="130"/>
      <c r="W1086" s="130"/>
      <c r="X1086" s="130"/>
      <c r="Y1086" s="130"/>
      <c r="Z1086" s="130"/>
      <c r="AA1086" s="130"/>
      <c r="AB1086" s="130"/>
      <c r="AC1086" s="130"/>
      <c r="AD1086" s="130"/>
      <c r="AE1086" s="130"/>
      <c r="AF1086" s="130"/>
      <c r="AG1086" s="130"/>
      <c r="AH1086" s="130"/>
      <c r="AI1086" s="130"/>
      <c r="AJ1086" s="130"/>
      <c r="AK1086" s="130"/>
      <c r="AL1086" s="130"/>
      <c r="AM1086" s="130"/>
      <c r="AN1086" s="130"/>
      <c r="AO1086" s="130"/>
      <c r="AP1086" s="130"/>
      <c r="AQ1086" s="130"/>
      <c r="AR1086" s="130"/>
      <c r="AS1086" s="130"/>
      <c r="AT1086" s="130"/>
      <c r="AU1086" s="130"/>
      <c r="AV1086" s="130"/>
      <c r="AW1086" s="130"/>
      <c r="AX1086" s="130"/>
      <c r="AY1086" s="130"/>
      <c r="AZ1086" s="130"/>
      <c r="BA1086" s="130"/>
      <c r="BB1086" s="130"/>
      <c r="BC1086" s="130"/>
      <c r="BD1086" s="130"/>
      <c r="BE1086" s="130"/>
      <c r="BF1086" s="130"/>
      <c r="BG1086" s="130"/>
      <c r="BH1086" s="130"/>
      <c r="BI1086" s="130"/>
      <c r="BJ1086" s="130"/>
      <c r="BK1086" s="130"/>
      <c r="BL1086" s="130"/>
      <c r="BM1086" s="130"/>
      <c r="BN1086" s="130"/>
      <c r="BO1086" s="130"/>
      <c r="BP1086" s="130"/>
      <c r="BQ1086" s="130"/>
      <c r="BR1086" s="130"/>
      <c r="BS1086" s="111"/>
    </row>
    <row r="1087" spans="4:71" s="94" customFormat="1" ht="9.75" customHeight="1" x14ac:dyDescent="0.25">
      <c r="D1087" s="130"/>
      <c r="E1087" s="130"/>
      <c r="F1087" s="130"/>
      <c r="G1087" s="130"/>
      <c r="H1087" s="130"/>
      <c r="I1087" s="130"/>
      <c r="J1087" s="130"/>
      <c r="K1087" s="130"/>
      <c r="L1087" s="130"/>
      <c r="M1087" s="130"/>
      <c r="N1087" s="130"/>
      <c r="O1087" s="130"/>
      <c r="P1087" s="130"/>
      <c r="Q1087" s="130"/>
      <c r="R1087" s="130"/>
      <c r="S1087" s="130"/>
      <c r="T1087" s="130"/>
      <c r="U1087" s="130"/>
      <c r="V1087" s="130"/>
      <c r="W1087" s="130"/>
      <c r="X1087" s="130"/>
      <c r="Y1087" s="130"/>
      <c r="Z1087" s="130"/>
      <c r="AA1087" s="130"/>
      <c r="AB1087" s="130"/>
      <c r="AC1087" s="130"/>
      <c r="AD1087" s="130"/>
      <c r="AE1087" s="130"/>
      <c r="AF1087" s="130"/>
      <c r="AG1087" s="130"/>
      <c r="AH1087" s="130"/>
      <c r="AI1087" s="130"/>
      <c r="AJ1087" s="130"/>
      <c r="AK1087" s="130"/>
      <c r="AL1087" s="130"/>
      <c r="AM1087" s="130"/>
      <c r="AN1087" s="130"/>
      <c r="AO1087" s="130"/>
      <c r="AP1087" s="130"/>
      <c r="AQ1087" s="130"/>
      <c r="AR1087" s="130"/>
      <c r="AS1087" s="130"/>
      <c r="AT1087" s="130"/>
      <c r="AU1087" s="130"/>
      <c r="AV1087" s="130"/>
      <c r="AW1087" s="130"/>
      <c r="AX1087" s="130"/>
      <c r="AY1087" s="130"/>
      <c r="AZ1087" s="130"/>
      <c r="BA1087" s="130"/>
      <c r="BB1087" s="130"/>
      <c r="BC1087" s="130"/>
      <c r="BD1087" s="130"/>
      <c r="BE1087" s="130"/>
      <c r="BF1087" s="130"/>
      <c r="BG1087" s="130"/>
      <c r="BH1087" s="130"/>
      <c r="BI1087" s="130"/>
      <c r="BJ1087" s="130"/>
      <c r="BK1087" s="130"/>
      <c r="BL1087" s="130"/>
      <c r="BM1087" s="130"/>
      <c r="BN1087" s="130"/>
      <c r="BO1087" s="130"/>
      <c r="BP1087" s="130"/>
      <c r="BQ1087" s="130"/>
      <c r="BR1087" s="130"/>
      <c r="BS1087" s="111"/>
    </row>
    <row r="1088" spans="4:71" s="94" customFormat="1" ht="9.75" customHeight="1" x14ac:dyDescent="0.25">
      <c r="D1088" s="130"/>
      <c r="E1088" s="130"/>
      <c r="F1088" s="130"/>
      <c r="G1088" s="130"/>
      <c r="H1088" s="130"/>
      <c r="I1088" s="130"/>
      <c r="J1088" s="130"/>
      <c r="K1088" s="130"/>
      <c r="L1088" s="130"/>
      <c r="M1088" s="130"/>
      <c r="N1088" s="130"/>
      <c r="O1088" s="130"/>
      <c r="P1088" s="130"/>
      <c r="Q1088" s="130"/>
      <c r="R1088" s="130"/>
      <c r="S1088" s="130"/>
      <c r="T1088" s="130"/>
      <c r="U1088" s="130"/>
      <c r="V1088" s="130"/>
      <c r="W1088" s="130"/>
      <c r="X1088" s="130"/>
      <c r="Y1088" s="130"/>
      <c r="Z1088" s="130"/>
      <c r="AA1088" s="130"/>
      <c r="AB1088" s="130"/>
      <c r="AC1088" s="130"/>
      <c r="AD1088" s="130"/>
      <c r="AE1088" s="130"/>
      <c r="AF1088" s="130"/>
      <c r="AG1088" s="130"/>
      <c r="AH1088" s="130"/>
      <c r="AI1088" s="130"/>
      <c r="AJ1088" s="130"/>
      <c r="AK1088" s="130"/>
      <c r="AL1088" s="130"/>
      <c r="AM1088" s="130"/>
      <c r="AN1088" s="130"/>
      <c r="AO1088" s="130"/>
      <c r="AP1088" s="130"/>
      <c r="AQ1088" s="130"/>
      <c r="AR1088" s="130"/>
      <c r="AS1088" s="130"/>
      <c r="AT1088" s="130"/>
      <c r="AU1088" s="130"/>
      <c r="AV1088" s="130"/>
      <c r="AW1088" s="130"/>
      <c r="AX1088" s="130"/>
      <c r="AY1088" s="130"/>
      <c r="AZ1088" s="130"/>
      <c r="BA1088" s="130"/>
      <c r="BB1088" s="130"/>
      <c r="BC1088" s="130"/>
      <c r="BD1088" s="130"/>
      <c r="BE1088" s="130"/>
      <c r="BF1088" s="130"/>
      <c r="BG1088" s="130"/>
      <c r="BH1088" s="130"/>
      <c r="BI1088" s="130"/>
      <c r="BJ1088" s="130"/>
      <c r="BK1088" s="130"/>
      <c r="BL1088" s="130"/>
      <c r="BM1088" s="130"/>
      <c r="BN1088" s="130"/>
      <c r="BO1088" s="130"/>
      <c r="BP1088" s="130"/>
      <c r="BQ1088" s="130"/>
      <c r="BR1088" s="130"/>
      <c r="BS1088" s="111"/>
    </row>
    <row r="1089" spans="4:71" s="94" customFormat="1" ht="9.75" customHeight="1" x14ac:dyDescent="0.25">
      <c r="D1089" s="130"/>
      <c r="E1089" s="130"/>
      <c r="F1089" s="130"/>
      <c r="G1089" s="130"/>
      <c r="H1089" s="130"/>
      <c r="I1089" s="130"/>
      <c r="J1089" s="130"/>
      <c r="K1089" s="130"/>
      <c r="L1089" s="130"/>
      <c r="M1089" s="130"/>
      <c r="N1089" s="130"/>
      <c r="O1089" s="130"/>
      <c r="P1089" s="130"/>
      <c r="Q1089" s="130"/>
      <c r="R1089" s="130"/>
      <c r="S1089" s="130"/>
      <c r="T1089" s="130"/>
      <c r="U1089" s="130"/>
      <c r="V1089" s="130"/>
      <c r="W1089" s="130"/>
      <c r="X1089" s="130"/>
      <c r="Y1089" s="130"/>
      <c r="Z1089" s="130"/>
      <c r="AA1089" s="130"/>
      <c r="AB1089" s="130"/>
      <c r="AC1089" s="130"/>
      <c r="AD1089" s="130"/>
      <c r="AE1089" s="130"/>
      <c r="AF1089" s="130"/>
      <c r="AG1089" s="130"/>
      <c r="AH1089" s="130"/>
      <c r="AI1089" s="130"/>
      <c r="AJ1089" s="130"/>
      <c r="AK1089" s="130"/>
      <c r="AL1089" s="130"/>
      <c r="AM1089" s="130"/>
      <c r="AN1089" s="130"/>
      <c r="AO1089" s="130"/>
      <c r="AP1089" s="130"/>
      <c r="AQ1089" s="130"/>
      <c r="AR1089" s="130"/>
      <c r="AS1089" s="130"/>
      <c r="AT1089" s="130"/>
      <c r="AU1089" s="130"/>
      <c r="AV1089" s="130"/>
      <c r="AW1089" s="130"/>
      <c r="AX1089" s="130"/>
      <c r="AY1089" s="130"/>
      <c r="AZ1089" s="130"/>
      <c r="BA1089" s="130"/>
      <c r="BB1089" s="130"/>
      <c r="BC1089" s="130"/>
      <c r="BD1089" s="130"/>
      <c r="BE1089" s="130"/>
      <c r="BF1089" s="130"/>
      <c r="BG1089" s="130"/>
      <c r="BH1089" s="130"/>
      <c r="BI1089" s="130"/>
      <c r="BJ1089" s="130"/>
      <c r="BK1089" s="130"/>
      <c r="BL1089" s="130"/>
      <c r="BM1089" s="130"/>
      <c r="BN1089" s="130"/>
      <c r="BO1089" s="130"/>
      <c r="BP1089" s="130"/>
      <c r="BQ1089" s="130"/>
      <c r="BR1089" s="130"/>
      <c r="BS1089" s="111"/>
    </row>
    <row r="1090" spans="4:71" s="94" customFormat="1" ht="9.75" customHeight="1" x14ac:dyDescent="0.25">
      <c r="D1090" s="130"/>
      <c r="E1090" s="130"/>
      <c r="F1090" s="130"/>
      <c r="G1090" s="130"/>
      <c r="H1090" s="130"/>
      <c r="I1090" s="130"/>
      <c r="J1090" s="130"/>
      <c r="K1090" s="130"/>
      <c r="L1090" s="130"/>
      <c r="M1090" s="130"/>
      <c r="N1090" s="130"/>
      <c r="O1090" s="130"/>
      <c r="P1090" s="130"/>
      <c r="Q1090" s="130"/>
      <c r="R1090" s="130"/>
      <c r="S1090" s="130"/>
      <c r="T1090" s="130"/>
      <c r="U1090" s="130"/>
      <c r="V1090" s="130"/>
      <c r="W1090" s="130"/>
      <c r="X1090" s="130"/>
      <c r="Y1090" s="130"/>
      <c r="Z1090" s="130"/>
      <c r="AA1090" s="130"/>
      <c r="AB1090" s="130"/>
      <c r="AC1090" s="130"/>
      <c r="AD1090" s="130"/>
      <c r="AE1090" s="130"/>
      <c r="AF1090" s="130"/>
      <c r="AG1090" s="130"/>
      <c r="AH1090" s="130"/>
      <c r="AI1090" s="130"/>
      <c r="AJ1090" s="130"/>
      <c r="AK1090" s="130"/>
      <c r="AL1090" s="130"/>
      <c r="AM1090" s="130"/>
      <c r="AN1090" s="130"/>
      <c r="AO1090" s="130"/>
      <c r="AP1090" s="130"/>
      <c r="AQ1090" s="130"/>
      <c r="AR1090" s="130"/>
      <c r="AS1090" s="130"/>
      <c r="AT1090" s="130"/>
      <c r="AU1090" s="130"/>
      <c r="AV1090" s="130"/>
      <c r="AW1090" s="130"/>
      <c r="AX1090" s="130"/>
      <c r="AY1090" s="130"/>
      <c r="AZ1090" s="130"/>
      <c r="BA1090" s="130"/>
      <c r="BB1090" s="130"/>
      <c r="BC1090" s="130"/>
      <c r="BD1090" s="130"/>
      <c r="BE1090" s="130"/>
      <c r="BF1090" s="130"/>
      <c r="BG1090" s="130"/>
      <c r="BH1090" s="130"/>
      <c r="BI1090" s="130"/>
      <c r="BJ1090" s="130"/>
      <c r="BK1090" s="130"/>
      <c r="BL1090" s="130"/>
      <c r="BM1090" s="130"/>
      <c r="BN1090" s="130"/>
      <c r="BO1090" s="130"/>
      <c r="BP1090" s="130"/>
      <c r="BQ1090" s="130"/>
      <c r="BR1090" s="130"/>
      <c r="BS1090" s="111"/>
    </row>
    <row r="1091" spans="4:71" s="94" customFormat="1" ht="9.75" customHeight="1" x14ac:dyDescent="0.25">
      <c r="D1091" s="130"/>
      <c r="E1091" s="130"/>
      <c r="F1091" s="130"/>
      <c r="G1091" s="130"/>
      <c r="H1091" s="130"/>
      <c r="I1091" s="130"/>
      <c r="J1091" s="130"/>
      <c r="K1091" s="130"/>
      <c r="L1091" s="130"/>
      <c r="M1091" s="130"/>
      <c r="N1091" s="130"/>
      <c r="O1091" s="130"/>
      <c r="P1091" s="130"/>
      <c r="Q1091" s="130"/>
      <c r="R1091" s="130"/>
      <c r="S1091" s="130"/>
      <c r="T1091" s="130"/>
      <c r="U1091" s="130"/>
      <c r="V1091" s="130"/>
      <c r="W1091" s="130"/>
      <c r="X1091" s="130"/>
      <c r="Y1091" s="130"/>
      <c r="Z1091" s="130"/>
      <c r="AA1091" s="130"/>
      <c r="AB1091" s="130"/>
      <c r="AC1091" s="130"/>
      <c r="AD1091" s="130"/>
      <c r="AE1091" s="130"/>
      <c r="AF1091" s="130"/>
      <c r="AG1091" s="130"/>
      <c r="AH1091" s="130"/>
      <c r="AI1091" s="130"/>
      <c r="AJ1091" s="130"/>
      <c r="AK1091" s="130"/>
      <c r="AL1091" s="130"/>
      <c r="AM1091" s="130"/>
      <c r="AN1091" s="130"/>
      <c r="AO1091" s="130"/>
      <c r="AP1091" s="130"/>
      <c r="AQ1091" s="130"/>
      <c r="AR1091" s="130"/>
      <c r="AS1091" s="130"/>
      <c r="AT1091" s="130"/>
      <c r="AU1091" s="130"/>
      <c r="AV1091" s="130"/>
      <c r="AW1091" s="130"/>
      <c r="AX1091" s="130"/>
      <c r="AY1091" s="130"/>
      <c r="AZ1091" s="130"/>
      <c r="BA1091" s="130"/>
      <c r="BB1091" s="130"/>
      <c r="BC1091" s="130"/>
      <c r="BD1091" s="130"/>
      <c r="BE1091" s="130"/>
      <c r="BF1091" s="130"/>
      <c r="BG1091" s="130"/>
      <c r="BH1091" s="130"/>
      <c r="BI1091" s="130"/>
      <c r="BJ1091" s="130"/>
      <c r="BK1091" s="130"/>
      <c r="BL1091" s="130"/>
      <c r="BM1091" s="130"/>
      <c r="BN1091" s="130"/>
      <c r="BO1091" s="130"/>
      <c r="BP1091" s="130"/>
      <c r="BQ1091" s="130"/>
      <c r="BR1091" s="130"/>
      <c r="BS1091" s="111"/>
    </row>
    <row r="1092" spans="4:71" s="94" customFormat="1" ht="9.75" customHeight="1" x14ac:dyDescent="0.25">
      <c r="D1092" s="130"/>
      <c r="E1092" s="130"/>
      <c r="F1092" s="130"/>
      <c r="G1092" s="130"/>
      <c r="H1092" s="130"/>
      <c r="I1092" s="130"/>
      <c r="J1092" s="130"/>
      <c r="K1092" s="130"/>
      <c r="L1092" s="130"/>
      <c r="M1092" s="130"/>
      <c r="N1092" s="130"/>
      <c r="O1092" s="130"/>
      <c r="P1092" s="130"/>
      <c r="Q1092" s="130"/>
      <c r="R1092" s="130"/>
      <c r="S1092" s="130"/>
      <c r="T1092" s="130"/>
      <c r="U1092" s="130"/>
      <c r="V1092" s="130"/>
      <c r="W1092" s="130"/>
      <c r="X1092" s="130"/>
      <c r="Y1092" s="130"/>
      <c r="Z1092" s="130"/>
      <c r="AA1092" s="130"/>
      <c r="AB1092" s="130"/>
      <c r="AC1092" s="130"/>
      <c r="AD1092" s="130"/>
      <c r="AE1092" s="130"/>
      <c r="AF1092" s="130"/>
      <c r="AG1092" s="130"/>
      <c r="AH1092" s="130"/>
      <c r="AI1092" s="130"/>
      <c r="AJ1092" s="130"/>
      <c r="AK1092" s="130"/>
      <c r="AL1092" s="130"/>
      <c r="AM1092" s="130"/>
      <c r="AN1092" s="130"/>
      <c r="AO1092" s="130"/>
      <c r="AP1092" s="130"/>
      <c r="AQ1092" s="130"/>
      <c r="AR1092" s="130"/>
      <c r="AS1092" s="130"/>
      <c r="AT1092" s="130"/>
      <c r="AU1092" s="130"/>
      <c r="AV1092" s="130"/>
      <c r="AW1092" s="130"/>
      <c r="AX1092" s="130"/>
      <c r="AY1092" s="130"/>
      <c r="AZ1092" s="130"/>
      <c r="BA1092" s="130"/>
      <c r="BB1092" s="130"/>
      <c r="BC1092" s="130"/>
      <c r="BD1092" s="130"/>
      <c r="BE1092" s="130"/>
      <c r="BF1092" s="130"/>
      <c r="BG1092" s="130"/>
      <c r="BH1092" s="130"/>
      <c r="BI1092" s="130"/>
      <c r="BJ1092" s="130"/>
      <c r="BK1092" s="130"/>
      <c r="BL1092" s="130"/>
      <c r="BM1092" s="130"/>
      <c r="BN1092" s="130"/>
      <c r="BO1092" s="130"/>
      <c r="BP1092" s="130"/>
      <c r="BQ1092" s="130"/>
      <c r="BR1092" s="130"/>
      <c r="BS1092" s="111"/>
    </row>
    <row r="1093" spans="4:71" s="94" customFormat="1" ht="9.75" customHeight="1" x14ac:dyDescent="0.25">
      <c r="D1093" s="130"/>
      <c r="E1093" s="130"/>
      <c r="F1093" s="130"/>
      <c r="G1093" s="130"/>
      <c r="H1093" s="130"/>
      <c r="I1093" s="130"/>
      <c r="J1093" s="130"/>
      <c r="K1093" s="130"/>
      <c r="L1093" s="130"/>
      <c r="M1093" s="130"/>
      <c r="N1093" s="130"/>
      <c r="O1093" s="130"/>
      <c r="P1093" s="130"/>
      <c r="Q1093" s="130"/>
      <c r="R1093" s="130"/>
      <c r="S1093" s="130"/>
      <c r="T1093" s="130"/>
      <c r="U1093" s="130"/>
      <c r="V1093" s="130"/>
      <c r="W1093" s="130"/>
      <c r="X1093" s="130"/>
      <c r="Y1093" s="130"/>
      <c r="Z1093" s="130"/>
      <c r="AA1093" s="130"/>
      <c r="AB1093" s="130"/>
      <c r="AC1093" s="130"/>
      <c r="AD1093" s="130"/>
      <c r="AE1093" s="130"/>
      <c r="AF1093" s="130"/>
      <c r="AG1093" s="130"/>
      <c r="AH1093" s="130"/>
      <c r="AI1093" s="130"/>
      <c r="AJ1093" s="130"/>
      <c r="AK1093" s="130"/>
      <c r="AL1093" s="130"/>
      <c r="AM1093" s="130"/>
      <c r="AN1093" s="130"/>
      <c r="AO1093" s="130"/>
      <c r="AP1093" s="130"/>
      <c r="AQ1093" s="130"/>
      <c r="AR1093" s="130"/>
      <c r="AS1093" s="130"/>
      <c r="AT1093" s="130"/>
      <c r="AU1093" s="130"/>
      <c r="AV1093" s="130"/>
      <c r="AW1093" s="130"/>
      <c r="AX1093" s="130"/>
      <c r="AY1093" s="130"/>
      <c r="AZ1093" s="130"/>
      <c r="BA1093" s="130"/>
      <c r="BB1093" s="130"/>
      <c r="BC1093" s="130"/>
      <c r="BD1093" s="130"/>
      <c r="BE1093" s="130"/>
      <c r="BF1093" s="130"/>
      <c r="BG1093" s="130"/>
      <c r="BH1093" s="130"/>
      <c r="BI1093" s="130"/>
      <c r="BJ1093" s="130"/>
      <c r="BK1093" s="130"/>
      <c r="BL1093" s="130"/>
      <c r="BM1093" s="130"/>
      <c r="BN1093" s="130"/>
      <c r="BO1093" s="130"/>
      <c r="BP1093" s="130"/>
      <c r="BQ1093" s="130"/>
      <c r="BR1093" s="130"/>
      <c r="BS1093" s="111"/>
    </row>
    <row r="1094" spans="4:71" s="94" customFormat="1" ht="9.75" customHeight="1" x14ac:dyDescent="0.25">
      <c r="D1094" s="130"/>
      <c r="E1094" s="130"/>
      <c r="F1094" s="130"/>
      <c r="G1094" s="130"/>
      <c r="H1094" s="130"/>
      <c r="I1094" s="130"/>
      <c r="J1094" s="130"/>
      <c r="K1094" s="130"/>
      <c r="L1094" s="130"/>
      <c r="M1094" s="130"/>
      <c r="N1094" s="130"/>
      <c r="O1094" s="130"/>
      <c r="P1094" s="130"/>
      <c r="Q1094" s="130"/>
      <c r="R1094" s="130"/>
      <c r="S1094" s="130"/>
      <c r="T1094" s="130"/>
      <c r="U1094" s="130"/>
      <c r="V1094" s="130"/>
      <c r="W1094" s="130"/>
      <c r="X1094" s="130"/>
      <c r="Y1094" s="130"/>
      <c r="Z1094" s="130"/>
      <c r="AA1094" s="130"/>
      <c r="AB1094" s="130"/>
      <c r="AC1094" s="130"/>
      <c r="AD1094" s="130"/>
      <c r="AE1094" s="130"/>
      <c r="AF1094" s="130"/>
      <c r="AG1094" s="130"/>
      <c r="AH1094" s="130"/>
      <c r="AI1094" s="130"/>
      <c r="AJ1094" s="130"/>
      <c r="AK1094" s="130"/>
      <c r="AL1094" s="130"/>
      <c r="AM1094" s="130"/>
      <c r="AN1094" s="130"/>
      <c r="AO1094" s="130"/>
      <c r="AP1094" s="130"/>
      <c r="AQ1094" s="130"/>
      <c r="AR1094" s="130"/>
      <c r="AS1094" s="130"/>
      <c r="AT1094" s="130"/>
      <c r="AU1094" s="130"/>
      <c r="AV1094" s="130"/>
      <c r="AW1094" s="130"/>
      <c r="AX1094" s="130"/>
      <c r="AY1094" s="130"/>
      <c r="AZ1094" s="130"/>
      <c r="BA1094" s="130"/>
      <c r="BB1094" s="130"/>
      <c r="BC1094" s="130"/>
      <c r="BD1094" s="130"/>
      <c r="BE1094" s="130"/>
      <c r="BF1094" s="130"/>
      <c r="BG1094" s="130"/>
      <c r="BH1094" s="130"/>
      <c r="BI1094" s="130"/>
      <c r="BJ1094" s="130"/>
      <c r="BK1094" s="130"/>
      <c r="BL1094" s="130"/>
      <c r="BM1094" s="130"/>
      <c r="BN1094" s="130"/>
      <c r="BO1094" s="130"/>
      <c r="BP1094" s="130"/>
      <c r="BQ1094" s="130"/>
      <c r="BR1094" s="130"/>
      <c r="BS1094" s="111"/>
    </row>
    <row r="1095" spans="4:71" s="94" customFormat="1" ht="9.75" customHeight="1" x14ac:dyDescent="0.25">
      <c r="D1095" s="130"/>
      <c r="E1095" s="130"/>
      <c r="F1095" s="130"/>
      <c r="G1095" s="130"/>
      <c r="H1095" s="130"/>
      <c r="I1095" s="130"/>
      <c r="J1095" s="130"/>
      <c r="K1095" s="130"/>
      <c r="L1095" s="130"/>
      <c r="M1095" s="130"/>
      <c r="N1095" s="130"/>
      <c r="O1095" s="130"/>
      <c r="P1095" s="130"/>
      <c r="Q1095" s="130"/>
      <c r="R1095" s="130"/>
      <c r="S1095" s="130"/>
      <c r="T1095" s="130"/>
      <c r="U1095" s="130"/>
      <c r="V1095" s="130"/>
      <c r="W1095" s="130"/>
      <c r="X1095" s="130"/>
      <c r="Y1095" s="130"/>
      <c r="Z1095" s="130"/>
      <c r="AA1095" s="130"/>
      <c r="AB1095" s="130"/>
      <c r="AC1095" s="130"/>
      <c r="AD1095" s="130"/>
      <c r="AE1095" s="130"/>
      <c r="AF1095" s="130"/>
      <c r="AG1095" s="130"/>
      <c r="AH1095" s="130"/>
      <c r="AI1095" s="130"/>
      <c r="AJ1095" s="130"/>
      <c r="AK1095" s="130"/>
      <c r="AL1095" s="130"/>
      <c r="AM1095" s="130"/>
      <c r="AN1095" s="130"/>
      <c r="AO1095" s="130"/>
      <c r="AP1095" s="130"/>
      <c r="AQ1095" s="130"/>
      <c r="AR1095" s="130"/>
      <c r="AS1095" s="130"/>
      <c r="AT1095" s="130"/>
      <c r="AU1095" s="130"/>
      <c r="AV1095" s="130"/>
      <c r="AW1095" s="130"/>
      <c r="AX1095" s="130"/>
      <c r="AY1095" s="130"/>
      <c r="AZ1095" s="130"/>
      <c r="BA1095" s="130"/>
      <c r="BB1095" s="130"/>
      <c r="BC1095" s="130"/>
      <c r="BD1095" s="130"/>
      <c r="BE1095" s="130"/>
      <c r="BF1095" s="130"/>
      <c r="BG1095" s="130"/>
      <c r="BH1095" s="130"/>
      <c r="BI1095" s="130"/>
      <c r="BJ1095" s="130"/>
      <c r="BK1095" s="130"/>
      <c r="BL1095" s="130"/>
      <c r="BM1095" s="130"/>
      <c r="BN1095" s="130"/>
      <c r="BO1095" s="130"/>
      <c r="BP1095" s="130"/>
      <c r="BQ1095" s="130"/>
      <c r="BR1095" s="130"/>
      <c r="BS1095" s="111"/>
    </row>
    <row r="1096" spans="4:71" s="94" customFormat="1" ht="9.75" customHeight="1" x14ac:dyDescent="0.25">
      <c r="D1096" s="130"/>
      <c r="E1096" s="130"/>
      <c r="F1096" s="130"/>
      <c r="G1096" s="130"/>
      <c r="H1096" s="130"/>
      <c r="I1096" s="130"/>
      <c r="J1096" s="130"/>
      <c r="K1096" s="130"/>
      <c r="L1096" s="130"/>
      <c r="M1096" s="130"/>
      <c r="N1096" s="130"/>
      <c r="O1096" s="130"/>
      <c r="P1096" s="130"/>
      <c r="Q1096" s="130"/>
      <c r="R1096" s="130"/>
      <c r="S1096" s="130"/>
      <c r="T1096" s="130"/>
      <c r="U1096" s="130"/>
      <c r="V1096" s="130"/>
      <c r="W1096" s="130"/>
      <c r="X1096" s="130"/>
      <c r="Y1096" s="130"/>
      <c r="Z1096" s="130"/>
      <c r="AA1096" s="130"/>
      <c r="AB1096" s="130"/>
      <c r="AC1096" s="130"/>
      <c r="AD1096" s="130"/>
      <c r="AE1096" s="130"/>
      <c r="AF1096" s="130"/>
      <c r="AG1096" s="130"/>
      <c r="AH1096" s="130"/>
      <c r="AI1096" s="130"/>
      <c r="AJ1096" s="130"/>
      <c r="AK1096" s="130"/>
      <c r="AL1096" s="130"/>
      <c r="AM1096" s="130"/>
      <c r="AN1096" s="130"/>
      <c r="AO1096" s="130"/>
      <c r="AP1096" s="130"/>
      <c r="AQ1096" s="130"/>
      <c r="AR1096" s="130"/>
      <c r="AS1096" s="130"/>
      <c r="AT1096" s="130"/>
      <c r="AU1096" s="130"/>
      <c r="AV1096" s="130"/>
      <c r="AW1096" s="130"/>
      <c r="AX1096" s="130"/>
      <c r="AY1096" s="130"/>
      <c r="AZ1096" s="130"/>
      <c r="BA1096" s="130"/>
      <c r="BB1096" s="130"/>
      <c r="BC1096" s="130"/>
      <c r="BD1096" s="130"/>
      <c r="BE1096" s="130"/>
      <c r="BF1096" s="130"/>
      <c r="BG1096" s="130"/>
      <c r="BH1096" s="130"/>
      <c r="BI1096" s="130"/>
      <c r="BJ1096" s="130"/>
      <c r="BK1096" s="130"/>
      <c r="BL1096" s="130"/>
      <c r="BM1096" s="130"/>
      <c r="BN1096" s="130"/>
      <c r="BO1096" s="130"/>
      <c r="BP1096" s="130"/>
      <c r="BQ1096" s="130"/>
      <c r="BR1096" s="130"/>
      <c r="BS1096" s="111"/>
    </row>
    <row r="1097" spans="4:71" s="94" customFormat="1" ht="9.75" customHeight="1" x14ac:dyDescent="0.25">
      <c r="D1097" s="130"/>
      <c r="E1097" s="130"/>
      <c r="F1097" s="130"/>
      <c r="G1097" s="130"/>
      <c r="H1097" s="130"/>
      <c r="I1097" s="130"/>
      <c r="J1097" s="130"/>
      <c r="K1097" s="130"/>
      <c r="L1097" s="130"/>
      <c r="M1097" s="130"/>
      <c r="N1097" s="130"/>
      <c r="O1097" s="130"/>
      <c r="P1097" s="130"/>
      <c r="Q1097" s="130"/>
      <c r="R1097" s="130"/>
      <c r="S1097" s="130"/>
      <c r="T1097" s="130"/>
      <c r="U1097" s="130"/>
      <c r="V1097" s="130"/>
      <c r="W1097" s="130"/>
      <c r="X1097" s="130"/>
      <c r="Y1097" s="130"/>
      <c r="Z1097" s="130"/>
      <c r="AA1097" s="130"/>
      <c r="AB1097" s="130"/>
      <c r="AC1097" s="130"/>
      <c r="AD1097" s="130"/>
      <c r="AE1097" s="130"/>
      <c r="AF1097" s="130"/>
      <c r="AG1097" s="130"/>
      <c r="AH1097" s="130"/>
      <c r="AI1097" s="130"/>
      <c r="AJ1097" s="130"/>
      <c r="AK1097" s="130"/>
      <c r="AL1097" s="130"/>
      <c r="AM1097" s="130"/>
      <c r="AN1097" s="130"/>
      <c r="AO1097" s="130"/>
      <c r="AP1097" s="130"/>
      <c r="AQ1097" s="130"/>
      <c r="AR1097" s="130"/>
      <c r="AS1097" s="130"/>
      <c r="AT1097" s="130"/>
      <c r="AU1097" s="130"/>
      <c r="AV1097" s="130"/>
      <c r="AW1097" s="130"/>
      <c r="AX1097" s="130"/>
      <c r="AY1097" s="130"/>
      <c r="AZ1097" s="130"/>
      <c r="BA1097" s="130"/>
      <c r="BB1097" s="130"/>
      <c r="BC1097" s="130"/>
      <c r="BD1097" s="130"/>
      <c r="BE1097" s="130"/>
      <c r="BF1097" s="130"/>
      <c r="BG1097" s="130"/>
      <c r="BH1097" s="130"/>
      <c r="BI1097" s="130"/>
      <c r="BJ1097" s="130"/>
      <c r="BK1097" s="130"/>
      <c r="BL1097" s="130"/>
      <c r="BM1097" s="130"/>
      <c r="BN1097" s="130"/>
      <c r="BO1097" s="130"/>
      <c r="BP1097" s="130"/>
      <c r="BQ1097" s="130"/>
      <c r="BR1097" s="130"/>
      <c r="BS1097" s="111"/>
    </row>
    <row r="1098" spans="4:71" s="94" customFormat="1" ht="9.75" customHeight="1" x14ac:dyDescent="0.25">
      <c r="D1098" s="130"/>
      <c r="E1098" s="130"/>
      <c r="F1098" s="130"/>
      <c r="G1098" s="130"/>
      <c r="H1098" s="130"/>
      <c r="I1098" s="130"/>
      <c r="J1098" s="130"/>
      <c r="K1098" s="130"/>
      <c r="L1098" s="130"/>
      <c r="M1098" s="130"/>
      <c r="N1098" s="130"/>
      <c r="O1098" s="130"/>
      <c r="P1098" s="130"/>
      <c r="Q1098" s="130"/>
      <c r="R1098" s="130"/>
      <c r="S1098" s="130"/>
      <c r="T1098" s="130"/>
      <c r="U1098" s="130"/>
      <c r="V1098" s="130"/>
      <c r="W1098" s="130"/>
      <c r="X1098" s="130"/>
      <c r="Y1098" s="130"/>
      <c r="Z1098" s="130"/>
      <c r="AA1098" s="130"/>
      <c r="AB1098" s="130"/>
      <c r="AC1098" s="130"/>
      <c r="AD1098" s="130"/>
      <c r="AE1098" s="130"/>
      <c r="AF1098" s="130"/>
      <c r="AG1098" s="130"/>
      <c r="AH1098" s="130"/>
      <c r="AI1098" s="130"/>
      <c r="AJ1098" s="130"/>
      <c r="AK1098" s="130"/>
      <c r="AL1098" s="130"/>
      <c r="AM1098" s="130"/>
      <c r="AN1098" s="130"/>
      <c r="AO1098" s="130"/>
      <c r="AP1098" s="130"/>
      <c r="AQ1098" s="130"/>
      <c r="AR1098" s="130"/>
      <c r="AS1098" s="130"/>
      <c r="AT1098" s="130"/>
      <c r="AU1098" s="130"/>
      <c r="AV1098" s="130"/>
      <c r="AW1098" s="130"/>
      <c r="AX1098" s="130"/>
      <c r="AY1098" s="130"/>
      <c r="AZ1098" s="130"/>
      <c r="BA1098" s="130"/>
      <c r="BB1098" s="130"/>
      <c r="BC1098" s="130"/>
      <c r="BD1098" s="130"/>
      <c r="BE1098" s="130"/>
      <c r="BF1098" s="130"/>
      <c r="BG1098" s="130"/>
      <c r="BH1098" s="130"/>
      <c r="BI1098" s="130"/>
      <c r="BJ1098" s="130"/>
      <c r="BK1098" s="130"/>
      <c r="BL1098" s="130"/>
      <c r="BM1098" s="130"/>
      <c r="BN1098" s="130"/>
      <c r="BO1098" s="130"/>
      <c r="BP1098" s="130"/>
      <c r="BQ1098" s="130"/>
      <c r="BR1098" s="130"/>
      <c r="BS1098" s="111"/>
    </row>
    <row r="1099" spans="4:71" s="94" customFormat="1" ht="9.75" customHeight="1" x14ac:dyDescent="0.25">
      <c r="D1099" s="130"/>
      <c r="E1099" s="130"/>
      <c r="F1099" s="130"/>
      <c r="G1099" s="130"/>
      <c r="H1099" s="130"/>
      <c r="I1099" s="130"/>
      <c r="J1099" s="130"/>
      <c r="K1099" s="130"/>
      <c r="L1099" s="130"/>
      <c r="M1099" s="130"/>
      <c r="N1099" s="130"/>
      <c r="O1099" s="130"/>
      <c r="P1099" s="130"/>
      <c r="Q1099" s="130"/>
      <c r="R1099" s="130"/>
      <c r="S1099" s="130"/>
      <c r="T1099" s="130"/>
      <c r="U1099" s="130"/>
      <c r="V1099" s="130"/>
      <c r="W1099" s="130"/>
      <c r="X1099" s="130"/>
      <c r="Y1099" s="130"/>
      <c r="Z1099" s="130"/>
      <c r="AA1099" s="130"/>
      <c r="AB1099" s="130"/>
      <c r="AC1099" s="130"/>
      <c r="AD1099" s="130"/>
      <c r="AE1099" s="130"/>
      <c r="AF1099" s="130"/>
      <c r="AG1099" s="130"/>
      <c r="AH1099" s="130"/>
      <c r="AI1099" s="130"/>
      <c r="AJ1099" s="130"/>
      <c r="AK1099" s="130"/>
      <c r="AL1099" s="130"/>
      <c r="AM1099" s="130"/>
      <c r="AN1099" s="130"/>
      <c r="AO1099" s="130"/>
      <c r="AP1099" s="130"/>
      <c r="AQ1099" s="130"/>
      <c r="AR1099" s="130"/>
      <c r="AS1099" s="130"/>
      <c r="AT1099" s="130"/>
      <c r="AU1099" s="130"/>
      <c r="AV1099" s="130"/>
      <c r="AW1099" s="130"/>
      <c r="AX1099" s="130"/>
      <c r="AY1099" s="130"/>
      <c r="AZ1099" s="130"/>
      <c r="BA1099" s="130"/>
      <c r="BB1099" s="130"/>
      <c r="BC1099" s="130"/>
      <c r="BD1099" s="130"/>
      <c r="BE1099" s="130"/>
      <c r="BF1099" s="130"/>
      <c r="BG1099" s="130"/>
      <c r="BH1099" s="130"/>
      <c r="BI1099" s="130"/>
      <c r="BJ1099" s="130"/>
      <c r="BK1099" s="130"/>
      <c r="BL1099" s="130"/>
      <c r="BM1099" s="130"/>
      <c r="BN1099" s="130"/>
      <c r="BO1099" s="130"/>
      <c r="BP1099" s="130"/>
      <c r="BQ1099" s="130"/>
      <c r="BR1099" s="130"/>
      <c r="BS1099" s="111"/>
    </row>
    <row r="1100" spans="4:71" s="94" customFormat="1" ht="9.75" customHeight="1" x14ac:dyDescent="0.25">
      <c r="D1100" s="130"/>
      <c r="E1100" s="130"/>
      <c r="F1100" s="130"/>
      <c r="G1100" s="130"/>
      <c r="H1100" s="130"/>
      <c r="I1100" s="130"/>
      <c r="J1100" s="130"/>
      <c r="K1100" s="130"/>
      <c r="L1100" s="130"/>
      <c r="M1100" s="130"/>
      <c r="N1100" s="130"/>
      <c r="O1100" s="130"/>
      <c r="P1100" s="130"/>
      <c r="Q1100" s="130"/>
      <c r="R1100" s="130"/>
      <c r="S1100" s="130"/>
      <c r="T1100" s="130"/>
      <c r="U1100" s="130"/>
      <c r="V1100" s="130"/>
      <c r="W1100" s="130"/>
      <c r="X1100" s="130"/>
      <c r="Y1100" s="130"/>
      <c r="Z1100" s="130"/>
      <c r="AA1100" s="130"/>
      <c r="AB1100" s="130"/>
      <c r="AC1100" s="130"/>
      <c r="AD1100" s="130"/>
      <c r="AE1100" s="130"/>
      <c r="AF1100" s="130"/>
      <c r="AG1100" s="130"/>
      <c r="AH1100" s="130"/>
      <c r="AI1100" s="130"/>
      <c r="AJ1100" s="130"/>
      <c r="AK1100" s="130"/>
      <c r="AL1100" s="130"/>
      <c r="AM1100" s="130"/>
      <c r="AN1100" s="130"/>
      <c r="AO1100" s="130"/>
      <c r="AP1100" s="130"/>
      <c r="AQ1100" s="130"/>
      <c r="AR1100" s="130"/>
      <c r="AS1100" s="130"/>
      <c r="AT1100" s="130"/>
      <c r="AU1100" s="130"/>
      <c r="AV1100" s="130"/>
      <c r="AW1100" s="130"/>
      <c r="AX1100" s="130"/>
      <c r="AY1100" s="130"/>
      <c r="AZ1100" s="130"/>
      <c r="BA1100" s="130"/>
      <c r="BB1100" s="130"/>
      <c r="BC1100" s="130"/>
      <c r="BD1100" s="130"/>
      <c r="BE1100" s="130"/>
      <c r="BF1100" s="130"/>
      <c r="BG1100" s="130"/>
      <c r="BH1100" s="130"/>
      <c r="BI1100" s="130"/>
      <c r="BJ1100" s="130"/>
      <c r="BK1100" s="130"/>
      <c r="BL1100" s="130"/>
      <c r="BM1100" s="130"/>
      <c r="BN1100" s="130"/>
      <c r="BO1100" s="130"/>
      <c r="BP1100" s="130"/>
      <c r="BQ1100" s="130"/>
      <c r="BR1100" s="130"/>
      <c r="BS1100" s="111"/>
    </row>
    <row r="1101" spans="4:71" s="94" customFormat="1" ht="9.75" customHeight="1" x14ac:dyDescent="0.25">
      <c r="D1101" s="130"/>
      <c r="E1101" s="130"/>
      <c r="F1101" s="130"/>
      <c r="G1101" s="130"/>
      <c r="H1101" s="130"/>
      <c r="I1101" s="130"/>
      <c r="J1101" s="130"/>
      <c r="K1101" s="130"/>
      <c r="L1101" s="130"/>
      <c r="M1101" s="130"/>
      <c r="N1101" s="130"/>
      <c r="O1101" s="130"/>
      <c r="P1101" s="130"/>
      <c r="Q1101" s="130"/>
      <c r="R1101" s="130"/>
      <c r="S1101" s="130"/>
      <c r="T1101" s="130"/>
      <c r="U1101" s="130"/>
      <c r="V1101" s="130"/>
      <c r="W1101" s="130"/>
      <c r="X1101" s="130"/>
      <c r="Y1101" s="130"/>
      <c r="Z1101" s="130"/>
      <c r="AA1101" s="130"/>
      <c r="AB1101" s="130"/>
      <c r="AC1101" s="130"/>
      <c r="AD1101" s="130"/>
      <c r="AE1101" s="130"/>
      <c r="AF1101" s="130"/>
      <c r="AG1101" s="130"/>
      <c r="AH1101" s="130"/>
      <c r="AI1101" s="130"/>
      <c r="AJ1101" s="130"/>
      <c r="AK1101" s="130"/>
      <c r="AL1101" s="130"/>
      <c r="AM1101" s="130"/>
      <c r="AN1101" s="130"/>
      <c r="AO1101" s="130"/>
      <c r="AP1101" s="130"/>
      <c r="AQ1101" s="130"/>
      <c r="AR1101" s="130"/>
      <c r="AS1101" s="130"/>
      <c r="AT1101" s="130"/>
      <c r="AU1101" s="130"/>
      <c r="AV1101" s="130"/>
      <c r="AW1101" s="130"/>
      <c r="AX1101" s="130"/>
      <c r="AY1101" s="130"/>
      <c r="AZ1101" s="130"/>
      <c r="BA1101" s="130"/>
      <c r="BB1101" s="130"/>
      <c r="BC1101" s="130"/>
      <c r="BD1101" s="130"/>
      <c r="BE1101" s="130"/>
      <c r="BF1101" s="130"/>
      <c r="BG1101" s="130"/>
      <c r="BH1101" s="130"/>
      <c r="BI1101" s="130"/>
      <c r="BJ1101" s="130"/>
      <c r="BK1101" s="130"/>
      <c r="BL1101" s="130"/>
      <c r="BM1101" s="130"/>
      <c r="BN1101" s="130"/>
      <c r="BO1101" s="130"/>
      <c r="BP1101" s="130"/>
      <c r="BQ1101" s="130"/>
      <c r="BR1101" s="130"/>
      <c r="BS1101" s="111"/>
    </row>
    <row r="1102" spans="4:71" s="94" customFormat="1" ht="9.75" customHeight="1" x14ac:dyDescent="0.25">
      <c r="D1102" s="130"/>
      <c r="E1102" s="130"/>
      <c r="F1102" s="130"/>
      <c r="G1102" s="130"/>
      <c r="H1102" s="130"/>
      <c r="I1102" s="130"/>
      <c r="J1102" s="130"/>
      <c r="K1102" s="130"/>
      <c r="L1102" s="130"/>
      <c r="M1102" s="130"/>
      <c r="N1102" s="130"/>
      <c r="O1102" s="130"/>
      <c r="P1102" s="130"/>
      <c r="Q1102" s="130"/>
      <c r="R1102" s="130"/>
      <c r="S1102" s="130"/>
      <c r="T1102" s="130"/>
      <c r="U1102" s="130"/>
      <c r="V1102" s="130"/>
      <c r="W1102" s="130"/>
      <c r="X1102" s="130"/>
      <c r="Y1102" s="130"/>
      <c r="Z1102" s="130"/>
      <c r="AA1102" s="130"/>
      <c r="AB1102" s="130"/>
      <c r="AC1102" s="130"/>
      <c r="AD1102" s="130"/>
      <c r="AE1102" s="130"/>
      <c r="AF1102" s="130"/>
      <c r="AG1102" s="130"/>
      <c r="AH1102" s="130"/>
      <c r="AI1102" s="130"/>
      <c r="AJ1102" s="130"/>
      <c r="AK1102" s="130"/>
      <c r="AL1102" s="130"/>
      <c r="AM1102" s="130"/>
      <c r="AN1102" s="130"/>
      <c r="AO1102" s="130"/>
      <c r="AP1102" s="130"/>
      <c r="AQ1102" s="130"/>
      <c r="AR1102" s="130"/>
      <c r="AS1102" s="130"/>
      <c r="AT1102" s="130"/>
      <c r="AU1102" s="130"/>
      <c r="AV1102" s="130"/>
      <c r="AW1102" s="130"/>
      <c r="AX1102" s="130"/>
      <c r="AY1102" s="130"/>
      <c r="AZ1102" s="130"/>
      <c r="BA1102" s="130"/>
      <c r="BB1102" s="130"/>
      <c r="BC1102" s="130"/>
      <c r="BD1102" s="130"/>
      <c r="BE1102" s="130"/>
      <c r="BF1102" s="130"/>
      <c r="BG1102" s="130"/>
      <c r="BH1102" s="130"/>
      <c r="BI1102" s="130"/>
      <c r="BJ1102" s="130"/>
      <c r="BK1102" s="130"/>
      <c r="BL1102" s="130"/>
      <c r="BM1102" s="130"/>
      <c r="BN1102" s="130"/>
      <c r="BO1102" s="130"/>
      <c r="BP1102" s="130"/>
      <c r="BQ1102" s="130"/>
      <c r="BR1102" s="130"/>
      <c r="BS1102" s="111"/>
    </row>
    <row r="1103" spans="4:71" s="94" customFormat="1" ht="9.75" customHeight="1" x14ac:dyDescent="0.25">
      <c r="D1103" s="130"/>
      <c r="E1103" s="130"/>
      <c r="F1103" s="130"/>
      <c r="G1103" s="130"/>
      <c r="H1103" s="130"/>
      <c r="I1103" s="130"/>
      <c r="J1103" s="130"/>
      <c r="K1103" s="130"/>
      <c r="L1103" s="130"/>
      <c r="M1103" s="130"/>
      <c r="N1103" s="130"/>
      <c r="O1103" s="130"/>
      <c r="P1103" s="130"/>
      <c r="Q1103" s="130"/>
      <c r="R1103" s="130"/>
      <c r="S1103" s="130"/>
      <c r="T1103" s="130"/>
      <c r="U1103" s="130"/>
      <c r="V1103" s="130"/>
      <c r="W1103" s="130"/>
      <c r="X1103" s="130"/>
      <c r="Y1103" s="130"/>
      <c r="Z1103" s="130"/>
      <c r="AA1103" s="130"/>
      <c r="AB1103" s="130"/>
      <c r="AC1103" s="130"/>
      <c r="AD1103" s="130"/>
      <c r="AE1103" s="130"/>
      <c r="AF1103" s="130"/>
      <c r="AG1103" s="130"/>
      <c r="AH1103" s="130"/>
      <c r="AI1103" s="130"/>
      <c r="AJ1103" s="130"/>
      <c r="AK1103" s="130"/>
      <c r="AL1103" s="130"/>
      <c r="AM1103" s="130"/>
      <c r="AN1103" s="130"/>
      <c r="AO1103" s="130"/>
      <c r="AP1103" s="130"/>
      <c r="AQ1103" s="130"/>
      <c r="AR1103" s="130"/>
      <c r="AS1103" s="130"/>
      <c r="AT1103" s="130"/>
      <c r="AU1103" s="130"/>
      <c r="AV1103" s="130"/>
      <c r="AW1103" s="130"/>
      <c r="AX1103" s="130"/>
      <c r="AY1103" s="130"/>
      <c r="AZ1103" s="130"/>
      <c r="BA1103" s="130"/>
      <c r="BB1103" s="130"/>
      <c r="BC1103" s="130"/>
      <c r="BD1103" s="130"/>
      <c r="BE1103" s="130"/>
      <c r="BF1103" s="130"/>
      <c r="BG1103" s="130"/>
      <c r="BH1103" s="130"/>
      <c r="BI1103" s="130"/>
      <c r="BJ1103" s="130"/>
      <c r="BK1103" s="130"/>
      <c r="BL1103" s="130"/>
      <c r="BM1103" s="130"/>
      <c r="BN1103" s="130"/>
      <c r="BO1103" s="130"/>
      <c r="BP1103" s="130"/>
      <c r="BQ1103" s="130"/>
      <c r="BR1103" s="130"/>
      <c r="BS1103" s="111"/>
    </row>
    <row r="1104" spans="4:71" s="94" customFormat="1" ht="9.75" customHeight="1" x14ac:dyDescent="0.25">
      <c r="D1104" s="130"/>
      <c r="E1104" s="130"/>
      <c r="F1104" s="130"/>
      <c r="G1104" s="130"/>
      <c r="H1104" s="130"/>
      <c r="I1104" s="130"/>
      <c r="J1104" s="130"/>
      <c r="K1104" s="130"/>
      <c r="L1104" s="130"/>
      <c r="M1104" s="130"/>
      <c r="N1104" s="130"/>
      <c r="O1104" s="130"/>
      <c r="P1104" s="130"/>
      <c r="Q1104" s="130"/>
      <c r="R1104" s="130"/>
      <c r="S1104" s="130"/>
      <c r="T1104" s="130"/>
      <c r="U1104" s="130"/>
      <c r="V1104" s="130"/>
      <c r="W1104" s="130"/>
      <c r="X1104" s="130"/>
      <c r="Y1104" s="130"/>
      <c r="Z1104" s="130"/>
      <c r="AA1104" s="130"/>
      <c r="AB1104" s="130"/>
      <c r="AC1104" s="130"/>
      <c r="AD1104" s="130"/>
      <c r="AE1104" s="130"/>
      <c r="AF1104" s="130"/>
      <c r="AG1104" s="130"/>
      <c r="AH1104" s="130"/>
      <c r="AI1104" s="130"/>
      <c r="AJ1104" s="130"/>
      <c r="AK1104" s="130"/>
      <c r="AL1104" s="130"/>
      <c r="AM1104" s="130"/>
      <c r="AN1104" s="130"/>
      <c r="AO1104" s="130"/>
      <c r="AP1104" s="130"/>
      <c r="AQ1104" s="130"/>
      <c r="AR1104" s="130"/>
      <c r="AS1104" s="130"/>
      <c r="AT1104" s="130"/>
      <c r="AU1104" s="130"/>
      <c r="AV1104" s="130"/>
      <c r="AW1104" s="130"/>
      <c r="AX1104" s="130"/>
      <c r="AY1104" s="130"/>
      <c r="AZ1104" s="130"/>
      <c r="BA1104" s="130"/>
      <c r="BB1104" s="130"/>
      <c r="BC1104" s="130"/>
      <c r="BD1104" s="130"/>
      <c r="BE1104" s="130"/>
      <c r="BF1104" s="130"/>
      <c r="BG1104" s="130"/>
      <c r="BH1104" s="130"/>
      <c r="BI1104" s="130"/>
      <c r="BJ1104" s="130"/>
      <c r="BK1104" s="130"/>
      <c r="BL1104" s="130"/>
      <c r="BM1104" s="130"/>
      <c r="BN1104" s="130"/>
      <c r="BO1104" s="130"/>
      <c r="BP1104" s="130"/>
      <c r="BQ1104" s="130"/>
      <c r="BR1104" s="130"/>
      <c r="BS1104" s="111"/>
    </row>
    <row r="1105" spans="4:71" s="94" customFormat="1" ht="9.75" customHeight="1" x14ac:dyDescent="0.25">
      <c r="D1105" s="130"/>
      <c r="E1105" s="130"/>
      <c r="F1105" s="130"/>
      <c r="G1105" s="130"/>
      <c r="H1105" s="130"/>
      <c r="I1105" s="130"/>
      <c r="J1105" s="130"/>
      <c r="K1105" s="130"/>
      <c r="L1105" s="130"/>
      <c r="M1105" s="130"/>
      <c r="N1105" s="130"/>
      <c r="O1105" s="130"/>
      <c r="P1105" s="130"/>
      <c r="Q1105" s="130"/>
      <c r="R1105" s="130"/>
      <c r="S1105" s="130"/>
      <c r="T1105" s="130"/>
      <c r="U1105" s="130"/>
      <c r="V1105" s="130"/>
      <c r="W1105" s="130"/>
      <c r="X1105" s="130"/>
      <c r="Y1105" s="130"/>
      <c r="Z1105" s="130"/>
      <c r="AA1105" s="130"/>
      <c r="AB1105" s="130"/>
      <c r="AC1105" s="130"/>
      <c r="AD1105" s="130"/>
      <c r="AE1105" s="130"/>
      <c r="AF1105" s="130"/>
      <c r="AG1105" s="130"/>
      <c r="AH1105" s="130"/>
      <c r="AI1105" s="130"/>
      <c r="AJ1105" s="130"/>
      <c r="AK1105" s="130"/>
      <c r="AL1105" s="130"/>
      <c r="AM1105" s="130"/>
      <c r="AN1105" s="130"/>
      <c r="AO1105" s="130"/>
      <c r="AP1105" s="130"/>
      <c r="AQ1105" s="130"/>
      <c r="AR1105" s="130"/>
      <c r="AS1105" s="130"/>
      <c r="AT1105" s="130"/>
      <c r="AU1105" s="130"/>
      <c r="AV1105" s="130"/>
      <c r="AW1105" s="130"/>
      <c r="AX1105" s="130"/>
      <c r="AY1105" s="130"/>
      <c r="AZ1105" s="130"/>
      <c r="BA1105" s="130"/>
      <c r="BB1105" s="130"/>
      <c r="BC1105" s="130"/>
      <c r="BD1105" s="130"/>
      <c r="BE1105" s="130"/>
      <c r="BF1105" s="130"/>
      <c r="BG1105" s="130"/>
      <c r="BH1105" s="130"/>
      <c r="BI1105" s="130"/>
      <c r="BJ1105" s="130"/>
      <c r="BK1105" s="130"/>
      <c r="BL1105" s="130"/>
      <c r="BM1105" s="130"/>
      <c r="BN1105" s="130"/>
      <c r="BO1105" s="130"/>
      <c r="BP1105" s="130"/>
      <c r="BQ1105" s="130"/>
      <c r="BR1105" s="130"/>
      <c r="BS1105" s="111"/>
    </row>
    <row r="1106" spans="4:71" s="94" customFormat="1" ht="9.75" customHeight="1" x14ac:dyDescent="0.25">
      <c r="D1106" s="130"/>
      <c r="E1106" s="130"/>
      <c r="F1106" s="130"/>
      <c r="G1106" s="130"/>
      <c r="H1106" s="130"/>
      <c r="I1106" s="130"/>
      <c r="J1106" s="130"/>
      <c r="K1106" s="130"/>
      <c r="L1106" s="130"/>
      <c r="M1106" s="130"/>
      <c r="N1106" s="130"/>
      <c r="O1106" s="130"/>
      <c r="P1106" s="130"/>
      <c r="Q1106" s="130"/>
      <c r="R1106" s="130"/>
      <c r="S1106" s="130"/>
      <c r="T1106" s="130"/>
      <c r="U1106" s="130"/>
      <c r="V1106" s="130"/>
      <c r="W1106" s="130"/>
      <c r="X1106" s="130"/>
      <c r="Y1106" s="130"/>
      <c r="Z1106" s="130"/>
      <c r="AA1106" s="130"/>
      <c r="AB1106" s="130"/>
      <c r="AC1106" s="130"/>
      <c r="AD1106" s="130"/>
      <c r="AE1106" s="130"/>
      <c r="AF1106" s="130"/>
      <c r="AG1106" s="130"/>
      <c r="AH1106" s="130"/>
      <c r="AI1106" s="130"/>
      <c r="AJ1106" s="130"/>
      <c r="AK1106" s="130"/>
      <c r="AL1106" s="130"/>
      <c r="AM1106" s="130"/>
      <c r="AN1106" s="130"/>
      <c r="AO1106" s="130"/>
      <c r="AP1106" s="130"/>
      <c r="AQ1106" s="130"/>
      <c r="AR1106" s="130"/>
      <c r="AS1106" s="130"/>
      <c r="AT1106" s="130"/>
      <c r="AU1106" s="130"/>
      <c r="AV1106" s="130"/>
      <c r="AW1106" s="130"/>
      <c r="AX1106" s="130"/>
      <c r="AY1106" s="130"/>
      <c r="AZ1106" s="130"/>
      <c r="BA1106" s="130"/>
      <c r="BB1106" s="130"/>
      <c r="BC1106" s="130"/>
      <c r="BD1106" s="130"/>
      <c r="BE1106" s="130"/>
      <c r="BF1106" s="130"/>
      <c r="BG1106" s="130"/>
      <c r="BH1106" s="130"/>
      <c r="BI1106" s="130"/>
      <c r="BJ1106" s="130"/>
      <c r="BK1106" s="130"/>
      <c r="BL1106" s="130"/>
      <c r="BM1106" s="130"/>
      <c r="BN1106" s="130"/>
      <c r="BO1106" s="130"/>
      <c r="BP1106" s="130"/>
      <c r="BQ1106" s="130"/>
      <c r="BR1106" s="130"/>
      <c r="BS1106" s="111"/>
    </row>
    <row r="1107" spans="4:71" s="94" customFormat="1" ht="9.75" customHeight="1" x14ac:dyDescent="0.25">
      <c r="D1107" s="130"/>
      <c r="E1107" s="130"/>
      <c r="F1107" s="130"/>
      <c r="G1107" s="130"/>
      <c r="H1107" s="130"/>
      <c r="I1107" s="130"/>
      <c r="J1107" s="130"/>
      <c r="K1107" s="130"/>
      <c r="L1107" s="130"/>
      <c r="M1107" s="130"/>
      <c r="N1107" s="130"/>
      <c r="O1107" s="130"/>
      <c r="P1107" s="130"/>
      <c r="Q1107" s="130"/>
      <c r="R1107" s="130"/>
      <c r="S1107" s="130"/>
      <c r="T1107" s="130"/>
      <c r="U1107" s="130"/>
      <c r="V1107" s="130"/>
      <c r="W1107" s="130"/>
      <c r="X1107" s="130"/>
      <c r="Y1107" s="130"/>
      <c r="Z1107" s="130"/>
      <c r="AA1107" s="130"/>
      <c r="AB1107" s="130"/>
      <c r="AC1107" s="130"/>
      <c r="AD1107" s="130"/>
      <c r="AE1107" s="130"/>
      <c r="AF1107" s="130"/>
      <c r="AG1107" s="130"/>
      <c r="AH1107" s="130"/>
      <c r="AI1107" s="130"/>
      <c r="AJ1107" s="130"/>
      <c r="AK1107" s="130"/>
      <c r="AL1107" s="130"/>
      <c r="AM1107" s="130"/>
      <c r="AN1107" s="130"/>
      <c r="AO1107" s="130"/>
      <c r="AP1107" s="130"/>
      <c r="AQ1107" s="130"/>
      <c r="AR1107" s="130"/>
      <c r="AS1107" s="130"/>
      <c r="AT1107" s="130"/>
      <c r="AU1107" s="130"/>
      <c r="AV1107" s="130"/>
      <c r="AW1107" s="130"/>
      <c r="AX1107" s="130"/>
      <c r="AY1107" s="130"/>
      <c r="AZ1107" s="130"/>
      <c r="BA1107" s="130"/>
      <c r="BB1107" s="130"/>
      <c r="BC1107" s="130"/>
      <c r="BD1107" s="130"/>
      <c r="BE1107" s="130"/>
      <c r="BF1107" s="130"/>
      <c r="BG1107" s="130"/>
      <c r="BH1107" s="130"/>
      <c r="BI1107" s="130"/>
      <c r="BJ1107" s="130"/>
      <c r="BK1107" s="130"/>
      <c r="BL1107" s="130"/>
      <c r="BM1107" s="130"/>
      <c r="BN1107" s="130"/>
      <c r="BO1107" s="130"/>
      <c r="BP1107" s="130"/>
      <c r="BQ1107" s="130"/>
      <c r="BR1107" s="130"/>
      <c r="BS1107" s="111"/>
    </row>
    <row r="1108" spans="4:71" s="94" customFormat="1" ht="9.75" customHeight="1" x14ac:dyDescent="0.25">
      <c r="D1108" s="130"/>
      <c r="E1108" s="130"/>
      <c r="F1108" s="130"/>
      <c r="G1108" s="130"/>
      <c r="H1108" s="130"/>
      <c r="I1108" s="130"/>
      <c r="J1108" s="130"/>
      <c r="K1108" s="130"/>
      <c r="L1108" s="130"/>
      <c r="M1108" s="130"/>
      <c r="N1108" s="130"/>
      <c r="O1108" s="130"/>
      <c r="P1108" s="130"/>
      <c r="Q1108" s="130"/>
      <c r="R1108" s="130"/>
      <c r="S1108" s="130"/>
      <c r="T1108" s="130"/>
      <c r="U1108" s="130"/>
      <c r="V1108" s="130"/>
      <c r="W1108" s="130"/>
      <c r="X1108" s="130"/>
      <c r="Y1108" s="130"/>
      <c r="Z1108" s="130"/>
      <c r="AA1108" s="130"/>
      <c r="AB1108" s="130"/>
      <c r="AC1108" s="130"/>
      <c r="AD1108" s="130"/>
      <c r="AE1108" s="130"/>
      <c r="AF1108" s="130"/>
      <c r="AG1108" s="130"/>
      <c r="AH1108" s="130"/>
      <c r="AI1108" s="130"/>
      <c r="AJ1108" s="130"/>
      <c r="AK1108" s="130"/>
      <c r="AL1108" s="130"/>
      <c r="AM1108" s="130"/>
      <c r="AN1108" s="130"/>
      <c r="AO1108" s="130"/>
      <c r="AP1108" s="130"/>
      <c r="AQ1108" s="130"/>
      <c r="AR1108" s="130"/>
      <c r="AS1108" s="130"/>
      <c r="AT1108" s="130"/>
      <c r="AU1108" s="130"/>
      <c r="AV1108" s="130"/>
      <c r="AW1108" s="130"/>
      <c r="AX1108" s="130"/>
      <c r="AY1108" s="130"/>
      <c r="AZ1108" s="130"/>
      <c r="BA1108" s="130"/>
      <c r="BB1108" s="130"/>
      <c r="BC1108" s="130"/>
      <c r="BD1108" s="130"/>
      <c r="BE1108" s="130"/>
      <c r="BF1108" s="130"/>
      <c r="BG1108" s="130"/>
      <c r="BH1108" s="130"/>
      <c r="BI1108" s="130"/>
      <c r="BJ1108" s="130"/>
      <c r="BK1108" s="130"/>
      <c r="BL1108" s="130"/>
      <c r="BM1108" s="130"/>
      <c r="BN1108" s="130"/>
      <c r="BO1108" s="130"/>
      <c r="BP1108" s="130"/>
      <c r="BQ1108" s="130"/>
      <c r="BR1108" s="130"/>
      <c r="BS1108" s="111"/>
    </row>
    <row r="1109" spans="4:71" s="94" customFormat="1" ht="9.75" customHeight="1" x14ac:dyDescent="0.25">
      <c r="D1109" s="130"/>
      <c r="E1109" s="130"/>
      <c r="F1109" s="130"/>
      <c r="G1109" s="130"/>
      <c r="H1109" s="130"/>
      <c r="I1109" s="130"/>
      <c r="J1109" s="130"/>
      <c r="K1109" s="130"/>
      <c r="L1109" s="130"/>
      <c r="M1109" s="130"/>
      <c r="N1109" s="130"/>
      <c r="O1109" s="130"/>
      <c r="P1109" s="130"/>
      <c r="Q1109" s="130"/>
      <c r="R1109" s="130"/>
      <c r="S1109" s="130"/>
      <c r="T1109" s="130"/>
      <c r="U1109" s="130"/>
      <c r="V1109" s="130"/>
      <c r="W1109" s="130"/>
      <c r="X1109" s="130"/>
      <c r="Y1109" s="130"/>
      <c r="Z1109" s="130"/>
      <c r="AA1109" s="130"/>
      <c r="AB1109" s="130"/>
      <c r="AC1109" s="130"/>
      <c r="AD1109" s="130"/>
      <c r="AE1109" s="130"/>
      <c r="AF1109" s="130"/>
      <c r="AG1109" s="130"/>
      <c r="AH1109" s="130"/>
      <c r="AI1109" s="130"/>
      <c r="AJ1109" s="130"/>
      <c r="AK1109" s="130"/>
      <c r="AL1109" s="130"/>
      <c r="AM1109" s="130"/>
      <c r="AN1109" s="130"/>
      <c r="AO1109" s="130"/>
      <c r="AP1109" s="130"/>
      <c r="AQ1109" s="130"/>
      <c r="AR1109" s="130"/>
      <c r="AS1109" s="130"/>
      <c r="AT1109" s="130"/>
      <c r="AU1109" s="130"/>
      <c r="AV1109" s="130"/>
      <c r="AW1109" s="130"/>
      <c r="AX1109" s="130"/>
      <c r="AY1109" s="130"/>
      <c r="AZ1109" s="130"/>
      <c r="BA1109" s="130"/>
      <c r="BB1109" s="130"/>
      <c r="BC1109" s="130"/>
      <c r="BD1109" s="130"/>
      <c r="BE1109" s="130"/>
      <c r="BF1109" s="130"/>
      <c r="BG1109" s="130"/>
      <c r="BH1109" s="130"/>
      <c r="BI1109" s="130"/>
      <c r="BJ1109" s="130"/>
      <c r="BK1109" s="130"/>
      <c r="BL1109" s="130"/>
      <c r="BM1109" s="130"/>
      <c r="BN1109" s="130"/>
      <c r="BO1109" s="130"/>
      <c r="BP1109" s="130"/>
      <c r="BQ1109" s="130"/>
      <c r="BR1109" s="130"/>
      <c r="BS1109" s="111"/>
    </row>
    <row r="1110" spans="4:71" s="94" customFormat="1" ht="9.75" customHeight="1" x14ac:dyDescent="0.25">
      <c r="D1110" s="130"/>
      <c r="E1110" s="130"/>
      <c r="F1110" s="130"/>
      <c r="G1110" s="130"/>
      <c r="H1110" s="130"/>
      <c r="I1110" s="130"/>
      <c r="J1110" s="130"/>
      <c r="K1110" s="130"/>
      <c r="L1110" s="130"/>
      <c r="M1110" s="130"/>
      <c r="N1110" s="130"/>
      <c r="O1110" s="130"/>
      <c r="P1110" s="130"/>
      <c r="Q1110" s="130"/>
      <c r="R1110" s="130"/>
      <c r="S1110" s="130"/>
      <c r="T1110" s="130"/>
      <c r="U1110" s="130"/>
      <c r="V1110" s="130"/>
      <c r="W1110" s="130"/>
      <c r="X1110" s="130"/>
      <c r="Y1110" s="130"/>
      <c r="Z1110" s="130"/>
      <c r="AA1110" s="130"/>
      <c r="AB1110" s="130"/>
      <c r="AC1110" s="130"/>
      <c r="AD1110" s="130"/>
      <c r="AE1110" s="130"/>
      <c r="AF1110" s="130"/>
      <c r="AG1110" s="130"/>
      <c r="AH1110" s="130"/>
      <c r="AI1110" s="130"/>
      <c r="AJ1110" s="130"/>
      <c r="AK1110" s="130"/>
      <c r="AL1110" s="130"/>
      <c r="AM1110" s="130"/>
      <c r="AN1110" s="130"/>
      <c r="AO1110" s="130"/>
      <c r="AP1110" s="130"/>
      <c r="AQ1110" s="130"/>
      <c r="AR1110" s="130"/>
      <c r="AS1110" s="130"/>
      <c r="AT1110" s="130"/>
      <c r="AU1110" s="130"/>
      <c r="AV1110" s="130"/>
      <c r="AW1110" s="130"/>
      <c r="AX1110" s="130"/>
      <c r="AY1110" s="130"/>
      <c r="AZ1110" s="130"/>
      <c r="BA1110" s="130"/>
      <c r="BB1110" s="130"/>
      <c r="BC1110" s="130"/>
      <c r="BD1110" s="130"/>
      <c r="BE1110" s="130"/>
      <c r="BF1110" s="130"/>
      <c r="BG1110" s="130"/>
      <c r="BH1110" s="130"/>
      <c r="BI1110" s="130"/>
      <c r="BJ1110" s="130"/>
      <c r="BK1110" s="130"/>
      <c r="BL1110" s="130"/>
      <c r="BM1110" s="130"/>
      <c r="BN1110" s="130"/>
      <c r="BO1110" s="130"/>
      <c r="BP1110" s="130"/>
      <c r="BQ1110" s="130"/>
      <c r="BR1110" s="130"/>
      <c r="BS1110" s="111"/>
    </row>
    <row r="1111" spans="4:71" s="94" customFormat="1" ht="9.75" customHeight="1" x14ac:dyDescent="0.25">
      <c r="D1111" s="130"/>
      <c r="E1111" s="130"/>
      <c r="F1111" s="130"/>
      <c r="G1111" s="130"/>
      <c r="H1111" s="130"/>
      <c r="I1111" s="130"/>
      <c r="J1111" s="130"/>
      <c r="K1111" s="130"/>
      <c r="L1111" s="130"/>
      <c r="M1111" s="130"/>
      <c r="N1111" s="130"/>
      <c r="O1111" s="130"/>
      <c r="P1111" s="130"/>
      <c r="Q1111" s="130"/>
      <c r="R1111" s="130"/>
      <c r="S1111" s="130"/>
      <c r="T1111" s="130"/>
      <c r="U1111" s="130"/>
      <c r="V1111" s="130"/>
      <c r="W1111" s="130"/>
      <c r="X1111" s="130"/>
      <c r="Y1111" s="130"/>
      <c r="Z1111" s="130"/>
      <c r="AA1111" s="130"/>
      <c r="AB1111" s="130"/>
      <c r="AC1111" s="130"/>
      <c r="AD1111" s="130"/>
      <c r="AE1111" s="130"/>
      <c r="AF1111" s="130"/>
      <c r="AG1111" s="130"/>
      <c r="AH1111" s="130"/>
      <c r="AI1111" s="130"/>
      <c r="AJ1111" s="130"/>
      <c r="AK1111" s="130"/>
      <c r="AL1111" s="130"/>
      <c r="AM1111" s="130"/>
      <c r="AN1111" s="130"/>
      <c r="AO1111" s="130"/>
      <c r="AP1111" s="130"/>
      <c r="AQ1111" s="130"/>
      <c r="AR1111" s="130"/>
      <c r="AS1111" s="130"/>
      <c r="AT1111" s="130"/>
      <c r="AU1111" s="130"/>
      <c r="AV1111" s="130"/>
      <c r="AW1111" s="130"/>
      <c r="AX1111" s="130"/>
      <c r="AY1111" s="130"/>
      <c r="AZ1111" s="130"/>
      <c r="BA1111" s="130"/>
      <c r="BB1111" s="130"/>
      <c r="BC1111" s="130"/>
      <c r="BD1111" s="130"/>
      <c r="BE1111" s="130"/>
      <c r="BF1111" s="130"/>
      <c r="BG1111" s="130"/>
      <c r="BH1111" s="130"/>
      <c r="BI1111" s="130"/>
      <c r="BJ1111" s="130"/>
      <c r="BK1111" s="130"/>
      <c r="BL1111" s="130"/>
      <c r="BM1111" s="130"/>
      <c r="BN1111" s="130"/>
      <c r="BO1111" s="130"/>
      <c r="BP1111" s="130"/>
      <c r="BQ1111" s="130"/>
      <c r="BR1111" s="130"/>
      <c r="BS1111" s="111"/>
    </row>
    <row r="1112" spans="4:71" s="94" customFormat="1" ht="9.75" customHeight="1" x14ac:dyDescent="0.25">
      <c r="D1112" s="130"/>
      <c r="E1112" s="130"/>
      <c r="F1112" s="130"/>
      <c r="G1112" s="130"/>
      <c r="H1112" s="130"/>
      <c r="I1112" s="130"/>
      <c r="J1112" s="130"/>
      <c r="K1112" s="130"/>
      <c r="L1112" s="130"/>
      <c r="M1112" s="130"/>
      <c r="N1112" s="130"/>
      <c r="O1112" s="130"/>
      <c r="P1112" s="130"/>
      <c r="Q1112" s="130"/>
      <c r="R1112" s="130"/>
      <c r="S1112" s="130"/>
      <c r="T1112" s="130"/>
      <c r="U1112" s="130"/>
      <c r="V1112" s="130"/>
      <c r="W1112" s="130"/>
      <c r="X1112" s="130"/>
      <c r="Y1112" s="130"/>
      <c r="Z1112" s="130"/>
      <c r="AA1112" s="130"/>
      <c r="AB1112" s="130"/>
      <c r="AC1112" s="130"/>
      <c r="AD1112" s="130"/>
      <c r="AE1112" s="130"/>
      <c r="AF1112" s="130"/>
      <c r="AG1112" s="130"/>
      <c r="AH1112" s="130"/>
      <c r="AI1112" s="130"/>
      <c r="AJ1112" s="130"/>
      <c r="AK1112" s="130"/>
      <c r="AL1112" s="130"/>
      <c r="AM1112" s="130"/>
      <c r="AN1112" s="130"/>
      <c r="AO1112" s="130"/>
      <c r="AP1112" s="130"/>
      <c r="AQ1112" s="130"/>
      <c r="AR1112" s="130"/>
      <c r="AS1112" s="130"/>
      <c r="AT1112" s="130"/>
      <c r="AU1112" s="130"/>
      <c r="AV1112" s="130"/>
      <c r="AW1112" s="130"/>
      <c r="AX1112" s="130"/>
      <c r="AY1112" s="130"/>
      <c r="AZ1112" s="130"/>
      <c r="BA1112" s="130"/>
      <c r="BB1112" s="130"/>
      <c r="BC1112" s="130"/>
      <c r="BD1112" s="130"/>
      <c r="BE1112" s="130"/>
      <c r="BF1112" s="130"/>
      <c r="BG1112" s="130"/>
      <c r="BH1112" s="130"/>
      <c r="BI1112" s="130"/>
      <c r="BJ1112" s="130"/>
      <c r="BK1112" s="130"/>
      <c r="BL1112" s="130"/>
      <c r="BM1112" s="130"/>
      <c r="BN1112" s="130"/>
      <c r="BO1112" s="130"/>
      <c r="BP1112" s="130"/>
      <c r="BQ1112" s="130"/>
      <c r="BR1112" s="130"/>
      <c r="BS1112" s="111"/>
    </row>
    <row r="1113" spans="4:71" s="94" customFormat="1" ht="9.75" customHeight="1" x14ac:dyDescent="0.25">
      <c r="D1113" s="130"/>
      <c r="E1113" s="130"/>
      <c r="F1113" s="130"/>
      <c r="G1113" s="130"/>
      <c r="H1113" s="130"/>
      <c r="I1113" s="130"/>
      <c r="J1113" s="130"/>
      <c r="K1113" s="130"/>
      <c r="L1113" s="130"/>
      <c r="M1113" s="130"/>
      <c r="N1113" s="130"/>
      <c r="O1113" s="130"/>
      <c r="P1113" s="130"/>
      <c r="Q1113" s="130"/>
      <c r="R1113" s="130"/>
      <c r="S1113" s="130"/>
      <c r="T1113" s="130"/>
      <c r="U1113" s="130"/>
      <c r="V1113" s="130"/>
      <c r="W1113" s="130"/>
      <c r="X1113" s="130"/>
      <c r="Y1113" s="130"/>
      <c r="Z1113" s="130"/>
      <c r="AA1113" s="130"/>
      <c r="AB1113" s="130"/>
      <c r="AC1113" s="130"/>
      <c r="AD1113" s="130"/>
      <c r="AE1113" s="130"/>
      <c r="AF1113" s="130"/>
      <c r="AG1113" s="130"/>
      <c r="AH1113" s="130"/>
      <c r="AI1113" s="130"/>
      <c r="AJ1113" s="130"/>
      <c r="AK1113" s="130"/>
      <c r="AL1113" s="130"/>
      <c r="AM1113" s="130"/>
      <c r="AN1113" s="130"/>
      <c r="AO1113" s="130"/>
      <c r="AP1113" s="130"/>
      <c r="AQ1113" s="130"/>
      <c r="AR1113" s="130"/>
      <c r="AS1113" s="130"/>
      <c r="AT1113" s="130"/>
      <c r="AU1113" s="130"/>
      <c r="AV1113" s="130"/>
      <c r="AW1113" s="130"/>
      <c r="AX1113" s="130"/>
      <c r="AY1113" s="130"/>
      <c r="AZ1113" s="130"/>
      <c r="BA1113" s="130"/>
      <c r="BB1113" s="130"/>
      <c r="BC1113" s="130"/>
      <c r="BD1113" s="130"/>
      <c r="BE1113" s="130"/>
      <c r="BF1113" s="130"/>
      <c r="BG1113" s="130"/>
      <c r="BH1113" s="130"/>
      <c r="BI1113" s="130"/>
      <c r="BJ1113" s="130"/>
      <c r="BK1113" s="130"/>
      <c r="BL1113" s="130"/>
      <c r="BM1113" s="130"/>
      <c r="BN1113" s="130"/>
      <c r="BO1113" s="130"/>
      <c r="BP1113" s="130"/>
      <c r="BQ1113" s="130"/>
      <c r="BR1113" s="130"/>
      <c r="BS1113" s="111"/>
    </row>
    <row r="1114" spans="4:71" s="94" customFormat="1" ht="9.75" customHeight="1" x14ac:dyDescent="0.25">
      <c r="D1114" s="130"/>
      <c r="E1114" s="130"/>
      <c r="F1114" s="130"/>
      <c r="G1114" s="130"/>
      <c r="H1114" s="130"/>
      <c r="I1114" s="130"/>
      <c r="J1114" s="130"/>
      <c r="K1114" s="130"/>
      <c r="L1114" s="130"/>
      <c r="M1114" s="130"/>
      <c r="N1114" s="130"/>
      <c r="O1114" s="130"/>
      <c r="P1114" s="130"/>
      <c r="Q1114" s="130"/>
      <c r="R1114" s="130"/>
      <c r="S1114" s="130"/>
      <c r="T1114" s="130"/>
      <c r="U1114" s="130"/>
      <c r="V1114" s="130"/>
      <c r="W1114" s="130"/>
      <c r="X1114" s="130"/>
      <c r="Y1114" s="130"/>
      <c r="Z1114" s="130"/>
      <c r="AA1114" s="130"/>
      <c r="AB1114" s="130"/>
      <c r="AC1114" s="130"/>
      <c r="AD1114" s="130"/>
      <c r="AE1114" s="130"/>
      <c r="AF1114" s="130"/>
      <c r="AG1114" s="130"/>
      <c r="AH1114" s="130"/>
      <c r="AI1114" s="130"/>
      <c r="AJ1114" s="130"/>
      <c r="AK1114" s="130"/>
      <c r="AL1114" s="130"/>
      <c r="AM1114" s="130"/>
      <c r="AN1114" s="130"/>
      <c r="AO1114" s="130"/>
      <c r="AP1114" s="130"/>
      <c r="AQ1114" s="130"/>
      <c r="AR1114" s="130"/>
      <c r="AS1114" s="130"/>
      <c r="AT1114" s="130"/>
      <c r="AU1114" s="130"/>
      <c r="AV1114" s="130"/>
      <c r="AW1114" s="130"/>
      <c r="AX1114" s="130"/>
      <c r="AY1114" s="130"/>
      <c r="AZ1114" s="130"/>
      <c r="BA1114" s="130"/>
      <c r="BB1114" s="130"/>
      <c r="BC1114" s="130"/>
      <c r="BD1114" s="130"/>
      <c r="BE1114" s="130"/>
      <c r="BF1114" s="130"/>
      <c r="BG1114" s="130"/>
      <c r="BH1114" s="130"/>
      <c r="BI1114" s="130"/>
      <c r="BJ1114" s="130"/>
      <c r="BK1114" s="130"/>
      <c r="BL1114" s="130"/>
      <c r="BM1114" s="130"/>
      <c r="BN1114" s="130"/>
      <c r="BO1114" s="130"/>
      <c r="BP1114" s="130"/>
      <c r="BQ1114" s="130"/>
      <c r="BR1114" s="130"/>
      <c r="BS1114" s="111"/>
    </row>
    <row r="1115" spans="4:71" s="94" customFormat="1" ht="9.75" customHeight="1" x14ac:dyDescent="0.25">
      <c r="D1115" s="130"/>
      <c r="E1115" s="130"/>
      <c r="F1115" s="130"/>
      <c r="G1115" s="130"/>
      <c r="H1115" s="130"/>
      <c r="I1115" s="130"/>
      <c r="J1115" s="130"/>
      <c r="K1115" s="130"/>
      <c r="L1115" s="130"/>
      <c r="M1115" s="130"/>
      <c r="N1115" s="130"/>
      <c r="O1115" s="130"/>
      <c r="P1115" s="130"/>
      <c r="Q1115" s="130"/>
      <c r="R1115" s="130"/>
      <c r="S1115" s="130"/>
      <c r="T1115" s="130"/>
      <c r="U1115" s="130"/>
      <c r="V1115" s="130"/>
      <c r="W1115" s="130"/>
      <c r="X1115" s="130"/>
      <c r="Y1115" s="130"/>
      <c r="Z1115" s="130"/>
      <c r="AA1115" s="130"/>
      <c r="AB1115" s="130"/>
      <c r="AC1115" s="130"/>
      <c r="AD1115" s="130"/>
      <c r="AE1115" s="130"/>
      <c r="AF1115" s="130"/>
      <c r="AG1115" s="130"/>
      <c r="AH1115" s="130"/>
      <c r="AI1115" s="130"/>
      <c r="AJ1115" s="130"/>
      <c r="AK1115" s="130"/>
      <c r="AL1115" s="130"/>
      <c r="AM1115" s="130"/>
      <c r="AN1115" s="130"/>
      <c r="AO1115" s="130"/>
      <c r="AP1115" s="130"/>
      <c r="AQ1115" s="130"/>
      <c r="AR1115" s="130"/>
      <c r="AS1115" s="130"/>
      <c r="AT1115" s="130"/>
      <c r="AU1115" s="130"/>
      <c r="AV1115" s="130"/>
      <c r="AW1115" s="130"/>
      <c r="AX1115" s="130"/>
      <c r="AY1115" s="130"/>
      <c r="AZ1115" s="130"/>
      <c r="BA1115" s="130"/>
      <c r="BB1115" s="130"/>
      <c r="BC1115" s="130"/>
      <c r="BD1115" s="130"/>
      <c r="BE1115" s="130"/>
      <c r="BF1115" s="130"/>
      <c r="BG1115" s="130"/>
      <c r="BH1115" s="130"/>
      <c r="BI1115" s="130"/>
      <c r="BJ1115" s="130"/>
      <c r="BK1115" s="130"/>
      <c r="BL1115" s="130"/>
      <c r="BM1115" s="130"/>
      <c r="BN1115" s="130"/>
      <c r="BO1115" s="130"/>
      <c r="BP1115" s="130"/>
      <c r="BQ1115" s="130"/>
      <c r="BR1115" s="130"/>
      <c r="BS1115" s="111"/>
    </row>
    <row r="1116" spans="4:71" s="94" customFormat="1" ht="9.75" customHeight="1" x14ac:dyDescent="0.25">
      <c r="D1116" s="130"/>
      <c r="E1116" s="130"/>
      <c r="F1116" s="130"/>
      <c r="G1116" s="130"/>
      <c r="H1116" s="130"/>
      <c r="I1116" s="130"/>
      <c r="J1116" s="130"/>
      <c r="K1116" s="130"/>
      <c r="L1116" s="130"/>
      <c r="M1116" s="130"/>
      <c r="N1116" s="130"/>
      <c r="O1116" s="130"/>
      <c r="P1116" s="130"/>
      <c r="Q1116" s="130"/>
      <c r="R1116" s="130"/>
      <c r="S1116" s="130"/>
      <c r="T1116" s="130"/>
      <c r="U1116" s="130"/>
      <c r="V1116" s="130"/>
      <c r="W1116" s="130"/>
      <c r="X1116" s="130"/>
      <c r="Y1116" s="130"/>
      <c r="Z1116" s="130"/>
      <c r="AA1116" s="130"/>
      <c r="AB1116" s="130"/>
      <c r="AC1116" s="130"/>
      <c r="AD1116" s="130"/>
      <c r="AE1116" s="130"/>
      <c r="AF1116" s="130"/>
      <c r="AG1116" s="130"/>
      <c r="AH1116" s="130"/>
      <c r="AI1116" s="130"/>
      <c r="AJ1116" s="130"/>
      <c r="AK1116" s="130"/>
      <c r="AL1116" s="130"/>
      <c r="AM1116" s="130"/>
      <c r="AN1116" s="130"/>
      <c r="AO1116" s="130"/>
      <c r="AP1116" s="130"/>
      <c r="AQ1116" s="130"/>
      <c r="AR1116" s="130"/>
      <c r="AS1116" s="130"/>
      <c r="AT1116" s="130"/>
      <c r="AU1116" s="130"/>
      <c r="AV1116" s="130"/>
      <c r="AW1116" s="130"/>
      <c r="AX1116" s="130"/>
      <c r="AY1116" s="130"/>
      <c r="AZ1116" s="130"/>
      <c r="BA1116" s="130"/>
      <c r="BB1116" s="130"/>
      <c r="BC1116" s="130"/>
      <c r="BD1116" s="130"/>
      <c r="BE1116" s="130"/>
      <c r="BF1116" s="130"/>
      <c r="BG1116" s="130"/>
      <c r="BH1116" s="130"/>
      <c r="BI1116" s="130"/>
      <c r="BJ1116" s="130"/>
      <c r="BK1116" s="130"/>
      <c r="BL1116" s="130"/>
      <c r="BM1116" s="130"/>
      <c r="BN1116" s="130"/>
      <c r="BO1116" s="130"/>
      <c r="BP1116" s="130"/>
      <c r="BQ1116" s="130"/>
      <c r="BR1116" s="130"/>
      <c r="BS1116" s="111"/>
    </row>
    <row r="1117" spans="4:71" s="94" customFormat="1" ht="9.75" customHeight="1" x14ac:dyDescent="0.25">
      <c r="D1117" s="130"/>
      <c r="E1117" s="130"/>
      <c r="F1117" s="130"/>
      <c r="G1117" s="130"/>
      <c r="H1117" s="130"/>
      <c r="I1117" s="130"/>
      <c r="J1117" s="130"/>
      <c r="K1117" s="130"/>
      <c r="L1117" s="130"/>
      <c r="M1117" s="130"/>
      <c r="N1117" s="130"/>
      <c r="O1117" s="130"/>
      <c r="P1117" s="130"/>
      <c r="Q1117" s="130"/>
      <c r="R1117" s="130"/>
      <c r="S1117" s="130"/>
      <c r="T1117" s="130"/>
      <c r="U1117" s="130"/>
      <c r="V1117" s="130"/>
      <c r="W1117" s="130"/>
      <c r="X1117" s="130"/>
      <c r="Y1117" s="130"/>
      <c r="Z1117" s="130"/>
      <c r="AA1117" s="130"/>
      <c r="AB1117" s="130"/>
      <c r="AC1117" s="130"/>
      <c r="AD1117" s="130"/>
      <c r="AE1117" s="130"/>
      <c r="AF1117" s="130"/>
      <c r="AG1117" s="130"/>
      <c r="AH1117" s="130"/>
      <c r="AI1117" s="130"/>
      <c r="AJ1117" s="130"/>
      <c r="AK1117" s="130"/>
      <c r="AL1117" s="130"/>
      <c r="AM1117" s="130"/>
      <c r="AN1117" s="130"/>
      <c r="AO1117" s="130"/>
      <c r="AP1117" s="130"/>
      <c r="AQ1117" s="130"/>
      <c r="AR1117" s="130"/>
      <c r="AS1117" s="130"/>
      <c r="AT1117" s="130"/>
      <c r="AU1117" s="130"/>
      <c r="AV1117" s="130"/>
      <c r="AW1117" s="130"/>
      <c r="AX1117" s="130"/>
      <c r="AY1117" s="130"/>
      <c r="AZ1117" s="130"/>
      <c r="BA1117" s="130"/>
      <c r="BB1117" s="130"/>
      <c r="BC1117" s="130"/>
      <c r="BD1117" s="130"/>
      <c r="BE1117" s="130"/>
      <c r="BF1117" s="130"/>
      <c r="BG1117" s="130"/>
      <c r="BH1117" s="130"/>
      <c r="BI1117" s="130"/>
      <c r="BJ1117" s="130"/>
      <c r="BK1117" s="130"/>
      <c r="BL1117" s="130"/>
      <c r="BM1117" s="130"/>
      <c r="BN1117" s="130"/>
      <c r="BO1117" s="130"/>
      <c r="BP1117" s="130"/>
      <c r="BQ1117" s="130"/>
      <c r="BR1117" s="130"/>
      <c r="BS1117" s="111"/>
    </row>
    <row r="1118" spans="4:71" s="94" customFormat="1" ht="9.75" customHeight="1" x14ac:dyDescent="0.25">
      <c r="D1118" s="130"/>
      <c r="E1118" s="130"/>
      <c r="F1118" s="130"/>
      <c r="G1118" s="130"/>
      <c r="H1118" s="130"/>
      <c r="I1118" s="130"/>
      <c r="J1118" s="130"/>
      <c r="K1118" s="130"/>
      <c r="L1118" s="130"/>
      <c r="M1118" s="130"/>
      <c r="N1118" s="130"/>
      <c r="O1118" s="130"/>
      <c r="P1118" s="130"/>
      <c r="Q1118" s="130"/>
      <c r="R1118" s="130"/>
      <c r="S1118" s="130"/>
      <c r="T1118" s="130"/>
      <c r="U1118" s="130"/>
      <c r="V1118" s="130"/>
      <c r="W1118" s="130"/>
      <c r="X1118" s="130"/>
      <c r="Y1118" s="130"/>
      <c r="Z1118" s="130"/>
      <c r="AA1118" s="130"/>
      <c r="AB1118" s="130"/>
      <c r="AC1118" s="130"/>
      <c r="AD1118" s="130"/>
      <c r="AE1118" s="130"/>
      <c r="AF1118" s="130"/>
      <c r="AG1118" s="130"/>
      <c r="AH1118" s="130"/>
      <c r="AI1118" s="130"/>
      <c r="AJ1118" s="130"/>
      <c r="AK1118" s="130"/>
      <c r="AL1118" s="130"/>
      <c r="AM1118" s="130"/>
      <c r="AN1118" s="130"/>
      <c r="AO1118" s="130"/>
      <c r="AP1118" s="130"/>
      <c r="AQ1118" s="130"/>
      <c r="AR1118" s="130"/>
      <c r="AS1118" s="130"/>
      <c r="AT1118" s="130"/>
      <c r="AU1118" s="130"/>
      <c r="AV1118" s="130"/>
      <c r="AW1118" s="130"/>
      <c r="AX1118" s="130"/>
      <c r="AY1118" s="130"/>
      <c r="AZ1118" s="130"/>
      <c r="BA1118" s="130"/>
      <c r="BB1118" s="130"/>
      <c r="BC1118" s="130"/>
      <c r="BD1118" s="130"/>
      <c r="BE1118" s="130"/>
      <c r="BF1118" s="130"/>
      <c r="BG1118" s="130"/>
      <c r="BH1118" s="130"/>
      <c r="BI1118" s="130"/>
      <c r="BJ1118" s="130"/>
      <c r="BK1118" s="130"/>
      <c r="BL1118" s="130"/>
      <c r="BM1118" s="130"/>
      <c r="BN1118" s="130"/>
      <c r="BO1118" s="130"/>
      <c r="BP1118" s="130"/>
      <c r="BQ1118" s="130"/>
      <c r="BR1118" s="130"/>
      <c r="BS1118" s="111"/>
    </row>
    <row r="1119" spans="4:71" s="94" customFormat="1" ht="9.75" customHeight="1" x14ac:dyDescent="0.25">
      <c r="D1119" s="130"/>
      <c r="E1119" s="130"/>
      <c r="F1119" s="130"/>
      <c r="G1119" s="130"/>
      <c r="H1119" s="130"/>
      <c r="I1119" s="130"/>
      <c r="J1119" s="130"/>
      <c r="K1119" s="130"/>
      <c r="L1119" s="130"/>
      <c r="M1119" s="130"/>
      <c r="N1119" s="130"/>
      <c r="O1119" s="130"/>
      <c r="P1119" s="130"/>
      <c r="Q1119" s="130"/>
      <c r="R1119" s="130"/>
      <c r="S1119" s="130"/>
      <c r="T1119" s="130"/>
      <c r="U1119" s="130"/>
      <c r="V1119" s="130"/>
      <c r="W1119" s="130"/>
      <c r="X1119" s="130"/>
      <c r="Y1119" s="130"/>
      <c r="Z1119" s="130"/>
      <c r="AA1119" s="130"/>
      <c r="AB1119" s="130"/>
      <c r="AC1119" s="130"/>
      <c r="AD1119" s="130"/>
      <c r="AE1119" s="130"/>
      <c r="AF1119" s="130"/>
      <c r="AG1119" s="130"/>
      <c r="AH1119" s="130"/>
      <c r="AI1119" s="130"/>
      <c r="AJ1119" s="130"/>
      <c r="AK1119" s="130"/>
      <c r="AL1119" s="130"/>
      <c r="AM1119" s="130"/>
      <c r="AN1119" s="130"/>
      <c r="AO1119" s="130"/>
      <c r="AP1119" s="130"/>
      <c r="AQ1119" s="130"/>
      <c r="AR1119" s="130"/>
      <c r="AS1119" s="130"/>
      <c r="AT1119" s="130"/>
      <c r="AU1119" s="130"/>
      <c r="AV1119" s="130"/>
      <c r="AW1119" s="130"/>
      <c r="AX1119" s="130"/>
      <c r="AY1119" s="130"/>
      <c r="AZ1119" s="130"/>
      <c r="BA1119" s="130"/>
      <c r="BB1119" s="130"/>
      <c r="BC1119" s="130"/>
      <c r="BD1119" s="130"/>
      <c r="BE1119" s="130"/>
      <c r="BF1119" s="130"/>
      <c r="BG1119" s="130"/>
      <c r="BH1119" s="130"/>
      <c r="BI1119" s="130"/>
      <c r="BJ1119" s="130"/>
      <c r="BK1119" s="130"/>
      <c r="BL1119" s="130"/>
      <c r="BM1119" s="130"/>
      <c r="BN1119" s="130"/>
      <c r="BO1119" s="130"/>
      <c r="BP1119" s="130"/>
      <c r="BQ1119" s="130"/>
      <c r="BR1119" s="130"/>
      <c r="BS1119" s="111"/>
    </row>
    <row r="1120" spans="4:71" s="94" customFormat="1" ht="9.75" customHeight="1" x14ac:dyDescent="0.25">
      <c r="D1120" s="130"/>
      <c r="E1120" s="130"/>
      <c r="F1120" s="130"/>
      <c r="G1120" s="130"/>
      <c r="H1120" s="130"/>
      <c r="I1120" s="130"/>
      <c r="J1120" s="130"/>
      <c r="K1120" s="130"/>
      <c r="L1120" s="130"/>
      <c r="M1120" s="130"/>
      <c r="N1120" s="130"/>
      <c r="O1120" s="130"/>
      <c r="P1120" s="130"/>
      <c r="Q1120" s="130"/>
      <c r="R1120" s="130"/>
      <c r="S1120" s="130"/>
      <c r="T1120" s="130"/>
      <c r="U1120" s="130"/>
      <c r="V1120" s="130"/>
      <c r="W1120" s="130"/>
      <c r="X1120" s="130"/>
      <c r="Y1120" s="130"/>
      <c r="Z1120" s="130"/>
      <c r="AA1120" s="130"/>
      <c r="AB1120" s="130"/>
      <c r="AC1120" s="130"/>
      <c r="AD1120" s="130"/>
      <c r="AE1120" s="130"/>
      <c r="AF1120" s="130"/>
      <c r="AG1120" s="130"/>
      <c r="AH1120" s="130"/>
      <c r="AI1120" s="130"/>
      <c r="AJ1120" s="130"/>
      <c r="AK1120" s="130"/>
      <c r="AL1120" s="130"/>
      <c r="AM1120" s="130"/>
      <c r="AN1120" s="130"/>
      <c r="AO1120" s="130"/>
      <c r="AP1120" s="130"/>
      <c r="AQ1120" s="130"/>
      <c r="AR1120" s="130"/>
      <c r="AS1120" s="130"/>
      <c r="AT1120" s="130"/>
      <c r="AU1120" s="130"/>
      <c r="AV1120" s="130"/>
      <c r="AW1120" s="130"/>
      <c r="AX1120" s="130"/>
      <c r="AY1120" s="130"/>
      <c r="AZ1120" s="130"/>
      <c r="BA1120" s="130"/>
      <c r="BB1120" s="130"/>
      <c r="BC1120" s="130"/>
      <c r="BD1120" s="130"/>
      <c r="BE1120" s="130"/>
      <c r="BF1120" s="130"/>
      <c r="BG1120" s="130"/>
      <c r="BH1120" s="130"/>
      <c r="BI1120" s="130"/>
      <c r="BJ1120" s="130"/>
      <c r="BK1120" s="130"/>
      <c r="BL1120" s="130"/>
      <c r="BM1120" s="130"/>
      <c r="BN1120" s="130"/>
      <c r="BO1120" s="130"/>
      <c r="BP1120" s="130"/>
      <c r="BQ1120" s="130"/>
      <c r="BR1120" s="130"/>
      <c r="BS1120" s="111"/>
    </row>
    <row r="1121" spans="4:71" s="94" customFormat="1" ht="9.75" customHeight="1" x14ac:dyDescent="0.25">
      <c r="D1121" s="130"/>
      <c r="E1121" s="130"/>
      <c r="F1121" s="130"/>
      <c r="G1121" s="130"/>
      <c r="H1121" s="130"/>
      <c r="I1121" s="130"/>
      <c r="J1121" s="130"/>
      <c r="K1121" s="130"/>
      <c r="L1121" s="130"/>
      <c r="M1121" s="130"/>
      <c r="N1121" s="130"/>
      <c r="O1121" s="130"/>
      <c r="P1121" s="130"/>
      <c r="Q1121" s="130"/>
      <c r="R1121" s="130"/>
      <c r="S1121" s="130"/>
      <c r="T1121" s="130"/>
      <c r="U1121" s="130"/>
      <c r="V1121" s="130"/>
      <c r="W1121" s="130"/>
      <c r="X1121" s="130"/>
      <c r="Y1121" s="130"/>
      <c r="Z1121" s="130"/>
      <c r="AA1121" s="130"/>
      <c r="AB1121" s="130"/>
      <c r="AC1121" s="130"/>
      <c r="AD1121" s="130"/>
      <c r="AE1121" s="130"/>
      <c r="AF1121" s="130"/>
      <c r="AG1121" s="130"/>
      <c r="AH1121" s="130"/>
      <c r="AI1121" s="130"/>
      <c r="AJ1121" s="130"/>
      <c r="AK1121" s="130"/>
      <c r="AL1121" s="130"/>
      <c r="AM1121" s="130"/>
      <c r="AN1121" s="130"/>
      <c r="AO1121" s="130"/>
      <c r="AP1121" s="130"/>
      <c r="AQ1121" s="130"/>
      <c r="AR1121" s="130"/>
      <c r="AS1121" s="130"/>
      <c r="AT1121" s="130"/>
      <c r="AU1121" s="130"/>
      <c r="AV1121" s="130"/>
      <c r="AW1121" s="130"/>
      <c r="AX1121" s="130"/>
      <c r="AY1121" s="130"/>
      <c r="AZ1121" s="130"/>
      <c r="BA1121" s="130"/>
      <c r="BB1121" s="130"/>
      <c r="BC1121" s="130"/>
      <c r="BD1121" s="130"/>
      <c r="BE1121" s="130"/>
      <c r="BF1121" s="130"/>
      <c r="BG1121" s="130"/>
      <c r="BH1121" s="130"/>
      <c r="BI1121" s="130"/>
      <c r="BJ1121" s="130"/>
      <c r="BK1121" s="130"/>
      <c r="BL1121" s="130"/>
      <c r="BM1121" s="130"/>
      <c r="BN1121" s="130"/>
      <c r="BO1121" s="130"/>
      <c r="BP1121" s="130"/>
      <c r="BQ1121" s="130"/>
      <c r="BR1121" s="130"/>
      <c r="BS1121" s="111"/>
    </row>
    <row r="1122" spans="4:71" s="94" customFormat="1" ht="9.75" customHeight="1" x14ac:dyDescent="0.25">
      <c r="D1122" s="130"/>
      <c r="E1122" s="130"/>
      <c r="F1122" s="130"/>
      <c r="G1122" s="130"/>
      <c r="H1122" s="130"/>
      <c r="I1122" s="130"/>
      <c r="J1122" s="130"/>
      <c r="K1122" s="130"/>
      <c r="L1122" s="130"/>
      <c r="M1122" s="130"/>
      <c r="N1122" s="130"/>
      <c r="O1122" s="130"/>
      <c r="P1122" s="130"/>
      <c r="Q1122" s="130"/>
      <c r="R1122" s="130"/>
      <c r="S1122" s="130"/>
      <c r="T1122" s="130"/>
      <c r="U1122" s="130"/>
      <c r="V1122" s="130"/>
      <c r="W1122" s="130"/>
      <c r="X1122" s="130"/>
      <c r="Y1122" s="130"/>
      <c r="Z1122" s="130"/>
      <c r="AA1122" s="130"/>
      <c r="AB1122" s="130"/>
      <c r="AC1122" s="130"/>
      <c r="AD1122" s="130"/>
      <c r="AE1122" s="130"/>
      <c r="AF1122" s="130"/>
      <c r="AG1122" s="130"/>
      <c r="AH1122" s="130"/>
      <c r="AI1122" s="130"/>
      <c r="AJ1122" s="130"/>
      <c r="AK1122" s="130"/>
      <c r="AL1122" s="130"/>
      <c r="AM1122" s="130"/>
      <c r="AN1122" s="130"/>
      <c r="AO1122" s="130"/>
      <c r="AP1122" s="130"/>
      <c r="AQ1122" s="130"/>
      <c r="AR1122" s="130"/>
      <c r="AS1122" s="130"/>
      <c r="AT1122" s="130"/>
      <c r="AU1122" s="130"/>
      <c r="AV1122" s="130"/>
      <c r="AW1122" s="130"/>
      <c r="AX1122" s="130"/>
      <c r="AY1122" s="130"/>
      <c r="AZ1122" s="130"/>
      <c r="BA1122" s="130"/>
      <c r="BB1122" s="130"/>
      <c r="BC1122" s="130"/>
      <c r="BD1122" s="130"/>
      <c r="BE1122" s="130"/>
      <c r="BF1122" s="130"/>
      <c r="BG1122" s="130"/>
      <c r="BH1122" s="130"/>
      <c r="BI1122" s="130"/>
      <c r="BJ1122" s="130"/>
      <c r="BK1122" s="130"/>
      <c r="BL1122" s="130"/>
      <c r="BM1122" s="130"/>
      <c r="BN1122" s="130"/>
      <c r="BO1122" s="130"/>
      <c r="BP1122" s="130"/>
      <c r="BQ1122" s="130"/>
      <c r="BR1122" s="130"/>
      <c r="BS1122" s="111"/>
    </row>
    <row r="1123" spans="4:71" s="94" customFormat="1" ht="9.75" customHeight="1" x14ac:dyDescent="0.25">
      <c r="D1123" s="130"/>
      <c r="E1123" s="130"/>
      <c r="F1123" s="130"/>
      <c r="G1123" s="130"/>
      <c r="H1123" s="130"/>
      <c r="I1123" s="130"/>
      <c r="J1123" s="130"/>
      <c r="K1123" s="130"/>
      <c r="L1123" s="130"/>
      <c r="M1123" s="130"/>
      <c r="N1123" s="130"/>
      <c r="O1123" s="130"/>
      <c r="P1123" s="130"/>
      <c r="Q1123" s="130"/>
      <c r="R1123" s="130"/>
      <c r="S1123" s="130"/>
      <c r="T1123" s="130"/>
      <c r="U1123" s="130"/>
      <c r="V1123" s="130"/>
      <c r="W1123" s="130"/>
      <c r="X1123" s="130"/>
      <c r="Y1123" s="130"/>
      <c r="Z1123" s="130"/>
      <c r="AA1123" s="130"/>
      <c r="AB1123" s="130"/>
      <c r="AC1123" s="130"/>
      <c r="AD1123" s="130"/>
      <c r="AE1123" s="130"/>
      <c r="AF1123" s="130"/>
      <c r="AG1123" s="130"/>
      <c r="AH1123" s="130"/>
      <c r="AI1123" s="130"/>
      <c r="AJ1123" s="130"/>
      <c r="AK1123" s="130"/>
      <c r="AL1123" s="130"/>
      <c r="AM1123" s="130"/>
      <c r="AN1123" s="130"/>
      <c r="AO1123" s="130"/>
      <c r="AP1123" s="130"/>
      <c r="AQ1123" s="130"/>
      <c r="AR1123" s="130"/>
      <c r="AS1123" s="130"/>
      <c r="AT1123" s="130"/>
      <c r="AU1123" s="130"/>
      <c r="AV1123" s="130"/>
      <c r="AW1123" s="130"/>
      <c r="AX1123" s="130"/>
      <c r="AY1123" s="130"/>
      <c r="AZ1123" s="130"/>
      <c r="BA1123" s="130"/>
      <c r="BB1123" s="130"/>
      <c r="BC1123" s="130"/>
      <c r="BD1123" s="130"/>
      <c r="BE1123" s="130"/>
      <c r="BF1123" s="130"/>
      <c r="BG1123" s="130"/>
      <c r="BH1123" s="130"/>
      <c r="BI1123" s="130"/>
      <c r="BJ1123" s="130"/>
      <c r="BK1123" s="130"/>
      <c r="BL1123" s="130"/>
      <c r="BM1123" s="130"/>
      <c r="BN1123" s="130"/>
      <c r="BO1123" s="130"/>
      <c r="BP1123" s="130"/>
      <c r="BQ1123" s="130"/>
      <c r="BR1123" s="130"/>
      <c r="BS1123" s="111"/>
    </row>
    <row r="1124" spans="4:71" s="94" customFormat="1" ht="9.75" customHeight="1" x14ac:dyDescent="0.25">
      <c r="D1124" s="130"/>
      <c r="E1124" s="130"/>
      <c r="F1124" s="130"/>
      <c r="G1124" s="130"/>
      <c r="H1124" s="130"/>
      <c r="I1124" s="130"/>
      <c r="J1124" s="130"/>
      <c r="K1124" s="130"/>
      <c r="L1124" s="130"/>
      <c r="M1124" s="130"/>
      <c r="N1124" s="130"/>
      <c r="O1124" s="130"/>
      <c r="P1124" s="130"/>
      <c r="Q1124" s="130"/>
      <c r="R1124" s="130"/>
      <c r="S1124" s="130"/>
      <c r="T1124" s="130"/>
      <c r="U1124" s="130"/>
      <c r="V1124" s="130"/>
      <c r="W1124" s="130"/>
      <c r="X1124" s="130"/>
      <c r="Y1124" s="130"/>
      <c r="Z1124" s="130"/>
      <c r="AA1124" s="130"/>
      <c r="AB1124" s="130"/>
      <c r="AC1124" s="130"/>
      <c r="AD1124" s="130"/>
      <c r="AE1124" s="130"/>
      <c r="AF1124" s="130"/>
      <c r="AG1124" s="130"/>
      <c r="AH1124" s="130"/>
      <c r="AI1124" s="130"/>
      <c r="AJ1124" s="130"/>
      <c r="AK1124" s="130"/>
      <c r="AL1124" s="130"/>
      <c r="AM1124" s="130"/>
      <c r="AN1124" s="130"/>
      <c r="AO1124" s="130"/>
      <c r="AP1124" s="130"/>
      <c r="AQ1124" s="130"/>
      <c r="AR1124" s="130"/>
      <c r="AS1124" s="130"/>
      <c r="AT1124" s="130"/>
      <c r="AU1124" s="130"/>
      <c r="AV1124" s="130"/>
      <c r="AW1124" s="130"/>
      <c r="AX1124" s="130"/>
      <c r="AY1124" s="130"/>
      <c r="AZ1124" s="130"/>
      <c r="BA1124" s="130"/>
      <c r="BB1124" s="130"/>
      <c r="BC1124" s="130"/>
      <c r="BD1124" s="130"/>
      <c r="BE1124" s="130"/>
      <c r="BF1124" s="130"/>
      <c r="BG1124" s="130"/>
      <c r="BH1124" s="130"/>
      <c r="BI1124" s="130"/>
      <c r="BJ1124" s="130"/>
      <c r="BK1124" s="130"/>
      <c r="BL1124" s="130"/>
      <c r="BM1124" s="130"/>
      <c r="BN1124" s="130"/>
      <c r="BO1124" s="130"/>
      <c r="BP1124" s="130"/>
      <c r="BQ1124" s="130"/>
      <c r="BR1124" s="130"/>
      <c r="BS1124" s="111"/>
    </row>
    <row r="1125" spans="4:71" s="94" customFormat="1" ht="9.75" customHeight="1" x14ac:dyDescent="0.25">
      <c r="D1125" s="130"/>
      <c r="E1125" s="130"/>
      <c r="F1125" s="130"/>
      <c r="G1125" s="130"/>
      <c r="H1125" s="130"/>
      <c r="I1125" s="130"/>
      <c r="J1125" s="130"/>
      <c r="K1125" s="130"/>
      <c r="L1125" s="130"/>
      <c r="M1125" s="130"/>
      <c r="N1125" s="130"/>
      <c r="O1125" s="130"/>
      <c r="P1125" s="130"/>
      <c r="Q1125" s="130"/>
      <c r="R1125" s="130"/>
      <c r="S1125" s="130"/>
      <c r="T1125" s="130"/>
      <c r="U1125" s="130"/>
      <c r="V1125" s="130"/>
      <c r="W1125" s="130"/>
      <c r="X1125" s="130"/>
      <c r="Y1125" s="130"/>
      <c r="Z1125" s="130"/>
      <c r="AA1125" s="130"/>
      <c r="AB1125" s="130"/>
      <c r="AC1125" s="130"/>
      <c r="AD1125" s="130"/>
      <c r="AE1125" s="130"/>
      <c r="AF1125" s="130"/>
      <c r="AG1125" s="130"/>
      <c r="AH1125" s="130"/>
      <c r="AI1125" s="130"/>
      <c r="AJ1125" s="130"/>
      <c r="AK1125" s="130"/>
      <c r="AL1125" s="130"/>
      <c r="AM1125" s="130"/>
      <c r="AN1125" s="130"/>
      <c r="AO1125" s="130"/>
      <c r="AP1125" s="130"/>
      <c r="AQ1125" s="130"/>
      <c r="AR1125" s="130"/>
      <c r="AS1125" s="130"/>
      <c r="AT1125" s="130"/>
      <c r="AU1125" s="130"/>
      <c r="AV1125" s="130"/>
      <c r="AW1125" s="130"/>
      <c r="AX1125" s="130"/>
      <c r="AY1125" s="130"/>
      <c r="AZ1125" s="130"/>
      <c r="BA1125" s="130"/>
      <c r="BB1125" s="130"/>
      <c r="BC1125" s="130"/>
      <c r="BD1125" s="130"/>
      <c r="BE1125" s="130"/>
      <c r="BF1125" s="130"/>
      <c r="BG1125" s="130"/>
      <c r="BH1125" s="130"/>
      <c r="BI1125" s="130"/>
      <c r="BJ1125" s="130"/>
      <c r="BK1125" s="130"/>
      <c r="BL1125" s="130"/>
      <c r="BM1125" s="130"/>
      <c r="BN1125" s="130"/>
      <c r="BO1125" s="130"/>
      <c r="BP1125" s="130"/>
      <c r="BQ1125" s="130"/>
      <c r="BR1125" s="130"/>
      <c r="BS1125" s="111"/>
    </row>
    <row r="1126" spans="4:71" s="94" customFormat="1" ht="9.75" customHeight="1" x14ac:dyDescent="0.25">
      <c r="D1126" s="130"/>
      <c r="E1126" s="130"/>
      <c r="F1126" s="130"/>
      <c r="G1126" s="130"/>
      <c r="H1126" s="130"/>
      <c r="I1126" s="130"/>
      <c r="J1126" s="130"/>
      <c r="K1126" s="130"/>
      <c r="L1126" s="130"/>
      <c r="M1126" s="130"/>
      <c r="N1126" s="130"/>
      <c r="O1126" s="130"/>
      <c r="P1126" s="130"/>
      <c r="Q1126" s="130"/>
      <c r="R1126" s="130"/>
      <c r="S1126" s="130"/>
      <c r="T1126" s="130"/>
      <c r="U1126" s="130"/>
      <c r="V1126" s="130"/>
      <c r="W1126" s="130"/>
      <c r="X1126" s="130"/>
      <c r="Y1126" s="130"/>
      <c r="Z1126" s="130"/>
      <c r="AA1126" s="130"/>
      <c r="AB1126" s="130"/>
      <c r="AC1126" s="130"/>
      <c r="AD1126" s="130"/>
      <c r="AE1126" s="130"/>
      <c r="AF1126" s="130"/>
      <c r="AG1126" s="130"/>
      <c r="AH1126" s="130"/>
      <c r="AI1126" s="130"/>
      <c r="AJ1126" s="130"/>
      <c r="AK1126" s="130"/>
      <c r="AL1126" s="130"/>
      <c r="AM1126" s="130"/>
      <c r="AN1126" s="130"/>
      <c r="AO1126" s="130"/>
      <c r="AP1126" s="130"/>
      <c r="AQ1126" s="130"/>
      <c r="AR1126" s="130"/>
      <c r="AS1126" s="130"/>
      <c r="AT1126" s="130"/>
      <c r="AU1126" s="130"/>
      <c r="AV1126" s="130"/>
      <c r="AW1126" s="130"/>
      <c r="AX1126" s="130"/>
      <c r="AY1126" s="130"/>
      <c r="AZ1126" s="130"/>
      <c r="BA1126" s="130"/>
      <c r="BB1126" s="130"/>
      <c r="BC1126" s="130"/>
      <c r="BD1126" s="130"/>
      <c r="BE1126" s="130"/>
      <c r="BF1126" s="130"/>
      <c r="BG1126" s="130"/>
      <c r="BH1126" s="130"/>
      <c r="BI1126" s="130"/>
      <c r="BJ1126" s="130"/>
      <c r="BK1126" s="130"/>
      <c r="BL1126" s="130"/>
      <c r="BM1126" s="130"/>
      <c r="BN1126" s="130"/>
      <c r="BO1126" s="130"/>
      <c r="BP1126" s="130"/>
      <c r="BQ1126" s="130"/>
      <c r="BR1126" s="130"/>
      <c r="BS1126" s="111"/>
    </row>
    <row r="1127" spans="4:71" s="94" customFormat="1" ht="9.75" customHeight="1" x14ac:dyDescent="0.25">
      <c r="D1127" s="130"/>
      <c r="E1127" s="130"/>
      <c r="F1127" s="130"/>
      <c r="G1127" s="130"/>
      <c r="H1127" s="130"/>
      <c r="I1127" s="130"/>
      <c r="J1127" s="130"/>
      <c r="K1127" s="130"/>
      <c r="L1127" s="130"/>
      <c r="M1127" s="130"/>
      <c r="N1127" s="130"/>
      <c r="O1127" s="130"/>
      <c r="P1127" s="130"/>
      <c r="Q1127" s="130"/>
      <c r="R1127" s="130"/>
      <c r="S1127" s="130"/>
      <c r="T1127" s="130"/>
      <c r="U1127" s="130"/>
      <c r="V1127" s="130"/>
      <c r="W1127" s="130"/>
      <c r="X1127" s="130"/>
      <c r="Y1127" s="130"/>
      <c r="Z1127" s="130"/>
      <c r="AA1127" s="130"/>
      <c r="AB1127" s="130"/>
      <c r="AC1127" s="130"/>
      <c r="AD1127" s="130"/>
      <c r="AE1127" s="130"/>
      <c r="AF1127" s="130"/>
      <c r="AG1127" s="130"/>
      <c r="AH1127" s="130"/>
      <c r="AI1127" s="130"/>
      <c r="AJ1127" s="130"/>
      <c r="AK1127" s="130"/>
      <c r="AL1127" s="130"/>
      <c r="AM1127" s="130"/>
      <c r="AN1127" s="130"/>
      <c r="AO1127" s="130"/>
      <c r="AP1127" s="130"/>
      <c r="AQ1127" s="130"/>
      <c r="AR1127" s="130"/>
      <c r="AS1127" s="130"/>
      <c r="AT1127" s="130"/>
      <c r="AU1127" s="130"/>
      <c r="AV1127" s="130"/>
      <c r="AW1127" s="130"/>
      <c r="AX1127" s="130"/>
      <c r="AY1127" s="130"/>
      <c r="AZ1127" s="130"/>
      <c r="BA1127" s="130"/>
      <c r="BB1127" s="130"/>
      <c r="BC1127" s="130"/>
      <c r="BD1127" s="130"/>
      <c r="BE1127" s="130"/>
      <c r="BF1127" s="130"/>
      <c r="BG1127" s="130"/>
      <c r="BH1127" s="130"/>
      <c r="BI1127" s="130"/>
      <c r="BJ1127" s="130"/>
      <c r="BK1127" s="130"/>
      <c r="BL1127" s="130"/>
      <c r="BM1127" s="130"/>
      <c r="BN1127" s="130"/>
      <c r="BO1127" s="130"/>
      <c r="BP1127" s="130"/>
      <c r="BQ1127" s="130"/>
      <c r="BR1127" s="130"/>
      <c r="BS1127" s="111"/>
    </row>
    <row r="1128" spans="4:71" s="94" customFormat="1" ht="9.75" customHeight="1" x14ac:dyDescent="0.25">
      <c r="D1128" s="130"/>
      <c r="E1128" s="130"/>
      <c r="F1128" s="130"/>
      <c r="G1128" s="130"/>
      <c r="H1128" s="130"/>
      <c r="I1128" s="130"/>
      <c r="J1128" s="130"/>
      <c r="K1128" s="130"/>
      <c r="L1128" s="130"/>
      <c r="M1128" s="130"/>
      <c r="N1128" s="130"/>
      <c r="O1128" s="130"/>
      <c r="P1128" s="130"/>
      <c r="Q1128" s="130"/>
      <c r="R1128" s="130"/>
      <c r="S1128" s="130"/>
      <c r="T1128" s="130"/>
      <c r="U1128" s="130"/>
      <c r="V1128" s="130"/>
      <c r="W1128" s="130"/>
      <c r="X1128" s="130"/>
      <c r="Y1128" s="130"/>
      <c r="Z1128" s="130"/>
      <c r="AA1128" s="130"/>
      <c r="AB1128" s="130"/>
      <c r="AC1128" s="130"/>
      <c r="AD1128" s="130"/>
      <c r="AE1128" s="130"/>
      <c r="AF1128" s="130"/>
      <c r="AG1128" s="130"/>
      <c r="AH1128" s="130"/>
      <c r="AI1128" s="130"/>
      <c r="AJ1128" s="130"/>
      <c r="AK1128" s="130"/>
      <c r="AL1128" s="130"/>
      <c r="AM1128" s="130"/>
      <c r="AN1128" s="130"/>
      <c r="AO1128" s="130"/>
      <c r="AP1128" s="130"/>
      <c r="AQ1128" s="130"/>
      <c r="AR1128" s="130"/>
      <c r="AS1128" s="130"/>
      <c r="AT1128" s="130"/>
      <c r="AU1128" s="130"/>
      <c r="AV1128" s="130"/>
      <c r="AW1128" s="130"/>
      <c r="AX1128" s="130"/>
      <c r="AY1128" s="130"/>
      <c r="AZ1128" s="130"/>
      <c r="BA1128" s="130"/>
      <c r="BB1128" s="130"/>
      <c r="BC1128" s="130"/>
      <c r="BD1128" s="130"/>
      <c r="BE1128" s="130"/>
      <c r="BF1128" s="130"/>
      <c r="BG1128" s="130"/>
      <c r="BH1128" s="130"/>
      <c r="BI1128" s="130"/>
      <c r="BJ1128" s="130"/>
      <c r="BK1128" s="130"/>
      <c r="BL1128" s="130"/>
      <c r="BM1128" s="130"/>
      <c r="BN1128" s="130"/>
      <c r="BO1128" s="130"/>
      <c r="BP1128" s="130"/>
      <c r="BQ1128" s="130"/>
      <c r="BR1128" s="130"/>
      <c r="BS1128" s="111"/>
    </row>
    <row r="1129" spans="4:71" s="94" customFormat="1" ht="9.75" customHeight="1" x14ac:dyDescent="0.25">
      <c r="D1129" s="130"/>
      <c r="E1129" s="130"/>
      <c r="F1129" s="130"/>
      <c r="G1129" s="130"/>
      <c r="H1129" s="130"/>
      <c r="I1129" s="130"/>
      <c r="J1129" s="130"/>
      <c r="K1129" s="130"/>
      <c r="L1129" s="130"/>
      <c r="M1129" s="130"/>
      <c r="N1129" s="130"/>
      <c r="O1129" s="130"/>
      <c r="P1129" s="130"/>
      <c r="Q1129" s="130"/>
      <c r="R1129" s="130"/>
      <c r="S1129" s="130"/>
      <c r="T1129" s="130"/>
      <c r="U1129" s="130"/>
      <c r="V1129" s="130"/>
      <c r="W1129" s="130"/>
      <c r="X1129" s="130"/>
      <c r="Y1129" s="130"/>
      <c r="Z1129" s="130"/>
      <c r="AA1129" s="130"/>
      <c r="AB1129" s="130"/>
      <c r="AC1129" s="130"/>
      <c r="AD1129" s="130"/>
      <c r="AE1129" s="130"/>
      <c r="AF1129" s="130"/>
      <c r="AG1129" s="130"/>
      <c r="AH1129" s="130"/>
      <c r="AI1129" s="130"/>
      <c r="AJ1129" s="130"/>
      <c r="AK1129" s="130"/>
      <c r="AL1129" s="130"/>
      <c r="AM1129" s="130"/>
      <c r="AN1129" s="130"/>
      <c r="AO1129" s="130"/>
      <c r="AP1129" s="130"/>
      <c r="AQ1129" s="130"/>
      <c r="AR1129" s="130"/>
      <c r="AS1129" s="130"/>
      <c r="AT1129" s="130"/>
      <c r="AU1129" s="130"/>
      <c r="AV1129" s="130"/>
      <c r="AW1129" s="130"/>
      <c r="AX1129" s="130"/>
      <c r="AY1129" s="130"/>
      <c r="AZ1129" s="130"/>
      <c r="BA1129" s="130"/>
      <c r="BB1129" s="130"/>
      <c r="BC1129" s="130"/>
      <c r="BD1129" s="130"/>
      <c r="BE1129" s="130"/>
      <c r="BF1129" s="130"/>
      <c r="BG1129" s="130"/>
      <c r="BH1129" s="130"/>
      <c r="BI1129" s="130"/>
      <c r="BJ1129" s="130"/>
      <c r="BK1129" s="130"/>
      <c r="BL1129" s="130"/>
      <c r="BM1129" s="130"/>
      <c r="BN1129" s="130"/>
      <c r="BO1129" s="130"/>
      <c r="BP1129" s="130"/>
      <c r="BQ1129" s="130"/>
      <c r="BR1129" s="130"/>
      <c r="BS1129" s="111"/>
    </row>
    <row r="1130" spans="4:71" s="94" customFormat="1" ht="9.75" customHeight="1" x14ac:dyDescent="0.25">
      <c r="D1130" s="130"/>
      <c r="E1130" s="130"/>
      <c r="F1130" s="130"/>
      <c r="G1130" s="130"/>
      <c r="H1130" s="130"/>
      <c r="I1130" s="130"/>
      <c r="J1130" s="130"/>
      <c r="K1130" s="130"/>
      <c r="L1130" s="130"/>
      <c r="M1130" s="130"/>
      <c r="N1130" s="130"/>
      <c r="O1130" s="130"/>
      <c r="P1130" s="130"/>
      <c r="Q1130" s="130"/>
      <c r="R1130" s="130"/>
      <c r="S1130" s="130"/>
      <c r="T1130" s="130"/>
      <c r="U1130" s="130"/>
      <c r="V1130" s="130"/>
      <c r="W1130" s="130"/>
      <c r="X1130" s="130"/>
      <c r="Y1130" s="130"/>
      <c r="Z1130" s="130"/>
      <c r="AA1130" s="130"/>
      <c r="AB1130" s="130"/>
      <c r="AC1130" s="130"/>
      <c r="AD1130" s="130"/>
      <c r="AE1130" s="130"/>
      <c r="AF1130" s="130"/>
      <c r="AG1130" s="130"/>
      <c r="AH1130" s="130"/>
      <c r="AI1130" s="130"/>
      <c r="AJ1130" s="130"/>
      <c r="AK1130" s="130"/>
      <c r="AL1130" s="130"/>
      <c r="AM1130" s="130"/>
      <c r="AN1130" s="130"/>
      <c r="AO1130" s="130"/>
      <c r="AP1130" s="130"/>
      <c r="AQ1130" s="130"/>
      <c r="AR1130" s="130"/>
      <c r="AS1130" s="130"/>
      <c r="AT1130" s="130"/>
      <c r="AU1130" s="130"/>
      <c r="AV1130" s="130"/>
      <c r="AW1130" s="130"/>
      <c r="AX1130" s="130"/>
      <c r="AY1130" s="130"/>
      <c r="AZ1130" s="130"/>
      <c r="BA1130" s="130"/>
      <c r="BB1130" s="130"/>
      <c r="BC1130" s="130"/>
      <c r="BD1130" s="130"/>
      <c r="BE1130" s="130"/>
      <c r="BF1130" s="130"/>
      <c r="BG1130" s="130"/>
      <c r="BH1130" s="130"/>
      <c r="BI1130" s="130"/>
      <c r="BJ1130" s="130"/>
      <c r="BK1130" s="130"/>
      <c r="BL1130" s="130"/>
      <c r="BM1130" s="130"/>
      <c r="BN1130" s="130"/>
      <c r="BO1130" s="130"/>
      <c r="BP1130" s="130"/>
      <c r="BQ1130" s="130"/>
      <c r="BR1130" s="130"/>
      <c r="BS1130" s="111"/>
    </row>
    <row r="1131" spans="4:71" s="94" customFormat="1" ht="9.75" customHeight="1" x14ac:dyDescent="0.25">
      <c r="D1131" s="130"/>
      <c r="E1131" s="130"/>
      <c r="F1131" s="130"/>
      <c r="G1131" s="130"/>
      <c r="H1131" s="130"/>
      <c r="I1131" s="130"/>
      <c r="J1131" s="130"/>
      <c r="K1131" s="130"/>
      <c r="L1131" s="130"/>
      <c r="M1131" s="130"/>
      <c r="N1131" s="130"/>
      <c r="O1131" s="130"/>
      <c r="P1131" s="130"/>
      <c r="Q1131" s="130"/>
      <c r="R1131" s="130"/>
      <c r="S1131" s="130"/>
      <c r="T1131" s="130"/>
      <c r="U1131" s="130"/>
      <c r="V1131" s="130"/>
      <c r="W1131" s="130"/>
      <c r="X1131" s="130"/>
      <c r="Y1131" s="130"/>
      <c r="Z1131" s="130"/>
      <c r="AA1131" s="130"/>
      <c r="AB1131" s="130"/>
      <c r="AC1131" s="130"/>
      <c r="AD1131" s="130"/>
      <c r="AE1131" s="130"/>
      <c r="AF1131" s="130"/>
      <c r="AG1131" s="130"/>
      <c r="AH1131" s="130"/>
      <c r="AI1131" s="130"/>
      <c r="AJ1131" s="130"/>
      <c r="AK1131" s="130"/>
      <c r="AL1131" s="130"/>
      <c r="AM1131" s="130"/>
      <c r="AN1131" s="130"/>
      <c r="AO1131" s="130"/>
      <c r="AP1131" s="130"/>
      <c r="AQ1131" s="130"/>
      <c r="AR1131" s="130"/>
      <c r="AS1131" s="130"/>
      <c r="AT1131" s="130"/>
      <c r="AU1131" s="130"/>
      <c r="AV1131" s="130"/>
      <c r="AW1131" s="130"/>
      <c r="AX1131" s="130"/>
      <c r="AY1131" s="130"/>
      <c r="AZ1131" s="130"/>
      <c r="BA1131" s="130"/>
      <c r="BB1131" s="130"/>
      <c r="BC1131" s="130"/>
      <c r="BD1131" s="130"/>
      <c r="BE1131" s="130"/>
      <c r="BF1131" s="130"/>
      <c r="BG1131" s="130"/>
      <c r="BH1131" s="130"/>
      <c r="BI1131" s="130"/>
      <c r="BJ1131" s="130"/>
      <c r="BK1131" s="130"/>
      <c r="BL1131" s="130"/>
      <c r="BM1131" s="130"/>
      <c r="BN1131" s="130"/>
      <c r="BO1131" s="130"/>
      <c r="BP1131" s="130"/>
      <c r="BQ1131" s="130"/>
      <c r="BR1131" s="130"/>
      <c r="BS1131" s="111"/>
    </row>
    <row r="1132" spans="4:71" s="94" customFormat="1" ht="9.75" customHeight="1" x14ac:dyDescent="0.25">
      <c r="D1132" s="130"/>
      <c r="E1132" s="130"/>
      <c r="F1132" s="130"/>
      <c r="G1132" s="130"/>
      <c r="H1132" s="130"/>
      <c r="I1132" s="130"/>
      <c r="J1132" s="130"/>
      <c r="K1132" s="130"/>
      <c r="L1132" s="130"/>
      <c r="M1132" s="130"/>
      <c r="N1132" s="130"/>
      <c r="O1132" s="130"/>
      <c r="P1132" s="130"/>
      <c r="Q1132" s="130"/>
      <c r="R1132" s="130"/>
      <c r="S1132" s="130"/>
      <c r="T1132" s="130"/>
      <c r="U1132" s="130"/>
      <c r="V1132" s="130"/>
      <c r="W1132" s="130"/>
      <c r="X1132" s="130"/>
      <c r="Y1132" s="130"/>
      <c r="Z1132" s="130"/>
      <c r="AA1132" s="130"/>
      <c r="AB1132" s="130"/>
      <c r="AC1132" s="130"/>
      <c r="AD1132" s="130"/>
      <c r="AE1132" s="130"/>
      <c r="AF1132" s="130"/>
      <c r="AG1132" s="130"/>
      <c r="AH1132" s="130"/>
      <c r="AI1132" s="130"/>
      <c r="AJ1132" s="130"/>
      <c r="AK1132" s="130"/>
      <c r="AL1132" s="130"/>
      <c r="AM1132" s="130"/>
      <c r="AN1132" s="130"/>
      <c r="AO1132" s="130"/>
      <c r="AP1132" s="130"/>
      <c r="AQ1132" s="130"/>
      <c r="AR1132" s="130"/>
      <c r="AS1132" s="130"/>
      <c r="AT1132" s="130"/>
      <c r="AU1132" s="130"/>
      <c r="AV1132" s="130"/>
      <c r="AW1132" s="130"/>
      <c r="AX1132" s="130"/>
      <c r="AY1132" s="130"/>
      <c r="AZ1132" s="130"/>
      <c r="BA1132" s="130"/>
      <c r="BB1132" s="130"/>
      <c r="BC1132" s="130"/>
      <c r="BD1132" s="130"/>
      <c r="BE1132" s="130"/>
      <c r="BF1132" s="130"/>
      <c r="BG1132" s="130"/>
      <c r="BH1132" s="130"/>
      <c r="BI1132" s="130"/>
      <c r="BJ1132" s="130"/>
      <c r="BK1132" s="130"/>
      <c r="BL1132" s="130"/>
      <c r="BM1132" s="130"/>
      <c r="BN1132" s="130"/>
      <c r="BO1132" s="130"/>
      <c r="BP1132" s="130"/>
      <c r="BQ1132" s="130"/>
      <c r="BR1132" s="130"/>
      <c r="BS1132" s="111"/>
    </row>
    <row r="1133" spans="4:71" s="94" customFormat="1" ht="9.75" customHeight="1" x14ac:dyDescent="0.25">
      <c r="D1133" s="130"/>
      <c r="E1133" s="130"/>
      <c r="F1133" s="130"/>
      <c r="G1133" s="130"/>
      <c r="H1133" s="130"/>
      <c r="I1133" s="130"/>
      <c r="J1133" s="130"/>
      <c r="K1133" s="130"/>
      <c r="L1133" s="130"/>
      <c r="M1133" s="130"/>
      <c r="N1133" s="130"/>
      <c r="O1133" s="130"/>
      <c r="P1133" s="130"/>
      <c r="Q1133" s="130"/>
      <c r="R1133" s="130"/>
      <c r="S1133" s="130"/>
      <c r="T1133" s="130"/>
      <c r="U1133" s="130"/>
      <c r="V1133" s="130"/>
      <c r="W1133" s="130"/>
      <c r="X1133" s="130"/>
      <c r="Y1133" s="130"/>
      <c r="Z1133" s="130"/>
      <c r="AA1133" s="130"/>
      <c r="AB1133" s="130"/>
      <c r="AC1133" s="130"/>
      <c r="AD1133" s="130"/>
      <c r="AE1133" s="130"/>
      <c r="AF1133" s="130"/>
      <c r="AG1133" s="130"/>
      <c r="AH1133" s="130"/>
      <c r="AI1133" s="130"/>
      <c r="AJ1133" s="130"/>
      <c r="AK1133" s="130"/>
      <c r="AL1133" s="130"/>
      <c r="AM1133" s="130"/>
      <c r="AN1133" s="130"/>
      <c r="AO1133" s="130"/>
      <c r="AP1133" s="130"/>
      <c r="AQ1133" s="130"/>
      <c r="AR1133" s="130"/>
      <c r="AS1133" s="130"/>
      <c r="AT1133" s="130"/>
      <c r="AU1133" s="130"/>
      <c r="AV1133" s="130"/>
      <c r="AW1133" s="130"/>
      <c r="AX1133" s="130"/>
      <c r="AY1133" s="130"/>
      <c r="AZ1133" s="130"/>
      <c r="BA1133" s="130"/>
      <c r="BB1133" s="130"/>
      <c r="BC1133" s="130"/>
      <c r="BD1133" s="130"/>
      <c r="BE1133" s="130"/>
      <c r="BF1133" s="130"/>
      <c r="BG1133" s="130"/>
      <c r="BH1133" s="130"/>
      <c r="BI1133" s="130"/>
      <c r="BJ1133" s="130"/>
      <c r="BK1133" s="130"/>
      <c r="BL1133" s="130"/>
      <c r="BM1133" s="130"/>
      <c r="BN1133" s="130"/>
      <c r="BO1133" s="130"/>
      <c r="BP1133" s="130"/>
      <c r="BQ1133" s="130"/>
      <c r="BR1133" s="130"/>
      <c r="BS1133" s="111"/>
    </row>
    <row r="1134" spans="4:71" s="94" customFormat="1" ht="9.75" customHeight="1" x14ac:dyDescent="0.25">
      <c r="D1134" s="130"/>
      <c r="E1134" s="130"/>
      <c r="F1134" s="130"/>
      <c r="G1134" s="130"/>
      <c r="H1134" s="130"/>
      <c r="I1134" s="130"/>
      <c r="J1134" s="130"/>
      <c r="K1134" s="130"/>
      <c r="L1134" s="130"/>
      <c r="M1134" s="130"/>
      <c r="N1134" s="130"/>
      <c r="O1134" s="130"/>
      <c r="P1134" s="130"/>
      <c r="Q1134" s="130"/>
      <c r="R1134" s="130"/>
      <c r="S1134" s="130"/>
      <c r="T1134" s="130"/>
      <c r="U1134" s="130"/>
      <c r="V1134" s="130"/>
      <c r="W1134" s="130"/>
      <c r="X1134" s="130"/>
      <c r="Y1134" s="130"/>
      <c r="Z1134" s="130"/>
      <c r="AA1134" s="130"/>
      <c r="AB1134" s="130"/>
      <c r="AC1134" s="130"/>
      <c r="AD1134" s="130"/>
      <c r="AE1134" s="130"/>
      <c r="AF1134" s="130"/>
      <c r="AG1134" s="130"/>
      <c r="AH1134" s="130"/>
      <c r="AI1134" s="130"/>
      <c r="AJ1134" s="130"/>
      <c r="AK1134" s="130"/>
      <c r="AL1134" s="130"/>
      <c r="AM1134" s="130"/>
      <c r="AN1134" s="130"/>
      <c r="AO1134" s="130"/>
      <c r="AP1134" s="130"/>
      <c r="AQ1134" s="130"/>
      <c r="AR1134" s="130"/>
      <c r="AS1134" s="130"/>
      <c r="AT1134" s="130"/>
      <c r="AU1134" s="130"/>
      <c r="AV1134" s="130"/>
      <c r="AW1134" s="130"/>
      <c r="AX1134" s="130"/>
      <c r="AY1134" s="130"/>
      <c r="AZ1134" s="130"/>
      <c r="BA1134" s="130"/>
      <c r="BB1134" s="130"/>
      <c r="BC1134" s="130"/>
      <c r="BD1134" s="130"/>
      <c r="BE1134" s="130"/>
      <c r="BF1134" s="130"/>
      <c r="BG1134" s="130"/>
      <c r="BH1134" s="130"/>
      <c r="BI1134" s="130"/>
      <c r="BJ1134" s="130"/>
      <c r="BK1134" s="130"/>
      <c r="BL1134" s="130"/>
      <c r="BM1134" s="130"/>
      <c r="BN1134" s="130"/>
      <c r="BO1134" s="130"/>
      <c r="BP1134" s="130"/>
      <c r="BQ1134" s="130"/>
      <c r="BR1134" s="130"/>
      <c r="BS1134" s="111"/>
    </row>
    <row r="1135" spans="4:71" s="94" customFormat="1" ht="9.75" customHeight="1" x14ac:dyDescent="0.25">
      <c r="D1135" s="130"/>
      <c r="E1135" s="130"/>
      <c r="F1135" s="130"/>
      <c r="G1135" s="130"/>
      <c r="H1135" s="130"/>
      <c r="I1135" s="130"/>
      <c r="J1135" s="130"/>
      <c r="K1135" s="130"/>
      <c r="L1135" s="130"/>
      <c r="M1135" s="130"/>
      <c r="N1135" s="130"/>
      <c r="O1135" s="130"/>
      <c r="P1135" s="130"/>
      <c r="Q1135" s="130"/>
      <c r="R1135" s="130"/>
      <c r="S1135" s="130"/>
      <c r="T1135" s="130"/>
      <c r="U1135" s="130"/>
      <c r="V1135" s="130"/>
      <c r="W1135" s="130"/>
      <c r="X1135" s="130"/>
      <c r="Y1135" s="130"/>
      <c r="Z1135" s="130"/>
      <c r="AA1135" s="130"/>
      <c r="AB1135" s="130"/>
      <c r="AC1135" s="130"/>
      <c r="AD1135" s="130"/>
      <c r="AE1135" s="130"/>
      <c r="AF1135" s="130"/>
      <c r="AG1135" s="130"/>
      <c r="AH1135" s="130"/>
      <c r="AI1135" s="130"/>
      <c r="AJ1135" s="130"/>
      <c r="AK1135" s="130"/>
      <c r="AL1135" s="130"/>
      <c r="AM1135" s="130"/>
      <c r="AN1135" s="130"/>
      <c r="AO1135" s="130"/>
      <c r="AP1135" s="130"/>
      <c r="AQ1135" s="130"/>
      <c r="AR1135" s="130"/>
      <c r="AS1135" s="130"/>
      <c r="AT1135" s="130"/>
      <c r="AU1135" s="130"/>
      <c r="AV1135" s="130"/>
      <c r="AW1135" s="130"/>
      <c r="AX1135" s="130"/>
      <c r="AY1135" s="130"/>
      <c r="AZ1135" s="130"/>
      <c r="BA1135" s="130"/>
      <c r="BB1135" s="130"/>
      <c r="BC1135" s="130"/>
      <c r="BD1135" s="130"/>
      <c r="BE1135" s="130"/>
      <c r="BF1135" s="130"/>
      <c r="BG1135" s="130"/>
      <c r="BH1135" s="130"/>
      <c r="BI1135" s="130"/>
      <c r="BJ1135" s="130"/>
      <c r="BK1135" s="130"/>
      <c r="BL1135" s="130"/>
      <c r="BM1135" s="130"/>
      <c r="BN1135" s="130"/>
      <c r="BO1135" s="130"/>
      <c r="BP1135" s="130"/>
      <c r="BQ1135" s="130"/>
      <c r="BR1135" s="130"/>
      <c r="BS1135" s="111"/>
    </row>
    <row r="1136" spans="4:71" s="94" customFormat="1" ht="9.75" customHeight="1" x14ac:dyDescent="0.25">
      <c r="D1136" s="130"/>
      <c r="E1136" s="130"/>
      <c r="F1136" s="130"/>
      <c r="G1136" s="130"/>
      <c r="H1136" s="130"/>
      <c r="I1136" s="130"/>
      <c r="J1136" s="130"/>
      <c r="K1136" s="130"/>
      <c r="L1136" s="130"/>
      <c r="M1136" s="130"/>
      <c r="N1136" s="130"/>
      <c r="O1136" s="130"/>
      <c r="P1136" s="130"/>
      <c r="Q1136" s="130"/>
      <c r="R1136" s="130"/>
      <c r="S1136" s="130"/>
      <c r="T1136" s="130"/>
      <c r="U1136" s="130"/>
      <c r="V1136" s="130"/>
      <c r="W1136" s="130"/>
      <c r="X1136" s="130"/>
      <c r="Y1136" s="130"/>
      <c r="Z1136" s="130"/>
      <c r="AA1136" s="130"/>
      <c r="AB1136" s="130"/>
      <c r="AC1136" s="130"/>
      <c r="AD1136" s="130"/>
      <c r="AE1136" s="130"/>
      <c r="AF1136" s="130"/>
      <c r="AG1136" s="130"/>
      <c r="AH1136" s="130"/>
      <c r="AI1136" s="130"/>
      <c r="AJ1136" s="130"/>
      <c r="AK1136" s="130"/>
      <c r="AL1136" s="130"/>
      <c r="AM1136" s="130"/>
      <c r="AN1136" s="130"/>
      <c r="AO1136" s="130"/>
      <c r="AP1136" s="130"/>
      <c r="AQ1136" s="130"/>
      <c r="AR1136" s="130"/>
      <c r="AS1136" s="130"/>
      <c r="AT1136" s="130"/>
      <c r="AU1136" s="130"/>
      <c r="AV1136" s="130"/>
      <c r="AW1136" s="130"/>
      <c r="AX1136" s="130"/>
      <c r="AY1136" s="130"/>
      <c r="AZ1136" s="130"/>
      <c r="BA1136" s="130"/>
      <c r="BB1136" s="130"/>
      <c r="BC1136" s="130"/>
      <c r="BD1136" s="130"/>
      <c r="BE1136" s="130"/>
      <c r="BF1136" s="130"/>
      <c r="BG1136" s="130"/>
      <c r="BH1136" s="130"/>
      <c r="BI1136" s="130"/>
      <c r="BJ1136" s="130"/>
      <c r="BK1136" s="130"/>
      <c r="BL1136" s="130"/>
      <c r="BM1136" s="130"/>
      <c r="BN1136" s="130"/>
      <c r="BO1136" s="130"/>
      <c r="BP1136" s="130"/>
      <c r="BQ1136" s="130"/>
      <c r="BR1136" s="130"/>
      <c r="BS1136" s="111"/>
    </row>
    <row r="1137" spans="4:71" s="94" customFormat="1" ht="9.75" customHeight="1" x14ac:dyDescent="0.25">
      <c r="D1137" s="130"/>
      <c r="E1137" s="130"/>
      <c r="F1137" s="130"/>
      <c r="G1137" s="130"/>
      <c r="H1137" s="130"/>
      <c r="I1137" s="130"/>
      <c r="J1137" s="130"/>
      <c r="K1137" s="130"/>
      <c r="L1137" s="130"/>
      <c r="M1137" s="130"/>
      <c r="N1137" s="130"/>
      <c r="O1137" s="130"/>
      <c r="P1137" s="130"/>
      <c r="Q1137" s="130"/>
      <c r="R1137" s="130"/>
      <c r="S1137" s="130"/>
      <c r="T1137" s="130"/>
      <c r="U1137" s="130"/>
      <c r="V1137" s="130"/>
      <c r="W1137" s="130"/>
      <c r="X1137" s="130"/>
      <c r="Y1137" s="130"/>
      <c r="Z1137" s="130"/>
      <c r="AA1137" s="130"/>
      <c r="AB1137" s="130"/>
      <c r="AC1137" s="130"/>
      <c r="AD1137" s="130"/>
      <c r="AE1137" s="130"/>
      <c r="AF1137" s="130"/>
      <c r="AG1137" s="130"/>
      <c r="AH1137" s="130"/>
      <c r="AI1137" s="130"/>
      <c r="AJ1137" s="130"/>
      <c r="AK1137" s="130"/>
      <c r="AL1137" s="130"/>
      <c r="AM1137" s="130"/>
      <c r="AN1137" s="130"/>
      <c r="AO1137" s="130"/>
      <c r="AP1137" s="130"/>
      <c r="AQ1137" s="130"/>
      <c r="AR1137" s="130"/>
      <c r="AS1137" s="130"/>
      <c r="AT1137" s="130"/>
      <c r="AU1137" s="130"/>
      <c r="AV1137" s="130"/>
      <c r="AW1137" s="130"/>
      <c r="AX1137" s="130"/>
      <c r="AY1137" s="130"/>
      <c r="AZ1137" s="130"/>
      <c r="BA1137" s="130"/>
      <c r="BB1137" s="130"/>
      <c r="BC1137" s="130"/>
      <c r="BD1137" s="130"/>
      <c r="BE1137" s="130"/>
      <c r="BF1137" s="130"/>
      <c r="BG1137" s="130"/>
      <c r="BH1137" s="130"/>
      <c r="BI1137" s="130"/>
      <c r="BJ1137" s="130"/>
      <c r="BK1137" s="130"/>
      <c r="BL1137" s="130"/>
      <c r="BM1137" s="130"/>
      <c r="BN1137" s="130"/>
      <c r="BO1137" s="130"/>
      <c r="BP1137" s="130"/>
      <c r="BQ1137" s="130"/>
      <c r="BR1137" s="130"/>
      <c r="BS1137" s="111"/>
    </row>
    <row r="1138" spans="4:71" s="94" customFormat="1" ht="9.75" customHeight="1" x14ac:dyDescent="0.25">
      <c r="D1138" s="130"/>
      <c r="E1138" s="130"/>
      <c r="F1138" s="130"/>
      <c r="G1138" s="130"/>
      <c r="H1138" s="130"/>
      <c r="I1138" s="130"/>
      <c r="J1138" s="130"/>
      <c r="K1138" s="130"/>
      <c r="L1138" s="130"/>
      <c r="M1138" s="130"/>
      <c r="N1138" s="130"/>
      <c r="O1138" s="130"/>
      <c r="P1138" s="130"/>
      <c r="Q1138" s="130"/>
      <c r="R1138" s="130"/>
      <c r="S1138" s="130"/>
      <c r="T1138" s="130"/>
      <c r="U1138" s="130"/>
      <c r="V1138" s="130"/>
      <c r="W1138" s="130"/>
      <c r="X1138" s="130"/>
      <c r="Y1138" s="130"/>
      <c r="Z1138" s="130"/>
      <c r="AA1138" s="130"/>
      <c r="AB1138" s="130"/>
      <c r="AC1138" s="130"/>
      <c r="AD1138" s="130"/>
      <c r="AE1138" s="130"/>
      <c r="AF1138" s="130"/>
      <c r="AG1138" s="130"/>
      <c r="AH1138" s="130"/>
      <c r="AI1138" s="130"/>
      <c r="AJ1138" s="130"/>
      <c r="AK1138" s="130"/>
      <c r="AL1138" s="130"/>
      <c r="AM1138" s="130"/>
      <c r="AN1138" s="130"/>
      <c r="AO1138" s="130"/>
      <c r="AP1138" s="130"/>
      <c r="AQ1138" s="130"/>
      <c r="AR1138" s="130"/>
      <c r="AS1138" s="130"/>
      <c r="AT1138" s="130"/>
      <c r="AU1138" s="130"/>
      <c r="AV1138" s="130"/>
      <c r="AW1138" s="130"/>
      <c r="AX1138" s="130"/>
      <c r="AY1138" s="130"/>
      <c r="AZ1138" s="130"/>
      <c r="BA1138" s="130"/>
      <c r="BB1138" s="130"/>
      <c r="BC1138" s="130"/>
      <c r="BD1138" s="130"/>
      <c r="BE1138" s="130"/>
      <c r="BF1138" s="130"/>
      <c r="BG1138" s="130"/>
      <c r="BH1138" s="130"/>
      <c r="BI1138" s="130"/>
      <c r="BJ1138" s="130"/>
      <c r="BK1138" s="130"/>
      <c r="BL1138" s="130"/>
      <c r="BM1138" s="130"/>
      <c r="BN1138" s="130"/>
      <c r="BO1138" s="130"/>
      <c r="BP1138" s="130"/>
      <c r="BQ1138" s="130"/>
      <c r="BR1138" s="130"/>
      <c r="BS1138" s="111"/>
    </row>
    <row r="1139" spans="4:71" s="94" customFormat="1" ht="9.75" customHeight="1" x14ac:dyDescent="0.25">
      <c r="D1139" s="130"/>
      <c r="E1139" s="130"/>
      <c r="F1139" s="130"/>
      <c r="G1139" s="130"/>
      <c r="H1139" s="130"/>
      <c r="I1139" s="130"/>
      <c r="J1139" s="130"/>
      <c r="K1139" s="130"/>
      <c r="L1139" s="130"/>
      <c r="M1139" s="130"/>
      <c r="N1139" s="130"/>
      <c r="O1139" s="130"/>
      <c r="P1139" s="130"/>
      <c r="Q1139" s="130"/>
      <c r="R1139" s="130"/>
      <c r="S1139" s="130"/>
      <c r="T1139" s="130"/>
      <c r="U1139" s="130"/>
      <c r="V1139" s="130"/>
      <c r="W1139" s="130"/>
      <c r="X1139" s="130"/>
      <c r="Y1139" s="130"/>
      <c r="Z1139" s="130"/>
      <c r="AA1139" s="130"/>
      <c r="AB1139" s="130"/>
      <c r="AC1139" s="130"/>
      <c r="AD1139" s="130"/>
      <c r="AE1139" s="130"/>
      <c r="AF1139" s="130"/>
      <c r="AG1139" s="130"/>
      <c r="AH1139" s="130"/>
      <c r="AI1139" s="130"/>
      <c r="AJ1139" s="130"/>
      <c r="AK1139" s="130"/>
      <c r="AL1139" s="130"/>
      <c r="AM1139" s="130"/>
      <c r="AN1139" s="130"/>
      <c r="AO1139" s="130"/>
      <c r="AP1139" s="130"/>
      <c r="AQ1139" s="130"/>
      <c r="AR1139" s="130"/>
      <c r="AS1139" s="130"/>
      <c r="AT1139" s="130"/>
      <c r="AU1139" s="130"/>
      <c r="AV1139" s="130"/>
      <c r="AW1139" s="130"/>
      <c r="AX1139" s="130"/>
      <c r="AY1139" s="130"/>
      <c r="AZ1139" s="130"/>
      <c r="BA1139" s="130"/>
      <c r="BB1139" s="130"/>
      <c r="BC1139" s="130"/>
      <c r="BD1139" s="130"/>
      <c r="BE1139" s="130"/>
      <c r="BF1139" s="130"/>
      <c r="BG1139" s="130"/>
      <c r="BH1139" s="130"/>
      <c r="BI1139" s="130"/>
      <c r="BJ1139" s="130"/>
      <c r="BK1139" s="130"/>
      <c r="BL1139" s="130"/>
      <c r="BM1139" s="130"/>
      <c r="BN1139" s="130"/>
      <c r="BO1139" s="130"/>
      <c r="BP1139" s="130"/>
      <c r="BQ1139" s="130"/>
      <c r="BR1139" s="130"/>
      <c r="BS1139" s="111"/>
    </row>
    <row r="1140" spans="4:71" s="94" customFormat="1" ht="9.75" customHeight="1" x14ac:dyDescent="0.25">
      <c r="D1140" s="130"/>
      <c r="E1140" s="130"/>
      <c r="F1140" s="130"/>
      <c r="G1140" s="130"/>
      <c r="H1140" s="130"/>
      <c r="I1140" s="130"/>
      <c r="J1140" s="130"/>
      <c r="K1140" s="130"/>
      <c r="L1140" s="130"/>
      <c r="M1140" s="130"/>
      <c r="N1140" s="130"/>
      <c r="O1140" s="130"/>
      <c r="P1140" s="130"/>
      <c r="Q1140" s="130"/>
      <c r="R1140" s="130"/>
      <c r="S1140" s="130"/>
      <c r="T1140" s="130"/>
      <c r="U1140" s="130"/>
      <c r="V1140" s="130"/>
      <c r="W1140" s="130"/>
      <c r="X1140" s="130"/>
      <c r="Y1140" s="130"/>
      <c r="Z1140" s="130"/>
      <c r="AA1140" s="130"/>
      <c r="AB1140" s="130"/>
      <c r="AC1140" s="130"/>
      <c r="AD1140" s="130"/>
      <c r="AE1140" s="130"/>
      <c r="AF1140" s="130"/>
      <c r="AG1140" s="130"/>
      <c r="AH1140" s="130"/>
      <c r="AI1140" s="130"/>
      <c r="AJ1140" s="130"/>
      <c r="AK1140" s="130"/>
      <c r="AL1140" s="130"/>
      <c r="AM1140" s="130"/>
      <c r="AN1140" s="130"/>
      <c r="AO1140" s="130"/>
      <c r="AP1140" s="130"/>
      <c r="AQ1140" s="130"/>
      <c r="AR1140" s="130"/>
      <c r="AS1140" s="130"/>
      <c r="AT1140" s="130"/>
      <c r="AU1140" s="130"/>
      <c r="AV1140" s="130"/>
      <c r="AW1140" s="130"/>
      <c r="AX1140" s="130"/>
      <c r="AY1140" s="130"/>
      <c r="AZ1140" s="130"/>
      <c r="BA1140" s="130"/>
      <c r="BB1140" s="130"/>
      <c r="BC1140" s="130"/>
      <c r="BD1140" s="130"/>
      <c r="BE1140" s="130"/>
      <c r="BF1140" s="130"/>
      <c r="BG1140" s="130"/>
      <c r="BH1140" s="130"/>
      <c r="BI1140" s="130"/>
      <c r="BJ1140" s="130"/>
      <c r="BK1140" s="130"/>
      <c r="BL1140" s="130"/>
      <c r="BM1140" s="130"/>
      <c r="BN1140" s="130"/>
      <c r="BO1140" s="130"/>
      <c r="BP1140" s="130"/>
      <c r="BQ1140" s="130"/>
      <c r="BR1140" s="130"/>
      <c r="BS1140" s="111"/>
    </row>
    <row r="1141" spans="4:71" s="94" customFormat="1" ht="9.75" customHeight="1" x14ac:dyDescent="0.25">
      <c r="D1141" s="130"/>
      <c r="E1141" s="130"/>
      <c r="F1141" s="130"/>
      <c r="G1141" s="130"/>
      <c r="H1141" s="130"/>
      <c r="I1141" s="130"/>
      <c r="J1141" s="130"/>
      <c r="K1141" s="130"/>
      <c r="L1141" s="130"/>
      <c r="M1141" s="130"/>
      <c r="N1141" s="130"/>
      <c r="O1141" s="130"/>
      <c r="P1141" s="130"/>
      <c r="Q1141" s="130"/>
      <c r="R1141" s="130"/>
      <c r="S1141" s="130"/>
      <c r="T1141" s="130"/>
      <c r="U1141" s="130"/>
      <c r="V1141" s="130"/>
      <c r="W1141" s="130"/>
      <c r="X1141" s="130"/>
      <c r="Y1141" s="130"/>
      <c r="Z1141" s="130"/>
      <c r="AA1141" s="130"/>
      <c r="AB1141" s="130"/>
      <c r="AC1141" s="130"/>
      <c r="AD1141" s="130"/>
      <c r="AE1141" s="130"/>
      <c r="AF1141" s="130"/>
      <c r="AG1141" s="130"/>
      <c r="AH1141" s="130"/>
      <c r="AI1141" s="130"/>
      <c r="AJ1141" s="130"/>
      <c r="AK1141" s="130"/>
      <c r="AL1141" s="130"/>
      <c r="AM1141" s="130"/>
      <c r="AN1141" s="130"/>
      <c r="AO1141" s="130"/>
      <c r="AP1141" s="130"/>
      <c r="AQ1141" s="130"/>
      <c r="AR1141" s="130"/>
      <c r="AS1141" s="130"/>
      <c r="AT1141" s="130"/>
      <c r="AU1141" s="130"/>
      <c r="AV1141" s="130"/>
      <c r="AW1141" s="130"/>
      <c r="AX1141" s="130"/>
      <c r="AY1141" s="130"/>
      <c r="AZ1141" s="130"/>
      <c r="BA1141" s="130"/>
      <c r="BB1141" s="130"/>
      <c r="BC1141" s="130"/>
      <c r="BD1141" s="130"/>
      <c r="BE1141" s="130"/>
      <c r="BF1141" s="130"/>
      <c r="BG1141" s="130"/>
      <c r="BH1141" s="130"/>
      <c r="BI1141" s="130"/>
      <c r="BJ1141" s="130"/>
      <c r="BK1141" s="130"/>
      <c r="BL1141" s="130"/>
      <c r="BM1141" s="130"/>
      <c r="BN1141" s="130"/>
      <c r="BO1141" s="130"/>
      <c r="BP1141" s="130"/>
      <c r="BQ1141" s="130"/>
      <c r="BR1141" s="130"/>
      <c r="BS1141" s="111"/>
    </row>
    <row r="1142" spans="4:71" s="94" customFormat="1" ht="9.75" customHeight="1" x14ac:dyDescent="0.25">
      <c r="D1142" s="130"/>
      <c r="E1142" s="130"/>
      <c r="F1142" s="130"/>
      <c r="G1142" s="130"/>
      <c r="H1142" s="130"/>
      <c r="I1142" s="130"/>
      <c r="J1142" s="130"/>
      <c r="K1142" s="130"/>
      <c r="L1142" s="130"/>
      <c r="M1142" s="130"/>
      <c r="N1142" s="130"/>
      <c r="O1142" s="130"/>
      <c r="P1142" s="130"/>
      <c r="Q1142" s="130"/>
      <c r="R1142" s="130"/>
      <c r="S1142" s="130"/>
      <c r="T1142" s="130"/>
      <c r="U1142" s="130"/>
      <c r="V1142" s="130"/>
      <c r="W1142" s="130"/>
      <c r="X1142" s="130"/>
      <c r="Y1142" s="130"/>
      <c r="Z1142" s="130"/>
      <c r="AA1142" s="130"/>
      <c r="AB1142" s="130"/>
      <c r="AC1142" s="130"/>
      <c r="AD1142" s="130"/>
      <c r="AE1142" s="130"/>
      <c r="AF1142" s="130"/>
      <c r="AG1142" s="130"/>
      <c r="AH1142" s="130"/>
      <c r="AI1142" s="130"/>
      <c r="AJ1142" s="130"/>
      <c r="AK1142" s="130"/>
      <c r="AL1142" s="130"/>
      <c r="AM1142" s="130"/>
      <c r="AN1142" s="130"/>
      <c r="AO1142" s="130"/>
      <c r="AP1142" s="130"/>
      <c r="AQ1142" s="130"/>
      <c r="AR1142" s="130"/>
      <c r="AS1142" s="130"/>
      <c r="AT1142" s="130"/>
      <c r="AU1142" s="130"/>
      <c r="AV1142" s="130"/>
      <c r="AW1142" s="130"/>
      <c r="AX1142" s="130"/>
      <c r="AY1142" s="130"/>
      <c r="AZ1142" s="130"/>
      <c r="BA1142" s="130"/>
      <c r="BB1142" s="130"/>
      <c r="BC1142" s="130"/>
      <c r="BD1142" s="130"/>
      <c r="BE1142" s="130"/>
      <c r="BF1142" s="130"/>
      <c r="BG1142" s="130"/>
      <c r="BH1142" s="130"/>
      <c r="BI1142" s="130"/>
      <c r="BJ1142" s="130"/>
      <c r="BK1142" s="130"/>
      <c r="BL1142" s="130"/>
      <c r="BM1142" s="130"/>
      <c r="BN1142" s="130"/>
      <c r="BO1142" s="130"/>
      <c r="BP1142" s="130"/>
      <c r="BQ1142" s="130"/>
      <c r="BR1142" s="130"/>
      <c r="BS1142" s="111"/>
    </row>
    <row r="1143" spans="4:71" s="94" customFormat="1" ht="9.75" customHeight="1" x14ac:dyDescent="0.25">
      <c r="D1143" s="130"/>
      <c r="E1143" s="130"/>
      <c r="F1143" s="130"/>
      <c r="G1143" s="130"/>
      <c r="H1143" s="130"/>
      <c r="I1143" s="130"/>
      <c r="J1143" s="130"/>
      <c r="K1143" s="130"/>
      <c r="L1143" s="130"/>
      <c r="M1143" s="130"/>
      <c r="N1143" s="130"/>
      <c r="O1143" s="130"/>
      <c r="P1143" s="130"/>
      <c r="Q1143" s="130"/>
      <c r="R1143" s="130"/>
      <c r="S1143" s="130"/>
      <c r="T1143" s="130"/>
      <c r="U1143" s="130"/>
      <c r="V1143" s="130"/>
      <c r="W1143" s="130"/>
      <c r="X1143" s="130"/>
      <c r="Y1143" s="130"/>
      <c r="Z1143" s="130"/>
      <c r="AA1143" s="130"/>
      <c r="AB1143" s="130"/>
      <c r="AC1143" s="130"/>
      <c r="AD1143" s="130"/>
      <c r="AE1143" s="130"/>
      <c r="AF1143" s="130"/>
      <c r="AG1143" s="130"/>
      <c r="AH1143" s="130"/>
      <c r="AI1143" s="130"/>
      <c r="AJ1143" s="130"/>
      <c r="AK1143" s="130"/>
      <c r="AL1143" s="130"/>
      <c r="AM1143" s="130"/>
      <c r="AN1143" s="130"/>
      <c r="AO1143" s="130"/>
      <c r="AP1143" s="130"/>
      <c r="AQ1143" s="130"/>
      <c r="AR1143" s="130"/>
      <c r="AS1143" s="130"/>
      <c r="AT1143" s="130"/>
      <c r="AU1143" s="130"/>
      <c r="AV1143" s="130"/>
      <c r="AW1143" s="130"/>
      <c r="AX1143" s="130"/>
      <c r="AY1143" s="130"/>
      <c r="AZ1143" s="130"/>
      <c r="BA1143" s="130"/>
      <c r="BB1143" s="130"/>
      <c r="BC1143" s="130"/>
      <c r="BD1143" s="130"/>
      <c r="BE1143" s="130"/>
      <c r="BF1143" s="130"/>
      <c r="BG1143" s="130"/>
      <c r="BH1143" s="130"/>
      <c r="BI1143" s="130"/>
      <c r="BJ1143" s="130"/>
      <c r="BK1143" s="130"/>
      <c r="BL1143" s="130"/>
      <c r="BM1143" s="130"/>
      <c r="BN1143" s="130"/>
      <c r="BO1143" s="130"/>
      <c r="BP1143" s="130"/>
      <c r="BQ1143" s="130"/>
      <c r="BR1143" s="130"/>
      <c r="BS1143" s="111"/>
    </row>
    <row r="1144" spans="4:71" s="94" customFormat="1" ht="9.75" customHeight="1" x14ac:dyDescent="0.25">
      <c r="D1144" s="130"/>
      <c r="E1144" s="130"/>
      <c r="F1144" s="130"/>
      <c r="G1144" s="130"/>
      <c r="H1144" s="130"/>
      <c r="I1144" s="130"/>
      <c r="J1144" s="130"/>
      <c r="K1144" s="130"/>
      <c r="L1144" s="130"/>
      <c r="M1144" s="130"/>
      <c r="N1144" s="130"/>
      <c r="O1144" s="130"/>
      <c r="P1144" s="130"/>
      <c r="Q1144" s="130"/>
      <c r="R1144" s="130"/>
      <c r="S1144" s="130"/>
      <c r="T1144" s="130"/>
      <c r="U1144" s="130"/>
      <c r="V1144" s="130"/>
      <c r="W1144" s="130"/>
      <c r="X1144" s="130"/>
      <c r="Y1144" s="130"/>
      <c r="Z1144" s="130"/>
      <c r="AA1144" s="130"/>
      <c r="AB1144" s="130"/>
      <c r="AC1144" s="130"/>
      <c r="AD1144" s="130"/>
      <c r="AE1144" s="130"/>
      <c r="AF1144" s="130"/>
      <c r="AG1144" s="130"/>
      <c r="AH1144" s="130"/>
      <c r="AI1144" s="130"/>
      <c r="AJ1144" s="130"/>
      <c r="AK1144" s="130"/>
      <c r="AL1144" s="130"/>
      <c r="AM1144" s="130"/>
      <c r="AN1144" s="130"/>
      <c r="AO1144" s="130"/>
      <c r="AP1144" s="130"/>
      <c r="AQ1144" s="130"/>
      <c r="AR1144" s="130"/>
      <c r="AS1144" s="130"/>
      <c r="AT1144" s="130"/>
      <c r="AU1144" s="130"/>
      <c r="AV1144" s="130"/>
      <c r="AW1144" s="130"/>
      <c r="AX1144" s="130"/>
      <c r="AY1144" s="130"/>
      <c r="AZ1144" s="130"/>
      <c r="BA1144" s="130"/>
      <c r="BB1144" s="130"/>
      <c r="BC1144" s="130"/>
      <c r="BD1144" s="130"/>
      <c r="BE1144" s="130"/>
      <c r="BF1144" s="130"/>
      <c r="BG1144" s="130"/>
      <c r="BH1144" s="130"/>
      <c r="BI1144" s="130"/>
      <c r="BJ1144" s="130"/>
      <c r="BK1144" s="130"/>
      <c r="BL1144" s="130"/>
      <c r="BM1144" s="130"/>
      <c r="BN1144" s="130"/>
      <c r="BO1144" s="130"/>
      <c r="BP1144" s="130"/>
      <c r="BQ1144" s="130"/>
      <c r="BR1144" s="130"/>
      <c r="BS1144" s="111"/>
    </row>
    <row r="1145" spans="4:71" s="94" customFormat="1" ht="9.75" customHeight="1" x14ac:dyDescent="0.25">
      <c r="D1145" s="130"/>
      <c r="E1145" s="130"/>
      <c r="F1145" s="130"/>
      <c r="G1145" s="130"/>
      <c r="H1145" s="130"/>
      <c r="I1145" s="130"/>
      <c r="J1145" s="130"/>
      <c r="K1145" s="130"/>
      <c r="L1145" s="130"/>
      <c r="M1145" s="130"/>
      <c r="N1145" s="130"/>
      <c r="O1145" s="130"/>
      <c r="P1145" s="130"/>
      <c r="Q1145" s="130"/>
      <c r="R1145" s="130"/>
      <c r="S1145" s="130"/>
      <c r="T1145" s="130"/>
      <c r="U1145" s="130"/>
      <c r="V1145" s="130"/>
      <c r="W1145" s="130"/>
      <c r="X1145" s="130"/>
      <c r="Y1145" s="130"/>
      <c r="Z1145" s="130"/>
      <c r="AA1145" s="130"/>
      <c r="AB1145" s="130"/>
      <c r="AC1145" s="130"/>
      <c r="AD1145" s="130"/>
      <c r="AE1145" s="130"/>
      <c r="AF1145" s="130"/>
      <c r="AG1145" s="130"/>
      <c r="AH1145" s="130"/>
      <c r="AI1145" s="130"/>
      <c r="AJ1145" s="130"/>
      <c r="AK1145" s="130"/>
      <c r="AL1145" s="130"/>
      <c r="AM1145" s="130"/>
      <c r="AN1145" s="130"/>
      <c r="AO1145" s="130"/>
      <c r="AP1145" s="130"/>
      <c r="AQ1145" s="130"/>
      <c r="AR1145" s="130"/>
      <c r="AS1145" s="130"/>
      <c r="AT1145" s="130"/>
      <c r="AU1145" s="130"/>
      <c r="AV1145" s="130"/>
      <c r="AW1145" s="130"/>
      <c r="AX1145" s="130"/>
      <c r="AY1145" s="130"/>
      <c r="AZ1145" s="130"/>
      <c r="BA1145" s="130"/>
      <c r="BB1145" s="130"/>
      <c r="BC1145" s="130"/>
      <c r="BD1145" s="130"/>
      <c r="BE1145" s="130"/>
      <c r="BF1145" s="130"/>
      <c r="BG1145" s="130"/>
      <c r="BH1145" s="130"/>
      <c r="BI1145" s="130"/>
      <c r="BJ1145" s="130"/>
      <c r="BK1145" s="130"/>
      <c r="BL1145" s="130"/>
      <c r="BM1145" s="130"/>
      <c r="BN1145" s="130"/>
      <c r="BO1145" s="130"/>
      <c r="BP1145" s="130"/>
      <c r="BQ1145" s="130"/>
      <c r="BR1145" s="130"/>
      <c r="BS1145" s="111"/>
    </row>
    <row r="1146" spans="4:71" s="94" customFormat="1" ht="9.75" customHeight="1" x14ac:dyDescent="0.25">
      <c r="D1146" s="130"/>
      <c r="E1146" s="130"/>
      <c r="F1146" s="130"/>
      <c r="G1146" s="130"/>
      <c r="H1146" s="130"/>
      <c r="I1146" s="130"/>
      <c r="J1146" s="130"/>
      <c r="K1146" s="130"/>
      <c r="L1146" s="130"/>
      <c r="M1146" s="130"/>
      <c r="N1146" s="130"/>
      <c r="O1146" s="130"/>
      <c r="P1146" s="130"/>
      <c r="Q1146" s="130"/>
      <c r="R1146" s="130"/>
      <c r="S1146" s="130"/>
      <c r="T1146" s="130"/>
      <c r="U1146" s="130"/>
      <c r="V1146" s="130"/>
      <c r="W1146" s="130"/>
      <c r="X1146" s="130"/>
      <c r="Y1146" s="130"/>
      <c r="Z1146" s="130"/>
      <c r="AA1146" s="130"/>
      <c r="AB1146" s="130"/>
      <c r="AC1146" s="130"/>
      <c r="AD1146" s="130"/>
      <c r="AE1146" s="130"/>
      <c r="AF1146" s="130"/>
      <c r="AG1146" s="130"/>
      <c r="AH1146" s="130"/>
      <c r="AI1146" s="130"/>
      <c r="AJ1146" s="130"/>
      <c r="AK1146" s="130"/>
      <c r="AL1146" s="130"/>
      <c r="AM1146" s="130"/>
      <c r="AN1146" s="130"/>
      <c r="AO1146" s="130"/>
      <c r="AP1146" s="130"/>
      <c r="AQ1146" s="130"/>
      <c r="AR1146" s="130"/>
      <c r="AS1146" s="130"/>
      <c r="AT1146" s="130"/>
      <c r="AU1146" s="130"/>
      <c r="AV1146" s="130"/>
      <c r="AW1146" s="130"/>
      <c r="AX1146" s="130"/>
      <c r="AY1146" s="130"/>
      <c r="AZ1146" s="130"/>
      <c r="BA1146" s="130"/>
      <c r="BB1146" s="130"/>
      <c r="BC1146" s="130"/>
      <c r="BD1146" s="130"/>
      <c r="BE1146" s="130"/>
      <c r="BF1146" s="130"/>
      <c r="BG1146" s="130"/>
      <c r="BH1146" s="130"/>
      <c r="BI1146" s="130"/>
      <c r="BJ1146" s="130"/>
      <c r="BK1146" s="130"/>
      <c r="BL1146" s="130"/>
      <c r="BM1146" s="130"/>
      <c r="BN1146" s="130"/>
      <c r="BO1146" s="130"/>
      <c r="BP1146" s="130"/>
      <c r="BQ1146" s="130"/>
      <c r="BR1146" s="130"/>
      <c r="BS1146" s="111"/>
    </row>
    <row r="1147" spans="4:71" s="94" customFormat="1" ht="9.75" customHeight="1" x14ac:dyDescent="0.25">
      <c r="D1147" s="130"/>
      <c r="E1147" s="130"/>
      <c r="F1147" s="130"/>
      <c r="G1147" s="130"/>
      <c r="H1147" s="130"/>
      <c r="I1147" s="130"/>
      <c r="J1147" s="130"/>
      <c r="K1147" s="130"/>
      <c r="L1147" s="130"/>
      <c r="M1147" s="130"/>
      <c r="N1147" s="130"/>
      <c r="O1147" s="130"/>
      <c r="P1147" s="130"/>
      <c r="Q1147" s="130"/>
      <c r="R1147" s="130"/>
      <c r="S1147" s="130"/>
      <c r="T1147" s="130"/>
      <c r="U1147" s="130"/>
      <c r="V1147" s="130"/>
      <c r="W1147" s="130"/>
      <c r="X1147" s="130"/>
      <c r="Y1147" s="130"/>
      <c r="Z1147" s="130"/>
      <c r="AA1147" s="130"/>
      <c r="AB1147" s="130"/>
      <c r="AC1147" s="130"/>
      <c r="AD1147" s="130"/>
      <c r="AE1147" s="130"/>
      <c r="AF1147" s="130"/>
      <c r="AG1147" s="130"/>
      <c r="AH1147" s="130"/>
      <c r="AI1147" s="130"/>
      <c r="AJ1147" s="130"/>
      <c r="AK1147" s="130"/>
      <c r="AL1147" s="130"/>
      <c r="AM1147" s="130"/>
      <c r="AN1147" s="130"/>
      <c r="AO1147" s="130"/>
      <c r="AP1147" s="130"/>
      <c r="AQ1147" s="130"/>
      <c r="AR1147" s="130"/>
      <c r="AS1147" s="130"/>
      <c r="AT1147" s="130"/>
      <c r="AU1147" s="130"/>
      <c r="AV1147" s="130"/>
      <c r="AW1147" s="130"/>
      <c r="AX1147" s="130"/>
      <c r="AY1147" s="130"/>
      <c r="AZ1147" s="130"/>
      <c r="BA1147" s="130"/>
      <c r="BB1147" s="130"/>
      <c r="BC1147" s="130"/>
      <c r="BD1147" s="130"/>
      <c r="BE1147" s="130"/>
      <c r="BF1147" s="130"/>
      <c r="BG1147" s="130"/>
      <c r="BH1147" s="130"/>
      <c r="BI1147" s="130"/>
      <c r="BJ1147" s="130"/>
      <c r="BK1147" s="130"/>
      <c r="BL1147" s="130"/>
      <c r="BM1147" s="130"/>
      <c r="BN1147" s="130"/>
      <c r="BO1147" s="130"/>
      <c r="BP1147" s="130"/>
      <c r="BQ1147" s="130"/>
      <c r="BR1147" s="130"/>
      <c r="BS1147" s="111"/>
    </row>
    <row r="1148" spans="4:71" s="94" customFormat="1" ht="9.75" customHeight="1" x14ac:dyDescent="0.25">
      <c r="D1148" s="130"/>
      <c r="E1148" s="130"/>
      <c r="F1148" s="130"/>
      <c r="G1148" s="130"/>
      <c r="H1148" s="130"/>
      <c r="I1148" s="130"/>
      <c r="J1148" s="130"/>
      <c r="K1148" s="130"/>
      <c r="L1148" s="130"/>
      <c r="M1148" s="130"/>
      <c r="N1148" s="130"/>
      <c r="O1148" s="130"/>
      <c r="P1148" s="130"/>
      <c r="Q1148" s="130"/>
      <c r="R1148" s="130"/>
      <c r="S1148" s="130"/>
      <c r="T1148" s="130"/>
      <c r="U1148" s="130"/>
      <c r="V1148" s="130"/>
      <c r="W1148" s="130"/>
      <c r="X1148" s="130"/>
      <c r="Y1148" s="130"/>
      <c r="Z1148" s="130"/>
      <c r="AA1148" s="130"/>
      <c r="AB1148" s="130"/>
      <c r="AC1148" s="130"/>
      <c r="AD1148" s="130"/>
      <c r="AE1148" s="130"/>
      <c r="AF1148" s="130"/>
      <c r="AG1148" s="130"/>
      <c r="AH1148" s="130"/>
      <c r="AI1148" s="130"/>
      <c r="AJ1148" s="130"/>
      <c r="AK1148" s="130"/>
      <c r="AL1148" s="130"/>
      <c r="AM1148" s="130"/>
      <c r="AN1148" s="130"/>
      <c r="AO1148" s="130"/>
      <c r="AP1148" s="130"/>
      <c r="AQ1148" s="130"/>
      <c r="AR1148" s="130"/>
      <c r="AS1148" s="130"/>
      <c r="AT1148" s="130"/>
      <c r="AU1148" s="130"/>
      <c r="AV1148" s="130"/>
      <c r="AW1148" s="130"/>
      <c r="AX1148" s="130"/>
      <c r="AY1148" s="130"/>
      <c r="AZ1148" s="130"/>
      <c r="BA1148" s="130"/>
      <c r="BB1148" s="130"/>
      <c r="BC1148" s="130"/>
      <c r="BD1148" s="130"/>
      <c r="BE1148" s="130"/>
      <c r="BF1148" s="130"/>
      <c r="BG1148" s="130"/>
      <c r="BH1148" s="130"/>
      <c r="BI1148" s="130"/>
      <c r="BJ1148" s="130"/>
      <c r="BK1148" s="130"/>
      <c r="BL1148" s="130"/>
      <c r="BM1148" s="130"/>
      <c r="BN1148" s="130"/>
      <c r="BO1148" s="130"/>
      <c r="BP1148" s="130"/>
      <c r="BQ1148" s="130"/>
      <c r="BR1148" s="130"/>
      <c r="BS1148" s="111"/>
    </row>
    <row r="1149" spans="4:71" s="94" customFormat="1" ht="9.75" customHeight="1" x14ac:dyDescent="0.25">
      <c r="D1149" s="130"/>
      <c r="E1149" s="130"/>
      <c r="F1149" s="130"/>
      <c r="G1149" s="130"/>
      <c r="H1149" s="130"/>
      <c r="I1149" s="130"/>
      <c r="J1149" s="130"/>
      <c r="K1149" s="130"/>
      <c r="L1149" s="130"/>
      <c r="M1149" s="130"/>
      <c r="N1149" s="130"/>
      <c r="O1149" s="130"/>
      <c r="P1149" s="130"/>
      <c r="Q1149" s="130"/>
      <c r="R1149" s="130"/>
      <c r="S1149" s="130"/>
      <c r="T1149" s="130"/>
      <c r="U1149" s="130"/>
      <c r="V1149" s="130"/>
      <c r="W1149" s="130"/>
      <c r="X1149" s="130"/>
      <c r="Y1149" s="130"/>
      <c r="Z1149" s="130"/>
      <c r="AA1149" s="130"/>
      <c r="AB1149" s="130"/>
      <c r="AC1149" s="130"/>
      <c r="AD1149" s="130"/>
      <c r="AE1149" s="130"/>
      <c r="AF1149" s="130"/>
      <c r="AG1149" s="130"/>
      <c r="AH1149" s="130"/>
      <c r="AI1149" s="130"/>
      <c r="AJ1149" s="130"/>
      <c r="AK1149" s="130"/>
      <c r="AL1149" s="130"/>
      <c r="AM1149" s="130"/>
      <c r="AN1149" s="130"/>
      <c r="AO1149" s="130"/>
      <c r="AP1149" s="130"/>
      <c r="AQ1149" s="130"/>
      <c r="AR1149" s="130"/>
      <c r="AS1149" s="130"/>
      <c r="AT1149" s="130"/>
      <c r="AU1149" s="130"/>
      <c r="AV1149" s="130"/>
      <c r="AW1149" s="130"/>
      <c r="AX1149" s="130"/>
      <c r="AY1149" s="130"/>
      <c r="AZ1149" s="130"/>
      <c r="BA1149" s="130"/>
      <c r="BB1149" s="130"/>
      <c r="BC1149" s="130"/>
      <c r="BD1149" s="130"/>
      <c r="BE1149" s="130"/>
      <c r="BF1149" s="130"/>
      <c r="BG1149" s="130"/>
      <c r="BH1149" s="130"/>
      <c r="BI1149" s="130"/>
      <c r="BJ1149" s="130"/>
      <c r="BK1149" s="130"/>
      <c r="BL1149" s="130"/>
      <c r="BM1149" s="130"/>
      <c r="BN1149" s="130"/>
      <c r="BO1149" s="130"/>
      <c r="BP1149" s="130"/>
      <c r="BQ1149" s="130"/>
      <c r="BR1149" s="130"/>
      <c r="BS1149" s="111"/>
    </row>
    <row r="1150" spans="4:71" s="94" customFormat="1" ht="9.75" customHeight="1" x14ac:dyDescent="0.25">
      <c r="D1150" s="130"/>
      <c r="E1150" s="130"/>
      <c r="F1150" s="130"/>
      <c r="G1150" s="130"/>
      <c r="H1150" s="130"/>
      <c r="I1150" s="130"/>
      <c r="J1150" s="130"/>
      <c r="K1150" s="130"/>
      <c r="L1150" s="130"/>
      <c r="M1150" s="130"/>
      <c r="N1150" s="130"/>
      <c r="O1150" s="130"/>
      <c r="P1150" s="130"/>
      <c r="Q1150" s="130"/>
      <c r="R1150" s="130"/>
      <c r="S1150" s="130"/>
      <c r="T1150" s="130"/>
      <c r="U1150" s="130"/>
      <c r="V1150" s="130"/>
      <c r="W1150" s="130"/>
      <c r="X1150" s="130"/>
      <c r="Y1150" s="130"/>
      <c r="Z1150" s="130"/>
      <c r="AA1150" s="130"/>
      <c r="AB1150" s="130"/>
      <c r="AC1150" s="130"/>
      <c r="AD1150" s="130"/>
      <c r="AE1150" s="130"/>
      <c r="AF1150" s="130"/>
      <c r="AG1150" s="130"/>
      <c r="AH1150" s="130"/>
      <c r="AI1150" s="130"/>
      <c r="AJ1150" s="130"/>
      <c r="AK1150" s="130"/>
      <c r="AL1150" s="130"/>
      <c r="AM1150" s="130"/>
      <c r="AN1150" s="130"/>
      <c r="AO1150" s="130"/>
      <c r="AP1150" s="130"/>
      <c r="AQ1150" s="130"/>
      <c r="AR1150" s="130"/>
      <c r="AS1150" s="130"/>
      <c r="AT1150" s="130"/>
      <c r="AU1150" s="130"/>
      <c r="AV1150" s="130"/>
      <c r="AW1150" s="130"/>
      <c r="AX1150" s="130"/>
      <c r="AY1150" s="130"/>
      <c r="AZ1150" s="130"/>
      <c r="BA1150" s="130"/>
      <c r="BB1150" s="130"/>
      <c r="BC1150" s="130"/>
      <c r="BD1150" s="130"/>
      <c r="BE1150" s="130"/>
      <c r="BF1150" s="130"/>
      <c r="BG1150" s="130"/>
      <c r="BH1150" s="130"/>
      <c r="BI1150" s="130"/>
      <c r="BJ1150" s="130"/>
      <c r="BK1150" s="130"/>
      <c r="BL1150" s="130"/>
      <c r="BM1150" s="130"/>
      <c r="BN1150" s="130"/>
      <c r="BO1150" s="130"/>
      <c r="BP1150" s="130"/>
      <c r="BQ1150" s="130"/>
      <c r="BR1150" s="130"/>
      <c r="BS1150" s="111"/>
    </row>
    <row r="1151" spans="4:71" s="94" customFormat="1" ht="9.75" customHeight="1" x14ac:dyDescent="0.25">
      <c r="D1151" s="130"/>
      <c r="E1151" s="130"/>
      <c r="F1151" s="130"/>
      <c r="G1151" s="130"/>
      <c r="H1151" s="130"/>
      <c r="I1151" s="130"/>
      <c r="J1151" s="130"/>
      <c r="K1151" s="130"/>
      <c r="L1151" s="130"/>
      <c r="M1151" s="130"/>
      <c r="N1151" s="130"/>
      <c r="O1151" s="130"/>
      <c r="P1151" s="130"/>
      <c r="Q1151" s="130"/>
      <c r="R1151" s="130"/>
      <c r="S1151" s="130"/>
      <c r="T1151" s="130"/>
      <c r="U1151" s="130"/>
      <c r="V1151" s="130"/>
      <c r="W1151" s="130"/>
      <c r="X1151" s="130"/>
      <c r="Y1151" s="130"/>
      <c r="Z1151" s="130"/>
      <c r="AA1151" s="130"/>
      <c r="AB1151" s="130"/>
      <c r="AC1151" s="130"/>
      <c r="AD1151" s="130"/>
      <c r="AE1151" s="130"/>
      <c r="AF1151" s="130"/>
      <c r="AG1151" s="130"/>
      <c r="AH1151" s="130"/>
      <c r="AI1151" s="130"/>
      <c r="AJ1151" s="130"/>
      <c r="AK1151" s="130"/>
      <c r="AL1151" s="130"/>
      <c r="AM1151" s="130"/>
      <c r="AN1151" s="130"/>
      <c r="AO1151" s="130"/>
      <c r="AP1151" s="130"/>
      <c r="AQ1151" s="130"/>
      <c r="AR1151" s="130"/>
      <c r="AS1151" s="130"/>
      <c r="AT1151" s="130"/>
      <c r="AU1151" s="130"/>
      <c r="AV1151" s="130"/>
      <c r="AW1151" s="130"/>
      <c r="AX1151" s="130"/>
      <c r="AY1151" s="130"/>
      <c r="AZ1151" s="130"/>
      <c r="BA1151" s="130"/>
      <c r="BB1151" s="130"/>
      <c r="BC1151" s="130"/>
      <c r="BD1151" s="130"/>
      <c r="BE1151" s="130"/>
      <c r="BF1151" s="130"/>
      <c r="BG1151" s="130"/>
      <c r="BH1151" s="130"/>
      <c r="BI1151" s="130"/>
      <c r="BJ1151" s="130"/>
      <c r="BK1151" s="130"/>
      <c r="BL1151" s="130"/>
      <c r="BM1151" s="130"/>
      <c r="BN1151" s="130"/>
      <c r="BO1151" s="130"/>
      <c r="BP1151" s="130"/>
      <c r="BQ1151" s="130"/>
      <c r="BR1151" s="130"/>
      <c r="BS1151" s="111"/>
    </row>
    <row r="1152" spans="4:71" s="94" customFormat="1" ht="9.75" customHeight="1" x14ac:dyDescent="0.25">
      <c r="D1152" s="130"/>
      <c r="E1152" s="130"/>
      <c r="F1152" s="130"/>
      <c r="G1152" s="130"/>
      <c r="H1152" s="130"/>
      <c r="I1152" s="130"/>
      <c r="J1152" s="130"/>
      <c r="K1152" s="130"/>
      <c r="L1152" s="130"/>
      <c r="M1152" s="130"/>
      <c r="N1152" s="130"/>
      <c r="O1152" s="130"/>
      <c r="P1152" s="130"/>
      <c r="Q1152" s="130"/>
      <c r="R1152" s="130"/>
      <c r="S1152" s="130"/>
      <c r="T1152" s="130"/>
      <c r="U1152" s="130"/>
      <c r="V1152" s="130"/>
      <c r="W1152" s="130"/>
      <c r="X1152" s="130"/>
      <c r="Y1152" s="130"/>
      <c r="Z1152" s="130"/>
      <c r="AA1152" s="130"/>
      <c r="AB1152" s="130"/>
      <c r="AC1152" s="130"/>
      <c r="AD1152" s="130"/>
      <c r="AE1152" s="130"/>
      <c r="AF1152" s="130"/>
      <c r="AG1152" s="130"/>
      <c r="AH1152" s="130"/>
      <c r="AI1152" s="130"/>
      <c r="AJ1152" s="130"/>
      <c r="AK1152" s="130"/>
      <c r="AL1152" s="130"/>
      <c r="AM1152" s="130"/>
      <c r="AN1152" s="130"/>
      <c r="AO1152" s="130"/>
      <c r="AP1152" s="130"/>
      <c r="AQ1152" s="130"/>
      <c r="AR1152" s="130"/>
      <c r="AS1152" s="130"/>
      <c r="AT1152" s="130"/>
      <c r="AU1152" s="130"/>
      <c r="AV1152" s="130"/>
      <c r="AW1152" s="130"/>
      <c r="AX1152" s="130"/>
      <c r="AY1152" s="130"/>
      <c r="AZ1152" s="130"/>
      <c r="BA1152" s="130"/>
      <c r="BB1152" s="130"/>
      <c r="BC1152" s="130"/>
      <c r="BD1152" s="130"/>
      <c r="BE1152" s="130"/>
      <c r="BF1152" s="130"/>
      <c r="BG1152" s="130"/>
      <c r="BH1152" s="130"/>
      <c r="BI1152" s="130"/>
      <c r="BJ1152" s="130"/>
      <c r="BK1152" s="130"/>
      <c r="BL1152" s="130"/>
      <c r="BM1152" s="130"/>
      <c r="BN1152" s="130"/>
      <c r="BO1152" s="130"/>
      <c r="BP1152" s="130"/>
      <c r="BQ1152" s="130"/>
      <c r="BR1152" s="130"/>
      <c r="BS1152" s="111"/>
    </row>
    <row r="1153" spans="4:71" s="94" customFormat="1" ht="9.75" customHeight="1" x14ac:dyDescent="0.25">
      <c r="D1153" s="130"/>
      <c r="E1153" s="130"/>
      <c r="F1153" s="130"/>
      <c r="G1153" s="130"/>
      <c r="H1153" s="130"/>
      <c r="I1153" s="130"/>
      <c r="J1153" s="130"/>
      <c r="K1153" s="130"/>
      <c r="L1153" s="130"/>
      <c r="M1153" s="130"/>
      <c r="N1153" s="130"/>
      <c r="O1153" s="130"/>
      <c r="P1153" s="130"/>
      <c r="Q1153" s="130"/>
      <c r="R1153" s="130"/>
      <c r="S1153" s="130"/>
      <c r="T1153" s="130"/>
      <c r="U1153" s="130"/>
      <c r="V1153" s="130"/>
      <c r="W1153" s="130"/>
      <c r="X1153" s="130"/>
      <c r="Y1153" s="130"/>
      <c r="Z1153" s="130"/>
      <c r="AA1153" s="130"/>
      <c r="AB1153" s="130"/>
      <c r="AC1153" s="130"/>
      <c r="AD1153" s="130"/>
      <c r="AE1153" s="130"/>
      <c r="AF1153" s="130"/>
      <c r="AG1153" s="130"/>
      <c r="AH1153" s="130"/>
      <c r="AI1153" s="130"/>
      <c r="AJ1153" s="130"/>
      <c r="AK1153" s="130"/>
      <c r="AL1153" s="130"/>
      <c r="AM1153" s="130"/>
      <c r="AN1153" s="130"/>
      <c r="AO1153" s="130"/>
      <c r="AP1153" s="130"/>
      <c r="AQ1153" s="130"/>
      <c r="AR1153" s="130"/>
      <c r="AS1153" s="130"/>
      <c r="AT1153" s="130"/>
      <c r="AU1153" s="130"/>
      <c r="AV1153" s="130"/>
      <c r="AW1153" s="130"/>
      <c r="AX1153" s="130"/>
      <c r="AY1153" s="130"/>
      <c r="AZ1153" s="130"/>
      <c r="BA1153" s="130"/>
      <c r="BB1153" s="130"/>
      <c r="BC1153" s="130"/>
      <c r="BD1153" s="130"/>
      <c r="BE1153" s="130"/>
      <c r="BF1153" s="130"/>
      <c r="BG1153" s="130"/>
      <c r="BH1153" s="130"/>
      <c r="BI1153" s="130"/>
      <c r="BJ1153" s="130"/>
      <c r="BK1153" s="130"/>
      <c r="BL1153" s="130"/>
      <c r="BM1153" s="130"/>
      <c r="BN1153" s="130"/>
      <c r="BO1153" s="130"/>
      <c r="BP1153" s="130"/>
      <c r="BQ1153" s="130"/>
      <c r="BR1153" s="130"/>
      <c r="BS1153" s="111"/>
    </row>
    <row r="1154" spans="4:71" s="94" customFormat="1" ht="9.75" customHeight="1" x14ac:dyDescent="0.25">
      <c r="D1154" s="130"/>
      <c r="E1154" s="130"/>
      <c r="F1154" s="130"/>
      <c r="G1154" s="130"/>
      <c r="H1154" s="130"/>
      <c r="I1154" s="130"/>
      <c r="J1154" s="130"/>
      <c r="K1154" s="130"/>
      <c r="L1154" s="130"/>
      <c r="M1154" s="130"/>
      <c r="N1154" s="130"/>
      <c r="O1154" s="130"/>
      <c r="P1154" s="130"/>
      <c r="Q1154" s="130"/>
      <c r="R1154" s="130"/>
      <c r="S1154" s="130"/>
      <c r="T1154" s="130"/>
      <c r="U1154" s="130"/>
      <c r="V1154" s="130"/>
      <c r="W1154" s="130"/>
      <c r="X1154" s="130"/>
      <c r="Y1154" s="130"/>
      <c r="Z1154" s="130"/>
      <c r="AA1154" s="130"/>
      <c r="AB1154" s="130"/>
      <c r="AC1154" s="130"/>
      <c r="AD1154" s="130"/>
      <c r="AE1154" s="130"/>
      <c r="AF1154" s="130"/>
      <c r="AG1154" s="130"/>
      <c r="AH1154" s="130"/>
      <c r="AI1154" s="130"/>
      <c r="AJ1154" s="130"/>
      <c r="AK1154" s="130"/>
      <c r="AL1154" s="130"/>
      <c r="AM1154" s="130"/>
      <c r="AN1154" s="130"/>
      <c r="AO1154" s="130"/>
      <c r="AP1154" s="130"/>
      <c r="AQ1154" s="130"/>
      <c r="AR1154" s="130"/>
      <c r="AS1154" s="130"/>
      <c r="AT1154" s="130"/>
      <c r="AU1154" s="130"/>
      <c r="AV1154" s="130"/>
      <c r="AW1154" s="130"/>
      <c r="AX1154" s="130"/>
      <c r="AY1154" s="130"/>
      <c r="AZ1154" s="130"/>
      <c r="BA1154" s="130"/>
      <c r="BB1154" s="130"/>
      <c r="BC1154" s="130"/>
      <c r="BD1154" s="130"/>
      <c r="BE1154" s="130"/>
      <c r="BF1154" s="130"/>
      <c r="BG1154" s="130"/>
      <c r="BH1154" s="130"/>
      <c r="BI1154" s="130"/>
      <c r="BJ1154" s="130"/>
      <c r="BK1154" s="130"/>
      <c r="BL1154" s="130"/>
      <c r="BM1154" s="130"/>
      <c r="BN1154" s="130"/>
      <c r="BO1154" s="130"/>
      <c r="BP1154" s="130"/>
      <c r="BQ1154" s="130"/>
      <c r="BR1154" s="130"/>
      <c r="BS1154" s="111"/>
    </row>
    <row r="1155" spans="4:71" s="94" customFormat="1" ht="9.75" customHeight="1" x14ac:dyDescent="0.25">
      <c r="D1155" s="130"/>
      <c r="E1155" s="130"/>
      <c r="F1155" s="130"/>
      <c r="G1155" s="130"/>
      <c r="H1155" s="130"/>
      <c r="I1155" s="130"/>
      <c r="J1155" s="130"/>
      <c r="K1155" s="130"/>
      <c r="L1155" s="130"/>
      <c r="M1155" s="130"/>
      <c r="N1155" s="130"/>
      <c r="O1155" s="130"/>
      <c r="P1155" s="130"/>
      <c r="Q1155" s="130"/>
      <c r="R1155" s="130"/>
      <c r="S1155" s="130"/>
      <c r="T1155" s="130"/>
      <c r="U1155" s="130"/>
      <c r="V1155" s="130"/>
      <c r="W1155" s="130"/>
      <c r="X1155" s="130"/>
      <c r="Y1155" s="130"/>
      <c r="Z1155" s="130"/>
      <c r="AA1155" s="130"/>
      <c r="AB1155" s="130"/>
      <c r="AC1155" s="130"/>
      <c r="AD1155" s="130"/>
      <c r="AE1155" s="130"/>
      <c r="AF1155" s="130"/>
      <c r="AG1155" s="130"/>
      <c r="AH1155" s="130"/>
      <c r="AI1155" s="130"/>
      <c r="AJ1155" s="130"/>
      <c r="AK1155" s="130"/>
      <c r="AL1155" s="130"/>
      <c r="AM1155" s="130"/>
      <c r="AN1155" s="130"/>
      <c r="AO1155" s="130"/>
      <c r="AP1155" s="130"/>
      <c r="AQ1155" s="130"/>
      <c r="AR1155" s="130"/>
      <c r="AS1155" s="130"/>
      <c r="AT1155" s="130"/>
      <c r="AU1155" s="130"/>
      <c r="AV1155" s="130"/>
      <c r="AW1155" s="130"/>
      <c r="AX1155" s="130"/>
      <c r="AY1155" s="130"/>
      <c r="AZ1155" s="130"/>
      <c r="BA1155" s="130"/>
      <c r="BB1155" s="130"/>
      <c r="BC1155" s="130"/>
      <c r="BD1155" s="130"/>
      <c r="BE1155" s="130"/>
      <c r="BF1155" s="130"/>
      <c r="BG1155" s="130"/>
      <c r="BH1155" s="130"/>
      <c r="BI1155" s="130"/>
      <c r="BJ1155" s="130"/>
      <c r="BK1155" s="130"/>
      <c r="BL1155" s="130"/>
      <c r="BM1155" s="130"/>
      <c r="BN1155" s="130"/>
      <c r="BO1155" s="130"/>
      <c r="BP1155" s="130"/>
      <c r="BQ1155" s="130"/>
      <c r="BR1155" s="130"/>
      <c r="BS1155" s="111"/>
    </row>
    <row r="1156" spans="4:71" s="94" customFormat="1" ht="9.75" customHeight="1" x14ac:dyDescent="0.25">
      <c r="D1156" s="130"/>
      <c r="E1156" s="130"/>
      <c r="F1156" s="130"/>
      <c r="G1156" s="130"/>
      <c r="H1156" s="130"/>
      <c r="I1156" s="130"/>
      <c r="J1156" s="130"/>
      <c r="K1156" s="130"/>
      <c r="L1156" s="130"/>
      <c r="M1156" s="130"/>
      <c r="N1156" s="130"/>
      <c r="O1156" s="130"/>
      <c r="P1156" s="130"/>
      <c r="Q1156" s="130"/>
      <c r="R1156" s="130"/>
      <c r="S1156" s="130"/>
      <c r="T1156" s="130"/>
      <c r="U1156" s="130"/>
      <c r="V1156" s="130"/>
      <c r="W1156" s="130"/>
      <c r="X1156" s="130"/>
      <c r="Y1156" s="130"/>
      <c r="Z1156" s="130"/>
      <c r="AA1156" s="130"/>
      <c r="AB1156" s="130"/>
      <c r="AC1156" s="130"/>
      <c r="AD1156" s="130"/>
      <c r="AE1156" s="130"/>
      <c r="AF1156" s="130"/>
      <c r="AG1156" s="130"/>
      <c r="AH1156" s="130"/>
      <c r="AI1156" s="130"/>
      <c r="AJ1156" s="130"/>
      <c r="AK1156" s="130"/>
      <c r="AL1156" s="130"/>
      <c r="AM1156" s="130"/>
      <c r="AN1156" s="130"/>
      <c r="AO1156" s="130"/>
      <c r="AP1156" s="130"/>
      <c r="AQ1156" s="130"/>
      <c r="AR1156" s="130"/>
      <c r="AS1156" s="130"/>
      <c r="AT1156" s="130"/>
      <c r="AU1156" s="130"/>
      <c r="AV1156" s="130"/>
      <c r="AW1156" s="130"/>
      <c r="AX1156" s="130"/>
      <c r="AY1156" s="130"/>
      <c r="AZ1156" s="130"/>
      <c r="BA1156" s="130"/>
      <c r="BB1156" s="130"/>
      <c r="BC1156" s="130"/>
      <c r="BD1156" s="130"/>
      <c r="BE1156" s="130"/>
      <c r="BF1156" s="130"/>
      <c r="BG1156" s="130"/>
      <c r="BH1156" s="130"/>
      <c r="BI1156" s="130"/>
      <c r="BJ1156" s="130"/>
      <c r="BK1156" s="130"/>
      <c r="BL1156" s="130"/>
      <c r="BM1156" s="130"/>
      <c r="BN1156" s="130"/>
      <c r="BO1156" s="130"/>
      <c r="BP1156" s="130"/>
      <c r="BQ1156" s="130"/>
      <c r="BR1156" s="130"/>
      <c r="BS1156" s="111"/>
    </row>
    <row r="1157" spans="4:71" s="94" customFormat="1" ht="9.75" customHeight="1" x14ac:dyDescent="0.25">
      <c r="D1157" s="130"/>
      <c r="E1157" s="130"/>
      <c r="F1157" s="130"/>
      <c r="G1157" s="130"/>
      <c r="H1157" s="130"/>
      <c r="I1157" s="130"/>
      <c r="J1157" s="130"/>
      <c r="K1157" s="130"/>
      <c r="L1157" s="130"/>
      <c r="M1157" s="130"/>
      <c r="N1157" s="130"/>
      <c r="O1157" s="130"/>
      <c r="P1157" s="130"/>
      <c r="Q1157" s="130"/>
      <c r="R1157" s="130"/>
      <c r="S1157" s="130"/>
      <c r="T1157" s="130"/>
      <c r="U1157" s="130"/>
      <c r="V1157" s="130"/>
      <c r="W1157" s="130"/>
      <c r="X1157" s="130"/>
      <c r="Y1157" s="130"/>
      <c r="Z1157" s="130"/>
      <c r="AA1157" s="130"/>
      <c r="AB1157" s="130"/>
      <c r="AC1157" s="130"/>
      <c r="AD1157" s="130"/>
      <c r="AE1157" s="130"/>
      <c r="AF1157" s="130"/>
      <c r="AG1157" s="130"/>
      <c r="AH1157" s="130"/>
      <c r="AI1157" s="130"/>
      <c r="AJ1157" s="130"/>
      <c r="AK1157" s="130"/>
      <c r="AL1157" s="130"/>
      <c r="AM1157" s="130"/>
      <c r="AN1157" s="130"/>
      <c r="AO1157" s="130"/>
      <c r="AP1157" s="130"/>
      <c r="AQ1157" s="130"/>
      <c r="AR1157" s="130"/>
      <c r="AS1157" s="130"/>
      <c r="AT1157" s="130"/>
      <c r="AU1157" s="130"/>
      <c r="AV1157" s="130"/>
      <c r="AW1157" s="130"/>
      <c r="AX1157" s="130"/>
      <c r="AY1157" s="130"/>
      <c r="AZ1157" s="130"/>
      <c r="BA1157" s="130"/>
      <c r="BB1157" s="130"/>
      <c r="BC1157" s="130"/>
      <c r="BD1157" s="130"/>
      <c r="BE1157" s="130"/>
      <c r="BF1157" s="130"/>
      <c r="BG1157" s="130"/>
      <c r="BH1157" s="130"/>
      <c r="BI1157" s="130"/>
      <c r="BJ1157" s="130"/>
      <c r="BK1157" s="130"/>
      <c r="BL1157" s="130"/>
      <c r="BM1157" s="130"/>
      <c r="BN1157" s="130"/>
      <c r="BO1157" s="130"/>
      <c r="BP1157" s="130"/>
      <c r="BQ1157" s="130"/>
      <c r="BR1157" s="130"/>
      <c r="BS1157" s="111"/>
    </row>
    <row r="1158" spans="4:71" s="94" customFormat="1" ht="9.75" customHeight="1" x14ac:dyDescent="0.25">
      <c r="D1158" s="130"/>
      <c r="E1158" s="130"/>
      <c r="F1158" s="130"/>
      <c r="G1158" s="130"/>
      <c r="H1158" s="130"/>
      <c r="I1158" s="130"/>
      <c r="J1158" s="130"/>
      <c r="K1158" s="130"/>
      <c r="L1158" s="130"/>
      <c r="M1158" s="130"/>
      <c r="N1158" s="130"/>
      <c r="O1158" s="130"/>
      <c r="P1158" s="130"/>
      <c r="Q1158" s="130"/>
      <c r="R1158" s="130"/>
      <c r="S1158" s="130"/>
      <c r="T1158" s="130"/>
      <c r="U1158" s="130"/>
      <c r="V1158" s="130"/>
      <c r="W1158" s="130"/>
      <c r="X1158" s="130"/>
      <c r="Y1158" s="130"/>
      <c r="Z1158" s="130"/>
      <c r="AA1158" s="130"/>
      <c r="AB1158" s="130"/>
      <c r="AC1158" s="130"/>
      <c r="AD1158" s="130"/>
      <c r="AE1158" s="130"/>
      <c r="AF1158" s="130"/>
      <c r="AG1158" s="130"/>
      <c r="AH1158" s="130"/>
      <c r="AI1158" s="130"/>
      <c r="AJ1158" s="130"/>
      <c r="AK1158" s="130"/>
      <c r="AL1158" s="130"/>
      <c r="AM1158" s="130"/>
      <c r="AN1158" s="130"/>
      <c r="AO1158" s="130"/>
      <c r="AP1158" s="130"/>
      <c r="AQ1158" s="130"/>
      <c r="AR1158" s="130"/>
      <c r="AS1158" s="130"/>
      <c r="AT1158" s="130"/>
      <c r="AU1158" s="130"/>
      <c r="AV1158" s="130"/>
      <c r="AW1158" s="130"/>
      <c r="AX1158" s="130"/>
      <c r="AY1158" s="130"/>
      <c r="AZ1158" s="130"/>
      <c r="BA1158" s="130"/>
      <c r="BB1158" s="130"/>
      <c r="BC1158" s="130"/>
      <c r="BD1158" s="130"/>
      <c r="BE1158" s="130"/>
      <c r="BF1158" s="130"/>
      <c r="BG1158" s="130"/>
      <c r="BH1158" s="130"/>
      <c r="BI1158" s="130"/>
      <c r="BJ1158" s="130"/>
      <c r="BK1158" s="130"/>
      <c r="BL1158" s="130"/>
      <c r="BM1158" s="130"/>
      <c r="BN1158" s="130"/>
      <c r="BO1158" s="130"/>
      <c r="BP1158" s="130"/>
      <c r="BQ1158" s="130"/>
      <c r="BR1158" s="130"/>
      <c r="BS1158" s="111"/>
    </row>
    <row r="1159" spans="4:71" s="94" customFormat="1" ht="9.75" customHeight="1" x14ac:dyDescent="0.25">
      <c r="D1159" s="130"/>
      <c r="E1159" s="130"/>
      <c r="F1159" s="130"/>
      <c r="G1159" s="130"/>
      <c r="H1159" s="130"/>
      <c r="I1159" s="130"/>
      <c r="J1159" s="130"/>
      <c r="K1159" s="130"/>
      <c r="L1159" s="130"/>
      <c r="M1159" s="130"/>
      <c r="N1159" s="130"/>
      <c r="O1159" s="130"/>
      <c r="P1159" s="130"/>
      <c r="Q1159" s="130"/>
      <c r="R1159" s="130"/>
      <c r="S1159" s="130"/>
      <c r="T1159" s="130"/>
      <c r="U1159" s="130"/>
      <c r="V1159" s="130"/>
      <c r="W1159" s="130"/>
      <c r="X1159" s="130"/>
      <c r="Y1159" s="130"/>
      <c r="Z1159" s="130"/>
      <c r="AA1159" s="130"/>
      <c r="AB1159" s="130"/>
      <c r="AC1159" s="130"/>
      <c r="AD1159" s="130"/>
      <c r="AE1159" s="130"/>
      <c r="AF1159" s="130"/>
      <c r="AG1159" s="130"/>
      <c r="AH1159" s="130"/>
      <c r="AI1159" s="130"/>
      <c r="AJ1159" s="130"/>
      <c r="AK1159" s="130"/>
      <c r="AL1159" s="130"/>
      <c r="AM1159" s="130"/>
      <c r="AN1159" s="130"/>
      <c r="AO1159" s="130"/>
      <c r="AP1159" s="130"/>
      <c r="AQ1159" s="130"/>
      <c r="AR1159" s="130"/>
      <c r="AS1159" s="130"/>
      <c r="AT1159" s="130"/>
      <c r="AU1159" s="130"/>
      <c r="AV1159" s="130"/>
      <c r="AW1159" s="130"/>
      <c r="AX1159" s="130"/>
      <c r="AY1159" s="130"/>
      <c r="AZ1159" s="130"/>
      <c r="BA1159" s="130"/>
      <c r="BB1159" s="130"/>
      <c r="BC1159" s="130"/>
      <c r="BD1159" s="130"/>
      <c r="BE1159" s="130"/>
      <c r="BF1159" s="130"/>
      <c r="BG1159" s="130"/>
      <c r="BH1159" s="130"/>
      <c r="BI1159" s="130"/>
      <c r="BJ1159" s="130"/>
      <c r="BK1159" s="130"/>
      <c r="BL1159" s="130"/>
      <c r="BM1159" s="130"/>
      <c r="BN1159" s="130"/>
      <c r="BO1159" s="130"/>
      <c r="BP1159" s="130"/>
      <c r="BQ1159" s="130"/>
      <c r="BR1159" s="130"/>
      <c r="BS1159" s="111"/>
    </row>
    <row r="1160" spans="4:71" s="94" customFormat="1" ht="9.75" customHeight="1" x14ac:dyDescent="0.25">
      <c r="D1160" s="130"/>
      <c r="E1160" s="130"/>
      <c r="F1160" s="130"/>
      <c r="G1160" s="130"/>
      <c r="H1160" s="130"/>
      <c r="I1160" s="130"/>
      <c r="J1160" s="130"/>
      <c r="K1160" s="130"/>
      <c r="L1160" s="130"/>
      <c r="M1160" s="130"/>
      <c r="N1160" s="130"/>
      <c r="O1160" s="130"/>
      <c r="P1160" s="130"/>
      <c r="Q1160" s="130"/>
      <c r="R1160" s="130"/>
      <c r="S1160" s="130"/>
      <c r="T1160" s="130"/>
      <c r="U1160" s="130"/>
      <c r="V1160" s="130"/>
      <c r="W1160" s="130"/>
      <c r="X1160" s="130"/>
      <c r="Y1160" s="130"/>
      <c r="Z1160" s="130"/>
      <c r="AA1160" s="130"/>
      <c r="AB1160" s="130"/>
      <c r="AC1160" s="130"/>
      <c r="AD1160" s="130"/>
      <c r="AE1160" s="130"/>
      <c r="AF1160" s="130"/>
      <c r="AG1160" s="130"/>
      <c r="AH1160" s="130"/>
      <c r="AI1160" s="130"/>
      <c r="AJ1160" s="130"/>
      <c r="AK1160" s="130"/>
      <c r="AL1160" s="130"/>
      <c r="AM1160" s="130"/>
      <c r="AN1160" s="130"/>
      <c r="AO1160" s="130"/>
      <c r="AP1160" s="130"/>
      <c r="AQ1160" s="130"/>
      <c r="AR1160" s="130"/>
      <c r="AS1160" s="130"/>
      <c r="AT1160" s="130"/>
      <c r="AU1160" s="130"/>
      <c r="AV1160" s="130"/>
      <c r="AW1160" s="130"/>
      <c r="AX1160" s="130"/>
      <c r="AY1160" s="130"/>
      <c r="AZ1160" s="130"/>
      <c r="BA1160" s="130"/>
      <c r="BB1160" s="130"/>
      <c r="BC1160" s="130"/>
      <c r="BD1160" s="130"/>
      <c r="BE1160" s="130"/>
      <c r="BF1160" s="130"/>
      <c r="BG1160" s="130"/>
      <c r="BH1160" s="130"/>
      <c r="BI1160" s="130"/>
      <c r="BJ1160" s="130"/>
      <c r="BK1160" s="130"/>
      <c r="BL1160" s="130"/>
      <c r="BM1160" s="130"/>
      <c r="BN1160" s="130"/>
      <c r="BO1160" s="130"/>
      <c r="BP1160" s="130"/>
      <c r="BQ1160" s="130"/>
      <c r="BR1160" s="130"/>
      <c r="BS1160" s="111"/>
    </row>
    <row r="1161" spans="4:71" s="94" customFormat="1" ht="9.75" customHeight="1" x14ac:dyDescent="0.25">
      <c r="D1161" s="130"/>
      <c r="E1161" s="130"/>
      <c r="F1161" s="130"/>
      <c r="G1161" s="130"/>
      <c r="H1161" s="130"/>
      <c r="I1161" s="130"/>
      <c r="J1161" s="130"/>
      <c r="K1161" s="130"/>
      <c r="L1161" s="130"/>
      <c r="M1161" s="130"/>
      <c r="N1161" s="130"/>
      <c r="O1161" s="130"/>
      <c r="P1161" s="130"/>
      <c r="Q1161" s="130"/>
      <c r="R1161" s="130"/>
      <c r="S1161" s="130"/>
      <c r="T1161" s="130"/>
      <c r="U1161" s="130"/>
      <c r="V1161" s="130"/>
      <c r="W1161" s="130"/>
      <c r="X1161" s="130"/>
      <c r="Y1161" s="130"/>
      <c r="Z1161" s="130"/>
      <c r="AA1161" s="130"/>
      <c r="AB1161" s="130"/>
      <c r="AC1161" s="130"/>
      <c r="AD1161" s="130"/>
      <c r="AE1161" s="130"/>
      <c r="AF1161" s="130"/>
      <c r="AG1161" s="130"/>
      <c r="AH1161" s="130"/>
      <c r="AI1161" s="130"/>
      <c r="AJ1161" s="130"/>
      <c r="AK1161" s="130"/>
      <c r="AL1161" s="130"/>
      <c r="AM1161" s="130"/>
      <c r="AN1161" s="130"/>
      <c r="AO1161" s="130"/>
      <c r="AP1161" s="130"/>
      <c r="AQ1161" s="130"/>
      <c r="AR1161" s="130"/>
      <c r="AS1161" s="130"/>
      <c r="AT1161" s="130"/>
      <c r="AU1161" s="130"/>
      <c r="AV1161" s="130"/>
      <c r="AW1161" s="130"/>
      <c r="AX1161" s="130"/>
      <c r="AY1161" s="130"/>
      <c r="AZ1161" s="130"/>
      <c r="BA1161" s="130"/>
      <c r="BB1161" s="130"/>
      <c r="BC1161" s="130"/>
      <c r="BD1161" s="130"/>
      <c r="BE1161" s="130"/>
      <c r="BF1161" s="130"/>
      <c r="BG1161" s="130"/>
      <c r="BH1161" s="130"/>
      <c r="BI1161" s="130"/>
      <c r="BJ1161" s="130"/>
      <c r="BK1161" s="130"/>
      <c r="BL1161" s="130"/>
      <c r="BM1161" s="130"/>
      <c r="BN1161" s="130"/>
      <c r="BO1161" s="130"/>
      <c r="BP1161" s="130"/>
      <c r="BQ1161" s="130"/>
      <c r="BR1161" s="130"/>
      <c r="BS1161" s="111"/>
    </row>
    <row r="1162" spans="4:71" s="94" customFormat="1" ht="9.75" customHeight="1" x14ac:dyDescent="0.25">
      <c r="D1162" s="130"/>
      <c r="E1162" s="130"/>
      <c r="F1162" s="130"/>
      <c r="G1162" s="130"/>
      <c r="H1162" s="130"/>
      <c r="I1162" s="130"/>
      <c r="J1162" s="130"/>
      <c r="K1162" s="130"/>
      <c r="L1162" s="130"/>
      <c r="M1162" s="130"/>
      <c r="N1162" s="130"/>
      <c r="O1162" s="130"/>
      <c r="P1162" s="130"/>
      <c r="Q1162" s="130"/>
      <c r="R1162" s="130"/>
      <c r="S1162" s="130"/>
      <c r="T1162" s="130"/>
      <c r="U1162" s="130"/>
      <c r="V1162" s="130"/>
      <c r="W1162" s="130"/>
      <c r="X1162" s="130"/>
      <c r="Y1162" s="130"/>
      <c r="Z1162" s="130"/>
      <c r="AA1162" s="130"/>
      <c r="AB1162" s="130"/>
      <c r="AC1162" s="130"/>
      <c r="AD1162" s="130"/>
      <c r="AE1162" s="130"/>
      <c r="AF1162" s="130"/>
      <c r="AG1162" s="130"/>
      <c r="AH1162" s="130"/>
      <c r="AI1162" s="130"/>
      <c r="AJ1162" s="130"/>
      <c r="AK1162" s="130"/>
      <c r="AL1162" s="130"/>
      <c r="AM1162" s="130"/>
      <c r="AN1162" s="130"/>
      <c r="AO1162" s="130"/>
      <c r="AP1162" s="130"/>
      <c r="AQ1162" s="130"/>
      <c r="AR1162" s="130"/>
      <c r="AS1162" s="130"/>
      <c r="AT1162" s="130"/>
      <c r="AU1162" s="130"/>
      <c r="AV1162" s="130"/>
      <c r="AW1162" s="130"/>
      <c r="AX1162" s="130"/>
      <c r="AY1162" s="130"/>
      <c r="AZ1162" s="130"/>
      <c r="BA1162" s="130"/>
      <c r="BB1162" s="130"/>
      <c r="BC1162" s="130"/>
      <c r="BD1162" s="130"/>
      <c r="BE1162" s="130"/>
      <c r="BF1162" s="130"/>
      <c r="BG1162" s="130"/>
      <c r="BH1162" s="130"/>
      <c r="BI1162" s="130"/>
      <c r="BJ1162" s="130"/>
      <c r="BK1162" s="130"/>
      <c r="BL1162" s="130"/>
      <c r="BM1162" s="130"/>
      <c r="BN1162" s="130"/>
      <c r="BO1162" s="130"/>
      <c r="BP1162" s="130"/>
      <c r="BQ1162" s="130"/>
      <c r="BR1162" s="130"/>
      <c r="BS1162" s="111"/>
    </row>
    <row r="1163" spans="4:71" s="94" customFormat="1" ht="9.75" customHeight="1" x14ac:dyDescent="0.25">
      <c r="D1163" s="130"/>
      <c r="E1163" s="130"/>
      <c r="F1163" s="130"/>
      <c r="G1163" s="130"/>
      <c r="H1163" s="130"/>
      <c r="I1163" s="130"/>
      <c r="J1163" s="130"/>
      <c r="K1163" s="130"/>
      <c r="L1163" s="130"/>
      <c r="M1163" s="130"/>
      <c r="N1163" s="130"/>
      <c r="O1163" s="130"/>
      <c r="P1163" s="130"/>
      <c r="Q1163" s="130"/>
      <c r="R1163" s="130"/>
      <c r="S1163" s="130"/>
      <c r="T1163" s="130"/>
      <c r="U1163" s="130"/>
      <c r="V1163" s="130"/>
      <c r="W1163" s="130"/>
      <c r="X1163" s="130"/>
      <c r="Y1163" s="130"/>
      <c r="Z1163" s="130"/>
      <c r="AA1163" s="130"/>
      <c r="AB1163" s="130"/>
      <c r="AC1163" s="130"/>
      <c r="AD1163" s="130"/>
      <c r="AE1163" s="130"/>
      <c r="AF1163" s="130"/>
      <c r="AG1163" s="130"/>
      <c r="AH1163" s="130"/>
      <c r="AI1163" s="130"/>
      <c r="AJ1163" s="130"/>
      <c r="AK1163" s="130"/>
      <c r="AL1163" s="130"/>
      <c r="AM1163" s="130"/>
      <c r="AN1163" s="130"/>
      <c r="AO1163" s="130"/>
      <c r="AP1163" s="130"/>
      <c r="AQ1163" s="130"/>
      <c r="AR1163" s="130"/>
      <c r="AS1163" s="130"/>
      <c r="AT1163" s="130"/>
      <c r="AU1163" s="130"/>
      <c r="AV1163" s="130"/>
      <c r="AW1163" s="130"/>
      <c r="AX1163" s="130"/>
      <c r="AY1163" s="130"/>
      <c r="AZ1163" s="130"/>
      <c r="BA1163" s="130"/>
      <c r="BB1163" s="130"/>
      <c r="BC1163" s="130"/>
      <c r="BD1163" s="130"/>
      <c r="BE1163" s="130"/>
      <c r="BF1163" s="130"/>
      <c r="BG1163" s="130"/>
      <c r="BH1163" s="130"/>
      <c r="BI1163" s="130"/>
      <c r="BJ1163" s="130"/>
      <c r="BK1163" s="130"/>
      <c r="BL1163" s="130"/>
      <c r="BM1163" s="130"/>
      <c r="BN1163" s="130"/>
      <c r="BO1163" s="130"/>
      <c r="BP1163" s="130"/>
      <c r="BQ1163" s="130"/>
      <c r="BR1163" s="130"/>
      <c r="BS1163" s="111"/>
    </row>
    <row r="1164" spans="4:71" s="94" customFormat="1" ht="9.75" customHeight="1" x14ac:dyDescent="0.25">
      <c r="D1164" s="130"/>
      <c r="E1164" s="130"/>
      <c r="F1164" s="130"/>
      <c r="G1164" s="130"/>
      <c r="H1164" s="130"/>
      <c r="I1164" s="130"/>
      <c r="J1164" s="130"/>
      <c r="K1164" s="130"/>
      <c r="L1164" s="130"/>
      <c r="M1164" s="130"/>
      <c r="N1164" s="130"/>
      <c r="O1164" s="130"/>
      <c r="P1164" s="130"/>
      <c r="Q1164" s="130"/>
      <c r="R1164" s="130"/>
      <c r="S1164" s="130"/>
      <c r="T1164" s="130"/>
      <c r="U1164" s="130"/>
      <c r="V1164" s="130"/>
      <c r="W1164" s="130"/>
      <c r="X1164" s="130"/>
      <c r="Y1164" s="130"/>
      <c r="Z1164" s="130"/>
      <c r="AA1164" s="130"/>
      <c r="AB1164" s="130"/>
      <c r="AC1164" s="130"/>
      <c r="AD1164" s="130"/>
      <c r="AE1164" s="130"/>
      <c r="AF1164" s="130"/>
      <c r="AG1164" s="130"/>
      <c r="AH1164" s="130"/>
      <c r="AI1164" s="130"/>
      <c r="AJ1164" s="130"/>
      <c r="AK1164" s="130"/>
      <c r="AL1164" s="130"/>
      <c r="AM1164" s="130"/>
      <c r="AN1164" s="130"/>
      <c r="AO1164" s="130"/>
      <c r="AP1164" s="130"/>
      <c r="AQ1164" s="130"/>
      <c r="AR1164" s="130"/>
      <c r="AS1164" s="130"/>
      <c r="AT1164" s="130"/>
      <c r="AU1164" s="130"/>
      <c r="AV1164" s="130"/>
      <c r="AW1164" s="130"/>
      <c r="AX1164" s="130"/>
      <c r="AY1164" s="130"/>
      <c r="AZ1164" s="130"/>
      <c r="BA1164" s="130"/>
      <c r="BB1164" s="130"/>
      <c r="BC1164" s="130"/>
      <c r="BD1164" s="130"/>
      <c r="BE1164" s="130"/>
      <c r="BF1164" s="130"/>
      <c r="BG1164" s="130"/>
      <c r="BH1164" s="130"/>
      <c r="BI1164" s="130"/>
      <c r="BJ1164" s="130"/>
      <c r="BK1164" s="130"/>
      <c r="BL1164" s="130"/>
      <c r="BM1164" s="130"/>
      <c r="BN1164" s="130"/>
      <c r="BO1164" s="130"/>
      <c r="BP1164" s="130"/>
      <c r="BQ1164" s="130"/>
      <c r="BR1164" s="130"/>
      <c r="BS1164" s="111"/>
    </row>
    <row r="1165" spans="4:71" s="94" customFormat="1" ht="9.75" customHeight="1" x14ac:dyDescent="0.25">
      <c r="D1165" s="130"/>
      <c r="E1165" s="130"/>
      <c r="F1165" s="130"/>
      <c r="G1165" s="130"/>
      <c r="H1165" s="130"/>
      <c r="I1165" s="130"/>
      <c r="J1165" s="130"/>
      <c r="K1165" s="130"/>
      <c r="L1165" s="130"/>
      <c r="M1165" s="130"/>
      <c r="N1165" s="130"/>
      <c r="O1165" s="130"/>
      <c r="P1165" s="130"/>
      <c r="Q1165" s="130"/>
      <c r="R1165" s="130"/>
      <c r="S1165" s="130"/>
      <c r="T1165" s="130"/>
      <c r="U1165" s="130"/>
      <c r="V1165" s="130"/>
      <c r="W1165" s="130"/>
      <c r="X1165" s="130"/>
      <c r="Y1165" s="130"/>
      <c r="Z1165" s="130"/>
      <c r="AA1165" s="130"/>
      <c r="AB1165" s="130"/>
      <c r="AC1165" s="130"/>
      <c r="AD1165" s="130"/>
      <c r="AE1165" s="130"/>
      <c r="AF1165" s="130"/>
      <c r="AG1165" s="130"/>
      <c r="AH1165" s="130"/>
      <c r="AI1165" s="130"/>
      <c r="AJ1165" s="130"/>
      <c r="AK1165" s="130"/>
      <c r="AL1165" s="130"/>
      <c r="AM1165" s="130"/>
      <c r="AN1165" s="130"/>
      <c r="AO1165" s="130"/>
      <c r="AP1165" s="130"/>
      <c r="AQ1165" s="130"/>
      <c r="AR1165" s="130"/>
      <c r="AS1165" s="130"/>
      <c r="AT1165" s="130"/>
      <c r="AU1165" s="130"/>
      <c r="AV1165" s="130"/>
      <c r="AW1165" s="130"/>
      <c r="AX1165" s="130"/>
      <c r="AY1165" s="130"/>
      <c r="AZ1165" s="130"/>
      <c r="BA1165" s="130"/>
      <c r="BB1165" s="130"/>
      <c r="BC1165" s="130"/>
      <c r="BD1165" s="130"/>
      <c r="BE1165" s="130"/>
      <c r="BF1165" s="130"/>
      <c r="BG1165" s="130"/>
      <c r="BH1165" s="130"/>
      <c r="BI1165" s="130"/>
      <c r="BJ1165" s="130"/>
      <c r="BK1165" s="130"/>
      <c r="BL1165" s="130"/>
      <c r="BM1165" s="130"/>
      <c r="BN1165" s="130"/>
      <c r="BO1165" s="130"/>
      <c r="BP1165" s="130"/>
      <c r="BQ1165" s="130"/>
      <c r="BR1165" s="130"/>
      <c r="BS1165" s="111"/>
    </row>
    <row r="1166" spans="4:71" s="94" customFormat="1" ht="9.75" customHeight="1" x14ac:dyDescent="0.25">
      <c r="D1166" s="130"/>
      <c r="E1166" s="130"/>
      <c r="F1166" s="130"/>
      <c r="G1166" s="130"/>
      <c r="H1166" s="130"/>
      <c r="I1166" s="130"/>
      <c r="J1166" s="130"/>
      <c r="K1166" s="130"/>
      <c r="L1166" s="130"/>
      <c r="M1166" s="130"/>
      <c r="N1166" s="130"/>
      <c r="O1166" s="130"/>
      <c r="P1166" s="130"/>
      <c r="Q1166" s="130"/>
      <c r="R1166" s="130"/>
      <c r="S1166" s="130"/>
      <c r="T1166" s="130"/>
      <c r="U1166" s="130"/>
      <c r="V1166" s="130"/>
      <c r="W1166" s="130"/>
      <c r="X1166" s="130"/>
      <c r="Y1166" s="130"/>
      <c r="Z1166" s="130"/>
      <c r="AA1166" s="130"/>
      <c r="AB1166" s="130"/>
      <c r="AC1166" s="130"/>
      <c r="AD1166" s="130"/>
      <c r="AE1166" s="130"/>
      <c r="AF1166" s="130"/>
      <c r="AG1166" s="130"/>
      <c r="AH1166" s="130"/>
      <c r="AI1166" s="130"/>
      <c r="AJ1166" s="130"/>
      <c r="AK1166" s="130"/>
      <c r="AL1166" s="130"/>
      <c r="AM1166" s="130"/>
      <c r="AN1166" s="130"/>
      <c r="AO1166" s="130"/>
      <c r="AP1166" s="130"/>
      <c r="AQ1166" s="130"/>
      <c r="AR1166" s="130"/>
      <c r="AS1166" s="130"/>
      <c r="AT1166" s="130"/>
      <c r="AU1166" s="130"/>
      <c r="AV1166" s="130"/>
      <c r="AW1166" s="130"/>
      <c r="AX1166" s="130"/>
      <c r="AY1166" s="130"/>
      <c r="AZ1166" s="130"/>
      <c r="BA1166" s="130"/>
      <c r="BB1166" s="130"/>
      <c r="BC1166" s="130"/>
      <c r="BD1166" s="130"/>
      <c r="BE1166" s="130"/>
      <c r="BF1166" s="130"/>
      <c r="BG1166" s="130"/>
      <c r="BH1166" s="130"/>
      <c r="BI1166" s="130"/>
      <c r="BJ1166" s="130"/>
      <c r="BK1166" s="130"/>
      <c r="BL1166" s="130"/>
      <c r="BM1166" s="130"/>
      <c r="BN1166" s="130"/>
      <c r="BO1166" s="130"/>
      <c r="BP1166" s="130"/>
      <c r="BQ1166" s="130"/>
      <c r="BR1166" s="130"/>
      <c r="BS1166" s="111"/>
    </row>
    <row r="1167" spans="4:71" s="94" customFormat="1" ht="9.75" customHeight="1" x14ac:dyDescent="0.25">
      <c r="D1167" s="130"/>
      <c r="E1167" s="130"/>
      <c r="F1167" s="130"/>
      <c r="G1167" s="130"/>
      <c r="H1167" s="130"/>
      <c r="I1167" s="130"/>
      <c r="J1167" s="130"/>
      <c r="K1167" s="130"/>
      <c r="L1167" s="130"/>
      <c r="M1167" s="130"/>
      <c r="N1167" s="130"/>
      <c r="O1167" s="130"/>
      <c r="P1167" s="130"/>
      <c r="Q1167" s="130"/>
      <c r="R1167" s="130"/>
      <c r="S1167" s="130"/>
      <c r="T1167" s="130"/>
      <c r="U1167" s="130"/>
      <c r="V1167" s="130"/>
      <c r="W1167" s="130"/>
      <c r="X1167" s="130"/>
      <c r="Y1167" s="130"/>
      <c r="Z1167" s="130"/>
      <c r="AA1167" s="130"/>
      <c r="AB1167" s="130"/>
      <c r="AC1167" s="130"/>
      <c r="AD1167" s="130"/>
      <c r="AE1167" s="130"/>
      <c r="AF1167" s="130"/>
      <c r="AG1167" s="130"/>
      <c r="AH1167" s="130"/>
      <c r="AI1167" s="130"/>
      <c r="AJ1167" s="130"/>
      <c r="AK1167" s="130"/>
      <c r="AL1167" s="130"/>
      <c r="AM1167" s="130"/>
      <c r="AN1167" s="130"/>
      <c r="AO1167" s="130"/>
      <c r="AP1167" s="130"/>
      <c r="AQ1167" s="130"/>
      <c r="AR1167" s="130"/>
      <c r="AS1167" s="130"/>
      <c r="AT1167" s="130"/>
      <c r="AU1167" s="130"/>
      <c r="AV1167" s="130"/>
      <c r="AW1167" s="130"/>
      <c r="AX1167" s="130"/>
      <c r="AY1167" s="130"/>
      <c r="AZ1167" s="130"/>
      <c r="BA1167" s="130"/>
      <c r="BB1167" s="130"/>
      <c r="BC1167" s="130"/>
      <c r="BD1167" s="130"/>
      <c r="BE1167" s="130"/>
      <c r="BF1167" s="130"/>
      <c r="BG1167" s="130"/>
      <c r="BH1167" s="130"/>
      <c r="BI1167" s="130"/>
      <c r="BJ1167" s="130"/>
      <c r="BK1167" s="130"/>
      <c r="BL1167" s="130"/>
      <c r="BM1167" s="130"/>
      <c r="BN1167" s="130"/>
      <c r="BO1167" s="130"/>
      <c r="BP1167" s="130"/>
      <c r="BQ1167" s="130"/>
      <c r="BR1167" s="130"/>
      <c r="BS1167" s="111"/>
    </row>
    <row r="1168" spans="4:71" s="94" customFormat="1" ht="9.75" customHeight="1" x14ac:dyDescent="0.25">
      <c r="D1168" s="130"/>
      <c r="E1168" s="130"/>
      <c r="F1168" s="130"/>
      <c r="G1168" s="130"/>
      <c r="H1168" s="130"/>
      <c r="I1168" s="130"/>
      <c r="J1168" s="130"/>
      <c r="K1168" s="130"/>
      <c r="L1168" s="130"/>
      <c r="M1168" s="130"/>
      <c r="N1168" s="130"/>
      <c r="O1168" s="130"/>
      <c r="P1168" s="130"/>
      <c r="Q1168" s="130"/>
      <c r="R1168" s="130"/>
      <c r="S1168" s="130"/>
      <c r="T1168" s="130"/>
      <c r="U1168" s="130"/>
      <c r="V1168" s="130"/>
      <c r="W1168" s="130"/>
      <c r="X1168" s="130"/>
      <c r="Y1168" s="130"/>
      <c r="Z1168" s="130"/>
      <c r="AA1168" s="130"/>
      <c r="AB1168" s="130"/>
      <c r="AC1168" s="130"/>
      <c r="AD1168" s="130"/>
      <c r="AE1168" s="130"/>
      <c r="AF1168" s="130"/>
      <c r="AG1168" s="130"/>
      <c r="AH1168" s="130"/>
      <c r="AI1168" s="130"/>
      <c r="AJ1168" s="130"/>
      <c r="AK1168" s="130"/>
      <c r="AL1168" s="130"/>
      <c r="AM1168" s="130"/>
      <c r="AN1168" s="130"/>
      <c r="AO1168" s="130"/>
      <c r="AP1168" s="130"/>
      <c r="AQ1168" s="130"/>
      <c r="AR1168" s="130"/>
      <c r="AS1168" s="130"/>
      <c r="AT1168" s="130"/>
      <c r="AU1168" s="130"/>
      <c r="AV1168" s="130"/>
      <c r="AW1168" s="130"/>
      <c r="AX1168" s="130"/>
      <c r="AY1168" s="130"/>
      <c r="AZ1168" s="130"/>
      <c r="BA1168" s="130"/>
      <c r="BB1168" s="130"/>
      <c r="BC1168" s="130"/>
      <c r="BD1168" s="130"/>
      <c r="BE1168" s="130"/>
      <c r="BF1168" s="130"/>
      <c r="BG1168" s="130"/>
      <c r="BH1168" s="130"/>
      <c r="BI1168" s="130"/>
      <c r="BJ1168" s="130"/>
      <c r="BK1168" s="130"/>
      <c r="BL1168" s="130"/>
      <c r="BM1168" s="130"/>
      <c r="BN1168" s="130"/>
      <c r="BO1168" s="130"/>
      <c r="BP1168" s="130"/>
      <c r="BQ1168" s="130"/>
      <c r="BR1168" s="130"/>
      <c r="BS1168" s="111"/>
    </row>
    <row r="1169" spans="4:71" s="94" customFormat="1" ht="9.75" customHeight="1" x14ac:dyDescent="0.25">
      <c r="D1169" s="130"/>
      <c r="E1169" s="130"/>
      <c r="F1169" s="130"/>
      <c r="G1169" s="130"/>
      <c r="H1169" s="130"/>
      <c r="I1169" s="130"/>
      <c r="J1169" s="130"/>
      <c r="K1169" s="130"/>
      <c r="L1169" s="130"/>
      <c r="M1169" s="130"/>
      <c r="N1169" s="130"/>
      <c r="O1169" s="130"/>
      <c r="P1169" s="130"/>
      <c r="Q1169" s="130"/>
      <c r="R1169" s="130"/>
      <c r="S1169" s="130"/>
      <c r="T1169" s="130"/>
      <c r="U1169" s="130"/>
      <c r="V1169" s="130"/>
      <c r="W1169" s="130"/>
      <c r="X1169" s="130"/>
      <c r="Y1169" s="130"/>
      <c r="Z1169" s="130"/>
      <c r="AA1169" s="130"/>
      <c r="AB1169" s="130"/>
      <c r="AC1169" s="130"/>
      <c r="AD1169" s="130"/>
      <c r="AE1169" s="130"/>
      <c r="AF1169" s="130"/>
      <c r="AG1169" s="130"/>
      <c r="AH1169" s="130"/>
      <c r="AI1169" s="130"/>
      <c r="AJ1169" s="130"/>
      <c r="AK1169" s="130"/>
      <c r="AL1169" s="130"/>
      <c r="AM1169" s="130"/>
      <c r="AN1169" s="130"/>
      <c r="AO1169" s="130"/>
      <c r="AP1169" s="130"/>
      <c r="AQ1169" s="130"/>
      <c r="AR1169" s="130"/>
      <c r="AS1169" s="130"/>
      <c r="AT1169" s="130"/>
      <c r="AU1169" s="130"/>
      <c r="AV1169" s="130"/>
      <c r="AW1169" s="130"/>
      <c r="AX1169" s="130"/>
      <c r="AY1169" s="130"/>
      <c r="AZ1169" s="130"/>
      <c r="BA1169" s="130"/>
      <c r="BB1169" s="130"/>
      <c r="BC1169" s="130"/>
      <c r="BD1169" s="130"/>
      <c r="BE1169" s="130"/>
      <c r="BF1169" s="130"/>
      <c r="BG1169" s="130"/>
      <c r="BH1169" s="130"/>
      <c r="BI1169" s="130"/>
      <c r="BJ1169" s="130"/>
      <c r="BK1169" s="130"/>
      <c r="BL1169" s="130"/>
      <c r="BM1169" s="130"/>
      <c r="BN1169" s="130"/>
      <c r="BO1169" s="130"/>
      <c r="BP1169" s="130"/>
      <c r="BQ1169" s="130"/>
      <c r="BR1169" s="130"/>
      <c r="BS1169" s="111"/>
    </row>
    <row r="1170" spans="4:71" s="94" customFormat="1" ht="9.75" customHeight="1" x14ac:dyDescent="0.25">
      <c r="D1170" s="130"/>
      <c r="E1170" s="130"/>
      <c r="F1170" s="130"/>
      <c r="G1170" s="130"/>
      <c r="H1170" s="130"/>
      <c r="I1170" s="130"/>
      <c r="J1170" s="130"/>
      <c r="K1170" s="130"/>
      <c r="L1170" s="130"/>
      <c r="M1170" s="130"/>
      <c r="N1170" s="130"/>
      <c r="O1170" s="130"/>
      <c r="P1170" s="130"/>
      <c r="Q1170" s="130"/>
      <c r="R1170" s="130"/>
      <c r="S1170" s="130"/>
      <c r="T1170" s="130"/>
      <c r="U1170" s="130"/>
      <c r="V1170" s="130"/>
      <c r="W1170" s="130"/>
      <c r="X1170" s="130"/>
      <c r="Y1170" s="130"/>
      <c r="Z1170" s="130"/>
      <c r="AA1170" s="130"/>
      <c r="AB1170" s="130"/>
      <c r="AC1170" s="130"/>
      <c r="AD1170" s="130"/>
      <c r="AE1170" s="130"/>
      <c r="AF1170" s="130"/>
      <c r="AG1170" s="130"/>
      <c r="AH1170" s="130"/>
      <c r="AI1170" s="130"/>
      <c r="AJ1170" s="130"/>
      <c r="AK1170" s="130"/>
      <c r="AL1170" s="130"/>
      <c r="AM1170" s="130"/>
      <c r="AN1170" s="130"/>
      <c r="AO1170" s="130"/>
      <c r="AP1170" s="130"/>
      <c r="AQ1170" s="130"/>
      <c r="AR1170" s="130"/>
      <c r="AS1170" s="130"/>
      <c r="AT1170" s="130"/>
      <c r="AU1170" s="130"/>
      <c r="AV1170" s="130"/>
      <c r="AW1170" s="130"/>
      <c r="AX1170" s="130"/>
      <c r="AY1170" s="130"/>
      <c r="AZ1170" s="130"/>
      <c r="BA1170" s="130"/>
      <c r="BB1170" s="130"/>
      <c r="BC1170" s="130"/>
      <c r="BD1170" s="130"/>
      <c r="BE1170" s="130"/>
      <c r="BF1170" s="130"/>
      <c r="BG1170" s="130"/>
      <c r="BH1170" s="130"/>
      <c r="BI1170" s="130"/>
      <c r="BJ1170" s="130"/>
      <c r="BK1170" s="130"/>
      <c r="BL1170" s="130"/>
      <c r="BM1170" s="130"/>
      <c r="BN1170" s="130"/>
      <c r="BO1170" s="130"/>
      <c r="BP1170" s="130"/>
      <c r="BQ1170" s="130"/>
      <c r="BR1170" s="130"/>
      <c r="BS1170" s="111"/>
    </row>
    <row r="1171" spans="4:71" s="94" customFormat="1" ht="9.75" customHeight="1" x14ac:dyDescent="0.25">
      <c r="D1171" s="130"/>
      <c r="E1171" s="130"/>
      <c r="F1171" s="130"/>
      <c r="G1171" s="130"/>
      <c r="H1171" s="130"/>
      <c r="I1171" s="130"/>
      <c r="J1171" s="130"/>
      <c r="K1171" s="130"/>
      <c r="L1171" s="130"/>
      <c r="M1171" s="130"/>
      <c r="N1171" s="130"/>
      <c r="O1171" s="130"/>
      <c r="P1171" s="130"/>
      <c r="Q1171" s="130"/>
      <c r="R1171" s="130"/>
      <c r="S1171" s="130"/>
      <c r="T1171" s="130"/>
      <c r="U1171" s="130"/>
      <c r="V1171" s="130"/>
      <c r="W1171" s="130"/>
      <c r="X1171" s="130"/>
      <c r="Y1171" s="130"/>
      <c r="Z1171" s="130"/>
      <c r="AA1171" s="130"/>
      <c r="AB1171" s="130"/>
      <c r="AC1171" s="130"/>
      <c r="AD1171" s="130"/>
      <c r="AE1171" s="130"/>
      <c r="AF1171" s="130"/>
      <c r="AG1171" s="130"/>
      <c r="AH1171" s="130"/>
      <c r="AI1171" s="130"/>
      <c r="AJ1171" s="130"/>
      <c r="AK1171" s="130"/>
      <c r="AL1171" s="130"/>
      <c r="AM1171" s="130"/>
      <c r="AN1171" s="130"/>
      <c r="AO1171" s="130"/>
      <c r="AP1171" s="130"/>
      <c r="AQ1171" s="130"/>
      <c r="AR1171" s="130"/>
      <c r="AS1171" s="130"/>
      <c r="AT1171" s="130"/>
      <c r="AU1171" s="130"/>
      <c r="AV1171" s="130"/>
      <c r="AW1171" s="130"/>
      <c r="AX1171" s="130"/>
      <c r="AY1171" s="130"/>
      <c r="AZ1171" s="130"/>
      <c r="BA1171" s="130"/>
      <c r="BB1171" s="130"/>
      <c r="BC1171" s="130"/>
      <c r="BD1171" s="130"/>
      <c r="BE1171" s="130"/>
      <c r="BF1171" s="130"/>
      <c r="BG1171" s="130"/>
      <c r="BH1171" s="130"/>
      <c r="BI1171" s="130"/>
      <c r="BJ1171" s="130"/>
      <c r="BK1171" s="130"/>
      <c r="BL1171" s="130"/>
      <c r="BM1171" s="130"/>
      <c r="BN1171" s="130"/>
      <c r="BO1171" s="130"/>
      <c r="BP1171" s="130"/>
      <c r="BQ1171" s="130"/>
      <c r="BR1171" s="130"/>
      <c r="BS1171" s="111"/>
    </row>
    <row r="1172" spans="4:71" s="94" customFormat="1" ht="9.75" customHeight="1" x14ac:dyDescent="0.25">
      <c r="D1172" s="130"/>
      <c r="E1172" s="130"/>
      <c r="F1172" s="130"/>
      <c r="G1172" s="130"/>
      <c r="H1172" s="130"/>
      <c r="I1172" s="130"/>
      <c r="J1172" s="130"/>
      <c r="K1172" s="130"/>
      <c r="L1172" s="130"/>
      <c r="M1172" s="130"/>
      <c r="N1172" s="130"/>
      <c r="O1172" s="130"/>
      <c r="P1172" s="130"/>
      <c r="Q1172" s="130"/>
      <c r="R1172" s="130"/>
      <c r="S1172" s="130"/>
      <c r="T1172" s="130"/>
      <c r="U1172" s="130"/>
      <c r="V1172" s="130"/>
      <c r="W1172" s="130"/>
      <c r="X1172" s="130"/>
      <c r="Y1172" s="130"/>
      <c r="Z1172" s="130"/>
      <c r="AA1172" s="130"/>
      <c r="AB1172" s="130"/>
      <c r="AC1172" s="130"/>
      <c r="AD1172" s="130"/>
      <c r="AE1172" s="130"/>
      <c r="AF1172" s="130"/>
      <c r="AG1172" s="130"/>
      <c r="AH1172" s="130"/>
      <c r="AI1172" s="130"/>
      <c r="AJ1172" s="130"/>
      <c r="AK1172" s="130"/>
      <c r="AL1172" s="130"/>
      <c r="AM1172" s="130"/>
      <c r="AN1172" s="130"/>
      <c r="AO1172" s="130"/>
      <c r="AP1172" s="130"/>
      <c r="AQ1172" s="130"/>
      <c r="AR1172" s="130"/>
      <c r="AS1172" s="130"/>
      <c r="AT1172" s="130"/>
      <c r="AU1172" s="130"/>
      <c r="AV1172" s="130"/>
      <c r="AW1172" s="130"/>
      <c r="AX1172" s="130"/>
      <c r="AY1172" s="130"/>
      <c r="AZ1172" s="130"/>
      <c r="BA1172" s="130"/>
      <c r="BB1172" s="130"/>
      <c r="BC1172" s="130"/>
      <c r="BD1172" s="130"/>
      <c r="BE1172" s="130"/>
      <c r="BF1172" s="130"/>
      <c r="BG1172" s="130"/>
      <c r="BH1172" s="130"/>
      <c r="BI1172" s="130"/>
      <c r="BJ1172" s="130"/>
      <c r="BK1172" s="130"/>
      <c r="BL1172" s="130"/>
      <c r="BM1172" s="130"/>
      <c r="BN1172" s="130"/>
      <c r="BO1172" s="130"/>
      <c r="BP1172" s="130"/>
      <c r="BQ1172" s="130"/>
      <c r="BR1172" s="130"/>
      <c r="BS1172" s="111"/>
    </row>
    <row r="1173" spans="4:71" s="94" customFormat="1" ht="9.75" customHeight="1" x14ac:dyDescent="0.25">
      <c r="D1173" s="130"/>
      <c r="E1173" s="130"/>
      <c r="F1173" s="130"/>
      <c r="G1173" s="130"/>
      <c r="H1173" s="130"/>
      <c r="I1173" s="130"/>
      <c r="J1173" s="130"/>
      <c r="K1173" s="130"/>
      <c r="L1173" s="130"/>
      <c r="M1173" s="130"/>
      <c r="N1173" s="130"/>
      <c r="O1173" s="130"/>
      <c r="P1173" s="130"/>
      <c r="Q1173" s="130"/>
      <c r="R1173" s="130"/>
      <c r="S1173" s="130"/>
      <c r="T1173" s="130"/>
      <c r="U1173" s="130"/>
      <c r="V1173" s="130"/>
      <c r="W1173" s="130"/>
      <c r="X1173" s="130"/>
      <c r="Y1173" s="130"/>
      <c r="Z1173" s="130"/>
      <c r="AA1173" s="130"/>
      <c r="AB1173" s="130"/>
      <c r="AC1173" s="130"/>
      <c r="AD1173" s="130"/>
      <c r="AE1173" s="130"/>
      <c r="AF1173" s="130"/>
      <c r="AG1173" s="130"/>
      <c r="AH1173" s="130"/>
      <c r="AI1173" s="130"/>
      <c r="AJ1173" s="130"/>
      <c r="AK1173" s="130"/>
      <c r="AL1173" s="130"/>
      <c r="AM1173" s="130"/>
      <c r="AN1173" s="130"/>
      <c r="AO1173" s="130"/>
      <c r="AP1173" s="130"/>
      <c r="AQ1173" s="130"/>
      <c r="AR1173" s="130"/>
      <c r="AS1173" s="130"/>
      <c r="AT1173" s="130"/>
      <c r="AU1173" s="130"/>
      <c r="AV1173" s="130"/>
      <c r="AW1173" s="130"/>
      <c r="AX1173" s="130"/>
      <c r="AY1173" s="130"/>
      <c r="AZ1173" s="130"/>
      <c r="BA1173" s="130"/>
      <c r="BB1173" s="130"/>
      <c r="BC1173" s="130"/>
      <c r="BD1173" s="130"/>
      <c r="BE1173" s="130"/>
      <c r="BF1173" s="130"/>
      <c r="BG1173" s="130"/>
      <c r="BH1173" s="130"/>
      <c r="BI1173" s="130"/>
      <c r="BJ1173" s="130"/>
      <c r="BK1173" s="130"/>
      <c r="BL1173" s="130"/>
      <c r="BM1173" s="130"/>
      <c r="BN1173" s="130"/>
      <c r="BO1173" s="130"/>
      <c r="BP1173" s="130"/>
      <c r="BQ1173" s="130"/>
      <c r="BR1173" s="130"/>
      <c r="BS1173" s="111"/>
    </row>
    <row r="1174" spans="4:71" s="94" customFormat="1" ht="9.75" customHeight="1" x14ac:dyDescent="0.25">
      <c r="D1174" s="130"/>
      <c r="E1174" s="130"/>
      <c r="F1174" s="130"/>
      <c r="G1174" s="130"/>
      <c r="H1174" s="130"/>
      <c r="I1174" s="130"/>
      <c r="J1174" s="130"/>
      <c r="K1174" s="130"/>
      <c r="L1174" s="130"/>
      <c r="M1174" s="130"/>
      <c r="N1174" s="130"/>
      <c r="O1174" s="130"/>
      <c r="P1174" s="130"/>
      <c r="Q1174" s="130"/>
      <c r="R1174" s="130"/>
      <c r="S1174" s="130"/>
      <c r="T1174" s="130"/>
      <c r="U1174" s="130"/>
      <c r="V1174" s="130"/>
      <c r="W1174" s="130"/>
      <c r="X1174" s="130"/>
      <c r="Y1174" s="130"/>
      <c r="Z1174" s="130"/>
      <c r="AA1174" s="130"/>
      <c r="AB1174" s="130"/>
      <c r="AC1174" s="130"/>
      <c r="AD1174" s="130"/>
      <c r="AE1174" s="130"/>
      <c r="AF1174" s="130"/>
      <c r="AG1174" s="130"/>
      <c r="AH1174" s="130"/>
      <c r="AI1174" s="130"/>
      <c r="AJ1174" s="130"/>
      <c r="AK1174" s="130"/>
      <c r="AL1174" s="130"/>
      <c r="AM1174" s="130"/>
      <c r="AN1174" s="130"/>
      <c r="AO1174" s="130"/>
      <c r="AP1174" s="130"/>
      <c r="AQ1174" s="130"/>
      <c r="AR1174" s="130"/>
      <c r="AS1174" s="130"/>
      <c r="AT1174" s="130"/>
      <c r="AU1174" s="130"/>
      <c r="AV1174" s="130"/>
      <c r="AW1174" s="130"/>
      <c r="AX1174" s="130"/>
      <c r="AY1174" s="130"/>
      <c r="AZ1174" s="130"/>
      <c r="BA1174" s="130"/>
      <c r="BB1174" s="130"/>
      <c r="BC1174" s="130"/>
      <c r="BD1174" s="130"/>
      <c r="BE1174" s="130"/>
      <c r="BF1174" s="130"/>
      <c r="BG1174" s="130"/>
      <c r="BH1174" s="130"/>
      <c r="BI1174" s="130"/>
      <c r="BJ1174" s="130"/>
      <c r="BK1174" s="130"/>
      <c r="BL1174" s="130"/>
      <c r="BM1174" s="130"/>
      <c r="BN1174" s="130"/>
      <c r="BO1174" s="130"/>
      <c r="BP1174" s="130"/>
      <c r="BQ1174" s="130"/>
      <c r="BR1174" s="130"/>
      <c r="BS1174" s="111"/>
    </row>
    <row r="1175" spans="4:71" s="94" customFormat="1" ht="9.75" customHeight="1" x14ac:dyDescent="0.25">
      <c r="D1175" s="130"/>
      <c r="E1175" s="130"/>
      <c r="F1175" s="130"/>
      <c r="G1175" s="130"/>
      <c r="H1175" s="130"/>
      <c r="I1175" s="130"/>
      <c r="J1175" s="130"/>
      <c r="K1175" s="130"/>
      <c r="L1175" s="130"/>
      <c r="M1175" s="130"/>
      <c r="N1175" s="130"/>
      <c r="O1175" s="130"/>
      <c r="P1175" s="130"/>
      <c r="Q1175" s="130"/>
      <c r="R1175" s="130"/>
      <c r="S1175" s="130"/>
      <c r="T1175" s="130"/>
      <c r="U1175" s="130"/>
      <c r="V1175" s="130"/>
      <c r="W1175" s="130"/>
      <c r="X1175" s="130"/>
      <c r="Y1175" s="130"/>
      <c r="Z1175" s="130"/>
      <c r="AA1175" s="130"/>
      <c r="AB1175" s="130"/>
      <c r="AC1175" s="130"/>
      <c r="AD1175" s="130"/>
      <c r="AE1175" s="130"/>
      <c r="AF1175" s="130"/>
      <c r="AG1175" s="130"/>
      <c r="AH1175" s="130"/>
      <c r="AI1175" s="130"/>
      <c r="AJ1175" s="130"/>
      <c r="AK1175" s="130"/>
      <c r="AL1175" s="130"/>
      <c r="AM1175" s="130"/>
      <c r="AN1175" s="130"/>
      <c r="AO1175" s="130"/>
      <c r="AP1175" s="130"/>
      <c r="AQ1175" s="130"/>
      <c r="AR1175" s="130"/>
      <c r="AS1175" s="130"/>
      <c r="AT1175" s="130"/>
      <c r="AU1175" s="130"/>
      <c r="AV1175" s="130"/>
      <c r="AW1175" s="130"/>
      <c r="AX1175" s="130"/>
      <c r="AY1175" s="130"/>
      <c r="AZ1175" s="130"/>
      <c r="BA1175" s="130"/>
      <c r="BB1175" s="130"/>
      <c r="BC1175" s="130"/>
      <c r="BD1175" s="130"/>
      <c r="BE1175" s="130"/>
      <c r="BF1175" s="130"/>
      <c r="BG1175" s="130"/>
      <c r="BH1175" s="130"/>
      <c r="BI1175" s="130"/>
      <c r="BJ1175" s="130"/>
      <c r="BK1175" s="130"/>
      <c r="BL1175" s="130"/>
      <c r="BM1175" s="130"/>
      <c r="BN1175" s="130"/>
      <c r="BO1175" s="130"/>
      <c r="BP1175" s="130"/>
      <c r="BQ1175" s="130"/>
      <c r="BR1175" s="130"/>
      <c r="BS1175" s="111"/>
    </row>
    <row r="1176" spans="4:71" s="94" customFormat="1" ht="9.75" customHeight="1" x14ac:dyDescent="0.25">
      <c r="D1176" s="130"/>
      <c r="E1176" s="130"/>
      <c r="F1176" s="130"/>
      <c r="G1176" s="130"/>
      <c r="H1176" s="130"/>
      <c r="I1176" s="130"/>
      <c r="J1176" s="130"/>
      <c r="K1176" s="130"/>
      <c r="L1176" s="130"/>
      <c r="M1176" s="130"/>
      <c r="N1176" s="130"/>
      <c r="O1176" s="130"/>
      <c r="P1176" s="130"/>
      <c r="Q1176" s="130"/>
      <c r="R1176" s="130"/>
      <c r="S1176" s="130"/>
      <c r="T1176" s="130"/>
      <c r="U1176" s="130"/>
      <c r="V1176" s="130"/>
      <c r="W1176" s="130"/>
      <c r="X1176" s="130"/>
      <c r="Y1176" s="130"/>
      <c r="Z1176" s="130"/>
      <c r="AA1176" s="130"/>
      <c r="AB1176" s="130"/>
      <c r="AC1176" s="130"/>
      <c r="AD1176" s="130"/>
      <c r="AE1176" s="130"/>
      <c r="AF1176" s="130"/>
      <c r="AG1176" s="130"/>
      <c r="AH1176" s="130"/>
      <c r="AI1176" s="130"/>
      <c r="AJ1176" s="130"/>
      <c r="AK1176" s="130"/>
      <c r="AL1176" s="130"/>
      <c r="AM1176" s="130"/>
      <c r="AN1176" s="130"/>
      <c r="AO1176" s="130"/>
      <c r="AP1176" s="130"/>
      <c r="AQ1176" s="130"/>
      <c r="AR1176" s="130"/>
      <c r="AS1176" s="130"/>
      <c r="AT1176" s="130"/>
      <c r="AU1176" s="130"/>
      <c r="AV1176" s="130"/>
      <c r="AW1176" s="130"/>
      <c r="AX1176" s="130"/>
      <c r="AY1176" s="130"/>
      <c r="AZ1176" s="130"/>
      <c r="BA1176" s="130"/>
      <c r="BB1176" s="130"/>
      <c r="BC1176" s="130"/>
      <c r="BD1176" s="130"/>
      <c r="BE1176" s="130"/>
      <c r="BF1176" s="130"/>
      <c r="BG1176" s="130"/>
      <c r="BH1176" s="130"/>
      <c r="BI1176" s="130"/>
      <c r="BJ1176" s="130"/>
      <c r="BK1176" s="130"/>
      <c r="BL1176" s="130"/>
      <c r="BM1176" s="130"/>
      <c r="BN1176" s="130"/>
      <c r="BO1176" s="130"/>
      <c r="BP1176" s="130"/>
      <c r="BQ1176" s="130"/>
      <c r="BR1176" s="130"/>
      <c r="BS1176" s="111"/>
    </row>
    <row r="1177" spans="4:71" s="94" customFormat="1" ht="9.75" customHeight="1" x14ac:dyDescent="0.25">
      <c r="D1177" s="130"/>
      <c r="E1177" s="130"/>
      <c r="F1177" s="130"/>
      <c r="G1177" s="130"/>
      <c r="H1177" s="130"/>
      <c r="I1177" s="130"/>
      <c r="J1177" s="130"/>
      <c r="K1177" s="130"/>
      <c r="L1177" s="130"/>
      <c r="M1177" s="130"/>
      <c r="N1177" s="130"/>
      <c r="O1177" s="130"/>
      <c r="P1177" s="130"/>
      <c r="Q1177" s="130"/>
      <c r="R1177" s="130"/>
      <c r="S1177" s="130"/>
      <c r="T1177" s="130"/>
      <c r="U1177" s="130"/>
      <c r="V1177" s="130"/>
      <c r="W1177" s="130"/>
      <c r="X1177" s="130"/>
      <c r="Y1177" s="130"/>
      <c r="Z1177" s="130"/>
      <c r="AA1177" s="130"/>
      <c r="AB1177" s="130"/>
      <c r="AC1177" s="130"/>
      <c r="AD1177" s="130"/>
      <c r="AE1177" s="130"/>
      <c r="AF1177" s="130"/>
      <c r="AG1177" s="130"/>
      <c r="AH1177" s="130"/>
      <c r="AI1177" s="130"/>
      <c r="AJ1177" s="130"/>
      <c r="AK1177" s="130"/>
      <c r="AL1177" s="130"/>
      <c r="AM1177" s="130"/>
      <c r="AN1177" s="130"/>
      <c r="AO1177" s="130"/>
      <c r="AP1177" s="130"/>
      <c r="AQ1177" s="130"/>
      <c r="AR1177" s="130"/>
      <c r="AS1177" s="130"/>
      <c r="AT1177" s="130"/>
      <c r="AU1177" s="130"/>
      <c r="AV1177" s="130"/>
      <c r="AW1177" s="130"/>
      <c r="AX1177" s="130"/>
      <c r="AY1177" s="130"/>
      <c r="AZ1177" s="130"/>
      <c r="BA1177" s="130"/>
      <c r="BB1177" s="130"/>
      <c r="BC1177" s="130"/>
      <c r="BD1177" s="130"/>
      <c r="BE1177" s="130"/>
      <c r="BF1177" s="130"/>
      <c r="BG1177" s="130"/>
      <c r="BH1177" s="130"/>
      <c r="BI1177" s="130"/>
      <c r="BJ1177" s="130"/>
      <c r="BK1177" s="130"/>
      <c r="BL1177" s="130"/>
      <c r="BM1177" s="130"/>
      <c r="BN1177" s="130"/>
      <c r="BO1177" s="130"/>
      <c r="BP1177" s="130"/>
      <c r="BQ1177" s="130"/>
      <c r="BR1177" s="130"/>
      <c r="BS1177" s="111"/>
    </row>
    <row r="1178" spans="4:71" s="94" customFormat="1" ht="9.75" customHeight="1" x14ac:dyDescent="0.25">
      <c r="D1178" s="130"/>
      <c r="E1178" s="130"/>
      <c r="F1178" s="130"/>
      <c r="G1178" s="130"/>
      <c r="H1178" s="130"/>
      <c r="I1178" s="130"/>
      <c r="J1178" s="130"/>
      <c r="K1178" s="130"/>
      <c r="L1178" s="130"/>
      <c r="M1178" s="130"/>
      <c r="N1178" s="130"/>
      <c r="O1178" s="130"/>
      <c r="P1178" s="130"/>
      <c r="Q1178" s="130"/>
      <c r="R1178" s="130"/>
      <c r="S1178" s="130"/>
      <c r="T1178" s="130"/>
      <c r="U1178" s="130"/>
      <c r="V1178" s="130"/>
      <c r="W1178" s="130"/>
      <c r="X1178" s="130"/>
      <c r="Y1178" s="130"/>
      <c r="Z1178" s="130"/>
      <c r="AA1178" s="130"/>
      <c r="AB1178" s="130"/>
      <c r="AC1178" s="130"/>
      <c r="AD1178" s="130"/>
      <c r="AE1178" s="130"/>
      <c r="AF1178" s="130"/>
      <c r="AG1178" s="130"/>
      <c r="AH1178" s="130"/>
      <c r="AI1178" s="130"/>
      <c r="AJ1178" s="130"/>
      <c r="AK1178" s="130"/>
      <c r="AL1178" s="130"/>
      <c r="AM1178" s="130"/>
      <c r="AN1178" s="130"/>
      <c r="AO1178" s="130"/>
      <c r="AP1178" s="130"/>
      <c r="AQ1178" s="130"/>
      <c r="AR1178" s="130"/>
      <c r="AS1178" s="130"/>
      <c r="AT1178" s="130"/>
      <c r="AU1178" s="130"/>
      <c r="AV1178" s="130"/>
      <c r="AW1178" s="130"/>
      <c r="AX1178" s="130"/>
      <c r="AY1178" s="130"/>
      <c r="AZ1178" s="130"/>
      <c r="BA1178" s="130"/>
      <c r="BB1178" s="130"/>
      <c r="BC1178" s="130"/>
      <c r="BD1178" s="130"/>
      <c r="BE1178" s="130"/>
      <c r="BF1178" s="130"/>
      <c r="BG1178" s="130"/>
      <c r="BH1178" s="130"/>
      <c r="BI1178" s="130"/>
      <c r="BJ1178" s="130"/>
      <c r="BK1178" s="130"/>
      <c r="BL1178" s="130"/>
      <c r="BM1178" s="130"/>
      <c r="BN1178" s="130"/>
      <c r="BO1178" s="130"/>
      <c r="BP1178" s="130"/>
      <c r="BQ1178" s="130"/>
      <c r="BR1178" s="130"/>
      <c r="BS1178" s="111"/>
    </row>
    <row r="1179" spans="4:71" s="94" customFormat="1" ht="9.75" customHeight="1" x14ac:dyDescent="0.25">
      <c r="D1179" s="130"/>
      <c r="E1179" s="130"/>
      <c r="F1179" s="130"/>
      <c r="G1179" s="130"/>
      <c r="H1179" s="130"/>
      <c r="I1179" s="130"/>
      <c r="J1179" s="130"/>
      <c r="K1179" s="130"/>
      <c r="L1179" s="130"/>
      <c r="M1179" s="130"/>
      <c r="N1179" s="130"/>
      <c r="O1179" s="130"/>
      <c r="P1179" s="130"/>
      <c r="Q1179" s="130"/>
      <c r="R1179" s="130"/>
      <c r="S1179" s="130"/>
      <c r="T1179" s="130"/>
      <c r="U1179" s="130"/>
      <c r="V1179" s="130"/>
      <c r="W1179" s="130"/>
      <c r="X1179" s="130"/>
      <c r="Y1179" s="130"/>
      <c r="Z1179" s="130"/>
      <c r="AA1179" s="130"/>
      <c r="AB1179" s="130"/>
      <c r="AC1179" s="130"/>
      <c r="AD1179" s="130"/>
      <c r="AE1179" s="130"/>
      <c r="AF1179" s="130"/>
      <c r="AG1179" s="130"/>
      <c r="AH1179" s="130"/>
      <c r="AI1179" s="130"/>
      <c r="AJ1179" s="130"/>
      <c r="AK1179" s="130"/>
      <c r="AL1179" s="130"/>
      <c r="AM1179" s="130"/>
      <c r="AN1179" s="130"/>
      <c r="AO1179" s="130"/>
      <c r="AP1179" s="130"/>
      <c r="AQ1179" s="130"/>
      <c r="AR1179" s="130"/>
      <c r="AS1179" s="130"/>
      <c r="AT1179" s="130"/>
      <c r="AU1179" s="130"/>
      <c r="AV1179" s="130"/>
      <c r="AW1179" s="130"/>
      <c r="AX1179" s="130"/>
      <c r="AY1179" s="130"/>
      <c r="AZ1179" s="130"/>
      <c r="BA1179" s="130"/>
      <c r="BB1179" s="130"/>
      <c r="BC1179" s="130"/>
      <c r="BD1179" s="130"/>
      <c r="BE1179" s="130"/>
      <c r="BF1179" s="130"/>
      <c r="BG1179" s="130"/>
      <c r="BH1179" s="130"/>
      <c r="BI1179" s="130"/>
      <c r="BJ1179" s="130"/>
      <c r="BK1179" s="130"/>
      <c r="BL1179" s="130"/>
      <c r="BM1179" s="130"/>
      <c r="BN1179" s="130"/>
      <c r="BO1179" s="130"/>
      <c r="BP1179" s="130"/>
      <c r="BQ1179" s="130"/>
      <c r="BR1179" s="130"/>
      <c r="BS1179" s="111"/>
    </row>
    <row r="1180" spans="4:71" s="94" customFormat="1" ht="9.75" customHeight="1" x14ac:dyDescent="0.25">
      <c r="D1180" s="130"/>
      <c r="E1180" s="130"/>
      <c r="F1180" s="130"/>
      <c r="G1180" s="130"/>
      <c r="H1180" s="130"/>
      <c r="I1180" s="130"/>
      <c r="J1180" s="130"/>
      <c r="K1180" s="130"/>
      <c r="L1180" s="130"/>
      <c r="M1180" s="130"/>
      <c r="N1180" s="130"/>
      <c r="O1180" s="130"/>
      <c r="P1180" s="130"/>
      <c r="Q1180" s="130"/>
      <c r="R1180" s="130"/>
      <c r="S1180" s="130"/>
      <c r="T1180" s="130"/>
      <c r="U1180" s="130"/>
      <c r="V1180" s="130"/>
      <c r="W1180" s="130"/>
      <c r="X1180" s="130"/>
      <c r="Y1180" s="130"/>
      <c r="Z1180" s="130"/>
      <c r="AA1180" s="130"/>
      <c r="AB1180" s="130"/>
      <c r="AC1180" s="130"/>
      <c r="AD1180" s="130"/>
      <c r="AE1180" s="130"/>
      <c r="AF1180" s="130"/>
      <c r="AG1180" s="130"/>
      <c r="AH1180" s="130"/>
      <c r="AI1180" s="130"/>
      <c r="AJ1180" s="130"/>
      <c r="AK1180" s="130"/>
      <c r="AL1180" s="130"/>
      <c r="AM1180" s="130"/>
      <c r="AN1180" s="130"/>
      <c r="AO1180" s="130"/>
      <c r="AP1180" s="130"/>
      <c r="AQ1180" s="130"/>
      <c r="AR1180" s="130"/>
      <c r="AS1180" s="130"/>
      <c r="AT1180" s="130"/>
      <c r="AU1180" s="130"/>
      <c r="AV1180" s="130"/>
      <c r="AW1180" s="130"/>
      <c r="AX1180" s="130"/>
      <c r="AY1180" s="130"/>
      <c r="AZ1180" s="130"/>
      <c r="BA1180" s="130"/>
      <c r="BB1180" s="130"/>
      <c r="BC1180" s="130"/>
      <c r="BD1180" s="130"/>
      <c r="BE1180" s="130"/>
      <c r="BF1180" s="130"/>
      <c r="BG1180" s="130"/>
      <c r="BH1180" s="130"/>
      <c r="BI1180" s="130"/>
      <c r="BJ1180" s="130"/>
      <c r="BK1180" s="130"/>
      <c r="BL1180" s="130"/>
      <c r="BM1180" s="130"/>
      <c r="BN1180" s="130"/>
      <c r="BO1180" s="130"/>
      <c r="BP1180" s="130"/>
      <c r="BQ1180" s="130"/>
      <c r="BR1180" s="130"/>
      <c r="BS1180" s="111"/>
    </row>
    <row r="1181" spans="4:71" s="94" customFormat="1" ht="9.75" customHeight="1" x14ac:dyDescent="0.25">
      <c r="D1181" s="130"/>
      <c r="E1181" s="130"/>
      <c r="F1181" s="130"/>
      <c r="G1181" s="130"/>
      <c r="H1181" s="130"/>
      <c r="I1181" s="130"/>
      <c r="J1181" s="130"/>
      <c r="K1181" s="130"/>
      <c r="L1181" s="130"/>
      <c r="M1181" s="130"/>
      <c r="N1181" s="130"/>
      <c r="O1181" s="130"/>
      <c r="P1181" s="130"/>
      <c r="Q1181" s="130"/>
      <c r="R1181" s="130"/>
      <c r="S1181" s="130"/>
      <c r="T1181" s="130"/>
      <c r="U1181" s="130"/>
      <c r="V1181" s="130"/>
      <c r="W1181" s="130"/>
      <c r="X1181" s="130"/>
      <c r="Y1181" s="130"/>
      <c r="Z1181" s="130"/>
      <c r="AA1181" s="130"/>
      <c r="AB1181" s="130"/>
      <c r="AC1181" s="130"/>
      <c r="AD1181" s="130"/>
      <c r="AE1181" s="130"/>
      <c r="AF1181" s="130"/>
      <c r="AG1181" s="130"/>
      <c r="AH1181" s="130"/>
      <c r="AI1181" s="130"/>
      <c r="AJ1181" s="130"/>
      <c r="AK1181" s="130"/>
      <c r="AL1181" s="130"/>
      <c r="AM1181" s="130"/>
      <c r="AN1181" s="130"/>
      <c r="AO1181" s="130"/>
      <c r="AP1181" s="130"/>
      <c r="AQ1181" s="130"/>
      <c r="AR1181" s="130"/>
      <c r="AS1181" s="130"/>
      <c r="AT1181" s="130"/>
      <c r="AU1181" s="130"/>
      <c r="AV1181" s="130"/>
      <c r="AW1181" s="130"/>
      <c r="AX1181" s="130"/>
      <c r="AY1181" s="130"/>
      <c r="AZ1181" s="130"/>
      <c r="BA1181" s="130"/>
      <c r="BB1181" s="130"/>
      <c r="BC1181" s="130"/>
      <c r="BD1181" s="130"/>
      <c r="BE1181" s="130"/>
      <c r="BF1181" s="130"/>
      <c r="BG1181" s="130"/>
      <c r="BH1181" s="130"/>
      <c r="BI1181" s="130"/>
      <c r="BJ1181" s="130"/>
      <c r="BK1181" s="130"/>
      <c r="BL1181" s="130"/>
      <c r="BM1181" s="130"/>
      <c r="BN1181" s="130"/>
      <c r="BO1181" s="130"/>
      <c r="BP1181" s="130"/>
      <c r="BQ1181" s="130"/>
      <c r="BR1181" s="130"/>
      <c r="BS1181" s="111"/>
    </row>
    <row r="1182" spans="4:71" s="94" customFormat="1" ht="9.75" customHeight="1" x14ac:dyDescent="0.25">
      <c r="D1182" s="130"/>
      <c r="E1182" s="130"/>
      <c r="F1182" s="130"/>
      <c r="G1182" s="130"/>
      <c r="H1182" s="130"/>
      <c r="I1182" s="130"/>
      <c r="J1182" s="130"/>
      <c r="K1182" s="130"/>
      <c r="L1182" s="130"/>
      <c r="M1182" s="130"/>
      <c r="N1182" s="130"/>
      <c r="O1182" s="130"/>
      <c r="P1182" s="130"/>
      <c r="Q1182" s="130"/>
      <c r="R1182" s="130"/>
      <c r="S1182" s="130"/>
      <c r="T1182" s="130"/>
      <c r="U1182" s="130"/>
      <c r="V1182" s="130"/>
      <c r="W1182" s="130"/>
      <c r="X1182" s="130"/>
      <c r="Y1182" s="130"/>
      <c r="Z1182" s="130"/>
      <c r="AA1182" s="130"/>
      <c r="AB1182" s="130"/>
      <c r="AC1182" s="130"/>
      <c r="AD1182" s="130"/>
      <c r="AE1182" s="130"/>
      <c r="AF1182" s="130"/>
      <c r="AG1182" s="130"/>
      <c r="AH1182" s="130"/>
      <c r="AI1182" s="130"/>
      <c r="AJ1182" s="130"/>
      <c r="AK1182" s="130"/>
      <c r="AL1182" s="130"/>
      <c r="AM1182" s="130"/>
      <c r="AN1182" s="130"/>
      <c r="AO1182" s="130"/>
      <c r="AP1182" s="130"/>
      <c r="AQ1182" s="130"/>
      <c r="AR1182" s="130"/>
      <c r="AS1182" s="130"/>
      <c r="AT1182" s="130"/>
      <c r="AU1182" s="130"/>
      <c r="AV1182" s="130"/>
      <c r="AW1182" s="130"/>
      <c r="AX1182" s="130"/>
      <c r="AY1182" s="130"/>
      <c r="AZ1182" s="130"/>
      <c r="BA1182" s="130"/>
      <c r="BB1182" s="130"/>
      <c r="BC1182" s="130"/>
      <c r="BD1182" s="130"/>
      <c r="BE1182" s="130"/>
      <c r="BF1182" s="130"/>
      <c r="BG1182" s="130"/>
      <c r="BH1182" s="130"/>
      <c r="BI1182" s="130"/>
      <c r="BJ1182" s="130"/>
      <c r="BK1182" s="130"/>
      <c r="BL1182" s="130"/>
      <c r="BM1182" s="130"/>
      <c r="BN1182" s="130"/>
      <c r="BO1182" s="130"/>
      <c r="BP1182" s="130"/>
      <c r="BQ1182" s="130"/>
      <c r="BR1182" s="130"/>
      <c r="BS1182" s="111"/>
    </row>
    <row r="1183" spans="4:71" s="94" customFormat="1" ht="9.75" customHeight="1" x14ac:dyDescent="0.25">
      <c r="D1183" s="130"/>
      <c r="E1183" s="130"/>
      <c r="F1183" s="130"/>
      <c r="G1183" s="130"/>
      <c r="H1183" s="130"/>
      <c r="I1183" s="130"/>
      <c r="J1183" s="130"/>
      <c r="K1183" s="130"/>
      <c r="L1183" s="130"/>
      <c r="M1183" s="130"/>
      <c r="N1183" s="130"/>
      <c r="O1183" s="130"/>
      <c r="P1183" s="130"/>
      <c r="Q1183" s="130"/>
      <c r="R1183" s="130"/>
      <c r="S1183" s="130"/>
      <c r="T1183" s="130"/>
      <c r="U1183" s="130"/>
      <c r="V1183" s="130"/>
      <c r="W1183" s="130"/>
      <c r="X1183" s="130"/>
      <c r="Y1183" s="130"/>
      <c r="Z1183" s="130"/>
      <c r="AA1183" s="130"/>
      <c r="AB1183" s="130"/>
      <c r="AC1183" s="130"/>
      <c r="AD1183" s="130"/>
      <c r="AE1183" s="130"/>
      <c r="AF1183" s="130"/>
      <c r="AG1183" s="130"/>
      <c r="AH1183" s="130"/>
      <c r="AI1183" s="130"/>
      <c r="AJ1183" s="130"/>
      <c r="AK1183" s="130"/>
      <c r="AL1183" s="130"/>
      <c r="AM1183" s="130"/>
      <c r="AN1183" s="130"/>
      <c r="AO1183" s="130"/>
      <c r="AP1183" s="130"/>
      <c r="AQ1183" s="130"/>
      <c r="AR1183" s="130"/>
      <c r="AS1183" s="130"/>
      <c r="AT1183" s="130"/>
      <c r="AU1183" s="130"/>
      <c r="AV1183" s="130"/>
      <c r="AW1183" s="130"/>
      <c r="AX1183" s="130"/>
      <c r="AY1183" s="130"/>
      <c r="AZ1183" s="130"/>
      <c r="BA1183" s="130"/>
      <c r="BB1183" s="130"/>
      <c r="BC1183" s="130"/>
      <c r="BD1183" s="130"/>
      <c r="BE1183" s="130"/>
      <c r="BF1183" s="130"/>
      <c r="BG1183" s="130"/>
      <c r="BH1183" s="130"/>
      <c r="BI1183" s="130"/>
      <c r="BJ1183" s="130"/>
      <c r="BK1183" s="130"/>
      <c r="BL1183" s="130"/>
      <c r="BM1183" s="130"/>
      <c r="BN1183" s="130"/>
      <c r="BO1183" s="130"/>
      <c r="BP1183" s="130"/>
      <c r="BQ1183" s="130"/>
      <c r="BR1183" s="130"/>
      <c r="BS1183" s="111"/>
    </row>
    <row r="1184" spans="4:71" s="94" customFormat="1" ht="9.75" customHeight="1" x14ac:dyDescent="0.25">
      <c r="D1184" s="130"/>
      <c r="E1184" s="130"/>
      <c r="F1184" s="130"/>
      <c r="G1184" s="130"/>
      <c r="H1184" s="130"/>
      <c r="I1184" s="130"/>
      <c r="J1184" s="130"/>
      <c r="K1184" s="130"/>
      <c r="L1184" s="130"/>
      <c r="M1184" s="130"/>
      <c r="N1184" s="130"/>
      <c r="O1184" s="130"/>
      <c r="P1184" s="130"/>
      <c r="Q1184" s="130"/>
      <c r="R1184" s="130"/>
      <c r="S1184" s="130"/>
      <c r="T1184" s="130"/>
      <c r="U1184" s="130"/>
      <c r="V1184" s="130"/>
      <c r="W1184" s="130"/>
      <c r="X1184" s="130"/>
      <c r="Y1184" s="130"/>
      <c r="Z1184" s="130"/>
      <c r="AA1184" s="130"/>
      <c r="AB1184" s="130"/>
      <c r="AC1184" s="130"/>
      <c r="AD1184" s="130"/>
      <c r="AE1184" s="130"/>
      <c r="AF1184" s="130"/>
      <c r="AG1184" s="130"/>
      <c r="AH1184" s="130"/>
      <c r="AI1184" s="130"/>
      <c r="AJ1184" s="130"/>
      <c r="AK1184" s="130"/>
      <c r="AL1184" s="130"/>
      <c r="AM1184" s="130"/>
      <c r="AN1184" s="130"/>
      <c r="AO1184" s="130"/>
      <c r="AP1184" s="130"/>
      <c r="AQ1184" s="130"/>
      <c r="AR1184" s="130"/>
      <c r="AS1184" s="130"/>
      <c r="AT1184" s="130"/>
      <c r="AU1184" s="130"/>
      <c r="AV1184" s="130"/>
      <c r="AW1184" s="130"/>
      <c r="AX1184" s="130"/>
      <c r="AY1184" s="130"/>
      <c r="AZ1184" s="130"/>
      <c r="BA1184" s="130"/>
      <c r="BB1184" s="130"/>
      <c r="BC1184" s="130"/>
      <c r="BD1184" s="130"/>
      <c r="BE1184" s="130"/>
      <c r="BF1184" s="130"/>
      <c r="BG1184" s="130"/>
      <c r="BH1184" s="130"/>
      <c r="BI1184" s="130"/>
      <c r="BJ1184" s="130"/>
      <c r="BK1184" s="130"/>
      <c r="BL1184" s="130"/>
      <c r="BM1184" s="130"/>
      <c r="BN1184" s="130"/>
      <c r="BO1184" s="130"/>
      <c r="BP1184" s="130"/>
      <c r="BQ1184" s="130"/>
      <c r="BR1184" s="130"/>
      <c r="BS1184" s="111"/>
    </row>
    <row r="1185" spans="4:71" s="94" customFormat="1" ht="9.75" customHeight="1" x14ac:dyDescent="0.25">
      <c r="D1185" s="130"/>
      <c r="E1185" s="130"/>
      <c r="F1185" s="130"/>
      <c r="G1185" s="130"/>
      <c r="H1185" s="130"/>
      <c r="I1185" s="130"/>
      <c r="J1185" s="130"/>
      <c r="K1185" s="130"/>
      <c r="L1185" s="130"/>
      <c r="M1185" s="130"/>
      <c r="N1185" s="130"/>
      <c r="O1185" s="130"/>
      <c r="P1185" s="130"/>
      <c r="Q1185" s="130"/>
      <c r="R1185" s="130"/>
      <c r="S1185" s="130"/>
      <c r="T1185" s="130"/>
      <c r="U1185" s="130"/>
      <c r="V1185" s="130"/>
      <c r="W1185" s="130"/>
      <c r="X1185" s="130"/>
      <c r="Y1185" s="130"/>
      <c r="Z1185" s="130"/>
      <c r="AA1185" s="130"/>
      <c r="AB1185" s="130"/>
      <c r="AC1185" s="130"/>
      <c r="AD1185" s="130"/>
      <c r="AE1185" s="130"/>
      <c r="AF1185" s="130"/>
      <c r="AG1185" s="130"/>
      <c r="AH1185" s="130"/>
      <c r="AI1185" s="130"/>
      <c r="AJ1185" s="130"/>
      <c r="AK1185" s="130"/>
      <c r="AL1185" s="130"/>
      <c r="AM1185" s="130"/>
      <c r="AN1185" s="130"/>
      <c r="AO1185" s="130"/>
      <c r="AP1185" s="130"/>
      <c r="AQ1185" s="130"/>
      <c r="AR1185" s="130"/>
      <c r="AS1185" s="130"/>
      <c r="AT1185" s="130"/>
      <c r="AU1185" s="130"/>
      <c r="AV1185" s="130"/>
      <c r="AW1185" s="130"/>
      <c r="AX1185" s="130"/>
      <c r="AY1185" s="130"/>
      <c r="AZ1185" s="130"/>
      <c r="BA1185" s="130"/>
      <c r="BB1185" s="130"/>
      <c r="BC1185" s="130"/>
      <c r="BD1185" s="130"/>
      <c r="BE1185" s="130"/>
      <c r="BF1185" s="130"/>
      <c r="BG1185" s="130"/>
      <c r="BH1185" s="130"/>
      <c r="BI1185" s="130"/>
      <c r="BJ1185" s="130"/>
      <c r="BK1185" s="130"/>
      <c r="BL1185" s="130"/>
      <c r="BM1185" s="130"/>
      <c r="BN1185" s="130"/>
      <c r="BO1185" s="130"/>
      <c r="BP1185" s="130"/>
      <c r="BQ1185" s="130"/>
      <c r="BR1185" s="130"/>
      <c r="BS1185" s="111"/>
    </row>
    <row r="1186" spans="4:71" s="94" customFormat="1" ht="9.75" customHeight="1" x14ac:dyDescent="0.25">
      <c r="D1186" s="130"/>
      <c r="E1186" s="130"/>
      <c r="F1186" s="130"/>
      <c r="G1186" s="130"/>
      <c r="H1186" s="130"/>
      <c r="I1186" s="130"/>
      <c r="J1186" s="130"/>
      <c r="K1186" s="130"/>
      <c r="L1186" s="130"/>
      <c r="M1186" s="130"/>
      <c r="N1186" s="130"/>
      <c r="O1186" s="130"/>
      <c r="P1186" s="130"/>
      <c r="Q1186" s="130"/>
      <c r="R1186" s="130"/>
      <c r="S1186" s="130"/>
      <c r="T1186" s="130"/>
      <c r="U1186" s="130"/>
      <c r="V1186" s="130"/>
      <c r="W1186" s="130"/>
      <c r="X1186" s="130"/>
      <c r="Y1186" s="130"/>
      <c r="Z1186" s="130"/>
      <c r="AA1186" s="130"/>
      <c r="AB1186" s="130"/>
      <c r="AC1186" s="130"/>
      <c r="AD1186" s="130"/>
      <c r="AE1186" s="130"/>
      <c r="AF1186" s="130"/>
      <c r="AG1186" s="130"/>
      <c r="AH1186" s="130"/>
      <c r="AI1186" s="130"/>
      <c r="AJ1186" s="130"/>
      <c r="AK1186" s="130"/>
      <c r="AL1186" s="130"/>
      <c r="AM1186" s="130"/>
      <c r="AN1186" s="130"/>
      <c r="AO1186" s="130"/>
      <c r="AP1186" s="130"/>
      <c r="AQ1186" s="130"/>
      <c r="AR1186" s="130"/>
      <c r="AS1186" s="130"/>
      <c r="AT1186" s="130"/>
      <c r="AU1186" s="130"/>
      <c r="AV1186" s="130"/>
      <c r="AW1186" s="130"/>
      <c r="AX1186" s="130"/>
      <c r="AY1186" s="130"/>
      <c r="AZ1186" s="130"/>
      <c r="BA1186" s="130"/>
      <c r="BB1186" s="130"/>
      <c r="BC1186" s="130"/>
      <c r="BD1186" s="130"/>
      <c r="BE1186" s="130"/>
      <c r="BF1186" s="130"/>
      <c r="BG1186" s="130"/>
      <c r="BH1186" s="130"/>
      <c r="BI1186" s="130"/>
      <c r="BJ1186" s="130"/>
      <c r="BK1186" s="130"/>
      <c r="BL1186" s="130"/>
      <c r="BM1186" s="130"/>
      <c r="BN1186" s="130"/>
      <c r="BO1186" s="130"/>
      <c r="BP1186" s="130"/>
      <c r="BQ1186" s="130"/>
      <c r="BR1186" s="130"/>
      <c r="BS1186" s="111"/>
    </row>
    <row r="1187" spans="4:71" s="94" customFormat="1" ht="9.75" customHeight="1" x14ac:dyDescent="0.25">
      <c r="D1187" s="130"/>
      <c r="E1187" s="130"/>
      <c r="F1187" s="130"/>
      <c r="G1187" s="130"/>
      <c r="H1187" s="130"/>
      <c r="I1187" s="130"/>
      <c r="J1187" s="130"/>
      <c r="K1187" s="130"/>
      <c r="L1187" s="130"/>
      <c r="M1187" s="130"/>
      <c r="N1187" s="130"/>
      <c r="O1187" s="130"/>
      <c r="P1187" s="130"/>
      <c r="Q1187" s="130"/>
      <c r="R1187" s="130"/>
      <c r="S1187" s="130"/>
      <c r="T1187" s="130"/>
      <c r="U1187" s="130"/>
      <c r="V1187" s="130"/>
      <c r="W1187" s="130"/>
      <c r="X1187" s="130"/>
      <c r="Y1187" s="130"/>
      <c r="Z1187" s="130"/>
      <c r="AA1187" s="130"/>
      <c r="AB1187" s="130"/>
      <c r="AC1187" s="130"/>
      <c r="AD1187" s="130"/>
      <c r="AE1187" s="130"/>
      <c r="AF1187" s="130"/>
      <c r="AG1187" s="130"/>
      <c r="AH1187" s="130"/>
      <c r="AI1187" s="130"/>
      <c r="AJ1187" s="130"/>
      <c r="AK1187" s="130"/>
      <c r="AL1187" s="130"/>
      <c r="AM1187" s="130"/>
      <c r="AN1187" s="130"/>
      <c r="AO1187" s="130"/>
      <c r="AP1187" s="130"/>
      <c r="AQ1187" s="130"/>
      <c r="AR1187" s="130"/>
      <c r="AS1187" s="130"/>
      <c r="AT1187" s="130"/>
      <c r="AU1187" s="130"/>
      <c r="AV1187" s="130"/>
      <c r="AW1187" s="130"/>
      <c r="AX1187" s="130"/>
      <c r="AY1187" s="130"/>
      <c r="AZ1187" s="130"/>
      <c r="BA1187" s="130"/>
      <c r="BB1187" s="130"/>
      <c r="BC1187" s="130"/>
      <c r="BD1187" s="130"/>
      <c r="BE1187" s="130"/>
      <c r="BF1187" s="130"/>
      <c r="BG1187" s="130"/>
      <c r="BH1187" s="130"/>
      <c r="BI1187" s="130"/>
      <c r="BJ1187" s="130"/>
      <c r="BK1187" s="130"/>
      <c r="BL1187" s="130"/>
      <c r="BM1187" s="130"/>
      <c r="BN1187" s="130"/>
      <c r="BO1187" s="130"/>
      <c r="BP1187" s="130"/>
      <c r="BQ1187" s="130"/>
      <c r="BR1187" s="130"/>
      <c r="BS1187" s="111"/>
    </row>
    <row r="1188" spans="4:71" s="94" customFormat="1" ht="9.75" customHeight="1" x14ac:dyDescent="0.25">
      <c r="D1188" s="130"/>
      <c r="E1188" s="130"/>
      <c r="F1188" s="130"/>
      <c r="G1188" s="130"/>
      <c r="H1188" s="130"/>
      <c r="I1188" s="130"/>
      <c r="J1188" s="130"/>
      <c r="K1188" s="130"/>
      <c r="L1188" s="130"/>
      <c r="M1188" s="130"/>
      <c r="N1188" s="130"/>
      <c r="O1188" s="130"/>
      <c r="P1188" s="130"/>
      <c r="Q1188" s="130"/>
      <c r="R1188" s="130"/>
      <c r="S1188" s="130"/>
      <c r="T1188" s="130"/>
      <c r="U1188" s="130"/>
      <c r="V1188" s="130"/>
      <c r="W1188" s="130"/>
      <c r="X1188" s="130"/>
      <c r="Y1188" s="130"/>
      <c r="Z1188" s="130"/>
      <c r="AA1188" s="130"/>
      <c r="AB1188" s="130"/>
      <c r="AC1188" s="130"/>
      <c r="AD1188" s="130"/>
      <c r="AE1188" s="130"/>
      <c r="AF1188" s="130"/>
      <c r="AG1188" s="130"/>
      <c r="AH1188" s="130"/>
      <c r="AI1188" s="130"/>
      <c r="AJ1188" s="130"/>
      <c r="AK1188" s="130"/>
      <c r="AL1188" s="130"/>
      <c r="AM1188" s="130"/>
      <c r="AN1188" s="130"/>
      <c r="AO1188" s="130"/>
      <c r="AP1188" s="130"/>
      <c r="AQ1188" s="130"/>
      <c r="AR1188" s="130"/>
      <c r="AS1188" s="130"/>
      <c r="AT1188" s="130"/>
      <c r="AU1188" s="130"/>
      <c r="AV1188" s="130"/>
      <c r="AW1188" s="130"/>
      <c r="AX1188" s="130"/>
      <c r="AY1188" s="130"/>
      <c r="AZ1188" s="130"/>
      <c r="BA1188" s="130"/>
      <c r="BB1188" s="130"/>
      <c r="BC1188" s="130"/>
      <c r="BD1188" s="130"/>
      <c r="BE1188" s="130"/>
      <c r="BF1188" s="130"/>
      <c r="BG1188" s="130"/>
      <c r="BH1188" s="130"/>
      <c r="BI1188" s="130"/>
      <c r="BJ1188" s="130"/>
      <c r="BK1188" s="130"/>
      <c r="BL1188" s="130"/>
      <c r="BM1188" s="130"/>
      <c r="BN1188" s="130"/>
      <c r="BO1188" s="130"/>
      <c r="BP1188" s="130"/>
      <c r="BQ1188" s="130"/>
      <c r="BR1188" s="130"/>
      <c r="BS1188" s="111"/>
    </row>
    <row r="1189" spans="4:71" s="94" customFormat="1" ht="9.75" customHeight="1" x14ac:dyDescent="0.25">
      <c r="D1189" s="130"/>
      <c r="E1189" s="130"/>
      <c r="F1189" s="130"/>
      <c r="G1189" s="130"/>
      <c r="H1189" s="130"/>
      <c r="I1189" s="130"/>
      <c r="J1189" s="130"/>
      <c r="K1189" s="130"/>
      <c r="L1189" s="130"/>
      <c r="M1189" s="130"/>
      <c r="N1189" s="130"/>
      <c r="O1189" s="130"/>
      <c r="P1189" s="130"/>
      <c r="Q1189" s="130"/>
      <c r="R1189" s="130"/>
      <c r="S1189" s="130"/>
      <c r="T1189" s="130"/>
      <c r="U1189" s="130"/>
      <c r="V1189" s="130"/>
      <c r="W1189" s="130"/>
      <c r="X1189" s="130"/>
      <c r="Y1189" s="130"/>
      <c r="Z1189" s="130"/>
      <c r="AA1189" s="130"/>
      <c r="AB1189" s="130"/>
      <c r="AC1189" s="130"/>
      <c r="AD1189" s="130"/>
      <c r="AE1189" s="130"/>
      <c r="AF1189" s="130"/>
      <c r="AG1189" s="130"/>
      <c r="AH1189" s="130"/>
      <c r="AI1189" s="130"/>
      <c r="AJ1189" s="130"/>
      <c r="AK1189" s="130"/>
      <c r="AL1189" s="130"/>
      <c r="AM1189" s="130"/>
      <c r="AN1189" s="130"/>
      <c r="AO1189" s="130"/>
      <c r="AP1189" s="130"/>
      <c r="AQ1189" s="130"/>
      <c r="AR1189" s="130"/>
      <c r="AS1189" s="130"/>
      <c r="AT1189" s="130"/>
      <c r="AU1189" s="130"/>
      <c r="AV1189" s="130"/>
      <c r="AW1189" s="130"/>
      <c r="AX1189" s="130"/>
      <c r="AY1189" s="130"/>
      <c r="AZ1189" s="130"/>
      <c r="BA1189" s="130"/>
      <c r="BB1189" s="130"/>
      <c r="BC1189" s="130"/>
      <c r="BD1189" s="130"/>
      <c r="BE1189" s="130"/>
      <c r="BF1189" s="130"/>
      <c r="BG1189" s="130"/>
      <c r="BH1189" s="130"/>
      <c r="BI1189" s="130"/>
      <c r="BJ1189" s="130"/>
      <c r="BK1189" s="130"/>
      <c r="BL1189" s="130"/>
      <c r="BM1189" s="130"/>
      <c r="BN1189" s="130"/>
      <c r="BO1189" s="130"/>
      <c r="BP1189" s="130"/>
      <c r="BQ1189" s="130"/>
      <c r="BR1189" s="130"/>
      <c r="BS1189" s="111"/>
    </row>
    <row r="1190" spans="4:71" s="94" customFormat="1" ht="9.75" customHeight="1" x14ac:dyDescent="0.25">
      <c r="D1190" s="130"/>
      <c r="E1190" s="130"/>
      <c r="F1190" s="130"/>
      <c r="G1190" s="130"/>
      <c r="H1190" s="130"/>
      <c r="I1190" s="130"/>
      <c r="J1190" s="130"/>
      <c r="K1190" s="130"/>
      <c r="L1190" s="130"/>
      <c r="M1190" s="130"/>
      <c r="N1190" s="130"/>
      <c r="O1190" s="130"/>
      <c r="P1190" s="130"/>
      <c r="Q1190" s="130"/>
      <c r="R1190" s="130"/>
      <c r="S1190" s="130"/>
      <c r="T1190" s="130"/>
      <c r="U1190" s="130"/>
      <c r="V1190" s="130"/>
      <c r="W1190" s="130"/>
      <c r="X1190" s="130"/>
      <c r="Y1190" s="130"/>
      <c r="Z1190" s="130"/>
      <c r="AA1190" s="130"/>
      <c r="AB1190" s="130"/>
      <c r="AC1190" s="130"/>
      <c r="AD1190" s="130"/>
      <c r="AE1190" s="130"/>
      <c r="AF1190" s="130"/>
      <c r="AG1190" s="130"/>
      <c r="AH1190" s="130"/>
      <c r="AI1190" s="130"/>
      <c r="AJ1190" s="130"/>
      <c r="AK1190" s="130"/>
      <c r="AL1190" s="130"/>
      <c r="AM1190" s="130"/>
      <c r="AN1190" s="130"/>
      <c r="AO1190" s="130"/>
      <c r="AP1190" s="130"/>
      <c r="AQ1190" s="130"/>
      <c r="AR1190" s="130"/>
      <c r="AS1190" s="130"/>
      <c r="AT1190" s="130"/>
      <c r="AU1190" s="130"/>
      <c r="AV1190" s="130"/>
      <c r="AW1190" s="130"/>
      <c r="AX1190" s="130"/>
      <c r="AY1190" s="130"/>
      <c r="AZ1190" s="130"/>
      <c r="BA1190" s="130"/>
      <c r="BB1190" s="130"/>
      <c r="BC1190" s="130"/>
      <c r="BD1190" s="130"/>
      <c r="BE1190" s="130"/>
      <c r="BF1190" s="130"/>
      <c r="BG1190" s="130"/>
      <c r="BH1190" s="130"/>
      <c r="BI1190" s="130"/>
      <c r="BJ1190" s="130"/>
      <c r="BK1190" s="130"/>
      <c r="BL1190" s="130"/>
      <c r="BM1190" s="130"/>
      <c r="BN1190" s="130"/>
      <c r="BO1190" s="130"/>
      <c r="BP1190" s="130"/>
      <c r="BQ1190" s="130"/>
      <c r="BR1190" s="130"/>
      <c r="BS1190" s="111"/>
    </row>
    <row r="1191" spans="4:71" s="94" customFormat="1" ht="9.75" customHeight="1" x14ac:dyDescent="0.25">
      <c r="D1191" s="130"/>
      <c r="E1191" s="130"/>
      <c r="F1191" s="130"/>
      <c r="G1191" s="130"/>
      <c r="H1191" s="130"/>
      <c r="I1191" s="130"/>
      <c r="J1191" s="130"/>
      <c r="K1191" s="130"/>
      <c r="L1191" s="130"/>
      <c r="M1191" s="130"/>
      <c r="N1191" s="130"/>
      <c r="O1191" s="130"/>
      <c r="P1191" s="130"/>
      <c r="Q1191" s="130"/>
      <c r="R1191" s="130"/>
      <c r="S1191" s="130"/>
      <c r="T1191" s="130"/>
      <c r="U1191" s="130"/>
      <c r="V1191" s="130"/>
      <c r="W1191" s="130"/>
      <c r="X1191" s="130"/>
      <c r="Y1191" s="130"/>
      <c r="Z1191" s="130"/>
      <c r="AA1191" s="130"/>
      <c r="AB1191" s="130"/>
      <c r="AC1191" s="130"/>
      <c r="AD1191" s="130"/>
      <c r="AE1191" s="130"/>
      <c r="AF1191" s="130"/>
      <c r="AG1191" s="130"/>
      <c r="AH1191" s="130"/>
      <c r="AI1191" s="130"/>
      <c r="AJ1191" s="130"/>
      <c r="AK1191" s="130"/>
      <c r="AL1191" s="130"/>
      <c r="AM1191" s="130"/>
      <c r="AN1191" s="130"/>
      <c r="AO1191" s="130"/>
      <c r="AP1191" s="130"/>
      <c r="AQ1191" s="130"/>
      <c r="AR1191" s="130"/>
      <c r="AS1191" s="130"/>
      <c r="AT1191" s="130"/>
      <c r="AU1191" s="130"/>
      <c r="AV1191" s="130"/>
      <c r="AW1191" s="130"/>
      <c r="AX1191" s="130"/>
      <c r="AY1191" s="130"/>
      <c r="AZ1191" s="130"/>
      <c r="BA1191" s="130"/>
      <c r="BB1191" s="130"/>
      <c r="BC1191" s="130"/>
      <c r="BD1191" s="130"/>
      <c r="BE1191" s="130"/>
      <c r="BF1191" s="130"/>
      <c r="BG1191" s="130"/>
      <c r="BH1191" s="130"/>
      <c r="BI1191" s="130"/>
      <c r="BJ1191" s="130"/>
      <c r="BK1191" s="130"/>
      <c r="BL1191" s="130"/>
      <c r="BM1191" s="130"/>
      <c r="BN1191" s="130"/>
      <c r="BO1191" s="130"/>
      <c r="BP1191" s="130"/>
      <c r="BQ1191" s="130"/>
      <c r="BR1191" s="130"/>
      <c r="BS1191" s="111"/>
    </row>
    <row r="1192" spans="4:71" s="94" customFormat="1" ht="9.75" customHeight="1" x14ac:dyDescent="0.25">
      <c r="D1192" s="130"/>
      <c r="E1192" s="130"/>
      <c r="F1192" s="130"/>
      <c r="G1192" s="130"/>
      <c r="H1192" s="130"/>
      <c r="I1192" s="130"/>
      <c r="J1192" s="130"/>
      <c r="K1192" s="130"/>
      <c r="L1192" s="130"/>
      <c r="M1192" s="130"/>
      <c r="N1192" s="130"/>
      <c r="O1192" s="130"/>
      <c r="P1192" s="130"/>
      <c r="Q1192" s="130"/>
      <c r="R1192" s="130"/>
      <c r="S1192" s="130"/>
      <c r="T1192" s="130"/>
      <c r="U1192" s="130"/>
      <c r="V1192" s="130"/>
      <c r="W1192" s="130"/>
      <c r="X1192" s="130"/>
      <c r="Y1192" s="130"/>
      <c r="Z1192" s="130"/>
      <c r="AA1192" s="130"/>
      <c r="AB1192" s="130"/>
      <c r="AC1192" s="130"/>
      <c r="AD1192" s="130"/>
      <c r="AE1192" s="130"/>
      <c r="AF1192" s="130"/>
      <c r="AG1192" s="130"/>
      <c r="AH1192" s="130"/>
      <c r="AI1192" s="130"/>
      <c r="AJ1192" s="130"/>
      <c r="AK1192" s="130"/>
      <c r="AL1192" s="130"/>
      <c r="AM1192" s="130"/>
      <c r="AN1192" s="130"/>
      <c r="AO1192" s="130"/>
      <c r="AP1192" s="130"/>
      <c r="AQ1192" s="130"/>
      <c r="AR1192" s="130"/>
      <c r="AS1192" s="130"/>
      <c r="AT1192" s="130"/>
      <c r="AU1192" s="130"/>
      <c r="AV1192" s="130"/>
      <c r="AW1192" s="130"/>
      <c r="AX1192" s="130"/>
      <c r="AY1192" s="130"/>
      <c r="AZ1192" s="130"/>
      <c r="BA1192" s="130"/>
      <c r="BB1192" s="130"/>
      <c r="BC1192" s="130"/>
      <c r="BD1192" s="130"/>
      <c r="BE1192" s="130"/>
      <c r="BF1192" s="130"/>
      <c r="BG1192" s="130"/>
      <c r="BH1192" s="130"/>
      <c r="BI1192" s="130"/>
      <c r="BJ1192" s="130"/>
      <c r="BK1192" s="130"/>
      <c r="BL1192" s="130"/>
      <c r="BM1192" s="130"/>
      <c r="BN1192" s="130"/>
      <c r="BO1192" s="130"/>
      <c r="BP1192" s="130"/>
      <c r="BQ1192" s="130"/>
      <c r="BR1192" s="130"/>
      <c r="BS1192" s="111"/>
    </row>
    <row r="1193" spans="4:71" s="94" customFormat="1" ht="9.75" customHeight="1" x14ac:dyDescent="0.25">
      <c r="D1193" s="130"/>
      <c r="E1193" s="130"/>
      <c r="F1193" s="130"/>
      <c r="G1193" s="130"/>
      <c r="H1193" s="130"/>
      <c r="I1193" s="130"/>
      <c r="J1193" s="130"/>
      <c r="K1193" s="130"/>
      <c r="L1193" s="130"/>
      <c r="M1193" s="130"/>
      <c r="N1193" s="130"/>
      <c r="O1193" s="130"/>
      <c r="P1193" s="130"/>
      <c r="Q1193" s="130"/>
      <c r="R1193" s="130"/>
      <c r="S1193" s="130"/>
      <c r="T1193" s="130"/>
      <c r="U1193" s="130"/>
      <c r="V1193" s="130"/>
      <c r="W1193" s="130"/>
      <c r="X1193" s="130"/>
      <c r="Y1193" s="130"/>
      <c r="Z1193" s="130"/>
      <c r="AA1193" s="130"/>
      <c r="AB1193" s="130"/>
      <c r="AC1193" s="130"/>
      <c r="AD1193" s="130"/>
      <c r="AE1193" s="130"/>
      <c r="AF1193" s="130"/>
      <c r="AG1193" s="130"/>
      <c r="AH1193" s="130"/>
      <c r="AI1193" s="130"/>
      <c r="AJ1193" s="130"/>
      <c r="AK1193" s="130"/>
      <c r="AL1193" s="130"/>
      <c r="AM1193" s="130"/>
      <c r="AN1193" s="130"/>
      <c r="AO1193" s="130"/>
      <c r="AP1193" s="130"/>
      <c r="AQ1193" s="130"/>
      <c r="AR1193" s="130"/>
      <c r="AS1193" s="130"/>
      <c r="AT1193" s="130"/>
      <c r="AU1193" s="130"/>
      <c r="AV1193" s="130"/>
      <c r="AW1193" s="130"/>
      <c r="AX1193" s="130"/>
      <c r="AY1193" s="130"/>
      <c r="AZ1193" s="130"/>
      <c r="BA1193" s="130"/>
      <c r="BB1193" s="130"/>
      <c r="BC1193" s="130"/>
      <c r="BD1193" s="130"/>
      <c r="BE1193" s="130"/>
      <c r="BF1193" s="130"/>
      <c r="BG1193" s="130"/>
      <c r="BH1193" s="130"/>
      <c r="BI1193" s="130"/>
      <c r="BJ1193" s="130"/>
      <c r="BK1193" s="130"/>
      <c r="BL1193" s="130"/>
      <c r="BM1193" s="130"/>
      <c r="BN1193" s="130"/>
      <c r="BO1193" s="130"/>
      <c r="BP1193" s="130"/>
      <c r="BQ1193" s="130"/>
      <c r="BR1193" s="130"/>
      <c r="BS1193" s="111"/>
    </row>
    <row r="1194" spans="4:71" s="94" customFormat="1" ht="9.75" customHeight="1" x14ac:dyDescent="0.25">
      <c r="D1194" s="130"/>
      <c r="E1194" s="130"/>
      <c r="F1194" s="130"/>
      <c r="G1194" s="130"/>
      <c r="H1194" s="130"/>
      <c r="I1194" s="130"/>
      <c r="J1194" s="130"/>
      <c r="K1194" s="130"/>
      <c r="L1194" s="130"/>
      <c r="M1194" s="130"/>
      <c r="N1194" s="130"/>
      <c r="O1194" s="130"/>
      <c r="P1194" s="130"/>
      <c r="Q1194" s="130"/>
      <c r="R1194" s="130"/>
      <c r="S1194" s="130"/>
      <c r="T1194" s="130"/>
      <c r="U1194" s="130"/>
      <c r="V1194" s="130"/>
      <c r="W1194" s="130"/>
      <c r="X1194" s="130"/>
      <c r="Y1194" s="130"/>
      <c r="Z1194" s="130"/>
      <c r="AA1194" s="130"/>
      <c r="AB1194" s="130"/>
      <c r="AC1194" s="130"/>
      <c r="AD1194" s="130"/>
      <c r="AE1194" s="130"/>
      <c r="AF1194" s="130"/>
      <c r="AG1194" s="130"/>
      <c r="AH1194" s="130"/>
      <c r="AI1194" s="130"/>
      <c r="AJ1194" s="130"/>
      <c r="AK1194" s="130"/>
      <c r="AL1194" s="130"/>
      <c r="AM1194" s="130"/>
      <c r="AN1194" s="130"/>
      <c r="AO1194" s="130"/>
      <c r="AP1194" s="130"/>
      <c r="AQ1194" s="130"/>
      <c r="AR1194" s="130"/>
      <c r="AS1194" s="130"/>
      <c r="AT1194" s="130"/>
      <c r="AU1194" s="130"/>
      <c r="AV1194" s="130"/>
      <c r="AW1194" s="130"/>
      <c r="AX1194" s="130"/>
      <c r="AY1194" s="130"/>
      <c r="AZ1194" s="130"/>
      <c r="BA1194" s="130"/>
      <c r="BB1194" s="130"/>
      <c r="BC1194" s="130"/>
      <c r="BD1194" s="130"/>
      <c r="BE1194" s="130"/>
      <c r="BF1194" s="130"/>
      <c r="BG1194" s="130"/>
      <c r="BH1194" s="130"/>
      <c r="BI1194" s="130"/>
      <c r="BJ1194" s="130"/>
      <c r="BK1194" s="130"/>
      <c r="BL1194" s="130"/>
      <c r="BM1194" s="130"/>
      <c r="BN1194" s="130"/>
      <c r="BO1194" s="130"/>
      <c r="BP1194" s="130"/>
      <c r="BQ1194" s="130"/>
      <c r="BR1194" s="130"/>
      <c r="BS1194" s="111"/>
    </row>
    <row r="1195" spans="4:71" s="94" customFormat="1" ht="9.75" customHeight="1" x14ac:dyDescent="0.25">
      <c r="D1195" s="130"/>
      <c r="E1195" s="130"/>
      <c r="F1195" s="130"/>
      <c r="G1195" s="130"/>
      <c r="H1195" s="130"/>
      <c r="I1195" s="130"/>
      <c r="J1195" s="130"/>
      <c r="K1195" s="130"/>
      <c r="L1195" s="130"/>
      <c r="M1195" s="130"/>
      <c r="N1195" s="130"/>
      <c r="O1195" s="130"/>
      <c r="P1195" s="130"/>
      <c r="Q1195" s="130"/>
      <c r="R1195" s="130"/>
      <c r="S1195" s="130"/>
      <c r="T1195" s="130"/>
      <c r="U1195" s="130"/>
      <c r="V1195" s="130"/>
      <c r="W1195" s="130"/>
      <c r="X1195" s="130"/>
      <c r="Y1195" s="130"/>
      <c r="Z1195" s="130"/>
      <c r="AA1195" s="130"/>
      <c r="AB1195" s="130"/>
      <c r="AC1195" s="130"/>
      <c r="AD1195" s="130"/>
      <c r="AE1195" s="130"/>
      <c r="AF1195" s="130"/>
      <c r="AG1195" s="130"/>
      <c r="AH1195" s="130"/>
      <c r="AI1195" s="130"/>
      <c r="AJ1195" s="130"/>
      <c r="AK1195" s="130"/>
      <c r="AL1195" s="130"/>
      <c r="AM1195" s="130"/>
      <c r="AN1195" s="130"/>
      <c r="AO1195" s="130"/>
      <c r="AP1195" s="130"/>
      <c r="AQ1195" s="130"/>
      <c r="AR1195" s="130"/>
      <c r="AS1195" s="130"/>
      <c r="AT1195" s="130"/>
      <c r="AU1195" s="130"/>
      <c r="AV1195" s="130"/>
      <c r="AW1195" s="130"/>
      <c r="AX1195" s="130"/>
      <c r="AY1195" s="130"/>
      <c r="AZ1195" s="130"/>
      <c r="BA1195" s="130"/>
      <c r="BB1195" s="130"/>
      <c r="BC1195" s="130"/>
      <c r="BD1195" s="130"/>
      <c r="BE1195" s="130"/>
      <c r="BF1195" s="130"/>
      <c r="BG1195" s="130"/>
      <c r="BH1195" s="130"/>
      <c r="BI1195" s="130"/>
      <c r="BJ1195" s="130"/>
      <c r="BK1195" s="130"/>
      <c r="BL1195" s="130"/>
      <c r="BM1195" s="130"/>
      <c r="BN1195" s="130"/>
      <c r="BO1195" s="130"/>
      <c r="BP1195" s="130"/>
      <c r="BQ1195" s="130"/>
      <c r="BR1195" s="130"/>
      <c r="BS1195" s="111"/>
    </row>
    <row r="1196" spans="4:71" s="94" customFormat="1" ht="9.75" customHeight="1" x14ac:dyDescent="0.25">
      <c r="D1196" s="130"/>
      <c r="E1196" s="130"/>
      <c r="F1196" s="130"/>
      <c r="G1196" s="130"/>
      <c r="H1196" s="130"/>
      <c r="I1196" s="130"/>
      <c r="J1196" s="130"/>
      <c r="K1196" s="130"/>
      <c r="L1196" s="130"/>
      <c r="M1196" s="130"/>
      <c r="N1196" s="130"/>
      <c r="O1196" s="130"/>
      <c r="P1196" s="130"/>
      <c r="Q1196" s="130"/>
      <c r="R1196" s="130"/>
      <c r="S1196" s="130"/>
      <c r="T1196" s="130"/>
      <c r="U1196" s="130"/>
      <c r="V1196" s="130"/>
      <c r="W1196" s="130"/>
      <c r="X1196" s="130"/>
      <c r="Y1196" s="130"/>
      <c r="Z1196" s="130"/>
      <c r="AA1196" s="130"/>
      <c r="AB1196" s="130"/>
      <c r="AC1196" s="130"/>
      <c r="AD1196" s="130"/>
      <c r="AE1196" s="130"/>
      <c r="AF1196" s="130"/>
      <c r="AG1196" s="130"/>
      <c r="AH1196" s="130"/>
      <c r="AI1196" s="130"/>
      <c r="AJ1196" s="130"/>
      <c r="AK1196" s="130"/>
      <c r="AL1196" s="130"/>
      <c r="AM1196" s="130"/>
      <c r="AN1196" s="130"/>
      <c r="AO1196" s="130"/>
      <c r="AP1196" s="130"/>
      <c r="AQ1196" s="130"/>
      <c r="AR1196" s="130"/>
      <c r="AS1196" s="130"/>
      <c r="AT1196" s="130"/>
      <c r="AU1196" s="130"/>
      <c r="AV1196" s="130"/>
      <c r="AW1196" s="130"/>
      <c r="AX1196" s="130"/>
      <c r="AY1196" s="130"/>
      <c r="AZ1196" s="130"/>
      <c r="BA1196" s="130"/>
      <c r="BB1196" s="130"/>
      <c r="BC1196" s="130"/>
      <c r="BD1196" s="130"/>
      <c r="BE1196" s="130"/>
      <c r="BF1196" s="130"/>
      <c r="BG1196" s="130"/>
      <c r="BH1196" s="130"/>
      <c r="BI1196" s="130"/>
      <c r="BJ1196" s="130"/>
      <c r="BK1196" s="130"/>
      <c r="BL1196" s="130"/>
      <c r="BM1196" s="130"/>
      <c r="BN1196" s="130"/>
      <c r="BO1196" s="130"/>
      <c r="BP1196" s="130"/>
      <c r="BQ1196" s="130"/>
      <c r="BR1196" s="130"/>
      <c r="BS1196" s="111"/>
    </row>
    <row r="1197" spans="4:71" s="94" customFormat="1" ht="9.75" customHeight="1" x14ac:dyDescent="0.25">
      <c r="D1197" s="130"/>
      <c r="E1197" s="130"/>
      <c r="F1197" s="130"/>
      <c r="G1197" s="130"/>
      <c r="H1197" s="130"/>
      <c r="I1197" s="130"/>
      <c r="J1197" s="130"/>
      <c r="K1197" s="130"/>
      <c r="L1197" s="130"/>
      <c r="M1197" s="130"/>
      <c r="N1197" s="130"/>
      <c r="O1197" s="130"/>
      <c r="P1197" s="130"/>
      <c r="Q1197" s="130"/>
      <c r="R1197" s="130"/>
      <c r="S1197" s="130"/>
      <c r="T1197" s="130"/>
      <c r="U1197" s="130"/>
      <c r="V1197" s="130"/>
      <c r="W1197" s="130"/>
      <c r="X1197" s="130"/>
      <c r="Y1197" s="130"/>
      <c r="Z1197" s="130"/>
      <c r="AA1197" s="130"/>
      <c r="AB1197" s="130"/>
      <c r="AC1197" s="130"/>
      <c r="AD1197" s="130"/>
      <c r="AE1197" s="130"/>
      <c r="AF1197" s="130"/>
      <c r="AG1197" s="130"/>
      <c r="AH1197" s="130"/>
      <c r="AI1197" s="130"/>
      <c r="AJ1197" s="130"/>
      <c r="AK1197" s="130"/>
      <c r="AL1197" s="130"/>
      <c r="AM1197" s="130"/>
      <c r="AN1197" s="130"/>
      <c r="AO1197" s="130"/>
      <c r="AP1197" s="130"/>
      <c r="AQ1197" s="130"/>
      <c r="AR1197" s="130"/>
      <c r="AS1197" s="130"/>
      <c r="AT1197" s="130"/>
      <c r="AU1197" s="130"/>
      <c r="AV1197" s="130"/>
      <c r="AW1197" s="130"/>
      <c r="AX1197" s="130"/>
      <c r="AY1197" s="130"/>
      <c r="AZ1197" s="130"/>
      <c r="BA1197" s="130"/>
      <c r="BB1197" s="130"/>
      <c r="BC1197" s="130"/>
      <c r="BD1197" s="130"/>
      <c r="BE1197" s="130"/>
      <c r="BF1197" s="130"/>
      <c r="BG1197" s="130"/>
      <c r="BH1197" s="130"/>
      <c r="BI1197" s="130"/>
      <c r="BJ1197" s="130"/>
      <c r="BK1197" s="130"/>
      <c r="BL1197" s="130"/>
      <c r="BM1197" s="130"/>
      <c r="BN1197" s="130"/>
      <c r="BO1197" s="130"/>
      <c r="BP1197" s="130"/>
      <c r="BQ1197" s="130"/>
      <c r="BR1197" s="130"/>
      <c r="BS1197" s="111"/>
    </row>
    <row r="1198" spans="4:71" s="94" customFormat="1" ht="9.75" customHeight="1" x14ac:dyDescent="0.25">
      <c r="D1198" s="130"/>
      <c r="E1198" s="130"/>
      <c r="F1198" s="130"/>
      <c r="G1198" s="130"/>
      <c r="H1198" s="130"/>
      <c r="I1198" s="130"/>
      <c r="J1198" s="130"/>
      <c r="K1198" s="130"/>
      <c r="L1198" s="130"/>
      <c r="M1198" s="130"/>
      <c r="N1198" s="130"/>
      <c r="O1198" s="130"/>
      <c r="P1198" s="130"/>
      <c r="Q1198" s="130"/>
      <c r="R1198" s="130"/>
      <c r="S1198" s="130"/>
      <c r="T1198" s="130"/>
      <c r="U1198" s="130"/>
      <c r="V1198" s="130"/>
      <c r="W1198" s="130"/>
      <c r="X1198" s="130"/>
      <c r="Y1198" s="130"/>
      <c r="Z1198" s="130"/>
      <c r="AA1198" s="130"/>
      <c r="AB1198" s="130"/>
      <c r="AC1198" s="130"/>
      <c r="AD1198" s="130"/>
      <c r="AE1198" s="130"/>
      <c r="AF1198" s="130"/>
      <c r="AG1198" s="130"/>
      <c r="AH1198" s="130"/>
      <c r="AI1198" s="130"/>
      <c r="AJ1198" s="130"/>
      <c r="AK1198" s="130"/>
      <c r="AL1198" s="130"/>
      <c r="AM1198" s="130"/>
      <c r="AN1198" s="130"/>
      <c r="AO1198" s="130"/>
      <c r="AP1198" s="130"/>
      <c r="AQ1198" s="130"/>
      <c r="AR1198" s="130"/>
      <c r="AS1198" s="130"/>
      <c r="AT1198" s="130"/>
      <c r="AU1198" s="130"/>
      <c r="AV1198" s="130"/>
      <c r="AW1198" s="130"/>
      <c r="AX1198" s="130"/>
      <c r="AY1198" s="130"/>
      <c r="AZ1198" s="130"/>
      <c r="BA1198" s="130"/>
      <c r="BB1198" s="130"/>
      <c r="BC1198" s="130"/>
      <c r="BD1198" s="130"/>
      <c r="BE1198" s="130"/>
      <c r="BF1198" s="130"/>
      <c r="BG1198" s="130"/>
      <c r="BH1198" s="130"/>
      <c r="BI1198" s="130"/>
      <c r="BJ1198" s="130"/>
      <c r="BK1198" s="130"/>
      <c r="BL1198" s="130"/>
      <c r="BM1198" s="130"/>
      <c r="BN1198" s="130"/>
      <c r="BO1198" s="130"/>
      <c r="BP1198" s="130"/>
      <c r="BQ1198" s="130"/>
      <c r="BR1198" s="130"/>
      <c r="BS1198" s="111"/>
    </row>
    <row r="1199" spans="4:71" s="94" customFormat="1" ht="9.75" customHeight="1" x14ac:dyDescent="0.25">
      <c r="D1199" s="130"/>
      <c r="E1199" s="130"/>
      <c r="F1199" s="130"/>
      <c r="G1199" s="130"/>
      <c r="H1199" s="130"/>
      <c r="I1199" s="130"/>
      <c r="J1199" s="130"/>
      <c r="K1199" s="130"/>
      <c r="L1199" s="130"/>
      <c r="M1199" s="130"/>
      <c r="N1199" s="130"/>
      <c r="O1199" s="130"/>
      <c r="P1199" s="130"/>
      <c r="Q1199" s="130"/>
      <c r="R1199" s="130"/>
      <c r="S1199" s="130"/>
      <c r="T1199" s="130"/>
      <c r="U1199" s="130"/>
      <c r="V1199" s="130"/>
      <c r="W1199" s="130"/>
      <c r="X1199" s="130"/>
      <c r="Y1199" s="130"/>
      <c r="Z1199" s="130"/>
      <c r="AA1199" s="130"/>
      <c r="AB1199" s="130"/>
      <c r="AC1199" s="130"/>
      <c r="AD1199" s="130"/>
      <c r="AE1199" s="130"/>
      <c r="AF1199" s="130"/>
      <c r="AG1199" s="130"/>
      <c r="AH1199" s="130"/>
      <c r="AI1199" s="130"/>
      <c r="AJ1199" s="130"/>
      <c r="AK1199" s="130"/>
      <c r="AL1199" s="130"/>
      <c r="AM1199" s="130"/>
      <c r="AN1199" s="130"/>
      <c r="AO1199" s="130"/>
      <c r="AP1199" s="130"/>
      <c r="AQ1199" s="130"/>
      <c r="AR1199" s="130"/>
      <c r="AS1199" s="130"/>
      <c r="AT1199" s="130"/>
      <c r="AU1199" s="130"/>
      <c r="AV1199" s="130"/>
      <c r="AW1199" s="130"/>
      <c r="AX1199" s="130"/>
      <c r="AY1199" s="130"/>
      <c r="AZ1199" s="130"/>
      <c r="BA1199" s="130"/>
      <c r="BB1199" s="130"/>
      <c r="BC1199" s="130"/>
      <c r="BD1199" s="130"/>
      <c r="BE1199" s="130"/>
      <c r="BF1199" s="130"/>
      <c r="BG1199" s="130"/>
      <c r="BH1199" s="130"/>
      <c r="BI1199" s="130"/>
      <c r="BJ1199" s="130"/>
      <c r="BK1199" s="130"/>
      <c r="BL1199" s="130"/>
      <c r="BM1199" s="130"/>
      <c r="BN1199" s="130"/>
      <c r="BO1199" s="130"/>
      <c r="BP1199" s="130"/>
      <c r="BQ1199" s="130"/>
      <c r="BR1199" s="130"/>
      <c r="BS1199" s="111"/>
    </row>
    <row r="1200" spans="4:71" s="94" customFormat="1" ht="9.75" customHeight="1" x14ac:dyDescent="0.25">
      <c r="D1200" s="130"/>
      <c r="E1200" s="130"/>
      <c r="F1200" s="130"/>
      <c r="G1200" s="130"/>
      <c r="H1200" s="130"/>
      <c r="I1200" s="130"/>
      <c r="J1200" s="130"/>
      <c r="K1200" s="130"/>
      <c r="L1200" s="130"/>
      <c r="M1200" s="130"/>
      <c r="N1200" s="130"/>
      <c r="O1200" s="130"/>
      <c r="P1200" s="130"/>
      <c r="Q1200" s="130"/>
      <c r="R1200" s="130"/>
      <c r="S1200" s="130"/>
      <c r="T1200" s="130"/>
      <c r="U1200" s="130"/>
      <c r="V1200" s="130"/>
      <c r="W1200" s="130"/>
      <c r="X1200" s="130"/>
      <c r="Y1200" s="130"/>
      <c r="Z1200" s="130"/>
      <c r="AA1200" s="130"/>
      <c r="AB1200" s="130"/>
      <c r="AC1200" s="130"/>
      <c r="AD1200" s="130"/>
      <c r="AE1200" s="130"/>
      <c r="AF1200" s="130"/>
      <c r="AG1200" s="130"/>
      <c r="AH1200" s="130"/>
      <c r="AI1200" s="130"/>
      <c r="AJ1200" s="130"/>
      <c r="AK1200" s="130"/>
      <c r="AL1200" s="130"/>
      <c r="AM1200" s="130"/>
      <c r="AN1200" s="130"/>
      <c r="AO1200" s="130"/>
      <c r="AP1200" s="130"/>
      <c r="AQ1200" s="130"/>
      <c r="AR1200" s="130"/>
      <c r="AS1200" s="130"/>
      <c r="AT1200" s="130"/>
      <c r="AU1200" s="130"/>
      <c r="AV1200" s="130"/>
      <c r="AW1200" s="130"/>
      <c r="AX1200" s="130"/>
      <c r="AY1200" s="130"/>
      <c r="AZ1200" s="130"/>
      <c r="BA1200" s="130"/>
      <c r="BB1200" s="130"/>
      <c r="BC1200" s="130"/>
      <c r="BD1200" s="130"/>
      <c r="BE1200" s="130"/>
      <c r="BF1200" s="130"/>
      <c r="BG1200" s="130"/>
      <c r="BH1200" s="130"/>
      <c r="BI1200" s="130"/>
      <c r="BJ1200" s="130"/>
      <c r="BK1200" s="130"/>
      <c r="BL1200" s="130"/>
      <c r="BM1200" s="130"/>
      <c r="BN1200" s="130"/>
      <c r="BO1200" s="130"/>
      <c r="BP1200" s="130"/>
      <c r="BQ1200" s="130"/>
      <c r="BR1200" s="130"/>
      <c r="BS1200" s="111"/>
    </row>
    <row r="1201" spans="4:71" s="94" customFormat="1" ht="9.75" customHeight="1" x14ac:dyDescent="0.25">
      <c r="D1201" s="130"/>
      <c r="E1201" s="130"/>
      <c r="F1201" s="130"/>
      <c r="G1201" s="130"/>
      <c r="H1201" s="130"/>
      <c r="I1201" s="130"/>
      <c r="J1201" s="130"/>
      <c r="K1201" s="130"/>
      <c r="L1201" s="130"/>
      <c r="M1201" s="130"/>
      <c r="N1201" s="130"/>
      <c r="O1201" s="130"/>
      <c r="P1201" s="130"/>
      <c r="Q1201" s="130"/>
      <c r="R1201" s="130"/>
      <c r="S1201" s="130"/>
      <c r="T1201" s="130"/>
      <c r="U1201" s="130"/>
      <c r="V1201" s="130"/>
      <c r="W1201" s="130"/>
      <c r="X1201" s="130"/>
      <c r="Y1201" s="130"/>
      <c r="Z1201" s="130"/>
      <c r="AA1201" s="130"/>
      <c r="AB1201" s="130"/>
      <c r="AC1201" s="130"/>
      <c r="AD1201" s="130"/>
      <c r="AE1201" s="130"/>
      <c r="AF1201" s="130"/>
      <c r="AG1201" s="130"/>
      <c r="AH1201" s="130"/>
      <c r="AI1201" s="130"/>
      <c r="AJ1201" s="130"/>
      <c r="AK1201" s="130"/>
      <c r="AL1201" s="130"/>
      <c r="AM1201" s="130"/>
      <c r="AN1201" s="130"/>
      <c r="AO1201" s="130"/>
      <c r="AP1201" s="130"/>
      <c r="AQ1201" s="130"/>
      <c r="AR1201" s="130"/>
      <c r="AS1201" s="130"/>
      <c r="AT1201" s="130"/>
      <c r="AU1201" s="130"/>
      <c r="AV1201" s="130"/>
      <c r="AW1201" s="130"/>
      <c r="AX1201" s="130"/>
      <c r="AY1201" s="130"/>
      <c r="AZ1201" s="130"/>
      <c r="BA1201" s="130"/>
      <c r="BB1201" s="130"/>
      <c r="BC1201" s="130"/>
      <c r="BD1201" s="130"/>
      <c r="BE1201" s="130"/>
      <c r="BF1201" s="130"/>
      <c r="BG1201" s="130"/>
      <c r="BH1201" s="130"/>
      <c r="BI1201" s="130"/>
      <c r="BJ1201" s="130"/>
      <c r="BK1201" s="130"/>
      <c r="BL1201" s="130"/>
      <c r="BM1201" s="130"/>
      <c r="BN1201" s="130"/>
      <c r="BO1201" s="130"/>
      <c r="BP1201" s="130"/>
      <c r="BQ1201" s="130"/>
      <c r="BR1201" s="130"/>
      <c r="BS1201" s="111"/>
    </row>
    <row r="1202" spans="4:71" s="94" customFormat="1" ht="9.75" customHeight="1" x14ac:dyDescent="0.25">
      <c r="D1202" s="130"/>
      <c r="E1202" s="130"/>
      <c r="F1202" s="130"/>
      <c r="G1202" s="130"/>
      <c r="H1202" s="130"/>
      <c r="I1202" s="130"/>
      <c r="J1202" s="130"/>
      <c r="K1202" s="130"/>
      <c r="L1202" s="130"/>
      <c r="M1202" s="130"/>
      <c r="N1202" s="130"/>
      <c r="O1202" s="130"/>
      <c r="P1202" s="130"/>
      <c r="Q1202" s="130"/>
      <c r="R1202" s="130"/>
      <c r="S1202" s="130"/>
      <c r="T1202" s="130"/>
      <c r="U1202" s="130"/>
      <c r="V1202" s="130"/>
      <c r="W1202" s="130"/>
      <c r="X1202" s="130"/>
      <c r="Y1202" s="130"/>
      <c r="Z1202" s="130"/>
      <c r="AA1202" s="130"/>
      <c r="AB1202" s="130"/>
      <c r="AC1202" s="130"/>
      <c r="AD1202" s="130"/>
      <c r="AE1202" s="130"/>
      <c r="AF1202" s="130"/>
      <c r="AG1202" s="130"/>
      <c r="AH1202" s="130"/>
      <c r="AI1202" s="130"/>
      <c r="AJ1202" s="130"/>
      <c r="AK1202" s="130"/>
      <c r="AL1202" s="130"/>
      <c r="AM1202" s="130"/>
      <c r="AN1202" s="130"/>
      <c r="AO1202" s="130"/>
      <c r="AP1202" s="130"/>
      <c r="AQ1202" s="130"/>
      <c r="AR1202" s="130"/>
      <c r="AS1202" s="130"/>
      <c r="AT1202" s="130"/>
      <c r="AU1202" s="130"/>
      <c r="AV1202" s="130"/>
      <c r="AW1202" s="130"/>
      <c r="AX1202" s="130"/>
      <c r="AY1202" s="130"/>
      <c r="AZ1202" s="130"/>
      <c r="BA1202" s="130"/>
      <c r="BB1202" s="130"/>
      <c r="BC1202" s="130"/>
      <c r="BD1202" s="130"/>
      <c r="BE1202" s="130"/>
      <c r="BF1202" s="130"/>
      <c r="BG1202" s="130"/>
      <c r="BH1202" s="130"/>
      <c r="BI1202" s="130"/>
      <c r="BJ1202" s="130"/>
      <c r="BK1202" s="130"/>
      <c r="BL1202" s="130"/>
      <c r="BM1202" s="130"/>
      <c r="BN1202" s="130"/>
      <c r="BO1202" s="130"/>
      <c r="BP1202" s="130"/>
      <c r="BQ1202" s="130"/>
      <c r="BR1202" s="130"/>
      <c r="BS1202" s="111"/>
    </row>
    <row r="1203" spans="4:71" s="94" customFormat="1" ht="9.75" customHeight="1" x14ac:dyDescent="0.25">
      <c r="D1203" s="130"/>
      <c r="E1203" s="130"/>
      <c r="F1203" s="130"/>
      <c r="G1203" s="130"/>
      <c r="H1203" s="130"/>
      <c r="I1203" s="130"/>
      <c r="J1203" s="130"/>
      <c r="K1203" s="130"/>
      <c r="L1203" s="130"/>
      <c r="M1203" s="130"/>
      <c r="N1203" s="130"/>
      <c r="O1203" s="130"/>
      <c r="P1203" s="130"/>
      <c r="Q1203" s="130"/>
      <c r="R1203" s="130"/>
      <c r="S1203" s="130"/>
      <c r="T1203" s="130"/>
      <c r="U1203" s="130"/>
      <c r="V1203" s="130"/>
      <c r="W1203" s="130"/>
      <c r="X1203" s="130"/>
      <c r="Y1203" s="130"/>
      <c r="Z1203" s="130"/>
      <c r="AA1203" s="130"/>
      <c r="AB1203" s="130"/>
      <c r="AC1203" s="130"/>
      <c r="AD1203" s="130"/>
      <c r="AE1203" s="130"/>
      <c r="AF1203" s="130"/>
      <c r="AG1203" s="130"/>
      <c r="AH1203" s="130"/>
      <c r="AI1203" s="130"/>
      <c r="AJ1203" s="130"/>
      <c r="AK1203" s="130"/>
      <c r="AL1203" s="130"/>
      <c r="AM1203" s="130"/>
      <c r="AN1203" s="130"/>
      <c r="AO1203" s="130"/>
      <c r="AP1203" s="130"/>
      <c r="AQ1203" s="130"/>
      <c r="AR1203" s="130"/>
      <c r="AS1203" s="130"/>
      <c r="AT1203" s="130"/>
      <c r="AU1203" s="130"/>
      <c r="AV1203" s="130"/>
      <c r="AW1203" s="130"/>
      <c r="AX1203" s="130"/>
      <c r="AY1203" s="130"/>
      <c r="AZ1203" s="130"/>
      <c r="BA1203" s="130"/>
      <c r="BB1203" s="130"/>
      <c r="BC1203" s="130"/>
      <c r="BD1203" s="130"/>
      <c r="BE1203" s="130"/>
      <c r="BF1203" s="130"/>
      <c r="BG1203" s="130"/>
      <c r="BH1203" s="130"/>
      <c r="BI1203" s="130"/>
      <c r="BJ1203" s="130"/>
      <c r="BK1203" s="130"/>
      <c r="BL1203" s="130"/>
      <c r="BM1203" s="130"/>
      <c r="BN1203" s="130"/>
      <c r="BO1203" s="130"/>
      <c r="BP1203" s="130"/>
      <c r="BQ1203" s="130"/>
      <c r="BR1203" s="130"/>
      <c r="BS1203" s="111"/>
    </row>
    <row r="1204" spans="4:71" s="94" customFormat="1" ht="9.75" customHeight="1" x14ac:dyDescent="0.25">
      <c r="D1204" s="130"/>
      <c r="E1204" s="130"/>
      <c r="F1204" s="130"/>
      <c r="G1204" s="130"/>
      <c r="H1204" s="130"/>
      <c r="I1204" s="130"/>
      <c r="J1204" s="130"/>
      <c r="K1204" s="130"/>
      <c r="L1204" s="130"/>
      <c r="M1204" s="130"/>
      <c r="N1204" s="130"/>
      <c r="O1204" s="130"/>
      <c r="P1204" s="130"/>
      <c r="Q1204" s="130"/>
      <c r="R1204" s="130"/>
      <c r="S1204" s="130"/>
      <c r="T1204" s="130"/>
      <c r="U1204" s="130"/>
      <c r="V1204" s="130"/>
      <c r="W1204" s="130"/>
      <c r="X1204" s="130"/>
      <c r="Y1204" s="130"/>
      <c r="Z1204" s="130"/>
      <c r="AA1204" s="130"/>
      <c r="AB1204" s="130"/>
      <c r="AC1204" s="130"/>
      <c r="AD1204" s="130"/>
      <c r="AE1204" s="130"/>
      <c r="AF1204" s="130"/>
      <c r="AG1204" s="130"/>
      <c r="AH1204" s="130"/>
      <c r="AI1204" s="130"/>
      <c r="AJ1204" s="130"/>
      <c r="AK1204" s="130"/>
      <c r="AL1204" s="130"/>
      <c r="AM1204" s="130"/>
      <c r="AN1204" s="130"/>
      <c r="AO1204" s="130"/>
      <c r="AP1204" s="130"/>
      <c r="AQ1204" s="130"/>
      <c r="AR1204" s="130"/>
      <c r="AS1204" s="130"/>
      <c r="AT1204" s="130"/>
      <c r="AU1204" s="130"/>
      <c r="AV1204" s="130"/>
      <c r="AW1204" s="130"/>
      <c r="AX1204" s="130"/>
      <c r="AY1204" s="130"/>
      <c r="AZ1204" s="130"/>
      <c r="BA1204" s="130"/>
      <c r="BB1204" s="130"/>
      <c r="BC1204" s="130"/>
      <c r="BD1204" s="130"/>
      <c r="BE1204" s="130"/>
      <c r="BF1204" s="130"/>
      <c r="BG1204" s="130"/>
      <c r="BH1204" s="130"/>
      <c r="BI1204" s="130"/>
      <c r="BJ1204" s="130"/>
      <c r="BK1204" s="130"/>
      <c r="BL1204" s="130"/>
      <c r="BM1204" s="130"/>
      <c r="BN1204" s="130"/>
      <c r="BO1204" s="130"/>
      <c r="BP1204" s="130"/>
      <c r="BQ1204" s="130"/>
      <c r="BR1204" s="130"/>
      <c r="BS1204" s="111"/>
    </row>
    <row r="1205" spans="4:71" s="94" customFormat="1" ht="9.75" customHeight="1" x14ac:dyDescent="0.25">
      <c r="D1205" s="130"/>
      <c r="E1205" s="130"/>
      <c r="F1205" s="130"/>
      <c r="G1205" s="130"/>
      <c r="H1205" s="130"/>
      <c r="I1205" s="130"/>
      <c r="J1205" s="130"/>
      <c r="K1205" s="130"/>
      <c r="L1205" s="130"/>
      <c r="M1205" s="130"/>
      <c r="N1205" s="130"/>
      <c r="O1205" s="130"/>
      <c r="P1205" s="130"/>
      <c r="Q1205" s="130"/>
      <c r="R1205" s="130"/>
      <c r="S1205" s="130"/>
      <c r="T1205" s="130"/>
      <c r="U1205" s="130"/>
      <c r="V1205" s="130"/>
      <c r="W1205" s="130"/>
      <c r="X1205" s="130"/>
      <c r="Y1205" s="130"/>
      <c r="Z1205" s="130"/>
      <c r="AA1205" s="130"/>
      <c r="AB1205" s="130"/>
      <c r="AC1205" s="130"/>
      <c r="AD1205" s="130"/>
      <c r="AE1205" s="130"/>
      <c r="AF1205" s="130"/>
      <c r="AG1205" s="130"/>
      <c r="AH1205" s="130"/>
      <c r="AI1205" s="130"/>
      <c r="AJ1205" s="130"/>
      <c r="AK1205" s="130"/>
      <c r="AL1205" s="130"/>
      <c r="AM1205" s="130"/>
      <c r="AN1205" s="130"/>
      <c r="AO1205" s="130"/>
      <c r="AP1205" s="130"/>
      <c r="AQ1205" s="130"/>
      <c r="AR1205" s="130"/>
      <c r="AS1205" s="130"/>
      <c r="AT1205" s="130"/>
      <c r="AU1205" s="130"/>
      <c r="AV1205" s="130"/>
      <c r="AW1205" s="130"/>
      <c r="AX1205" s="130"/>
      <c r="AY1205" s="130"/>
      <c r="AZ1205" s="130"/>
      <c r="BA1205" s="130"/>
      <c r="BB1205" s="130"/>
      <c r="BC1205" s="130"/>
      <c r="BD1205" s="130"/>
      <c r="BE1205" s="130"/>
      <c r="BF1205" s="130"/>
      <c r="BG1205" s="130"/>
      <c r="BH1205" s="130"/>
      <c r="BI1205" s="130"/>
      <c r="BJ1205" s="130"/>
      <c r="BK1205" s="130"/>
      <c r="BL1205" s="130"/>
      <c r="BM1205" s="130"/>
      <c r="BN1205" s="130"/>
      <c r="BO1205" s="130"/>
      <c r="BP1205" s="130"/>
      <c r="BQ1205" s="130"/>
      <c r="BR1205" s="130"/>
      <c r="BS1205" s="111"/>
    </row>
    <row r="1206" spans="4:71" s="94" customFormat="1" ht="9.75" customHeight="1" x14ac:dyDescent="0.25">
      <c r="D1206" s="130"/>
      <c r="E1206" s="130"/>
      <c r="F1206" s="130"/>
      <c r="G1206" s="130"/>
      <c r="H1206" s="130"/>
      <c r="I1206" s="130"/>
      <c r="J1206" s="130"/>
      <c r="K1206" s="130"/>
      <c r="L1206" s="130"/>
      <c r="M1206" s="130"/>
      <c r="N1206" s="130"/>
      <c r="O1206" s="130"/>
      <c r="P1206" s="130"/>
      <c r="Q1206" s="130"/>
      <c r="R1206" s="130"/>
      <c r="S1206" s="130"/>
      <c r="T1206" s="130"/>
      <c r="U1206" s="130"/>
      <c r="V1206" s="130"/>
      <c r="W1206" s="130"/>
      <c r="X1206" s="130"/>
      <c r="Y1206" s="130"/>
      <c r="Z1206" s="130"/>
      <c r="AA1206" s="130"/>
      <c r="AB1206" s="130"/>
      <c r="AC1206" s="130"/>
      <c r="AD1206" s="130"/>
      <c r="AE1206" s="130"/>
      <c r="AF1206" s="130"/>
      <c r="AG1206" s="130"/>
      <c r="AH1206" s="130"/>
      <c r="AI1206" s="130"/>
      <c r="AJ1206" s="130"/>
      <c r="AK1206" s="130"/>
      <c r="AL1206" s="130"/>
      <c r="AM1206" s="130"/>
      <c r="AN1206" s="130"/>
      <c r="AO1206" s="130"/>
      <c r="AP1206" s="130"/>
      <c r="AQ1206" s="130"/>
      <c r="AR1206" s="130"/>
      <c r="AS1206" s="130"/>
      <c r="AT1206" s="130"/>
      <c r="AU1206" s="130"/>
      <c r="AV1206" s="130"/>
      <c r="AW1206" s="130"/>
      <c r="AX1206" s="130"/>
      <c r="AY1206" s="130"/>
      <c r="AZ1206" s="130"/>
      <c r="BA1206" s="130"/>
      <c r="BB1206" s="130"/>
      <c r="BC1206" s="130"/>
      <c r="BD1206" s="130"/>
      <c r="BE1206" s="130"/>
      <c r="BF1206" s="130"/>
      <c r="BG1206" s="130"/>
      <c r="BH1206" s="130"/>
      <c r="BI1206" s="130"/>
      <c r="BJ1206" s="130"/>
      <c r="BK1206" s="130"/>
      <c r="BL1206" s="130"/>
      <c r="BM1206" s="130"/>
      <c r="BN1206" s="130"/>
      <c r="BO1206" s="130"/>
      <c r="BP1206" s="130"/>
      <c r="BQ1206" s="130"/>
      <c r="BR1206" s="130"/>
      <c r="BS1206" s="111"/>
    </row>
    <row r="1207" spans="4:71" s="94" customFormat="1" ht="9.75" customHeight="1" x14ac:dyDescent="0.25">
      <c r="D1207" s="130"/>
      <c r="E1207" s="130"/>
      <c r="F1207" s="130"/>
      <c r="G1207" s="130"/>
      <c r="H1207" s="130"/>
      <c r="I1207" s="130"/>
      <c r="J1207" s="130"/>
      <c r="K1207" s="130"/>
      <c r="L1207" s="130"/>
      <c r="M1207" s="130"/>
      <c r="N1207" s="130"/>
      <c r="O1207" s="130"/>
      <c r="P1207" s="130"/>
      <c r="Q1207" s="130"/>
      <c r="R1207" s="130"/>
      <c r="S1207" s="130"/>
      <c r="T1207" s="130"/>
      <c r="U1207" s="130"/>
      <c r="V1207" s="130"/>
      <c r="W1207" s="130"/>
      <c r="X1207" s="130"/>
      <c r="Y1207" s="130"/>
      <c r="Z1207" s="130"/>
      <c r="AA1207" s="130"/>
      <c r="AB1207" s="130"/>
      <c r="AC1207" s="130"/>
      <c r="AD1207" s="130"/>
      <c r="AE1207" s="130"/>
      <c r="AF1207" s="130"/>
      <c r="AG1207" s="130"/>
      <c r="AH1207" s="130"/>
      <c r="AI1207" s="130"/>
      <c r="AJ1207" s="130"/>
      <c r="AK1207" s="130"/>
      <c r="AL1207" s="130"/>
      <c r="AM1207" s="130"/>
      <c r="AN1207" s="130"/>
      <c r="AO1207" s="130"/>
      <c r="AP1207" s="130"/>
      <c r="AQ1207" s="130"/>
      <c r="AR1207" s="130"/>
      <c r="AS1207" s="130"/>
      <c r="AT1207" s="130"/>
      <c r="AU1207" s="130"/>
      <c r="AV1207" s="130"/>
      <c r="AW1207" s="130"/>
      <c r="AX1207" s="130"/>
      <c r="AY1207" s="130"/>
      <c r="AZ1207" s="130"/>
      <c r="BA1207" s="130"/>
      <c r="BB1207" s="130"/>
      <c r="BC1207" s="130"/>
      <c r="BD1207" s="130"/>
      <c r="BE1207" s="130"/>
      <c r="BF1207" s="130"/>
      <c r="BG1207" s="130"/>
      <c r="BH1207" s="130"/>
      <c r="BI1207" s="130"/>
      <c r="BJ1207" s="130"/>
      <c r="BK1207" s="130"/>
      <c r="BL1207" s="130"/>
      <c r="BM1207" s="130"/>
      <c r="BN1207" s="130"/>
      <c r="BO1207" s="130"/>
      <c r="BP1207" s="130"/>
      <c r="BQ1207" s="130"/>
      <c r="BR1207" s="130"/>
      <c r="BS1207" s="111"/>
    </row>
    <row r="1208" spans="4:71" s="94" customFormat="1" ht="9.75" customHeight="1" x14ac:dyDescent="0.25">
      <c r="D1208" s="130"/>
      <c r="E1208" s="130"/>
      <c r="F1208" s="130"/>
      <c r="G1208" s="130"/>
      <c r="H1208" s="130"/>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11"/>
    </row>
    <row r="1209" spans="4:71" s="94" customFormat="1" ht="9.75" customHeight="1" x14ac:dyDescent="0.25">
      <c r="D1209" s="130"/>
      <c r="E1209" s="130"/>
      <c r="F1209" s="130"/>
      <c r="G1209" s="130"/>
      <c r="H1209" s="130"/>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11"/>
    </row>
    <row r="1210" spans="4:71" s="94" customFormat="1" ht="9.75" customHeight="1" x14ac:dyDescent="0.25">
      <c r="D1210" s="130"/>
      <c r="E1210" s="130"/>
      <c r="F1210" s="130"/>
      <c r="G1210" s="130"/>
      <c r="H1210" s="130"/>
      <c r="I1210" s="130"/>
      <c r="J1210" s="130"/>
      <c r="K1210" s="130"/>
      <c r="L1210" s="130"/>
      <c r="M1210" s="130"/>
      <c r="N1210" s="130"/>
      <c r="O1210" s="130"/>
      <c r="P1210" s="130"/>
      <c r="Q1210" s="130"/>
      <c r="R1210" s="130"/>
      <c r="S1210" s="130"/>
      <c r="T1210" s="130"/>
      <c r="U1210" s="130"/>
      <c r="V1210" s="130"/>
      <c r="W1210" s="130"/>
      <c r="X1210" s="130"/>
      <c r="Y1210" s="130"/>
      <c r="Z1210" s="130"/>
      <c r="AA1210" s="130"/>
      <c r="AB1210" s="130"/>
      <c r="AC1210" s="130"/>
      <c r="AD1210" s="130"/>
      <c r="AE1210" s="130"/>
      <c r="AF1210" s="130"/>
      <c r="AG1210" s="130"/>
      <c r="AH1210" s="130"/>
      <c r="AI1210" s="130"/>
      <c r="AJ1210" s="130"/>
      <c r="AK1210" s="130"/>
      <c r="AL1210" s="130"/>
      <c r="AM1210" s="130"/>
      <c r="AN1210" s="130"/>
      <c r="AO1210" s="130"/>
      <c r="AP1210" s="130"/>
      <c r="AQ1210" s="130"/>
      <c r="AR1210" s="130"/>
      <c r="AS1210" s="130"/>
      <c r="AT1210" s="130"/>
      <c r="AU1210" s="130"/>
      <c r="AV1210" s="130"/>
      <c r="AW1210" s="130"/>
      <c r="AX1210" s="130"/>
      <c r="AY1210" s="130"/>
      <c r="AZ1210" s="130"/>
      <c r="BA1210" s="130"/>
      <c r="BB1210" s="130"/>
      <c r="BC1210" s="130"/>
      <c r="BD1210" s="130"/>
      <c r="BE1210" s="130"/>
      <c r="BF1210" s="130"/>
      <c r="BG1210" s="130"/>
      <c r="BH1210" s="130"/>
      <c r="BI1210" s="130"/>
      <c r="BJ1210" s="130"/>
      <c r="BK1210" s="130"/>
      <c r="BL1210" s="130"/>
      <c r="BM1210" s="130"/>
      <c r="BN1210" s="130"/>
      <c r="BO1210" s="130"/>
      <c r="BP1210" s="130"/>
      <c r="BQ1210" s="130"/>
      <c r="BR1210" s="130"/>
      <c r="BS1210" s="111"/>
    </row>
    <row r="1211" spans="4:71" s="94" customFormat="1" ht="9.75" customHeight="1" x14ac:dyDescent="0.25">
      <c r="D1211" s="130"/>
      <c r="E1211" s="130"/>
      <c r="F1211" s="130"/>
      <c r="G1211" s="130"/>
      <c r="H1211" s="130"/>
      <c r="I1211" s="130"/>
      <c r="J1211" s="130"/>
      <c r="K1211" s="130"/>
      <c r="L1211" s="130"/>
      <c r="M1211" s="130"/>
      <c r="N1211" s="130"/>
      <c r="O1211" s="130"/>
      <c r="P1211" s="130"/>
      <c r="Q1211" s="130"/>
      <c r="R1211" s="130"/>
      <c r="S1211" s="130"/>
      <c r="T1211" s="130"/>
      <c r="U1211" s="130"/>
      <c r="V1211" s="130"/>
      <c r="W1211" s="130"/>
      <c r="X1211" s="130"/>
      <c r="Y1211" s="130"/>
      <c r="Z1211" s="130"/>
      <c r="AA1211" s="130"/>
      <c r="AB1211" s="130"/>
      <c r="AC1211" s="130"/>
      <c r="AD1211" s="130"/>
      <c r="AE1211" s="130"/>
      <c r="AF1211" s="130"/>
      <c r="AG1211" s="130"/>
      <c r="AH1211" s="130"/>
      <c r="AI1211" s="130"/>
      <c r="AJ1211" s="130"/>
      <c r="AK1211" s="130"/>
      <c r="AL1211" s="130"/>
      <c r="AM1211" s="130"/>
      <c r="AN1211" s="130"/>
      <c r="AO1211" s="130"/>
      <c r="AP1211" s="130"/>
      <c r="AQ1211" s="130"/>
      <c r="AR1211" s="130"/>
      <c r="AS1211" s="130"/>
      <c r="AT1211" s="130"/>
      <c r="AU1211" s="130"/>
      <c r="AV1211" s="130"/>
      <c r="AW1211" s="130"/>
      <c r="AX1211" s="130"/>
      <c r="AY1211" s="130"/>
      <c r="AZ1211" s="130"/>
      <c r="BA1211" s="130"/>
      <c r="BB1211" s="130"/>
      <c r="BC1211" s="130"/>
      <c r="BD1211" s="130"/>
      <c r="BE1211" s="130"/>
      <c r="BF1211" s="130"/>
      <c r="BG1211" s="130"/>
      <c r="BH1211" s="130"/>
      <c r="BI1211" s="130"/>
      <c r="BJ1211" s="130"/>
      <c r="BK1211" s="130"/>
      <c r="BL1211" s="130"/>
      <c r="BM1211" s="130"/>
      <c r="BN1211" s="130"/>
      <c r="BO1211" s="130"/>
      <c r="BP1211" s="130"/>
      <c r="BQ1211" s="130"/>
      <c r="BR1211" s="130"/>
      <c r="BS1211" s="111"/>
    </row>
    <row r="1212" spans="4:71" s="94" customFormat="1" ht="9.75" customHeight="1" x14ac:dyDescent="0.25">
      <c r="D1212" s="130"/>
      <c r="E1212" s="130"/>
      <c r="F1212" s="130"/>
      <c r="G1212" s="130"/>
      <c r="H1212" s="130"/>
      <c r="I1212" s="130"/>
      <c r="J1212" s="130"/>
      <c r="K1212" s="130"/>
      <c r="L1212" s="130"/>
      <c r="M1212" s="130"/>
      <c r="N1212" s="130"/>
      <c r="O1212" s="130"/>
      <c r="P1212" s="130"/>
      <c r="Q1212" s="130"/>
      <c r="R1212" s="130"/>
      <c r="S1212" s="130"/>
      <c r="T1212" s="130"/>
      <c r="U1212" s="130"/>
      <c r="V1212" s="130"/>
      <c r="W1212" s="130"/>
      <c r="X1212" s="130"/>
      <c r="Y1212" s="130"/>
      <c r="Z1212" s="130"/>
      <c r="AA1212" s="130"/>
      <c r="AB1212" s="130"/>
      <c r="AC1212" s="130"/>
      <c r="AD1212" s="130"/>
      <c r="AE1212" s="130"/>
      <c r="AF1212" s="130"/>
      <c r="AG1212" s="130"/>
      <c r="AH1212" s="130"/>
      <c r="AI1212" s="130"/>
      <c r="AJ1212" s="130"/>
      <c r="AK1212" s="130"/>
      <c r="AL1212" s="130"/>
      <c r="AM1212" s="130"/>
      <c r="AN1212" s="130"/>
      <c r="AO1212" s="130"/>
      <c r="AP1212" s="130"/>
      <c r="AQ1212" s="130"/>
      <c r="AR1212" s="130"/>
      <c r="AS1212" s="130"/>
      <c r="AT1212" s="130"/>
      <c r="AU1212" s="130"/>
      <c r="AV1212" s="130"/>
      <c r="AW1212" s="130"/>
      <c r="AX1212" s="130"/>
      <c r="AY1212" s="130"/>
      <c r="AZ1212" s="130"/>
      <c r="BA1212" s="130"/>
      <c r="BB1212" s="130"/>
      <c r="BC1212" s="130"/>
      <c r="BD1212" s="130"/>
      <c r="BE1212" s="130"/>
      <c r="BF1212" s="130"/>
      <c r="BG1212" s="130"/>
      <c r="BH1212" s="130"/>
      <c r="BI1212" s="130"/>
      <c r="BJ1212" s="130"/>
      <c r="BK1212" s="130"/>
      <c r="BL1212" s="130"/>
      <c r="BM1212" s="130"/>
      <c r="BN1212" s="130"/>
      <c r="BO1212" s="130"/>
      <c r="BP1212" s="130"/>
      <c r="BQ1212" s="130"/>
      <c r="BR1212" s="130"/>
      <c r="BS1212" s="111"/>
    </row>
    <row r="1213" spans="4:71" s="94" customFormat="1" ht="9.75" customHeight="1" x14ac:dyDescent="0.25">
      <c r="D1213" s="130"/>
      <c r="E1213" s="130"/>
      <c r="F1213" s="130"/>
      <c r="G1213" s="130"/>
      <c r="H1213" s="130"/>
      <c r="I1213" s="130"/>
      <c r="J1213" s="130"/>
      <c r="K1213" s="130"/>
      <c r="L1213" s="130"/>
      <c r="M1213" s="130"/>
      <c r="N1213" s="130"/>
      <c r="O1213" s="130"/>
      <c r="P1213" s="130"/>
      <c r="Q1213" s="130"/>
      <c r="R1213" s="130"/>
      <c r="S1213" s="130"/>
      <c r="T1213" s="130"/>
      <c r="U1213" s="130"/>
      <c r="V1213" s="130"/>
      <c r="W1213" s="130"/>
      <c r="X1213" s="130"/>
      <c r="Y1213" s="130"/>
      <c r="Z1213" s="130"/>
      <c r="AA1213" s="130"/>
      <c r="AB1213" s="130"/>
      <c r="AC1213" s="130"/>
      <c r="AD1213" s="130"/>
      <c r="AE1213" s="130"/>
      <c r="AF1213" s="130"/>
      <c r="AG1213" s="130"/>
      <c r="AH1213" s="130"/>
      <c r="AI1213" s="130"/>
      <c r="AJ1213" s="130"/>
      <c r="AK1213" s="130"/>
      <c r="AL1213" s="130"/>
      <c r="AM1213" s="130"/>
      <c r="AN1213" s="130"/>
      <c r="AO1213" s="130"/>
      <c r="AP1213" s="130"/>
      <c r="AQ1213" s="130"/>
      <c r="AR1213" s="130"/>
      <c r="AS1213" s="130"/>
      <c r="AT1213" s="130"/>
      <c r="AU1213" s="130"/>
      <c r="AV1213" s="130"/>
      <c r="AW1213" s="130"/>
      <c r="AX1213" s="130"/>
      <c r="AY1213" s="130"/>
      <c r="AZ1213" s="130"/>
      <c r="BA1213" s="130"/>
      <c r="BB1213" s="130"/>
      <c r="BC1213" s="130"/>
      <c r="BD1213" s="130"/>
      <c r="BE1213" s="130"/>
      <c r="BF1213" s="130"/>
      <c r="BG1213" s="130"/>
      <c r="BH1213" s="130"/>
      <c r="BI1213" s="130"/>
      <c r="BJ1213" s="130"/>
      <c r="BK1213" s="130"/>
      <c r="BL1213" s="130"/>
      <c r="BM1213" s="130"/>
      <c r="BN1213" s="130"/>
      <c r="BO1213" s="130"/>
      <c r="BP1213" s="130"/>
      <c r="BQ1213" s="130"/>
      <c r="BR1213" s="130"/>
      <c r="BS1213" s="111"/>
    </row>
    <row r="1214" spans="4:71" s="94" customFormat="1" ht="9.75" customHeight="1" x14ac:dyDescent="0.25">
      <c r="D1214" s="130"/>
      <c r="E1214" s="130"/>
      <c r="F1214" s="130"/>
      <c r="G1214" s="130"/>
      <c r="H1214" s="130"/>
      <c r="I1214" s="130"/>
      <c r="J1214" s="130"/>
      <c r="K1214" s="130"/>
      <c r="L1214" s="130"/>
      <c r="M1214" s="130"/>
      <c r="N1214" s="130"/>
      <c r="O1214" s="130"/>
      <c r="P1214" s="130"/>
      <c r="Q1214" s="130"/>
      <c r="R1214" s="130"/>
      <c r="S1214" s="130"/>
      <c r="T1214" s="130"/>
      <c r="U1214" s="130"/>
      <c r="V1214" s="130"/>
      <c r="W1214" s="130"/>
      <c r="X1214" s="130"/>
      <c r="Y1214" s="130"/>
      <c r="Z1214" s="130"/>
      <c r="AA1214" s="130"/>
      <c r="AB1214" s="130"/>
      <c r="AC1214" s="130"/>
      <c r="AD1214" s="130"/>
      <c r="AE1214" s="130"/>
      <c r="AF1214" s="130"/>
      <c r="AG1214" s="130"/>
      <c r="AH1214" s="130"/>
      <c r="AI1214" s="130"/>
      <c r="AJ1214" s="130"/>
      <c r="AK1214" s="130"/>
      <c r="AL1214" s="130"/>
      <c r="AM1214" s="130"/>
      <c r="AN1214" s="130"/>
      <c r="AO1214" s="130"/>
      <c r="AP1214" s="130"/>
      <c r="AQ1214" s="130"/>
      <c r="AR1214" s="130"/>
      <c r="AS1214" s="130"/>
      <c r="AT1214" s="130"/>
      <c r="AU1214" s="130"/>
      <c r="AV1214" s="130"/>
      <c r="AW1214" s="130"/>
      <c r="AX1214" s="130"/>
      <c r="AY1214" s="130"/>
      <c r="AZ1214" s="130"/>
      <c r="BA1214" s="130"/>
      <c r="BB1214" s="130"/>
      <c r="BC1214" s="130"/>
      <c r="BD1214" s="130"/>
      <c r="BE1214" s="130"/>
      <c r="BF1214" s="130"/>
      <c r="BG1214" s="130"/>
      <c r="BH1214" s="130"/>
      <c r="BI1214" s="130"/>
      <c r="BJ1214" s="130"/>
      <c r="BK1214" s="130"/>
      <c r="BL1214" s="130"/>
      <c r="BM1214" s="130"/>
      <c r="BN1214" s="130"/>
      <c r="BO1214" s="130"/>
      <c r="BP1214" s="130"/>
      <c r="BQ1214" s="130"/>
      <c r="BR1214" s="130"/>
      <c r="BS1214" s="111"/>
    </row>
    <row r="1215" spans="4:71" s="94" customFormat="1" ht="9.75" customHeight="1" x14ac:dyDescent="0.25">
      <c r="D1215" s="130"/>
      <c r="E1215" s="130"/>
      <c r="F1215" s="130"/>
      <c r="G1215" s="130"/>
      <c r="H1215" s="130"/>
      <c r="I1215" s="130"/>
      <c r="J1215" s="130"/>
      <c r="K1215" s="130"/>
      <c r="L1215" s="130"/>
      <c r="M1215" s="130"/>
      <c r="N1215" s="130"/>
      <c r="O1215" s="130"/>
      <c r="P1215" s="130"/>
      <c r="Q1215" s="130"/>
      <c r="R1215" s="130"/>
      <c r="S1215" s="130"/>
      <c r="T1215" s="130"/>
      <c r="U1215" s="130"/>
      <c r="V1215" s="130"/>
      <c r="W1215" s="130"/>
      <c r="X1215" s="130"/>
      <c r="Y1215" s="130"/>
      <c r="Z1215" s="130"/>
      <c r="AA1215" s="130"/>
      <c r="AB1215" s="130"/>
      <c r="AC1215" s="130"/>
      <c r="AD1215" s="130"/>
      <c r="AE1215" s="130"/>
      <c r="AF1215" s="130"/>
      <c r="AG1215" s="130"/>
      <c r="AH1215" s="130"/>
      <c r="AI1215" s="130"/>
      <c r="AJ1215" s="130"/>
      <c r="AK1215" s="130"/>
      <c r="AL1215" s="130"/>
      <c r="AM1215" s="130"/>
      <c r="AN1215" s="130"/>
      <c r="AO1215" s="130"/>
      <c r="AP1215" s="130"/>
      <c r="AQ1215" s="130"/>
      <c r="AR1215" s="130"/>
      <c r="AS1215" s="130"/>
      <c r="AT1215" s="130"/>
      <c r="AU1215" s="130"/>
      <c r="AV1215" s="130"/>
      <c r="AW1215" s="130"/>
      <c r="AX1215" s="130"/>
      <c r="AY1215" s="130"/>
      <c r="AZ1215" s="130"/>
      <c r="BA1215" s="130"/>
      <c r="BB1215" s="130"/>
      <c r="BC1215" s="130"/>
      <c r="BD1215" s="130"/>
      <c r="BE1215" s="130"/>
      <c r="BF1215" s="130"/>
      <c r="BG1215" s="130"/>
      <c r="BH1215" s="130"/>
      <c r="BI1215" s="130"/>
      <c r="BJ1215" s="130"/>
      <c r="BK1215" s="130"/>
      <c r="BL1215" s="130"/>
      <c r="BM1215" s="130"/>
      <c r="BN1215" s="130"/>
      <c r="BO1215" s="130"/>
      <c r="BP1215" s="130"/>
      <c r="BQ1215" s="130"/>
      <c r="BR1215" s="130"/>
      <c r="BS1215" s="111"/>
    </row>
    <row r="1216" spans="4:71" s="94" customFormat="1" ht="9.75" customHeight="1" x14ac:dyDescent="0.25">
      <c r="D1216" s="130"/>
      <c r="E1216" s="130"/>
      <c r="F1216" s="130"/>
      <c r="G1216" s="130"/>
      <c r="H1216" s="130"/>
      <c r="I1216" s="130"/>
      <c r="J1216" s="130"/>
      <c r="K1216" s="130"/>
      <c r="L1216" s="130"/>
      <c r="M1216" s="130"/>
      <c r="N1216" s="130"/>
      <c r="O1216" s="130"/>
      <c r="P1216" s="130"/>
      <c r="Q1216" s="130"/>
      <c r="R1216" s="130"/>
      <c r="S1216" s="130"/>
      <c r="T1216" s="130"/>
      <c r="U1216" s="130"/>
      <c r="V1216" s="130"/>
      <c r="W1216" s="130"/>
      <c r="X1216" s="130"/>
      <c r="Y1216" s="130"/>
      <c r="Z1216" s="130"/>
      <c r="AA1216" s="130"/>
      <c r="AB1216" s="130"/>
      <c r="AC1216" s="130"/>
      <c r="AD1216" s="130"/>
      <c r="AE1216" s="130"/>
      <c r="AF1216" s="130"/>
      <c r="AG1216" s="130"/>
      <c r="AH1216" s="130"/>
      <c r="AI1216" s="130"/>
      <c r="AJ1216" s="130"/>
      <c r="AK1216" s="130"/>
      <c r="AL1216" s="130"/>
      <c r="AM1216" s="130"/>
      <c r="AN1216" s="130"/>
      <c r="AO1216" s="130"/>
      <c r="AP1216" s="130"/>
      <c r="AQ1216" s="130"/>
      <c r="AR1216" s="130"/>
      <c r="AS1216" s="130"/>
      <c r="AT1216" s="130"/>
      <c r="AU1216" s="130"/>
      <c r="AV1216" s="130"/>
      <c r="AW1216" s="130"/>
      <c r="AX1216" s="130"/>
      <c r="AY1216" s="130"/>
      <c r="AZ1216" s="130"/>
      <c r="BA1216" s="130"/>
      <c r="BB1216" s="130"/>
      <c r="BC1216" s="130"/>
      <c r="BD1216" s="130"/>
      <c r="BE1216" s="130"/>
      <c r="BF1216" s="130"/>
      <c r="BG1216" s="130"/>
      <c r="BH1216" s="130"/>
      <c r="BI1216" s="130"/>
      <c r="BJ1216" s="130"/>
      <c r="BK1216" s="130"/>
      <c r="BL1216" s="130"/>
      <c r="BM1216" s="130"/>
      <c r="BN1216" s="130"/>
      <c r="BO1216" s="130"/>
      <c r="BP1216" s="130"/>
      <c r="BQ1216" s="130"/>
      <c r="BR1216" s="130"/>
      <c r="BS1216" s="111"/>
    </row>
    <row r="1217" spans="4:71" s="94" customFormat="1" ht="9.75" customHeight="1" x14ac:dyDescent="0.25">
      <c r="D1217" s="130"/>
      <c r="E1217" s="130"/>
      <c r="F1217" s="130"/>
      <c r="G1217" s="130"/>
      <c r="H1217" s="130"/>
      <c r="I1217" s="130"/>
      <c r="J1217" s="130"/>
      <c r="K1217" s="130"/>
      <c r="L1217" s="130"/>
      <c r="M1217" s="130"/>
      <c r="N1217" s="130"/>
      <c r="O1217" s="130"/>
      <c r="P1217" s="130"/>
      <c r="Q1217" s="130"/>
      <c r="R1217" s="130"/>
      <c r="S1217" s="130"/>
      <c r="T1217" s="130"/>
      <c r="U1217" s="130"/>
      <c r="V1217" s="130"/>
      <c r="W1217" s="130"/>
      <c r="X1217" s="130"/>
      <c r="Y1217" s="130"/>
      <c r="Z1217" s="130"/>
      <c r="AA1217" s="130"/>
      <c r="AB1217" s="130"/>
      <c r="AC1217" s="130"/>
      <c r="AD1217" s="130"/>
      <c r="AE1217" s="130"/>
      <c r="AF1217" s="130"/>
      <c r="AG1217" s="130"/>
      <c r="AH1217" s="130"/>
      <c r="AI1217" s="130"/>
      <c r="AJ1217" s="130"/>
      <c r="AK1217" s="130"/>
      <c r="AL1217" s="130"/>
      <c r="AM1217" s="130"/>
      <c r="AN1217" s="130"/>
      <c r="AO1217" s="130"/>
      <c r="AP1217" s="130"/>
      <c r="AQ1217" s="130"/>
      <c r="AR1217" s="130"/>
      <c r="AS1217" s="130"/>
      <c r="AT1217" s="130"/>
      <c r="AU1217" s="130"/>
      <c r="AV1217" s="130"/>
      <c r="AW1217" s="130"/>
      <c r="AX1217" s="130"/>
      <c r="AY1217" s="130"/>
      <c r="AZ1217" s="130"/>
      <c r="BA1217" s="130"/>
      <c r="BB1217" s="130"/>
      <c r="BC1217" s="130"/>
      <c r="BD1217" s="130"/>
      <c r="BE1217" s="130"/>
      <c r="BF1217" s="130"/>
      <c r="BG1217" s="130"/>
      <c r="BH1217" s="130"/>
      <c r="BI1217" s="130"/>
      <c r="BJ1217" s="130"/>
      <c r="BK1217" s="130"/>
      <c r="BL1217" s="130"/>
      <c r="BM1217" s="130"/>
      <c r="BN1217" s="130"/>
      <c r="BO1217" s="130"/>
      <c r="BP1217" s="130"/>
      <c r="BQ1217" s="130"/>
      <c r="BR1217" s="130"/>
      <c r="BS1217" s="111"/>
    </row>
    <row r="1218" spans="4:71" s="94" customFormat="1" ht="9.75" customHeight="1" x14ac:dyDescent="0.25">
      <c r="D1218" s="130"/>
      <c r="E1218" s="130"/>
      <c r="F1218" s="130"/>
      <c r="G1218" s="130"/>
      <c r="H1218" s="130"/>
      <c r="I1218" s="130"/>
      <c r="J1218" s="130"/>
      <c r="K1218" s="130"/>
      <c r="L1218" s="130"/>
      <c r="M1218" s="130"/>
      <c r="N1218" s="130"/>
      <c r="O1218" s="130"/>
      <c r="P1218" s="130"/>
      <c r="Q1218" s="130"/>
      <c r="R1218" s="130"/>
      <c r="S1218" s="130"/>
      <c r="T1218" s="130"/>
      <c r="U1218" s="130"/>
      <c r="V1218" s="130"/>
      <c r="W1218" s="130"/>
      <c r="X1218" s="130"/>
      <c r="Y1218" s="130"/>
      <c r="Z1218" s="130"/>
      <c r="AA1218" s="130"/>
      <c r="AB1218" s="130"/>
      <c r="AC1218" s="130"/>
      <c r="AD1218" s="130"/>
      <c r="AE1218" s="130"/>
      <c r="AF1218" s="130"/>
      <c r="AG1218" s="130"/>
      <c r="AH1218" s="130"/>
      <c r="AI1218" s="130"/>
      <c r="AJ1218" s="130"/>
      <c r="AK1218" s="130"/>
      <c r="AL1218" s="130"/>
      <c r="AM1218" s="130"/>
      <c r="AN1218" s="130"/>
      <c r="AO1218" s="130"/>
      <c r="AP1218" s="130"/>
      <c r="AQ1218" s="130"/>
      <c r="AR1218" s="130"/>
      <c r="AS1218" s="130"/>
      <c r="AT1218" s="130"/>
      <c r="AU1218" s="130"/>
      <c r="AV1218" s="130"/>
      <c r="AW1218" s="130"/>
      <c r="AX1218" s="130"/>
      <c r="AY1218" s="130"/>
      <c r="AZ1218" s="130"/>
      <c r="BA1218" s="130"/>
      <c r="BB1218" s="130"/>
      <c r="BC1218" s="130"/>
      <c r="BD1218" s="130"/>
      <c r="BE1218" s="130"/>
      <c r="BF1218" s="130"/>
      <c r="BG1218" s="130"/>
      <c r="BH1218" s="130"/>
      <c r="BI1218" s="130"/>
      <c r="BJ1218" s="130"/>
      <c r="BK1218" s="130"/>
      <c r="BL1218" s="130"/>
      <c r="BM1218" s="130"/>
      <c r="BN1218" s="130"/>
      <c r="BO1218" s="130"/>
      <c r="BP1218" s="130"/>
      <c r="BQ1218" s="130"/>
      <c r="BR1218" s="130"/>
      <c r="BS1218" s="111"/>
    </row>
    <row r="1219" spans="4:71" s="94" customFormat="1" ht="9.75" customHeight="1" x14ac:dyDescent="0.25">
      <c r="D1219" s="130"/>
      <c r="E1219" s="130"/>
      <c r="F1219" s="130"/>
      <c r="G1219" s="130"/>
      <c r="H1219" s="130"/>
      <c r="I1219" s="130"/>
      <c r="J1219" s="130"/>
      <c r="K1219" s="130"/>
      <c r="L1219" s="130"/>
      <c r="M1219" s="130"/>
      <c r="N1219" s="130"/>
      <c r="O1219" s="130"/>
      <c r="P1219" s="130"/>
      <c r="Q1219" s="130"/>
      <c r="R1219" s="130"/>
      <c r="S1219" s="130"/>
      <c r="T1219" s="130"/>
      <c r="U1219" s="130"/>
      <c r="V1219" s="130"/>
      <c r="W1219" s="130"/>
      <c r="X1219" s="130"/>
      <c r="Y1219" s="130"/>
      <c r="Z1219" s="130"/>
      <c r="AA1219" s="130"/>
      <c r="AB1219" s="130"/>
      <c r="AC1219" s="130"/>
      <c r="AD1219" s="130"/>
      <c r="AE1219" s="130"/>
      <c r="AF1219" s="130"/>
      <c r="AG1219" s="130"/>
      <c r="AH1219" s="130"/>
      <c r="AI1219" s="130"/>
      <c r="AJ1219" s="130"/>
      <c r="AK1219" s="130"/>
      <c r="AL1219" s="130"/>
      <c r="AM1219" s="130"/>
      <c r="AN1219" s="130"/>
      <c r="AO1219" s="130"/>
      <c r="AP1219" s="130"/>
      <c r="AQ1219" s="130"/>
      <c r="AR1219" s="130"/>
      <c r="AS1219" s="130"/>
      <c r="AT1219" s="130"/>
      <c r="AU1219" s="130"/>
      <c r="AV1219" s="130"/>
      <c r="AW1219" s="130"/>
      <c r="AX1219" s="130"/>
      <c r="AY1219" s="130"/>
      <c r="AZ1219" s="130"/>
      <c r="BA1219" s="130"/>
      <c r="BB1219" s="130"/>
      <c r="BC1219" s="130"/>
      <c r="BD1219" s="130"/>
      <c r="BE1219" s="130"/>
      <c r="BF1219" s="130"/>
      <c r="BG1219" s="130"/>
      <c r="BH1219" s="130"/>
      <c r="BI1219" s="130"/>
      <c r="BJ1219" s="130"/>
      <c r="BK1219" s="130"/>
      <c r="BL1219" s="130"/>
      <c r="BM1219" s="130"/>
      <c r="BN1219" s="130"/>
      <c r="BO1219" s="130"/>
      <c r="BP1219" s="130"/>
      <c r="BQ1219" s="130"/>
      <c r="BR1219" s="130"/>
      <c r="BS1219" s="111"/>
    </row>
    <row r="1220" spans="4:71" s="94" customFormat="1" ht="9.75" customHeight="1" x14ac:dyDescent="0.25">
      <c r="D1220" s="130"/>
      <c r="E1220" s="130"/>
      <c r="F1220" s="130"/>
      <c r="G1220" s="130"/>
      <c r="H1220" s="130"/>
      <c r="I1220" s="130"/>
      <c r="J1220" s="130"/>
      <c r="K1220" s="130"/>
      <c r="L1220" s="130"/>
      <c r="M1220" s="130"/>
      <c r="N1220" s="130"/>
      <c r="O1220" s="130"/>
      <c r="P1220" s="130"/>
      <c r="Q1220" s="130"/>
      <c r="R1220" s="130"/>
      <c r="S1220" s="130"/>
      <c r="T1220" s="130"/>
      <c r="U1220" s="130"/>
      <c r="V1220" s="130"/>
      <c r="W1220" s="130"/>
      <c r="X1220" s="130"/>
      <c r="Y1220" s="130"/>
      <c r="Z1220" s="130"/>
      <c r="AA1220" s="130"/>
      <c r="AB1220" s="130"/>
      <c r="AC1220" s="130"/>
      <c r="AD1220" s="130"/>
      <c r="AE1220" s="130"/>
      <c r="AF1220" s="130"/>
      <c r="AG1220" s="130"/>
      <c r="AH1220" s="130"/>
      <c r="AI1220" s="130"/>
      <c r="AJ1220" s="130"/>
      <c r="AK1220" s="130"/>
      <c r="AL1220" s="130"/>
      <c r="AM1220" s="130"/>
      <c r="AN1220" s="130"/>
      <c r="AO1220" s="130"/>
      <c r="AP1220" s="130"/>
      <c r="AQ1220" s="130"/>
      <c r="AR1220" s="130"/>
      <c r="AS1220" s="130"/>
      <c r="AT1220" s="130"/>
      <c r="AU1220" s="130"/>
      <c r="AV1220" s="130"/>
      <c r="AW1220" s="130"/>
      <c r="AX1220" s="130"/>
      <c r="AY1220" s="130"/>
      <c r="AZ1220" s="130"/>
      <c r="BA1220" s="130"/>
      <c r="BB1220" s="130"/>
      <c r="BC1220" s="130"/>
      <c r="BD1220" s="130"/>
      <c r="BE1220" s="130"/>
      <c r="BF1220" s="130"/>
      <c r="BG1220" s="130"/>
      <c r="BH1220" s="130"/>
      <c r="BI1220" s="130"/>
      <c r="BJ1220" s="130"/>
      <c r="BK1220" s="130"/>
      <c r="BL1220" s="130"/>
      <c r="BM1220" s="130"/>
      <c r="BN1220" s="130"/>
      <c r="BO1220" s="130"/>
      <c r="BP1220" s="130"/>
      <c r="BQ1220" s="130"/>
      <c r="BR1220" s="130"/>
      <c r="BS1220" s="111"/>
    </row>
    <row r="1221" spans="4:71" s="94" customFormat="1" ht="9.75" customHeight="1" x14ac:dyDescent="0.25">
      <c r="D1221" s="130"/>
      <c r="E1221" s="130"/>
      <c r="F1221" s="130"/>
      <c r="G1221" s="130"/>
      <c r="H1221" s="130"/>
      <c r="I1221" s="130"/>
      <c r="J1221" s="130"/>
      <c r="K1221" s="130"/>
      <c r="L1221" s="130"/>
      <c r="M1221" s="130"/>
      <c r="N1221" s="130"/>
      <c r="O1221" s="130"/>
      <c r="P1221" s="130"/>
      <c r="Q1221" s="130"/>
      <c r="R1221" s="130"/>
      <c r="S1221" s="130"/>
      <c r="T1221" s="130"/>
      <c r="U1221" s="130"/>
      <c r="V1221" s="130"/>
      <c r="W1221" s="130"/>
      <c r="X1221" s="130"/>
      <c r="Y1221" s="130"/>
      <c r="Z1221" s="130"/>
      <c r="AA1221" s="130"/>
      <c r="AB1221" s="130"/>
      <c r="AC1221" s="130"/>
      <c r="AD1221" s="130"/>
      <c r="AE1221" s="130"/>
      <c r="AF1221" s="130"/>
      <c r="AG1221" s="130"/>
      <c r="AH1221" s="130"/>
      <c r="AI1221" s="130"/>
      <c r="AJ1221" s="130"/>
      <c r="AK1221" s="130"/>
      <c r="AL1221" s="130"/>
      <c r="AM1221" s="130"/>
      <c r="AN1221" s="130"/>
      <c r="AO1221" s="130"/>
      <c r="AP1221" s="130"/>
      <c r="AQ1221" s="130"/>
      <c r="AR1221" s="130"/>
      <c r="AS1221" s="130"/>
      <c r="AT1221" s="130"/>
      <c r="AU1221" s="130"/>
      <c r="AV1221" s="130"/>
      <c r="AW1221" s="130"/>
      <c r="AX1221" s="130"/>
      <c r="AY1221" s="130"/>
      <c r="AZ1221" s="130"/>
      <c r="BA1221" s="130"/>
      <c r="BB1221" s="130"/>
      <c r="BC1221" s="130"/>
      <c r="BD1221" s="130"/>
      <c r="BE1221" s="130"/>
      <c r="BF1221" s="130"/>
      <c r="BG1221" s="130"/>
      <c r="BH1221" s="130"/>
      <c r="BI1221" s="130"/>
      <c r="BJ1221" s="130"/>
      <c r="BK1221" s="130"/>
      <c r="BL1221" s="130"/>
      <c r="BM1221" s="130"/>
      <c r="BN1221" s="130"/>
      <c r="BO1221" s="130"/>
      <c r="BP1221" s="130"/>
      <c r="BQ1221" s="130"/>
      <c r="BR1221" s="130"/>
      <c r="BS1221" s="111"/>
    </row>
    <row r="1222" spans="4:71" s="94" customFormat="1" ht="9.75" customHeight="1" x14ac:dyDescent="0.25">
      <c r="D1222" s="130"/>
      <c r="E1222" s="130"/>
      <c r="F1222" s="130"/>
      <c r="G1222" s="130"/>
      <c r="H1222" s="130"/>
      <c r="I1222" s="130"/>
      <c r="J1222" s="130"/>
      <c r="K1222" s="130"/>
      <c r="L1222" s="130"/>
      <c r="M1222" s="130"/>
      <c r="N1222" s="130"/>
      <c r="O1222" s="130"/>
      <c r="P1222" s="130"/>
      <c r="Q1222" s="130"/>
      <c r="R1222" s="130"/>
      <c r="S1222" s="130"/>
      <c r="T1222" s="130"/>
      <c r="U1222" s="130"/>
      <c r="V1222" s="130"/>
      <c r="W1222" s="130"/>
      <c r="X1222" s="130"/>
      <c r="Y1222" s="130"/>
      <c r="Z1222" s="130"/>
      <c r="AA1222" s="130"/>
      <c r="AB1222" s="130"/>
      <c r="AC1222" s="130"/>
      <c r="AD1222" s="130"/>
      <c r="AE1222" s="130"/>
      <c r="AF1222" s="130"/>
      <c r="AG1222" s="130"/>
      <c r="AH1222" s="130"/>
      <c r="AI1222" s="130"/>
      <c r="AJ1222" s="130"/>
      <c r="AK1222" s="130"/>
      <c r="AL1222" s="130"/>
      <c r="AM1222" s="130"/>
      <c r="AN1222" s="130"/>
      <c r="AO1222" s="130"/>
      <c r="AP1222" s="130"/>
      <c r="AQ1222" s="130"/>
      <c r="AR1222" s="130"/>
      <c r="AS1222" s="130"/>
      <c r="AT1222" s="130"/>
      <c r="AU1222" s="130"/>
      <c r="AV1222" s="130"/>
      <c r="AW1222" s="130"/>
      <c r="AX1222" s="130"/>
      <c r="AY1222" s="130"/>
      <c r="AZ1222" s="130"/>
      <c r="BA1222" s="130"/>
      <c r="BB1222" s="130"/>
      <c r="BC1222" s="130"/>
      <c r="BD1222" s="130"/>
      <c r="BE1222" s="130"/>
      <c r="BF1222" s="130"/>
      <c r="BG1222" s="130"/>
      <c r="BH1222" s="130"/>
      <c r="BI1222" s="130"/>
      <c r="BJ1222" s="130"/>
      <c r="BK1222" s="130"/>
      <c r="BL1222" s="130"/>
      <c r="BM1222" s="130"/>
      <c r="BN1222" s="130"/>
      <c r="BO1222" s="130"/>
      <c r="BP1222" s="130"/>
      <c r="BQ1222" s="130"/>
      <c r="BR1222" s="130"/>
      <c r="BS1222" s="111"/>
    </row>
    <row r="1223" spans="4:71" s="94" customFormat="1" ht="9.75" customHeight="1" x14ac:dyDescent="0.25">
      <c r="D1223" s="130"/>
      <c r="E1223" s="130"/>
      <c r="F1223" s="130"/>
      <c r="G1223" s="130"/>
      <c r="H1223" s="130"/>
      <c r="I1223" s="130"/>
      <c r="J1223" s="130"/>
      <c r="K1223" s="130"/>
      <c r="L1223" s="130"/>
      <c r="M1223" s="130"/>
      <c r="N1223" s="130"/>
      <c r="O1223" s="130"/>
      <c r="P1223" s="130"/>
      <c r="Q1223" s="130"/>
      <c r="R1223" s="130"/>
      <c r="S1223" s="130"/>
      <c r="T1223" s="130"/>
      <c r="U1223" s="130"/>
      <c r="V1223" s="130"/>
      <c r="W1223" s="130"/>
      <c r="X1223" s="130"/>
      <c r="Y1223" s="130"/>
      <c r="Z1223" s="130"/>
      <c r="AA1223" s="130"/>
      <c r="AB1223" s="130"/>
      <c r="AC1223" s="130"/>
      <c r="AD1223" s="130"/>
      <c r="AE1223" s="130"/>
      <c r="AF1223" s="130"/>
      <c r="AG1223" s="130"/>
      <c r="AH1223" s="130"/>
      <c r="AI1223" s="130"/>
      <c r="AJ1223" s="130"/>
      <c r="AK1223" s="130"/>
      <c r="AL1223" s="130"/>
      <c r="AM1223" s="130"/>
      <c r="AN1223" s="130"/>
      <c r="AO1223" s="130"/>
      <c r="AP1223" s="130"/>
      <c r="AQ1223" s="130"/>
      <c r="AR1223" s="130"/>
      <c r="AS1223" s="130"/>
      <c r="AT1223" s="130"/>
      <c r="AU1223" s="130"/>
      <c r="AV1223" s="130"/>
      <c r="AW1223" s="130"/>
      <c r="AX1223" s="130"/>
      <c r="AY1223" s="130"/>
      <c r="AZ1223" s="130"/>
      <c r="BA1223" s="130"/>
      <c r="BB1223" s="130"/>
      <c r="BC1223" s="130"/>
      <c r="BD1223" s="130"/>
      <c r="BE1223" s="130"/>
      <c r="BF1223" s="130"/>
      <c r="BG1223" s="130"/>
      <c r="BH1223" s="130"/>
      <c r="BI1223" s="130"/>
      <c r="BJ1223" s="130"/>
      <c r="BK1223" s="130"/>
      <c r="BL1223" s="130"/>
      <c r="BM1223" s="130"/>
      <c r="BN1223" s="130"/>
      <c r="BO1223" s="130"/>
      <c r="BP1223" s="130"/>
      <c r="BQ1223" s="130"/>
      <c r="BR1223" s="130"/>
      <c r="BS1223" s="111"/>
    </row>
    <row r="1224" spans="4:71" s="94" customFormat="1" ht="9.75" customHeight="1" x14ac:dyDescent="0.25">
      <c r="D1224" s="130"/>
      <c r="E1224" s="130"/>
      <c r="F1224" s="130"/>
      <c r="G1224" s="130"/>
      <c r="H1224" s="130"/>
      <c r="I1224" s="130"/>
      <c r="J1224" s="130"/>
      <c r="K1224" s="130"/>
      <c r="L1224" s="130"/>
      <c r="M1224" s="130"/>
      <c r="N1224" s="130"/>
      <c r="O1224" s="130"/>
      <c r="P1224" s="130"/>
      <c r="Q1224" s="130"/>
      <c r="R1224" s="130"/>
      <c r="S1224" s="130"/>
      <c r="T1224" s="130"/>
      <c r="U1224" s="130"/>
      <c r="V1224" s="130"/>
      <c r="W1224" s="130"/>
      <c r="X1224" s="130"/>
      <c r="Y1224" s="130"/>
      <c r="Z1224" s="130"/>
      <c r="AA1224" s="130"/>
      <c r="AB1224" s="130"/>
      <c r="AC1224" s="130"/>
      <c r="AD1224" s="130"/>
      <c r="AE1224" s="130"/>
      <c r="AF1224" s="130"/>
      <c r="AG1224" s="130"/>
      <c r="AH1224" s="130"/>
      <c r="AI1224" s="130"/>
      <c r="AJ1224" s="130"/>
      <c r="AK1224" s="130"/>
      <c r="AL1224" s="130"/>
      <c r="AM1224" s="130"/>
      <c r="AN1224" s="130"/>
      <c r="AO1224" s="130"/>
      <c r="AP1224" s="130"/>
      <c r="AQ1224" s="130"/>
      <c r="AR1224" s="130"/>
      <c r="AS1224" s="130"/>
      <c r="AT1224" s="130"/>
      <c r="AU1224" s="130"/>
      <c r="AV1224" s="130"/>
      <c r="AW1224" s="130"/>
      <c r="AX1224" s="130"/>
      <c r="AY1224" s="130"/>
      <c r="AZ1224" s="130"/>
      <c r="BA1224" s="130"/>
      <c r="BB1224" s="130"/>
      <c r="BC1224" s="130"/>
      <c r="BD1224" s="130"/>
      <c r="BE1224" s="130"/>
      <c r="BF1224" s="130"/>
      <c r="BG1224" s="130"/>
      <c r="BH1224" s="130"/>
      <c r="BI1224" s="130"/>
      <c r="BJ1224" s="130"/>
      <c r="BK1224" s="130"/>
      <c r="BL1224" s="130"/>
      <c r="BM1224" s="130"/>
      <c r="BN1224" s="130"/>
      <c r="BO1224" s="130"/>
      <c r="BP1224" s="130"/>
      <c r="BQ1224" s="130"/>
      <c r="BR1224" s="130"/>
      <c r="BS1224" s="111"/>
    </row>
    <row r="1225" spans="4:71" s="94" customFormat="1" ht="9.75" customHeight="1" x14ac:dyDescent="0.25">
      <c r="D1225" s="130"/>
      <c r="E1225" s="130"/>
      <c r="F1225" s="130"/>
      <c r="G1225" s="130"/>
      <c r="H1225" s="130"/>
      <c r="I1225" s="130"/>
      <c r="J1225" s="130"/>
      <c r="K1225" s="130"/>
      <c r="L1225" s="130"/>
      <c r="M1225" s="130"/>
      <c r="N1225" s="130"/>
      <c r="O1225" s="130"/>
      <c r="P1225" s="130"/>
      <c r="Q1225" s="130"/>
      <c r="R1225" s="130"/>
      <c r="S1225" s="130"/>
      <c r="T1225" s="130"/>
      <c r="U1225" s="130"/>
      <c r="V1225" s="130"/>
      <c r="W1225" s="130"/>
      <c r="X1225" s="130"/>
      <c r="Y1225" s="130"/>
      <c r="Z1225" s="130"/>
      <c r="AA1225" s="130"/>
      <c r="AB1225" s="130"/>
      <c r="AC1225" s="130"/>
      <c r="AD1225" s="130"/>
      <c r="AE1225" s="130"/>
      <c r="AF1225" s="130"/>
      <c r="AG1225" s="130"/>
      <c r="AH1225" s="130"/>
      <c r="AI1225" s="130"/>
      <c r="AJ1225" s="130"/>
      <c r="AK1225" s="130"/>
      <c r="AL1225" s="130"/>
      <c r="AM1225" s="130"/>
      <c r="AN1225" s="130"/>
      <c r="AO1225" s="130"/>
      <c r="AP1225" s="130"/>
      <c r="AQ1225" s="130"/>
      <c r="AR1225" s="130"/>
      <c r="AS1225" s="130"/>
      <c r="AT1225" s="130"/>
      <c r="AU1225" s="130"/>
      <c r="AV1225" s="130"/>
      <c r="AW1225" s="130"/>
      <c r="AX1225" s="130"/>
      <c r="AY1225" s="130"/>
      <c r="AZ1225" s="130"/>
      <c r="BA1225" s="130"/>
      <c r="BB1225" s="130"/>
      <c r="BC1225" s="130"/>
      <c r="BD1225" s="130"/>
      <c r="BE1225" s="130"/>
      <c r="BF1225" s="130"/>
      <c r="BG1225" s="130"/>
      <c r="BH1225" s="130"/>
      <c r="BI1225" s="130"/>
      <c r="BJ1225" s="130"/>
      <c r="BK1225" s="130"/>
      <c r="BL1225" s="130"/>
      <c r="BM1225" s="130"/>
      <c r="BN1225" s="130"/>
      <c r="BO1225" s="130"/>
      <c r="BP1225" s="130"/>
      <c r="BQ1225" s="130"/>
      <c r="BR1225" s="130"/>
      <c r="BS1225" s="111"/>
    </row>
    <row r="1226" spans="4:71" s="94" customFormat="1" ht="9.75" customHeight="1" x14ac:dyDescent="0.25">
      <c r="D1226" s="130"/>
      <c r="E1226" s="130"/>
      <c r="F1226" s="130"/>
      <c r="G1226" s="130"/>
      <c r="H1226" s="130"/>
      <c r="I1226" s="130"/>
      <c r="J1226" s="130"/>
      <c r="K1226" s="130"/>
      <c r="L1226" s="130"/>
      <c r="M1226" s="130"/>
      <c r="N1226" s="130"/>
      <c r="O1226" s="130"/>
      <c r="P1226" s="130"/>
      <c r="Q1226" s="130"/>
      <c r="R1226" s="130"/>
      <c r="S1226" s="130"/>
      <c r="T1226" s="130"/>
      <c r="U1226" s="130"/>
      <c r="V1226" s="130"/>
      <c r="W1226" s="130"/>
      <c r="X1226" s="130"/>
      <c r="Y1226" s="130"/>
      <c r="Z1226" s="130"/>
      <c r="AA1226" s="130"/>
      <c r="AB1226" s="130"/>
      <c r="AC1226" s="130"/>
      <c r="AD1226" s="130"/>
      <c r="AE1226" s="130"/>
      <c r="AF1226" s="130"/>
      <c r="AG1226" s="130"/>
      <c r="AH1226" s="130"/>
      <c r="AI1226" s="130"/>
      <c r="AJ1226" s="130"/>
      <c r="AK1226" s="130"/>
      <c r="AL1226" s="130"/>
      <c r="AM1226" s="130"/>
      <c r="AN1226" s="130"/>
      <c r="AO1226" s="130"/>
      <c r="AP1226" s="130"/>
      <c r="AQ1226" s="130"/>
      <c r="AR1226" s="130"/>
      <c r="AS1226" s="130"/>
      <c r="AT1226" s="130"/>
      <c r="AU1226" s="130"/>
      <c r="AV1226" s="130"/>
      <c r="AW1226" s="130"/>
      <c r="AX1226" s="130"/>
      <c r="AY1226" s="130"/>
      <c r="AZ1226" s="130"/>
      <c r="BA1226" s="130"/>
      <c r="BB1226" s="130"/>
      <c r="BC1226" s="130"/>
      <c r="BD1226" s="130"/>
      <c r="BE1226" s="130"/>
      <c r="BF1226" s="130"/>
      <c r="BG1226" s="130"/>
      <c r="BH1226" s="130"/>
      <c r="BI1226" s="130"/>
      <c r="BJ1226" s="130"/>
      <c r="BK1226" s="130"/>
      <c r="BL1226" s="130"/>
      <c r="BM1226" s="130"/>
      <c r="BN1226" s="130"/>
      <c r="BO1226" s="130"/>
      <c r="BP1226" s="130"/>
      <c r="BQ1226" s="130"/>
      <c r="BR1226" s="130"/>
      <c r="BS1226" s="111"/>
    </row>
    <row r="1227" spans="4:71" s="94" customFormat="1" ht="9.75" customHeight="1" x14ac:dyDescent="0.25">
      <c r="D1227" s="130"/>
      <c r="E1227" s="130"/>
      <c r="F1227" s="130"/>
      <c r="G1227" s="130"/>
      <c r="H1227" s="130"/>
      <c r="I1227" s="130"/>
      <c r="J1227" s="130"/>
      <c r="K1227" s="130"/>
      <c r="L1227" s="130"/>
      <c r="M1227" s="130"/>
      <c r="N1227" s="130"/>
      <c r="O1227" s="130"/>
      <c r="P1227" s="130"/>
      <c r="Q1227" s="130"/>
      <c r="R1227" s="130"/>
      <c r="S1227" s="130"/>
      <c r="T1227" s="130"/>
      <c r="U1227" s="130"/>
      <c r="V1227" s="130"/>
      <c r="W1227" s="130"/>
      <c r="X1227" s="130"/>
      <c r="Y1227" s="130"/>
      <c r="Z1227" s="130"/>
      <c r="AA1227" s="130"/>
      <c r="AB1227" s="130"/>
      <c r="AC1227" s="130"/>
      <c r="AD1227" s="130"/>
      <c r="AE1227" s="130"/>
      <c r="AF1227" s="130"/>
      <c r="AG1227" s="130"/>
      <c r="AH1227" s="130"/>
      <c r="AI1227" s="130"/>
      <c r="AJ1227" s="130"/>
      <c r="AK1227" s="130"/>
      <c r="AL1227" s="130"/>
      <c r="AM1227" s="130"/>
      <c r="AN1227" s="130"/>
      <c r="AO1227" s="130"/>
      <c r="AP1227" s="130"/>
      <c r="AQ1227" s="130"/>
      <c r="AR1227" s="130"/>
      <c r="AS1227" s="130"/>
      <c r="AT1227" s="130"/>
      <c r="AU1227" s="130"/>
      <c r="AV1227" s="130"/>
      <c r="AW1227" s="130"/>
      <c r="AX1227" s="130"/>
      <c r="AY1227" s="130"/>
      <c r="AZ1227" s="130"/>
      <c r="BA1227" s="130"/>
      <c r="BB1227" s="130"/>
      <c r="BC1227" s="130"/>
      <c r="BD1227" s="130"/>
      <c r="BE1227" s="130"/>
      <c r="BF1227" s="130"/>
      <c r="BG1227" s="130"/>
      <c r="BH1227" s="130"/>
      <c r="BI1227" s="130"/>
      <c r="BJ1227" s="130"/>
      <c r="BK1227" s="130"/>
      <c r="BL1227" s="130"/>
      <c r="BM1227" s="130"/>
      <c r="BN1227" s="130"/>
      <c r="BO1227" s="130"/>
      <c r="BP1227" s="130"/>
      <c r="BQ1227" s="130"/>
      <c r="BR1227" s="130"/>
      <c r="BS1227" s="111"/>
    </row>
    <row r="1228" spans="4:71" s="94" customFormat="1" ht="9.75" customHeight="1" x14ac:dyDescent="0.25">
      <c r="D1228" s="130"/>
      <c r="E1228" s="130"/>
      <c r="F1228" s="130"/>
      <c r="G1228" s="130"/>
      <c r="H1228" s="130"/>
      <c r="I1228" s="130"/>
      <c r="J1228" s="130"/>
      <c r="K1228" s="130"/>
      <c r="L1228" s="130"/>
      <c r="M1228" s="130"/>
      <c r="N1228" s="130"/>
      <c r="O1228" s="130"/>
      <c r="P1228" s="130"/>
      <c r="Q1228" s="130"/>
      <c r="R1228" s="130"/>
      <c r="S1228" s="130"/>
      <c r="T1228" s="130"/>
      <c r="U1228" s="130"/>
      <c r="V1228" s="130"/>
      <c r="W1228" s="130"/>
      <c r="X1228" s="130"/>
      <c r="Y1228" s="130"/>
      <c r="Z1228" s="130"/>
      <c r="AA1228" s="130"/>
      <c r="AB1228" s="130"/>
      <c r="AC1228" s="130"/>
      <c r="AD1228" s="130"/>
      <c r="AE1228" s="130"/>
      <c r="AF1228" s="130"/>
      <c r="AG1228" s="130"/>
      <c r="AH1228" s="130"/>
      <c r="AI1228" s="130"/>
      <c r="AJ1228" s="130"/>
      <c r="AK1228" s="130"/>
      <c r="AL1228" s="130"/>
      <c r="AM1228" s="130"/>
      <c r="AN1228" s="130"/>
      <c r="AO1228" s="130"/>
      <c r="AP1228" s="130"/>
      <c r="AQ1228" s="130"/>
      <c r="AR1228" s="130"/>
      <c r="AS1228" s="130"/>
      <c r="AT1228" s="130"/>
      <c r="AU1228" s="130"/>
      <c r="AV1228" s="130"/>
      <c r="AW1228" s="130"/>
      <c r="AX1228" s="130"/>
      <c r="AY1228" s="130"/>
      <c r="AZ1228" s="130"/>
      <c r="BA1228" s="130"/>
      <c r="BB1228" s="130"/>
      <c r="BC1228" s="130"/>
      <c r="BD1228" s="130"/>
      <c r="BE1228" s="130"/>
      <c r="BF1228" s="130"/>
      <c r="BG1228" s="130"/>
      <c r="BH1228" s="130"/>
      <c r="BI1228" s="130"/>
      <c r="BJ1228" s="130"/>
      <c r="BK1228" s="130"/>
      <c r="BL1228" s="130"/>
      <c r="BM1228" s="130"/>
      <c r="BN1228" s="130"/>
      <c r="BO1228" s="130"/>
      <c r="BP1228" s="130"/>
      <c r="BQ1228" s="130"/>
      <c r="BR1228" s="130"/>
      <c r="BS1228" s="111"/>
    </row>
    <row r="1229" spans="4:71" s="94" customFormat="1" ht="9.75" customHeight="1" x14ac:dyDescent="0.25">
      <c r="D1229" s="130"/>
      <c r="E1229" s="130"/>
      <c r="F1229" s="130"/>
      <c r="G1229" s="130"/>
      <c r="H1229" s="130"/>
      <c r="I1229" s="130"/>
      <c r="J1229" s="130"/>
      <c r="K1229" s="130"/>
      <c r="L1229" s="130"/>
      <c r="M1229" s="130"/>
      <c r="N1229" s="130"/>
      <c r="O1229" s="130"/>
      <c r="P1229" s="130"/>
      <c r="Q1229" s="130"/>
      <c r="R1229" s="130"/>
      <c r="S1229" s="130"/>
      <c r="T1229" s="130"/>
      <c r="U1229" s="130"/>
      <c r="V1229" s="130"/>
      <c r="W1229" s="130"/>
      <c r="X1229" s="130"/>
      <c r="Y1229" s="130"/>
      <c r="Z1229" s="130"/>
      <c r="AA1229" s="130"/>
      <c r="AB1229" s="130"/>
      <c r="AC1229" s="130"/>
      <c r="AD1229" s="130"/>
      <c r="AE1229" s="130"/>
      <c r="AF1229" s="130"/>
      <c r="AG1229" s="130"/>
      <c r="AH1229" s="130"/>
      <c r="AI1229" s="130"/>
      <c r="AJ1229" s="130"/>
      <c r="AK1229" s="130"/>
      <c r="AL1229" s="130"/>
      <c r="AM1229" s="130"/>
      <c r="AN1229" s="130"/>
      <c r="AO1229" s="130"/>
      <c r="AP1229" s="130"/>
      <c r="AQ1229" s="130"/>
      <c r="AR1229" s="130"/>
      <c r="AS1229" s="130"/>
      <c r="AT1229" s="130"/>
      <c r="AU1229" s="130"/>
      <c r="AV1229" s="130"/>
      <c r="AW1229" s="130"/>
      <c r="AX1229" s="130"/>
      <c r="AY1229" s="130"/>
      <c r="AZ1229" s="130"/>
      <c r="BA1229" s="130"/>
      <c r="BB1229" s="130"/>
      <c r="BC1229" s="130"/>
      <c r="BD1229" s="130"/>
      <c r="BE1229" s="130"/>
      <c r="BF1229" s="130"/>
      <c r="BG1229" s="130"/>
      <c r="BH1229" s="130"/>
      <c r="BI1229" s="130"/>
      <c r="BJ1229" s="130"/>
      <c r="BK1229" s="130"/>
      <c r="BL1229" s="130"/>
      <c r="BM1229" s="130"/>
      <c r="BN1229" s="130"/>
      <c r="BO1229" s="130"/>
      <c r="BP1229" s="130"/>
      <c r="BQ1229" s="130"/>
      <c r="BR1229" s="130"/>
      <c r="BS1229" s="111"/>
    </row>
    <row r="1230" spans="4:71" s="94" customFormat="1" ht="9.75" customHeight="1" x14ac:dyDescent="0.25">
      <c r="D1230" s="130"/>
      <c r="E1230" s="130"/>
      <c r="F1230" s="130"/>
      <c r="G1230" s="130"/>
      <c r="H1230" s="130"/>
      <c r="I1230" s="130"/>
      <c r="J1230" s="130"/>
      <c r="K1230" s="130"/>
      <c r="L1230" s="130"/>
      <c r="M1230" s="130"/>
      <c r="N1230" s="130"/>
      <c r="O1230" s="130"/>
      <c r="P1230" s="130"/>
      <c r="Q1230" s="130"/>
      <c r="R1230" s="130"/>
      <c r="S1230" s="130"/>
      <c r="T1230" s="130"/>
      <c r="U1230" s="130"/>
      <c r="V1230" s="130"/>
      <c r="W1230" s="130"/>
      <c r="X1230" s="130"/>
      <c r="Y1230" s="130"/>
      <c r="Z1230" s="130"/>
      <c r="AA1230" s="130"/>
      <c r="AB1230" s="130"/>
      <c r="AC1230" s="130"/>
      <c r="AD1230" s="130"/>
      <c r="AE1230" s="130"/>
      <c r="AF1230" s="130"/>
      <c r="AG1230" s="130"/>
      <c r="AH1230" s="130"/>
      <c r="AI1230" s="130"/>
      <c r="AJ1230" s="130"/>
      <c r="AK1230" s="130"/>
      <c r="AL1230" s="130"/>
      <c r="AM1230" s="130"/>
      <c r="AN1230" s="130"/>
      <c r="AO1230" s="130"/>
      <c r="AP1230" s="130"/>
      <c r="AQ1230" s="130"/>
      <c r="AR1230" s="130"/>
      <c r="AS1230" s="130"/>
      <c r="AT1230" s="130"/>
      <c r="AU1230" s="130"/>
      <c r="AV1230" s="130"/>
      <c r="AW1230" s="130"/>
      <c r="AX1230" s="130"/>
      <c r="AY1230" s="130"/>
      <c r="AZ1230" s="130"/>
      <c r="BA1230" s="130"/>
      <c r="BB1230" s="130"/>
      <c r="BC1230" s="130"/>
      <c r="BD1230" s="130"/>
      <c r="BE1230" s="130"/>
      <c r="BF1230" s="130"/>
      <c r="BG1230" s="130"/>
      <c r="BH1230" s="130"/>
      <c r="BI1230" s="130"/>
      <c r="BJ1230" s="130"/>
      <c r="BK1230" s="130"/>
      <c r="BL1230" s="130"/>
      <c r="BM1230" s="130"/>
      <c r="BN1230" s="130"/>
      <c r="BO1230" s="130"/>
      <c r="BP1230" s="130"/>
      <c r="BQ1230" s="130"/>
      <c r="BR1230" s="130"/>
      <c r="BS1230" s="111"/>
    </row>
    <row r="1231" spans="4:71" s="94" customFormat="1" ht="9.75" customHeight="1" x14ac:dyDescent="0.25">
      <c r="D1231" s="130"/>
      <c r="E1231" s="130"/>
      <c r="F1231" s="130"/>
      <c r="G1231" s="130"/>
      <c r="H1231" s="130"/>
      <c r="I1231" s="130"/>
      <c r="J1231" s="130"/>
      <c r="K1231" s="130"/>
      <c r="L1231" s="130"/>
      <c r="M1231" s="130"/>
      <c r="N1231" s="130"/>
      <c r="O1231" s="130"/>
      <c r="P1231" s="130"/>
      <c r="Q1231" s="130"/>
      <c r="R1231" s="130"/>
      <c r="S1231" s="130"/>
      <c r="T1231" s="130"/>
      <c r="U1231" s="130"/>
      <c r="V1231" s="130"/>
      <c r="W1231" s="130"/>
      <c r="X1231" s="130"/>
      <c r="Y1231" s="130"/>
      <c r="Z1231" s="130"/>
      <c r="AA1231" s="130"/>
      <c r="AB1231" s="130"/>
      <c r="AC1231" s="130"/>
      <c r="AD1231" s="130"/>
      <c r="AE1231" s="130"/>
      <c r="AF1231" s="130"/>
      <c r="AG1231" s="130"/>
      <c r="AH1231" s="130"/>
      <c r="AI1231" s="130"/>
      <c r="AJ1231" s="130"/>
      <c r="AK1231" s="130"/>
      <c r="AL1231" s="130"/>
      <c r="AM1231" s="130"/>
      <c r="AN1231" s="130"/>
      <c r="AO1231" s="130"/>
      <c r="AP1231" s="130"/>
      <c r="AQ1231" s="130"/>
      <c r="AR1231" s="130"/>
      <c r="AS1231" s="130"/>
      <c r="AT1231" s="130"/>
      <c r="AU1231" s="130"/>
      <c r="AV1231" s="130"/>
      <c r="AW1231" s="130"/>
      <c r="AX1231" s="130"/>
      <c r="AY1231" s="130"/>
      <c r="AZ1231" s="130"/>
      <c r="BA1231" s="130"/>
      <c r="BB1231" s="130"/>
      <c r="BC1231" s="130"/>
      <c r="BD1231" s="130"/>
      <c r="BE1231" s="130"/>
      <c r="BF1231" s="130"/>
      <c r="BG1231" s="130"/>
      <c r="BH1231" s="130"/>
      <c r="BI1231" s="130"/>
      <c r="BJ1231" s="130"/>
      <c r="BK1231" s="130"/>
      <c r="BL1231" s="130"/>
      <c r="BM1231" s="130"/>
      <c r="BN1231" s="130"/>
      <c r="BO1231" s="130"/>
      <c r="BP1231" s="130"/>
      <c r="BQ1231" s="130"/>
      <c r="BR1231" s="130"/>
      <c r="BS1231" s="111"/>
    </row>
    <row r="1232" spans="4:71" s="94" customFormat="1" ht="9.75" customHeight="1" x14ac:dyDescent="0.25">
      <c r="D1232" s="130"/>
      <c r="E1232" s="130"/>
      <c r="F1232" s="130"/>
      <c r="G1232" s="130"/>
      <c r="H1232" s="130"/>
      <c r="I1232" s="130"/>
      <c r="J1232" s="130"/>
      <c r="K1232" s="130"/>
      <c r="L1232" s="130"/>
      <c r="M1232" s="130"/>
      <c r="N1232" s="130"/>
      <c r="O1232" s="130"/>
      <c r="P1232" s="130"/>
      <c r="Q1232" s="130"/>
      <c r="R1232" s="130"/>
      <c r="S1232" s="130"/>
      <c r="T1232" s="130"/>
      <c r="U1232" s="130"/>
      <c r="V1232" s="130"/>
      <c r="W1232" s="130"/>
      <c r="X1232" s="130"/>
      <c r="Y1232" s="130"/>
      <c r="Z1232" s="130"/>
      <c r="AA1232" s="130"/>
      <c r="AB1232" s="130"/>
      <c r="AC1232" s="130"/>
      <c r="AD1232" s="130"/>
      <c r="AE1232" s="130"/>
      <c r="AF1232" s="130"/>
      <c r="AG1232" s="130"/>
      <c r="AH1232" s="130"/>
      <c r="AI1232" s="130"/>
      <c r="AJ1232" s="130"/>
      <c r="AK1232" s="130"/>
      <c r="AL1232" s="130"/>
      <c r="AM1232" s="130"/>
      <c r="AN1232" s="130"/>
      <c r="AO1232" s="130"/>
      <c r="AP1232" s="130"/>
      <c r="AQ1232" s="130"/>
      <c r="AR1232" s="130"/>
      <c r="AS1232" s="130"/>
      <c r="AT1232" s="130"/>
      <c r="AU1232" s="130"/>
      <c r="AV1232" s="130"/>
      <c r="AW1232" s="130"/>
      <c r="AX1232" s="130"/>
      <c r="AY1232" s="130"/>
      <c r="AZ1232" s="130"/>
      <c r="BA1232" s="130"/>
      <c r="BB1232" s="130"/>
      <c r="BC1232" s="130"/>
      <c r="BD1232" s="130"/>
      <c r="BE1232" s="130"/>
      <c r="BF1232" s="130"/>
      <c r="BG1232" s="130"/>
      <c r="BH1232" s="130"/>
      <c r="BI1232" s="130"/>
      <c r="BJ1232" s="130"/>
      <c r="BK1232" s="130"/>
      <c r="BL1232" s="130"/>
      <c r="BM1232" s="130"/>
      <c r="BN1232" s="130"/>
      <c r="BO1232" s="130"/>
      <c r="BP1232" s="130"/>
      <c r="BQ1232" s="130"/>
      <c r="BR1232" s="130"/>
      <c r="BS1232" s="111"/>
    </row>
    <row r="1233" spans="4:71" s="94" customFormat="1" ht="9.75" customHeight="1" x14ac:dyDescent="0.25">
      <c r="D1233" s="130"/>
      <c r="E1233" s="130"/>
      <c r="F1233" s="130"/>
      <c r="G1233" s="130"/>
      <c r="H1233" s="130"/>
      <c r="I1233" s="130"/>
      <c r="J1233" s="130"/>
      <c r="K1233" s="130"/>
      <c r="L1233" s="130"/>
      <c r="M1233" s="130"/>
      <c r="N1233" s="130"/>
      <c r="O1233" s="130"/>
      <c r="P1233" s="130"/>
      <c r="Q1233" s="130"/>
      <c r="R1233" s="130"/>
      <c r="S1233" s="130"/>
      <c r="T1233" s="130"/>
      <c r="U1233" s="130"/>
      <c r="V1233" s="130"/>
      <c r="W1233" s="130"/>
      <c r="X1233" s="130"/>
      <c r="Y1233" s="130"/>
      <c r="Z1233" s="130"/>
      <c r="AA1233" s="130"/>
      <c r="AB1233" s="130"/>
      <c r="AC1233" s="130"/>
      <c r="AD1233" s="130"/>
      <c r="AE1233" s="130"/>
      <c r="AF1233" s="130"/>
      <c r="AG1233" s="130"/>
      <c r="AH1233" s="130"/>
      <c r="AI1233" s="130"/>
      <c r="AJ1233" s="130"/>
      <c r="AK1233" s="130"/>
      <c r="AL1233" s="130"/>
      <c r="AM1233" s="130"/>
      <c r="AN1233" s="130"/>
      <c r="AO1233" s="130"/>
      <c r="AP1233" s="130"/>
      <c r="AQ1233" s="130"/>
      <c r="AR1233" s="130"/>
      <c r="AS1233" s="130"/>
      <c r="AT1233" s="130"/>
      <c r="AU1233" s="130"/>
      <c r="AV1233" s="130"/>
      <c r="AW1233" s="130"/>
      <c r="AX1233" s="130"/>
      <c r="AY1233" s="130"/>
      <c r="AZ1233" s="130"/>
      <c r="BA1233" s="130"/>
      <c r="BB1233" s="130"/>
      <c r="BC1233" s="130"/>
      <c r="BD1233" s="130"/>
      <c r="BE1233" s="130"/>
      <c r="BF1233" s="130"/>
      <c r="BG1233" s="130"/>
      <c r="BH1233" s="130"/>
      <c r="BI1233" s="130"/>
      <c r="BJ1233" s="130"/>
      <c r="BK1233" s="130"/>
      <c r="BL1233" s="130"/>
      <c r="BM1233" s="130"/>
      <c r="BN1233" s="130"/>
      <c r="BO1233" s="130"/>
      <c r="BP1233" s="130"/>
      <c r="BQ1233" s="130"/>
      <c r="BR1233" s="130"/>
      <c r="BS1233" s="111"/>
    </row>
    <row r="1234" spans="4:71" s="94" customFormat="1" ht="9.75" customHeight="1" x14ac:dyDescent="0.25">
      <c r="D1234" s="130"/>
      <c r="E1234" s="130"/>
      <c r="F1234" s="130"/>
      <c r="G1234" s="130"/>
      <c r="H1234" s="130"/>
      <c r="I1234" s="130"/>
      <c r="J1234" s="130"/>
      <c r="K1234" s="130"/>
      <c r="L1234" s="130"/>
      <c r="M1234" s="130"/>
      <c r="N1234" s="130"/>
      <c r="O1234" s="130"/>
      <c r="P1234" s="130"/>
      <c r="Q1234" s="130"/>
      <c r="R1234" s="130"/>
      <c r="S1234" s="130"/>
      <c r="T1234" s="130"/>
      <c r="U1234" s="130"/>
      <c r="V1234" s="130"/>
      <c r="W1234" s="130"/>
      <c r="X1234" s="130"/>
      <c r="Y1234" s="130"/>
      <c r="Z1234" s="130"/>
      <c r="AA1234" s="130"/>
      <c r="AB1234" s="130"/>
      <c r="AC1234" s="130"/>
      <c r="AD1234" s="130"/>
      <c r="AE1234" s="130"/>
      <c r="AF1234" s="130"/>
      <c r="AG1234" s="130"/>
      <c r="AH1234" s="130"/>
      <c r="AI1234" s="130"/>
      <c r="AJ1234" s="130"/>
      <c r="AK1234" s="130"/>
      <c r="AL1234" s="130"/>
      <c r="AM1234" s="130"/>
      <c r="AN1234" s="130"/>
      <c r="AO1234" s="130"/>
      <c r="AP1234" s="130"/>
      <c r="AQ1234" s="130"/>
      <c r="AR1234" s="130"/>
      <c r="AS1234" s="130"/>
      <c r="AT1234" s="130"/>
      <c r="AU1234" s="130"/>
      <c r="AV1234" s="130"/>
      <c r="AW1234" s="130"/>
      <c r="AX1234" s="130"/>
      <c r="AY1234" s="130"/>
      <c r="AZ1234" s="130"/>
      <c r="BA1234" s="130"/>
      <c r="BB1234" s="130"/>
      <c r="BC1234" s="130"/>
      <c r="BD1234" s="130"/>
      <c r="BE1234" s="130"/>
      <c r="BF1234" s="130"/>
      <c r="BG1234" s="130"/>
      <c r="BH1234" s="130"/>
      <c r="BI1234" s="130"/>
      <c r="BJ1234" s="130"/>
      <c r="BK1234" s="130"/>
      <c r="BL1234" s="130"/>
      <c r="BM1234" s="130"/>
      <c r="BN1234" s="130"/>
      <c r="BO1234" s="130"/>
      <c r="BP1234" s="130"/>
      <c r="BQ1234" s="130"/>
      <c r="BR1234" s="130"/>
      <c r="BS1234" s="111"/>
    </row>
    <row r="1235" spans="4:71" s="94" customFormat="1" ht="9.75" customHeight="1" x14ac:dyDescent="0.25">
      <c r="D1235" s="130"/>
      <c r="E1235" s="130"/>
      <c r="F1235" s="130"/>
      <c r="G1235" s="130"/>
      <c r="H1235" s="130"/>
      <c r="I1235" s="130"/>
      <c r="J1235" s="130"/>
      <c r="K1235" s="130"/>
      <c r="L1235" s="130"/>
      <c r="M1235" s="130"/>
      <c r="N1235" s="130"/>
      <c r="O1235" s="130"/>
      <c r="P1235" s="130"/>
      <c r="Q1235" s="130"/>
      <c r="R1235" s="130"/>
      <c r="S1235" s="130"/>
      <c r="T1235" s="130"/>
      <c r="U1235" s="130"/>
      <c r="V1235" s="130"/>
      <c r="W1235" s="130"/>
      <c r="X1235" s="130"/>
      <c r="Y1235" s="130"/>
      <c r="Z1235" s="130"/>
      <c r="AA1235" s="130"/>
      <c r="AB1235" s="130"/>
      <c r="AC1235" s="130"/>
      <c r="AD1235" s="130"/>
      <c r="AE1235" s="130"/>
      <c r="AF1235" s="130"/>
      <c r="AG1235" s="130"/>
      <c r="AH1235" s="130"/>
      <c r="AI1235" s="130"/>
      <c r="AJ1235" s="130"/>
      <c r="AK1235" s="130"/>
      <c r="AL1235" s="130"/>
      <c r="AM1235" s="130"/>
      <c r="AN1235" s="130"/>
      <c r="AO1235" s="130"/>
      <c r="AP1235" s="130"/>
      <c r="AQ1235" s="130"/>
      <c r="AR1235" s="130"/>
      <c r="AS1235" s="130"/>
      <c r="AT1235" s="130"/>
      <c r="AU1235" s="130"/>
      <c r="AV1235" s="130"/>
      <c r="AW1235" s="130"/>
      <c r="AX1235" s="130"/>
      <c r="AY1235" s="130"/>
      <c r="AZ1235" s="130"/>
      <c r="BA1235" s="130"/>
      <c r="BB1235" s="130"/>
      <c r="BC1235" s="130"/>
      <c r="BD1235" s="130"/>
      <c r="BE1235" s="130"/>
      <c r="BF1235" s="130"/>
      <c r="BG1235" s="130"/>
      <c r="BH1235" s="130"/>
      <c r="BI1235" s="130"/>
      <c r="BJ1235" s="130"/>
      <c r="BK1235" s="130"/>
      <c r="BL1235" s="130"/>
      <c r="BM1235" s="130"/>
      <c r="BN1235" s="130"/>
      <c r="BO1235" s="130"/>
      <c r="BP1235" s="130"/>
      <c r="BQ1235" s="130"/>
      <c r="BR1235" s="130"/>
      <c r="BS1235" s="111"/>
    </row>
    <row r="1236" spans="4:71" s="94" customFormat="1" ht="9.75" customHeight="1" x14ac:dyDescent="0.25">
      <c r="D1236" s="130"/>
      <c r="E1236" s="130"/>
      <c r="F1236" s="130"/>
      <c r="G1236" s="130"/>
      <c r="H1236" s="130"/>
      <c r="I1236" s="130"/>
      <c r="J1236" s="130"/>
      <c r="K1236" s="130"/>
      <c r="L1236" s="130"/>
      <c r="M1236" s="130"/>
      <c r="N1236" s="130"/>
      <c r="O1236" s="130"/>
      <c r="P1236" s="130"/>
      <c r="Q1236" s="130"/>
      <c r="R1236" s="130"/>
      <c r="S1236" s="130"/>
      <c r="T1236" s="130"/>
      <c r="U1236" s="130"/>
      <c r="V1236" s="130"/>
      <c r="W1236" s="130"/>
      <c r="X1236" s="130"/>
      <c r="Y1236" s="130"/>
      <c r="Z1236" s="130"/>
      <c r="AA1236" s="130"/>
      <c r="AB1236" s="130"/>
      <c r="AC1236" s="130"/>
      <c r="AD1236" s="130"/>
      <c r="AE1236" s="130"/>
      <c r="AF1236" s="130"/>
      <c r="AG1236" s="130"/>
      <c r="AH1236" s="130"/>
      <c r="AI1236" s="130"/>
      <c r="AJ1236" s="130"/>
      <c r="AK1236" s="130"/>
      <c r="AL1236" s="130"/>
      <c r="AM1236" s="130"/>
      <c r="AN1236" s="130"/>
      <c r="AO1236" s="130"/>
      <c r="AP1236" s="130"/>
      <c r="AQ1236" s="130"/>
      <c r="AR1236" s="130"/>
      <c r="AS1236" s="130"/>
      <c r="AT1236" s="130"/>
      <c r="AU1236" s="130"/>
      <c r="AV1236" s="130"/>
      <c r="AW1236" s="130"/>
      <c r="AX1236" s="130"/>
      <c r="AY1236" s="130"/>
      <c r="AZ1236" s="130"/>
      <c r="BA1236" s="130"/>
      <c r="BB1236" s="130"/>
      <c r="BC1236" s="130"/>
      <c r="BD1236" s="130"/>
      <c r="BE1236" s="130"/>
      <c r="BF1236" s="130"/>
      <c r="BG1236" s="130"/>
      <c r="BH1236" s="130"/>
      <c r="BI1236" s="130"/>
      <c r="BJ1236" s="130"/>
      <c r="BK1236" s="130"/>
      <c r="BL1236" s="130"/>
      <c r="BM1236" s="130"/>
      <c r="BN1236" s="130"/>
      <c r="BO1236" s="130"/>
      <c r="BP1236" s="130"/>
      <c r="BQ1236" s="130"/>
      <c r="BR1236" s="130"/>
      <c r="BS1236" s="111"/>
    </row>
    <row r="1237" spans="4:71" s="94" customFormat="1" ht="9.75" customHeight="1" x14ac:dyDescent="0.25">
      <c r="D1237" s="130"/>
      <c r="E1237" s="130"/>
      <c r="F1237" s="130"/>
      <c r="G1237" s="130"/>
      <c r="H1237" s="130"/>
      <c r="I1237" s="130"/>
      <c r="J1237" s="130"/>
      <c r="K1237" s="130"/>
      <c r="L1237" s="130"/>
      <c r="M1237" s="130"/>
      <c r="N1237" s="130"/>
      <c r="O1237" s="130"/>
      <c r="P1237" s="130"/>
      <c r="Q1237" s="130"/>
      <c r="R1237" s="130"/>
      <c r="S1237" s="130"/>
      <c r="T1237" s="130"/>
      <c r="U1237" s="130"/>
      <c r="V1237" s="130"/>
      <c r="W1237" s="130"/>
      <c r="X1237" s="130"/>
      <c r="Y1237" s="130"/>
      <c r="Z1237" s="130"/>
      <c r="AA1237" s="130"/>
      <c r="AB1237" s="130"/>
      <c r="AC1237" s="130"/>
      <c r="AD1237" s="130"/>
      <c r="AE1237" s="130"/>
      <c r="AF1237" s="130"/>
      <c r="AG1237" s="130"/>
      <c r="AH1237" s="130"/>
      <c r="AI1237" s="130"/>
      <c r="AJ1237" s="130"/>
      <c r="AK1237" s="130"/>
      <c r="AL1237" s="130"/>
      <c r="AM1237" s="130"/>
      <c r="AN1237" s="130"/>
      <c r="AO1237" s="130"/>
      <c r="AP1237" s="130"/>
      <c r="AQ1237" s="130"/>
      <c r="AR1237" s="130"/>
      <c r="AS1237" s="130"/>
      <c r="AT1237" s="130"/>
      <c r="AU1237" s="130"/>
      <c r="AV1237" s="130"/>
      <c r="AW1237" s="130"/>
      <c r="AX1237" s="130"/>
      <c r="AY1237" s="130"/>
      <c r="AZ1237" s="130"/>
      <c r="BA1237" s="130"/>
      <c r="BB1237" s="130"/>
      <c r="BC1237" s="130"/>
      <c r="BD1237" s="130"/>
      <c r="BE1237" s="130"/>
      <c r="BF1237" s="130"/>
      <c r="BG1237" s="130"/>
      <c r="BH1237" s="130"/>
      <c r="BI1237" s="130"/>
      <c r="BJ1237" s="130"/>
      <c r="BK1237" s="130"/>
      <c r="BL1237" s="130"/>
      <c r="BM1237" s="130"/>
      <c r="BN1237" s="130"/>
      <c r="BO1237" s="130"/>
      <c r="BP1237" s="130"/>
      <c r="BQ1237" s="130"/>
      <c r="BR1237" s="130"/>
      <c r="BS1237" s="111"/>
    </row>
    <row r="1238" spans="4:71" s="94" customFormat="1" ht="9.75" customHeight="1" x14ac:dyDescent="0.25">
      <c r="D1238" s="130"/>
      <c r="E1238" s="130"/>
      <c r="F1238" s="130"/>
      <c r="G1238" s="130"/>
      <c r="H1238" s="130"/>
      <c r="I1238" s="130"/>
      <c r="J1238" s="130"/>
      <c r="K1238" s="130"/>
      <c r="L1238" s="130"/>
      <c r="M1238" s="130"/>
      <c r="N1238" s="130"/>
      <c r="O1238" s="130"/>
      <c r="P1238" s="130"/>
      <c r="Q1238" s="130"/>
      <c r="R1238" s="130"/>
      <c r="S1238" s="130"/>
      <c r="T1238" s="130"/>
      <c r="U1238" s="130"/>
      <c r="V1238" s="130"/>
      <c r="W1238" s="130"/>
      <c r="X1238" s="130"/>
      <c r="Y1238" s="130"/>
      <c r="Z1238" s="130"/>
      <c r="AA1238" s="130"/>
      <c r="AB1238" s="130"/>
      <c r="AC1238" s="130"/>
      <c r="AD1238" s="130"/>
      <c r="AE1238" s="130"/>
      <c r="AF1238" s="130"/>
      <c r="AG1238" s="130"/>
      <c r="AH1238" s="130"/>
      <c r="AI1238" s="130"/>
      <c r="AJ1238" s="130"/>
      <c r="AK1238" s="130"/>
      <c r="AL1238" s="130"/>
      <c r="AM1238" s="130"/>
      <c r="AN1238" s="130"/>
      <c r="AO1238" s="130"/>
      <c r="AP1238" s="130"/>
      <c r="AQ1238" s="130"/>
      <c r="AR1238" s="130"/>
      <c r="AS1238" s="130"/>
      <c r="AT1238" s="130"/>
      <c r="AU1238" s="130"/>
      <c r="AV1238" s="130"/>
      <c r="AW1238" s="130"/>
      <c r="AX1238" s="130"/>
      <c r="AY1238" s="130"/>
      <c r="AZ1238" s="130"/>
      <c r="BA1238" s="130"/>
      <c r="BB1238" s="130"/>
      <c r="BC1238" s="130"/>
      <c r="BD1238" s="130"/>
      <c r="BE1238" s="130"/>
      <c r="BF1238" s="130"/>
      <c r="BG1238" s="130"/>
      <c r="BH1238" s="130"/>
      <c r="BI1238" s="130"/>
      <c r="BJ1238" s="130"/>
      <c r="BK1238" s="130"/>
      <c r="BL1238" s="130"/>
      <c r="BM1238" s="130"/>
      <c r="BN1238" s="130"/>
      <c r="BO1238" s="130"/>
      <c r="BP1238" s="130"/>
      <c r="BQ1238" s="130"/>
      <c r="BR1238" s="130"/>
      <c r="BS1238" s="111"/>
    </row>
    <row r="1239" spans="4:71" s="94" customFormat="1" ht="9.75" customHeight="1" x14ac:dyDescent="0.25">
      <c r="D1239" s="130"/>
      <c r="E1239" s="130"/>
      <c r="F1239" s="130"/>
      <c r="G1239" s="130"/>
      <c r="H1239" s="130"/>
      <c r="I1239" s="130"/>
      <c r="J1239" s="130"/>
      <c r="K1239" s="130"/>
      <c r="L1239" s="130"/>
      <c r="M1239" s="130"/>
      <c r="N1239" s="130"/>
      <c r="O1239" s="130"/>
      <c r="P1239" s="130"/>
      <c r="Q1239" s="130"/>
      <c r="R1239" s="130"/>
      <c r="S1239" s="130"/>
      <c r="T1239" s="130"/>
      <c r="U1239" s="130"/>
      <c r="V1239" s="130"/>
      <c r="W1239" s="130"/>
      <c r="X1239" s="130"/>
      <c r="Y1239" s="130"/>
      <c r="Z1239" s="130"/>
      <c r="AA1239" s="130"/>
      <c r="AB1239" s="130"/>
      <c r="AC1239" s="130"/>
      <c r="AD1239" s="130"/>
      <c r="AE1239" s="130"/>
      <c r="AF1239" s="130"/>
      <c r="AG1239" s="130"/>
      <c r="AH1239" s="130"/>
      <c r="AI1239" s="130"/>
      <c r="AJ1239" s="130"/>
      <c r="AK1239" s="130"/>
      <c r="AL1239" s="130"/>
      <c r="AM1239" s="130"/>
      <c r="AN1239" s="130"/>
      <c r="AO1239" s="130"/>
      <c r="AP1239" s="130"/>
      <c r="AQ1239" s="130"/>
      <c r="AR1239" s="130"/>
      <c r="AS1239" s="130"/>
      <c r="AT1239" s="130"/>
      <c r="AU1239" s="130"/>
      <c r="AV1239" s="130"/>
      <c r="AW1239" s="130"/>
      <c r="AX1239" s="130"/>
      <c r="AY1239" s="130"/>
      <c r="AZ1239" s="130"/>
      <c r="BA1239" s="130"/>
      <c r="BB1239" s="130"/>
      <c r="BC1239" s="130"/>
      <c r="BD1239" s="130"/>
      <c r="BE1239" s="130"/>
      <c r="BF1239" s="130"/>
      <c r="BG1239" s="130"/>
      <c r="BH1239" s="130"/>
      <c r="BI1239" s="130"/>
      <c r="BJ1239" s="130"/>
      <c r="BK1239" s="130"/>
      <c r="BL1239" s="130"/>
      <c r="BM1239" s="130"/>
      <c r="BN1239" s="130"/>
      <c r="BO1239" s="130"/>
      <c r="BP1239" s="130"/>
      <c r="BQ1239" s="130"/>
      <c r="BR1239" s="130"/>
      <c r="BS1239" s="111"/>
    </row>
    <row r="1240" spans="4:71" s="94" customFormat="1" ht="9.75" customHeight="1" x14ac:dyDescent="0.25">
      <c r="D1240" s="130"/>
      <c r="E1240" s="130"/>
      <c r="F1240" s="130"/>
      <c r="G1240" s="130"/>
      <c r="H1240" s="130"/>
      <c r="I1240" s="130"/>
      <c r="J1240" s="130"/>
      <c r="K1240" s="130"/>
      <c r="L1240" s="130"/>
      <c r="M1240" s="130"/>
      <c r="N1240" s="130"/>
      <c r="O1240" s="130"/>
      <c r="P1240" s="130"/>
      <c r="Q1240" s="130"/>
      <c r="R1240" s="130"/>
      <c r="S1240" s="130"/>
      <c r="T1240" s="130"/>
      <c r="U1240" s="130"/>
      <c r="V1240" s="130"/>
      <c r="W1240" s="130"/>
      <c r="X1240" s="130"/>
      <c r="Y1240" s="130"/>
      <c r="Z1240" s="130"/>
      <c r="AA1240" s="130"/>
      <c r="AB1240" s="130"/>
      <c r="AC1240" s="130"/>
      <c r="AD1240" s="130"/>
      <c r="AE1240" s="130"/>
      <c r="AF1240" s="130"/>
      <c r="AG1240" s="130"/>
      <c r="AH1240" s="130"/>
      <c r="AI1240" s="130"/>
      <c r="AJ1240" s="130"/>
      <c r="AK1240" s="130"/>
      <c r="AL1240" s="130"/>
      <c r="AM1240" s="130"/>
      <c r="AN1240" s="130"/>
      <c r="AO1240" s="130"/>
      <c r="AP1240" s="130"/>
      <c r="AQ1240" s="130"/>
      <c r="AR1240" s="130"/>
      <c r="AS1240" s="130"/>
      <c r="AT1240" s="130"/>
      <c r="AU1240" s="130"/>
      <c r="AV1240" s="130"/>
      <c r="AW1240" s="130"/>
      <c r="AX1240" s="130"/>
      <c r="AY1240" s="130"/>
      <c r="AZ1240" s="130"/>
      <c r="BA1240" s="130"/>
      <c r="BB1240" s="130"/>
      <c r="BC1240" s="130"/>
      <c r="BD1240" s="130"/>
      <c r="BE1240" s="130"/>
      <c r="BF1240" s="130"/>
      <c r="BG1240" s="130"/>
      <c r="BH1240" s="130"/>
      <c r="BI1240" s="130"/>
      <c r="BJ1240" s="130"/>
      <c r="BK1240" s="130"/>
      <c r="BL1240" s="130"/>
      <c r="BM1240" s="130"/>
      <c r="BN1240" s="130"/>
      <c r="BO1240" s="130"/>
      <c r="BP1240" s="130"/>
      <c r="BQ1240" s="130"/>
      <c r="BR1240" s="130"/>
      <c r="BS1240" s="111"/>
    </row>
    <row r="1241" spans="4:71" s="94" customFormat="1" ht="9.75" customHeight="1" x14ac:dyDescent="0.25">
      <c r="D1241" s="130"/>
      <c r="E1241" s="130"/>
      <c r="F1241" s="130"/>
      <c r="G1241" s="130"/>
      <c r="H1241" s="130"/>
      <c r="I1241" s="130"/>
      <c r="J1241" s="130"/>
      <c r="K1241" s="130"/>
      <c r="L1241" s="130"/>
      <c r="M1241" s="130"/>
      <c r="N1241" s="130"/>
      <c r="O1241" s="130"/>
      <c r="P1241" s="130"/>
      <c r="Q1241" s="130"/>
      <c r="R1241" s="130"/>
      <c r="S1241" s="130"/>
      <c r="T1241" s="130"/>
      <c r="U1241" s="130"/>
      <c r="V1241" s="130"/>
      <c r="W1241" s="130"/>
      <c r="X1241" s="130"/>
      <c r="Y1241" s="130"/>
      <c r="Z1241" s="130"/>
      <c r="AA1241" s="130"/>
      <c r="AB1241" s="130"/>
      <c r="AC1241" s="130"/>
      <c r="AD1241" s="130"/>
      <c r="AE1241" s="130"/>
      <c r="AF1241" s="130"/>
      <c r="AG1241" s="130"/>
      <c r="AH1241" s="130"/>
      <c r="AI1241" s="130"/>
      <c r="AJ1241" s="130"/>
      <c r="AK1241" s="130"/>
      <c r="AL1241" s="130"/>
      <c r="AM1241" s="130"/>
      <c r="AN1241" s="130"/>
      <c r="AO1241" s="130"/>
      <c r="AP1241" s="130"/>
      <c r="AQ1241" s="130"/>
      <c r="AR1241" s="130"/>
      <c r="AS1241" s="130"/>
      <c r="AT1241" s="130"/>
      <c r="AU1241" s="130"/>
      <c r="AV1241" s="130"/>
      <c r="AW1241" s="130"/>
      <c r="AX1241" s="130"/>
      <c r="AY1241" s="130"/>
      <c r="AZ1241" s="130"/>
      <c r="BA1241" s="130"/>
      <c r="BB1241" s="130"/>
      <c r="BC1241" s="130"/>
      <c r="BD1241" s="130"/>
      <c r="BE1241" s="130"/>
      <c r="BF1241" s="130"/>
      <c r="BG1241" s="130"/>
      <c r="BH1241" s="130"/>
      <c r="BI1241" s="130"/>
      <c r="BJ1241" s="130"/>
      <c r="BK1241" s="130"/>
      <c r="BL1241" s="130"/>
      <c r="BM1241" s="130"/>
      <c r="BN1241" s="130"/>
      <c r="BO1241" s="130"/>
      <c r="BP1241" s="130"/>
      <c r="BQ1241" s="130"/>
      <c r="BR1241" s="130"/>
      <c r="BS1241" s="111"/>
    </row>
    <row r="1242" spans="4:71" s="94" customFormat="1" ht="9.75" customHeight="1" x14ac:dyDescent="0.25">
      <c r="D1242" s="130"/>
      <c r="E1242" s="130"/>
      <c r="F1242" s="130"/>
      <c r="G1242" s="130"/>
      <c r="H1242" s="130"/>
      <c r="I1242" s="130"/>
      <c r="J1242" s="130"/>
      <c r="K1242" s="130"/>
      <c r="L1242" s="130"/>
      <c r="M1242" s="130"/>
      <c r="N1242" s="130"/>
      <c r="O1242" s="130"/>
      <c r="P1242" s="130"/>
      <c r="Q1242" s="130"/>
      <c r="R1242" s="130"/>
      <c r="S1242" s="130"/>
      <c r="T1242" s="130"/>
      <c r="U1242" s="130"/>
      <c r="V1242" s="130"/>
      <c r="W1242" s="130"/>
      <c r="X1242" s="130"/>
      <c r="Y1242" s="130"/>
      <c r="Z1242" s="130"/>
      <c r="AA1242" s="130"/>
      <c r="AB1242" s="130"/>
      <c r="AC1242" s="130"/>
      <c r="AD1242" s="130"/>
      <c r="AE1242" s="130"/>
      <c r="AF1242" s="130"/>
      <c r="AG1242" s="130"/>
      <c r="AH1242" s="130"/>
      <c r="AI1242" s="130"/>
      <c r="AJ1242" s="130"/>
      <c r="AK1242" s="130"/>
      <c r="AL1242" s="130"/>
      <c r="AM1242" s="130"/>
      <c r="AN1242" s="130"/>
      <c r="AO1242" s="130"/>
      <c r="AP1242" s="130"/>
      <c r="AQ1242" s="130"/>
      <c r="AR1242" s="130"/>
      <c r="AS1242" s="130"/>
      <c r="AT1242" s="130"/>
      <c r="AU1242" s="130"/>
      <c r="AV1242" s="130"/>
      <c r="AW1242" s="130"/>
      <c r="AX1242" s="130"/>
      <c r="AY1242" s="130"/>
      <c r="AZ1242" s="130"/>
      <c r="BA1242" s="130"/>
      <c r="BB1242" s="130"/>
      <c r="BC1242" s="130"/>
      <c r="BD1242" s="130"/>
      <c r="BE1242" s="130"/>
      <c r="BF1242" s="130"/>
      <c r="BG1242" s="130"/>
      <c r="BH1242" s="130"/>
      <c r="BI1242" s="130"/>
      <c r="BJ1242" s="130"/>
      <c r="BK1242" s="130"/>
      <c r="BL1242" s="130"/>
      <c r="BM1242" s="130"/>
      <c r="BN1242" s="130"/>
      <c r="BO1242" s="130"/>
      <c r="BP1242" s="130"/>
      <c r="BQ1242" s="130"/>
      <c r="BR1242" s="130"/>
      <c r="BS1242" s="111"/>
    </row>
    <row r="1243" spans="4:71" s="94" customFormat="1" ht="9.75" customHeight="1" x14ac:dyDescent="0.25">
      <c r="D1243" s="130"/>
      <c r="E1243" s="130"/>
      <c r="F1243" s="130"/>
      <c r="G1243" s="130"/>
      <c r="H1243" s="130"/>
      <c r="I1243" s="130"/>
      <c r="J1243" s="130"/>
      <c r="K1243" s="130"/>
      <c r="L1243" s="130"/>
      <c r="M1243" s="130"/>
      <c r="N1243" s="130"/>
      <c r="O1243" s="130"/>
      <c r="P1243" s="130"/>
      <c r="Q1243" s="130"/>
      <c r="R1243" s="130"/>
      <c r="S1243" s="130"/>
      <c r="T1243" s="130"/>
      <c r="U1243" s="130"/>
      <c r="V1243" s="130"/>
      <c r="W1243" s="130"/>
      <c r="X1243" s="130"/>
      <c r="Y1243" s="130"/>
      <c r="Z1243" s="130"/>
      <c r="AA1243" s="130"/>
      <c r="AB1243" s="130"/>
      <c r="AC1243" s="130"/>
      <c r="AD1243" s="130"/>
      <c r="AE1243" s="130"/>
      <c r="AF1243" s="130"/>
      <c r="AG1243" s="130"/>
      <c r="AH1243" s="130"/>
      <c r="AI1243" s="130"/>
      <c r="AJ1243" s="130"/>
      <c r="AK1243" s="130"/>
      <c r="AL1243" s="130"/>
      <c r="AM1243" s="130"/>
      <c r="AN1243" s="130"/>
      <c r="AO1243" s="130"/>
      <c r="AP1243" s="130"/>
      <c r="AQ1243" s="130"/>
      <c r="AR1243" s="130"/>
      <c r="AS1243" s="130"/>
      <c r="AT1243" s="130"/>
      <c r="AU1243" s="130"/>
      <c r="AV1243" s="130"/>
      <c r="AW1243" s="130"/>
      <c r="AX1243" s="130"/>
      <c r="AY1243" s="130"/>
      <c r="AZ1243" s="130"/>
      <c r="BA1243" s="130"/>
      <c r="BB1243" s="130"/>
      <c r="BC1243" s="130"/>
      <c r="BD1243" s="130"/>
      <c r="BE1243" s="130"/>
      <c r="BF1243" s="130"/>
      <c r="BG1243" s="130"/>
      <c r="BH1243" s="130"/>
      <c r="BI1243" s="130"/>
      <c r="BJ1243" s="130"/>
      <c r="BK1243" s="130"/>
      <c r="BL1243" s="130"/>
      <c r="BM1243" s="130"/>
      <c r="BN1243" s="130"/>
      <c r="BO1243" s="130"/>
      <c r="BP1243" s="130"/>
      <c r="BQ1243" s="130"/>
      <c r="BR1243" s="130"/>
      <c r="BS1243" s="111"/>
    </row>
    <row r="1244" spans="4:71" s="94" customFormat="1" ht="9.75" customHeight="1" x14ac:dyDescent="0.25">
      <c r="D1244" s="130"/>
      <c r="E1244" s="130"/>
      <c r="F1244" s="130"/>
      <c r="G1244" s="130"/>
      <c r="H1244" s="130"/>
      <c r="I1244" s="130"/>
      <c r="J1244" s="130"/>
      <c r="K1244" s="130"/>
      <c r="L1244" s="130"/>
      <c r="M1244" s="130"/>
      <c r="N1244" s="130"/>
      <c r="O1244" s="130"/>
      <c r="P1244" s="130"/>
      <c r="Q1244" s="130"/>
      <c r="R1244" s="130"/>
      <c r="S1244" s="130"/>
      <c r="T1244" s="130"/>
      <c r="U1244" s="130"/>
      <c r="V1244" s="130"/>
      <c r="W1244" s="130"/>
      <c r="X1244" s="130"/>
      <c r="Y1244" s="130"/>
      <c r="Z1244" s="130"/>
      <c r="AA1244" s="130"/>
      <c r="AB1244" s="130"/>
      <c r="AC1244" s="130"/>
      <c r="AD1244" s="130"/>
      <c r="AE1244" s="130"/>
      <c r="AF1244" s="130"/>
      <c r="AG1244" s="130"/>
      <c r="AH1244" s="130"/>
      <c r="AI1244" s="130"/>
      <c r="AJ1244" s="130"/>
      <c r="AK1244" s="130"/>
      <c r="AL1244" s="130"/>
      <c r="AM1244" s="130"/>
      <c r="AN1244" s="130"/>
      <c r="AO1244" s="130"/>
      <c r="AP1244" s="130"/>
      <c r="AQ1244" s="130"/>
      <c r="AR1244" s="130"/>
      <c r="AS1244" s="130"/>
      <c r="AT1244" s="130"/>
      <c r="AU1244" s="130"/>
      <c r="AV1244" s="130"/>
      <c r="AW1244" s="130"/>
      <c r="AX1244" s="130"/>
      <c r="AY1244" s="130"/>
      <c r="AZ1244" s="130"/>
      <c r="BA1244" s="130"/>
      <c r="BB1244" s="130"/>
      <c r="BC1244" s="130"/>
      <c r="BD1244" s="130"/>
      <c r="BE1244" s="130"/>
      <c r="BF1244" s="130"/>
      <c r="BG1244" s="130"/>
      <c r="BH1244" s="130"/>
      <c r="BI1244" s="130"/>
      <c r="BJ1244" s="130"/>
      <c r="BK1244" s="130"/>
      <c r="BL1244" s="130"/>
      <c r="BM1244" s="130"/>
      <c r="BN1244" s="130"/>
      <c r="BO1244" s="130"/>
      <c r="BP1244" s="130"/>
      <c r="BQ1244" s="130"/>
      <c r="BR1244" s="130"/>
      <c r="BS1244" s="111"/>
    </row>
    <row r="1245" spans="4:71" s="94" customFormat="1" ht="9.75" customHeight="1" x14ac:dyDescent="0.25">
      <c r="D1245" s="130"/>
      <c r="E1245" s="130"/>
      <c r="F1245" s="130"/>
      <c r="G1245" s="130"/>
      <c r="H1245" s="130"/>
      <c r="I1245" s="130"/>
      <c r="J1245" s="130"/>
      <c r="K1245" s="130"/>
      <c r="L1245" s="130"/>
      <c r="M1245" s="130"/>
      <c r="N1245" s="130"/>
      <c r="O1245" s="130"/>
      <c r="P1245" s="130"/>
      <c r="Q1245" s="130"/>
      <c r="R1245" s="130"/>
      <c r="S1245" s="130"/>
      <c r="T1245" s="130"/>
      <c r="U1245" s="130"/>
      <c r="V1245" s="130"/>
      <c r="W1245" s="130"/>
      <c r="X1245" s="130"/>
      <c r="Y1245" s="130"/>
      <c r="Z1245" s="130"/>
      <c r="AA1245" s="130"/>
      <c r="AB1245" s="130"/>
      <c r="AC1245" s="130"/>
      <c r="AD1245" s="130"/>
      <c r="AE1245" s="130"/>
      <c r="AF1245" s="130"/>
      <c r="AG1245" s="130"/>
      <c r="AH1245" s="130"/>
      <c r="AI1245" s="130"/>
      <c r="AJ1245" s="130"/>
      <c r="AK1245" s="130"/>
      <c r="AL1245" s="130"/>
      <c r="AM1245" s="130"/>
      <c r="AN1245" s="130"/>
      <c r="AO1245" s="130"/>
      <c r="AP1245" s="130"/>
      <c r="AQ1245" s="130"/>
      <c r="AR1245" s="130"/>
      <c r="AS1245" s="130"/>
      <c r="AT1245" s="130"/>
      <c r="AU1245" s="130"/>
      <c r="AV1245" s="130"/>
      <c r="AW1245" s="130"/>
      <c r="AX1245" s="130"/>
      <c r="AY1245" s="130"/>
      <c r="AZ1245" s="130"/>
      <c r="BA1245" s="130"/>
      <c r="BB1245" s="130"/>
      <c r="BC1245" s="130"/>
      <c r="BD1245" s="130"/>
      <c r="BE1245" s="130"/>
      <c r="BF1245" s="130"/>
      <c r="BG1245" s="130"/>
      <c r="BH1245" s="130"/>
      <c r="BI1245" s="130"/>
      <c r="BJ1245" s="130"/>
      <c r="BK1245" s="130"/>
      <c r="BL1245" s="130"/>
      <c r="BM1245" s="130"/>
      <c r="BN1245" s="130"/>
      <c r="BO1245" s="130"/>
      <c r="BP1245" s="130"/>
      <c r="BQ1245" s="130"/>
      <c r="BR1245" s="130"/>
      <c r="BS1245" s="111"/>
    </row>
    <row r="1246" spans="4:71" s="94" customFormat="1" ht="9.75" customHeight="1" x14ac:dyDescent="0.25">
      <c r="D1246" s="130"/>
      <c r="E1246" s="130"/>
      <c r="F1246" s="130"/>
      <c r="G1246" s="130"/>
      <c r="H1246" s="130"/>
      <c r="I1246" s="130"/>
      <c r="J1246" s="130"/>
      <c r="K1246" s="130"/>
      <c r="L1246" s="130"/>
      <c r="M1246" s="130"/>
      <c r="N1246" s="130"/>
      <c r="O1246" s="130"/>
      <c r="P1246" s="130"/>
      <c r="Q1246" s="130"/>
      <c r="R1246" s="130"/>
      <c r="S1246" s="130"/>
      <c r="T1246" s="130"/>
      <c r="U1246" s="130"/>
      <c r="V1246" s="130"/>
      <c r="W1246" s="130"/>
      <c r="X1246" s="130"/>
      <c r="Y1246" s="130"/>
      <c r="Z1246" s="130"/>
      <c r="AA1246" s="130"/>
      <c r="AB1246" s="130"/>
      <c r="AC1246" s="130"/>
      <c r="AD1246" s="130"/>
      <c r="AE1246" s="130"/>
      <c r="AF1246" s="130"/>
      <c r="AG1246" s="130"/>
      <c r="AH1246" s="130"/>
      <c r="AI1246" s="130"/>
      <c r="AJ1246" s="130"/>
      <c r="AK1246" s="130"/>
      <c r="AL1246" s="130"/>
      <c r="AM1246" s="130"/>
      <c r="AN1246" s="130"/>
      <c r="AO1246" s="130"/>
      <c r="AP1246" s="130"/>
      <c r="AQ1246" s="130"/>
      <c r="AR1246" s="130"/>
      <c r="AS1246" s="130"/>
      <c r="AT1246" s="130"/>
      <c r="AU1246" s="130"/>
      <c r="AV1246" s="130"/>
      <c r="AW1246" s="130"/>
      <c r="AX1246" s="130"/>
      <c r="AY1246" s="130"/>
      <c r="AZ1246" s="130"/>
      <c r="BA1246" s="130"/>
      <c r="BB1246" s="130"/>
      <c r="BC1246" s="130"/>
      <c r="BD1246" s="130"/>
      <c r="BE1246" s="130"/>
      <c r="BF1246" s="130"/>
      <c r="BG1246" s="130"/>
      <c r="BH1246" s="130"/>
      <c r="BI1246" s="130"/>
      <c r="BJ1246" s="130"/>
      <c r="BK1246" s="130"/>
      <c r="BL1246" s="130"/>
      <c r="BM1246" s="130"/>
      <c r="BN1246" s="130"/>
      <c r="BO1246" s="130"/>
      <c r="BP1246" s="130"/>
      <c r="BQ1246" s="130"/>
      <c r="BR1246" s="130"/>
      <c r="BS1246" s="111"/>
    </row>
    <row r="1247" spans="4:71" s="94" customFormat="1" ht="9.75" customHeight="1" x14ac:dyDescent="0.25">
      <c r="D1247" s="130"/>
      <c r="E1247" s="130"/>
      <c r="F1247" s="130"/>
      <c r="G1247" s="130"/>
      <c r="H1247" s="130"/>
      <c r="I1247" s="130"/>
      <c r="J1247" s="130"/>
      <c r="K1247" s="130"/>
      <c r="L1247" s="130"/>
      <c r="M1247" s="130"/>
      <c r="N1247" s="130"/>
      <c r="O1247" s="130"/>
      <c r="P1247" s="130"/>
      <c r="Q1247" s="130"/>
      <c r="R1247" s="130"/>
      <c r="S1247" s="130"/>
      <c r="T1247" s="130"/>
      <c r="U1247" s="130"/>
      <c r="V1247" s="130"/>
      <c r="W1247" s="130"/>
      <c r="X1247" s="130"/>
      <c r="Y1247" s="130"/>
      <c r="Z1247" s="130"/>
      <c r="AA1247" s="130"/>
      <c r="AB1247" s="130"/>
      <c r="AC1247" s="130"/>
      <c r="AD1247" s="130"/>
      <c r="AE1247" s="130"/>
      <c r="AF1247" s="130"/>
      <c r="AG1247" s="130"/>
      <c r="AH1247" s="130"/>
      <c r="AI1247" s="130"/>
      <c r="AJ1247" s="130"/>
      <c r="AK1247" s="130"/>
      <c r="AL1247" s="130"/>
      <c r="AM1247" s="130"/>
      <c r="AN1247" s="130"/>
      <c r="AO1247" s="130"/>
      <c r="AP1247" s="130"/>
      <c r="AQ1247" s="130"/>
      <c r="AR1247" s="130"/>
      <c r="AS1247" s="130"/>
      <c r="AT1247" s="130"/>
      <c r="AU1247" s="130"/>
      <c r="AV1247" s="130"/>
      <c r="AW1247" s="130"/>
      <c r="AX1247" s="130"/>
      <c r="AY1247" s="130"/>
      <c r="AZ1247" s="130"/>
      <c r="BA1247" s="130"/>
      <c r="BB1247" s="130"/>
      <c r="BC1247" s="130"/>
      <c r="BD1247" s="130"/>
      <c r="BE1247" s="130"/>
      <c r="BF1247" s="130"/>
      <c r="BG1247" s="130"/>
      <c r="BH1247" s="130"/>
      <c r="BI1247" s="130"/>
      <c r="BJ1247" s="130"/>
      <c r="BK1247" s="130"/>
      <c r="BL1247" s="130"/>
      <c r="BM1247" s="130"/>
      <c r="BN1247" s="130"/>
      <c r="BO1247" s="130"/>
      <c r="BP1247" s="130"/>
      <c r="BQ1247" s="130"/>
      <c r="BR1247" s="130"/>
      <c r="BS1247" s="111"/>
    </row>
    <row r="1248" spans="4:71" s="94" customFormat="1" ht="9.75" customHeight="1" x14ac:dyDescent="0.25">
      <c r="D1248" s="130"/>
      <c r="E1248" s="130"/>
      <c r="F1248" s="130"/>
      <c r="G1248" s="130"/>
      <c r="H1248" s="130"/>
      <c r="I1248" s="130"/>
      <c r="J1248" s="130"/>
      <c r="K1248" s="130"/>
      <c r="L1248" s="130"/>
      <c r="M1248" s="130"/>
      <c r="N1248" s="130"/>
      <c r="O1248" s="130"/>
      <c r="P1248" s="130"/>
      <c r="Q1248" s="130"/>
      <c r="R1248" s="130"/>
      <c r="S1248" s="130"/>
      <c r="T1248" s="130"/>
      <c r="U1248" s="130"/>
      <c r="V1248" s="130"/>
      <c r="W1248" s="130"/>
      <c r="X1248" s="130"/>
      <c r="Y1248" s="130"/>
      <c r="Z1248" s="130"/>
      <c r="AA1248" s="130"/>
      <c r="AB1248" s="130"/>
      <c r="AC1248" s="130"/>
      <c r="AD1248" s="130"/>
      <c r="AE1248" s="130"/>
      <c r="AF1248" s="130"/>
      <c r="AG1248" s="130"/>
      <c r="AH1248" s="130"/>
      <c r="AI1248" s="130"/>
      <c r="AJ1248" s="130"/>
      <c r="AK1248" s="130"/>
      <c r="AL1248" s="130"/>
      <c r="AM1248" s="130"/>
      <c r="AN1248" s="130"/>
      <c r="AO1248" s="130"/>
      <c r="AP1248" s="130"/>
      <c r="AQ1248" s="130"/>
      <c r="AR1248" s="130"/>
      <c r="AS1248" s="130"/>
      <c r="AT1248" s="130"/>
      <c r="AU1248" s="130"/>
      <c r="AV1248" s="130"/>
      <c r="AW1248" s="130"/>
      <c r="AX1248" s="130"/>
      <c r="AY1248" s="130"/>
      <c r="AZ1248" s="130"/>
      <c r="BA1248" s="130"/>
      <c r="BB1248" s="130"/>
      <c r="BC1248" s="130"/>
      <c r="BD1248" s="130"/>
      <c r="BE1248" s="130"/>
      <c r="BF1248" s="130"/>
      <c r="BG1248" s="130"/>
      <c r="BH1248" s="130"/>
      <c r="BI1248" s="130"/>
      <c r="BJ1248" s="130"/>
      <c r="BK1248" s="130"/>
      <c r="BL1248" s="130"/>
      <c r="BM1248" s="130"/>
      <c r="BN1248" s="130"/>
      <c r="BO1248" s="130"/>
      <c r="BP1248" s="130"/>
      <c r="BQ1248" s="130"/>
      <c r="BR1248" s="130"/>
      <c r="BS1248" s="111"/>
    </row>
    <row r="1249" spans="4:71" s="94" customFormat="1" ht="9.75" customHeight="1" x14ac:dyDescent="0.25">
      <c r="D1249" s="130"/>
      <c r="E1249" s="130"/>
      <c r="F1249" s="130"/>
      <c r="G1249" s="130"/>
      <c r="H1249" s="130"/>
      <c r="I1249" s="130"/>
      <c r="J1249" s="130"/>
      <c r="K1249" s="130"/>
      <c r="L1249" s="130"/>
      <c r="M1249" s="130"/>
      <c r="N1249" s="130"/>
      <c r="O1249" s="130"/>
      <c r="P1249" s="130"/>
      <c r="Q1249" s="130"/>
      <c r="R1249" s="130"/>
      <c r="S1249" s="130"/>
      <c r="T1249" s="130"/>
      <c r="U1249" s="130"/>
      <c r="V1249" s="130"/>
      <c r="W1249" s="130"/>
      <c r="X1249" s="130"/>
      <c r="Y1249" s="130"/>
      <c r="Z1249" s="130"/>
      <c r="AA1249" s="130"/>
      <c r="AB1249" s="130"/>
      <c r="AC1249" s="130"/>
      <c r="AD1249" s="130"/>
      <c r="AE1249" s="130"/>
      <c r="AF1249" s="130"/>
      <c r="AG1249" s="130"/>
      <c r="AH1249" s="130"/>
      <c r="AI1249" s="130"/>
      <c r="AJ1249" s="130"/>
      <c r="AK1249" s="130"/>
      <c r="AL1249" s="130"/>
      <c r="AM1249" s="130"/>
      <c r="AN1249" s="130"/>
      <c r="AO1249" s="130"/>
      <c r="AP1249" s="130"/>
      <c r="AQ1249" s="130"/>
      <c r="AR1249" s="130"/>
      <c r="AS1249" s="130"/>
      <c r="AT1249" s="130"/>
      <c r="AU1249" s="130"/>
      <c r="AV1249" s="130"/>
      <c r="AW1249" s="130"/>
      <c r="AX1249" s="130"/>
      <c r="AY1249" s="130"/>
      <c r="AZ1249" s="130"/>
      <c r="BA1249" s="130"/>
      <c r="BB1249" s="130"/>
      <c r="BC1249" s="130"/>
      <c r="BD1249" s="130"/>
      <c r="BE1249" s="130"/>
      <c r="BF1249" s="130"/>
      <c r="BG1249" s="130"/>
      <c r="BH1249" s="130"/>
      <c r="BI1249" s="130"/>
      <c r="BJ1249" s="130"/>
      <c r="BK1249" s="130"/>
      <c r="BL1249" s="130"/>
      <c r="BM1249" s="130"/>
      <c r="BN1249" s="130"/>
      <c r="BO1249" s="130"/>
      <c r="BP1249" s="130"/>
      <c r="BQ1249" s="130"/>
      <c r="BR1249" s="130"/>
      <c r="BS1249" s="111"/>
    </row>
    <row r="1250" spans="4:71" s="94" customFormat="1" ht="9.75" customHeight="1" x14ac:dyDescent="0.25">
      <c r="D1250" s="130"/>
      <c r="E1250" s="130"/>
      <c r="F1250" s="130"/>
      <c r="G1250" s="130"/>
      <c r="H1250" s="130"/>
      <c r="I1250" s="130"/>
      <c r="J1250" s="130"/>
      <c r="K1250" s="130"/>
      <c r="L1250" s="130"/>
      <c r="M1250" s="130"/>
      <c r="N1250" s="130"/>
      <c r="O1250" s="130"/>
      <c r="P1250" s="130"/>
      <c r="Q1250" s="130"/>
      <c r="R1250" s="130"/>
      <c r="S1250" s="130"/>
      <c r="T1250" s="130"/>
      <c r="U1250" s="130"/>
      <c r="V1250" s="130"/>
      <c r="W1250" s="130"/>
      <c r="X1250" s="130"/>
      <c r="Y1250" s="130"/>
      <c r="Z1250" s="130"/>
      <c r="AA1250" s="130"/>
      <c r="AB1250" s="130"/>
      <c r="AC1250" s="130"/>
      <c r="AD1250" s="130"/>
      <c r="AE1250" s="130"/>
      <c r="AF1250" s="130"/>
      <c r="AG1250" s="130"/>
      <c r="AH1250" s="130"/>
      <c r="AI1250" s="130"/>
      <c r="AJ1250" s="130"/>
      <c r="AK1250" s="130"/>
      <c r="AL1250" s="130"/>
      <c r="AM1250" s="130"/>
      <c r="AN1250" s="130"/>
      <c r="AO1250" s="130"/>
      <c r="AP1250" s="130"/>
      <c r="AQ1250" s="130"/>
      <c r="AR1250" s="130"/>
      <c r="AS1250" s="130"/>
      <c r="AT1250" s="130"/>
      <c r="AU1250" s="130"/>
      <c r="AV1250" s="130"/>
      <c r="AW1250" s="130"/>
      <c r="AX1250" s="130"/>
      <c r="AY1250" s="130"/>
      <c r="AZ1250" s="130"/>
      <c r="BA1250" s="130"/>
      <c r="BB1250" s="130"/>
      <c r="BC1250" s="130"/>
      <c r="BD1250" s="130"/>
      <c r="BE1250" s="130"/>
      <c r="BF1250" s="130"/>
      <c r="BG1250" s="130"/>
      <c r="BH1250" s="130"/>
      <c r="BI1250" s="130"/>
      <c r="BJ1250" s="130"/>
      <c r="BK1250" s="130"/>
      <c r="BL1250" s="130"/>
      <c r="BM1250" s="130"/>
      <c r="BN1250" s="130"/>
      <c r="BO1250" s="130"/>
      <c r="BP1250" s="130"/>
      <c r="BQ1250" s="130"/>
      <c r="BR1250" s="130"/>
      <c r="BS1250" s="111"/>
    </row>
    <row r="1251" spans="4:71" s="94" customFormat="1" ht="9.75" customHeight="1" x14ac:dyDescent="0.25">
      <c r="D1251" s="130"/>
      <c r="E1251" s="130"/>
      <c r="F1251" s="130"/>
      <c r="G1251" s="130"/>
      <c r="H1251" s="130"/>
      <c r="I1251" s="130"/>
      <c r="J1251" s="130"/>
      <c r="K1251" s="130"/>
      <c r="L1251" s="130"/>
      <c r="M1251" s="130"/>
      <c r="N1251" s="130"/>
      <c r="O1251" s="130"/>
      <c r="P1251" s="130"/>
      <c r="Q1251" s="130"/>
      <c r="R1251" s="130"/>
      <c r="S1251" s="130"/>
      <c r="T1251" s="130"/>
      <c r="U1251" s="130"/>
      <c r="V1251" s="130"/>
      <c r="W1251" s="130"/>
      <c r="X1251" s="130"/>
      <c r="Y1251" s="130"/>
      <c r="Z1251" s="130"/>
      <c r="AA1251" s="130"/>
      <c r="AB1251" s="130"/>
      <c r="AC1251" s="130"/>
      <c r="AD1251" s="130"/>
      <c r="AE1251" s="130"/>
      <c r="AF1251" s="130"/>
      <c r="AG1251" s="130"/>
      <c r="AH1251" s="130"/>
      <c r="AI1251" s="130"/>
      <c r="AJ1251" s="130"/>
      <c r="AK1251" s="130"/>
      <c r="AL1251" s="130"/>
      <c r="AM1251" s="130"/>
      <c r="AN1251" s="130"/>
      <c r="AO1251" s="130"/>
      <c r="AP1251" s="130"/>
      <c r="AQ1251" s="130"/>
      <c r="AR1251" s="130"/>
      <c r="AS1251" s="130"/>
      <c r="AT1251" s="130"/>
      <c r="AU1251" s="130"/>
      <c r="AV1251" s="130"/>
      <c r="AW1251" s="130"/>
      <c r="AX1251" s="130"/>
      <c r="AY1251" s="130"/>
      <c r="AZ1251" s="130"/>
      <c r="BA1251" s="130"/>
      <c r="BB1251" s="130"/>
      <c r="BC1251" s="130"/>
      <c r="BD1251" s="130"/>
      <c r="BE1251" s="130"/>
      <c r="BF1251" s="130"/>
      <c r="BG1251" s="130"/>
      <c r="BH1251" s="130"/>
      <c r="BI1251" s="130"/>
      <c r="BJ1251" s="130"/>
      <c r="BK1251" s="130"/>
      <c r="BL1251" s="130"/>
      <c r="BM1251" s="130"/>
      <c r="BN1251" s="130"/>
      <c r="BO1251" s="130"/>
      <c r="BP1251" s="130"/>
      <c r="BQ1251" s="130"/>
      <c r="BR1251" s="130"/>
      <c r="BS1251" s="111"/>
    </row>
    <row r="1252" spans="4:71" s="94" customFormat="1" ht="9.75" customHeight="1" x14ac:dyDescent="0.25">
      <c r="D1252" s="130"/>
      <c r="E1252" s="130"/>
      <c r="F1252" s="130"/>
      <c r="G1252" s="130"/>
      <c r="H1252" s="130"/>
      <c r="I1252" s="130"/>
      <c r="J1252" s="130"/>
      <c r="K1252" s="130"/>
      <c r="L1252" s="130"/>
      <c r="M1252" s="130"/>
      <c r="N1252" s="130"/>
      <c r="O1252" s="130"/>
      <c r="P1252" s="130"/>
      <c r="Q1252" s="130"/>
      <c r="R1252" s="130"/>
      <c r="S1252" s="130"/>
      <c r="T1252" s="130"/>
      <c r="U1252" s="130"/>
      <c r="V1252" s="130"/>
      <c r="W1252" s="130"/>
      <c r="X1252" s="130"/>
      <c r="Y1252" s="130"/>
      <c r="Z1252" s="130"/>
      <c r="AA1252" s="130"/>
      <c r="AB1252" s="130"/>
      <c r="AC1252" s="130"/>
      <c r="AD1252" s="130"/>
      <c r="AE1252" s="130"/>
      <c r="AF1252" s="130"/>
      <c r="AG1252" s="130"/>
      <c r="AH1252" s="130"/>
      <c r="AI1252" s="130"/>
      <c r="AJ1252" s="130"/>
      <c r="AK1252" s="130"/>
      <c r="AL1252" s="130"/>
      <c r="AM1252" s="130"/>
      <c r="AN1252" s="130"/>
      <c r="AO1252" s="130"/>
      <c r="AP1252" s="130"/>
      <c r="AQ1252" s="130"/>
      <c r="AR1252" s="130"/>
      <c r="AS1252" s="130"/>
      <c r="AT1252" s="130"/>
      <c r="AU1252" s="130"/>
      <c r="AV1252" s="130"/>
      <c r="AW1252" s="130"/>
      <c r="AX1252" s="130"/>
      <c r="AY1252" s="130"/>
      <c r="AZ1252" s="130"/>
      <c r="BA1252" s="130"/>
      <c r="BB1252" s="130"/>
      <c r="BC1252" s="130"/>
      <c r="BD1252" s="130"/>
      <c r="BE1252" s="130"/>
      <c r="BF1252" s="130"/>
      <c r="BG1252" s="130"/>
      <c r="BH1252" s="130"/>
      <c r="BI1252" s="130"/>
      <c r="BJ1252" s="130"/>
      <c r="BK1252" s="130"/>
      <c r="BL1252" s="130"/>
      <c r="BM1252" s="130"/>
      <c r="BN1252" s="130"/>
      <c r="BO1252" s="130"/>
      <c r="BP1252" s="130"/>
      <c r="BQ1252" s="130"/>
      <c r="BR1252" s="130"/>
      <c r="BS1252" s="111"/>
    </row>
    <row r="1253" spans="4:71" s="94" customFormat="1" ht="9.75" customHeight="1" x14ac:dyDescent="0.25">
      <c r="D1253" s="130"/>
      <c r="E1253" s="130"/>
      <c r="F1253" s="130"/>
      <c r="G1253" s="130"/>
      <c r="H1253" s="130"/>
      <c r="I1253" s="130"/>
      <c r="J1253" s="130"/>
      <c r="K1253" s="130"/>
      <c r="L1253" s="130"/>
      <c r="M1253" s="130"/>
      <c r="N1253" s="130"/>
      <c r="O1253" s="130"/>
      <c r="P1253" s="130"/>
      <c r="Q1253" s="130"/>
      <c r="R1253" s="130"/>
      <c r="S1253" s="130"/>
      <c r="T1253" s="130"/>
      <c r="U1253" s="130"/>
      <c r="V1253" s="130"/>
      <c r="W1253" s="130"/>
      <c r="X1253" s="130"/>
      <c r="Y1253" s="130"/>
      <c r="Z1253" s="130"/>
      <c r="AA1253" s="130"/>
      <c r="AB1253" s="130"/>
      <c r="AC1253" s="130"/>
      <c r="AD1253" s="130"/>
      <c r="AE1253" s="130"/>
      <c r="AF1253" s="130"/>
      <c r="AG1253" s="130"/>
      <c r="AH1253" s="130"/>
      <c r="AI1253" s="130"/>
      <c r="AJ1253" s="130"/>
      <c r="AK1253" s="130"/>
      <c r="AL1253" s="130"/>
      <c r="AM1253" s="130"/>
      <c r="AN1253" s="130"/>
      <c r="AO1253" s="130"/>
      <c r="AP1253" s="130"/>
      <c r="AQ1253" s="130"/>
      <c r="AR1253" s="130"/>
      <c r="AS1253" s="130"/>
      <c r="AT1253" s="130"/>
      <c r="AU1253" s="130"/>
      <c r="AV1253" s="130"/>
      <c r="AW1253" s="130"/>
      <c r="AX1253" s="130"/>
      <c r="AY1253" s="130"/>
      <c r="AZ1253" s="130"/>
      <c r="BA1253" s="130"/>
      <c r="BB1253" s="130"/>
      <c r="BC1253" s="130"/>
      <c r="BD1253" s="130"/>
      <c r="BE1253" s="130"/>
      <c r="BF1253" s="130"/>
      <c r="BG1253" s="130"/>
      <c r="BH1253" s="130"/>
      <c r="BI1253" s="130"/>
      <c r="BJ1253" s="130"/>
      <c r="BK1253" s="130"/>
      <c r="BL1253" s="130"/>
      <c r="BM1253" s="130"/>
      <c r="BN1253" s="130"/>
      <c r="BO1253" s="130"/>
      <c r="BP1253" s="130"/>
      <c r="BQ1253" s="130"/>
      <c r="BR1253" s="130"/>
      <c r="BS1253" s="111"/>
    </row>
    <row r="1254" spans="4:71" s="94" customFormat="1" ht="9.75" customHeight="1" x14ac:dyDescent="0.25">
      <c r="D1254" s="130"/>
      <c r="E1254" s="130"/>
      <c r="F1254" s="130"/>
      <c r="G1254" s="130"/>
      <c r="H1254" s="130"/>
      <c r="I1254" s="130"/>
      <c r="J1254" s="130"/>
      <c r="K1254" s="130"/>
      <c r="L1254" s="130"/>
      <c r="M1254" s="130"/>
      <c r="N1254" s="130"/>
      <c r="O1254" s="130"/>
      <c r="P1254" s="130"/>
      <c r="Q1254" s="130"/>
      <c r="R1254" s="130"/>
      <c r="S1254" s="130"/>
      <c r="T1254" s="130"/>
      <c r="U1254" s="130"/>
      <c r="V1254" s="130"/>
      <c r="W1254" s="130"/>
      <c r="X1254" s="130"/>
      <c r="Y1254" s="130"/>
      <c r="Z1254" s="130"/>
      <c r="AA1254" s="130"/>
      <c r="AB1254" s="130"/>
      <c r="AC1254" s="130"/>
      <c r="AD1254" s="130"/>
      <c r="AE1254" s="130"/>
      <c r="AF1254" s="130"/>
      <c r="AG1254" s="130"/>
      <c r="AH1254" s="130"/>
      <c r="AI1254" s="130"/>
      <c r="AJ1254" s="130"/>
      <c r="AK1254" s="130"/>
      <c r="AL1254" s="130"/>
      <c r="AM1254" s="130"/>
      <c r="AN1254" s="130"/>
      <c r="AO1254" s="130"/>
      <c r="AP1254" s="130"/>
      <c r="AQ1254" s="130"/>
      <c r="AR1254" s="130"/>
      <c r="AS1254" s="130"/>
      <c r="AT1254" s="130"/>
      <c r="AU1254" s="130"/>
      <c r="AV1254" s="130"/>
      <c r="AW1254" s="130"/>
      <c r="AX1254" s="130"/>
      <c r="AY1254" s="130"/>
      <c r="AZ1254" s="130"/>
      <c r="BA1254" s="130"/>
      <c r="BB1254" s="130"/>
      <c r="BC1254" s="130"/>
      <c r="BD1254" s="130"/>
      <c r="BE1254" s="130"/>
      <c r="BF1254" s="130"/>
      <c r="BG1254" s="130"/>
      <c r="BH1254" s="130"/>
      <c r="BI1254" s="130"/>
      <c r="BJ1254" s="130"/>
      <c r="BK1254" s="130"/>
      <c r="BL1254" s="130"/>
      <c r="BM1254" s="130"/>
      <c r="BN1254" s="130"/>
      <c r="BO1254" s="130"/>
      <c r="BP1254" s="130"/>
      <c r="BQ1254" s="130"/>
      <c r="BR1254" s="130"/>
      <c r="BS1254" s="111"/>
    </row>
    <row r="1255" spans="4:71" s="94" customFormat="1" ht="9.75" customHeight="1" x14ac:dyDescent="0.25">
      <c r="D1255" s="130"/>
      <c r="E1255" s="130"/>
      <c r="F1255" s="130"/>
      <c r="G1255" s="130"/>
      <c r="H1255" s="130"/>
      <c r="I1255" s="130"/>
      <c r="J1255" s="130"/>
      <c r="K1255" s="130"/>
      <c r="L1255" s="130"/>
      <c r="M1255" s="130"/>
      <c r="N1255" s="130"/>
      <c r="O1255" s="130"/>
      <c r="P1255" s="130"/>
      <c r="Q1255" s="130"/>
      <c r="R1255" s="130"/>
      <c r="S1255" s="130"/>
      <c r="T1255" s="130"/>
      <c r="U1255" s="130"/>
      <c r="V1255" s="130"/>
      <c r="W1255" s="130"/>
      <c r="X1255" s="130"/>
      <c r="Y1255" s="130"/>
      <c r="Z1255" s="130"/>
      <c r="AA1255" s="130"/>
      <c r="AB1255" s="130"/>
      <c r="AC1255" s="130"/>
      <c r="AD1255" s="130"/>
      <c r="AE1255" s="130"/>
      <c r="AF1255" s="130"/>
      <c r="AG1255" s="130"/>
      <c r="AH1255" s="130"/>
      <c r="AI1255" s="130"/>
      <c r="AJ1255" s="130"/>
      <c r="AK1255" s="130"/>
      <c r="AL1255" s="130"/>
      <c r="AM1255" s="130"/>
      <c r="AN1255" s="130"/>
      <c r="AO1255" s="130"/>
      <c r="AP1255" s="130"/>
      <c r="AQ1255" s="130"/>
      <c r="AR1255" s="130"/>
      <c r="AS1255" s="130"/>
      <c r="AT1255" s="130"/>
      <c r="AU1255" s="130"/>
      <c r="AV1255" s="130"/>
      <c r="AW1255" s="130"/>
      <c r="AX1255" s="130"/>
      <c r="AY1255" s="130"/>
      <c r="AZ1255" s="130"/>
      <c r="BA1255" s="130"/>
      <c r="BB1255" s="130"/>
      <c r="BC1255" s="130"/>
      <c r="BD1255" s="130"/>
      <c r="BE1255" s="130"/>
      <c r="BF1255" s="130"/>
      <c r="BG1255" s="130"/>
      <c r="BH1255" s="130"/>
      <c r="BI1255" s="130"/>
      <c r="BJ1255" s="130"/>
      <c r="BK1255" s="130"/>
      <c r="BL1255" s="130"/>
      <c r="BM1255" s="130"/>
      <c r="BN1255" s="130"/>
      <c r="BO1255" s="130"/>
      <c r="BP1255" s="130"/>
      <c r="BQ1255" s="130"/>
      <c r="BR1255" s="130"/>
      <c r="BS1255" s="111"/>
    </row>
    <row r="1256" spans="4:71" s="94" customFormat="1" ht="9.75" customHeight="1" x14ac:dyDescent="0.25">
      <c r="D1256" s="130"/>
      <c r="E1256" s="130"/>
      <c r="F1256" s="130"/>
      <c r="G1256" s="130"/>
      <c r="H1256" s="130"/>
      <c r="I1256" s="130"/>
      <c r="J1256" s="130"/>
      <c r="K1256" s="130"/>
      <c r="L1256" s="130"/>
      <c r="M1256" s="130"/>
      <c r="N1256" s="130"/>
      <c r="O1256" s="130"/>
      <c r="P1256" s="130"/>
      <c r="Q1256" s="130"/>
      <c r="R1256" s="130"/>
      <c r="S1256" s="130"/>
      <c r="T1256" s="130"/>
      <c r="U1256" s="130"/>
      <c r="V1256" s="130"/>
      <c r="W1256" s="130"/>
      <c r="X1256" s="130"/>
      <c r="Y1256" s="130"/>
      <c r="Z1256" s="130"/>
      <c r="AA1256" s="130"/>
      <c r="AB1256" s="130"/>
      <c r="AC1256" s="130"/>
      <c r="AD1256" s="130"/>
      <c r="AE1256" s="130"/>
      <c r="AF1256" s="130"/>
      <c r="AG1256" s="130"/>
      <c r="AH1256" s="130"/>
      <c r="AI1256" s="130"/>
      <c r="AJ1256" s="130"/>
      <c r="AK1256" s="130"/>
      <c r="AL1256" s="130"/>
      <c r="AM1256" s="130"/>
      <c r="AN1256" s="130"/>
      <c r="AO1256" s="130"/>
      <c r="AP1256" s="130"/>
      <c r="AQ1256" s="130"/>
      <c r="AR1256" s="130"/>
      <c r="AS1256" s="130"/>
      <c r="AT1256" s="130"/>
      <c r="AU1256" s="130"/>
      <c r="AV1256" s="130"/>
      <c r="AW1256" s="130"/>
      <c r="AX1256" s="130"/>
      <c r="AY1256" s="130"/>
      <c r="AZ1256" s="130"/>
      <c r="BA1256" s="130"/>
      <c r="BB1256" s="130"/>
      <c r="BC1256" s="130"/>
      <c r="BD1256" s="130"/>
      <c r="BE1256" s="130"/>
      <c r="BF1256" s="130"/>
      <c r="BG1256" s="130"/>
      <c r="BH1256" s="130"/>
      <c r="BI1256" s="130"/>
      <c r="BJ1256" s="130"/>
      <c r="BK1256" s="130"/>
      <c r="BL1256" s="130"/>
      <c r="BM1256" s="130"/>
      <c r="BN1256" s="130"/>
      <c r="BO1256" s="130"/>
      <c r="BP1256" s="130"/>
      <c r="BQ1256" s="130"/>
      <c r="BR1256" s="130"/>
      <c r="BS1256" s="111"/>
    </row>
    <row r="1257" spans="4:71" s="94" customFormat="1" ht="9.75" customHeight="1" x14ac:dyDescent="0.25">
      <c r="D1257" s="130"/>
      <c r="E1257" s="130"/>
      <c r="F1257" s="130"/>
      <c r="G1257" s="130"/>
      <c r="H1257" s="130"/>
      <c r="I1257" s="130"/>
      <c r="J1257" s="130"/>
      <c r="K1257" s="130"/>
      <c r="L1257" s="130"/>
      <c r="M1257" s="130"/>
      <c r="N1257" s="130"/>
      <c r="O1257" s="130"/>
      <c r="P1257" s="130"/>
      <c r="Q1257" s="130"/>
      <c r="R1257" s="130"/>
      <c r="S1257" s="130"/>
      <c r="T1257" s="130"/>
      <c r="U1257" s="130"/>
      <c r="V1257" s="130"/>
      <c r="W1257" s="130"/>
      <c r="X1257" s="130"/>
      <c r="Y1257" s="130"/>
      <c r="Z1257" s="130"/>
      <c r="AA1257" s="130"/>
      <c r="AB1257" s="130"/>
      <c r="AC1257" s="130"/>
      <c r="AD1257" s="130"/>
      <c r="AE1257" s="130"/>
      <c r="AF1257" s="130"/>
      <c r="AG1257" s="130"/>
      <c r="AH1257" s="130"/>
      <c r="AI1257" s="130"/>
      <c r="AJ1257" s="130"/>
      <c r="AK1257" s="130"/>
      <c r="AL1257" s="130"/>
      <c r="AM1257" s="130"/>
      <c r="AN1257" s="130"/>
      <c r="AO1257" s="130"/>
      <c r="AP1257" s="130"/>
      <c r="AQ1257" s="130"/>
      <c r="AR1257" s="130"/>
      <c r="AS1257" s="130"/>
      <c r="AT1257" s="130"/>
      <c r="AU1257" s="130"/>
      <c r="AV1257" s="130"/>
      <c r="AW1257" s="130"/>
      <c r="AX1257" s="130"/>
      <c r="AY1257" s="130"/>
      <c r="AZ1257" s="130"/>
      <c r="BA1257" s="130"/>
      <c r="BB1257" s="130"/>
      <c r="BC1257" s="130"/>
      <c r="BD1257" s="130"/>
      <c r="BE1257" s="130"/>
      <c r="BF1257" s="130"/>
      <c r="BG1257" s="130"/>
      <c r="BH1257" s="130"/>
      <c r="BI1257" s="130"/>
      <c r="BJ1257" s="130"/>
      <c r="BK1257" s="130"/>
      <c r="BL1257" s="130"/>
      <c r="BM1257" s="130"/>
      <c r="BN1257" s="130"/>
      <c r="BO1257" s="130"/>
      <c r="BP1257" s="130"/>
      <c r="BQ1257" s="130"/>
      <c r="BR1257" s="130"/>
      <c r="BS1257" s="111"/>
    </row>
    <row r="1258" spans="4:71" s="94" customFormat="1" ht="9.75" customHeight="1" x14ac:dyDescent="0.25">
      <c r="D1258" s="130"/>
      <c r="E1258" s="130"/>
      <c r="F1258" s="130"/>
      <c r="G1258" s="130"/>
      <c r="H1258" s="130"/>
      <c r="I1258" s="130"/>
      <c r="J1258" s="130"/>
      <c r="K1258" s="130"/>
      <c r="L1258" s="130"/>
      <c r="M1258" s="130"/>
      <c r="N1258" s="130"/>
      <c r="O1258" s="130"/>
      <c r="P1258" s="130"/>
      <c r="Q1258" s="130"/>
      <c r="R1258" s="130"/>
      <c r="S1258" s="130"/>
      <c r="T1258" s="130"/>
      <c r="U1258" s="130"/>
      <c r="V1258" s="130"/>
      <c r="W1258" s="130"/>
      <c r="X1258" s="130"/>
      <c r="Y1258" s="130"/>
      <c r="Z1258" s="130"/>
      <c r="AA1258" s="130"/>
      <c r="AB1258" s="130"/>
      <c r="AC1258" s="130"/>
      <c r="AD1258" s="130"/>
      <c r="AE1258" s="130"/>
      <c r="AF1258" s="130"/>
      <c r="AG1258" s="130"/>
      <c r="AH1258" s="130"/>
      <c r="AI1258" s="130"/>
      <c r="AJ1258" s="130"/>
      <c r="AK1258" s="130"/>
      <c r="AL1258" s="130"/>
      <c r="AM1258" s="130"/>
      <c r="AN1258" s="130"/>
      <c r="AO1258" s="130"/>
      <c r="AP1258" s="130"/>
      <c r="AQ1258" s="130"/>
      <c r="AR1258" s="130"/>
      <c r="AS1258" s="130"/>
      <c r="AT1258" s="130"/>
      <c r="AU1258" s="130"/>
      <c r="AV1258" s="130"/>
      <c r="AW1258" s="130"/>
      <c r="AX1258" s="130"/>
      <c r="AY1258" s="130"/>
      <c r="AZ1258" s="130"/>
      <c r="BA1258" s="130"/>
      <c r="BB1258" s="130"/>
      <c r="BC1258" s="130"/>
      <c r="BD1258" s="130"/>
      <c r="BE1258" s="130"/>
      <c r="BF1258" s="130"/>
      <c r="BG1258" s="130"/>
      <c r="BH1258" s="130"/>
      <c r="BI1258" s="130"/>
      <c r="BJ1258" s="130"/>
      <c r="BK1258" s="130"/>
      <c r="BL1258" s="130"/>
      <c r="BM1258" s="130"/>
      <c r="BN1258" s="130"/>
      <c r="BO1258" s="130"/>
      <c r="BP1258" s="130"/>
      <c r="BQ1258" s="130"/>
      <c r="BR1258" s="130"/>
      <c r="BS1258" s="111"/>
    </row>
    <row r="1259" spans="4:71" s="94" customFormat="1" ht="9.75" customHeight="1" x14ac:dyDescent="0.25">
      <c r="D1259" s="130"/>
      <c r="E1259" s="130"/>
      <c r="F1259" s="130"/>
      <c r="G1259" s="130"/>
      <c r="H1259" s="130"/>
      <c r="I1259" s="130"/>
      <c r="J1259" s="130"/>
      <c r="K1259" s="130"/>
      <c r="L1259" s="130"/>
      <c r="M1259" s="130"/>
      <c r="N1259" s="130"/>
      <c r="O1259" s="130"/>
      <c r="P1259" s="130"/>
      <c r="Q1259" s="130"/>
      <c r="R1259" s="130"/>
      <c r="S1259" s="130"/>
      <c r="T1259" s="130"/>
      <c r="U1259" s="130"/>
      <c r="V1259" s="130"/>
      <c r="W1259" s="130"/>
      <c r="X1259" s="130"/>
      <c r="Y1259" s="130"/>
      <c r="Z1259" s="130"/>
      <c r="AA1259" s="130"/>
      <c r="AB1259" s="130"/>
      <c r="AC1259" s="130"/>
      <c r="AD1259" s="130"/>
      <c r="AE1259" s="130"/>
      <c r="AF1259" s="130"/>
      <c r="AG1259" s="130"/>
      <c r="AH1259" s="130"/>
      <c r="AI1259" s="130"/>
      <c r="AJ1259" s="130"/>
      <c r="AK1259" s="130"/>
      <c r="AL1259" s="130"/>
      <c r="AM1259" s="130"/>
      <c r="AN1259" s="130"/>
      <c r="AO1259" s="130"/>
      <c r="AP1259" s="130"/>
      <c r="AQ1259" s="130"/>
      <c r="AR1259" s="130"/>
      <c r="AS1259" s="130"/>
      <c r="AT1259" s="130"/>
      <c r="AU1259" s="130"/>
      <c r="AV1259" s="130"/>
      <c r="AW1259" s="130"/>
      <c r="AX1259" s="130"/>
      <c r="AY1259" s="130"/>
      <c r="AZ1259" s="130"/>
      <c r="BA1259" s="130"/>
      <c r="BB1259" s="130"/>
      <c r="BC1259" s="130"/>
      <c r="BD1259" s="130"/>
      <c r="BE1259" s="130"/>
      <c r="BF1259" s="130"/>
      <c r="BG1259" s="130"/>
      <c r="BH1259" s="130"/>
      <c r="BI1259" s="130"/>
      <c r="BJ1259" s="130"/>
      <c r="BK1259" s="130"/>
      <c r="BL1259" s="130"/>
      <c r="BM1259" s="130"/>
      <c r="BN1259" s="130"/>
      <c r="BO1259" s="130"/>
      <c r="BP1259" s="130"/>
      <c r="BQ1259" s="130"/>
      <c r="BR1259" s="130"/>
      <c r="BS1259" s="111"/>
    </row>
    <row r="1260" spans="4:71" s="94" customFormat="1" ht="9.75" customHeight="1" x14ac:dyDescent="0.25">
      <c r="D1260" s="130"/>
      <c r="E1260" s="130"/>
      <c r="F1260" s="130"/>
      <c r="G1260" s="130"/>
      <c r="H1260" s="130"/>
      <c r="I1260" s="130"/>
      <c r="J1260" s="130"/>
      <c r="K1260" s="130"/>
      <c r="L1260" s="130"/>
      <c r="M1260" s="130"/>
      <c r="N1260" s="130"/>
      <c r="O1260" s="130"/>
      <c r="P1260" s="130"/>
      <c r="Q1260" s="130"/>
      <c r="R1260" s="130"/>
      <c r="S1260" s="130"/>
      <c r="T1260" s="130"/>
      <c r="U1260" s="130"/>
      <c r="V1260" s="130"/>
      <c r="W1260" s="130"/>
      <c r="X1260" s="130"/>
      <c r="Y1260" s="130"/>
      <c r="Z1260" s="130"/>
      <c r="AA1260" s="130"/>
      <c r="AB1260" s="130"/>
      <c r="AC1260" s="130"/>
      <c r="AD1260" s="130"/>
      <c r="AE1260" s="130"/>
      <c r="AF1260" s="130"/>
      <c r="AG1260" s="130"/>
      <c r="AH1260" s="130"/>
      <c r="AI1260" s="130"/>
      <c r="AJ1260" s="130"/>
      <c r="AK1260" s="130"/>
      <c r="AL1260" s="130"/>
      <c r="AM1260" s="130"/>
      <c r="AN1260" s="130"/>
      <c r="AO1260" s="130"/>
      <c r="AP1260" s="130"/>
      <c r="AQ1260" s="130"/>
      <c r="AR1260" s="130"/>
      <c r="AS1260" s="130"/>
      <c r="AT1260" s="130"/>
      <c r="AU1260" s="130"/>
      <c r="AV1260" s="130"/>
      <c r="AW1260" s="130"/>
      <c r="AX1260" s="130"/>
      <c r="AY1260" s="130"/>
      <c r="AZ1260" s="130"/>
      <c r="BA1260" s="130"/>
      <c r="BB1260" s="130"/>
      <c r="BC1260" s="130"/>
      <c r="BD1260" s="130"/>
      <c r="BE1260" s="130"/>
      <c r="BF1260" s="130"/>
      <c r="BG1260" s="130"/>
      <c r="BH1260" s="130"/>
      <c r="BI1260" s="130"/>
      <c r="BJ1260" s="130"/>
      <c r="BK1260" s="130"/>
      <c r="BL1260" s="130"/>
      <c r="BM1260" s="130"/>
      <c r="BN1260" s="130"/>
      <c r="BO1260" s="130"/>
      <c r="BP1260" s="130"/>
      <c r="BQ1260" s="130"/>
      <c r="BR1260" s="130"/>
      <c r="BS1260" s="111"/>
    </row>
    <row r="1261" spans="4:71" s="94" customFormat="1" ht="9.75" customHeight="1" x14ac:dyDescent="0.25">
      <c r="D1261" s="130"/>
      <c r="E1261" s="130"/>
      <c r="F1261" s="130"/>
      <c r="G1261" s="130"/>
      <c r="H1261" s="130"/>
      <c r="I1261" s="130"/>
      <c r="J1261" s="130"/>
      <c r="K1261" s="130"/>
      <c r="L1261" s="130"/>
      <c r="M1261" s="130"/>
      <c r="N1261" s="130"/>
      <c r="O1261" s="130"/>
      <c r="P1261" s="130"/>
      <c r="Q1261" s="130"/>
      <c r="R1261" s="130"/>
      <c r="S1261" s="130"/>
      <c r="T1261" s="130"/>
      <c r="U1261" s="130"/>
      <c r="V1261" s="130"/>
      <c r="W1261" s="130"/>
      <c r="X1261" s="130"/>
      <c r="Y1261" s="130"/>
      <c r="Z1261" s="130"/>
      <c r="AA1261" s="130"/>
      <c r="AB1261" s="130"/>
      <c r="AC1261" s="130"/>
      <c r="AD1261" s="130"/>
      <c r="AE1261" s="130"/>
      <c r="AF1261" s="130"/>
      <c r="AG1261" s="130"/>
      <c r="AH1261" s="130"/>
      <c r="AI1261" s="130"/>
      <c r="AJ1261" s="130"/>
      <c r="AK1261" s="130"/>
      <c r="AL1261" s="130"/>
      <c r="AM1261" s="130"/>
      <c r="AN1261" s="130"/>
      <c r="AO1261" s="130"/>
      <c r="AP1261" s="130"/>
      <c r="AQ1261" s="130"/>
      <c r="AR1261" s="130"/>
      <c r="AS1261" s="130"/>
      <c r="AT1261" s="130"/>
      <c r="AU1261" s="130"/>
      <c r="AV1261" s="130"/>
      <c r="AW1261" s="130"/>
      <c r="AX1261" s="130"/>
      <c r="AY1261" s="130"/>
      <c r="AZ1261" s="130"/>
      <c r="BA1261" s="130"/>
      <c r="BB1261" s="130"/>
      <c r="BC1261" s="130"/>
      <c r="BD1261" s="130"/>
      <c r="BE1261" s="130"/>
      <c r="BF1261" s="130"/>
      <c r="BG1261" s="130"/>
      <c r="BH1261" s="130"/>
      <c r="BI1261" s="130"/>
      <c r="BJ1261" s="130"/>
      <c r="BK1261" s="130"/>
      <c r="BL1261" s="130"/>
      <c r="BM1261" s="130"/>
      <c r="BN1261" s="130"/>
      <c r="BO1261" s="130"/>
      <c r="BP1261" s="130"/>
      <c r="BQ1261" s="130"/>
      <c r="BR1261" s="130"/>
      <c r="BS1261" s="111"/>
    </row>
    <row r="1262" spans="4:71" s="94" customFormat="1" ht="9.75" customHeight="1" x14ac:dyDescent="0.25">
      <c r="D1262" s="130"/>
      <c r="E1262" s="130"/>
      <c r="F1262" s="130"/>
      <c r="G1262" s="130"/>
      <c r="H1262" s="130"/>
      <c r="I1262" s="130"/>
      <c r="J1262" s="130"/>
      <c r="K1262" s="130"/>
      <c r="L1262" s="130"/>
      <c r="M1262" s="130"/>
      <c r="N1262" s="130"/>
      <c r="O1262" s="130"/>
      <c r="P1262" s="130"/>
      <c r="Q1262" s="130"/>
      <c r="R1262" s="130"/>
      <c r="S1262" s="130"/>
      <c r="T1262" s="130"/>
      <c r="U1262" s="130"/>
      <c r="V1262" s="130"/>
      <c r="W1262" s="130"/>
      <c r="X1262" s="130"/>
      <c r="Y1262" s="130"/>
      <c r="Z1262" s="130"/>
      <c r="AA1262" s="130"/>
      <c r="AB1262" s="130"/>
      <c r="AC1262" s="130"/>
      <c r="AD1262" s="130"/>
      <c r="AE1262" s="130"/>
      <c r="AF1262" s="130"/>
      <c r="AG1262" s="130"/>
      <c r="AH1262" s="130"/>
      <c r="AI1262" s="130"/>
      <c r="AJ1262" s="130"/>
      <c r="AK1262" s="130"/>
      <c r="AL1262" s="130"/>
      <c r="AM1262" s="130"/>
      <c r="AN1262" s="130"/>
      <c r="AO1262" s="130"/>
      <c r="AP1262" s="130"/>
      <c r="AQ1262" s="130"/>
      <c r="AR1262" s="130"/>
      <c r="AS1262" s="130"/>
      <c r="AT1262" s="130"/>
      <c r="AU1262" s="130"/>
      <c r="AV1262" s="130"/>
      <c r="AW1262" s="130"/>
      <c r="AX1262" s="130"/>
      <c r="AY1262" s="130"/>
      <c r="AZ1262" s="130"/>
      <c r="BA1262" s="130"/>
      <c r="BB1262" s="130"/>
      <c r="BC1262" s="130"/>
      <c r="BD1262" s="130"/>
      <c r="BE1262" s="130"/>
      <c r="BF1262" s="130"/>
      <c r="BG1262" s="130"/>
      <c r="BH1262" s="130"/>
      <c r="BI1262" s="130"/>
      <c r="BJ1262" s="130"/>
      <c r="BK1262" s="130"/>
      <c r="BL1262" s="130"/>
      <c r="BM1262" s="130"/>
      <c r="BN1262" s="130"/>
      <c r="BO1262" s="130"/>
      <c r="BP1262" s="130"/>
      <c r="BQ1262" s="130"/>
      <c r="BR1262" s="130"/>
      <c r="BS1262" s="111"/>
    </row>
    <row r="1263" spans="4:71" s="94" customFormat="1" ht="9.75" customHeight="1" x14ac:dyDescent="0.25">
      <c r="D1263" s="130"/>
      <c r="E1263" s="130"/>
      <c r="F1263" s="130"/>
      <c r="G1263" s="130"/>
      <c r="H1263" s="130"/>
      <c r="I1263" s="130"/>
      <c r="J1263" s="130"/>
      <c r="K1263" s="130"/>
      <c r="L1263" s="130"/>
      <c r="M1263" s="130"/>
      <c r="N1263" s="130"/>
      <c r="O1263" s="130"/>
      <c r="P1263" s="130"/>
      <c r="Q1263" s="130"/>
      <c r="R1263" s="130"/>
      <c r="S1263" s="130"/>
      <c r="T1263" s="130"/>
      <c r="U1263" s="130"/>
      <c r="V1263" s="130"/>
      <c r="W1263" s="130"/>
      <c r="X1263" s="130"/>
      <c r="Y1263" s="130"/>
      <c r="Z1263" s="130"/>
      <c r="AA1263" s="130"/>
      <c r="AB1263" s="130"/>
      <c r="AC1263" s="130"/>
      <c r="AD1263" s="130"/>
      <c r="AE1263" s="130"/>
      <c r="AF1263" s="130"/>
      <c r="AG1263" s="130"/>
      <c r="AH1263" s="130"/>
      <c r="AI1263" s="130"/>
      <c r="AJ1263" s="130"/>
      <c r="AK1263" s="130"/>
      <c r="AL1263" s="130"/>
      <c r="AM1263" s="130"/>
      <c r="AN1263" s="130"/>
      <c r="AO1263" s="130"/>
      <c r="AP1263" s="130"/>
      <c r="AQ1263" s="130"/>
      <c r="AR1263" s="130"/>
      <c r="AS1263" s="130"/>
      <c r="AT1263" s="130"/>
      <c r="AU1263" s="130"/>
      <c r="AV1263" s="130"/>
      <c r="AW1263" s="130"/>
      <c r="AX1263" s="130"/>
      <c r="AY1263" s="130"/>
      <c r="AZ1263" s="130"/>
      <c r="BA1263" s="130"/>
      <c r="BB1263" s="130"/>
      <c r="BC1263" s="130"/>
      <c r="BD1263" s="130"/>
      <c r="BE1263" s="130"/>
      <c r="BF1263" s="130"/>
      <c r="BG1263" s="130"/>
      <c r="BH1263" s="130"/>
      <c r="BI1263" s="130"/>
      <c r="BJ1263" s="130"/>
      <c r="BK1263" s="130"/>
      <c r="BL1263" s="130"/>
      <c r="BM1263" s="130"/>
      <c r="BN1263" s="130"/>
      <c r="BO1263" s="130"/>
      <c r="BP1263" s="130"/>
      <c r="BQ1263" s="130"/>
      <c r="BR1263" s="130"/>
      <c r="BS1263" s="111"/>
    </row>
    <row r="1264" spans="4:71" s="94" customFormat="1" ht="9.75" customHeight="1" x14ac:dyDescent="0.25">
      <c r="D1264" s="130"/>
      <c r="E1264" s="130"/>
      <c r="F1264" s="130"/>
      <c r="G1264" s="130"/>
      <c r="H1264" s="130"/>
      <c r="I1264" s="130"/>
      <c r="J1264" s="130"/>
      <c r="K1264" s="130"/>
      <c r="L1264" s="130"/>
      <c r="M1264" s="130"/>
      <c r="N1264" s="130"/>
      <c r="O1264" s="130"/>
      <c r="P1264" s="130"/>
      <c r="Q1264" s="130"/>
      <c r="R1264" s="130"/>
      <c r="S1264" s="130"/>
      <c r="T1264" s="130"/>
      <c r="U1264" s="130"/>
      <c r="V1264" s="130"/>
      <c r="W1264" s="130"/>
      <c r="X1264" s="130"/>
      <c r="Y1264" s="130"/>
      <c r="Z1264" s="130"/>
      <c r="AA1264" s="130"/>
      <c r="AB1264" s="130"/>
      <c r="AC1264" s="130"/>
      <c r="AD1264" s="130"/>
      <c r="AE1264" s="130"/>
      <c r="AF1264" s="130"/>
      <c r="AG1264" s="130"/>
      <c r="AH1264" s="130"/>
      <c r="AI1264" s="130"/>
      <c r="AJ1264" s="130"/>
      <c r="AK1264" s="130"/>
      <c r="AL1264" s="130"/>
      <c r="AM1264" s="130"/>
      <c r="AN1264" s="130"/>
      <c r="AO1264" s="130"/>
      <c r="AP1264" s="130"/>
      <c r="AQ1264" s="130"/>
      <c r="AR1264" s="130"/>
      <c r="AS1264" s="130"/>
      <c r="AT1264" s="130"/>
      <c r="AU1264" s="130"/>
      <c r="AV1264" s="130"/>
      <c r="AW1264" s="130"/>
      <c r="AX1264" s="130"/>
      <c r="AY1264" s="130"/>
      <c r="AZ1264" s="130"/>
      <c r="BA1264" s="130"/>
      <c r="BB1264" s="130"/>
      <c r="BC1264" s="130"/>
      <c r="BD1264" s="130"/>
      <c r="BE1264" s="130"/>
      <c r="BF1264" s="130"/>
      <c r="BG1264" s="130"/>
      <c r="BH1264" s="130"/>
      <c r="BI1264" s="130"/>
      <c r="BJ1264" s="130"/>
      <c r="BK1264" s="130"/>
      <c r="BL1264" s="130"/>
      <c r="BM1264" s="130"/>
      <c r="BN1264" s="130"/>
      <c r="BO1264" s="130"/>
      <c r="BP1264" s="130"/>
      <c r="BQ1264" s="130"/>
      <c r="BR1264" s="130"/>
      <c r="BS1264" s="111"/>
    </row>
    <row r="1265" spans="4:71" s="94" customFormat="1" ht="9.75" customHeight="1" x14ac:dyDescent="0.25">
      <c r="D1265" s="130"/>
      <c r="E1265" s="130"/>
      <c r="F1265" s="130"/>
      <c r="G1265" s="130"/>
      <c r="H1265" s="130"/>
      <c r="I1265" s="130"/>
      <c r="J1265" s="130"/>
      <c r="K1265" s="130"/>
      <c r="L1265" s="130"/>
      <c r="M1265" s="130"/>
      <c r="N1265" s="130"/>
      <c r="O1265" s="130"/>
      <c r="P1265" s="130"/>
      <c r="Q1265" s="130"/>
      <c r="R1265" s="130"/>
      <c r="S1265" s="130"/>
      <c r="T1265" s="130"/>
      <c r="U1265" s="130"/>
      <c r="V1265" s="130"/>
      <c r="W1265" s="130"/>
      <c r="X1265" s="130"/>
      <c r="Y1265" s="130"/>
      <c r="Z1265" s="130"/>
      <c r="AA1265" s="130"/>
      <c r="AB1265" s="130"/>
      <c r="AC1265" s="130"/>
      <c r="AD1265" s="130"/>
      <c r="AE1265" s="130"/>
      <c r="AF1265" s="130"/>
      <c r="AG1265" s="130"/>
      <c r="AH1265" s="130"/>
      <c r="AI1265" s="130"/>
      <c r="AJ1265" s="130"/>
      <c r="AK1265" s="130"/>
      <c r="AL1265" s="130"/>
      <c r="AM1265" s="130"/>
      <c r="AN1265" s="130"/>
      <c r="AO1265" s="130"/>
      <c r="AP1265" s="130"/>
      <c r="AQ1265" s="130"/>
      <c r="AR1265" s="130"/>
      <c r="AS1265" s="130"/>
      <c r="AT1265" s="130"/>
      <c r="AU1265" s="130"/>
      <c r="AV1265" s="130"/>
      <c r="AW1265" s="130"/>
      <c r="AX1265" s="130"/>
      <c r="AY1265" s="130"/>
      <c r="AZ1265" s="130"/>
      <c r="BA1265" s="130"/>
      <c r="BB1265" s="130"/>
      <c r="BC1265" s="130"/>
      <c r="BD1265" s="130"/>
      <c r="BE1265" s="130"/>
      <c r="BF1265" s="130"/>
      <c r="BG1265" s="130"/>
      <c r="BH1265" s="130"/>
      <c r="BI1265" s="130"/>
      <c r="BJ1265" s="130"/>
      <c r="BK1265" s="130"/>
      <c r="BL1265" s="130"/>
      <c r="BM1265" s="130"/>
      <c r="BN1265" s="130"/>
      <c r="BO1265" s="130"/>
      <c r="BP1265" s="130"/>
      <c r="BQ1265" s="130"/>
      <c r="BR1265" s="130"/>
      <c r="BS1265" s="111"/>
    </row>
    <row r="1266" spans="4:71" s="94" customFormat="1" ht="9.75" customHeight="1" x14ac:dyDescent="0.25">
      <c r="D1266" s="130"/>
      <c r="E1266" s="130"/>
      <c r="F1266" s="130"/>
      <c r="G1266" s="130"/>
      <c r="H1266" s="130"/>
      <c r="I1266" s="130"/>
      <c r="J1266" s="130"/>
      <c r="K1266" s="130"/>
      <c r="L1266" s="130"/>
      <c r="M1266" s="130"/>
      <c r="N1266" s="130"/>
      <c r="O1266" s="130"/>
      <c r="P1266" s="130"/>
      <c r="Q1266" s="130"/>
      <c r="R1266" s="130"/>
      <c r="S1266" s="130"/>
      <c r="T1266" s="130"/>
      <c r="U1266" s="130"/>
      <c r="V1266" s="130"/>
      <c r="W1266" s="130"/>
      <c r="X1266" s="130"/>
      <c r="Y1266" s="130"/>
      <c r="Z1266" s="130"/>
      <c r="AA1266" s="130"/>
      <c r="AB1266" s="130"/>
      <c r="AC1266" s="130"/>
      <c r="AD1266" s="130"/>
      <c r="AE1266" s="130"/>
      <c r="AF1266" s="130"/>
      <c r="AG1266" s="130"/>
      <c r="AH1266" s="130"/>
      <c r="AI1266" s="130"/>
      <c r="AJ1266" s="130"/>
      <c r="AK1266" s="130"/>
      <c r="AL1266" s="130"/>
      <c r="AM1266" s="130"/>
      <c r="AN1266" s="130"/>
      <c r="AO1266" s="130"/>
      <c r="AP1266" s="130"/>
      <c r="AQ1266" s="130"/>
      <c r="AR1266" s="130"/>
      <c r="AS1266" s="130"/>
      <c r="AT1266" s="130"/>
      <c r="AU1266" s="130"/>
      <c r="AV1266" s="130"/>
      <c r="AW1266" s="130"/>
      <c r="AX1266" s="130"/>
      <c r="AY1266" s="130"/>
      <c r="AZ1266" s="130"/>
      <c r="BA1266" s="130"/>
      <c r="BB1266" s="130"/>
      <c r="BC1266" s="130"/>
      <c r="BD1266" s="130"/>
      <c r="BE1266" s="130"/>
      <c r="BF1266" s="130"/>
      <c r="BG1266" s="130"/>
      <c r="BH1266" s="130"/>
      <c r="BI1266" s="130"/>
      <c r="BJ1266" s="130"/>
      <c r="BK1266" s="130"/>
      <c r="BL1266" s="130"/>
      <c r="BM1266" s="130"/>
      <c r="BN1266" s="130"/>
      <c r="BO1266" s="130"/>
      <c r="BP1266" s="130"/>
      <c r="BQ1266" s="130"/>
      <c r="BR1266" s="130"/>
      <c r="BS1266" s="111"/>
    </row>
    <row r="1267" spans="4:71" s="94" customFormat="1" ht="9.75" customHeight="1" x14ac:dyDescent="0.25">
      <c r="D1267" s="130"/>
      <c r="E1267" s="130"/>
      <c r="F1267" s="130"/>
      <c r="G1267" s="130"/>
      <c r="H1267" s="130"/>
      <c r="I1267" s="130"/>
      <c r="J1267" s="130"/>
      <c r="K1267" s="130"/>
      <c r="L1267" s="130"/>
      <c r="M1267" s="130"/>
      <c r="N1267" s="130"/>
      <c r="O1267" s="130"/>
      <c r="P1267" s="130"/>
      <c r="Q1267" s="130"/>
      <c r="R1267" s="130"/>
      <c r="S1267" s="130"/>
      <c r="T1267" s="130"/>
      <c r="U1267" s="130"/>
      <c r="V1267" s="130"/>
      <c r="W1267" s="130"/>
      <c r="X1267" s="130"/>
      <c r="Y1267" s="130"/>
      <c r="Z1267" s="130"/>
      <c r="AA1267" s="130"/>
      <c r="AB1267" s="130"/>
      <c r="AC1267" s="130"/>
      <c r="AD1267" s="130"/>
      <c r="AE1267" s="130"/>
      <c r="AF1267" s="130"/>
      <c r="AG1267" s="130"/>
      <c r="AH1267" s="130"/>
      <c r="AI1267" s="130"/>
      <c r="AJ1267" s="130"/>
      <c r="AK1267" s="130"/>
      <c r="AL1267" s="130"/>
      <c r="AM1267" s="130"/>
      <c r="AN1267" s="130"/>
      <c r="AO1267" s="130"/>
      <c r="AP1267" s="130"/>
      <c r="AQ1267" s="130"/>
      <c r="AR1267" s="130"/>
      <c r="AS1267" s="130"/>
      <c r="AT1267" s="130"/>
      <c r="AU1267" s="130"/>
      <c r="AV1267" s="130"/>
      <c r="AW1267" s="130"/>
      <c r="AX1267" s="130"/>
      <c r="AY1267" s="130"/>
      <c r="AZ1267" s="130"/>
      <c r="BA1267" s="130"/>
      <c r="BB1267" s="130"/>
      <c r="BC1267" s="130"/>
      <c r="BD1267" s="130"/>
      <c r="BE1267" s="130"/>
      <c r="BF1267" s="130"/>
      <c r="BG1267" s="130"/>
      <c r="BH1267" s="130"/>
      <c r="BI1267" s="130"/>
      <c r="BJ1267" s="130"/>
      <c r="BK1267" s="130"/>
      <c r="BL1267" s="130"/>
      <c r="BM1267" s="130"/>
      <c r="BN1267" s="130"/>
      <c r="BO1267" s="130"/>
      <c r="BP1267" s="130"/>
      <c r="BQ1267" s="130"/>
      <c r="BR1267" s="130"/>
      <c r="BS1267" s="111"/>
    </row>
    <row r="1268" spans="4:71" s="94" customFormat="1" ht="9.75" customHeight="1" x14ac:dyDescent="0.25">
      <c r="D1268" s="130"/>
      <c r="E1268" s="130"/>
      <c r="F1268" s="130"/>
      <c r="G1268" s="130"/>
      <c r="H1268" s="130"/>
      <c r="I1268" s="130"/>
      <c r="J1268" s="130"/>
      <c r="K1268" s="130"/>
      <c r="L1268" s="130"/>
      <c r="M1268" s="130"/>
      <c r="N1268" s="130"/>
      <c r="O1268" s="130"/>
      <c r="P1268" s="130"/>
      <c r="Q1268" s="130"/>
      <c r="R1268" s="130"/>
      <c r="S1268" s="130"/>
      <c r="T1268" s="130"/>
      <c r="U1268" s="130"/>
      <c r="V1268" s="130"/>
      <c r="W1268" s="130"/>
      <c r="X1268" s="130"/>
      <c r="Y1268" s="130"/>
      <c r="Z1268" s="130"/>
      <c r="AA1268" s="130"/>
      <c r="AB1268" s="130"/>
      <c r="AC1268" s="130"/>
      <c r="AD1268" s="130"/>
      <c r="AE1268" s="130"/>
      <c r="AF1268" s="130"/>
      <c r="AG1268" s="130"/>
      <c r="AH1268" s="130"/>
      <c r="AI1268" s="130"/>
      <c r="AJ1268" s="130"/>
      <c r="AK1268" s="130"/>
      <c r="AL1268" s="130"/>
      <c r="AM1268" s="130"/>
      <c r="AN1268" s="130"/>
      <c r="AO1268" s="130"/>
      <c r="AP1268" s="130"/>
      <c r="AQ1268" s="130"/>
      <c r="AR1268" s="130"/>
      <c r="AS1268" s="130"/>
      <c r="AT1268" s="130"/>
      <c r="AU1268" s="130"/>
      <c r="AV1268" s="130"/>
      <c r="AW1268" s="130"/>
      <c r="AX1268" s="130"/>
      <c r="AY1268" s="130"/>
      <c r="AZ1268" s="130"/>
      <c r="BA1268" s="130"/>
      <c r="BB1268" s="130"/>
      <c r="BC1268" s="130"/>
      <c r="BD1268" s="130"/>
      <c r="BE1268" s="130"/>
      <c r="BF1268" s="130"/>
      <c r="BG1268" s="130"/>
      <c r="BH1268" s="130"/>
      <c r="BI1268" s="130"/>
      <c r="BJ1268" s="130"/>
      <c r="BK1268" s="130"/>
      <c r="BL1268" s="130"/>
      <c r="BM1268" s="130"/>
      <c r="BN1268" s="130"/>
      <c r="BO1268" s="130"/>
      <c r="BP1268" s="130"/>
      <c r="BQ1268" s="130"/>
      <c r="BR1268" s="130"/>
      <c r="BS1268" s="111"/>
    </row>
    <row r="1269" spans="4:71" s="94" customFormat="1" ht="9.75" customHeight="1" x14ac:dyDescent="0.25">
      <c r="D1269" s="130"/>
      <c r="E1269" s="130"/>
      <c r="F1269" s="130"/>
      <c r="G1269" s="130"/>
      <c r="H1269" s="130"/>
      <c r="I1269" s="130"/>
      <c r="J1269" s="130"/>
      <c r="K1269" s="130"/>
      <c r="L1269" s="130"/>
      <c r="M1269" s="130"/>
      <c r="N1269" s="130"/>
      <c r="O1269" s="130"/>
      <c r="P1269" s="130"/>
      <c r="Q1269" s="130"/>
      <c r="R1269" s="130"/>
      <c r="S1269" s="130"/>
      <c r="T1269" s="130"/>
      <c r="U1269" s="130"/>
      <c r="V1269" s="130"/>
      <c r="W1269" s="130"/>
      <c r="X1269" s="130"/>
      <c r="Y1269" s="130"/>
      <c r="Z1269" s="130"/>
      <c r="AA1269" s="130"/>
      <c r="AB1269" s="130"/>
      <c r="AC1269" s="130"/>
      <c r="AD1269" s="130"/>
      <c r="AE1269" s="130"/>
      <c r="AF1269" s="130"/>
      <c r="AG1269" s="130"/>
      <c r="AH1269" s="130"/>
      <c r="AI1269" s="130"/>
      <c r="AJ1269" s="130"/>
      <c r="AK1269" s="130"/>
      <c r="AL1269" s="130"/>
      <c r="AM1269" s="130"/>
      <c r="AN1269" s="130"/>
      <c r="AO1269" s="130"/>
      <c r="AP1269" s="130"/>
      <c r="AQ1269" s="130"/>
      <c r="AR1269" s="130"/>
      <c r="AS1269" s="130"/>
      <c r="AT1269" s="130"/>
      <c r="AU1269" s="130"/>
      <c r="AV1269" s="130"/>
      <c r="AW1269" s="130"/>
      <c r="AX1269" s="130"/>
      <c r="AY1269" s="130"/>
      <c r="AZ1269" s="130"/>
      <c r="BA1269" s="130"/>
      <c r="BB1269" s="130"/>
      <c r="BC1269" s="130"/>
      <c r="BD1269" s="130"/>
      <c r="BE1269" s="130"/>
      <c r="BF1269" s="130"/>
      <c r="BG1269" s="130"/>
      <c r="BH1269" s="130"/>
      <c r="BI1269" s="130"/>
      <c r="BJ1269" s="130"/>
      <c r="BK1269" s="130"/>
      <c r="BL1269" s="130"/>
      <c r="BM1269" s="130"/>
      <c r="BN1269" s="130"/>
      <c r="BO1269" s="130"/>
      <c r="BP1269" s="130"/>
      <c r="BQ1269" s="130"/>
      <c r="BR1269" s="130"/>
      <c r="BS1269" s="111"/>
    </row>
    <row r="1270" spans="4:71" s="94" customFormat="1" ht="9.75" customHeight="1" x14ac:dyDescent="0.25">
      <c r="D1270" s="130"/>
      <c r="E1270" s="130"/>
      <c r="F1270" s="130"/>
      <c r="G1270" s="130"/>
      <c r="H1270" s="130"/>
      <c r="I1270" s="130"/>
      <c r="J1270" s="130"/>
      <c r="K1270" s="130"/>
      <c r="L1270" s="130"/>
      <c r="M1270" s="130"/>
      <c r="N1270" s="130"/>
      <c r="O1270" s="130"/>
      <c r="P1270" s="130"/>
      <c r="Q1270" s="130"/>
      <c r="R1270" s="130"/>
      <c r="S1270" s="130"/>
      <c r="T1270" s="130"/>
      <c r="U1270" s="130"/>
      <c r="V1270" s="130"/>
      <c r="W1270" s="130"/>
      <c r="X1270" s="130"/>
      <c r="Y1270" s="130"/>
      <c r="Z1270" s="130"/>
      <c r="AA1270" s="130"/>
      <c r="AB1270" s="130"/>
      <c r="AC1270" s="130"/>
      <c r="AD1270" s="130"/>
      <c r="AE1270" s="130"/>
      <c r="AF1270" s="130"/>
      <c r="AG1270" s="130"/>
      <c r="AH1270" s="130"/>
      <c r="AI1270" s="130"/>
      <c r="AJ1270" s="130"/>
      <c r="AK1270" s="130"/>
      <c r="AL1270" s="130"/>
      <c r="AM1270" s="130"/>
      <c r="AN1270" s="130"/>
      <c r="AO1270" s="130"/>
      <c r="AP1270" s="130"/>
      <c r="AQ1270" s="130"/>
      <c r="AR1270" s="130"/>
      <c r="AS1270" s="130"/>
      <c r="AT1270" s="130"/>
      <c r="AU1270" s="130"/>
      <c r="AV1270" s="130"/>
      <c r="AW1270" s="130"/>
      <c r="AX1270" s="130"/>
      <c r="AY1270" s="130"/>
      <c r="AZ1270" s="130"/>
      <c r="BA1270" s="130"/>
      <c r="BB1270" s="130"/>
      <c r="BC1270" s="130"/>
      <c r="BD1270" s="130"/>
      <c r="BE1270" s="130"/>
      <c r="BF1270" s="130"/>
      <c r="BG1270" s="130"/>
      <c r="BH1270" s="130"/>
      <c r="BI1270" s="130"/>
      <c r="BJ1270" s="130"/>
      <c r="BK1270" s="130"/>
      <c r="BL1270" s="130"/>
      <c r="BM1270" s="130"/>
      <c r="BN1270" s="130"/>
      <c r="BO1270" s="130"/>
      <c r="BP1270" s="130"/>
      <c r="BQ1270" s="130"/>
      <c r="BR1270" s="130"/>
      <c r="BS1270" s="111"/>
    </row>
    <row r="1271" spans="4:71" s="94" customFormat="1" ht="9.75" customHeight="1" x14ac:dyDescent="0.25">
      <c r="D1271" s="130"/>
      <c r="E1271" s="130"/>
      <c r="F1271" s="130"/>
      <c r="G1271" s="130"/>
      <c r="H1271" s="130"/>
      <c r="I1271" s="130"/>
      <c r="J1271" s="130"/>
      <c r="K1271" s="130"/>
      <c r="L1271" s="130"/>
      <c r="M1271" s="130"/>
      <c r="N1271" s="130"/>
      <c r="O1271" s="130"/>
      <c r="P1271" s="130"/>
      <c r="Q1271" s="130"/>
      <c r="R1271" s="130"/>
      <c r="S1271" s="130"/>
      <c r="T1271" s="130"/>
      <c r="U1271" s="130"/>
      <c r="V1271" s="130"/>
      <c r="W1271" s="130"/>
      <c r="X1271" s="130"/>
      <c r="Y1271" s="130"/>
      <c r="Z1271" s="130"/>
      <c r="AA1271" s="130"/>
      <c r="AB1271" s="130"/>
      <c r="AC1271" s="130"/>
      <c r="AD1271" s="130"/>
      <c r="AE1271" s="130"/>
      <c r="AF1271" s="130"/>
      <c r="AG1271" s="130"/>
      <c r="AH1271" s="130"/>
      <c r="AI1271" s="130"/>
      <c r="AJ1271" s="130"/>
      <c r="AK1271" s="130"/>
      <c r="AL1271" s="130"/>
      <c r="AM1271" s="130"/>
      <c r="AN1271" s="130"/>
      <c r="AO1271" s="130"/>
      <c r="AP1271" s="130"/>
      <c r="AQ1271" s="130"/>
      <c r="AR1271" s="130"/>
      <c r="AS1271" s="130"/>
      <c r="AT1271" s="130"/>
      <c r="AU1271" s="130"/>
      <c r="AV1271" s="130"/>
      <c r="AW1271" s="130"/>
      <c r="AX1271" s="130"/>
      <c r="AY1271" s="130"/>
      <c r="AZ1271" s="130"/>
      <c r="BA1271" s="130"/>
      <c r="BB1271" s="130"/>
      <c r="BC1271" s="130"/>
      <c r="BD1271" s="130"/>
      <c r="BE1271" s="130"/>
      <c r="BF1271" s="130"/>
      <c r="BG1271" s="130"/>
      <c r="BH1271" s="130"/>
      <c r="BI1271" s="130"/>
      <c r="BJ1271" s="130"/>
      <c r="BK1271" s="130"/>
      <c r="BL1271" s="130"/>
      <c r="BM1271" s="130"/>
      <c r="BN1271" s="130"/>
      <c r="BO1271" s="130"/>
      <c r="BP1271" s="130"/>
      <c r="BQ1271" s="130"/>
      <c r="BR1271" s="130"/>
      <c r="BS1271" s="111"/>
    </row>
    <row r="1272" spans="4:71" s="94" customFormat="1" ht="9.75" customHeight="1" x14ac:dyDescent="0.25">
      <c r="D1272" s="130"/>
      <c r="E1272" s="130"/>
      <c r="F1272" s="130"/>
      <c r="G1272" s="130"/>
      <c r="H1272" s="130"/>
      <c r="I1272" s="130"/>
      <c r="J1272" s="130"/>
      <c r="K1272" s="130"/>
      <c r="L1272" s="130"/>
      <c r="M1272" s="130"/>
      <c r="N1272" s="130"/>
      <c r="O1272" s="130"/>
      <c r="P1272" s="130"/>
      <c r="Q1272" s="130"/>
      <c r="R1272" s="130"/>
      <c r="S1272" s="130"/>
      <c r="T1272" s="130"/>
      <c r="U1272" s="130"/>
      <c r="V1272" s="130"/>
      <c r="W1272" s="130"/>
      <c r="X1272" s="130"/>
      <c r="Y1272" s="130"/>
      <c r="Z1272" s="130"/>
      <c r="AA1272" s="130"/>
      <c r="AB1272" s="130"/>
      <c r="AC1272" s="130"/>
      <c r="AD1272" s="130"/>
      <c r="AE1272" s="130"/>
      <c r="AF1272" s="130"/>
      <c r="AG1272" s="130"/>
      <c r="AH1272" s="130"/>
      <c r="AI1272" s="130"/>
      <c r="AJ1272" s="130"/>
      <c r="AK1272" s="130"/>
      <c r="AL1272" s="130"/>
      <c r="AM1272" s="130"/>
      <c r="AN1272" s="130"/>
      <c r="AO1272" s="130"/>
      <c r="AP1272" s="130"/>
      <c r="AQ1272" s="130"/>
      <c r="AR1272" s="130"/>
      <c r="AS1272" s="130"/>
      <c r="AT1272" s="130"/>
      <c r="AU1272" s="130"/>
      <c r="AV1272" s="130"/>
      <c r="AW1272" s="130"/>
      <c r="AX1272" s="130"/>
      <c r="AY1272" s="130"/>
      <c r="AZ1272" s="130"/>
      <c r="BA1272" s="130"/>
      <c r="BB1272" s="130"/>
      <c r="BC1272" s="130"/>
      <c r="BD1272" s="130"/>
      <c r="BE1272" s="130"/>
      <c r="BF1272" s="130"/>
      <c r="BG1272" s="130"/>
      <c r="BH1272" s="130"/>
      <c r="BI1272" s="130"/>
      <c r="BJ1272" s="130"/>
      <c r="BK1272" s="130"/>
      <c r="BL1272" s="130"/>
      <c r="BM1272" s="130"/>
      <c r="BN1272" s="130"/>
      <c r="BO1272" s="130"/>
      <c r="BP1272" s="130"/>
      <c r="BQ1272" s="130"/>
      <c r="BR1272" s="130"/>
      <c r="BS1272" s="111"/>
    </row>
    <row r="1273" spans="4:71" s="94" customFormat="1" ht="9.75" customHeight="1" x14ac:dyDescent="0.25">
      <c r="D1273" s="130"/>
      <c r="E1273" s="130"/>
      <c r="F1273" s="130"/>
      <c r="G1273" s="130"/>
      <c r="H1273" s="130"/>
      <c r="I1273" s="130"/>
      <c r="J1273" s="130"/>
      <c r="K1273" s="130"/>
      <c r="L1273" s="130"/>
      <c r="M1273" s="130"/>
      <c r="N1273" s="130"/>
      <c r="O1273" s="130"/>
      <c r="P1273" s="130"/>
      <c r="Q1273" s="130"/>
      <c r="R1273" s="130"/>
      <c r="S1273" s="130"/>
      <c r="T1273" s="130"/>
      <c r="U1273" s="130"/>
      <c r="V1273" s="130"/>
      <c r="W1273" s="130"/>
      <c r="X1273" s="130"/>
      <c r="Y1273" s="130"/>
      <c r="Z1273" s="130"/>
      <c r="AA1273" s="130"/>
      <c r="AB1273" s="130"/>
      <c r="AC1273" s="130"/>
      <c r="AD1273" s="130"/>
      <c r="AE1273" s="130"/>
      <c r="AF1273" s="130"/>
      <c r="AG1273" s="130"/>
      <c r="AH1273" s="130"/>
      <c r="AI1273" s="130"/>
      <c r="AJ1273" s="130"/>
      <c r="AK1273" s="130"/>
      <c r="AL1273" s="130"/>
      <c r="AM1273" s="130"/>
      <c r="AN1273" s="130"/>
      <c r="AO1273" s="130"/>
      <c r="AP1273" s="130"/>
      <c r="AQ1273" s="130"/>
      <c r="AR1273" s="130"/>
      <c r="AS1273" s="130"/>
      <c r="AT1273" s="130"/>
      <c r="AU1273" s="130"/>
      <c r="AV1273" s="130"/>
      <c r="AW1273" s="130"/>
      <c r="AX1273" s="130"/>
      <c r="AY1273" s="130"/>
      <c r="AZ1273" s="130"/>
      <c r="BA1273" s="130"/>
      <c r="BB1273" s="130"/>
      <c r="BC1273" s="130"/>
      <c r="BD1273" s="130"/>
      <c r="BE1273" s="130"/>
      <c r="BF1273" s="130"/>
      <c r="BG1273" s="130"/>
      <c r="BH1273" s="130"/>
      <c r="BI1273" s="130"/>
      <c r="BJ1273" s="130"/>
      <c r="BK1273" s="130"/>
      <c r="BL1273" s="130"/>
      <c r="BM1273" s="130"/>
      <c r="BN1273" s="130"/>
      <c r="BO1273" s="130"/>
      <c r="BP1273" s="130"/>
      <c r="BQ1273" s="130"/>
      <c r="BR1273" s="130"/>
      <c r="BS1273" s="111"/>
    </row>
    <row r="1274" spans="4:71" s="94" customFormat="1" ht="9.75" customHeight="1" x14ac:dyDescent="0.25">
      <c r="D1274" s="130"/>
      <c r="E1274" s="130"/>
      <c r="F1274" s="130"/>
      <c r="G1274" s="130"/>
      <c r="H1274" s="130"/>
      <c r="I1274" s="130"/>
      <c r="J1274" s="130"/>
      <c r="K1274" s="130"/>
      <c r="L1274" s="130"/>
      <c r="M1274" s="130"/>
      <c r="N1274" s="130"/>
      <c r="O1274" s="130"/>
      <c r="P1274" s="130"/>
      <c r="Q1274" s="130"/>
      <c r="R1274" s="130"/>
      <c r="S1274" s="130"/>
      <c r="T1274" s="130"/>
      <c r="U1274" s="130"/>
      <c r="V1274" s="130"/>
      <c r="W1274" s="130"/>
      <c r="X1274" s="130"/>
      <c r="Y1274" s="130"/>
      <c r="Z1274" s="130"/>
      <c r="AA1274" s="130"/>
      <c r="AB1274" s="130"/>
      <c r="AC1274" s="130"/>
      <c r="AD1274" s="130"/>
      <c r="AE1274" s="130"/>
      <c r="AF1274" s="130"/>
      <c r="AG1274" s="130"/>
      <c r="AH1274" s="130"/>
      <c r="AI1274" s="130"/>
      <c r="AJ1274" s="130"/>
      <c r="AK1274" s="130"/>
      <c r="AL1274" s="130"/>
      <c r="AM1274" s="130"/>
      <c r="AN1274" s="130"/>
      <c r="AO1274" s="130"/>
      <c r="AP1274" s="130"/>
      <c r="AQ1274" s="130"/>
      <c r="AR1274" s="130"/>
      <c r="AS1274" s="130"/>
      <c r="AT1274" s="130"/>
      <c r="AU1274" s="130"/>
      <c r="AV1274" s="130"/>
      <c r="AW1274" s="130"/>
      <c r="AX1274" s="130"/>
      <c r="AY1274" s="130"/>
      <c r="AZ1274" s="130"/>
      <c r="BA1274" s="130"/>
      <c r="BB1274" s="130"/>
      <c r="BC1274" s="130"/>
      <c r="BD1274" s="130"/>
      <c r="BE1274" s="130"/>
      <c r="BF1274" s="130"/>
      <c r="BG1274" s="130"/>
      <c r="BH1274" s="130"/>
      <c r="BI1274" s="130"/>
      <c r="BJ1274" s="130"/>
      <c r="BK1274" s="130"/>
      <c r="BL1274" s="130"/>
      <c r="BM1274" s="130"/>
      <c r="BN1274" s="130"/>
      <c r="BO1274" s="130"/>
      <c r="BP1274" s="130"/>
      <c r="BQ1274" s="130"/>
      <c r="BR1274" s="130"/>
      <c r="BS1274" s="111"/>
    </row>
    <row r="1275" spans="4:71" s="94" customFormat="1" ht="9.75" customHeight="1" x14ac:dyDescent="0.25">
      <c r="D1275" s="130"/>
      <c r="E1275" s="130"/>
      <c r="F1275" s="130"/>
      <c r="G1275" s="130"/>
      <c r="H1275" s="130"/>
      <c r="I1275" s="130"/>
      <c r="J1275" s="130"/>
      <c r="K1275" s="130"/>
      <c r="L1275" s="130"/>
      <c r="M1275" s="130"/>
      <c r="N1275" s="130"/>
      <c r="O1275" s="130"/>
      <c r="P1275" s="130"/>
      <c r="Q1275" s="130"/>
      <c r="R1275" s="130"/>
      <c r="S1275" s="130"/>
      <c r="T1275" s="130"/>
      <c r="U1275" s="130"/>
      <c r="V1275" s="130"/>
      <c r="W1275" s="130"/>
      <c r="X1275" s="130"/>
      <c r="Y1275" s="130"/>
      <c r="Z1275" s="130"/>
      <c r="AA1275" s="130"/>
      <c r="AB1275" s="130"/>
      <c r="AC1275" s="130"/>
      <c r="AD1275" s="130"/>
      <c r="AE1275" s="130"/>
      <c r="AF1275" s="130"/>
      <c r="AG1275" s="130"/>
      <c r="AH1275" s="130"/>
      <c r="AI1275" s="130"/>
      <c r="AJ1275" s="130"/>
      <c r="AK1275" s="130"/>
      <c r="AL1275" s="130"/>
      <c r="AM1275" s="130"/>
      <c r="AN1275" s="130"/>
      <c r="AO1275" s="130"/>
      <c r="AP1275" s="130"/>
      <c r="AQ1275" s="130"/>
      <c r="AR1275" s="130"/>
      <c r="AS1275" s="130"/>
      <c r="AT1275" s="130"/>
      <c r="AU1275" s="130"/>
      <c r="AV1275" s="130"/>
      <c r="AW1275" s="130"/>
      <c r="AX1275" s="130"/>
      <c r="AY1275" s="130"/>
      <c r="AZ1275" s="130"/>
      <c r="BA1275" s="130"/>
      <c r="BB1275" s="130"/>
      <c r="BC1275" s="130"/>
      <c r="BD1275" s="130"/>
      <c r="BE1275" s="130"/>
      <c r="BF1275" s="130"/>
      <c r="BG1275" s="130"/>
      <c r="BH1275" s="130"/>
      <c r="BI1275" s="130"/>
      <c r="BJ1275" s="130"/>
      <c r="BK1275" s="130"/>
      <c r="BL1275" s="130"/>
      <c r="BM1275" s="130"/>
      <c r="BN1275" s="130"/>
      <c r="BO1275" s="130"/>
      <c r="BP1275" s="130"/>
      <c r="BQ1275" s="130"/>
      <c r="BR1275" s="130"/>
      <c r="BS1275" s="111"/>
    </row>
    <row r="1276" spans="4:71" s="94" customFormat="1" ht="9.75" customHeight="1" x14ac:dyDescent="0.25">
      <c r="D1276" s="130"/>
      <c r="E1276" s="130"/>
      <c r="F1276" s="130"/>
      <c r="G1276" s="130"/>
      <c r="H1276" s="130"/>
      <c r="I1276" s="130"/>
      <c r="J1276" s="130"/>
      <c r="K1276" s="130"/>
      <c r="L1276" s="130"/>
      <c r="M1276" s="130"/>
      <c r="N1276" s="130"/>
      <c r="O1276" s="130"/>
      <c r="P1276" s="130"/>
      <c r="Q1276" s="130"/>
      <c r="R1276" s="130"/>
      <c r="S1276" s="130"/>
      <c r="T1276" s="130"/>
      <c r="U1276" s="130"/>
      <c r="V1276" s="130"/>
      <c r="W1276" s="130"/>
      <c r="X1276" s="130"/>
      <c r="Y1276" s="130"/>
      <c r="Z1276" s="130"/>
      <c r="AA1276" s="130"/>
      <c r="AB1276" s="130"/>
      <c r="AC1276" s="130"/>
      <c r="AD1276" s="130"/>
      <c r="AE1276" s="130"/>
      <c r="AF1276" s="130"/>
      <c r="AG1276" s="130"/>
      <c r="AH1276" s="130"/>
      <c r="AI1276" s="130"/>
      <c r="AJ1276" s="130"/>
      <c r="AK1276" s="130"/>
      <c r="AL1276" s="130"/>
      <c r="AM1276" s="130"/>
      <c r="AN1276" s="130"/>
      <c r="AO1276" s="130"/>
      <c r="AP1276" s="130"/>
      <c r="AQ1276" s="130"/>
      <c r="AR1276" s="130"/>
      <c r="AS1276" s="130"/>
      <c r="AT1276" s="130"/>
      <c r="AU1276" s="130"/>
      <c r="AV1276" s="130"/>
      <c r="AW1276" s="130"/>
      <c r="AX1276" s="130"/>
      <c r="AY1276" s="130"/>
      <c r="AZ1276" s="130"/>
      <c r="BA1276" s="130"/>
      <c r="BB1276" s="130"/>
      <c r="BC1276" s="130"/>
      <c r="BD1276" s="130"/>
      <c r="BE1276" s="130"/>
      <c r="BF1276" s="130"/>
      <c r="BG1276" s="130"/>
      <c r="BH1276" s="130"/>
      <c r="BI1276" s="130"/>
      <c r="BJ1276" s="130"/>
      <c r="BK1276" s="130"/>
      <c r="BL1276" s="130"/>
      <c r="BM1276" s="130"/>
      <c r="BN1276" s="130"/>
      <c r="BO1276" s="130"/>
      <c r="BP1276" s="130"/>
      <c r="BQ1276" s="130"/>
      <c r="BR1276" s="130"/>
      <c r="BS1276" s="111"/>
    </row>
    <row r="1277" spans="4:71" s="94" customFormat="1" ht="9.75" customHeight="1" x14ac:dyDescent="0.25">
      <c r="D1277" s="130"/>
      <c r="E1277" s="130"/>
      <c r="F1277" s="130"/>
      <c r="G1277" s="130"/>
      <c r="H1277" s="130"/>
      <c r="I1277" s="130"/>
      <c r="J1277" s="130"/>
      <c r="K1277" s="130"/>
      <c r="L1277" s="130"/>
      <c r="M1277" s="130"/>
      <c r="N1277" s="130"/>
      <c r="O1277" s="130"/>
      <c r="P1277" s="130"/>
      <c r="Q1277" s="130"/>
      <c r="R1277" s="130"/>
      <c r="S1277" s="130"/>
      <c r="T1277" s="130"/>
      <c r="U1277" s="130"/>
      <c r="V1277" s="130"/>
      <c r="W1277" s="130"/>
      <c r="X1277" s="130"/>
      <c r="Y1277" s="130"/>
      <c r="Z1277" s="130"/>
      <c r="AA1277" s="130"/>
      <c r="AB1277" s="130"/>
      <c r="AC1277" s="130"/>
      <c r="AD1277" s="130"/>
      <c r="AE1277" s="130"/>
      <c r="AF1277" s="130"/>
      <c r="AG1277" s="130"/>
      <c r="AH1277" s="130"/>
      <c r="AI1277" s="130"/>
      <c r="AJ1277" s="130"/>
      <c r="AK1277" s="130"/>
      <c r="AL1277" s="130"/>
      <c r="AM1277" s="130"/>
      <c r="AN1277" s="130"/>
      <c r="AO1277" s="130"/>
      <c r="AP1277" s="130"/>
      <c r="AQ1277" s="130"/>
      <c r="AR1277" s="130"/>
      <c r="AS1277" s="130"/>
      <c r="AT1277" s="130"/>
      <c r="AU1277" s="130"/>
      <c r="AV1277" s="130"/>
      <c r="AW1277" s="130"/>
      <c r="AX1277" s="130"/>
      <c r="AY1277" s="130"/>
      <c r="AZ1277" s="130"/>
      <c r="BA1277" s="130"/>
      <c r="BB1277" s="130"/>
      <c r="BC1277" s="130"/>
      <c r="BD1277" s="130"/>
      <c r="BE1277" s="130"/>
      <c r="BF1277" s="130"/>
      <c r="BG1277" s="130"/>
      <c r="BH1277" s="130"/>
      <c r="BI1277" s="130"/>
      <c r="BJ1277" s="130"/>
      <c r="BK1277" s="130"/>
      <c r="BL1277" s="130"/>
      <c r="BM1277" s="130"/>
      <c r="BN1277" s="130"/>
      <c r="BO1277" s="130"/>
      <c r="BP1277" s="130"/>
      <c r="BQ1277" s="130"/>
      <c r="BR1277" s="130"/>
      <c r="BS1277" s="111"/>
    </row>
    <row r="1278" spans="4:71" s="94" customFormat="1" ht="9.75" customHeight="1" x14ac:dyDescent="0.25">
      <c r="D1278" s="130"/>
      <c r="E1278" s="130"/>
      <c r="F1278" s="130"/>
      <c r="G1278" s="130"/>
      <c r="H1278" s="130"/>
      <c r="I1278" s="130"/>
      <c r="J1278" s="130"/>
      <c r="K1278" s="130"/>
      <c r="L1278" s="130"/>
      <c r="M1278" s="130"/>
      <c r="N1278" s="130"/>
      <c r="O1278" s="130"/>
      <c r="P1278" s="130"/>
      <c r="Q1278" s="130"/>
      <c r="R1278" s="130"/>
      <c r="S1278" s="130"/>
      <c r="T1278" s="130"/>
      <c r="U1278" s="130"/>
      <c r="V1278" s="130"/>
      <c r="W1278" s="130"/>
      <c r="X1278" s="130"/>
      <c r="Y1278" s="130"/>
      <c r="Z1278" s="130"/>
      <c r="AA1278" s="130"/>
      <c r="AB1278" s="130"/>
      <c r="AC1278" s="130"/>
      <c r="AD1278" s="130"/>
      <c r="AE1278" s="130"/>
      <c r="AF1278" s="130"/>
      <c r="AG1278" s="130"/>
      <c r="AH1278" s="130"/>
      <c r="AI1278" s="130"/>
      <c r="AJ1278" s="130"/>
      <c r="AK1278" s="130"/>
      <c r="AL1278" s="130"/>
      <c r="AM1278" s="130"/>
      <c r="AN1278" s="130"/>
      <c r="AO1278" s="130"/>
      <c r="AP1278" s="130"/>
      <c r="AQ1278" s="130"/>
      <c r="AR1278" s="130"/>
      <c r="AS1278" s="130"/>
      <c r="AT1278" s="130"/>
      <c r="AU1278" s="130"/>
      <c r="AV1278" s="130"/>
      <c r="AW1278" s="130"/>
      <c r="AX1278" s="130"/>
      <c r="AY1278" s="130"/>
      <c r="AZ1278" s="130"/>
      <c r="BA1278" s="130"/>
      <c r="BB1278" s="130"/>
      <c r="BC1278" s="130"/>
      <c r="BD1278" s="130"/>
      <c r="BE1278" s="130"/>
      <c r="BF1278" s="130"/>
      <c r="BG1278" s="130"/>
      <c r="BH1278" s="130"/>
      <c r="BI1278" s="130"/>
      <c r="BJ1278" s="130"/>
      <c r="BK1278" s="130"/>
      <c r="BL1278" s="130"/>
      <c r="BM1278" s="130"/>
      <c r="BN1278" s="130"/>
      <c r="BO1278" s="130"/>
      <c r="BP1278" s="130"/>
      <c r="BQ1278" s="130"/>
      <c r="BR1278" s="130"/>
      <c r="BS1278" s="111"/>
    </row>
    <row r="1279" spans="4:71" s="94" customFormat="1" ht="9.75" customHeight="1" x14ac:dyDescent="0.25">
      <c r="D1279" s="130"/>
      <c r="E1279" s="130"/>
      <c r="F1279" s="130"/>
      <c r="G1279" s="130"/>
      <c r="H1279" s="130"/>
      <c r="I1279" s="130"/>
      <c r="J1279" s="130"/>
      <c r="K1279" s="130"/>
      <c r="L1279" s="130"/>
      <c r="M1279" s="130"/>
      <c r="N1279" s="130"/>
      <c r="O1279" s="130"/>
      <c r="P1279" s="130"/>
      <c r="Q1279" s="130"/>
      <c r="R1279" s="130"/>
      <c r="S1279" s="130"/>
      <c r="T1279" s="130"/>
      <c r="U1279" s="130"/>
      <c r="V1279" s="130"/>
      <c r="W1279" s="130"/>
      <c r="X1279" s="130"/>
      <c r="Y1279" s="130"/>
      <c r="Z1279" s="130"/>
      <c r="AA1279" s="130"/>
      <c r="AB1279" s="130"/>
      <c r="AC1279" s="130"/>
      <c r="AD1279" s="130"/>
      <c r="AE1279" s="130"/>
      <c r="AF1279" s="130"/>
      <c r="AG1279" s="130"/>
      <c r="AH1279" s="130"/>
      <c r="AI1279" s="130"/>
      <c r="AJ1279" s="130"/>
      <c r="AK1279" s="130"/>
      <c r="AL1279" s="130"/>
      <c r="AM1279" s="130"/>
      <c r="AN1279" s="130"/>
      <c r="AO1279" s="130"/>
      <c r="AP1279" s="130"/>
      <c r="AQ1279" s="130"/>
      <c r="AR1279" s="130"/>
      <c r="AS1279" s="130"/>
      <c r="AT1279" s="130"/>
      <c r="AU1279" s="130"/>
      <c r="AV1279" s="130"/>
      <c r="AW1279" s="130"/>
      <c r="AX1279" s="130"/>
      <c r="AY1279" s="130"/>
      <c r="AZ1279" s="130"/>
      <c r="BA1279" s="130"/>
      <c r="BB1279" s="130"/>
      <c r="BC1279" s="130"/>
      <c r="BD1279" s="130"/>
      <c r="BE1279" s="130"/>
      <c r="BF1279" s="130"/>
      <c r="BG1279" s="130"/>
      <c r="BH1279" s="130"/>
      <c r="BI1279" s="130"/>
      <c r="BJ1279" s="130"/>
      <c r="BK1279" s="130"/>
      <c r="BL1279" s="130"/>
      <c r="BM1279" s="130"/>
      <c r="BN1279" s="130"/>
      <c r="BO1279" s="130"/>
      <c r="BP1279" s="130"/>
      <c r="BQ1279" s="130"/>
      <c r="BR1279" s="130"/>
      <c r="BS1279" s="111"/>
    </row>
    <row r="1280" spans="4:71" s="94" customFormat="1" ht="9.75" customHeight="1" x14ac:dyDescent="0.25">
      <c r="D1280" s="130"/>
      <c r="E1280" s="130"/>
      <c r="F1280" s="130"/>
      <c r="G1280" s="130"/>
      <c r="H1280" s="130"/>
      <c r="I1280" s="130"/>
      <c r="J1280" s="130"/>
      <c r="K1280" s="130"/>
      <c r="L1280" s="130"/>
      <c r="M1280" s="130"/>
      <c r="N1280" s="130"/>
      <c r="O1280" s="130"/>
      <c r="P1280" s="130"/>
      <c r="Q1280" s="130"/>
      <c r="R1280" s="130"/>
      <c r="S1280" s="130"/>
      <c r="T1280" s="130"/>
      <c r="U1280" s="130"/>
      <c r="V1280" s="130"/>
      <c r="W1280" s="130"/>
      <c r="X1280" s="130"/>
      <c r="Y1280" s="130"/>
      <c r="Z1280" s="130"/>
      <c r="AA1280" s="130"/>
      <c r="AB1280" s="130"/>
      <c r="AC1280" s="130"/>
      <c r="AD1280" s="130"/>
      <c r="AE1280" s="130"/>
      <c r="AF1280" s="130"/>
      <c r="AG1280" s="130"/>
      <c r="AH1280" s="130"/>
      <c r="AI1280" s="130"/>
      <c r="AJ1280" s="130"/>
      <c r="AK1280" s="130"/>
      <c r="AL1280" s="130"/>
      <c r="AM1280" s="130"/>
      <c r="AN1280" s="130"/>
      <c r="AO1280" s="130"/>
      <c r="AP1280" s="130"/>
      <c r="AQ1280" s="130"/>
      <c r="AR1280" s="130"/>
      <c r="AS1280" s="130"/>
      <c r="AT1280" s="130"/>
      <c r="AU1280" s="130"/>
      <c r="AV1280" s="130"/>
      <c r="AW1280" s="130"/>
      <c r="AX1280" s="130"/>
      <c r="AY1280" s="130"/>
      <c r="AZ1280" s="130"/>
      <c r="BA1280" s="130"/>
      <c r="BB1280" s="130"/>
      <c r="BC1280" s="130"/>
      <c r="BD1280" s="130"/>
      <c r="BE1280" s="130"/>
      <c r="BF1280" s="130"/>
      <c r="BG1280" s="130"/>
      <c r="BH1280" s="130"/>
      <c r="BI1280" s="130"/>
      <c r="BJ1280" s="130"/>
      <c r="BK1280" s="130"/>
      <c r="BL1280" s="130"/>
      <c r="BM1280" s="130"/>
      <c r="BN1280" s="130"/>
      <c r="BO1280" s="130"/>
      <c r="BP1280" s="130"/>
      <c r="BQ1280" s="130"/>
      <c r="BR1280" s="130"/>
      <c r="BS1280" s="111"/>
    </row>
    <row r="1281" spans="4:71" s="94" customFormat="1" ht="9.75" customHeight="1" x14ac:dyDescent="0.25">
      <c r="D1281" s="130"/>
      <c r="E1281" s="130"/>
      <c r="F1281" s="130"/>
      <c r="G1281" s="130"/>
      <c r="H1281" s="130"/>
      <c r="I1281" s="130"/>
      <c r="J1281" s="130"/>
      <c r="K1281" s="130"/>
      <c r="L1281" s="130"/>
      <c r="M1281" s="130"/>
      <c r="N1281" s="130"/>
      <c r="O1281" s="130"/>
      <c r="P1281" s="130"/>
      <c r="Q1281" s="130"/>
      <c r="R1281" s="130"/>
      <c r="S1281" s="130"/>
      <c r="T1281" s="130"/>
      <c r="U1281" s="130"/>
      <c r="V1281" s="130"/>
      <c r="W1281" s="130"/>
      <c r="X1281" s="130"/>
      <c r="Y1281" s="130"/>
      <c r="Z1281" s="130"/>
      <c r="AA1281" s="130"/>
      <c r="AB1281" s="130"/>
      <c r="AC1281" s="130"/>
      <c r="AD1281" s="130"/>
      <c r="AE1281" s="130"/>
      <c r="AF1281" s="130"/>
      <c r="AG1281" s="130"/>
      <c r="AH1281" s="130"/>
      <c r="AI1281" s="130"/>
      <c r="AJ1281" s="130"/>
      <c r="AK1281" s="130"/>
      <c r="AL1281" s="130"/>
      <c r="AM1281" s="130"/>
      <c r="AN1281" s="130"/>
      <c r="AO1281" s="130"/>
      <c r="AP1281" s="130"/>
      <c r="AQ1281" s="130"/>
      <c r="AR1281" s="130"/>
      <c r="AS1281" s="130"/>
      <c r="AT1281" s="130"/>
      <c r="AU1281" s="130"/>
      <c r="AV1281" s="130"/>
      <c r="AW1281" s="130"/>
      <c r="AX1281" s="130"/>
      <c r="AY1281" s="130"/>
      <c r="AZ1281" s="130"/>
      <c r="BA1281" s="130"/>
      <c r="BB1281" s="130"/>
      <c r="BC1281" s="130"/>
      <c r="BD1281" s="130"/>
      <c r="BE1281" s="130"/>
      <c r="BF1281" s="130"/>
      <c r="BG1281" s="130"/>
      <c r="BH1281" s="130"/>
      <c r="BI1281" s="130"/>
      <c r="BJ1281" s="130"/>
      <c r="BK1281" s="130"/>
      <c r="BL1281" s="130"/>
      <c r="BM1281" s="130"/>
      <c r="BN1281" s="130"/>
      <c r="BO1281" s="130"/>
      <c r="BP1281" s="130"/>
      <c r="BQ1281" s="130"/>
      <c r="BR1281" s="130"/>
      <c r="BS1281" s="111"/>
    </row>
    <row r="1282" spans="4:71" s="94" customFormat="1" ht="9.75" customHeight="1" x14ac:dyDescent="0.25">
      <c r="D1282" s="130"/>
      <c r="E1282" s="130"/>
      <c r="F1282" s="130"/>
      <c r="G1282" s="130"/>
      <c r="H1282" s="130"/>
      <c r="I1282" s="130"/>
      <c r="J1282" s="130"/>
      <c r="K1282" s="130"/>
      <c r="L1282" s="130"/>
      <c r="M1282" s="130"/>
      <c r="N1282" s="130"/>
      <c r="O1282" s="130"/>
      <c r="P1282" s="130"/>
      <c r="Q1282" s="130"/>
      <c r="R1282" s="130"/>
      <c r="S1282" s="130"/>
      <c r="T1282" s="130"/>
      <c r="U1282" s="130"/>
      <c r="V1282" s="130"/>
      <c r="W1282" s="130"/>
      <c r="X1282" s="130"/>
      <c r="Y1282" s="130"/>
      <c r="Z1282" s="130"/>
      <c r="AA1282" s="130"/>
      <c r="AB1282" s="130"/>
      <c r="AC1282" s="130"/>
      <c r="AD1282" s="130"/>
      <c r="AE1282" s="130"/>
      <c r="AF1282" s="130"/>
      <c r="AG1282" s="130"/>
      <c r="AH1282" s="130"/>
      <c r="AI1282" s="130"/>
      <c r="AJ1282" s="130"/>
      <c r="AK1282" s="130"/>
      <c r="AL1282" s="130"/>
      <c r="AM1282" s="130"/>
      <c r="AN1282" s="130"/>
      <c r="AO1282" s="130"/>
      <c r="AP1282" s="130"/>
      <c r="AQ1282" s="130"/>
      <c r="AR1282" s="130"/>
      <c r="AS1282" s="130"/>
      <c r="AT1282" s="130"/>
      <c r="AU1282" s="130"/>
      <c r="AV1282" s="130"/>
      <c r="AW1282" s="130"/>
      <c r="AX1282" s="130"/>
      <c r="AY1282" s="130"/>
      <c r="AZ1282" s="130"/>
      <c r="BA1282" s="130"/>
      <c r="BB1282" s="130"/>
      <c r="BC1282" s="130"/>
      <c r="BD1282" s="130"/>
      <c r="BE1282" s="130"/>
      <c r="BF1282" s="130"/>
      <c r="BG1282" s="130"/>
      <c r="BH1282" s="130"/>
      <c r="BI1282" s="130"/>
      <c r="BJ1282" s="130"/>
      <c r="BK1282" s="130"/>
      <c r="BL1282" s="130"/>
      <c r="BM1282" s="130"/>
      <c r="BN1282" s="130"/>
      <c r="BO1282" s="130"/>
      <c r="BP1282" s="130"/>
      <c r="BQ1282" s="130"/>
      <c r="BR1282" s="130"/>
      <c r="BS1282" s="111"/>
    </row>
    <row r="1283" spans="4:71" s="94" customFormat="1" ht="9.75" customHeight="1" x14ac:dyDescent="0.25">
      <c r="D1283" s="130"/>
      <c r="E1283" s="130"/>
      <c r="F1283" s="130"/>
      <c r="G1283" s="130"/>
      <c r="H1283" s="130"/>
      <c r="I1283" s="130"/>
      <c r="J1283" s="130"/>
      <c r="K1283" s="130"/>
      <c r="L1283" s="130"/>
      <c r="M1283" s="130"/>
      <c r="N1283" s="130"/>
      <c r="O1283" s="130"/>
      <c r="P1283" s="130"/>
      <c r="Q1283" s="130"/>
      <c r="R1283" s="130"/>
      <c r="S1283" s="130"/>
      <c r="T1283" s="130"/>
      <c r="U1283" s="130"/>
      <c r="V1283" s="130"/>
      <c r="W1283" s="130"/>
      <c r="X1283" s="130"/>
      <c r="Y1283" s="130"/>
      <c r="Z1283" s="130"/>
      <c r="AA1283" s="130"/>
      <c r="AB1283" s="130"/>
      <c r="AC1283" s="130"/>
      <c r="AD1283" s="130"/>
      <c r="AE1283" s="130"/>
      <c r="AF1283" s="130"/>
      <c r="AG1283" s="130"/>
      <c r="AH1283" s="130"/>
      <c r="AI1283" s="130"/>
      <c r="AJ1283" s="130"/>
      <c r="AK1283" s="130"/>
      <c r="AL1283" s="130"/>
      <c r="AM1283" s="130"/>
      <c r="AN1283" s="130"/>
      <c r="AO1283" s="130"/>
      <c r="AP1283" s="130"/>
      <c r="AQ1283" s="130"/>
      <c r="AR1283" s="130"/>
      <c r="AS1283" s="130"/>
      <c r="AT1283" s="130"/>
      <c r="AU1283" s="130"/>
      <c r="AV1283" s="130"/>
      <c r="AW1283" s="130"/>
      <c r="AX1283" s="130"/>
      <c r="AY1283" s="130"/>
      <c r="AZ1283" s="130"/>
      <c r="BA1283" s="130"/>
      <c r="BB1283" s="130"/>
      <c r="BC1283" s="130"/>
      <c r="BD1283" s="130"/>
      <c r="BE1283" s="130"/>
      <c r="BF1283" s="130"/>
      <c r="BG1283" s="130"/>
      <c r="BH1283" s="130"/>
      <c r="BI1283" s="130"/>
      <c r="BJ1283" s="130"/>
      <c r="BK1283" s="130"/>
      <c r="BL1283" s="130"/>
      <c r="BM1283" s="130"/>
      <c r="BN1283" s="130"/>
      <c r="BO1283" s="130"/>
      <c r="BP1283" s="130"/>
      <c r="BQ1283" s="130"/>
      <c r="BR1283" s="130"/>
      <c r="BS1283" s="111"/>
    </row>
    <row r="1284" spans="4:71" s="94" customFormat="1" ht="9.75" customHeight="1" x14ac:dyDescent="0.25">
      <c r="D1284" s="130"/>
      <c r="E1284" s="130"/>
      <c r="F1284" s="130"/>
      <c r="G1284" s="130"/>
      <c r="H1284" s="130"/>
      <c r="I1284" s="130"/>
      <c r="J1284" s="130"/>
      <c r="K1284" s="130"/>
      <c r="L1284" s="130"/>
      <c r="M1284" s="130"/>
      <c r="N1284" s="130"/>
      <c r="O1284" s="130"/>
      <c r="P1284" s="130"/>
      <c r="Q1284" s="130"/>
      <c r="R1284" s="130"/>
      <c r="S1284" s="130"/>
      <c r="T1284" s="130"/>
      <c r="U1284" s="130"/>
      <c r="V1284" s="130"/>
      <c r="W1284" s="130"/>
      <c r="X1284" s="130"/>
      <c r="Y1284" s="130"/>
      <c r="Z1284" s="130"/>
      <c r="AA1284" s="130"/>
      <c r="AB1284" s="130"/>
      <c r="AC1284" s="130"/>
      <c r="AD1284" s="130"/>
      <c r="AE1284" s="130"/>
      <c r="AF1284" s="130"/>
      <c r="AG1284" s="130"/>
      <c r="AH1284" s="130"/>
      <c r="AI1284" s="130"/>
      <c r="AJ1284" s="130"/>
      <c r="AK1284" s="130"/>
      <c r="AL1284" s="130"/>
      <c r="AM1284" s="130"/>
      <c r="AN1284" s="130"/>
      <c r="AO1284" s="130"/>
      <c r="AP1284" s="130"/>
      <c r="AQ1284" s="130"/>
      <c r="AR1284" s="130"/>
      <c r="AS1284" s="130"/>
      <c r="AT1284" s="130"/>
      <c r="AU1284" s="130"/>
      <c r="AV1284" s="130"/>
      <c r="AW1284" s="130"/>
      <c r="AX1284" s="130"/>
      <c r="AY1284" s="130"/>
      <c r="AZ1284" s="130"/>
      <c r="BA1284" s="130"/>
      <c r="BB1284" s="130"/>
      <c r="BC1284" s="130"/>
      <c r="BD1284" s="130"/>
      <c r="BE1284" s="130"/>
      <c r="BF1284" s="130"/>
      <c r="BG1284" s="130"/>
      <c r="BH1284" s="130"/>
      <c r="BI1284" s="130"/>
      <c r="BJ1284" s="130"/>
      <c r="BK1284" s="130"/>
      <c r="BL1284" s="130"/>
      <c r="BM1284" s="130"/>
      <c r="BN1284" s="130"/>
      <c r="BO1284" s="130"/>
      <c r="BP1284" s="130"/>
      <c r="BQ1284" s="130"/>
      <c r="BR1284" s="130"/>
      <c r="BS1284" s="111"/>
    </row>
    <row r="1285" spans="4:71" s="94" customFormat="1" ht="9.75" customHeight="1" x14ac:dyDescent="0.25">
      <c r="D1285" s="130"/>
      <c r="E1285" s="130"/>
      <c r="F1285" s="130"/>
      <c r="G1285" s="130"/>
      <c r="H1285" s="130"/>
      <c r="I1285" s="130"/>
      <c r="J1285" s="130"/>
      <c r="K1285" s="130"/>
      <c r="L1285" s="130"/>
      <c r="M1285" s="130"/>
      <c r="N1285" s="130"/>
      <c r="O1285" s="130"/>
      <c r="P1285" s="130"/>
      <c r="Q1285" s="130"/>
      <c r="R1285" s="130"/>
      <c r="S1285" s="130"/>
      <c r="T1285" s="130"/>
      <c r="U1285" s="130"/>
      <c r="V1285" s="130"/>
      <c r="W1285" s="130"/>
      <c r="X1285" s="130"/>
      <c r="Y1285" s="130"/>
      <c r="Z1285" s="130"/>
      <c r="AA1285" s="130"/>
      <c r="AB1285" s="130"/>
      <c r="AC1285" s="130"/>
      <c r="AD1285" s="130"/>
      <c r="AE1285" s="130"/>
      <c r="AF1285" s="130"/>
      <c r="AG1285" s="130"/>
      <c r="AH1285" s="130"/>
      <c r="AI1285" s="130"/>
      <c r="AJ1285" s="130"/>
      <c r="AK1285" s="130"/>
      <c r="AL1285" s="130"/>
      <c r="AM1285" s="130"/>
      <c r="AN1285" s="130"/>
      <c r="AO1285" s="130"/>
      <c r="AP1285" s="130"/>
      <c r="AQ1285" s="130"/>
      <c r="AR1285" s="130"/>
      <c r="AS1285" s="130"/>
      <c r="AT1285" s="130"/>
      <c r="AU1285" s="130"/>
      <c r="AV1285" s="130"/>
      <c r="AW1285" s="130"/>
      <c r="AX1285" s="130"/>
      <c r="AY1285" s="130"/>
      <c r="AZ1285" s="130"/>
      <c r="BA1285" s="130"/>
      <c r="BB1285" s="130"/>
      <c r="BC1285" s="130"/>
      <c r="BD1285" s="130"/>
      <c r="BE1285" s="130"/>
      <c r="BF1285" s="130"/>
      <c r="BG1285" s="130"/>
      <c r="BH1285" s="130"/>
      <c r="BI1285" s="130"/>
      <c r="BJ1285" s="130"/>
      <c r="BK1285" s="130"/>
      <c r="BL1285" s="130"/>
      <c r="BM1285" s="130"/>
      <c r="BN1285" s="130"/>
      <c r="BO1285" s="130"/>
      <c r="BP1285" s="130"/>
      <c r="BQ1285" s="130"/>
      <c r="BR1285" s="130"/>
      <c r="BS1285" s="111"/>
    </row>
    <row r="1286" spans="4:71" s="94" customFormat="1" ht="9.75" customHeight="1" x14ac:dyDescent="0.25">
      <c r="D1286" s="130"/>
      <c r="E1286" s="130"/>
      <c r="F1286" s="130"/>
      <c r="G1286" s="130"/>
      <c r="H1286" s="130"/>
      <c r="I1286" s="130"/>
      <c r="J1286" s="130"/>
      <c r="K1286" s="130"/>
      <c r="L1286" s="130"/>
      <c r="M1286" s="130"/>
      <c r="N1286" s="130"/>
      <c r="O1286" s="130"/>
      <c r="P1286" s="130"/>
      <c r="Q1286" s="130"/>
      <c r="R1286" s="130"/>
      <c r="S1286" s="130"/>
      <c r="T1286" s="130"/>
      <c r="U1286" s="130"/>
      <c r="V1286" s="130"/>
      <c r="W1286" s="130"/>
      <c r="X1286" s="130"/>
      <c r="Y1286" s="130"/>
      <c r="Z1286" s="130"/>
      <c r="AA1286" s="130"/>
      <c r="AB1286" s="130"/>
      <c r="AC1286" s="130"/>
      <c r="AD1286" s="130"/>
      <c r="AE1286" s="130"/>
      <c r="AF1286" s="130"/>
      <c r="AG1286" s="130"/>
      <c r="AH1286" s="130"/>
      <c r="AI1286" s="130"/>
      <c r="AJ1286" s="130"/>
      <c r="AK1286" s="130"/>
      <c r="AL1286" s="130"/>
      <c r="AM1286" s="130"/>
      <c r="AN1286" s="130"/>
      <c r="AO1286" s="130"/>
      <c r="AP1286" s="130"/>
      <c r="AQ1286" s="130"/>
      <c r="AR1286" s="130"/>
      <c r="AS1286" s="130"/>
      <c r="AT1286" s="130"/>
      <c r="AU1286" s="130"/>
      <c r="AV1286" s="130"/>
      <c r="AW1286" s="130"/>
      <c r="AX1286" s="130"/>
      <c r="AY1286" s="130"/>
      <c r="AZ1286" s="130"/>
      <c r="BA1286" s="130"/>
      <c r="BB1286" s="130"/>
      <c r="BC1286" s="130"/>
      <c r="BD1286" s="130"/>
      <c r="BE1286" s="130"/>
      <c r="BF1286" s="130"/>
      <c r="BG1286" s="130"/>
      <c r="BH1286" s="130"/>
      <c r="BI1286" s="130"/>
      <c r="BJ1286" s="130"/>
      <c r="BK1286" s="130"/>
      <c r="BL1286" s="130"/>
      <c r="BM1286" s="130"/>
      <c r="BN1286" s="130"/>
      <c r="BO1286" s="130"/>
      <c r="BP1286" s="130"/>
      <c r="BQ1286" s="130"/>
      <c r="BR1286" s="130"/>
      <c r="BS1286" s="111"/>
    </row>
    <row r="1287" spans="4:71" s="94" customFormat="1" ht="9.75" customHeight="1" x14ac:dyDescent="0.25">
      <c r="D1287" s="130"/>
      <c r="E1287" s="130"/>
      <c r="F1287" s="130"/>
      <c r="G1287" s="130"/>
      <c r="H1287" s="130"/>
      <c r="I1287" s="130"/>
      <c r="J1287" s="130"/>
      <c r="K1287" s="130"/>
      <c r="L1287" s="130"/>
      <c r="M1287" s="130"/>
      <c r="N1287" s="130"/>
      <c r="O1287" s="130"/>
      <c r="P1287" s="130"/>
      <c r="Q1287" s="130"/>
      <c r="R1287" s="130"/>
      <c r="S1287" s="130"/>
      <c r="T1287" s="130"/>
      <c r="U1287" s="130"/>
      <c r="V1287" s="130"/>
      <c r="W1287" s="130"/>
      <c r="X1287" s="130"/>
      <c r="Y1287" s="130"/>
      <c r="Z1287" s="130"/>
      <c r="AA1287" s="130"/>
      <c r="AB1287" s="130"/>
      <c r="AC1287" s="130"/>
      <c r="AD1287" s="130"/>
      <c r="AE1287" s="130"/>
      <c r="AF1287" s="130"/>
      <c r="AG1287" s="130"/>
      <c r="AH1287" s="130"/>
      <c r="AI1287" s="130"/>
      <c r="AJ1287" s="130"/>
      <c r="AK1287" s="130"/>
      <c r="AL1287" s="130"/>
      <c r="AM1287" s="130"/>
      <c r="AN1287" s="130"/>
      <c r="AO1287" s="130"/>
      <c r="AP1287" s="130"/>
      <c r="AQ1287" s="130"/>
      <c r="AR1287" s="130"/>
      <c r="AS1287" s="130"/>
      <c r="AT1287" s="130"/>
      <c r="AU1287" s="130"/>
      <c r="AV1287" s="130"/>
      <c r="AW1287" s="130"/>
      <c r="AX1287" s="130"/>
      <c r="AY1287" s="130"/>
      <c r="AZ1287" s="130"/>
      <c r="BA1287" s="130"/>
      <c r="BB1287" s="130"/>
      <c r="BC1287" s="130"/>
      <c r="BD1287" s="130"/>
      <c r="BE1287" s="130"/>
      <c r="BF1287" s="130"/>
      <c r="BG1287" s="130"/>
      <c r="BH1287" s="130"/>
      <c r="BI1287" s="130"/>
      <c r="BJ1287" s="130"/>
      <c r="BK1287" s="130"/>
      <c r="BL1287" s="130"/>
      <c r="BM1287" s="130"/>
      <c r="BN1287" s="130"/>
      <c r="BO1287" s="130"/>
      <c r="BP1287" s="130"/>
      <c r="BQ1287" s="130"/>
      <c r="BR1287" s="130"/>
      <c r="BS1287" s="111"/>
    </row>
    <row r="1288" spans="4:71" s="94" customFormat="1" ht="9.75" customHeight="1" x14ac:dyDescent="0.25">
      <c r="D1288" s="130"/>
      <c r="E1288" s="130"/>
      <c r="F1288" s="130"/>
      <c r="G1288" s="130"/>
      <c r="H1288" s="130"/>
      <c r="I1288" s="130"/>
      <c r="J1288" s="130"/>
      <c r="K1288" s="130"/>
      <c r="L1288" s="130"/>
      <c r="M1288" s="130"/>
      <c r="N1288" s="130"/>
      <c r="O1288" s="130"/>
      <c r="P1288" s="130"/>
      <c r="Q1288" s="130"/>
      <c r="R1288" s="130"/>
      <c r="S1288" s="130"/>
      <c r="T1288" s="130"/>
      <c r="U1288" s="130"/>
      <c r="V1288" s="130"/>
      <c r="W1288" s="130"/>
      <c r="X1288" s="130"/>
      <c r="Y1288" s="130"/>
      <c r="Z1288" s="130"/>
      <c r="AA1288" s="130"/>
      <c r="AB1288" s="130"/>
      <c r="AC1288" s="130"/>
      <c r="AD1288" s="130"/>
      <c r="AE1288" s="130"/>
      <c r="AF1288" s="130"/>
      <c r="AG1288" s="130"/>
      <c r="AH1288" s="130"/>
      <c r="AI1288" s="130"/>
      <c r="AJ1288" s="130"/>
      <c r="AK1288" s="130"/>
      <c r="AL1288" s="130"/>
      <c r="AM1288" s="130"/>
      <c r="AN1288" s="130"/>
      <c r="AO1288" s="130"/>
      <c r="AP1288" s="130"/>
      <c r="AQ1288" s="130"/>
      <c r="AR1288" s="130"/>
      <c r="AS1288" s="130"/>
      <c r="AT1288" s="130"/>
      <c r="AU1288" s="130"/>
      <c r="AV1288" s="130"/>
      <c r="AW1288" s="130"/>
      <c r="AX1288" s="130"/>
      <c r="AY1288" s="130"/>
      <c r="AZ1288" s="130"/>
      <c r="BA1288" s="130"/>
      <c r="BB1288" s="130"/>
      <c r="BC1288" s="130"/>
      <c r="BD1288" s="130"/>
      <c r="BE1288" s="130"/>
      <c r="BF1288" s="130"/>
      <c r="BG1288" s="130"/>
      <c r="BH1288" s="130"/>
      <c r="BI1288" s="130"/>
      <c r="BJ1288" s="130"/>
      <c r="BK1288" s="130"/>
      <c r="BL1288" s="130"/>
      <c r="BM1288" s="130"/>
      <c r="BN1288" s="130"/>
      <c r="BO1288" s="130"/>
      <c r="BP1288" s="130"/>
      <c r="BQ1288" s="130"/>
      <c r="BR1288" s="130"/>
      <c r="BS1288" s="111"/>
    </row>
    <row r="1289" spans="4:71" s="94" customFormat="1" ht="9.75" customHeight="1" x14ac:dyDescent="0.25">
      <c r="D1289" s="130"/>
      <c r="E1289" s="130"/>
      <c r="F1289" s="130"/>
      <c r="G1289" s="130"/>
      <c r="H1289" s="130"/>
      <c r="I1289" s="130"/>
      <c r="J1289" s="130"/>
      <c r="K1289" s="130"/>
      <c r="L1289" s="130"/>
      <c r="M1289" s="130"/>
      <c r="N1289" s="130"/>
      <c r="O1289" s="130"/>
      <c r="P1289" s="130"/>
      <c r="Q1289" s="130"/>
      <c r="R1289" s="130"/>
      <c r="S1289" s="130"/>
      <c r="T1289" s="130"/>
      <c r="U1289" s="130"/>
      <c r="V1289" s="130"/>
      <c r="W1289" s="130"/>
      <c r="X1289" s="130"/>
      <c r="Y1289" s="130"/>
      <c r="Z1289" s="130"/>
      <c r="AA1289" s="130"/>
      <c r="AB1289" s="130"/>
      <c r="AC1289" s="130"/>
      <c r="AD1289" s="130"/>
      <c r="AE1289" s="130"/>
      <c r="AF1289" s="130"/>
      <c r="AG1289" s="130"/>
      <c r="AH1289" s="130"/>
      <c r="AI1289" s="130"/>
      <c r="AJ1289" s="130"/>
      <c r="AK1289" s="130"/>
      <c r="AL1289" s="130"/>
      <c r="AM1289" s="130"/>
      <c r="AN1289" s="130"/>
      <c r="AO1289" s="130"/>
      <c r="AP1289" s="130"/>
      <c r="AQ1289" s="130"/>
      <c r="AR1289" s="130"/>
      <c r="AS1289" s="130"/>
      <c r="AT1289" s="130"/>
      <c r="AU1289" s="130"/>
      <c r="AV1289" s="130"/>
      <c r="AW1289" s="130"/>
      <c r="AX1289" s="130"/>
      <c r="AY1289" s="130"/>
      <c r="AZ1289" s="130"/>
      <c r="BA1289" s="130"/>
      <c r="BB1289" s="130"/>
      <c r="BC1289" s="130"/>
      <c r="BD1289" s="130"/>
      <c r="BE1289" s="130"/>
      <c r="BF1289" s="130"/>
      <c r="BG1289" s="130"/>
      <c r="BH1289" s="130"/>
      <c r="BI1289" s="130"/>
      <c r="BJ1289" s="130"/>
      <c r="BK1289" s="130"/>
      <c r="BL1289" s="130"/>
      <c r="BM1289" s="130"/>
      <c r="BN1289" s="130"/>
      <c r="BO1289" s="130"/>
      <c r="BP1289" s="130"/>
      <c r="BQ1289" s="130"/>
      <c r="BR1289" s="130"/>
      <c r="BS1289" s="111"/>
    </row>
    <row r="1290" spans="4:71" s="94" customFormat="1" ht="9.75" customHeight="1" x14ac:dyDescent="0.25">
      <c r="D1290" s="130"/>
      <c r="E1290" s="130"/>
      <c r="F1290" s="130"/>
      <c r="G1290" s="130"/>
      <c r="H1290" s="130"/>
      <c r="I1290" s="130"/>
      <c r="J1290" s="130"/>
      <c r="K1290" s="130"/>
      <c r="L1290" s="130"/>
      <c r="M1290" s="130"/>
      <c r="N1290" s="130"/>
      <c r="O1290" s="130"/>
      <c r="P1290" s="130"/>
      <c r="Q1290" s="130"/>
      <c r="R1290" s="130"/>
      <c r="S1290" s="130"/>
      <c r="T1290" s="130"/>
      <c r="U1290" s="130"/>
      <c r="V1290" s="130"/>
      <c r="W1290" s="130"/>
      <c r="X1290" s="130"/>
      <c r="Y1290" s="130"/>
      <c r="Z1290" s="130"/>
      <c r="AA1290" s="130"/>
      <c r="AB1290" s="130"/>
      <c r="AC1290" s="130"/>
      <c r="AD1290" s="130"/>
      <c r="AE1290" s="130"/>
      <c r="AF1290" s="130"/>
      <c r="AG1290" s="130"/>
      <c r="AH1290" s="130"/>
      <c r="AI1290" s="130"/>
      <c r="AJ1290" s="130"/>
      <c r="AK1290" s="130"/>
      <c r="AL1290" s="130"/>
      <c r="AM1290" s="130"/>
      <c r="AN1290" s="130"/>
      <c r="AO1290" s="130"/>
      <c r="AP1290" s="130"/>
      <c r="AQ1290" s="130"/>
      <c r="AR1290" s="130"/>
      <c r="AS1290" s="130"/>
      <c r="AT1290" s="130"/>
      <c r="AU1290" s="130"/>
      <c r="AV1290" s="130"/>
      <c r="AW1290" s="130"/>
      <c r="AX1290" s="130"/>
      <c r="AY1290" s="130"/>
      <c r="AZ1290" s="130"/>
      <c r="BA1290" s="130"/>
      <c r="BB1290" s="130"/>
      <c r="BC1290" s="130"/>
      <c r="BD1290" s="130"/>
      <c r="BE1290" s="130"/>
      <c r="BF1290" s="130"/>
      <c r="BG1290" s="130"/>
      <c r="BH1290" s="130"/>
      <c r="BI1290" s="130"/>
      <c r="BJ1290" s="130"/>
      <c r="BK1290" s="130"/>
      <c r="BL1290" s="130"/>
      <c r="BM1290" s="130"/>
      <c r="BN1290" s="130"/>
      <c r="BO1290" s="130"/>
      <c r="BP1290" s="130"/>
      <c r="BQ1290" s="130"/>
      <c r="BR1290" s="130"/>
      <c r="BS1290" s="111"/>
    </row>
    <row r="1291" spans="4:71" s="94" customFormat="1" ht="9.75" customHeight="1" x14ac:dyDescent="0.25">
      <c r="D1291" s="130"/>
      <c r="E1291" s="130"/>
      <c r="F1291" s="130"/>
      <c r="G1291" s="130"/>
      <c r="H1291" s="130"/>
      <c r="I1291" s="130"/>
      <c r="J1291" s="130"/>
      <c r="K1291" s="130"/>
      <c r="L1291" s="130"/>
      <c r="M1291" s="130"/>
      <c r="N1291" s="130"/>
      <c r="O1291" s="130"/>
      <c r="P1291" s="130"/>
      <c r="Q1291" s="130"/>
      <c r="R1291" s="130"/>
      <c r="S1291" s="130"/>
      <c r="T1291" s="130"/>
      <c r="U1291" s="130"/>
      <c r="V1291" s="130"/>
      <c r="W1291" s="130"/>
      <c r="X1291" s="130"/>
      <c r="Y1291" s="130"/>
      <c r="Z1291" s="130"/>
      <c r="AA1291" s="130"/>
      <c r="AB1291" s="130"/>
      <c r="AC1291" s="130"/>
      <c r="AD1291" s="130"/>
      <c r="AE1291" s="130"/>
      <c r="AF1291" s="130"/>
      <c r="AG1291" s="130"/>
      <c r="AH1291" s="130"/>
      <c r="AI1291" s="130"/>
      <c r="AJ1291" s="130"/>
      <c r="AK1291" s="130"/>
      <c r="AL1291" s="130"/>
      <c r="AM1291" s="130"/>
      <c r="AN1291" s="130"/>
      <c r="AO1291" s="130"/>
      <c r="AP1291" s="130"/>
      <c r="AQ1291" s="130"/>
      <c r="AR1291" s="130"/>
      <c r="AS1291" s="130"/>
      <c r="AT1291" s="130"/>
      <c r="AU1291" s="130"/>
      <c r="AV1291" s="130"/>
      <c r="AW1291" s="130"/>
      <c r="AX1291" s="130"/>
      <c r="AY1291" s="130"/>
      <c r="AZ1291" s="130"/>
      <c r="BA1291" s="130"/>
      <c r="BB1291" s="130"/>
      <c r="BC1291" s="130"/>
      <c r="BD1291" s="130"/>
      <c r="BE1291" s="130"/>
      <c r="BF1291" s="130"/>
      <c r="BG1291" s="130"/>
      <c r="BH1291" s="130"/>
      <c r="BI1291" s="130"/>
      <c r="BJ1291" s="130"/>
      <c r="BK1291" s="130"/>
      <c r="BL1291" s="130"/>
      <c r="BM1291" s="130"/>
      <c r="BN1291" s="130"/>
      <c r="BO1291" s="130"/>
      <c r="BP1291" s="130"/>
      <c r="BQ1291" s="130"/>
      <c r="BR1291" s="130"/>
      <c r="BS1291" s="111"/>
    </row>
    <row r="1292" spans="4:71" s="94" customFormat="1" ht="9.75" customHeight="1" x14ac:dyDescent="0.25">
      <c r="D1292" s="130"/>
      <c r="E1292" s="130"/>
      <c r="F1292" s="130"/>
      <c r="G1292" s="130"/>
      <c r="H1292" s="130"/>
      <c r="I1292" s="130"/>
      <c r="J1292" s="130"/>
      <c r="K1292" s="130"/>
      <c r="L1292" s="130"/>
      <c r="M1292" s="130"/>
      <c r="N1292" s="130"/>
      <c r="O1292" s="130"/>
      <c r="P1292" s="130"/>
      <c r="Q1292" s="130"/>
      <c r="R1292" s="130"/>
      <c r="S1292" s="130"/>
      <c r="T1292" s="130"/>
      <c r="U1292" s="130"/>
      <c r="V1292" s="130"/>
      <c r="W1292" s="130"/>
      <c r="X1292" s="130"/>
      <c r="Y1292" s="130"/>
      <c r="Z1292" s="130"/>
      <c r="AA1292" s="130"/>
      <c r="AB1292" s="130"/>
      <c r="AC1292" s="130"/>
      <c r="AD1292" s="130"/>
      <c r="AE1292" s="130"/>
      <c r="AF1292" s="130"/>
      <c r="AG1292" s="130"/>
      <c r="AH1292" s="130"/>
      <c r="AI1292" s="130"/>
      <c r="AJ1292" s="130"/>
      <c r="AK1292" s="130"/>
      <c r="AL1292" s="130"/>
      <c r="AM1292" s="130"/>
      <c r="AN1292" s="130"/>
      <c r="AO1292" s="130"/>
      <c r="AP1292" s="130"/>
      <c r="AQ1292" s="130"/>
      <c r="AR1292" s="130"/>
      <c r="AS1292" s="130"/>
      <c r="AT1292" s="130"/>
      <c r="AU1292" s="130"/>
      <c r="AV1292" s="130"/>
      <c r="AW1292" s="130"/>
      <c r="AX1292" s="130"/>
      <c r="AY1292" s="130"/>
      <c r="AZ1292" s="130"/>
      <c r="BA1292" s="130"/>
      <c r="BB1292" s="130"/>
      <c r="BC1292" s="130"/>
      <c r="BD1292" s="130"/>
      <c r="BE1292" s="130"/>
      <c r="BF1292" s="130"/>
      <c r="BG1292" s="130"/>
      <c r="BH1292" s="130"/>
      <c r="BI1292" s="130"/>
      <c r="BJ1292" s="130"/>
      <c r="BK1292" s="130"/>
      <c r="BL1292" s="130"/>
      <c r="BM1292" s="130"/>
      <c r="BN1292" s="130"/>
      <c r="BO1292" s="130"/>
      <c r="BP1292" s="130"/>
      <c r="BQ1292" s="130"/>
      <c r="BR1292" s="130"/>
      <c r="BS1292" s="111"/>
    </row>
    <row r="1293" spans="4:71" s="94" customFormat="1" ht="9.75" customHeight="1" x14ac:dyDescent="0.25">
      <c r="D1293" s="130"/>
      <c r="E1293" s="130"/>
      <c r="F1293" s="130"/>
      <c r="G1293" s="130"/>
      <c r="H1293" s="130"/>
      <c r="I1293" s="130"/>
      <c r="J1293" s="130"/>
      <c r="K1293" s="130"/>
      <c r="L1293" s="130"/>
      <c r="M1293" s="130"/>
      <c r="N1293" s="130"/>
      <c r="O1293" s="130"/>
      <c r="P1293" s="130"/>
      <c r="Q1293" s="130"/>
      <c r="R1293" s="130"/>
      <c r="S1293" s="130"/>
      <c r="T1293" s="130"/>
      <c r="U1293" s="130"/>
      <c r="V1293" s="130"/>
      <c r="W1293" s="130"/>
      <c r="X1293" s="130"/>
      <c r="Y1293" s="130"/>
      <c r="Z1293" s="130"/>
      <c r="AA1293" s="130"/>
      <c r="AB1293" s="130"/>
      <c r="AC1293" s="130"/>
      <c r="AD1293" s="130"/>
      <c r="AE1293" s="130"/>
      <c r="AF1293" s="130"/>
      <c r="AG1293" s="130"/>
      <c r="AH1293" s="130"/>
      <c r="AI1293" s="130"/>
      <c r="AJ1293" s="130"/>
      <c r="AK1293" s="130"/>
      <c r="AL1293" s="130"/>
      <c r="AM1293" s="130"/>
      <c r="AN1293" s="130"/>
      <c r="AO1293" s="130"/>
      <c r="AP1293" s="130"/>
      <c r="AQ1293" s="130"/>
      <c r="AR1293" s="130"/>
      <c r="AS1293" s="130"/>
      <c r="AT1293" s="130"/>
      <c r="AU1293" s="130"/>
      <c r="AV1293" s="130"/>
      <c r="AW1293" s="130"/>
      <c r="AX1293" s="130"/>
      <c r="AY1293" s="130"/>
      <c r="AZ1293" s="130"/>
      <c r="BA1293" s="130"/>
      <c r="BB1293" s="130"/>
      <c r="BC1293" s="130"/>
      <c r="BD1293" s="130"/>
      <c r="BE1293" s="130"/>
      <c r="BF1293" s="130"/>
      <c r="BG1293" s="130"/>
      <c r="BH1293" s="130"/>
      <c r="BI1293" s="130"/>
      <c r="BJ1293" s="130"/>
      <c r="BK1293" s="130"/>
      <c r="BL1293" s="130"/>
      <c r="BM1293" s="130"/>
      <c r="BN1293" s="130"/>
      <c r="BO1293" s="130"/>
      <c r="BP1293" s="130"/>
      <c r="BQ1293" s="130"/>
      <c r="BR1293" s="130"/>
      <c r="BS1293" s="111"/>
    </row>
    <row r="1294" spans="4:71" s="94" customFormat="1" ht="9.75" customHeight="1" x14ac:dyDescent="0.25">
      <c r="D1294" s="130"/>
      <c r="E1294" s="130"/>
      <c r="F1294" s="130"/>
      <c r="G1294" s="130"/>
      <c r="H1294" s="130"/>
      <c r="I1294" s="130"/>
      <c r="J1294" s="130"/>
      <c r="K1294" s="130"/>
      <c r="L1294" s="130"/>
      <c r="M1294" s="130"/>
      <c r="N1294" s="130"/>
      <c r="O1294" s="130"/>
      <c r="P1294" s="130"/>
      <c r="Q1294" s="130"/>
      <c r="R1294" s="130"/>
      <c r="S1294" s="130"/>
      <c r="T1294" s="130"/>
      <c r="U1294" s="130"/>
      <c r="V1294" s="130"/>
      <c r="W1294" s="130"/>
      <c r="X1294" s="130"/>
      <c r="Y1294" s="130"/>
      <c r="Z1294" s="130"/>
      <c r="AA1294" s="130"/>
      <c r="AB1294" s="130"/>
      <c r="AC1294" s="130"/>
      <c r="AD1294" s="130"/>
      <c r="AE1294" s="130"/>
      <c r="AF1294" s="130"/>
      <c r="AG1294" s="130"/>
      <c r="AH1294" s="130"/>
      <c r="AI1294" s="130"/>
      <c r="AJ1294" s="130"/>
      <c r="AK1294" s="130"/>
      <c r="AL1294" s="130"/>
      <c r="AM1294" s="130"/>
      <c r="AN1294" s="130"/>
      <c r="AO1294" s="130"/>
      <c r="AP1294" s="130"/>
      <c r="AQ1294" s="130"/>
      <c r="AR1294" s="130"/>
      <c r="AS1294" s="130"/>
      <c r="AT1294" s="130"/>
      <c r="AU1294" s="130"/>
      <c r="AV1294" s="130"/>
      <c r="AW1294" s="130"/>
      <c r="AX1294" s="130"/>
      <c r="AY1294" s="130"/>
      <c r="AZ1294" s="130"/>
      <c r="BA1294" s="130"/>
      <c r="BB1294" s="130"/>
      <c r="BC1294" s="130"/>
      <c r="BD1294" s="130"/>
      <c r="BE1294" s="130"/>
      <c r="BF1294" s="130"/>
      <c r="BG1294" s="130"/>
      <c r="BH1294" s="130"/>
      <c r="BI1294" s="130"/>
      <c r="BJ1294" s="130"/>
      <c r="BK1294" s="130"/>
      <c r="BL1294" s="130"/>
      <c r="BM1294" s="130"/>
      <c r="BN1294" s="130"/>
      <c r="BO1294" s="130"/>
      <c r="BP1294" s="130"/>
      <c r="BQ1294" s="130"/>
      <c r="BR1294" s="130"/>
      <c r="BS1294" s="111"/>
    </row>
    <row r="1295" spans="4:71" s="94" customFormat="1" ht="9.75" customHeight="1" x14ac:dyDescent="0.25">
      <c r="D1295" s="130"/>
      <c r="E1295" s="130"/>
      <c r="F1295" s="130"/>
      <c r="G1295" s="130"/>
      <c r="H1295" s="130"/>
      <c r="I1295" s="130"/>
      <c r="J1295" s="130"/>
      <c r="K1295" s="130"/>
      <c r="L1295" s="130"/>
      <c r="M1295" s="130"/>
      <c r="N1295" s="130"/>
      <c r="O1295" s="130"/>
      <c r="P1295" s="130"/>
      <c r="Q1295" s="130"/>
      <c r="R1295" s="130"/>
      <c r="S1295" s="130"/>
      <c r="T1295" s="130"/>
      <c r="U1295" s="130"/>
      <c r="V1295" s="130"/>
      <c r="W1295" s="130"/>
      <c r="X1295" s="130"/>
      <c r="Y1295" s="130"/>
      <c r="Z1295" s="130"/>
      <c r="AA1295" s="130"/>
      <c r="AB1295" s="130"/>
      <c r="AC1295" s="130"/>
      <c r="AD1295" s="130"/>
      <c r="AE1295" s="130"/>
      <c r="AF1295" s="130"/>
      <c r="AG1295" s="130"/>
      <c r="AH1295" s="130"/>
      <c r="AI1295" s="130"/>
      <c r="AJ1295" s="130"/>
      <c r="AK1295" s="130"/>
      <c r="AL1295" s="130"/>
      <c r="AM1295" s="130"/>
      <c r="AN1295" s="130"/>
      <c r="AO1295" s="130"/>
      <c r="AP1295" s="130"/>
      <c r="AQ1295" s="130"/>
      <c r="AR1295" s="130"/>
      <c r="AS1295" s="130"/>
      <c r="AT1295" s="130"/>
      <c r="AU1295" s="130"/>
      <c r="AV1295" s="130"/>
      <c r="AW1295" s="130"/>
      <c r="AX1295" s="130"/>
      <c r="AY1295" s="130"/>
      <c r="AZ1295" s="130"/>
      <c r="BA1295" s="130"/>
      <c r="BB1295" s="130"/>
      <c r="BC1295" s="130"/>
      <c r="BD1295" s="130"/>
      <c r="BE1295" s="130"/>
      <c r="BF1295" s="130"/>
      <c r="BG1295" s="130"/>
      <c r="BH1295" s="130"/>
      <c r="BI1295" s="130"/>
      <c r="BJ1295" s="130"/>
      <c r="BK1295" s="130"/>
      <c r="BL1295" s="130"/>
      <c r="BM1295" s="130"/>
      <c r="BN1295" s="130"/>
      <c r="BO1295" s="130"/>
      <c r="BP1295" s="130"/>
      <c r="BQ1295" s="130"/>
      <c r="BR1295" s="130"/>
      <c r="BS1295" s="111"/>
    </row>
    <row r="1296" spans="4:71" s="94" customFormat="1" ht="9.75" customHeight="1" x14ac:dyDescent="0.25">
      <c r="D1296" s="130"/>
      <c r="E1296" s="130"/>
      <c r="F1296" s="130"/>
      <c r="G1296" s="130"/>
      <c r="H1296" s="130"/>
      <c r="I1296" s="130"/>
      <c r="J1296" s="130"/>
      <c r="K1296" s="130"/>
      <c r="L1296" s="130"/>
      <c r="M1296" s="130"/>
      <c r="N1296" s="130"/>
      <c r="O1296" s="130"/>
      <c r="P1296" s="130"/>
      <c r="Q1296" s="130"/>
      <c r="R1296" s="130"/>
      <c r="S1296" s="130"/>
      <c r="T1296" s="130"/>
      <c r="U1296" s="130"/>
      <c r="V1296" s="130"/>
      <c r="W1296" s="130"/>
      <c r="X1296" s="130"/>
      <c r="Y1296" s="130"/>
      <c r="Z1296" s="130"/>
      <c r="AA1296" s="130"/>
      <c r="AB1296" s="130"/>
      <c r="AC1296" s="130"/>
      <c r="AD1296" s="130"/>
      <c r="AE1296" s="130"/>
      <c r="AF1296" s="130"/>
      <c r="AG1296" s="130"/>
      <c r="AH1296" s="130"/>
      <c r="AI1296" s="130"/>
      <c r="AJ1296" s="130"/>
      <c r="AK1296" s="130"/>
      <c r="AL1296" s="130"/>
      <c r="AM1296" s="130"/>
      <c r="AN1296" s="130"/>
      <c r="AO1296" s="130"/>
      <c r="AP1296" s="130"/>
      <c r="AQ1296" s="130"/>
      <c r="AR1296" s="130"/>
      <c r="AS1296" s="130"/>
      <c r="AT1296" s="130"/>
      <c r="AU1296" s="130"/>
      <c r="AV1296" s="130"/>
      <c r="AW1296" s="130"/>
      <c r="AX1296" s="130"/>
      <c r="AY1296" s="130"/>
      <c r="AZ1296" s="130"/>
      <c r="BA1296" s="130"/>
      <c r="BB1296" s="130"/>
      <c r="BC1296" s="130"/>
      <c r="BD1296" s="130"/>
      <c r="BE1296" s="130"/>
      <c r="BF1296" s="130"/>
      <c r="BG1296" s="130"/>
      <c r="BH1296" s="130"/>
      <c r="BI1296" s="130"/>
      <c r="BJ1296" s="130"/>
      <c r="BK1296" s="130"/>
      <c r="BL1296" s="130"/>
      <c r="BM1296" s="130"/>
      <c r="BN1296" s="130"/>
      <c r="BO1296" s="130"/>
      <c r="BP1296" s="130"/>
      <c r="BQ1296" s="130"/>
      <c r="BR1296" s="130"/>
      <c r="BS1296" s="111"/>
    </row>
    <row r="1297" spans="4:71" s="94" customFormat="1" ht="9.75" customHeight="1" x14ac:dyDescent="0.25">
      <c r="D1297" s="130"/>
      <c r="E1297" s="130"/>
      <c r="F1297" s="130"/>
      <c r="G1297" s="130"/>
      <c r="H1297" s="130"/>
      <c r="I1297" s="130"/>
      <c r="J1297" s="130"/>
      <c r="K1297" s="130"/>
      <c r="L1297" s="130"/>
      <c r="M1297" s="130"/>
      <c r="N1297" s="130"/>
      <c r="O1297" s="130"/>
      <c r="P1297" s="130"/>
      <c r="Q1297" s="130"/>
      <c r="R1297" s="130"/>
      <c r="S1297" s="130"/>
      <c r="T1297" s="130"/>
      <c r="U1297" s="130"/>
      <c r="V1297" s="130"/>
      <c r="W1297" s="130"/>
      <c r="X1297" s="130"/>
      <c r="Y1297" s="130"/>
      <c r="Z1297" s="130"/>
      <c r="AA1297" s="130"/>
      <c r="AB1297" s="130"/>
      <c r="AC1297" s="130"/>
      <c r="AD1297" s="130"/>
      <c r="AE1297" s="130"/>
      <c r="AF1297" s="130"/>
      <c r="AG1297" s="130"/>
      <c r="AH1297" s="130"/>
      <c r="AI1297" s="130"/>
      <c r="AJ1297" s="130"/>
      <c r="AK1297" s="130"/>
      <c r="AL1297" s="130"/>
      <c r="AM1297" s="130"/>
      <c r="AN1297" s="130"/>
      <c r="AO1297" s="130"/>
      <c r="AP1297" s="130"/>
      <c r="AQ1297" s="130"/>
      <c r="AR1297" s="130"/>
      <c r="AS1297" s="130"/>
      <c r="AT1297" s="130"/>
      <c r="AU1297" s="130"/>
      <c r="AV1297" s="130"/>
      <c r="AW1297" s="130"/>
      <c r="AX1297" s="130"/>
      <c r="AY1297" s="130"/>
      <c r="AZ1297" s="130"/>
      <c r="BA1297" s="130"/>
      <c r="BB1297" s="130"/>
      <c r="BC1297" s="130"/>
      <c r="BD1297" s="130"/>
      <c r="BE1297" s="130"/>
      <c r="BF1297" s="130"/>
      <c r="BG1297" s="130"/>
      <c r="BH1297" s="130"/>
      <c r="BI1297" s="130"/>
      <c r="BJ1297" s="130"/>
      <c r="BK1297" s="130"/>
      <c r="BL1297" s="130"/>
      <c r="BM1297" s="130"/>
      <c r="BN1297" s="130"/>
      <c r="BO1297" s="130"/>
      <c r="BP1297" s="130"/>
      <c r="BQ1297" s="130"/>
      <c r="BR1297" s="130"/>
      <c r="BS1297" s="111"/>
    </row>
    <row r="1298" spans="4:71" s="94" customFormat="1" ht="9.75" customHeight="1" x14ac:dyDescent="0.25">
      <c r="D1298" s="130"/>
      <c r="E1298" s="130"/>
      <c r="F1298" s="130"/>
      <c r="G1298" s="130"/>
      <c r="H1298" s="130"/>
      <c r="I1298" s="130"/>
      <c r="J1298" s="130"/>
      <c r="K1298" s="130"/>
      <c r="L1298" s="130"/>
      <c r="M1298" s="130"/>
      <c r="N1298" s="130"/>
      <c r="O1298" s="130"/>
      <c r="P1298" s="130"/>
      <c r="Q1298" s="130"/>
      <c r="R1298" s="130"/>
      <c r="S1298" s="130"/>
      <c r="T1298" s="130"/>
      <c r="U1298" s="130"/>
      <c r="V1298" s="130"/>
      <c r="W1298" s="130"/>
      <c r="X1298" s="130"/>
      <c r="Y1298" s="130"/>
      <c r="Z1298" s="130"/>
      <c r="AA1298" s="130"/>
      <c r="AB1298" s="130"/>
      <c r="AC1298" s="130"/>
      <c r="AD1298" s="130"/>
      <c r="AE1298" s="130"/>
      <c r="AF1298" s="130"/>
      <c r="AG1298" s="130"/>
      <c r="AH1298" s="130"/>
      <c r="AI1298" s="130"/>
      <c r="AJ1298" s="130"/>
      <c r="AK1298" s="130"/>
      <c r="AL1298" s="130"/>
      <c r="AM1298" s="130"/>
      <c r="AN1298" s="130"/>
      <c r="AO1298" s="130"/>
      <c r="AP1298" s="130"/>
      <c r="AQ1298" s="130"/>
      <c r="AR1298" s="130"/>
      <c r="AS1298" s="130"/>
      <c r="AT1298" s="130"/>
      <c r="AU1298" s="130"/>
      <c r="AV1298" s="130"/>
      <c r="AW1298" s="130"/>
      <c r="AX1298" s="130"/>
      <c r="AY1298" s="130"/>
      <c r="AZ1298" s="130"/>
      <c r="BA1298" s="130"/>
      <c r="BB1298" s="130"/>
      <c r="BC1298" s="130"/>
      <c r="BD1298" s="130"/>
      <c r="BE1298" s="130"/>
      <c r="BF1298" s="130"/>
      <c r="BG1298" s="130"/>
      <c r="BH1298" s="130"/>
      <c r="BI1298" s="130"/>
      <c r="BJ1298" s="130"/>
      <c r="BK1298" s="130"/>
      <c r="BL1298" s="130"/>
      <c r="BM1298" s="130"/>
      <c r="BN1298" s="130"/>
      <c r="BO1298" s="130"/>
      <c r="BP1298" s="130"/>
      <c r="BQ1298" s="130"/>
      <c r="BR1298" s="130"/>
      <c r="BS1298" s="111"/>
    </row>
    <row r="1299" spans="4:71" s="94" customFormat="1" ht="9.75" customHeight="1" x14ac:dyDescent="0.25">
      <c r="D1299" s="130"/>
      <c r="E1299" s="130"/>
      <c r="F1299" s="130"/>
      <c r="G1299" s="130"/>
      <c r="H1299" s="130"/>
      <c r="I1299" s="130"/>
      <c r="J1299" s="130"/>
      <c r="K1299" s="130"/>
      <c r="L1299" s="130"/>
      <c r="M1299" s="130"/>
      <c r="N1299" s="130"/>
      <c r="O1299" s="130"/>
      <c r="P1299" s="130"/>
      <c r="Q1299" s="130"/>
      <c r="R1299" s="130"/>
      <c r="S1299" s="130"/>
      <c r="T1299" s="130"/>
      <c r="U1299" s="130"/>
      <c r="V1299" s="130"/>
      <c r="W1299" s="130"/>
      <c r="X1299" s="130"/>
      <c r="Y1299" s="130"/>
      <c r="Z1299" s="130"/>
      <c r="AA1299" s="130"/>
      <c r="AB1299" s="130"/>
      <c r="AC1299" s="130"/>
      <c r="AD1299" s="130"/>
      <c r="AE1299" s="130"/>
      <c r="AF1299" s="130"/>
      <c r="AG1299" s="130"/>
      <c r="AH1299" s="130"/>
      <c r="AI1299" s="130"/>
      <c r="AJ1299" s="130"/>
      <c r="AK1299" s="130"/>
      <c r="AL1299" s="130"/>
      <c r="AM1299" s="130"/>
      <c r="AN1299" s="130"/>
      <c r="AO1299" s="130"/>
      <c r="AP1299" s="130"/>
      <c r="AQ1299" s="130"/>
      <c r="AR1299" s="130"/>
      <c r="AS1299" s="130"/>
      <c r="AT1299" s="130"/>
      <c r="AU1299" s="130"/>
      <c r="AV1299" s="130"/>
      <c r="AW1299" s="130"/>
      <c r="AX1299" s="130"/>
      <c r="AY1299" s="130"/>
      <c r="AZ1299" s="130"/>
      <c r="BA1299" s="130"/>
      <c r="BB1299" s="130"/>
      <c r="BC1299" s="130"/>
      <c r="BD1299" s="130"/>
      <c r="BE1299" s="130"/>
      <c r="BF1299" s="130"/>
      <c r="BG1299" s="130"/>
      <c r="BH1299" s="130"/>
      <c r="BI1299" s="130"/>
      <c r="BJ1299" s="130"/>
      <c r="BK1299" s="130"/>
      <c r="BL1299" s="130"/>
      <c r="BM1299" s="130"/>
      <c r="BN1299" s="130"/>
      <c r="BO1299" s="130"/>
      <c r="BP1299" s="130"/>
      <c r="BQ1299" s="130"/>
      <c r="BR1299" s="130"/>
      <c r="BS1299" s="111"/>
    </row>
    <row r="1300" spans="4:71" s="94" customFormat="1" ht="9.75" customHeight="1" x14ac:dyDescent="0.25">
      <c r="D1300" s="130"/>
      <c r="E1300" s="130"/>
      <c r="F1300" s="130"/>
      <c r="G1300" s="130"/>
      <c r="H1300" s="130"/>
      <c r="I1300" s="130"/>
      <c r="J1300" s="130"/>
      <c r="K1300" s="130"/>
      <c r="L1300" s="130"/>
      <c r="M1300" s="130"/>
      <c r="N1300" s="130"/>
      <c r="O1300" s="130"/>
      <c r="P1300" s="130"/>
      <c r="Q1300" s="130"/>
      <c r="R1300" s="130"/>
      <c r="S1300" s="130"/>
      <c r="T1300" s="130"/>
      <c r="U1300" s="130"/>
      <c r="V1300" s="130"/>
      <c r="W1300" s="130"/>
      <c r="X1300" s="130"/>
      <c r="Y1300" s="130"/>
      <c r="Z1300" s="130"/>
      <c r="AA1300" s="130"/>
      <c r="AB1300" s="130"/>
      <c r="AC1300" s="130"/>
      <c r="AD1300" s="130"/>
      <c r="AE1300" s="130"/>
      <c r="AF1300" s="130"/>
      <c r="AG1300" s="130"/>
      <c r="AH1300" s="130"/>
      <c r="AI1300" s="130"/>
      <c r="AJ1300" s="130"/>
      <c r="AK1300" s="130"/>
      <c r="AL1300" s="130"/>
      <c r="AM1300" s="130"/>
      <c r="AN1300" s="130"/>
      <c r="AO1300" s="130"/>
      <c r="AP1300" s="130"/>
      <c r="AQ1300" s="130"/>
      <c r="AR1300" s="130"/>
      <c r="AS1300" s="130"/>
      <c r="AT1300" s="130"/>
      <c r="AU1300" s="130"/>
      <c r="AV1300" s="130"/>
      <c r="AW1300" s="130"/>
      <c r="AX1300" s="130"/>
      <c r="AY1300" s="130"/>
      <c r="AZ1300" s="130"/>
      <c r="BA1300" s="130"/>
      <c r="BB1300" s="130"/>
      <c r="BC1300" s="130"/>
      <c r="BD1300" s="130"/>
      <c r="BE1300" s="130"/>
      <c r="BF1300" s="130"/>
      <c r="BG1300" s="130"/>
      <c r="BH1300" s="130"/>
      <c r="BI1300" s="130"/>
      <c r="BJ1300" s="130"/>
      <c r="BK1300" s="130"/>
      <c r="BL1300" s="130"/>
      <c r="BM1300" s="130"/>
      <c r="BN1300" s="130"/>
      <c r="BO1300" s="130"/>
      <c r="BP1300" s="130"/>
      <c r="BQ1300" s="130"/>
      <c r="BR1300" s="130"/>
      <c r="BS1300" s="111"/>
    </row>
    <row r="1301" spans="4:71" s="94" customFormat="1" ht="9.75" customHeight="1" x14ac:dyDescent="0.25">
      <c r="D1301" s="130"/>
      <c r="E1301" s="130"/>
      <c r="F1301" s="130"/>
      <c r="G1301" s="130"/>
      <c r="H1301" s="130"/>
      <c r="I1301" s="130"/>
      <c r="J1301" s="130"/>
      <c r="K1301" s="130"/>
      <c r="L1301" s="130"/>
      <c r="M1301" s="130"/>
      <c r="N1301" s="130"/>
      <c r="O1301" s="130"/>
      <c r="P1301" s="130"/>
      <c r="Q1301" s="130"/>
      <c r="R1301" s="130"/>
      <c r="S1301" s="130"/>
      <c r="T1301" s="130"/>
      <c r="U1301" s="130"/>
      <c r="V1301" s="130"/>
      <c r="W1301" s="130"/>
      <c r="X1301" s="130"/>
      <c r="Y1301" s="130"/>
      <c r="Z1301" s="130"/>
      <c r="AA1301" s="130"/>
      <c r="AB1301" s="130"/>
      <c r="AC1301" s="130"/>
      <c r="AD1301" s="130"/>
      <c r="AE1301" s="130"/>
      <c r="AF1301" s="130"/>
      <c r="AG1301" s="130"/>
      <c r="AH1301" s="130"/>
      <c r="AI1301" s="130"/>
      <c r="AJ1301" s="130"/>
      <c r="AK1301" s="130"/>
      <c r="AL1301" s="130"/>
      <c r="AM1301" s="130"/>
      <c r="AN1301" s="130"/>
      <c r="AO1301" s="130"/>
      <c r="AP1301" s="130"/>
      <c r="AQ1301" s="130"/>
      <c r="AR1301" s="130"/>
      <c r="AS1301" s="130"/>
      <c r="AT1301" s="130"/>
      <c r="AU1301" s="130"/>
      <c r="AV1301" s="130"/>
      <c r="AW1301" s="130"/>
      <c r="AX1301" s="130"/>
      <c r="AY1301" s="130"/>
      <c r="AZ1301" s="130"/>
      <c r="BA1301" s="130"/>
      <c r="BB1301" s="130"/>
      <c r="BC1301" s="130"/>
      <c r="BD1301" s="130"/>
      <c r="BE1301" s="130"/>
      <c r="BF1301" s="130"/>
      <c r="BG1301" s="130"/>
      <c r="BH1301" s="130"/>
      <c r="BI1301" s="130"/>
      <c r="BJ1301" s="130"/>
      <c r="BK1301" s="130"/>
      <c r="BL1301" s="130"/>
      <c r="BM1301" s="130"/>
      <c r="BN1301" s="130"/>
      <c r="BO1301" s="130"/>
      <c r="BP1301" s="130"/>
      <c r="BQ1301" s="130"/>
      <c r="BR1301" s="130"/>
      <c r="BS1301" s="111"/>
    </row>
    <row r="1302" spans="4:71" s="94" customFormat="1" ht="9.75" customHeight="1" x14ac:dyDescent="0.25">
      <c r="D1302" s="130"/>
      <c r="E1302" s="130"/>
      <c r="F1302" s="130"/>
      <c r="G1302" s="130"/>
      <c r="H1302" s="130"/>
      <c r="I1302" s="130"/>
      <c r="J1302" s="130"/>
      <c r="K1302" s="130"/>
      <c r="L1302" s="130"/>
      <c r="M1302" s="130"/>
      <c r="N1302" s="130"/>
      <c r="O1302" s="130"/>
      <c r="P1302" s="130"/>
      <c r="Q1302" s="130"/>
      <c r="R1302" s="130"/>
      <c r="S1302" s="130"/>
      <c r="T1302" s="130"/>
      <c r="U1302" s="130"/>
      <c r="V1302" s="130"/>
      <c r="W1302" s="130"/>
      <c r="X1302" s="130"/>
      <c r="Y1302" s="130"/>
      <c r="Z1302" s="130"/>
      <c r="AA1302" s="130"/>
      <c r="AB1302" s="130"/>
      <c r="AC1302" s="130"/>
      <c r="AD1302" s="130"/>
      <c r="AE1302" s="130"/>
      <c r="AF1302" s="130"/>
      <c r="AG1302" s="130"/>
      <c r="AH1302" s="130"/>
      <c r="AI1302" s="130"/>
      <c r="AJ1302" s="130"/>
      <c r="AK1302" s="130"/>
      <c r="AL1302" s="130"/>
      <c r="AM1302" s="130"/>
      <c r="AN1302" s="130"/>
      <c r="AO1302" s="130"/>
      <c r="AP1302" s="130"/>
      <c r="AQ1302" s="130"/>
      <c r="AR1302" s="130"/>
      <c r="AS1302" s="130"/>
      <c r="AT1302" s="130"/>
      <c r="AU1302" s="130"/>
      <c r="AV1302" s="130"/>
      <c r="AW1302" s="130"/>
      <c r="AX1302" s="130"/>
      <c r="AY1302" s="130"/>
      <c r="AZ1302" s="130"/>
      <c r="BA1302" s="130"/>
      <c r="BB1302" s="130"/>
      <c r="BC1302" s="130"/>
      <c r="BD1302" s="130"/>
      <c r="BE1302" s="130"/>
      <c r="BF1302" s="130"/>
      <c r="BG1302" s="130"/>
      <c r="BH1302" s="130"/>
      <c r="BI1302" s="130"/>
      <c r="BJ1302" s="130"/>
      <c r="BK1302" s="130"/>
      <c r="BL1302" s="130"/>
      <c r="BM1302" s="130"/>
      <c r="BN1302" s="130"/>
      <c r="BO1302" s="130"/>
      <c r="BP1302" s="130"/>
      <c r="BQ1302" s="130"/>
      <c r="BR1302" s="130"/>
      <c r="BS1302" s="111"/>
    </row>
    <row r="1303" spans="4:71" s="94" customFormat="1" ht="9.75" customHeight="1" x14ac:dyDescent="0.25">
      <c r="D1303" s="130"/>
      <c r="E1303" s="130"/>
      <c r="F1303" s="130"/>
      <c r="G1303" s="130"/>
      <c r="H1303" s="130"/>
      <c r="I1303" s="130"/>
      <c r="J1303" s="130"/>
      <c r="K1303" s="130"/>
      <c r="L1303" s="130"/>
      <c r="M1303" s="130"/>
      <c r="N1303" s="130"/>
      <c r="O1303" s="130"/>
      <c r="P1303" s="130"/>
      <c r="Q1303" s="130"/>
      <c r="R1303" s="130"/>
      <c r="S1303" s="130"/>
      <c r="T1303" s="130"/>
      <c r="U1303" s="130"/>
      <c r="V1303" s="130"/>
      <c r="W1303" s="130"/>
      <c r="X1303" s="130"/>
      <c r="Y1303" s="130"/>
      <c r="Z1303" s="130"/>
      <c r="AA1303" s="130"/>
      <c r="AB1303" s="130"/>
      <c r="AC1303" s="130"/>
      <c r="AD1303" s="130"/>
      <c r="AE1303" s="130"/>
      <c r="AF1303" s="130"/>
      <c r="AG1303" s="130"/>
      <c r="AH1303" s="130"/>
      <c r="AI1303" s="130"/>
      <c r="AJ1303" s="130"/>
      <c r="AK1303" s="130"/>
      <c r="AL1303" s="130"/>
      <c r="AM1303" s="130"/>
      <c r="AN1303" s="130"/>
      <c r="AO1303" s="130"/>
      <c r="AP1303" s="130"/>
      <c r="AQ1303" s="130"/>
      <c r="AR1303" s="130"/>
      <c r="AS1303" s="130"/>
      <c r="AT1303" s="130"/>
      <c r="AU1303" s="130"/>
      <c r="AV1303" s="130"/>
      <c r="AW1303" s="130"/>
      <c r="AX1303" s="130"/>
      <c r="AY1303" s="130"/>
      <c r="AZ1303" s="130"/>
      <c r="BA1303" s="130"/>
      <c r="BB1303" s="130"/>
      <c r="BC1303" s="130"/>
      <c r="BD1303" s="130"/>
      <c r="BE1303" s="130"/>
      <c r="BF1303" s="130"/>
      <c r="BG1303" s="130"/>
      <c r="BH1303" s="130"/>
      <c r="BI1303" s="130"/>
      <c r="BJ1303" s="130"/>
      <c r="BK1303" s="130"/>
      <c r="BL1303" s="130"/>
      <c r="BM1303" s="130"/>
      <c r="BN1303" s="130"/>
      <c r="BO1303" s="130"/>
      <c r="BP1303" s="130"/>
      <c r="BQ1303" s="130"/>
      <c r="BR1303" s="130"/>
      <c r="BS1303" s="111"/>
    </row>
    <row r="1304" spans="4:71" s="94" customFormat="1" ht="9.75" customHeight="1" x14ac:dyDescent="0.25">
      <c r="D1304" s="130"/>
      <c r="E1304" s="130"/>
      <c r="F1304" s="130"/>
      <c r="G1304" s="130"/>
      <c r="H1304" s="130"/>
      <c r="I1304" s="130"/>
      <c r="J1304" s="130"/>
      <c r="K1304" s="130"/>
      <c r="L1304" s="130"/>
      <c r="M1304" s="130"/>
      <c r="N1304" s="130"/>
      <c r="O1304" s="130"/>
      <c r="P1304" s="130"/>
      <c r="Q1304" s="130"/>
      <c r="R1304" s="130"/>
      <c r="S1304" s="130"/>
      <c r="T1304" s="130"/>
      <c r="U1304" s="130"/>
      <c r="V1304" s="130"/>
      <c r="W1304" s="130"/>
      <c r="X1304" s="130"/>
      <c r="Y1304" s="130"/>
      <c r="Z1304" s="130"/>
      <c r="AA1304" s="130"/>
      <c r="AB1304" s="130"/>
      <c r="AC1304" s="130"/>
      <c r="AD1304" s="130"/>
      <c r="AE1304" s="130"/>
      <c r="AF1304" s="130"/>
      <c r="AG1304" s="130"/>
      <c r="AH1304" s="130"/>
      <c r="AI1304" s="130"/>
      <c r="AJ1304" s="130"/>
      <c r="AK1304" s="130"/>
      <c r="AL1304" s="130"/>
      <c r="AM1304" s="130"/>
      <c r="AN1304" s="130"/>
      <c r="AO1304" s="130"/>
      <c r="AP1304" s="130"/>
      <c r="AQ1304" s="130"/>
      <c r="AR1304" s="130"/>
      <c r="AS1304" s="130"/>
      <c r="AT1304" s="130"/>
      <c r="AU1304" s="130"/>
      <c r="AV1304" s="130"/>
      <c r="AW1304" s="130"/>
      <c r="AX1304" s="130"/>
      <c r="AY1304" s="130"/>
      <c r="AZ1304" s="130"/>
      <c r="BA1304" s="130"/>
      <c r="BB1304" s="130"/>
      <c r="BC1304" s="130"/>
      <c r="BD1304" s="130"/>
      <c r="BE1304" s="130"/>
      <c r="BF1304" s="130"/>
      <c r="BG1304" s="130"/>
      <c r="BH1304" s="130"/>
      <c r="BI1304" s="130"/>
      <c r="BJ1304" s="130"/>
      <c r="BK1304" s="130"/>
      <c r="BL1304" s="130"/>
      <c r="BM1304" s="130"/>
      <c r="BN1304" s="130"/>
      <c r="BO1304" s="130"/>
      <c r="BP1304" s="130"/>
      <c r="BQ1304" s="130"/>
      <c r="BR1304" s="130"/>
      <c r="BS1304" s="111"/>
    </row>
    <row r="1305" spans="4:71" s="94" customFormat="1" ht="9.75" customHeight="1" x14ac:dyDescent="0.25">
      <c r="D1305" s="130"/>
      <c r="E1305" s="130"/>
      <c r="F1305" s="130"/>
      <c r="G1305" s="130"/>
      <c r="H1305" s="130"/>
      <c r="I1305" s="130"/>
      <c r="J1305" s="130"/>
      <c r="K1305" s="130"/>
      <c r="L1305" s="130"/>
      <c r="M1305" s="130"/>
      <c r="N1305" s="130"/>
      <c r="O1305" s="130"/>
      <c r="P1305" s="130"/>
      <c r="Q1305" s="130"/>
      <c r="R1305" s="130"/>
      <c r="S1305" s="130"/>
      <c r="T1305" s="130"/>
      <c r="U1305" s="130"/>
      <c r="V1305" s="130"/>
      <c r="W1305" s="130"/>
      <c r="X1305" s="130"/>
      <c r="Y1305" s="130"/>
      <c r="Z1305" s="130"/>
      <c r="AA1305" s="130"/>
      <c r="AB1305" s="130"/>
      <c r="AC1305" s="130"/>
      <c r="AD1305" s="130"/>
      <c r="AE1305" s="130"/>
      <c r="AF1305" s="130"/>
      <c r="AG1305" s="130"/>
      <c r="AH1305" s="130"/>
      <c r="AI1305" s="130"/>
      <c r="AJ1305" s="130"/>
      <c r="AK1305" s="130"/>
      <c r="AL1305" s="130"/>
      <c r="AM1305" s="130"/>
      <c r="AN1305" s="130"/>
      <c r="AO1305" s="130"/>
      <c r="AP1305" s="130"/>
      <c r="AQ1305" s="130"/>
      <c r="AR1305" s="130"/>
      <c r="AS1305" s="130"/>
      <c r="AT1305" s="130"/>
      <c r="AU1305" s="130"/>
      <c r="AV1305" s="130"/>
      <c r="AW1305" s="130"/>
      <c r="AX1305" s="130"/>
      <c r="AY1305" s="130"/>
      <c r="AZ1305" s="130"/>
      <c r="BA1305" s="130"/>
      <c r="BB1305" s="130"/>
      <c r="BC1305" s="130"/>
      <c r="BD1305" s="130"/>
      <c r="BE1305" s="130"/>
      <c r="BF1305" s="130"/>
      <c r="BG1305" s="130"/>
      <c r="BH1305" s="130"/>
      <c r="BI1305" s="130"/>
      <c r="BJ1305" s="130"/>
      <c r="BK1305" s="130"/>
      <c r="BL1305" s="130"/>
      <c r="BM1305" s="130"/>
      <c r="BN1305" s="130"/>
      <c r="BO1305" s="130"/>
      <c r="BP1305" s="130"/>
      <c r="BQ1305" s="130"/>
      <c r="BR1305" s="130"/>
      <c r="BS1305" s="111"/>
    </row>
    <row r="1306" spans="4:71" s="94" customFormat="1" ht="9.75" customHeight="1" x14ac:dyDescent="0.25">
      <c r="D1306" s="130"/>
      <c r="E1306" s="130"/>
      <c r="F1306" s="130"/>
      <c r="G1306" s="130"/>
      <c r="H1306" s="130"/>
      <c r="I1306" s="130"/>
      <c r="J1306" s="130"/>
      <c r="K1306" s="130"/>
      <c r="L1306" s="130"/>
      <c r="M1306" s="130"/>
      <c r="N1306" s="130"/>
      <c r="O1306" s="130"/>
      <c r="P1306" s="130"/>
      <c r="Q1306" s="130"/>
      <c r="R1306" s="130"/>
      <c r="S1306" s="130"/>
      <c r="T1306" s="130"/>
      <c r="U1306" s="130"/>
      <c r="V1306" s="130"/>
      <c r="W1306" s="130"/>
      <c r="X1306" s="130"/>
      <c r="Y1306" s="130"/>
      <c r="Z1306" s="130"/>
      <c r="AA1306" s="130"/>
      <c r="AB1306" s="130"/>
      <c r="AC1306" s="130"/>
      <c r="AD1306" s="130"/>
      <c r="AE1306" s="130"/>
      <c r="AF1306" s="130"/>
      <c r="AG1306" s="130"/>
      <c r="AH1306" s="130"/>
      <c r="AI1306" s="130"/>
      <c r="AJ1306" s="130"/>
      <c r="AK1306" s="130"/>
      <c r="AL1306" s="130"/>
      <c r="AM1306" s="130"/>
      <c r="AN1306" s="130"/>
      <c r="AO1306" s="130"/>
      <c r="AP1306" s="130"/>
      <c r="AQ1306" s="130"/>
      <c r="AR1306" s="130"/>
      <c r="AS1306" s="130"/>
      <c r="AT1306" s="130"/>
      <c r="AU1306" s="130"/>
      <c r="AV1306" s="130"/>
      <c r="AW1306" s="130"/>
      <c r="AX1306" s="130"/>
      <c r="AY1306" s="130"/>
      <c r="AZ1306" s="130"/>
      <c r="BA1306" s="130"/>
      <c r="BB1306" s="130"/>
      <c r="BC1306" s="130"/>
      <c r="BD1306" s="130"/>
      <c r="BE1306" s="130"/>
      <c r="BF1306" s="130"/>
      <c r="BG1306" s="130"/>
      <c r="BH1306" s="130"/>
      <c r="BI1306" s="130"/>
      <c r="BJ1306" s="130"/>
      <c r="BK1306" s="130"/>
      <c r="BL1306" s="130"/>
      <c r="BM1306" s="130"/>
      <c r="BN1306" s="130"/>
      <c r="BO1306" s="130"/>
      <c r="BP1306" s="130"/>
      <c r="BQ1306" s="130"/>
      <c r="BR1306" s="130"/>
      <c r="BS1306" s="111"/>
    </row>
    <row r="1307" spans="4:71" s="94" customFormat="1" ht="9.75" customHeight="1" x14ac:dyDescent="0.25">
      <c r="D1307" s="130"/>
      <c r="E1307" s="130"/>
      <c r="F1307" s="130"/>
      <c r="G1307" s="130"/>
      <c r="H1307" s="130"/>
      <c r="I1307" s="130"/>
      <c r="J1307" s="130"/>
      <c r="K1307" s="130"/>
      <c r="L1307" s="130"/>
      <c r="M1307" s="130"/>
      <c r="N1307" s="130"/>
      <c r="O1307" s="130"/>
      <c r="P1307" s="130"/>
      <c r="Q1307" s="130"/>
      <c r="R1307" s="130"/>
      <c r="S1307" s="130"/>
      <c r="T1307" s="130"/>
      <c r="U1307" s="130"/>
      <c r="V1307" s="130"/>
      <c r="W1307" s="130"/>
      <c r="X1307" s="130"/>
      <c r="Y1307" s="130"/>
      <c r="Z1307" s="130"/>
      <c r="AA1307" s="130"/>
      <c r="AB1307" s="130"/>
      <c r="AC1307" s="130"/>
      <c r="AD1307" s="130"/>
      <c r="AE1307" s="130"/>
      <c r="AF1307" s="130"/>
      <c r="AG1307" s="130"/>
      <c r="AH1307" s="130"/>
      <c r="AI1307" s="130"/>
      <c r="AJ1307" s="130"/>
      <c r="AK1307" s="130"/>
      <c r="AL1307" s="130"/>
      <c r="AM1307" s="130"/>
      <c r="AN1307" s="130"/>
      <c r="AO1307" s="130"/>
      <c r="AP1307" s="130"/>
      <c r="AQ1307" s="130"/>
      <c r="AR1307" s="130"/>
      <c r="AS1307" s="130"/>
      <c r="AT1307" s="130"/>
      <c r="AU1307" s="130"/>
      <c r="AV1307" s="130"/>
      <c r="AW1307" s="130"/>
      <c r="AX1307" s="130"/>
      <c r="AY1307" s="130"/>
      <c r="AZ1307" s="130"/>
      <c r="BA1307" s="130"/>
      <c r="BB1307" s="130"/>
      <c r="BC1307" s="130"/>
      <c r="BD1307" s="130"/>
      <c r="BE1307" s="130"/>
      <c r="BF1307" s="130"/>
      <c r="BG1307" s="130"/>
      <c r="BH1307" s="130"/>
      <c r="BI1307" s="130"/>
      <c r="BJ1307" s="130"/>
      <c r="BK1307" s="130"/>
      <c r="BL1307" s="130"/>
      <c r="BM1307" s="130"/>
      <c r="BN1307" s="130"/>
      <c r="BO1307" s="130"/>
      <c r="BP1307" s="130"/>
      <c r="BQ1307" s="130"/>
      <c r="BR1307" s="130"/>
      <c r="BS1307" s="111"/>
    </row>
    <row r="1308" spans="4:71" s="94" customFormat="1" ht="9.75" customHeight="1" x14ac:dyDescent="0.25">
      <c r="D1308" s="130"/>
      <c r="E1308" s="130"/>
      <c r="F1308" s="130"/>
      <c r="G1308" s="130"/>
      <c r="H1308" s="130"/>
      <c r="I1308" s="130"/>
      <c r="J1308" s="130"/>
      <c r="K1308" s="130"/>
      <c r="L1308" s="130"/>
      <c r="M1308" s="130"/>
      <c r="N1308" s="130"/>
      <c r="O1308" s="130"/>
      <c r="P1308" s="130"/>
      <c r="Q1308" s="130"/>
      <c r="R1308" s="130"/>
      <c r="S1308" s="130"/>
      <c r="T1308" s="130"/>
      <c r="U1308" s="130"/>
      <c r="V1308" s="130"/>
      <c r="W1308" s="130"/>
      <c r="X1308" s="130"/>
      <c r="Y1308" s="130"/>
      <c r="Z1308" s="130"/>
      <c r="AA1308" s="130"/>
      <c r="AB1308" s="130"/>
      <c r="AC1308" s="130"/>
      <c r="AD1308" s="130"/>
      <c r="AE1308" s="130"/>
      <c r="AF1308" s="130"/>
      <c r="AG1308" s="130"/>
      <c r="AH1308" s="130"/>
      <c r="AI1308" s="130"/>
      <c r="AJ1308" s="130"/>
      <c r="AK1308" s="130"/>
      <c r="AL1308" s="130"/>
      <c r="AM1308" s="130"/>
      <c r="AN1308" s="130"/>
      <c r="AO1308" s="130"/>
      <c r="AP1308" s="130"/>
      <c r="AQ1308" s="130"/>
      <c r="AR1308" s="130"/>
      <c r="AS1308" s="130"/>
      <c r="AT1308" s="130"/>
      <c r="AU1308" s="130"/>
      <c r="AV1308" s="130"/>
      <c r="AW1308" s="130"/>
      <c r="AX1308" s="130"/>
      <c r="AY1308" s="130"/>
      <c r="AZ1308" s="130"/>
      <c r="BA1308" s="130"/>
      <c r="BB1308" s="130"/>
      <c r="BC1308" s="130"/>
      <c r="BD1308" s="130"/>
      <c r="BE1308" s="130"/>
      <c r="BF1308" s="130"/>
      <c r="BG1308" s="130"/>
      <c r="BH1308" s="130"/>
      <c r="BI1308" s="130"/>
      <c r="BJ1308" s="130"/>
      <c r="BK1308" s="130"/>
      <c r="BL1308" s="130"/>
      <c r="BM1308" s="130"/>
      <c r="BN1308" s="130"/>
      <c r="BO1308" s="130"/>
      <c r="BP1308" s="130"/>
      <c r="BQ1308" s="130"/>
      <c r="BR1308" s="130"/>
      <c r="BS1308" s="111"/>
    </row>
    <row r="1309" spans="4:71" s="94" customFormat="1" ht="9.75" customHeight="1" x14ac:dyDescent="0.25">
      <c r="D1309" s="130"/>
      <c r="E1309" s="130"/>
      <c r="F1309" s="130"/>
      <c r="G1309" s="130"/>
      <c r="H1309" s="130"/>
      <c r="I1309" s="130"/>
      <c r="J1309" s="130"/>
      <c r="K1309" s="130"/>
      <c r="L1309" s="130"/>
      <c r="M1309" s="130"/>
      <c r="N1309" s="130"/>
      <c r="O1309" s="130"/>
      <c r="P1309" s="130"/>
      <c r="Q1309" s="130"/>
      <c r="R1309" s="130"/>
      <c r="S1309" s="130"/>
      <c r="T1309" s="130"/>
      <c r="U1309" s="130"/>
      <c r="V1309" s="130"/>
      <c r="W1309" s="130"/>
      <c r="X1309" s="130"/>
      <c r="Y1309" s="130"/>
      <c r="Z1309" s="130"/>
      <c r="AA1309" s="130"/>
      <c r="AB1309" s="130"/>
      <c r="AC1309" s="130"/>
      <c r="AD1309" s="130"/>
      <c r="AE1309" s="130"/>
      <c r="AF1309" s="130"/>
      <c r="AG1309" s="130"/>
      <c r="AH1309" s="130"/>
      <c r="AI1309" s="130"/>
      <c r="AJ1309" s="130"/>
      <c r="AK1309" s="130"/>
      <c r="AL1309" s="130"/>
      <c r="AM1309" s="130"/>
      <c r="AN1309" s="130"/>
      <c r="AO1309" s="130"/>
      <c r="AP1309" s="130"/>
      <c r="AQ1309" s="130"/>
      <c r="AR1309" s="130"/>
      <c r="AS1309" s="130"/>
      <c r="AT1309" s="130"/>
      <c r="AU1309" s="130"/>
      <c r="AV1309" s="130"/>
      <c r="AW1309" s="130"/>
      <c r="AX1309" s="130"/>
      <c r="AY1309" s="130"/>
      <c r="AZ1309" s="130"/>
      <c r="BA1309" s="130"/>
      <c r="BB1309" s="130"/>
      <c r="BC1309" s="130"/>
      <c r="BD1309" s="130"/>
      <c r="BE1309" s="130"/>
      <c r="BF1309" s="130"/>
      <c r="BG1309" s="130"/>
      <c r="BH1309" s="130"/>
      <c r="BI1309" s="130"/>
      <c r="BJ1309" s="130"/>
      <c r="BK1309" s="130"/>
      <c r="BL1309" s="130"/>
      <c r="BM1309" s="130"/>
      <c r="BN1309" s="130"/>
      <c r="BO1309" s="130"/>
      <c r="BP1309" s="130"/>
      <c r="BQ1309" s="130"/>
      <c r="BR1309" s="130"/>
      <c r="BS1309" s="111"/>
    </row>
    <row r="1310" spans="4:71" s="94" customFormat="1" ht="9.75" customHeight="1" x14ac:dyDescent="0.25">
      <c r="D1310" s="130"/>
      <c r="E1310" s="130"/>
      <c r="F1310" s="130"/>
      <c r="G1310" s="130"/>
      <c r="H1310" s="130"/>
      <c r="I1310" s="130"/>
      <c r="J1310" s="130"/>
      <c r="K1310" s="130"/>
      <c r="L1310" s="130"/>
      <c r="M1310" s="130"/>
      <c r="N1310" s="130"/>
      <c r="O1310" s="130"/>
      <c r="P1310" s="130"/>
      <c r="Q1310" s="130"/>
      <c r="R1310" s="130"/>
      <c r="S1310" s="130"/>
      <c r="T1310" s="130"/>
      <c r="U1310" s="130"/>
      <c r="V1310" s="130"/>
      <c r="W1310" s="130"/>
      <c r="X1310" s="130"/>
      <c r="Y1310" s="130"/>
      <c r="Z1310" s="130"/>
      <c r="AA1310" s="130"/>
      <c r="AB1310" s="130"/>
      <c r="AC1310" s="130"/>
      <c r="AD1310" s="130"/>
      <c r="AE1310" s="130"/>
      <c r="AF1310" s="130"/>
      <c r="AG1310" s="130"/>
      <c r="AH1310" s="130"/>
      <c r="AI1310" s="130"/>
      <c r="AJ1310" s="130"/>
      <c r="AK1310" s="130"/>
      <c r="AL1310" s="130"/>
      <c r="AM1310" s="130"/>
      <c r="AN1310" s="130"/>
      <c r="AO1310" s="130"/>
      <c r="AP1310" s="130"/>
      <c r="AQ1310" s="130"/>
      <c r="AR1310" s="130"/>
      <c r="AS1310" s="130"/>
      <c r="AT1310" s="130"/>
      <c r="AU1310" s="130"/>
      <c r="AV1310" s="130"/>
      <c r="AW1310" s="130"/>
      <c r="AX1310" s="130"/>
      <c r="AY1310" s="130"/>
      <c r="AZ1310" s="130"/>
      <c r="BA1310" s="130"/>
      <c r="BB1310" s="130"/>
      <c r="BC1310" s="130"/>
      <c r="BD1310" s="130"/>
      <c r="BE1310" s="130"/>
      <c r="BF1310" s="130"/>
      <c r="BG1310" s="130"/>
      <c r="BH1310" s="130"/>
      <c r="BI1310" s="130"/>
      <c r="BJ1310" s="130"/>
      <c r="BK1310" s="130"/>
      <c r="BL1310" s="130"/>
      <c r="BM1310" s="130"/>
      <c r="BN1310" s="130"/>
      <c r="BO1310" s="130"/>
      <c r="BP1310" s="130"/>
      <c r="BQ1310" s="130"/>
      <c r="BR1310" s="130"/>
      <c r="BS1310" s="111"/>
    </row>
    <row r="1311" spans="4:71" s="94" customFormat="1" ht="9.75" customHeight="1" x14ac:dyDescent="0.25">
      <c r="D1311" s="130"/>
      <c r="E1311" s="130"/>
      <c r="F1311" s="130"/>
      <c r="G1311" s="130"/>
      <c r="H1311" s="130"/>
      <c r="I1311" s="130"/>
      <c r="J1311" s="130"/>
      <c r="K1311" s="130"/>
      <c r="L1311" s="130"/>
      <c r="M1311" s="130"/>
      <c r="N1311" s="130"/>
      <c r="O1311" s="130"/>
      <c r="P1311" s="130"/>
      <c r="Q1311" s="130"/>
      <c r="R1311" s="130"/>
      <c r="S1311" s="130"/>
      <c r="T1311" s="130"/>
      <c r="U1311" s="130"/>
      <c r="V1311" s="130"/>
      <c r="W1311" s="130"/>
      <c r="X1311" s="130"/>
      <c r="Y1311" s="130"/>
      <c r="Z1311" s="130"/>
      <c r="AA1311" s="130"/>
      <c r="AB1311" s="130"/>
      <c r="AC1311" s="130"/>
      <c r="AD1311" s="130"/>
      <c r="AE1311" s="130"/>
      <c r="AF1311" s="130"/>
      <c r="AG1311" s="130"/>
      <c r="AH1311" s="130"/>
      <c r="AI1311" s="130"/>
      <c r="AJ1311" s="130"/>
      <c r="AK1311" s="130"/>
      <c r="AL1311" s="130"/>
      <c r="AM1311" s="130"/>
      <c r="AN1311" s="130"/>
      <c r="AO1311" s="130"/>
      <c r="AP1311" s="130"/>
      <c r="AQ1311" s="130"/>
      <c r="AR1311" s="130"/>
      <c r="AS1311" s="130"/>
      <c r="AT1311" s="130"/>
      <c r="AU1311" s="130"/>
      <c r="AV1311" s="130"/>
      <c r="AW1311" s="130"/>
      <c r="AX1311" s="130"/>
      <c r="AY1311" s="130"/>
      <c r="AZ1311" s="130"/>
      <c r="BA1311" s="130"/>
      <c r="BB1311" s="130"/>
      <c r="BC1311" s="130"/>
      <c r="BD1311" s="130"/>
      <c r="BE1311" s="130"/>
      <c r="BF1311" s="130"/>
      <c r="BG1311" s="130"/>
      <c r="BH1311" s="130"/>
      <c r="BI1311" s="130"/>
      <c r="BJ1311" s="130"/>
      <c r="BK1311" s="130"/>
      <c r="BL1311" s="130"/>
      <c r="BM1311" s="130"/>
      <c r="BN1311" s="130"/>
      <c r="BO1311" s="130"/>
      <c r="BP1311" s="130"/>
      <c r="BQ1311" s="130"/>
      <c r="BR1311" s="130"/>
      <c r="BS1311" s="111"/>
    </row>
    <row r="1312" spans="4:71" s="94" customFormat="1" ht="9.75" customHeight="1" x14ac:dyDescent="0.25">
      <c r="D1312" s="130"/>
      <c r="E1312" s="130"/>
      <c r="F1312" s="130"/>
      <c r="G1312" s="130"/>
      <c r="H1312" s="130"/>
      <c r="I1312" s="130"/>
      <c r="J1312" s="130"/>
      <c r="K1312" s="130"/>
      <c r="L1312" s="130"/>
      <c r="M1312" s="130"/>
      <c r="N1312" s="130"/>
      <c r="O1312" s="130"/>
      <c r="P1312" s="130"/>
      <c r="Q1312" s="130"/>
      <c r="R1312" s="130"/>
      <c r="S1312" s="130"/>
      <c r="T1312" s="130"/>
      <c r="U1312" s="130"/>
      <c r="V1312" s="130"/>
      <c r="W1312" s="130"/>
      <c r="X1312" s="130"/>
      <c r="Y1312" s="130"/>
      <c r="Z1312" s="130"/>
      <c r="AA1312" s="130"/>
      <c r="AB1312" s="130"/>
      <c r="AC1312" s="130"/>
      <c r="AD1312" s="130"/>
      <c r="AE1312" s="130"/>
      <c r="AF1312" s="130"/>
      <c r="AG1312" s="130"/>
      <c r="AH1312" s="130"/>
      <c r="AI1312" s="130"/>
      <c r="AJ1312" s="130"/>
      <c r="AK1312" s="130"/>
      <c r="AL1312" s="130"/>
      <c r="AM1312" s="130"/>
      <c r="AN1312" s="130"/>
      <c r="AO1312" s="130"/>
      <c r="AP1312" s="130"/>
      <c r="AQ1312" s="130"/>
      <c r="AR1312" s="130"/>
      <c r="AS1312" s="130"/>
      <c r="AT1312" s="130"/>
      <c r="AU1312" s="130"/>
      <c r="AV1312" s="130"/>
      <c r="AW1312" s="130"/>
      <c r="AX1312" s="130"/>
      <c r="AY1312" s="130"/>
      <c r="AZ1312" s="130"/>
      <c r="BA1312" s="130"/>
      <c r="BB1312" s="130"/>
      <c r="BC1312" s="130"/>
      <c r="BD1312" s="130"/>
      <c r="BE1312" s="130"/>
      <c r="BF1312" s="130"/>
      <c r="BG1312" s="130"/>
      <c r="BH1312" s="130"/>
      <c r="BI1312" s="130"/>
      <c r="BJ1312" s="130"/>
      <c r="BK1312" s="130"/>
      <c r="BL1312" s="130"/>
      <c r="BM1312" s="130"/>
      <c r="BN1312" s="130"/>
      <c r="BO1312" s="130"/>
      <c r="BP1312" s="130"/>
      <c r="BQ1312" s="130"/>
      <c r="BR1312" s="130"/>
      <c r="BS1312" s="111"/>
    </row>
    <row r="1313" spans="4:71" s="94" customFormat="1" ht="9.75" customHeight="1" x14ac:dyDescent="0.25">
      <c r="D1313" s="130"/>
      <c r="E1313" s="130"/>
      <c r="F1313" s="130"/>
      <c r="G1313" s="130"/>
      <c r="H1313" s="130"/>
      <c r="I1313" s="130"/>
      <c r="J1313" s="130"/>
      <c r="K1313" s="130"/>
      <c r="L1313" s="130"/>
      <c r="M1313" s="130"/>
      <c r="N1313" s="130"/>
      <c r="O1313" s="130"/>
      <c r="P1313" s="130"/>
      <c r="Q1313" s="130"/>
      <c r="R1313" s="130"/>
      <c r="S1313" s="130"/>
      <c r="T1313" s="130"/>
      <c r="U1313" s="130"/>
      <c r="V1313" s="130"/>
      <c r="W1313" s="130"/>
      <c r="X1313" s="130"/>
      <c r="Y1313" s="130"/>
      <c r="Z1313" s="130"/>
      <c r="AA1313" s="130"/>
      <c r="AB1313" s="130"/>
      <c r="AC1313" s="130"/>
      <c r="AD1313" s="130"/>
      <c r="AE1313" s="130"/>
      <c r="AF1313" s="130"/>
      <c r="AG1313" s="130"/>
      <c r="AH1313" s="130"/>
      <c r="AI1313" s="130"/>
      <c r="AJ1313" s="130"/>
      <c r="AK1313" s="130"/>
      <c r="AL1313" s="130"/>
      <c r="AM1313" s="130"/>
      <c r="AN1313" s="130"/>
      <c r="AO1313" s="130"/>
      <c r="AP1313" s="130"/>
      <c r="AQ1313" s="130"/>
      <c r="AR1313" s="130"/>
      <c r="AS1313" s="130"/>
      <c r="AT1313" s="130"/>
      <c r="AU1313" s="130"/>
      <c r="AV1313" s="130"/>
      <c r="AW1313" s="130"/>
      <c r="AX1313" s="130"/>
      <c r="AY1313" s="130"/>
      <c r="AZ1313" s="130"/>
      <c r="BA1313" s="130"/>
      <c r="BB1313" s="130"/>
      <c r="BC1313" s="130"/>
      <c r="BD1313" s="130"/>
      <c r="BE1313" s="130"/>
      <c r="BF1313" s="130"/>
      <c r="BG1313" s="130"/>
      <c r="BH1313" s="130"/>
      <c r="BI1313" s="130"/>
      <c r="BJ1313" s="130"/>
      <c r="BK1313" s="130"/>
      <c r="BL1313" s="130"/>
      <c r="BM1313" s="130"/>
      <c r="BN1313" s="130"/>
      <c r="BO1313" s="130"/>
      <c r="BP1313" s="130"/>
      <c r="BQ1313" s="130"/>
      <c r="BR1313" s="130"/>
      <c r="BS1313" s="111"/>
    </row>
    <row r="1314" spans="4:71" s="94" customFormat="1" ht="9.75" customHeight="1" x14ac:dyDescent="0.25">
      <c r="D1314" s="130"/>
      <c r="E1314" s="130"/>
      <c r="F1314" s="130"/>
      <c r="G1314" s="130"/>
      <c r="H1314" s="130"/>
      <c r="I1314" s="130"/>
      <c r="J1314" s="130"/>
      <c r="K1314" s="130"/>
      <c r="L1314" s="130"/>
      <c r="M1314" s="130"/>
      <c r="N1314" s="130"/>
      <c r="O1314" s="130"/>
      <c r="P1314" s="130"/>
      <c r="Q1314" s="130"/>
      <c r="R1314" s="130"/>
      <c r="S1314" s="130"/>
      <c r="T1314" s="130"/>
      <c r="U1314" s="130"/>
      <c r="V1314" s="130"/>
      <c r="W1314" s="130"/>
      <c r="X1314" s="130"/>
      <c r="Y1314" s="130"/>
      <c r="Z1314" s="130"/>
      <c r="AA1314" s="130"/>
      <c r="AB1314" s="130"/>
      <c r="AC1314" s="130"/>
      <c r="AD1314" s="130"/>
      <c r="AE1314" s="130"/>
      <c r="AF1314" s="130"/>
      <c r="AG1314" s="130"/>
      <c r="AH1314" s="130"/>
      <c r="AI1314" s="130"/>
      <c r="AJ1314" s="130"/>
      <c r="AK1314" s="130"/>
      <c r="AL1314" s="130"/>
      <c r="AM1314" s="130"/>
      <c r="AN1314" s="130"/>
      <c r="AO1314" s="130"/>
      <c r="AP1314" s="130"/>
      <c r="AQ1314" s="130"/>
      <c r="AR1314" s="130"/>
      <c r="AS1314" s="130"/>
      <c r="AT1314" s="130"/>
      <c r="AU1314" s="130"/>
      <c r="AV1314" s="130"/>
      <c r="AW1314" s="130"/>
      <c r="AX1314" s="130"/>
      <c r="AY1314" s="130"/>
      <c r="AZ1314" s="130"/>
      <c r="BA1314" s="130"/>
      <c r="BB1314" s="130"/>
      <c r="BC1314" s="130"/>
      <c r="BD1314" s="130"/>
      <c r="BE1314" s="130"/>
      <c r="BF1314" s="130"/>
      <c r="BG1314" s="130"/>
      <c r="BH1314" s="130"/>
      <c r="BI1314" s="130"/>
      <c r="BJ1314" s="130"/>
      <c r="BK1314" s="130"/>
      <c r="BL1314" s="130"/>
      <c r="BM1314" s="130"/>
      <c r="BN1314" s="130"/>
      <c r="BO1314" s="130"/>
      <c r="BP1314" s="130"/>
      <c r="BQ1314" s="130"/>
      <c r="BR1314" s="130"/>
      <c r="BS1314" s="111"/>
    </row>
    <row r="1315" spans="4:71" s="94" customFormat="1" ht="9.75" customHeight="1" x14ac:dyDescent="0.25">
      <c r="D1315" s="130"/>
      <c r="E1315" s="130"/>
      <c r="F1315" s="130"/>
      <c r="G1315" s="130"/>
      <c r="H1315" s="130"/>
      <c r="I1315" s="130"/>
      <c r="J1315" s="130"/>
      <c r="K1315" s="130"/>
      <c r="L1315" s="130"/>
      <c r="M1315" s="130"/>
      <c r="N1315" s="130"/>
      <c r="O1315" s="130"/>
      <c r="P1315" s="130"/>
      <c r="Q1315" s="130"/>
      <c r="R1315" s="130"/>
      <c r="S1315" s="130"/>
      <c r="T1315" s="130"/>
      <c r="U1315" s="130"/>
      <c r="V1315" s="130"/>
      <c r="W1315" s="130"/>
      <c r="X1315" s="130"/>
      <c r="Y1315" s="130"/>
      <c r="Z1315" s="130"/>
      <c r="AA1315" s="130"/>
      <c r="AB1315" s="130"/>
      <c r="AC1315" s="130"/>
      <c r="AD1315" s="130"/>
      <c r="AE1315" s="130"/>
      <c r="AF1315" s="130"/>
      <c r="AG1315" s="130"/>
      <c r="AH1315" s="130"/>
      <c r="AI1315" s="130"/>
      <c r="AJ1315" s="130"/>
      <c r="AK1315" s="130"/>
      <c r="AL1315" s="130"/>
      <c r="AM1315" s="130"/>
      <c r="AN1315" s="130"/>
      <c r="AO1315" s="130"/>
      <c r="AP1315" s="130"/>
      <c r="AQ1315" s="130"/>
      <c r="AR1315" s="130"/>
      <c r="AS1315" s="130"/>
      <c r="AT1315" s="130"/>
      <c r="AU1315" s="130"/>
      <c r="AV1315" s="130"/>
      <c r="AW1315" s="130"/>
      <c r="AX1315" s="130"/>
      <c r="AY1315" s="130"/>
      <c r="AZ1315" s="130"/>
      <c r="BA1315" s="130"/>
      <c r="BB1315" s="130"/>
      <c r="BC1315" s="130"/>
      <c r="BD1315" s="130"/>
      <c r="BE1315" s="130"/>
      <c r="BF1315" s="130"/>
      <c r="BG1315" s="130"/>
      <c r="BH1315" s="130"/>
      <c r="BI1315" s="130"/>
      <c r="BJ1315" s="130"/>
      <c r="BK1315" s="130"/>
      <c r="BL1315" s="130"/>
      <c r="BM1315" s="130"/>
      <c r="BN1315" s="130"/>
      <c r="BO1315" s="130"/>
      <c r="BP1315" s="130"/>
      <c r="BQ1315" s="130"/>
      <c r="BR1315" s="130"/>
      <c r="BS1315" s="111"/>
    </row>
    <row r="1316" spans="4:71" s="94" customFormat="1" ht="9.75" customHeight="1" x14ac:dyDescent="0.25">
      <c r="D1316" s="130"/>
      <c r="E1316" s="130"/>
      <c r="F1316" s="130"/>
      <c r="G1316" s="130"/>
      <c r="H1316" s="130"/>
      <c r="I1316" s="130"/>
      <c r="J1316" s="130"/>
      <c r="K1316" s="130"/>
      <c r="L1316" s="130"/>
      <c r="M1316" s="130"/>
      <c r="N1316" s="130"/>
      <c r="O1316" s="130"/>
      <c r="P1316" s="130"/>
      <c r="Q1316" s="130"/>
      <c r="R1316" s="130"/>
      <c r="S1316" s="130"/>
      <c r="T1316" s="130"/>
      <c r="U1316" s="130"/>
      <c r="V1316" s="130"/>
      <c r="W1316" s="130"/>
      <c r="X1316" s="130"/>
      <c r="Y1316" s="130"/>
      <c r="Z1316" s="130"/>
      <c r="AA1316" s="130"/>
      <c r="AB1316" s="130"/>
      <c r="AC1316" s="130"/>
      <c r="AD1316" s="130"/>
      <c r="AE1316" s="130"/>
      <c r="AF1316" s="130"/>
      <c r="AG1316" s="130"/>
      <c r="AH1316" s="130"/>
      <c r="AI1316" s="130"/>
      <c r="AJ1316" s="130"/>
      <c r="AK1316" s="130"/>
      <c r="AL1316" s="130"/>
      <c r="AM1316" s="130"/>
      <c r="AN1316" s="130"/>
      <c r="AO1316" s="130"/>
      <c r="AP1316" s="130"/>
      <c r="AQ1316" s="130"/>
      <c r="AR1316" s="130"/>
      <c r="AS1316" s="130"/>
      <c r="AT1316" s="130"/>
      <c r="AU1316" s="130"/>
      <c r="AV1316" s="130"/>
      <c r="AW1316" s="130"/>
      <c r="AX1316" s="130"/>
      <c r="AY1316" s="130"/>
      <c r="AZ1316" s="130"/>
      <c r="BA1316" s="130"/>
      <c r="BB1316" s="130"/>
      <c r="BC1316" s="130"/>
      <c r="BD1316" s="130"/>
      <c r="BE1316" s="130"/>
      <c r="BF1316" s="130"/>
      <c r="BG1316" s="130"/>
      <c r="BH1316" s="130"/>
      <c r="BI1316" s="130"/>
      <c r="BJ1316" s="130"/>
      <c r="BK1316" s="130"/>
      <c r="BL1316" s="130"/>
      <c r="BM1316" s="130"/>
      <c r="BN1316" s="130"/>
      <c r="BO1316" s="130"/>
      <c r="BP1316" s="130"/>
      <c r="BQ1316" s="130"/>
      <c r="BR1316" s="130"/>
      <c r="BS1316" s="111"/>
    </row>
    <row r="1317" spans="4:71" s="94" customFormat="1" ht="9.75" customHeight="1" x14ac:dyDescent="0.25">
      <c r="D1317" s="130"/>
      <c r="E1317" s="130"/>
      <c r="F1317" s="130"/>
      <c r="G1317" s="130"/>
      <c r="H1317" s="130"/>
      <c r="I1317" s="130"/>
      <c r="J1317" s="130"/>
      <c r="K1317" s="130"/>
      <c r="L1317" s="130"/>
      <c r="M1317" s="130"/>
      <c r="N1317" s="130"/>
      <c r="O1317" s="130"/>
      <c r="P1317" s="130"/>
      <c r="Q1317" s="130"/>
      <c r="R1317" s="130"/>
      <c r="S1317" s="130"/>
      <c r="T1317" s="130"/>
      <c r="U1317" s="130"/>
      <c r="V1317" s="130"/>
      <c r="W1317" s="130"/>
      <c r="X1317" s="130"/>
      <c r="Y1317" s="130"/>
      <c r="Z1317" s="130"/>
      <c r="AA1317" s="130"/>
      <c r="AB1317" s="130"/>
      <c r="AC1317" s="130"/>
      <c r="AD1317" s="130"/>
      <c r="AE1317" s="130"/>
      <c r="AF1317" s="130"/>
      <c r="AG1317" s="130"/>
      <c r="AH1317" s="130"/>
      <c r="AI1317" s="130"/>
      <c r="AJ1317" s="130"/>
      <c r="AK1317" s="130"/>
      <c r="AL1317" s="130"/>
      <c r="AM1317" s="130"/>
      <c r="AN1317" s="130"/>
      <c r="AO1317" s="130"/>
      <c r="AP1317" s="130"/>
      <c r="AQ1317" s="130"/>
      <c r="AR1317" s="130"/>
      <c r="AS1317" s="130"/>
      <c r="AT1317" s="130"/>
      <c r="AU1317" s="130"/>
      <c r="AV1317" s="130"/>
      <c r="AW1317" s="130"/>
      <c r="AX1317" s="130"/>
      <c r="AY1317" s="130"/>
      <c r="AZ1317" s="130"/>
      <c r="BA1317" s="130"/>
      <c r="BB1317" s="130"/>
      <c r="BC1317" s="130"/>
      <c r="BD1317" s="130"/>
      <c r="BE1317" s="130"/>
      <c r="BF1317" s="130"/>
      <c r="BG1317" s="130"/>
      <c r="BH1317" s="130"/>
      <c r="BI1317" s="130"/>
      <c r="BJ1317" s="130"/>
      <c r="BK1317" s="130"/>
      <c r="BL1317" s="130"/>
      <c r="BM1317" s="130"/>
      <c r="BN1317" s="130"/>
      <c r="BO1317" s="130"/>
      <c r="BP1317" s="130"/>
      <c r="BQ1317" s="130"/>
      <c r="BR1317" s="130"/>
      <c r="BS1317" s="111"/>
    </row>
    <row r="1318" spans="4:71" s="94" customFormat="1" ht="9.75" customHeight="1" x14ac:dyDescent="0.25">
      <c r="D1318" s="130"/>
      <c r="E1318" s="130"/>
      <c r="F1318" s="130"/>
      <c r="G1318" s="130"/>
      <c r="H1318" s="130"/>
      <c r="I1318" s="130"/>
      <c r="J1318" s="130"/>
      <c r="K1318" s="130"/>
      <c r="L1318" s="130"/>
      <c r="M1318" s="130"/>
      <c r="N1318" s="130"/>
      <c r="O1318" s="130"/>
      <c r="P1318" s="130"/>
      <c r="Q1318" s="130"/>
      <c r="R1318" s="130"/>
      <c r="S1318" s="130"/>
      <c r="T1318" s="130"/>
      <c r="U1318" s="130"/>
      <c r="V1318" s="130"/>
      <c r="W1318" s="130"/>
      <c r="X1318" s="130"/>
      <c r="Y1318" s="130"/>
      <c r="Z1318" s="130"/>
      <c r="AA1318" s="130"/>
      <c r="AB1318" s="130"/>
      <c r="AC1318" s="130"/>
      <c r="AD1318" s="130"/>
      <c r="AE1318" s="130"/>
      <c r="AF1318" s="130"/>
      <c r="AG1318" s="130"/>
      <c r="AH1318" s="130"/>
      <c r="AI1318" s="130"/>
      <c r="AJ1318" s="130"/>
      <c r="AK1318" s="130"/>
      <c r="AL1318" s="130"/>
      <c r="AM1318" s="130"/>
      <c r="AN1318" s="130"/>
      <c r="AO1318" s="130"/>
      <c r="AP1318" s="130"/>
      <c r="AQ1318" s="130"/>
      <c r="AR1318" s="130"/>
      <c r="AS1318" s="130"/>
      <c r="AT1318" s="130"/>
      <c r="AU1318" s="130"/>
      <c r="AV1318" s="130"/>
      <c r="AW1318" s="130"/>
      <c r="AX1318" s="130"/>
      <c r="AY1318" s="130"/>
      <c r="AZ1318" s="130"/>
      <c r="BA1318" s="130"/>
      <c r="BB1318" s="130"/>
      <c r="BC1318" s="130"/>
      <c r="BD1318" s="130"/>
      <c r="BE1318" s="130"/>
      <c r="BF1318" s="130"/>
      <c r="BG1318" s="130"/>
      <c r="BH1318" s="130"/>
      <c r="BI1318" s="130"/>
      <c r="BJ1318" s="130"/>
      <c r="BK1318" s="130"/>
      <c r="BL1318" s="130"/>
      <c r="BM1318" s="130"/>
      <c r="BN1318" s="130"/>
      <c r="BO1318" s="130"/>
      <c r="BP1318" s="130"/>
      <c r="BQ1318" s="130"/>
      <c r="BR1318" s="130"/>
      <c r="BS1318" s="111"/>
    </row>
    <row r="1319" spans="4:71" s="94" customFormat="1" ht="9.75" customHeight="1" x14ac:dyDescent="0.25">
      <c r="D1319" s="130"/>
      <c r="E1319" s="130"/>
      <c r="F1319" s="130"/>
      <c r="G1319" s="130"/>
      <c r="H1319" s="130"/>
      <c r="I1319" s="130"/>
      <c r="J1319" s="130"/>
      <c r="K1319" s="130"/>
      <c r="L1319" s="130"/>
      <c r="M1319" s="130"/>
      <c r="N1319" s="130"/>
      <c r="O1319" s="130"/>
      <c r="P1319" s="130"/>
      <c r="Q1319" s="130"/>
      <c r="R1319" s="130"/>
      <c r="S1319" s="130"/>
      <c r="T1319" s="130"/>
      <c r="U1319" s="130"/>
      <c r="V1319" s="130"/>
      <c r="W1319" s="130"/>
      <c r="X1319" s="130"/>
      <c r="Y1319" s="130"/>
      <c r="Z1319" s="130"/>
      <c r="AA1319" s="130"/>
      <c r="AB1319" s="130"/>
      <c r="AC1319" s="130"/>
      <c r="AD1319" s="130"/>
      <c r="AE1319" s="130"/>
      <c r="AF1319" s="130"/>
      <c r="AG1319" s="130"/>
      <c r="AH1319" s="130"/>
      <c r="AI1319" s="130"/>
      <c r="AJ1319" s="130"/>
      <c r="AK1319" s="130"/>
      <c r="AL1319" s="130"/>
      <c r="AM1319" s="130"/>
      <c r="AN1319" s="130"/>
      <c r="AO1319" s="130"/>
      <c r="AP1319" s="130"/>
      <c r="AQ1319" s="130"/>
      <c r="AR1319" s="130"/>
      <c r="AS1319" s="130"/>
      <c r="AT1319" s="130"/>
      <c r="AU1319" s="130"/>
      <c r="AV1319" s="130"/>
      <c r="AW1319" s="130"/>
      <c r="AX1319" s="130"/>
      <c r="AY1319" s="130"/>
      <c r="AZ1319" s="130"/>
      <c r="BA1319" s="130"/>
      <c r="BB1319" s="130"/>
      <c r="BC1319" s="130"/>
      <c r="BD1319" s="130"/>
      <c r="BE1319" s="130"/>
      <c r="BF1319" s="130"/>
      <c r="BG1319" s="130"/>
      <c r="BH1319" s="130"/>
      <c r="BI1319" s="130"/>
      <c r="BJ1319" s="130"/>
      <c r="BK1319" s="130"/>
      <c r="BL1319" s="130"/>
      <c r="BM1319" s="130"/>
      <c r="BN1319" s="130"/>
      <c r="BO1319" s="130"/>
      <c r="BP1319" s="130"/>
      <c r="BQ1319" s="130"/>
      <c r="BR1319" s="130"/>
      <c r="BS1319" s="111"/>
    </row>
    <row r="1320" spans="4:71" s="94" customFormat="1" ht="9.75" customHeight="1" x14ac:dyDescent="0.25">
      <c r="D1320" s="130"/>
      <c r="E1320" s="130"/>
      <c r="F1320" s="130"/>
      <c r="G1320" s="130"/>
      <c r="H1320" s="130"/>
      <c r="I1320" s="130"/>
      <c r="J1320" s="130"/>
      <c r="K1320" s="130"/>
      <c r="L1320" s="130"/>
      <c r="M1320" s="130"/>
      <c r="N1320" s="130"/>
      <c r="O1320" s="130"/>
      <c r="P1320" s="130"/>
      <c r="Q1320" s="130"/>
      <c r="R1320" s="130"/>
      <c r="S1320" s="130"/>
      <c r="T1320" s="130"/>
      <c r="U1320" s="130"/>
      <c r="V1320" s="130"/>
      <c r="W1320" s="130"/>
      <c r="X1320" s="130"/>
      <c r="Y1320" s="130"/>
      <c r="Z1320" s="130"/>
      <c r="AA1320" s="130"/>
      <c r="AB1320" s="130"/>
      <c r="AC1320" s="130"/>
      <c r="AD1320" s="130"/>
      <c r="AE1320" s="130"/>
      <c r="AF1320" s="130"/>
      <c r="AG1320" s="130"/>
      <c r="AH1320" s="130"/>
      <c r="AI1320" s="130"/>
      <c r="AJ1320" s="130"/>
      <c r="AK1320" s="130"/>
      <c r="AL1320" s="130"/>
      <c r="AM1320" s="130"/>
      <c r="AN1320" s="130"/>
      <c r="AO1320" s="130"/>
      <c r="AP1320" s="130"/>
      <c r="AQ1320" s="130"/>
      <c r="AR1320" s="130"/>
      <c r="AS1320" s="130"/>
      <c r="AT1320" s="130"/>
      <c r="AU1320" s="130"/>
      <c r="AV1320" s="130"/>
      <c r="AW1320" s="130"/>
      <c r="AX1320" s="130"/>
      <c r="AY1320" s="130"/>
      <c r="AZ1320" s="130"/>
      <c r="BA1320" s="130"/>
      <c r="BB1320" s="130"/>
      <c r="BC1320" s="130"/>
      <c r="BD1320" s="130"/>
      <c r="BE1320" s="130"/>
      <c r="BF1320" s="130"/>
      <c r="BG1320" s="130"/>
      <c r="BH1320" s="130"/>
      <c r="BI1320" s="130"/>
      <c r="BJ1320" s="130"/>
      <c r="BK1320" s="130"/>
      <c r="BL1320" s="130"/>
      <c r="BM1320" s="130"/>
      <c r="BN1320" s="130"/>
      <c r="BO1320" s="130"/>
      <c r="BP1320" s="130"/>
      <c r="BQ1320" s="130"/>
      <c r="BR1320" s="130"/>
      <c r="BS1320" s="111"/>
    </row>
    <row r="1321" spans="4:71" s="94" customFormat="1" ht="9.75" customHeight="1" x14ac:dyDescent="0.25">
      <c r="D1321" s="130"/>
      <c r="E1321" s="130"/>
      <c r="F1321" s="130"/>
      <c r="G1321" s="130"/>
      <c r="H1321" s="130"/>
      <c r="I1321" s="130"/>
      <c r="J1321" s="130"/>
      <c r="K1321" s="130"/>
      <c r="L1321" s="130"/>
      <c r="M1321" s="130"/>
      <c r="N1321" s="130"/>
      <c r="O1321" s="130"/>
      <c r="P1321" s="130"/>
      <c r="Q1321" s="130"/>
      <c r="R1321" s="130"/>
      <c r="S1321" s="130"/>
      <c r="T1321" s="130"/>
      <c r="U1321" s="130"/>
      <c r="V1321" s="130"/>
      <c r="W1321" s="130"/>
      <c r="X1321" s="130"/>
      <c r="Y1321" s="130"/>
      <c r="Z1321" s="130"/>
      <c r="AA1321" s="130"/>
      <c r="AB1321" s="130"/>
      <c r="AC1321" s="130"/>
      <c r="AD1321" s="130"/>
      <c r="AE1321" s="130"/>
      <c r="AF1321" s="130"/>
      <c r="AG1321" s="130"/>
      <c r="AH1321" s="130"/>
      <c r="AI1321" s="130"/>
      <c r="AJ1321" s="130"/>
      <c r="AK1321" s="130"/>
      <c r="AL1321" s="130"/>
      <c r="AM1321" s="130"/>
      <c r="AN1321" s="130"/>
      <c r="AO1321" s="130"/>
      <c r="AP1321" s="130"/>
      <c r="AQ1321" s="130"/>
      <c r="AR1321" s="130"/>
      <c r="AS1321" s="130"/>
      <c r="AT1321" s="130"/>
      <c r="AU1321" s="130"/>
      <c r="AV1321" s="130"/>
      <c r="AW1321" s="130"/>
      <c r="AX1321" s="130"/>
      <c r="AY1321" s="130"/>
      <c r="AZ1321" s="130"/>
      <c r="BA1321" s="130"/>
      <c r="BB1321" s="130"/>
      <c r="BC1321" s="130"/>
      <c r="BD1321" s="130"/>
      <c r="BE1321" s="130"/>
      <c r="BF1321" s="130"/>
      <c r="BG1321" s="130"/>
      <c r="BH1321" s="130"/>
      <c r="BI1321" s="130"/>
      <c r="BJ1321" s="130"/>
      <c r="BK1321" s="130"/>
      <c r="BL1321" s="130"/>
      <c r="BM1321" s="130"/>
      <c r="BN1321" s="130"/>
      <c r="BO1321" s="130"/>
      <c r="BP1321" s="130"/>
      <c r="BQ1321" s="130"/>
      <c r="BR1321" s="130"/>
      <c r="BS1321" s="111"/>
    </row>
    <row r="1322" spans="4:71" s="94" customFormat="1" ht="9.75" customHeight="1" x14ac:dyDescent="0.25">
      <c r="D1322" s="130"/>
      <c r="E1322" s="130"/>
      <c r="F1322" s="130"/>
      <c r="G1322" s="130"/>
      <c r="H1322" s="130"/>
      <c r="I1322" s="130"/>
      <c r="J1322" s="130"/>
      <c r="K1322" s="130"/>
      <c r="L1322" s="130"/>
      <c r="M1322" s="130"/>
      <c r="N1322" s="130"/>
      <c r="O1322" s="130"/>
      <c r="P1322" s="130"/>
      <c r="Q1322" s="130"/>
      <c r="R1322" s="130"/>
      <c r="S1322" s="130"/>
      <c r="T1322" s="130"/>
      <c r="U1322" s="130"/>
      <c r="V1322" s="130"/>
      <c r="W1322" s="130"/>
      <c r="X1322" s="130"/>
      <c r="Y1322" s="130"/>
      <c r="Z1322" s="130"/>
      <c r="AA1322" s="130"/>
      <c r="AB1322" s="130"/>
      <c r="AC1322" s="130"/>
      <c r="AD1322" s="130"/>
      <c r="AE1322" s="130"/>
      <c r="AF1322" s="130"/>
      <c r="AG1322" s="130"/>
      <c r="AH1322" s="130"/>
      <c r="AI1322" s="130"/>
      <c r="AJ1322" s="130"/>
      <c r="AK1322" s="130"/>
      <c r="AL1322" s="130"/>
      <c r="AM1322" s="130"/>
      <c r="AN1322" s="130"/>
      <c r="AO1322" s="130"/>
      <c r="AP1322" s="130"/>
      <c r="AQ1322" s="130"/>
      <c r="AR1322" s="130"/>
      <c r="AS1322" s="130"/>
      <c r="AT1322" s="130"/>
      <c r="AU1322" s="130"/>
      <c r="AV1322" s="130"/>
      <c r="AW1322" s="130"/>
      <c r="AX1322" s="130"/>
      <c r="AY1322" s="130"/>
      <c r="AZ1322" s="130"/>
      <c r="BA1322" s="130"/>
      <c r="BB1322" s="130"/>
      <c r="BC1322" s="130"/>
      <c r="BD1322" s="130"/>
      <c r="BE1322" s="130"/>
      <c r="BF1322" s="130"/>
      <c r="BG1322" s="130"/>
      <c r="BH1322" s="130"/>
      <c r="BI1322" s="130"/>
      <c r="BJ1322" s="130"/>
      <c r="BK1322" s="130"/>
      <c r="BL1322" s="130"/>
      <c r="BM1322" s="130"/>
      <c r="BN1322" s="130"/>
      <c r="BO1322" s="130"/>
      <c r="BP1322" s="130"/>
      <c r="BQ1322" s="130"/>
      <c r="BR1322" s="130"/>
      <c r="BS1322" s="111"/>
    </row>
    <row r="1323" spans="4:71" s="94" customFormat="1" ht="9.75" customHeight="1" x14ac:dyDescent="0.25">
      <c r="D1323" s="130"/>
      <c r="E1323" s="130"/>
      <c r="F1323" s="130"/>
      <c r="G1323" s="130"/>
      <c r="H1323" s="130"/>
      <c r="I1323" s="130"/>
      <c r="J1323" s="130"/>
      <c r="K1323" s="130"/>
      <c r="L1323" s="130"/>
      <c r="M1323" s="130"/>
      <c r="N1323" s="130"/>
      <c r="O1323" s="130"/>
      <c r="P1323" s="130"/>
      <c r="Q1323" s="130"/>
      <c r="R1323" s="130"/>
      <c r="S1323" s="130"/>
      <c r="T1323" s="130"/>
      <c r="U1323" s="130"/>
      <c r="V1323" s="130"/>
      <c r="W1323" s="130"/>
      <c r="X1323" s="130"/>
      <c r="Y1323" s="130"/>
      <c r="Z1323" s="130"/>
      <c r="AA1323" s="130"/>
      <c r="AB1323" s="130"/>
      <c r="AC1323" s="130"/>
      <c r="AD1323" s="130"/>
      <c r="AE1323" s="130"/>
      <c r="AF1323" s="130"/>
      <c r="AG1323" s="130"/>
      <c r="AH1323" s="130"/>
      <c r="AI1323" s="130"/>
      <c r="AJ1323" s="130"/>
      <c r="AK1323" s="130"/>
      <c r="AL1323" s="130"/>
      <c r="AM1323" s="130"/>
      <c r="AN1323" s="130"/>
      <c r="AO1323" s="130"/>
      <c r="AP1323" s="130"/>
      <c r="AQ1323" s="130"/>
      <c r="AR1323" s="130"/>
      <c r="AS1323" s="130"/>
      <c r="AT1323" s="130"/>
      <c r="AU1323" s="130"/>
      <c r="AV1323" s="130"/>
      <c r="AW1323" s="130"/>
      <c r="AX1323" s="130"/>
      <c r="AY1323" s="130"/>
      <c r="AZ1323" s="130"/>
      <c r="BA1323" s="130"/>
      <c r="BB1323" s="130"/>
      <c r="BC1323" s="130"/>
      <c r="BD1323" s="130"/>
      <c r="BE1323" s="130"/>
      <c r="BF1323" s="130"/>
      <c r="BG1323" s="130"/>
      <c r="BH1323" s="130"/>
      <c r="BI1323" s="130"/>
      <c r="BJ1323" s="130"/>
      <c r="BK1323" s="130"/>
      <c r="BL1323" s="130"/>
      <c r="BM1323" s="130"/>
      <c r="BN1323" s="130"/>
      <c r="BO1323" s="130"/>
      <c r="BP1323" s="130"/>
      <c r="BQ1323" s="130"/>
      <c r="BR1323" s="130"/>
      <c r="BS1323" s="111"/>
    </row>
    <row r="1324" spans="4:71" s="94" customFormat="1" ht="9.75" customHeight="1" x14ac:dyDescent="0.25">
      <c r="D1324" s="130"/>
      <c r="E1324" s="130"/>
      <c r="F1324" s="130"/>
      <c r="G1324" s="130"/>
      <c r="H1324" s="130"/>
      <c r="I1324" s="130"/>
      <c r="J1324" s="130"/>
      <c r="K1324" s="130"/>
      <c r="L1324" s="130"/>
      <c r="M1324" s="130"/>
      <c r="N1324" s="130"/>
      <c r="O1324" s="130"/>
      <c r="P1324" s="130"/>
      <c r="Q1324" s="130"/>
      <c r="R1324" s="130"/>
      <c r="S1324" s="130"/>
      <c r="T1324" s="130"/>
      <c r="U1324" s="130"/>
      <c r="V1324" s="130"/>
      <c r="W1324" s="130"/>
      <c r="X1324" s="130"/>
      <c r="Y1324" s="130"/>
      <c r="Z1324" s="130"/>
      <c r="AA1324" s="130"/>
      <c r="AB1324" s="130"/>
      <c r="AC1324" s="130"/>
      <c r="AD1324" s="130"/>
      <c r="AE1324" s="130"/>
      <c r="AF1324" s="130"/>
      <c r="AG1324" s="130"/>
      <c r="AH1324" s="130"/>
      <c r="AI1324" s="130"/>
      <c r="AJ1324" s="130"/>
      <c r="AK1324" s="130"/>
      <c r="AL1324" s="130"/>
      <c r="AM1324" s="130"/>
      <c r="AN1324" s="130"/>
      <c r="AO1324" s="130"/>
      <c r="AP1324" s="130"/>
      <c r="AQ1324" s="130"/>
      <c r="AR1324" s="130"/>
      <c r="AS1324" s="130"/>
      <c r="AT1324" s="130"/>
      <c r="AU1324" s="130"/>
      <c r="AV1324" s="130"/>
      <c r="AW1324" s="130"/>
      <c r="AX1324" s="130"/>
      <c r="AY1324" s="130"/>
      <c r="AZ1324" s="130"/>
      <c r="BA1324" s="130"/>
      <c r="BB1324" s="130"/>
      <c r="BC1324" s="130"/>
      <c r="BD1324" s="130"/>
      <c r="BE1324" s="130"/>
      <c r="BF1324" s="130"/>
      <c r="BG1324" s="130"/>
      <c r="BH1324" s="130"/>
      <c r="BI1324" s="130"/>
      <c r="BJ1324" s="130"/>
      <c r="BK1324" s="130"/>
      <c r="BL1324" s="130"/>
      <c r="BM1324" s="130"/>
      <c r="BN1324" s="130"/>
      <c r="BO1324" s="130"/>
      <c r="BP1324" s="130"/>
      <c r="BQ1324" s="130"/>
      <c r="BR1324" s="130"/>
      <c r="BS1324" s="111"/>
    </row>
    <row r="1325" spans="4:71" s="94" customFormat="1" ht="9.75" customHeight="1" x14ac:dyDescent="0.25">
      <c r="D1325" s="130"/>
      <c r="E1325" s="130"/>
      <c r="F1325" s="130"/>
      <c r="G1325" s="130"/>
      <c r="H1325" s="130"/>
      <c r="I1325" s="130"/>
      <c r="J1325" s="130"/>
      <c r="K1325" s="130"/>
      <c r="L1325" s="130"/>
      <c r="M1325" s="130"/>
      <c r="N1325" s="130"/>
      <c r="O1325" s="130"/>
      <c r="P1325" s="130"/>
      <c r="Q1325" s="130"/>
      <c r="R1325" s="130"/>
      <c r="S1325" s="130"/>
      <c r="T1325" s="130"/>
      <c r="U1325" s="130"/>
      <c r="V1325" s="130"/>
      <c r="W1325" s="130"/>
      <c r="X1325" s="130"/>
      <c r="Y1325" s="130"/>
      <c r="Z1325" s="130"/>
      <c r="AA1325" s="130"/>
      <c r="AB1325" s="130"/>
      <c r="AC1325" s="130"/>
      <c r="AD1325" s="130"/>
      <c r="AE1325" s="130"/>
      <c r="AF1325" s="130"/>
      <c r="AG1325" s="130"/>
      <c r="AH1325" s="130"/>
      <c r="AI1325" s="130"/>
      <c r="AJ1325" s="130"/>
      <c r="AK1325" s="130"/>
      <c r="AL1325" s="130"/>
      <c r="AM1325" s="130"/>
      <c r="AN1325" s="130"/>
      <c r="AO1325" s="130"/>
      <c r="AP1325" s="130"/>
      <c r="AQ1325" s="130"/>
      <c r="AR1325" s="130"/>
      <c r="AS1325" s="130"/>
      <c r="AT1325" s="130"/>
      <c r="AU1325" s="130"/>
      <c r="AV1325" s="130"/>
      <c r="AW1325" s="130"/>
      <c r="AX1325" s="130"/>
      <c r="AY1325" s="130"/>
      <c r="AZ1325" s="130"/>
      <c r="BA1325" s="130"/>
      <c r="BB1325" s="130"/>
      <c r="BC1325" s="130"/>
      <c r="BD1325" s="130"/>
      <c r="BE1325" s="130"/>
      <c r="BF1325" s="130"/>
      <c r="BG1325" s="130"/>
      <c r="BH1325" s="130"/>
      <c r="BI1325" s="130"/>
      <c r="BJ1325" s="130"/>
      <c r="BK1325" s="130"/>
      <c r="BL1325" s="130"/>
      <c r="BM1325" s="130"/>
      <c r="BN1325" s="130"/>
      <c r="BO1325" s="130"/>
      <c r="BP1325" s="130"/>
      <c r="BQ1325" s="130"/>
      <c r="BR1325" s="130"/>
      <c r="BS1325" s="111"/>
    </row>
    <row r="1326" spans="4:71" s="94" customFormat="1" ht="9.75" customHeight="1" x14ac:dyDescent="0.25">
      <c r="D1326" s="130"/>
      <c r="E1326" s="130"/>
      <c r="F1326" s="130"/>
      <c r="G1326" s="130"/>
      <c r="H1326" s="130"/>
      <c r="I1326" s="130"/>
      <c r="J1326" s="130"/>
      <c r="K1326" s="130"/>
      <c r="L1326" s="130"/>
      <c r="M1326" s="130"/>
      <c r="N1326" s="130"/>
      <c r="O1326" s="130"/>
      <c r="P1326" s="130"/>
      <c r="Q1326" s="130"/>
      <c r="R1326" s="130"/>
      <c r="S1326" s="130"/>
      <c r="T1326" s="130"/>
      <c r="U1326" s="130"/>
      <c r="V1326" s="130"/>
      <c r="W1326" s="130"/>
      <c r="X1326" s="130"/>
      <c r="Y1326" s="130"/>
      <c r="Z1326" s="130"/>
      <c r="AA1326" s="130"/>
      <c r="AB1326" s="130"/>
      <c r="AC1326" s="130"/>
      <c r="AD1326" s="130"/>
      <c r="AE1326" s="130"/>
      <c r="AF1326" s="130"/>
      <c r="AG1326" s="130"/>
      <c r="AH1326" s="130"/>
      <c r="AI1326" s="130"/>
      <c r="AJ1326" s="130"/>
      <c r="AK1326" s="130"/>
      <c r="AL1326" s="130"/>
      <c r="AM1326" s="130"/>
      <c r="AN1326" s="130"/>
      <c r="AO1326" s="130"/>
      <c r="AP1326" s="130"/>
      <c r="AQ1326" s="130"/>
      <c r="AR1326" s="130"/>
      <c r="AS1326" s="130"/>
      <c r="AT1326" s="130"/>
      <c r="AU1326" s="130"/>
      <c r="AV1326" s="130"/>
      <c r="AW1326" s="130"/>
      <c r="AX1326" s="130"/>
      <c r="AY1326" s="130"/>
      <c r="AZ1326" s="130"/>
      <c r="BA1326" s="130"/>
      <c r="BB1326" s="130"/>
      <c r="BC1326" s="130"/>
      <c r="BD1326" s="130"/>
      <c r="BE1326" s="130"/>
      <c r="BF1326" s="130"/>
      <c r="BG1326" s="130"/>
      <c r="BH1326" s="130"/>
      <c r="BI1326" s="130"/>
      <c r="BJ1326" s="130"/>
      <c r="BK1326" s="130"/>
      <c r="BL1326" s="130"/>
      <c r="BM1326" s="130"/>
      <c r="BN1326" s="130"/>
      <c r="BO1326" s="130"/>
      <c r="BP1326" s="130"/>
      <c r="BQ1326" s="130"/>
      <c r="BR1326" s="130"/>
      <c r="BS1326" s="111"/>
    </row>
    <row r="1327" spans="4:71" s="94" customFormat="1" ht="9.75" customHeight="1" x14ac:dyDescent="0.25">
      <c r="D1327" s="130"/>
      <c r="E1327" s="130"/>
      <c r="F1327" s="130"/>
      <c r="G1327" s="130"/>
      <c r="H1327" s="130"/>
      <c r="I1327" s="130"/>
      <c r="J1327" s="130"/>
      <c r="K1327" s="130"/>
      <c r="L1327" s="130"/>
      <c r="M1327" s="130"/>
      <c r="N1327" s="130"/>
      <c r="O1327" s="130"/>
      <c r="P1327" s="130"/>
      <c r="Q1327" s="130"/>
      <c r="R1327" s="130"/>
      <c r="S1327" s="130"/>
      <c r="T1327" s="130"/>
      <c r="U1327" s="130"/>
      <c r="V1327" s="130"/>
      <c r="W1327" s="130"/>
      <c r="X1327" s="130"/>
      <c r="Y1327" s="130"/>
      <c r="Z1327" s="130"/>
      <c r="AA1327" s="130"/>
      <c r="AB1327" s="130"/>
      <c r="AC1327" s="130"/>
      <c r="AD1327" s="130"/>
      <c r="AE1327" s="130"/>
      <c r="AF1327" s="130"/>
      <c r="AG1327" s="130"/>
      <c r="AH1327" s="130"/>
      <c r="AI1327" s="130"/>
      <c r="AJ1327" s="130"/>
      <c r="AK1327" s="130"/>
      <c r="AL1327" s="130"/>
      <c r="AM1327" s="130"/>
      <c r="AN1327" s="130"/>
      <c r="AO1327" s="130"/>
      <c r="AP1327" s="130"/>
      <c r="AQ1327" s="130"/>
      <c r="AR1327" s="130"/>
      <c r="AS1327" s="130"/>
      <c r="AT1327" s="130"/>
      <c r="AU1327" s="130"/>
      <c r="AV1327" s="130"/>
      <c r="AW1327" s="130"/>
      <c r="AX1327" s="130"/>
      <c r="AY1327" s="130"/>
      <c r="AZ1327" s="130"/>
      <c r="BA1327" s="130"/>
      <c r="BB1327" s="130"/>
      <c r="BC1327" s="130"/>
      <c r="BD1327" s="130"/>
      <c r="BE1327" s="130"/>
      <c r="BF1327" s="130"/>
      <c r="BG1327" s="130"/>
      <c r="BH1327" s="130"/>
      <c r="BI1327" s="130"/>
      <c r="BJ1327" s="130"/>
      <c r="BK1327" s="130"/>
      <c r="BL1327" s="130"/>
      <c r="BM1327" s="130"/>
      <c r="BN1327" s="130"/>
      <c r="BO1327" s="130"/>
      <c r="BP1327" s="130"/>
      <c r="BQ1327" s="130"/>
      <c r="BR1327" s="130"/>
      <c r="BS1327" s="111"/>
    </row>
    <row r="1328" spans="4:71" s="94" customFormat="1" ht="9.75" customHeight="1" x14ac:dyDescent="0.25">
      <c r="D1328" s="130"/>
      <c r="E1328" s="130"/>
      <c r="F1328" s="130"/>
      <c r="G1328" s="130"/>
      <c r="H1328" s="130"/>
      <c r="I1328" s="130"/>
      <c r="J1328" s="130"/>
      <c r="K1328" s="130"/>
      <c r="L1328" s="130"/>
      <c r="M1328" s="130"/>
      <c r="N1328" s="130"/>
      <c r="O1328" s="130"/>
      <c r="P1328" s="130"/>
      <c r="Q1328" s="130"/>
      <c r="R1328" s="130"/>
      <c r="S1328" s="130"/>
      <c r="T1328" s="130"/>
      <c r="U1328" s="130"/>
      <c r="V1328" s="130"/>
      <c r="W1328" s="130"/>
      <c r="X1328" s="130"/>
      <c r="Y1328" s="130"/>
      <c r="Z1328" s="130"/>
      <c r="AA1328" s="130"/>
      <c r="AB1328" s="130"/>
      <c r="AC1328" s="130"/>
      <c r="AD1328" s="130"/>
      <c r="AE1328" s="130"/>
      <c r="AF1328" s="130"/>
      <c r="AG1328" s="130"/>
      <c r="AH1328" s="130"/>
      <c r="AI1328" s="130"/>
      <c r="AJ1328" s="130"/>
      <c r="AK1328" s="130"/>
      <c r="AL1328" s="130"/>
      <c r="AM1328" s="130"/>
      <c r="AN1328" s="130"/>
      <c r="AO1328" s="130"/>
      <c r="AP1328" s="130"/>
      <c r="AQ1328" s="130"/>
      <c r="AR1328" s="130"/>
      <c r="AS1328" s="130"/>
      <c r="AT1328" s="130"/>
      <c r="AU1328" s="130"/>
      <c r="AV1328" s="130"/>
      <c r="AW1328" s="130"/>
      <c r="AX1328" s="130"/>
      <c r="AY1328" s="130"/>
      <c r="AZ1328" s="130"/>
      <c r="BA1328" s="130"/>
      <c r="BB1328" s="130"/>
      <c r="BC1328" s="130"/>
      <c r="BD1328" s="130"/>
      <c r="BE1328" s="130"/>
      <c r="BF1328" s="130"/>
      <c r="BG1328" s="130"/>
      <c r="BH1328" s="130"/>
      <c r="BI1328" s="130"/>
      <c r="BJ1328" s="130"/>
      <c r="BK1328" s="130"/>
      <c r="BL1328" s="130"/>
      <c r="BM1328" s="130"/>
      <c r="BN1328" s="130"/>
      <c r="BO1328" s="130"/>
      <c r="BP1328" s="130"/>
      <c r="BQ1328" s="130"/>
      <c r="BR1328" s="130"/>
      <c r="BS1328" s="111"/>
    </row>
    <row r="1329" spans="4:71" s="94" customFormat="1" ht="9.75" customHeight="1" x14ac:dyDescent="0.25">
      <c r="D1329" s="130"/>
      <c r="E1329" s="130"/>
      <c r="F1329" s="130"/>
      <c r="G1329" s="130"/>
      <c r="H1329" s="130"/>
      <c r="I1329" s="130"/>
      <c r="J1329" s="130"/>
      <c r="K1329" s="130"/>
      <c r="L1329" s="130"/>
      <c r="M1329" s="130"/>
      <c r="N1329" s="130"/>
      <c r="O1329" s="130"/>
      <c r="P1329" s="130"/>
      <c r="Q1329" s="130"/>
      <c r="R1329" s="130"/>
      <c r="S1329" s="130"/>
      <c r="T1329" s="130"/>
      <c r="U1329" s="130"/>
      <c r="V1329" s="130"/>
      <c r="W1329" s="130"/>
      <c r="X1329" s="130"/>
      <c r="Y1329" s="130"/>
      <c r="Z1329" s="130"/>
      <c r="AA1329" s="130"/>
      <c r="AB1329" s="130"/>
      <c r="AC1329" s="130"/>
      <c r="AD1329" s="130"/>
      <c r="AE1329" s="130"/>
      <c r="AF1329" s="130"/>
      <c r="AG1329" s="130"/>
      <c r="AH1329" s="130"/>
      <c r="AI1329" s="130"/>
      <c r="AJ1329" s="130"/>
      <c r="AK1329" s="130"/>
      <c r="AL1329" s="130"/>
      <c r="AM1329" s="130"/>
      <c r="AN1329" s="130"/>
      <c r="AO1329" s="130"/>
      <c r="AP1329" s="130"/>
      <c r="AQ1329" s="130"/>
      <c r="AR1329" s="130"/>
      <c r="AS1329" s="130"/>
      <c r="AT1329" s="130"/>
      <c r="AU1329" s="130"/>
      <c r="AV1329" s="130"/>
      <c r="AW1329" s="130"/>
      <c r="AX1329" s="130"/>
      <c r="AY1329" s="130"/>
      <c r="AZ1329" s="130"/>
      <c r="BA1329" s="130"/>
      <c r="BB1329" s="130"/>
      <c r="BC1329" s="130"/>
      <c r="BD1329" s="130"/>
      <c r="BE1329" s="130"/>
      <c r="BF1329" s="130"/>
      <c r="BG1329" s="130"/>
      <c r="BH1329" s="130"/>
      <c r="BI1329" s="130"/>
      <c r="BJ1329" s="130"/>
      <c r="BK1329" s="130"/>
      <c r="BL1329" s="130"/>
      <c r="BM1329" s="130"/>
      <c r="BN1329" s="130"/>
      <c r="BO1329" s="130"/>
      <c r="BP1329" s="130"/>
      <c r="BQ1329" s="130"/>
      <c r="BR1329" s="130"/>
      <c r="BS1329" s="111"/>
    </row>
    <row r="1330" spans="4:71" s="94" customFormat="1" ht="9.75" customHeight="1" x14ac:dyDescent="0.25">
      <c r="D1330" s="130"/>
      <c r="E1330" s="130"/>
      <c r="F1330" s="130"/>
      <c r="G1330" s="130"/>
      <c r="H1330" s="130"/>
      <c r="I1330" s="130"/>
      <c r="J1330" s="130"/>
      <c r="K1330" s="130"/>
      <c r="L1330" s="130"/>
      <c r="M1330" s="130"/>
      <c r="N1330" s="130"/>
      <c r="O1330" s="130"/>
      <c r="P1330" s="130"/>
      <c r="Q1330" s="130"/>
      <c r="R1330" s="130"/>
      <c r="S1330" s="130"/>
      <c r="T1330" s="130"/>
      <c r="U1330" s="130"/>
      <c r="V1330" s="130"/>
      <c r="W1330" s="130"/>
      <c r="X1330" s="130"/>
      <c r="Y1330" s="130"/>
      <c r="Z1330" s="130"/>
      <c r="AA1330" s="130"/>
      <c r="AB1330" s="130"/>
      <c r="AC1330" s="130"/>
      <c r="AD1330" s="130"/>
      <c r="AE1330" s="130"/>
      <c r="AF1330" s="130"/>
      <c r="AG1330" s="130"/>
      <c r="AH1330" s="130"/>
      <c r="AI1330" s="130"/>
      <c r="AJ1330" s="130"/>
      <c r="AK1330" s="130"/>
      <c r="AL1330" s="130"/>
      <c r="AM1330" s="130"/>
      <c r="AN1330" s="130"/>
      <c r="AO1330" s="130"/>
      <c r="AP1330" s="130"/>
      <c r="AQ1330" s="130"/>
      <c r="AR1330" s="130"/>
      <c r="AS1330" s="130"/>
      <c r="AT1330" s="130"/>
      <c r="AU1330" s="130"/>
      <c r="AV1330" s="130"/>
      <c r="AW1330" s="130"/>
      <c r="AX1330" s="130"/>
      <c r="AY1330" s="130"/>
      <c r="AZ1330" s="130"/>
      <c r="BA1330" s="130"/>
      <c r="BB1330" s="130"/>
      <c r="BC1330" s="130"/>
      <c r="BD1330" s="130"/>
      <c r="BE1330" s="130"/>
      <c r="BF1330" s="130"/>
      <c r="BG1330" s="130"/>
      <c r="BH1330" s="130"/>
      <c r="BI1330" s="130"/>
      <c r="BJ1330" s="130"/>
      <c r="BK1330" s="130"/>
      <c r="BL1330" s="130"/>
      <c r="BM1330" s="130"/>
      <c r="BN1330" s="130"/>
      <c r="BO1330" s="130"/>
      <c r="BP1330" s="130"/>
      <c r="BQ1330" s="130"/>
      <c r="BR1330" s="130"/>
      <c r="BS1330" s="111"/>
    </row>
    <row r="1331" spans="4:71" s="94" customFormat="1" ht="9.75" customHeight="1" x14ac:dyDescent="0.25">
      <c r="D1331" s="130"/>
      <c r="E1331" s="130"/>
      <c r="F1331" s="130"/>
      <c r="G1331" s="130"/>
      <c r="H1331" s="130"/>
      <c r="I1331" s="130"/>
      <c r="J1331" s="130"/>
      <c r="K1331" s="130"/>
      <c r="L1331" s="130"/>
      <c r="M1331" s="130"/>
      <c r="N1331" s="130"/>
      <c r="O1331" s="130"/>
      <c r="P1331" s="130"/>
      <c r="Q1331" s="130"/>
      <c r="R1331" s="130"/>
      <c r="S1331" s="130"/>
      <c r="T1331" s="130"/>
      <c r="U1331" s="130"/>
      <c r="V1331" s="130"/>
      <c r="W1331" s="130"/>
      <c r="X1331" s="130"/>
      <c r="Y1331" s="130"/>
      <c r="Z1331" s="130"/>
      <c r="AA1331" s="130"/>
      <c r="AB1331" s="130"/>
      <c r="AC1331" s="130"/>
      <c r="AD1331" s="130"/>
      <c r="AE1331" s="130"/>
      <c r="AF1331" s="130"/>
      <c r="AG1331" s="130"/>
      <c r="AH1331" s="130"/>
      <c r="AI1331" s="130"/>
      <c r="AJ1331" s="130"/>
      <c r="AK1331" s="130"/>
      <c r="AL1331" s="130"/>
      <c r="AM1331" s="130"/>
      <c r="AN1331" s="130"/>
      <c r="AO1331" s="130"/>
      <c r="AP1331" s="130"/>
      <c r="AQ1331" s="130"/>
      <c r="AR1331" s="130"/>
      <c r="AS1331" s="130"/>
      <c r="AT1331" s="130"/>
      <c r="AU1331" s="130"/>
      <c r="AV1331" s="130"/>
      <c r="AW1331" s="130"/>
      <c r="AX1331" s="130"/>
      <c r="AY1331" s="130"/>
      <c r="AZ1331" s="130"/>
      <c r="BA1331" s="130"/>
      <c r="BB1331" s="130"/>
      <c r="BC1331" s="130"/>
      <c r="BD1331" s="130"/>
      <c r="BE1331" s="130"/>
      <c r="BF1331" s="130"/>
      <c r="BG1331" s="130"/>
      <c r="BH1331" s="130"/>
      <c r="BI1331" s="130"/>
      <c r="BJ1331" s="130"/>
      <c r="BK1331" s="130"/>
      <c r="BL1331" s="130"/>
      <c r="BM1331" s="130"/>
      <c r="BN1331" s="130"/>
      <c r="BO1331" s="130"/>
      <c r="BP1331" s="130"/>
      <c r="BQ1331" s="130"/>
      <c r="BR1331" s="130"/>
      <c r="BS1331" s="111"/>
    </row>
    <row r="1332" spans="4:71" s="94" customFormat="1" ht="9.75" customHeight="1" x14ac:dyDescent="0.25">
      <c r="D1332" s="130"/>
      <c r="E1332" s="130"/>
      <c r="F1332" s="130"/>
      <c r="G1332" s="130"/>
      <c r="H1332" s="130"/>
      <c r="I1332" s="130"/>
      <c r="J1332" s="130"/>
      <c r="K1332" s="130"/>
      <c r="L1332" s="130"/>
      <c r="M1332" s="130"/>
      <c r="N1332" s="130"/>
      <c r="O1332" s="130"/>
      <c r="P1332" s="130"/>
      <c r="Q1332" s="130"/>
      <c r="R1332" s="130"/>
      <c r="S1332" s="130"/>
      <c r="T1332" s="130"/>
      <c r="U1332" s="130"/>
      <c r="V1332" s="130"/>
      <c r="W1332" s="130"/>
      <c r="X1332" s="130"/>
      <c r="Y1332" s="130"/>
      <c r="Z1332" s="130"/>
      <c r="AA1332" s="130"/>
      <c r="AB1332" s="130"/>
      <c r="AC1332" s="130"/>
      <c r="AD1332" s="130"/>
      <c r="AE1332" s="130"/>
      <c r="AF1332" s="130"/>
      <c r="AG1332" s="130"/>
      <c r="AH1332" s="130"/>
      <c r="AI1332" s="130"/>
      <c r="AJ1332" s="130"/>
      <c r="AK1332" s="130"/>
      <c r="AL1332" s="130"/>
      <c r="AM1332" s="130"/>
      <c r="AN1332" s="130"/>
      <c r="AO1332" s="130"/>
      <c r="AP1332" s="130"/>
      <c r="AQ1332" s="130"/>
      <c r="AR1332" s="130"/>
      <c r="AS1332" s="130"/>
      <c r="AT1332" s="130"/>
      <c r="AU1332" s="130"/>
      <c r="AV1332" s="130"/>
      <c r="AW1332" s="130"/>
      <c r="AX1332" s="130"/>
      <c r="AY1332" s="130"/>
      <c r="AZ1332" s="130"/>
      <c r="BA1332" s="130"/>
      <c r="BB1332" s="130"/>
      <c r="BC1332" s="130"/>
      <c r="BD1332" s="130"/>
      <c r="BE1332" s="130"/>
      <c r="BF1332" s="130"/>
      <c r="BG1332" s="130"/>
      <c r="BH1332" s="130"/>
      <c r="BI1332" s="130"/>
      <c r="BJ1332" s="130"/>
      <c r="BK1332" s="130"/>
      <c r="BL1332" s="130"/>
      <c r="BM1332" s="130"/>
      <c r="BN1332" s="130"/>
      <c r="BO1332" s="130"/>
      <c r="BP1332" s="130"/>
      <c r="BQ1332" s="130"/>
      <c r="BR1332" s="130"/>
      <c r="BS1332" s="111"/>
    </row>
    <row r="1333" spans="4:71" s="94" customFormat="1" ht="9.75" customHeight="1" x14ac:dyDescent="0.25">
      <c r="D1333" s="130"/>
      <c r="E1333" s="130"/>
      <c r="F1333" s="130"/>
      <c r="G1333" s="130"/>
      <c r="H1333" s="130"/>
      <c r="I1333" s="130"/>
      <c r="J1333" s="130"/>
      <c r="K1333" s="130"/>
      <c r="L1333" s="130"/>
      <c r="M1333" s="130"/>
      <c r="N1333" s="130"/>
      <c r="O1333" s="130"/>
      <c r="P1333" s="130"/>
      <c r="Q1333" s="130"/>
      <c r="R1333" s="130"/>
      <c r="S1333" s="130"/>
      <c r="T1333" s="130"/>
      <c r="U1333" s="130"/>
      <c r="V1333" s="130"/>
      <c r="W1333" s="130"/>
      <c r="X1333" s="130"/>
      <c r="Y1333" s="130"/>
      <c r="Z1333" s="130"/>
      <c r="AA1333" s="130"/>
      <c r="AB1333" s="130"/>
      <c r="AC1333" s="130"/>
      <c r="AD1333" s="130"/>
      <c r="AE1333" s="130"/>
      <c r="AF1333" s="130"/>
      <c r="AG1333" s="130"/>
      <c r="AH1333" s="130"/>
      <c r="AI1333" s="130"/>
      <c r="AJ1333" s="130"/>
      <c r="AK1333" s="130"/>
      <c r="AL1333" s="130"/>
      <c r="AM1333" s="130"/>
      <c r="AN1333" s="130"/>
      <c r="AO1333" s="130"/>
      <c r="AP1333" s="130"/>
      <c r="AQ1333" s="130"/>
      <c r="AR1333" s="130"/>
      <c r="AS1333" s="130"/>
      <c r="AT1333" s="130"/>
      <c r="AU1333" s="130"/>
      <c r="AV1333" s="130"/>
      <c r="AW1333" s="130"/>
      <c r="AX1333" s="130"/>
      <c r="AY1333" s="130"/>
      <c r="AZ1333" s="130"/>
      <c r="BA1333" s="130"/>
      <c r="BB1333" s="130"/>
      <c r="BC1333" s="130"/>
      <c r="BD1333" s="130"/>
      <c r="BE1333" s="130"/>
      <c r="BF1333" s="130"/>
      <c r="BG1333" s="130"/>
      <c r="BH1333" s="130"/>
      <c r="BI1333" s="130"/>
      <c r="BJ1333" s="130"/>
      <c r="BK1333" s="130"/>
      <c r="BL1333" s="130"/>
      <c r="BM1333" s="130"/>
      <c r="BN1333" s="130"/>
      <c r="BO1333" s="130"/>
      <c r="BP1333" s="130"/>
      <c r="BQ1333" s="130"/>
      <c r="BR1333" s="130"/>
      <c r="BS1333" s="111"/>
    </row>
    <row r="1334" spans="4:71" s="94" customFormat="1" ht="9.75" customHeight="1" x14ac:dyDescent="0.25">
      <c r="D1334" s="130"/>
      <c r="E1334" s="130"/>
      <c r="F1334" s="130"/>
      <c r="G1334" s="130"/>
      <c r="H1334" s="130"/>
      <c r="I1334" s="130"/>
      <c r="J1334" s="130"/>
      <c r="K1334" s="130"/>
      <c r="L1334" s="130"/>
      <c r="M1334" s="130"/>
      <c r="N1334" s="130"/>
      <c r="O1334" s="130"/>
      <c r="P1334" s="130"/>
      <c r="Q1334" s="130"/>
      <c r="R1334" s="130"/>
      <c r="S1334" s="130"/>
      <c r="T1334" s="130"/>
      <c r="U1334" s="130"/>
      <c r="V1334" s="130"/>
      <c r="W1334" s="130"/>
      <c r="X1334" s="130"/>
      <c r="Y1334" s="130"/>
      <c r="Z1334" s="130"/>
      <c r="AA1334" s="130"/>
      <c r="AB1334" s="130"/>
      <c r="AC1334" s="130"/>
      <c r="AD1334" s="130"/>
      <c r="AE1334" s="130"/>
      <c r="AF1334" s="130"/>
      <c r="AG1334" s="130"/>
      <c r="AH1334" s="130"/>
      <c r="AI1334" s="130"/>
      <c r="AJ1334" s="130"/>
      <c r="AK1334" s="130"/>
      <c r="AL1334" s="130"/>
      <c r="AM1334" s="130"/>
      <c r="AN1334" s="130"/>
      <c r="AO1334" s="130"/>
      <c r="AP1334" s="130"/>
      <c r="AQ1334" s="130"/>
      <c r="AR1334" s="130"/>
      <c r="AS1334" s="130"/>
      <c r="AT1334" s="130"/>
      <c r="AU1334" s="130"/>
      <c r="AV1334" s="130"/>
      <c r="AW1334" s="130"/>
      <c r="AX1334" s="130"/>
      <c r="AY1334" s="130"/>
      <c r="AZ1334" s="130"/>
      <c r="BA1334" s="130"/>
      <c r="BB1334" s="130"/>
      <c r="BC1334" s="130"/>
      <c r="BD1334" s="130"/>
      <c r="BE1334" s="130"/>
      <c r="BF1334" s="130"/>
      <c r="BG1334" s="130"/>
      <c r="BH1334" s="130"/>
      <c r="BI1334" s="130"/>
      <c r="BJ1334" s="130"/>
      <c r="BK1334" s="130"/>
      <c r="BL1334" s="130"/>
      <c r="BM1334" s="130"/>
      <c r="BN1334" s="130"/>
      <c r="BO1334" s="130"/>
      <c r="BP1334" s="130"/>
      <c r="BQ1334" s="130"/>
      <c r="BR1334" s="130"/>
      <c r="BS1334" s="111"/>
    </row>
    <row r="1335" spans="4:71" s="94" customFormat="1" ht="9.75" customHeight="1" x14ac:dyDescent="0.25">
      <c r="D1335" s="130"/>
      <c r="E1335" s="130"/>
      <c r="F1335" s="130"/>
      <c r="G1335" s="130"/>
      <c r="H1335" s="130"/>
      <c r="I1335" s="130"/>
      <c r="J1335" s="130"/>
      <c r="K1335" s="130"/>
      <c r="L1335" s="130"/>
      <c r="M1335" s="130"/>
      <c r="N1335" s="130"/>
      <c r="O1335" s="130"/>
      <c r="P1335" s="130"/>
      <c r="Q1335" s="130"/>
      <c r="R1335" s="130"/>
      <c r="S1335" s="130"/>
      <c r="T1335" s="130"/>
      <c r="U1335" s="130"/>
      <c r="V1335" s="130"/>
      <c r="W1335" s="130"/>
      <c r="X1335" s="130"/>
      <c r="Y1335" s="130"/>
      <c r="Z1335" s="130"/>
      <c r="AA1335" s="130"/>
      <c r="AB1335" s="130"/>
      <c r="AC1335" s="130"/>
      <c r="AD1335" s="130"/>
      <c r="AE1335" s="130"/>
      <c r="AF1335" s="130"/>
      <c r="AG1335" s="130"/>
      <c r="AH1335" s="130"/>
      <c r="AI1335" s="130"/>
      <c r="AJ1335" s="130"/>
      <c r="AK1335" s="130"/>
      <c r="AL1335" s="130"/>
      <c r="AM1335" s="130"/>
      <c r="AN1335" s="130"/>
      <c r="AO1335" s="130"/>
      <c r="AP1335" s="130"/>
      <c r="AQ1335" s="130"/>
      <c r="AR1335" s="130"/>
      <c r="AS1335" s="130"/>
      <c r="AT1335" s="130"/>
      <c r="AU1335" s="130"/>
      <c r="AV1335" s="130"/>
      <c r="AW1335" s="130"/>
      <c r="AX1335" s="130"/>
      <c r="AY1335" s="130"/>
      <c r="AZ1335" s="130"/>
      <c r="BA1335" s="130"/>
      <c r="BB1335" s="130"/>
      <c r="BC1335" s="130"/>
      <c r="BD1335" s="130"/>
      <c r="BE1335" s="130"/>
      <c r="BF1335" s="130"/>
      <c r="BG1335" s="130"/>
      <c r="BH1335" s="130"/>
      <c r="BI1335" s="130"/>
      <c r="BJ1335" s="130"/>
      <c r="BK1335" s="130"/>
      <c r="BL1335" s="130"/>
      <c r="BM1335" s="130"/>
      <c r="BN1335" s="130"/>
      <c r="BO1335" s="130"/>
      <c r="BP1335" s="130"/>
      <c r="BQ1335" s="130"/>
      <c r="BR1335" s="130"/>
      <c r="BS1335" s="111"/>
    </row>
    <row r="1336" spans="4:71" s="94" customFormat="1" ht="9.75" customHeight="1" x14ac:dyDescent="0.25">
      <c r="D1336" s="130"/>
      <c r="E1336" s="130"/>
      <c r="F1336" s="130"/>
      <c r="G1336" s="130"/>
      <c r="H1336" s="130"/>
      <c r="I1336" s="130"/>
      <c r="J1336" s="130"/>
      <c r="K1336" s="130"/>
      <c r="L1336" s="130"/>
      <c r="M1336" s="130"/>
      <c r="N1336" s="130"/>
      <c r="O1336" s="130"/>
      <c r="P1336" s="130"/>
      <c r="Q1336" s="130"/>
      <c r="R1336" s="130"/>
      <c r="S1336" s="130"/>
      <c r="T1336" s="130"/>
      <c r="U1336" s="130"/>
      <c r="V1336" s="130"/>
      <c r="W1336" s="130"/>
      <c r="X1336" s="130"/>
      <c r="Y1336" s="130"/>
      <c r="Z1336" s="130"/>
      <c r="AA1336" s="130"/>
      <c r="AB1336" s="130"/>
      <c r="AC1336" s="130"/>
      <c r="AD1336" s="130"/>
      <c r="AE1336" s="130"/>
      <c r="AF1336" s="130"/>
      <c r="AG1336" s="130"/>
      <c r="AH1336" s="130"/>
      <c r="AI1336" s="130"/>
      <c r="AJ1336" s="130"/>
      <c r="AK1336" s="130"/>
      <c r="AL1336" s="130"/>
      <c r="AM1336" s="130"/>
      <c r="AN1336" s="130"/>
      <c r="AO1336" s="130"/>
      <c r="AP1336" s="130"/>
      <c r="AQ1336" s="130"/>
      <c r="AR1336" s="130"/>
      <c r="AS1336" s="130"/>
      <c r="AT1336" s="130"/>
      <c r="AU1336" s="130"/>
      <c r="AV1336" s="130"/>
      <c r="AW1336" s="130"/>
      <c r="AX1336" s="130"/>
      <c r="AY1336" s="130"/>
      <c r="AZ1336" s="130"/>
      <c r="BA1336" s="130"/>
      <c r="BB1336" s="130"/>
      <c r="BC1336" s="130"/>
      <c r="BD1336" s="130"/>
      <c r="BE1336" s="130"/>
      <c r="BF1336" s="130"/>
      <c r="BG1336" s="130"/>
      <c r="BH1336" s="130"/>
      <c r="BI1336" s="130"/>
      <c r="BJ1336" s="130"/>
      <c r="BK1336" s="130"/>
      <c r="BL1336" s="130"/>
      <c r="BM1336" s="130"/>
      <c r="BN1336" s="130"/>
      <c r="BO1336" s="130"/>
      <c r="BP1336" s="130"/>
      <c r="BQ1336" s="130"/>
      <c r="BR1336" s="130"/>
      <c r="BS1336" s="111"/>
    </row>
    <row r="1337" spans="4:71" s="94" customFormat="1" ht="9.75" customHeight="1" x14ac:dyDescent="0.25">
      <c r="D1337" s="130"/>
      <c r="E1337" s="130"/>
      <c r="F1337" s="130"/>
      <c r="G1337" s="130"/>
      <c r="H1337" s="130"/>
      <c r="I1337" s="130"/>
      <c r="J1337" s="130"/>
      <c r="K1337" s="130"/>
      <c r="L1337" s="130"/>
      <c r="M1337" s="130"/>
      <c r="N1337" s="130"/>
      <c r="O1337" s="130"/>
      <c r="P1337" s="130"/>
      <c r="Q1337" s="130"/>
      <c r="R1337" s="130"/>
      <c r="S1337" s="130"/>
      <c r="T1337" s="130"/>
      <c r="U1337" s="130"/>
      <c r="V1337" s="130"/>
      <c r="W1337" s="130"/>
      <c r="X1337" s="130"/>
      <c r="Y1337" s="130"/>
      <c r="Z1337" s="130"/>
      <c r="AA1337" s="130"/>
      <c r="AB1337" s="130"/>
      <c r="AC1337" s="130"/>
      <c r="AD1337" s="130"/>
      <c r="AE1337" s="130"/>
      <c r="AF1337" s="130"/>
      <c r="AG1337" s="130"/>
      <c r="AH1337" s="130"/>
      <c r="AI1337" s="130"/>
      <c r="AJ1337" s="130"/>
      <c r="AK1337" s="130"/>
      <c r="AL1337" s="130"/>
      <c r="AM1337" s="130"/>
      <c r="AN1337" s="130"/>
      <c r="AO1337" s="130"/>
      <c r="AP1337" s="130"/>
      <c r="AQ1337" s="130"/>
      <c r="AR1337" s="130"/>
      <c r="AS1337" s="130"/>
      <c r="AT1337" s="130"/>
      <c r="AU1337" s="130"/>
      <c r="AV1337" s="130"/>
      <c r="AW1337" s="130"/>
      <c r="AX1337" s="130"/>
      <c r="AY1337" s="130"/>
      <c r="AZ1337" s="130"/>
      <c r="BA1337" s="130"/>
      <c r="BB1337" s="130"/>
      <c r="BC1337" s="130"/>
      <c r="BD1337" s="130"/>
      <c r="BE1337" s="130"/>
      <c r="BF1337" s="130"/>
      <c r="BG1337" s="130"/>
      <c r="BH1337" s="130"/>
      <c r="BI1337" s="130"/>
      <c r="BJ1337" s="130"/>
      <c r="BK1337" s="130"/>
      <c r="BL1337" s="130"/>
      <c r="BM1337" s="130"/>
      <c r="BN1337" s="130"/>
      <c r="BO1337" s="130"/>
      <c r="BP1337" s="130"/>
      <c r="BQ1337" s="130"/>
      <c r="BR1337" s="130"/>
      <c r="BS1337" s="111"/>
    </row>
    <row r="1338" spans="4:71" s="94" customFormat="1" ht="9.75" customHeight="1" x14ac:dyDescent="0.25">
      <c r="D1338" s="130"/>
      <c r="E1338" s="130"/>
      <c r="F1338" s="130"/>
      <c r="G1338" s="130"/>
      <c r="H1338" s="130"/>
      <c r="I1338" s="130"/>
      <c r="J1338" s="130"/>
      <c r="K1338" s="130"/>
      <c r="L1338" s="130"/>
      <c r="M1338" s="130"/>
      <c r="N1338" s="130"/>
      <c r="O1338" s="130"/>
      <c r="P1338" s="130"/>
      <c r="Q1338" s="130"/>
      <c r="R1338" s="130"/>
      <c r="S1338" s="130"/>
      <c r="T1338" s="130"/>
      <c r="U1338" s="130"/>
      <c r="V1338" s="130"/>
      <c r="W1338" s="130"/>
      <c r="X1338" s="130"/>
      <c r="Y1338" s="130"/>
      <c r="Z1338" s="130"/>
      <c r="AA1338" s="130"/>
      <c r="AB1338" s="130"/>
      <c r="AC1338" s="130"/>
      <c r="AD1338" s="130"/>
      <c r="AE1338" s="130"/>
      <c r="AF1338" s="130"/>
      <c r="AG1338" s="130"/>
      <c r="AH1338" s="130"/>
      <c r="AI1338" s="130"/>
      <c r="AJ1338" s="130"/>
      <c r="AK1338" s="130"/>
      <c r="AL1338" s="130"/>
      <c r="AM1338" s="130"/>
      <c r="AN1338" s="130"/>
      <c r="AO1338" s="130"/>
      <c r="AP1338" s="130"/>
      <c r="AQ1338" s="130"/>
      <c r="AR1338" s="130"/>
      <c r="AS1338" s="130"/>
      <c r="AT1338" s="130"/>
      <c r="AU1338" s="130"/>
      <c r="AV1338" s="130"/>
      <c r="AW1338" s="130"/>
      <c r="AX1338" s="130"/>
      <c r="AY1338" s="130"/>
      <c r="AZ1338" s="130"/>
      <c r="BA1338" s="130"/>
      <c r="BB1338" s="130"/>
      <c r="BC1338" s="130"/>
      <c r="BD1338" s="130"/>
      <c r="BE1338" s="130"/>
      <c r="BF1338" s="130"/>
      <c r="BG1338" s="130"/>
      <c r="BH1338" s="130"/>
      <c r="BI1338" s="130"/>
      <c r="BJ1338" s="130"/>
      <c r="BK1338" s="130"/>
      <c r="BL1338" s="130"/>
      <c r="BM1338" s="130"/>
      <c r="BN1338" s="130"/>
      <c r="BO1338" s="130"/>
      <c r="BP1338" s="130"/>
      <c r="BQ1338" s="130"/>
      <c r="BR1338" s="130"/>
      <c r="BS1338" s="111"/>
    </row>
    <row r="1339" spans="4:71" s="94" customFormat="1" ht="9.75" customHeight="1" x14ac:dyDescent="0.25">
      <c r="D1339" s="130"/>
      <c r="E1339" s="130"/>
      <c r="F1339" s="130"/>
      <c r="G1339" s="130"/>
      <c r="H1339" s="130"/>
      <c r="I1339" s="130"/>
      <c r="J1339" s="130"/>
      <c r="K1339" s="130"/>
      <c r="L1339" s="130"/>
      <c r="M1339" s="130"/>
      <c r="N1339" s="130"/>
      <c r="O1339" s="130"/>
      <c r="P1339" s="130"/>
      <c r="Q1339" s="130"/>
      <c r="R1339" s="130"/>
      <c r="S1339" s="130"/>
      <c r="T1339" s="130"/>
      <c r="U1339" s="130"/>
      <c r="V1339" s="130"/>
      <c r="W1339" s="130"/>
      <c r="X1339" s="130"/>
      <c r="Y1339" s="130"/>
      <c r="Z1339" s="130"/>
      <c r="AA1339" s="130"/>
      <c r="AB1339" s="130"/>
      <c r="AC1339" s="130"/>
      <c r="AD1339" s="130"/>
      <c r="AE1339" s="130"/>
      <c r="AF1339" s="130"/>
      <c r="AG1339" s="130"/>
      <c r="AH1339" s="130"/>
      <c r="AI1339" s="130"/>
      <c r="AJ1339" s="130"/>
      <c r="AK1339" s="130"/>
      <c r="AL1339" s="130"/>
      <c r="AM1339" s="130"/>
      <c r="AN1339" s="130"/>
      <c r="AO1339" s="130"/>
      <c r="AP1339" s="130"/>
      <c r="AQ1339" s="130"/>
      <c r="AR1339" s="130"/>
      <c r="AS1339" s="130"/>
      <c r="AT1339" s="130"/>
      <c r="AU1339" s="130"/>
      <c r="AV1339" s="130"/>
      <c r="AW1339" s="130"/>
      <c r="AX1339" s="130"/>
      <c r="AY1339" s="130"/>
      <c r="AZ1339" s="130"/>
      <c r="BA1339" s="130"/>
      <c r="BB1339" s="130"/>
      <c r="BC1339" s="130"/>
      <c r="BD1339" s="130"/>
      <c r="BE1339" s="130"/>
      <c r="BF1339" s="130"/>
      <c r="BG1339" s="130"/>
      <c r="BH1339" s="130"/>
      <c r="BI1339" s="130"/>
      <c r="BJ1339" s="130"/>
      <c r="BK1339" s="130"/>
      <c r="BL1339" s="130"/>
      <c r="BM1339" s="130"/>
      <c r="BN1339" s="130"/>
      <c r="BO1339" s="130"/>
      <c r="BP1339" s="130"/>
      <c r="BQ1339" s="130"/>
      <c r="BR1339" s="130"/>
      <c r="BS1339" s="111"/>
    </row>
    <row r="1340" spans="4:71" s="94" customFormat="1" ht="9.75" customHeight="1" x14ac:dyDescent="0.25">
      <c r="D1340" s="130"/>
      <c r="E1340" s="130"/>
      <c r="F1340" s="130"/>
      <c r="G1340" s="130"/>
      <c r="H1340" s="130"/>
      <c r="I1340" s="130"/>
      <c r="J1340" s="130"/>
      <c r="K1340" s="130"/>
      <c r="L1340" s="130"/>
      <c r="M1340" s="130"/>
      <c r="N1340" s="130"/>
      <c r="O1340" s="130"/>
      <c r="P1340" s="130"/>
      <c r="Q1340" s="130"/>
      <c r="R1340" s="130"/>
      <c r="S1340" s="130"/>
      <c r="T1340" s="130"/>
      <c r="U1340" s="130"/>
      <c r="V1340" s="130"/>
      <c r="W1340" s="130"/>
      <c r="X1340" s="130"/>
      <c r="Y1340" s="130"/>
      <c r="Z1340" s="130"/>
      <c r="AA1340" s="130"/>
      <c r="AB1340" s="130"/>
      <c r="AC1340" s="130"/>
      <c r="AD1340" s="130"/>
      <c r="AE1340" s="130"/>
      <c r="AF1340" s="130"/>
      <c r="AG1340" s="130"/>
      <c r="AH1340" s="130"/>
      <c r="AI1340" s="130"/>
      <c r="AJ1340" s="130"/>
      <c r="AK1340" s="130"/>
      <c r="AL1340" s="130"/>
      <c r="AM1340" s="130"/>
      <c r="AN1340" s="130"/>
      <c r="AO1340" s="130"/>
      <c r="AP1340" s="130"/>
      <c r="AQ1340" s="130"/>
      <c r="AR1340" s="130"/>
      <c r="AS1340" s="130"/>
      <c r="AT1340" s="130"/>
      <c r="AU1340" s="130"/>
      <c r="AV1340" s="130"/>
      <c r="AW1340" s="130"/>
      <c r="AX1340" s="130"/>
      <c r="AY1340" s="130"/>
      <c r="AZ1340" s="130"/>
      <c r="BA1340" s="130"/>
      <c r="BB1340" s="130"/>
      <c r="BC1340" s="130"/>
      <c r="BD1340" s="130"/>
      <c r="BE1340" s="130"/>
      <c r="BF1340" s="130"/>
      <c r="BG1340" s="130"/>
      <c r="BH1340" s="130"/>
      <c r="BI1340" s="130"/>
      <c r="BJ1340" s="130"/>
      <c r="BK1340" s="130"/>
      <c r="BL1340" s="130"/>
      <c r="BM1340" s="130"/>
      <c r="BN1340" s="130"/>
      <c r="BO1340" s="130"/>
      <c r="BP1340" s="130"/>
      <c r="BQ1340" s="130"/>
      <c r="BR1340" s="130"/>
      <c r="BS1340" s="111"/>
    </row>
    <row r="1341" spans="4:71" s="94" customFormat="1" ht="9.75" customHeight="1" x14ac:dyDescent="0.25">
      <c r="D1341" s="130"/>
      <c r="E1341" s="130"/>
      <c r="F1341" s="130"/>
      <c r="G1341" s="130"/>
      <c r="H1341" s="130"/>
      <c r="I1341" s="130"/>
      <c r="J1341" s="130"/>
      <c r="K1341" s="130"/>
      <c r="L1341" s="130"/>
      <c r="M1341" s="130"/>
      <c r="N1341" s="130"/>
      <c r="O1341" s="130"/>
      <c r="P1341" s="130"/>
      <c r="Q1341" s="130"/>
      <c r="R1341" s="130"/>
      <c r="S1341" s="130"/>
      <c r="T1341" s="130"/>
      <c r="U1341" s="130"/>
      <c r="V1341" s="130"/>
      <c r="W1341" s="130"/>
      <c r="X1341" s="130"/>
      <c r="Y1341" s="130"/>
      <c r="Z1341" s="130"/>
      <c r="AA1341" s="130"/>
      <c r="AB1341" s="130"/>
      <c r="AC1341" s="130"/>
      <c r="AD1341" s="130"/>
      <c r="AE1341" s="130"/>
      <c r="AF1341" s="130"/>
      <c r="AG1341" s="130"/>
      <c r="AH1341" s="130"/>
      <c r="AI1341" s="130"/>
      <c r="AJ1341" s="130"/>
      <c r="AK1341" s="130"/>
      <c r="AL1341" s="130"/>
      <c r="AM1341" s="130"/>
      <c r="AN1341" s="130"/>
      <c r="AO1341" s="130"/>
      <c r="AP1341" s="130"/>
      <c r="AQ1341" s="130"/>
      <c r="AR1341" s="130"/>
      <c r="AS1341" s="130"/>
      <c r="AT1341" s="130"/>
      <c r="AU1341" s="130"/>
      <c r="AV1341" s="130"/>
      <c r="AW1341" s="130"/>
      <c r="AX1341" s="130"/>
      <c r="AY1341" s="130"/>
      <c r="AZ1341" s="130"/>
      <c r="BA1341" s="130"/>
      <c r="BB1341" s="130"/>
      <c r="BC1341" s="130"/>
      <c r="BD1341" s="130"/>
      <c r="BE1341" s="130"/>
      <c r="BF1341" s="130"/>
      <c r="BG1341" s="130"/>
      <c r="BH1341" s="130"/>
      <c r="BI1341" s="130"/>
      <c r="BJ1341" s="130"/>
      <c r="BK1341" s="130"/>
      <c r="BL1341" s="130"/>
      <c r="BM1341" s="130"/>
      <c r="BN1341" s="130"/>
      <c r="BO1341" s="130"/>
      <c r="BP1341" s="130"/>
      <c r="BQ1341" s="130"/>
      <c r="BR1341" s="130"/>
      <c r="BS1341" s="111"/>
    </row>
    <row r="1342" spans="4:71" s="94" customFormat="1" ht="9.75" customHeight="1" x14ac:dyDescent="0.25">
      <c r="D1342" s="130"/>
      <c r="E1342" s="130"/>
      <c r="F1342" s="130"/>
      <c r="G1342" s="130"/>
      <c r="H1342" s="130"/>
      <c r="I1342" s="130"/>
      <c r="J1342" s="130"/>
      <c r="K1342" s="130"/>
      <c r="L1342" s="130"/>
      <c r="M1342" s="130"/>
      <c r="N1342" s="130"/>
      <c r="O1342" s="130"/>
      <c r="P1342" s="130"/>
      <c r="Q1342" s="130"/>
      <c r="R1342" s="130"/>
      <c r="S1342" s="130"/>
      <c r="T1342" s="130"/>
      <c r="U1342" s="130"/>
      <c r="V1342" s="130"/>
      <c r="W1342" s="130"/>
      <c r="X1342" s="130"/>
      <c r="Y1342" s="130"/>
      <c r="Z1342" s="130"/>
      <c r="AA1342" s="130"/>
      <c r="AB1342" s="130"/>
      <c r="AC1342" s="130"/>
      <c r="AD1342" s="130"/>
      <c r="AE1342" s="130"/>
      <c r="AF1342" s="130"/>
      <c r="AG1342" s="130"/>
      <c r="AH1342" s="130"/>
      <c r="AI1342" s="130"/>
      <c r="AJ1342" s="130"/>
      <c r="AK1342" s="130"/>
      <c r="AL1342" s="130"/>
      <c r="AM1342" s="130"/>
      <c r="AN1342" s="130"/>
      <c r="AO1342" s="130"/>
      <c r="AP1342" s="130"/>
      <c r="AQ1342" s="130"/>
      <c r="AR1342" s="130"/>
      <c r="AS1342" s="130"/>
      <c r="AT1342" s="130"/>
      <c r="AU1342" s="130"/>
      <c r="AV1342" s="130"/>
      <c r="AW1342" s="130"/>
      <c r="AX1342" s="130"/>
      <c r="AY1342" s="130"/>
      <c r="AZ1342" s="130"/>
      <c r="BA1342" s="130"/>
      <c r="BB1342" s="130"/>
      <c r="BC1342" s="130"/>
      <c r="BD1342" s="130"/>
      <c r="BE1342" s="130"/>
      <c r="BF1342" s="130"/>
      <c r="BG1342" s="130"/>
      <c r="BH1342" s="130"/>
      <c r="BI1342" s="130"/>
      <c r="BJ1342" s="130"/>
      <c r="BK1342" s="130"/>
      <c r="BL1342" s="130"/>
      <c r="BM1342" s="130"/>
      <c r="BN1342" s="130"/>
      <c r="BO1342" s="130"/>
      <c r="BP1342" s="130"/>
      <c r="BQ1342" s="130"/>
      <c r="BR1342" s="130"/>
      <c r="BS1342" s="111"/>
    </row>
    <row r="1343" spans="4:71" s="94" customFormat="1" ht="9.75" customHeight="1" x14ac:dyDescent="0.25">
      <c r="D1343" s="130"/>
      <c r="E1343" s="130"/>
      <c r="F1343" s="130"/>
      <c r="G1343" s="130"/>
      <c r="H1343" s="130"/>
      <c r="I1343" s="130"/>
      <c r="J1343" s="130"/>
      <c r="K1343" s="130"/>
      <c r="L1343" s="130"/>
      <c r="M1343" s="130"/>
      <c r="N1343" s="130"/>
      <c r="O1343" s="130"/>
      <c r="P1343" s="130"/>
      <c r="Q1343" s="130"/>
      <c r="R1343" s="130"/>
      <c r="S1343" s="130"/>
      <c r="T1343" s="130"/>
      <c r="U1343" s="130"/>
      <c r="V1343" s="130"/>
      <c r="W1343" s="130"/>
      <c r="X1343" s="130"/>
      <c r="Y1343" s="130"/>
      <c r="Z1343" s="130"/>
      <c r="AA1343" s="130"/>
      <c r="AB1343" s="130"/>
      <c r="AC1343" s="130"/>
      <c r="AD1343" s="130"/>
      <c r="AE1343" s="130"/>
      <c r="AF1343" s="130"/>
      <c r="AG1343" s="130"/>
      <c r="AH1343" s="130"/>
      <c r="AI1343" s="130"/>
      <c r="AJ1343" s="130"/>
      <c r="AK1343" s="130"/>
      <c r="AL1343" s="130"/>
      <c r="AM1343" s="130"/>
      <c r="AN1343" s="130"/>
      <c r="AO1343" s="130"/>
      <c r="AP1343" s="130"/>
      <c r="AQ1343" s="130"/>
      <c r="AR1343" s="130"/>
      <c r="AS1343" s="130"/>
      <c r="AT1343" s="130"/>
      <c r="AU1343" s="130"/>
      <c r="AV1343" s="130"/>
      <c r="AW1343" s="130"/>
      <c r="AX1343" s="130"/>
      <c r="AY1343" s="130"/>
      <c r="AZ1343" s="130"/>
      <c r="BA1343" s="130"/>
      <c r="BB1343" s="130"/>
      <c r="BC1343" s="130"/>
      <c r="BD1343" s="130"/>
      <c r="BE1343" s="130"/>
      <c r="BF1343" s="130"/>
      <c r="BG1343" s="130"/>
      <c r="BH1343" s="130"/>
      <c r="BI1343" s="130"/>
      <c r="BJ1343" s="130"/>
      <c r="BK1343" s="130"/>
      <c r="BL1343" s="130"/>
      <c r="BM1343" s="130"/>
      <c r="BN1343" s="130"/>
      <c r="BO1343" s="130"/>
      <c r="BP1343" s="130"/>
      <c r="BQ1343" s="130"/>
      <c r="BR1343" s="130"/>
      <c r="BS1343" s="111"/>
    </row>
    <row r="1344" spans="4:71" s="94" customFormat="1" ht="9.75" customHeight="1" x14ac:dyDescent="0.25">
      <c r="D1344" s="130"/>
      <c r="E1344" s="130"/>
      <c r="F1344" s="130"/>
      <c r="G1344" s="130"/>
      <c r="H1344" s="130"/>
      <c r="I1344" s="130"/>
      <c r="J1344" s="130"/>
      <c r="K1344" s="130"/>
      <c r="L1344" s="130"/>
      <c r="M1344" s="130"/>
      <c r="N1344" s="130"/>
      <c r="O1344" s="130"/>
      <c r="P1344" s="130"/>
      <c r="Q1344" s="130"/>
      <c r="R1344" s="130"/>
      <c r="S1344" s="130"/>
      <c r="T1344" s="130"/>
      <c r="U1344" s="130"/>
      <c r="V1344" s="130"/>
      <c r="W1344" s="130"/>
      <c r="X1344" s="130"/>
      <c r="Y1344" s="130"/>
      <c r="Z1344" s="130"/>
      <c r="AA1344" s="130"/>
      <c r="AB1344" s="130"/>
      <c r="AC1344" s="130"/>
      <c r="AD1344" s="130"/>
      <c r="AE1344" s="130"/>
      <c r="AF1344" s="130"/>
      <c r="AG1344" s="130"/>
      <c r="AH1344" s="130"/>
      <c r="AI1344" s="130"/>
      <c r="AJ1344" s="130"/>
      <c r="AK1344" s="130"/>
      <c r="AL1344" s="130"/>
      <c r="AM1344" s="130"/>
      <c r="AN1344" s="130"/>
      <c r="AO1344" s="130"/>
      <c r="AP1344" s="130"/>
      <c r="AQ1344" s="130"/>
      <c r="AR1344" s="130"/>
      <c r="AS1344" s="130"/>
      <c r="AT1344" s="130"/>
      <c r="AU1344" s="130"/>
      <c r="AV1344" s="130"/>
      <c r="AW1344" s="130"/>
      <c r="AX1344" s="130"/>
      <c r="AY1344" s="130"/>
      <c r="AZ1344" s="130"/>
      <c r="BA1344" s="130"/>
      <c r="BB1344" s="130"/>
      <c r="BC1344" s="130"/>
      <c r="BD1344" s="130"/>
      <c r="BE1344" s="130"/>
      <c r="BF1344" s="130"/>
      <c r="BG1344" s="130"/>
      <c r="BH1344" s="130"/>
      <c r="BI1344" s="130"/>
      <c r="BJ1344" s="130"/>
      <c r="BK1344" s="130"/>
      <c r="BL1344" s="130"/>
      <c r="BM1344" s="130"/>
      <c r="BN1344" s="130"/>
      <c r="BO1344" s="130"/>
      <c r="BP1344" s="130"/>
      <c r="BQ1344" s="130"/>
      <c r="BR1344" s="130"/>
      <c r="BS1344" s="111"/>
    </row>
    <row r="1345" spans="4:71" s="94" customFormat="1" ht="9.75" customHeight="1" x14ac:dyDescent="0.25">
      <c r="D1345" s="130"/>
      <c r="E1345" s="130"/>
      <c r="F1345" s="130"/>
      <c r="G1345" s="130"/>
      <c r="H1345" s="130"/>
      <c r="I1345" s="130"/>
      <c r="J1345" s="130"/>
      <c r="K1345" s="130"/>
      <c r="L1345" s="130"/>
      <c r="M1345" s="130"/>
      <c r="N1345" s="130"/>
      <c r="O1345" s="130"/>
      <c r="P1345" s="130"/>
      <c r="Q1345" s="130"/>
      <c r="R1345" s="130"/>
      <c r="S1345" s="130"/>
      <c r="T1345" s="130"/>
      <c r="U1345" s="130"/>
      <c r="V1345" s="130"/>
      <c r="W1345" s="130"/>
      <c r="X1345" s="130"/>
      <c r="Y1345" s="130"/>
      <c r="Z1345" s="130"/>
      <c r="AA1345" s="130"/>
      <c r="AB1345" s="130"/>
      <c r="AC1345" s="130"/>
      <c r="AD1345" s="130"/>
      <c r="AE1345" s="130"/>
      <c r="AF1345" s="130"/>
      <c r="AG1345" s="130"/>
      <c r="AH1345" s="130"/>
      <c r="AI1345" s="130"/>
      <c r="AJ1345" s="130"/>
      <c r="AK1345" s="130"/>
      <c r="AL1345" s="130"/>
      <c r="AM1345" s="130"/>
      <c r="AN1345" s="130"/>
      <c r="AO1345" s="130"/>
      <c r="AP1345" s="130"/>
      <c r="AQ1345" s="130"/>
      <c r="AR1345" s="130"/>
      <c r="AS1345" s="130"/>
      <c r="AT1345" s="130"/>
      <c r="AU1345" s="130"/>
      <c r="AV1345" s="130"/>
      <c r="AW1345" s="130"/>
      <c r="AX1345" s="130"/>
      <c r="AY1345" s="130"/>
      <c r="AZ1345" s="130"/>
      <c r="BA1345" s="130"/>
      <c r="BB1345" s="130"/>
      <c r="BC1345" s="130"/>
      <c r="BD1345" s="130"/>
      <c r="BE1345" s="130"/>
      <c r="BF1345" s="130"/>
      <c r="BG1345" s="130"/>
      <c r="BH1345" s="130"/>
      <c r="BI1345" s="130"/>
      <c r="BJ1345" s="130"/>
      <c r="BK1345" s="130"/>
      <c r="BL1345" s="130"/>
      <c r="BM1345" s="130"/>
      <c r="BN1345" s="130"/>
      <c r="BO1345" s="130"/>
      <c r="BP1345" s="130"/>
      <c r="BQ1345" s="130"/>
      <c r="BR1345" s="130"/>
      <c r="BS1345" s="111"/>
    </row>
    <row r="1346" spans="4:71" s="94" customFormat="1" ht="9.75" customHeight="1" x14ac:dyDescent="0.25">
      <c r="D1346" s="130"/>
      <c r="E1346" s="130"/>
      <c r="F1346" s="130"/>
      <c r="G1346" s="130"/>
      <c r="H1346" s="130"/>
      <c r="I1346" s="130"/>
      <c r="J1346" s="130"/>
      <c r="K1346" s="130"/>
      <c r="L1346" s="130"/>
      <c r="M1346" s="130"/>
      <c r="N1346" s="130"/>
      <c r="O1346" s="130"/>
      <c r="P1346" s="130"/>
      <c r="Q1346" s="130"/>
      <c r="R1346" s="130"/>
      <c r="S1346" s="130"/>
      <c r="T1346" s="130"/>
      <c r="U1346" s="130"/>
      <c r="V1346" s="130"/>
      <c r="W1346" s="130"/>
      <c r="X1346" s="130"/>
      <c r="Y1346" s="130"/>
      <c r="Z1346" s="130"/>
      <c r="AA1346" s="130"/>
      <c r="AB1346" s="130"/>
      <c r="AC1346" s="130"/>
      <c r="AD1346" s="130"/>
      <c r="AE1346" s="130"/>
      <c r="AF1346" s="130"/>
      <c r="AG1346" s="130"/>
      <c r="AH1346" s="130"/>
      <c r="AI1346" s="130"/>
      <c r="AJ1346" s="130"/>
      <c r="AK1346" s="130"/>
      <c r="AL1346" s="130"/>
      <c r="AM1346" s="130"/>
      <c r="AN1346" s="130"/>
      <c r="AO1346" s="130"/>
      <c r="AP1346" s="130"/>
      <c r="AQ1346" s="130"/>
      <c r="AR1346" s="130"/>
      <c r="AS1346" s="130"/>
      <c r="AT1346" s="130"/>
      <c r="AU1346" s="130"/>
      <c r="AV1346" s="130"/>
      <c r="AW1346" s="130"/>
      <c r="AX1346" s="130"/>
      <c r="AY1346" s="130"/>
      <c r="AZ1346" s="130"/>
      <c r="BA1346" s="130"/>
      <c r="BB1346" s="130"/>
      <c r="BC1346" s="130"/>
      <c r="BD1346" s="130"/>
      <c r="BE1346" s="130"/>
      <c r="BF1346" s="130"/>
      <c r="BG1346" s="130"/>
      <c r="BH1346" s="130"/>
      <c r="BI1346" s="130"/>
      <c r="BJ1346" s="130"/>
      <c r="BK1346" s="130"/>
      <c r="BL1346" s="130"/>
      <c r="BM1346" s="130"/>
      <c r="BN1346" s="130"/>
      <c r="BO1346" s="130"/>
      <c r="BP1346" s="130"/>
      <c r="BQ1346" s="130"/>
      <c r="BR1346" s="130"/>
      <c r="BS1346" s="111"/>
    </row>
    <row r="1347" spans="4:71" s="94" customFormat="1" ht="9.75" customHeight="1" x14ac:dyDescent="0.25">
      <c r="D1347" s="130"/>
      <c r="E1347" s="130"/>
      <c r="F1347" s="130"/>
      <c r="G1347" s="130"/>
      <c r="H1347" s="130"/>
      <c r="I1347" s="130"/>
      <c r="J1347" s="130"/>
      <c r="K1347" s="130"/>
      <c r="L1347" s="130"/>
      <c r="M1347" s="130"/>
      <c r="N1347" s="130"/>
      <c r="O1347" s="130"/>
      <c r="P1347" s="130"/>
      <c r="Q1347" s="130"/>
      <c r="R1347" s="130"/>
      <c r="S1347" s="130"/>
      <c r="T1347" s="130"/>
      <c r="U1347" s="130"/>
      <c r="V1347" s="130"/>
      <c r="W1347" s="130"/>
      <c r="X1347" s="130"/>
      <c r="Y1347" s="130"/>
      <c r="Z1347" s="130"/>
      <c r="AA1347" s="130"/>
      <c r="AB1347" s="130"/>
      <c r="AC1347" s="130"/>
      <c r="AD1347" s="130"/>
      <c r="AE1347" s="130"/>
      <c r="AF1347" s="130"/>
      <c r="AG1347" s="130"/>
      <c r="AH1347" s="130"/>
      <c r="AI1347" s="130"/>
      <c r="AJ1347" s="130"/>
      <c r="AK1347" s="130"/>
      <c r="AL1347" s="130"/>
      <c r="AM1347" s="130"/>
      <c r="AN1347" s="130"/>
      <c r="AO1347" s="130"/>
      <c r="AP1347" s="130"/>
      <c r="AQ1347" s="130"/>
      <c r="AR1347" s="130"/>
      <c r="AS1347" s="130"/>
      <c r="AT1347" s="130"/>
      <c r="AU1347" s="130"/>
      <c r="AV1347" s="130"/>
      <c r="AW1347" s="130"/>
      <c r="AX1347" s="130"/>
      <c r="AY1347" s="130"/>
      <c r="AZ1347" s="130"/>
      <c r="BA1347" s="130"/>
      <c r="BB1347" s="130"/>
      <c r="BC1347" s="130"/>
      <c r="BD1347" s="130"/>
      <c r="BE1347" s="130"/>
      <c r="BF1347" s="130"/>
      <c r="BG1347" s="130"/>
      <c r="BH1347" s="130"/>
      <c r="BI1347" s="130"/>
      <c r="BJ1347" s="130"/>
      <c r="BK1347" s="130"/>
      <c r="BL1347" s="130"/>
      <c r="BM1347" s="130"/>
      <c r="BN1347" s="130"/>
      <c r="BO1347" s="130"/>
      <c r="BP1347" s="130"/>
      <c r="BQ1347" s="130"/>
      <c r="BR1347" s="130"/>
      <c r="BS1347" s="111"/>
    </row>
    <row r="1348" spans="4:71" s="94" customFormat="1" ht="9.75" customHeight="1" x14ac:dyDescent="0.25">
      <c r="D1348" s="130"/>
      <c r="E1348" s="130"/>
      <c r="F1348" s="130"/>
      <c r="G1348" s="130"/>
      <c r="H1348" s="130"/>
      <c r="I1348" s="130"/>
      <c r="J1348" s="130"/>
      <c r="K1348" s="130"/>
      <c r="L1348" s="130"/>
      <c r="M1348" s="130"/>
      <c r="N1348" s="130"/>
      <c r="O1348" s="130"/>
      <c r="P1348" s="130"/>
      <c r="Q1348" s="130"/>
      <c r="R1348" s="130"/>
      <c r="S1348" s="130"/>
      <c r="T1348" s="130"/>
      <c r="U1348" s="130"/>
      <c r="V1348" s="130"/>
      <c r="W1348" s="130"/>
      <c r="X1348" s="130"/>
      <c r="Y1348" s="130"/>
      <c r="Z1348" s="130"/>
      <c r="AA1348" s="130"/>
      <c r="AB1348" s="130"/>
      <c r="AC1348" s="130"/>
      <c r="AD1348" s="130"/>
      <c r="AE1348" s="130"/>
      <c r="AF1348" s="130"/>
      <c r="AG1348" s="130"/>
      <c r="AH1348" s="130"/>
      <c r="AI1348" s="130"/>
      <c r="AJ1348" s="130"/>
      <c r="AK1348" s="130"/>
      <c r="AL1348" s="130"/>
      <c r="AM1348" s="130"/>
      <c r="AN1348" s="130"/>
      <c r="AO1348" s="130"/>
      <c r="AP1348" s="130"/>
      <c r="AQ1348" s="130"/>
      <c r="AR1348" s="130"/>
      <c r="AS1348" s="130"/>
      <c r="AT1348" s="130"/>
      <c r="AU1348" s="130"/>
      <c r="AV1348" s="130"/>
      <c r="AW1348" s="130"/>
      <c r="AX1348" s="130"/>
      <c r="AY1348" s="130"/>
      <c r="AZ1348" s="130"/>
      <c r="BA1348" s="130"/>
      <c r="BB1348" s="130"/>
      <c r="BC1348" s="130"/>
      <c r="BD1348" s="130"/>
      <c r="BE1348" s="130"/>
      <c r="BF1348" s="130"/>
      <c r="BG1348" s="130"/>
      <c r="BH1348" s="130"/>
      <c r="BI1348" s="130"/>
      <c r="BJ1348" s="130"/>
      <c r="BK1348" s="130"/>
      <c r="BL1348" s="130"/>
      <c r="BM1348" s="130"/>
      <c r="BN1348" s="130"/>
      <c r="BO1348" s="130"/>
      <c r="BP1348" s="130"/>
      <c r="BQ1348" s="130"/>
      <c r="BR1348" s="130"/>
      <c r="BS1348" s="111"/>
    </row>
    <row r="1349" spans="4:71" s="94" customFormat="1" ht="9.75" customHeight="1" x14ac:dyDescent="0.25">
      <c r="D1349" s="130"/>
      <c r="E1349" s="130"/>
      <c r="F1349" s="130"/>
      <c r="G1349" s="130"/>
      <c r="H1349" s="130"/>
      <c r="I1349" s="130"/>
      <c r="J1349" s="130"/>
      <c r="K1349" s="130"/>
      <c r="L1349" s="130"/>
      <c r="M1349" s="130"/>
      <c r="N1349" s="130"/>
      <c r="O1349" s="130"/>
      <c r="P1349" s="130"/>
      <c r="Q1349" s="130"/>
      <c r="R1349" s="130"/>
      <c r="S1349" s="130"/>
      <c r="T1349" s="130"/>
      <c r="U1349" s="130"/>
      <c r="V1349" s="130"/>
      <c r="W1349" s="130"/>
      <c r="X1349" s="130"/>
      <c r="Y1349" s="130"/>
      <c r="Z1349" s="130"/>
      <c r="AA1349" s="130"/>
      <c r="AB1349" s="130"/>
      <c r="AC1349" s="130"/>
      <c r="AD1349" s="130"/>
      <c r="AE1349" s="130"/>
      <c r="AF1349" s="130"/>
      <c r="AG1349" s="130"/>
      <c r="AH1349" s="130"/>
      <c r="AI1349" s="130"/>
      <c r="AJ1349" s="130"/>
      <c r="AK1349" s="130"/>
      <c r="AL1349" s="130"/>
      <c r="AM1349" s="130"/>
      <c r="AN1349" s="130"/>
      <c r="AO1349" s="130"/>
      <c r="AP1349" s="130"/>
      <c r="AQ1349" s="130"/>
      <c r="AR1349" s="130"/>
      <c r="AS1349" s="130"/>
      <c r="AT1349" s="130"/>
      <c r="AU1349" s="130"/>
      <c r="AV1349" s="130"/>
      <c r="AW1349" s="130"/>
      <c r="AX1349" s="130"/>
      <c r="AY1349" s="130"/>
      <c r="AZ1349" s="130"/>
      <c r="BA1349" s="130"/>
      <c r="BB1349" s="130"/>
      <c r="BC1349" s="130"/>
      <c r="BD1349" s="130"/>
      <c r="BE1349" s="130"/>
      <c r="BF1349" s="130"/>
      <c r="BG1349" s="130"/>
      <c r="BH1349" s="130"/>
      <c r="BI1349" s="130"/>
      <c r="BJ1349" s="130"/>
      <c r="BK1349" s="130"/>
      <c r="BL1349" s="130"/>
      <c r="BM1349" s="130"/>
      <c r="BN1349" s="130"/>
      <c r="BO1349" s="130"/>
      <c r="BP1349" s="130"/>
      <c r="BQ1349" s="130"/>
      <c r="BR1349" s="130"/>
      <c r="BS1349" s="111"/>
    </row>
    <row r="1350" spans="4:71" s="94" customFormat="1" ht="9.75" customHeight="1" x14ac:dyDescent="0.25">
      <c r="D1350" s="130"/>
      <c r="E1350" s="130"/>
      <c r="F1350" s="130"/>
      <c r="G1350" s="130"/>
      <c r="H1350" s="130"/>
      <c r="I1350" s="130"/>
      <c r="J1350" s="130"/>
      <c r="K1350" s="130"/>
      <c r="L1350" s="130"/>
      <c r="M1350" s="130"/>
      <c r="N1350" s="130"/>
      <c r="O1350" s="130"/>
      <c r="P1350" s="130"/>
      <c r="Q1350" s="130"/>
      <c r="R1350" s="130"/>
      <c r="S1350" s="130"/>
      <c r="T1350" s="130"/>
      <c r="U1350" s="130"/>
      <c r="V1350" s="130"/>
      <c r="W1350" s="130"/>
      <c r="X1350" s="130"/>
      <c r="Y1350" s="130"/>
      <c r="Z1350" s="130"/>
      <c r="AA1350" s="130"/>
      <c r="AB1350" s="130"/>
      <c r="AC1350" s="130"/>
      <c r="AD1350" s="130"/>
      <c r="AE1350" s="130"/>
      <c r="AF1350" s="130"/>
      <c r="AG1350" s="130"/>
      <c r="AH1350" s="130"/>
      <c r="AI1350" s="130"/>
      <c r="AJ1350" s="130"/>
      <c r="AK1350" s="130"/>
      <c r="AL1350" s="130"/>
      <c r="AM1350" s="130"/>
      <c r="AN1350" s="130"/>
      <c r="AO1350" s="130"/>
      <c r="AP1350" s="130"/>
      <c r="AQ1350" s="130"/>
      <c r="AR1350" s="130"/>
      <c r="AS1350" s="130"/>
      <c r="AT1350" s="130"/>
      <c r="AU1350" s="130"/>
      <c r="AV1350" s="130"/>
      <c r="AW1350" s="130"/>
      <c r="AX1350" s="130"/>
      <c r="AY1350" s="130"/>
      <c r="AZ1350" s="130"/>
      <c r="BA1350" s="130"/>
      <c r="BB1350" s="130"/>
      <c r="BC1350" s="130"/>
      <c r="BD1350" s="130"/>
      <c r="BE1350" s="130"/>
      <c r="BF1350" s="130"/>
      <c r="BG1350" s="130"/>
      <c r="BH1350" s="130"/>
      <c r="BI1350" s="130"/>
      <c r="BJ1350" s="130"/>
      <c r="BK1350" s="130"/>
      <c r="BL1350" s="130"/>
      <c r="BM1350" s="130"/>
      <c r="BN1350" s="130"/>
      <c r="BO1350" s="130"/>
      <c r="BP1350" s="130"/>
      <c r="BQ1350" s="130"/>
      <c r="BR1350" s="130"/>
      <c r="BS1350" s="111"/>
    </row>
    <row r="1351" spans="4:71" s="94" customFormat="1" ht="9.75" customHeight="1" x14ac:dyDescent="0.25">
      <c r="D1351" s="130"/>
      <c r="E1351" s="130"/>
      <c r="F1351" s="130"/>
      <c r="G1351" s="130"/>
      <c r="H1351" s="130"/>
      <c r="I1351" s="130"/>
      <c r="J1351" s="130"/>
      <c r="K1351" s="130"/>
      <c r="L1351" s="130"/>
      <c r="M1351" s="130"/>
      <c r="N1351" s="130"/>
      <c r="O1351" s="130"/>
      <c r="P1351" s="130"/>
      <c r="Q1351" s="130"/>
      <c r="R1351" s="130"/>
      <c r="S1351" s="130"/>
      <c r="T1351" s="130"/>
      <c r="U1351" s="130"/>
      <c r="V1351" s="130"/>
      <c r="W1351" s="130"/>
      <c r="X1351" s="130"/>
      <c r="Y1351" s="130"/>
      <c r="Z1351" s="130"/>
      <c r="AA1351" s="130"/>
      <c r="AB1351" s="130"/>
      <c r="AC1351" s="130"/>
      <c r="AD1351" s="130"/>
      <c r="AE1351" s="130"/>
      <c r="AF1351" s="130"/>
      <c r="AG1351" s="130"/>
      <c r="AH1351" s="130"/>
      <c r="AI1351" s="130"/>
      <c r="AJ1351" s="130"/>
      <c r="AK1351" s="130"/>
      <c r="AL1351" s="130"/>
      <c r="AM1351" s="130"/>
      <c r="AN1351" s="130"/>
      <c r="AO1351" s="130"/>
      <c r="AP1351" s="130"/>
      <c r="AQ1351" s="130"/>
      <c r="AR1351" s="130"/>
      <c r="AS1351" s="130"/>
      <c r="AT1351" s="130"/>
      <c r="AU1351" s="130"/>
      <c r="AV1351" s="130"/>
      <c r="AW1351" s="130"/>
      <c r="AX1351" s="130"/>
      <c r="AY1351" s="130"/>
      <c r="AZ1351" s="130"/>
      <c r="BA1351" s="130"/>
      <c r="BB1351" s="130"/>
      <c r="BC1351" s="130"/>
      <c r="BD1351" s="130"/>
      <c r="BE1351" s="130"/>
      <c r="BF1351" s="130"/>
      <c r="BG1351" s="130"/>
      <c r="BH1351" s="130"/>
      <c r="BI1351" s="130"/>
      <c r="BJ1351" s="130"/>
      <c r="BK1351" s="130"/>
      <c r="BL1351" s="130"/>
      <c r="BM1351" s="130"/>
      <c r="BN1351" s="130"/>
      <c r="BO1351" s="130"/>
      <c r="BP1351" s="130"/>
      <c r="BQ1351" s="130"/>
      <c r="BR1351" s="130"/>
      <c r="BS1351" s="111"/>
    </row>
    <row r="1352" spans="4:71" s="94" customFormat="1" ht="9.75" customHeight="1" x14ac:dyDescent="0.25">
      <c r="D1352" s="130"/>
      <c r="E1352" s="130"/>
      <c r="F1352" s="130"/>
      <c r="G1352" s="130"/>
      <c r="H1352" s="130"/>
      <c r="I1352" s="130"/>
      <c r="J1352" s="130"/>
      <c r="K1352" s="130"/>
      <c r="L1352" s="130"/>
      <c r="M1352" s="130"/>
      <c r="N1352" s="130"/>
      <c r="O1352" s="130"/>
      <c r="P1352" s="130"/>
      <c r="Q1352" s="130"/>
      <c r="R1352" s="130"/>
      <c r="S1352" s="130"/>
      <c r="T1352" s="130"/>
      <c r="U1352" s="130"/>
      <c r="V1352" s="130"/>
      <c r="W1352" s="130"/>
      <c r="X1352" s="130"/>
      <c r="Y1352" s="130"/>
      <c r="Z1352" s="130"/>
      <c r="AA1352" s="130"/>
      <c r="AB1352" s="130"/>
      <c r="AC1352" s="130"/>
      <c r="AD1352" s="130"/>
      <c r="AE1352" s="130"/>
      <c r="AF1352" s="130"/>
      <c r="AG1352" s="130"/>
      <c r="AH1352" s="130"/>
      <c r="AI1352" s="130"/>
      <c r="AJ1352" s="130"/>
      <c r="AK1352" s="130"/>
      <c r="AL1352" s="130"/>
      <c r="AM1352" s="130"/>
      <c r="AN1352" s="130"/>
      <c r="AO1352" s="130"/>
      <c r="AP1352" s="130"/>
      <c r="AQ1352" s="130"/>
      <c r="AR1352" s="130"/>
      <c r="AS1352" s="130"/>
      <c r="AT1352" s="130"/>
      <c r="AU1352" s="130"/>
      <c r="AV1352" s="130"/>
      <c r="AW1352" s="130"/>
      <c r="AX1352" s="130"/>
      <c r="AY1352" s="130"/>
      <c r="AZ1352" s="130"/>
      <c r="BA1352" s="130"/>
      <c r="BB1352" s="130"/>
      <c r="BC1352" s="130"/>
      <c r="BD1352" s="130"/>
      <c r="BE1352" s="130"/>
      <c r="BF1352" s="130"/>
      <c r="BG1352" s="130"/>
      <c r="BH1352" s="130"/>
      <c r="BI1352" s="130"/>
      <c r="BJ1352" s="130"/>
      <c r="BK1352" s="130"/>
      <c r="BL1352" s="130"/>
      <c r="BM1352" s="130"/>
      <c r="BN1352" s="130"/>
      <c r="BO1352" s="130"/>
      <c r="BP1352" s="130"/>
      <c r="BQ1352" s="130"/>
      <c r="BR1352" s="130"/>
      <c r="BS1352" s="111"/>
    </row>
    <row r="1353" spans="4:71" s="94" customFormat="1" ht="9.75" customHeight="1" x14ac:dyDescent="0.25">
      <c r="D1353" s="130"/>
      <c r="E1353" s="130"/>
      <c r="F1353" s="130"/>
      <c r="G1353" s="130"/>
      <c r="H1353" s="130"/>
      <c r="I1353" s="130"/>
      <c r="J1353" s="130"/>
      <c r="K1353" s="130"/>
      <c r="L1353" s="130"/>
      <c r="M1353" s="130"/>
      <c r="N1353" s="130"/>
      <c r="O1353" s="130"/>
      <c r="P1353" s="130"/>
      <c r="Q1353" s="130"/>
      <c r="R1353" s="130"/>
      <c r="S1353" s="130"/>
      <c r="T1353" s="130"/>
      <c r="U1353" s="130"/>
      <c r="V1353" s="130"/>
      <c r="W1353" s="130"/>
      <c r="X1353" s="130"/>
      <c r="Y1353" s="130"/>
      <c r="Z1353" s="130"/>
      <c r="AA1353" s="130"/>
      <c r="AB1353" s="130"/>
      <c r="AC1353" s="130"/>
      <c r="AD1353" s="130"/>
      <c r="AE1353" s="130"/>
      <c r="AF1353" s="130"/>
      <c r="AG1353" s="130"/>
      <c r="AH1353" s="130"/>
      <c r="AI1353" s="130"/>
      <c r="AJ1353" s="130"/>
      <c r="AK1353" s="130"/>
      <c r="AL1353" s="130"/>
      <c r="AM1353" s="130"/>
      <c r="AN1353" s="130"/>
      <c r="AO1353" s="130"/>
      <c r="AP1353" s="130"/>
      <c r="AQ1353" s="130"/>
      <c r="AR1353" s="130"/>
      <c r="AS1353" s="130"/>
      <c r="AT1353" s="130"/>
      <c r="AU1353" s="130"/>
      <c r="AV1353" s="130"/>
      <c r="AW1353" s="130"/>
      <c r="AX1353" s="130"/>
      <c r="AY1353" s="130"/>
      <c r="AZ1353" s="130"/>
      <c r="BA1353" s="130"/>
      <c r="BB1353" s="130"/>
      <c r="BC1353" s="130"/>
      <c r="BD1353" s="130"/>
      <c r="BE1353" s="130"/>
      <c r="BF1353" s="130"/>
      <c r="BG1353" s="130"/>
      <c r="BH1353" s="130"/>
      <c r="BI1353" s="130"/>
      <c r="BJ1353" s="130"/>
      <c r="BK1353" s="130"/>
      <c r="BL1353" s="130"/>
      <c r="BM1353" s="130"/>
      <c r="BN1353" s="130"/>
      <c r="BO1353" s="130"/>
      <c r="BP1353" s="130"/>
      <c r="BQ1353" s="130"/>
      <c r="BR1353" s="130"/>
      <c r="BS1353" s="111"/>
    </row>
    <row r="1354" spans="4:71" s="94" customFormat="1" ht="9.75" customHeight="1" x14ac:dyDescent="0.25">
      <c r="D1354" s="130"/>
      <c r="E1354" s="130"/>
      <c r="F1354" s="130"/>
      <c r="G1354" s="130"/>
      <c r="H1354" s="130"/>
      <c r="I1354" s="130"/>
      <c r="J1354" s="130"/>
      <c r="K1354" s="130"/>
      <c r="L1354" s="130"/>
      <c r="M1354" s="130"/>
      <c r="N1354" s="130"/>
      <c r="O1354" s="130"/>
      <c r="P1354" s="130"/>
      <c r="Q1354" s="130"/>
      <c r="R1354" s="130"/>
      <c r="S1354" s="130"/>
      <c r="T1354" s="130"/>
      <c r="U1354" s="130"/>
      <c r="V1354" s="130"/>
      <c r="W1354" s="130"/>
      <c r="X1354" s="130"/>
      <c r="Y1354" s="130"/>
      <c r="Z1354" s="130"/>
      <c r="AA1354" s="130"/>
      <c r="AB1354" s="130"/>
      <c r="AC1354" s="130"/>
      <c r="AD1354" s="130"/>
      <c r="AE1354" s="130"/>
      <c r="AF1354" s="130"/>
      <c r="AG1354" s="130"/>
      <c r="AH1354" s="130"/>
      <c r="AI1354" s="130"/>
      <c r="AJ1354" s="130"/>
      <c r="AK1354" s="130"/>
      <c r="AL1354" s="130"/>
      <c r="AM1354" s="130"/>
      <c r="AN1354" s="130"/>
      <c r="AO1354" s="130"/>
      <c r="AP1354" s="130"/>
      <c r="AQ1354" s="130"/>
      <c r="AR1354" s="130"/>
      <c r="AS1354" s="130"/>
      <c r="AT1354" s="130"/>
      <c r="AU1354" s="130"/>
      <c r="AV1354" s="130"/>
      <c r="AW1354" s="130"/>
      <c r="AX1354" s="130"/>
      <c r="AY1354" s="130"/>
      <c r="AZ1354" s="130"/>
      <c r="BA1354" s="130"/>
      <c r="BB1354" s="130"/>
      <c r="BC1354" s="130"/>
      <c r="BD1354" s="130"/>
      <c r="BE1354" s="130"/>
      <c r="BF1354" s="130"/>
      <c r="BG1354" s="130"/>
      <c r="BH1354" s="130"/>
      <c r="BI1354" s="130"/>
      <c r="BJ1354" s="130"/>
      <c r="BK1354" s="130"/>
      <c r="BL1354" s="130"/>
      <c r="BM1354" s="130"/>
      <c r="BN1354" s="130"/>
      <c r="BO1354" s="130"/>
      <c r="BP1354" s="130"/>
      <c r="BQ1354" s="130"/>
      <c r="BR1354" s="130"/>
      <c r="BS1354" s="111"/>
    </row>
    <row r="1355" spans="4:71" s="94" customFormat="1" ht="9.75" customHeight="1" x14ac:dyDescent="0.25">
      <c r="D1355" s="130"/>
      <c r="E1355" s="130"/>
      <c r="F1355" s="130"/>
      <c r="G1355" s="130"/>
      <c r="H1355" s="130"/>
      <c r="I1355" s="130"/>
      <c r="J1355" s="130"/>
      <c r="K1355" s="130"/>
      <c r="L1355" s="130"/>
      <c r="M1355" s="130"/>
      <c r="N1355" s="130"/>
      <c r="O1355" s="130"/>
      <c r="P1355" s="130"/>
      <c r="Q1355" s="130"/>
      <c r="R1355" s="130"/>
      <c r="S1355" s="130"/>
      <c r="T1355" s="130"/>
      <c r="U1355" s="130"/>
      <c r="V1355" s="130"/>
      <c r="W1355" s="130"/>
      <c r="X1355" s="130"/>
      <c r="Y1355" s="130"/>
      <c r="Z1355" s="130"/>
      <c r="AA1355" s="130"/>
      <c r="AB1355" s="130"/>
      <c r="AC1355" s="130"/>
      <c r="AD1355" s="130"/>
      <c r="AE1355" s="130"/>
      <c r="AF1355" s="130"/>
      <c r="AG1355" s="130"/>
      <c r="AH1355" s="130"/>
      <c r="AI1355" s="130"/>
      <c r="AJ1355" s="130"/>
      <c r="AK1355" s="130"/>
      <c r="AL1355" s="130"/>
      <c r="AM1355" s="130"/>
      <c r="AN1355" s="130"/>
      <c r="AO1355" s="130"/>
      <c r="AP1355" s="130"/>
      <c r="AQ1355" s="130"/>
      <c r="AR1355" s="130"/>
      <c r="AS1355" s="130"/>
      <c r="AT1355" s="130"/>
      <c r="AU1355" s="130"/>
      <c r="AV1355" s="130"/>
      <c r="AW1355" s="130"/>
      <c r="AX1355" s="130"/>
      <c r="AY1355" s="130"/>
      <c r="AZ1355" s="130"/>
      <c r="BA1355" s="130"/>
      <c r="BB1355" s="130"/>
      <c r="BC1355" s="130"/>
      <c r="BD1355" s="130"/>
      <c r="BE1355" s="130"/>
      <c r="BF1355" s="130"/>
      <c r="BG1355" s="130"/>
      <c r="BH1355" s="130"/>
      <c r="BI1355" s="130"/>
      <c r="BJ1355" s="130"/>
      <c r="BK1355" s="130"/>
      <c r="BL1355" s="130"/>
      <c r="BM1355" s="130"/>
      <c r="BN1355" s="130"/>
      <c r="BO1355" s="130"/>
      <c r="BP1355" s="130"/>
      <c r="BQ1355" s="130"/>
      <c r="BR1355" s="130"/>
      <c r="BS1355" s="111"/>
    </row>
    <row r="1356" spans="4:71" s="94" customFormat="1" ht="9.75" customHeight="1" x14ac:dyDescent="0.25">
      <c r="D1356" s="130"/>
      <c r="E1356" s="130"/>
      <c r="F1356" s="130"/>
      <c r="G1356" s="130"/>
      <c r="H1356" s="130"/>
      <c r="I1356" s="130"/>
      <c r="J1356" s="130"/>
      <c r="K1356" s="130"/>
      <c r="L1356" s="130"/>
      <c r="M1356" s="130"/>
      <c r="N1356" s="130"/>
      <c r="O1356" s="130"/>
      <c r="P1356" s="130"/>
      <c r="Q1356" s="130"/>
      <c r="R1356" s="130"/>
      <c r="S1356" s="130"/>
      <c r="T1356" s="130"/>
      <c r="U1356" s="130"/>
      <c r="V1356" s="130"/>
      <c r="W1356" s="130"/>
      <c r="X1356" s="130"/>
      <c r="Y1356" s="130"/>
      <c r="Z1356" s="130"/>
      <c r="AA1356" s="130"/>
      <c r="AB1356" s="130"/>
      <c r="AC1356" s="130"/>
      <c r="AD1356" s="130"/>
      <c r="AE1356" s="130"/>
      <c r="AF1356" s="130"/>
      <c r="AG1356" s="130"/>
      <c r="AH1356" s="130"/>
      <c r="AI1356" s="130"/>
      <c r="AJ1356" s="130"/>
      <c r="AK1356" s="130"/>
      <c r="AL1356" s="130"/>
      <c r="AM1356" s="130"/>
      <c r="AN1356" s="130"/>
      <c r="AO1356" s="130"/>
      <c r="AP1356" s="130"/>
      <c r="AQ1356" s="130"/>
      <c r="AR1356" s="130"/>
      <c r="AS1356" s="130"/>
      <c r="AT1356" s="130"/>
      <c r="AU1356" s="130"/>
      <c r="AV1356" s="130"/>
      <c r="AW1356" s="130"/>
      <c r="AX1356" s="130"/>
      <c r="AY1356" s="130"/>
      <c r="AZ1356" s="130"/>
      <c r="BA1356" s="130"/>
      <c r="BB1356" s="130"/>
      <c r="BC1356" s="130"/>
      <c r="BD1356" s="130"/>
      <c r="BE1356" s="130"/>
      <c r="BF1356" s="130"/>
      <c r="BG1356" s="130"/>
      <c r="BH1356" s="130"/>
      <c r="BI1356" s="130"/>
      <c r="BJ1356" s="130"/>
      <c r="BK1356" s="130"/>
      <c r="BL1356" s="130"/>
      <c r="BM1356" s="130"/>
      <c r="BN1356" s="130"/>
      <c r="BO1356" s="130"/>
      <c r="BP1356" s="130"/>
      <c r="BQ1356" s="130"/>
      <c r="BR1356" s="130"/>
      <c r="BS1356" s="111"/>
    </row>
    <row r="1357" spans="4:71" s="94" customFormat="1" ht="9.75" customHeight="1" x14ac:dyDescent="0.25">
      <c r="D1357" s="130"/>
      <c r="E1357" s="130"/>
      <c r="F1357" s="130"/>
      <c r="G1357" s="130"/>
      <c r="H1357" s="130"/>
      <c r="I1357" s="130"/>
      <c r="J1357" s="130"/>
      <c r="K1357" s="130"/>
      <c r="L1357" s="130"/>
      <c r="M1357" s="130"/>
      <c r="N1357" s="130"/>
      <c r="O1357" s="130"/>
      <c r="P1357" s="130"/>
      <c r="Q1357" s="130"/>
      <c r="R1357" s="130"/>
      <c r="S1357" s="130"/>
      <c r="T1357" s="130"/>
      <c r="U1357" s="130"/>
      <c r="V1357" s="130"/>
      <c r="W1357" s="130"/>
      <c r="X1357" s="130"/>
      <c r="Y1357" s="130"/>
      <c r="Z1357" s="130"/>
      <c r="AA1357" s="130"/>
      <c r="AB1357" s="130"/>
      <c r="AC1357" s="130"/>
      <c r="AD1357" s="130"/>
      <c r="AE1357" s="130"/>
      <c r="AF1357" s="130"/>
      <c r="AG1357" s="130"/>
      <c r="AH1357" s="130"/>
      <c r="AI1357" s="130"/>
      <c r="AJ1357" s="130"/>
      <c r="AK1357" s="130"/>
      <c r="AL1357" s="130"/>
      <c r="AM1357" s="130"/>
      <c r="AN1357" s="130"/>
      <c r="AO1357" s="130"/>
      <c r="AP1357" s="130"/>
      <c r="AQ1357" s="130"/>
      <c r="AR1357" s="130"/>
      <c r="AS1357" s="130"/>
      <c r="AT1357" s="130"/>
      <c r="AU1357" s="130"/>
      <c r="AV1357" s="130"/>
      <c r="AW1357" s="130"/>
      <c r="AX1357" s="130"/>
      <c r="AY1357" s="130"/>
      <c r="AZ1357" s="130"/>
      <c r="BA1357" s="130"/>
      <c r="BB1357" s="130"/>
      <c r="BC1357" s="130"/>
      <c r="BD1357" s="130"/>
      <c r="BE1357" s="130"/>
      <c r="BF1357" s="130"/>
      <c r="BG1357" s="130"/>
      <c r="BH1357" s="130"/>
      <c r="BI1357" s="130"/>
      <c r="BJ1357" s="130"/>
      <c r="BK1357" s="130"/>
      <c r="BL1357" s="130"/>
      <c r="BM1357" s="130"/>
      <c r="BN1357" s="130"/>
      <c r="BO1357" s="130"/>
      <c r="BP1357" s="130"/>
      <c r="BQ1357" s="130"/>
      <c r="BR1357" s="130"/>
      <c r="BS1357" s="111"/>
    </row>
    <row r="1358" spans="4:71" s="94" customFormat="1" ht="9.75" customHeight="1" x14ac:dyDescent="0.25">
      <c r="D1358" s="130"/>
      <c r="E1358" s="130"/>
      <c r="F1358" s="130"/>
      <c r="G1358" s="130"/>
      <c r="H1358" s="130"/>
      <c r="I1358" s="130"/>
      <c r="J1358" s="130"/>
      <c r="K1358" s="130"/>
      <c r="L1358" s="130"/>
      <c r="M1358" s="130"/>
      <c r="N1358" s="130"/>
      <c r="O1358" s="130"/>
      <c r="P1358" s="130"/>
      <c r="Q1358" s="130"/>
      <c r="R1358" s="130"/>
      <c r="S1358" s="130"/>
      <c r="T1358" s="130"/>
      <c r="U1358" s="130"/>
      <c r="V1358" s="130"/>
      <c r="W1358" s="130"/>
      <c r="X1358" s="130"/>
      <c r="Y1358" s="130"/>
      <c r="Z1358" s="130"/>
      <c r="AA1358" s="130"/>
      <c r="AB1358" s="130"/>
      <c r="AC1358" s="130"/>
      <c r="AD1358" s="130"/>
      <c r="AE1358" s="130"/>
      <c r="AF1358" s="130"/>
      <c r="AG1358" s="130"/>
      <c r="AH1358" s="130"/>
      <c r="AI1358" s="130"/>
      <c r="AJ1358" s="130"/>
      <c r="AK1358" s="130"/>
      <c r="AL1358" s="130"/>
      <c r="AM1358" s="130"/>
      <c r="AN1358" s="130"/>
      <c r="AO1358" s="130"/>
      <c r="AP1358" s="130"/>
      <c r="AQ1358" s="130"/>
      <c r="AR1358" s="130"/>
      <c r="AS1358" s="130"/>
      <c r="AT1358" s="130"/>
      <c r="AU1358" s="130"/>
      <c r="AV1358" s="130"/>
      <c r="AW1358" s="130"/>
      <c r="AX1358" s="130"/>
      <c r="AY1358" s="130"/>
      <c r="AZ1358" s="130"/>
      <c r="BA1358" s="130"/>
      <c r="BB1358" s="130"/>
      <c r="BC1358" s="130"/>
      <c r="BD1358" s="130"/>
      <c r="BE1358" s="130"/>
      <c r="BF1358" s="130"/>
      <c r="BG1358" s="130"/>
      <c r="BH1358" s="130"/>
      <c r="BI1358" s="130"/>
      <c r="BJ1358" s="130"/>
      <c r="BK1358" s="130"/>
      <c r="BL1358" s="130"/>
      <c r="BM1358" s="130"/>
      <c r="BN1358" s="130"/>
      <c r="BO1358" s="130"/>
      <c r="BP1358" s="130"/>
      <c r="BQ1358" s="130"/>
      <c r="BR1358" s="130"/>
      <c r="BS1358" s="111"/>
    </row>
    <row r="1359" spans="4:71" s="94" customFormat="1" ht="9.75" customHeight="1" x14ac:dyDescent="0.25">
      <c r="D1359" s="130"/>
      <c r="E1359" s="130"/>
      <c r="F1359" s="130"/>
      <c r="G1359" s="130"/>
      <c r="H1359" s="130"/>
      <c r="I1359" s="130"/>
      <c r="J1359" s="130"/>
      <c r="K1359" s="130"/>
      <c r="L1359" s="130"/>
      <c r="M1359" s="130"/>
      <c r="N1359" s="130"/>
      <c r="O1359" s="130"/>
      <c r="P1359" s="130"/>
      <c r="Q1359" s="130"/>
      <c r="R1359" s="130"/>
      <c r="S1359" s="130"/>
      <c r="T1359" s="130"/>
      <c r="U1359" s="130"/>
      <c r="V1359" s="130"/>
      <c r="W1359" s="130"/>
      <c r="X1359" s="130"/>
      <c r="Y1359" s="130"/>
      <c r="Z1359" s="130"/>
      <c r="AA1359" s="130"/>
      <c r="AB1359" s="130"/>
      <c r="AC1359" s="130"/>
      <c r="AD1359" s="130"/>
      <c r="AE1359" s="130"/>
      <c r="AF1359" s="130"/>
      <c r="AG1359" s="130"/>
      <c r="AH1359" s="130"/>
      <c r="AI1359" s="130"/>
      <c r="AJ1359" s="130"/>
      <c r="AK1359" s="130"/>
      <c r="AL1359" s="130"/>
      <c r="AM1359" s="130"/>
      <c r="AN1359" s="130"/>
      <c r="AO1359" s="130"/>
      <c r="AP1359" s="130"/>
      <c r="AQ1359" s="130"/>
      <c r="AR1359" s="130"/>
      <c r="AS1359" s="130"/>
      <c r="AT1359" s="130"/>
      <c r="AU1359" s="130"/>
      <c r="AV1359" s="130"/>
      <c r="AW1359" s="130"/>
      <c r="AX1359" s="130"/>
      <c r="AY1359" s="130"/>
      <c r="AZ1359" s="130"/>
      <c r="BA1359" s="130"/>
      <c r="BB1359" s="130"/>
      <c r="BC1359" s="130"/>
      <c r="BD1359" s="130"/>
      <c r="BE1359" s="130"/>
      <c r="BF1359" s="130"/>
      <c r="BG1359" s="130"/>
      <c r="BH1359" s="130"/>
      <c r="BI1359" s="130"/>
      <c r="BJ1359" s="130"/>
      <c r="BK1359" s="130"/>
      <c r="BL1359" s="130"/>
      <c r="BM1359" s="130"/>
      <c r="BN1359" s="130"/>
      <c r="BO1359" s="130"/>
      <c r="BP1359" s="130"/>
      <c r="BQ1359" s="130"/>
      <c r="BR1359" s="130"/>
      <c r="BS1359" s="111"/>
    </row>
    <row r="1360" spans="4:71" s="94" customFormat="1" ht="9.75" customHeight="1" x14ac:dyDescent="0.25">
      <c r="D1360" s="130"/>
      <c r="E1360" s="130"/>
      <c r="F1360" s="130"/>
      <c r="G1360" s="130"/>
      <c r="H1360" s="130"/>
      <c r="I1360" s="130"/>
      <c r="J1360" s="130"/>
      <c r="K1360" s="130"/>
      <c r="L1360" s="130"/>
      <c r="M1360" s="130"/>
      <c r="N1360" s="130"/>
      <c r="O1360" s="130"/>
      <c r="P1360" s="130"/>
      <c r="Q1360" s="130"/>
      <c r="R1360" s="130"/>
      <c r="S1360" s="130"/>
      <c r="T1360" s="130"/>
      <c r="U1360" s="130"/>
      <c r="V1360" s="130"/>
      <c r="W1360" s="130"/>
      <c r="X1360" s="130"/>
      <c r="Y1360" s="130"/>
      <c r="Z1360" s="130"/>
      <c r="AA1360" s="130"/>
      <c r="AB1360" s="130"/>
      <c r="AC1360" s="130"/>
      <c r="AD1360" s="130"/>
      <c r="AE1360" s="130"/>
      <c r="AF1360" s="130"/>
      <c r="AG1360" s="130"/>
      <c r="AH1360" s="130"/>
      <c r="AI1360" s="130"/>
      <c r="AJ1360" s="130"/>
      <c r="AK1360" s="130"/>
      <c r="AL1360" s="130"/>
      <c r="AM1360" s="130"/>
      <c r="AN1360" s="130"/>
      <c r="AO1360" s="130"/>
      <c r="AP1360" s="130"/>
      <c r="AQ1360" s="130"/>
      <c r="AR1360" s="130"/>
      <c r="AS1360" s="130"/>
      <c r="AT1360" s="130"/>
      <c r="AU1360" s="130"/>
      <c r="AV1360" s="130"/>
      <c r="AW1360" s="130"/>
      <c r="AX1360" s="130"/>
      <c r="AY1360" s="130"/>
      <c r="AZ1360" s="130"/>
      <c r="BA1360" s="130"/>
      <c r="BB1360" s="130"/>
      <c r="BC1360" s="130"/>
      <c r="BD1360" s="130"/>
      <c r="BE1360" s="130"/>
      <c r="BF1360" s="130"/>
      <c r="BG1360" s="130"/>
      <c r="BH1360" s="130"/>
      <c r="BI1360" s="130"/>
      <c r="BJ1360" s="130"/>
      <c r="BK1360" s="130"/>
      <c r="BL1360" s="130"/>
      <c r="BM1360" s="130"/>
      <c r="BN1360" s="130"/>
      <c r="BO1360" s="130"/>
      <c r="BP1360" s="130"/>
      <c r="BQ1360" s="130"/>
      <c r="BR1360" s="130"/>
      <c r="BS1360" s="111"/>
    </row>
    <row r="1361" spans="4:71" s="94" customFormat="1" ht="9.75" customHeight="1" x14ac:dyDescent="0.25">
      <c r="D1361" s="130"/>
      <c r="E1361" s="130"/>
      <c r="F1361" s="130"/>
      <c r="G1361" s="130"/>
      <c r="H1361" s="130"/>
      <c r="I1361" s="130"/>
      <c r="J1361" s="130"/>
      <c r="K1361" s="130"/>
      <c r="L1361" s="130"/>
      <c r="M1361" s="130"/>
      <c r="N1361" s="130"/>
      <c r="O1361" s="130"/>
      <c r="P1361" s="130"/>
      <c r="Q1361" s="130"/>
      <c r="R1361" s="130"/>
      <c r="S1361" s="130"/>
      <c r="T1361" s="130"/>
      <c r="U1361" s="130"/>
      <c r="V1361" s="130"/>
      <c r="W1361" s="130"/>
      <c r="X1361" s="130"/>
      <c r="Y1361" s="130"/>
      <c r="Z1361" s="130"/>
      <c r="AA1361" s="130"/>
      <c r="AB1361" s="130"/>
      <c r="AC1361" s="130"/>
      <c r="AD1361" s="130"/>
      <c r="AE1361" s="130"/>
      <c r="AF1361" s="130"/>
      <c r="AG1361" s="130"/>
      <c r="AH1361" s="130"/>
      <c r="AI1361" s="130"/>
      <c r="AJ1361" s="130"/>
      <c r="AK1361" s="130"/>
      <c r="AL1361" s="130"/>
      <c r="AM1361" s="130"/>
      <c r="AN1361" s="130"/>
      <c r="AO1361" s="130"/>
      <c r="AP1361" s="130"/>
      <c r="AQ1361" s="130"/>
      <c r="AR1361" s="130"/>
      <c r="AS1361" s="130"/>
      <c r="AT1361" s="130"/>
      <c r="AU1361" s="130"/>
      <c r="AV1361" s="130"/>
      <c r="AW1361" s="130"/>
      <c r="AX1361" s="130"/>
      <c r="AY1361" s="130"/>
      <c r="AZ1361" s="130"/>
      <c r="BA1361" s="130"/>
      <c r="BB1361" s="130"/>
      <c r="BC1361" s="130"/>
      <c r="BD1361" s="130"/>
      <c r="BE1361" s="130"/>
      <c r="BF1361" s="130"/>
      <c r="BG1361" s="130"/>
      <c r="BH1361" s="130"/>
      <c r="BI1361" s="130"/>
      <c r="BJ1361" s="130"/>
      <c r="BK1361" s="130"/>
      <c r="BL1361" s="130"/>
      <c r="BM1361" s="130"/>
      <c r="BN1361" s="130"/>
      <c r="BO1361" s="130"/>
      <c r="BP1361" s="130"/>
      <c r="BQ1361" s="130"/>
      <c r="BR1361" s="130"/>
      <c r="BS1361" s="111"/>
    </row>
    <row r="1362" spans="4:71" s="94" customFormat="1" ht="9.75" customHeight="1" x14ac:dyDescent="0.25">
      <c r="D1362" s="130"/>
      <c r="E1362" s="130"/>
      <c r="F1362" s="130"/>
      <c r="G1362" s="130"/>
      <c r="H1362" s="130"/>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11"/>
    </row>
    <row r="1363" spans="4:71" s="94" customFormat="1" ht="9.75" customHeight="1" x14ac:dyDescent="0.25">
      <c r="D1363" s="130"/>
      <c r="E1363" s="130"/>
      <c r="F1363" s="130"/>
      <c r="G1363" s="130"/>
      <c r="H1363" s="130"/>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11"/>
    </row>
    <row r="1364" spans="4:71" s="94" customFormat="1" ht="9.75" customHeight="1" x14ac:dyDescent="0.25">
      <c r="D1364" s="130"/>
      <c r="E1364" s="130"/>
      <c r="F1364" s="130"/>
      <c r="G1364" s="130"/>
      <c r="H1364" s="130"/>
      <c r="I1364" s="130"/>
      <c r="J1364" s="130"/>
      <c r="K1364" s="130"/>
      <c r="L1364" s="130"/>
      <c r="M1364" s="130"/>
      <c r="N1364" s="130"/>
      <c r="O1364" s="130"/>
      <c r="P1364" s="130"/>
      <c r="Q1364" s="130"/>
      <c r="R1364" s="130"/>
      <c r="S1364" s="130"/>
      <c r="T1364" s="130"/>
      <c r="U1364" s="130"/>
      <c r="V1364" s="130"/>
      <c r="W1364" s="130"/>
      <c r="X1364" s="130"/>
      <c r="Y1364" s="130"/>
      <c r="Z1364" s="130"/>
      <c r="AA1364" s="130"/>
      <c r="AB1364" s="130"/>
      <c r="AC1364" s="130"/>
      <c r="AD1364" s="130"/>
      <c r="AE1364" s="130"/>
      <c r="AF1364" s="130"/>
      <c r="AG1364" s="130"/>
      <c r="AH1364" s="130"/>
      <c r="AI1364" s="130"/>
      <c r="AJ1364" s="130"/>
      <c r="AK1364" s="130"/>
      <c r="AL1364" s="130"/>
      <c r="AM1364" s="130"/>
      <c r="AN1364" s="130"/>
      <c r="AO1364" s="130"/>
      <c r="AP1364" s="130"/>
      <c r="AQ1364" s="130"/>
      <c r="AR1364" s="130"/>
      <c r="AS1364" s="130"/>
      <c r="AT1364" s="130"/>
      <c r="AU1364" s="130"/>
      <c r="AV1364" s="130"/>
      <c r="AW1364" s="130"/>
      <c r="AX1364" s="130"/>
      <c r="AY1364" s="130"/>
      <c r="AZ1364" s="130"/>
      <c r="BA1364" s="130"/>
      <c r="BB1364" s="130"/>
      <c r="BC1364" s="130"/>
      <c r="BD1364" s="130"/>
      <c r="BE1364" s="130"/>
      <c r="BF1364" s="130"/>
      <c r="BG1364" s="130"/>
      <c r="BH1364" s="130"/>
      <c r="BI1364" s="130"/>
      <c r="BJ1364" s="130"/>
      <c r="BK1364" s="130"/>
      <c r="BL1364" s="130"/>
      <c r="BM1364" s="130"/>
      <c r="BN1364" s="130"/>
      <c r="BO1364" s="130"/>
      <c r="BP1364" s="130"/>
      <c r="BQ1364" s="130"/>
      <c r="BR1364" s="130"/>
      <c r="BS1364" s="111"/>
    </row>
    <row r="1365" spans="4:71" s="94" customFormat="1" ht="9.75" customHeight="1" x14ac:dyDescent="0.25">
      <c r="D1365" s="130"/>
      <c r="E1365" s="130"/>
      <c r="F1365" s="130"/>
      <c r="G1365" s="130"/>
      <c r="H1365" s="130"/>
      <c r="I1365" s="130"/>
      <c r="J1365" s="130"/>
      <c r="K1365" s="130"/>
      <c r="L1365" s="130"/>
      <c r="M1365" s="130"/>
      <c r="N1365" s="130"/>
      <c r="O1365" s="130"/>
      <c r="P1365" s="130"/>
      <c r="Q1365" s="130"/>
      <c r="R1365" s="130"/>
      <c r="S1365" s="130"/>
      <c r="T1365" s="130"/>
      <c r="U1365" s="130"/>
      <c r="V1365" s="130"/>
      <c r="W1365" s="130"/>
      <c r="X1365" s="130"/>
      <c r="Y1365" s="130"/>
      <c r="Z1365" s="130"/>
      <c r="AA1365" s="130"/>
      <c r="AB1365" s="130"/>
      <c r="AC1365" s="130"/>
      <c r="AD1365" s="130"/>
      <c r="AE1365" s="130"/>
      <c r="AF1365" s="130"/>
      <c r="AG1365" s="130"/>
      <c r="AH1365" s="130"/>
      <c r="AI1365" s="130"/>
      <c r="AJ1365" s="130"/>
      <c r="AK1365" s="130"/>
      <c r="AL1365" s="130"/>
      <c r="AM1365" s="130"/>
      <c r="AN1365" s="130"/>
      <c r="AO1365" s="130"/>
      <c r="AP1365" s="130"/>
      <c r="AQ1365" s="130"/>
      <c r="AR1365" s="130"/>
      <c r="AS1365" s="130"/>
      <c r="AT1365" s="130"/>
      <c r="AU1365" s="130"/>
      <c r="AV1365" s="130"/>
      <c r="AW1365" s="130"/>
      <c r="AX1365" s="130"/>
      <c r="AY1365" s="130"/>
      <c r="AZ1365" s="130"/>
      <c r="BA1365" s="130"/>
      <c r="BB1365" s="130"/>
      <c r="BC1365" s="130"/>
      <c r="BD1365" s="130"/>
      <c r="BE1365" s="130"/>
      <c r="BF1365" s="130"/>
      <c r="BG1365" s="130"/>
      <c r="BH1365" s="130"/>
      <c r="BI1365" s="130"/>
      <c r="BJ1365" s="130"/>
      <c r="BK1365" s="130"/>
      <c r="BL1365" s="130"/>
      <c r="BM1365" s="130"/>
      <c r="BN1365" s="130"/>
      <c r="BO1365" s="130"/>
      <c r="BP1365" s="130"/>
      <c r="BQ1365" s="130"/>
      <c r="BR1365" s="130"/>
      <c r="BS1365" s="111"/>
    </row>
    <row r="1366" spans="4:71" s="94" customFormat="1" ht="9.75" customHeight="1" x14ac:dyDescent="0.25">
      <c r="D1366" s="130"/>
      <c r="E1366" s="130"/>
      <c r="F1366" s="130"/>
      <c r="G1366" s="130"/>
      <c r="H1366" s="130"/>
      <c r="I1366" s="130"/>
      <c r="J1366" s="130"/>
      <c r="K1366" s="130"/>
      <c r="L1366" s="130"/>
      <c r="M1366" s="130"/>
      <c r="N1366" s="130"/>
      <c r="O1366" s="130"/>
      <c r="P1366" s="130"/>
      <c r="Q1366" s="130"/>
      <c r="R1366" s="130"/>
      <c r="S1366" s="130"/>
      <c r="T1366" s="130"/>
      <c r="U1366" s="130"/>
      <c r="V1366" s="130"/>
      <c r="W1366" s="130"/>
      <c r="X1366" s="130"/>
      <c r="Y1366" s="130"/>
      <c r="Z1366" s="130"/>
      <c r="AA1366" s="130"/>
      <c r="AB1366" s="130"/>
      <c r="AC1366" s="130"/>
      <c r="AD1366" s="130"/>
      <c r="AE1366" s="130"/>
      <c r="AF1366" s="130"/>
      <c r="AG1366" s="130"/>
      <c r="AH1366" s="130"/>
      <c r="AI1366" s="130"/>
      <c r="AJ1366" s="130"/>
      <c r="AK1366" s="130"/>
      <c r="AL1366" s="130"/>
      <c r="AM1366" s="130"/>
      <c r="AN1366" s="130"/>
      <c r="AO1366" s="130"/>
      <c r="AP1366" s="130"/>
      <c r="AQ1366" s="130"/>
      <c r="AR1366" s="130"/>
      <c r="AS1366" s="130"/>
      <c r="AT1366" s="130"/>
      <c r="AU1366" s="130"/>
      <c r="AV1366" s="130"/>
      <c r="AW1366" s="130"/>
      <c r="AX1366" s="130"/>
      <c r="AY1366" s="130"/>
      <c r="AZ1366" s="130"/>
      <c r="BA1366" s="130"/>
      <c r="BB1366" s="130"/>
      <c r="BC1366" s="130"/>
      <c r="BD1366" s="130"/>
      <c r="BE1366" s="130"/>
      <c r="BF1366" s="130"/>
      <c r="BG1366" s="130"/>
      <c r="BH1366" s="130"/>
      <c r="BI1366" s="130"/>
      <c r="BJ1366" s="130"/>
      <c r="BK1366" s="130"/>
      <c r="BL1366" s="130"/>
      <c r="BM1366" s="130"/>
      <c r="BN1366" s="130"/>
      <c r="BO1366" s="130"/>
      <c r="BP1366" s="130"/>
      <c r="BQ1366" s="130"/>
      <c r="BR1366" s="130"/>
      <c r="BS1366" s="111"/>
    </row>
    <row r="1367" spans="4:71" s="94" customFormat="1" ht="9.75" customHeight="1" x14ac:dyDescent="0.25">
      <c r="D1367" s="130"/>
      <c r="E1367" s="130"/>
      <c r="F1367" s="130"/>
      <c r="G1367" s="130"/>
      <c r="H1367" s="130"/>
      <c r="I1367" s="130"/>
      <c r="J1367" s="130"/>
      <c r="K1367" s="130"/>
      <c r="L1367" s="130"/>
      <c r="M1367" s="130"/>
      <c r="N1367" s="130"/>
      <c r="O1367" s="130"/>
      <c r="P1367" s="130"/>
      <c r="Q1367" s="130"/>
      <c r="R1367" s="130"/>
      <c r="S1367" s="130"/>
      <c r="T1367" s="130"/>
      <c r="U1367" s="130"/>
      <c r="V1367" s="130"/>
      <c r="W1367" s="130"/>
      <c r="X1367" s="130"/>
      <c r="Y1367" s="130"/>
      <c r="Z1367" s="130"/>
      <c r="AA1367" s="130"/>
      <c r="AB1367" s="130"/>
      <c r="AC1367" s="130"/>
      <c r="AD1367" s="130"/>
      <c r="AE1367" s="130"/>
      <c r="AF1367" s="130"/>
      <c r="AG1367" s="130"/>
      <c r="AH1367" s="130"/>
      <c r="AI1367" s="130"/>
      <c r="AJ1367" s="130"/>
      <c r="AK1367" s="130"/>
      <c r="AL1367" s="130"/>
      <c r="AM1367" s="130"/>
      <c r="AN1367" s="130"/>
      <c r="AO1367" s="130"/>
      <c r="AP1367" s="130"/>
      <c r="AQ1367" s="130"/>
      <c r="AR1367" s="130"/>
      <c r="AS1367" s="130"/>
      <c r="AT1367" s="130"/>
      <c r="AU1367" s="130"/>
      <c r="AV1367" s="130"/>
      <c r="AW1367" s="130"/>
      <c r="AX1367" s="130"/>
      <c r="AY1367" s="130"/>
      <c r="AZ1367" s="130"/>
      <c r="BA1367" s="130"/>
      <c r="BB1367" s="130"/>
      <c r="BC1367" s="130"/>
      <c r="BD1367" s="130"/>
      <c r="BE1367" s="130"/>
      <c r="BF1367" s="130"/>
      <c r="BG1367" s="130"/>
      <c r="BH1367" s="130"/>
      <c r="BI1367" s="130"/>
      <c r="BJ1367" s="130"/>
      <c r="BK1367" s="130"/>
      <c r="BL1367" s="130"/>
      <c r="BM1367" s="130"/>
      <c r="BN1367" s="130"/>
      <c r="BO1367" s="130"/>
      <c r="BP1367" s="130"/>
      <c r="BQ1367" s="130"/>
      <c r="BR1367" s="130"/>
      <c r="BS1367" s="111"/>
    </row>
    <row r="1368" spans="4:71" s="94" customFormat="1" ht="9.75" customHeight="1" x14ac:dyDescent="0.25">
      <c r="D1368" s="130"/>
      <c r="E1368" s="130"/>
      <c r="F1368" s="130"/>
      <c r="G1368" s="130"/>
      <c r="H1368" s="130"/>
      <c r="I1368" s="130"/>
      <c r="J1368" s="130"/>
      <c r="K1368" s="130"/>
      <c r="L1368" s="130"/>
      <c r="M1368" s="130"/>
      <c r="N1368" s="130"/>
      <c r="O1368" s="130"/>
      <c r="P1368" s="130"/>
      <c r="Q1368" s="130"/>
      <c r="R1368" s="130"/>
      <c r="S1368" s="130"/>
      <c r="T1368" s="130"/>
      <c r="U1368" s="130"/>
      <c r="V1368" s="130"/>
      <c r="W1368" s="130"/>
      <c r="X1368" s="130"/>
      <c r="Y1368" s="130"/>
      <c r="Z1368" s="130"/>
      <c r="AA1368" s="130"/>
      <c r="AB1368" s="130"/>
      <c r="AC1368" s="130"/>
      <c r="AD1368" s="130"/>
      <c r="AE1368" s="130"/>
      <c r="AF1368" s="130"/>
      <c r="AG1368" s="130"/>
      <c r="AH1368" s="130"/>
      <c r="AI1368" s="130"/>
      <c r="AJ1368" s="130"/>
      <c r="AK1368" s="130"/>
      <c r="AL1368" s="130"/>
      <c r="AM1368" s="130"/>
      <c r="AN1368" s="130"/>
      <c r="AO1368" s="130"/>
      <c r="AP1368" s="130"/>
      <c r="AQ1368" s="130"/>
      <c r="AR1368" s="130"/>
      <c r="AS1368" s="130"/>
      <c r="AT1368" s="130"/>
      <c r="AU1368" s="130"/>
      <c r="AV1368" s="130"/>
      <c r="AW1368" s="130"/>
      <c r="AX1368" s="130"/>
      <c r="AY1368" s="130"/>
      <c r="AZ1368" s="130"/>
      <c r="BA1368" s="130"/>
      <c r="BB1368" s="130"/>
      <c r="BC1368" s="130"/>
      <c r="BD1368" s="130"/>
      <c r="BE1368" s="130"/>
      <c r="BF1368" s="130"/>
      <c r="BG1368" s="130"/>
      <c r="BH1368" s="130"/>
      <c r="BI1368" s="130"/>
      <c r="BJ1368" s="130"/>
      <c r="BK1368" s="130"/>
      <c r="BL1368" s="130"/>
      <c r="BM1368" s="130"/>
      <c r="BN1368" s="130"/>
      <c r="BO1368" s="130"/>
      <c r="BP1368" s="130"/>
      <c r="BQ1368" s="130"/>
      <c r="BR1368" s="130"/>
      <c r="BS1368" s="111"/>
    </row>
    <row r="1369" spans="4:71" s="94" customFormat="1" ht="9.75" customHeight="1" x14ac:dyDescent="0.25">
      <c r="D1369" s="130"/>
      <c r="E1369" s="130"/>
      <c r="F1369" s="130"/>
      <c r="G1369" s="130"/>
      <c r="H1369" s="130"/>
      <c r="I1369" s="130"/>
      <c r="J1369" s="130"/>
      <c r="K1369" s="130"/>
      <c r="L1369" s="130"/>
      <c r="M1369" s="130"/>
      <c r="N1369" s="130"/>
      <c r="O1369" s="130"/>
      <c r="P1369" s="130"/>
      <c r="Q1369" s="130"/>
      <c r="R1369" s="130"/>
      <c r="S1369" s="130"/>
      <c r="T1369" s="130"/>
      <c r="U1369" s="130"/>
      <c r="V1369" s="130"/>
      <c r="W1369" s="130"/>
      <c r="X1369" s="130"/>
      <c r="Y1369" s="130"/>
      <c r="Z1369" s="130"/>
      <c r="AA1369" s="130"/>
      <c r="AB1369" s="130"/>
      <c r="AC1369" s="130"/>
      <c r="AD1369" s="130"/>
      <c r="AE1369" s="130"/>
      <c r="AF1369" s="130"/>
      <c r="AG1369" s="130"/>
      <c r="AH1369" s="130"/>
      <c r="AI1369" s="130"/>
      <c r="AJ1369" s="130"/>
      <c r="AK1369" s="130"/>
      <c r="AL1369" s="130"/>
      <c r="AM1369" s="130"/>
      <c r="AN1369" s="130"/>
      <c r="AO1369" s="130"/>
      <c r="AP1369" s="130"/>
      <c r="AQ1369" s="130"/>
      <c r="AR1369" s="130"/>
      <c r="AS1369" s="130"/>
      <c r="AT1369" s="130"/>
      <c r="AU1369" s="130"/>
      <c r="AV1369" s="130"/>
      <c r="AW1369" s="130"/>
      <c r="AX1369" s="130"/>
      <c r="AY1369" s="130"/>
      <c r="AZ1369" s="130"/>
      <c r="BA1369" s="130"/>
      <c r="BB1369" s="130"/>
      <c r="BC1369" s="130"/>
      <c r="BD1369" s="130"/>
      <c r="BE1369" s="130"/>
      <c r="BF1369" s="130"/>
      <c r="BG1369" s="130"/>
      <c r="BH1369" s="130"/>
      <c r="BI1369" s="130"/>
      <c r="BJ1369" s="130"/>
      <c r="BK1369" s="130"/>
      <c r="BL1369" s="130"/>
      <c r="BM1369" s="130"/>
      <c r="BN1369" s="130"/>
      <c r="BO1369" s="130"/>
      <c r="BP1369" s="130"/>
      <c r="BQ1369" s="130"/>
      <c r="BR1369" s="130"/>
      <c r="BS1369" s="111"/>
    </row>
    <row r="1370" spans="4:71" s="94" customFormat="1" ht="9.75" customHeight="1" x14ac:dyDescent="0.25">
      <c r="D1370" s="130"/>
      <c r="E1370" s="130"/>
      <c r="F1370" s="130"/>
      <c r="G1370" s="130"/>
      <c r="H1370" s="130"/>
      <c r="I1370" s="130"/>
      <c r="J1370" s="130"/>
      <c r="K1370" s="130"/>
      <c r="L1370" s="130"/>
      <c r="M1370" s="130"/>
      <c r="N1370" s="130"/>
      <c r="O1370" s="130"/>
      <c r="P1370" s="130"/>
      <c r="Q1370" s="130"/>
      <c r="R1370" s="130"/>
      <c r="S1370" s="130"/>
      <c r="T1370" s="130"/>
      <c r="U1370" s="130"/>
      <c r="V1370" s="130"/>
      <c r="W1370" s="130"/>
      <c r="X1370" s="130"/>
      <c r="Y1370" s="130"/>
      <c r="Z1370" s="130"/>
      <c r="AA1370" s="130"/>
      <c r="AB1370" s="130"/>
      <c r="AC1370" s="130"/>
      <c r="AD1370" s="130"/>
      <c r="AE1370" s="130"/>
      <c r="AF1370" s="130"/>
      <c r="AG1370" s="130"/>
      <c r="AH1370" s="130"/>
      <c r="AI1370" s="130"/>
      <c r="AJ1370" s="130"/>
      <c r="AK1370" s="130"/>
      <c r="AL1370" s="130"/>
      <c r="AM1370" s="130"/>
      <c r="AN1370" s="130"/>
      <c r="AO1370" s="130"/>
      <c r="AP1370" s="130"/>
      <c r="AQ1370" s="130"/>
      <c r="AR1370" s="130"/>
      <c r="AS1370" s="130"/>
      <c r="AT1370" s="130"/>
      <c r="AU1370" s="130"/>
      <c r="AV1370" s="130"/>
      <c r="AW1370" s="130"/>
      <c r="AX1370" s="130"/>
      <c r="AY1370" s="130"/>
      <c r="AZ1370" s="130"/>
      <c r="BA1370" s="130"/>
      <c r="BB1370" s="130"/>
      <c r="BC1370" s="130"/>
      <c r="BD1370" s="130"/>
      <c r="BE1370" s="130"/>
      <c r="BF1370" s="130"/>
      <c r="BG1370" s="130"/>
      <c r="BH1370" s="130"/>
      <c r="BI1370" s="130"/>
      <c r="BJ1370" s="130"/>
      <c r="BK1370" s="130"/>
      <c r="BL1370" s="130"/>
      <c r="BM1370" s="130"/>
      <c r="BN1370" s="130"/>
      <c r="BO1370" s="130"/>
      <c r="BP1370" s="130"/>
      <c r="BQ1370" s="130"/>
      <c r="BR1370" s="130"/>
      <c r="BS1370" s="111"/>
    </row>
    <row r="1371" spans="4:71" s="94" customFormat="1" ht="9.75" customHeight="1" x14ac:dyDescent="0.25">
      <c r="D1371" s="130"/>
      <c r="E1371" s="130"/>
      <c r="F1371" s="130"/>
      <c r="G1371" s="130"/>
      <c r="H1371" s="130"/>
      <c r="I1371" s="130"/>
      <c r="J1371" s="130"/>
      <c r="K1371" s="130"/>
      <c r="L1371" s="130"/>
      <c r="M1371" s="130"/>
      <c r="N1371" s="130"/>
      <c r="O1371" s="130"/>
      <c r="P1371" s="130"/>
      <c r="Q1371" s="130"/>
      <c r="R1371" s="130"/>
      <c r="S1371" s="130"/>
      <c r="T1371" s="130"/>
      <c r="U1371" s="130"/>
      <c r="V1371" s="130"/>
      <c r="W1371" s="130"/>
      <c r="X1371" s="130"/>
      <c r="Y1371" s="130"/>
      <c r="Z1371" s="130"/>
      <c r="AA1371" s="130"/>
      <c r="AB1371" s="130"/>
      <c r="AC1371" s="130"/>
      <c r="AD1371" s="130"/>
      <c r="AE1371" s="130"/>
      <c r="AF1371" s="130"/>
      <c r="AG1371" s="130"/>
      <c r="AH1371" s="130"/>
      <c r="AI1371" s="130"/>
      <c r="AJ1371" s="130"/>
      <c r="AK1371" s="130"/>
      <c r="AL1371" s="130"/>
      <c r="AM1371" s="130"/>
      <c r="AN1371" s="130"/>
      <c r="AO1371" s="130"/>
      <c r="AP1371" s="130"/>
      <c r="AQ1371" s="130"/>
      <c r="AR1371" s="130"/>
      <c r="AS1371" s="130"/>
      <c r="AT1371" s="130"/>
      <c r="AU1371" s="130"/>
      <c r="AV1371" s="130"/>
      <c r="AW1371" s="130"/>
      <c r="AX1371" s="130"/>
      <c r="AY1371" s="130"/>
      <c r="AZ1371" s="130"/>
      <c r="BA1371" s="130"/>
      <c r="BB1371" s="130"/>
      <c r="BC1371" s="130"/>
      <c r="BD1371" s="130"/>
      <c r="BE1371" s="130"/>
      <c r="BF1371" s="130"/>
      <c r="BG1371" s="130"/>
      <c r="BH1371" s="130"/>
      <c r="BI1371" s="130"/>
      <c r="BJ1371" s="130"/>
      <c r="BK1371" s="130"/>
      <c r="BL1371" s="130"/>
      <c r="BM1371" s="130"/>
      <c r="BN1371" s="130"/>
      <c r="BO1371" s="130"/>
      <c r="BP1371" s="130"/>
      <c r="BQ1371" s="130"/>
      <c r="BR1371" s="130"/>
      <c r="BS1371" s="111"/>
    </row>
    <row r="1372" spans="4:71" s="94" customFormat="1" ht="9.75" customHeight="1" x14ac:dyDescent="0.25">
      <c r="D1372" s="130"/>
      <c r="E1372" s="130"/>
      <c r="F1372" s="130"/>
      <c r="G1372" s="130"/>
      <c r="H1372" s="130"/>
      <c r="I1372" s="130"/>
      <c r="J1372" s="130"/>
      <c r="K1372" s="130"/>
      <c r="L1372" s="130"/>
      <c r="M1372" s="130"/>
      <c r="N1372" s="130"/>
      <c r="O1372" s="130"/>
      <c r="P1372" s="130"/>
      <c r="Q1372" s="130"/>
      <c r="R1372" s="130"/>
      <c r="S1372" s="130"/>
      <c r="T1372" s="130"/>
      <c r="U1372" s="130"/>
      <c r="V1372" s="130"/>
      <c r="W1372" s="130"/>
      <c r="X1372" s="130"/>
      <c r="Y1372" s="130"/>
      <c r="Z1372" s="130"/>
      <c r="AA1372" s="130"/>
      <c r="AB1372" s="130"/>
      <c r="AC1372" s="130"/>
      <c r="AD1372" s="130"/>
      <c r="AE1372" s="130"/>
      <c r="AF1372" s="130"/>
      <c r="AG1372" s="130"/>
      <c r="AH1372" s="130"/>
      <c r="AI1372" s="130"/>
      <c r="AJ1372" s="130"/>
      <c r="AK1372" s="130"/>
      <c r="AL1372" s="130"/>
      <c r="AM1372" s="130"/>
      <c r="AN1372" s="130"/>
      <c r="AO1372" s="130"/>
      <c r="AP1372" s="130"/>
      <c r="AQ1372" s="130"/>
      <c r="AR1372" s="130"/>
      <c r="AS1372" s="130"/>
      <c r="AT1372" s="130"/>
      <c r="AU1372" s="130"/>
      <c r="AV1372" s="130"/>
      <c r="AW1372" s="130"/>
      <c r="AX1372" s="130"/>
      <c r="AY1372" s="130"/>
      <c r="AZ1372" s="130"/>
      <c r="BA1372" s="130"/>
      <c r="BB1372" s="130"/>
      <c r="BC1372" s="130"/>
      <c r="BD1372" s="130"/>
      <c r="BE1372" s="130"/>
      <c r="BF1372" s="130"/>
      <c r="BG1372" s="130"/>
      <c r="BH1372" s="130"/>
      <c r="BI1372" s="130"/>
      <c r="BJ1372" s="130"/>
      <c r="BK1372" s="130"/>
      <c r="BL1372" s="130"/>
      <c r="BM1372" s="130"/>
      <c r="BN1372" s="130"/>
      <c r="BO1372" s="130"/>
      <c r="BP1372" s="130"/>
      <c r="BQ1372" s="130"/>
      <c r="BR1372" s="130"/>
      <c r="BS1372" s="111"/>
    </row>
    <row r="1373" spans="4:71" s="94" customFormat="1" ht="9.75" customHeight="1" x14ac:dyDescent="0.25">
      <c r="D1373" s="130"/>
      <c r="E1373" s="130"/>
      <c r="F1373" s="130"/>
      <c r="G1373" s="130"/>
      <c r="H1373" s="130"/>
      <c r="I1373" s="130"/>
      <c r="J1373" s="130"/>
      <c r="K1373" s="130"/>
      <c r="L1373" s="130"/>
      <c r="M1373" s="130"/>
      <c r="N1373" s="130"/>
      <c r="O1373" s="130"/>
      <c r="P1373" s="130"/>
      <c r="Q1373" s="130"/>
      <c r="R1373" s="130"/>
      <c r="S1373" s="130"/>
      <c r="T1373" s="130"/>
      <c r="U1373" s="130"/>
      <c r="V1373" s="130"/>
      <c r="W1373" s="130"/>
      <c r="X1373" s="130"/>
      <c r="Y1373" s="130"/>
      <c r="Z1373" s="130"/>
      <c r="AA1373" s="130"/>
      <c r="AB1373" s="130"/>
      <c r="AC1373" s="130"/>
      <c r="AD1373" s="130"/>
      <c r="AE1373" s="130"/>
      <c r="AF1373" s="130"/>
      <c r="AG1373" s="130"/>
      <c r="AH1373" s="130"/>
      <c r="AI1373" s="130"/>
      <c r="AJ1373" s="130"/>
      <c r="AK1373" s="130"/>
      <c r="AL1373" s="130"/>
      <c r="AM1373" s="130"/>
      <c r="AN1373" s="130"/>
      <c r="AO1373" s="130"/>
      <c r="AP1373" s="130"/>
      <c r="AQ1373" s="130"/>
      <c r="AR1373" s="130"/>
      <c r="AS1373" s="130"/>
      <c r="AT1373" s="130"/>
      <c r="AU1373" s="130"/>
      <c r="AV1373" s="130"/>
      <c r="AW1373" s="130"/>
      <c r="AX1373" s="130"/>
      <c r="AY1373" s="130"/>
      <c r="AZ1373" s="130"/>
      <c r="BA1373" s="130"/>
      <c r="BB1373" s="130"/>
      <c r="BC1373" s="130"/>
      <c r="BD1373" s="130"/>
      <c r="BE1373" s="130"/>
      <c r="BF1373" s="130"/>
      <c r="BG1373" s="130"/>
      <c r="BH1373" s="130"/>
      <c r="BI1373" s="130"/>
      <c r="BJ1373" s="130"/>
      <c r="BK1373" s="130"/>
      <c r="BL1373" s="130"/>
      <c r="BM1373" s="130"/>
      <c r="BN1373" s="130"/>
      <c r="BO1373" s="130"/>
      <c r="BP1373" s="130"/>
      <c r="BQ1373" s="130"/>
      <c r="BR1373" s="130"/>
      <c r="BS1373" s="111"/>
    </row>
    <row r="1374" spans="4:71" s="94" customFormat="1" ht="9.75" customHeight="1" x14ac:dyDescent="0.25">
      <c r="D1374" s="130"/>
      <c r="E1374" s="130"/>
      <c r="F1374" s="130"/>
      <c r="G1374" s="130"/>
      <c r="H1374" s="130"/>
      <c r="I1374" s="130"/>
      <c r="J1374" s="130"/>
      <c r="K1374" s="130"/>
      <c r="L1374" s="130"/>
      <c r="M1374" s="130"/>
      <c r="N1374" s="130"/>
      <c r="O1374" s="130"/>
      <c r="P1374" s="130"/>
      <c r="Q1374" s="130"/>
      <c r="R1374" s="130"/>
      <c r="S1374" s="130"/>
      <c r="T1374" s="130"/>
      <c r="U1374" s="130"/>
      <c r="V1374" s="130"/>
      <c r="W1374" s="130"/>
      <c r="X1374" s="130"/>
      <c r="Y1374" s="130"/>
      <c r="Z1374" s="130"/>
      <c r="AA1374" s="130"/>
      <c r="AB1374" s="130"/>
      <c r="AC1374" s="130"/>
      <c r="AD1374" s="130"/>
      <c r="AE1374" s="130"/>
      <c r="AF1374" s="130"/>
      <c r="AG1374" s="130"/>
      <c r="AH1374" s="130"/>
      <c r="AI1374" s="130"/>
      <c r="AJ1374" s="130"/>
      <c r="AK1374" s="130"/>
      <c r="AL1374" s="130"/>
      <c r="AM1374" s="130"/>
      <c r="AN1374" s="130"/>
      <c r="AO1374" s="130"/>
      <c r="AP1374" s="130"/>
      <c r="AQ1374" s="130"/>
      <c r="AR1374" s="130"/>
      <c r="AS1374" s="130"/>
      <c r="AT1374" s="130"/>
      <c r="AU1374" s="130"/>
      <c r="AV1374" s="130"/>
      <c r="AW1374" s="130"/>
      <c r="AX1374" s="130"/>
      <c r="AY1374" s="130"/>
      <c r="AZ1374" s="130"/>
      <c r="BA1374" s="130"/>
      <c r="BB1374" s="130"/>
      <c r="BC1374" s="130"/>
      <c r="BD1374" s="130"/>
      <c r="BE1374" s="130"/>
      <c r="BF1374" s="130"/>
      <c r="BG1374" s="130"/>
      <c r="BH1374" s="130"/>
      <c r="BI1374" s="130"/>
      <c r="BJ1374" s="130"/>
      <c r="BK1374" s="130"/>
      <c r="BL1374" s="130"/>
      <c r="BM1374" s="130"/>
      <c r="BN1374" s="130"/>
      <c r="BO1374" s="130"/>
      <c r="BP1374" s="130"/>
      <c r="BQ1374" s="130"/>
      <c r="BR1374" s="130"/>
      <c r="BS1374" s="111"/>
    </row>
    <row r="1375" spans="4:71" s="94" customFormat="1" ht="9.75" customHeight="1" x14ac:dyDescent="0.25">
      <c r="D1375" s="130"/>
      <c r="E1375" s="130"/>
      <c r="F1375" s="130"/>
      <c r="G1375" s="130"/>
      <c r="H1375" s="130"/>
      <c r="I1375" s="130"/>
      <c r="J1375" s="130"/>
      <c r="K1375" s="130"/>
      <c r="L1375" s="130"/>
      <c r="M1375" s="130"/>
      <c r="N1375" s="130"/>
      <c r="O1375" s="130"/>
      <c r="P1375" s="130"/>
      <c r="Q1375" s="130"/>
      <c r="R1375" s="130"/>
      <c r="S1375" s="130"/>
      <c r="T1375" s="130"/>
      <c r="U1375" s="130"/>
      <c r="V1375" s="130"/>
      <c r="W1375" s="130"/>
      <c r="X1375" s="130"/>
      <c r="Y1375" s="130"/>
      <c r="Z1375" s="130"/>
      <c r="AA1375" s="130"/>
      <c r="AB1375" s="130"/>
      <c r="AC1375" s="130"/>
      <c r="AD1375" s="130"/>
      <c r="AE1375" s="130"/>
      <c r="AF1375" s="130"/>
      <c r="AG1375" s="130"/>
      <c r="AH1375" s="130"/>
      <c r="AI1375" s="130"/>
      <c r="AJ1375" s="130"/>
      <c r="AK1375" s="130"/>
      <c r="AL1375" s="130"/>
      <c r="AM1375" s="130"/>
      <c r="AN1375" s="130"/>
      <c r="AO1375" s="130"/>
      <c r="AP1375" s="130"/>
      <c r="AQ1375" s="130"/>
      <c r="AR1375" s="130"/>
      <c r="AS1375" s="130"/>
      <c r="AT1375" s="130"/>
      <c r="AU1375" s="130"/>
      <c r="AV1375" s="130"/>
      <c r="AW1375" s="130"/>
      <c r="AX1375" s="130"/>
      <c r="AY1375" s="130"/>
      <c r="AZ1375" s="130"/>
      <c r="BA1375" s="130"/>
      <c r="BB1375" s="130"/>
      <c r="BC1375" s="130"/>
      <c r="BD1375" s="130"/>
      <c r="BE1375" s="130"/>
      <c r="BF1375" s="130"/>
      <c r="BG1375" s="130"/>
      <c r="BH1375" s="130"/>
      <c r="BI1375" s="130"/>
      <c r="BJ1375" s="130"/>
      <c r="BK1375" s="130"/>
      <c r="BL1375" s="130"/>
      <c r="BM1375" s="130"/>
      <c r="BN1375" s="130"/>
      <c r="BO1375" s="130"/>
      <c r="BP1375" s="130"/>
      <c r="BQ1375" s="130"/>
      <c r="BR1375" s="130"/>
      <c r="BS1375" s="111"/>
    </row>
    <row r="1376" spans="4:71" s="94" customFormat="1" ht="9.75" customHeight="1" x14ac:dyDescent="0.25">
      <c r="D1376" s="130"/>
      <c r="E1376" s="130"/>
      <c r="F1376" s="130"/>
      <c r="G1376" s="130"/>
      <c r="H1376" s="130"/>
      <c r="I1376" s="130"/>
      <c r="J1376" s="130"/>
      <c r="K1376" s="130"/>
      <c r="L1376" s="130"/>
      <c r="M1376" s="130"/>
      <c r="N1376" s="130"/>
      <c r="O1376" s="130"/>
      <c r="P1376" s="130"/>
      <c r="Q1376" s="130"/>
      <c r="R1376" s="130"/>
      <c r="S1376" s="130"/>
      <c r="T1376" s="130"/>
      <c r="U1376" s="130"/>
      <c r="V1376" s="130"/>
      <c r="W1376" s="130"/>
      <c r="X1376" s="130"/>
      <c r="Y1376" s="130"/>
      <c r="Z1376" s="130"/>
      <c r="AA1376" s="130"/>
      <c r="AB1376" s="130"/>
      <c r="AC1376" s="130"/>
      <c r="AD1376" s="130"/>
      <c r="AE1376" s="130"/>
      <c r="AF1376" s="130"/>
      <c r="AG1376" s="130"/>
      <c r="AH1376" s="130"/>
      <c r="AI1376" s="130"/>
      <c r="AJ1376" s="130"/>
      <c r="AK1376" s="130"/>
      <c r="AL1376" s="130"/>
      <c r="AM1376" s="130"/>
      <c r="AN1376" s="130"/>
      <c r="AO1376" s="130"/>
      <c r="AP1376" s="130"/>
      <c r="AQ1376" s="130"/>
      <c r="AR1376" s="130"/>
      <c r="AS1376" s="130"/>
      <c r="AT1376" s="130"/>
      <c r="AU1376" s="130"/>
      <c r="AV1376" s="130"/>
      <c r="AW1376" s="130"/>
      <c r="AX1376" s="130"/>
      <c r="AY1376" s="130"/>
      <c r="AZ1376" s="130"/>
      <c r="BA1376" s="130"/>
      <c r="BB1376" s="130"/>
      <c r="BC1376" s="130"/>
      <c r="BD1376" s="130"/>
      <c r="BE1376" s="130"/>
      <c r="BF1376" s="130"/>
      <c r="BG1376" s="130"/>
      <c r="BH1376" s="130"/>
      <c r="BI1376" s="130"/>
      <c r="BJ1376" s="130"/>
      <c r="BK1376" s="130"/>
      <c r="BL1376" s="130"/>
      <c r="BM1376" s="130"/>
      <c r="BN1376" s="130"/>
      <c r="BO1376" s="130"/>
      <c r="BP1376" s="130"/>
      <c r="BQ1376" s="130"/>
      <c r="BR1376" s="130"/>
      <c r="BS1376" s="111"/>
    </row>
    <row r="1377" spans="4:71" s="94" customFormat="1" ht="9.75" customHeight="1" x14ac:dyDescent="0.25">
      <c r="D1377" s="130"/>
      <c r="E1377" s="130"/>
      <c r="F1377" s="130"/>
      <c r="G1377" s="130"/>
      <c r="H1377" s="130"/>
      <c r="I1377" s="130"/>
      <c r="J1377" s="130"/>
      <c r="K1377" s="130"/>
      <c r="L1377" s="130"/>
      <c r="M1377" s="130"/>
      <c r="N1377" s="130"/>
      <c r="O1377" s="130"/>
      <c r="P1377" s="130"/>
      <c r="Q1377" s="130"/>
      <c r="R1377" s="130"/>
      <c r="S1377" s="130"/>
      <c r="T1377" s="130"/>
      <c r="U1377" s="130"/>
      <c r="V1377" s="130"/>
      <c r="W1377" s="130"/>
      <c r="X1377" s="130"/>
      <c r="Y1377" s="130"/>
      <c r="Z1377" s="130"/>
      <c r="AA1377" s="130"/>
      <c r="AB1377" s="130"/>
      <c r="AC1377" s="130"/>
      <c r="AD1377" s="130"/>
      <c r="AE1377" s="130"/>
      <c r="AF1377" s="130"/>
      <c r="AG1377" s="130"/>
      <c r="AH1377" s="130"/>
      <c r="AI1377" s="130"/>
      <c r="AJ1377" s="130"/>
      <c r="AK1377" s="130"/>
      <c r="AL1377" s="130"/>
      <c r="AM1377" s="130"/>
      <c r="AN1377" s="130"/>
      <c r="AO1377" s="130"/>
      <c r="AP1377" s="130"/>
      <c r="AQ1377" s="130"/>
      <c r="AR1377" s="130"/>
      <c r="AS1377" s="130"/>
      <c r="AT1377" s="130"/>
      <c r="AU1377" s="130"/>
      <c r="AV1377" s="130"/>
      <c r="AW1377" s="130"/>
      <c r="AX1377" s="130"/>
      <c r="AY1377" s="130"/>
      <c r="AZ1377" s="130"/>
      <c r="BA1377" s="130"/>
      <c r="BB1377" s="130"/>
      <c r="BC1377" s="130"/>
      <c r="BD1377" s="130"/>
      <c r="BE1377" s="130"/>
      <c r="BF1377" s="130"/>
      <c r="BG1377" s="130"/>
      <c r="BH1377" s="130"/>
      <c r="BI1377" s="130"/>
      <c r="BJ1377" s="130"/>
      <c r="BK1377" s="130"/>
      <c r="BL1377" s="130"/>
      <c r="BM1377" s="130"/>
      <c r="BN1377" s="130"/>
      <c r="BO1377" s="130"/>
      <c r="BP1377" s="130"/>
      <c r="BQ1377" s="130"/>
      <c r="BR1377" s="130"/>
      <c r="BS1377" s="111"/>
    </row>
    <row r="1378" spans="4:71" s="94" customFormat="1" ht="9.75" customHeight="1" x14ac:dyDescent="0.25">
      <c r="D1378" s="130"/>
      <c r="E1378" s="130"/>
      <c r="F1378" s="130"/>
      <c r="G1378" s="130"/>
      <c r="H1378" s="130"/>
      <c r="I1378" s="130"/>
      <c r="J1378" s="130"/>
      <c r="K1378" s="130"/>
      <c r="L1378" s="130"/>
      <c r="M1378" s="130"/>
      <c r="N1378" s="130"/>
      <c r="O1378" s="130"/>
      <c r="P1378" s="130"/>
      <c r="Q1378" s="130"/>
      <c r="R1378" s="130"/>
      <c r="S1378" s="130"/>
      <c r="T1378" s="130"/>
      <c r="U1378" s="130"/>
      <c r="V1378" s="130"/>
      <c r="W1378" s="130"/>
      <c r="X1378" s="130"/>
      <c r="Y1378" s="130"/>
      <c r="Z1378" s="130"/>
      <c r="AA1378" s="130"/>
      <c r="AB1378" s="130"/>
      <c r="AC1378" s="130"/>
      <c r="AD1378" s="130"/>
      <c r="AE1378" s="130"/>
      <c r="AF1378" s="130"/>
      <c r="AG1378" s="130"/>
      <c r="AH1378" s="130"/>
      <c r="AI1378" s="130"/>
      <c r="AJ1378" s="130"/>
      <c r="AK1378" s="130"/>
      <c r="AL1378" s="130"/>
      <c r="AM1378" s="130"/>
      <c r="AN1378" s="130"/>
      <c r="AO1378" s="130"/>
      <c r="AP1378" s="130"/>
      <c r="AQ1378" s="130"/>
      <c r="AR1378" s="130"/>
      <c r="AS1378" s="130"/>
      <c r="AT1378" s="130"/>
      <c r="AU1378" s="130"/>
      <c r="AV1378" s="130"/>
      <c r="AW1378" s="130"/>
      <c r="AX1378" s="130"/>
      <c r="AY1378" s="130"/>
      <c r="AZ1378" s="130"/>
      <c r="BA1378" s="130"/>
      <c r="BB1378" s="130"/>
      <c r="BC1378" s="130"/>
      <c r="BD1378" s="130"/>
      <c r="BE1378" s="130"/>
      <c r="BF1378" s="130"/>
      <c r="BG1378" s="130"/>
      <c r="BH1378" s="130"/>
      <c r="BI1378" s="130"/>
      <c r="BJ1378" s="130"/>
      <c r="BK1378" s="130"/>
      <c r="BL1378" s="130"/>
      <c r="BM1378" s="130"/>
      <c r="BN1378" s="130"/>
      <c r="BO1378" s="130"/>
      <c r="BP1378" s="130"/>
      <c r="BQ1378" s="130"/>
      <c r="BR1378" s="130"/>
      <c r="BS1378" s="111"/>
    </row>
    <row r="1379" spans="4:71" s="94" customFormat="1" ht="9.75" customHeight="1" x14ac:dyDescent="0.25">
      <c r="D1379" s="130"/>
      <c r="E1379" s="130"/>
      <c r="F1379" s="130"/>
      <c r="G1379" s="130"/>
      <c r="H1379" s="130"/>
      <c r="I1379" s="130"/>
      <c r="J1379" s="130"/>
      <c r="K1379" s="130"/>
      <c r="L1379" s="130"/>
      <c r="M1379" s="130"/>
      <c r="N1379" s="130"/>
      <c r="O1379" s="130"/>
      <c r="P1379" s="130"/>
      <c r="Q1379" s="130"/>
      <c r="R1379" s="130"/>
      <c r="S1379" s="130"/>
      <c r="T1379" s="130"/>
      <c r="U1379" s="130"/>
      <c r="V1379" s="130"/>
      <c r="W1379" s="130"/>
      <c r="X1379" s="130"/>
      <c r="Y1379" s="130"/>
      <c r="Z1379" s="130"/>
      <c r="AA1379" s="130"/>
      <c r="AB1379" s="130"/>
      <c r="AC1379" s="130"/>
      <c r="AD1379" s="130"/>
      <c r="AE1379" s="130"/>
      <c r="AF1379" s="130"/>
      <c r="AG1379" s="130"/>
      <c r="AH1379" s="130"/>
      <c r="AI1379" s="130"/>
      <c r="AJ1379" s="130"/>
      <c r="AK1379" s="130"/>
      <c r="AL1379" s="130"/>
      <c r="AM1379" s="130"/>
      <c r="AN1379" s="130"/>
      <c r="AO1379" s="130"/>
      <c r="AP1379" s="130"/>
      <c r="AQ1379" s="130"/>
      <c r="AR1379" s="130"/>
      <c r="AS1379" s="130"/>
      <c r="AT1379" s="130"/>
      <c r="AU1379" s="130"/>
      <c r="AV1379" s="130"/>
      <c r="AW1379" s="130"/>
      <c r="AX1379" s="130"/>
      <c r="AY1379" s="130"/>
      <c r="AZ1379" s="130"/>
      <c r="BA1379" s="130"/>
      <c r="BB1379" s="130"/>
      <c r="BC1379" s="130"/>
      <c r="BD1379" s="130"/>
      <c r="BE1379" s="130"/>
      <c r="BF1379" s="130"/>
      <c r="BG1379" s="130"/>
      <c r="BH1379" s="130"/>
      <c r="BI1379" s="130"/>
      <c r="BJ1379" s="130"/>
      <c r="BK1379" s="130"/>
      <c r="BL1379" s="130"/>
      <c r="BM1379" s="130"/>
      <c r="BN1379" s="130"/>
      <c r="BO1379" s="130"/>
      <c r="BP1379" s="130"/>
      <c r="BQ1379" s="130"/>
      <c r="BR1379" s="130"/>
      <c r="BS1379" s="111"/>
    </row>
    <row r="1380" spans="4:71" s="94" customFormat="1" ht="9.75" customHeight="1" x14ac:dyDescent="0.25">
      <c r="D1380" s="130"/>
      <c r="E1380" s="130"/>
      <c r="F1380" s="130"/>
      <c r="G1380" s="130"/>
      <c r="H1380" s="130"/>
      <c r="I1380" s="130"/>
      <c r="J1380" s="130"/>
      <c r="K1380" s="130"/>
      <c r="L1380" s="130"/>
      <c r="M1380" s="130"/>
      <c r="N1380" s="130"/>
      <c r="O1380" s="130"/>
      <c r="P1380" s="130"/>
      <c r="Q1380" s="130"/>
      <c r="R1380" s="130"/>
      <c r="S1380" s="130"/>
      <c r="T1380" s="130"/>
      <c r="U1380" s="130"/>
      <c r="V1380" s="130"/>
      <c r="W1380" s="130"/>
      <c r="X1380" s="130"/>
      <c r="Y1380" s="130"/>
      <c r="Z1380" s="130"/>
      <c r="AA1380" s="130"/>
      <c r="AB1380" s="130"/>
      <c r="AC1380" s="130"/>
      <c r="AD1380" s="130"/>
      <c r="AE1380" s="130"/>
      <c r="AF1380" s="130"/>
      <c r="AG1380" s="130"/>
      <c r="AH1380" s="130"/>
      <c r="AI1380" s="130"/>
      <c r="AJ1380" s="130"/>
      <c r="AK1380" s="130"/>
      <c r="AL1380" s="130"/>
      <c r="AM1380" s="130"/>
      <c r="AN1380" s="130"/>
      <c r="AO1380" s="130"/>
      <c r="AP1380" s="130"/>
      <c r="AQ1380" s="130"/>
      <c r="AR1380" s="130"/>
      <c r="AS1380" s="130"/>
      <c r="AT1380" s="130"/>
      <c r="AU1380" s="130"/>
      <c r="AV1380" s="130"/>
      <c r="AW1380" s="130"/>
      <c r="AX1380" s="130"/>
      <c r="AY1380" s="130"/>
      <c r="AZ1380" s="130"/>
      <c r="BA1380" s="130"/>
      <c r="BB1380" s="130"/>
      <c r="BC1380" s="130"/>
      <c r="BD1380" s="130"/>
      <c r="BE1380" s="130"/>
      <c r="BF1380" s="130"/>
      <c r="BG1380" s="130"/>
      <c r="BH1380" s="130"/>
      <c r="BI1380" s="130"/>
      <c r="BJ1380" s="130"/>
      <c r="BK1380" s="130"/>
      <c r="BL1380" s="130"/>
      <c r="BM1380" s="130"/>
      <c r="BN1380" s="130"/>
      <c r="BO1380" s="130"/>
      <c r="BP1380" s="130"/>
      <c r="BQ1380" s="130"/>
      <c r="BR1380" s="130"/>
      <c r="BS1380" s="111"/>
    </row>
    <row r="1381" spans="4:71" s="94" customFormat="1" ht="9.75" customHeight="1" x14ac:dyDescent="0.25">
      <c r="D1381" s="130"/>
      <c r="E1381" s="130"/>
      <c r="F1381" s="130"/>
      <c r="G1381" s="130"/>
      <c r="H1381" s="130"/>
      <c r="I1381" s="130"/>
      <c r="J1381" s="130"/>
      <c r="K1381" s="130"/>
      <c r="L1381" s="130"/>
      <c r="M1381" s="130"/>
      <c r="N1381" s="130"/>
      <c r="O1381" s="130"/>
      <c r="P1381" s="130"/>
      <c r="Q1381" s="130"/>
      <c r="R1381" s="130"/>
      <c r="S1381" s="130"/>
      <c r="T1381" s="130"/>
      <c r="U1381" s="130"/>
      <c r="V1381" s="130"/>
      <c r="W1381" s="130"/>
      <c r="X1381" s="130"/>
      <c r="Y1381" s="130"/>
      <c r="Z1381" s="130"/>
      <c r="AA1381" s="130"/>
      <c r="AB1381" s="130"/>
      <c r="AC1381" s="130"/>
      <c r="AD1381" s="130"/>
      <c r="AE1381" s="130"/>
      <c r="AF1381" s="130"/>
      <c r="AG1381" s="130"/>
      <c r="AH1381" s="130"/>
      <c r="AI1381" s="130"/>
      <c r="AJ1381" s="130"/>
      <c r="AK1381" s="130"/>
      <c r="AL1381" s="130"/>
      <c r="AM1381" s="130"/>
      <c r="AN1381" s="130"/>
      <c r="AO1381" s="130"/>
      <c r="AP1381" s="130"/>
      <c r="AQ1381" s="130"/>
      <c r="AR1381" s="130"/>
      <c r="AS1381" s="130"/>
      <c r="AT1381" s="130"/>
      <c r="AU1381" s="130"/>
      <c r="AV1381" s="130"/>
      <c r="AW1381" s="130"/>
      <c r="AX1381" s="130"/>
      <c r="AY1381" s="130"/>
      <c r="AZ1381" s="130"/>
      <c r="BA1381" s="130"/>
      <c r="BB1381" s="130"/>
      <c r="BC1381" s="130"/>
      <c r="BD1381" s="130"/>
      <c r="BE1381" s="130"/>
      <c r="BF1381" s="130"/>
      <c r="BG1381" s="130"/>
      <c r="BH1381" s="130"/>
      <c r="BI1381" s="130"/>
      <c r="BJ1381" s="130"/>
      <c r="BK1381" s="130"/>
      <c r="BL1381" s="130"/>
      <c r="BM1381" s="130"/>
      <c r="BN1381" s="130"/>
      <c r="BO1381" s="130"/>
      <c r="BP1381" s="130"/>
      <c r="BQ1381" s="130"/>
      <c r="BR1381" s="130"/>
      <c r="BS1381" s="111"/>
    </row>
    <row r="1382" spans="4:71" s="94" customFormat="1" ht="9.75" customHeight="1" x14ac:dyDescent="0.25">
      <c r="D1382" s="130"/>
      <c r="E1382" s="130"/>
      <c r="F1382" s="130"/>
      <c r="G1382" s="130"/>
      <c r="H1382" s="130"/>
      <c r="I1382" s="130"/>
      <c r="J1382" s="130"/>
      <c r="K1382" s="130"/>
      <c r="L1382" s="130"/>
      <c r="M1382" s="130"/>
      <c r="N1382" s="130"/>
      <c r="O1382" s="130"/>
      <c r="P1382" s="130"/>
      <c r="Q1382" s="130"/>
      <c r="R1382" s="130"/>
      <c r="S1382" s="130"/>
      <c r="T1382" s="130"/>
      <c r="U1382" s="130"/>
      <c r="V1382" s="130"/>
      <c r="W1382" s="130"/>
      <c r="X1382" s="130"/>
      <c r="Y1382" s="130"/>
      <c r="Z1382" s="130"/>
      <c r="AA1382" s="130"/>
      <c r="AB1382" s="130"/>
      <c r="AC1382" s="130"/>
      <c r="AD1382" s="130"/>
      <c r="AE1382" s="130"/>
      <c r="AF1382" s="130"/>
      <c r="AG1382" s="130"/>
      <c r="AH1382" s="130"/>
      <c r="AI1382" s="130"/>
      <c r="AJ1382" s="130"/>
      <c r="AK1382" s="130"/>
      <c r="AL1382" s="130"/>
      <c r="AM1382" s="130"/>
      <c r="AN1382" s="130"/>
      <c r="AO1382" s="130"/>
      <c r="AP1382" s="130"/>
      <c r="AQ1382" s="130"/>
      <c r="AR1382" s="130"/>
      <c r="AS1382" s="130"/>
      <c r="AT1382" s="130"/>
      <c r="AU1382" s="130"/>
      <c r="AV1382" s="130"/>
      <c r="AW1382" s="130"/>
      <c r="AX1382" s="130"/>
      <c r="AY1382" s="130"/>
      <c r="AZ1382" s="130"/>
      <c r="BA1382" s="130"/>
      <c r="BB1382" s="130"/>
      <c r="BC1382" s="130"/>
      <c r="BD1382" s="130"/>
      <c r="BE1382" s="130"/>
      <c r="BF1382" s="130"/>
      <c r="BG1382" s="130"/>
      <c r="BH1382" s="130"/>
      <c r="BI1382" s="130"/>
      <c r="BJ1382" s="130"/>
      <c r="BK1382" s="130"/>
      <c r="BL1382" s="130"/>
      <c r="BM1382" s="130"/>
      <c r="BN1382" s="130"/>
      <c r="BO1382" s="130"/>
      <c r="BP1382" s="130"/>
      <c r="BQ1382" s="130"/>
      <c r="BR1382" s="130"/>
      <c r="BS1382" s="111"/>
    </row>
    <row r="1383" spans="4:71" s="94" customFormat="1" ht="9.75" customHeight="1" x14ac:dyDescent="0.25">
      <c r="D1383" s="130"/>
      <c r="E1383" s="130"/>
      <c r="F1383" s="130"/>
      <c r="G1383" s="130"/>
      <c r="H1383" s="130"/>
      <c r="I1383" s="130"/>
      <c r="J1383" s="130"/>
      <c r="K1383" s="130"/>
      <c r="L1383" s="130"/>
      <c r="M1383" s="130"/>
      <c r="N1383" s="130"/>
      <c r="O1383" s="130"/>
      <c r="P1383" s="130"/>
      <c r="Q1383" s="130"/>
      <c r="R1383" s="130"/>
      <c r="S1383" s="130"/>
      <c r="T1383" s="130"/>
      <c r="U1383" s="130"/>
      <c r="V1383" s="130"/>
      <c r="W1383" s="130"/>
      <c r="X1383" s="130"/>
      <c r="Y1383" s="130"/>
      <c r="Z1383" s="130"/>
      <c r="AA1383" s="130"/>
      <c r="AB1383" s="130"/>
      <c r="AC1383" s="130"/>
      <c r="AD1383" s="130"/>
      <c r="AE1383" s="130"/>
      <c r="AF1383" s="130"/>
      <c r="AG1383" s="130"/>
      <c r="AH1383" s="130"/>
      <c r="AI1383" s="130"/>
      <c r="AJ1383" s="130"/>
      <c r="AK1383" s="130"/>
      <c r="AL1383" s="130"/>
      <c r="AM1383" s="130"/>
      <c r="AN1383" s="130"/>
      <c r="AO1383" s="130"/>
      <c r="AP1383" s="130"/>
      <c r="AQ1383" s="130"/>
      <c r="AR1383" s="130"/>
      <c r="AS1383" s="130"/>
      <c r="AT1383" s="130"/>
      <c r="AU1383" s="130"/>
      <c r="AV1383" s="130"/>
      <c r="AW1383" s="130"/>
      <c r="AX1383" s="130"/>
      <c r="AY1383" s="130"/>
      <c r="AZ1383" s="130"/>
      <c r="BA1383" s="130"/>
      <c r="BB1383" s="130"/>
      <c r="BC1383" s="130"/>
      <c r="BD1383" s="130"/>
      <c r="BE1383" s="130"/>
      <c r="BF1383" s="130"/>
      <c r="BG1383" s="130"/>
      <c r="BH1383" s="130"/>
      <c r="BI1383" s="130"/>
      <c r="BJ1383" s="130"/>
      <c r="BK1383" s="130"/>
      <c r="BL1383" s="130"/>
      <c r="BM1383" s="130"/>
      <c r="BN1383" s="130"/>
      <c r="BO1383" s="130"/>
      <c r="BP1383" s="130"/>
      <c r="BQ1383" s="130"/>
      <c r="BR1383" s="130"/>
      <c r="BS1383" s="111"/>
    </row>
    <row r="1384" spans="4:71" s="94" customFormat="1" ht="9.75" customHeight="1" x14ac:dyDescent="0.25">
      <c r="D1384" s="130"/>
      <c r="E1384" s="130"/>
      <c r="F1384" s="130"/>
      <c r="G1384" s="130"/>
      <c r="H1384" s="130"/>
      <c r="I1384" s="130"/>
      <c r="J1384" s="130"/>
      <c r="K1384" s="130"/>
      <c r="L1384" s="130"/>
      <c r="M1384" s="130"/>
      <c r="N1384" s="130"/>
      <c r="O1384" s="130"/>
      <c r="P1384" s="130"/>
      <c r="Q1384" s="130"/>
      <c r="R1384" s="130"/>
      <c r="S1384" s="130"/>
      <c r="T1384" s="130"/>
      <c r="U1384" s="130"/>
      <c r="V1384" s="130"/>
      <c r="W1384" s="130"/>
      <c r="X1384" s="130"/>
      <c r="Y1384" s="130"/>
      <c r="Z1384" s="130"/>
      <c r="AA1384" s="130"/>
      <c r="AB1384" s="130"/>
      <c r="AC1384" s="130"/>
      <c r="AD1384" s="130"/>
      <c r="AE1384" s="130"/>
      <c r="AF1384" s="130"/>
      <c r="AG1384" s="130"/>
      <c r="AH1384" s="130"/>
      <c r="AI1384" s="130"/>
      <c r="AJ1384" s="130"/>
      <c r="AK1384" s="130"/>
      <c r="AL1384" s="130"/>
      <c r="AM1384" s="130"/>
      <c r="AN1384" s="130"/>
      <c r="AO1384" s="130"/>
      <c r="AP1384" s="130"/>
      <c r="AQ1384" s="130"/>
      <c r="AR1384" s="130"/>
      <c r="AS1384" s="130"/>
      <c r="AT1384" s="130"/>
      <c r="AU1384" s="130"/>
      <c r="AV1384" s="130"/>
      <c r="AW1384" s="130"/>
      <c r="AX1384" s="130"/>
      <c r="AY1384" s="130"/>
      <c r="AZ1384" s="130"/>
      <c r="BA1384" s="130"/>
      <c r="BB1384" s="130"/>
      <c r="BC1384" s="130"/>
      <c r="BD1384" s="130"/>
      <c r="BE1384" s="130"/>
      <c r="BF1384" s="130"/>
      <c r="BG1384" s="130"/>
      <c r="BH1384" s="130"/>
      <c r="BI1384" s="130"/>
      <c r="BJ1384" s="130"/>
      <c r="BK1384" s="130"/>
      <c r="BL1384" s="130"/>
      <c r="BM1384" s="130"/>
      <c r="BN1384" s="130"/>
      <c r="BO1384" s="130"/>
      <c r="BP1384" s="130"/>
      <c r="BQ1384" s="130"/>
      <c r="BR1384" s="130"/>
      <c r="BS1384" s="111"/>
    </row>
    <row r="1385" spans="4:71" s="94" customFormat="1" ht="9.75" customHeight="1" x14ac:dyDescent="0.25">
      <c r="D1385" s="130"/>
      <c r="E1385" s="130"/>
      <c r="F1385" s="130"/>
      <c r="G1385" s="130"/>
      <c r="H1385" s="130"/>
      <c r="I1385" s="130"/>
      <c r="J1385" s="130"/>
      <c r="K1385" s="130"/>
      <c r="L1385" s="130"/>
      <c r="M1385" s="130"/>
      <c r="N1385" s="130"/>
      <c r="O1385" s="130"/>
      <c r="P1385" s="130"/>
      <c r="Q1385" s="130"/>
      <c r="R1385" s="130"/>
      <c r="S1385" s="130"/>
      <c r="T1385" s="130"/>
      <c r="U1385" s="130"/>
      <c r="V1385" s="130"/>
      <c r="W1385" s="130"/>
      <c r="X1385" s="130"/>
      <c r="Y1385" s="130"/>
      <c r="Z1385" s="130"/>
      <c r="AA1385" s="130"/>
      <c r="AB1385" s="130"/>
      <c r="AC1385" s="130"/>
      <c r="AD1385" s="130"/>
      <c r="AE1385" s="130"/>
      <c r="AF1385" s="130"/>
      <c r="AG1385" s="130"/>
      <c r="AH1385" s="130"/>
      <c r="AI1385" s="130"/>
      <c r="AJ1385" s="130"/>
      <c r="AK1385" s="130"/>
      <c r="AL1385" s="130"/>
      <c r="AM1385" s="130"/>
      <c r="AN1385" s="130"/>
      <c r="AO1385" s="130"/>
      <c r="AP1385" s="130"/>
      <c r="AQ1385" s="130"/>
      <c r="AR1385" s="130"/>
      <c r="AS1385" s="130"/>
      <c r="AT1385" s="130"/>
      <c r="AU1385" s="130"/>
      <c r="AV1385" s="130"/>
      <c r="AW1385" s="130"/>
      <c r="AX1385" s="130"/>
      <c r="AY1385" s="130"/>
      <c r="AZ1385" s="130"/>
      <c r="BA1385" s="130"/>
      <c r="BB1385" s="130"/>
      <c r="BC1385" s="130"/>
      <c r="BD1385" s="130"/>
      <c r="BE1385" s="130"/>
      <c r="BF1385" s="130"/>
      <c r="BG1385" s="130"/>
      <c r="BH1385" s="130"/>
      <c r="BI1385" s="130"/>
      <c r="BJ1385" s="130"/>
      <c r="BK1385" s="130"/>
      <c r="BL1385" s="130"/>
      <c r="BM1385" s="130"/>
      <c r="BN1385" s="130"/>
      <c r="BO1385" s="130"/>
      <c r="BP1385" s="130"/>
      <c r="BQ1385" s="130"/>
      <c r="BR1385" s="130"/>
      <c r="BS1385" s="111"/>
    </row>
    <row r="1386" spans="4:71" s="94" customFormat="1" ht="9.75" customHeight="1" x14ac:dyDescent="0.25">
      <c r="D1386" s="130"/>
      <c r="E1386" s="130"/>
      <c r="F1386" s="130"/>
      <c r="G1386" s="130"/>
      <c r="H1386" s="130"/>
      <c r="I1386" s="130"/>
      <c r="J1386" s="130"/>
      <c r="K1386" s="130"/>
      <c r="L1386" s="130"/>
      <c r="M1386" s="130"/>
      <c r="N1386" s="130"/>
      <c r="O1386" s="130"/>
      <c r="P1386" s="130"/>
      <c r="Q1386" s="130"/>
      <c r="R1386" s="130"/>
      <c r="S1386" s="130"/>
      <c r="T1386" s="130"/>
      <c r="U1386" s="130"/>
      <c r="V1386" s="130"/>
      <c r="W1386" s="130"/>
      <c r="X1386" s="130"/>
      <c r="Y1386" s="130"/>
      <c r="Z1386" s="130"/>
      <c r="AA1386" s="130"/>
      <c r="AB1386" s="130"/>
      <c r="AC1386" s="130"/>
      <c r="AD1386" s="130"/>
      <c r="AE1386" s="130"/>
      <c r="AF1386" s="130"/>
      <c r="AG1386" s="130"/>
      <c r="AH1386" s="130"/>
      <c r="AI1386" s="130"/>
      <c r="AJ1386" s="130"/>
      <c r="AK1386" s="130"/>
      <c r="AL1386" s="130"/>
      <c r="AM1386" s="130"/>
      <c r="AN1386" s="130"/>
      <c r="AO1386" s="130"/>
      <c r="AP1386" s="130"/>
      <c r="AQ1386" s="130"/>
      <c r="AR1386" s="130"/>
      <c r="AS1386" s="130"/>
      <c r="AT1386" s="130"/>
      <c r="AU1386" s="130"/>
      <c r="AV1386" s="130"/>
      <c r="AW1386" s="130"/>
      <c r="AX1386" s="130"/>
      <c r="AY1386" s="130"/>
      <c r="AZ1386" s="130"/>
      <c r="BA1386" s="130"/>
      <c r="BB1386" s="130"/>
      <c r="BC1386" s="130"/>
      <c r="BD1386" s="130"/>
      <c r="BE1386" s="130"/>
      <c r="BF1386" s="130"/>
      <c r="BG1386" s="130"/>
      <c r="BH1386" s="130"/>
      <c r="BI1386" s="130"/>
      <c r="BJ1386" s="130"/>
      <c r="BK1386" s="130"/>
      <c r="BL1386" s="130"/>
      <c r="BM1386" s="130"/>
      <c r="BN1386" s="130"/>
      <c r="BO1386" s="130"/>
      <c r="BP1386" s="130"/>
      <c r="BQ1386" s="130"/>
      <c r="BR1386" s="130"/>
      <c r="BS1386" s="111"/>
    </row>
    <row r="1387" spans="4:71" s="94" customFormat="1" ht="9.75" customHeight="1" x14ac:dyDescent="0.25">
      <c r="D1387" s="130"/>
      <c r="E1387" s="130"/>
      <c r="F1387" s="130"/>
      <c r="G1387" s="130"/>
      <c r="H1387" s="130"/>
      <c r="I1387" s="130"/>
      <c r="J1387" s="130"/>
      <c r="K1387" s="130"/>
      <c r="L1387" s="130"/>
      <c r="M1387" s="130"/>
      <c r="N1387" s="130"/>
      <c r="O1387" s="130"/>
      <c r="P1387" s="130"/>
      <c r="Q1387" s="130"/>
      <c r="R1387" s="130"/>
      <c r="S1387" s="130"/>
      <c r="T1387" s="130"/>
      <c r="U1387" s="130"/>
      <c r="V1387" s="130"/>
      <c r="W1387" s="130"/>
      <c r="X1387" s="130"/>
      <c r="Y1387" s="130"/>
      <c r="Z1387" s="130"/>
      <c r="AA1387" s="130"/>
      <c r="AB1387" s="130"/>
      <c r="AC1387" s="130"/>
      <c r="AD1387" s="130"/>
      <c r="AE1387" s="130"/>
      <c r="AF1387" s="130"/>
      <c r="AG1387" s="130"/>
      <c r="AH1387" s="130"/>
      <c r="AI1387" s="130"/>
      <c r="AJ1387" s="130"/>
      <c r="AK1387" s="130"/>
      <c r="AL1387" s="130"/>
      <c r="AM1387" s="130"/>
      <c r="AN1387" s="130"/>
      <c r="AO1387" s="130"/>
      <c r="AP1387" s="130"/>
      <c r="AQ1387" s="130"/>
      <c r="AR1387" s="130"/>
      <c r="AS1387" s="130"/>
      <c r="AT1387" s="130"/>
      <c r="AU1387" s="130"/>
      <c r="AV1387" s="130"/>
      <c r="AW1387" s="130"/>
      <c r="AX1387" s="130"/>
      <c r="AY1387" s="130"/>
      <c r="AZ1387" s="130"/>
      <c r="BA1387" s="130"/>
      <c r="BB1387" s="130"/>
      <c r="BC1387" s="130"/>
      <c r="BD1387" s="130"/>
      <c r="BE1387" s="130"/>
      <c r="BF1387" s="130"/>
      <c r="BG1387" s="130"/>
      <c r="BH1387" s="130"/>
      <c r="BI1387" s="130"/>
      <c r="BJ1387" s="130"/>
      <c r="BK1387" s="130"/>
      <c r="BL1387" s="130"/>
      <c r="BM1387" s="130"/>
      <c r="BN1387" s="130"/>
      <c r="BO1387" s="130"/>
      <c r="BP1387" s="130"/>
      <c r="BQ1387" s="130"/>
      <c r="BR1387" s="130"/>
      <c r="BS1387" s="111"/>
    </row>
    <row r="1388" spans="4:71" s="94" customFormat="1" ht="9.75" customHeight="1" x14ac:dyDescent="0.25">
      <c r="D1388" s="130"/>
      <c r="E1388" s="130"/>
      <c r="F1388" s="130"/>
      <c r="G1388" s="130"/>
      <c r="H1388" s="130"/>
      <c r="I1388" s="130"/>
      <c r="J1388" s="130"/>
      <c r="K1388" s="130"/>
      <c r="L1388" s="130"/>
      <c r="M1388" s="130"/>
      <c r="N1388" s="130"/>
      <c r="O1388" s="130"/>
      <c r="P1388" s="130"/>
      <c r="Q1388" s="130"/>
      <c r="R1388" s="130"/>
      <c r="S1388" s="130"/>
      <c r="T1388" s="130"/>
      <c r="U1388" s="130"/>
      <c r="V1388" s="130"/>
      <c r="W1388" s="130"/>
      <c r="X1388" s="130"/>
      <c r="Y1388" s="130"/>
      <c r="Z1388" s="130"/>
      <c r="AA1388" s="130"/>
      <c r="AB1388" s="130"/>
      <c r="AC1388" s="130"/>
      <c r="AD1388" s="130"/>
      <c r="AE1388" s="130"/>
      <c r="AF1388" s="130"/>
      <c r="AG1388" s="130"/>
      <c r="AH1388" s="130"/>
      <c r="AI1388" s="130"/>
      <c r="AJ1388" s="130"/>
      <c r="AK1388" s="130"/>
      <c r="AL1388" s="130"/>
      <c r="AM1388" s="130"/>
      <c r="AN1388" s="130"/>
      <c r="AO1388" s="130"/>
      <c r="AP1388" s="130"/>
      <c r="AQ1388" s="130"/>
      <c r="AR1388" s="130"/>
      <c r="AS1388" s="130"/>
      <c r="AT1388" s="130"/>
      <c r="AU1388" s="130"/>
      <c r="AV1388" s="130"/>
      <c r="AW1388" s="130"/>
      <c r="AX1388" s="130"/>
      <c r="AY1388" s="130"/>
      <c r="AZ1388" s="130"/>
      <c r="BA1388" s="130"/>
      <c r="BB1388" s="130"/>
      <c r="BC1388" s="130"/>
      <c r="BD1388" s="130"/>
      <c r="BE1388" s="130"/>
      <c r="BF1388" s="130"/>
      <c r="BG1388" s="130"/>
      <c r="BH1388" s="130"/>
      <c r="BI1388" s="130"/>
      <c r="BJ1388" s="130"/>
      <c r="BK1388" s="130"/>
      <c r="BL1388" s="130"/>
      <c r="BM1388" s="130"/>
      <c r="BN1388" s="130"/>
      <c r="BO1388" s="130"/>
      <c r="BP1388" s="130"/>
      <c r="BQ1388" s="130"/>
      <c r="BR1388" s="130"/>
      <c r="BS1388" s="111"/>
    </row>
    <row r="1389" spans="4:71" s="94" customFormat="1" ht="9.75" customHeight="1" x14ac:dyDescent="0.25">
      <c r="D1389" s="130"/>
      <c r="E1389" s="130"/>
      <c r="F1389" s="130"/>
      <c r="G1389" s="130"/>
      <c r="H1389" s="130"/>
      <c r="I1389" s="130"/>
      <c r="J1389" s="130"/>
      <c r="K1389" s="130"/>
      <c r="L1389" s="130"/>
      <c r="M1389" s="130"/>
      <c r="N1389" s="130"/>
      <c r="O1389" s="130"/>
      <c r="P1389" s="130"/>
      <c r="Q1389" s="130"/>
      <c r="R1389" s="130"/>
      <c r="S1389" s="130"/>
      <c r="T1389" s="130"/>
      <c r="U1389" s="130"/>
      <c r="V1389" s="130"/>
      <c r="W1389" s="130"/>
      <c r="X1389" s="130"/>
      <c r="Y1389" s="130"/>
      <c r="Z1389" s="130"/>
      <c r="AA1389" s="130"/>
      <c r="AB1389" s="130"/>
      <c r="AC1389" s="130"/>
      <c r="AD1389" s="130"/>
      <c r="AE1389" s="130"/>
      <c r="AF1389" s="130"/>
      <c r="AG1389" s="130"/>
      <c r="AH1389" s="130"/>
      <c r="AI1389" s="130"/>
      <c r="AJ1389" s="130"/>
      <c r="AK1389" s="130"/>
      <c r="AL1389" s="130"/>
      <c r="AM1389" s="130"/>
      <c r="AN1389" s="130"/>
      <c r="AO1389" s="130"/>
      <c r="AP1389" s="130"/>
      <c r="AQ1389" s="130"/>
      <c r="AR1389" s="130"/>
      <c r="AS1389" s="130"/>
      <c r="AT1389" s="130"/>
      <c r="AU1389" s="130"/>
      <c r="AV1389" s="130"/>
      <c r="AW1389" s="130"/>
      <c r="AX1389" s="130"/>
      <c r="AY1389" s="130"/>
      <c r="AZ1389" s="130"/>
      <c r="BA1389" s="130"/>
      <c r="BB1389" s="130"/>
      <c r="BC1389" s="130"/>
      <c r="BD1389" s="130"/>
      <c r="BE1389" s="130"/>
      <c r="BF1389" s="130"/>
      <c r="BG1389" s="130"/>
      <c r="BH1389" s="130"/>
      <c r="BI1389" s="130"/>
      <c r="BJ1389" s="130"/>
      <c r="BK1389" s="130"/>
      <c r="BL1389" s="130"/>
      <c r="BM1389" s="130"/>
      <c r="BN1389" s="130"/>
      <c r="BO1389" s="130"/>
      <c r="BP1389" s="130"/>
      <c r="BQ1389" s="130"/>
      <c r="BR1389" s="130"/>
      <c r="BS1389" s="111"/>
    </row>
    <row r="1390" spans="4:71" s="94" customFormat="1" ht="9.75" customHeight="1" x14ac:dyDescent="0.25">
      <c r="D1390" s="130"/>
      <c r="E1390" s="130"/>
      <c r="F1390" s="130"/>
      <c r="G1390" s="130"/>
      <c r="H1390" s="130"/>
      <c r="I1390" s="130"/>
      <c r="J1390" s="130"/>
      <c r="K1390" s="130"/>
      <c r="L1390" s="130"/>
      <c r="M1390" s="130"/>
      <c r="N1390" s="130"/>
      <c r="O1390" s="130"/>
      <c r="P1390" s="130"/>
      <c r="Q1390" s="130"/>
      <c r="R1390" s="130"/>
      <c r="S1390" s="130"/>
      <c r="T1390" s="130"/>
      <c r="U1390" s="130"/>
      <c r="V1390" s="130"/>
      <c r="W1390" s="130"/>
      <c r="X1390" s="130"/>
      <c r="Y1390" s="130"/>
      <c r="Z1390" s="130"/>
      <c r="AA1390" s="130"/>
      <c r="AB1390" s="130"/>
      <c r="AC1390" s="130"/>
      <c r="AD1390" s="130"/>
      <c r="AE1390" s="130"/>
      <c r="AF1390" s="130"/>
      <c r="AG1390" s="130"/>
      <c r="AH1390" s="130"/>
      <c r="AI1390" s="130"/>
      <c r="AJ1390" s="130"/>
      <c r="AK1390" s="130"/>
      <c r="AL1390" s="130"/>
      <c r="AM1390" s="130"/>
      <c r="AN1390" s="130"/>
      <c r="AO1390" s="130"/>
      <c r="AP1390" s="130"/>
      <c r="AQ1390" s="130"/>
      <c r="AR1390" s="130"/>
      <c r="AS1390" s="130"/>
      <c r="AT1390" s="130"/>
      <c r="AU1390" s="130"/>
      <c r="AV1390" s="130"/>
      <c r="AW1390" s="130"/>
      <c r="AX1390" s="130"/>
      <c r="AY1390" s="130"/>
      <c r="AZ1390" s="130"/>
      <c r="BA1390" s="130"/>
      <c r="BB1390" s="130"/>
      <c r="BC1390" s="130"/>
      <c r="BD1390" s="130"/>
      <c r="BE1390" s="130"/>
      <c r="BF1390" s="130"/>
      <c r="BG1390" s="130"/>
      <c r="BH1390" s="130"/>
      <c r="BI1390" s="130"/>
      <c r="BJ1390" s="130"/>
      <c r="BK1390" s="130"/>
      <c r="BL1390" s="130"/>
      <c r="BM1390" s="130"/>
      <c r="BN1390" s="130"/>
      <c r="BO1390" s="130"/>
      <c r="BP1390" s="130"/>
      <c r="BQ1390" s="130"/>
      <c r="BR1390" s="130"/>
      <c r="BS1390" s="111"/>
    </row>
    <row r="1391" spans="4:71" s="94" customFormat="1" ht="9.75" customHeight="1" x14ac:dyDescent="0.25">
      <c r="D1391" s="130"/>
      <c r="E1391" s="130"/>
      <c r="F1391" s="130"/>
      <c r="G1391" s="130"/>
      <c r="H1391" s="130"/>
      <c r="I1391" s="130"/>
      <c r="J1391" s="130"/>
      <c r="K1391" s="130"/>
      <c r="L1391" s="130"/>
      <c r="M1391" s="130"/>
      <c r="N1391" s="130"/>
      <c r="O1391" s="130"/>
      <c r="P1391" s="130"/>
      <c r="Q1391" s="130"/>
      <c r="R1391" s="130"/>
      <c r="S1391" s="130"/>
      <c r="T1391" s="130"/>
      <c r="U1391" s="130"/>
      <c r="V1391" s="130"/>
      <c r="W1391" s="130"/>
      <c r="X1391" s="130"/>
      <c r="Y1391" s="130"/>
      <c r="Z1391" s="130"/>
      <c r="AA1391" s="130"/>
      <c r="AB1391" s="130"/>
      <c r="AC1391" s="130"/>
      <c r="AD1391" s="130"/>
      <c r="AE1391" s="130"/>
      <c r="AF1391" s="130"/>
      <c r="AG1391" s="130"/>
      <c r="AH1391" s="130"/>
      <c r="AI1391" s="130"/>
      <c r="AJ1391" s="130"/>
      <c r="AK1391" s="130"/>
      <c r="AL1391" s="130"/>
      <c r="AM1391" s="130"/>
      <c r="AN1391" s="130"/>
      <c r="AO1391" s="130"/>
      <c r="AP1391" s="130"/>
      <c r="AQ1391" s="130"/>
      <c r="AR1391" s="130"/>
      <c r="AS1391" s="130"/>
      <c r="AT1391" s="130"/>
      <c r="AU1391" s="130"/>
      <c r="AV1391" s="130"/>
      <c r="AW1391" s="130"/>
      <c r="AX1391" s="130"/>
      <c r="AY1391" s="130"/>
      <c r="AZ1391" s="130"/>
      <c r="BA1391" s="130"/>
      <c r="BB1391" s="130"/>
      <c r="BC1391" s="130"/>
      <c r="BD1391" s="130"/>
      <c r="BE1391" s="130"/>
      <c r="BF1391" s="130"/>
      <c r="BG1391" s="130"/>
      <c r="BH1391" s="130"/>
      <c r="BI1391" s="130"/>
      <c r="BJ1391" s="130"/>
      <c r="BK1391" s="130"/>
      <c r="BL1391" s="130"/>
      <c r="BM1391" s="130"/>
      <c r="BN1391" s="130"/>
      <c r="BO1391" s="130"/>
      <c r="BP1391" s="130"/>
      <c r="BQ1391" s="130"/>
      <c r="BR1391" s="130"/>
      <c r="BS1391" s="111"/>
    </row>
    <row r="1392" spans="4:71" s="94" customFormat="1" ht="9.75" customHeight="1" x14ac:dyDescent="0.25">
      <c r="D1392" s="130"/>
      <c r="E1392" s="130"/>
      <c r="F1392" s="130"/>
      <c r="G1392" s="130"/>
      <c r="H1392" s="130"/>
      <c r="I1392" s="130"/>
      <c r="J1392" s="130"/>
      <c r="K1392" s="130"/>
      <c r="L1392" s="130"/>
      <c r="M1392" s="130"/>
      <c r="N1392" s="130"/>
      <c r="O1392" s="130"/>
      <c r="P1392" s="130"/>
      <c r="Q1392" s="130"/>
      <c r="R1392" s="130"/>
      <c r="S1392" s="130"/>
      <c r="T1392" s="130"/>
      <c r="U1392" s="130"/>
      <c r="V1392" s="130"/>
      <c r="W1392" s="130"/>
      <c r="X1392" s="130"/>
      <c r="Y1392" s="130"/>
      <c r="Z1392" s="130"/>
      <c r="AA1392" s="130"/>
      <c r="AB1392" s="130"/>
      <c r="AC1392" s="130"/>
      <c r="AD1392" s="130"/>
      <c r="AE1392" s="130"/>
      <c r="AF1392" s="130"/>
      <c r="AG1392" s="130"/>
      <c r="AH1392" s="130"/>
      <c r="AI1392" s="130"/>
      <c r="AJ1392" s="130"/>
      <c r="AK1392" s="130"/>
      <c r="AL1392" s="130"/>
      <c r="AM1392" s="130"/>
      <c r="AN1392" s="130"/>
      <c r="AO1392" s="130"/>
      <c r="AP1392" s="130"/>
      <c r="AQ1392" s="130"/>
      <c r="AR1392" s="130"/>
      <c r="AS1392" s="130"/>
      <c r="AT1392" s="130"/>
      <c r="AU1392" s="130"/>
      <c r="AV1392" s="130"/>
      <c r="AW1392" s="130"/>
      <c r="AX1392" s="130"/>
      <c r="AY1392" s="130"/>
      <c r="AZ1392" s="130"/>
      <c r="BA1392" s="130"/>
      <c r="BB1392" s="130"/>
      <c r="BC1392" s="130"/>
      <c r="BD1392" s="130"/>
      <c r="BE1392" s="130"/>
      <c r="BF1392" s="130"/>
      <c r="BG1392" s="130"/>
      <c r="BH1392" s="130"/>
      <c r="BI1392" s="130"/>
      <c r="BJ1392" s="130"/>
      <c r="BK1392" s="130"/>
      <c r="BL1392" s="130"/>
      <c r="BM1392" s="130"/>
      <c r="BN1392" s="130"/>
      <c r="BO1392" s="130"/>
      <c r="BP1392" s="130"/>
      <c r="BQ1392" s="130"/>
      <c r="BR1392" s="130"/>
      <c r="BS1392" s="111"/>
    </row>
    <row r="1393" spans="4:71" s="94" customFormat="1" ht="9.75" customHeight="1" x14ac:dyDescent="0.25">
      <c r="D1393" s="130"/>
      <c r="E1393" s="130"/>
      <c r="F1393" s="130"/>
      <c r="G1393" s="130"/>
      <c r="H1393" s="130"/>
      <c r="I1393" s="130"/>
      <c r="J1393" s="130"/>
      <c r="K1393" s="130"/>
      <c r="L1393" s="130"/>
      <c r="M1393" s="130"/>
      <c r="N1393" s="130"/>
      <c r="O1393" s="130"/>
      <c r="P1393" s="130"/>
      <c r="Q1393" s="130"/>
      <c r="R1393" s="130"/>
      <c r="S1393" s="130"/>
      <c r="T1393" s="130"/>
      <c r="U1393" s="130"/>
      <c r="V1393" s="130"/>
      <c r="W1393" s="130"/>
      <c r="X1393" s="130"/>
      <c r="Y1393" s="130"/>
      <c r="Z1393" s="130"/>
      <c r="AA1393" s="130"/>
      <c r="AB1393" s="130"/>
      <c r="AC1393" s="130"/>
      <c r="AD1393" s="130"/>
      <c r="AE1393" s="130"/>
      <c r="AF1393" s="130"/>
      <c r="AG1393" s="130"/>
      <c r="AH1393" s="130"/>
      <c r="AI1393" s="130"/>
      <c r="AJ1393" s="130"/>
      <c r="AK1393" s="130"/>
      <c r="AL1393" s="130"/>
      <c r="AM1393" s="130"/>
      <c r="AN1393" s="130"/>
      <c r="AO1393" s="130"/>
      <c r="AP1393" s="130"/>
      <c r="AQ1393" s="130"/>
      <c r="AR1393" s="130"/>
      <c r="AS1393" s="130"/>
      <c r="AT1393" s="130"/>
      <c r="AU1393" s="130"/>
      <c r="AV1393" s="130"/>
      <c r="AW1393" s="130"/>
      <c r="AX1393" s="130"/>
      <c r="AY1393" s="130"/>
      <c r="AZ1393" s="130"/>
      <c r="BA1393" s="130"/>
      <c r="BB1393" s="130"/>
      <c r="BC1393" s="130"/>
      <c r="BD1393" s="130"/>
      <c r="BE1393" s="130"/>
      <c r="BF1393" s="130"/>
      <c r="BG1393" s="130"/>
      <c r="BH1393" s="130"/>
      <c r="BI1393" s="130"/>
      <c r="BJ1393" s="130"/>
      <c r="BK1393" s="130"/>
      <c r="BL1393" s="130"/>
      <c r="BM1393" s="130"/>
      <c r="BN1393" s="130"/>
      <c r="BO1393" s="130"/>
      <c r="BP1393" s="130"/>
      <c r="BQ1393" s="130"/>
      <c r="BR1393" s="130"/>
      <c r="BS1393" s="111"/>
    </row>
    <row r="1394" spans="4:71" s="94" customFormat="1" ht="9.75" customHeight="1" x14ac:dyDescent="0.25">
      <c r="D1394" s="130"/>
      <c r="E1394" s="130"/>
      <c r="F1394" s="130"/>
      <c r="G1394" s="130"/>
      <c r="H1394" s="130"/>
      <c r="I1394" s="130"/>
      <c r="J1394" s="130"/>
      <c r="K1394" s="130"/>
      <c r="L1394" s="130"/>
      <c r="M1394" s="130"/>
      <c r="N1394" s="130"/>
      <c r="O1394" s="130"/>
      <c r="P1394" s="130"/>
      <c r="Q1394" s="130"/>
      <c r="R1394" s="130"/>
      <c r="S1394" s="130"/>
      <c r="T1394" s="130"/>
      <c r="U1394" s="130"/>
      <c r="V1394" s="130"/>
      <c r="W1394" s="130"/>
      <c r="X1394" s="130"/>
      <c r="Y1394" s="130"/>
      <c r="Z1394" s="130"/>
      <c r="AA1394" s="130"/>
      <c r="AB1394" s="130"/>
      <c r="AC1394" s="130"/>
      <c r="AD1394" s="130"/>
      <c r="AE1394" s="130"/>
      <c r="AF1394" s="130"/>
      <c r="AG1394" s="130"/>
      <c r="AH1394" s="130"/>
      <c r="AI1394" s="130"/>
      <c r="AJ1394" s="130"/>
      <c r="AK1394" s="130"/>
      <c r="AL1394" s="130"/>
      <c r="AM1394" s="130"/>
      <c r="AN1394" s="130"/>
      <c r="AO1394" s="130"/>
      <c r="AP1394" s="130"/>
      <c r="AQ1394" s="130"/>
      <c r="AR1394" s="130"/>
      <c r="AS1394" s="130"/>
      <c r="AT1394" s="130"/>
      <c r="AU1394" s="130"/>
      <c r="AV1394" s="130"/>
      <c r="AW1394" s="130"/>
      <c r="AX1394" s="130"/>
      <c r="AY1394" s="130"/>
      <c r="AZ1394" s="130"/>
      <c r="BA1394" s="130"/>
      <c r="BB1394" s="130"/>
      <c r="BC1394" s="130"/>
      <c r="BD1394" s="130"/>
      <c r="BE1394" s="130"/>
      <c r="BF1394" s="130"/>
      <c r="BG1394" s="130"/>
      <c r="BH1394" s="130"/>
      <c r="BI1394" s="130"/>
      <c r="BJ1394" s="130"/>
      <c r="BK1394" s="130"/>
      <c r="BL1394" s="130"/>
      <c r="BM1394" s="130"/>
      <c r="BN1394" s="130"/>
      <c r="BO1394" s="130"/>
      <c r="BP1394" s="130"/>
      <c r="BQ1394" s="130"/>
      <c r="BR1394" s="130"/>
      <c r="BS1394" s="111"/>
    </row>
    <row r="1395" spans="4:71" s="94" customFormat="1" ht="9.75" customHeight="1" x14ac:dyDescent="0.25">
      <c r="D1395" s="130"/>
      <c r="E1395" s="130"/>
      <c r="F1395" s="130"/>
      <c r="G1395" s="130"/>
      <c r="H1395" s="130"/>
      <c r="I1395" s="130"/>
      <c r="J1395" s="130"/>
      <c r="K1395" s="130"/>
      <c r="L1395" s="130"/>
      <c r="M1395" s="130"/>
      <c r="N1395" s="130"/>
      <c r="O1395" s="130"/>
      <c r="P1395" s="130"/>
      <c r="Q1395" s="130"/>
      <c r="R1395" s="130"/>
      <c r="S1395" s="130"/>
      <c r="T1395" s="130"/>
      <c r="U1395" s="130"/>
      <c r="V1395" s="130"/>
      <c r="W1395" s="130"/>
      <c r="X1395" s="130"/>
      <c r="Y1395" s="130"/>
      <c r="Z1395" s="130"/>
      <c r="AA1395" s="130"/>
      <c r="AB1395" s="130"/>
      <c r="AC1395" s="130"/>
      <c r="AD1395" s="130"/>
      <c r="AE1395" s="130"/>
      <c r="AF1395" s="130"/>
      <c r="AG1395" s="130"/>
      <c r="AH1395" s="130"/>
      <c r="AI1395" s="130"/>
      <c r="AJ1395" s="130"/>
      <c r="AK1395" s="130"/>
      <c r="AL1395" s="130"/>
      <c r="AM1395" s="130"/>
      <c r="AN1395" s="130"/>
      <c r="AO1395" s="130"/>
      <c r="AP1395" s="130"/>
      <c r="AQ1395" s="130"/>
      <c r="AR1395" s="130"/>
      <c r="AS1395" s="130"/>
      <c r="AT1395" s="130"/>
      <c r="AU1395" s="130"/>
      <c r="AV1395" s="130"/>
      <c r="AW1395" s="130"/>
      <c r="AX1395" s="130"/>
      <c r="AY1395" s="130"/>
      <c r="AZ1395" s="130"/>
      <c r="BA1395" s="130"/>
      <c r="BB1395" s="130"/>
      <c r="BC1395" s="130"/>
      <c r="BD1395" s="130"/>
      <c r="BE1395" s="130"/>
      <c r="BF1395" s="130"/>
      <c r="BG1395" s="130"/>
      <c r="BH1395" s="130"/>
      <c r="BI1395" s="130"/>
      <c r="BJ1395" s="130"/>
      <c r="BK1395" s="130"/>
      <c r="BL1395" s="130"/>
      <c r="BM1395" s="130"/>
      <c r="BN1395" s="130"/>
      <c r="BO1395" s="130"/>
      <c r="BP1395" s="130"/>
      <c r="BQ1395" s="130"/>
      <c r="BR1395" s="130"/>
      <c r="BS1395" s="111"/>
    </row>
    <row r="1396" spans="4:71" s="94" customFormat="1" ht="9.75" customHeight="1" x14ac:dyDescent="0.25">
      <c r="D1396" s="130"/>
      <c r="E1396" s="130"/>
      <c r="F1396" s="130"/>
      <c r="G1396" s="130"/>
      <c r="H1396" s="130"/>
      <c r="I1396" s="130"/>
      <c r="J1396" s="130"/>
      <c r="K1396" s="130"/>
      <c r="L1396" s="130"/>
      <c r="M1396" s="130"/>
      <c r="N1396" s="130"/>
      <c r="O1396" s="130"/>
      <c r="P1396" s="130"/>
      <c r="Q1396" s="130"/>
      <c r="R1396" s="130"/>
      <c r="S1396" s="130"/>
      <c r="T1396" s="130"/>
      <c r="U1396" s="130"/>
      <c r="V1396" s="130"/>
      <c r="W1396" s="130"/>
      <c r="X1396" s="130"/>
      <c r="Y1396" s="130"/>
      <c r="Z1396" s="130"/>
      <c r="AA1396" s="130"/>
      <c r="AB1396" s="130"/>
      <c r="AC1396" s="130"/>
      <c r="AD1396" s="130"/>
      <c r="AE1396" s="130"/>
      <c r="AF1396" s="130"/>
      <c r="AG1396" s="130"/>
      <c r="AH1396" s="130"/>
      <c r="AI1396" s="130"/>
      <c r="AJ1396" s="130"/>
      <c r="AK1396" s="130"/>
      <c r="AL1396" s="130"/>
      <c r="AM1396" s="130"/>
      <c r="AN1396" s="130"/>
      <c r="AO1396" s="130"/>
      <c r="AP1396" s="130"/>
      <c r="AQ1396" s="130"/>
      <c r="AR1396" s="130"/>
      <c r="AS1396" s="130"/>
      <c r="AT1396" s="130"/>
      <c r="AU1396" s="130"/>
      <c r="AV1396" s="130"/>
      <c r="AW1396" s="130"/>
      <c r="AX1396" s="130"/>
      <c r="AY1396" s="130"/>
      <c r="AZ1396" s="130"/>
      <c r="BA1396" s="130"/>
      <c r="BB1396" s="130"/>
      <c r="BC1396" s="130"/>
      <c r="BD1396" s="130"/>
      <c r="BE1396" s="130"/>
      <c r="BF1396" s="130"/>
      <c r="BG1396" s="130"/>
      <c r="BH1396" s="130"/>
      <c r="BI1396" s="130"/>
      <c r="BJ1396" s="130"/>
      <c r="BK1396" s="130"/>
      <c r="BL1396" s="130"/>
      <c r="BM1396" s="130"/>
      <c r="BN1396" s="130"/>
      <c r="BO1396" s="130"/>
      <c r="BP1396" s="130"/>
      <c r="BQ1396" s="130"/>
      <c r="BR1396" s="130"/>
      <c r="BS1396" s="111"/>
    </row>
    <row r="1397" spans="4:71" s="94" customFormat="1" ht="9.75" customHeight="1" x14ac:dyDescent="0.25">
      <c r="D1397" s="130"/>
      <c r="E1397" s="130"/>
      <c r="F1397" s="130"/>
      <c r="G1397" s="130"/>
      <c r="H1397" s="130"/>
      <c r="I1397" s="130"/>
      <c r="J1397" s="130"/>
      <c r="K1397" s="130"/>
      <c r="L1397" s="130"/>
      <c r="M1397" s="130"/>
      <c r="N1397" s="130"/>
      <c r="O1397" s="130"/>
      <c r="P1397" s="130"/>
      <c r="Q1397" s="130"/>
      <c r="R1397" s="130"/>
      <c r="S1397" s="130"/>
      <c r="T1397" s="130"/>
      <c r="U1397" s="130"/>
      <c r="V1397" s="130"/>
      <c r="W1397" s="130"/>
      <c r="X1397" s="130"/>
      <c r="Y1397" s="130"/>
      <c r="Z1397" s="130"/>
      <c r="AA1397" s="130"/>
      <c r="AB1397" s="130"/>
      <c r="AC1397" s="130"/>
      <c r="AD1397" s="130"/>
      <c r="AE1397" s="130"/>
      <c r="AF1397" s="130"/>
      <c r="AG1397" s="130"/>
      <c r="AH1397" s="130"/>
      <c r="AI1397" s="130"/>
      <c r="AJ1397" s="130"/>
      <c r="AK1397" s="130"/>
      <c r="AL1397" s="130"/>
      <c r="AM1397" s="130"/>
      <c r="AN1397" s="130"/>
      <c r="AO1397" s="130"/>
      <c r="AP1397" s="130"/>
      <c r="AQ1397" s="130"/>
      <c r="AR1397" s="130"/>
      <c r="AS1397" s="130"/>
      <c r="AT1397" s="130"/>
      <c r="AU1397" s="130"/>
      <c r="AV1397" s="130"/>
      <c r="AW1397" s="130"/>
      <c r="AX1397" s="130"/>
      <c r="AY1397" s="130"/>
      <c r="AZ1397" s="130"/>
      <c r="BA1397" s="130"/>
      <c r="BB1397" s="130"/>
      <c r="BC1397" s="130"/>
      <c r="BD1397" s="130"/>
      <c r="BE1397" s="130"/>
      <c r="BF1397" s="130"/>
      <c r="BG1397" s="130"/>
      <c r="BH1397" s="130"/>
      <c r="BI1397" s="130"/>
      <c r="BJ1397" s="130"/>
      <c r="BK1397" s="130"/>
      <c r="BL1397" s="130"/>
      <c r="BM1397" s="130"/>
      <c r="BN1397" s="130"/>
      <c r="BO1397" s="130"/>
      <c r="BP1397" s="130"/>
      <c r="BQ1397" s="130"/>
      <c r="BR1397" s="130"/>
      <c r="BS1397" s="111"/>
    </row>
    <row r="1398" spans="4:71" s="94" customFormat="1" ht="9.75" customHeight="1" x14ac:dyDescent="0.25">
      <c r="D1398" s="130"/>
      <c r="E1398" s="130"/>
      <c r="F1398" s="130"/>
      <c r="G1398" s="130"/>
      <c r="H1398" s="130"/>
      <c r="I1398" s="130"/>
      <c r="J1398" s="130"/>
      <c r="K1398" s="130"/>
      <c r="L1398" s="130"/>
      <c r="M1398" s="130"/>
      <c r="N1398" s="130"/>
      <c r="O1398" s="130"/>
      <c r="P1398" s="130"/>
      <c r="Q1398" s="130"/>
      <c r="R1398" s="130"/>
      <c r="S1398" s="130"/>
      <c r="T1398" s="130"/>
      <c r="U1398" s="130"/>
      <c r="V1398" s="130"/>
      <c r="W1398" s="130"/>
      <c r="X1398" s="130"/>
      <c r="Y1398" s="130"/>
      <c r="Z1398" s="130"/>
      <c r="AA1398" s="130"/>
      <c r="AB1398" s="130"/>
      <c r="AC1398" s="130"/>
      <c r="AD1398" s="130"/>
      <c r="AE1398" s="130"/>
      <c r="AF1398" s="130"/>
      <c r="AG1398" s="130"/>
      <c r="AH1398" s="130"/>
      <c r="AI1398" s="130"/>
      <c r="AJ1398" s="130"/>
      <c r="AK1398" s="130"/>
      <c r="AL1398" s="130"/>
      <c r="AM1398" s="130"/>
      <c r="AN1398" s="130"/>
      <c r="AO1398" s="130"/>
      <c r="AP1398" s="130"/>
      <c r="AQ1398" s="130"/>
      <c r="AR1398" s="130"/>
      <c r="AS1398" s="130"/>
      <c r="AT1398" s="130"/>
      <c r="AU1398" s="130"/>
      <c r="AV1398" s="130"/>
      <c r="AW1398" s="130"/>
      <c r="AX1398" s="130"/>
      <c r="AY1398" s="130"/>
      <c r="AZ1398" s="130"/>
      <c r="BA1398" s="130"/>
      <c r="BB1398" s="130"/>
      <c r="BC1398" s="130"/>
      <c r="BD1398" s="130"/>
      <c r="BE1398" s="130"/>
      <c r="BF1398" s="130"/>
      <c r="BG1398" s="130"/>
      <c r="BH1398" s="130"/>
      <c r="BI1398" s="130"/>
      <c r="BJ1398" s="130"/>
      <c r="BK1398" s="130"/>
      <c r="BL1398" s="130"/>
      <c r="BM1398" s="130"/>
      <c r="BN1398" s="130"/>
      <c r="BO1398" s="130"/>
      <c r="BP1398" s="130"/>
      <c r="BQ1398" s="130"/>
      <c r="BR1398" s="130"/>
      <c r="BS1398" s="111"/>
    </row>
    <row r="1399" spans="4:71" s="94" customFormat="1" ht="9.75" customHeight="1" x14ac:dyDescent="0.25">
      <c r="D1399" s="130"/>
      <c r="E1399" s="130"/>
      <c r="F1399" s="130"/>
      <c r="G1399" s="130"/>
      <c r="H1399" s="130"/>
      <c r="I1399" s="130"/>
      <c r="J1399" s="130"/>
      <c r="K1399" s="130"/>
      <c r="L1399" s="130"/>
      <c r="M1399" s="130"/>
      <c r="N1399" s="130"/>
      <c r="O1399" s="130"/>
      <c r="P1399" s="130"/>
      <c r="Q1399" s="130"/>
      <c r="R1399" s="130"/>
      <c r="S1399" s="130"/>
      <c r="T1399" s="130"/>
      <c r="U1399" s="130"/>
      <c r="V1399" s="130"/>
      <c r="W1399" s="130"/>
      <c r="X1399" s="130"/>
      <c r="Y1399" s="130"/>
      <c r="Z1399" s="130"/>
      <c r="AA1399" s="130"/>
      <c r="AB1399" s="130"/>
      <c r="AC1399" s="130"/>
      <c r="AD1399" s="130"/>
      <c r="AE1399" s="130"/>
      <c r="AF1399" s="130"/>
      <c r="AG1399" s="130"/>
      <c r="AH1399" s="130"/>
      <c r="AI1399" s="130"/>
      <c r="AJ1399" s="130"/>
      <c r="AK1399" s="130"/>
      <c r="AL1399" s="130"/>
      <c r="AM1399" s="130"/>
      <c r="AN1399" s="130"/>
      <c r="AO1399" s="130"/>
      <c r="AP1399" s="130"/>
      <c r="AQ1399" s="130"/>
      <c r="AR1399" s="130"/>
      <c r="AS1399" s="130"/>
      <c r="AT1399" s="130"/>
      <c r="AU1399" s="130"/>
      <c r="AV1399" s="130"/>
      <c r="AW1399" s="130"/>
      <c r="AX1399" s="130"/>
      <c r="AY1399" s="130"/>
      <c r="AZ1399" s="130"/>
      <c r="BA1399" s="130"/>
      <c r="BB1399" s="130"/>
      <c r="BC1399" s="130"/>
      <c r="BD1399" s="130"/>
      <c r="BE1399" s="130"/>
      <c r="BF1399" s="130"/>
      <c r="BG1399" s="130"/>
      <c r="BH1399" s="130"/>
      <c r="BI1399" s="130"/>
      <c r="BJ1399" s="130"/>
      <c r="BK1399" s="130"/>
      <c r="BL1399" s="130"/>
      <c r="BM1399" s="130"/>
      <c r="BN1399" s="130"/>
      <c r="BO1399" s="130"/>
      <c r="BP1399" s="130"/>
      <c r="BQ1399" s="130"/>
      <c r="BR1399" s="130"/>
      <c r="BS1399" s="111"/>
    </row>
    <row r="1400" spans="4:71" s="94" customFormat="1" ht="9.75" customHeight="1" x14ac:dyDescent="0.25">
      <c r="D1400" s="130"/>
      <c r="E1400" s="130"/>
      <c r="F1400" s="130"/>
      <c r="G1400" s="130"/>
      <c r="H1400" s="130"/>
      <c r="I1400" s="130"/>
      <c r="J1400" s="130"/>
      <c r="K1400" s="130"/>
      <c r="L1400" s="130"/>
      <c r="M1400" s="130"/>
      <c r="N1400" s="130"/>
      <c r="O1400" s="130"/>
      <c r="P1400" s="130"/>
      <c r="Q1400" s="130"/>
      <c r="R1400" s="130"/>
      <c r="S1400" s="130"/>
      <c r="T1400" s="130"/>
      <c r="U1400" s="130"/>
      <c r="V1400" s="130"/>
      <c r="W1400" s="130"/>
      <c r="X1400" s="130"/>
      <c r="Y1400" s="130"/>
      <c r="Z1400" s="130"/>
      <c r="AA1400" s="130"/>
      <c r="AB1400" s="130"/>
      <c r="AC1400" s="130"/>
      <c r="AD1400" s="130"/>
      <c r="AE1400" s="130"/>
      <c r="AF1400" s="130"/>
      <c r="AG1400" s="130"/>
      <c r="AH1400" s="130"/>
      <c r="AI1400" s="130"/>
      <c r="AJ1400" s="130"/>
      <c r="AK1400" s="130"/>
      <c r="AL1400" s="130"/>
      <c r="AM1400" s="130"/>
      <c r="AN1400" s="130"/>
      <c r="AO1400" s="130"/>
      <c r="AP1400" s="130"/>
      <c r="AQ1400" s="130"/>
      <c r="AR1400" s="130"/>
      <c r="AS1400" s="130"/>
      <c r="AT1400" s="130"/>
      <c r="AU1400" s="130"/>
      <c r="AV1400" s="130"/>
      <c r="AW1400" s="130"/>
      <c r="AX1400" s="130"/>
      <c r="AY1400" s="130"/>
      <c r="AZ1400" s="130"/>
      <c r="BA1400" s="130"/>
      <c r="BB1400" s="130"/>
      <c r="BC1400" s="130"/>
      <c r="BD1400" s="130"/>
      <c r="BE1400" s="130"/>
      <c r="BF1400" s="130"/>
      <c r="BG1400" s="130"/>
      <c r="BH1400" s="130"/>
      <c r="BI1400" s="130"/>
      <c r="BJ1400" s="130"/>
      <c r="BK1400" s="130"/>
      <c r="BL1400" s="130"/>
      <c r="BM1400" s="130"/>
      <c r="BN1400" s="130"/>
      <c r="BO1400" s="130"/>
      <c r="BP1400" s="130"/>
      <c r="BQ1400" s="130"/>
      <c r="BR1400" s="130"/>
      <c r="BS1400" s="111"/>
    </row>
    <row r="1401" spans="4:71" s="94" customFormat="1" ht="9.75" customHeight="1" x14ac:dyDescent="0.25">
      <c r="D1401" s="130"/>
      <c r="E1401" s="130"/>
      <c r="F1401" s="130"/>
      <c r="G1401" s="130"/>
      <c r="H1401" s="130"/>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11"/>
    </row>
    <row r="1402" spans="4:71" s="94" customFormat="1" ht="9.75" customHeight="1" x14ac:dyDescent="0.25">
      <c r="D1402" s="130"/>
      <c r="E1402" s="130"/>
      <c r="F1402" s="130"/>
      <c r="G1402" s="130"/>
      <c r="H1402" s="130"/>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11"/>
    </row>
    <row r="1403" spans="4:71" s="94" customFormat="1" ht="9.75" customHeight="1" x14ac:dyDescent="0.25">
      <c r="D1403" s="130"/>
      <c r="E1403" s="130"/>
      <c r="F1403" s="130"/>
      <c r="G1403" s="130"/>
      <c r="H1403" s="130"/>
      <c r="I1403" s="130"/>
      <c r="J1403" s="130"/>
      <c r="K1403" s="130"/>
      <c r="L1403" s="130"/>
      <c r="M1403" s="130"/>
      <c r="N1403" s="130"/>
      <c r="O1403" s="130"/>
      <c r="P1403" s="130"/>
      <c r="Q1403" s="130"/>
      <c r="R1403" s="130"/>
      <c r="S1403" s="130"/>
      <c r="T1403" s="130"/>
      <c r="U1403" s="130"/>
      <c r="V1403" s="130"/>
      <c r="W1403" s="130"/>
      <c r="X1403" s="130"/>
      <c r="Y1403" s="130"/>
      <c r="Z1403" s="130"/>
      <c r="AA1403" s="130"/>
      <c r="AB1403" s="130"/>
      <c r="AC1403" s="130"/>
      <c r="AD1403" s="130"/>
      <c r="AE1403" s="130"/>
      <c r="AF1403" s="130"/>
      <c r="AG1403" s="130"/>
      <c r="AH1403" s="130"/>
      <c r="AI1403" s="130"/>
      <c r="AJ1403" s="130"/>
      <c r="AK1403" s="130"/>
      <c r="AL1403" s="130"/>
      <c r="AM1403" s="130"/>
      <c r="AN1403" s="130"/>
      <c r="AO1403" s="130"/>
      <c r="AP1403" s="130"/>
      <c r="AQ1403" s="130"/>
      <c r="AR1403" s="130"/>
      <c r="AS1403" s="130"/>
      <c r="AT1403" s="130"/>
      <c r="AU1403" s="130"/>
      <c r="AV1403" s="130"/>
      <c r="AW1403" s="130"/>
      <c r="AX1403" s="130"/>
      <c r="AY1403" s="130"/>
      <c r="AZ1403" s="130"/>
      <c r="BA1403" s="130"/>
      <c r="BB1403" s="130"/>
      <c r="BC1403" s="130"/>
      <c r="BD1403" s="130"/>
      <c r="BE1403" s="130"/>
      <c r="BF1403" s="130"/>
      <c r="BG1403" s="130"/>
      <c r="BH1403" s="130"/>
      <c r="BI1403" s="130"/>
      <c r="BJ1403" s="130"/>
      <c r="BK1403" s="130"/>
      <c r="BL1403" s="130"/>
      <c r="BM1403" s="130"/>
      <c r="BN1403" s="130"/>
      <c r="BO1403" s="130"/>
      <c r="BP1403" s="130"/>
      <c r="BQ1403" s="130"/>
      <c r="BR1403" s="130"/>
      <c r="BS1403" s="111"/>
    </row>
    <row r="1404" spans="4:71" s="94" customFormat="1" ht="9.75" customHeight="1" x14ac:dyDescent="0.25">
      <c r="D1404" s="130"/>
      <c r="E1404" s="130"/>
      <c r="F1404" s="130"/>
      <c r="G1404" s="130"/>
      <c r="H1404" s="130"/>
      <c r="I1404" s="130"/>
      <c r="J1404" s="130"/>
      <c r="K1404" s="130"/>
      <c r="L1404" s="130"/>
      <c r="M1404" s="130"/>
      <c r="N1404" s="130"/>
      <c r="O1404" s="130"/>
      <c r="P1404" s="130"/>
      <c r="Q1404" s="130"/>
      <c r="R1404" s="130"/>
      <c r="S1404" s="130"/>
      <c r="T1404" s="130"/>
      <c r="U1404" s="130"/>
      <c r="V1404" s="130"/>
      <c r="W1404" s="130"/>
      <c r="X1404" s="130"/>
      <c r="Y1404" s="130"/>
      <c r="Z1404" s="130"/>
      <c r="AA1404" s="130"/>
      <c r="AB1404" s="130"/>
      <c r="AC1404" s="130"/>
      <c r="AD1404" s="130"/>
      <c r="AE1404" s="130"/>
      <c r="AF1404" s="130"/>
      <c r="AG1404" s="130"/>
      <c r="AH1404" s="130"/>
      <c r="AI1404" s="130"/>
      <c r="AJ1404" s="130"/>
      <c r="AK1404" s="130"/>
      <c r="AL1404" s="130"/>
      <c r="AM1404" s="130"/>
      <c r="AN1404" s="130"/>
      <c r="AO1404" s="130"/>
      <c r="AP1404" s="130"/>
      <c r="AQ1404" s="130"/>
      <c r="AR1404" s="130"/>
      <c r="AS1404" s="130"/>
      <c r="AT1404" s="130"/>
      <c r="AU1404" s="130"/>
      <c r="AV1404" s="130"/>
      <c r="AW1404" s="130"/>
      <c r="AX1404" s="130"/>
      <c r="AY1404" s="130"/>
      <c r="AZ1404" s="130"/>
      <c r="BA1404" s="130"/>
      <c r="BB1404" s="130"/>
      <c r="BC1404" s="130"/>
      <c r="BD1404" s="130"/>
      <c r="BE1404" s="130"/>
      <c r="BF1404" s="130"/>
      <c r="BG1404" s="130"/>
      <c r="BH1404" s="130"/>
      <c r="BI1404" s="130"/>
      <c r="BJ1404" s="130"/>
      <c r="BK1404" s="130"/>
      <c r="BL1404" s="130"/>
      <c r="BM1404" s="130"/>
      <c r="BN1404" s="130"/>
      <c r="BO1404" s="130"/>
      <c r="BP1404" s="130"/>
      <c r="BQ1404" s="130"/>
      <c r="BR1404" s="130"/>
      <c r="BS1404" s="111"/>
    </row>
    <row r="1405" spans="4:71" s="94" customFormat="1" ht="9.75" customHeight="1" x14ac:dyDescent="0.25">
      <c r="D1405" s="130"/>
      <c r="E1405" s="130"/>
      <c r="F1405" s="130"/>
      <c r="G1405" s="130"/>
      <c r="H1405" s="130"/>
      <c r="I1405" s="130"/>
      <c r="J1405" s="130"/>
      <c r="K1405" s="130"/>
      <c r="L1405" s="130"/>
      <c r="M1405" s="130"/>
      <c r="N1405" s="130"/>
      <c r="O1405" s="130"/>
      <c r="P1405" s="130"/>
      <c r="Q1405" s="130"/>
      <c r="R1405" s="130"/>
      <c r="S1405" s="130"/>
      <c r="T1405" s="130"/>
      <c r="U1405" s="130"/>
      <c r="V1405" s="130"/>
      <c r="W1405" s="130"/>
      <c r="X1405" s="130"/>
      <c r="Y1405" s="130"/>
      <c r="Z1405" s="130"/>
      <c r="AA1405" s="130"/>
      <c r="AB1405" s="130"/>
      <c r="AC1405" s="130"/>
      <c r="AD1405" s="130"/>
      <c r="AE1405" s="130"/>
      <c r="AF1405" s="130"/>
      <c r="AG1405" s="130"/>
      <c r="AH1405" s="130"/>
      <c r="AI1405" s="130"/>
      <c r="AJ1405" s="130"/>
      <c r="AK1405" s="130"/>
      <c r="AL1405" s="130"/>
      <c r="AM1405" s="130"/>
      <c r="AN1405" s="130"/>
      <c r="AO1405" s="130"/>
      <c r="AP1405" s="130"/>
      <c r="AQ1405" s="130"/>
      <c r="AR1405" s="130"/>
      <c r="AS1405" s="130"/>
      <c r="AT1405" s="130"/>
      <c r="AU1405" s="130"/>
      <c r="AV1405" s="130"/>
      <c r="AW1405" s="130"/>
      <c r="AX1405" s="130"/>
      <c r="AY1405" s="130"/>
      <c r="AZ1405" s="130"/>
      <c r="BA1405" s="130"/>
      <c r="BB1405" s="130"/>
      <c r="BC1405" s="130"/>
      <c r="BD1405" s="130"/>
      <c r="BE1405" s="130"/>
      <c r="BF1405" s="130"/>
      <c r="BG1405" s="130"/>
      <c r="BH1405" s="130"/>
      <c r="BI1405" s="130"/>
      <c r="BJ1405" s="130"/>
      <c r="BK1405" s="130"/>
      <c r="BL1405" s="130"/>
      <c r="BM1405" s="130"/>
      <c r="BN1405" s="130"/>
      <c r="BO1405" s="130"/>
      <c r="BP1405" s="130"/>
      <c r="BQ1405" s="130"/>
      <c r="BR1405" s="130"/>
      <c r="BS1405" s="111"/>
    </row>
    <row r="1406" spans="4:71" s="94" customFormat="1" ht="9.75" customHeight="1" x14ac:dyDescent="0.25">
      <c r="D1406" s="130"/>
      <c r="E1406" s="130"/>
      <c r="F1406" s="130"/>
      <c r="G1406" s="130"/>
      <c r="H1406" s="130"/>
      <c r="I1406" s="130"/>
      <c r="J1406" s="130"/>
      <c r="K1406" s="130"/>
      <c r="L1406" s="130"/>
      <c r="M1406" s="130"/>
      <c r="N1406" s="130"/>
      <c r="O1406" s="130"/>
      <c r="P1406" s="130"/>
      <c r="Q1406" s="130"/>
      <c r="R1406" s="130"/>
      <c r="S1406" s="130"/>
      <c r="T1406" s="130"/>
      <c r="U1406" s="130"/>
      <c r="V1406" s="130"/>
      <c r="W1406" s="130"/>
      <c r="X1406" s="130"/>
      <c r="Y1406" s="130"/>
      <c r="Z1406" s="130"/>
      <c r="AA1406" s="130"/>
      <c r="AB1406" s="130"/>
      <c r="AC1406" s="130"/>
      <c r="AD1406" s="130"/>
      <c r="AE1406" s="130"/>
      <c r="AF1406" s="130"/>
      <c r="AG1406" s="130"/>
      <c r="AH1406" s="130"/>
      <c r="AI1406" s="130"/>
      <c r="AJ1406" s="130"/>
      <c r="AK1406" s="130"/>
      <c r="AL1406" s="130"/>
      <c r="AM1406" s="130"/>
      <c r="AN1406" s="130"/>
      <c r="AO1406" s="130"/>
      <c r="AP1406" s="130"/>
      <c r="AQ1406" s="130"/>
      <c r="AR1406" s="130"/>
      <c r="AS1406" s="130"/>
      <c r="AT1406" s="130"/>
      <c r="AU1406" s="130"/>
      <c r="AV1406" s="130"/>
      <c r="AW1406" s="130"/>
      <c r="AX1406" s="130"/>
      <c r="AY1406" s="130"/>
      <c r="AZ1406" s="130"/>
      <c r="BA1406" s="130"/>
      <c r="BB1406" s="130"/>
      <c r="BC1406" s="130"/>
      <c r="BD1406" s="130"/>
      <c r="BE1406" s="130"/>
      <c r="BF1406" s="130"/>
      <c r="BG1406" s="130"/>
      <c r="BH1406" s="130"/>
      <c r="BI1406" s="130"/>
      <c r="BJ1406" s="130"/>
      <c r="BK1406" s="130"/>
      <c r="BL1406" s="130"/>
      <c r="BM1406" s="130"/>
      <c r="BN1406" s="130"/>
      <c r="BO1406" s="130"/>
      <c r="BP1406" s="130"/>
      <c r="BQ1406" s="130"/>
      <c r="BR1406" s="130"/>
      <c r="BS1406" s="111"/>
    </row>
    <row r="1407" spans="4:71" s="94" customFormat="1" ht="9.75" customHeight="1" x14ac:dyDescent="0.25">
      <c r="D1407" s="130"/>
      <c r="E1407" s="130"/>
      <c r="F1407" s="130"/>
      <c r="G1407" s="130"/>
      <c r="H1407" s="130"/>
      <c r="I1407" s="130"/>
      <c r="J1407" s="130"/>
      <c r="K1407" s="130"/>
      <c r="L1407" s="130"/>
      <c r="M1407" s="130"/>
      <c r="N1407" s="130"/>
      <c r="O1407" s="130"/>
      <c r="P1407" s="130"/>
      <c r="Q1407" s="130"/>
      <c r="R1407" s="130"/>
      <c r="S1407" s="130"/>
      <c r="T1407" s="130"/>
      <c r="U1407" s="130"/>
      <c r="V1407" s="130"/>
      <c r="W1407" s="130"/>
      <c r="X1407" s="130"/>
      <c r="Y1407" s="130"/>
      <c r="Z1407" s="130"/>
      <c r="AA1407" s="130"/>
      <c r="AB1407" s="130"/>
      <c r="AC1407" s="130"/>
      <c r="AD1407" s="130"/>
      <c r="AE1407" s="130"/>
      <c r="AF1407" s="130"/>
      <c r="AG1407" s="130"/>
      <c r="AH1407" s="130"/>
      <c r="AI1407" s="130"/>
      <c r="AJ1407" s="130"/>
      <c r="AK1407" s="130"/>
      <c r="AL1407" s="130"/>
      <c r="AM1407" s="130"/>
      <c r="AN1407" s="130"/>
      <c r="AO1407" s="130"/>
      <c r="AP1407" s="130"/>
      <c r="AQ1407" s="130"/>
      <c r="AR1407" s="130"/>
      <c r="AS1407" s="130"/>
      <c r="AT1407" s="130"/>
      <c r="AU1407" s="130"/>
      <c r="AV1407" s="130"/>
      <c r="AW1407" s="130"/>
      <c r="AX1407" s="130"/>
      <c r="AY1407" s="130"/>
      <c r="AZ1407" s="130"/>
      <c r="BA1407" s="130"/>
      <c r="BB1407" s="130"/>
      <c r="BC1407" s="130"/>
      <c r="BD1407" s="130"/>
      <c r="BE1407" s="130"/>
      <c r="BF1407" s="130"/>
      <c r="BG1407" s="130"/>
      <c r="BH1407" s="130"/>
      <c r="BI1407" s="130"/>
      <c r="BJ1407" s="130"/>
      <c r="BK1407" s="130"/>
      <c r="BL1407" s="130"/>
      <c r="BM1407" s="130"/>
      <c r="BN1407" s="130"/>
      <c r="BO1407" s="130"/>
      <c r="BP1407" s="130"/>
      <c r="BQ1407" s="130"/>
      <c r="BR1407" s="130"/>
      <c r="BS1407" s="111"/>
    </row>
    <row r="1408" spans="4:71" s="94" customFormat="1" ht="9.75" customHeight="1" x14ac:dyDescent="0.25">
      <c r="D1408" s="130"/>
      <c r="E1408" s="130"/>
      <c r="F1408" s="130"/>
      <c r="G1408" s="130"/>
      <c r="H1408" s="130"/>
      <c r="I1408" s="130"/>
      <c r="J1408" s="130"/>
      <c r="K1408" s="130"/>
      <c r="L1408" s="130"/>
      <c r="M1408" s="130"/>
      <c r="N1408" s="130"/>
      <c r="O1408" s="130"/>
      <c r="P1408" s="130"/>
      <c r="Q1408" s="130"/>
      <c r="R1408" s="130"/>
      <c r="S1408" s="130"/>
      <c r="T1408" s="130"/>
      <c r="U1408" s="130"/>
      <c r="V1408" s="130"/>
      <c r="W1408" s="130"/>
      <c r="X1408" s="130"/>
      <c r="Y1408" s="130"/>
      <c r="Z1408" s="130"/>
      <c r="AA1408" s="130"/>
      <c r="AB1408" s="130"/>
      <c r="AC1408" s="130"/>
      <c r="AD1408" s="130"/>
      <c r="AE1408" s="130"/>
      <c r="AF1408" s="130"/>
      <c r="AG1408" s="130"/>
      <c r="AH1408" s="130"/>
      <c r="AI1408" s="130"/>
      <c r="AJ1408" s="130"/>
      <c r="AK1408" s="130"/>
      <c r="AL1408" s="130"/>
      <c r="AM1408" s="130"/>
      <c r="AN1408" s="130"/>
      <c r="AO1408" s="130"/>
      <c r="AP1408" s="130"/>
      <c r="AQ1408" s="130"/>
      <c r="AR1408" s="130"/>
      <c r="AS1408" s="130"/>
      <c r="AT1408" s="130"/>
      <c r="AU1408" s="130"/>
      <c r="AV1408" s="130"/>
      <c r="AW1408" s="130"/>
      <c r="AX1408" s="130"/>
      <c r="AY1408" s="130"/>
      <c r="AZ1408" s="130"/>
      <c r="BA1408" s="130"/>
      <c r="BB1408" s="130"/>
      <c r="BC1408" s="130"/>
      <c r="BD1408" s="130"/>
      <c r="BE1408" s="130"/>
      <c r="BF1408" s="130"/>
      <c r="BG1408" s="130"/>
      <c r="BH1408" s="130"/>
      <c r="BI1408" s="130"/>
      <c r="BJ1408" s="130"/>
      <c r="BK1408" s="130"/>
      <c r="BL1408" s="130"/>
      <c r="BM1408" s="130"/>
      <c r="BN1408" s="130"/>
      <c r="BO1408" s="130"/>
      <c r="BP1408" s="130"/>
      <c r="BQ1408" s="130"/>
      <c r="BR1408" s="130"/>
      <c r="BS1408" s="111"/>
    </row>
    <row r="1409" spans="4:71" s="94" customFormat="1" ht="9.75" customHeight="1" x14ac:dyDescent="0.25">
      <c r="D1409" s="130"/>
      <c r="E1409" s="130"/>
      <c r="F1409" s="130"/>
      <c r="G1409" s="130"/>
      <c r="H1409" s="130"/>
      <c r="I1409" s="130"/>
      <c r="J1409" s="130"/>
      <c r="K1409" s="130"/>
      <c r="L1409" s="130"/>
      <c r="M1409" s="130"/>
      <c r="N1409" s="130"/>
      <c r="O1409" s="130"/>
      <c r="P1409" s="130"/>
      <c r="Q1409" s="130"/>
      <c r="R1409" s="130"/>
      <c r="S1409" s="130"/>
      <c r="T1409" s="130"/>
      <c r="U1409" s="130"/>
      <c r="V1409" s="130"/>
      <c r="W1409" s="130"/>
      <c r="X1409" s="130"/>
      <c r="Y1409" s="130"/>
      <c r="Z1409" s="130"/>
      <c r="AA1409" s="130"/>
      <c r="AB1409" s="130"/>
      <c r="AC1409" s="130"/>
      <c r="AD1409" s="130"/>
      <c r="AE1409" s="130"/>
      <c r="AF1409" s="130"/>
      <c r="AG1409" s="130"/>
      <c r="AH1409" s="130"/>
      <c r="AI1409" s="130"/>
      <c r="AJ1409" s="130"/>
      <c r="AK1409" s="130"/>
      <c r="AL1409" s="130"/>
      <c r="AM1409" s="130"/>
      <c r="AN1409" s="130"/>
      <c r="AO1409" s="130"/>
      <c r="AP1409" s="130"/>
      <c r="AQ1409" s="130"/>
      <c r="AR1409" s="130"/>
      <c r="AS1409" s="130"/>
      <c r="AT1409" s="130"/>
      <c r="AU1409" s="130"/>
      <c r="AV1409" s="130"/>
      <c r="AW1409" s="130"/>
      <c r="AX1409" s="130"/>
      <c r="AY1409" s="130"/>
      <c r="AZ1409" s="130"/>
      <c r="BA1409" s="130"/>
      <c r="BB1409" s="130"/>
      <c r="BC1409" s="130"/>
      <c r="BD1409" s="130"/>
      <c r="BE1409" s="130"/>
      <c r="BF1409" s="130"/>
      <c r="BG1409" s="130"/>
      <c r="BH1409" s="130"/>
      <c r="BI1409" s="130"/>
      <c r="BJ1409" s="130"/>
      <c r="BK1409" s="130"/>
      <c r="BL1409" s="130"/>
      <c r="BM1409" s="130"/>
      <c r="BN1409" s="130"/>
      <c r="BO1409" s="130"/>
      <c r="BP1409" s="130"/>
      <c r="BQ1409" s="130"/>
      <c r="BR1409" s="130"/>
      <c r="BS1409" s="111"/>
    </row>
    <row r="1410" spans="4:71" s="94" customFormat="1" ht="9.75" customHeight="1" x14ac:dyDescent="0.25">
      <c r="D1410" s="130"/>
      <c r="E1410" s="130"/>
      <c r="F1410" s="130"/>
      <c r="G1410" s="130"/>
      <c r="H1410" s="130"/>
      <c r="I1410" s="130"/>
      <c r="J1410" s="130"/>
      <c r="K1410" s="130"/>
      <c r="L1410" s="130"/>
      <c r="M1410" s="130"/>
      <c r="N1410" s="130"/>
      <c r="O1410" s="130"/>
      <c r="P1410" s="130"/>
      <c r="Q1410" s="130"/>
      <c r="R1410" s="130"/>
      <c r="S1410" s="130"/>
      <c r="T1410" s="130"/>
      <c r="U1410" s="130"/>
      <c r="V1410" s="130"/>
      <c r="W1410" s="130"/>
      <c r="X1410" s="130"/>
      <c r="Y1410" s="130"/>
      <c r="Z1410" s="130"/>
      <c r="AA1410" s="130"/>
      <c r="AB1410" s="130"/>
      <c r="AC1410" s="130"/>
      <c r="AD1410" s="130"/>
      <c r="AE1410" s="130"/>
      <c r="AF1410" s="130"/>
      <c r="AG1410" s="130"/>
      <c r="AH1410" s="130"/>
      <c r="AI1410" s="130"/>
      <c r="AJ1410" s="130"/>
      <c r="AK1410" s="130"/>
      <c r="AL1410" s="130"/>
      <c r="AM1410" s="130"/>
      <c r="AN1410" s="130"/>
      <c r="AO1410" s="130"/>
      <c r="AP1410" s="130"/>
      <c r="AQ1410" s="130"/>
      <c r="AR1410" s="130"/>
      <c r="AS1410" s="130"/>
      <c r="AT1410" s="130"/>
      <c r="AU1410" s="130"/>
      <c r="AV1410" s="130"/>
      <c r="AW1410" s="130"/>
      <c r="AX1410" s="130"/>
      <c r="AY1410" s="130"/>
      <c r="AZ1410" s="130"/>
      <c r="BA1410" s="130"/>
      <c r="BB1410" s="130"/>
      <c r="BC1410" s="130"/>
      <c r="BD1410" s="130"/>
      <c r="BE1410" s="130"/>
      <c r="BF1410" s="130"/>
      <c r="BG1410" s="130"/>
      <c r="BH1410" s="130"/>
      <c r="BI1410" s="130"/>
      <c r="BJ1410" s="130"/>
      <c r="BK1410" s="130"/>
      <c r="BL1410" s="130"/>
      <c r="BM1410" s="130"/>
      <c r="BN1410" s="130"/>
      <c r="BO1410" s="130"/>
      <c r="BP1410" s="130"/>
      <c r="BQ1410" s="130"/>
      <c r="BR1410" s="130"/>
      <c r="BS1410" s="111"/>
    </row>
    <row r="1411" spans="4:71" s="94" customFormat="1" ht="9.75" customHeight="1" x14ac:dyDescent="0.25">
      <c r="D1411" s="130"/>
      <c r="E1411" s="130"/>
      <c r="F1411" s="130"/>
      <c r="G1411" s="130"/>
      <c r="H1411" s="130"/>
      <c r="I1411" s="130"/>
      <c r="J1411" s="130"/>
      <c r="K1411" s="130"/>
      <c r="L1411" s="130"/>
      <c r="M1411" s="130"/>
      <c r="N1411" s="130"/>
      <c r="O1411" s="130"/>
      <c r="P1411" s="130"/>
      <c r="Q1411" s="130"/>
      <c r="R1411" s="130"/>
      <c r="S1411" s="130"/>
      <c r="T1411" s="130"/>
      <c r="U1411" s="130"/>
      <c r="V1411" s="130"/>
      <c r="W1411" s="130"/>
      <c r="X1411" s="130"/>
      <c r="Y1411" s="130"/>
      <c r="Z1411" s="130"/>
      <c r="AA1411" s="130"/>
      <c r="AB1411" s="130"/>
      <c r="AC1411" s="130"/>
      <c r="AD1411" s="130"/>
      <c r="AE1411" s="130"/>
      <c r="AF1411" s="130"/>
      <c r="AG1411" s="130"/>
      <c r="AH1411" s="130"/>
      <c r="AI1411" s="130"/>
      <c r="AJ1411" s="130"/>
      <c r="AK1411" s="130"/>
      <c r="AL1411" s="130"/>
      <c r="AM1411" s="130"/>
      <c r="AN1411" s="130"/>
      <c r="AO1411" s="130"/>
      <c r="AP1411" s="130"/>
      <c r="AQ1411" s="130"/>
      <c r="AR1411" s="130"/>
      <c r="AS1411" s="130"/>
      <c r="AT1411" s="130"/>
      <c r="AU1411" s="130"/>
      <c r="AV1411" s="130"/>
      <c r="AW1411" s="130"/>
      <c r="AX1411" s="130"/>
      <c r="AY1411" s="130"/>
      <c r="AZ1411" s="130"/>
      <c r="BA1411" s="130"/>
      <c r="BB1411" s="130"/>
      <c r="BC1411" s="130"/>
      <c r="BD1411" s="130"/>
      <c r="BE1411" s="130"/>
      <c r="BF1411" s="130"/>
      <c r="BG1411" s="130"/>
      <c r="BH1411" s="130"/>
      <c r="BI1411" s="130"/>
      <c r="BJ1411" s="130"/>
      <c r="BK1411" s="130"/>
      <c r="BL1411" s="130"/>
      <c r="BM1411" s="130"/>
      <c r="BN1411" s="130"/>
      <c r="BO1411" s="130"/>
      <c r="BP1411" s="130"/>
      <c r="BQ1411" s="130"/>
      <c r="BR1411" s="130"/>
      <c r="BS1411" s="111"/>
    </row>
    <row r="1412" spans="4:71" s="94" customFormat="1" ht="9.75" customHeight="1" x14ac:dyDescent="0.25">
      <c r="D1412" s="130"/>
      <c r="E1412" s="130"/>
      <c r="F1412" s="130"/>
      <c r="G1412" s="130"/>
      <c r="H1412" s="130"/>
      <c r="I1412" s="130"/>
      <c r="J1412" s="130"/>
      <c r="K1412" s="130"/>
      <c r="L1412" s="130"/>
      <c r="M1412" s="130"/>
      <c r="N1412" s="130"/>
      <c r="O1412" s="130"/>
      <c r="P1412" s="130"/>
      <c r="Q1412" s="130"/>
      <c r="R1412" s="130"/>
      <c r="S1412" s="130"/>
      <c r="T1412" s="130"/>
      <c r="U1412" s="130"/>
      <c r="V1412" s="130"/>
      <c r="W1412" s="130"/>
      <c r="X1412" s="130"/>
      <c r="Y1412" s="130"/>
      <c r="Z1412" s="130"/>
      <c r="AA1412" s="130"/>
      <c r="AB1412" s="130"/>
      <c r="AC1412" s="130"/>
      <c r="AD1412" s="130"/>
      <c r="AE1412" s="130"/>
      <c r="AF1412" s="130"/>
      <c r="AG1412" s="130"/>
      <c r="AH1412" s="130"/>
      <c r="AI1412" s="130"/>
      <c r="AJ1412" s="130"/>
      <c r="AK1412" s="130"/>
      <c r="AL1412" s="130"/>
      <c r="AM1412" s="130"/>
      <c r="AN1412" s="130"/>
      <c r="AO1412" s="130"/>
      <c r="AP1412" s="130"/>
      <c r="AQ1412" s="130"/>
      <c r="AR1412" s="130"/>
      <c r="AS1412" s="130"/>
      <c r="AT1412" s="130"/>
      <c r="AU1412" s="130"/>
      <c r="AV1412" s="130"/>
      <c r="AW1412" s="130"/>
      <c r="AX1412" s="130"/>
      <c r="AY1412" s="130"/>
      <c r="AZ1412" s="130"/>
      <c r="BA1412" s="130"/>
      <c r="BB1412" s="130"/>
      <c r="BC1412" s="130"/>
      <c r="BD1412" s="130"/>
      <c r="BE1412" s="130"/>
      <c r="BF1412" s="130"/>
      <c r="BG1412" s="130"/>
      <c r="BH1412" s="130"/>
      <c r="BI1412" s="130"/>
      <c r="BJ1412" s="130"/>
      <c r="BK1412" s="130"/>
      <c r="BL1412" s="130"/>
      <c r="BM1412" s="130"/>
      <c r="BN1412" s="130"/>
      <c r="BO1412" s="130"/>
      <c r="BP1412" s="130"/>
      <c r="BQ1412" s="130"/>
      <c r="BR1412" s="130"/>
      <c r="BS1412" s="111"/>
    </row>
    <row r="1413" spans="4:71" s="94" customFormat="1" ht="9.75" customHeight="1" x14ac:dyDescent="0.25">
      <c r="D1413" s="130"/>
      <c r="E1413" s="130"/>
      <c r="F1413" s="130"/>
      <c r="G1413" s="130"/>
      <c r="H1413" s="130"/>
      <c r="I1413" s="130"/>
      <c r="J1413" s="130"/>
      <c r="K1413" s="130"/>
      <c r="L1413" s="130"/>
      <c r="M1413" s="130"/>
      <c r="N1413" s="130"/>
      <c r="O1413" s="130"/>
      <c r="P1413" s="130"/>
      <c r="Q1413" s="130"/>
      <c r="R1413" s="130"/>
      <c r="S1413" s="130"/>
      <c r="T1413" s="130"/>
      <c r="U1413" s="130"/>
      <c r="V1413" s="130"/>
      <c r="W1413" s="130"/>
      <c r="X1413" s="130"/>
      <c r="Y1413" s="130"/>
      <c r="Z1413" s="130"/>
      <c r="AA1413" s="130"/>
      <c r="AB1413" s="130"/>
      <c r="AC1413" s="130"/>
      <c r="AD1413" s="130"/>
      <c r="AE1413" s="130"/>
      <c r="AF1413" s="130"/>
      <c r="AG1413" s="130"/>
      <c r="AH1413" s="130"/>
      <c r="AI1413" s="130"/>
      <c r="AJ1413" s="130"/>
      <c r="AK1413" s="130"/>
      <c r="AL1413" s="130"/>
      <c r="AM1413" s="130"/>
      <c r="AN1413" s="130"/>
      <c r="AO1413" s="130"/>
      <c r="AP1413" s="130"/>
      <c r="AQ1413" s="130"/>
      <c r="AR1413" s="130"/>
      <c r="AS1413" s="130"/>
      <c r="AT1413" s="130"/>
      <c r="AU1413" s="130"/>
      <c r="AV1413" s="130"/>
      <c r="AW1413" s="130"/>
      <c r="AX1413" s="130"/>
      <c r="AY1413" s="130"/>
      <c r="AZ1413" s="130"/>
      <c r="BA1413" s="130"/>
      <c r="BB1413" s="130"/>
      <c r="BC1413" s="130"/>
      <c r="BD1413" s="130"/>
      <c r="BE1413" s="130"/>
      <c r="BF1413" s="130"/>
      <c r="BG1413" s="130"/>
      <c r="BH1413" s="130"/>
      <c r="BI1413" s="130"/>
      <c r="BJ1413" s="130"/>
      <c r="BK1413" s="130"/>
      <c r="BL1413" s="130"/>
      <c r="BM1413" s="130"/>
      <c r="BN1413" s="130"/>
      <c r="BO1413" s="130"/>
      <c r="BP1413" s="130"/>
      <c r="BQ1413" s="130"/>
      <c r="BR1413" s="130"/>
      <c r="BS1413" s="111"/>
    </row>
    <row r="1414" spans="4:71" s="94" customFormat="1" ht="9.75" customHeight="1" x14ac:dyDescent="0.25">
      <c r="D1414" s="130"/>
      <c r="E1414" s="130"/>
      <c r="F1414" s="130"/>
      <c r="G1414" s="130"/>
      <c r="H1414" s="130"/>
      <c r="I1414" s="130"/>
      <c r="J1414" s="130"/>
      <c r="K1414" s="130"/>
      <c r="L1414" s="130"/>
      <c r="M1414" s="130"/>
      <c r="N1414" s="130"/>
      <c r="O1414" s="130"/>
      <c r="P1414" s="130"/>
      <c r="Q1414" s="130"/>
      <c r="R1414" s="130"/>
      <c r="S1414" s="130"/>
      <c r="T1414" s="130"/>
      <c r="U1414" s="130"/>
      <c r="V1414" s="130"/>
      <c r="W1414" s="130"/>
      <c r="X1414" s="130"/>
      <c r="Y1414" s="130"/>
      <c r="Z1414" s="130"/>
      <c r="AA1414" s="130"/>
      <c r="AB1414" s="130"/>
      <c r="AC1414" s="130"/>
      <c r="AD1414" s="130"/>
      <c r="AE1414" s="130"/>
      <c r="AF1414" s="130"/>
      <c r="AG1414" s="130"/>
      <c r="AH1414" s="130"/>
      <c r="AI1414" s="130"/>
      <c r="AJ1414" s="130"/>
      <c r="AK1414" s="130"/>
      <c r="AL1414" s="130"/>
      <c r="AM1414" s="130"/>
      <c r="AN1414" s="130"/>
      <c r="AO1414" s="130"/>
      <c r="AP1414" s="130"/>
      <c r="AQ1414" s="130"/>
      <c r="AR1414" s="130"/>
      <c r="AS1414" s="130"/>
      <c r="AT1414" s="130"/>
      <c r="AU1414" s="130"/>
      <c r="AV1414" s="130"/>
      <c r="AW1414" s="130"/>
      <c r="AX1414" s="130"/>
      <c r="AY1414" s="130"/>
      <c r="AZ1414" s="130"/>
      <c r="BA1414" s="130"/>
      <c r="BB1414" s="130"/>
      <c r="BC1414" s="130"/>
      <c r="BD1414" s="130"/>
      <c r="BE1414" s="130"/>
      <c r="BF1414" s="130"/>
      <c r="BG1414" s="130"/>
      <c r="BH1414" s="130"/>
      <c r="BI1414" s="130"/>
      <c r="BJ1414" s="130"/>
      <c r="BK1414" s="130"/>
      <c r="BL1414" s="130"/>
      <c r="BM1414" s="130"/>
      <c r="BN1414" s="130"/>
      <c r="BO1414" s="130"/>
      <c r="BP1414" s="130"/>
      <c r="BQ1414" s="130"/>
      <c r="BR1414" s="130"/>
      <c r="BS1414" s="111"/>
    </row>
    <row r="1415" spans="4:71" s="94" customFormat="1" ht="9.75" customHeight="1" x14ac:dyDescent="0.25">
      <c r="D1415" s="130"/>
      <c r="E1415" s="130"/>
      <c r="F1415" s="130"/>
      <c r="G1415" s="130"/>
      <c r="H1415" s="130"/>
      <c r="I1415" s="130"/>
      <c r="J1415" s="130"/>
      <c r="K1415" s="130"/>
      <c r="L1415" s="130"/>
      <c r="M1415" s="130"/>
      <c r="N1415" s="130"/>
      <c r="O1415" s="130"/>
      <c r="P1415" s="130"/>
      <c r="Q1415" s="130"/>
      <c r="R1415" s="130"/>
      <c r="S1415" s="130"/>
      <c r="T1415" s="130"/>
      <c r="U1415" s="130"/>
      <c r="V1415" s="130"/>
      <c r="W1415" s="130"/>
      <c r="X1415" s="130"/>
      <c r="Y1415" s="130"/>
      <c r="Z1415" s="130"/>
      <c r="AA1415" s="130"/>
      <c r="AB1415" s="130"/>
      <c r="AC1415" s="130"/>
      <c r="AD1415" s="130"/>
      <c r="AE1415" s="130"/>
      <c r="AF1415" s="130"/>
      <c r="AG1415" s="130"/>
      <c r="AH1415" s="130"/>
      <c r="AI1415" s="130"/>
      <c r="AJ1415" s="130"/>
      <c r="AK1415" s="130"/>
      <c r="AL1415" s="130"/>
      <c r="AM1415" s="130"/>
      <c r="AN1415" s="130"/>
      <c r="AO1415" s="130"/>
      <c r="AP1415" s="130"/>
      <c r="AQ1415" s="130"/>
      <c r="AR1415" s="130"/>
      <c r="AS1415" s="130"/>
      <c r="AT1415" s="130"/>
      <c r="AU1415" s="130"/>
      <c r="AV1415" s="130"/>
      <c r="AW1415" s="130"/>
      <c r="AX1415" s="130"/>
      <c r="AY1415" s="130"/>
      <c r="AZ1415" s="130"/>
      <c r="BA1415" s="130"/>
      <c r="BB1415" s="130"/>
      <c r="BC1415" s="130"/>
      <c r="BD1415" s="130"/>
      <c r="BE1415" s="130"/>
      <c r="BF1415" s="130"/>
      <c r="BG1415" s="130"/>
      <c r="BH1415" s="130"/>
      <c r="BI1415" s="130"/>
      <c r="BJ1415" s="130"/>
      <c r="BK1415" s="130"/>
      <c r="BL1415" s="130"/>
      <c r="BM1415" s="130"/>
      <c r="BN1415" s="130"/>
      <c r="BO1415" s="130"/>
      <c r="BP1415" s="130"/>
      <c r="BQ1415" s="130"/>
      <c r="BR1415" s="130"/>
      <c r="BS1415" s="111"/>
    </row>
    <row r="1416" spans="4:71" s="94" customFormat="1" ht="9.75" customHeight="1" x14ac:dyDescent="0.25">
      <c r="D1416" s="130"/>
      <c r="E1416" s="130"/>
      <c r="F1416" s="130"/>
      <c r="G1416" s="130"/>
      <c r="H1416" s="130"/>
      <c r="I1416" s="130"/>
      <c r="J1416" s="130"/>
      <c r="K1416" s="130"/>
      <c r="L1416" s="130"/>
      <c r="M1416" s="130"/>
      <c r="N1416" s="130"/>
      <c r="O1416" s="130"/>
      <c r="P1416" s="130"/>
      <c r="Q1416" s="130"/>
      <c r="R1416" s="130"/>
      <c r="S1416" s="130"/>
      <c r="T1416" s="130"/>
      <c r="U1416" s="130"/>
      <c r="V1416" s="130"/>
      <c r="W1416" s="130"/>
      <c r="X1416" s="130"/>
      <c r="Y1416" s="130"/>
      <c r="Z1416" s="130"/>
      <c r="AA1416" s="130"/>
      <c r="AB1416" s="130"/>
      <c r="AC1416" s="130"/>
      <c r="AD1416" s="130"/>
      <c r="AE1416" s="130"/>
      <c r="AF1416" s="130"/>
      <c r="AG1416" s="130"/>
      <c r="AH1416" s="130"/>
      <c r="AI1416" s="130"/>
      <c r="AJ1416" s="130"/>
      <c r="AK1416" s="130"/>
      <c r="AL1416" s="130"/>
      <c r="AM1416" s="130"/>
      <c r="AN1416" s="130"/>
      <c r="AO1416" s="130"/>
      <c r="AP1416" s="130"/>
      <c r="AQ1416" s="130"/>
      <c r="AR1416" s="130"/>
      <c r="AS1416" s="130"/>
      <c r="AT1416" s="130"/>
      <c r="AU1416" s="130"/>
      <c r="AV1416" s="130"/>
      <c r="AW1416" s="130"/>
      <c r="AX1416" s="130"/>
      <c r="AY1416" s="130"/>
      <c r="AZ1416" s="130"/>
      <c r="BA1416" s="130"/>
      <c r="BB1416" s="130"/>
      <c r="BC1416" s="130"/>
      <c r="BD1416" s="130"/>
      <c r="BE1416" s="130"/>
      <c r="BF1416" s="130"/>
      <c r="BG1416" s="130"/>
      <c r="BH1416" s="130"/>
      <c r="BI1416" s="130"/>
      <c r="BJ1416" s="130"/>
      <c r="BK1416" s="130"/>
      <c r="BL1416" s="130"/>
      <c r="BM1416" s="130"/>
      <c r="BN1416" s="130"/>
      <c r="BO1416" s="130"/>
      <c r="BP1416" s="130"/>
      <c r="BQ1416" s="130"/>
      <c r="BR1416" s="130"/>
      <c r="BS1416" s="111"/>
    </row>
    <row r="1417" spans="4:71" s="94" customFormat="1" ht="9.75" customHeight="1" x14ac:dyDescent="0.25">
      <c r="D1417" s="130"/>
      <c r="E1417" s="130"/>
      <c r="F1417" s="130"/>
      <c r="G1417" s="130"/>
      <c r="H1417" s="130"/>
      <c r="I1417" s="130"/>
      <c r="J1417" s="130"/>
      <c r="K1417" s="130"/>
      <c r="L1417" s="130"/>
      <c r="M1417" s="130"/>
      <c r="N1417" s="130"/>
      <c r="O1417" s="130"/>
      <c r="P1417" s="130"/>
      <c r="Q1417" s="130"/>
      <c r="R1417" s="130"/>
      <c r="S1417" s="130"/>
      <c r="T1417" s="130"/>
      <c r="U1417" s="130"/>
      <c r="V1417" s="130"/>
      <c r="W1417" s="130"/>
      <c r="X1417" s="130"/>
      <c r="Y1417" s="130"/>
      <c r="Z1417" s="130"/>
      <c r="AA1417" s="130"/>
      <c r="AB1417" s="130"/>
      <c r="AC1417" s="130"/>
      <c r="AD1417" s="130"/>
      <c r="AE1417" s="130"/>
      <c r="AF1417" s="130"/>
      <c r="AG1417" s="130"/>
      <c r="AH1417" s="130"/>
      <c r="AI1417" s="130"/>
      <c r="AJ1417" s="130"/>
      <c r="AK1417" s="130"/>
      <c r="AL1417" s="130"/>
      <c r="AM1417" s="130"/>
      <c r="AN1417" s="130"/>
      <c r="AO1417" s="130"/>
      <c r="AP1417" s="130"/>
      <c r="AQ1417" s="130"/>
      <c r="AR1417" s="130"/>
      <c r="AS1417" s="130"/>
      <c r="AT1417" s="130"/>
      <c r="AU1417" s="130"/>
      <c r="AV1417" s="130"/>
      <c r="AW1417" s="130"/>
      <c r="AX1417" s="130"/>
      <c r="AY1417" s="130"/>
      <c r="AZ1417" s="130"/>
      <c r="BA1417" s="130"/>
      <c r="BB1417" s="130"/>
      <c r="BC1417" s="130"/>
      <c r="BD1417" s="130"/>
      <c r="BE1417" s="130"/>
      <c r="BF1417" s="130"/>
      <c r="BG1417" s="130"/>
      <c r="BH1417" s="130"/>
      <c r="BI1417" s="130"/>
      <c r="BJ1417" s="130"/>
      <c r="BK1417" s="130"/>
      <c r="BL1417" s="130"/>
      <c r="BM1417" s="130"/>
      <c r="BN1417" s="130"/>
      <c r="BO1417" s="130"/>
      <c r="BP1417" s="130"/>
      <c r="BQ1417" s="130"/>
      <c r="BR1417" s="130"/>
      <c r="BS1417" s="111"/>
    </row>
    <row r="1418" spans="4:71" s="94" customFormat="1" ht="9.75" customHeight="1" x14ac:dyDescent="0.25">
      <c r="D1418" s="130"/>
      <c r="E1418" s="130"/>
      <c r="F1418" s="130"/>
      <c r="G1418" s="130"/>
      <c r="H1418" s="130"/>
      <c r="I1418" s="130"/>
      <c r="J1418" s="130"/>
      <c r="K1418" s="130"/>
      <c r="L1418" s="130"/>
      <c r="M1418" s="130"/>
      <c r="N1418" s="130"/>
      <c r="O1418" s="130"/>
      <c r="P1418" s="130"/>
      <c r="Q1418" s="130"/>
      <c r="R1418" s="130"/>
      <c r="S1418" s="130"/>
      <c r="T1418" s="130"/>
      <c r="U1418" s="130"/>
      <c r="V1418" s="130"/>
      <c r="W1418" s="130"/>
      <c r="X1418" s="130"/>
      <c r="Y1418" s="130"/>
      <c r="Z1418" s="130"/>
      <c r="AA1418" s="130"/>
      <c r="AB1418" s="130"/>
      <c r="AC1418" s="130"/>
      <c r="AD1418" s="130"/>
      <c r="AE1418" s="130"/>
      <c r="AF1418" s="130"/>
      <c r="AG1418" s="130"/>
      <c r="AH1418" s="130"/>
      <c r="AI1418" s="130"/>
      <c r="AJ1418" s="130"/>
      <c r="AK1418" s="130"/>
      <c r="AL1418" s="130"/>
      <c r="AM1418" s="130"/>
      <c r="AN1418" s="130"/>
      <c r="AO1418" s="130"/>
      <c r="AP1418" s="130"/>
      <c r="AQ1418" s="130"/>
      <c r="AR1418" s="130"/>
      <c r="AS1418" s="130"/>
      <c r="AT1418" s="130"/>
      <c r="AU1418" s="130"/>
      <c r="AV1418" s="130"/>
      <c r="AW1418" s="130"/>
      <c r="AX1418" s="130"/>
      <c r="AY1418" s="130"/>
      <c r="AZ1418" s="130"/>
      <c r="BA1418" s="130"/>
      <c r="BB1418" s="130"/>
      <c r="BC1418" s="130"/>
      <c r="BD1418" s="130"/>
      <c r="BE1418" s="130"/>
      <c r="BF1418" s="130"/>
      <c r="BG1418" s="130"/>
      <c r="BH1418" s="130"/>
      <c r="BI1418" s="130"/>
      <c r="BJ1418" s="130"/>
      <c r="BK1418" s="130"/>
      <c r="BL1418" s="130"/>
      <c r="BM1418" s="130"/>
      <c r="BN1418" s="130"/>
      <c r="BO1418" s="130"/>
      <c r="BP1418" s="130"/>
      <c r="BQ1418" s="130"/>
      <c r="BR1418" s="130"/>
      <c r="BS1418" s="111"/>
    </row>
    <row r="1419" spans="4:71" s="94" customFormat="1" ht="9.75" customHeight="1" x14ac:dyDescent="0.25">
      <c r="D1419" s="130"/>
      <c r="E1419" s="130"/>
      <c r="F1419" s="130"/>
      <c r="G1419" s="130"/>
      <c r="H1419" s="130"/>
      <c r="I1419" s="130"/>
      <c r="J1419" s="130"/>
      <c r="K1419" s="130"/>
      <c r="L1419" s="130"/>
      <c r="M1419" s="130"/>
      <c r="N1419" s="130"/>
      <c r="O1419" s="130"/>
      <c r="P1419" s="130"/>
      <c r="Q1419" s="130"/>
      <c r="R1419" s="130"/>
      <c r="S1419" s="130"/>
      <c r="T1419" s="130"/>
      <c r="U1419" s="130"/>
      <c r="V1419" s="130"/>
      <c r="W1419" s="130"/>
      <c r="X1419" s="130"/>
      <c r="Y1419" s="130"/>
      <c r="Z1419" s="130"/>
      <c r="AA1419" s="130"/>
      <c r="AB1419" s="130"/>
      <c r="AC1419" s="130"/>
      <c r="AD1419" s="130"/>
      <c r="AE1419" s="130"/>
      <c r="AF1419" s="130"/>
      <c r="AG1419" s="130"/>
      <c r="AH1419" s="130"/>
      <c r="AI1419" s="130"/>
      <c r="AJ1419" s="130"/>
      <c r="AK1419" s="130"/>
      <c r="AL1419" s="130"/>
      <c r="AM1419" s="130"/>
      <c r="AN1419" s="130"/>
      <c r="AO1419" s="130"/>
      <c r="AP1419" s="130"/>
      <c r="AQ1419" s="130"/>
      <c r="AR1419" s="130"/>
      <c r="AS1419" s="130"/>
      <c r="AT1419" s="130"/>
      <c r="AU1419" s="130"/>
      <c r="AV1419" s="130"/>
      <c r="AW1419" s="130"/>
      <c r="AX1419" s="130"/>
      <c r="AY1419" s="130"/>
      <c r="AZ1419" s="130"/>
      <c r="BA1419" s="130"/>
      <c r="BB1419" s="130"/>
      <c r="BC1419" s="130"/>
      <c r="BD1419" s="130"/>
      <c r="BE1419" s="130"/>
      <c r="BF1419" s="130"/>
      <c r="BG1419" s="130"/>
      <c r="BH1419" s="130"/>
      <c r="BI1419" s="130"/>
      <c r="BJ1419" s="130"/>
      <c r="BK1419" s="130"/>
      <c r="BL1419" s="130"/>
      <c r="BM1419" s="130"/>
      <c r="BN1419" s="130"/>
      <c r="BO1419" s="130"/>
      <c r="BP1419" s="130"/>
      <c r="BQ1419" s="130"/>
      <c r="BR1419" s="130"/>
      <c r="BS1419" s="111"/>
    </row>
    <row r="1420" spans="4:71" s="94" customFormat="1" ht="9.75" customHeight="1" x14ac:dyDescent="0.25">
      <c r="D1420" s="130"/>
      <c r="E1420" s="130"/>
      <c r="F1420" s="130"/>
      <c r="G1420" s="130"/>
      <c r="H1420" s="130"/>
      <c r="I1420" s="130"/>
      <c r="J1420" s="130"/>
      <c r="K1420" s="130"/>
      <c r="L1420" s="130"/>
      <c r="M1420" s="130"/>
      <c r="N1420" s="130"/>
      <c r="O1420" s="130"/>
      <c r="P1420" s="130"/>
      <c r="Q1420" s="130"/>
      <c r="R1420" s="130"/>
      <c r="S1420" s="130"/>
      <c r="T1420" s="130"/>
      <c r="U1420" s="130"/>
      <c r="V1420" s="130"/>
      <c r="W1420" s="130"/>
      <c r="X1420" s="130"/>
      <c r="Y1420" s="130"/>
      <c r="Z1420" s="130"/>
      <c r="AA1420" s="130"/>
      <c r="AB1420" s="130"/>
      <c r="AC1420" s="130"/>
      <c r="AD1420" s="130"/>
      <c r="AE1420" s="130"/>
      <c r="AF1420" s="130"/>
      <c r="AG1420" s="130"/>
      <c r="AH1420" s="130"/>
      <c r="AI1420" s="130"/>
      <c r="AJ1420" s="130"/>
      <c r="AK1420" s="130"/>
      <c r="AL1420" s="130"/>
      <c r="AM1420" s="130"/>
      <c r="AN1420" s="130"/>
      <c r="AO1420" s="130"/>
      <c r="AP1420" s="130"/>
      <c r="AQ1420" s="130"/>
      <c r="AR1420" s="130"/>
      <c r="AS1420" s="130"/>
      <c r="AT1420" s="130"/>
      <c r="AU1420" s="130"/>
      <c r="AV1420" s="130"/>
      <c r="AW1420" s="130"/>
      <c r="AX1420" s="130"/>
      <c r="AY1420" s="130"/>
      <c r="AZ1420" s="130"/>
      <c r="BA1420" s="130"/>
      <c r="BB1420" s="130"/>
      <c r="BC1420" s="130"/>
      <c r="BD1420" s="130"/>
      <c r="BE1420" s="130"/>
      <c r="BF1420" s="130"/>
      <c r="BG1420" s="130"/>
      <c r="BH1420" s="130"/>
      <c r="BI1420" s="130"/>
      <c r="BJ1420" s="130"/>
      <c r="BK1420" s="130"/>
      <c r="BL1420" s="130"/>
      <c r="BM1420" s="130"/>
      <c r="BN1420" s="130"/>
      <c r="BO1420" s="130"/>
      <c r="BP1420" s="130"/>
      <c r="BQ1420" s="130"/>
      <c r="BR1420" s="130"/>
      <c r="BS1420" s="111"/>
    </row>
    <row r="1421" spans="4:71" s="94" customFormat="1" ht="9.75" customHeight="1" x14ac:dyDescent="0.25">
      <c r="D1421" s="130"/>
      <c r="E1421" s="130"/>
      <c r="F1421" s="130"/>
      <c r="G1421" s="130"/>
      <c r="H1421" s="130"/>
      <c r="I1421" s="130"/>
      <c r="J1421" s="130"/>
      <c r="K1421" s="130"/>
      <c r="L1421" s="130"/>
      <c r="M1421" s="130"/>
      <c r="N1421" s="130"/>
      <c r="O1421" s="130"/>
      <c r="P1421" s="130"/>
      <c r="Q1421" s="130"/>
      <c r="R1421" s="130"/>
      <c r="S1421" s="130"/>
      <c r="T1421" s="130"/>
      <c r="U1421" s="130"/>
      <c r="V1421" s="130"/>
      <c r="W1421" s="130"/>
      <c r="X1421" s="130"/>
      <c r="Y1421" s="130"/>
      <c r="Z1421" s="130"/>
      <c r="AA1421" s="130"/>
      <c r="AB1421" s="130"/>
      <c r="AC1421" s="130"/>
      <c r="AD1421" s="130"/>
      <c r="AE1421" s="130"/>
      <c r="AF1421" s="130"/>
      <c r="AG1421" s="130"/>
      <c r="AH1421" s="130"/>
      <c r="AI1421" s="130"/>
      <c r="AJ1421" s="130"/>
      <c r="AK1421" s="130"/>
      <c r="AL1421" s="130"/>
      <c r="AM1421" s="130"/>
      <c r="AN1421" s="130"/>
      <c r="AO1421" s="130"/>
      <c r="AP1421" s="130"/>
      <c r="AQ1421" s="130"/>
      <c r="AR1421" s="130"/>
      <c r="AS1421" s="130"/>
      <c r="AT1421" s="130"/>
      <c r="AU1421" s="130"/>
      <c r="AV1421" s="130"/>
      <c r="AW1421" s="130"/>
      <c r="AX1421" s="130"/>
      <c r="AY1421" s="130"/>
      <c r="AZ1421" s="130"/>
      <c r="BA1421" s="130"/>
      <c r="BB1421" s="130"/>
      <c r="BC1421" s="130"/>
      <c r="BD1421" s="130"/>
      <c r="BE1421" s="130"/>
      <c r="BF1421" s="130"/>
      <c r="BG1421" s="130"/>
      <c r="BH1421" s="130"/>
      <c r="BI1421" s="130"/>
      <c r="BJ1421" s="130"/>
      <c r="BK1421" s="130"/>
      <c r="BL1421" s="130"/>
      <c r="BM1421" s="130"/>
      <c r="BN1421" s="130"/>
      <c r="BO1421" s="130"/>
      <c r="BP1421" s="130"/>
      <c r="BQ1421" s="130"/>
      <c r="BR1421" s="130"/>
      <c r="BS1421" s="111"/>
    </row>
    <row r="1422" spans="4:71" s="94" customFormat="1" ht="9.75" customHeight="1" x14ac:dyDescent="0.25">
      <c r="D1422" s="130"/>
      <c r="E1422" s="130"/>
      <c r="F1422" s="130"/>
      <c r="G1422" s="130"/>
      <c r="H1422" s="130"/>
      <c r="I1422" s="130"/>
      <c r="J1422" s="130"/>
      <c r="K1422" s="130"/>
      <c r="L1422" s="130"/>
      <c r="M1422" s="130"/>
      <c r="N1422" s="130"/>
      <c r="O1422" s="130"/>
      <c r="P1422" s="130"/>
      <c r="Q1422" s="130"/>
      <c r="R1422" s="130"/>
      <c r="S1422" s="130"/>
      <c r="T1422" s="130"/>
      <c r="U1422" s="130"/>
      <c r="V1422" s="130"/>
      <c r="W1422" s="130"/>
      <c r="X1422" s="130"/>
      <c r="Y1422" s="130"/>
      <c r="Z1422" s="130"/>
      <c r="AA1422" s="130"/>
      <c r="AB1422" s="130"/>
      <c r="AC1422" s="130"/>
      <c r="AD1422" s="130"/>
      <c r="AE1422" s="130"/>
      <c r="AF1422" s="130"/>
      <c r="AG1422" s="130"/>
      <c r="AH1422" s="130"/>
      <c r="AI1422" s="130"/>
      <c r="AJ1422" s="130"/>
      <c r="AK1422" s="130"/>
      <c r="AL1422" s="130"/>
      <c r="AM1422" s="130"/>
      <c r="AN1422" s="130"/>
      <c r="AO1422" s="130"/>
      <c r="AP1422" s="130"/>
      <c r="AQ1422" s="130"/>
      <c r="AR1422" s="130"/>
      <c r="AS1422" s="130"/>
      <c r="AT1422" s="130"/>
      <c r="AU1422" s="130"/>
      <c r="AV1422" s="130"/>
      <c r="AW1422" s="130"/>
      <c r="AX1422" s="130"/>
      <c r="AY1422" s="130"/>
      <c r="AZ1422" s="130"/>
      <c r="BA1422" s="130"/>
      <c r="BB1422" s="130"/>
      <c r="BC1422" s="130"/>
      <c r="BD1422" s="130"/>
      <c r="BE1422" s="130"/>
      <c r="BF1422" s="130"/>
      <c r="BG1422" s="130"/>
      <c r="BH1422" s="130"/>
      <c r="BI1422" s="130"/>
      <c r="BJ1422" s="130"/>
      <c r="BK1422" s="130"/>
      <c r="BL1422" s="130"/>
      <c r="BM1422" s="130"/>
      <c r="BN1422" s="130"/>
      <c r="BO1422" s="130"/>
      <c r="BP1422" s="130"/>
      <c r="BQ1422" s="130"/>
      <c r="BR1422" s="130"/>
      <c r="BS1422" s="111"/>
    </row>
    <row r="1423" spans="4:71" s="94" customFormat="1" ht="9.75" customHeight="1" x14ac:dyDescent="0.25">
      <c r="D1423" s="130"/>
      <c r="E1423" s="130"/>
      <c r="F1423" s="130"/>
      <c r="G1423" s="130"/>
      <c r="H1423" s="130"/>
      <c r="I1423" s="130"/>
      <c r="J1423" s="130"/>
      <c r="K1423" s="130"/>
      <c r="L1423" s="130"/>
      <c r="M1423" s="130"/>
      <c r="N1423" s="130"/>
      <c r="O1423" s="130"/>
      <c r="P1423" s="130"/>
      <c r="Q1423" s="130"/>
      <c r="R1423" s="130"/>
      <c r="S1423" s="130"/>
      <c r="T1423" s="130"/>
      <c r="U1423" s="130"/>
      <c r="V1423" s="130"/>
      <c r="W1423" s="130"/>
      <c r="X1423" s="130"/>
      <c r="Y1423" s="130"/>
      <c r="Z1423" s="130"/>
      <c r="AA1423" s="130"/>
      <c r="AB1423" s="130"/>
      <c r="AC1423" s="130"/>
      <c r="AD1423" s="130"/>
      <c r="AE1423" s="130"/>
      <c r="AF1423" s="130"/>
      <c r="AG1423" s="130"/>
      <c r="AH1423" s="130"/>
      <c r="AI1423" s="130"/>
      <c r="AJ1423" s="130"/>
      <c r="AK1423" s="130"/>
      <c r="AL1423" s="130"/>
      <c r="AM1423" s="130"/>
      <c r="AN1423" s="130"/>
      <c r="AO1423" s="130"/>
      <c r="AP1423" s="130"/>
      <c r="AQ1423" s="130"/>
      <c r="AR1423" s="130"/>
      <c r="AS1423" s="130"/>
      <c r="AT1423" s="130"/>
      <c r="AU1423" s="130"/>
      <c r="AV1423" s="130"/>
      <c r="AW1423" s="130"/>
      <c r="AX1423" s="130"/>
      <c r="AY1423" s="130"/>
      <c r="AZ1423" s="130"/>
      <c r="BA1423" s="130"/>
      <c r="BB1423" s="130"/>
      <c r="BC1423" s="130"/>
      <c r="BD1423" s="130"/>
      <c r="BE1423" s="130"/>
      <c r="BF1423" s="130"/>
      <c r="BG1423" s="130"/>
      <c r="BH1423" s="130"/>
      <c r="BI1423" s="130"/>
      <c r="BJ1423" s="130"/>
      <c r="BK1423" s="130"/>
      <c r="BL1423" s="130"/>
      <c r="BM1423" s="130"/>
      <c r="BN1423" s="130"/>
      <c r="BO1423" s="130"/>
      <c r="BP1423" s="130"/>
      <c r="BQ1423" s="130"/>
      <c r="BR1423" s="130"/>
      <c r="BS1423" s="111"/>
    </row>
    <row r="1424" spans="4:71" s="94" customFormat="1" ht="9.75" customHeight="1" x14ac:dyDescent="0.25">
      <c r="D1424" s="130"/>
      <c r="E1424" s="130"/>
      <c r="F1424" s="130"/>
      <c r="G1424" s="130"/>
      <c r="H1424" s="130"/>
      <c r="I1424" s="130"/>
      <c r="J1424" s="130"/>
      <c r="K1424" s="130"/>
      <c r="L1424" s="130"/>
      <c r="M1424" s="130"/>
      <c r="N1424" s="130"/>
      <c r="O1424" s="130"/>
      <c r="P1424" s="130"/>
      <c r="Q1424" s="130"/>
      <c r="R1424" s="130"/>
      <c r="S1424" s="130"/>
      <c r="T1424" s="130"/>
      <c r="U1424" s="130"/>
      <c r="V1424" s="130"/>
      <c r="W1424" s="130"/>
      <c r="X1424" s="130"/>
      <c r="Y1424" s="130"/>
      <c r="Z1424" s="130"/>
      <c r="AA1424" s="130"/>
      <c r="AB1424" s="130"/>
      <c r="AC1424" s="130"/>
      <c r="AD1424" s="130"/>
      <c r="AE1424" s="130"/>
      <c r="AF1424" s="130"/>
      <c r="AG1424" s="130"/>
      <c r="AH1424" s="130"/>
      <c r="AI1424" s="130"/>
      <c r="AJ1424" s="130"/>
      <c r="AK1424" s="130"/>
      <c r="AL1424" s="130"/>
      <c r="AM1424" s="130"/>
      <c r="AN1424" s="130"/>
      <c r="AO1424" s="130"/>
      <c r="AP1424" s="130"/>
      <c r="AQ1424" s="130"/>
      <c r="AR1424" s="130"/>
      <c r="AS1424" s="130"/>
      <c r="AT1424" s="130"/>
      <c r="AU1424" s="130"/>
      <c r="AV1424" s="130"/>
      <c r="AW1424" s="130"/>
      <c r="AX1424" s="130"/>
      <c r="AY1424" s="130"/>
      <c r="AZ1424" s="130"/>
      <c r="BA1424" s="130"/>
      <c r="BB1424" s="130"/>
      <c r="BC1424" s="130"/>
      <c r="BD1424" s="130"/>
      <c r="BE1424" s="130"/>
      <c r="BF1424" s="130"/>
      <c r="BG1424" s="130"/>
      <c r="BH1424" s="130"/>
      <c r="BI1424" s="130"/>
      <c r="BJ1424" s="130"/>
      <c r="BK1424" s="130"/>
      <c r="BL1424" s="130"/>
      <c r="BM1424" s="130"/>
      <c r="BN1424" s="130"/>
      <c r="BO1424" s="130"/>
      <c r="BP1424" s="130"/>
      <c r="BQ1424" s="130"/>
      <c r="BR1424" s="130"/>
      <c r="BS1424" s="111"/>
    </row>
    <row r="1425" spans="4:71" s="94" customFormat="1" ht="9.75" customHeight="1" x14ac:dyDescent="0.25">
      <c r="D1425" s="130"/>
      <c r="E1425" s="130"/>
      <c r="F1425" s="130"/>
      <c r="G1425" s="130"/>
      <c r="H1425" s="130"/>
      <c r="I1425" s="130"/>
      <c r="J1425" s="130"/>
      <c r="K1425" s="130"/>
      <c r="L1425" s="130"/>
      <c r="M1425" s="130"/>
      <c r="N1425" s="130"/>
      <c r="O1425" s="130"/>
      <c r="P1425" s="130"/>
      <c r="Q1425" s="130"/>
      <c r="R1425" s="130"/>
      <c r="S1425" s="130"/>
      <c r="T1425" s="130"/>
      <c r="U1425" s="130"/>
      <c r="V1425" s="130"/>
      <c r="W1425" s="130"/>
      <c r="X1425" s="130"/>
      <c r="Y1425" s="130"/>
      <c r="Z1425" s="130"/>
      <c r="AA1425" s="130"/>
      <c r="AB1425" s="130"/>
      <c r="AC1425" s="130"/>
      <c r="AD1425" s="130"/>
      <c r="AE1425" s="130"/>
      <c r="AF1425" s="130"/>
      <c r="AG1425" s="130"/>
      <c r="AH1425" s="130"/>
      <c r="AI1425" s="130"/>
      <c r="AJ1425" s="130"/>
      <c r="AK1425" s="130"/>
      <c r="AL1425" s="130"/>
      <c r="AM1425" s="130"/>
      <c r="AN1425" s="130"/>
      <c r="AO1425" s="130"/>
      <c r="AP1425" s="130"/>
      <c r="AQ1425" s="130"/>
      <c r="AR1425" s="130"/>
      <c r="AS1425" s="130"/>
      <c r="AT1425" s="130"/>
      <c r="AU1425" s="130"/>
      <c r="AV1425" s="130"/>
      <c r="AW1425" s="130"/>
      <c r="AX1425" s="130"/>
      <c r="AY1425" s="130"/>
      <c r="AZ1425" s="130"/>
      <c r="BA1425" s="130"/>
      <c r="BB1425" s="130"/>
      <c r="BC1425" s="130"/>
      <c r="BD1425" s="130"/>
      <c r="BE1425" s="130"/>
      <c r="BF1425" s="130"/>
      <c r="BG1425" s="130"/>
      <c r="BH1425" s="130"/>
      <c r="BI1425" s="130"/>
      <c r="BJ1425" s="130"/>
      <c r="BK1425" s="130"/>
      <c r="BL1425" s="130"/>
      <c r="BM1425" s="130"/>
      <c r="BN1425" s="130"/>
      <c r="BO1425" s="130"/>
      <c r="BP1425" s="130"/>
      <c r="BQ1425" s="130"/>
      <c r="BR1425" s="130"/>
      <c r="BS1425" s="111"/>
    </row>
    <row r="1426" spans="4:71" s="94" customFormat="1" ht="9.75" customHeight="1" x14ac:dyDescent="0.25">
      <c r="D1426" s="130"/>
      <c r="E1426" s="130"/>
      <c r="F1426" s="130"/>
      <c r="G1426" s="130"/>
      <c r="H1426" s="130"/>
      <c r="I1426" s="130"/>
      <c r="J1426" s="130"/>
      <c r="K1426" s="130"/>
      <c r="L1426" s="130"/>
      <c r="M1426" s="130"/>
      <c r="N1426" s="130"/>
      <c r="O1426" s="130"/>
      <c r="P1426" s="130"/>
      <c r="Q1426" s="130"/>
      <c r="R1426" s="130"/>
      <c r="S1426" s="130"/>
      <c r="T1426" s="130"/>
      <c r="U1426" s="130"/>
      <c r="V1426" s="130"/>
      <c r="W1426" s="130"/>
      <c r="X1426" s="130"/>
      <c r="Y1426" s="130"/>
      <c r="Z1426" s="130"/>
      <c r="AA1426" s="130"/>
      <c r="AB1426" s="130"/>
      <c r="AC1426" s="130"/>
      <c r="AD1426" s="130"/>
      <c r="AE1426" s="130"/>
      <c r="AF1426" s="130"/>
      <c r="AG1426" s="130"/>
      <c r="AH1426" s="130"/>
      <c r="AI1426" s="130"/>
      <c r="AJ1426" s="130"/>
      <c r="AK1426" s="130"/>
      <c r="AL1426" s="130"/>
      <c r="AM1426" s="130"/>
      <c r="AN1426" s="130"/>
      <c r="AO1426" s="130"/>
      <c r="AP1426" s="130"/>
      <c r="AQ1426" s="130"/>
      <c r="AR1426" s="130"/>
      <c r="AS1426" s="130"/>
      <c r="AT1426" s="130"/>
      <c r="AU1426" s="130"/>
      <c r="AV1426" s="130"/>
      <c r="AW1426" s="130"/>
      <c r="AX1426" s="130"/>
      <c r="AY1426" s="130"/>
      <c r="AZ1426" s="130"/>
      <c r="BA1426" s="130"/>
      <c r="BB1426" s="130"/>
      <c r="BC1426" s="130"/>
      <c r="BD1426" s="130"/>
      <c r="BE1426" s="130"/>
      <c r="BF1426" s="130"/>
      <c r="BG1426" s="130"/>
      <c r="BH1426" s="130"/>
      <c r="BI1426" s="130"/>
      <c r="BJ1426" s="130"/>
      <c r="BK1426" s="130"/>
      <c r="BL1426" s="130"/>
      <c r="BM1426" s="130"/>
      <c r="BN1426" s="130"/>
      <c r="BO1426" s="130"/>
      <c r="BP1426" s="130"/>
      <c r="BQ1426" s="130"/>
      <c r="BR1426" s="130"/>
      <c r="BS1426" s="111"/>
    </row>
    <row r="1427" spans="4:71" s="94" customFormat="1" ht="9.75" customHeight="1" x14ac:dyDescent="0.25">
      <c r="D1427" s="130"/>
      <c r="E1427" s="130"/>
      <c r="F1427" s="130"/>
      <c r="G1427" s="130"/>
      <c r="H1427" s="130"/>
      <c r="I1427" s="130"/>
      <c r="J1427" s="130"/>
      <c r="K1427" s="130"/>
      <c r="L1427" s="130"/>
      <c r="M1427" s="130"/>
      <c r="N1427" s="130"/>
      <c r="O1427" s="130"/>
      <c r="P1427" s="130"/>
      <c r="Q1427" s="130"/>
      <c r="R1427" s="130"/>
      <c r="S1427" s="130"/>
      <c r="T1427" s="130"/>
      <c r="U1427" s="130"/>
      <c r="V1427" s="130"/>
      <c r="W1427" s="130"/>
      <c r="X1427" s="130"/>
      <c r="Y1427" s="130"/>
      <c r="Z1427" s="130"/>
      <c r="AA1427" s="130"/>
      <c r="AB1427" s="130"/>
      <c r="AC1427" s="130"/>
      <c r="AD1427" s="130"/>
      <c r="AE1427" s="130"/>
      <c r="AF1427" s="130"/>
      <c r="AG1427" s="130"/>
      <c r="AH1427" s="130"/>
      <c r="AI1427" s="130"/>
      <c r="AJ1427" s="130"/>
      <c r="AK1427" s="130"/>
      <c r="AL1427" s="130"/>
      <c r="AM1427" s="130"/>
      <c r="AN1427" s="130"/>
      <c r="AO1427" s="130"/>
      <c r="AP1427" s="130"/>
      <c r="AQ1427" s="130"/>
      <c r="AR1427" s="130"/>
      <c r="AS1427" s="130"/>
      <c r="AT1427" s="130"/>
      <c r="AU1427" s="130"/>
      <c r="AV1427" s="130"/>
      <c r="AW1427" s="130"/>
      <c r="AX1427" s="130"/>
      <c r="AY1427" s="130"/>
      <c r="AZ1427" s="130"/>
      <c r="BA1427" s="130"/>
      <c r="BB1427" s="130"/>
      <c r="BC1427" s="130"/>
      <c r="BD1427" s="130"/>
      <c r="BE1427" s="130"/>
      <c r="BF1427" s="130"/>
      <c r="BG1427" s="130"/>
      <c r="BH1427" s="130"/>
      <c r="BI1427" s="130"/>
      <c r="BJ1427" s="130"/>
      <c r="BK1427" s="130"/>
      <c r="BL1427" s="130"/>
      <c r="BM1427" s="130"/>
      <c r="BN1427" s="130"/>
      <c r="BO1427" s="130"/>
      <c r="BP1427" s="130"/>
      <c r="BQ1427" s="130"/>
      <c r="BR1427" s="130"/>
      <c r="BS1427" s="111"/>
    </row>
    <row r="1428" spans="4:71" s="94" customFormat="1" ht="9.75" customHeight="1" x14ac:dyDescent="0.25">
      <c r="D1428" s="130"/>
      <c r="E1428" s="130"/>
      <c r="F1428" s="130"/>
      <c r="G1428" s="130"/>
      <c r="H1428" s="130"/>
      <c r="I1428" s="130"/>
      <c r="J1428" s="130"/>
      <c r="K1428" s="130"/>
      <c r="L1428" s="130"/>
      <c r="M1428" s="130"/>
      <c r="N1428" s="130"/>
      <c r="O1428" s="130"/>
      <c r="P1428" s="130"/>
      <c r="Q1428" s="130"/>
      <c r="R1428" s="130"/>
      <c r="S1428" s="130"/>
      <c r="T1428" s="130"/>
      <c r="U1428" s="130"/>
      <c r="V1428" s="130"/>
      <c r="W1428" s="130"/>
      <c r="X1428" s="130"/>
      <c r="Y1428" s="130"/>
      <c r="Z1428" s="130"/>
      <c r="AA1428" s="130"/>
      <c r="AB1428" s="130"/>
      <c r="AC1428" s="130"/>
      <c r="AD1428" s="130"/>
      <c r="AE1428" s="130"/>
      <c r="AF1428" s="130"/>
      <c r="AG1428" s="130"/>
      <c r="AH1428" s="130"/>
      <c r="AI1428" s="130"/>
      <c r="AJ1428" s="130"/>
      <c r="AK1428" s="130"/>
      <c r="AL1428" s="130"/>
      <c r="AM1428" s="130"/>
      <c r="AN1428" s="130"/>
      <c r="AO1428" s="130"/>
      <c r="AP1428" s="130"/>
      <c r="AQ1428" s="130"/>
      <c r="AR1428" s="130"/>
      <c r="AS1428" s="130"/>
      <c r="AT1428" s="130"/>
      <c r="AU1428" s="130"/>
      <c r="AV1428" s="130"/>
      <c r="AW1428" s="130"/>
      <c r="AX1428" s="130"/>
      <c r="AY1428" s="130"/>
      <c r="AZ1428" s="130"/>
      <c r="BA1428" s="130"/>
      <c r="BB1428" s="130"/>
      <c r="BC1428" s="130"/>
      <c r="BD1428" s="130"/>
      <c r="BE1428" s="130"/>
      <c r="BF1428" s="130"/>
      <c r="BG1428" s="130"/>
      <c r="BH1428" s="130"/>
      <c r="BI1428" s="130"/>
      <c r="BJ1428" s="130"/>
      <c r="BK1428" s="130"/>
      <c r="BL1428" s="130"/>
      <c r="BM1428" s="130"/>
      <c r="BN1428" s="130"/>
      <c r="BO1428" s="130"/>
      <c r="BP1428" s="130"/>
      <c r="BQ1428" s="130"/>
      <c r="BR1428" s="130"/>
      <c r="BS1428" s="111"/>
    </row>
    <row r="1429" spans="4:71" s="94" customFormat="1" ht="9.75" customHeight="1" x14ac:dyDescent="0.25">
      <c r="D1429" s="130"/>
      <c r="E1429" s="130"/>
      <c r="F1429" s="130"/>
      <c r="G1429" s="130"/>
      <c r="H1429" s="130"/>
      <c r="I1429" s="130"/>
      <c r="J1429" s="130"/>
      <c r="K1429" s="130"/>
      <c r="L1429" s="130"/>
      <c r="M1429" s="130"/>
      <c r="N1429" s="130"/>
      <c r="O1429" s="130"/>
      <c r="P1429" s="130"/>
      <c r="Q1429" s="130"/>
      <c r="R1429" s="130"/>
      <c r="S1429" s="130"/>
      <c r="T1429" s="130"/>
      <c r="U1429" s="130"/>
      <c r="V1429" s="130"/>
      <c r="W1429" s="130"/>
      <c r="X1429" s="130"/>
      <c r="Y1429" s="130"/>
      <c r="Z1429" s="130"/>
      <c r="AA1429" s="130"/>
      <c r="AB1429" s="130"/>
      <c r="AC1429" s="130"/>
      <c r="AD1429" s="130"/>
      <c r="AE1429" s="130"/>
      <c r="AF1429" s="130"/>
      <c r="AG1429" s="130"/>
      <c r="AH1429" s="130"/>
      <c r="AI1429" s="130"/>
      <c r="AJ1429" s="130"/>
      <c r="AK1429" s="130"/>
      <c r="AL1429" s="130"/>
      <c r="AM1429" s="130"/>
      <c r="AN1429" s="130"/>
      <c r="AO1429" s="130"/>
      <c r="AP1429" s="130"/>
      <c r="AQ1429" s="130"/>
      <c r="AR1429" s="130"/>
      <c r="AS1429" s="130"/>
      <c r="AT1429" s="130"/>
      <c r="AU1429" s="130"/>
      <c r="AV1429" s="130"/>
      <c r="AW1429" s="130"/>
      <c r="AX1429" s="130"/>
      <c r="AY1429" s="130"/>
      <c r="AZ1429" s="130"/>
      <c r="BA1429" s="130"/>
      <c r="BB1429" s="130"/>
      <c r="BC1429" s="130"/>
      <c r="BD1429" s="130"/>
      <c r="BE1429" s="130"/>
      <c r="BF1429" s="130"/>
      <c r="BG1429" s="130"/>
      <c r="BH1429" s="130"/>
      <c r="BI1429" s="130"/>
      <c r="BJ1429" s="130"/>
      <c r="BK1429" s="130"/>
      <c r="BL1429" s="130"/>
      <c r="BM1429" s="130"/>
      <c r="BN1429" s="130"/>
      <c r="BO1429" s="130"/>
      <c r="BP1429" s="130"/>
      <c r="BQ1429" s="130"/>
      <c r="BR1429" s="130"/>
      <c r="BS1429" s="111"/>
    </row>
    <row r="1430" spans="4:71" s="94" customFormat="1" ht="9.75" customHeight="1" x14ac:dyDescent="0.25">
      <c r="D1430" s="130"/>
      <c r="E1430" s="130"/>
      <c r="F1430" s="130"/>
      <c r="G1430" s="130"/>
      <c r="H1430" s="130"/>
      <c r="I1430" s="130"/>
      <c r="J1430" s="130"/>
      <c r="K1430" s="130"/>
      <c r="L1430" s="130"/>
      <c r="M1430" s="130"/>
      <c r="N1430" s="130"/>
      <c r="O1430" s="130"/>
      <c r="P1430" s="130"/>
      <c r="Q1430" s="130"/>
      <c r="R1430" s="130"/>
      <c r="S1430" s="130"/>
      <c r="T1430" s="130"/>
      <c r="U1430" s="130"/>
      <c r="V1430" s="130"/>
      <c r="W1430" s="130"/>
      <c r="X1430" s="130"/>
      <c r="Y1430" s="130"/>
      <c r="Z1430" s="130"/>
      <c r="AA1430" s="130"/>
      <c r="AB1430" s="130"/>
      <c r="AC1430" s="130"/>
      <c r="AD1430" s="130"/>
      <c r="AE1430" s="130"/>
      <c r="AF1430" s="130"/>
      <c r="AG1430" s="130"/>
      <c r="AH1430" s="130"/>
      <c r="AI1430" s="130"/>
      <c r="AJ1430" s="130"/>
      <c r="AK1430" s="130"/>
      <c r="AL1430" s="130"/>
      <c r="AM1430" s="130"/>
      <c r="AN1430" s="130"/>
      <c r="AO1430" s="130"/>
      <c r="AP1430" s="130"/>
      <c r="AQ1430" s="130"/>
      <c r="AR1430" s="130"/>
      <c r="AS1430" s="130"/>
      <c r="AT1430" s="130"/>
      <c r="AU1430" s="130"/>
      <c r="AV1430" s="130"/>
      <c r="AW1430" s="130"/>
      <c r="AX1430" s="130"/>
      <c r="AY1430" s="130"/>
      <c r="AZ1430" s="130"/>
      <c r="BA1430" s="130"/>
      <c r="BB1430" s="130"/>
      <c r="BC1430" s="130"/>
      <c r="BD1430" s="130"/>
      <c r="BE1430" s="130"/>
      <c r="BF1430" s="130"/>
      <c r="BG1430" s="130"/>
      <c r="BH1430" s="130"/>
      <c r="BI1430" s="130"/>
      <c r="BJ1430" s="130"/>
      <c r="BK1430" s="130"/>
      <c r="BL1430" s="130"/>
      <c r="BM1430" s="130"/>
      <c r="BN1430" s="130"/>
      <c r="BO1430" s="130"/>
      <c r="BP1430" s="130"/>
      <c r="BQ1430" s="130"/>
      <c r="BR1430" s="130"/>
      <c r="BS1430" s="111"/>
    </row>
    <row r="1431" spans="4:71" s="94" customFormat="1" ht="9.75" customHeight="1" x14ac:dyDescent="0.25">
      <c r="D1431" s="130"/>
      <c r="E1431" s="130"/>
      <c r="F1431" s="130"/>
      <c r="G1431" s="130"/>
      <c r="H1431" s="130"/>
      <c r="I1431" s="130"/>
      <c r="J1431" s="130"/>
      <c r="K1431" s="130"/>
      <c r="L1431" s="130"/>
      <c r="M1431" s="130"/>
      <c r="N1431" s="130"/>
      <c r="O1431" s="130"/>
      <c r="P1431" s="130"/>
      <c r="Q1431" s="130"/>
      <c r="R1431" s="130"/>
      <c r="S1431" s="130"/>
      <c r="T1431" s="130"/>
      <c r="U1431" s="130"/>
      <c r="V1431" s="130"/>
      <c r="W1431" s="130"/>
      <c r="X1431" s="130"/>
      <c r="Y1431" s="130"/>
      <c r="Z1431" s="130"/>
      <c r="AA1431" s="130"/>
      <c r="AB1431" s="130"/>
      <c r="AC1431" s="130"/>
      <c r="AD1431" s="130"/>
      <c r="AE1431" s="130"/>
      <c r="AF1431" s="130"/>
      <c r="AG1431" s="130"/>
      <c r="AH1431" s="130"/>
      <c r="AI1431" s="130"/>
      <c r="AJ1431" s="130"/>
      <c r="AK1431" s="130"/>
      <c r="AL1431" s="130"/>
      <c r="AM1431" s="130"/>
      <c r="AN1431" s="130"/>
      <c r="AO1431" s="130"/>
      <c r="AP1431" s="130"/>
      <c r="AQ1431" s="130"/>
      <c r="AR1431" s="130"/>
      <c r="AS1431" s="130"/>
      <c r="AT1431" s="130"/>
      <c r="AU1431" s="130"/>
      <c r="AV1431" s="130"/>
      <c r="AW1431" s="130"/>
      <c r="AX1431" s="130"/>
      <c r="AY1431" s="130"/>
      <c r="AZ1431" s="130"/>
      <c r="BA1431" s="130"/>
      <c r="BB1431" s="130"/>
      <c r="BC1431" s="130"/>
      <c r="BD1431" s="130"/>
      <c r="BE1431" s="130"/>
      <c r="BF1431" s="130"/>
      <c r="BG1431" s="130"/>
      <c r="BH1431" s="130"/>
      <c r="BI1431" s="130"/>
      <c r="BJ1431" s="130"/>
      <c r="BK1431" s="130"/>
      <c r="BL1431" s="130"/>
      <c r="BM1431" s="130"/>
      <c r="BN1431" s="130"/>
      <c r="BO1431" s="130"/>
      <c r="BP1431" s="130"/>
      <c r="BQ1431" s="130"/>
      <c r="BR1431" s="130"/>
      <c r="BS1431" s="111"/>
    </row>
    <row r="1432" spans="4:71" s="94" customFormat="1" ht="9.75" customHeight="1" x14ac:dyDescent="0.25">
      <c r="D1432" s="130"/>
      <c r="E1432" s="130"/>
      <c r="F1432" s="130"/>
      <c r="G1432" s="130"/>
      <c r="H1432" s="130"/>
      <c r="I1432" s="130"/>
      <c r="J1432" s="130"/>
      <c r="K1432" s="130"/>
      <c r="L1432" s="130"/>
      <c r="M1432" s="130"/>
      <c r="N1432" s="130"/>
      <c r="O1432" s="130"/>
      <c r="P1432" s="130"/>
      <c r="Q1432" s="130"/>
      <c r="R1432" s="130"/>
      <c r="S1432" s="130"/>
      <c r="T1432" s="130"/>
      <c r="U1432" s="130"/>
      <c r="V1432" s="130"/>
      <c r="W1432" s="130"/>
      <c r="X1432" s="130"/>
      <c r="Y1432" s="130"/>
      <c r="Z1432" s="130"/>
      <c r="AA1432" s="130"/>
      <c r="AB1432" s="130"/>
      <c r="AC1432" s="130"/>
      <c r="AD1432" s="130"/>
      <c r="AE1432" s="130"/>
      <c r="AF1432" s="130"/>
      <c r="AG1432" s="130"/>
      <c r="AH1432" s="130"/>
      <c r="AI1432" s="130"/>
      <c r="AJ1432" s="130"/>
      <c r="AK1432" s="130"/>
      <c r="AL1432" s="130"/>
      <c r="AM1432" s="130"/>
      <c r="AN1432" s="130"/>
      <c r="AO1432" s="130"/>
      <c r="AP1432" s="130"/>
      <c r="AQ1432" s="130"/>
      <c r="AR1432" s="130"/>
      <c r="AS1432" s="130"/>
      <c r="AT1432" s="130"/>
      <c r="AU1432" s="130"/>
      <c r="AV1432" s="130"/>
      <c r="AW1432" s="130"/>
      <c r="AX1432" s="130"/>
      <c r="AY1432" s="130"/>
      <c r="AZ1432" s="130"/>
      <c r="BA1432" s="130"/>
      <c r="BB1432" s="130"/>
      <c r="BC1432" s="130"/>
      <c r="BD1432" s="130"/>
      <c r="BE1432" s="130"/>
      <c r="BF1432" s="130"/>
      <c r="BG1432" s="130"/>
      <c r="BH1432" s="130"/>
      <c r="BI1432" s="130"/>
      <c r="BJ1432" s="130"/>
      <c r="BK1432" s="130"/>
      <c r="BL1432" s="130"/>
      <c r="BM1432" s="130"/>
      <c r="BN1432" s="130"/>
      <c r="BO1432" s="130"/>
      <c r="BP1432" s="130"/>
      <c r="BQ1432" s="130"/>
      <c r="BR1432" s="130"/>
      <c r="BS1432" s="111"/>
    </row>
    <row r="1433" spans="4:71" s="94" customFormat="1" ht="9.75" customHeight="1" x14ac:dyDescent="0.25">
      <c r="D1433" s="130"/>
      <c r="E1433" s="130"/>
      <c r="F1433" s="130"/>
      <c r="G1433" s="130"/>
      <c r="H1433" s="130"/>
      <c r="I1433" s="130"/>
      <c r="J1433" s="130"/>
      <c r="K1433" s="130"/>
      <c r="L1433" s="130"/>
      <c r="M1433" s="130"/>
      <c r="N1433" s="130"/>
      <c r="O1433" s="130"/>
      <c r="P1433" s="130"/>
      <c r="Q1433" s="130"/>
      <c r="R1433" s="130"/>
      <c r="S1433" s="130"/>
      <c r="T1433" s="130"/>
      <c r="U1433" s="130"/>
      <c r="V1433" s="130"/>
      <c r="W1433" s="130"/>
      <c r="X1433" s="130"/>
      <c r="Y1433" s="130"/>
      <c r="Z1433" s="130"/>
      <c r="AA1433" s="130"/>
      <c r="AB1433" s="130"/>
      <c r="AC1433" s="130"/>
      <c r="AD1433" s="130"/>
      <c r="AE1433" s="130"/>
      <c r="AF1433" s="130"/>
      <c r="AG1433" s="130"/>
      <c r="AH1433" s="130"/>
      <c r="AI1433" s="130"/>
      <c r="AJ1433" s="130"/>
      <c r="AK1433" s="130"/>
      <c r="AL1433" s="130"/>
      <c r="AM1433" s="130"/>
      <c r="AN1433" s="130"/>
      <c r="AO1433" s="130"/>
      <c r="AP1433" s="130"/>
      <c r="AQ1433" s="130"/>
      <c r="AR1433" s="130"/>
      <c r="AS1433" s="130"/>
      <c r="AT1433" s="130"/>
      <c r="AU1433" s="130"/>
      <c r="AV1433" s="130"/>
      <c r="AW1433" s="130"/>
      <c r="AX1433" s="130"/>
      <c r="AY1433" s="130"/>
      <c r="AZ1433" s="130"/>
      <c r="BA1433" s="130"/>
      <c r="BB1433" s="130"/>
      <c r="BC1433" s="130"/>
      <c r="BD1433" s="130"/>
      <c r="BE1433" s="130"/>
      <c r="BF1433" s="130"/>
      <c r="BG1433" s="130"/>
      <c r="BH1433" s="130"/>
      <c r="BI1433" s="130"/>
      <c r="BJ1433" s="130"/>
      <c r="BK1433" s="130"/>
      <c r="BL1433" s="130"/>
      <c r="BM1433" s="130"/>
      <c r="BN1433" s="130"/>
      <c r="BO1433" s="130"/>
      <c r="BP1433" s="130"/>
      <c r="BQ1433" s="130"/>
      <c r="BR1433" s="130"/>
      <c r="BS1433" s="111"/>
    </row>
    <row r="1434" spans="4:71" s="94" customFormat="1" ht="9.75" customHeight="1" x14ac:dyDescent="0.25">
      <c r="D1434" s="130"/>
      <c r="E1434" s="130"/>
      <c r="F1434" s="130"/>
      <c r="G1434" s="130"/>
      <c r="H1434" s="130"/>
      <c r="I1434" s="130"/>
      <c r="J1434" s="130"/>
      <c r="K1434" s="130"/>
      <c r="L1434" s="130"/>
      <c r="M1434" s="130"/>
      <c r="N1434" s="130"/>
      <c r="O1434" s="130"/>
      <c r="P1434" s="130"/>
      <c r="Q1434" s="130"/>
      <c r="R1434" s="130"/>
      <c r="S1434" s="130"/>
      <c r="T1434" s="130"/>
      <c r="U1434" s="130"/>
      <c r="V1434" s="130"/>
      <c r="W1434" s="130"/>
      <c r="X1434" s="130"/>
      <c r="Y1434" s="130"/>
      <c r="Z1434" s="130"/>
      <c r="AA1434" s="130"/>
      <c r="AB1434" s="130"/>
      <c r="AC1434" s="130"/>
      <c r="AD1434" s="130"/>
      <c r="AE1434" s="130"/>
      <c r="AF1434" s="130"/>
      <c r="AG1434" s="130"/>
      <c r="AH1434" s="130"/>
      <c r="AI1434" s="130"/>
      <c r="AJ1434" s="130"/>
      <c r="AK1434" s="130"/>
      <c r="AL1434" s="130"/>
      <c r="AM1434" s="130"/>
      <c r="AN1434" s="130"/>
      <c r="AO1434" s="130"/>
      <c r="AP1434" s="130"/>
      <c r="AQ1434" s="130"/>
      <c r="AR1434" s="130"/>
      <c r="AS1434" s="130"/>
      <c r="AT1434" s="130"/>
      <c r="AU1434" s="130"/>
      <c r="AV1434" s="130"/>
      <c r="AW1434" s="130"/>
      <c r="AX1434" s="130"/>
      <c r="AY1434" s="130"/>
      <c r="AZ1434" s="130"/>
      <c r="BA1434" s="130"/>
      <c r="BB1434" s="130"/>
      <c r="BC1434" s="130"/>
      <c r="BD1434" s="130"/>
      <c r="BE1434" s="130"/>
      <c r="BF1434" s="130"/>
      <c r="BG1434" s="130"/>
      <c r="BH1434" s="130"/>
      <c r="BI1434" s="130"/>
      <c r="BJ1434" s="130"/>
      <c r="BK1434" s="130"/>
      <c r="BL1434" s="130"/>
      <c r="BM1434" s="130"/>
      <c r="BN1434" s="130"/>
      <c r="BO1434" s="130"/>
      <c r="BP1434" s="130"/>
      <c r="BQ1434" s="130"/>
      <c r="BR1434" s="130"/>
      <c r="BS1434" s="111"/>
    </row>
    <row r="1435" spans="4:71" s="94" customFormat="1" ht="9.75" customHeight="1" x14ac:dyDescent="0.25">
      <c r="D1435" s="130"/>
      <c r="E1435" s="130"/>
      <c r="F1435" s="130"/>
      <c r="G1435" s="130"/>
      <c r="H1435" s="130"/>
      <c r="I1435" s="130"/>
      <c r="J1435" s="130"/>
      <c r="K1435" s="130"/>
      <c r="L1435" s="130"/>
      <c r="M1435" s="130"/>
      <c r="N1435" s="130"/>
      <c r="O1435" s="130"/>
      <c r="P1435" s="130"/>
      <c r="Q1435" s="130"/>
      <c r="R1435" s="130"/>
      <c r="S1435" s="130"/>
      <c r="T1435" s="130"/>
      <c r="U1435" s="130"/>
      <c r="V1435" s="130"/>
      <c r="W1435" s="130"/>
      <c r="X1435" s="130"/>
      <c r="Y1435" s="130"/>
      <c r="Z1435" s="130"/>
      <c r="AA1435" s="130"/>
      <c r="AB1435" s="130"/>
      <c r="AC1435" s="130"/>
      <c r="AD1435" s="130"/>
      <c r="AE1435" s="130"/>
      <c r="AF1435" s="130"/>
      <c r="AG1435" s="130"/>
      <c r="AH1435" s="130"/>
      <c r="AI1435" s="130"/>
      <c r="AJ1435" s="130"/>
      <c r="AK1435" s="130"/>
      <c r="AL1435" s="130"/>
      <c r="AM1435" s="130"/>
      <c r="AN1435" s="130"/>
      <c r="AO1435" s="130"/>
      <c r="AP1435" s="130"/>
      <c r="AQ1435" s="130"/>
      <c r="AR1435" s="130"/>
      <c r="AS1435" s="130"/>
      <c r="AT1435" s="130"/>
      <c r="AU1435" s="130"/>
      <c r="AV1435" s="130"/>
      <c r="AW1435" s="130"/>
      <c r="AX1435" s="130"/>
      <c r="AY1435" s="130"/>
      <c r="AZ1435" s="130"/>
      <c r="BA1435" s="130"/>
      <c r="BB1435" s="130"/>
      <c r="BC1435" s="130"/>
      <c r="BD1435" s="130"/>
      <c r="BE1435" s="130"/>
      <c r="BF1435" s="130"/>
      <c r="BG1435" s="130"/>
      <c r="BH1435" s="130"/>
      <c r="BI1435" s="130"/>
      <c r="BJ1435" s="130"/>
      <c r="BK1435" s="130"/>
      <c r="BL1435" s="130"/>
      <c r="BM1435" s="130"/>
      <c r="BN1435" s="130"/>
      <c r="BO1435" s="130"/>
      <c r="BP1435" s="130"/>
      <c r="BQ1435" s="130"/>
      <c r="BR1435" s="130"/>
      <c r="BS1435" s="111"/>
    </row>
    <row r="1436" spans="4:71" s="94" customFormat="1" ht="9.75" customHeight="1" x14ac:dyDescent="0.25">
      <c r="D1436" s="130"/>
      <c r="E1436" s="130"/>
      <c r="F1436" s="130"/>
      <c r="G1436" s="130"/>
      <c r="H1436" s="130"/>
      <c r="I1436" s="130"/>
      <c r="J1436" s="130"/>
      <c r="K1436" s="130"/>
      <c r="L1436" s="130"/>
      <c r="M1436" s="130"/>
      <c r="N1436" s="130"/>
      <c r="O1436" s="130"/>
      <c r="P1436" s="130"/>
      <c r="Q1436" s="130"/>
      <c r="R1436" s="130"/>
      <c r="S1436" s="130"/>
      <c r="T1436" s="130"/>
      <c r="U1436" s="130"/>
      <c r="V1436" s="130"/>
      <c r="W1436" s="130"/>
      <c r="X1436" s="130"/>
      <c r="Y1436" s="130"/>
      <c r="Z1436" s="130"/>
      <c r="AA1436" s="130"/>
      <c r="AB1436" s="130"/>
      <c r="AC1436" s="130"/>
      <c r="AD1436" s="130"/>
      <c r="AE1436" s="130"/>
      <c r="AF1436" s="130"/>
      <c r="AG1436" s="130"/>
      <c r="AH1436" s="130"/>
      <c r="AI1436" s="130"/>
      <c r="AJ1436" s="130"/>
      <c r="AK1436" s="130"/>
      <c r="AL1436" s="130"/>
      <c r="AM1436" s="130"/>
      <c r="AN1436" s="130"/>
      <c r="AO1436" s="130"/>
      <c r="AP1436" s="130"/>
      <c r="AQ1436" s="130"/>
      <c r="AR1436" s="130"/>
      <c r="AS1436" s="130"/>
      <c r="AT1436" s="130"/>
      <c r="AU1436" s="130"/>
      <c r="AV1436" s="130"/>
      <c r="AW1436" s="130"/>
      <c r="AX1436" s="130"/>
      <c r="AY1436" s="130"/>
      <c r="AZ1436" s="130"/>
      <c r="BA1436" s="130"/>
      <c r="BB1436" s="130"/>
      <c r="BC1436" s="130"/>
      <c r="BD1436" s="130"/>
      <c r="BE1436" s="130"/>
      <c r="BF1436" s="130"/>
      <c r="BG1436" s="130"/>
      <c r="BH1436" s="130"/>
      <c r="BI1436" s="130"/>
      <c r="BJ1436" s="130"/>
      <c r="BK1436" s="130"/>
      <c r="BL1436" s="130"/>
      <c r="BM1436" s="130"/>
      <c r="BN1436" s="130"/>
      <c r="BO1436" s="130"/>
      <c r="BP1436" s="130"/>
      <c r="BQ1436" s="130"/>
      <c r="BR1436" s="130"/>
      <c r="BS1436" s="111"/>
    </row>
    <row r="1437" spans="4:71" s="94" customFormat="1" ht="9.75" customHeight="1" x14ac:dyDescent="0.25">
      <c r="D1437" s="130"/>
      <c r="E1437" s="130"/>
      <c r="F1437" s="130"/>
      <c r="G1437" s="130"/>
      <c r="H1437" s="130"/>
      <c r="I1437" s="130"/>
      <c r="J1437" s="130"/>
      <c r="K1437" s="130"/>
      <c r="L1437" s="130"/>
      <c r="M1437" s="130"/>
      <c r="N1437" s="130"/>
      <c r="O1437" s="130"/>
      <c r="P1437" s="130"/>
      <c r="Q1437" s="130"/>
      <c r="R1437" s="130"/>
      <c r="S1437" s="130"/>
      <c r="T1437" s="130"/>
      <c r="U1437" s="130"/>
      <c r="V1437" s="130"/>
      <c r="W1437" s="130"/>
      <c r="X1437" s="130"/>
      <c r="Y1437" s="130"/>
      <c r="Z1437" s="130"/>
      <c r="AA1437" s="130"/>
      <c r="AB1437" s="130"/>
      <c r="AC1437" s="130"/>
      <c r="AD1437" s="130"/>
      <c r="AE1437" s="130"/>
      <c r="AF1437" s="130"/>
      <c r="AG1437" s="130"/>
      <c r="AH1437" s="130"/>
      <c r="AI1437" s="130"/>
      <c r="AJ1437" s="130"/>
      <c r="AK1437" s="130"/>
      <c r="AL1437" s="130"/>
      <c r="AM1437" s="130"/>
      <c r="AN1437" s="130"/>
      <c r="AO1437" s="130"/>
      <c r="AP1437" s="130"/>
      <c r="AQ1437" s="130"/>
      <c r="AR1437" s="130"/>
      <c r="AS1437" s="130"/>
      <c r="AT1437" s="130"/>
      <c r="AU1437" s="130"/>
      <c r="AV1437" s="130"/>
      <c r="AW1437" s="130"/>
      <c r="AX1437" s="130"/>
      <c r="AY1437" s="130"/>
      <c r="AZ1437" s="130"/>
      <c r="BA1437" s="130"/>
      <c r="BB1437" s="130"/>
      <c r="BC1437" s="130"/>
      <c r="BD1437" s="130"/>
      <c r="BE1437" s="130"/>
      <c r="BF1437" s="130"/>
      <c r="BG1437" s="130"/>
      <c r="BH1437" s="130"/>
      <c r="BI1437" s="130"/>
      <c r="BJ1437" s="130"/>
      <c r="BK1437" s="130"/>
      <c r="BL1437" s="130"/>
      <c r="BM1437" s="130"/>
      <c r="BN1437" s="130"/>
      <c r="BO1437" s="130"/>
      <c r="BP1437" s="130"/>
      <c r="BQ1437" s="130"/>
      <c r="BR1437" s="130"/>
      <c r="BS1437" s="111"/>
    </row>
    <row r="1438" spans="4:71" s="94" customFormat="1" ht="9.75" customHeight="1" x14ac:dyDescent="0.25">
      <c r="D1438" s="130"/>
      <c r="E1438" s="130"/>
      <c r="F1438" s="130"/>
      <c r="G1438" s="130"/>
      <c r="H1438" s="130"/>
      <c r="I1438" s="130"/>
      <c r="J1438" s="130"/>
      <c r="K1438" s="130"/>
      <c r="L1438" s="130"/>
      <c r="M1438" s="130"/>
      <c r="N1438" s="130"/>
      <c r="O1438" s="130"/>
      <c r="P1438" s="130"/>
      <c r="Q1438" s="130"/>
      <c r="R1438" s="130"/>
      <c r="S1438" s="130"/>
      <c r="T1438" s="130"/>
      <c r="U1438" s="130"/>
      <c r="V1438" s="130"/>
      <c r="W1438" s="130"/>
      <c r="X1438" s="130"/>
      <c r="Y1438" s="130"/>
      <c r="Z1438" s="130"/>
      <c r="AA1438" s="130"/>
      <c r="AB1438" s="130"/>
      <c r="AC1438" s="130"/>
      <c r="AD1438" s="130"/>
      <c r="AE1438" s="130"/>
      <c r="AF1438" s="130"/>
      <c r="AG1438" s="130"/>
      <c r="AH1438" s="130"/>
      <c r="AI1438" s="130"/>
      <c r="AJ1438" s="130"/>
      <c r="AK1438" s="130"/>
      <c r="AL1438" s="130"/>
      <c r="AM1438" s="130"/>
      <c r="AN1438" s="130"/>
      <c r="AO1438" s="130"/>
      <c r="AP1438" s="130"/>
      <c r="AQ1438" s="130"/>
      <c r="AR1438" s="130"/>
      <c r="AS1438" s="130"/>
      <c r="AT1438" s="130"/>
      <c r="AU1438" s="130"/>
      <c r="AV1438" s="130"/>
      <c r="AW1438" s="130"/>
      <c r="AX1438" s="130"/>
      <c r="AY1438" s="130"/>
      <c r="AZ1438" s="130"/>
      <c r="BA1438" s="130"/>
      <c r="BB1438" s="130"/>
      <c r="BC1438" s="130"/>
      <c r="BD1438" s="130"/>
      <c r="BE1438" s="130"/>
      <c r="BF1438" s="130"/>
      <c r="BG1438" s="130"/>
      <c r="BH1438" s="130"/>
      <c r="BI1438" s="130"/>
      <c r="BJ1438" s="130"/>
      <c r="BK1438" s="130"/>
      <c r="BL1438" s="130"/>
      <c r="BM1438" s="130"/>
      <c r="BN1438" s="130"/>
      <c r="BO1438" s="130"/>
      <c r="BP1438" s="130"/>
      <c r="BQ1438" s="130"/>
      <c r="BR1438" s="130"/>
      <c r="BS1438" s="111"/>
    </row>
    <row r="1439" spans="4:71" s="94" customFormat="1" ht="9.75" customHeight="1" x14ac:dyDescent="0.25">
      <c r="D1439" s="130"/>
      <c r="E1439" s="130"/>
      <c r="F1439" s="130"/>
      <c r="G1439" s="130"/>
      <c r="H1439" s="130"/>
      <c r="I1439" s="130"/>
      <c r="J1439" s="130"/>
      <c r="K1439" s="130"/>
      <c r="L1439" s="130"/>
      <c r="M1439" s="130"/>
      <c r="N1439" s="130"/>
      <c r="O1439" s="130"/>
      <c r="P1439" s="130"/>
      <c r="Q1439" s="130"/>
      <c r="R1439" s="130"/>
      <c r="S1439" s="130"/>
      <c r="T1439" s="130"/>
      <c r="U1439" s="130"/>
      <c r="V1439" s="130"/>
      <c r="W1439" s="130"/>
      <c r="X1439" s="130"/>
      <c r="Y1439" s="130"/>
      <c r="Z1439" s="130"/>
      <c r="AA1439" s="130"/>
      <c r="AB1439" s="130"/>
      <c r="AC1439" s="130"/>
      <c r="AD1439" s="130"/>
      <c r="AE1439" s="130"/>
      <c r="AF1439" s="130"/>
      <c r="AG1439" s="130"/>
      <c r="AH1439" s="130"/>
      <c r="AI1439" s="130"/>
      <c r="AJ1439" s="130"/>
      <c r="AK1439" s="130"/>
      <c r="AL1439" s="130"/>
      <c r="AM1439" s="130"/>
      <c r="AN1439" s="130"/>
      <c r="AO1439" s="130"/>
      <c r="AP1439" s="130"/>
      <c r="AQ1439" s="130"/>
      <c r="AR1439" s="130"/>
      <c r="AS1439" s="130"/>
      <c r="AT1439" s="130"/>
      <c r="AU1439" s="130"/>
      <c r="AV1439" s="130"/>
      <c r="AW1439" s="130"/>
      <c r="AX1439" s="130"/>
      <c r="AY1439" s="130"/>
      <c r="AZ1439" s="130"/>
      <c r="BA1439" s="130"/>
      <c r="BB1439" s="130"/>
      <c r="BC1439" s="130"/>
      <c r="BD1439" s="130"/>
      <c r="BE1439" s="130"/>
      <c r="BF1439" s="130"/>
      <c r="BG1439" s="130"/>
      <c r="BH1439" s="130"/>
      <c r="BI1439" s="130"/>
      <c r="BJ1439" s="130"/>
      <c r="BK1439" s="130"/>
      <c r="BL1439" s="130"/>
      <c r="BM1439" s="130"/>
      <c r="BN1439" s="130"/>
      <c r="BO1439" s="130"/>
      <c r="BP1439" s="130"/>
      <c r="BQ1439" s="130"/>
      <c r="BR1439" s="130"/>
      <c r="BS1439" s="111"/>
    </row>
    <row r="1440" spans="4:71" s="94" customFormat="1" ht="9.75" customHeight="1" x14ac:dyDescent="0.25">
      <c r="D1440" s="130"/>
      <c r="E1440" s="130"/>
      <c r="F1440" s="130"/>
      <c r="G1440" s="130"/>
      <c r="H1440" s="130"/>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11"/>
    </row>
    <row r="1441" spans="4:71" s="94" customFormat="1" ht="9.75" customHeight="1" x14ac:dyDescent="0.25">
      <c r="D1441" s="130"/>
      <c r="E1441" s="130"/>
      <c r="F1441" s="130"/>
      <c r="G1441" s="130"/>
      <c r="H1441" s="130"/>
      <c r="I1441" s="130"/>
      <c r="J1441" s="130"/>
      <c r="K1441" s="130"/>
      <c r="L1441" s="130"/>
      <c r="M1441" s="130"/>
      <c r="N1441" s="130"/>
      <c r="O1441" s="130"/>
      <c r="P1441" s="130"/>
      <c r="Q1441" s="130"/>
      <c r="R1441" s="130"/>
      <c r="S1441" s="130"/>
      <c r="T1441" s="130"/>
      <c r="U1441" s="130"/>
      <c r="V1441" s="130"/>
      <c r="W1441" s="130"/>
      <c r="X1441" s="130"/>
      <c r="Y1441" s="130"/>
      <c r="Z1441" s="130"/>
      <c r="AA1441" s="130"/>
      <c r="AB1441" s="130"/>
      <c r="AC1441" s="130"/>
      <c r="AD1441" s="130"/>
      <c r="AE1441" s="130"/>
      <c r="AF1441" s="130"/>
      <c r="AG1441" s="130"/>
      <c r="AH1441" s="130"/>
      <c r="AI1441" s="130"/>
      <c r="AJ1441" s="130"/>
      <c r="AK1441" s="130"/>
      <c r="AL1441" s="130"/>
      <c r="AM1441" s="130"/>
      <c r="AN1441" s="130"/>
      <c r="AO1441" s="130"/>
      <c r="AP1441" s="130"/>
      <c r="AQ1441" s="130"/>
      <c r="AR1441" s="130"/>
      <c r="AS1441" s="130"/>
      <c r="AT1441" s="130"/>
      <c r="AU1441" s="130"/>
      <c r="AV1441" s="130"/>
      <c r="AW1441" s="130"/>
      <c r="AX1441" s="130"/>
      <c r="AY1441" s="130"/>
      <c r="AZ1441" s="130"/>
      <c r="BA1441" s="130"/>
      <c r="BB1441" s="130"/>
      <c r="BC1441" s="130"/>
      <c r="BD1441" s="130"/>
      <c r="BE1441" s="130"/>
      <c r="BF1441" s="130"/>
      <c r="BG1441" s="130"/>
      <c r="BH1441" s="130"/>
      <c r="BI1441" s="130"/>
      <c r="BJ1441" s="130"/>
      <c r="BK1441" s="130"/>
      <c r="BL1441" s="130"/>
      <c r="BM1441" s="130"/>
      <c r="BN1441" s="130"/>
      <c r="BO1441" s="130"/>
      <c r="BP1441" s="130"/>
      <c r="BQ1441" s="130"/>
      <c r="BR1441" s="130"/>
      <c r="BS1441" s="111"/>
    </row>
    <row r="1442" spans="4:71" s="94" customFormat="1" ht="9.75" customHeight="1" x14ac:dyDescent="0.25">
      <c r="D1442" s="130"/>
      <c r="E1442" s="130"/>
      <c r="F1442" s="130"/>
      <c r="G1442" s="130"/>
      <c r="H1442" s="130"/>
      <c r="I1442" s="130"/>
      <c r="J1442" s="130"/>
      <c r="K1442" s="130"/>
      <c r="L1442" s="130"/>
      <c r="M1442" s="130"/>
      <c r="N1442" s="130"/>
      <c r="O1442" s="130"/>
      <c r="P1442" s="130"/>
      <c r="Q1442" s="130"/>
      <c r="R1442" s="130"/>
      <c r="S1442" s="130"/>
      <c r="T1442" s="130"/>
      <c r="U1442" s="130"/>
      <c r="V1442" s="130"/>
      <c r="W1442" s="130"/>
      <c r="X1442" s="130"/>
      <c r="Y1442" s="130"/>
      <c r="Z1442" s="130"/>
      <c r="AA1442" s="130"/>
      <c r="AB1442" s="130"/>
      <c r="AC1442" s="130"/>
      <c r="AD1442" s="130"/>
      <c r="AE1442" s="130"/>
      <c r="AF1442" s="130"/>
      <c r="AG1442" s="130"/>
      <c r="AH1442" s="130"/>
      <c r="AI1442" s="130"/>
      <c r="AJ1442" s="130"/>
      <c r="AK1442" s="130"/>
      <c r="AL1442" s="130"/>
      <c r="AM1442" s="130"/>
      <c r="AN1442" s="130"/>
      <c r="AO1442" s="130"/>
      <c r="AP1442" s="130"/>
      <c r="AQ1442" s="130"/>
      <c r="AR1442" s="130"/>
      <c r="AS1442" s="130"/>
      <c r="AT1442" s="130"/>
      <c r="AU1442" s="130"/>
      <c r="AV1442" s="130"/>
      <c r="AW1442" s="130"/>
      <c r="AX1442" s="130"/>
      <c r="AY1442" s="130"/>
      <c r="AZ1442" s="130"/>
      <c r="BA1442" s="130"/>
      <c r="BB1442" s="130"/>
      <c r="BC1442" s="130"/>
      <c r="BD1442" s="130"/>
      <c r="BE1442" s="130"/>
      <c r="BF1442" s="130"/>
      <c r="BG1442" s="130"/>
      <c r="BH1442" s="130"/>
      <c r="BI1442" s="130"/>
      <c r="BJ1442" s="130"/>
      <c r="BK1442" s="130"/>
      <c r="BL1442" s="130"/>
      <c r="BM1442" s="130"/>
      <c r="BN1442" s="130"/>
      <c r="BO1442" s="130"/>
      <c r="BP1442" s="130"/>
      <c r="BQ1442" s="130"/>
      <c r="BR1442" s="130"/>
      <c r="BS1442" s="111"/>
    </row>
    <row r="1443" spans="4:71" s="94" customFormat="1" ht="9.75" customHeight="1" x14ac:dyDescent="0.25">
      <c r="D1443" s="130"/>
      <c r="E1443" s="130"/>
      <c r="F1443" s="130"/>
      <c r="G1443" s="130"/>
      <c r="H1443" s="130"/>
      <c r="I1443" s="130"/>
      <c r="J1443" s="130"/>
      <c r="K1443" s="130"/>
      <c r="L1443" s="130"/>
      <c r="M1443" s="130"/>
      <c r="N1443" s="130"/>
      <c r="O1443" s="130"/>
      <c r="P1443" s="130"/>
      <c r="Q1443" s="130"/>
      <c r="R1443" s="130"/>
      <c r="S1443" s="130"/>
      <c r="T1443" s="130"/>
      <c r="U1443" s="130"/>
      <c r="V1443" s="130"/>
      <c r="W1443" s="130"/>
      <c r="X1443" s="130"/>
      <c r="Y1443" s="130"/>
      <c r="Z1443" s="130"/>
      <c r="AA1443" s="130"/>
      <c r="AB1443" s="130"/>
      <c r="AC1443" s="130"/>
      <c r="AD1443" s="130"/>
      <c r="AE1443" s="130"/>
      <c r="AF1443" s="130"/>
      <c r="AG1443" s="130"/>
      <c r="AH1443" s="130"/>
      <c r="AI1443" s="130"/>
      <c r="AJ1443" s="130"/>
      <c r="AK1443" s="130"/>
      <c r="AL1443" s="130"/>
      <c r="AM1443" s="130"/>
      <c r="AN1443" s="130"/>
      <c r="AO1443" s="130"/>
      <c r="AP1443" s="130"/>
      <c r="AQ1443" s="130"/>
      <c r="AR1443" s="130"/>
      <c r="AS1443" s="130"/>
      <c r="AT1443" s="130"/>
      <c r="AU1443" s="130"/>
      <c r="AV1443" s="130"/>
      <c r="AW1443" s="130"/>
      <c r="AX1443" s="130"/>
      <c r="AY1443" s="130"/>
      <c r="AZ1443" s="130"/>
      <c r="BA1443" s="130"/>
      <c r="BB1443" s="130"/>
      <c r="BC1443" s="130"/>
      <c r="BD1443" s="130"/>
      <c r="BE1443" s="130"/>
      <c r="BF1443" s="130"/>
      <c r="BG1443" s="130"/>
      <c r="BH1443" s="130"/>
      <c r="BI1443" s="130"/>
      <c r="BJ1443" s="130"/>
      <c r="BK1443" s="130"/>
      <c r="BL1443" s="130"/>
      <c r="BM1443" s="130"/>
      <c r="BN1443" s="130"/>
      <c r="BO1443" s="130"/>
      <c r="BP1443" s="130"/>
      <c r="BQ1443" s="130"/>
      <c r="BR1443" s="130"/>
      <c r="BS1443" s="111"/>
    </row>
    <row r="1444" spans="4:71" s="94" customFormat="1" ht="9.75" customHeight="1" x14ac:dyDescent="0.25">
      <c r="D1444" s="130"/>
      <c r="E1444" s="130"/>
      <c r="F1444" s="130"/>
      <c r="G1444" s="130"/>
      <c r="H1444" s="130"/>
      <c r="I1444" s="130"/>
      <c r="J1444" s="130"/>
      <c r="K1444" s="130"/>
      <c r="L1444" s="130"/>
      <c r="M1444" s="130"/>
      <c r="N1444" s="130"/>
      <c r="O1444" s="130"/>
      <c r="P1444" s="130"/>
      <c r="Q1444" s="130"/>
      <c r="R1444" s="130"/>
      <c r="S1444" s="130"/>
      <c r="T1444" s="130"/>
      <c r="U1444" s="130"/>
      <c r="V1444" s="130"/>
      <c r="W1444" s="130"/>
      <c r="X1444" s="130"/>
      <c r="Y1444" s="130"/>
      <c r="Z1444" s="130"/>
      <c r="AA1444" s="130"/>
      <c r="AB1444" s="130"/>
      <c r="AC1444" s="130"/>
      <c r="AD1444" s="130"/>
      <c r="AE1444" s="130"/>
      <c r="AF1444" s="130"/>
      <c r="AG1444" s="130"/>
      <c r="AH1444" s="130"/>
      <c r="AI1444" s="130"/>
      <c r="AJ1444" s="130"/>
      <c r="AK1444" s="130"/>
      <c r="AL1444" s="130"/>
      <c r="AM1444" s="130"/>
      <c r="AN1444" s="130"/>
      <c r="AO1444" s="130"/>
      <c r="AP1444" s="130"/>
      <c r="AQ1444" s="130"/>
      <c r="AR1444" s="130"/>
      <c r="AS1444" s="130"/>
      <c r="AT1444" s="130"/>
      <c r="AU1444" s="130"/>
      <c r="AV1444" s="130"/>
      <c r="AW1444" s="130"/>
      <c r="AX1444" s="130"/>
      <c r="AY1444" s="130"/>
      <c r="AZ1444" s="130"/>
      <c r="BA1444" s="130"/>
      <c r="BB1444" s="130"/>
      <c r="BC1444" s="130"/>
      <c r="BD1444" s="130"/>
      <c r="BE1444" s="130"/>
      <c r="BF1444" s="130"/>
      <c r="BG1444" s="130"/>
      <c r="BH1444" s="130"/>
      <c r="BI1444" s="130"/>
      <c r="BJ1444" s="130"/>
      <c r="BK1444" s="130"/>
      <c r="BL1444" s="130"/>
      <c r="BM1444" s="130"/>
      <c r="BN1444" s="130"/>
      <c r="BO1444" s="130"/>
      <c r="BP1444" s="130"/>
      <c r="BQ1444" s="130"/>
      <c r="BR1444" s="130"/>
      <c r="BS1444" s="111"/>
    </row>
    <row r="1445" spans="4:71" s="94" customFormat="1" ht="9.75" customHeight="1" x14ac:dyDescent="0.25">
      <c r="D1445" s="130"/>
      <c r="E1445" s="130"/>
      <c r="F1445" s="130"/>
      <c r="G1445" s="130"/>
      <c r="H1445" s="130"/>
      <c r="I1445" s="130"/>
      <c r="J1445" s="130"/>
      <c r="K1445" s="130"/>
      <c r="L1445" s="130"/>
      <c r="M1445" s="130"/>
      <c r="N1445" s="130"/>
      <c r="O1445" s="130"/>
      <c r="P1445" s="130"/>
      <c r="Q1445" s="130"/>
      <c r="R1445" s="130"/>
      <c r="S1445" s="130"/>
      <c r="T1445" s="130"/>
      <c r="U1445" s="130"/>
      <c r="V1445" s="130"/>
      <c r="W1445" s="130"/>
      <c r="X1445" s="130"/>
      <c r="Y1445" s="130"/>
      <c r="Z1445" s="130"/>
      <c r="AA1445" s="130"/>
      <c r="AB1445" s="130"/>
      <c r="AC1445" s="130"/>
      <c r="AD1445" s="130"/>
      <c r="AE1445" s="130"/>
      <c r="AF1445" s="130"/>
      <c r="AG1445" s="130"/>
      <c r="AH1445" s="130"/>
      <c r="AI1445" s="130"/>
      <c r="AJ1445" s="130"/>
      <c r="AK1445" s="130"/>
      <c r="AL1445" s="130"/>
      <c r="AM1445" s="130"/>
      <c r="AN1445" s="130"/>
      <c r="AO1445" s="130"/>
      <c r="AP1445" s="130"/>
      <c r="AQ1445" s="130"/>
      <c r="AR1445" s="130"/>
      <c r="AS1445" s="130"/>
      <c r="AT1445" s="130"/>
      <c r="AU1445" s="130"/>
      <c r="AV1445" s="130"/>
      <c r="AW1445" s="130"/>
      <c r="AX1445" s="130"/>
      <c r="AY1445" s="130"/>
      <c r="AZ1445" s="130"/>
      <c r="BA1445" s="130"/>
      <c r="BB1445" s="130"/>
      <c r="BC1445" s="130"/>
      <c r="BD1445" s="130"/>
      <c r="BE1445" s="130"/>
      <c r="BF1445" s="130"/>
      <c r="BG1445" s="130"/>
      <c r="BH1445" s="130"/>
      <c r="BI1445" s="130"/>
      <c r="BJ1445" s="130"/>
      <c r="BK1445" s="130"/>
      <c r="BL1445" s="130"/>
      <c r="BM1445" s="130"/>
      <c r="BN1445" s="130"/>
      <c r="BO1445" s="130"/>
      <c r="BP1445" s="130"/>
      <c r="BQ1445" s="130"/>
      <c r="BR1445" s="130"/>
      <c r="BS1445" s="111"/>
    </row>
    <row r="1446" spans="4:71" s="94" customFormat="1" ht="9.75" customHeight="1" x14ac:dyDescent="0.25">
      <c r="D1446" s="130"/>
      <c r="E1446" s="130"/>
      <c r="F1446" s="130"/>
      <c r="G1446" s="130"/>
      <c r="H1446" s="130"/>
      <c r="I1446" s="130"/>
      <c r="J1446" s="130"/>
      <c r="K1446" s="130"/>
      <c r="L1446" s="130"/>
      <c r="M1446" s="130"/>
      <c r="N1446" s="130"/>
      <c r="O1446" s="130"/>
      <c r="P1446" s="130"/>
      <c r="Q1446" s="130"/>
      <c r="R1446" s="130"/>
      <c r="S1446" s="130"/>
      <c r="T1446" s="130"/>
      <c r="U1446" s="130"/>
      <c r="V1446" s="130"/>
      <c r="W1446" s="130"/>
      <c r="X1446" s="130"/>
      <c r="Y1446" s="130"/>
      <c r="Z1446" s="130"/>
      <c r="AA1446" s="130"/>
      <c r="AB1446" s="130"/>
      <c r="AC1446" s="130"/>
      <c r="AD1446" s="130"/>
      <c r="AE1446" s="130"/>
      <c r="AF1446" s="130"/>
      <c r="AG1446" s="130"/>
      <c r="AH1446" s="130"/>
      <c r="AI1446" s="130"/>
      <c r="AJ1446" s="130"/>
      <c r="AK1446" s="130"/>
      <c r="AL1446" s="130"/>
      <c r="AM1446" s="130"/>
      <c r="AN1446" s="130"/>
      <c r="AO1446" s="130"/>
      <c r="AP1446" s="130"/>
      <c r="AQ1446" s="130"/>
      <c r="AR1446" s="130"/>
      <c r="AS1446" s="130"/>
      <c r="AT1446" s="130"/>
      <c r="AU1446" s="130"/>
      <c r="AV1446" s="130"/>
      <c r="AW1446" s="130"/>
      <c r="AX1446" s="130"/>
      <c r="AY1446" s="130"/>
      <c r="AZ1446" s="130"/>
      <c r="BA1446" s="130"/>
      <c r="BB1446" s="130"/>
      <c r="BC1446" s="130"/>
      <c r="BD1446" s="130"/>
      <c r="BE1446" s="130"/>
      <c r="BF1446" s="130"/>
      <c r="BG1446" s="130"/>
      <c r="BH1446" s="130"/>
      <c r="BI1446" s="130"/>
      <c r="BJ1446" s="130"/>
      <c r="BK1446" s="130"/>
      <c r="BL1446" s="130"/>
      <c r="BM1446" s="130"/>
      <c r="BN1446" s="130"/>
      <c r="BO1446" s="130"/>
      <c r="BP1446" s="130"/>
      <c r="BQ1446" s="130"/>
      <c r="BR1446" s="130"/>
      <c r="BS1446" s="111"/>
    </row>
    <row r="1447" spans="4:71" s="94" customFormat="1" ht="9.75" customHeight="1" x14ac:dyDescent="0.25">
      <c r="D1447" s="130"/>
      <c r="E1447" s="130"/>
      <c r="F1447" s="130"/>
      <c r="G1447" s="130"/>
      <c r="H1447" s="130"/>
      <c r="I1447" s="130"/>
      <c r="J1447" s="130"/>
      <c r="K1447" s="130"/>
      <c r="L1447" s="130"/>
      <c r="M1447" s="130"/>
      <c r="N1447" s="130"/>
      <c r="O1447" s="130"/>
      <c r="P1447" s="130"/>
      <c r="Q1447" s="130"/>
      <c r="R1447" s="130"/>
      <c r="S1447" s="130"/>
      <c r="T1447" s="130"/>
      <c r="U1447" s="130"/>
      <c r="V1447" s="130"/>
      <c r="W1447" s="130"/>
      <c r="X1447" s="130"/>
      <c r="Y1447" s="130"/>
      <c r="Z1447" s="130"/>
      <c r="AA1447" s="130"/>
      <c r="AB1447" s="130"/>
      <c r="AC1447" s="130"/>
      <c r="AD1447" s="130"/>
      <c r="AE1447" s="130"/>
      <c r="AF1447" s="130"/>
      <c r="AG1447" s="130"/>
      <c r="AH1447" s="130"/>
      <c r="AI1447" s="130"/>
      <c r="AJ1447" s="130"/>
      <c r="AK1447" s="130"/>
      <c r="AL1447" s="130"/>
      <c r="AM1447" s="130"/>
      <c r="AN1447" s="130"/>
      <c r="AO1447" s="130"/>
      <c r="AP1447" s="130"/>
      <c r="AQ1447" s="130"/>
      <c r="AR1447" s="130"/>
      <c r="AS1447" s="130"/>
      <c r="AT1447" s="130"/>
      <c r="AU1447" s="130"/>
      <c r="AV1447" s="130"/>
      <c r="AW1447" s="130"/>
      <c r="AX1447" s="130"/>
      <c r="AY1447" s="130"/>
      <c r="AZ1447" s="130"/>
      <c r="BA1447" s="130"/>
      <c r="BB1447" s="130"/>
      <c r="BC1447" s="130"/>
      <c r="BD1447" s="130"/>
      <c r="BE1447" s="130"/>
      <c r="BF1447" s="130"/>
      <c r="BG1447" s="130"/>
      <c r="BH1447" s="130"/>
      <c r="BI1447" s="130"/>
      <c r="BJ1447" s="130"/>
      <c r="BK1447" s="130"/>
      <c r="BL1447" s="130"/>
      <c r="BM1447" s="130"/>
      <c r="BN1447" s="130"/>
      <c r="BO1447" s="130"/>
      <c r="BP1447" s="130"/>
      <c r="BQ1447" s="130"/>
      <c r="BR1447" s="130"/>
      <c r="BS1447" s="111"/>
    </row>
    <row r="1448" spans="4:71" s="94" customFormat="1" ht="9.75" customHeight="1" x14ac:dyDescent="0.25">
      <c r="D1448" s="130"/>
      <c r="E1448" s="130"/>
      <c r="F1448" s="130"/>
      <c r="G1448" s="130"/>
      <c r="H1448" s="130"/>
      <c r="I1448" s="130"/>
      <c r="J1448" s="130"/>
      <c r="K1448" s="130"/>
      <c r="L1448" s="130"/>
      <c r="M1448" s="130"/>
      <c r="N1448" s="130"/>
      <c r="O1448" s="130"/>
      <c r="P1448" s="130"/>
      <c r="Q1448" s="130"/>
      <c r="R1448" s="130"/>
      <c r="S1448" s="130"/>
      <c r="T1448" s="130"/>
      <c r="U1448" s="130"/>
      <c r="V1448" s="130"/>
      <c r="W1448" s="130"/>
      <c r="X1448" s="130"/>
      <c r="Y1448" s="130"/>
      <c r="Z1448" s="130"/>
      <c r="AA1448" s="130"/>
      <c r="AB1448" s="130"/>
      <c r="AC1448" s="130"/>
      <c r="AD1448" s="130"/>
      <c r="AE1448" s="130"/>
      <c r="AF1448" s="130"/>
      <c r="AG1448" s="130"/>
      <c r="AH1448" s="130"/>
      <c r="AI1448" s="130"/>
      <c r="AJ1448" s="130"/>
      <c r="AK1448" s="130"/>
      <c r="AL1448" s="130"/>
      <c r="AM1448" s="130"/>
      <c r="AN1448" s="130"/>
      <c r="AO1448" s="130"/>
      <c r="AP1448" s="130"/>
      <c r="AQ1448" s="130"/>
      <c r="AR1448" s="130"/>
      <c r="AS1448" s="130"/>
      <c r="AT1448" s="130"/>
      <c r="AU1448" s="130"/>
      <c r="AV1448" s="130"/>
      <c r="AW1448" s="130"/>
      <c r="AX1448" s="130"/>
      <c r="AY1448" s="130"/>
      <c r="AZ1448" s="130"/>
      <c r="BA1448" s="130"/>
      <c r="BB1448" s="130"/>
      <c r="BC1448" s="130"/>
      <c r="BD1448" s="130"/>
      <c r="BE1448" s="130"/>
      <c r="BF1448" s="130"/>
      <c r="BG1448" s="130"/>
      <c r="BH1448" s="130"/>
      <c r="BI1448" s="130"/>
      <c r="BJ1448" s="130"/>
      <c r="BK1448" s="130"/>
      <c r="BL1448" s="130"/>
      <c r="BM1448" s="130"/>
      <c r="BN1448" s="130"/>
      <c r="BO1448" s="130"/>
      <c r="BP1448" s="130"/>
      <c r="BQ1448" s="130"/>
      <c r="BR1448" s="130"/>
      <c r="BS1448" s="111"/>
    </row>
    <row r="1449" spans="4:71" s="94" customFormat="1" ht="9.75" customHeight="1" x14ac:dyDescent="0.25">
      <c r="D1449" s="130"/>
      <c r="E1449" s="130"/>
      <c r="F1449" s="130"/>
      <c r="G1449" s="130"/>
      <c r="H1449" s="130"/>
      <c r="I1449" s="130"/>
      <c r="J1449" s="130"/>
      <c r="K1449" s="130"/>
      <c r="L1449" s="130"/>
      <c r="M1449" s="130"/>
      <c r="N1449" s="130"/>
      <c r="O1449" s="130"/>
      <c r="P1449" s="130"/>
      <c r="Q1449" s="130"/>
      <c r="R1449" s="130"/>
      <c r="S1449" s="130"/>
      <c r="T1449" s="130"/>
      <c r="U1449" s="130"/>
      <c r="V1449" s="130"/>
      <c r="W1449" s="130"/>
      <c r="X1449" s="130"/>
      <c r="Y1449" s="130"/>
      <c r="Z1449" s="130"/>
      <c r="AA1449" s="130"/>
      <c r="AB1449" s="130"/>
      <c r="AC1449" s="130"/>
      <c r="AD1449" s="130"/>
      <c r="AE1449" s="130"/>
      <c r="AF1449" s="130"/>
      <c r="AG1449" s="130"/>
      <c r="AH1449" s="130"/>
      <c r="AI1449" s="130"/>
      <c r="AJ1449" s="130"/>
      <c r="AK1449" s="130"/>
      <c r="AL1449" s="130"/>
      <c r="AM1449" s="130"/>
      <c r="AN1449" s="130"/>
      <c r="AO1449" s="130"/>
      <c r="AP1449" s="130"/>
      <c r="AQ1449" s="130"/>
      <c r="AR1449" s="130"/>
      <c r="AS1449" s="130"/>
      <c r="AT1449" s="130"/>
      <c r="AU1449" s="130"/>
      <c r="AV1449" s="130"/>
      <c r="AW1449" s="130"/>
      <c r="AX1449" s="130"/>
      <c r="AY1449" s="130"/>
      <c r="AZ1449" s="130"/>
      <c r="BA1449" s="130"/>
      <c r="BB1449" s="130"/>
      <c r="BC1449" s="130"/>
      <c r="BD1449" s="130"/>
      <c r="BE1449" s="130"/>
      <c r="BF1449" s="130"/>
      <c r="BG1449" s="130"/>
      <c r="BH1449" s="130"/>
      <c r="BI1449" s="130"/>
      <c r="BJ1449" s="130"/>
      <c r="BK1449" s="130"/>
      <c r="BL1449" s="130"/>
      <c r="BM1449" s="130"/>
      <c r="BN1449" s="130"/>
      <c r="BO1449" s="130"/>
      <c r="BP1449" s="130"/>
      <c r="BQ1449" s="130"/>
      <c r="BR1449" s="130"/>
      <c r="BS1449" s="111"/>
    </row>
    <row r="1450" spans="4:71" s="94" customFormat="1" ht="9.75" customHeight="1" x14ac:dyDescent="0.25">
      <c r="D1450" s="130"/>
      <c r="E1450" s="130"/>
      <c r="F1450" s="130"/>
      <c r="G1450" s="130"/>
      <c r="H1450" s="130"/>
      <c r="I1450" s="130"/>
      <c r="J1450" s="130"/>
      <c r="K1450" s="130"/>
      <c r="L1450" s="130"/>
      <c r="M1450" s="130"/>
      <c r="N1450" s="130"/>
      <c r="O1450" s="130"/>
      <c r="P1450" s="130"/>
      <c r="Q1450" s="130"/>
      <c r="R1450" s="130"/>
      <c r="S1450" s="130"/>
      <c r="T1450" s="130"/>
      <c r="U1450" s="130"/>
      <c r="V1450" s="130"/>
      <c r="W1450" s="130"/>
      <c r="X1450" s="130"/>
      <c r="Y1450" s="130"/>
      <c r="Z1450" s="130"/>
      <c r="AA1450" s="130"/>
      <c r="AB1450" s="130"/>
      <c r="AC1450" s="130"/>
      <c r="AD1450" s="130"/>
      <c r="AE1450" s="130"/>
      <c r="AF1450" s="130"/>
      <c r="AG1450" s="130"/>
      <c r="AH1450" s="130"/>
      <c r="AI1450" s="130"/>
      <c r="AJ1450" s="130"/>
      <c r="AK1450" s="130"/>
      <c r="AL1450" s="130"/>
      <c r="AM1450" s="130"/>
      <c r="AN1450" s="130"/>
      <c r="AO1450" s="130"/>
      <c r="AP1450" s="130"/>
      <c r="AQ1450" s="130"/>
      <c r="AR1450" s="130"/>
      <c r="AS1450" s="130"/>
      <c r="AT1450" s="130"/>
      <c r="AU1450" s="130"/>
      <c r="AV1450" s="130"/>
      <c r="AW1450" s="130"/>
      <c r="AX1450" s="130"/>
      <c r="AY1450" s="130"/>
      <c r="AZ1450" s="130"/>
      <c r="BA1450" s="130"/>
      <c r="BB1450" s="130"/>
      <c r="BC1450" s="130"/>
      <c r="BD1450" s="130"/>
      <c r="BE1450" s="130"/>
      <c r="BF1450" s="130"/>
      <c r="BG1450" s="130"/>
      <c r="BH1450" s="130"/>
      <c r="BI1450" s="130"/>
      <c r="BJ1450" s="130"/>
      <c r="BK1450" s="130"/>
      <c r="BL1450" s="130"/>
      <c r="BM1450" s="130"/>
      <c r="BN1450" s="130"/>
      <c r="BO1450" s="130"/>
      <c r="BP1450" s="130"/>
      <c r="BQ1450" s="130"/>
      <c r="BR1450" s="130"/>
      <c r="BS1450" s="111"/>
    </row>
    <row r="1451" spans="4:71" s="94" customFormat="1" ht="9.75" customHeight="1" x14ac:dyDescent="0.25">
      <c r="D1451" s="130"/>
      <c r="E1451" s="130"/>
      <c r="F1451" s="130"/>
      <c r="G1451" s="130"/>
      <c r="H1451" s="130"/>
      <c r="I1451" s="130"/>
      <c r="J1451" s="130"/>
      <c r="K1451" s="130"/>
      <c r="L1451" s="130"/>
      <c r="M1451" s="130"/>
      <c r="N1451" s="130"/>
      <c r="O1451" s="130"/>
      <c r="P1451" s="130"/>
      <c r="Q1451" s="130"/>
      <c r="R1451" s="130"/>
      <c r="S1451" s="130"/>
      <c r="T1451" s="130"/>
      <c r="U1451" s="130"/>
      <c r="V1451" s="130"/>
      <c r="W1451" s="130"/>
      <c r="X1451" s="130"/>
      <c r="Y1451" s="130"/>
      <c r="Z1451" s="130"/>
      <c r="AA1451" s="130"/>
      <c r="AB1451" s="130"/>
      <c r="AC1451" s="130"/>
      <c r="AD1451" s="130"/>
      <c r="AE1451" s="130"/>
      <c r="AF1451" s="130"/>
      <c r="AG1451" s="130"/>
      <c r="AH1451" s="130"/>
      <c r="AI1451" s="130"/>
      <c r="AJ1451" s="130"/>
      <c r="AK1451" s="130"/>
      <c r="AL1451" s="130"/>
      <c r="AM1451" s="130"/>
      <c r="AN1451" s="130"/>
      <c r="AO1451" s="130"/>
      <c r="AP1451" s="130"/>
      <c r="AQ1451" s="130"/>
      <c r="AR1451" s="130"/>
      <c r="AS1451" s="130"/>
      <c r="AT1451" s="130"/>
      <c r="AU1451" s="130"/>
      <c r="AV1451" s="130"/>
      <c r="AW1451" s="130"/>
      <c r="AX1451" s="130"/>
      <c r="AY1451" s="130"/>
      <c r="AZ1451" s="130"/>
      <c r="BA1451" s="130"/>
      <c r="BB1451" s="130"/>
      <c r="BC1451" s="130"/>
      <c r="BD1451" s="130"/>
      <c r="BE1451" s="130"/>
      <c r="BF1451" s="130"/>
      <c r="BG1451" s="130"/>
      <c r="BH1451" s="130"/>
      <c r="BI1451" s="130"/>
      <c r="BJ1451" s="130"/>
      <c r="BK1451" s="130"/>
      <c r="BL1451" s="130"/>
      <c r="BM1451" s="130"/>
      <c r="BN1451" s="130"/>
      <c r="BO1451" s="130"/>
      <c r="BP1451" s="130"/>
      <c r="BQ1451" s="130"/>
      <c r="BR1451" s="130"/>
      <c r="BS1451" s="111"/>
    </row>
    <row r="1452" spans="4:71" s="94" customFormat="1" ht="9.75" customHeight="1" x14ac:dyDescent="0.25">
      <c r="D1452" s="130"/>
      <c r="E1452" s="130"/>
      <c r="F1452" s="130"/>
      <c r="G1452" s="130"/>
      <c r="H1452" s="130"/>
      <c r="I1452" s="130"/>
      <c r="J1452" s="130"/>
      <c r="K1452" s="130"/>
      <c r="L1452" s="130"/>
      <c r="M1452" s="130"/>
      <c r="N1452" s="130"/>
      <c r="O1452" s="130"/>
      <c r="P1452" s="130"/>
      <c r="Q1452" s="130"/>
      <c r="R1452" s="130"/>
      <c r="S1452" s="130"/>
      <c r="T1452" s="130"/>
      <c r="U1452" s="130"/>
      <c r="V1452" s="130"/>
      <c r="W1452" s="130"/>
      <c r="X1452" s="130"/>
      <c r="Y1452" s="130"/>
      <c r="Z1452" s="130"/>
      <c r="AA1452" s="130"/>
      <c r="AB1452" s="130"/>
      <c r="AC1452" s="130"/>
      <c r="AD1452" s="130"/>
      <c r="AE1452" s="130"/>
      <c r="AF1452" s="130"/>
      <c r="AG1452" s="130"/>
      <c r="AH1452" s="130"/>
      <c r="AI1452" s="130"/>
      <c r="AJ1452" s="130"/>
      <c r="AK1452" s="130"/>
      <c r="AL1452" s="130"/>
      <c r="AM1452" s="130"/>
      <c r="AN1452" s="130"/>
      <c r="AO1452" s="130"/>
      <c r="AP1452" s="130"/>
      <c r="AQ1452" s="130"/>
      <c r="AR1452" s="130"/>
      <c r="AS1452" s="130"/>
      <c r="AT1452" s="130"/>
      <c r="AU1452" s="130"/>
      <c r="AV1452" s="130"/>
      <c r="AW1452" s="130"/>
      <c r="AX1452" s="130"/>
      <c r="AY1452" s="130"/>
      <c r="AZ1452" s="130"/>
      <c r="BA1452" s="130"/>
      <c r="BB1452" s="130"/>
      <c r="BC1452" s="130"/>
      <c r="BD1452" s="130"/>
      <c r="BE1452" s="130"/>
      <c r="BF1452" s="130"/>
      <c r="BG1452" s="130"/>
      <c r="BH1452" s="130"/>
      <c r="BI1452" s="130"/>
      <c r="BJ1452" s="130"/>
      <c r="BK1452" s="130"/>
      <c r="BL1452" s="130"/>
      <c r="BM1452" s="130"/>
      <c r="BN1452" s="130"/>
      <c r="BO1452" s="130"/>
      <c r="BP1452" s="130"/>
      <c r="BQ1452" s="130"/>
      <c r="BR1452" s="130"/>
      <c r="BS1452" s="111"/>
    </row>
    <row r="1453" spans="4:71" s="94" customFormat="1" ht="9.75" customHeight="1" x14ac:dyDescent="0.25">
      <c r="D1453" s="130"/>
      <c r="E1453" s="130"/>
      <c r="F1453" s="130"/>
      <c r="G1453" s="130"/>
      <c r="H1453" s="130"/>
      <c r="I1453" s="130"/>
      <c r="J1453" s="130"/>
      <c r="K1453" s="130"/>
      <c r="L1453" s="130"/>
      <c r="M1453" s="130"/>
      <c r="N1453" s="130"/>
      <c r="O1453" s="130"/>
      <c r="P1453" s="130"/>
      <c r="Q1453" s="130"/>
      <c r="R1453" s="130"/>
      <c r="S1453" s="130"/>
      <c r="T1453" s="130"/>
      <c r="U1453" s="130"/>
      <c r="V1453" s="130"/>
      <c r="W1453" s="130"/>
      <c r="X1453" s="130"/>
      <c r="Y1453" s="130"/>
      <c r="Z1453" s="130"/>
      <c r="AA1453" s="130"/>
      <c r="AB1453" s="130"/>
      <c r="AC1453" s="130"/>
      <c r="AD1453" s="130"/>
      <c r="AE1453" s="130"/>
      <c r="AF1453" s="130"/>
      <c r="AG1453" s="130"/>
      <c r="AH1453" s="130"/>
      <c r="AI1453" s="130"/>
      <c r="AJ1453" s="130"/>
      <c r="AK1453" s="130"/>
      <c r="AL1453" s="130"/>
      <c r="AM1453" s="130"/>
      <c r="AN1453" s="130"/>
      <c r="AO1453" s="130"/>
      <c r="AP1453" s="130"/>
      <c r="AQ1453" s="130"/>
      <c r="AR1453" s="130"/>
      <c r="AS1453" s="130"/>
      <c r="AT1453" s="130"/>
      <c r="AU1453" s="130"/>
      <c r="AV1453" s="130"/>
      <c r="AW1453" s="130"/>
      <c r="AX1453" s="130"/>
      <c r="AY1453" s="130"/>
      <c r="AZ1453" s="130"/>
      <c r="BA1453" s="130"/>
      <c r="BB1453" s="130"/>
      <c r="BC1453" s="130"/>
      <c r="BD1453" s="130"/>
      <c r="BE1453" s="130"/>
      <c r="BF1453" s="130"/>
      <c r="BG1453" s="130"/>
      <c r="BH1453" s="130"/>
      <c r="BI1453" s="130"/>
      <c r="BJ1453" s="130"/>
      <c r="BK1453" s="130"/>
      <c r="BL1453" s="130"/>
      <c r="BM1453" s="130"/>
      <c r="BN1453" s="130"/>
      <c r="BO1453" s="130"/>
      <c r="BP1453" s="130"/>
      <c r="BQ1453" s="130"/>
      <c r="BR1453" s="130"/>
      <c r="BS1453" s="111"/>
    </row>
    <row r="1454" spans="4:71" s="94" customFormat="1" ht="9.75" customHeight="1" x14ac:dyDescent="0.25">
      <c r="D1454" s="130"/>
      <c r="E1454" s="130"/>
      <c r="F1454" s="130"/>
      <c r="G1454" s="130"/>
      <c r="H1454" s="130"/>
      <c r="I1454" s="130"/>
      <c r="J1454" s="130"/>
      <c r="K1454" s="130"/>
      <c r="L1454" s="130"/>
      <c r="M1454" s="130"/>
      <c r="N1454" s="130"/>
      <c r="O1454" s="130"/>
      <c r="P1454" s="130"/>
      <c r="Q1454" s="130"/>
      <c r="R1454" s="130"/>
      <c r="S1454" s="130"/>
      <c r="T1454" s="130"/>
      <c r="U1454" s="130"/>
      <c r="V1454" s="130"/>
      <c r="W1454" s="130"/>
      <c r="X1454" s="130"/>
      <c r="Y1454" s="130"/>
      <c r="Z1454" s="130"/>
      <c r="AA1454" s="130"/>
      <c r="AB1454" s="130"/>
      <c r="AC1454" s="130"/>
      <c r="AD1454" s="130"/>
      <c r="AE1454" s="130"/>
      <c r="AF1454" s="130"/>
      <c r="AG1454" s="130"/>
      <c r="AH1454" s="130"/>
      <c r="AI1454" s="130"/>
      <c r="AJ1454" s="130"/>
      <c r="AK1454" s="130"/>
      <c r="AL1454" s="130"/>
      <c r="AM1454" s="130"/>
      <c r="AN1454" s="130"/>
      <c r="AO1454" s="130"/>
      <c r="AP1454" s="130"/>
      <c r="AQ1454" s="130"/>
      <c r="AR1454" s="130"/>
      <c r="AS1454" s="130"/>
      <c r="AT1454" s="130"/>
      <c r="AU1454" s="130"/>
      <c r="AV1454" s="130"/>
      <c r="AW1454" s="130"/>
      <c r="AX1454" s="130"/>
      <c r="AY1454" s="130"/>
      <c r="AZ1454" s="130"/>
      <c r="BA1454" s="130"/>
      <c r="BB1454" s="130"/>
      <c r="BC1454" s="130"/>
      <c r="BD1454" s="130"/>
      <c r="BE1454" s="130"/>
      <c r="BF1454" s="130"/>
      <c r="BG1454" s="130"/>
      <c r="BH1454" s="130"/>
      <c r="BI1454" s="130"/>
      <c r="BJ1454" s="130"/>
      <c r="BK1454" s="130"/>
      <c r="BL1454" s="130"/>
      <c r="BM1454" s="130"/>
      <c r="BN1454" s="130"/>
      <c r="BO1454" s="130"/>
      <c r="BP1454" s="130"/>
      <c r="BQ1454" s="130"/>
      <c r="BR1454" s="130"/>
      <c r="BS1454" s="111"/>
    </row>
    <row r="1455" spans="4:71" s="94" customFormat="1" ht="9.75" customHeight="1" x14ac:dyDescent="0.25">
      <c r="D1455" s="130"/>
      <c r="E1455" s="130"/>
      <c r="F1455" s="130"/>
      <c r="G1455" s="130"/>
      <c r="H1455" s="130"/>
      <c r="I1455" s="130"/>
      <c r="J1455" s="130"/>
      <c r="K1455" s="130"/>
      <c r="L1455" s="130"/>
      <c r="M1455" s="130"/>
      <c r="N1455" s="130"/>
      <c r="O1455" s="130"/>
      <c r="P1455" s="130"/>
      <c r="Q1455" s="130"/>
      <c r="R1455" s="130"/>
      <c r="S1455" s="130"/>
      <c r="T1455" s="130"/>
      <c r="U1455" s="130"/>
      <c r="V1455" s="130"/>
      <c r="W1455" s="130"/>
      <c r="X1455" s="130"/>
      <c r="Y1455" s="130"/>
      <c r="Z1455" s="130"/>
      <c r="AA1455" s="130"/>
      <c r="AB1455" s="130"/>
      <c r="AC1455" s="130"/>
      <c r="AD1455" s="130"/>
      <c r="AE1455" s="130"/>
      <c r="AF1455" s="130"/>
      <c r="AG1455" s="130"/>
      <c r="AH1455" s="130"/>
      <c r="AI1455" s="130"/>
      <c r="AJ1455" s="130"/>
      <c r="AK1455" s="130"/>
      <c r="AL1455" s="130"/>
      <c r="AM1455" s="130"/>
      <c r="AN1455" s="130"/>
      <c r="AO1455" s="130"/>
      <c r="AP1455" s="130"/>
      <c r="AQ1455" s="130"/>
      <c r="AR1455" s="130"/>
      <c r="AS1455" s="130"/>
      <c r="AT1455" s="130"/>
      <c r="AU1455" s="130"/>
      <c r="AV1455" s="130"/>
      <c r="AW1455" s="130"/>
      <c r="AX1455" s="130"/>
      <c r="AY1455" s="130"/>
      <c r="AZ1455" s="130"/>
      <c r="BA1455" s="130"/>
      <c r="BB1455" s="130"/>
      <c r="BC1455" s="130"/>
      <c r="BD1455" s="130"/>
      <c r="BE1455" s="130"/>
      <c r="BF1455" s="130"/>
      <c r="BG1455" s="130"/>
      <c r="BH1455" s="130"/>
      <c r="BI1455" s="130"/>
      <c r="BJ1455" s="130"/>
      <c r="BK1455" s="130"/>
      <c r="BL1455" s="130"/>
      <c r="BM1455" s="130"/>
      <c r="BN1455" s="130"/>
      <c r="BO1455" s="130"/>
      <c r="BP1455" s="130"/>
      <c r="BQ1455" s="130"/>
      <c r="BR1455" s="130"/>
      <c r="BS1455" s="111"/>
    </row>
    <row r="1456" spans="4:71" s="94" customFormat="1" ht="9.75" customHeight="1" x14ac:dyDescent="0.25">
      <c r="D1456" s="130"/>
      <c r="E1456" s="130"/>
      <c r="F1456" s="130"/>
      <c r="G1456" s="130"/>
      <c r="H1456" s="130"/>
      <c r="I1456" s="130"/>
      <c r="J1456" s="130"/>
      <c r="K1456" s="130"/>
      <c r="L1456" s="130"/>
      <c r="M1456" s="130"/>
      <c r="N1456" s="130"/>
      <c r="O1456" s="130"/>
      <c r="P1456" s="130"/>
      <c r="Q1456" s="130"/>
      <c r="R1456" s="130"/>
      <c r="S1456" s="130"/>
      <c r="T1456" s="130"/>
      <c r="U1456" s="130"/>
      <c r="V1456" s="130"/>
      <c r="W1456" s="130"/>
      <c r="X1456" s="130"/>
      <c r="Y1456" s="130"/>
      <c r="Z1456" s="130"/>
      <c r="AA1456" s="130"/>
      <c r="AB1456" s="130"/>
      <c r="AC1456" s="130"/>
      <c r="AD1456" s="130"/>
      <c r="AE1456" s="130"/>
      <c r="AF1456" s="130"/>
      <c r="AG1456" s="130"/>
      <c r="AH1456" s="130"/>
      <c r="AI1456" s="130"/>
      <c r="AJ1456" s="130"/>
      <c r="AK1456" s="130"/>
      <c r="AL1456" s="130"/>
      <c r="AM1456" s="130"/>
      <c r="AN1456" s="130"/>
      <c r="AO1456" s="130"/>
      <c r="AP1456" s="130"/>
      <c r="AQ1456" s="130"/>
      <c r="AR1456" s="130"/>
      <c r="AS1456" s="130"/>
      <c r="AT1456" s="130"/>
      <c r="AU1456" s="130"/>
      <c r="AV1456" s="130"/>
      <c r="AW1456" s="130"/>
      <c r="AX1456" s="130"/>
      <c r="AY1456" s="130"/>
      <c r="AZ1456" s="130"/>
      <c r="BA1456" s="130"/>
      <c r="BB1456" s="130"/>
      <c r="BC1456" s="130"/>
      <c r="BD1456" s="130"/>
      <c r="BE1456" s="130"/>
      <c r="BF1456" s="130"/>
      <c r="BG1456" s="130"/>
      <c r="BH1456" s="130"/>
      <c r="BI1456" s="130"/>
      <c r="BJ1456" s="130"/>
      <c r="BK1456" s="130"/>
      <c r="BL1456" s="130"/>
      <c r="BM1456" s="130"/>
      <c r="BN1456" s="130"/>
      <c r="BO1456" s="130"/>
      <c r="BP1456" s="130"/>
      <c r="BQ1456" s="130"/>
      <c r="BR1456" s="130"/>
      <c r="BS1456" s="111"/>
    </row>
    <row r="1457" spans="4:71" s="94" customFormat="1" ht="9.75" customHeight="1" x14ac:dyDescent="0.25">
      <c r="D1457" s="130"/>
      <c r="E1457" s="130"/>
      <c r="F1457" s="130"/>
      <c r="G1457" s="130"/>
      <c r="H1457" s="130"/>
      <c r="I1457" s="130"/>
      <c r="J1457" s="130"/>
      <c r="K1457" s="130"/>
      <c r="L1457" s="130"/>
      <c r="M1457" s="130"/>
      <c r="N1457" s="130"/>
      <c r="O1457" s="130"/>
      <c r="P1457" s="130"/>
      <c r="Q1457" s="130"/>
      <c r="R1457" s="130"/>
      <c r="S1457" s="130"/>
      <c r="T1457" s="130"/>
      <c r="U1457" s="130"/>
      <c r="V1457" s="130"/>
      <c r="W1457" s="130"/>
      <c r="X1457" s="130"/>
      <c r="Y1457" s="130"/>
      <c r="Z1457" s="130"/>
      <c r="AA1457" s="130"/>
      <c r="AB1457" s="130"/>
      <c r="AC1457" s="130"/>
      <c r="AD1457" s="130"/>
      <c r="AE1457" s="130"/>
      <c r="AF1457" s="130"/>
      <c r="AG1457" s="130"/>
      <c r="AH1457" s="130"/>
      <c r="AI1457" s="130"/>
      <c r="AJ1457" s="130"/>
      <c r="AK1457" s="130"/>
      <c r="AL1457" s="130"/>
      <c r="AM1457" s="130"/>
      <c r="AN1457" s="130"/>
      <c r="AO1457" s="130"/>
      <c r="AP1457" s="130"/>
      <c r="AQ1457" s="130"/>
      <c r="AR1457" s="130"/>
      <c r="AS1457" s="130"/>
      <c r="AT1457" s="130"/>
      <c r="AU1457" s="130"/>
      <c r="AV1457" s="130"/>
      <c r="AW1457" s="130"/>
      <c r="AX1457" s="130"/>
      <c r="AY1457" s="130"/>
      <c r="AZ1457" s="130"/>
      <c r="BA1457" s="130"/>
      <c r="BB1457" s="130"/>
      <c r="BC1457" s="130"/>
      <c r="BD1457" s="130"/>
      <c r="BE1457" s="130"/>
      <c r="BF1457" s="130"/>
      <c r="BG1457" s="130"/>
      <c r="BH1457" s="130"/>
      <c r="BI1457" s="130"/>
      <c r="BJ1457" s="130"/>
      <c r="BK1457" s="130"/>
      <c r="BL1457" s="130"/>
      <c r="BM1457" s="130"/>
      <c r="BN1457" s="130"/>
      <c r="BO1457" s="130"/>
      <c r="BP1457" s="130"/>
      <c r="BQ1457" s="130"/>
      <c r="BR1457" s="130"/>
      <c r="BS1457" s="111"/>
    </row>
    <row r="1458" spans="4:71" s="94" customFormat="1" ht="9.75" customHeight="1" x14ac:dyDescent="0.25">
      <c r="D1458" s="130"/>
      <c r="E1458" s="130"/>
      <c r="F1458" s="130"/>
      <c r="G1458" s="130"/>
      <c r="H1458" s="130"/>
      <c r="I1458" s="130"/>
      <c r="J1458" s="130"/>
      <c r="K1458" s="130"/>
      <c r="L1458" s="130"/>
      <c r="M1458" s="130"/>
      <c r="N1458" s="130"/>
      <c r="O1458" s="130"/>
      <c r="P1458" s="130"/>
      <c r="Q1458" s="130"/>
      <c r="R1458" s="130"/>
      <c r="S1458" s="130"/>
      <c r="T1458" s="130"/>
      <c r="U1458" s="130"/>
      <c r="V1458" s="130"/>
      <c r="W1458" s="130"/>
      <c r="X1458" s="130"/>
      <c r="Y1458" s="130"/>
      <c r="Z1458" s="130"/>
      <c r="AA1458" s="130"/>
      <c r="AB1458" s="130"/>
      <c r="AC1458" s="130"/>
      <c r="AD1458" s="130"/>
      <c r="AE1458" s="130"/>
      <c r="AF1458" s="130"/>
      <c r="AG1458" s="130"/>
      <c r="AH1458" s="130"/>
      <c r="AI1458" s="130"/>
      <c r="AJ1458" s="130"/>
      <c r="AK1458" s="130"/>
      <c r="AL1458" s="130"/>
      <c r="AM1458" s="130"/>
      <c r="AN1458" s="130"/>
      <c r="AO1458" s="130"/>
      <c r="AP1458" s="130"/>
      <c r="AQ1458" s="130"/>
      <c r="AR1458" s="130"/>
      <c r="AS1458" s="130"/>
      <c r="AT1458" s="130"/>
      <c r="AU1458" s="130"/>
      <c r="AV1458" s="130"/>
      <c r="AW1458" s="130"/>
      <c r="AX1458" s="130"/>
      <c r="AY1458" s="130"/>
      <c r="AZ1458" s="130"/>
      <c r="BA1458" s="130"/>
      <c r="BB1458" s="130"/>
      <c r="BC1458" s="130"/>
      <c r="BD1458" s="130"/>
      <c r="BE1458" s="130"/>
      <c r="BF1458" s="130"/>
      <c r="BG1458" s="130"/>
      <c r="BH1458" s="130"/>
      <c r="BI1458" s="130"/>
      <c r="BJ1458" s="130"/>
      <c r="BK1458" s="130"/>
      <c r="BL1458" s="130"/>
      <c r="BM1458" s="130"/>
      <c r="BN1458" s="130"/>
      <c r="BO1458" s="130"/>
      <c r="BP1458" s="130"/>
      <c r="BQ1458" s="130"/>
      <c r="BR1458" s="130"/>
      <c r="BS1458" s="111"/>
    </row>
    <row r="1459" spans="4:71" s="94" customFormat="1" ht="9.75" customHeight="1" x14ac:dyDescent="0.25">
      <c r="D1459" s="130"/>
      <c r="E1459" s="130"/>
      <c r="F1459" s="130"/>
      <c r="G1459" s="130"/>
      <c r="H1459" s="130"/>
      <c r="I1459" s="130"/>
      <c r="J1459" s="130"/>
      <c r="K1459" s="130"/>
      <c r="L1459" s="130"/>
      <c r="M1459" s="130"/>
      <c r="N1459" s="130"/>
      <c r="O1459" s="130"/>
      <c r="P1459" s="130"/>
      <c r="Q1459" s="130"/>
      <c r="R1459" s="130"/>
      <c r="S1459" s="130"/>
      <c r="T1459" s="130"/>
      <c r="U1459" s="130"/>
      <c r="V1459" s="130"/>
      <c r="W1459" s="130"/>
      <c r="X1459" s="130"/>
      <c r="Y1459" s="130"/>
      <c r="Z1459" s="130"/>
      <c r="AA1459" s="130"/>
      <c r="AB1459" s="130"/>
      <c r="AC1459" s="130"/>
      <c r="AD1459" s="130"/>
      <c r="AE1459" s="130"/>
      <c r="AF1459" s="130"/>
      <c r="AG1459" s="130"/>
      <c r="AH1459" s="130"/>
      <c r="AI1459" s="130"/>
      <c r="AJ1459" s="130"/>
      <c r="AK1459" s="130"/>
      <c r="AL1459" s="130"/>
      <c r="AM1459" s="130"/>
      <c r="AN1459" s="130"/>
      <c r="AO1459" s="130"/>
      <c r="AP1459" s="130"/>
      <c r="AQ1459" s="130"/>
      <c r="AR1459" s="130"/>
      <c r="AS1459" s="130"/>
      <c r="AT1459" s="130"/>
      <c r="AU1459" s="130"/>
      <c r="AV1459" s="130"/>
      <c r="AW1459" s="130"/>
      <c r="AX1459" s="130"/>
      <c r="AY1459" s="130"/>
      <c r="AZ1459" s="130"/>
      <c r="BA1459" s="130"/>
      <c r="BB1459" s="130"/>
      <c r="BC1459" s="130"/>
      <c r="BD1459" s="130"/>
      <c r="BE1459" s="130"/>
      <c r="BF1459" s="130"/>
      <c r="BG1459" s="130"/>
      <c r="BH1459" s="130"/>
      <c r="BI1459" s="130"/>
      <c r="BJ1459" s="130"/>
      <c r="BK1459" s="130"/>
      <c r="BL1459" s="130"/>
      <c r="BM1459" s="130"/>
      <c r="BN1459" s="130"/>
      <c r="BO1459" s="130"/>
      <c r="BP1459" s="130"/>
      <c r="BQ1459" s="130"/>
      <c r="BR1459" s="130"/>
      <c r="BS1459" s="111"/>
    </row>
    <row r="1460" spans="4:71" s="94" customFormat="1" ht="9.75" customHeight="1" x14ac:dyDescent="0.25">
      <c r="D1460" s="130"/>
      <c r="E1460" s="130"/>
      <c r="F1460" s="130"/>
      <c r="G1460" s="130"/>
      <c r="H1460" s="130"/>
      <c r="I1460" s="130"/>
      <c r="J1460" s="130"/>
      <c r="K1460" s="130"/>
      <c r="L1460" s="130"/>
      <c r="M1460" s="130"/>
      <c r="N1460" s="130"/>
      <c r="O1460" s="130"/>
      <c r="P1460" s="130"/>
      <c r="Q1460" s="130"/>
      <c r="R1460" s="130"/>
      <c r="S1460" s="130"/>
      <c r="T1460" s="130"/>
      <c r="U1460" s="130"/>
      <c r="V1460" s="130"/>
      <c r="W1460" s="130"/>
      <c r="X1460" s="130"/>
      <c r="Y1460" s="130"/>
      <c r="Z1460" s="130"/>
      <c r="AA1460" s="130"/>
      <c r="AB1460" s="130"/>
      <c r="AC1460" s="130"/>
      <c r="AD1460" s="130"/>
      <c r="AE1460" s="130"/>
      <c r="AF1460" s="130"/>
      <c r="AG1460" s="130"/>
      <c r="AH1460" s="130"/>
      <c r="AI1460" s="130"/>
      <c r="AJ1460" s="130"/>
      <c r="AK1460" s="130"/>
      <c r="AL1460" s="130"/>
      <c r="AM1460" s="130"/>
      <c r="AN1460" s="130"/>
      <c r="AO1460" s="130"/>
      <c r="AP1460" s="130"/>
      <c r="AQ1460" s="130"/>
      <c r="AR1460" s="130"/>
      <c r="AS1460" s="130"/>
      <c r="AT1460" s="130"/>
      <c r="AU1460" s="130"/>
      <c r="AV1460" s="130"/>
      <c r="AW1460" s="130"/>
      <c r="AX1460" s="130"/>
      <c r="AY1460" s="130"/>
      <c r="AZ1460" s="130"/>
      <c r="BA1460" s="130"/>
      <c r="BB1460" s="130"/>
      <c r="BC1460" s="130"/>
      <c r="BD1460" s="130"/>
      <c r="BE1460" s="130"/>
      <c r="BF1460" s="130"/>
      <c r="BG1460" s="130"/>
      <c r="BH1460" s="130"/>
      <c r="BI1460" s="130"/>
      <c r="BJ1460" s="130"/>
      <c r="BK1460" s="130"/>
      <c r="BL1460" s="130"/>
      <c r="BM1460" s="130"/>
      <c r="BN1460" s="130"/>
      <c r="BO1460" s="130"/>
      <c r="BP1460" s="130"/>
      <c r="BQ1460" s="130"/>
      <c r="BR1460" s="130"/>
      <c r="BS1460" s="111"/>
    </row>
    <row r="1461" spans="4:71" s="94" customFormat="1" ht="9.75" customHeight="1" x14ac:dyDescent="0.25">
      <c r="D1461" s="130"/>
      <c r="E1461" s="130"/>
      <c r="F1461" s="130"/>
      <c r="G1461" s="130"/>
      <c r="H1461" s="130"/>
      <c r="I1461" s="130"/>
      <c r="J1461" s="130"/>
      <c r="K1461" s="130"/>
      <c r="L1461" s="130"/>
      <c r="M1461" s="130"/>
      <c r="N1461" s="130"/>
      <c r="O1461" s="130"/>
      <c r="P1461" s="130"/>
      <c r="Q1461" s="130"/>
      <c r="R1461" s="130"/>
      <c r="S1461" s="130"/>
      <c r="T1461" s="130"/>
      <c r="U1461" s="130"/>
      <c r="V1461" s="130"/>
      <c r="W1461" s="130"/>
      <c r="X1461" s="130"/>
      <c r="Y1461" s="130"/>
      <c r="Z1461" s="130"/>
      <c r="AA1461" s="130"/>
      <c r="AB1461" s="130"/>
      <c r="AC1461" s="130"/>
      <c r="AD1461" s="130"/>
      <c r="AE1461" s="130"/>
      <c r="AF1461" s="130"/>
      <c r="AG1461" s="130"/>
      <c r="AH1461" s="130"/>
      <c r="AI1461" s="130"/>
      <c r="AJ1461" s="130"/>
      <c r="AK1461" s="130"/>
      <c r="AL1461" s="130"/>
      <c r="AM1461" s="130"/>
      <c r="AN1461" s="130"/>
      <c r="AO1461" s="130"/>
      <c r="AP1461" s="130"/>
      <c r="AQ1461" s="130"/>
      <c r="AR1461" s="130"/>
      <c r="AS1461" s="130"/>
      <c r="AT1461" s="130"/>
      <c r="AU1461" s="130"/>
      <c r="AV1461" s="130"/>
      <c r="AW1461" s="130"/>
      <c r="AX1461" s="130"/>
      <c r="AY1461" s="130"/>
      <c r="AZ1461" s="130"/>
      <c r="BA1461" s="130"/>
      <c r="BB1461" s="130"/>
      <c r="BC1461" s="130"/>
      <c r="BD1461" s="130"/>
      <c r="BE1461" s="130"/>
      <c r="BF1461" s="130"/>
      <c r="BG1461" s="130"/>
      <c r="BH1461" s="130"/>
      <c r="BI1461" s="130"/>
      <c r="BJ1461" s="130"/>
      <c r="BK1461" s="130"/>
      <c r="BL1461" s="130"/>
      <c r="BM1461" s="130"/>
      <c r="BN1461" s="130"/>
      <c r="BO1461" s="130"/>
      <c r="BP1461" s="130"/>
      <c r="BQ1461" s="130"/>
      <c r="BR1461" s="130"/>
      <c r="BS1461" s="111"/>
    </row>
    <row r="1462" spans="4:71" s="94" customFormat="1" ht="9.75" customHeight="1" x14ac:dyDescent="0.25">
      <c r="D1462" s="130"/>
      <c r="E1462" s="130"/>
      <c r="F1462" s="130"/>
      <c r="G1462" s="130"/>
      <c r="H1462" s="130"/>
      <c r="I1462" s="130"/>
      <c r="J1462" s="130"/>
      <c r="K1462" s="130"/>
      <c r="L1462" s="130"/>
      <c r="M1462" s="130"/>
      <c r="N1462" s="130"/>
      <c r="O1462" s="130"/>
      <c r="P1462" s="130"/>
      <c r="Q1462" s="130"/>
      <c r="R1462" s="130"/>
      <c r="S1462" s="130"/>
      <c r="T1462" s="130"/>
      <c r="U1462" s="130"/>
      <c r="V1462" s="130"/>
      <c r="W1462" s="130"/>
      <c r="X1462" s="130"/>
      <c r="Y1462" s="130"/>
      <c r="Z1462" s="130"/>
      <c r="AA1462" s="130"/>
      <c r="AB1462" s="130"/>
      <c r="AC1462" s="130"/>
      <c r="AD1462" s="130"/>
      <c r="AE1462" s="130"/>
      <c r="AF1462" s="130"/>
      <c r="AG1462" s="130"/>
      <c r="AH1462" s="130"/>
      <c r="AI1462" s="130"/>
      <c r="AJ1462" s="130"/>
      <c r="AK1462" s="130"/>
      <c r="AL1462" s="130"/>
      <c r="AM1462" s="130"/>
      <c r="AN1462" s="130"/>
      <c r="AO1462" s="130"/>
      <c r="AP1462" s="130"/>
      <c r="AQ1462" s="130"/>
      <c r="AR1462" s="130"/>
      <c r="AS1462" s="130"/>
      <c r="AT1462" s="130"/>
      <c r="AU1462" s="130"/>
      <c r="AV1462" s="130"/>
      <c r="AW1462" s="130"/>
      <c r="AX1462" s="130"/>
      <c r="AY1462" s="130"/>
      <c r="AZ1462" s="130"/>
      <c r="BA1462" s="130"/>
      <c r="BB1462" s="130"/>
      <c r="BC1462" s="130"/>
      <c r="BD1462" s="130"/>
      <c r="BE1462" s="130"/>
      <c r="BF1462" s="130"/>
      <c r="BG1462" s="130"/>
      <c r="BH1462" s="130"/>
      <c r="BI1462" s="130"/>
      <c r="BJ1462" s="130"/>
      <c r="BK1462" s="130"/>
      <c r="BL1462" s="130"/>
      <c r="BM1462" s="130"/>
      <c r="BN1462" s="130"/>
      <c r="BO1462" s="130"/>
      <c r="BP1462" s="130"/>
      <c r="BQ1462" s="130"/>
      <c r="BR1462" s="130"/>
      <c r="BS1462" s="111"/>
    </row>
    <row r="1463" spans="4:71" s="94" customFormat="1" ht="9.75" customHeight="1" x14ac:dyDescent="0.25">
      <c r="D1463" s="130"/>
      <c r="E1463" s="130"/>
      <c r="F1463" s="130"/>
      <c r="G1463" s="130"/>
      <c r="H1463" s="130"/>
      <c r="I1463" s="130"/>
      <c r="J1463" s="130"/>
      <c r="K1463" s="130"/>
      <c r="L1463" s="130"/>
      <c r="M1463" s="130"/>
      <c r="N1463" s="130"/>
      <c r="O1463" s="130"/>
      <c r="P1463" s="130"/>
      <c r="Q1463" s="130"/>
      <c r="R1463" s="130"/>
      <c r="S1463" s="130"/>
      <c r="T1463" s="130"/>
      <c r="U1463" s="130"/>
      <c r="V1463" s="130"/>
      <c r="W1463" s="130"/>
      <c r="X1463" s="130"/>
      <c r="Y1463" s="130"/>
      <c r="Z1463" s="130"/>
      <c r="AA1463" s="130"/>
      <c r="AB1463" s="130"/>
      <c r="AC1463" s="130"/>
      <c r="AD1463" s="130"/>
      <c r="AE1463" s="130"/>
      <c r="AF1463" s="130"/>
      <c r="AG1463" s="130"/>
      <c r="AH1463" s="130"/>
      <c r="AI1463" s="130"/>
      <c r="AJ1463" s="130"/>
      <c r="AK1463" s="130"/>
      <c r="AL1463" s="130"/>
      <c r="AM1463" s="130"/>
      <c r="AN1463" s="130"/>
      <c r="AO1463" s="130"/>
      <c r="AP1463" s="130"/>
      <c r="AQ1463" s="130"/>
      <c r="AR1463" s="130"/>
      <c r="AS1463" s="130"/>
      <c r="AT1463" s="130"/>
      <c r="AU1463" s="130"/>
      <c r="AV1463" s="130"/>
      <c r="AW1463" s="130"/>
      <c r="AX1463" s="130"/>
      <c r="AY1463" s="130"/>
      <c r="AZ1463" s="130"/>
      <c r="BA1463" s="130"/>
      <c r="BB1463" s="130"/>
      <c r="BC1463" s="130"/>
      <c r="BD1463" s="130"/>
      <c r="BE1463" s="130"/>
      <c r="BF1463" s="130"/>
      <c r="BG1463" s="130"/>
      <c r="BH1463" s="130"/>
      <c r="BI1463" s="130"/>
      <c r="BJ1463" s="130"/>
      <c r="BK1463" s="130"/>
      <c r="BL1463" s="130"/>
      <c r="BM1463" s="130"/>
      <c r="BN1463" s="130"/>
      <c r="BO1463" s="130"/>
      <c r="BP1463" s="130"/>
      <c r="BQ1463" s="130"/>
      <c r="BR1463" s="130"/>
      <c r="BS1463" s="111"/>
    </row>
    <row r="1464" spans="4:71" s="94" customFormat="1" ht="9.75" customHeight="1" x14ac:dyDescent="0.25">
      <c r="D1464" s="130"/>
      <c r="E1464" s="130"/>
      <c r="F1464" s="130"/>
      <c r="G1464" s="130"/>
      <c r="H1464" s="130"/>
      <c r="I1464" s="130"/>
      <c r="J1464" s="130"/>
      <c r="K1464" s="130"/>
      <c r="L1464" s="130"/>
      <c r="M1464" s="130"/>
      <c r="N1464" s="130"/>
      <c r="O1464" s="130"/>
      <c r="P1464" s="130"/>
      <c r="Q1464" s="130"/>
      <c r="R1464" s="130"/>
      <c r="S1464" s="130"/>
      <c r="T1464" s="130"/>
      <c r="U1464" s="130"/>
      <c r="V1464" s="130"/>
      <c r="W1464" s="130"/>
      <c r="X1464" s="130"/>
      <c r="Y1464" s="130"/>
      <c r="Z1464" s="130"/>
      <c r="AA1464" s="130"/>
      <c r="AB1464" s="130"/>
      <c r="AC1464" s="130"/>
      <c r="AD1464" s="130"/>
      <c r="AE1464" s="130"/>
      <c r="AF1464" s="130"/>
      <c r="AG1464" s="130"/>
      <c r="AH1464" s="130"/>
      <c r="AI1464" s="130"/>
      <c r="AJ1464" s="130"/>
      <c r="AK1464" s="130"/>
      <c r="AL1464" s="130"/>
      <c r="AM1464" s="130"/>
      <c r="AN1464" s="130"/>
      <c r="AO1464" s="130"/>
      <c r="AP1464" s="130"/>
      <c r="AQ1464" s="130"/>
      <c r="AR1464" s="130"/>
      <c r="AS1464" s="130"/>
      <c r="AT1464" s="130"/>
      <c r="AU1464" s="130"/>
      <c r="AV1464" s="130"/>
      <c r="AW1464" s="130"/>
      <c r="AX1464" s="130"/>
      <c r="AY1464" s="130"/>
      <c r="AZ1464" s="130"/>
      <c r="BA1464" s="130"/>
      <c r="BB1464" s="130"/>
      <c r="BC1464" s="130"/>
      <c r="BD1464" s="130"/>
      <c r="BE1464" s="130"/>
      <c r="BF1464" s="130"/>
      <c r="BG1464" s="130"/>
      <c r="BH1464" s="130"/>
      <c r="BI1464" s="130"/>
      <c r="BJ1464" s="130"/>
      <c r="BK1464" s="130"/>
      <c r="BL1464" s="130"/>
      <c r="BM1464" s="130"/>
      <c r="BN1464" s="130"/>
      <c r="BO1464" s="130"/>
      <c r="BP1464" s="130"/>
      <c r="BQ1464" s="130"/>
      <c r="BR1464" s="130"/>
      <c r="BS1464" s="111"/>
    </row>
    <row r="1465" spans="4:71" s="94" customFormat="1" ht="9.75" customHeight="1" x14ac:dyDescent="0.25">
      <c r="D1465" s="130"/>
      <c r="E1465" s="130"/>
      <c r="F1465" s="130"/>
      <c r="G1465" s="130"/>
      <c r="H1465" s="130"/>
      <c r="I1465" s="130"/>
      <c r="J1465" s="130"/>
      <c r="K1465" s="130"/>
      <c r="L1465" s="130"/>
      <c r="M1465" s="130"/>
      <c r="N1465" s="130"/>
      <c r="O1465" s="130"/>
      <c r="P1465" s="130"/>
      <c r="Q1465" s="130"/>
      <c r="R1465" s="130"/>
      <c r="S1465" s="130"/>
      <c r="T1465" s="130"/>
      <c r="U1465" s="130"/>
      <c r="V1465" s="130"/>
      <c r="W1465" s="130"/>
      <c r="X1465" s="130"/>
      <c r="Y1465" s="130"/>
      <c r="Z1465" s="130"/>
      <c r="AA1465" s="130"/>
      <c r="AB1465" s="130"/>
      <c r="AC1465" s="130"/>
      <c r="AD1465" s="130"/>
      <c r="AE1465" s="130"/>
      <c r="AF1465" s="130"/>
      <c r="AG1465" s="130"/>
      <c r="AH1465" s="130"/>
      <c r="AI1465" s="130"/>
      <c r="AJ1465" s="130"/>
      <c r="AK1465" s="130"/>
      <c r="AL1465" s="130"/>
      <c r="AM1465" s="130"/>
      <c r="AN1465" s="130"/>
      <c r="AO1465" s="130"/>
      <c r="AP1465" s="130"/>
      <c r="AQ1465" s="130"/>
      <c r="AR1465" s="130"/>
      <c r="AS1465" s="130"/>
      <c r="AT1465" s="130"/>
      <c r="AU1465" s="130"/>
      <c r="AV1465" s="130"/>
      <c r="AW1465" s="130"/>
      <c r="AX1465" s="130"/>
      <c r="AY1465" s="130"/>
      <c r="AZ1465" s="130"/>
      <c r="BA1465" s="130"/>
      <c r="BB1465" s="130"/>
      <c r="BC1465" s="130"/>
      <c r="BD1465" s="130"/>
      <c r="BE1465" s="130"/>
      <c r="BF1465" s="130"/>
      <c r="BG1465" s="130"/>
      <c r="BH1465" s="130"/>
      <c r="BI1465" s="130"/>
      <c r="BJ1465" s="130"/>
      <c r="BK1465" s="130"/>
      <c r="BL1465" s="130"/>
      <c r="BM1465" s="130"/>
      <c r="BN1465" s="130"/>
      <c r="BO1465" s="130"/>
      <c r="BP1465" s="130"/>
      <c r="BQ1465" s="130"/>
      <c r="BR1465" s="130"/>
      <c r="BS1465" s="111"/>
    </row>
    <row r="1466" spans="4:71" s="94" customFormat="1" ht="9.75" customHeight="1" x14ac:dyDescent="0.25">
      <c r="D1466" s="130"/>
      <c r="E1466" s="130"/>
      <c r="F1466" s="130"/>
      <c r="G1466" s="130"/>
      <c r="H1466" s="130"/>
      <c r="I1466" s="130"/>
      <c r="J1466" s="130"/>
      <c r="K1466" s="130"/>
      <c r="L1466" s="130"/>
      <c r="M1466" s="130"/>
      <c r="N1466" s="130"/>
      <c r="O1466" s="130"/>
      <c r="P1466" s="130"/>
      <c r="Q1466" s="130"/>
      <c r="R1466" s="130"/>
      <c r="S1466" s="130"/>
      <c r="T1466" s="130"/>
      <c r="U1466" s="130"/>
      <c r="V1466" s="130"/>
      <c r="W1466" s="130"/>
      <c r="X1466" s="130"/>
      <c r="Y1466" s="130"/>
      <c r="Z1466" s="130"/>
      <c r="AA1466" s="130"/>
      <c r="AB1466" s="130"/>
      <c r="AC1466" s="130"/>
      <c r="AD1466" s="130"/>
      <c r="AE1466" s="130"/>
      <c r="AF1466" s="130"/>
      <c r="AG1466" s="130"/>
      <c r="AH1466" s="130"/>
      <c r="AI1466" s="130"/>
      <c r="AJ1466" s="130"/>
      <c r="AK1466" s="130"/>
      <c r="AL1466" s="130"/>
      <c r="AM1466" s="130"/>
      <c r="AN1466" s="130"/>
      <c r="AO1466" s="130"/>
      <c r="AP1466" s="130"/>
      <c r="AQ1466" s="130"/>
      <c r="AR1466" s="130"/>
      <c r="AS1466" s="130"/>
      <c r="AT1466" s="130"/>
      <c r="AU1466" s="130"/>
      <c r="AV1466" s="130"/>
      <c r="AW1466" s="130"/>
      <c r="AX1466" s="130"/>
      <c r="AY1466" s="130"/>
      <c r="AZ1466" s="130"/>
      <c r="BA1466" s="130"/>
      <c r="BB1466" s="130"/>
      <c r="BC1466" s="130"/>
      <c r="BD1466" s="130"/>
      <c r="BE1466" s="130"/>
      <c r="BF1466" s="130"/>
      <c r="BG1466" s="130"/>
      <c r="BH1466" s="130"/>
      <c r="BI1466" s="130"/>
      <c r="BJ1466" s="130"/>
      <c r="BK1466" s="130"/>
      <c r="BL1466" s="130"/>
      <c r="BM1466" s="130"/>
      <c r="BN1466" s="130"/>
      <c r="BO1466" s="130"/>
      <c r="BP1466" s="130"/>
      <c r="BQ1466" s="130"/>
      <c r="BR1466" s="130"/>
      <c r="BS1466" s="111"/>
    </row>
    <row r="1467" spans="4:71" s="94" customFormat="1" ht="9.75" customHeight="1" x14ac:dyDescent="0.25">
      <c r="D1467" s="130"/>
      <c r="E1467" s="130"/>
      <c r="F1467" s="130"/>
      <c r="G1467" s="130"/>
      <c r="H1467" s="130"/>
      <c r="I1467" s="130"/>
      <c r="J1467" s="130"/>
      <c r="K1467" s="130"/>
      <c r="L1467" s="130"/>
      <c r="M1467" s="130"/>
      <c r="N1467" s="130"/>
      <c r="O1467" s="130"/>
      <c r="P1467" s="130"/>
      <c r="Q1467" s="130"/>
      <c r="R1467" s="130"/>
      <c r="S1467" s="130"/>
      <c r="T1467" s="130"/>
      <c r="U1467" s="130"/>
      <c r="V1467" s="130"/>
      <c r="W1467" s="130"/>
      <c r="X1467" s="130"/>
      <c r="Y1467" s="130"/>
      <c r="Z1467" s="130"/>
      <c r="AA1467" s="130"/>
      <c r="AB1467" s="130"/>
      <c r="AC1467" s="130"/>
      <c r="AD1467" s="130"/>
      <c r="AE1467" s="130"/>
      <c r="AF1467" s="130"/>
      <c r="AG1467" s="130"/>
      <c r="AH1467" s="130"/>
      <c r="AI1467" s="130"/>
      <c r="AJ1467" s="130"/>
      <c r="AK1467" s="130"/>
      <c r="AL1467" s="130"/>
      <c r="AM1467" s="130"/>
      <c r="AN1467" s="130"/>
      <c r="AO1467" s="130"/>
      <c r="AP1467" s="130"/>
      <c r="AQ1467" s="130"/>
      <c r="AR1467" s="130"/>
      <c r="AS1467" s="130"/>
      <c r="AT1467" s="130"/>
      <c r="AU1467" s="130"/>
      <c r="AV1467" s="130"/>
      <c r="AW1467" s="130"/>
      <c r="AX1467" s="130"/>
      <c r="AY1467" s="130"/>
      <c r="AZ1467" s="130"/>
      <c r="BA1467" s="130"/>
      <c r="BB1467" s="130"/>
      <c r="BC1467" s="130"/>
      <c r="BD1467" s="130"/>
      <c r="BE1467" s="130"/>
      <c r="BF1467" s="130"/>
      <c r="BG1467" s="130"/>
      <c r="BH1467" s="130"/>
      <c r="BI1467" s="130"/>
      <c r="BJ1467" s="130"/>
      <c r="BK1467" s="130"/>
      <c r="BL1467" s="130"/>
      <c r="BM1467" s="130"/>
      <c r="BN1467" s="130"/>
      <c r="BO1467" s="130"/>
      <c r="BP1467" s="130"/>
      <c r="BQ1467" s="130"/>
      <c r="BR1467" s="130"/>
      <c r="BS1467" s="111"/>
    </row>
    <row r="1468" spans="4:71" s="94" customFormat="1" ht="9.75" customHeight="1" x14ac:dyDescent="0.25">
      <c r="D1468" s="130"/>
      <c r="E1468" s="130"/>
      <c r="F1468" s="130"/>
      <c r="G1468" s="130"/>
      <c r="H1468" s="130"/>
      <c r="I1468" s="130"/>
      <c r="J1468" s="130"/>
      <c r="K1468" s="130"/>
      <c r="L1468" s="130"/>
      <c r="M1468" s="130"/>
      <c r="N1468" s="130"/>
      <c r="O1468" s="130"/>
      <c r="P1468" s="130"/>
      <c r="Q1468" s="130"/>
      <c r="R1468" s="130"/>
      <c r="S1468" s="130"/>
      <c r="T1468" s="130"/>
      <c r="U1468" s="130"/>
      <c r="V1468" s="130"/>
      <c r="W1468" s="130"/>
      <c r="X1468" s="130"/>
      <c r="Y1468" s="130"/>
      <c r="Z1468" s="130"/>
      <c r="AA1468" s="130"/>
      <c r="AB1468" s="130"/>
      <c r="AC1468" s="130"/>
      <c r="AD1468" s="130"/>
      <c r="AE1468" s="130"/>
      <c r="AF1468" s="130"/>
      <c r="AG1468" s="130"/>
      <c r="AH1468" s="130"/>
      <c r="AI1468" s="130"/>
      <c r="AJ1468" s="130"/>
      <c r="AK1468" s="130"/>
      <c r="AL1468" s="130"/>
      <c r="AM1468" s="130"/>
      <c r="AN1468" s="130"/>
      <c r="AO1468" s="130"/>
      <c r="AP1468" s="130"/>
      <c r="AQ1468" s="130"/>
      <c r="AR1468" s="130"/>
      <c r="AS1468" s="130"/>
      <c r="AT1468" s="130"/>
      <c r="AU1468" s="130"/>
      <c r="AV1468" s="130"/>
      <c r="AW1468" s="130"/>
      <c r="AX1468" s="130"/>
      <c r="AY1468" s="130"/>
      <c r="AZ1468" s="130"/>
      <c r="BA1468" s="130"/>
      <c r="BB1468" s="130"/>
      <c r="BC1468" s="130"/>
      <c r="BD1468" s="130"/>
      <c r="BE1468" s="130"/>
      <c r="BF1468" s="130"/>
      <c r="BG1468" s="130"/>
      <c r="BH1468" s="130"/>
      <c r="BI1468" s="130"/>
      <c r="BJ1468" s="130"/>
      <c r="BK1468" s="130"/>
      <c r="BL1468" s="130"/>
      <c r="BM1468" s="130"/>
      <c r="BN1468" s="130"/>
      <c r="BO1468" s="130"/>
      <c r="BP1468" s="130"/>
      <c r="BQ1468" s="130"/>
      <c r="BR1468" s="130"/>
      <c r="BS1468" s="111"/>
    </row>
    <row r="1469" spans="4:71" s="94" customFormat="1" ht="9.75" customHeight="1" x14ac:dyDescent="0.25">
      <c r="D1469" s="130"/>
      <c r="E1469" s="130"/>
      <c r="F1469" s="130"/>
      <c r="G1469" s="130"/>
      <c r="H1469" s="130"/>
      <c r="I1469" s="130"/>
      <c r="J1469" s="130"/>
      <c r="K1469" s="130"/>
      <c r="L1469" s="130"/>
      <c r="M1469" s="130"/>
      <c r="N1469" s="130"/>
      <c r="O1469" s="130"/>
      <c r="P1469" s="130"/>
      <c r="Q1469" s="130"/>
      <c r="R1469" s="130"/>
      <c r="S1469" s="130"/>
      <c r="T1469" s="130"/>
      <c r="U1469" s="130"/>
      <c r="V1469" s="130"/>
      <c r="W1469" s="130"/>
      <c r="X1469" s="130"/>
      <c r="Y1469" s="130"/>
      <c r="Z1469" s="130"/>
      <c r="AA1469" s="130"/>
      <c r="AB1469" s="130"/>
      <c r="AC1469" s="130"/>
      <c r="AD1469" s="130"/>
      <c r="AE1469" s="130"/>
      <c r="AF1469" s="130"/>
      <c r="AG1469" s="130"/>
      <c r="AH1469" s="130"/>
      <c r="AI1469" s="130"/>
      <c r="AJ1469" s="130"/>
      <c r="AK1469" s="130"/>
      <c r="AL1469" s="130"/>
      <c r="AM1469" s="130"/>
      <c r="AN1469" s="130"/>
      <c r="AO1469" s="130"/>
      <c r="AP1469" s="130"/>
      <c r="AQ1469" s="130"/>
      <c r="AR1469" s="130"/>
      <c r="AS1469" s="130"/>
      <c r="AT1469" s="130"/>
      <c r="AU1469" s="130"/>
      <c r="AV1469" s="130"/>
      <c r="AW1469" s="130"/>
      <c r="AX1469" s="130"/>
      <c r="AY1469" s="130"/>
      <c r="AZ1469" s="130"/>
      <c r="BA1469" s="130"/>
      <c r="BB1469" s="130"/>
      <c r="BC1469" s="130"/>
      <c r="BD1469" s="130"/>
      <c r="BE1469" s="130"/>
      <c r="BF1469" s="130"/>
      <c r="BG1469" s="130"/>
      <c r="BH1469" s="130"/>
      <c r="BI1469" s="130"/>
      <c r="BJ1469" s="130"/>
      <c r="BK1469" s="130"/>
      <c r="BL1469" s="130"/>
      <c r="BM1469" s="130"/>
      <c r="BN1469" s="130"/>
      <c r="BO1469" s="130"/>
      <c r="BP1469" s="130"/>
      <c r="BQ1469" s="130"/>
      <c r="BR1469" s="130"/>
      <c r="BS1469" s="111"/>
    </row>
    <row r="1470" spans="4:71" s="94" customFormat="1" ht="9.75" customHeight="1" x14ac:dyDescent="0.25">
      <c r="D1470" s="130"/>
      <c r="E1470" s="130"/>
      <c r="F1470" s="130"/>
      <c r="G1470" s="130"/>
      <c r="H1470" s="130"/>
      <c r="I1470" s="130"/>
      <c r="J1470" s="130"/>
      <c r="K1470" s="130"/>
      <c r="L1470" s="130"/>
      <c r="M1470" s="130"/>
      <c r="N1470" s="130"/>
      <c r="O1470" s="130"/>
      <c r="P1470" s="130"/>
      <c r="Q1470" s="130"/>
      <c r="R1470" s="130"/>
      <c r="S1470" s="130"/>
      <c r="T1470" s="130"/>
      <c r="U1470" s="130"/>
      <c r="V1470" s="130"/>
      <c r="W1470" s="130"/>
      <c r="X1470" s="130"/>
      <c r="Y1470" s="130"/>
      <c r="Z1470" s="130"/>
      <c r="AA1470" s="130"/>
      <c r="AB1470" s="130"/>
      <c r="AC1470" s="130"/>
      <c r="AD1470" s="130"/>
      <c r="AE1470" s="130"/>
      <c r="AF1470" s="130"/>
      <c r="AG1470" s="130"/>
      <c r="AH1470" s="130"/>
      <c r="AI1470" s="130"/>
      <c r="AJ1470" s="130"/>
      <c r="AK1470" s="130"/>
      <c r="AL1470" s="130"/>
      <c r="AM1470" s="130"/>
      <c r="AN1470" s="130"/>
      <c r="AO1470" s="130"/>
      <c r="AP1470" s="130"/>
      <c r="AQ1470" s="130"/>
      <c r="AR1470" s="130"/>
      <c r="AS1470" s="130"/>
      <c r="AT1470" s="130"/>
      <c r="AU1470" s="130"/>
      <c r="AV1470" s="130"/>
      <c r="AW1470" s="130"/>
      <c r="AX1470" s="130"/>
      <c r="AY1470" s="130"/>
      <c r="AZ1470" s="130"/>
      <c r="BA1470" s="130"/>
      <c r="BB1470" s="130"/>
      <c r="BC1470" s="130"/>
      <c r="BD1470" s="130"/>
      <c r="BE1470" s="130"/>
      <c r="BF1470" s="130"/>
      <c r="BG1470" s="130"/>
      <c r="BH1470" s="130"/>
      <c r="BI1470" s="130"/>
      <c r="BJ1470" s="130"/>
      <c r="BK1470" s="130"/>
      <c r="BL1470" s="130"/>
      <c r="BM1470" s="130"/>
      <c r="BN1470" s="130"/>
      <c r="BO1470" s="130"/>
      <c r="BP1470" s="130"/>
      <c r="BQ1470" s="130"/>
      <c r="BR1470" s="130"/>
      <c r="BS1470" s="111"/>
    </row>
    <row r="1471" spans="4:71" s="94" customFormat="1" ht="9.75" customHeight="1" x14ac:dyDescent="0.25">
      <c r="D1471" s="130"/>
      <c r="E1471" s="130"/>
      <c r="F1471" s="130"/>
      <c r="G1471" s="130"/>
      <c r="H1471" s="130"/>
      <c r="I1471" s="130"/>
      <c r="J1471" s="130"/>
      <c r="K1471" s="130"/>
      <c r="L1471" s="130"/>
      <c r="M1471" s="130"/>
      <c r="N1471" s="130"/>
      <c r="O1471" s="130"/>
      <c r="P1471" s="130"/>
      <c r="Q1471" s="130"/>
      <c r="R1471" s="130"/>
      <c r="S1471" s="130"/>
      <c r="T1471" s="130"/>
      <c r="U1471" s="130"/>
      <c r="V1471" s="130"/>
      <c r="W1471" s="130"/>
      <c r="X1471" s="130"/>
      <c r="Y1471" s="130"/>
      <c r="Z1471" s="130"/>
      <c r="AA1471" s="130"/>
      <c r="AB1471" s="130"/>
      <c r="AC1471" s="130"/>
      <c r="AD1471" s="130"/>
      <c r="AE1471" s="130"/>
      <c r="AF1471" s="130"/>
      <c r="AG1471" s="130"/>
      <c r="AH1471" s="130"/>
      <c r="AI1471" s="130"/>
      <c r="AJ1471" s="130"/>
      <c r="AK1471" s="130"/>
      <c r="AL1471" s="130"/>
      <c r="AM1471" s="130"/>
      <c r="AN1471" s="130"/>
      <c r="AO1471" s="130"/>
      <c r="AP1471" s="130"/>
      <c r="AQ1471" s="130"/>
      <c r="AR1471" s="130"/>
      <c r="AS1471" s="130"/>
      <c r="AT1471" s="130"/>
      <c r="AU1471" s="130"/>
      <c r="AV1471" s="130"/>
      <c r="AW1471" s="130"/>
      <c r="AX1471" s="130"/>
      <c r="AY1471" s="130"/>
      <c r="AZ1471" s="130"/>
      <c r="BA1471" s="130"/>
      <c r="BB1471" s="130"/>
      <c r="BC1471" s="130"/>
      <c r="BD1471" s="130"/>
      <c r="BE1471" s="130"/>
      <c r="BF1471" s="130"/>
      <c r="BG1471" s="130"/>
      <c r="BH1471" s="130"/>
      <c r="BI1471" s="130"/>
      <c r="BJ1471" s="130"/>
      <c r="BK1471" s="130"/>
      <c r="BL1471" s="130"/>
      <c r="BM1471" s="130"/>
      <c r="BN1471" s="130"/>
      <c r="BO1471" s="130"/>
      <c r="BP1471" s="130"/>
      <c r="BQ1471" s="130"/>
      <c r="BR1471" s="130"/>
      <c r="BS1471" s="111"/>
    </row>
    <row r="1472" spans="4:71" s="94" customFormat="1" ht="9.75" customHeight="1" x14ac:dyDescent="0.25">
      <c r="D1472" s="130"/>
      <c r="E1472" s="130"/>
      <c r="F1472" s="130"/>
      <c r="G1472" s="130"/>
      <c r="H1472" s="130"/>
      <c r="I1472" s="130"/>
      <c r="J1472" s="130"/>
      <c r="K1472" s="130"/>
      <c r="L1472" s="130"/>
      <c r="M1472" s="130"/>
      <c r="N1472" s="130"/>
      <c r="O1472" s="130"/>
      <c r="P1472" s="130"/>
      <c r="Q1472" s="130"/>
      <c r="R1472" s="130"/>
      <c r="S1472" s="130"/>
      <c r="T1472" s="130"/>
      <c r="U1472" s="130"/>
      <c r="V1472" s="130"/>
      <c r="W1472" s="130"/>
      <c r="X1472" s="130"/>
      <c r="Y1472" s="130"/>
      <c r="Z1472" s="130"/>
      <c r="AA1472" s="130"/>
      <c r="AB1472" s="130"/>
      <c r="AC1472" s="130"/>
      <c r="AD1472" s="130"/>
      <c r="AE1472" s="130"/>
      <c r="AF1472" s="130"/>
      <c r="AG1472" s="130"/>
      <c r="AH1472" s="130"/>
      <c r="AI1472" s="130"/>
      <c r="AJ1472" s="130"/>
      <c r="AK1472" s="130"/>
      <c r="AL1472" s="130"/>
      <c r="AM1472" s="130"/>
      <c r="AN1472" s="130"/>
      <c r="AO1472" s="130"/>
      <c r="AP1472" s="130"/>
      <c r="AQ1472" s="130"/>
      <c r="AR1472" s="130"/>
      <c r="AS1472" s="130"/>
      <c r="AT1472" s="130"/>
      <c r="AU1472" s="130"/>
      <c r="AV1472" s="130"/>
      <c r="AW1472" s="130"/>
      <c r="AX1472" s="130"/>
      <c r="AY1472" s="130"/>
      <c r="AZ1472" s="130"/>
      <c r="BA1472" s="130"/>
      <c r="BB1472" s="130"/>
      <c r="BC1472" s="130"/>
      <c r="BD1472" s="130"/>
      <c r="BE1472" s="130"/>
      <c r="BF1472" s="130"/>
      <c r="BG1472" s="130"/>
      <c r="BH1472" s="130"/>
      <c r="BI1472" s="130"/>
      <c r="BJ1472" s="130"/>
      <c r="BK1472" s="130"/>
      <c r="BL1472" s="130"/>
      <c r="BM1472" s="130"/>
      <c r="BN1472" s="130"/>
      <c r="BO1472" s="130"/>
      <c r="BP1472" s="130"/>
      <c r="BQ1472" s="130"/>
      <c r="BR1472" s="130"/>
      <c r="BS1472" s="111"/>
    </row>
    <row r="1473" spans="4:71" s="94" customFormat="1" ht="9.75" customHeight="1" x14ac:dyDescent="0.25">
      <c r="D1473" s="130"/>
      <c r="E1473" s="130"/>
      <c r="F1473" s="130"/>
      <c r="G1473" s="130"/>
      <c r="H1473" s="130"/>
      <c r="I1473" s="130"/>
      <c r="J1473" s="130"/>
      <c r="K1473" s="130"/>
      <c r="L1473" s="130"/>
      <c r="M1473" s="130"/>
      <c r="N1473" s="130"/>
      <c r="O1473" s="130"/>
      <c r="P1473" s="130"/>
      <c r="Q1473" s="130"/>
      <c r="R1473" s="130"/>
      <c r="S1473" s="130"/>
      <c r="T1473" s="130"/>
      <c r="U1473" s="130"/>
      <c r="V1473" s="130"/>
      <c r="W1473" s="130"/>
      <c r="X1473" s="130"/>
      <c r="Y1473" s="130"/>
      <c r="Z1473" s="130"/>
      <c r="AA1473" s="130"/>
      <c r="AB1473" s="130"/>
      <c r="AC1473" s="130"/>
      <c r="AD1473" s="130"/>
      <c r="AE1473" s="130"/>
      <c r="AF1473" s="130"/>
      <c r="AG1473" s="130"/>
      <c r="AH1473" s="130"/>
      <c r="AI1473" s="130"/>
      <c r="AJ1473" s="130"/>
      <c r="AK1473" s="130"/>
      <c r="AL1473" s="130"/>
      <c r="AM1473" s="130"/>
      <c r="AN1473" s="130"/>
      <c r="AO1473" s="130"/>
      <c r="AP1473" s="130"/>
      <c r="AQ1473" s="130"/>
      <c r="AR1473" s="130"/>
      <c r="AS1473" s="130"/>
      <c r="AT1473" s="130"/>
      <c r="AU1473" s="130"/>
      <c r="AV1473" s="130"/>
      <c r="AW1473" s="130"/>
      <c r="AX1473" s="130"/>
      <c r="AY1473" s="130"/>
      <c r="AZ1473" s="130"/>
      <c r="BA1473" s="130"/>
      <c r="BB1473" s="130"/>
      <c r="BC1473" s="130"/>
      <c r="BD1473" s="130"/>
      <c r="BE1473" s="130"/>
      <c r="BF1473" s="130"/>
      <c r="BG1473" s="130"/>
      <c r="BH1473" s="130"/>
      <c r="BI1473" s="130"/>
      <c r="BJ1473" s="130"/>
      <c r="BK1473" s="130"/>
      <c r="BL1473" s="130"/>
      <c r="BM1473" s="130"/>
      <c r="BN1473" s="130"/>
      <c r="BO1473" s="130"/>
      <c r="BP1473" s="130"/>
      <c r="BQ1473" s="130"/>
      <c r="BR1473" s="130"/>
      <c r="BS1473" s="111"/>
    </row>
    <row r="1474" spans="4:71" s="94" customFormat="1" ht="9.75" customHeight="1" x14ac:dyDescent="0.25">
      <c r="D1474" s="130"/>
      <c r="E1474" s="130"/>
      <c r="F1474" s="130"/>
      <c r="G1474" s="130"/>
      <c r="H1474" s="130"/>
      <c r="I1474" s="130"/>
      <c r="J1474" s="130"/>
      <c r="K1474" s="130"/>
      <c r="L1474" s="130"/>
      <c r="M1474" s="130"/>
      <c r="N1474" s="130"/>
      <c r="O1474" s="130"/>
      <c r="P1474" s="130"/>
      <c r="Q1474" s="130"/>
      <c r="R1474" s="130"/>
      <c r="S1474" s="130"/>
      <c r="T1474" s="130"/>
      <c r="U1474" s="130"/>
      <c r="V1474" s="130"/>
      <c r="W1474" s="130"/>
      <c r="X1474" s="130"/>
      <c r="Y1474" s="130"/>
      <c r="Z1474" s="130"/>
      <c r="AA1474" s="130"/>
      <c r="AB1474" s="130"/>
      <c r="AC1474" s="130"/>
      <c r="AD1474" s="130"/>
      <c r="AE1474" s="130"/>
      <c r="AF1474" s="130"/>
      <c r="AG1474" s="130"/>
      <c r="AH1474" s="130"/>
      <c r="AI1474" s="130"/>
      <c r="AJ1474" s="130"/>
      <c r="AK1474" s="130"/>
      <c r="AL1474" s="130"/>
      <c r="AM1474" s="130"/>
      <c r="AN1474" s="130"/>
      <c r="AO1474" s="130"/>
      <c r="AP1474" s="130"/>
      <c r="AQ1474" s="130"/>
      <c r="AR1474" s="130"/>
      <c r="AS1474" s="130"/>
      <c r="AT1474" s="130"/>
      <c r="AU1474" s="130"/>
      <c r="AV1474" s="130"/>
      <c r="AW1474" s="130"/>
      <c r="AX1474" s="130"/>
      <c r="AY1474" s="130"/>
      <c r="AZ1474" s="130"/>
      <c r="BA1474" s="130"/>
      <c r="BB1474" s="130"/>
      <c r="BC1474" s="130"/>
      <c r="BD1474" s="130"/>
      <c r="BE1474" s="130"/>
      <c r="BF1474" s="130"/>
      <c r="BG1474" s="130"/>
      <c r="BH1474" s="130"/>
      <c r="BI1474" s="130"/>
      <c r="BJ1474" s="130"/>
      <c r="BK1474" s="130"/>
      <c r="BL1474" s="130"/>
      <c r="BM1474" s="130"/>
      <c r="BN1474" s="130"/>
      <c r="BO1474" s="130"/>
      <c r="BP1474" s="130"/>
      <c r="BQ1474" s="130"/>
      <c r="BR1474" s="130"/>
      <c r="BS1474" s="111"/>
    </row>
    <row r="1475" spans="4:71" s="94" customFormat="1" ht="9.75" customHeight="1" x14ac:dyDescent="0.25">
      <c r="D1475" s="130"/>
      <c r="E1475" s="130"/>
      <c r="F1475" s="130"/>
      <c r="G1475" s="130"/>
      <c r="H1475" s="130"/>
      <c r="I1475" s="130"/>
      <c r="J1475" s="130"/>
      <c r="K1475" s="130"/>
      <c r="L1475" s="130"/>
      <c r="M1475" s="130"/>
      <c r="N1475" s="130"/>
      <c r="O1475" s="130"/>
      <c r="P1475" s="130"/>
      <c r="Q1475" s="130"/>
      <c r="R1475" s="130"/>
      <c r="S1475" s="130"/>
      <c r="T1475" s="130"/>
      <c r="U1475" s="130"/>
      <c r="V1475" s="130"/>
      <c r="W1475" s="130"/>
      <c r="X1475" s="130"/>
      <c r="Y1475" s="130"/>
      <c r="Z1475" s="130"/>
      <c r="AA1475" s="130"/>
      <c r="AB1475" s="130"/>
      <c r="AC1475" s="130"/>
      <c r="AD1475" s="130"/>
      <c r="AE1475" s="130"/>
      <c r="AF1475" s="130"/>
      <c r="AG1475" s="130"/>
      <c r="AH1475" s="130"/>
      <c r="AI1475" s="130"/>
      <c r="AJ1475" s="130"/>
      <c r="AK1475" s="130"/>
      <c r="AL1475" s="130"/>
      <c r="AM1475" s="130"/>
      <c r="AN1475" s="130"/>
      <c r="AO1475" s="130"/>
      <c r="AP1475" s="130"/>
      <c r="AQ1475" s="130"/>
      <c r="AR1475" s="130"/>
      <c r="AS1475" s="130"/>
      <c r="AT1475" s="130"/>
      <c r="AU1475" s="130"/>
      <c r="AV1475" s="130"/>
      <c r="AW1475" s="130"/>
      <c r="AX1475" s="130"/>
      <c r="AY1475" s="130"/>
      <c r="AZ1475" s="130"/>
      <c r="BA1475" s="130"/>
      <c r="BB1475" s="130"/>
      <c r="BC1475" s="130"/>
      <c r="BD1475" s="130"/>
      <c r="BE1475" s="130"/>
      <c r="BF1475" s="130"/>
      <c r="BG1475" s="130"/>
      <c r="BH1475" s="130"/>
      <c r="BI1475" s="130"/>
      <c r="BJ1475" s="130"/>
      <c r="BK1475" s="130"/>
      <c r="BL1475" s="130"/>
      <c r="BM1475" s="130"/>
      <c r="BN1475" s="130"/>
      <c r="BO1475" s="130"/>
      <c r="BP1475" s="130"/>
      <c r="BQ1475" s="130"/>
      <c r="BR1475" s="130"/>
      <c r="BS1475" s="111"/>
    </row>
    <row r="1476" spans="4:71" s="94" customFormat="1" ht="9.75" customHeight="1" x14ac:dyDescent="0.25">
      <c r="D1476" s="130"/>
      <c r="E1476" s="130"/>
      <c r="F1476" s="130"/>
      <c r="G1476" s="130"/>
      <c r="H1476" s="130"/>
      <c r="I1476" s="130"/>
      <c r="J1476" s="130"/>
      <c r="K1476" s="130"/>
      <c r="L1476" s="130"/>
      <c r="M1476" s="130"/>
      <c r="N1476" s="130"/>
      <c r="O1476" s="130"/>
      <c r="P1476" s="130"/>
      <c r="Q1476" s="130"/>
      <c r="R1476" s="130"/>
      <c r="S1476" s="130"/>
      <c r="T1476" s="130"/>
      <c r="U1476" s="130"/>
      <c r="V1476" s="130"/>
      <c r="W1476" s="130"/>
      <c r="X1476" s="130"/>
      <c r="Y1476" s="130"/>
      <c r="Z1476" s="130"/>
      <c r="AA1476" s="130"/>
      <c r="AB1476" s="130"/>
      <c r="AC1476" s="130"/>
      <c r="AD1476" s="130"/>
      <c r="AE1476" s="130"/>
      <c r="AF1476" s="130"/>
      <c r="AG1476" s="130"/>
      <c r="AH1476" s="130"/>
      <c r="AI1476" s="130"/>
      <c r="AJ1476" s="130"/>
      <c r="AK1476" s="130"/>
      <c r="AL1476" s="130"/>
      <c r="AM1476" s="130"/>
      <c r="AN1476" s="130"/>
      <c r="AO1476" s="130"/>
      <c r="AP1476" s="130"/>
      <c r="AQ1476" s="130"/>
      <c r="AR1476" s="130"/>
      <c r="AS1476" s="130"/>
      <c r="AT1476" s="130"/>
      <c r="AU1476" s="130"/>
      <c r="AV1476" s="130"/>
      <c r="AW1476" s="130"/>
      <c r="AX1476" s="130"/>
      <c r="AY1476" s="130"/>
      <c r="AZ1476" s="130"/>
      <c r="BA1476" s="130"/>
      <c r="BB1476" s="130"/>
      <c r="BC1476" s="130"/>
      <c r="BD1476" s="130"/>
      <c r="BE1476" s="130"/>
      <c r="BF1476" s="130"/>
      <c r="BG1476" s="130"/>
      <c r="BH1476" s="130"/>
      <c r="BI1476" s="130"/>
      <c r="BJ1476" s="130"/>
      <c r="BK1476" s="130"/>
      <c r="BL1476" s="130"/>
      <c r="BM1476" s="130"/>
      <c r="BN1476" s="130"/>
      <c r="BO1476" s="130"/>
      <c r="BP1476" s="130"/>
      <c r="BQ1476" s="130"/>
      <c r="BR1476" s="130"/>
      <c r="BS1476" s="111"/>
    </row>
    <row r="1477" spans="4:71" s="94" customFormat="1" ht="9.75" customHeight="1" x14ac:dyDescent="0.25">
      <c r="D1477" s="130"/>
      <c r="E1477" s="130"/>
      <c r="F1477" s="130"/>
      <c r="G1477" s="130"/>
      <c r="H1477" s="130"/>
      <c r="I1477" s="130"/>
      <c r="J1477" s="130"/>
      <c r="K1477" s="130"/>
      <c r="L1477" s="130"/>
      <c r="M1477" s="130"/>
      <c r="N1477" s="130"/>
      <c r="O1477" s="130"/>
      <c r="P1477" s="130"/>
      <c r="Q1477" s="130"/>
      <c r="R1477" s="130"/>
      <c r="S1477" s="130"/>
      <c r="T1477" s="130"/>
      <c r="U1477" s="130"/>
      <c r="V1477" s="130"/>
      <c r="W1477" s="130"/>
      <c r="X1477" s="130"/>
      <c r="Y1477" s="130"/>
      <c r="Z1477" s="130"/>
      <c r="AA1477" s="130"/>
      <c r="AB1477" s="130"/>
      <c r="AC1477" s="130"/>
      <c r="AD1477" s="130"/>
      <c r="AE1477" s="130"/>
      <c r="AF1477" s="130"/>
      <c r="AG1477" s="130"/>
      <c r="AH1477" s="130"/>
      <c r="AI1477" s="130"/>
      <c r="AJ1477" s="130"/>
      <c r="AK1477" s="130"/>
      <c r="AL1477" s="130"/>
      <c r="AM1477" s="130"/>
      <c r="AN1477" s="130"/>
      <c r="AO1477" s="130"/>
      <c r="AP1477" s="130"/>
      <c r="AQ1477" s="130"/>
      <c r="AR1477" s="130"/>
      <c r="AS1477" s="130"/>
      <c r="AT1477" s="130"/>
      <c r="AU1477" s="130"/>
      <c r="AV1477" s="130"/>
      <c r="AW1477" s="130"/>
      <c r="AX1477" s="130"/>
      <c r="AY1477" s="130"/>
      <c r="AZ1477" s="130"/>
      <c r="BA1477" s="130"/>
      <c r="BB1477" s="130"/>
      <c r="BC1477" s="130"/>
      <c r="BD1477" s="130"/>
      <c r="BE1477" s="130"/>
      <c r="BF1477" s="130"/>
      <c r="BG1477" s="130"/>
      <c r="BH1477" s="130"/>
      <c r="BI1477" s="130"/>
      <c r="BJ1477" s="130"/>
      <c r="BK1477" s="130"/>
      <c r="BL1477" s="130"/>
      <c r="BM1477" s="130"/>
      <c r="BN1477" s="130"/>
      <c r="BO1477" s="130"/>
      <c r="BP1477" s="130"/>
      <c r="BQ1477" s="130"/>
      <c r="BR1477" s="130"/>
      <c r="BS1477" s="111"/>
    </row>
    <row r="1478" spans="4:71" s="94" customFormat="1" ht="9.75" customHeight="1" x14ac:dyDescent="0.25">
      <c r="D1478" s="130"/>
      <c r="E1478" s="130"/>
      <c r="F1478" s="130"/>
      <c r="G1478" s="130"/>
      <c r="H1478" s="130"/>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11"/>
    </row>
    <row r="1479" spans="4:71" s="94" customFormat="1" ht="9.75" customHeight="1" x14ac:dyDescent="0.25">
      <c r="D1479" s="130"/>
      <c r="E1479" s="130"/>
      <c r="F1479" s="130"/>
      <c r="G1479" s="130"/>
      <c r="H1479" s="130"/>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11"/>
    </row>
    <row r="1480" spans="4:71" s="94" customFormat="1" ht="9.75" customHeight="1" x14ac:dyDescent="0.25">
      <c r="D1480" s="130"/>
      <c r="E1480" s="130"/>
      <c r="F1480" s="130"/>
      <c r="G1480" s="130"/>
      <c r="H1480" s="130"/>
      <c r="I1480" s="130"/>
      <c r="J1480" s="130"/>
      <c r="K1480" s="130"/>
      <c r="L1480" s="130"/>
      <c r="M1480" s="130"/>
      <c r="N1480" s="130"/>
      <c r="O1480" s="130"/>
      <c r="P1480" s="130"/>
      <c r="Q1480" s="130"/>
      <c r="R1480" s="130"/>
      <c r="S1480" s="130"/>
      <c r="T1480" s="130"/>
      <c r="U1480" s="130"/>
      <c r="V1480" s="130"/>
      <c r="W1480" s="130"/>
      <c r="X1480" s="130"/>
      <c r="Y1480" s="130"/>
      <c r="Z1480" s="130"/>
      <c r="AA1480" s="130"/>
      <c r="AB1480" s="130"/>
      <c r="AC1480" s="130"/>
      <c r="AD1480" s="130"/>
      <c r="AE1480" s="130"/>
      <c r="AF1480" s="130"/>
      <c r="AG1480" s="130"/>
      <c r="AH1480" s="130"/>
      <c r="AI1480" s="130"/>
      <c r="AJ1480" s="130"/>
      <c r="AK1480" s="130"/>
      <c r="AL1480" s="130"/>
      <c r="AM1480" s="130"/>
      <c r="AN1480" s="130"/>
      <c r="AO1480" s="130"/>
      <c r="AP1480" s="130"/>
      <c r="AQ1480" s="130"/>
      <c r="AR1480" s="130"/>
      <c r="AS1480" s="130"/>
      <c r="AT1480" s="130"/>
      <c r="AU1480" s="130"/>
      <c r="AV1480" s="130"/>
      <c r="AW1480" s="130"/>
      <c r="AX1480" s="130"/>
      <c r="AY1480" s="130"/>
      <c r="AZ1480" s="130"/>
      <c r="BA1480" s="130"/>
      <c r="BB1480" s="130"/>
      <c r="BC1480" s="130"/>
      <c r="BD1480" s="130"/>
      <c r="BE1480" s="130"/>
      <c r="BF1480" s="130"/>
      <c r="BG1480" s="130"/>
      <c r="BH1480" s="130"/>
      <c r="BI1480" s="130"/>
      <c r="BJ1480" s="130"/>
      <c r="BK1480" s="130"/>
      <c r="BL1480" s="130"/>
      <c r="BM1480" s="130"/>
      <c r="BN1480" s="130"/>
      <c r="BO1480" s="130"/>
      <c r="BP1480" s="130"/>
      <c r="BQ1480" s="130"/>
      <c r="BR1480" s="130"/>
      <c r="BS1480" s="111"/>
    </row>
    <row r="1481" spans="4:71" s="94" customFormat="1" ht="9.75" customHeight="1" x14ac:dyDescent="0.25">
      <c r="D1481" s="130"/>
      <c r="E1481" s="130"/>
      <c r="F1481" s="130"/>
      <c r="G1481" s="130"/>
      <c r="H1481" s="130"/>
      <c r="I1481" s="130"/>
      <c r="J1481" s="130"/>
      <c r="K1481" s="130"/>
      <c r="L1481" s="130"/>
      <c r="M1481" s="130"/>
      <c r="N1481" s="130"/>
      <c r="O1481" s="130"/>
      <c r="P1481" s="130"/>
      <c r="Q1481" s="130"/>
      <c r="R1481" s="130"/>
      <c r="S1481" s="130"/>
      <c r="T1481" s="130"/>
      <c r="U1481" s="130"/>
      <c r="V1481" s="130"/>
      <c r="W1481" s="130"/>
      <c r="X1481" s="130"/>
      <c r="Y1481" s="130"/>
      <c r="Z1481" s="130"/>
      <c r="AA1481" s="130"/>
      <c r="AB1481" s="130"/>
      <c r="AC1481" s="130"/>
      <c r="AD1481" s="130"/>
      <c r="AE1481" s="130"/>
      <c r="AF1481" s="130"/>
      <c r="AG1481" s="130"/>
      <c r="AH1481" s="130"/>
      <c r="AI1481" s="130"/>
      <c r="AJ1481" s="130"/>
      <c r="AK1481" s="130"/>
      <c r="AL1481" s="130"/>
      <c r="AM1481" s="130"/>
      <c r="AN1481" s="130"/>
      <c r="AO1481" s="130"/>
      <c r="AP1481" s="130"/>
      <c r="AQ1481" s="130"/>
      <c r="AR1481" s="130"/>
      <c r="AS1481" s="130"/>
      <c r="AT1481" s="130"/>
      <c r="AU1481" s="130"/>
      <c r="AV1481" s="130"/>
      <c r="AW1481" s="130"/>
      <c r="AX1481" s="130"/>
      <c r="AY1481" s="130"/>
      <c r="AZ1481" s="130"/>
      <c r="BA1481" s="130"/>
      <c r="BB1481" s="130"/>
      <c r="BC1481" s="130"/>
      <c r="BD1481" s="130"/>
      <c r="BE1481" s="130"/>
      <c r="BF1481" s="130"/>
      <c r="BG1481" s="130"/>
      <c r="BH1481" s="130"/>
      <c r="BI1481" s="130"/>
      <c r="BJ1481" s="130"/>
      <c r="BK1481" s="130"/>
      <c r="BL1481" s="130"/>
      <c r="BM1481" s="130"/>
      <c r="BN1481" s="130"/>
      <c r="BO1481" s="130"/>
      <c r="BP1481" s="130"/>
      <c r="BQ1481" s="130"/>
      <c r="BR1481" s="130"/>
      <c r="BS1481" s="111"/>
    </row>
    <row r="1482" spans="4:71" s="94" customFormat="1" ht="9.75" customHeight="1" x14ac:dyDescent="0.25">
      <c r="D1482" s="130"/>
      <c r="E1482" s="130"/>
      <c r="F1482" s="130"/>
      <c r="G1482" s="130"/>
      <c r="H1482" s="130"/>
      <c r="I1482" s="130"/>
      <c r="J1482" s="130"/>
      <c r="K1482" s="130"/>
      <c r="L1482" s="130"/>
      <c r="M1482" s="130"/>
      <c r="N1482" s="130"/>
      <c r="O1482" s="130"/>
      <c r="P1482" s="130"/>
      <c r="Q1482" s="130"/>
      <c r="R1482" s="130"/>
      <c r="S1482" s="130"/>
      <c r="T1482" s="130"/>
      <c r="U1482" s="130"/>
      <c r="V1482" s="130"/>
      <c r="W1482" s="130"/>
      <c r="X1482" s="130"/>
      <c r="Y1482" s="130"/>
      <c r="Z1482" s="130"/>
      <c r="AA1482" s="130"/>
      <c r="AB1482" s="130"/>
      <c r="AC1482" s="130"/>
      <c r="AD1482" s="130"/>
      <c r="AE1482" s="130"/>
      <c r="AF1482" s="130"/>
      <c r="AG1482" s="130"/>
      <c r="AH1482" s="130"/>
      <c r="AI1482" s="130"/>
      <c r="AJ1482" s="130"/>
      <c r="AK1482" s="130"/>
      <c r="AL1482" s="130"/>
      <c r="AM1482" s="130"/>
      <c r="AN1482" s="130"/>
      <c r="AO1482" s="130"/>
      <c r="AP1482" s="130"/>
      <c r="AQ1482" s="130"/>
      <c r="AR1482" s="130"/>
      <c r="AS1482" s="130"/>
      <c r="AT1482" s="130"/>
      <c r="AU1482" s="130"/>
      <c r="AV1482" s="130"/>
      <c r="AW1482" s="130"/>
      <c r="AX1482" s="130"/>
      <c r="AY1482" s="130"/>
      <c r="AZ1482" s="130"/>
      <c r="BA1482" s="130"/>
      <c r="BB1482" s="130"/>
      <c r="BC1482" s="130"/>
      <c r="BD1482" s="130"/>
      <c r="BE1482" s="130"/>
      <c r="BF1482" s="130"/>
      <c r="BG1482" s="130"/>
      <c r="BH1482" s="130"/>
      <c r="BI1482" s="130"/>
      <c r="BJ1482" s="130"/>
      <c r="BK1482" s="130"/>
      <c r="BL1482" s="130"/>
      <c r="BM1482" s="130"/>
      <c r="BN1482" s="130"/>
      <c r="BO1482" s="130"/>
      <c r="BP1482" s="130"/>
      <c r="BQ1482" s="130"/>
      <c r="BR1482" s="130"/>
      <c r="BS1482" s="111"/>
    </row>
    <row r="1483" spans="4:71" s="94" customFormat="1" ht="9.75" customHeight="1" x14ac:dyDescent="0.25">
      <c r="D1483" s="130"/>
      <c r="E1483" s="130"/>
      <c r="F1483" s="130"/>
      <c r="G1483" s="130"/>
      <c r="H1483" s="130"/>
      <c r="I1483" s="130"/>
      <c r="J1483" s="130"/>
      <c r="K1483" s="130"/>
      <c r="L1483" s="130"/>
      <c r="M1483" s="130"/>
      <c r="N1483" s="130"/>
      <c r="O1483" s="130"/>
      <c r="P1483" s="130"/>
      <c r="Q1483" s="130"/>
      <c r="R1483" s="130"/>
      <c r="S1483" s="130"/>
      <c r="T1483" s="130"/>
      <c r="U1483" s="130"/>
      <c r="V1483" s="130"/>
      <c r="W1483" s="130"/>
      <c r="X1483" s="130"/>
      <c r="Y1483" s="130"/>
      <c r="Z1483" s="130"/>
      <c r="AA1483" s="130"/>
      <c r="AB1483" s="130"/>
      <c r="AC1483" s="130"/>
      <c r="AD1483" s="130"/>
      <c r="AE1483" s="130"/>
      <c r="AF1483" s="130"/>
      <c r="AG1483" s="130"/>
      <c r="AH1483" s="130"/>
      <c r="AI1483" s="130"/>
      <c r="AJ1483" s="130"/>
      <c r="AK1483" s="130"/>
      <c r="AL1483" s="130"/>
      <c r="AM1483" s="130"/>
      <c r="AN1483" s="130"/>
      <c r="AO1483" s="130"/>
      <c r="AP1483" s="130"/>
      <c r="AQ1483" s="130"/>
      <c r="AR1483" s="130"/>
      <c r="AS1483" s="130"/>
      <c r="AT1483" s="130"/>
      <c r="AU1483" s="130"/>
      <c r="AV1483" s="130"/>
      <c r="AW1483" s="130"/>
      <c r="AX1483" s="130"/>
      <c r="AY1483" s="130"/>
      <c r="AZ1483" s="130"/>
      <c r="BA1483" s="130"/>
      <c r="BB1483" s="130"/>
      <c r="BC1483" s="130"/>
      <c r="BD1483" s="130"/>
      <c r="BE1483" s="130"/>
      <c r="BF1483" s="130"/>
      <c r="BG1483" s="130"/>
      <c r="BH1483" s="130"/>
      <c r="BI1483" s="130"/>
      <c r="BJ1483" s="130"/>
      <c r="BK1483" s="130"/>
      <c r="BL1483" s="130"/>
      <c r="BM1483" s="130"/>
      <c r="BN1483" s="130"/>
      <c r="BO1483" s="130"/>
      <c r="BP1483" s="130"/>
      <c r="BQ1483" s="130"/>
      <c r="BR1483" s="130"/>
      <c r="BS1483" s="111"/>
    </row>
    <row r="1484" spans="4:71" s="94" customFormat="1" ht="9.75" customHeight="1" x14ac:dyDescent="0.25">
      <c r="D1484" s="130"/>
      <c r="E1484" s="130"/>
      <c r="F1484" s="130"/>
      <c r="G1484" s="130"/>
      <c r="H1484" s="130"/>
      <c r="I1484" s="130"/>
      <c r="J1484" s="130"/>
      <c r="K1484" s="130"/>
      <c r="L1484" s="130"/>
      <c r="M1484" s="130"/>
      <c r="N1484" s="130"/>
      <c r="O1484" s="130"/>
      <c r="P1484" s="130"/>
      <c r="Q1484" s="130"/>
      <c r="R1484" s="130"/>
      <c r="S1484" s="130"/>
      <c r="T1484" s="130"/>
      <c r="U1484" s="130"/>
      <c r="V1484" s="130"/>
      <c r="W1484" s="130"/>
      <c r="X1484" s="130"/>
      <c r="Y1484" s="130"/>
      <c r="Z1484" s="130"/>
      <c r="AA1484" s="130"/>
      <c r="AB1484" s="130"/>
      <c r="AC1484" s="130"/>
      <c r="AD1484" s="130"/>
      <c r="AE1484" s="130"/>
      <c r="AF1484" s="130"/>
      <c r="AG1484" s="130"/>
      <c r="AH1484" s="130"/>
      <c r="AI1484" s="130"/>
      <c r="AJ1484" s="130"/>
      <c r="AK1484" s="130"/>
      <c r="AL1484" s="130"/>
      <c r="AM1484" s="130"/>
      <c r="AN1484" s="130"/>
      <c r="AO1484" s="130"/>
      <c r="AP1484" s="130"/>
      <c r="AQ1484" s="130"/>
      <c r="AR1484" s="130"/>
      <c r="AS1484" s="130"/>
      <c r="AT1484" s="130"/>
      <c r="AU1484" s="130"/>
      <c r="AV1484" s="130"/>
      <c r="AW1484" s="130"/>
      <c r="AX1484" s="130"/>
      <c r="AY1484" s="130"/>
      <c r="AZ1484" s="130"/>
      <c r="BA1484" s="130"/>
      <c r="BB1484" s="130"/>
      <c r="BC1484" s="130"/>
      <c r="BD1484" s="130"/>
      <c r="BE1484" s="130"/>
      <c r="BF1484" s="130"/>
      <c r="BG1484" s="130"/>
      <c r="BH1484" s="130"/>
      <c r="BI1484" s="130"/>
      <c r="BJ1484" s="130"/>
      <c r="BK1484" s="130"/>
      <c r="BL1484" s="130"/>
      <c r="BM1484" s="130"/>
      <c r="BN1484" s="130"/>
      <c r="BO1484" s="130"/>
      <c r="BP1484" s="130"/>
      <c r="BQ1484" s="130"/>
      <c r="BR1484" s="130"/>
      <c r="BS1484" s="111"/>
    </row>
    <row r="1485" spans="4:71" s="94" customFormat="1" ht="9.75" customHeight="1" x14ac:dyDescent="0.25">
      <c r="D1485" s="130"/>
      <c r="E1485" s="130"/>
      <c r="F1485" s="130"/>
      <c r="G1485" s="130"/>
      <c r="H1485" s="130"/>
      <c r="I1485" s="130"/>
      <c r="J1485" s="130"/>
      <c r="K1485" s="130"/>
      <c r="L1485" s="130"/>
      <c r="M1485" s="130"/>
      <c r="N1485" s="130"/>
      <c r="O1485" s="130"/>
      <c r="P1485" s="130"/>
      <c r="Q1485" s="130"/>
      <c r="R1485" s="130"/>
      <c r="S1485" s="130"/>
      <c r="T1485" s="130"/>
      <c r="U1485" s="130"/>
      <c r="V1485" s="130"/>
      <c r="W1485" s="130"/>
      <c r="X1485" s="130"/>
      <c r="Y1485" s="130"/>
      <c r="Z1485" s="130"/>
      <c r="AA1485" s="130"/>
      <c r="AB1485" s="130"/>
      <c r="AC1485" s="130"/>
      <c r="AD1485" s="130"/>
      <c r="AE1485" s="130"/>
      <c r="AF1485" s="130"/>
      <c r="AG1485" s="130"/>
      <c r="AH1485" s="130"/>
      <c r="AI1485" s="130"/>
      <c r="AJ1485" s="130"/>
      <c r="AK1485" s="130"/>
      <c r="AL1485" s="130"/>
      <c r="AM1485" s="130"/>
      <c r="AN1485" s="130"/>
      <c r="AO1485" s="130"/>
      <c r="AP1485" s="130"/>
      <c r="AQ1485" s="130"/>
      <c r="AR1485" s="130"/>
      <c r="AS1485" s="130"/>
      <c r="AT1485" s="130"/>
      <c r="AU1485" s="130"/>
      <c r="AV1485" s="130"/>
      <c r="AW1485" s="130"/>
      <c r="AX1485" s="130"/>
      <c r="AY1485" s="130"/>
      <c r="AZ1485" s="130"/>
      <c r="BA1485" s="130"/>
      <c r="BB1485" s="130"/>
      <c r="BC1485" s="130"/>
      <c r="BD1485" s="130"/>
      <c r="BE1485" s="130"/>
      <c r="BF1485" s="130"/>
      <c r="BG1485" s="130"/>
      <c r="BH1485" s="130"/>
      <c r="BI1485" s="130"/>
      <c r="BJ1485" s="130"/>
      <c r="BK1485" s="130"/>
      <c r="BL1485" s="130"/>
      <c r="BM1485" s="130"/>
      <c r="BN1485" s="130"/>
      <c r="BO1485" s="130"/>
      <c r="BP1485" s="130"/>
      <c r="BQ1485" s="130"/>
      <c r="BR1485" s="130"/>
      <c r="BS1485" s="111"/>
    </row>
    <row r="1486" spans="4:71" s="94" customFormat="1" ht="9.75" customHeight="1" x14ac:dyDescent="0.25">
      <c r="D1486" s="130"/>
      <c r="E1486" s="130"/>
      <c r="F1486" s="130"/>
      <c r="G1486" s="130"/>
      <c r="H1486" s="130"/>
      <c r="I1486" s="130"/>
      <c r="J1486" s="130"/>
      <c r="K1486" s="130"/>
      <c r="L1486" s="130"/>
      <c r="M1486" s="130"/>
      <c r="N1486" s="130"/>
      <c r="O1486" s="130"/>
      <c r="P1486" s="130"/>
      <c r="Q1486" s="130"/>
      <c r="R1486" s="130"/>
      <c r="S1486" s="130"/>
      <c r="T1486" s="130"/>
      <c r="U1486" s="130"/>
      <c r="V1486" s="130"/>
      <c r="W1486" s="130"/>
      <c r="X1486" s="130"/>
      <c r="Y1486" s="130"/>
      <c r="Z1486" s="130"/>
      <c r="AA1486" s="130"/>
      <c r="AB1486" s="130"/>
      <c r="AC1486" s="130"/>
      <c r="AD1486" s="130"/>
      <c r="AE1486" s="130"/>
      <c r="AF1486" s="130"/>
      <c r="AG1486" s="130"/>
      <c r="AH1486" s="130"/>
      <c r="AI1486" s="130"/>
      <c r="AJ1486" s="130"/>
      <c r="AK1486" s="130"/>
      <c r="AL1486" s="130"/>
      <c r="AM1486" s="130"/>
      <c r="AN1486" s="130"/>
      <c r="AO1486" s="130"/>
      <c r="AP1486" s="130"/>
      <c r="AQ1486" s="130"/>
      <c r="AR1486" s="130"/>
      <c r="AS1486" s="130"/>
      <c r="AT1486" s="130"/>
      <c r="AU1486" s="130"/>
      <c r="AV1486" s="130"/>
      <c r="AW1486" s="130"/>
      <c r="AX1486" s="130"/>
      <c r="AY1486" s="130"/>
      <c r="AZ1486" s="130"/>
      <c r="BA1486" s="130"/>
      <c r="BB1486" s="130"/>
      <c r="BC1486" s="130"/>
      <c r="BD1486" s="130"/>
      <c r="BE1486" s="130"/>
      <c r="BF1486" s="130"/>
      <c r="BG1486" s="130"/>
      <c r="BH1486" s="130"/>
      <c r="BI1486" s="130"/>
      <c r="BJ1486" s="130"/>
      <c r="BK1486" s="130"/>
      <c r="BL1486" s="130"/>
      <c r="BM1486" s="130"/>
      <c r="BN1486" s="130"/>
      <c r="BO1486" s="130"/>
      <c r="BP1486" s="130"/>
      <c r="BQ1486" s="130"/>
      <c r="BR1486" s="130"/>
      <c r="BS1486" s="111"/>
    </row>
    <row r="1487" spans="4:71" s="94" customFormat="1" ht="9.75" customHeight="1" x14ac:dyDescent="0.25">
      <c r="D1487" s="130"/>
      <c r="E1487" s="130"/>
      <c r="F1487" s="130"/>
      <c r="G1487" s="130"/>
      <c r="H1487" s="130"/>
      <c r="I1487" s="130"/>
      <c r="J1487" s="130"/>
      <c r="K1487" s="130"/>
      <c r="L1487" s="130"/>
      <c r="M1487" s="130"/>
      <c r="N1487" s="130"/>
      <c r="O1487" s="130"/>
      <c r="P1487" s="130"/>
      <c r="Q1487" s="130"/>
      <c r="R1487" s="130"/>
      <c r="S1487" s="130"/>
      <c r="T1487" s="130"/>
      <c r="U1487" s="130"/>
      <c r="V1487" s="130"/>
      <c r="W1487" s="130"/>
      <c r="X1487" s="130"/>
      <c r="Y1487" s="130"/>
      <c r="Z1487" s="130"/>
      <c r="AA1487" s="130"/>
      <c r="AB1487" s="130"/>
      <c r="AC1487" s="130"/>
      <c r="AD1487" s="130"/>
      <c r="AE1487" s="130"/>
      <c r="AF1487" s="130"/>
      <c r="AG1487" s="130"/>
      <c r="AH1487" s="130"/>
      <c r="AI1487" s="130"/>
      <c r="AJ1487" s="130"/>
      <c r="AK1487" s="130"/>
      <c r="AL1487" s="130"/>
      <c r="AM1487" s="130"/>
      <c r="AN1487" s="130"/>
      <c r="AO1487" s="130"/>
      <c r="AP1487" s="130"/>
      <c r="AQ1487" s="130"/>
      <c r="AR1487" s="130"/>
      <c r="AS1487" s="130"/>
      <c r="AT1487" s="130"/>
      <c r="AU1487" s="130"/>
      <c r="AV1487" s="130"/>
      <c r="AW1487" s="130"/>
      <c r="AX1487" s="130"/>
      <c r="AY1487" s="130"/>
      <c r="AZ1487" s="130"/>
      <c r="BA1487" s="130"/>
      <c r="BB1487" s="130"/>
      <c r="BC1487" s="130"/>
      <c r="BD1487" s="130"/>
      <c r="BE1487" s="130"/>
      <c r="BF1487" s="130"/>
      <c r="BG1487" s="130"/>
      <c r="BH1487" s="130"/>
      <c r="BI1487" s="130"/>
      <c r="BJ1487" s="130"/>
      <c r="BK1487" s="130"/>
      <c r="BL1487" s="130"/>
      <c r="BM1487" s="130"/>
      <c r="BN1487" s="130"/>
      <c r="BO1487" s="130"/>
      <c r="BP1487" s="130"/>
      <c r="BQ1487" s="130"/>
      <c r="BR1487" s="130"/>
      <c r="BS1487" s="111"/>
    </row>
    <row r="1488" spans="4:71" s="94" customFormat="1" ht="9.75" customHeight="1" x14ac:dyDescent="0.25">
      <c r="D1488" s="130"/>
      <c r="E1488" s="130"/>
      <c r="F1488" s="130"/>
      <c r="G1488" s="130"/>
      <c r="H1488" s="130"/>
      <c r="I1488" s="130"/>
      <c r="J1488" s="130"/>
      <c r="K1488" s="130"/>
      <c r="L1488" s="130"/>
      <c r="M1488" s="130"/>
      <c r="N1488" s="130"/>
      <c r="O1488" s="130"/>
      <c r="P1488" s="130"/>
      <c r="Q1488" s="130"/>
      <c r="R1488" s="130"/>
      <c r="S1488" s="130"/>
      <c r="T1488" s="130"/>
      <c r="U1488" s="130"/>
      <c r="V1488" s="130"/>
      <c r="W1488" s="130"/>
      <c r="X1488" s="130"/>
      <c r="Y1488" s="130"/>
      <c r="Z1488" s="130"/>
      <c r="AA1488" s="130"/>
      <c r="AB1488" s="130"/>
      <c r="AC1488" s="130"/>
      <c r="AD1488" s="130"/>
      <c r="AE1488" s="130"/>
      <c r="AF1488" s="130"/>
      <c r="AG1488" s="130"/>
      <c r="AH1488" s="130"/>
      <c r="AI1488" s="130"/>
      <c r="AJ1488" s="130"/>
      <c r="AK1488" s="130"/>
      <c r="AL1488" s="130"/>
      <c r="AM1488" s="130"/>
      <c r="AN1488" s="130"/>
      <c r="AO1488" s="130"/>
      <c r="AP1488" s="130"/>
      <c r="AQ1488" s="130"/>
      <c r="AR1488" s="130"/>
      <c r="AS1488" s="130"/>
      <c r="AT1488" s="130"/>
      <c r="AU1488" s="130"/>
      <c r="AV1488" s="130"/>
      <c r="AW1488" s="130"/>
      <c r="AX1488" s="130"/>
      <c r="AY1488" s="130"/>
      <c r="AZ1488" s="130"/>
      <c r="BA1488" s="130"/>
      <c r="BB1488" s="130"/>
      <c r="BC1488" s="130"/>
      <c r="BD1488" s="130"/>
      <c r="BE1488" s="130"/>
      <c r="BF1488" s="130"/>
      <c r="BG1488" s="130"/>
      <c r="BH1488" s="130"/>
      <c r="BI1488" s="130"/>
      <c r="BJ1488" s="130"/>
      <c r="BK1488" s="130"/>
      <c r="BL1488" s="130"/>
      <c r="BM1488" s="130"/>
      <c r="BN1488" s="130"/>
      <c r="BO1488" s="130"/>
      <c r="BP1488" s="130"/>
      <c r="BQ1488" s="130"/>
      <c r="BR1488" s="130"/>
      <c r="BS1488" s="111"/>
    </row>
    <row r="1489" spans="4:71" s="94" customFormat="1" ht="9.75" customHeight="1" x14ac:dyDescent="0.25">
      <c r="D1489" s="130"/>
      <c r="E1489" s="130"/>
      <c r="F1489" s="130"/>
      <c r="G1489" s="130"/>
      <c r="H1489" s="130"/>
      <c r="I1489" s="130"/>
      <c r="J1489" s="130"/>
      <c r="K1489" s="130"/>
      <c r="L1489" s="130"/>
      <c r="M1489" s="130"/>
      <c r="N1489" s="130"/>
      <c r="O1489" s="130"/>
      <c r="P1489" s="130"/>
      <c r="Q1489" s="130"/>
      <c r="R1489" s="130"/>
      <c r="S1489" s="130"/>
      <c r="T1489" s="130"/>
      <c r="U1489" s="130"/>
      <c r="V1489" s="130"/>
      <c r="W1489" s="130"/>
      <c r="X1489" s="130"/>
      <c r="Y1489" s="130"/>
      <c r="Z1489" s="130"/>
      <c r="AA1489" s="130"/>
      <c r="AB1489" s="130"/>
      <c r="AC1489" s="130"/>
      <c r="AD1489" s="130"/>
      <c r="AE1489" s="130"/>
      <c r="AF1489" s="130"/>
      <c r="AG1489" s="130"/>
      <c r="AH1489" s="130"/>
      <c r="AI1489" s="130"/>
      <c r="AJ1489" s="130"/>
      <c r="AK1489" s="130"/>
      <c r="AL1489" s="130"/>
      <c r="AM1489" s="130"/>
      <c r="AN1489" s="130"/>
      <c r="AO1489" s="130"/>
      <c r="AP1489" s="130"/>
      <c r="AQ1489" s="130"/>
      <c r="AR1489" s="130"/>
      <c r="AS1489" s="130"/>
      <c r="AT1489" s="130"/>
      <c r="AU1489" s="130"/>
      <c r="AV1489" s="130"/>
      <c r="AW1489" s="130"/>
      <c r="AX1489" s="130"/>
      <c r="AY1489" s="130"/>
      <c r="AZ1489" s="130"/>
      <c r="BA1489" s="130"/>
      <c r="BB1489" s="130"/>
      <c r="BC1489" s="130"/>
      <c r="BD1489" s="130"/>
      <c r="BE1489" s="130"/>
      <c r="BF1489" s="130"/>
      <c r="BG1489" s="130"/>
      <c r="BH1489" s="130"/>
      <c r="BI1489" s="130"/>
      <c r="BJ1489" s="130"/>
      <c r="BK1489" s="130"/>
      <c r="BL1489" s="130"/>
      <c r="BM1489" s="130"/>
      <c r="BN1489" s="130"/>
      <c r="BO1489" s="130"/>
      <c r="BP1489" s="130"/>
      <c r="BQ1489" s="130"/>
      <c r="BR1489" s="130"/>
      <c r="BS1489" s="111"/>
    </row>
    <row r="1490" spans="4:71" s="94" customFormat="1" ht="9.75" customHeight="1" x14ac:dyDescent="0.25">
      <c r="D1490" s="130"/>
      <c r="E1490" s="130"/>
      <c r="F1490" s="130"/>
      <c r="G1490" s="130"/>
      <c r="H1490" s="130"/>
      <c r="I1490" s="130"/>
      <c r="J1490" s="130"/>
      <c r="K1490" s="130"/>
      <c r="L1490" s="130"/>
      <c r="M1490" s="130"/>
      <c r="N1490" s="130"/>
      <c r="O1490" s="130"/>
      <c r="P1490" s="130"/>
      <c r="Q1490" s="130"/>
      <c r="R1490" s="130"/>
      <c r="S1490" s="130"/>
      <c r="T1490" s="130"/>
      <c r="U1490" s="130"/>
      <c r="V1490" s="130"/>
      <c r="W1490" s="130"/>
      <c r="X1490" s="130"/>
      <c r="Y1490" s="130"/>
      <c r="Z1490" s="130"/>
      <c r="AA1490" s="130"/>
      <c r="AB1490" s="130"/>
      <c r="AC1490" s="130"/>
      <c r="AD1490" s="130"/>
      <c r="AE1490" s="130"/>
      <c r="AF1490" s="130"/>
      <c r="AG1490" s="130"/>
      <c r="AH1490" s="130"/>
      <c r="AI1490" s="130"/>
      <c r="AJ1490" s="130"/>
      <c r="AK1490" s="130"/>
      <c r="AL1490" s="130"/>
      <c r="AM1490" s="130"/>
      <c r="AN1490" s="130"/>
      <c r="AO1490" s="130"/>
      <c r="AP1490" s="130"/>
      <c r="AQ1490" s="130"/>
      <c r="AR1490" s="130"/>
      <c r="AS1490" s="130"/>
      <c r="AT1490" s="130"/>
      <c r="AU1490" s="130"/>
      <c r="AV1490" s="130"/>
      <c r="AW1490" s="130"/>
      <c r="AX1490" s="130"/>
      <c r="AY1490" s="130"/>
      <c r="AZ1490" s="130"/>
      <c r="BA1490" s="130"/>
      <c r="BB1490" s="130"/>
      <c r="BC1490" s="130"/>
      <c r="BD1490" s="130"/>
      <c r="BE1490" s="130"/>
      <c r="BF1490" s="130"/>
      <c r="BG1490" s="130"/>
      <c r="BH1490" s="130"/>
      <c r="BI1490" s="130"/>
      <c r="BJ1490" s="130"/>
      <c r="BK1490" s="130"/>
      <c r="BL1490" s="130"/>
      <c r="BM1490" s="130"/>
      <c r="BN1490" s="130"/>
      <c r="BO1490" s="130"/>
      <c r="BP1490" s="130"/>
      <c r="BQ1490" s="130"/>
      <c r="BR1490" s="130"/>
      <c r="BS1490" s="111"/>
    </row>
    <row r="1491" spans="4:71" s="94" customFormat="1" ht="9.75" customHeight="1" x14ac:dyDescent="0.25">
      <c r="D1491" s="130"/>
      <c r="E1491" s="130"/>
      <c r="F1491" s="130"/>
      <c r="G1491" s="130"/>
      <c r="H1491" s="130"/>
      <c r="I1491" s="130"/>
      <c r="J1491" s="130"/>
      <c r="K1491" s="130"/>
      <c r="L1491" s="130"/>
      <c r="M1491" s="130"/>
      <c r="N1491" s="130"/>
      <c r="O1491" s="130"/>
      <c r="P1491" s="130"/>
      <c r="Q1491" s="130"/>
      <c r="R1491" s="130"/>
      <c r="S1491" s="130"/>
      <c r="T1491" s="130"/>
      <c r="U1491" s="130"/>
      <c r="V1491" s="130"/>
      <c r="W1491" s="130"/>
      <c r="X1491" s="130"/>
      <c r="Y1491" s="130"/>
      <c r="Z1491" s="130"/>
      <c r="AA1491" s="130"/>
      <c r="AB1491" s="130"/>
      <c r="AC1491" s="130"/>
      <c r="AD1491" s="130"/>
      <c r="AE1491" s="130"/>
      <c r="AF1491" s="130"/>
      <c r="AG1491" s="130"/>
      <c r="AH1491" s="130"/>
      <c r="AI1491" s="130"/>
      <c r="AJ1491" s="130"/>
      <c r="AK1491" s="130"/>
      <c r="AL1491" s="130"/>
      <c r="AM1491" s="130"/>
      <c r="AN1491" s="130"/>
      <c r="AO1491" s="130"/>
      <c r="AP1491" s="130"/>
      <c r="AQ1491" s="130"/>
      <c r="AR1491" s="130"/>
      <c r="AS1491" s="130"/>
      <c r="AT1491" s="130"/>
      <c r="AU1491" s="130"/>
      <c r="AV1491" s="130"/>
      <c r="AW1491" s="130"/>
      <c r="AX1491" s="130"/>
      <c r="AY1491" s="130"/>
      <c r="AZ1491" s="130"/>
      <c r="BA1491" s="130"/>
      <c r="BB1491" s="130"/>
      <c r="BC1491" s="130"/>
      <c r="BD1491" s="130"/>
      <c r="BE1491" s="130"/>
      <c r="BF1491" s="130"/>
      <c r="BG1491" s="130"/>
      <c r="BH1491" s="130"/>
      <c r="BI1491" s="130"/>
      <c r="BJ1491" s="130"/>
      <c r="BK1491" s="130"/>
      <c r="BL1491" s="130"/>
      <c r="BM1491" s="130"/>
      <c r="BN1491" s="130"/>
      <c r="BO1491" s="130"/>
      <c r="BP1491" s="130"/>
      <c r="BQ1491" s="130"/>
      <c r="BR1491" s="130"/>
      <c r="BS1491" s="111"/>
    </row>
    <row r="1492" spans="4:71" s="94" customFormat="1" ht="9.75" customHeight="1" x14ac:dyDescent="0.25">
      <c r="D1492" s="130"/>
      <c r="E1492" s="130"/>
      <c r="F1492" s="130"/>
      <c r="G1492" s="130"/>
      <c r="H1492" s="130"/>
      <c r="I1492" s="130"/>
      <c r="J1492" s="130"/>
      <c r="K1492" s="130"/>
      <c r="L1492" s="130"/>
      <c r="M1492" s="130"/>
      <c r="N1492" s="130"/>
      <c r="O1492" s="130"/>
      <c r="P1492" s="130"/>
      <c r="Q1492" s="130"/>
      <c r="R1492" s="130"/>
      <c r="S1492" s="130"/>
      <c r="T1492" s="130"/>
      <c r="U1492" s="130"/>
      <c r="V1492" s="130"/>
      <c r="W1492" s="130"/>
      <c r="X1492" s="130"/>
      <c r="Y1492" s="130"/>
      <c r="Z1492" s="130"/>
      <c r="AA1492" s="130"/>
      <c r="AB1492" s="130"/>
      <c r="AC1492" s="130"/>
      <c r="AD1492" s="130"/>
      <c r="AE1492" s="130"/>
      <c r="AF1492" s="130"/>
      <c r="AG1492" s="130"/>
      <c r="AH1492" s="130"/>
      <c r="AI1492" s="130"/>
      <c r="AJ1492" s="130"/>
      <c r="AK1492" s="130"/>
      <c r="AL1492" s="130"/>
      <c r="AM1492" s="130"/>
      <c r="AN1492" s="130"/>
      <c r="AO1492" s="130"/>
      <c r="AP1492" s="130"/>
      <c r="AQ1492" s="130"/>
      <c r="AR1492" s="130"/>
      <c r="AS1492" s="130"/>
      <c r="AT1492" s="130"/>
      <c r="AU1492" s="130"/>
      <c r="AV1492" s="130"/>
      <c r="AW1492" s="130"/>
      <c r="AX1492" s="130"/>
      <c r="AY1492" s="130"/>
      <c r="AZ1492" s="130"/>
      <c r="BA1492" s="130"/>
      <c r="BB1492" s="130"/>
      <c r="BC1492" s="130"/>
      <c r="BD1492" s="130"/>
      <c r="BE1492" s="130"/>
      <c r="BF1492" s="130"/>
      <c r="BG1492" s="130"/>
      <c r="BH1492" s="130"/>
      <c r="BI1492" s="130"/>
      <c r="BJ1492" s="130"/>
      <c r="BK1492" s="130"/>
      <c r="BL1492" s="130"/>
      <c r="BM1492" s="130"/>
      <c r="BN1492" s="130"/>
      <c r="BO1492" s="130"/>
      <c r="BP1492" s="130"/>
      <c r="BQ1492" s="130"/>
      <c r="BR1492" s="130"/>
      <c r="BS1492" s="111"/>
    </row>
    <row r="1493" spans="4:71" s="94" customFormat="1" ht="9.75" customHeight="1" x14ac:dyDescent="0.25">
      <c r="D1493" s="130"/>
      <c r="E1493" s="130"/>
      <c r="F1493" s="130"/>
      <c r="G1493" s="130"/>
      <c r="H1493" s="130"/>
      <c r="I1493" s="130"/>
      <c r="J1493" s="130"/>
      <c r="K1493" s="130"/>
      <c r="L1493" s="130"/>
      <c r="M1493" s="130"/>
      <c r="N1493" s="130"/>
      <c r="O1493" s="130"/>
      <c r="P1493" s="130"/>
      <c r="Q1493" s="130"/>
      <c r="R1493" s="130"/>
      <c r="S1493" s="130"/>
      <c r="T1493" s="130"/>
      <c r="U1493" s="130"/>
      <c r="V1493" s="130"/>
      <c r="W1493" s="130"/>
      <c r="X1493" s="130"/>
      <c r="Y1493" s="130"/>
      <c r="Z1493" s="130"/>
      <c r="AA1493" s="130"/>
      <c r="AB1493" s="130"/>
      <c r="AC1493" s="130"/>
      <c r="AD1493" s="130"/>
      <c r="AE1493" s="130"/>
      <c r="AF1493" s="130"/>
      <c r="AG1493" s="130"/>
      <c r="AH1493" s="130"/>
      <c r="AI1493" s="130"/>
      <c r="AJ1493" s="130"/>
      <c r="AK1493" s="130"/>
      <c r="AL1493" s="130"/>
      <c r="AM1493" s="130"/>
      <c r="AN1493" s="130"/>
      <c r="AO1493" s="130"/>
      <c r="AP1493" s="130"/>
      <c r="AQ1493" s="130"/>
      <c r="AR1493" s="130"/>
      <c r="AS1493" s="130"/>
      <c r="AT1493" s="130"/>
      <c r="AU1493" s="130"/>
      <c r="AV1493" s="130"/>
      <c r="AW1493" s="130"/>
      <c r="AX1493" s="130"/>
      <c r="AY1493" s="130"/>
      <c r="AZ1493" s="130"/>
      <c r="BA1493" s="130"/>
      <c r="BB1493" s="130"/>
      <c r="BC1493" s="130"/>
      <c r="BD1493" s="130"/>
      <c r="BE1493" s="130"/>
      <c r="BF1493" s="130"/>
      <c r="BG1493" s="130"/>
      <c r="BH1493" s="130"/>
      <c r="BI1493" s="130"/>
      <c r="BJ1493" s="130"/>
      <c r="BK1493" s="130"/>
      <c r="BL1493" s="130"/>
      <c r="BM1493" s="130"/>
      <c r="BN1493" s="130"/>
      <c r="BO1493" s="130"/>
      <c r="BP1493" s="130"/>
      <c r="BQ1493" s="130"/>
      <c r="BR1493" s="130"/>
      <c r="BS1493" s="111"/>
    </row>
    <row r="1494" spans="4:71" s="94" customFormat="1" ht="9.75" customHeight="1" x14ac:dyDescent="0.25">
      <c r="D1494" s="130"/>
      <c r="E1494" s="130"/>
      <c r="F1494" s="130"/>
      <c r="G1494" s="130"/>
      <c r="H1494" s="130"/>
      <c r="I1494" s="130"/>
      <c r="J1494" s="130"/>
      <c r="K1494" s="130"/>
      <c r="L1494" s="130"/>
      <c r="M1494" s="130"/>
      <c r="N1494" s="130"/>
      <c r="O1494" s="130"/>
      <c r="P1494" s="130"/>
      <c r="Q1494" s="130"/>
      <c r="R1494" s="130"/>
      <c r="S1494" s="130"/>
      <c r="T1494" s="130"/>
      <c r="U1494" s="130"/>
      <c r="V1494" s="130"/>
      <c r="W1494" s="130"/>
      <c r="X1494" s="130"/>
      <c r="Y1494" s="130"/>
      <c r="Z1494" s="130"/>
      <c r="AA1494" s="130"/>
      <c r="AB1494" s="130"/>
      <c r="AC1494" s="130"/>
      <c r="AD1494" s="130"/>
      <c r="AE1494" s="130"/>
      <c r="AF1494" s="130"/>
      <c r="AG1494" s="130"/>
      <c r="AH1494" s="130"/>
      <c r="AI1494" s="130"/>
      <c r="AJ1494" s="130"/>
      <c r="AK1494" s="130"/>
      <c r="AL1494" s="130"/>
      <c r="AM1494" s="130"/>
      <c r="AN1494" s="130"/>
      <c r="AO1494" s="130"/>
      <c r="AP1494" s="130"/>
      <c r="AQ1494" s="130"/>
      <c r="AR1494" s="130"/>
      <c r="AS1494" s="130"/>
      <c r="AT1494" s="130"/>
      <c r="AU1494" s="130"/>
      <c r="AV1494" s="130"/>
      <c r="AW1494" s="130"/>
      <c r="AX1494" s="130"/>
      <c r="AY1494" s="130"/>
      <c r="AZ1494" s="130"/>
      <c r="BA1494" s="130"/>
      <c r="BB1494" s="130"/>
      <c r="BC1494" s="130"/>
      <c r="BD1494" s="130"/>
      <c r="BE1494" s="130"/>
      <c r="BF1494" s="130"/>
      <c r="BG1494" s="130"/>
      <c r="BH1494" s="130"/>
      <c r="BI1494" s="130"/>
      <c r="BJ1494" s="130"/>
      <c r="BK1494" s="130"/>
      <c r="BL1494" s="130"/>
      <c r="BM1494" s="130"/>
      <c r="BN1494" s="130"/>
      <c r="BO1494" s="130"/>
      <c r="BP1494" s="130"/>
      <c r="BQ1494" s="130"/>
      <c r="BR1494" s="130"/>
      <c r="BS1494" s="111"/>
    </row>
    <row r="1495" spans="4:71" s="94" customFormat="1" ht="9.75" customHeight="1" x14ac:dyDescent="0.25">
      <c r="D1495" s="130"/>
      <c r="E1495" s="130"/>
      <c r="F1495" s="130"/>
      <c r="G1495" s="130"/>
      <c r="H1495" s="130"/>
      <c r="I1495" s="130"/>
      <c r="J1495" s="130"/>
      <c r="K1495" s="130"/>
      <c r="L1495" s="130"/>
      <c r="M1495" s="130"/>
      <c r="N1495" s="130"/>
      <c r="O1495" s="130"/>
      <c r="P1495" s="130"/>
      <c r="Q1495" s="130"/>
      <c r="R1495" s="130"/>
      <c r="S1495" s="130"/>
      <c r="T1495" s="130"/>
      <c r="U1495" s="130"/>
      <c r="V1495" s="130"/>
      <c r="W1495" s="130"/>
      <c r="X1495" s="130"/>
      <c r="Y1495" s="130"/>
      <c r="Z1495" s="130"/>
      <c r="AA1495" s="130"/>
      <c r="AB1495" s="130"/>
      <c r="AC1495" s="130"/>
      <c r="AD1495" s="130"/>
      <c r="AE1495" s="130"/>
      <c r="AF1495" s="130"/>
      <c r="AG1495" s="130"/>
      <c r="AH1495" s="130"/>
      <c r="AI1495" s="130"/>
      <c r="AJ1495" s="130"/>
      <c r="AK1495" s="130"/>
      <c r="AL1495" s="130"/>
      <c r="AM1495" s="130"/>
      <c r="AN1495" s="130"/>
      <c r="AO1495" s="130"/>
      <c r="AP1495" s="130"/>
      <c r="AQ1495" s="130"/>
      <c r="AR1495" s="130"/>
      <c r="AS1495" s="130"/>
      <c r="AT1495" s="130"/>
      <c r="AU1495" s="130"/>
      <c r="AV1495" s="130"/>
      <c r="AW1495" s="130"/>
      <c r="AX1495" s="130"/>
      <c r="AY1495" s="130"/>
      <c r="AZ1495" s="130"/>
      <c r="BA1495" s="130"/>
      <c r="BB1495" s="130"/>
      <c r="BC1495" s="130"/>
      <c r="BD1495" s="130"/>
      <c r="BE1495" s="130"/>
      <c r="BF1495" s="130"/>
      <c r="BG1495" s="130"/>
      <c r="BH1495" s="130"/>
      <c r="BI1495" s="130"/>
      <c r="BJ1495" s="130"/>
      <c r="BK1495" s="130"/>
      <c r="BL1495" s="130"/>
      <c r="BM1495" s="130"/>
      <c r="BN1495" s="130"/>
      <c r="BO1495" s="130"/>
      <c r="BP1495" s="130"/>
      <c r="BQ1495" s="130"/>
      <c r="BR1495" s="130"/>
      <c r="BS1495" s="111"/>
    </row>
    <row r="1496" spans="4:71" s="94" customFormat="1" ht="9.75" customHeight="1" x14ac:dyDescent="0.25">
      <c r="D1496" s="130"/>
      <c r="E1496" s="130"/>
      <c r="F1496" s="130"/>
      <c r="G1496" s="130"/>
      <c r="H1496" s="130"/>
      <c r="I1496" s="130"/>
      <c r="J1496" s="130"/>
      <c r="K1496" s="130"/>
      <c r="L1496" s="130"/>
      <c r="M1496" s="130"/>
      <c r="N1496" s="130"/>
      <c r="O1496" s="130"/>
      <c r="P1496" s="130"/>
      <c r="Q1496" s="130"/>
      <c r="R1496" s="130"/>
      <c r="S1496" s="130"/>
      <c r="T1496" s="130"/>
      <c r="U1496" s="130"/>
      <c r="V1496" s="130"/>
      <c r="W1496" s="130"/>
      <c r="X1496" s="130"/>
      <c r="Y1496" s="130"/>
      <c r="Z1496" s="130"/>
      <c r="AA1496" s="130"/>
      <c r="AB1496" s="130"/>
      <c r="AC1496" s="130"/>
      <c r="AD1496" s="130"/>
      <c r="AE1496" s="130"/>
      <c r="AF1496" s="130"/>
      <c r="AG1496" s="130"/>
      <c r="AH1496" s="130"/>
      <c r="AI1496" s="130"/>
      <c r="AJ1496" s="130"/>
      <c r="AK1496" s="130"/>
      <c r="AL1496" s="130"/>
      <c r="AM1496" s="130"/>
      <c r="AN1496" s="130"/>
      <c r="AO1496" s="130"/>
      <c r="AP1496" s="130"/>
      <c r="AQ1496" s="130"/>
      <c r="AR1496" s="130"/>
      <c r="AS1496" s="130"/>
      <c r="AT1496" s="130"/>
      <c r="AU1496" s="130"/>
      <c r="AV1496" s="130"/>
      <c r="AW1496" s="130"/>
      <c r="AX1496" s="130"/>
      <c r="AY1496" s="130"/>
      <c r="AZ1496" s="130"/>
      <c r="BA1496" s="130"/>
      <c r="BB1496" s="130"/>
      <c r="BC1496" s="130"/>
      <c r="BD1496" s="130"/>
      <c r="BE1496" s="130"/>
      <c r="BF1496" s="130"/>
      <c r="BG1496" s="130"/>
      <c r="BH1496" s="130"/>
      <c r="BI1496" s="130"/>
      <c r="BJ1496" s="130"/>
      <c r="BK1496" s="130"/>
      <c r="BL1496" s="130"/>
      <c r="BM1496" s="130"/>
      <c r="BN1496" s="130"/>
      <c r="BO1496" s="130"/>
      <c r="BP1496" s="130"/>
      <c r="BQ1496" s="130"/>
      <c r="BR1496" s="130"/>
      <c r="BS1496" s="111"/>
    </row>
    <row r="1497" spans="4:71" s="94" customFormat="1" ht="9.75" customHeight="1" x14ac:dyDescent="0.25">
      <c r="D1497" s="130"/>
      <c r="E1497" s="130"/>
      <c r="F1497" s="130"/>
      <c r="G1497" s="130"/>
      <c r="H1497" s="130"/>
      <c r="I1497" s="130"/>
      <c r="J1497" s="130"/>
      <c r="K1497" s="130"/>
      <c r="L1497" s="130"/>
      <c r="M1497" s="130"/>
      <c r="N1497" s="130"/>
      <c r="O1497" s="130"/>
      <c r="P1497" s="130"/>
      <c r="Q1497" s="130"/>
      <c r="R1497" s="130"/>
      <c r="S1497" s="130"/>
      <c r="T1497" s="130"/>
      <c r="U1497" s="130"/>
      <c r="V1497" s="130"/>
      <c r="W1497" s="130"/>
      <c r="X1497" s="130"/>
      <c r="Y1497" s="130"/>
      <c r="Z1497" s="130"/>
      <c r="AA1497" s="130"/>
      <c r="AB1497" s="130"/>
      <c r="AC1497" s="130"/>
      <c r="AD1497" s="130"/>
      <c r="AE1497" s="130"/>
      <c r="AF1497" s="130"/>
      <c r="AG1497" s="130"/>
      <c r="AH1497" s="130"/>
      <c r="AI1497" s="130"/>
      <c r="AJ1497" s="130"/>
      <c r="AK1497" s="130"/>
      <c r="AL1497" s="130"/>
      <c r="AM1497" s="130"/>
      <c r="AN1497" s="130"/>
      <c r="AO1497" s="130"/>
      <c r="AP1497" s="130"/>
      <c r="AQ1497" s="130"/>
      <c r="AR1497" s="130"/>
      <c r="AS1497" s="130"/>
      <c r="AT1497" s="130"/>
      <c r="AU1497" s="130"/>
      <c r="AV1497" s="130"/>
      <c r="AW1497" s="130"/>
      <c r="AX1497" s="130"/>
      <c r="AY1497" s="130"/>
      <c r="AZ1497" s="130"/>
      <c r="BA1497" s="130"/>
      <c r="BB1497" s="130"/>
      <c r="BC1497" s="130"/>
      <c r="BD1497" s="130"/>
      <c r="BE1497" s="130"/>
      <c r="BF1497" s="130"/>
      <c r="BG1497" s="130"/>
      <c r="BH1497" s="130"/>
      <c r="BI1497" s="130"/>
      <c r="BJ1497" s="130"/>
      <c r="BK1497" s="130"/>
      <c r="BL1497" s="130"/>
      <c r="BM1497" s="130"/>
      <c r="BN1497" s="130"/>
      <c r="BO1497" s="130"/>
      <c r="BP1497" s="130"/>
      <c r="BQ1497" s="130"/>
      <c r="BR1497" s="130"/>
      <c r="BS1497" s="111"/>
    </row>
    <row r="1498" spans="4:71" s="94" customFormat="1" ht="9.75" customHeight="1" x14ac:dyDescent="0.25">
      <c r="D1498" s="130"/>
      <c r="E1498" s="130"/>
      <c r="F1498" s="130"/>
      <c r="G1498" s="130"/>
      <c r="H1498" s="130"/>
      <c r="I1498" s="130"/>
      <c r="J1498" s="130"/>
      <c r="K1498" s="130"/>
      <c r="L1498" s="130"/>
      <c r="M1498" s="130"/>
      <c r="N1498" s="130"/>
      <c r="O1498" s="130"/>
      <c r="P1498" s="130"/>
      <c r="Q1498" s="130"/>
      <c r="R1498" s="130"/>
      <c r="S1498" s="130"/>
      <c r="T1498" s="130"/>
      <c r="U1498" s="130"/>
      <c r="V1498" s="130"/>
      <c r="W1498" s="130"/>
      <c r="X1498" s="130"/>
      <c r="Y1498" s="130"/>
      <c r="Z1498" s="130"/>
      <c r="AA1498" s="130"/>
      <c r="AB1498" s="130"/>
      <c r="AC1498" s="130"/>
      <c r="AD1498" s="130"/>
      <c r="AE1498" s="130"/>
      <c r="AF1498" s="130"/>
      <c r="AG1498" s="130"/>
      <c r="AH1498" s="130"/>
      <c r="AI1498" s="130"/>
      <c r="AJ1498" s="130"/>
      <c r="AK1498" s="130"/>
      <c r="AL1498" s="130"/>
      <c r="AM1498" s="130"/>
      <c r="AN1498" s="130"/>
      <c r="AO1498" s="130"/>
      <c r="AP1498" s="130"/>
      <c r="AQ1498" s="130"/>
      <c r="AR1498" s="130"/>
      <c r="AS1498" s="130"/>
      <c r="AT1498" s="130"/>
      <c r="AU1498" s="130"/>
      <c r="AV1498" s="130"/>
      <c r="AW1498" s="130"/>
      <c r="AX1498" s="130"/>
      <c r="AY1498" s="130"/>
      <c r="AZ1498" s="130"/>
      <c r="BA1498" s="130"/>
      <c r="BB1498" s="130"/>
      <c r="BC1498" s="130"/>
      <c r="BD1498" s="130"/>
      <c r="BE1498" s="130"/>
      <c r="BF1498" s="130"/>
      <c r="BG1498" s="130"/>
      <c r="BH1498" s="130"/>
      <c r="BI1498" s="130"/>
      <c r="BJ1498" s="130"/>
      <c r="BK1498" s="130"/>
      <c r="BL1498" s="130"/>
      <c r="BM1498" s="130"/>
      <c r="BN1498" s="130"/>
      <c r="BO1498" s="130"/>
      <c r="BP1498" s="130"/>
      <c r="BQ1498" s="130"/>
      <c r="BR1498" s="130"/>
      <c r="BS1498" s="111"/>
    </row>
    <row r="1499" spans="4:71" s="94" customFormat="1" ht="9.75" customHeight="1" x14ac:dyDescent="0.25">
      <c r="D1499" s="130"/>
      <c r="E1499" s="130"/>
      <c r="F1499" s="130"/>
      <c r="G1499" s="130"/>
      <c r="H1499" s="130"/>
      <c r="I1499" s="130"/>
      <c r="J1499" s="130"/>
      <c r="K1499" s="130"/>
      <c r="L1499" s="130"/>
      <c r="M1499" s="130"/>
      <c r="N1499" s="130"/>
      <c r="O1499" s="130"/>
      <c r="P1499" s="130"/>
      <c r="Q1499" s="130"/>
      <c r="R1499" s="130"/>
      <c r="S1499" s="130"/>
      <c r="T1499" s="130"/>
      <c r="U1499" s="130"/>
      <c r="V1499" s="130"/>
      <c r="W1499" s="130"/>
      <c r="X1499" s="130"/>
      <c r="Y1499" s="130"/>
      <c r="Z1499" s="130"/>
      <c r="AA1499" s="130"/>
      <c r="AB1499" s="130"/>
      <c r="AC1499" s="130"/>
      <c r="AD1499" s="130"/>
      <c r="AE1499" s="130"/>
      <c r="AF1499" s="130"/>
      <c r="AG1499" s="130"/>
      <c r="AH1499" s="130"/>
      <c r="AI1499" s="130"/>
      <c r="AJ1499" s="130"/>
      <c r="AK1499" s="130"/>
      <c r="AL1499" s="130"/>
      <c r="AM1499" s="130"/>
      <c r="AN1499" s="130"/>
      <c r="AO1499" s="130"/>
      <c r="AP1499" s="130"/>
      <c r="AQ1499" s="130"/>
      <c r="AR1499" s="130"/>
      <c r="AS1499" s="130"/>
      <c r="AT1499" s="130"/>
      <c r="AU1499" s="130"/>
      <c r="AV1499" s="130"/>
      <c r="AW1499" s="130"/>
      <c r="AX1499" s="130"/>
      <c r="AY1499" s="130"/>
      <c r="AZ1499" s="130"/>
      <c r="BA1499" s="130"/>
      <c r="BB1499" s="130"/>
      <c r="BC1499" s="130"/>
      <c r="BD1499" s="130"/>
      <c r="BE1499" s="130"/>
      <c r="BF1499" s="130"/>
      <c r="BG1499" s="130"/>
      <c r="BH1499" s="130"/>
      <c r="BI1499" s="130"/>
      <c r="BJ1499" s="130"/>
      <c r="BK1499" s="130"/>
      <c r="BL1499" s="130"/>
      <c r="BM1499" s="130"/>
      <c r="BN1499" s="130"/>
      <c r="BO1499" s="130"/>
      <c r="BP1499" s="130"/>
      <c r="BQ1499" s="130"/>
      <c r="BR1499" s="130"/>
      <c r="BS1499" s="111"/>
    </row>
    <row r="1500" spans="4:71" s="94" customFormat="1" ht="9.75" customHeight="1" x14ac:dyDescent="0.25">
      <c r="D1500" s="130"/>
      <c r="E1500" s="130"/>
      <c r="F1500" s="130"/>
      <c r="G1500" s="130"/>
      <c r="H1500" s="130"/>
      <c r="I1500" s="130"/>
      <c r="J1500" s="130"/>
      <c r="K1500" s="130"/>
      <c r="L1500" s="130"/>
      <c r="M1500" s="130"/>
      <c r="N1500" s="130"/>
      <c r="O1500" s="130"/>
      <c r="P1500" s="130"/>
      <c r="Q1500" s="130"/>
      <c r="R1500" s="130"/>
      <c r="S1500" s="130"/>
      <c r="T1500" s="130"/>
      <c r="U1500" s="130"/>
      <c r="V1500" s="130"/>
      <c r="W1500" s="130"/>
      <c r="X1500" s="130"/>
      <c r="Y1500" s="130"/>
      <c r="Z1500" s="130"/>
      <c r="AA1500" s="130"/>
      <c r="AB1500" s="130"/>
      <c r="AC1500" s="130"/>
      <c r="AD1500" s="130"/>
      <c r="AE1500" s="130"/>
      <c r="AF1500" s="130"/>
      <c r="AG1500" s="130"/>
      <c r="AH1500" s="130"/>
      <c r="AI1500" s="130"/>
      <c r="AJ1500" s="130"/>
      <c r="AK1500" s="130"/>
      <c r="AL1500" s="130"/>
      <c r="AM1500" s="130"/>
      <c r="AN1500" s="130"/>
      <c r="AO1500" s="130"/>
      <c r="AP1500" s="130"/>
      <c r="AQ1500" s="130"/>
      <c r="AR1500" s="130"/>
      <c r="AS1500" s="130"/>
      <c r="AT1500" s="130"/>
      <c r="AU1500" s="130"/>
      <c r="AV1500" s="130"/>
      <c r="AW1500" s="130"/>
      <c r="AX1500" s="130"/>
      <c r="AY1500" s="130"/>
      <c r="AZ1500" s="130"/>
      <c r="BA1500" s="130"/>
      <c r="BB1500" s="130"/>
      <c r="BC1500" s="130"/>
      <c r="BD1500" s="130"/>
      <c r="BE1500" s="130"/>
      <c r="BF1500" s="130"/>
      <c r="BG1500" s="130"/>
      <c r="BH1500" s="130"/>
      <c r="BI1500" s="130"/>
      <c r="BJ1500" s="130"/>
      <c r="BK1500" s="130"/>
      <c r="BL1500" s="130"/>
      <c r="BM1500" s="130"/>
      <c r="BN1500" s="130"/>
      <c r="BO1500" s="130"/>
      <c r="BP1500" s="130"/>
      <c r="BQ1500" s="130"/>
      <c r="BR1500" s="130"/>
      <c r="BS1500" s="111"/>
    </row>
    <row r="1501" spans="4:71" s="94" customFormat="1" ht="9.75" customHeight="1" x14ac:dyDescent="0.25">
      <c r="D1501" s="130"/>
      <c r="E1501" s="130"/>
      <c r="F1501" s="130"/>
      <c r="G1501" s="130"/>
      <c r="H1501" s="130"/>
      <c r="I1501" s="130"/>
      <c r="J1501" s="130"/>
      <c r="K1501" s="130"/>
      <c r="L1501" s="130"/>
      <c r="M1501" s="130"/>
      <c r="N1501" s="130"/>
      <c r="O1501" s="130"/>
      <c r="P1501" s="130"/>
      <c r="Q1501" s="130"/>
      <c r="R1501" s="130"/>
      <c r="S1501" s="130"/>
      <c r="T1501" s="130"/>
      <c r="U1501" s="130"/>
      <c r="V1501" s="130"/>
      <c r="W1501" s="130"/>
      <c r="X1501" s="130"/>
      <c r="Y1501" s="130"/>
      <c r="Z1501" s="130"/>
      <c r="AA1501" s="130"/>
      <c r="AB1501" s="130"/>
      <c r="AC1501" s="130"/>
      <c r="AD1501" s="130"/>
      <c r="AE1501" s="130"/>
      <c r="AF1501" s="130"/>
      <c r="AG1501" s="130"/>
      <c r="AH1501" s="130"/>
      <c r="AI1501" s="130"/>
      <c r="AJ1501" s="130"/>
      <c r="AK1501" s="130"/>
      <c r="AL1501" s="130"/>
      <c r="AM1501" s="130"/>
      <c r="AN1501" s="130"/>
      <c r="AO1501" s="130"/>
      <c r="AP1501" s="130"/>
      <c r="AQ1501" s="130"/>
      <c r="AR1501" s="130"/>
      <c r="AS1501" s="130"/>
      <c r="AT1501" s="130"/>
      <c r="AU1501" s="130"/>
      <c r="AV1501" s="130"/>
      <c r="AW1501" s="130"/>
      <c r="AX1501" s="130"/>
      <c r="AY1501" s="130"/>
      <c r="AZ1501" s="130"/>
      <c r="BA1501" s="130"/>
      <c r="BB1501" s="130"/>
      <c r="BC1501" s="130"/>
      <c r="BD1501" s="130"/>
      <c r="BE1501" s="130"/>
      <c r="BF1501" s="130"/>
      <c r="BG1501" s="130"/>
      <c r="BH1501" s="130"/>
      <c r="BI1501" s="130"/>
      <c r="BJ1501" s="130"/>
      <c r="BK1501" s="130"/>
      <c r="BL1501" s="130"/>
      <c r="BM1501" s="130"/>
      <c r="BN1501" s="130"/>
      <c r="BO1501" s="130"/>
      <c r="BP1501" s="130"/>
      <c r="BQ1501" s="130"/>
      <c r="BR1501" s="130"/>
      <c r="BS1501" s="111"/>
    </row>
    <row r="1502" spans="4:71" s="94" customFormat="1" ht="9.75" customHeight="1" x14ac:dyDescent="0.25">
      <c r="D1502" s="130"/>
      <c r="E1502" s="130"/>
      <c r="F1502" s="130"/>
      <c r="G1502" s="130"/>
      <c r="H1502" s="130"/>
      <c r="I1502" s="130"/>
      <c r="J1502" s="130"/>
      <c r="K1502" s="130"/>
      <c r="L1502" s="130"/>
      <c r="M1502" s="130"/>
      <c r="N1502" s="130"/>
      <c r="O1502" s="130"/>
      <c r="P1502" s="130"/>
      <c r="Q1502" s="130"/>
      <c r="R1502" s="130"/>
      <c r="S1502" s="130"/>
      <c r="T1502" s="130"/>
      <c r="U1502" s="130"/>
      <c r="V1502" s="130"/>
      <c r="W1502" s="130"/>
      <c r="X1502" s="130"/>
      <c r="Y1502" s="130"/>
      <c r="Z1502" s="130"/>
      <c r="AA1502" s="130"/>
      <c r="AB1502" s="130"/>
      <c r="AC1502" s="130"/>
      <c r="AD1502" s="130"/>
      <c r="AE1502" s="130"/>
      <c r="AF1502" s="130"/>
      <c r="AG1502" s="130"/>
      <c r="AH1502" s="130"/>
      <c r="AI1502" s="130"/>
      <c r="AJ1502" s="130"/>
      <c r="AK1502" s="130"/>
      <c r="AL1502" s="130"/>
      <c r="AM1502" s="130"/>
      <c r="AN1502" s="130"/>
      <c r="AO1502" s="130"/>
      <c r="AP1502" s="130"/>
      <c r="AQ1502" s="130"/>
      <c r="AR1502" s="130"/>
      <c r="AS1502" s="130"/>
      <c r="AT1502" s="130"/>
      <c r="AU1502" s="130"/>
      <c r="AV1502" s="130"/>
      <c r="AW1502" s="130"/>
      <c r="AX1502" s="130"/>
      <c r="AY1502" s="130"/>
      <c r="AZ1502" s="130"/>
      <c r="BA1502" s="130"/>
      <c r="BB1502" s="130"/>
      <c r="BC1502" s="130"/>
      <c r="BD1502" s="130"/>
      <c r="BE1502" s="130"/>
      <c r="BF1502" s="130"/>
      <c r="BG1502" s="130"/>
      <c r="BH1502" s="130"/>
      <c r="BI1502" s="130"/>
      <c r="BJ1502" s="130"/>
      <c r="BK1502" s="130"/>
      <c r="BL1502" s="130"/>
      <c r="BM1502" s="130"/>
      <c r="BN1502" s="130"/>
      <c r="BO1502" s="130"/>
      <c r="BP1502" s="130"/>
      <c r="BQ1502" s="130"/>
      <c r="BR1502" s="130"/>
      <c r="BS1502" s="111"/>
    </row>
    <row r="1503" spans="4:71" s="94" customFormat="1" ht="9.75" customHeight="1" x14ac:dyDescent="0.25">
      <c r="D1503" s="130"/>
      <c r="E1503" s="130"/>
      <c r="F1503" s="130"/>
      <c r="G1503" s="130"/>
      <c r="H1503" s="130"/>
      <c r="I1503" s="130"/>
      <c r="J1503" s="130"/>
      <c r="K1503" s="130"/>
      <c r="L1503" s="130"/>
      <c r="M1503" s="130"/>
      <c r="N1503" s="130"/>
      <c r="O1503" s="130"/>
      <c r="P1503" s="130"/>
      <c r="Q1503" s="130"/>
      <c r="R1503" s="130"/>
      <c r="S1503" s="130"/>
      <c r="T1503" s="130"/>
      <c r="U1503" s="130"/>
      <c r="V1503" s="130"/>
      <c r="W1503" s="130"/>
      <c r="X1503" s="130"/>
      <c r="Y1503" s="130"/>
      <c r="Z1503" s="130"/>
      <c r="AA1503" s="130"/>
      <c r="AB1503" s="130"/>
      <c r="AC1503" s="130"/>
      <c r="AD1503" s="130"/>
      <c r="AE1503" s="130"/>
      <c r="AF1503" s="130"/>
      <c r="AG1503" s="130"/>
      <c r="AH1503" s="130"/>
      <c r="AI1503" s="130"/>
      <c r="AJ1503" s="130"/>
      <c r="AK1503" s="130"/>
      <c r="AL1503" s="130"/>
      <c r="AM1503" s="130"/>
      <c r="AN1503" s="130"/>
      <c r="AO1503" s="130"/>
      <c r="AP1503" s="130"/>
      <c r="AQ1503" s="130"/>
      <c r="AR1503" s="130"/>
      <c r="AS1503" s="130"/>
      <c r="AT1503" s="130"/>
      <c r="AU1503" s="130"/>
      <c r="AV1503" s="130"/>
      <c r="AW1503" s="130"/>
      <c r="AX1503" s="130"/>
      <c r="AY1503" s="130"/>
      <c r="AZ1503" s="130"/>
      <c r="BA1503" s="130"/>
      <c r="BB1503" s="130"/>
      <c r="BC1503" s="130"/>
      <c r="BD1503" s="130"/>
      <c r="BE1503" s="130"/>
      <c r="BF1503" s="130"/>
      <c r="BG1503" s="130"/>
      <c r="BH1503" s="130"/>
      <c r="BI1503" s="130"/>
      <c r="BJ1503" s="130"/>
      <c r="BK1503" s="130"/>
      <c r="BL1503" s="130"/>
      <c r="BM1503" s="130"/>
      <c r="BN1503" s="130"/>
      <c r="BO1503" s="130"/>
      <c r="BP1503" s="130"/>
      <c r="BQ1503" s="130"/>
      <c r="BR1503" s="130"/>
      <c r="BS1503" s="111"/>
    </row>
    <row r="1504" spans="4:71" s="94" customFormat="1" ht="9.75" customHeight="1" x14ac:dyDescent="0.25">
      <c r="D1504" s="130"/>
      <c r="E1504" s="130"/>
      <c r="F1504" s="130"/>
      <c r="G1504" s="130"/>
      <c r="H1504" s="130"/>
      <c r="I1504" s="130"/>
      <c r="J1504" s="130"/>
      <c r="K1504" s="130"/>
      <c r="L1504" s="130"/>
      <c r="M1504" s="130"/>
      <c r="N1504" s="130"/>
      <c r="O1504" s="130"/>
      <c r="P1504" s="130"/>
      <c r="Q1504" s="130"/>
      <c r="R1504" s="130"/>
      <c r="S1504" s="130"/>
      <c r="T1504" s="130"/>
      <c r="U1504" s="130"/>
      <c r="V1504" s="130"/>
      <c r="W1504" s="130"/>
      <c r="X1504" s="130"/>
      <c r="Y1504" s="130"/>
      <c r="Z1504" s="130"/>
      <c r="AA1504" s="130"/>
      <c r="AB1504" s="130"/>
      <c r="AC1504" s="130"/>
      <c r="AD1504" s="130"/>
      <c r="AE1504" s="130"/>
      <c r="AF1504" s="130"/>
      <c r="AG1504" s="130"/>
      <c r="AH1504" s="130"/>
      <c r="AI1504" s="130"/>
      <c r="AJ1504" s="130"/>
      <c r="AK1504" s="130"/>
      <c r="AL1504" s="130"/>
      <c r="AM1504" s="130"/>
      <c r="AN1504" s="130"/>
      <c r="AO1504" s="130"/>
      <c r="AP1504" s="130"/>
      <c r="AQ1504" s="130"/>
      <c r="AR1504" s="130"/>
      <c r="AS1504" s="130"/>
      <c r="AT1504" s="130"/>
      <c r="AU1504" s="130"/>
      <c r="AV1504" s="130"/>
      <c r="AW1504" s="130"/>
      <c r="AX1504" s="130"/>
      <c r="AY1504" s="130"/>
      <c r="AZ1504" s="130"/>
      <c r="BA1504" s="130"/>
      <c r="BB1504" s="130"/>
      <c r="BC1504" s="130"/>
      <c r="BD1504" s="130"/>
      <c r="BE1504" s="130"/>
      <c r="BF1504" s="130"/>
      <c r="BG1504" s="130"/>
      <c r="BH1504" s="130"/>
      <c r="BI1504" s="130"/>
      <c r="BJ1504" s="130"/>
      <c r="BK1504" s="130"/>
      <c r="BL1504" s="130"/>
      <c r="BM1504" s="130"/>
      <c r="BN1504" s="130"/>
      <c r="BO1504" s="130"/>
      <c r="BP1504" s="130"/>
      <c r="BQ1504" s="130"/>
      <c r="BR1504" s="130"/>
      <c r="BS1504" s="111"/>
    </row>
    <row r="1505" spans="4:71" s="94" customFormat="1" ht="9.75" customHeight="1" x14ac:dyDescent="0.25">
      <c r="D1505" s="130"/>
      <c r="E1505" s="130"/>
      <c r="F1505" s="130"/>
      <c r="G1505" s="130"/>
      <c r="H1505" s="130"/>
      <c r="I1505" s="130"/>
      <c r="J1505" s="130"/>
      <c r="K1505" s="130"/>
      <c r="L1505" s="130"/>
      <c r="M1505" s="130"/>
      <c r="N1505" s="130"/>
      <c r="O1505" s="130"/>
      <c r="P1505" s="130"/>
      <c r="Q1505" s="130"/>
      <c r="R1505" s="130"/>
      <c r="S1505" s="130"/>
      <c r="T1505" s="130"/>
      <c r="U1505" s="130"/>
      <c r="V1505" s="130"/>
      <c r="W1505" s="130"/>
      <c r="X1505" s="130"/>
      <c r="Y1505" s="130"/>
      <c r="Z1505" s="130"/>
      <c r="AA1505" s="130"/>
      <c r="AB1505" s="130"/>
      <c r="AC1505" s="130"/>
      <c r="AD1505" s="130"/>
      <c r="AE1505" s="130"/>
      <c r="AF1505" s="130"/>
      <c r="AG1505" s="130"/>
      <c r="AH1505" s="130"/>
      <c r="AI1505" s="130"/>
      <c r="AJ1505" s="130"/>
      <c r="AK1505" s="130"/>
      <c r="AL1505" s="130"/>
      <c r="AM1505" s="130"/>
      <c r="AN1505" s="130"/>
      <c r="AO1505" s="130"/>
      <c r="AP1505" s="130"/>
      <c r="AQ1505" s="130"/>
      <c r="AR1505" s="130"/>
      <c r="AS1505" s="130"/>
      <c r="AT1505" s="130"/>
      <c r="AU1505" s="130"/>
      <c r="AV1505" s="130"/>
      <c r="AW1505" s="130"/>
      <c r="AX1505" s="130"/>
      <c r="AY1505" s="130"/>
      <c r="AZ1505" s="130"/>
      <c r="BA1505" s="130"/>
      <c r="BB1505" s="130"/>
      <c r="BC1505" s="130"/>
      <c r="BD1505" s="130"/>
      <c r="BE1505" s="130"/>
      <c r="BF1505" s="130"/>
      <c r="BG1505" s="130"/>
      <c r="BH1505" s="130"/>
      <c r="BI1505" s="130"/>
      <c r="BJ1505" s="130"/>
      <c r="BK1505" s="130"/>
      <c r="BL1505" s="130"/>
      <c r="BM1505" s="130"/>
      <c r="BN1505" s="130"/>
      <c r="BO1505" s="130"/>
      <c r="BP1505" s="130"/>
      <c r="BQ1505" s="130"/>
      <c r="BR1505" s="130"/>
      <c r="BS1505" s="111"/>
    </row>
    <row r="1506" spans="4:71" s="94" customFormat="1" ht="9.75" customHeight="1" x14ac:dyDescent="0.25">
      <c r="D1506" s="130"/>
      <c r="E1506" s="130"/>
      <c r="F1506" s="130"/>
      <c r="G1506" s="130"/>
      <c r="H1506" s="130"/>
      <c r="I1506" s="130"/>
      <c r="J1506" s="130"/>
      <c r="K1506" s="130"/>
      <c r="L1506" s="130"/>
      <c r="M1506" s="130"/>
      <c r="N1506" s="130"/>
      <c r="O1506" s="130"/>
      <c r="P1506" s="130"/>
      <c r="Q1506" s="130"/>
      <c r="R1506" s="130"/>
      <c r="S1506" s="130"/>
      <c r="T1506" s="130"/>
      <c r="U1506" s="130"/>
      <c r="V1506" s="130"/>
      <c r="W1506" s="130"/>
      <c r="X1506" s="130"/>
      <c r="Y1506" s="130"/>
      <c r="Z1506" s="130"/>
      <c r="AA1506" s="130"/>
      <c r="AB1506" s="130"/>
      <c r="AC1506" s="130"/>
      <c r="AD1506" s="130"/>
      <c r="AE1506" s="130"/>
      <c r="AF1506" s="130"/>
      <c r="AG1506" s="130"/>
      <c r="AH1506" s="130"/>
      <c r="AI1506" s="130"/>
      <c r="AJ1506" s="130"/>
      <c r="AK1506" s="130"/>
      <c r="AL1506" s="130"/>
      <c r="AM1506" s="130"/>
      <c r="AN1506" s="130"/>
      <c r="AO1506" s="130"/>
      <c r="AP1506" s="130"/>
      <c r="AQ1506" s="130"/>
      <c r="AR1506" s="130"/>
      <c r="AS1506" s="130"/>
      <c r="AT1506" s="130"/>
      <c r="AU1506" s="130"/>
      <c r="AV1506" s="130"/>
      <c r="AW1506" s="130"/>
      <c r="AX1506" s="130"/>
      <c r="AY1506" s="130"/>
      <c r="AZ1506" s="130"/>
      <c r="BA1506" s="130"/>
      <c r="BB1506" s="130"/>
      <c r="BC1506" s="130"/>
      <c r="BD1506" s="130"/>
      <c r="BE1506" s="130"/>
      <c r="BF1506" s="130"/>
      <c r="BG1506" s="130"/>
      <c r="BH1506" s="130"/>
      <c r="BI1506" s="130"/>
      <c r="BJ1506" s="130"/>
      <c r="BK1506" s="130"/>
      <c r="BL1506" s="130"/>
      <c r="BM1506" s="130"/>
      <c r="BN1506" s="130"/>
      <c r="BO1506" s="130"/>
      <c r="BP1506" s="130"/>
      <c r="BQ1506" s="130"/>
      <c r="BR1506" s="130"/>
      <c r="BS1506" s="111"/>
    </row>
    <row r="1507" spans="4:71" s="94" customFormat="1" ht="9.75" customHeight="1" x14ac:dyDescent="0.25">
      <c r="D1507" s="130"/>
      <c r="E1507" s="130"/>
      <c r="F1507" s="130"/>
      <c r="G1507" s="130"/>
      <c r="H1507" s="130"/>
      <c r="I1507" s="130"/>
      <c r="J1507" s="130"/>
      <c r="K1507" s="130"/>
      <c r="L1507" s="130"/>
      <c r="M1507" s="130"/>
      <c r="N1507" s="130"/>
      <c r="O1507" s="130"/>
      <c r="P1507" s="130"/>
      <c r="Q1507" s="130"/>
      <c r="R1507" s="130"/>
      <c r="S1507" s="130"/>
      <c r="T1507" s="130"/>
      <c r="U1507" s="130"/>
      <c r="V1507" s="130"/>
      <c r="W1507" s="130"/>
      <c r="X1507" s="130"/>
      <c r="Y1507" s="130"/>
      <c r="Z1507" s="130"/>
      <c r="AA1507" s="130"/>
      <c r="AB1507" s="130"/>
      <c r="AC1507" s="130"/>
      <c r="AD1507" s="130"/>
      <c r="AE1507" s="130"/>
      <c r="AF1507" s="130"/>
      <c r="AG1507" s="130"/>
      <c r="AH1507" s="130"/>
      <c r="AI1507" s="130"/>
      <c r="AJ1507" s="130"/>
      <c r="AK1507" s="130"/>
      <c r="AL1507" s="130"/>
      <c r="AM1507" s="130"/>
      <c r="AN1507" s="130"/>
      <c r="AO1507" s="130"/>
      <c r="AP1507" s="130"/>
      <c r="AQ1507" s="130"/>
      <c r="AR1507" s="130"/>
      <c r="AS1507" s="130"/>
      <c r="AT1507" s="130"/>
      <c r="AU1507" s="130"/>
      <c r="AV1507" s="130"/>
      <c r="AW1507" s="130"/>
      <c r="AX1507" s="130"/>
      <c r="AY1507" s="130"/>
      <c r="AZ1507" s="130"/>
      <c r="BA1507" s="130"/>
      <c r="BB1507" s="130"/>
      <c r="BC1507" s="130"/>
      <c r="BD1507" s="130"/>
      <c r="BE1507" s="130"/>
      <c r="BF1507" s="130"/>
      <c r="BG1507" s="130"/>
      <c r="BH1507" s="130"/>
      <c r="BI1507" s="130"/>
      <c r="BJ1507" s="130"/>
      <c r="BK1507" s="130"/>
      <c r="BL1507" s="130"/>
      <c r="BM1507" s="130"/>
      <c r="BN1507" s="130"/>
      <c r="BO1507" s="130"/>
      <c r="BP1507" s="130"/>
      <c r="BQ1507" s="130"/>
      <c r="BR1507" s="130"/>
      <c r="BS1507" s="111"/>
    </row>
    <row r="1508" spans="4:71" s="94" customFormat="1" ht="9.75" customHeight="1" x14ac:dyDescent="0.25">
      <c r="D1508" s="130"/>
      <c r="E1508" s="130"/>
      <c r="F1508" s="130"/>
      <c r="G1508" s="130"/>
      <c r="H1508" s="130"/>
      <c r="I1508" s="130"/>
      <c r="J1508" s="130"/>
      <c r="K1508" s="130"/>
      <c r="L1508" s="130"/>
      <c r="M1508" s="130"/>
      <c r="N1508" s="130"/>
      <c r="O1508" s="130"/>
      <c r="P1508" s="130"/>
      <c r="Q1508" s="130"/>
      <c r="R1508" s="130"/>
      <c r="S1508" s="130"/>
      <c r="T1508" s="130"/>
      <c r="U1508" s="130"/>
      <c r="V1508" s="130"/>
      <c r="W1508" s="130"/>
      <c r="X1508" s="130"/>
      <c r="Y1508" s="130"/>
      <c r="Z1508" s="130"/>
      <c r="AA1508" s="130"/>
      <c r="AB1508" s="130"/>
      <c r="AC1508" s="130"/>
      <c r="AD1508" s="130"/>
      <c r="AE1508" s="130"/>
      <c r="AF1508" s="130"/>
      <c r="AG1508" s="130"/>
      <c r="AH1508" s="130"/>
      <c r="AI1508" s="130"/>
      <c r="AJ1508" s="130"/>
      <c r="AK1508" s="130"/>
      <c r="AL1508" s="130"/>
      <c r="AM1508" s="130"/>
      <c r="AN1508" s="130"/>
      <c r="AO1508" s="130"/>
      <c r="AP1508" s="130"/>
      <c r="AQ1508" s="130"/>
      <c r="AR1508" s="130"/>
      <c r="AS1508" s="130"/>
      <c r="AT1508" s="130"/>
      <c r="AU1508" s="130"/>
      <c r="AV1508" s="130"/>
      <c r="AW1508" s="130"/>
      <c r="AX1508" s="130"/>
      <c r="AY1508" s="130"/>
      <c r="AZ1508" s="130"/>
      <c r="BA1508" s="130"/>
      <c r="BB1508" s="130"/>
      <c r="BC1508" s="130"/>
      <c r="BD1508" s="130"/>
      <c r="BE1508" s="130"/>
      <c r="BF1508" s="130"/>
      <c r="BG1508" s="130"/>
      <c r="BH1508" s="130"/>
      <c r="BI1508" s="130"/>
      <c r="BJ1508" s="130"/>
      <c r="BK1508" s="130"/>
      <c r="BL1508" s="130"/>
      <c r="BM1508" s="130"/>
      <c r="BN1508" s="130"/>
      <c r="BO1508" s="130"/>
      <c r="BP1508" s="130"/>
      <c r="BQ1508" s="130"/>
      <c r="BR1508" s="130"/>
      <c r="BS1508" s="111"/>
    </row>
    <row r="1509" spans="4:71" s="94" customFormat="1" ht="9.75" customHeight="1" x14ac:dyDescent="0.25">
      <c r="D1509" s="130"/>
      <c r="E1509" s="130"/>
      <c r="F1509" s="130"/>
      <c r="G1509" s="130"/>
      <c r="H1509" s="130"/>
      <c r="I1509" s="130"/>
      <c r="J1509" s="130"/>
      <c r="K1509" s="130"/>
      <c r="L1509" s="130"/>
      <c r="M1509" s="130"/>
      <c r="N1509" s="130"/>
      <c r="O1509" s="130"/>
      <c r="P1509" s="130"/>
      <c r="Q1509" s="130"/>
      <c r="R1509" s="130"/>
      <c r="S1509" s="130"/>
      <c r="T1509" s="130"/>
      <c r="U1509" s="130"/>
      <c r="V1509" s="130"/>
      <c r="W1509" s="130"/>
      <c r="X1509" s="130"/>
      <c r="Y1509" s="130"/>
      <c r="Z1509" s="130"/>
      <c r="AA1509" s="130"/>
      <c r="AB1509" s="130"/>
      <c r="AC1509" s="130"/>
      <c r="AD1509" s="130"/>
      <c r="AE1509" s="130"/>
      <c r="AF1509" s="130"/>
      <c r="AG1509" s="130"/>
      <c r="AH1509" s="130"/>
      <c r="AI1509" s="130"/>
      <c r="AJ1509" s="130"/>
      <c r="AK1509" s="130"/>
      <c r="AL1509" s="130"/>
      <c r="AM1509" s="130"/>
      <c r="AN1509" s="130"/>
      <c r="AO1509" s="130"/>
      <c r="AP1509" s="130"/>
      <c r="AQ1509" s="130"/>
      <c r="AR1509" s="130"/>
      <c r="AS1509" s="130"/>
      <c r="AT1509" s="130"/>
      <c r="AU1509" s="130"/>
      <c r="AV1509" s="130"/>
      <c r="AW1509" s="130"/>
      <c r="AX1509" s="130"/>
      <c r="AY1509" s="130"/>
      <c r="AZ1509" s="130"/>
      <c r="BA1509" s="130"/>
      <c r="BB1509" s="130"/>
      <c r="BC1509" s="130"/>
      <c r="BD1509" s="130"/>
      <c r="BE1509" s="130"/>
      <c r="BF1509" s="130"/>
      <c r="BG1509" s="130"/>
      <c r="BH1509" s="130"/>
      <c r="BI1509" s="130"/>
      <c r="BJ1509" s="130"/>
      <c r="BK1509" s="130"/>
      <c r="BL1509" s="130"/>
      <c r="BM1509" s="130"/>
      <c r="BN1509" s="130"/>
      <c r="BO1509" s="130"/>
      <c r="BP1509" s="130"/>
      <c r="BQ1509" s="130"/>
      <c r="BR1509" s="130"/>
      <c r="BS1509" s="111"/>
    </row>
    <row r="1510" spans="4:71" s="94" customFormat="1" ht="9.75" customHeight="1" x14ac:dyDescent="0.25">
      <c r="D1510" s="130"/>
      <c r="E1510" s="130"/>
      <c r="F1510" s="130"/>
      <c r="G1510" s="130"/>
      <c r="H1510" s="130"/>
      <c r="I1510" s="130"/>
      <c r="J1510" s="130"/>
      <c r="K1510" s="130"/>
      <c r="L1510" s="130"/>
      <c r="M1510" s="130"/>
      <c r="N1510" s="130"/>
      <c r="O1510" s="130"/>
      <c r="P1510" s="130"/>
      <c r="Q1510" s="130"/>
      <c r="R1510" s="130"/>
      <c r="S1510" s="130"/>
      <c r="T1510" s="130"/>
      <c r="U1510" s="130"/>
      <c r="V1510" s="130"/>
      <c r="W1510" s="130"/>
      <c r="X1510" s="130"/>
      <c r="Y1510" s="130"/>
      <c r="Z1510" s="130"/>
      <c r="AA1510" s="130"/>
      <c r="AB1510" s="130"/>
      <c r="AC1510" s="130"/>
      <c r="AD1510" s="130"/>
      <c r="AE1510" s="130"/>
      <c r="AF1510" s="130"/>
      <c r="AG1510" s="130"/>
      <c r="AH1510" s="130"/>
      <c r="AI1510" s="130"/>
      <c r="AJ1510" s="130"/>
      <c r="AK1510" s="130"/>
      <c r="AL1510" s="130"/>
      <c r="AM1510" s="130"/>
      <c r="AN1510" s="130"/>
      <c r="AO1510" s="130"/>
      <c r="AP1510" s="130"/>
      <c r="AQ1510" s="130"/>
      <c r="AR1510" s="130"/>
      <c r="AS1510" s="130"/>
      <c r="AT1510" s="130"/>
      <c r="AU1510" s="130"/>
      <c r="AV1510" s="130"/>
      <c r="AW1510" s="130"/>
      <c r="AX1510" s="130"/>
      <c r="AY1510" s="130"/>
      <c r="AZ1510" s="130"/>
      <c r="BA1510" s="130"/>
      <c r="BB1510" s="130"/>
      <c r="BC1510" s="130"/>
      <c r="BD1510" s="130"/>
      <c r="BE1510" s="130"/>
      <c r="BF1510" s="130"/>
      <c r="BG1510" s="130"/>
      <c r="BH1510" s="130"/>
      <c r="BI1510" s="130"/>
      <c r="BJ1510" s="130"/>
      <c r="BK1510" s="130"/>
      <c r="BL1510" s="130"/>
      <c r="BM1510" s="130"/>
      <c r="BN1510" s="130"/>
      <c r="BO1510" s="130"/>
      <c r="BP1510" s="130"/>
      <c r="BQ1510" s="130"/>
      <c r="BR1510" s="130"/>
      <c r="BS1510" s="111"/>
    </row>
    <row r="1511" spans="4:71" s="94" customFormat="1" ht="9.75" customHeight="1" x14ac:dyDescent="0.25">
      <c r="D1511" s="130"/>
      <c r="E1511" s="130"/>
      <c r="F1511" s="130"/>
      <c r="G1511" s="130"/>
      <c r="H1511" s="130"/>
      <c r="I1511" s="130"/>
      <c r="J1511" s="130"/>
      <c r="K1511" s="130"/>
      <c r="L1511" s="130"/>
      <c r="M1511" s="130"/>
      <c r="N1511" s="130"/>
      <c r="O1511" s="130"/>
      <c r="P1511" s="130"/>
      <c r="Q1511" s="130"/>
      <c r="R1511" s="130"/>
      <c r="S1511" s="130"/>
      <c r="T1511" s="130"/>
      <c r="U1511" s="130"/>
      <c r="V1511" s="130"/>
      <c r="W1511" s="130"/>
      <c r="X1511" s="130"/>
      <c r="Y1511" s="130"/>
      <c r="Z1511" s="130"/>
      <c r="AA1511" s="130"/>
      <c r="AB1511" s="130"/>
      <c r="AC1511" s="130"/>
      <c r="AD1511" s="130"/>
      <c r="AE1511" s="130"/>
      <c r="AF1511" s="130"/>
      <c r="AG1511" s="130"/>
      <c r="AH1511" s="130"/>
      <c r="AI1511" s="130"/>
      <c r="AJ1511" s="130"/>
      <c r="AK1511" s="130"/>
      <c r="AL1511" s="130"/>
      <c r="AM1511" s="130"/>
      <c r="AN1511" s="130"/>
      <c r="AO1511" s="130"/>
      <c r="AP1511" s="130"/>
      <c r="AQ1511" s="130"/>
      <c r="AR1511" s="130"/>
      <c r="AS1511" s="130"/>
      <c r="AT1511" s="130"/>
      <c r="AU1511" s="130"/>
      <c r="AV1511" s="130"/>
      <c r="AW1511" s="130"/>
      <c r="AX1511" s="130"/>
      <c r="AY1511" s="130"/>
      <c r="AZ1511" s="130"/>
      <c r="BA1511" s="130"/>
      <c r="BB1511" s="130"/>
      <c r="BC1511" s="130"/>
      <c r="BD1511" s="130"/>
      <c r="BE1511" s="130"/>
      <c r="BF1511" s="130"/>
      <c r="BG1511" s="130"/>
      <c r="BH1511" s="130"/>
      <c r="BI1511" s="130"/>
      <c r="BJ1511" s="130"/>
      <c r="BK1511" s="130"/>
      <c r="BL1511" s="130"/>
      <c r="BM1511" s="130"/>
      <c r="BN1511" s="130"/>
      <c r="BO1511" s="130"/>
      <c r="BP1511" s="130"/>
      <c r="BQ1511" s="130"/>
      <c r="BR1511" s="130"/>
      <c r="BS1511" s="111"/>
    </row>
    <row r="1512" spans="4:71" s="94" customFormat="1" ht="9.75" customHeight="1" x14ac:dyDescent="0.25">
      <c r="D1512" s="130"/>
      <c r="E1512" s="130"/>
      <c r="F1512" s="130"/>
      <c r="G1512" s="130"/>
      <c r="H1512" s="130"/>
      <c r="I1512" s="130"/>
      <c r="J1512" s="130"/>
      <c r="K1512" s="130"/>
      <c r="L1512" s="130"/>
      <c r="M1512" s="130"/>
      <c r="N1512" s="130"/>
      <c r="O1512" s="130"/>
      <c r="P1512" s="130"/>
      <c r="Q1512" s="130"/>
      <c r="R1512" s="130"/>
      <c r="S1512" s="130"/>
      <c r="T1512" s="130"/>
      <c r="U1512" s="130"/>
      <c r="V1512" s="130"/>
      <c r="W1512" s="130"/>
      <c r="X1512" s="130"/>
      <c r="Y1512" s="130"/>
      <c r="Z1512" s="130"/>
      <c r="AA1512" s="130"/>
      <c r="AB1512" s="130"/>
      <c r="AC1512" s="130"/>
      <c r="AD1512" s="130"/>
      <c r="AE1512" s="130"/>
      <c r="AF1512" s="130"/>
      <c r="AG1512" s="130"/>
      <c r="AH1512" s="130"/>
      <c r="AI1512" s="130"/>
      <c r="AJ1512" s="130"/>
      <c r="AK1512" s="130"/>
      <c r="AL1512" s="130"/>
      <c r="AM1512" s="130"/>
      <c r="AN1512" s="130"/>
      <c r="AO1512" s="130"/>
      <c r="AP1512" s="130"/>
      <c r="AQ1512" s="130"/>
      <c r="AR1512" s="130"/>
      <c r="AS1512" s="130"/>
      <c r="AT1512" s="130"/>
      <c r="AU1512" s="130"/>
      <c r="AV1512" s="130"/>
      <c r="AW1512" s="130"/>
      <c r="AX1512" s="130"/>
      <c r="AY1512" s="130"/>
      <c r="AZ1512" s="130"/>
      <c r="BA1512" s="130"/>
      <c r="BB1512" s="130"/>
      <c r="BC1512" s="130"/>
      <c r="BD1512" s="130"/>
      <c r="BE1512" s="130"/>
      <c r="BF1512" s="130"/>
      <c r="BG1512" s="130"/>
      <c r="BH1512" s="130"/>
      <c r="BI1512" s="130"/>
      <c r="BJ1512" s="130"/>
      <c r="BK1512" s="130"/>
      <c r="BL1512" s="130"/>
      <c r="BM1512" s="130"/>
      <c r="BN1512" s="130"/>
      <c r="BO1512" s="130"/>
      <c r="BP1512" s="130"/>
      <c r="BQ1512" s="130"/>
      <c r="BR1512" s="130"/>
      <c r="BS1512" s="111"/>
    </row>
    <row r="1513" spans="4:71" s="94" customFormat="1" ht="9.75" customHeight="1" x14ac:dyDescent="0.25">
      <c r="D1513" s="130"/>
      <c r="E1513" s="130"/>
      <c r="F1513" s="130"/>
      <c r="G1513" s="130"/>
      <c r="H1513" s="130"/>
      <c r="I1513" s="130"/>
      <c r="J1513" s="130"/>
      <c r="K1513" s="130"/>
      <c r="L1513" s="130"/>
      <c r="M1513" s="130"/>
      <c r="N1513" s="130"/>
      <c r="O1513" s="130"/>
      <c r="P1513" s="130"/>
      <c r="Q1513" s="130"/>
      <c r="R1513" s="130"/>
      <c r="S1513" s="130"/>
      <c r="T1513" s="130"/>
      <c r="U1513" s="130"/>
      <c r="V1513" s="130"/>
      <c r="W1513" s="130"/>
      <c r="X1513" s="130"/>
      <c r="Y1513" s="130"/>
      <c r="Z1513" s="130"/>
      <c r="AA1513" s="130"/>
      <c r="AB1513" s="130"/>
      <c r="AC1513" s="130"/>
      <c r="AD1513" s="130"/>
      <c r="AE1513" s="130"/>
      <c r="AF1513" s="130"/>
      <c r="AG1513" s="130"/>
      <c r="AH1513" s="130"/>
      <c r="AI1513" s="130"/>
      <c r="AJ1513" s="130"/>
      <c r="AK1513" s="130"/>
      <c r="AL1513" s="130"/>
      <c r="AM1513" s="130"/>
      <c r="AN1513" s="130"/>
      <c r="AO1513" s="130"/>
      <c r="AP1513" s="130"/>
      <c r="AQ1513" s="130"/>
      <c r="AR1513" s="130"/>
      <c r="AS1513" s="130"/>
      <c r="AT1513" s="130"/>
      <c r="AU1513" s="130"/>
      <c r="AV1513" s="130"/>
      <c r="AW1513" s="130"/>
      <c r="AX1513" s="130"/>
      <c r="AY1513" s="130"/>
      <c r="AZ1513" s="130"/>
      <c r="BA1513" s="130"/>
      <c r="BB1513" s="130"/>
      <c r="BC1513" s="130"/>
      <c r="BD1513" s="130"/>
      <c r="BE1513" s="130"/>
      <c r="BF1513" s="130"/>
      <c r="BG1513" s="130"/>
      <c r="BH1513" s="130"/>
      <c r="BI1513" s="130"/>
      <c r="BJ1513" s="130"/>
      <c r="BK1513" s="130"/>
      <c r="BL1513" s="130"/>
      <c r="BM1513" s="130"/>
      <c r="BN1513" s="130"/>
      <c r="BO1513" s="130"/>
      <c r="BP1513" s="130"/>
      <c r="BQ1513" s="130"/>
      <c r="BR1513" s="130"/>
      <c r="BS1513" s="111"/>
    </row>
    <row r="1514" spans="4:71" s="94" customFormat="1" ht="9.75" customHeight="1" x14ac:dyDescent="0.25">
      <c r="D1514" s="130"/>
      <c r="E1514" s="130"/>
      <c r="F1514" s="130"/>
      <c r="G1514" s="130"/>
      <c r="H1514" s="130"/>
      <c r="I1514" s="130"/>
      <c r="J1514" s="130"/>
      <c r="K1514" s="130"/>
      <c r="L1514" s="130"/>
      <c r="M1514" s="130"/>
      <c r="N1514" s="130"/>
      <c r="O1514" s="130"/>
      <c r="P1514" s="130"/>
      <c r="Q1514" s="130"/>
      <c r="R1514" s="130"/>
      <c r="S1514" s="130"/>
      <c r="T1514" s="130"/>
      <c r="U1514" s="130"/>
      <c r="V1514" s="130"/>
      <c r="W1514" s="130"/>
      <c r="X1514" s="130"/>
      <c r="Y1514" s="130"/>
      <c r="Z1514" s="130"/>
      <c r="AA1514" s="130"/>
      <c r="AB1514" s="130"/>
      <c r="AC1514" s="130"/>
      <c r="AD1514" s="130"/>
      <c r="AE1514" s="130"/>
      <c r="AF1514" s="130"/>
      <c r="AG1514" s="130"/>
      <c r="AH1514" s="130"/>
      <c r="AI1514" s="130"/>
      <c r="AJ1514" s="130"/>
      <c r="AK1514" s="130"/>
      <c r="AL1514" s="130"/>
      <c r="AM1514" s="130"/>
      <c r="AN1514" s="130"/>
      <c r="AO1514" s="130"/>
      <c r="AP1514" s="130"/>
      <c r="AQ1514" s="130"/>
      <c r="AR1514" s="130"/>
      <c r="AS1514" s="130"/>
      <c r="AT1514" s="130"/>
      <c r="AU1514" s="130"/>
      <c r="AV1514" s="130"/>
      <c r="AW1514" s="130"/>
      <c r="AX1514" s="130"/>
      <c r="AY1514" s="130"/>
      <c r="AZ1514" s="130"/>
      <c r="BA1514" s="130"/>
      <c r="BB1514" s="130"/>
      <c r="BC1514" s="130"/>
      <c r="BD1514" s="130"/>
      <c r="BE1514" s="130"/>
      <c r="BF1514" s="130"/>
      <c r="BG1514" s="130"/>
      <c r="BH1514" s="130"/>
      <c r="BI1514" s="130"/>
      <c r="BJ1514" s="130"/>
      <c r="BK1514" s="130"/>
      <c r="BL1514" s="130"/>
      <c r="BM1514" s="130"/>
      <c r="BN1514" s="130"/>
      <c r="BO1514" s="130"/>
      <c r="BP1514" s="130"/>
      <c r="BQ1514" s="130"/>
      <c r="BR1514" s="130"/>
      <c r="BS1514" s="111"/>
    </row>
    <row r="1515" spans="4:71" s="94" customFormat="1" ht="9.75" customHeight="1" x14ac:dyDescent="0.25">
      <c r="D1515" s="130"/>
      <c r="E1515" s="130"/>
      <c r="F1515" s="130"/>
      <c r="G1515" s="130"/>
      <c r="H1515" s="130"/>
      <c r="I1515" s="130"/>
      <c r="J1515" s="130"/>
      <c r="K1515" s="130"/>
      <c r="L1515" s="130"/>
      <c r="M1515" s="130"/>
      <c r="N1515" s="130"/>
      <c r="O1515" s="130"/>
      <c r="P1515" s="130"/>
      <c r="Q1515" s="130"/>
      <c r="R1515" s="130"/>
      <c r="S1515" s="130"/>
      <c r="T1515" s="130"/>
      <c r="U1515" s="130"/>
      <c r="V1515" s="130"/>
      <c r="W1515" s="130"/>
      <c r="X1515" s="130"/>
      <c r="Y1515" s="130"/>
      <c r="Z1515" s="130"/>
      <c r="AA1515" s="130"/>
      <c r="AB1515" s="130"/>
      <c r="AC1515" s="130"/>
      <c r="AD1515" s="130"/>
      <c r="AE1515" s="130"/>
      <c r="AF1515" s="130"/>
      <c r="AG1515" s="130"/>
      <c r="AH1515" s="130"/>
      <c r="AI1515" s="130"/>
      <c r="AJ1515" s="130"/>
      <c r="AK1515" s="130"/>
      <c r="AL1515" s="130"/>
      <c r="AM1515" s="130"/>
      <c r="AN1515" s="130"/>
      <c r="AO1515" s="130"/>
      <c r="AP1515" s="130"/>
      <c r="AQ1515" s="130"/>
      <c r="AR1515" s="130"/>
      <c r="AS1515" s="130"/>
      <c r="AT1515" s="130"/>
      <c r="AU1515" s="130"/>
      <c r="AV1515" s="130"/>
      <c r="AW1515" s="130"/>
      <c r="AX1515" s="130"/>
      <c r="AY1515" s="130"/>
      <c r="AZ1515" s="130"/>
      <c r="BA1515" s="130"/>
      <c r="BB1515" s="130"/>
      <c r="BC1515" s="130"/>
      <c r="BD1515" s="130"/>
      <c r="BE1515" s="130"/>
      <c r="BF1515" s="130"/>
      <c r="BG1515" s="130"/>
      <c r="BH1515" s="130"/>
      <c r="BI1515" s="130"/>
      <c r="BJ1515" s="130"/>
      <c r="BK1515" s="130"/>
      <c r="BL1515" s="130"/>
      <c r="BM1515" s="130"/>
      <c r="BN1515" s="130"/>
      <c r="BO1515" s="130"/>
      <c r="BP1515" s="130"/>
      <c r="BQ1515" s="130"/>
      <c r="BR1515" s="130"/>
      <c r="BS1515" s="111"/>
    </row>
    <row r="1516" spans="4:71" s="94" customFormat="1" ht="9.75" customHeight="1" x14ac:dyDescent="0.25">
      <c r="D1516" s="130"/>
      <c r="E1516" s="130"/>
      <c r="F1516" s="130"/>
      <c r="G1516" s="130"/>
      <c r="H1516" s="130"/>
      <c r="I1516" s="130"/>
      <c r="J1516" s="130"/>
      <c r="K1516" s="130"/>
      <c r="L1516" s="130"/>
      <c r="M1516" s="130"/>
      <c r="N1516" s="130"/>
      <c r="O1516" s="130"/>
      <c r="P1516" s="130"/>
      <c r="Q1516" s="130"/>
      <c r="R1516" s="130"/>
      <c r="S1516" s="130"/>
      <c r="T1516" s="130"/>
      <c r="U1516" s="130"/>
      <c r="V1516" s="130"/>
      <c r="W1516" s="130"/>
      <c r="X1516" s="130"/>
      <c r="Y1516" s="130"/>
      <c r="Z1516" s="130"/>
      <c r="AA1516" s="130"/>
      <c r="AB1516" s="130"/>
      <c r="AC1516" s="130"/>
      <c r="AD1516" s="130"/>
      <c r="AE1516" s="130"/>
      <c r="AF1516" s="130"/>
      <c r="AG1516" s="130"/>
      <c r="AH1516" s="130"/>
      <c r="AI1516" s="130"/>
      <c r="AJ1516" s="130"/>
      <c r="AK1516" s="130"/>
      <c r="AL1516" s="130"/>
      <c r="AM1516" s="130"/>
      <c r="AN1516" s="130"/>
      <c r="AO1516" s="130"/>
      <c r="AP1516" s="130"/>
      <c r="AQ1516" s="130"/>
      <c r="AR1516" s="130"/>
      <c r="AS1516" s="130"/>
      <c r="AT1516" s="130"/>
      <c r="AU1516" s="130"/>
      <c r="AV1516" s="130"/>
      <c r="AW1516" s="130"/>
      <c r="AX1516" s="130"/>
      <c r="AY1516" s="130"/>
      <c r="AZ1516" s="130"/>
      <c r="BA1516" s="130"/>
      <c r="BB1516" s="130"/>
      <c r="BC1516" s="130"/>
      <c r="BD1516" s="130"/>
      <c r="BE1516" s="130"/>
      <c r="BF1516" s="130"/>
      <c r="BG1516" s="130"/>
      <c r="BH1516" s="130"/>
      <c r="BI1516" s="130"/>
      <c r="BJ1516" s="130"/>
      <c r="BK1516" s="130"/>
      <c r="BL1516" s="130"/>
      <c r="BM1516" s="130"/>
      <c r="BN1516" s="130"/>
      <c r="BO1516" s="130"/>
      <c r="BP1516" s="130"/>
      <c r="BQ1516" s="130"/>
      <c r="BR1516" s="130"/>
      <c r="BS1516" s="111"/>
    </row>
    <row r="1517" spans="4:71" s="94" customFormat="1" ht="9.75" customHeight="1" x14ac:dyDescent="0.25">
      <c r="D1517" s="130"/>
      <c r="E1517" s="130"/>
      <c r="F1517" s="130"/>
      <c r="G1517" s="130"/>
      <c r="H1517" s="130"/>
      <c r="I1517" s="130"/>
      <c r="J1517" s="130"/>
      <c r="K1517" s="130"/>
      <c r="L1517" s="130"/>
      <c r="M1517" s="130"/>
      <c r="N1517" s="130"/>
      <c r="O1517" s="130"/>
      <c r="P1517" s="130"/>
      <c r="Q1517" s="130"/>
      <c r="R1517" s="130"/>
      <c r="S1517" s="130"/>
      <c r="T1517" s="130"/>
      <c r="U1517" s="130"/>
      <c r="V1517" s="130"/>
      <c r="W1517" s="130"/>
      <c r="X1517" s="130"/>
      <c r="Y1517" s="130"/>
      <c r="Z1517" s="130"/>
      <c r="AA1517" s="130"/>
      <c r="AB1517" s="130"/>
      <c r="AC1517" s="130"/>
      <c r="AD1517" s="130"/>
      <c r="AE1517" s="130"/>
      <c r="AF1517" s="130"/>
      <c r="AG1517" s="130"/>
      <c r="AH1517" s="130"/>
      <c r="AI1517" s="130"/>
      <c r="AJ1517" s="130"/>
      <c r="AK1517" s="130"/>
      <c r="AL1517" s="130"/>
      <c r="AM1517" s="130"/>
      <c r="AN1517" s="130"/>
      <c r="AO1517" s="130"/>
      <c r="AP1517" s="130"/>
      <c r="AQ1517" s="130"/>
      <c r="AR1517" s="130"/>
      <c r="AS1517" s="130"/>
      <c r="AT1517" s="130"/>
      <c r="AU1517" s="130"/>
      <c r="AV1517" s="130"/>
      <c r="AW1517" s="130"/>
      <c r="AX1517" s="130"/>
      <c r="AY1517" s="130"/>
      <c r="AZ1517" s="130"/>
      <c r="BA1517" s="130"/>
      <c r="BB1517" s="130"/>
      <c r="BC1517" s="130"/>
      <c r="BD1517" s="130"/>
      <c r="BE1517" s="130"/>
      <c r="BF1517" s="130"/>
      <c r="BG1517" s="130"/>
      <c r="BH1517" s="130"/>
      <c r="BI1517" s="130"/>
      <c r="BJ1517" s="130"/>
      <c r="BK1517" s="130"/>
      <c r="BL1517" s="130"/>
      <c r="BM1517" s="130"/>
      <c r="BN1517" s="130"/>
      <c r="BO1517" s="130"/>
      <c r="BP1517" s="130"/>
      <c r="BQ1517" s="130"/>
      <c r="BR1517" s="130"/>
      <c r="BS1517" s="111"/>
    </row>
    <row r="1518" spans="4:71" s="94" customFormat="1" ht="9.75" customHeight="1" x14ac:dyDescent="0.25">
      <c r="D1518" s="130"/>
      <c r="E1518" s="130"/>
      <c r="F1518" s="130"/>
      <c r="G1518" s="130"/>
      <c r="H1518" s="130"/>
      <c r="I1518" s="130"/>
      <c r="J1518" s="130"/>
      <c r="K1518" s="130"/>
      <c r="L1518" s="130"/>
      <c r="M1518" s="130"/>
      <c r="N1518" s="130"/>
      <c r="O1518" s="130"/>
      <c r="P1518" s="130"/>
      <c r="Q1518" s="130"/>
      <c r="R1518" s="130"/>
      <c r="S1518" s="130"/>
      <c r="T1518" s="130"/>
      <c r="U1518" s="130"/>
      <c r="V1518" s="130"/>
      <c r="W1518" s="130"/>
      <c r="X1518" s="130"/>
      <c r="Y1518" s="130"/>
      <c r="Z1518" s="130"/>
      <c r="AA1518" s="130"/>
      <c r="AB1518" s="130"/>
      <c r="AC1518" s="130"/>
      <c r="AD1518" s="130"/>
      <c r="AE1518" s="130"/>
      <c r="AF1518" s="130"/>
      <c r="AG1518" s="130"/>
      <c r="AH1518" s="130"/>
      <c r="AI1518" s="130"/>
      <c r="AJ1518" s="130"/>
      <c r="AK1518" s="130"/>
      <c r="AL1518" s="130"/>
      <c r="AM1518" s="130"/>
      <c r="AN1518" s="130"/>
      <c r="AO1518" s="130"/>
      <c r="AP1518" s="130"/>
      <c r="AQ1518" s="130"/>
      <c r="AR1518" s="130"/>
      <c r="AS1518" s="130"/>
      <c r="AT1518" s="130"/>
      <c r="AU1518" s="130"/>
      <c r="AV1518" s="130"/>
      <c r="AW1518" s="130"/>
      <c r="AX1518" s="130"/>
      <c r="AY1518" s="130"/>
      <c r="AZ1518" s="130"/>
      <c r="BA1518" s="130"/>
      <c r="BB1518" s="130"/>
      <c r="BC1518" s="130"/>
      <c r="BD1518" s="130"/>
      <c r="BE1518" s="130"/>
      <c r="BF1518" s="130"/>
      <c r="BG1518" s="130"/>
      <c r="BH1518" s="130"/>
      <c r="BI1518" s="130"/>
      <c r="BJ1518" s="130"/>
      <c r="BK1518" s="130"/>
      <c r="BL1518" s="130"/>
      <c r="BM1518" s="130"/>
      <c r="BN1518" s="130"/>
      <c r="BO1518" s="130"/>
      <c r="BP1518" s="130"/>
      <c r="BQ1518" s="130"/>
      <c r="BR1518" s="130"/>
      <c r="BS1518" s="111"/>
    </row>
    <row r="1519" spans="4:71" s="94" customFormat="1" ht="9.75" customHeight="1" x14ac:dyDescent="0.25">
      <c r="D1519" s="130"/>
      <c r="E1519" s="130"/>
      <c r="F1519" s="130"/>
      <c r="G1519" s="130"/>
      <c r="H1519" s="130"/>
      <c r="I1519" s="130"/>
      <c r="J1519" s="130"/>
      <c r="K1519" s="130"/>
      <c r="L1519" s="130"/>
      <c r="M1519" s="130"/>
      <c r="N1519" s="130"/>
      <c r="O1519" s="130"/>
      <c r="P1519" s="130"/>
      <c r="Q1519" s="130"/>
      <c r="R1519" s="130"/>
      <c r="S1519" s="130"/>
      <c r="T1519" s="130"/>
      <c r="U1519" s="130"/>
      <c r="V1519" s="130"/>
      <c r="W1519" s="130"/>
      <c r="X1519" s="130"/>
      <c r="Y1519" s="130"/>
      <c r="Z1519" s="130"/>
      <c r="AA1519" s="130"/>
      <c r="AB1519" s="130"/>
      <c r="AC1519" s="130"/>
      <c r="AD1519" s="130"/>
      <c r="AE1519" s="130"/>
      <c r="AF1519" s="130"/>
      <c r="AG1519" s="130"/>
      <c r="AH1519" s="130"/>
      <c r="AI1519" s="130"/>
      <c r="AJ1519" s="130"/>
      <c r="AK1519" s="130"/>
      <c r="AL1519" s="130"/>
      <c r="AM1519" s="130"/>
      <c r="AN1519" s="130"/>
      <c r="AO1519" s="130"/>
      <c r="AP1519" s="130"/>
      <c r="AQ1519" s="130"/>
      <c r="AR1519" s="130"/>
      <c r="AS1519" s="130"/>
      <c r="AT1519" s="130"/>
      <c r="AU1519" s="130"/>
      <c r="AV1519" s="130"/>
      <c r="AW1519" s="130"/>
      <c r="AX1519" s="130"/>
      <c r="AY1519" s="130"/>
      <c r="AZ1519" s="130"/>
      <c r="BA1519" s="130"/>
      <c r="BB1519" s="130"/>
      <c r="BC1519" s="130"/>
      <c r="BD1519" s="130"/>
      <c r="BE1519" s="130"/>
      <c r="BF1519" s="130"/>
      <c r="BG1519" s="130"/>
      <c r="BH1519" s="130"/>
      <c r="BI1519" s="130"/>
      <c r="BJ1519" s="130"/>
      <c r="BK1519" s="130"/>
      <c r="BL1519" s="130"/>
      <c r="BM1519" s="130"/>
      <c r="BN1519" s="130"/>
      <c r="BO1519" s="130"/>
      <c r="BP1519" s="130"/>
      <c r="BQ1519" s="130"/>
      <c r="BR1519" s="130"/>
      <c r="BS1519" s="111"/>
    </row>
    <row r="1520" spans="4:71" s="94" customFormat="1" ht="9.75" customHeight="1" x14ac:dyDescent="0.25">
      <c r="D1520" s="130"/>
      <c r="E1520" s="130"/>
      <c r="F1520" s="130"/>
      <c r="G1520" s="130"/>
      <c r="H1520" s="130"/>
      <c r="I1520" s="130"/>
      <c r="J1520" s="130"/>
      <c r="K1520" s="130"/>
      <c r="L1520" s="130"/>
      <c r="M1520" s="130"/>
      <c r="N1520" s="130"/>
      <c r="O1520" s="130"/>
      <c r="P1520" s="130"/>
      <c r="Q1520" s="130"/>
      <c r="R1520" s="130"/>
      <c r="S1520" s="130"/>
      <c r="T1520" s="130"/>
      <c r="U1520" s="130"/>
      <c r="V1520" s="130"/>
      <c r="W1520" s="130"/>
      <c r="X1520" s="130"/>
      <c r="Y1520" s="130"/>
      <c r="Z1520" s="130"/>
      <c r="AA1520" s="130"/>
      <c r="AB1520" s="130"/>
      <c r="AC1520" s="130"/>
      <c r="AD1520" s="130"/>
      <c r="AE1520" s="130"/>
      <c r="AF1520" s="130"/>
      <c r="AG1520" s="130"/>
      <c r="AH1520" s="130"/>
      <c r="AI1520" s="130"/>
      <c r="AJ1520" s="130"/>
      <c r="AK1520" s="130"/>
      <c r="AL1520" s="130"/>
      <c r="AM1520" s="130"/>
      <c r="AN1520" s="130"/>
      <c r="AO1520" s="130"/>
      <c r="AP1520" s="130"/>
      <c r="AQ1520" s="130"/>
      <c r="AR1520" s="130"/>
      <c r="AS1520" s="130"/>
      <c r="AT1520" s="130"/>
      <c r="AU1520" s="130"/>
      <c r="AV1520" s="130"/>
      <c r="AW1520" s="130"/>
      <c r="AX1520" s="130"/>
      <c r="AY1520" s="130"/>
      <c r="AZ1520" s="130"/>
      <c r="BA1520" s="130"/>
      <c r="BB1520" s="130"/>
      <c r="BC1520" s="130"/>
      <c r="BD1520" s="130"/>
      <c r="BE1520" s="130"/>
      <c r="BF1520" s="130"/>
      <c r="BG1520" s="130"/>
      <c r="BH1520" s="130"/>
      <c r="BI1520" s="130"/>
      <c r="BJ1520" s="130"/>
      <c r="BK1520" s="130"/>
      <c r="BL1520" s="130"/>
      <c r="BM1520" s="130"/>
      <c r="BN1520" s="130"/>
      <c r="BO1520" s="130"/>
      <c r="BP1520" s="130"/>
      <c r="BQ1520" s="130"/>
      <c r="BR1520" s="130"/>
      <c r="BS1520" s="111"/>
    </row>
    <row r="1521" spans="4:71" s="94" customFormat="1" ht="9.75" customHeight="1" x14ac:dyDescent="0.25">
      <c r="D1521" s="130"/>
      <c r="E1521" s="130"/>
      <c r="F1521" s="130"/>
      <c r="G1521" s="130"/>
      <c r="H1521" s="130"/>
      <c r="I1521" s="130"/>
      <c r="J1521" s="130"/>
      <c r="K1521" s="130"/>
      <c r="L1521" s="130"/>
      <c r="M1521" s="130"/>
      <c r="N1521" s="130"/>
      <c r="O1521" s="130"/>
      <c r="P1521" s="130"/>
      <c r="Q1521" s="130"/>
      <c r="R1521" s="130"/>
      <c r="S1521" s="130"/>
      <c r="T1521" s="130"/>
      <c r="U1521" s="130"/>
      <c r="V1521" s="130"/>
      <c r="W1521" s="130"/>
      <c r="X1521" s="130"/>
      <c r="Y1521" s="130"/>
      <c r="Z1521" s="130"/>
      <c r="AA1521" s="130"/>
      <c r="AB1521" s="130"/>
      <c r="AC1521" s="130"/>
      <c r="AD1521" s="130"/>
      <c r="AE1521" s="130"/>
      <c r="AF1521" s="130"/>
      <c r="AG1521" s="130"/>
      <c r="AH1521" s="130"/>
      <c r="AI1521" s="130"/>
      <c r="AJ1521" s="130"/>
      <c r="AK1521" s="130"/>
      <c r="AL1521" s="130"/>
      <c r="AM1521" s="130"/>
      <c r="AN1521" s="130"/>
      <c r="AO1521" s="130"/>
      <c r="AP1521" s="130"/>
      <c r="AQ1521" s="130"/>
      <c r="AR1521" s="130"/>
      <c r="AS1521" s="130"/>
      <c r="AT1521" s="130"/>
      <c r="AU1521" s="130"/>
      <c r="AV1521" s="130"/>
      <c r="AW1521" s="130"/>
      <c r="AX1521" s="130"/>
      <c r="AY1521" s="130"/>
      <c r="AZ1521" s="130"/>
      <c r="BA1521" s="130"/>
      <c r="BB1521" s="130"/>
      <c r="BC1521" s="130"/>
      <c r="BD1521" s="130"/>
      <c r="BE1521" s="130"/>
      <c r="BF1521" s="130"/>
      <c r="BG1521" s="130"/>
      <c r="BH1521" s="130"/>
      <c r="BI1521" s="130"/>
      <c r="BJ1521" s="130"/>
      <c r="BK1521" s="130"/>
      <c r="BL1521" s="130"/>
      <c r="BM1521" s="130"/>
      <c r="BN1521" s="130"/>
      <c r="BO1521" s="130"/>
      <c r="BP1521" s="130"/>
      <c r="BQ1521" s="130"/>
      <c r="BR1521" s="130"/>
      <c r="BS1521" s="111"/>
    </row>
    <row r="1522" spans="4:71" s="94" customFormat="1" ht="9.75" customHeight="1" x14ac:dyDescent="0.25">
      <c r="D1522" s="130"/>
      <c r="E1522" s="130"/>
      <c r="F1522" s="130"/>
      <c r="G1522" s="130"/>
      <c r="H1522" s="130"/>
      <c r="I1522" s="130"/>
      <c r="J1522" s="130"/>
      <c r="K1522" s="130"/>
      <c r="L1522" s="130"/>
      <c r="M1522" s="130"/>
      <c r="N1522" s="130"/>
      <c r="O1522" s="130"/>
      <c r="P1522" s="130"/>
      <c r="Q1522" s="130"/>
      <c r="R1522" s="130"/>
      <c r="S1522" s="130"/>
      <c r="T1522" s="130"/>
      <c r="U1522" s="130"/>
      <c r="V1522" s="130"/>
      <c r="W1522" s="130"/>
      <c r="X1522" s="130"/>
      <c r="Y1522" s="130"/>
      <c r="Z1522" s="130"/>
      <c r="AA1522" s="130"/>
      <c r="AB1522" s="130"/>
      <c r="AC1522" s="130"/>
      <c r="AD1522" s="130"/>
      <c r="AE1522" s="130"/>
      <c r="AF1522" s="130"/>
      <c r="AG1522" s="130"/>
      <c r="AH1522" s="130"/>
      <c r="AI1522" s="130"/>
      <c r="AJ1522" s="130"/>
      <c r="AK1522" s="130"/>
      <c r="AL1522" s="130"/>
      <c r="AM1522" s="130"/>
      <c r="AN1522" s="130"/>
      <c r="AO1522" s="130"/>
      <c r="AP1522" s="130"/>
      <c r="AQ1522" s="130"/>
      <c r="AR1522" s="130"/>
      <c r="AS1522" s="130"/>
      <c r="AT1522" s="130"/>
      <c r="AU1522" s="130"/>
      <c r="AV1522" s="130"/>
      <c r="AW1522" s="130"/>
      <c r="AX1522" s="130"/>
      <c r="AY1522" s="130"/>
      <c r="AZ1522" s="130"/>
      <c r="BA1522" s="130"/>
      <c r="BB1522" s="130"/>
      <c r="BC1522" s="130"/>
      <c r="BD1522" s="130"/>
      <c r="BE1522" s="130"/>
      <c r="BF1522" s="130"/>
      <c r="BG1522" s="130"/>
      <c r="BH1522" s="130"/>
      <c r="BI1522" s="130"/>
      <c r="BJ1522" s="130"/>
      <c r="BK1522" s="130"/>
      <c r="BL1522" s="130"/>
      <c r="BM1522" s="130"/>
      <c r="BN1522" s="130"/>
      <c r="BO1522" s="130"/>
      <c r="BP1522" s="130"/>
      <c r="BQ1522" s="130"/>
      <c r="BR1522" s="130"/>
      <c r="BS1522" s="111"/>
    </row>
    <row r="1523" spans="4:71" s="94" customFormat="1" ht="9.75" customHeight="1" x14ac:dyDescent="0.25">
      <c r="D1523" s="130"/>
      <c r="E1523" s="130"/>
      <c r="F1523" s="130"/>
      <c r="G1523" s="130"/>
      <c r="H1523" s="130"/>
      <c r="I1523" s="130"/>
      <c r="J1523" s="130"/>
      <c r="K1523" s="130"/>
      <c r="L1523" s="130"/>
      <c r="M1523" s="130"/>
      <c r="N1523" s="130"/>
      <c r="O1523" s="130"/>
      <c r="P1523" s="130"/>
      <c r="Q1523" s="130"/>
      <c r="R1523" s="130"/>
      <c r="S1523" s="130"/>
      <c r="T1523" s="130"/>
      <c r="U1523" s="130"/>
      <c r="V1523" s="130"/>
      <c r="W1523" s="130"/>
      <c r="X1523" s="130"/>
      <c r="Y1523" s="130"/>
      <c r="Z1523" s="130"/>
      <c r="AA1523" s="130"/>
      <c r="AB1523" s="130"/>
      <c r="AC1523" s="130"/>
      <c r="AD1523" s="130"/>
      <c r="AE1523" s="130"/>
      <c r="AF1523" s="130"/>
      <c r="AG1523" s="130"/>
      <c r="AH1523" s="130"/>
      <c r="AI1523" s="130"/>
      <c r="AJ1523" s="130"/>
      <c r="AK1523" s="130"/>
      <c r="AL1523" s="130"/>
      <c r="AM1523" s="130"/>
      <c r="AN1523" s="130"/>
      <c r="AO1523" s="130"/>
      <c r="AP1523" s="130"/>
      <c r="AQ1523" s="130"/>
      <c r="AR1523" s="130"/>
      <c r="AS1523" s="130"/>
      <c r="AT1523" s="130"/>
      <c r="AU1523" s="130"/>
      <c r="AV1523" s="130"/>
      <c r="AW1523" s="130"/>
      <c r="AX1523" s="130"/>
      <c r="AY1523" s="130"/>
      <c r="AZ1523" s="130"/>
      <c r="BA1523" s="130"/>
      <c r="BB1523" s="130"/>
      <c r="BC1523" s="130"/>
      <c r="BD1523" s="130"/>
      <c r="BE1523" s="130"/>
      <c r="BF1523" s="130"/>
      <c r="BG1523" s="130"/>
      <c r="BH1523" s="130"/>
      <c r="BI1523" s="130"/>
      <c r="BJ1523" s="130"/>
      <c r="BK1523" s="130"/>
      <c r="BL1523" s="130"/>
      <c r="BM1523" s="130"/>
      <c r="BN1523" s="130"/>
      <c r="BO1523" s="130"/>
      <c r="BP1523" s="130"/>
      <c r="BQ1523" s="130"/>
      <c r="BR1523" s="130"/>
      <c r="BS1523" s="111"/>
    </row>
    <row r="1524" spans="4:71" s="94" customFormat="1" ht="9.75" customHeight="1" x14ac:dyDescent="0.25">
      <c r="D1524" s="130"/>
      <c r="E1524" s="130"/>
      <c r="F1524" s="130"/>
      <c r="G1524" s="130"/>
      <c r="H1524" s="130"/>
      <c r="I1524" s="130"/>
      <c r="J1524" s="130"/>
      <c r="K1524" s="130"/>
      <c r="L1524" s="130"/>
      <c r="M1524" s="130"/>
      <c r="N1524" s="130"/>
      <c r="O1524" s="130"/>
      <c r="P1524" s="130"/>
      <c r="Q1524" s="130"/>
      <c r="R1524" s="130"/>
      <c r="S1524" s="130"/>
      <c r="T1524" s="130"/>
      <c r="U1524" s="130"/>
      <c r="V1524" s="130"/>
      <c r="W1524" s="130"/>
      <c r="X1524" s="130"/>
      <c r="Y1524" s="130"/>
      <c r="Z1524" s="130"/>
      <c r="AA1524" s="130"/>
      <c r="AB1524" s="130"/>
      <c r="AC1524" s="130"/>
      <c r="AD1524" s="130"/>
      <c r="AE1524" s="130"/>
      <c r="AF1524" s="130"/>
      <c r="AG1524" s="130"/>
      <c r="AH1524" s="130"/>
      <c r="AI1524" s="130"/>
      <c r="AJ1524" s="130"/>
      <c r="AK1524" s="130"/>
      <c r="AL1524" s="130"/>
      <c r="AM1524" s="130"/>
      <c r="AN1524" s="130"/>
      <c r="AO1524" s="130"/>
      <c r="AP1524" s="130"/>
      <c r="AQ1524" s="130"/>
      <c r="AR1524" s="130"/>
      <c r="AS1524" s="130"/>
      <c r="AT1524" s="130"/>
      <c r="AU1524" s="130"/>
      <c r="AV1524" s="130"/>
      <c r="AW1524" s="130"/>
      <c r="AX1524" s="130"/>
      <c r="AY1524" s="130"/>
      <c r="AZ1524" s="130"/>
      <c r="BA1524" s="130"/>
      <c r="BB1524" s="130"/>
      <c r="BC1524" s="130"/>
      <c r="BD1524" s="130"/>
      <c r="BE1524" s="130"/>
      <c r="BF1524" s="130"/>
      <c r="BG1524" s="130"/>
      <c r="BH1524" s="130"/>
      <c r="BI1524" s="130"/>
      <c r="BJ1524" s="130"/>
      <c r="BK1524" s="130"/>
      <c r="BL1524" s="130"/>
      <c r="BM1524" s="130"/>
      <c r="BN1524" s="130"/>
      <c r="BO1524" s="130"/>
      <c r="BP1524" s="130"/>
      <c r="BQ1524" s="130"/>
      <c r="BR1524" s="130"/>
      <c r="BS1524" s="111"/>
    </row>
    <row r="1525" spans="4:71" s="94" customFormat="1" ht="9.75" customHeight="1" x14ac:dyDescent="0.25">
      <c r="D1525" s="130"/>
      <c r="E1525" s="130"/>
      <c r="F1525" s="130"/>
      <c r="G1525" s="130"/>
      <c r="H1525" s="130"/>
      <c r="I1525" s="130"/>
      <c r="J1525" s="130"/>
      <c r="K1525" s="130"/>
      <c r="L1525" s="130"/>
      <c r="M1525" s="130"/>
      <c r="N1525" s="130"/>
      <c r="O1525" s="130"/>
      <c r="P1525" s="130"/>
      <c r="Q1525" s="130"/>
      <c r="R1525" s="130"/>
      <c r="S1525" s="130"/>
      <c r="T1525" s="130"/>
      <c r="U1525" s="130"/>
      <c r="V1525" s="130"/>
      <c r="W1525" s="130"/>
      <c r="X1525" s="130"/>
      <c r="Y1525" s="130"/>
      <c r="Z1525" s="130"/>
      <c r="AA1525" s="130"/>
      <c r="AB1525" s="130"/>
      <c r="AC1525" s="130"/>
      <c r="AD1525" s="130"/>
      <c r="AE1525" s="130"/>
      <c r="AF1525" s="130"/>
      <c r="AG1525" s="130"/>
      <c r="AH1525" s="130"/>
      <c r="AI1525" s="130"/>
      <c r="AJ1525" s="130"/>
      <c r="AK1525" s="130"/>
      <c r="AL1525" s="130"/>
      <c r="AM1525" s="130"/>
      <c r="AN1525" s="130"/>
      <c r="AO1525" s="130"/>
      <c r="AP1525" s="130"/>
      <c r="AQ1525" s="130"/>
      <c r="AR1525" s="130"/>
      <c r="AS1525" s="130"/>
      <c r="AT1525" s="130"/>
      <c r="AU1525" s="130"/>
      <c r="AV1525" s="130"/>
      <c r="AW1525" s="130"/>
      <c r="AX1525" s="130"/>
      <c r="AY1525" s="130"/>
      <c r="AZ1525" s="130"/>
      <c r="BA1525" s="130"/>
      <c r="BB1525" s="130"/>
      <c r="BC1525" s="130"/>
      <c r="BD1525" s="130"/>
      <c r="BE1525" s="130"/>
      <c r="BF1525" s="130"/>
      <c r="BG1525" s="130"/>
      <c r="BH1525" s="130"/>
      <c r="BI1525" s="130"/>
      <c r="BJ1525" s="130"/>
      <c r="BK1525" s="130"/>
      <c r="BL1525" s="130"/>
      <c r="BM1525" s="130"/>
      <c r="BN1525" s="130"/>
      <c r="BO1525" s="130"/>
      <c r="BP1525" s="130"/>
      <c r="BQ1525" s="130"/>
      <c r="BR1525" s="130"/>
      <c r="BS1525" s="111"/>
    </row>
    <row r="1526" spans="4:71" s="94" customFormat="1" ht="9.75" customHeight="1" x14ac:dyDescent="0.25">
      <c r="D1526" s="130"/>
      <c r="E1526" s="130"/>
      <c r="F1526" s="130"/>
      <c r="G1526" s="130"/>
      <c r="H1526" s="130"/>
      <c r="I1526" s="130"/>
      <c r="J1526" s="130"/>
      <c r="K1526" s="130"/>
      <c r="L1526" s="130"/>
      <c r="M1526" s="130"/>
      <c r="N1526" s="130"/>
      <c r="O1526" s="130"/>
      <c r="P1526" s="130"/>
      <c r="Q1526" s="130"/>
      <c r="R1526" s="130"/>
      <c r="S1526" s="130"/>
      <c r="T1526" s="130"/>
      <c r="U1526" s="130"/>
      <c r="V1526" s="130"/>
      <c r="W1526" s="130"/>
      <c r="X1526" s="130"/>
      <c r="Y1526" s="130"/>
      <c r="Z1526" s="130"/>
      <c r="AA1526" s="130"/>
      <c r="AB1526" s="130"/>
      <c r="AC1526" s="130"/>
      <c r="AD1526" s="130"/>
      <c r="AE1526" s="130"/>
      <c r="AF1526" s="130"/>
      <c r="AG1526" s="130"/>
      <c r="AH1526" s="130"/>
      <c r="AI1526" s="130"/>
      <c r="AJ1526" s="130"/>
      <c r="AK1526" s="130"/>
      <c r="AL1526" s="130"/>
      <c r="AM1526" s="130"/>
      <c r="AN1526" s="130"/>
      <c r="AO1526" s="130"/>
      <c r="AP1526" s="130"/>
      <c r="AQ1526" s="130"/>
      <c r="AR1526" s="130"/>
      <c r="AS1526" s="130"/>
      <c r="AT1526" s="130"/>
      <c r="AU1526" s="130"/>
      <c r="AV1526" s="130"/>
      <c r="AW1526" s="130"/>
      <c r="AX1526" s="130"/>
      <c r="AY1526" s="130"/>
      <c r="AZ1526" s="130"/>
      <c r="BA1526" s="130"/>
      <c r="BB1526" s="130"/>
      <c r="BC1526" s="130"/>
      <c r="BD1526" s="130"/>
      <c r="BE1526" s="130"/>
      <c r="BF1526" s="130"/>
      <c r="BG1526" s="130"/>
      <c r="BH1526" s="130"/>
      <c r="BI1526" s="130"/>
      <c r="BJ1526" s="130"/>
      <c r="BK1526" s="130"/>
      <c r="BL1526" s="130"/>
      <c r="BM1526" s="130"/>
      <c r="BN1526" s="130"/>
      <c r="BO1526" s="130"/>
      <c r="BP1526" s="130"/>
      <c r="BQ1526" s="130"/>
      <c r="BR1526" s="130"/>
      <c r="BS1526" s="111"/>
    </row>
    <row r="1527" spans="4:71" s="94" customFormat="1" ht="9.75" customHeight="1" x14ac:dyDescent="0.25">
      <c r="D1527" s="130"/>
      <c r="E1527" s="130"/>
      <c r="F1527" s="130"/>
      <c r="G1527" s="130"/>
      <c r="H1527" s="130"/>
      <c r="I1527" s="130"/>
      <c r="J1527" s="130"/>
      <c r="K1527" s="130"/>
      <c r="L1527" s="130"/>
      <c r="M1527" s="130"/>
      <c r="N1527" s="130"/>
      <c r="O1527" s="130"/>
      <c r="P1527" s="130"/>
      <c r="Q1527" s="130"/>
      <c r="R1527" s="130"/>
      <c r="S1527" s="130"/>
      <c r="T1527" s="130"/>
      <c r="U1527" s="130"/>
      <c r="V1527" s="130"/>
      <c r="W1527" s="130"/>
      <c r="X1527" s="130"/>
      <c r="Y1527" s="130"/>
      <c r="Z1527" s="130"/>
      <c r="AA1527" s="130"/>
      <c r="AB1527" s="130"/>
      <c r="AC1527" s="130"/>
      <c r="AD1527" s="130"/>
      <c r="AE1527" s="130"/>
      <c r="AF1527" s="130"/>
      <c r="AG1527" s="130"/>
      <c r="AH1527" s="130"/>
      <c r="AI1527" s="130"/>
      <c r="AJ1527" s="130"/>
      <c r="AK1527" s="130"/>
      <c r="AL1527" s="130"/>
      <c r="AM1527" s="130"/>
      <c r="AN1527" s="130"/>
      <c r="AO1527" s="130"/>
      <c r="AP1527" s="130"/>
      <c r="AQ1527" s="130"/>
      <c r="AR1527" s="130"/>
      <c r="AS1527" s="130"/>
      <c r="AT1527" s="130"/>
      <c r="AU1527" s="130"/>
      <c r="AV1527" s="130"/>
      <c r="AW1527" s="130"/>
      <c r="AX1527" s="130"/>
      <c r="AY1527" s="130"/>
      <c r="AZ1527" s="130"/>
      <c r="BA1527" s="130"/>
      <c r="BB1527" s="130"/>
      <c r="BC1527" s="130"/>
      <c r="BD1527" s="130"/>
      <c r="BE1527" s="130"/>
      <c r="BF1527" s="130"/>
      <c r="BG1527" s="130"/>
      <c r="BH1527" s="130"/>
      <c r="BI1527" s="130"/>
      <c r="BJ1527" s="130"/>
      <c r="BK1527" s="130"/>
      <c r="BL1527" s="130"/>
      <c r="BM1527" s="130"/>
      <c r="BN1527" s="130"/>
      <c r="BO1527" s="130"/>
      <c r="BP1527" s="130"/>
      <c r="BQ1527" s="130"/>
      <c r="BR1527" s="130"/>
      <c r="BS1527" s="111"/>
    </row>
    <row r="1528" spans="4:71" s="94" customFormat="1" ht="9.75" customHeight="1" x14ac:dyDescent="0.25">
      <c r="D1528" s="130"/>
      <c r="E1528" s="130"/>
      <c r="F1528" s="130"/>
      <c r="G1528" s="130"/>
      <c r="H1528" s="130"/>
      <c r="I1528" s="130"/>
      <c r="J1528" s="130"/>
      <c r="K1528" s="130"/>
      <c r="L1528" s="130"/>
      <c r="M1528" s="130"/>
      <c r="N1528" s="130"/>
      <c r="O1528" s="130"/>
      <c r="P1528" s="130"/>
      <c r="Q1528" s="130"/>
      <c r="R1528" s="130"/>
      <c r="S1528" s="130"/>
      <c r="T1528" s="130"/>
      <c r="U1528" s="130"/>
      <c r="V1528" s="130"/>
      <c r="W1528" s="130"/>
      <c r="X1528" s="130"/>
      <c r="Y1528" s="130"/>
      <c r="Z1528" s="130"/>
      <c r="AA1528" s="130"/>
      <c r="AB1528" s="130"/>
      <c r="AC1528" s="130"/>
      <c r="AD1528" s="130"/>
      <c r="AE1528" s="130"/>
      <c r="AF1528" s="130"/>
      <c r="AG1528" s="130"/>
      <c r="AH1528" s="130"/>
      <c r="AI1528" s="130"/>
      <c r="AJ1528" s="130"/>
      <c r="AK1528" s="130"/>
      <c r="AL1528" s="130"/>
      <c r="AM1528" s="130"/>
      <c r="AN1528" s="130"/>
      <c r="AO1528" s="130"/>
      <c r="AP1528" s="130"/>
      <c r="AQ1528" s="130"/>
      <c r="AR1528" s="130"/>
      <c r="AS1528" s="130"/>
      <c r="AT1528" s="130"/>
      <c r="AU1528" s="130"/>
      <c r="AV1528" s="130"/>
      <c r="AW1528" s="130"/>
      <c r="AX1528" s="130"/>
      <c r="AY1528" s="130"/>
      <c r="AZ1528" s="130"/>
      <c r="BA1528" s="130"/>
      <c r="BB1528" s="130"/>
      <c r="BC1528" s="130"/>
      <c r="BD1528" s="130"/>
      <c r="BE1528" s="130"/>
      <c r="BF1528" s="130"/>
      <c r="BG1528" s="130"/>
      <c r="BH1528" s="130"/>
      <c r="BI1528" s="130"/>
      <c r="BJ1528" s="130"/>
      <c r="BK1528" s="130"/>
      <c r="BL1528" s="130"/>
      <c r="BM1528" s="130"/>
      <c r="BN1528" s="130"/>
      <c r="BO1528" s="130"/>
      <c r="BP1528" s="130"/>
      <c r="BQ1528" s="130"/>
      <c r="BR1528" s="130"/>
      <c r="BS1528" s="111"/>
    </row>
    <row r="1529" spans="4:71" s="94" customFormat="1" ht="9.75" customHeight="1" x14ac:dyDescent="0.25">
      <c r="D1529" s="130"/>
      <c r="E1529" s="130"/>
      <c r="F1529" s="130"/>
      <c r="G1529" s="130"/>
      <c r="H1529" s="130"/>
      <c r="I1529" s="130"/>
      <c r="J1529" s="130"/>
      <c r="K1529" s="130"/>
      <c r="L1529" s="130"/>
      <c r="M1529" s="130"/>
      <c r="N1529" s="130"/>
      <c r="O1529" s="130"/>
      <c r="P1529" s="130"/>
      <c r="Q1529" s="130"/>
      <c r="R1529" s="130"/>
      <c r="S1529" s="130"/>
      <c r="T1529" s="130"/>
      <c r="U1529" s="130"/>
      <c r="V1529" s="130"/>
      <c r="W1529" s="130"/>
      <c r="X1529" s="130"/>
      <c r="Y1529" s="130"/>
      <c r="Z1529" s="130"/>
      <c r="AA1529" s="130"/>
      <c r="AB1529" s="130"/>
      <c r="AC1529" s="130"/>
      <c r="AD1529" s="130"/>
      <c r="AE1529" s="130"/>
      <c r="AF1529" s="130"/>
      <c r="AG1529" s="130"/>
      <c r="AH1529" s="130"/>
      <c r="AI1529" s="130"/>
      <c r="AJ1529" s="130"/>
      <c r="AK1529" s="130"/>
      <c r="AL1529" s="130"/>
      <c r="AM1529" s="130"/>
      <c r="AN1529" s="130"/>
      <c r="AO1529" s="130"/>
      <c r="AP1529" s="130"/>
      <c r="AQ1529" s="130"/>
      <c r="AR1529" s="130"/>
      <c r="AS1529" s="130"/>
      <c r="AT1529" s="130"/>
      <c r="AU1529" s="130"/>
      <c r="AV1529" s="130"/>
      <c r="AW1529" s="130"/>
      <c r="AX1529" s="130"/>
      <c r="AY1529" s="130"/>
      <c r="AZ1529" s="130"/>
      <c r="BA1529" s="130"/>
      <c r="BB1529" s="130"/>
      <c r="BC1529" s="130"/>
      <c r="BD1529" s="130"/>
      <c r="BE1529" s="130"/>
      <c r="BF1529" s="130"/>
      <c r="BG1529" s="130"/>
      <c r="BH1529" s="130"/>
      <c r="BI1529" s="130"/>
      <c r="BJ1529" s="130"/>
      <c r="BK1529" s="130"/>
      <c r="BL1529" s="130"/>
      <c r="BM1529" s="130"/>
      <c r="BN1529" s="130"/>
      <c r="BO1529" s="130"/>
      <c r="BP1529" s="130"/>
      <c r="BQ1529" s="130"/>
      <c r="BR1529" s="130"/>
      <c r="BS1529" s="111"/>
    </row>
    <row r="1530" spans="4:71" s="94" customFormat="1" ht="9.75" customHeight="1" x14ac:dyDescent="0.25">
      <c r="D1530" s="130"/>
      <c r="E1530" s="130"/>
      <c r="F1530" s="130"/>
      <c r="G1530" s="130"/>
      <c r="H1530" s="130"/>
      <c r="I1530" s="130"/>
      <c r="J1530" s="130"/>
      <c r="K1530" s="130"/>
      <c r="L1530" s="130"/>
      <c r="M1530" s="130"/>
      <c r="N1530" s="130"/>
      <c r="O1530" s="130"/>
      <c r="P1530" s="130"/>
      <c r="Q1530" s="130"/>
      <c r="R1530" s="130"/>
      <c r="S1530" s="130"/>
      <c r="T1530" s="130"/>
      <c r="U1530" s="130"/>
      <c r="V1530" s="130"/>
      <c r="W1530" s="130"/>
      <c r="X1530" s="130"/>
      <c r="Y1530" s="130"/>
      <c r="Z1530" s="130"/>
      <c r="AA1530" s="130"/>
      <c r="AB1530" s="130"/>
      <c r="AC1530" s="130"/>
      <c r="AD1530" s="130"/>
      <c r="AE1530" s="130"/>
      <c r="AF1530" s="130"/>
      <c r="AG1530" s="130"/>
      <c r="AH1530" s="130"/>
      <c r="AI1530" s="130"/>
      <c r="AJ1530" s="130"/>
      <c r="AK1530" s="130"/>
      <c r="AL1530" s="130"/>
      <c r="AM1530" s="130"/>
      <c r="AN1530" s="130"/>
      <c r="AO1530" s="130"/>
      <c r="AP1530" s="130"/>
      <c r="AQ1530" s="130"/>
      <c r="AR1530" s="130"/>
      <c r="AS1530" s="130"/>
      <c r="AT1530" s="130"/>
      <c r="AU1530" s="130"/>
      <c r="AV1530" s="130"/>
      <c r="AW1530" s="130"/>
      <c r="AX1530" s="130"/>
      <c r="AY1530" s="130"/>
      <c r="AZ1530" s="130"/>
      <c r="BA1530" s="130"/>
      <c r="BB1530" s="130"/>
      <c r="BC1530" s="130"/>
      <c r="BD1530" s="130"/>
      <c r="BE1530" s="130"/>
      <c r="BF1530" s="130"/>
      <c r="BG1530" s="130"/>
      <c r="BH1530" s="130"/>
      <c r="BI1530" s="130"/>
      <c r="BJ1530" s="130"/>
      <c r="BK1530" s="130"/>
      <c r="BL1530" s="130"/>
      <c r="BM1530" s="130"/>
      <c r="BN1530" s="130"/>
      <c r="BO1530" s="130"/>
      <c r="BP1530" s="130"/>
      <c r="BQ1530" s="130"/>
      <c r="BR1530" s="130"/>
      <c r="BS1530" s="111"/>
    </row>
    <row r="1531" spans="4:71" s="94" customFormat="1" ht="9.75" customHeight="1" x14ac:dyDescent="0.25">
      <c r="D1531" s="130"/>
      <c r="E1531" s="130"/>
      <c r="F1531" s="130"/>
      <c r="G1531" s="130"/>
      <c r="H1531" s="130"/>
      <c r="I1531" s="130"/>
      <c r="J1531" s="130"/>
      <c r="K1531" s="130"/>
      <c r="L1531" s="130"/>
      <c r="M1531" s="130"/>
      <c r="N1531" s="130"/>
      <c r="O1531" s="130"/>
      <c r="P1531" s="130"/>
      <c r="Q1531" s="130"/>
      <c r="R1531" s="130"/>
      <c r="S1531" s="130"/>
      <c r="T1531" s="130"/>
      <c r="U1531" s="130"/>
      <c r="V1531" s="130"/>
      <c r="W1531" s="130"/>
      <c r="X1531" s="130"/>
      <c r="Y1531" s="130"/>
      <c r="Z1531" s="130"/>
      <c r="AA1531" s="130"/>
      <c r="AB1531" s="130"/>
      <c r="AC1531" s="130"/>
      <c r="AD1531" s="130"/>
      <c r="AE1531" s="130"/>
      <c r="AF1531" s="130"/>
      <c r="AG1531" s="130"/>
      <c r="AH1531" s="130"/>
      <c r="AI1531" s="130"/>
      <c r="AJ1531" s="130"/>
      <c r="AK1531" s="130"/>
      <c r="AL1531" s="130"/>
      <c r="AM1531" s="130"/>
      <c r="AN1531" s="130"/>
      <c r="AO1531" s="130"/>
      <c r="AP1531" s="130"/>
      <c r="AQ1531" s="130"/>
      <c r="AR1531" s="130"/>
      <c r="AS1531" s="130"/>
      <c r="AT1531" s="130"/>
      <c r="AU1531" s="130"/>
      <c r="AV1531" s="130"/>
      <c r="AW1531" s="130"/>
      <c r="AX1531" s="130"/>
      <c r="AY1531" s="130"/>
      <c r="AZ1531" s="130"/>
      <c r="BA1531" s="130"/>
      <c r="BB1531" s="130"/>
      <c r="BC1531" s="130"/>
      <c r="BD1531" s="130"/>
      <c r="BE1531" s="130"/>
      <c r="BF1531" s="130"/>
      <c r="BG1531" s="130"/>
      <c r="BH1531" s="130"/>
      <c r="BI1531" s="130"/>
      <c r="BJ1531" s="130"/>
      <c r="BK1531" s="130"/>
      <c r="BL1531" s="130"/>
      <c r="BM1531" s="130"/>
      <c r="BN1531" s="130"/>
      <c r="BO1531" s="130"/>
      <c r="BP1531" s="130"/>
      <c r="BQ1531" s="130"/>
      <c r="BR1531" s="130"/>
      <c r="BS1531" s="111"/>
    </row>
    <row r="1532" spans="4:71" s="94" customFormat="1" ht="9.75" customHeight="1" x14ac:dyDescent="0.25">
      <c r="D1532" s="130"/>
      <c r="E1532" s="130"/>
      <c r="F1532" s="130"/>
      <c r="G1532" s="130"/>
      <c r="H1532" s="130"/>
      <c r="I1532" s="130"/>
      <c r="J1532" s="130"/>
      <c r="K1532" s="130"/>
      <c r="L1532" s="130"/>
      <c r="M1532" s="130"/>
      <c r="N1532" s="130"/>
      <c r="O1532" s="130"/>
      <c r="P1532" s="130"/>
      <c r="Q1532" s="130"/>
      <c r="R1532" s="130"/>
      <c r="S1532" s="130"/>
      <c r="T1532" s="130"/>
      <c r="U1532" s="130"/>
      <c r="V1532" s="130"/>
      <c r="W1532" s="130"/>
      <c r="X1532" s="130"/>
      <c r="Y1532" s="130"/>
      <c r="Z1532" s="130"/>
      <c r="AA1532" s="130"/>
      <c r="AB1532" s="130"/>
      <c r="AC1532" s="130"/>
      <c r="AD1532" s="130"/>
      <c r="AE1532" s="130"/>
      <c r="AF1532" s="130"/>
      <c r="AG1532" s="130"/>
      <c r="AH1532" s="130"/>
      <c r="AI1532" s="130"/>
      <c r="AJ1532" s="130"/>
      <c r="AK1532" s="130"/>
      <c r="AL1532" s="130"/>
      <c r="AM1532" s="130"/>
      <c r="AN1532" s="130"/>
      <c r="AO1532" s="130"/>
      <c r="AP1532" s="130"/>
      <c r="AQ1532" s="130"/>
      <c r="AR1532" s="130"/>
      <c r="AS1532" s="130"/>
      <c r="AT1532" s="130"/>
      <c r="AU1532" s="130"/>
      <c r="AV1532" s="130"/>
      <c r="AW1532" s="130"/>
      <c r="AX1532" s="130"/>
      <c r="AY1532" s="130"/>
      <c r="AZ1532" s="130"/>
      <c r="BA1532" s="130"/>
      <c r="BB1532" s="130"/>
      <c r="BC1532" s="130"/>
      <c r="BD1532" s="130"/>
      <c r="BE1532" s="130"/>
      <c r="BF1532" s="130"/>
      <c r="BG1532" s="130"/>
      <c r="BH1532" s="130"/>
      <c r="BI1532" s="130"/>
      <c r="BJ1532" s="130"/>
      <c r="BK1532" s="130"/>
      <c r="BL1532" s="130"/>
      <c r="BM1532" s="130"/>
      <c r="BN1532" s="130"/>
      <c r="BO1532" s="130"/>
      <c r="BP1532" s="130"/>
      <c r="BQ1532" s="130"/>
      <c r="BR1532" s="130"/>
      <c r="BS1532" s="111"/>
    </row>
    <row r="1533" spans="4:71" s="94" customFormat="1" ht="9.75" customHeight="1" x14ac:dyDescent="0.25">
      <c r="D1533" s="130"/>
      <c r="E1533" s="130"/>
      <c r="F1533" s="130"/>
      <c r="G1533" s="130"/>
      <c r="H1533" s="130"/>
      <c r="I1533" s="130"/>
      <c r="J1533" s="130"/>
      <c r="K1533" s="130"/>
      <c r="L1533" s="130"/>
      <c r="M1533" s="130"/>
      <c r="N1533" s="130"/>
      <c r="O1533" s="130"/>
      <c r="P1533" s="130"/>
      <c r="Q1533" s="130"/>
      <c r="R1533" s="130"/>
      <c r="S1533" s="130"/>
      <c r="T1533" s="130"/>
      <c r="U1533" s="130"/>
      <c r="V1533" s="130"/>
      <c r="W1533" s="130"/>
      <c r="X1533" s="130"/>
      <c r="Y1533" s="130"/>
      <c r="Z1533" s="130"/>
      <c r="AA1533" s="130"/>
      <c r="AB1533" s="130"/>
      <c r="AC1533" s="130"/>
      <c r="AD1533" s="130"/>
      <c r="AE1533" s="130"/>
      <c r="AF1533" s="130"/>
      <c r="AG1533" s="130"/>
      <c r="AH1533" s="130"/>
      <c r="AI1533" s="130"/>
      <c r="AJ1533" s="130"/>
      <c r="AK1533" s="130"/>
      <c r="AL1533" s="130"/>
      <c r="AM1533" s="130"/>
      <c r="AN1533" s="130"/>
      <c r="AO1533" s="130"/>
      <c r="AP1533" s="130"/>
      <c r="AQ1533" s="130"/>
      <c r="AR1533" s="130"/>
      <c r="AS1533" s="130"/>
      <c r="AT1533" s="130"/>
      <c r="AU1533" s="130"/>
      <c r="AV1533" s="130"/>
      <c r="AW1533" s="130"/>
      <c r="AX1533" s="130"/>
      <c r="AY1533" s="130"/>
      <c r="AZ1533" s="130"/>
      <c r="BA1533" s="130"/>
      <c r="BB1533" s="130"/>
      <c r="BC1533" s="130"/>
      <c r="BD1533" s="130"/>
      <c r="BE1533" s="130"/>
      <c r="BF1533" s="130"/>
      <c r="BG1533" s="130"/>
      <c r="BH1533" s="130"/>
      <c r="BI1533" s="130"/>
      <c r="BJ1533" s="130"/>
      <c r="BK1533" s="130"/>
      <c r="BL1533" s="130"/>
      <c r="BM1533" s="130"/>
      <c r="BN1533" s="130"/>
      <c r="BO1533" s="130"/>
      <c r="BP1533" s="130"/>
      <c r="BQ1533" s="130"/>
      <c r="BR1533" s="130"/>
      <c r="BS1533" s="111"/>
    </row>
    <row r="1534" spans="4:71" s="94" customFormat="1" ht="9.75" customHeight="1" x14ac:dyDescent="0.25">
      <c r="D1534" s="130"/>
      <c r="E1534" s="130"/>
      <c r="F1534" s="130"/>
      <c r="G1534" s="130"/>
      <c r="H1534" s="130"/>
      <c r="I1534" s="130"/>
      <c r="J1534" s="130"/>
      <c r="K1534" s="130"/>
      <c r="L1534" s="130"/>
      <c r="M1534" s="130"/>
      <c r="N1534" s="130"/>
      <c r="O1534" s="130"/>
      <c r="P1534" s="130"/>
      <c r="Q1534" s="130"/>
      <c r="R1534" s="130"/>
      <c r="S1534" s="130"/>
      <c r="T1534" s="130"/>
      <c r="U1534" s="130"/>
      <c r="V1534" s="130"/>
      <c r="W1534" s="130"/>
      <c r="X1534" s="130"/>
      <c r="Y1534" s="130"/>
      <c r="Z1534" s="130"/>
      <c r="AA1534" s="130"/>
      <c r="AB1534" s="130"/>
      <c r="AC1534" s="130"/>
      <c r="AD1534" s="130"/>
      <c r="AE1534" s="130"/>
      <c r="AF1534" s="130"/>
      <c r="AG1534" s="130"/>
      <c r="AH1534" s="130"/>
      <c r="AI1534" s="130"/>
      <c r="AJ1534" s="130"/>
      <c r="AK1534" s="130"/>
      <c r="AL1534" s="130"/>
      <c r="AM1534" s="130"/>
      <c r="AN1534" s="130"/>
      <c r="AO1534" s="130"/>
      <c r="AP1534" s="130"/>
      <c r="AQ1534" s="130"/>
      <c r="AR1534" s="130"/>
      <c r="AS1534" s="130"/>
      <c r="AT1534" s="130"/>
      <c r="AU1534" s="130"/>
      <c r="AV1534" s="130"/>
      <c r="AW1534" s="130"/>
      <c r="AX1534" s="130"/>
      <c r="AY1534" s="130"/>
      <c r="AZ1534" s="130"/>
      <c r="BA1534" s="130"/>
      <c r="BB1534" s="130"/>
      <c r="BC1534" s="130"/>
      <c r="BD1534" s="130"/>
      <c r="BE1534" s="130"/>
      <c r="BF1534" s="130"/>
      <c r="BG1534" s="130"/>
      <c r="BH1534" s="130"/>
      <c r="BI1534" s="130"/>
      <c r="BJ1534" s="130"/>
      <c r="BK1534" s="130"/>
      <c r="BL1534" s="130"/>
      <c r="BM1534" s="130"/>
      <c r="BN1534" s="130"/>
      <c r="BO1534" s="130"/>
      <c r="BP1534" s="130"/>
      <c r="BQ1534" s="130"/>
      <c r="BR1534" s="130"/>
      <c r="BS1534" s="111"/>
    </row>
    <row r="1535" spans="4:71" s="94" customFormat="1" ht="9.75" customHeight="1" x14ac:dyDescent="0.25">
      <c r="D1535" s="130"/>
      <c r="E1535" s="130"/>
      <c r="F1535" s="130"/>
      <c r="G1535" s="130"/>
      <c r="H1535" s="130"/>
      <c r="I1535" s="130"/>
      <c r="J1535" s="130"/>
      <c r="K1535" s="130"/>
      <c r="L1535" s="130"/>
      <c r="M1535" s="130"/>
      <c r="N1535" s="130"/>
      <c r="O1535" s="130"/>
      <c r="P1535" s="130"/>
      <c r="Q1535" s="130"/>
      <c r="R1535" s="130"/>
      <c r="S1535" s="130"/>
      <c r="T1535" s="130"/>
      <c r="U1535" s="130"/>
      <c r="V1535" s="130"/>
      <c r="W1535" s="130"/>
      <c r="X1535" s="130"/>
      <c r="Y1535" s="130"/>
      <c r="Z1535" s="130"/>
      <c r="AA1535" s="130"/>
      <c r="AB1535" s="130"/>
      <c r="AC1535" s="130"/>
      <c r="AD1535" s="130"/>
      <c r="AE1535" s="130"/>
      <c r="AF1535" s="130"/>
      <c r="AG1535" s="130"/>
      <c r="AH1535" s="130"/>
      <c r="AI1535" s="130"/>
      <c r="AJ1535" s="130"/>
      <c r="AK1535" s="130"/>
      <c r="AL1535" s="130"/>
      <c r="AM1535" s="130"/>
      <c r="AN1535" s="130"/>
      <c r="AO1535" s="130"/>
      <c r="AP1535" s="130"/>
      <c r="AQ1535" s="130"/>
      <c r="AR1535" s="130"/>
      <c r="AS1535" s="130"/>
      <c r="AT1535" s="130"/>
      <c r="AU1535" s="130"/>
      <c r="AV1535" s="130"/>
      <c r="AW1535" s="130"/>
      <c r="AX1535" s="130"/>
      <c r="AY1535" s="130"/>
      <c r="AZ1535" s="130"/>
      <c r="BA1535" s="130"/>
      <c r="BB1535" s="130"/>
      <c r="BC1535" s="130"/>
      <c r="BD1535" s="130"/>
      <c r="BE1535" s="130"/>
      <c r="BF1535" s="130"/>
      <c r="BG1535" s="130"/>
      <c r="BH1535" s="130"/>
      <c r="BI1535" s="130"/>
      <c r="BJ1535" s="130"/>
      <c r="BK1535" s="130"/>
      <c r="BL1535" s="130"/>
      <c r="BM1535" s="130"/>
      <c r="BN1535" s="130"/>
      <c r="BO1535" s="130"/>
      <c r="BP1535" s="130"/>
      <c r="BQ1535" s="130"/>
      <c r="BR1535" s="130"/>
      <c r="BS1535" s="111"/>
    </row>
    <row r="1536" spans="4:71" s="94" customFormat="1" ht="9.75" customHeight="1" x14ac:dyDescent="0.25">
      <c r="D1536" s="130"/>
      <c r="E1536" s="130"/>
      <c r="F1536" s="130"/>
      <c r="G1536" s="130"/>
      <c r="H1536" s="130"/>
      <c r="I1536" s="130"/>
      <c r="J1536" s="130"/>
      <c r="K1536" s="130"/>
      <c r="L1536" s="130"/>
      <c r="M1536" s="130"/>
      <c r="N1536" s="130"/>
      <c r="O1536" s="130"/>
      <c r="P1536" s="130"/>
      <c r="Q1536" s="130"/>
      <c r="R1536" s="130"/>
      <c r="S1536" s="130"/>
      <c r="T1536" s="130"/>
      <c r="U1536" s="130"/>
      <c r="V1536" s="130"/>
      <c r="W1536" s="130"/>
      <c r="X1536" s="130"/>
      <c r="Y1536" s="130"/>
      <c r="Z1536" s="130"/>
      <c r="AA1536" s="130"/>
      <c r="AB1536" s="130"/>
      <c r="AC1536" s="130"/>
      <c r="AD1536" s="130"/>
      <c r="AE1536" s="130"/>
      <c r="AF1536" s="130"/>
      <c r="AG1536" s="130"/>
      <c r="AH1536" s="130"/>
      <c r="AI1536" s="130"/>
      <c r="AJ1536" s="130"/>
      <c r="AK1536" s="130"/>
      <c r="AL1536" s="130"/>
      <c r="AM1536" s="130"/>
      <c r="AN1536" s="130"/>
      <c r="AO1536" s="130"/>
      <c r="AP1536" s="130"/>
      <c r="AQ1536" s="130"/>
      <c r="AR1536" s="130"/>
      <c r="AS1536" s="130"/>
      <c r="AT1536" s="130"/>
      <c r="AU1536" s="130"/>
      <c r="AV1536" s="130"/>
      <c r="AW1536" s="130"/>
      <c r="AX1536" s="130"/>
      <c r="AY1536" s="130"/>
      <c r="AZ1536" s="130"/>
      <c r="BA1536" s="130"/>
      <c r="BB1536" s="130"/>
      <c r="BC1536" s="130"/>
      <c r="BD1536" s="130"/>
      <c r="BE1536" s="130"/>
      <c r="BF1536" s="130"/>
      <c r="BG1536" s="130"/>
      <c r="BH1536" s="130"/>
      <c r="BI1536" s="130"/>
      <c r="BJ1536" s="130"/>
      <c r="BK1536" s="130"/>
      <c r="BL1536" s="130"/>
      <c r="BM1536" s="130"/>
      <c r="BN1536" s="130"/>
      <c r="BO1536" s="130"/>
      <c r="BP1536" s="130"/>
      <c r="BQ1536" s="130"/>
      <c r="BR1536" s="130"/>
      <c r="BS1536" s="111"/>
    </row>
    <row r="1537" spans="4:71" s="94" customFormat="1" ht="9.75" customHeight="1" x14ac:dyDescent="0.25">
      <c r="D1537" s="130"/>
      <c r="E1537" s="130"/>
      <c r="F1537" s="130"/>
      <c r="G1537" s="130"/>
      <c r="H1537" s="130"/>
      <c r="I1537" s="130"/>
      <c r="J1537" s="130"/>
      <c r="K1537" s="130"/>
      <c r="L1537" s="130"/>
      <c r="M1537" s="130"/>
      <c r="N1537" s="130"/>
      <c r="O1537" s="130"/>
      <c r="P1537" s="130"/>
      <c r="Q1537" s="130"/>
      <c r="R1537" s="130"/>
      <c r="S1537" s="130"/>
      <c r="T1537" s="130"/>
      <c r="U1537" s="130"/>
      <c r="V1537" s="130"/>
      <c r="W1537" s="130"/>
      <c r="X1537" s="130"/>
      <c r="Y1537" s="130"/>
      <c r="Z1537" s="130"/>
      <c r="AA1537" s="130"/>
      <c r="AB1537" s="130"/>
      <c r="AC1537" s="130"/>
      <c r="AD1537" s="130"/>
      <c r="AE1537" s="130"/>
      <c r="AF1537" s="130"/>
      <c r="AG1537" s="130"/>
      <c r="AH1537" s="130"/>
      <c r="AI1537" s="130"/>
      <c r="AJ1537" s="130"/>
      <c r="AK1537" s="130"/>
      <c r="AL1537" s="130"/>
      <c r="AM1537" s="130"/>
      <c r="AN1537" s="130"/>
      <c r="AO1537" s="130"/>
      <c r="AP1537" s="130"/>
      <c r="AQ1537" s="130"/>
      <c r="AR1537" s="130"/>
      <c r="AS1537" s="130"/>
      <c r="AT1537" s="130"/>
      <c r="AU1537" s="130"/>
      <c r="AV1537" s="130"/>
      <c r="AW1537" s="130"/>
      <c r="AX1537" s="130"/>
      <c r="AY1537" s="130"/>
      <c r="AZ1537" s="130"/>
      <c r="BA1537" s="130"/>
      <c r="BB1537" s="130"/>
      <c r="BC1537" s="130"/>
      <c r="BD1537" s="130"/>
      <c r="BE1537" s="130"/>
      <c r="BF1537" s="130"/>
      <c r="BG1537" s="130"/>
      <c r="BH1537" s="130"/>
      <c r="BI1537" s="130"/>
      <c r="BJ1537" s="130"/>
      <c r="BK1537" s="130"/>
      <c r="BL1537" s="130"/>
      <c r="BM1537" s="130"/>
      <c r="BN1537" s="130"/>
      <c r="BO1537" s="130"/>
      <c r="BP1537" s="130"/>
      <c r="BQ1537" s="130"/>
      <c r="BR1537" s="130"/>
      <c r="BS1537" s="111"/>
    </row>
    <row r="1538" spans="4:71" s="94" customFormat="1" ht="9.75" customHeight="1" x14ac:dyDescent="0.25">
      <c r="D1538" s="130"/>
      <c r="E1538" s="130"/>
      <c r="F1538" s="130"/>
      <c r="G1538" s="130"/>
      <c r="H1538" s="130"/>
      <c r="I1538" s="130"/>
      <c r="J1538" s="130"/>
      <c r="K1538" s="130"/>
      <c r="L1538" s="130"/>
      <c r="M1538" s="130"/>
      <c r="N1538" s="130"/>
      <c r="O1538" s="130"/>
      <c r="P1538" s="130"/>
      <c r="Q1538" s="130"/>
      <c r="R1538" s="130"/>
      <c r="S1538" s="130"/>
      <c r="T1538" s="130"/>
      <c r="U1538" s="130"/>
      <c r="V1538" s="130"/>
      <c r="W1538" s="130"/>
      <c r="X1538" s="130"/>
      <c r="Y1538" s="130"/>
      <c r="Z1538" s="130"/>
      <c r="AA1538" s="130"/>
      <c r="AB1538" s="130"/>
      <c r="AC1538" s="130"/>
      <c r="AD1538" s="130"/>
      <c r="AE1538" s="130"/>
      <c r="AF1538" s="130"/>
      <c r="AG1538" s="130"/>
      <c r="AH1538" s="130"/>
      <c r="AI1538" s="130"/>
      <c r="AJ1538" s="130"/>
      <c r="AK1538" s="130"/>
      <c r="AL1538" s="130"/>
      <c r="AM1538" s="130"/>
      <c r="AN1538" s="130"/>
      <c r="AO1538" s="130"/>
      <c r="AP1538" s="130"/>
      <c r="AQ1538" s="130"/>
      <c r="AR1538" s="130"/>
      <c r="AS1538" s="130"/>
      <c r="AT1538" s="130"/>
      <c r="AU1538" s="130"/>
      <c r="AV1538" s="130"/>
      <c r="AW1538" s="130"/>
      <c r="AX1538" s="130"/>
      <c r="AY1538" s="130"/>
      <c r="AZ1538" s="130"/>
      <c r="BA1538" s="130"/>
      <c r="BB1538" s="130"/>
      <c r="BC1538" s="130"/>
      <c r="BD1538" s="130"/>
      <c r="BE1538" s="130"/>
      <c r="BF1538" s="130"/>
      <c r="BG1538" s="130"/>
      <c r="BH1538" s="130"/>
      <c r="BI1538" s="130"/>
      <c r="BJ1538" s="130"/>
      <c r="BK1538" s="130"/>
      <c r="BL1538" s="130"/>
      <c r="BM1538" s="130"/>
      <c r="BN1538" s="130"/>
      <c r="BO1538" s="130"/>
      <c r="BP1538" s="130"/>
      <c r="BQ1538" s="130"/>
      <c r="BR1538" s="130"/>
      <c r="BS1538" s="111"/>
    </row>
    <row r="1539" spans="4:71" s="94" customFormat="1" ht="9.75" customHeight="1" x14ac:dyDescent="0.25">
      <c r="D1539" s="130"/>
      <c r="E1539" s="130"/>
      <c r="F1539" s="130"/>
      <c r="G1539" s="130"/>
      <c r="H1539" s="130"/>
      <c r="I1539" s="130"/>
      <c r="J1539" s="130"/>
      <c r="K1539" s="130"/>
      <c r="L1539" s="130"/>
      <c r="M1539" s="130"/>
      <c r="N1539" s="130"/>
      <c r="O1539" s="130"/>
      <c r="P1539" s="130"/>
      <c r="Q1539" s="130"/>
      <c r="R1539" s="130"/>
      <c r="S1539" s="130"/>
      <c r="T1539" s="130"/>
      <c r="U1539" s="130"/>
      <c r="V1539" s="130"/>
      <c r="W1539" s="130"/>
      <c r="X1539" s="130"/>
      <c r="Y1539" s="130"/>
      <c r="Z1539" s="130"/>
      <c r="AA1539" s="130"/>
      <c r="AB1539" s="130"/>
      <c r="AC1539" s="130"/>
      <c r="AD1539" s="130"/>
      <c r="AE1539" s="130"/>
      <c r="AF1539" s="130"/>
      <c r="AG1539" s="130"/>
      <c r="AH1539" s="130"/>
      <c r="AI1539" s="130"/>
      <c r="AJ1539" s="130"/>
      <c r="AK1539" s="130"/>
      <c r="AL1539" s="130"/>
      <c r="AM1539" s="130"/>
      <c r="AN1539" s="130"/>
      <c r="AO1539" s="130"/>
      <c r="AP1539" s="130"/>
      <c r="AQ1539" s="130"/>
      <c r="AR1539" s="130"/>
      <c r="AS1539" s="130"/>
      <c r="AT1539" s="130"/>
      <c r="AU1539" s="130"/>
      <c r="AV1539" s="130"/>
      <c r="AW1539" s="130"/>
      <c r="AX1539" s="130"/>
      <c r="AY1539" s="130"/>
      <c r="AZ1539" s="130"/>
      <c r="BA1539" s="130"/>
      <c r="BB1539" s="130"/>
      <c r="BC1539" s="130"/>
      <c r="BD1539" s="130"/>
      <c r="BE1539" s="130"/>
      <c r="BF1539" s="130"/>
      <c r="BG1539" s="130"/>
      <c r="BH1539" s="130"/>
      <c r="BI1539" s="130"/>
      <c r="BJ1539" s="130"/>
      <c r="BK1539" s="130"/>
      <c r="BL1539" s="130"/>
      <c r="BM1539" s="130"/>
      <c r="BN1539" s="130"/>
      <c r="BO1539" s="130"/>
      <c r="BP1539" s="130"/>
      <c r="BQ1539" s="130"/>
      <c r="BR1539" s="130"/>
      <c r="BS1539" s="111"/>
    </row>
    <row r="1540" spans="4:71" s="94" customFormat="1" ht="9.75" customHeight="1" x14ac:dyDescent="0.25">
      <c r="D1540" s="130"/>
      <c r="E1540" s="130"/>
      <c r="F1540" s="130"/>
      <c r="G1540" s="130"/>
      <c r="H1540" s="130"/>
      <c r="I1540" s="130"/>
      <c r="J1540" s="130"/>
      <c r="K1540" s="130"/>
      <c r="L1540" s="130"/>
      <c r="M1540" s="130"/>
      <c r="N1540" s="130"/>
      <c r="O1540" s="130"/>
      <c r="P1540" s="130"/>
      <c r="Q1540" s="130"/>
      <c r="R1540" s="130"/>
      <c r="S1540" s="130"/>
      <c r="T1540" s="130"/>
      <c r="U1540" s="130"/>
      <c r="V1540" s="130"/>
      <c r="W1540" s="130"/>
      <c r="X1540" s="130"/>
      <c r="Y1540" s="130"/>
      <c r="Z1540" s="130"/>
      <c r="AA1540" s="130"/>
      <c r="AB1540" s="130"/>
      <c r="AC1540" s="130"/>
      <c r="AD1540" s="130"/>
      <c r="AE1540" s="130"/>
      <c r="AF1540" s="130"/>
      <c r="AG1540" s="130"/>
      <c r="AH1540" s="130"/>
      <c r="AI1540" s="130"/>
      <c r="AJ1540" s="130"/>
      <c r="AK1540" s="130"/>
      <c r="AL1540" s="130"/>
      <c r="AM1540" s="130"/>
      <c r="AN1540" s="130"/>
      <c r="AO1540" s="130"/>
      <c r="AP1540" s="130"/>
      <c r="AQ1540" s="130"/>
      <c r="AR1540" s="130"/>
      <c r="AS1540" s="130"/>
      <c r="AT1540" s="130"/>
      <c r="AU1540" s="130"/>
      <c r="AV1540" s="130"/>
      <c r="AW1540" s="130"/>
      <c r="AX1540" s="130"/>
      <c r="AY1540" s="130"/>
      <c r="AZ1540" s="130"/>
      <c r="BA1540" s="130"/>
      <c r="BB1540" s="130"/>
      <c r="BC1540" s="130"/>
      <c r="BD1540" s="130"/>
      <c r="BE1540" s="130"/>
      <c r="BF1540" s="130"/>
      <c r="BG1540" s="130"/>
      <c r="BH1540" s="130"/>
      <c r="BI1540" s="130"/>
      <c r="BJ1540" s="130"/>
      <c r="BK1540" s="130"/>
      <c r="BL1540" s="130"/>
      <c r="BM1540" s="130"/>
      <c r="BN1540" s="130"/>
      <c r="BO1540" s="130"/>
      <c r="BP1540" s="130"/>
      <c r="BQ1540" s="130"/>
      <c r="BR1540" s="130"/>
      <c r="BS1540" s="111"/>
    </row>
    <row r="1541" spans="4:71" s="94" customFormat="1" ht="9.75" customHeight="1" x14ac:dyDescent="0.25">
      <c r="D1541" s="130"/>
      <c r="E1541" s="130"/>
      <c r="F1541" s="130"/>
      <c r="G1541" s="130"/>
      <c r="H1541" s="130"/>
      <c r="I1541" s="130"/>
      <c r="J1541" s="130"/>
      <c r="K1541" s="130"/>
      <c r="L1541" s="130"/>
      <c r="M1541" s="130"/>
      <c r="N1541" s="130"/>
      <c r="O1541" s="130"/>
      <c r="P1541" s="130"/>
      <c r="Q1541" s="130"/>
      <c r="R1541" s="130"/>
      <c r="S1541" s="130"/>
      <c r="T1541" s="130"/>
      <c r="U1541" s="130"/>
      <c r="V1541" s="130"/>
      <c r="W1541" s="130"/>
      <c r="X1541" s="130"/>
      <c r="Y1541" s="130"/>
      <c r="Z1541" s="130"/>
      <c r="AA1541" s="130"/>
      <c r="AB1541" s="130"/>
      <c r="AC1541" s="130"/>
      <c r="AD1541" s="130"/>
      <c r="AE1541" s="130"/>
      <c r="AF1541" s="130"/>
      <c r="AG1541" s="130"/>
      <c r="AH1541" s="130"/>
      <c r="AI1541" s="130"/>
      <c r="AJ1541" s="130"/>
      <c r="AK1541" s="130"/>
      <c r="AL1541" s="130"/>
      <c r="AM1541" s="130"/>
      <c r="AN1541" s="130"/>
      <c r="AO1541" s="130"/>
      <c r="AP1541" s="130"/>
      <c r="AQ1541" s="130"/>
      <c r="AR1541" s="130"/>
      <c r="AS1541" s="130"/>
      <c r="AT1541" s="130"/>
      <c r="AU1541" s="130"/>
      <c r="AV1541" s="130"/>
      <c r="AW1541" s="130"/>
      <c r="AX1541" s="130"/>
      <c r="AY1541" s="130"/>
      <c r="AZ1541" s="130"/>
      <c r="BA1541" s="130"/>
      <c r="BB1541" s="130"/>
      <c r="BC1541" s="130"/>
      <c r="BD1541" s="130"/>
      <c r="BE1541" s="130"/>
      <c r="BF1541" s="130"/>
      <c r="BG1541" s="130"/>
      <c r="BH1541" s="130"/>
      <c r="BI1541" s="130"/>
      <c r="BJ1541" s="130"/>
      <c r="BK1541" s="130"/>
      <c r="BL1541" s="130"/>
      <c r="BM1541" s="130"/>
      <c r="BN1541" s="130"/>
      <c r="BO1541" s="130"/>
      <c r="BP1541" s="130"/>
      <c r="BQ1541" s="130"/>
      <c r="BR1541" s="130"/>
      <c r="BS1541" s="111"/>
    </row>
    <row r="1542" spans="4:71" s="94" customFormat="1" ht="9.75" customHeight="1" x14ac:dyDescent="0.25">
      <c r="D1542" s="130"/>
      <c r="E1542" s="130"/>
      <c r="F1542" s="130"/>
      <c r="G1542" s="130"/>
      <c r="H1542" s="130"/>
      <c r="I1542" s="130"/>
      <c r="J1542" s="130"/>
      <c r="K1542" s="130"/>
      <c r="L1542" s="130"/>
      <c r="M1542" s="130"/>
      <c r="N1542" s="130"/>
      <c r="O1542" s="130"/>
      <c r="P1542" s="130"/>
      <c r="Q1542" s="130"/>
      <c r="R1542" s="130"/>
      <c r="S1542" s="130"/>
      <c r="T1542" s="130"/>
      <c r="U1542" s="130"/>
      <c r="V1542" s="130"/>
      <c r="W1542" s="130"/>
      <c r="X1542" s="130"/>
      <c r="Y1542" s="130"/>
      <c r="Z1542" s="130"/>
      <c r="AA1542" s="130"/>
      <c r="AB1542" s="130"/>
      <c r="AC1542" s="130"/>
      <c r="AD1542" s="130"/>
      <c r="AE1542" s="130"/>
      <c r="AF1542" s="130"/>
      <c r="AG1542" s="130"/>
      <c r="AH1542" s="130"/>
      <c r="AI1542" s="130"/>
      <c r="AJ1542" s="130"/>
      <c r="AK1542" s="130"/>
      <c r="AL1542" s="130"/>
      <c r="AM1542" s="130"/>
      <c r="AN1542" s="130"/>
      <c r="AO1542" s="130"/>
      <c r="AP1542" s="130"/>
      <c r="AQ1542" s="130"/>
      <c r="AR1542" s="130"/>
      <c r="AS1542" s="130"/>
      <c r="AT1542" s="130"/>
      <c r="AU1542" s="130"/>
      <c r="AV1542" s="130"/>
      <c r="AW1542" s="130"/>
      <c r="AX1542" s="130"/>
      <c r="AY1542" s="130"/>
      <c r="AZ1542" s="130"/>
      <c r="BA1542" s="130"/>
      <c r="BB1542" s="130"/>
      <c r="BC1542" s="130"/>
      <c r="BD1542" s="130"/>
      <c r="BE1542" s="130"/>
      <c r="BF1542" s="130"/>
      <c r="BG1542" s="130"/>
      <c r="BH1542" s="130"/>
      <c r="BI1542" s="130"/>
      <c r="BJ1542" s="130"/>
      <c r="BK1542" s="130"/>
      <c r="BL1542" s="130"/>
      <c r="BM1542" s="130"/>
      <c r="BN1542" s="130"/>
      <c r="BO1542" s="130"/>
      <c r="BP1542" s="130"/>
      <c r="BQ1542" s="130"/>
      <c r="BR1542" s="130"/>
      <c r="BS1542" s="111"/>
    </row>
    <row r="1543" spans="4:71" s="94" customFormat="1" ht="9.75" customHeight="1" x14ac:dyDescent="0.25">
      <c r="D1543" s="130"/>
      <c r="E1543" s="130"/>
      <c r="F1543" s="130"/>
      <c r="G1543" s="130"/>
      <c r="H1543" s="130"/>
      <c r="I1543" s="130"/>
      <c r="J1543" s="130"/>
      <c r="K1543" s="130"/>
      <c r="L1543" s="130"/>
      <c r="M1543" s="130"/>
      <c r="N1543" s="130"/>
      <c r="O1543" s="130"/>
      <c r="P1543" s="130"/>
      <c r="Q1543" s="130"/>
      <c r="R1543" s="130"/>
      <c r="S1543" s="130"/>
      <c r="T1543" s="130"/>
      <c r="U1543" s="130"/>
      <c r="V1543" s="130"/>
      <c r="W1543" s="130"/>
      <c r="X1543" s="130"/>
      <c r="Y1543" s="130"/>
      <c r="Z1543" s="130"/>
      <c r="AA1543" s="130"/>
      <c r="AB1543" s="130"/>
      <c r="AC1543" s="130"/>
      <c r="AD1543" s="130"/>
      <c r="AE1543" s="130"/>
      <c r="AF1543" s="130"/>
      <c r="AG1543" s="130"/>
      <c r="AH1543" s="130"/>
      <c r="AI1543" s="130"/>
      <c r="AJ1543" s="130"/>
      <c r="AK1543" s="130"/>
      <c r="AL1543" s="130"/>
      <c r="AM1543" s="130"/>
      <c r="AN1543" s="130"/>
      <c r="AO1543" s="130"/>
      <c r="AP1543" s="130"/>
      <c r="AQ1543" s="130"/>
      <c r="AR1543" s="130"/>
      <c r="AS1543" s="130"/>
      <c r="AT1543" s="130"/>
      <c r="AU1543" s="130"/>
      <c r="AV1543" s="130"/>
      <c r="AW1543" s="130"/>
      <c r="AX1543" s="130"/>
      <c r="AY1543" s="130"/>
      <c r="AZ1543" s="130"/>
      <c r="BA1543" s="130"/>
      <c r="BB1543" s="130"/>
      <c r="BC1543" s="130"/>
      <c r="BD1543" s="130"/>
      <c r="BE1543" s="130"/>
      <c r="BF1543" s="130"/>
      <c r="BG1543" s="130"/>
      <c r="BH1543" s="130"/>
      <c r="BI1543" s="130"/>
      <c r="BJ1543" s="130"/>
      <c r="BK1543" s="130"/>
      <c r="BL1543" s="130"/>
      <c r="BM1543" s="130"/>
      <c r="BN1543" s="130"/>
      <c r="BO1543" s="130"/>
      <c r="BP1543" s="130"/>
      <c r="BQ1543" s="130"/>
      <c r="BR1543" s="130"/>
      <c r="BS1543" s="111"/>
    </row>
    <row r="1544" spans="4:71" s="94" customFormat="1" ht="9.75" customHeight="1" x14ac:dyDescent="0.25">
      <c r="D1544" s="130"/>
      <c r="E1544" s="130"/>
      <c r="F1544" s="130"/>
      <c r="G1544" s="130"/>
      <c r="H1544" s="130"/>
      <c r="I1544" s="130"/>
      <c r="J1544" s="130"/>
      <c r="K1544" s="130"/>
      <c r="L1544" s="130"/>
      <c r="M1544" s="130"/>
      <c r="N1544" s="130"/>
      <c r="O1544" s="130"/>
      <c r="P1544" s="130"/>
      <c r="Q1544" s="130"/>
      <c r="R1544" s="130"/>
      <c r="S1544" s="130"/>
      <c r="T1544" s="130"/>
      <c r="U1544" s="130"/>
      <c r="V1544" s="130"/>
      <c r="W1544" s="130"/>
      <c r="X1544" s="130"/>
      <c r="Y1544" s="130"/>
      <c r="Z1544" s="130"/>
      <c r="AA1544" s="130"/>
      <c r="AB1544" s="130"/>
      <c r="AC1544" s="130"/>
      <c r="AD1544" s="130"/>
      <c r="AE1544" s="130"/>
      <c r="AF1544" s="130"/>
      <c r="AG1544" s="130"/>
      <c r="AH1544" s="130"/>
      <c r="AI1544" s="130"/>
      <c r="AJ1544" s="130"/>
      <c r="AK1544" s="130"/>
      <c r="AL1544" s="130"/>
      <c r="AM1544" s="130"/>
      <c r="AN1544" s="130"/>
      <c r="AO1544" s="130"/>
      <c r="AP1544" s="130"/>
      <c r="AQ1544" s="130"/>
      <c r="AR1544" s="130"/>
      <c r="AS1544" s="130"/>
      <c r="AT1544" s="130"/>
      <c r="AU1544" s="130"/>
      <c r="AV1544" s="130"/>
      <c r="AW1544" s="130"/>
      <c r="AX1544" s="130"/>
      <c r="AY1544" s="130"/>
      <c r="AZ1544" s="130"/>
      <c r="BA1544" s="130"/>
      <c r="BB1544" s="130"/>
      <c r="BC1544" s="130"/>
      <c r="BD1544" s="130"/>
      <c r="BE1544" s="130"/>
      <c r="BF1544" s="130"/>
      <c r="BG1544" s="130"/>
      <c r="BH1544" s="130"/>
      <c r="BI1544" s="130"/>
      <c r="BJ1544" s="130"/>
      <c r="BK1544" s="130"/>
      <c r="BL1544" s="130"/>
      <c r="BM1544" s="130"/>
      <c r="BN1544" s="130"/>
      <c r="BO1544" s="130"/>
      <c r="BP1544" s="130"/>
      <c r="BQ1544" s="130"/>
      <c r="BR1544" s="130"/>
      <c r="BS1544" s="111"/>
    </row>
    <row r="1545" spans="4:71" s="94" customFormat="1" ht="9.75" customHeight="1" x14ac:dyDescent="0.25">
      <c r="D1545" s="130"/>
      <c r="E1545" s="130"/>
      <c r="F1545" s="130"/>
      <c r="G1545" s="130"/>
      <c r="H1545" s="130"/>
      <c r="I1545" s="130"/>
      <c r="J1545" s="130"/>
      <c r="K1545" s="130"/>
      <c r="L1545" s="130"/>
      <c r="M1545" s="130"/>
      <c r="N1545" s="130"/>
      <c r="O1545" s="130"/>
      <c r="P1545" s="130"/>
      <c r="Q1545" s="130"/>
      <c r="R1545" s="130"/>
      <c r="S1545" s="130"/>
      <c r="T1545" s="130"/>
      <c r="U1545" s="130"/>
      <c r="V1545" s="130"/>
      <c r="W1545" s="130"/>
      <c r="X1545" s="130"/>
      <c r="Y1545" s="130"/>
      <c r="Z1545" s="130"/>
      <c r="AA1545" s="130"/>
      <c r="AB1545" s="130"/>
      <c r="AC1545" s="130"/>
      <c r="AD1545" s="130"/>
      <c r="AE1545" s="130"/>
      <c r="AF1545" s="130"/>
      <c r="AG1545" s="130"/>
      <c r="AH1545" s="130"/>
      <c r="AI1545" s="130"/>
      <c r="AJ1545" s="130"/>
      <c r="AK1545" s="130"/>
      <c r="AL1545" s="130"/>
      <c r="AM1545" s="130"/>
      <c r="AN1545" s="130"/>
      <c r="AO1545" s="130"/>
      <c r="AP1545" s="130"/>
      <c r="AQ1545" s="130"/>
      <c r="AR1545" s="130"/>
      <c r="AS1545" s="130"/>
      <c r="AT1545" s="130"/>
      <c r="AU1545" s="130"/>
      <c r="AV1545" s="130"/>
      <c r="AW1545" s="130"/>
      <c r="AX1545" s="130"/>
      <c r="AY1545" s="130"/>
      <c r="AZ1545" s="130"/>
      <c r="BA1545" s="130"/>
      <c r="BB1545" s="130"/>
      <c r="BC1545" s="130"/>
      <c r="BD1545" s="130"/>
      <c r="BE1545" s="130"/>
      <c r="BF1545" s="130"/>
      <c r="BG1545" s="130"/>
      <c r="BH1545" s="130"/>
      <c r="BI1545" s="130"/>
      <c r="BJ1545" s="130"/>
      <c r="BK1545" s="130"/>
      <c r="BL1545" s="130"/>
      <c r="BM1545" s="130"/>
      <c r="BN1545" s="130"/>
      <c r="BO1545" s="130"/>
      <c r="BP1545" s="130"/>
      <c r="BQ1545" s="130"/>
      <c r="BR1545" s="130"/>
      <c r="BS1545" s="111"/>
    </row>
    <row r="1546" spans="4:71" s="94" customFormat="1" ht="9.75" customHeight="1" x14ac:dyDescent="0.25">
      <c r="D1546" s="130"/>
      <c r="E1546" s="130"/>
      <c r="F1546" s="130"/>
      <c r="G1546" s="130"/>
      <c r="H1546" s="130"/>
      <c r="I1546" s="130"/>
      <c r="J1546" s="130"/>
      <c r="K1546" s="130"/>
      <c r="L1546" s="130"/>
      <c r="M1546" s="130"/>
      <c r="N1546" s="130"/>
      <c r="O1546" s="130"/>
      <c r="P1546" s="130"/>
      <c r="Q1546" s="130"/>
      <c r="R1546" s="130"/>
      <c r="S1546" s="130"/>
      <c r="T1546" s="130"/>
      <c r="U1546" s="130"/>
      <c r="V1546" s="130"/>
      <c r="W1546" s="130"/>
      <c r="X1546" s="130"/>
      <c r="Y1546" s="130"/>
      <c r="Z1546" s="130"/>
      <c r="AA1546" s="130"/>
      <c r="AB1546" s="130"/>
      <c r="AC1546" s="130"/>
      <c r="AD1546" s="130"/>
      <c r="AE1546" s="130"/>
      <c r="AF1546" s="130"/>
      <c r="AG1546" s="130"/>
      <c r="AH1546" s="130"/>
      <c r="AI1546" s="130"/>
      <c r="AJ1546" s="130"/>
      <c r="AK1546" s="130"/>
      <c r="AL1546" s="130"/>
      <c r="AM1546" s="130"/>
      <c r="AN1546" s="130"/>
      <c r="AO1546" s="130"/>
      <c r="AP1546" s="130"/>
      <c r="AQ1546" s="130"/>
      <c r="AR1546" s="130"/>
      <c r="AS1546" s="130"/>
      <c r="AT1546" s="130"/>
      <c r="AU1546" s="130"/>
      <c r="AV1546" s="130"/>
      <c r="AW1546" s="130"/>
      <c r="AX1546" s="130"/>
      <c r="AY1546" s="130"/>
      <c r="AZ1546" s="130"/>
      <c r="BA1546" s="130"/>
      <c r="BB1546" s="130"/>
      <c r="BC1546" s="130"/>
      <c r="BD1546" s="130"/>
      <c r="BE1546" s="130"/>
      <c r="BF1546" s="130"/>
      <c r="BG1546" s="130"/>
      <c r="BH1546" s="130"/>
      <c r="BI1546" s="130"/>
      <c r="BJ1546" s="130"/>
      <c r="BK1546" s="130"/>
      <c r="BL1546" s="130"/>
      <c r="BM1546" s="130"/>
      <c r="BN1546" s="130"/>
      <c r="BO1546" s="130"/>
      <c r="BP1546" s="130"/>
      <c r="BQ1546" s="130"/>
      <c r="BR1546" s="130"/>
      <c r="BS1546" s="111"/>
    </row>
    <row r="1547" spans="4:71" s="94" customFormat="1" ht="9.75" customHeight="1" x14ac:dyDescent="0.25">
      <c r="D1547" s="130"/>
      <c r="E1547" s="130"/>
      <c r="F1547" s="130"/>
      <c r="G1547" s="130"/>
      <c r="H1547" s="130"/>
      <c r="I1547" s="130"/>
      <c r="J1547" s="130"/>
      <c r="K1547" s="130"/>
      <c r="L1547" s="130"/>
      <c r="M1547" s="130"/>
      <c r="N1547" s="130"/>
      <c r="O1547" s="130"/>
      <c r="P1547" s="130"/>
      <c r="Q1547" s="130"/>
      <c r="R1547" s="130"/>
      <c r="S1547" s="130"/>
      <c r="T1547" s="130"/>
      <c r="U1547" s="130"/>
      <c r="V1547" s="130"/>
      <c r="W1547" s="130"/>
      <c r="X1547" s="130"/>
      <c r="Y1547" s="130"/>
      <c r="Z1547" s="130"/>
      <c r="AA1547" s="130"/>
      <c r="AB1547" s="130"/>
      <c r="AC1547" s="130"/>
      <c r="AD1547" s="130"/>
      <c r="AE1547" s="130"/>
      <c r="AF1547" s="130"/>
      <c r="AG1547" s="130"/>
      <c r="AH1547" s="130"/>
      <c r="AI1547" s="130"/>
      <c r="AJ1547" s="130"/>
      <c r="AK1547" s="130"/>
      <c r="AL1547" s="130"/>
      <c r="AM1547" s="130"/>
      <c r="AN1547" s="130"/>
      <c r="AO1547" s="130"/>
      <c r="AP1547" s="130"/>
      <c r="AQ1547" s="130"/>
      <c r="AR1547" s="130"/>
      <c r="AS1547" s="130"/>
      <c r="AT1547" s="130"/>
      <c r="AU1547" s="130"/>
      <c r="AV1547" s="130"/>
      <c r="AW1547" s="130"/>
      <c r="AX1547" s="130"/>
      <c r="AY1547" s="130"/>
      <c r="AZ1547" s="130"/>
      <c r="BA1547" s="130"/>
      <c r="BB1547" s="130"/>
      <c r="BC1547" s="130"/>
      <c r="BD1547" s="130"/>
      <c r="BE1547" s="130"/>
      <c r="BF1547" s="130"/>
      <c r="BG1547" s="130"/>
      <c r="BH1547" s="130"/>
      <c r="BI1547" s="130"/>
      <c r="BJ1547" s="130"/>
      <c r="BK1547" s="130"/>
      <c r="BL1547" s="130"/>
      <c r="BM1547" s="130"/>
      <c r="BN1547" s="130"/>
      <c r="BO1547" s="130"/>
      <c r="BP1547" s="130"/>
      <c r="BQ1547" s="130"/>
      <c r="BR1547" s="130"/>
      <c r="BS1547" s="111"/>
    </row>
    <row r="1548" spans="4:71" s="94" customFormat="1" ht="9.75" customHeight="1" x14ac:dyDescent="0.25">
      <c r="D1548" s="130"/>
      <c r="E1548" s="130"/>
      <c r="F1548" s="130"/>
      <c r="G1548" s="130"/>
      <c r="H1548" s="130"/>
      <c r="I1548" s="130"/>
      <c r="J1548" s="130"/>
      <c r="K1548" s="130"/>
      <c r="L1548" s="130"/>
      <c r="M1548" s="130"/>
      <c r="N1548" s="130"/>
      <c r="O1548" s="130"/>
      <c r="P1548" s="130"/>
      <c r="Q1548" s="130"/>
      <c r="R1548" s="130"/>
      <c r="S1548" s="130"/>
      <c r="T1548" s="130"/>
      <c r="U1548" s="130"/>
      <c r="V1548" s="130"/>
      <c r="W1548" s="130"/>
      <c r="X1548" s="130"/>
      <c r="Y1548" s="130"/>
      <c r="Z1548" s="130"/>
      <c r="AA1548" s="130"/>
      <c r="AB1548" s="130"/>
      <c r="AC1548" s="130"/>
      <c r="AD1548" s="130"/>
      <c r="AE1548" s="130"/>
      <c r="AF1548" s="130"/>
      <c r="AG1548" s="130"/>
      <c r="AH1548" s="130"/>
      <c r="AI1548" s="130"/>
      <c r="AJ1548" s="130"/>
      <c r="AK1548" s="130"/>
      <c r="AL1548" s="130"/>
      <c r="AM1548" s="130"/>
      <c r="AN1548" s="130"/>
      <c r="AO1548" s="130"/>
      <c r="AP1548" s="130"/>
      <c r="AQ1548" s="130"/>
      <c r="AR1548" s="130"/>
      <c r="AS1548" s="130"/>
      <c r="AT1548" s="130"/>
      <c r="AU1548" s="130"/>
      <c r="AV1548" s="130"/>
      <c r="AW1548" s="130"/>
      <c r="AX1548" s="130"/>
      <c r="AY1548" s="130"/>
      <c r="AZ1548" s="130"/>
      <c r="BA1548" s="130"/>
      <c r="BB1548" s="130"/>
      <c r="BC1548" s="130"/>
      <c r="BD1548" s="130"/>
      <c r="BE1548" s="130"/>
      <c r="BF1548" s="130"/>
      <c r="BG1548" s="130"/>
      <c r="BH1548" s="130"/>
      <c r="BI1548" s="130"/>
      <c r="BJ1548" s="130"/>
      <c r="BK1548" s="130"/>
      <c r="BL1548" s="130"/>
      <c r="BM1548" s="130"/>
      <c r="BN1548" s="130"/>
      <c r="BO1548" s="130"/>
      <c r="BP1548" s="130"/>
      <c r="BQ1548" s="130"/>
      <c r="BR1548" s="130"/>
      <c r="BS1548" s="111"/>
    </row>
    <row r="1549" spans="4:71" s="94" customFormat="1" ht="9.75" customHeight="1" x14ac:dyDescent="0.25">
      <c r="D1549" s="130"/>
      <c r="E1549" s="130"/>
      <c r="F1549" s="130"/>
      <c r="G1549" s="130"/>
      <c r="H1549" s="130"/>
      <c r="I1549" s="130"/>
      <c r="J1549" s="130"/>
      <c r="K1549" s="130"/>
      <c r="L1549" s="130"/>
      <c r="M1549" s="130"/>
      <c r="N1549" s="130"/>
      <c r="O1549" s="130"/>
      <c r="P1549" s="130"/>
      <c r="Q1549" s="130"/>
      <c r="R1549" s="130"/>
      <c r="S1549" s="130"/>
      <c r="T1549" s="130"/>
      <c r="U1549" s="130"/>
      <c r="V1549" s="130"/>
      <c r="W1549" s="130"/>
      <c r="X1549" s="130"/>
      <c r="Y1549" s="130"/>
      <c r="Z1549" s="130"/>
      <c r="AA1549" s="130"/>
      <c r="AB1549" s="130"/>
      <c r="AC1549" s="130"/>
      <c r="AD1549" s="130"/>
      <c r="AE1549" s="130"/>
      <c r="AF1549" s="130"/>
      <c r="AG1549" s="130"/>
      <c r="AH1549" s="130"/>
      <c r="AI1549" s="130"/>
      <c r="AJ1549" s="130"/>
      <c r="AK1549" s="130"/>
      <c r="AL1549" s="130"/>
      <c r="AM1549" s="130"/>
      <c r="AN1549" s="130"/>
      <c r="AO1549" s="130"/>
      <c r="AP1549" s="130"/>
      <c r="AQ1549" s="130"/>
      <c r="AR1549" s="130"/>
      <c r="AS1549" s="130"/>
      <c r="AT1549" s="130"/>
      <c r="AU1549" s="130"/>
      <c r="AV1549" s="130"/>
      <c r="AW1549" s="130"/>
      <c r="AX1549" s="130"/>
      <c r="AY1549" s="130"/>
      <c r="AZ1549" s="130"/>
      <c r="BA1549" s="130"/>
      <c r="BB1549" s="130"/>
      <c r="BC1549" s="130"/>
      <c r="BD1549" s="130"/>
      <c r="BE1549" s="130"/>
      <c r="BF1549" s="130"/>
      <c r="BG1549" s="130"/>
      <c r="BH1549" s="130"/>
      <c r="BI1549" s="130"/>
      <c r="BJ1549" s="130"/>
      <c r="BK1549" s="130"/>
      <c r="BL1549" s="130"/>
      <c r="BM1549" s="130"/>
      <c r="BN1549" s="130"/>
      <c r="BO1549" s="130"/>
      <c r="BP1549" s="130"/>
      <c r="BQ1549" s="130"/>
      <c r="BR1549" s="130"/>
      <c r="BS1549" s="111"/>
    </row>
    <row r="1550" spans="4:71" s="94" customFormat="1" ht="9.75" customHeight="1" x14ac:dyDescent="0.25">
      <c r="D1550" s="130"/>
      <c r="E1550" s="130"/>
      <c r="F1550" s="130"/>
      <c r="G1550" s="130"/>
      <c r="H1550" s="130"/>
      <c r="I1550" s="130"/>
      <c r="J1550" s="130"/>
      <c r="K1550" s="130"/>
      <c r="L1550" s="130"/>
      <c r="M1550" s="130"/>
      <c r="N1550" s="130"/>
      <c r="O1550" s="130"/>
      <c r="P1550" s="130"/>
      <c r="Q1550" s="130"/>
      <c r="R1550" s="130"/>
      <c r="S1550" s="130"/>
      <c r="T1550" s="130"/>
      <c r="U1550" s="130"/>
      <c r="V1550" s="130"/>
      <c r="W1550" s="130"/>
      <c r="X1550" s="130"/>
      <c r="Y1550" s="130"/>
      <c r="Z1550" s="130"/>
      <c r="AA1550" s="130"/>
      <c r="AB1550" s="130"/>
      <c r="AC1550" s="130"/>
      <c r="AD1550" s="130"/>
      <c r="AE1550" s="130"/>
      <c r="AF1550" s="130"/>
      <c r="AG1550" s="130"/>
      <c r="AH1550" s="130"/>
      <c r="AI1550" s="130"/>
      <c r="AJ1550" s="130"/>
      <c r="AK1550" s="130"/>
      <c r="AL1550" s="130"/>
      <c r="AM1550" s="130"/>
      <c r="AN1550" s="130"/>
      <c r="AO1550" s="130"/>
      <c r="AP1550" s="130"/>
      <c r="AQ1550" s="130"/>
      <c r="AR1550" s="130"/>
      <c r="AS1550" s="130"/>
      <c r="AT1550" s="130"/>
      <c r="AU1550" s="130"/>
      <c r="AV1550" s="130"/>
      <c r="AW1550" s="130"/>
      <c r="AX1550" s="130"/>
      <c r="AY1550" s="130"/>
      <c r="AZ1550" s="130"/>
      <c r="BA1550" s="130"/>
      <c r="BB1550" s="130"/>
      <c r="BC1550" s="130"/>
      <c r="BD1550" s="130"/>
      <c r="BE1550" s="130"/>
      <c r="BF1550" s="130"/>
      <c r="BG1550" s="130"/>
      <c r="BH1550" s="130"/>
      <c r="BI1550" s="130"/>
      <c r="BJ1550" s="130"/>
      <c r="BK1550" s="130"/>
      <c r="BL1550" s="130"/>
      <c r="BM1550" s="130"/>
      <c r="BN1550" s="130"/>
      <c r="BO1550" s="130"/>
      <c r="BP1550" s="130"/>
      <c r="BQ1550" s="130"/>
      <c r="BR1550" s="130"/>
      <c r="BS1550" s="111"/>
    </row>
    <row r="1551" spans="4:71" s="94" customFormat="1" ht="9.75" customHeight="1" x14ac:dyDescent="0.25">
      <c r="D1551" s="130"/>
      <c r="E1551" s="130"/>
      <c r="F1551" s="130"/>
      <c r="G1551" s="130"/>
      <c r="H1551" s="130"/>
      <c r="I1551" s="130"/>
      <c r="J1551" s="130"/>
      <c r="K1551" s="130"/>
      <c r="L1551" s="130"/>
      <c r="M1551" s="130"/>
      <c r="N1551" s="130"/>
      <c r="O1551" s="130"/>
      <c r="P1551" s="130"/>
      <c r="Q1551" s="130"/>
      <c r="R1551" s="130"/>
      <c r="S1551" s="130"/>
      <c r="T1551" s="130"/>
      <c r="U1551" s="130"/>
      <c r="V1551" s="130"/>
      <c r="W1551" s="130"/>
      <c r="X1551" s="130"/>
      <c r="Y1551" s="130"/>
      <c r="Z1551" s="130"/>
      <c r="AA1551" s="130"/>
      <c r="AB1551" s="130"/>
      <c r="AC1551" s="130"/>
      <c r="AD1551" s="130"/>
      <c r="AE1551" s="130"/>
      <c r="AF1551" s="130"/>
      <c r="AG1551" s="130"/>
      <c r="AH1551" s="130"/>
      <c r="AI1551" s="130"/>
      <c r="AJ1551" s="130"/>
      <c r="AK1551" s="130"/>
      <c r="AL1551" s="130"/>
      <c r="AM1551" s="130"/>
      <c r="AN1551" s="130"/>
      <c r="AO1551" s="130"/>
      <c r="AP1551" s="130"/>
      <c r="AQ1551" s="130"/>
      <c r="AR1551" s="130"/>
      <c r="AS1551" s="130"/>
      <c r="AT1551" s="130"/>
      <c r="AU1551" s="130"/>
      <c r="AV1551" s="130"/>
      <c r="AW1551" s="130"/>
      <c r="AX1551" s="130"/>
      <c r="AY1551" s="130"/>
      <c r="AZ1551" s="130"/>
      <c r="BA1551" s="130"/>
      <c r="BB1551" s="130"/>
      <c r="BC1551" s="130"/>
      <c r="BD1551" s="130"/>
      <c r="BE1551" s="130"/>
      <c r="BF1551" s="130"/>
      <c r="BG1551" s="130"/>
      <c r="BH1551" s="130"/>
      <c r="BI1551" s="130"/>
      <c r="BJ1551" s="130"/>
      <c r="BK1551" s="130"/>
      <c r="BL1551" s="130"/>
      <c r="BM1551" s="130"/>
      <c r="BN1551" s="130"/>
      <c r="BO1551" s="130"/>
      <c r="BP1551" s="130"/>
      <c r="BQ1551" s="130"/>
      <c r="BR1551" s="130"/>
      <c r="BS1551" s="111"/>
    </row>
    <row r="1552" spans="4:71" s="94" customFormat="1" ht="9.75" customHeight="1" x14ac:dyDescent="0.25">
      <c r="D1552" s="130"/>
      <c r="E1552" s="130"/>
      <c r="F1552" s="130"/>
      <c r="G1552" s="130"/>
      <c r="H1552" s="130"/>
      <c r="I1552" s="130"/>
      <c r="J1552" s="130"/>
      <c r="K1552" s="130"/>
      <c r="L1552" s="130"/>
      <c r="M1552" s="130"/>
      <c r="N1552" s="130"/>
      <c r="O1552" s="130"/>
      <c r="P1552" s="130"/>
      <c r="Q1552" s="130"/>
      <c r="R1552" s="130"/>
      <c r="S1552" s="130"/>
      <c r="T1552" s="130"/>
      <c r="U1552" s="130"/>
      <c r="V1552" s="130"/>
      <c r="W1552" s="130"/>
      <c r="X1552" s="130"/>
      <c r="Y1552" s="130"/>
      <c r="Z1552" s="130"/>
      <c r="AA1552" s="130"/>
      <c r="AB1552" s="130"/>
      <c r="AC1552" s="130"/>
      <c r="AD1552" s="130"/>
      <c r="AE1552" s="130"/>
      <c r="AF1552" s="130"/>
      <c r="AG1552" s="130"/>
      <c r="AH1552" s="130"/>
      <c r="AI1552" s="130"/>
      <c r="AJ1552" s="130"/>
      <c r="AK1552" s="130"/>
      <c r="AL1552" s="130"/>
      <c r="AM1552" s="130"/>
      <c r="AN1552" s="130"/>
      <c r="AO1552" s="130"/>
      <c r="AP1552" s="130"/>
      <c r="AQ1552" s="130"/>
      <c r="AR1552" s="130"/>
      <c r="AS1552" s="130"/>
      <c r="AT1552" s="130"/>
      <c r="AU1552" s="130"/>
      <c r="AV1552" s="130"/>
      <c r="AW1552" s="130"/>
      <c r="AX1552" s="130"/>
      <c r="AY1552" s="130"/>
      <c r="AZ1552" s="130"/>
      <c r="BA1552" s="130"/>
      <c r="BB1552" s="130"/>
      <c r="BC1552" s="130"/>
      <c r="BD1552" s="130"/>
      <c r="BE1552" s="130"/>
      <c r="BF1552" s="130"/>
      <c r="BG1552" s="130"/>
      <c r="BH1552" s="130"/>
      <c r="BI1552" s="130"/>
      <c r="BJ1552" s="130"/>
      <c r="BK1552" s="130"/>
      <c r="BL1552" s="130"/>
      <c r="BM1552" s="130"/>
      <c r="BN1552" s="130"/>
      <c r="BO1552" s="130"/>
      <c r="BP1552" s="130"/>
      <c r="BQ1552" s="130"/>
      <c r="BR1552" s="130"/>
      <c r="BS1552" s="111"/>
    </row>
    <row r="1553" spans="4:71" s="94" customFormat="1" ht="9.75" customHeight="1" x14ac:dyDescent="0.25">
      <c r="D1553" s="130"/>
      <c r="E1553" s="130"/>
      <c r="F1553" s="130"/>
      <c r="G1553" s="130"/>
      <c r="H1553" s="130"/>
      <c r="I1553" s="130"/>
      <c r="J1553" s="130"/>
      <c r="K1553" s="130"/>
      <c r="L1553" s="130"/>
      <c r="M1553" s="130"/>
      <c r="N1553" s="130"/>
      <c r="O1553" s="130"/>
      <c r="P1553" s="130"/>
      <c r="Q1553" s="130"/>
      <c r="R1553" s="130"/>
      <c r="S1553" s="130"/>
      <c r="T1553" s="130"/>
      <c r="U1553" s="130"/>
      <c r="V1553" s="130"/>
      <c r="W1553" s="130"/>
      <c r="X1553" s="130"/>
      <c r="Y1553" s="130"/>
      <c r="Z1553" s="130"/>
      <c r="AA1553" s="130"/>
      <c r="AB1553" s="130"/>
      <c r="AC1553" s="130"/>
      <c r="AD1553" s="130"/>
      <c r="AE1553" s="130"/>
      <c r="AF1553" s="130"/>
      <c r="AG1553" s="130"/>
      <c r="AH1553" s="130"/>
      <c r="AI1553" s="130"/>
      <c r="AJ1553" s="130"/>
      <c r="AK1553" s="130"/>
      <c r="AL1553" s="130"/>
      <c r="AM1553" s="130"/>
      <c r="AN1553" s="130"/>
      <c r="AO1553" s="130"/>
      <c r="AP1553" s="130"/>
      <c r="AQ1553" s="130"/>
      <c r="AR1553" s="130"/>
      <c r="AS1553" s="130"/>
      <c r="AT1553" s="130"/>
      <c r="AU1553" s="130"/>
      <c r="AV1553" s="130"/>
      <c r="AW1553" s="130"/>
      <c r="AX1553" s="130"/>
      <c r="AY1553" s="130"/>
      <c r="AZ1553" s="130"/>
      <c r="BA1553" s="130"/>
      <c r="BB1553" s="130"/>
      <c r="BC1553" s="130"/>
      <c r="BD1553" s="130"/>
      <c r="BE1553" s="130"/>
      <c r="BF1553" s="130"/>
      <c r="BG1553" s="130"/>
      <c r="BH1553" s="130"/>
      <c r="BI1553" s="130"/>
      <c r="BJ1553" s="130"/>
      <c r="BK1553" s="130"/>
      <c r="BL1553" s="130"/>
      <c r="BM1553" s="130"/>
      <c r="BN1553" s="130"/>
      <c r="BO1553" s="130"/>
      <c r="BP1553" s="130"/>
      <c r="BQ1553" s="130"/>
      <c r="BR1553" s="130"/>
      <c r="BS1553" s="111"/>
    </row>
    <row r="1554" spans="4:71" s="94" customFormat="1" ht="9.75" customHeight="1" x14ac:dyDescent="0.25">
      <c r="D1554" s="130"/>
      <c r="E1554" s="130"/>
      <c r="F1554" s="130"/>
      <c r="G1554" s="130"/>
      <c r="H1554" s="130"/>
      <c r="I1554" s="130"/>
      <c r="J1554" s="130"/>
      <c r="K1554" s="130"/>
      <c r="L1554" s="130"/>
      <c r="M1554" s="130"/>
      <c r="N1554" s="130"/>
      <c r="O1554" s="130"/>
      <c r="P1554" s="130"/>
      <c r="Q1554" s="130"/>
      <c r="R1554" s="130"/>
      <c r="S1554" s="130"/>
      <c r="T1554" s="130"/>
      <c r="U1554" s="130"/>
      <c r="V1554" s="130"/>
      <c r="W1554" s="130"/>
      <c r="X1554" s="130"/>
      <c r="Y1554" s="130"/>
      <c r="Z1554" s="130"/>
      <c r="AA1554" s="130"/>
      <c r="AB1554" s="130"/>
      <c r="AC1554" s="130"/>
      <c r="AD1554" s="130"/>
      <c r="AE1554" s="130"/>
      <c r="AF1554" s="130"/>
      <c r="AG1554" s="130"/>
      <c r="AH1554" s="130"/>
      <c r="AI1554" s="130"/>
      <c r="AJ1554" s="130"/>
      <c r="AK1554" s="130"/>
      <c r="AL1554" s="130"/>
      <c r="AM1554" s="130"/>
      <c r="AN1554" s="130"/>
      <c r="AO1554" s="130"/>
      <c r="AP1554" s="130"/>
      <c r="AQ1554" s="130"/>
      <c r="AR1554" s="130"/>
      <c r="AS1554" s="130"/>
      <c r="AT1554" s="130"/>
      <c r="AU1554" s="130"/>
      <c r="AV1554" s="130"/>
      <c r="AW1554" s="130"/>
      <c r="AX1554" s="130"/>
      <c r="AY1554" s="130"/>
      <c r="AZ1554" s="130"/>
      <c r="BA1554" s="130"/>
      <c r="BB1554" s="130"/>
      <c r="BC1554" s="130"/>
      <c r="BD1554" s="130"/>
      <c r="BE1554" s="130"/>
      <c r="BF1554" s="130"/>
      <c r="BG1554" s="130"/>
      <c r="BH1554" s="130"/>
      <c r="BI1554" s="130"/>
      <c r="BJ1554" s="130"/>
      <c r="BK1554" s="130"/>
      <c r="BL1554" s="130"/>
      <c r="BM1554" s="130"/>
      <c r="BN1554" s="130"/>
      <c r="BO1554" s="130"/>
      <c r="BP1554" s="130"/>
      <c r="BQ1554" s="130"/>
      <c r="BR1554" s="130"/>
      <c r="BS1554" s="111"/>
    </row>
    <row r="1555" spans="4:71" s="94" customFormat="1" ht="9.75" customHeight="1" x14ac:dyDescent="0.25">
      <c r="D1555" s="130"/>
      <c r="E1555" s="130"/>
      <c r="F1555" s="130"/>
      <c r="G1555" s="130"/>
      <c r="H1555" s="130"/>
      <c r="I1555" s="130"/>
      <c r="J1555" s="130"/>
      <c r="K1555" s="130"/>
      <c r="L1555" s="130"/>
      <c r="M1555" s="130"/>
      <c r="N1555" s="130"/>
      <c r="O1555" s="130"/>
      <c r="P1555" s="130"/>
      <c r="Q1555" s="130"/>
      <c r="R1555" s="130"/>
      <c r="S1555" s="130"/>
      <c r="T1555" s="130"/>
      <c r="U1555" s="130"/>
      <c r="V1555" s="130"/>
      <c r="W1555" s="130"/>
      <c r="X1555" s="130"/>
      <c r="Y1555" s="130"/>
      <c r="Z1555" s="130"/>
      <c r="AA1555" s="130"/>
      <c r="AB1555" s="130"/>
      <c r="AC1555" s="130"/>
      <c r="AD1555" s="130"/>
      <c r="AE1555" s="130"/>
      <c r="AF1555" s="130"/>
      <c r="AG1555" s="130"/>
      <c r="AH1555" s="130"/>
      <c r="AI1555" s="130"/>
      <c r="AJ1555" s="130"/>
      <c r="AK1555" s="130"/>
      <c r="AL1555" s="130"/>
      <c r="AM1555" s="130"/>
      <c r="AN1555" s="130"/>
      <c r="AO1555" s="130"/>
      <c r="AP1555" s="130"/>
      <c r="AQ1555" s="130"/>
      <c r="AR1555" s="130"/>
      <c r="AS1555" s="130"/>
      <c r="AT1555" s="130"/>
      <c r="AU1555" s="130"/>
      <c r="AV1555" s="130"/>
      <c r="AW1555" s="130"/>
      <c r="AX1555" s="130"/>
      <c r="AY1555" s="130"/>
      <c r="AZ1555" s="130"/>
      <c r="BA1555" s="130"/>
      <c r="BB1555" s="130"/>
      <c r="BC1555" s="130"/>
      <c r="BD1555" s="130"/>
      <c r="BE1555" s="130"/>
      <c r="BF1555" s="130"/>
      <c r="BG1555" s="130"/>
      <c r="BH1555" s="130"/>
      <c r="BI1555" s="130"/>
      <c r="BJ1555" s="130"/>
      <c r="BK1555" s="130"/>
      <c r="BL1555" s="130"/>
      <c r="BM1555" s="130"/>
      <c r="BN1555" s="130"/>
      <c r="BO1555" s="130"/>
      <c r="BP1555" s="130"/>
      <c r="BQ1555" s="130"/>
      <c r="BR1555" s="130"/>
      <c r="BS1555" s="111"/>
    </row>
    <row r="1556" spans="4:71" s="94" customFormat="1" ht="9.75" customHeight="1" x14ac:dyDescent="0.25">
      <c r="D1556" s="130"/>
      <c r="E1556" s="130"/>
      <c r="F1556" s="130"/>
      <c r="G1556" s="130"/>
      <c r="H1556" s="130"/>
      <c r="I1556" s="130"/>
      <c r="J1556" s="130"/>
      <c r="K1556" s="130"/>
      <c r="L1556" s="130"/>
      <c r="M1556" s="130"/>
      <c r="N1556" s="130"/>
      <c r="O1556" s="130"/>
      <c r="P1556" s="130"/>
      <c r="Q1556" s="130"/>
      <c r="R1556" s="130"/>
      <c r="S1556" s="130"/>
      <c r="T1556" s="130"/>
      <c r="U1556" s="130"/>
      <c r="V1556" s="130"/>
      <c r="W1556" s="130"/>
      <c r="X1556" s="130"/>
      <c r="Y1556" s="130"/>
      <c r="Z1556" s="130"/>
      <c r="AA1556" s="130"/>
      <c r="AB1556" s="130"/>
      <c r="AC1556" s="130"/>
      <c r="AD1556" s="130"/>
      <c r="AE1556" s="130"/>
      <c r="AF1556" s="130"/>
      <c r="AG1556" s="130"/>
      <c r="AH1556" s="130"/>
      <c r="AI1556" s="130"/>
      <c r="AJ1556" s="130"/>
      <c r="AK1556" s="130"/>
      <c r="AL1556" s="130"/>
      <c r="AM1556" s="130"/>
      <c r="AN1556" s="130"/>
      <c r="AO1556" s="130"/>
      <c r="AP1556" s="130"/>
      <c r="AQ1556" s="130"/>
      <c r="AR1556" s="130"/>
      <c r="AS1556" s="130"/>
      <c r="AT1556" s="130"/>
      <c r="AU1556" s="130"/>
      <c r="AV1556" s="130"/>
      <c r="AW1556" s="130"/>
      <c r="AX1556" s="130"/>
      <c r="AY1556" s="130"/>
      <c r="AZ1556" s="130"/>
      <c r="BA1556" s="130"/>
      <c r="BB1556" s="130"/>
      <c r="BC1556" s="130"/>
      <c r="BD1556" s="130"/>
      <c r="BE1556" s="130"/>
      <c r="BF1556" s="130"/>
      <c r="BG1556" s="130"/>
      <c r="BH1556" s="130"/>
      <c r="BI1556" s="130"/>
      <c r="BJ1556" s="130"/>
      <c r="BK1556" s="130"/>
      <c r="BL1556" s="130"/>
      <c r="BM1556" s="130"/>
      <c r="BN1556" s="130"/>
      <c r="BO1556" s="130"/>
      <c r="BP1556" s="130"/>
      <c r="BQ1556" s="130"/>
      <c r="BR1556" s="130"/>
      <c r="BS1556" s="111"/>
    </row>
    <row r="1557" spans="4:71" s="94" customFormat="1" ht="9.75" customHeight="1" x14ac:dyDescent="0.25">
      <c r="D1557" s="130"/>
      <c r="E1557" s="130"/>
      <c r="F1557" s="130"/>
      <c r="G1557" s="130"/>
      <c r="H1557" s="130"/>
      <c r="I1557" s="130"/>
      <c r="J1557" s="130"/>
      <c r="K1557" s="130"/>
      <c r="L1557" s="130"/>
      <c r="M1557" s="130"/>
      <c r="N1557" s="130"/>
      <c r="O1557" s="130"/>
      <c r="P1557" s="130"/>
      <c r="Q1557" s="130"/>
      <c r="R1557" s="130"/>
      <c r="S1557" s="130"/>
      <c r="T1557" s="130"/>
      <c r="U1557" s="130"/>
      <c r="V1557" s="130"/>
      <c r="W1557" s="130"/>
      <c r="X1557" s="130"/>
      <c r="Y1557" s="130"/>
      <c r="Z1557" s="130"/>
      <c r="AA1557" s="130"/>
      <c r="AB1557" s="130"/>
      <c r="AC1557" s="130"/>
      <c r="AD1557" s="130"/>
      <c r="AE1557" s="130"/>
      <c r="AF1557" s="130"/>
      <c r="AG1557" s="130"/>
      <c r="AH1557" s="130"/>
      <c r="AI1557" s="130"/>
      <c r="AJ1557" s="130"/>
      <c r="AK1557" s="130"/>
      <c r="AL1557" s="130"/>
      <c r="AM1557" s="130"/>
      <c r="AN1557" s="130"/>
      <c r="AO1557" s="130"/>
      <c r="AP1557" s="130"/>
      <c r="AQ1557" s="130"/>
      <c r="AR1557" s="130"/>
      <c r="AS1557" s="130"/>
      <c r="AT1557" s="130"/>
      <c r="AU1557" s="130"/>
      <c r="AV1557" s="130"/>
      <c r="AW1557" s="130"/>
      <c r="AX1557" s="130"/>
      <c r="AY1557" s="130"/>
      <c r="AZ1557" s="130"/>
      <c r="BA1557" s="130"/>
      <c r="BB1557" s="130"/>
      <c r="BC1557" s="130"/>
      <c r="BD1557" s="130"/>
      <c r="BE1557" s="130"/>
      <c r="BF1557" s="130"/>
      <c r="BG1557" s="130"/>
      <c r="BH1557" s="130"/>
      <c r="BI1557" s="130"/>
      <c r="BJ1557" s="130"/>
      <c r="BK1557" s="130"/>
      <c r="BL1557" s="130"/>
      <c r="BM1557" s="130"/>
      <c r="BN1557" s="130"/>
      <c r="BO1557" s="130"/>
      <c r="BP1557" s="130"/>
      <c r="BQ1557" s="130"/>
      <c r="BR1557" s="130"/>
      <c r="BS1557" s="111"/>
    </row>
    <row r="1558" spans="4:71" s="94" customFormat="1" ht="9.75" customHeight="1" x14ac:dyDescent="0.25">
      <c r="D1558" s="130"/>
      <c r="E1558" s="130"/>
      <c r="F1558" s="130"/>
      <c r="G1558" s="130"/>
      <c r="H1558" s="130"/>
      <c r="I1558" s="130"/>
      <c r="J1558" s="130"/>
      <c r="K1558" s="130"/>
      <c r="L1558" s="130"/>
      <c r="M1558" s="130"/>
      <c r="N1558" s="130"/>
      <c r="O1558" s="130"/>
      <c r="P1558" s="130"/>
      <c r="Q1558" s="130"/>
      <c r="R1558" s="130"/>
      <c r="S1558" s="130"/>
      <c r="T1558" s="130"/>
      <c r="U1558" s="130"/>
      <c r="V1558" s="130"/>
      <c r="W1558" s="130"/>
      <c r="X1558" s="130"/>
      <c r="Y1558" s="130"/>
      <c r="Z1558" s="130"/>
      <c r="AA1558" s="130"/>
      <c r="AB1558" s="130"/>
      <c r="AC1558" s="130"/>
      <c r="AD1558" s="130"/>
      <c r="AE1558" s="130"/>
      <c r="AF1558" s="130"/>
      <c r="AG1558" s="130"/>
      <c r="AH1558" s="130"/>
      <c r="AI1558" s="130"/>
      <c r="AJ1558" s="130"/>
      <c r="AK1558" s="130"/>
      <c r="AL1558" s="130"/>
      <c r="AM1558" s="130"/>
      <c r="AN1558" s="130"/>
      <c r="AO1558" s="130"/>
      <c r="AP1558" s="130"/>
      <c r="AQ1558" s="130"/>
      <c r="AR1558" s="130"/>
      <c r="AS1558" s="130"/>
      <c r="AT1558" s="130"/>
      <c r="AU1558" s="130"/>
      <c r="AV1558" s="130"/>
      <c r="AW1558" s="130"/>
      <c r="AX1558" s="130"/>
      <c r="AY1558" s="130"/>
      <c r="AZ1558" s="130"/>
      <c r="BA1558" s="130"/>
      <c r="BB1558" s="130"/>
      <c r="BC1558" s="130"/>
      <c r="BD1558" s="130"/>
      <c r="BE1558" s="130"/>
      <c r="BF1558" s="130"/>
      <c r="BG1558" s="130"/>
      <c r="BH1558" s="130"/>
      <c r="BI1558" s="130"/>
      <c r="BJ1558" s="130"/>
      <c r="BK1558" s="130"/>
      <c r="BL1558" s="130"/>
      <c r="BM1558" s="130"/>
      <c r="BN1558" s="130"/>
      <c r="BO1558" s="130"/>
      <c r="BP1558" s="130"/>
      <c r="BQ1558" s="130"/>
      <c r="BR1558" s="130"/>
      <c r="BS1558" s="111"/>
    </row>
    <row r="1559" spans="4:71" s="94" customFormat="1" ht="9.75" customHeight="1" x14ac:dyDescent="0.25">
      <c r="D1559" s="130"/>
      <c r="E1559" s="130"/>
      <c r="F1559" s="130"/>
      <c r="G1559" s="130"/>
      <c r="H1559" s="130"/>
      <c r="I1559" s="130"/>
      <c r="J1559" s="130"/>
      <c r="K1559" s="130"/>
      <c r="L1559" s="130"/>
      <c r="M1559" s="130"/>
      <c r="N1559" s="130"/>
      <c r="O1559" s="130"/>
      <c r="P1559" s="130"/>
      <c r="Q1559" s="130"/>
      <c r="R1559" s="130"/>
      <c r="S1559" s="130"/>
      <c r="T1559" s="130"/>
      <c r="U1559" s="130"/>
      <c r="V1559" s="130"/>
      <c r="W1559" s="130"/>
      <c r="X1559" s="130"/>
      <c r="Y1559" s="130"/>
      <c r="Z1559" s="130"/>
      <c r="AA1559" s="130"/>
      <c r="AB1559" s="130"/>
      <c r="AC1559" s="130"/>
      <c r="AD1559" s="130"/>
      <c r="AE1559" s="130"/>
      <c r="AF1559" s="130"/>
      <c r="AG1559" s="130"/>
      <c r="AH1559" s="130"/>
      <c r="AI1559" s="130"/>
      <c r="AJ1559" s="130"/>
      <c r="AK1559" s="130"/>
      <c r="AL1559" s="130"/>
      <c r="AM1559" s="130"/>
      <c r="AN1559" s="130"/>
      <c r="AO1559" s="130"/>
      <c r="AP1559" s="130"/>
      <c r="AQ1559" s="130"/>
      <c r="AR1559" s="130"/>
      <c r="AS1559" s="130"/>
      <c r="AT1559" s="130"/>
      <c r="AU1559" s="130"/>
      <c r="AV1559" s="130"/>
      <c r="AW1559" s="130"/>
      <c r="AX1559" s="130"/>
      <c r="AY1559" s="130"/>
      <c r="AZ1559" s="130"/>
      <c r="BA1559" s="130"/>
      <c r="BB1559" s="130"/>
      <c r="BC1559" s="130"/>
      <c r="BD1559" s="130"/>
      <c r="BE1559" s="130"/>
      <c r="BF1559" s="130"/>
      <c r="BG1559" s="130"/>
      <c r="BH1559" s="130"/>
      <c r="BI1559" s="130"/>
      <c r="BJ1559" s="130"/>
      <c r="BK1559" s="130"/>
      <c r="BL1559" s="130"/>
      <c r="BM1559" s="130"/>
      <c r="BN1559" s="130"/>
      <c r="BO1559" s="130"/>
      <c r="BP1559" s="130"/>
      <c r="BQ1559" s="130"/>
      <c r="BR1559" s="130"/>
      <c r="BS1559" s="111"/>
    </row>
    <row r="1560" spans="4:71" s="94" customFormat="1" ht="9.75" customHeight="1" x14ac:dyDescent="0.25">
      <c r="D1560" s="130"/>
      <c r="E1560" s="130"/>
      <c r="F1560" s="130"/>
      <c r="G1560" s="130"/>
      <c r="H1560" s="130"/>
      <c r="I1560" s="130"/>
      <c r="J1560" s="130"/>
      <c r="K1560" s="130"/>
      <c r="L1560" s="130"/>
      <c r="M1560" s="130"/>
      <c r="N1560" s="130"/>
      <c r="O1560" s="130"/>
      <c r="P1560" s="130"/>
      <c r="Q1560" s="130"/>
      <c r="R1560" s="130"/>
      <c r="S1560" s="130"/>
      <c r="T1560" s="130"/>
      <c r="U1560" s="130"/>
      <c r="V1560" s="130"/>
      <c r="W1560" s="130"/>
      <c r="X1560" s="130"/>
      <c r="Y1560" s="130"/>
      <c r="Z1560" s="130"/>
      <c r="AA1560" s="130"/>
      <c r="AB1560" s="130"/>
      <c r="AC1560" s="130"/>
      <c r="AD1560" s="130"/>
      <c r="AE1560" s="130"/>
      <c r="AF1560" s="130"/>
      <c r="AG1560" s="130"/>
      <c r="AH1560" s="130"/>
      <c r="AI1560" s="130"/>
      <c r="AJ1560" s="130"/>
      <c r="AK1560" s="130"/>
      <c r="AL1560" s="130"/>
      <c r="AM1560" s="130"/>
      <c r="AN1560" s="130"/>
      <c r="AO1560" s="130"/>
      <c r="AP1560" s="130"/>
      <c r="AQ1560" s="130"/>
      <c r="AR1560" s="130"/>
      <c r="AS1560" s="130"/>
      <c r="AT1560" s="130"/>
      <c r="AU1560" s="130"/>
      <c r="AV1560" s="130"/>
      <c r="AW1560" s="130"/>
      <c r="AX1560" s="130"/>
      <c r="AY1560" s="130"/>
      <c r="AZ1560" s="130"/>
      <c r="BA1560" s="130"/>
      <c r="BB1560" s="130"/>
      <c r="BC1560" s="130"/>
      <c r="BD1560" s="130"/>
      <c r="BE1560" s="130"/>
      <c r="BF1560" s="130"/>
      <c r="BG1560" s="130"/>
      <c r="BH1560" s="130"/>
      <c r="BI1560" s="130"/>
      <c r="BJ1560" s="130"/>
      <c r="BK1560" s="130"/>
      <c r="BL1560" s="130"/>
      <c r="BM1560" s="130"/>
      <c r="BN1560" s="130"/>
      <c r="BO1560" s="130"/>
      <c r="BP1560" s="130"/>
      <c r="BQ1560" s="130"/>
      <c r="BR1560" s="130"/>
      <c r="BS1560" s="111"/>
    </row>
    <row r="1561" spans="4:71" s="94" customFormat="1" ht="9.75" customHeight="1" x14ac:dyDescent="0.25">
      <c r="D1561" s="130"/>
      <c r="E1561" s="130"/>
      <c r="F1561" s="130"/>
      <c r="G1561" s="130"/>
      <c r="H1561" s="130"/>
      <c r="I1561" s="130"/>
      <c r="J1561" s="130"/>
      <c r="K1561" s="130"/>
      <c r="L1561" s="130"/>
      <c r="M1561" s="130"/>
      <c r="N1561" s="130"/>
      <c r="O1561" s="130"/>
      <c r="P1561" s="130"/>
      <c r="Q1561" s="130"/>
      <c r="R1561" s="130"/>
      <c r="S1561" s="130"/>
      <c r="T1561" s="130"/>
      <c r="U1561" s="130"/>
      <c r="V1561" s="130"/>
      <c r="W1561" s="130"/>
      <c r="X1561" s="130"/>
      <c r="Y1561" s="130"/>
      <c r="Z1561" s="130"/>
      <c r="AA1561" s="130"/>
      <c r="AB1561" s="130"/>
      <c r="AC1561" s="130"/>
      <c r="AD1561" s="130"/>
      <c r="AE1561" s="130"/>
      <c r="AF1561" s="130"/>
      <c r="AG1561" s="130"/>
      <c r="AH1561" s="130"/>
      <c r="AI1561" s="130"/>
      <c r="AJ1561" s="130"/>
      <c r="AK1561" s="130"/>
      <c r="AL1561" s="130"/>
      <c r="AM1561" s="130"/>
      <c r="AN1561" s="130"/>
      <c r="AO1561" s="130"/>
      <c r="AP1561" s="130"/>
      <c r="AQ1561" s="130"/>
      <c r="AR1561" s="130"/>
      <c r="AS1561" s="130"/>
      <c r="AT1561" s="130"/>
      <c r="AU1561" s="130"/>
      <c r="AV1561" s="130"/>
      <c r="AW1561" s="130"/>
      <c r="AX1561" s="130"/>
      <c r="AY1561" s="130"/>
      <c r="AZ1561" s="130"/>
      <c r="BA1561" s="130"/>
      <c r="BB1561" s="130"/>
      <c r="BC1561" s="130"/>
      <c r="BD1561" s="130"/>
      <c r="BE1561" s="130"/>
      <c r="BF1561" s="130"/>
      <c r="BG1561" s="130"/>
      <c r="BH1561" s="130"/>
      <c r="BI1561" s="130"/>
      <c r="BJ1561" s="130"/>
      <c r="BK1561" s="130"/>
      <c r="BL1561" s="130"/>
      <c r="BM1561" s="130"/>
      <c r="BN1561" s="130"/>
      <c r="BO1561" s="130"/>
      <c r="BP1561" s="130"/>
      <c r="BQ1561" s="130"/>
      <c r="BR1561" s="130"/>
      <c r="BS1561" s="111"/>
    </row>
    <row r="1562" spans="4:71" s="94" customFormat="1" ht="9.75" customHeight="1" x14ac:dyDescent="0.25">
      <c r="D1562" s="130"/>
      <c r="E1562" s="130"/>
      <c r="F1562" s="130"/>
      <c r="G1562" s="130"/>
      <c r="H1562" s="130"/>
      <c r="I1562" s="130"/>
      <c r="J1562" s="130"/>
      <c r="K1562" s="130"/>
      <c r="L1562" s="130"/>
      <c r="M1562" s="130"/>
      <c r="N1562" s="130"/>
      <c r="O1562" s="130"/>
      <c r="P1562" s="130"/>
      <c r="Q1562" s="130"/>
      <c r="R1562" s="130"/>
      <c r="S1562" s="130"/>
      <c r="T1562" s="130"/>
      <c r="U1562" s="130"/>
      <c r="V1562" s="130"/>
      <c r="W1562" s="130"/>
      <c r="X1562" s="130"/>
      <c r="Y1562" s="130"/>
      <c r="Z1562" s="130"/>
      <c r="AA1562" s="130"/>
      <c r="AB1562" s="130"/>
      <c r="AC1562" s="130"/>
      <c r="AD1562" s="130"/>
      <c r="AE1562" s="130"/>
      <c r="AF1562" s="130"/>
      <c r="AG1562" s="130"/>
      <c r="AH1562" s="130"/>
      <c r="AI1562" s="130"/>
      <c r="AJ1562" s="130"/>
      <c r="AK1562" s="130"/>
      <c r="AL1562" s="130"/>
      <c r="AM1562" s="130"/>
      <c r="AN1562" s="130"/>
      <c r="AO1562" s="130"/>
      <c r="AP1562" s="130"/>
      <c r="AQ1562" s="130"/>
      <c r="AR1562" s="130"/>
      <c r="AS1562" s="130"/>
      <c r="AT1562" s="130"/>
      <c r="AU1562" s="130"/>
      <c r="AV1562" s="130"/>
      <c r="AW1562" s="130"/>
      <c r="AX1562" s="130"/>
      <c r="AY1562" s="130"/>
      <c r="AZ1562" s="130"/>
      <c r="BA1562" s="130"/>
      <c r="BB1562" s="130"/>
      <c r="BC1562" s="130"/>
      <c r="BD1562" s="130"/>
      <c r="BE1562" s="130"/>
      <c r="BF1562" s="130"/>
      <c r="BG1562" s="130"/>
      <c r="BH1562" s="130"/>
      <c r="BI1562" s="130"/>
      <c r="BJ1562" s="130"/>
      <c r="BK1562" s="130"/>
      <c r="BL1562" s="130"/>
      <c r="BM1562" s="130"/>
      <c r="BN1562" s="130"/>
      <c r="BO1562" s="130"/>
      <c r="BP1562" s="130"/>
      <c r="BQ1562" s="130"/>
      <c r="BR1562" s="130"/>
      <c r="BS1562" s="111"/>
    </row>
    <row r="1563" spans="4:71" s="94" customFormat="1" ht="9.75" customHeight="1" x14ac:dyDescent="0.25">
      <c r="D1563" s="130"/>
      <c r="E1563" s="130"/>
      <c r="F1563" s="130"/>
      <c r="G1563" s="130"/>
      <c r="H1563" s="130"/>
      <c r="I1563" s="130"/>
      <c r="J1563" s="130"/>
      <c r="K1563" s="130"/>
      <c r="L1563" s="130"/>
      <c r="M1563" s="130"/>
      <c r="N1563" s="130"/>
      <c r="O1563" s="130"/>
      <c r="P1563" s="130"/>
      <c r="Q1563" s="130"/>
      <c r="R1563" s="130"/>
      <c r="S1563" s="130"/>
      <c r="T1563" s="130"/>
      <c r="U1563" s="130"/>
      <c r="V1563" s="130"/>
      <c r="W1563" s="130"/>
      <c r="X1563" s="130"/>
      <c r="Y1563" s="130"/>
      <c r="Z1563" s="130"/>
      <c r="AA1563" s="130"/>
      <c r="AB1563" s="130"/>
      <c r="AC1563" s="130"/>
      <c r="AD1563" s="130"/>
      <c r="AE1563" s="130"/>
      <c r="AF1563" s="130"/>
      <c r="AG1563" s="130"/>
      <c r="AH1563" s="130"/>
      <c r="AI1563" s="130"/>
      <c r="AJ1563" s="130"/>
      <c r="AK1563" s="130"/>
      <c r="AL1563" s="130"/>
      <c r="AM1563" s="130"/>
      <c r="AN1563" s="130"/>
      <c r="AO1563" s="130"/>
      <c r="AP1563" s="130"/>
      <c r="AQ1563" s="130"/>
      <c r="AR1563" s="130"/>
      <c r="AS1563" s="130"/>
      <c r="AT1563" s="130"/>
      <c r="AU1563" s="130"/>
      <c r="AV1563" s="130"/>
      <c r="AW1563" s="130"/>
      <c r="AX1563" s="130"/>
      <c r="AY1563" s="130"/>
      <c r="AZ1563" s="130"/>
      <c r="BA1563" s="130"/>
      <c r="BB1563" s="130"/>
      <c r="BC1563" s="130"/>
      <c r="BD1563" s="130"/>
      <c r="BE1563" s="130"/>
      <c r="BF1563" s="130"/>
      <c r="BG1563" s="130"/>
      <c r="BH1563" s="130"/>
      <c r="BI1563" s="130"/>
      <c r="BJ1563" s="130"/>
      <c r="BK1563" s="130"/>
      <c r="BL1563" s="130"/>
      <c r="BM1563" s="130"/>
      <c r="BN1563" s="130"/>
      <c r="BO1563" s="130"/>
      <c r="BP1563" s="130"/>
      <c r="BQ1563" s="130"/>
      <c r="BR1563" s="130"/>
      <c r="BS1563" s="111"/>
    </row>
    <row r="1564" spans="4:71" s="94" customFormat="1" ht="9.75" customHeight="1" x14ac:dyDescent="0.25">
      <c r="D1564" s="130"/>
      <c r="E1564" s="130"/>
      <c r="F1564" s="130"/>
      <c r="G1564" s="130"/>
      <c r="H1564" s="130"/>
      <c r="I1564" s="130"/>
      <c r="J1564" s="130"/>
      <c r="K1564" s="130"/>
      <c r="L1564" s="130"/>
      <c r="M1564" s="130"/>
      <c r="N1564" s="130"/>
      <c r="O1564" s="130"/>
      <c r="P1564" s="130"/>
      <c r="Q1564" s="130"/>
      <c r="R1564" s="130"/>
      <c r="S1564" s="130"/>
      <c r="T1564" s="130"/>
      <c r="U1564" s="130"/>
      <c r="V1564" s="130"/>
      <c r="W1564" s="130"/>
      <c r="X1564" s="130"/>
      <c r="Y1564" s="130"/>
      <c r="Z1564" s="130"/>
      <c r="AA1564" s="130"/>
      <c r="AB1564" s="130"/>
      <c r="AC1564" s="130"/>
      <c r="AD1564" s="130"/>
      <c r="AE1564" s="130"/>
      <c r="AF1564" s="130"/>
      <c r="AG1564" s="130"/>
      <c r="AH1564" s="130"/>
      <c r="AI1564" s="130"/>
      <c r="AJ1564" s="130"/>
      <c r="AK1564" s="130"/>
      <c r="AL1564" s="130"/>
      <c r="AM1564" s="130"/>
      <c r="AN1564" s="130"/>
      <c r="AO1564" s="130"/>
      <c r="AP1564" s="130"/>
      <c r="AQ1564" s="130"/>
      <c r="AR1564" s="130"/>
      <c r="AS1564" s="130"/>
      <c r="AT1564" s="130"/>
      <c r="AU1564" s="130"/>
      <c r="AV1564" s="130"/>
      <c r="AW1564" s="130"/>
      <c r="AX1564" s="130"/>
      <c r="AY1564" s="130"/>
      <c r="AZ1564" s="130"/>
      <c r="BA1564" s="130"/>
      <c r="BB1564" s="130"/>
      <c r="BC1564" s="130"/>
      <c r="BD1564" s="130"/>
      <c r="BE1564" s="130"/>
      <c r="BF1564" s="130"/>
      <c r="BG1564" s="130"/>
      <c r="BH1564" s="130"/>
      <c r="BI1564" s="130"/>
      <c r="BJ1564" s="130"/>
      <c r="BK1564" s="130"/>
      <c r="BL1564" s="130"/>
      <c r="BM1564" s="130"/>
      <c r="BN1564" s="130"/>
      <c r="BO1564" s="130"/>
      <c r="BP1564" s="130"/>
      <c r="BQ1564" s="130"/>
      <c r="BR1564" s="130"/>
      <c r="BS1564" s="111"/>
    </row>
    <row r="1565" spans="4:71" s="94" customFormat="1" ht="9.75" customHeight="1" x14ac:dyDescent="0.25">
      <c r="D1565" s="130"/>
      <c r="E1565" s="130"/>
      <c r="F1565" s="130"/>
      <c r="G1565" s="130"/>
      <c r="H1565" s="130"/>
      <c r="I1565" s="130"/>
      <c r="J1565" s="130"/>
      <c r="K1565" s="130"/>
      <c r="L1565" s="130"/>
      <c r="M1565" s="130"/>
      <c r="N1565" s="130"/>
      <c r="O1565" s="130"/>
      <c r="P1565" s="130"/>
      <c r="Q1565" s="130"/>
      <c r="R1565" s="130"/>
      <c r="S1565" s="130"/>
      <c r="T1565" s="130"/>
      <c r="U1565" s="130"/>
      <c r="V1565" s="130"/>
      <c r="W1565" s="130"/>
      <c r="X1565" s="130"/>
      <c r="Y1565" s="130"/>
      <c r="Z1565" s="130"/>
      <c r="AA1565" s="130"/>
      <c r="AB1565" s="130"/>
      <c r="AC1565" s="130"/>
      <c r="AD1565" s="130"/>
      <c r="AE1565" s="130"/>
      <c r="AF1565" s="130"/>
      <c r="AG1565" s="130"/>
      <c r="AH1565" s="130"/>
      <c r="AI1565" s="130"/>
      <c r="AJ1565" s="130"/>
      <c r="AK1565" s="130"/>
      <c r="AL1565" s="130"/>
      <c r="AM1565" s="130"/>
      <c r="AN1565" s="130"/>
      <c r="AO1565" s="130"/>
      <c r="AP1565" s="130"/>
      <c r="AQ1565" s="130"/>
      <c r="AR1565" s="130"/>
      <c r="AS1565" s="130"/>
      <c r="AT1565" s="130"/>
      <c r="AU1565" s="130"/>
      <c r="AV1565" s="130"/>
      <c r="AW1565" s="130"/>
      <c r="AX1565" s="130"/>
      <c r="AY1565" s="130"/>
      <c r="AZ1565" s="130"/>
      <c r="BA1565" s="130"/>
      <c r="BB1565" s="130"/>
      <c r="BC1565" s="130"/>
      <c r="BD1565" s="130"/>
      <c r="BE1565" s="130"/>
      <c r="BF1565" s="130"/>
      <c r="BG1565" s="130"/>
      <c r="BH1565" s="130"/>
      <c r="BI1565" s="130"/>
      <c r="BJ1565" s="130"/>
      <c r="BK1565" s="130"/>
      <c r="BL1565" s="130"/>
      <c r="BM1565" s="130"/>
      <c r="BN1565" s="130"/>
      <c r="BO1565" s="130"/>
      <c r="BP1565" s="130"/>
      <c r="BQ1565" s="130"/>
      <c r="BR1565" s="130"/>
      <c r="BS1565" s="111"/>
    </row>
    <row r="1566" spans="4:71" s="94" customFormat="1" ht="9.75" customHeight="1" x14ac:dyDescent="0.25">
      <c r="D1566" s="130"/>
      <c r="E1566" s="130"/>
      <c r="F1566" s="130"/>
      <c r="G1566" s="130"/>
      <c r="H1566" s="130"/>
      <c r="I1566" s="130"/>
      <c r="J1566" s="130"/>
      <c r="K1566" s="130"/>
      <c r="L1566" s="130"/>
      <c r="M1566" s="130"/>
      <c r="N1566" s="130"/>
      <c r="O1566" s="130"/>
      <c r="P1566" s="130"/>
      <c r="Q1566" s="130"/>
      <c r="R1566" s="130"/>
      <c r="S1566" s="130"/>
      <c r="T1566" s="130"/>
      <c r="U1566" s="130"/>
      <c r="V1566" s="130"/>
      <c r="W1566" s="130"/>
      <c r="X1566" s="130"/>
      <c r="Y1566" s="130"/>
      <c r="Z1566" s="130"/>
      <c r="AA1566" s="130"/>
      <c r="AB1566" s="130"/>
      <c r="AC1566" s="130"/>
      <c r="AD1566" s="130"/>
      <c r="AE1566" s="130"/>
      <c r="AF1566" s="130"/>
      <c r="AG1566" s="130"/>
      <c r="AH1566" s="130"/>
      <c r="AI1566" s="130"/>
      <c r="AJ1566" s="130"/>
      <c r="AK1566" s="130"/>
      <c r="AL1566" s="130"/>
      <c r="AM1566" s="130"/>
      <c r="AN1566" s="130"/>
      <c r="AO1566" s="130"/>
      <c r="AP1566" s="130"/>
      <c r="AQ1566" s="130"/>
      <c r="AR1566" s="130"/>
      <c r="AS1566" s="130"/>
      <c r="AT1566" s="130"/>
      <c r="AU1566" s="130"/>
      <c r="AV1566" s="130"/>
      <c r="AW1566" s="130"/>
      <c r="AX1566" s="130"/>
      <c r="AY1566" s="130"/>
      <c r="AZ1566" s="130"/>
      <c r="BA1566" s="130"/>
      <c r="BB1566" s="130"/>
      <c r="BC1566" s="130"/>
      <c r="BD1566" s="130"/>
      <c r="BE1566" s="130"/>
      <c r="BF1566" s="130"/>
      <c r="BG1566" s="130"/>
      <c r="BH1566" s="130"/>
      <c r="BI1566" s="130"/>
      <c r="BJ1566" s="130"/>
      <c r="BK1566" s="130"/>
      <c r="BL1566" s="130"/>
      <c r="BM1566" s="130"/>
      <c r="BN1566" s="130"/>
      <c r="BO1566" s="130"/>
      <c r="BP1566" s="130"/>
      <c r="BQ1566" s="130"/>
      <c r="BR1566" s="130"/>
      <c r="BS1566" s="111"/>
    </row>
    <row r="1567" spans="4:71" s="94" customFormat="1" ht="9.75" customHeight="1" x14ac:dyDescent="0.25">
      <c r="D1567" s="130"/>
      <c r="E1567" s="130"/>
      <c r="F1567" s="130"/>
      <c r="G1567" s="130"/>
      <c r="H1567" s="130"/>
      <c r="I1567" s="130"/>
      <c r="J1567" s="130"/>
      <c r="K1567" s="130"/>
      <c r="L1567" s="130"/>
      <c r="M1567" s="130"/>
      <c r="N1567" s="130"/>
      <c r="O1567" s="130"/>
      <c r="P1567" s="130"/>
      <c r="Q1567" s="130"/>
      <c r="R1567" s="130"/>
      <c r="S1567" s="130"/>
      <c r="T1567" s="130"/>
      <c r="U1567" s="130"/>
      <c r="V1567" s="130"/>
      <c r="W1567" s="130"/>
      <c r="X1567" s="130"/>
      <c r="Y1567" s="130"/>
      <c r="Z1567" s="130"/>
      <c r="AA1567" s="130"/>
      <c r="AB1567" s="130"/>
      <c r="AC1567" s="130"/>
      <c r="AD1567" s="130"/>
      <c r="AE1567" s="130"/>
      <c r="AF1567" s="130"/>
      <c r="AG1567" s="130"/>
      <c r="AH1567" s="130"/>
      <c r="AI1567" s="130"/>
      <c r="AJ1567" s="130"/>
      <c r="AK1567" s="130"/>
      <c r="AL1567" s="130"/>
      <c r="AM1567" s="130"/>
      <c r="AN1567" s="130"/>
      <c r="AO1567" s="130"/>
      <c r="AP1567" s="130"/>
      <c r="AQ1567" s="130"/>
      <c r="AR1567" s="130"/>
      <c r="AS1567" s="130"/>
      <c r="AT1567" s="130"/>
      <c r="AU1567" s="130"/>
      <c r="AV1567" s="130"/>
      <c r="AW1567" s="130"/>
      <c r="AX1567" s="130"/>
      <c r="AY1567" s="130"/>
      <c r="AZ1567" s="130"/>
      <c r="BA1567" s="130"/>
      <c r="BB1567" s="130"/>
      <c r="BC1567" s="130"/>
      <c r="BD1567" s="130"/>
      <c r="BE1567" s="130"/>
      <c r="BF1567" s="130"/>
      <c r="BG1567" s="130"/>
      <c r="BH1567" s="130"/>
      <c r="BI1567" s="130"/>
      <c r="BJ1567" s="130"/>
      <c r="BK1567" s="130"/>
      <c r="BL1567" s="130"/>
      <c r="BM1567" s="130"/>
      <c r="BN1567" s="130"/>
      <c r="BO1567" s="130"/>
      <c r="BP1567" s="130"/>
      <c r="BQ1567" s="130"/>
      <c r="BR1567" s="130"/>
      <c r="BS1567" s="111"/>
    </row>
    <row r="1568" spans="4:71" s="94" customFormat="1" ht="9.75" customHeight="1" x14ac:dyDescent="0.25">
      <c r="D1568" s="130"/>
      <c r="E1568" s="130"/>
      <c r="F1568" s="130"/>
      <c r="G1568" s="130"/>
      <c r="H1568" s="130"/>
      <c r="I1568" s="130"/>
      <c r="J1568" s="130"/>
      <c r="K1568" s="130"/>
      <c r="L1568" s="130"/>
      <c r="M1568" s="130"/>
      <c r="N1568" s="130"/>
      <c r="O1568" s="130"/>
      <c r="P1568" s="130"/>
      <c r="Q1568" s="130"/>
      <c r="R1568" s="130"/>
      <c r="S1568" s="130"/>
      <c r="T1568" s="130"/>
      <c r="U1568" s="130"/>
      <c r="V1568" s="130"/>
      <c r="W1568" s="130"/>
      <c r="X1568" s="130"/>
      <c r="Y1568" s="130"/>
      <c r="Z1568" s="130"/>
      <c r="AA1568" s="130"/>
      <c r="AB1568" s="130"/>
      <c r="AC1568" s="130"/>
      <c r="AD1568" s="130"/>
      <c r="AE1568" s="130"/>
      <c r="AF1568" s="130"/>
      <c r="AG1568" s="130"/>
      <c r="AH1568" s="130"/>
      <c r="AI1568" s="130"/>
      <c r="AJ1568" s="130"/>
      <c r="AK1568" s="130"/>
      <c r="AL1568" s="130"/>
      <c r="AM1568" s="130"/>
      <c r="AN1568" s="130"/>
      <c r="AO1568" s="130"/>
      <c r="AP1568" s="130"/>
      <c r="AQ1568" s="130"/>
      <c r="AR1568" s="130"/>
      <c r="AS1568" s="130"/>
      <c r="AT1568" s="130"/>
      <c r="AU1568" s="130"/>
      <c r="AV1568" s="130"/>
      <c r="AW1568" s="130"/>
      <c r="AX1568" s="130"/>
      <c r="AY1568" s="130"/>
      <c r="AZ1568" s="130"/>
      <c r="BA1568" s="130"/>
      <c r="BB1568" s="130"/>
      <c r="BC1568" s="130"/>
      <c r="BD1568" s="130"/>
      <c r="BE1568" s="130"/>
      <c r="BF1568" s="130"/>
      <c r="BG1568" s="130"/>
      <c r="BH1568" s="130"/>
      <c r="BI1568" s="130"/>
      <c r="BJ1568" s="130"/>
      <c r="BK1568" s="130"/>
      <c r="BL1568" s="130"/>
      <c r="BM1568" s="130"/>
      <c r="BN1568" s="130"/>
      <c r="BO1568" s="130"/>
      <c r="BP1568" s="130"/>
      <c r="BQ1568" s="130"/>
      <c r="BR1568" s="130"/>
      <c r="BS1568" s="111"/>
    </row>
    <row r="1569" spans="4:71" s="94" customFormat="1" ht="9.75" customHeight="1" x14ac:dyDescent="0.25">
      <c r="D1569" s="130"/>
      <c r="E1569" s="130"/>
      <c r="F1569" s="130"/>
      <c r="G1569" s="130"/>
      <c r="H1569" s="130"/>
      <c r="I1569" s="130"/>
      <c r="J1569" s="130"/>
      <c r="K1569" s="130"/>
      <c r="L1569" s="130"/>
      <c r="M1569" s="130"/>
      <c r="N1569" s="130"/>
      <c r="O1569" s="130"/>
      <c r="P1569" s="130"/>
      <c r="Q1569" s="130"/>
      <c r="R1569" s="130"/>
      <c r="S1569" s="130"/>
      <c r="T1569" s="130"/>
      <c r="U1569" s="130"/>
      <c r="V1569" s="130"/>
      <c r="W1569" s="130"/>
      <c r="X1569" s="130"/>
      <c r="Y1569" s="130"/>
      <c r="Z1569" s="130"/>
      <c r="AA1569" s="130"/>
      <c r="AB1569" s="130"/>
      <c r="AC1569" s="130"/>
      <c r="AD1569" s="130"/>
      <c r="AE1569" s="130"/>
      <c r="AF1569" s="130"/>
      <c r="AG1569" s="130"/>
      <c r="AH1569" s="130"/>
      <c r="AI1569" s="130"/>
      <c r="AJ1569" s="130"/>
      <c r="AK1569" s="130"/>
      <c r="AL1569" s="130"/>
      <c r="AM1569" s="130"/>
      <c r="AN1569" s="130"/>
      <c r="AO1569" s="130"/>
      <c r="AP1569" s="130"/>
      <c r="AQ1569" s="130"/>
      <c r="AR1569" s="130"/>
      <c r="AS1569" s="130"/>
      <c r="AT1569" s="130"/>
      <c r="AU1569" s="130"/>
      <c r="AV1569" s="130"/>
      <c r="AW1569" s="130"/>
      <c r="AX1569" s="130"/>
      <c r="AY1569" s="130"/>
      <c r="AZ1569" s="130"/>
      <c r="BA1569" s="130"/>
      <c r="BB1569" s="130"/>
      <c r="BC1569" s="130"/>
      <c r="BD1569" s="130"/>
      <c r="BE1569" s="130"/>
      <c r="BF1569" s="130"/>
      <c r="BG1569" s="130"/>
      <c r="BH1569" s="130"/>
      <c r="BI1569" s="130"/>
      <c r="BJ1569" s="130"/>
      <c r="BK1569" s="130"/>
      <c r="BL1569" s="130"/>
      <c r="BM1569" s="130"/>
      <c r="BN1569" s="130"/>
      <c r="BO1569" s="130"/>
      <c r="BP1569" s="130"/>
      <c r="BQ1569" s="130"/>
      <c r="BR1569" s="130"/>
      <c r="BS1569" s="111"/>
    </row>
    <row r="1570" spans="4:71" s="94" customFormat="1" ht="9.75" customHeight="1" x14ac:dyDescent="0.25">
      <c r="D1570" s="130"/>
      <c r="E1570" s="130"/>
      <c r="F1570" s="130"/>
      <c r="G1570" s="130"/>
      <c r="H1570" s="130"/>
      <c r="I1570" s="130"/>
      <c r="J1570" s="130"/>
      <c r="K1570" s="130"/>
      <c r="L1570" s="130"/>
      <c r="M1570" s="130"/>
      <c r="N1570" s="130"/>
      <c r="O1570" s="130"/>
      <c r="P1570" s="130"/>
      <c r="Q1570" s="130"/>
      <c r="R1570" s="130"/>
      <c r="S1570" s="130"/>
      <c r="T1570" s="130"/>
      <c r="U1570" s="130"/>
      <c r="V1570" s="130"/>
      <c r="W1570" s="130"/>
      <c r="X1570" s="130"/>
      <c r="Y1570" s="130"/>
      <c r="Z1570" s="130"/>
      <c r="AA1570" s="130"/>
      <c r="AB1570" s="130"/>
      <c r="AC1570" s="130"/>
      <c r="AD1570" s="130"/>
      <c r="AE1570" s="130"/>
      <c r="AF1570" s="130"/>
      <c r="AG1570" s="130"/>
      <c r="AH1570" s="130"/>
      <c r="AI1570" s="130"/>
      <c r="AJ1570" s="130"/>
      <c r="AK1570" s="130"/>
      <c r="AL1570" s="130"/>
      <c r="AM1570" s="130"/>
      <c r="AN1570" s="130"/>
      <c r="AO1570" s="130"/>
      <c r="AP1570" s="130"/>
      <c r="AQ1570" s="130"/>
      <c r="AR1570" s="130"/>
      <c r="AS1570" s="130"/>
      <c r="AT1570" s="130"/>
      <c r="AU1570" s="130"/>
      <c r="AV1570" s="130"/>
      <c r="AW1570" s="130"/>
      <c r="AX1570" s="130"/>
      <c r="AY1570" s="130"/>
      <c r="AZ1570" s="130"/>
      <c r="BA1570" s="130"/>
      <c r="BB1570" s="130"/>
      <c r="BC1570" s="130"/>
      <c r="BD1570" s="130"/>
      <c r="BE1570" s="130"/>
      <c r="BF1570" s="130"/>
      <c r="BG1570" s="130"/>
      <c r="BH1570" s="130"/>
      <c r="BI1570" s="130"/>
      <c r="BJ1570" s="130"/>
      <c r="BK1570" s="130"/>
      <c r="BL1570" s="130"/>
      <c r="BM1570" s="130"/>
      <c r="BN1570" s="130"/>
      <c r="BO1570" s="130"/>
      <c r="BP1570" s="130"/>
      <c r="BQ1570" s="130"/>
      <c r="BR1570" s="130"/>
      <c r="BS1570" s="111"/>
    </row>
    <row r="1571" spans="4:71" s="94" customFormat="1" ht="9.75" customHeight="1" x14ac:dyDescent="0.25">
      <c r="D1571" s="130"/>
      <c r="E1571" s="130"/>
      <c r="F1571" s="130"/>
      <c r="G1571" s="130"/>
      <c r="H1571" s="130"/>
      <c r="I1571" s="130"/>
      <c r="J1571" s="130"/>
      <c r="K1571" s="130"/>
      <c r="L1571" s="130"/>
      <c r="M1571" s="130"/>
      <c r="N1571" s="130"/>
      <c r="O1571" s="130"/>
      <c r="P1571" s="130"/>
      <c r="Q1571" s="130"/>
      <c r="R1571" s="130"/>
      <c r="S1571" s="130"/>
      <c r="T1571" s="130"/>
      <c r="U1571" s="130"/>
      <c r="V1571" s="130"/>
      <c r="W1571" s="130"/>
      <c r="X1571" s="130"/>
      <c r="Y1571" s="130"/>
      <c r="Z1571" s="130"/>
      <c r="AA1571" s="130"/>
      <c r="AB1571" s="130"/>
      <c r="AC1571" s="130"/>
      <c r="AD1571" s="130"/>
      <c r="AE1571" s="130"/>
      <c r="AF1571" s="130"/>
      <c r="AG1571" s="130"/>
      <c r="AH1571" s="130"/>
      <c r="AI1571" s="130"/>
      <c r="AJ1571" s="130"/>
      <c r="AK1571" s="130"/>
      <c r="AL1571" s="130"/>
      <c r="AM1571" s="130"/>
      <c r="AN1571" s="130"/>
      <c r="AO1571" s="130"/>
      <c r="AP1571" s="130"/>
      <c r="AQ1571" s="130"/>
      <c r="AR1571" s="130"/>
      <c r="AS1571" s="130"/>
      <c r="AT1571" s="130"/>
      <c r="AU1571" s="130"/>
      <c r="AV1571" s="130"/>
      <c r="AW1571" s="130"/>
      <c r="AX1571" s="130"/>
      <c r="AY1571" s="130"/>
      <c r="AZ1571" s="130"/>
      <c r="BA1571" s="130"/>
      <c r="BB1571" s="130"/>
      <c r="BC1571" s="130"/>
      <c r="BD1571" s="130"/>
      <c r="BE1571" s="130"/>
      <c r="BF1571" s="130"/>
      <c r="BG1571" s="130"/>
      <c r="BH1571" s="130"/>
      <c r="BI1571" s="130"/>
      <c r="BJ1571" s="130"/>
      <c r="BK1571" s="130"/>
      <c r="BL1571" s="130"/>
      <c r="BM1571" s="130"/>
      <c r="BN1571" s="130"/>
      <c r="BO1571" s="130"/>
      <c r="BP1571" s="130"/>
      <c r="BQ1571" s="130"/>
      <c r="BR1571" s="130"/>
      <c r="BS1571" s="111"/>
    </row>
    <row r="1572" spans="4:71" s="94" customFormat="1" ht="9.75" customHeight="1" x14ac:dyDescent="0.25">
      <c r="D1572" s="130"/>
      <c r="E1572" s="130"/>
      <c r="F1572" s="130"/>
      <c r="G1572" s="130"/>
      <c r="H1572" s="130"/>
      <c r="I1572" s="130"/>
      <c r="J1572" s="130"/>
      <c r="K1572" s="130"/>
      <c r="L1572" s="130"/>
      <c r="M1572" s="130"/>
      <c r="N1572" s="130"/>
      <c r="O1572" s="130"/>
      <c r="P1572" s="130"/>
      <c r="Q1572" s="130"/>
      <c r="R1572" s="130"/>
      <c r="S1572" s="130"/>
      <c r="T1572" s="130"/>
      <c r="U1572" s="130"/>
      <c r="V1572" s="130"/>
      <c r="W1572" s="130"/>
      <c r="X1572" s="130"/>
      <c r="Y1572" s="130"/>
      <c r="Z1572" s="130"/>
      <c r="AA1572" s="130"/>
      <c r="AB1572" s="130"/>
      <c r="AC1572" s="130"/>
      <c r="AD1572" s="130"/>
      <c r="AE1572" s="130"/>
      <c r="AF1572" s="130"/>
      <c r="AG1572" s="130"/>
      <c r="AH1572" s="130"/>
      <c r="AI1572" s="130"/>
      <c r="AJ1572" s="130"/>
      <c r="AK1572" s="130"/>
      <c r="AL1572" s="130"/>
      <c r="AM1572" s="130"/>
      <c r="AN1572" s="130"/>
      <c r="AO1572" s="130"/>
      <c r="AP1572" s="130"/>
      <c r="AQ1572" s="130"/>
      <c r="AR1572" s="130"/>
      <c r="AS1572" s="130"/>
      <c r="AT1572" s="130"/>
      <c r="AU1572" s="130"/>
      <c r="AV1572" s="130"/>
      <c r="AW1572" s="130"/>
      <c r="AX1572" s="130"/>
      <c r="AY1572" s="130"/>
      <c r="AZ1572" s="130"/>
      <c r="BA1572" s="130"/>
      <c r="BB1572" s="130"/>
      <c r="BC1572" s="130"/>
      <c r="BD1572" s="130"/>
      <c r="BE1572" s="130"/>
      <c r="BF1572" s="130"/>
      <c r="BG1572" s="130"/>
      <c r="BH1572" s="130"/>
      <c r="BI1572" s="130"/>
      <c r="BJ1572" s="130"/>
      <c r="BK1572" s="130"/>
      <c r="BL1572" s="130"/>
      <c r="BM1572" s="130"/>
      <c r="BN1572" s="130"/>
      <c r="BO1572" s="130"/>
      <c r="BP1572" s="130"/>
      <c r="BQ1572" s="130"/>
      <c r="BR1572" s="130"/>
      <c r="BS1572" s="111"/>
    </row>
    <row r="1573" spans="4:71" s="94" customFormat="1" ht="9.75" customHeight="1" x14ac:dyDescent="0.25">
      <c r="D1573" s="130"/>
      <c r="E1573" s="130"/>
      <c r="F1573" s="130"/>
      <c r="G1573" s="130"/>
      <c r="H1573" s="130"/>
      <c r="I1573" s="130"/>
      <c r="J1573" s="130"/>
      <c r="K1573" s="130"/>
      <c r="L1573" s="130"/>
      <c r="M1573" s="130"/>
      <c r="N1573" s="130"/>
      <c r="O1573" s="130"/>
      <c r="P1573" s="130"/>
      <c r="Q1573" s="130"/>
      <c r="R1573" s="130"/>
      <c r="S1573" s="130"/>
      <c r="T1573" s="130"/>
      <c r="U1573" s="130"/>
      <c r="V1573" s="130"/>
      <c r="W1573" s="130"/>
      <c r="X1573" s="130"/>
      <c r="Y1573" s="130"/>
      <c r="Z1573" s="130"/>
      <c r="AA1573" s="130"/>
      <c r="AB1573" s="130"/>
      <c r="AC1573" s="130"/>
      <c r="AD1573" s="130"/>
      <c r="AE1573" s="130"/>
      <c r="AF1573" s="130"/>
      <c r="AG1573" s="130"/>
      <c r="AH1573" s="130"/>
      <c r="AI1573" s="130"/>
      <c r="AJ1573" s="130"/>
      <c r="AK1573" s="130"/>
      <c r="AL1573" s="130"/>
      <c r="AM1573" s="130"/>
      <c r="AN1573" s="130"/>
      <c r="AO1573" s="130"/>
      <c r="AP1573" s="130"/>
      <c r="AQ1573" s="130"/>
      <c r="AR1573" s="130"/>
      <c r="AS1573" s="130"/>
      <c r="AT1573" s="130"/>
      <c r="AU1573" s="130"/>
      <c r="AV1573" s="130"/>
      <c r="AW1573" s="130"/>
      <c r="AX1573" s="130"/>
      <c r="AY1573" s="130"/>
      <c r="AZ1573" s="130"/>
      <c r="BA1573" s="130"/>
      <c r="BB1573" s="130"/>
      <c r="BC1573" s="130"/>
      <c r="BD1573" s="130"/>
      <c r="BE1573" s="130"/>
      <c r="BF1573" s="130"/>
      <c r="BG1573" s="130"/>
      <c r="BH1573" s="130"/>
      <c r="BI1573" s="130"/>
      <c r="BJ1573" s="130"/>
      <c r="BK1573" s="130"/>
      <c r="BL1573" s="130"/>
      <c r="BM1573" s="130"/>
      <c r="BN1573" s="130"/>
      <c r="BO1573" s="130"/>
      <c r="BP1573" s="130"/>
      <c r="BQ1573" s="130"/>
      <c r="BR1573" s="130"/>
      <c r="BS1573" s="111"/>
    </row>
    <row r="1574" spans="4:71" s="94" customFormat="1" ht="9.75" customHeight="1" x14ac:dyDescent="0.25">
      <c r="D1574" s="130"/>
      <c r="E1574" s="130"/>
      <c r="F1574" s="130"/>
      <c r="G1574" s="130"/>
      <c r="H1574" s="130"/>
      <c r="I1574" s="130"/>
      <c r="J1574" s="130"/>
      <c r="K1574" s="130"/>
      <c r="L1574" s="130"/>
      <c r="M1574" s="130"/>
      <c r="N1574" s="130"/>
      <c r="O1574" s="130"/>
      <c r="P1574" s="130"/>
      <c r="Q1574" s="130"/>
      <c r="R1574" s="130"/>
      <c r="S1574" s="130"/>
      <c r="T1574" s="130"/>
      <c r="U1574" s="130"/>
      <c r="V1574" s="130"/>
      <c r="W1574" s="130"/>
      <c r="X1574" s="130"/>
      <c r="Y1574" s="130"/>
      <c r="Z1574" s="130"/>
      <c r="AA1574" s="130"/>
      <c r="AB1574" s="130"/>
      <c r="AC1574" s="130"/>
      <c r="AD1574" s="130"/>
      <c r="AE1574" s="130"/>
      <c r="AF1574" s="130"/>
      <c r="AG1574" s="130"/>
      <c r="AH1574" s="130"/>
      <c r="AI1574" s="130"/>
      <c r="AJ1574" s="130"/>
      <c r="AK1574" s="130"/>
      <c r="AL1574" s="130"/>
      <c r="AM1574" s="130"/>
      <c r="AN1574" s="130"/>
      <c r="AO1574" s="130"/>
      <c r="AP1574" s="130"/>
      <c r="AQ1574" s="130"/>
      <c r="AR1574" s="130"/>
      <c r="AS1574" s="130"/>
      <c r="AT1574" s="130"/>
      <c r="AU1574" s="130"/>
      <c r="AV1574" s="130"/>
      <c r="AW1574" s="130"/>
      <c r="AX1574" s="130"/>
      <c r="AY1574" s="130"/>
      <c r="AZ1574" s="130"/>
      <c r="BA1574" s="130"/>
      <c r="BB1574" s="130"/>
      <c r="BC1574" s="130"/>
      <c r="BD1574" s="130"/>
      <c r="BE1574" s="130"/>
      <c r="BF1574" s="130"/>
      <c r="BG1574" s="130"/>
      <c r="BH1574" s="130"/>
      <c r="BI1574" s="130"/>
      <c r="BJ1574" s="130"/>
      <c r="BK1574" s="130"/>
      <c r="BL1574" s="130"/>
      <c r="BM1574" s="130"/>
      <c r="BN1574" s="130"/>
      <c r="BO1574" s="130"/>
      <c r="BP1574" s="130"/>
      <c r="BQ1574" s="130"/>
      <c r="BR1574" s="130"/>
      <c r="BS1574" s="111"/>
    </row>
    <row r="1575" spans="4:71" s="94" customFormat="1" ht="9.75" customHeight="1" x14ac:dyDescent="0.25">
      <c r="D1575" s="130"/>
      <c r="E1575" s="130"/>
      <c r="F1575" s="130"/>
      <c r="G1575" s="130"/>
      <c r="H1575" s="130"/>
      <c r="I1575" s="130"/>
      <c r="J1575" s="130"/>
      <c r="K1575" s="130"/>
      <c r="L1575" s="130"/>
      <c r="M1575" s="130"/>
      <c r="N1575" s="130"/>
      <c r="O1575" s="130"/>
      <c r="P1575" s="130"/>
      <c r="Q1575" s="130"/>
      <c r="R1575" s="130"/>
      <c r="S1575" s="130"/>
      <c r="T1575" s="130"/>
      <c r="U1575" s="130"/>
      <c r="V1575" s="130"/>
      <c r="W1575" s="130"/>
      <c r="X1575" s="130"/>
      <c r="Y1575" s="130"/>
      <c r="Z1575" s="130"/>
      <c r="AA1575" s="130"/>
      <c r="AB1575" s="130"/>
      <c r="AC1575" s="130"/>
      <c r="AD1575" s="130"/>
      <c r="AE1575" s="130"/>
      <c r="AF1575" s="130"/>
      <c r="AG1575" s="130"/>
      <c r="AH1575" s="130"/>
      <c r="AI1575" s="130"/>
      <c r="AJ1575" s="130"/>
      <c r="AK1575" s="130"/>
      <c r="AL1575" s="130"/>
      <c r="AM1575" s="130"/>
      <c r="AN1575" s="130"/>
      <c r="AO1575" s="130"/>
      <c r="AP1575" s="130"/>
      <c r="AQ1575" s="130"/>
      <c r="AR1575" s="130"/>
      <c r="AS1575" s="130"/>
      <c r="AT1575" s="130"/>
      <c r="AU1575" s="130"/>
      <c r="AV1575" s="130"/>
      <c r="AW1575" s="130"/>
      <c r="AX1575" s="130"/>
      <c r="AY1575" s="130"/>
      <c r="AZ1575" s="130"/>
      <c r="BA1575" s="130"/>
      <c r="BB1575" s="130"/>
      <c r="BC1575" s="130"/>
      <c r="BD1575" s="130"/>
      <c r="BE1575" s="130"/>
      <c r="BF1575" s="130"/>
      <c r="BG1575" s="130"/>
      <c r="BH1575" s="130"/>
      <c r="BI1575" s="130"/>
      <c r="BJ1575" s="130"/>
      <c r="BK1575" s="130"/>
      <c r="BL1575" s="130"/>
      <c r="BM1575" s="130"/>
      <c r="BN1575" s="130"/>
      <c r="BO1575" s="130"/>
      <c r="BP1575" s="130"/>
      <c r="BQ1575" s="130"/>
      <c r="BR1575" s="130"/>
      <c r="BS1575" s="111"/>
    </row>
    <row r="1576" spans="4:71" s="94" customFormat="1" ht="9.75" customHeight="1" x14ac:dyDescent="0.25">
      <c r="D1576" s="130"/>
      <c r="E1576" s="130"/>
      <c r="F1576" s="130"/>
      <c r="G1576" s="130"/>
      <c r="H1576" s="130"/>
      <c r="I1576" s="130"/>
      <c r="J1576" s="130"/>
      <c r="K1576" s="130"/>
      <c r="L1576" s="130"/>
      <c r="M1576" s="130"/>
      <c r="N1576" s="130"/>
      <c r="O1576" s="130"/>
      <c r="P1576" s="130"/>
      <c r="Q1576" s="130"/>
      <c r="R1576" s="130"/>
      <c r="S1576" s="130"/>
      <c r="T1576" s="130"/>
      <c r="U1576" s="130"/>
      <c r="V1576" s="130"/>
      <c r="W1576" s="130"/>
      <c r="X1576" s="130"/>
      <c r="Y1576" s="130"/>
      <c r="Z1576" s="130"/>
      <c r="AA1576" s="130"/>
      <c r="AB1576" s="130"/>
      <c r="AC1576" s="130"/>
      <c r="AD1576" s="130"/>
      <c r="AE1576" s="130"/>
      <c r="AF1576" s="130"/>
      <c r="AG1576" s="130"/>
      <c r="AH1576" s="130"/>
      <c r="AI1576" s="130"/>
      <c r="AJ1576" s="130"/>
      <c r="AK1576" s="130"/>
      <c r="AL1576" s="130"/>
      <c r="AM1576" s="130"/>
      <c r="AN1576" s="130"/>
      <c r="AO1576" s="130"/>
      <c r="AP1576" s="130"/>
      <c r="AQ1576" s="130"/>
      <c r="AR1576" s="130"/>
      <c r="AS1576" s="130"/>
      <c r="AT1576" s="130"/>
      <c r="AU1576" s="130"/>
      <c r="AV1576" s="130"/>
      <c r="AW1576" s="130"/>
      <c r="AX1576" s="130"/>
      <c r="AY1576" s="130"/>
      <c r="AZ1576" s="130"/>
      <c r="BA1576" s="130"/>
      <c r="BB1576" s="130"/>
      <c r="BC1576" s="130"/>
      <c r="BD1576" s="130"/>
      <c r="BE1576" s="130"/>
      <c r="BF1576" s="130"/>
      <c r="BG1576" s="130"/>
      <c r="BH1576" s="130"/>
      <c r="BI1576" s="130"/>
      <c r="BJ1576" s="130"/>
      <c r="BK1576" s="130"/>
      <c r="BL1576" s="130"/>
      <c r="BM1576" s="130"/>
      <c r="BN1576" s="130"/>
      <c r="BO1576" s="130"/>
      <c r="BP1576" s="130"/>
      <c r="BQ1576" s="130"/>
      <c r="BR1576" s="130"/>
      <c r="BS1576" s="111"/>
    </row>
    <row r="1577" spans="4:71" s="94" customFormat="1" ht="9.75" customHeight="1" x14ac:dyDescent="0.25">
      <c r="D1577" s="130"/>
      <c r="E1577" s="130"/>
      <c r="F1577" s="130"/>
      <c r="G1577" s="130"/>
      <c r="H1577" s="130"/>
      <c r="I1577" s="130"/>
      <c r="J1577" s="130"/>
      <c r="K1577" s="130"/>
      <c r="L1577" s="130"/>
      <c r="M1577" s="130"/>
      <c r="N1577" s="130"/>
      <c r="O1577" s="130"/>
      <c r="P1577" s="130"/>
      <c r="Q1577" s="130"/>
      <c r="R1577" s="130"/>
      <c r="S1577" s="130"/>
      <c r="T1577" s="130"/>
      <c r="U1577" s="130"/>
      <c r="V1577" s="130"/>
      <c r="W1577" s="130"/>
      <c r="X1577" s="130"/>
      <c r="Y1577" s="130"/>
      <c r="Z1577" s="130"/>
      <c r="AA1577" s="130"/>
      <c r="AB1577" s="130"/>
      <c r="AC1577" s="130"/>
      <c r="AD1577" s="130"/>
      <c r="AE1577" s="130"/>
      <c r="AF1577" s="130"/>
      <c r="AG1577" s="130"/>
      <c r="AH1577" s="130"/>
      <c r="AI1577" s="130"/>
      <c r="AJ1577" s="130"/>
      <c r="AK1577" s="130"/>
      <c r="AL1577" s="130"/>
      <c r="AM1577" s="130"/>
      <c r="AN1577" s="130"/>
      <c r="AO1577" s="130"/>
      <c r="AP1577" s="130"/>
      <c r="AQ1577" s="130"/>
      <c r="AR1577" s="130"/>
      <c r="AS1577" s="130"/>
      <c r="AT1577" s="130"/>
      <c r="AU1577" s="130"/>
      <c r="AV1577" s="130"/>
      <c r="AW1577" s="130"/>
      <c r="AX1577" s="130"/>
      <c r="AY1577" s="130"/>
      <c r="AZ1577" s="130"/>
      <c r="BA1577" s="130"/>
      <c r="BB1577" s="130"/>
      <c r="BC1577" s="130"/>
      <c r="BD1577" s="130"/>
      <c r="BE1577" s="130"/>
      <c r="BF1577" s="130"/>
      <c r="BG1577" s="130"/>
      <c r="BH1577" s="130"/>
      <c r="BI1577" s="130"/>
      <c r="BJ1577" s="130"/>
      <c r="BK1577" s="130"/>
      <c r="BL1577" s="130"/>
      <c r="BM1577" s="130"/>
      <c r="BN1577" s="130"/>
      <c r="BO1577" s="130"/>
      <c r="BP1577" s="130"/>
      <c r="BQ1577" s="130"/>
      <c r="BR1577" s="130"/>
      <c r="BS1577" s="111"/>
    </row>
    <row r="1578" spans="4:71" s="94" customFormat="1" ht="9.75" customHeight="1" x14ac:dyDescent="0.25">
      <c r="D1578" s="130"/>
      <c r="E1578" s="130"/>
      <c r="F1578" s="130"/>
      <c r="G1578" s="130"/>
      <c r="H1578" s="130"/>
      <c r="I1578" s="130"/>
      <c r="J1578" s="130"/>
      <c r="K1578" s="130"/>
      <c r="L1578" s="130"/>
      <c r="M1578" s="130"/>
      <c r="N1578" s="130"/>
      <c r="O1578" s="130"/>
      <c r="P1578" s="130"/>
      <c r="Q1578" s="130"/>
      <c r="R1578" s="130"/>
      <c r="S1578" s="130"/>
      <c r="T1578" s="130"/>
      <c r="U1578" s="130"/>
      <c r="V1578" s="130"/>
      <c r="W1578" s="130"/>
      <c r="X1578" s="130"/>
      <c r="Y1578" s="130"/>
      <c r="Z1578" s="130"/>
      <c r="AA1578" s="130"/>
      <c r="AB1578" s="130"/>
      <c r="AC1578" s="130"/>
      <c r="AD1578" s="130"/>
      <c r="AE1578" s="130"/>
      <c r="AF1578" s="130"/>
      <c r="AG1578" s="130"/>
      <c r="AH1578" s="130"/>
      <c r="AI1578" s="130"/>
      <c r="AJ1578" s="130"/>
      <c r="AK1578" s="130"/>
      <c r="AL1578" s="130"/>
      <c r="AM1578" s="130"/>
      <c r="AN1578" s="130"/>
      <c r="AO1578" s="130"/>
      <c r="AP1578" s="130"/>
      <c r="AQ1578" s="130"/>
      <c r="AR1578" s="130"/>
      <c r="AS1578" s="130"/>
      <c r="AT1578" s="130"/>
      <c r="AU1578" s="130"/>
      <c r="AV1578" s="130"/>
      <c r="AW1578" s="130"/>
      <c r="AX1578" s="130"/>
      <c r="AY1578" s="130"/>
      <c r="AZ1578" s="130"/>
      <c r="BA1578" s="130"/>
      <c r="BB1578" s="130"/>
      <c r="BC1578" s="130"/>
      <c r="BD1578" s="130"/>
      <c r="BE1578" s="130"/>
      <c r="BF1578" s="130"/>
      <c r="BG1578" s="130"/>
      <c r="BH1578" s="130"/>
      <c r="BI1578" s="130"/>
      <c r="BJ1578" s="130"/>
      <c r="BK1578" s="130"/>
      <c r="BL1578" s="130"/>
      <c r="BM1578" s="130"/>
      <c r="BN1578" s="130"/>
      <c r="BO1578" s="130"/>
      <c r="BP1578" s="130"/>
      <c r="BQ1578" s="130"/>
      <c r="BR1578" s="130"/>
      <c r="BS1578" s="111"/>
    </row>
    <row r="1579" spans="4:71" s="94" customFormat="1" ht="9.75" customHeight="1" x14ac:dyDescent="0.25">
      <c r="D1579" s="130"/>
      <c r="E1579" s="130"/>
      <c r="F1579" s="130"/>
      <c r="G1579" s="130"/>
      <c r="H1579" s="130"/>
      <c r="I1579" s="130"/>
      <c r="J1579" s="130"/>
      <c r="K1579" s="130"/>
      <c r="L1579" s="130"/>
      <c r="M1579" s="130"/>
      <c r="N1579" s="130"/>
      <c r="O1579" s="130"/>
      <c r="P1579" s="130"/>
      <c r="Q1579" s="130"/>
      <c r="R1579" s="130"/>
      <c r="S1579" s="130"/>
      <c r="T1579" s="130"/>
      <c r="U1579" s="130"/>
      <c r="V1579" s="130"/>
      <c r="W1579" s="130"/>
      <c r="X1579" s="130"/>
      <c r="Y1579" s="130"/>
      <c r="Z1579" s="130"/>
      <c r="AA1579" s="130"/>
      <c r="AB1579" s="130"/>
      <c r="AC1579" s="130"/>
      <c r="AD1579" s="130"/>
      <c r="AE1579" s="130"/>
      <c r="AF1579" s="130"/>
      <c r="AG1579" s="130"/>
      <c r="AH1579" s="130"/>
      <c r="AI1579" s="130"/>
      <c r="AJ1579" s="130"/>
      <c r="AK1579" s="130"/>
      <c r="AL1579" s="130"/>
      <c r="AM1579" s="130"/>
      <c r="AN1579" s="130"/>
      <c r="AO1579" s="130"/>
      <c r="AP1579" s="130"/>
      <c r="AQ1579" s="130"/>
      <c r="AR1579" s="130"/>
      <c r="AS1579" s="130"/>
      <c r="AT1579" s="130"/>
      <c r="AU1579" s="130"/>
      <c r="AV1579" s="130"/>
      <c r="AW1579" s="130"/>
      <c r="AX1579" s="130"/>
      <c r="AY1579" s="130"/>
      <c r="AZ1579" s="130"/>
      <c r="BA1579" s="130"/>
      <c r="BB1579" s="130"/>
      <c r="BC1579" s="130"/>
      <c r="BD1579" s="130"/>
      <c r="BE1579" s="130"/>
      <c r="BF1579" s="130"/>
      <c r="BG1579" s="130"/>
      <c r="BH1579" s="130"/>
      <c r="BI1579" s="130"/>
      <c r="BJ1579" s="130"/>
      <c r="BK1579" s="130"/>
      <c r="BL1579" s="130"/>
      <c r="BM1579" s="130"/>
      <c r="BN1579" s="130"/>
      <c r="BO1579" s="130"/>
      <c r="BP1579" s="130"/>
      <c r="BQ1579" s="130"/>
      <c r="BR1579" s="130"/>
      <c r="BS1579" s="111"/>
    </row>
    <row r="1580" spans="4:71" s="94" customFormat="1" ht="9.75" customHeight="1" x14ac:dyDescent="0.25">
      <c r="D1580" s="130"/>
      <c r="E1580" s="130"/>
      <c r="F1580" s="130"/>
      <c r="G1580" s="130"/>
      <c r="H1580" s="130"/>
      <c r="I1580" s="130"/>
      <c r="J1580" s="130"/>
      <c r="K1580" s="130"/>
      <c r="L1580" s="130"/>
      <c r="M1580" s="130"/>
      <c r="N1580" s="130"/>
      <c r="O1580" s="130"/>
      <c r="P1580" s="130"/>
      <c r="Q1580" s="130"/>
      <c r="R1580" s="130"/>
      <c r="S1580" s="130"/>
      <c r="T1580" s="130"/>
      <c r="U1580" s="130"/>
      <c r="V1580" s="130"/>
      <c r="W1580" s="130"/>
      <c r="X1580" s="130"/>
      <c r="Y1580" s="130"/>
      <c r="Z1580" s="130"/>
      <c r="AA1580" s="130"/>
      <c r="AB1580" s="130"/>
      <c r="AC1580" s="130"/>
      <c r="AD1580" s="130"/>
      <c r="AE1580" s="130"/>
      <c r="AF1580" s="130"/>
      <c r="AG1580" s="130"/>
      <c r="AH1580" s="130"/>
      <c r="AI1580" s="130"/>
      <c r="AJ1580" s="130"/>
      <c r="AK1580" s="130"/>
      <c r="AL1580" s="130"/>
      <c r="AM1580" s="130"/>
      <c r="AN1580" s="130"/>
      <c r="AO1580" s="130"/>
      <c r="AP1580" s="130"/>
      <c r="AQ1580" s="130"/>
      <c r="AR1580" s="130"/>
      <c r="AS1580" s="130"/>
      <c r="AT1580" s="130"/>
      <c r="AU1580" s="130"/>
      <c r="AV1580" s="130"/>
      <c r="AW1580" s="130"/>
      <c r="AX1580" s="130"/>
      <c r="AY1580" s="130"/>
      <c r="AZ1580" s="130"/>
      <c r="BA1580" s="130"/>
      <c r="BB1580" s="130"/>
      <c r="BC1580" s="130"/>
      <c r="BD1580" s="130"/>
      <c r="BE1580" s="130"/>
      <c r="BF1580" s="130"/>
      <c r="BG1580" s="130"/>
      <c r="BH1580" s="130"/>
      <c r="BI1580" s="130"/>
      <c r="BJ1580" s="130"/>
      <c r="BK1580" s="130"/>
      <c r="BL1580" s="130"/>
      <c r="BM1580" s="130"/>
      <c r="BN1580" s="130"/>
      <c r="BO1580" s="130"/>
      <c r="BP1580" s="130"/>
      <c r="BQ1580" s="130"/>
      <c r="BR1580" s="130"/>
      <c r="BS1580" s="111"/>
    </row>
    <row r="1581" spans="4:71" s="94" customFormat="1" ht="9.75" customHeight="1" x14ac:dyDescent="0.25">
      <c r="D1581" s="130"/>
      <c r="E1581" s="130"/>
      <c r="F1581" s="130"/>
      <c r="G1581" s="130"/>
      <c r="H1581" s="130"/>
      <c r="I1581" s="130"/>
      <c r="J1581" s="130"/>
      <c r="K1581" s="130"/>
      <c r="L1581" s="130"/>
      <c r="M1581" s="130"/>
      <c r="N1581" s="130"/>
      <c r="O1581" s="130"/>
      <c r="P1581" s="130"/>
      <c r="Q1581" s="130"/>
      <c r="R1581" s="130"/>
      <c r="S1581" s="130"/>
      <c r="T1581" s="130"/>
      <c r="U1581" s="130"/>
      <c r="V1581" s="130"/>
      <c r="W1581" s="130"/>
      <c r="X1581" s="130"/>
      <c r="Y1581" s="130"/>
      <c r="Z1581" s="130"/>
      <c r="AA1581" s="130"/>
      <c r="AB1581" s="130"/>
      <c r="AC1581" s="130"/>
      <c r="AD1581" s="130"/>
      <c r="AE1581" s="130"/>
      <c r="AF1581" s="130"/>
      <c r="AG1581" s="130"/>
      <c r="AH1581" s="130"/>
      <c r="AI1581" s="130"/>
      <c r="AJ1581" s="130"/>
      <c r="AK1581" s="130"/>
      <c r="AL1581" s="130"/>
      <c r="AM1581" s="130"/>
      <c r="AN1581" s="130"/>
      <c r="AO1581" s="130"/>
      <c r="AP1581" s="130"/>
      <c r="AQ1581" s="130"/>
      <c r="AR1581" s="130"/>
      <c r="AS1581" s="130"/>
      <c r="AT1581" s="130"/>
      <c r="AU1581" s="130"/>
      <c r="AV1581" s="130"/>
      <c r="AW1581" s="130"/>
      <c r="AX1581" s="130"/>
      <c r="AY1581" s="130"/>
      <c r="AZ1581" s="130"/>
      <c r="BA1581" s="130"/>
      <c r="BB1581" s="130"/>
      <c r="BC1581" s="130"/>
      <c r="BD1581" s="130"/>
      <c r="BE1581" s="130"/>
      <c r="BF1581" s="130"/>
      <c r="BG1581" s="130"/>
      <c r="BH1581" s="130"/>
      <c r="BI1581" s="130"/>
      <c r="BJ1581" s="130"/>
      <c r="BK1581" s="130"/>
      <c r="BL1581" s="130"/>
      <c r="BM1581" s="130"/>
      <c r="BN1581" s="130"/>
      <c r="BO1581" s="130"/>
      <c r="BP1581" s="130"/>
      <c r="BQ1581" s="130"/>
      <c r="BR1581" s="130"/>
      <c r="BS1581" s="111"/>
    </row>
    <row r="1582" spans="4:71" s="94" customFormat="1" ht="9.75" customHeight="1" x14ac:dyDescent="0.25">
      <c r="D1582" s="130"/>
      <c r="E1582" s="130"/>
      <c r="F1582" s="130"/>
      <c r="G1582" s="130"/>
      <c r="H1582" s="130"/>
      <c r="I1582" s="130"/>
      <c r="J1582" s="130"/>
      <c r="K1582" s="130"/>
      <c r="L1582" s="130"/>
      <c r="M1582" s="130"/>
      <c r="N1582" s="130"/>
      <c r="O1582" s="130"/>
      <c r="P1582" s="130"/>
      <c r="Q1582" s="130"/>
      <c r="R1582" s="130"/>
      <c r="S1582" s="130"/>
      <c r="T1582" s="130"/>
      <c r="U1582" s="130"/>
      <c r="V1582" s="130"/>
      <c r="W1582" s="130"/>
      <c r="X1582" s="130"/>
      <c r="Y1582" s="130"/>
      <c r="Z1582" s="130"/>
      <c r="AA1582" s="130"/>
      <c r="AB1582" s="130"/>
      <c r="AC1582" s="130"/>
      <c r="AD1582" s="130"/>
      <c r="AE1582" s="130"/>
      <c r="AF1582" s="130"/>
      <c r="AG1582" s="130"/>
      <c r="AH1582" s="130"/>
      <c r="AI1582" s="130"/>
      <c r="AJ1582" s="130"/>
      <c r="AK1582" s="130"/>
      <c r="AL1582" s="130"/>
      <c r="AM1582" s="130"/>
      <c r="AN1582" s="130"/>
      <c r="AO1582" s="130"/>
      <c r="AP1582" s="130"/>
      <c r="AQ1582" s="130"/>
      <c r="AR1582" s="130"/>
      <c r="AS1582" s="130"/>
      <c r="AT1582" s="130"/>
      <c r="AU1582" s="130"/>
      <c r="AV1582" s="130"/>
      <c r="AW1582" s="130"/>
      <c r="AX1582" s="130"/>
      <c r="AY1582" s="130"/>
      <c r="AZ1582" s="130"/>
      <c r="BA1582" s="130"/>
      <c r="BB1582" s="130"/>
      <c r="BC1582" s="130"/>
      <c r="BD1582" s="130"/>
      <c r="BE1582" s="130"/>
      <c r="BF1582" s="130"/>
      <c r="BG1582" s="130"/>
      <c r="BH1582" s="130"/>
      <c r="BI1582" s="130"/>
      <c r="BJ1582" s="130"/>
      <c r="BK1582" s="130"/>
      <c r="BL1582" s="130"/>
      <c r="BM1582" s="130"/>
      <c r="BN1582" s="130"/>
      <c r="BO1582" s="130"/>
      <c r="BP1582" s="130"/>
      <c r="BQ1582" s="130"/>
      <c r="BR1582" s="130"/>
      <c r="BS1582" s="111"/>
    </row>
    <row r="1583" spans="4:71" s="94" customFormat="1" ht="9.75" customHeight="1" x14ac:dyDescent="0.25">
      <c r="D1583" s="130"/>
      <c r="E1583" s="130"/>
      <c r="F1583" s="130"/>
      <c r="G1583" s="130"/>
      <c r="H1583" s="130"/>
      <c r="I1583" s="130"/>
      <c r="J1583" s="130"/>
      <c r="K1583" s="130"/>
      <c r="L1583" s="130"/>
      <c r="M1583" s="130"/>
      <c r="N1583" s="130"/>
      <c r="O1583" s="130"/>
      <c r="P1583" s="130"/>
      <c r="Q1583" s="130"/>
      <c r="R1583" s="130"/>
      <c r="S1583" s="130"/>
      <c r="T1583" s="130"/>
      <c r="U1583" s="130"/>
      <c r="V1583" s="130"/>
      <c r="W1583" s="130"/>
      <c r="X1583" s="130"/>
      <c r="Y1583" s="130"/>
      <c r="Z1583" s="130"/>
      <c r="AA1583" s="130"/>
      <c r="AB1583" s="130"/>
      <c r="AC1583" s="130"/>
      <c r="AD1583" s="130"/>
      <c r="AE1583" s="130"/>
      <c r="AF1583" s="130"/>
      <c r="AG1583" s="130"/>
      <c r="AH1583" s="130"/>
      <c r="AI1583" s="130"/>
      <c r="AJ1583" s="130"/>
      <c r="AK1583" s="130"/>
      <c r="AL1583" s="130"/>
      <c r="AM1583" s="130"/>
      <c r="AN1583" s="130"/>
      <c r="AO1583" s="130"/>
      <c r="AP1583" s="130"/>
      <c r="AQ1583" s="130"/>
      <c r="AR1583" s="130"/>
      <c r="AS1583" s="130"/>
      <c r="AT1583" s="130"/>
      <c r="AU1583" s="130"/>
      <c r="AV1583" s="130"/>
      <c r="AW1583" s="130"/>
      <c r="AX1583" s="130"/>
      <c r="AY1583" s="130"/>
      <c r="AZ1583" s="130"/>
      <c r="BA1583" s="130"/>
      <c r="BB1583" s="130"/>
      <c r="BC1583" s="130"/>
      <c r="BD1583" s="130"/>
      <c r="BE1583" s="130"/>
      <c r="BF1583" s="130"/>
      <c r="BG1583" s="130"/>
      <c r="BH1583" s="130"/>
      <c r="BI1583" s="130"/>
      <c r="BJ1583" s="130"/>
      <c r="BK1583" s="130"/>
      <c r="BL1583" s="130"/>
      <c r="BM1583" s="130"/>
      <c r="BN1583" s="130"/>
      <c r="BO1583" s="130"/>
      <c r="BP1583" s="130"/>
      <c r="BQ1583" s="130"/>
      <c r="BR1583" s="130"/>
      <c r="BS1583" s="111"/>
    </row>
    <row r="1584" spans="4:71" s="94" customFormat="1" ht="9.75" customHeight="1" x14ac:dyDescent="0.25">
      <c r="D1584" s="130"/>
      <c r="E1584" s="130"/>
      <c r="F1584" s="130"/>
      <c r="G1584" s="130"/>
      <c r="H1584" s="130"/>
      <c r="I1584" s="130"/>
      <c r="J1584" s="130"/>
      <c r="K1584" s="130"/>
      <c r="L1584" s="130"/>
      <c r="M1584" s="130"/>
      <c r="N1584" s="130"/>
      <c r="O1584" s="130"/>
      <c r="P1584" s="130"/>
      <c r="Q1584" s="130"/>
      <c r="R1584" s="130"/>
      <c r="S1584" s="130"/>
      <c r="T1584" s="130"/>
      <c r="U1584" s="130"/>
      <c r="V1584" s="130"/>
      <c r="W1584" s="130"/>
      <c r="X1584" s="130"/>
      <c r="Y1584" s="130"/>
      <c r="Z1584" s="130"/>
      <c r="AA1584" s="130"/>
      <c r="AB1584" s="130"/>
      <c r="AC1584" s="130"/>
      <c r="AD1584" s="130"/>
      <c r="AE1584" s="130"/>
      <c r="AF1584" s="130"/>
      <c r="AG1584" s="130"/>
      <c r="AH1584" s="130"/>
      <c r="AI1584" s="130"/>
      <c r="AJ1584" s="130"/>
      <c r="AK1584" s="130"/>
      <c r="AL1584" s="130"/>
      <c r="AM1584" s="130"/>
      <c r="AN1584" s="130"/>
      <c r="AO1584" s="130"/>
      <c r="AP1584" s="130"/>
      <c r="AQ1584" s="130"/>
      <c r="AR1584" s="130"/>
      <c r="AS1584" s="130"/>
      <c r="AT1584" s="130"/>
      <c r="AU1584" s="130"/>
      <c r="AV1584" s="130"/>
      <c r="AW1584" s="130"/>
      <c r="AX1584" s="130"/>
      <c r="AY1584" s="130"/>
      <c r="AZ1584" s="130"/>
      <c r="BA1584" s="130"/>
      <c r="BB1584" s="130"/>
      <c r="BC1584" s="130"/>
      <c r="BD1584" s="130"/>
      <c r="BE1584" s="130"/>
      <c r="BF1584" s="130"/>
      <c r="BG1584" s="130"/>
      <c r="BH1584" s="130"/>
      <c r="BI1584" s="130"/>
      <c r="BJ1584" s="130"/>
      <c r="BK1584" s="130"/>
      <c r="BL1584" s="130"/>
      <c r="BM1584" s="130"/>
      <c r="BN1584" s="130"/>
      <c r="BO1584" s="130"/>
      <c r="BP1584" s="130"/>
      <c r="BQ1584" s="130"/>
      <c r="BR1584" s="130"/>
      <c r="BS1584" s="111"/>
    </row>
    <row r="1585" spans="4:71" s="94" customFormat="1" ht="9.75" customHeight="1" x14ac:dyDescent="0.25">
      <c r="D1585" s="130"/>
      <c r="E1585" s="130"/>
      <c r="F1585" s="130"/>
      <c r="G1585" s="130"/>
      <c r="H1585" s="130"/>
      <c r="I1585" s="130"/>
      <c r="J1585" s="130"/>
      <c r="K1585" s="130"/>
      <c r="L1585" s="130"/>
      <c r="M1585" s="130"/>
      <c r="N1585" s="130"/>
      <c r="O1585" s="130"/>
      <c r="P1585" s="130"/>
      <c r="Q1585" s="130"/>
      <c r="R1585" s="130"/>
      <c r="S1585" s="130"/>
      <c r="T1585" s="130"/>
      <c r="U1585" s="130"/>
      <c r="V1585" s="130"/>
      <c r="W1585" s="130"/>
      <c r="X1585" s="130"/>
      <c r="Y1585" s="130"/>
      <c r="Z1585" s="130"/>
      <c r="AA1585" s="130"/>
      <c r="AB1585" s="130"/>
      <c r="AC1585" s="130"/>
      <c r="AD1585" s="130"/>
      <c r="AE1585" s="130"/>
      <c r="AF1585" s="130"/>
      <c r="AG1585" s="130"/>
      <c r="AH1585" s="130"/>
      <c r="AI1585" s="130"/>
      <c r="AJ1585" s="130"/>
      <c r="AK1585" s="130"/>
      <c r="AL1585" s="130"/>
      <c r="AM1585" s="130"/>
      <c r="AN1585" s="130"/>
      <c r="AO1585" s="130"/>
      <c r="AP1585" s="130"/>
      <c r="AQ1585" s="130"/>
      <c r="AR1585" s="130"/>
      <c r="AS1585" s="130"/>
      <c r="AT1585" s="130"/>
      <c r="AU1585" s="130"/>
      <c r="AV1585" s="130"/>
      <c r="AW1585" s="130"/>
      <c r="AX1585" s="130"/>
      <c r="AY1585" s="130"/>
      <c r="AZ1585" s="130"/>
      <c r="BA1585" s="130"/>
      <c r="BB1585" s="130"/>
      <c r="BC1585" s="130"/>
      <c r="BD1585" s="130"/>
      <c r="BE1585" s="130"/>
      <c r="BF1585" s="130"/>
      <c r="BG1585" s="130"/>
      <c r="BH1585" s="130"/>
      <c r="BI1585" s="130"/>
      <c r="BJ1585" s="130"/>
      <c r="BK1585" s="130"/>
      <c r="BL1585" s="130"/>
      <c r="BM1585" s="130"/>
      <c r="BN1585" s="130"/>
      <c r="BO1585" s="130"/>
      <c r="BP1585" s="130"/>
      <c r="BQ1585" s="130"/>
      <c r="BR1585" s="130"/>
      <c r="BS1585" s="111"/>
    </row>
    <row r="1586" spans="4:71" s="94" customFormat="1" ht="9.75" customHeight="1" x14ac:dyDescent="0.25">
      <c r="D1586" s="130"/>
      <c r="E1586" s="130"/>
      <c r="F1586" s="130"/>
      <c r="G1586" s="130"/>
      <c r="H1586" s="130"/>
      <c r="I1586" s="130"/>
      <c r="J1586" s="130"/>
      <c r="K1586" s="130"/>
      <c r="L1586" s="130"/>
      <c r="M1586" s="130"/>
      <c r="N1586" s="130"/>
      <c r="O1586" s="130"/>
      <c r="P1586" s="130"/>
      <c r="Q1586" s="130"/>
      <c r="R1586" s="130"/>
      <c r="S1586" s="130"/>
      <c r="T1586" s="130"/>
      <c r="U1586" s="130"/>
      <c r="V1586" s="130"/>
      <c r="W1586" s="130"/>
      <c r="X1586" s="130"/>
      <c r="Y1586" s="130"/>
      <c r="Z1586" s="130"/>
      <c r="AA1586" s="130"/>
      <c r="AB1586" s="130"/>
      <c r="AC1586" s="130"/>
      <c r="AD1586" s="130"/>
      <c r="AE1586" s="130"/>
      <c r="AF1586" s="130"/>
      <c r="AG1586" s="130"/>
      <c r="AH1586" s="130"/>
      <c r="AI1586" s="130"/>
      <c r="AJ1586" s="130"/>
      <c r="AK1586" s="130"/>
      <c r="AL1586" s="130"/>
      <c r="AM1586" s="130"/>
      <c r="AN1586" s="130"/>
      <c r="AO1586" s="130"/>
      <c r="AP1586" s="130"/>
      <c r="AQ1586" s="130"/>
      <c r="AR1586" s="130"/>
      <c r="AS1586" s="130"/>
      <c r="AT1586" s="130"/>
      <c r="AU1586" s="130"/>
      <c r="AV1586" s="130"/>
      <c r="AW1586" s="130"/>
      <c r="AX1586" s="130"/>
      <c r="AY1586" s="130"/>
      <c r="AZ1586" s="130"/>
      <c r="BA1586" s="130"/>
      <c r="BB1586" s="130"/>
      <c r="BC1586" s="130"/>
      <c r="BD1586" s="130"/>
      <c r="BE1586" s="130"/>
      <c r="BF1586" s="130"/>
      <c r="BG1586" s="130"/>
      <c r="BH1586" s="130"/>
      <c r="BI1586" s="130"/>
      <c r="BJ1586" s="130"/>
      <c r="BK1586" s="130"/>
      <c r="BL1586" s="130"/>
      <c r="BM1586" s="130"/>
      <c r="BN1586" s="130"/>
      <c r="BO1586" s="130"/>
      <c r="BP1586" s="130"/>
      <c r="BQ1586" s="130"/>
      <c r="BR1586" s="130"/>
      <c r="BS1586" s="111"/>
    </row>
    <row r="1587" spans="4:71" s="94" customFormat="1" ht="9.75" customHeight="1" x14ac:dyDescent="0.25">
      <c r="D1587" s="130"/>
      <c r="E1587" s="130"/>
      <c r="F1587" s="130"/>
      <c r="G1587" s="130"/>
      <c r="H1587" s="130"/>
      <c r="I1587" s="130"/>
      <c r="J1587" s="130"/>
      <c r="K1587" s="130"/>
      <c r="L1587" s="130"/>
      <c r="M1587" s="130"/>
      <c r="N1587" s="130"/>
      <c r="O1587" s="130"/>
      <c r="P1587" s="130"/>
      <c r="Q1587" s="130"/>
      <c r="R1587" s="130"/>
      <c r="S1587" s="130"/>
      <c r="T1587" s="130"/>
      <c r="U1587" s="130"/>
      <c r="V1587" s="130"/>
      <c r="W1587" s="130"/>
      <c r="X1587" s="130"/>
      <c r="Y1587" s="130"/>
      <c r="Z1587" s="130"/>
      <c r="AA1587" s="130"/>
      <c r="AB1587" s="130"/>
      <c r="AC1587" s="130"/>
      <c r="AD1587" s="130"/>
      <c r="AE1587" s="130"/>
      <c r="AF1587" s="130"/>
      <c r="AG1587" s="130"/>
      <c r="AH1587" s="130"/>
      <c r="AI1587" s="130"/>
      <c r="AJ1587" s="130"/>
      <c r="AK1587" s="130"/>
      <c r="AL1587" s="130"/>
      <c r="AM1587" s="130"/>
      <c r="AN1587" s="130"/>
      <c r="AO1587" s="130"/>
      <c r="AP1587" s="130"/>
      <c r="AQ1587" s="130"/>
      <c r="AR1587" s="130"/>
      <c r="AS1587" s="130"/>
      <c r="AT1587" s="130"/>
      <c r="AU1587" s="130"/>
      <c r="AV1587" s="130"/>
      <c r="AW1587" s="130"/>
      <c r="AX1587" s="130"/>
      <c r="AY1587" s="130"/>
      <c r="AZ1587" s="130"/>
      <c r="BA1587" s="130"/>
      <c r="BB1587" s="130"/>
      <c r="BC1587" s="130"/>
      <c r="BD1587" s="130"/>
      <c r="BE1587" s="130"/>
      <c r="BF1587" s="130"/>
      <c r="BG1587" s="130"/>
      <c r="BH1587" s="130"/>
      <c r="BI1587" s="130"/>
      <c r="BJ1587" s="130"/>
      <c r="BK1587" s="130"/>
      <c r="BL1587" s="130"/>
      <c r="BM1587" s="130"/>
      <c r="BN1587" s="130"/>
      <c r="BO1587" s="130"/>
      <c r="BP1587" s="130"/>
      <c r="BQ1587" s="130"/>
      <c r="BR1587" s="130"/>
      <c r="BS1587" s="111"/>
    </row>
    <row r="1588" spans="4:71" s="94" customFormat="1" ht="9.75" customHeight="1" x14ac:dyDescent="0.25">
      <c r="D1588" s="130"/>
      <c r="E1588" s="130"/>
      <c r="F1588" s="130"/>
      <c r="G1588" s="130"/>
      <c r="H1588" s="130"/>
      <c r="I1588" s="130"/>
      <c r="J1588" s="130"/>
      <c r="K1588" s="130"/>
      <c r="L1588" s="130"/>
      <c r="M1588" s="130"/>
      <c r="N1588" s="130"/>
      <c r="O1588" s="130"/>
      <c r="P1588" s="130"/>
      <c r="Q1588" s="130"/>
      <c r="R1588" s="130"/>
      <c r="S1588" s="130"/>
      <c r="T1588" s="130"/>
      <c r="U1588" s="130"/>
      <c r="V1588" s="130"/>
      <c r="W1588" s="130"/>
      <c r="X1588" s="130"/>
      <c r="Y1588" s="130"/>
      <c r="Z1588" s="130"/>
      <c r="AA1588" s="130"/>
      <c r="AB1588" s="130"/>
      <c r="AC1588" s="130"/>
      <c r="AD1588" s="130"/>
      <c r="AE1588" s="130"/>
      <c r="AF1588" s="130"/>
      <c r="AG1588" s="130"/>
      <c r="AH1588" s="130"/>
      <c r="AI1588" s="130"/>
      <c r="AJ1588" s="130"/>
      <c r="AK1588" s="130"/>
      <c r="AL1588" s="130"/>
      <c r="AM1588" s="130"/>
      <c r="AN1588" s="130"/>
      <c r="AO1588" s="130"/>
      <c r="AP1588" s="130"/>
      <c r="AQ1588" s="130"/>
      <c r="AR1588" s="130"/>
      <c r="AS1588" s="130"/>
      <c r="AT1588" s="130"/>
      <c r="AU1588" s="130"/>
      <c r="AV1588" s="130"/>
      <c r="AW1588" s="130"/>
      <c r="AX1588" s="130"/>
      <c r="AY1588" s="130"/>
      <c r="AZ1588" s="130"/>
      <c r="BA1588" s="130"/>
      <c r="BB1588" s="130"/>
      <c r="BC1588" s="130"/>
      <c r="BD1588" s="130"/>
      <c r="BE1588" s="130"/>
      <c r="BF1588" s="130"/>
      <c r="BG1588" s="130"/>
      <c r="BH1588" s="130"/>
      <c r="BI1588" s="130"/>
      <c r="BJ1588" s="130"/>
      <c r="BK1588" s="130"/>
      <c r="BL1588" s="130"/>
      <c r="BM1588" s="130"/>
      <c r="BN1588" s="130"/>
      <c r="BO1588" s="130"/>
      <c r="BP1588" s="130"/>
      <c r="BQ1588" s="130"/>
      <c r="BR1588" s="130"/>
      <c r="BS1588" s="111"/>
    </row>
    <row r="1589" spans="4:71" s="94" customFormat="1" ht="9.75" customHeight="1" x14ac:dyDescent="0.25">
      <c r="D1589" s="130"/>
      <c r="E1589" s="130"/>
      <c r="F1589" s="130"/>
      <c r="G1589" s="130"/>
      <c r="H1589" s="130"/>
      <c r="I1589" s="130"/>
      <c r="J1589" s="130"/>
      <c r="K1589" s="130"/>
      <c r="L1589" s="130"/>
      <c r="M1589" s="130"/>
      <c r="N1589" s="130"/>
      <c r="O1589" s="130"/>
      <c r="P1589" s="130"/>
      <c r="Q1589" s="130"/>
      <c r="R1589" s="130"/>
      <c r="S1589" s="130"/>
      <c r="T1589" s="130"/>
      <c r="U1589" s="130"/>
      <c r="V1589" s="130"/>
      <c r="W1589" s="130"/>
      <c r="X1589" s="130"/>
      <c r="Y1589" s="130"/>
      <c r="Z1589" s="130"/>
      <c r="AA1589" s="130"/>
      <c r="AB1589" s="130"/>
      <c r="AC1589" s="130"/>
      <c r="AD1589" s="130"/>
      <c r="AE1589" s="130"/>
      <c r="AF1589" s="130"/>
      <c r="AG1589" s="130"/>
      <c r="AH1589" s="130"/>
      <c r="AI1589" s="130"/>
      <c r="AJ1589" s="130"/>
      <c r="AK1589" s="130"/>
      <c r="AL1589" s="130"/>
      <c r="AM1589" s="130"/>
      <c r="AN1589" s="130"/>
      <c r="AO1589" s="130"/>
      <c r="AP1589" s="130"/>
      <c r="AQ1589" s="130"/>
      <c r="AR1589" s="130"/>
      <c r="AS1589" s="130"/>
      <c r="AT1589" s="130"/>
      <c r="AU1589" s="130"/>
      <c r="AV1589" s="130"/>
      <c r="AW1589" s="130"/>
      <c r="AX1589" s="130"/>
      <c r="AY1589" s="130"/>
      <c r="AZ1589" s="130"/>
      <c r="BA1589" s="130"/>
      <c r="BB1589" s="130"/>
      <c r="BC1589" s="130"/>
      <c r="BD1589" s="130"/>
      <c r="BE1589" s="130"/>
      <c r="BF1589" s="130"/>
      <c r="BG1589" s="130"/>
      <c r="BH1589" s="130"/>
      <c r="BI1589" s="130"/>
      <c r="BJ1589" s="130"/>
      <c r="BK1589" s="130"/>
      <c r="BL1589" s="130"/>
      <c r="BM1589" s="130"/>
      <c r="BN1589" s="130"/>
      <c r="BO1589" s="130"/>
      <c r="BP1589" s="130"/>
      <c r="BQ1589" s="130"/>
      <c r="BR1589" s="130"/>
      <c r="BS1589" s="111"/>
    </row>
    <row r="1590" spans="4:71" s="94" customFormat="1" ht="9.75" customHeight="1" x14ac:dyDescent="0.25">
      <c r="D1590" s="130"/>
      <c r="E1590" s="130"/>
      <c r="F1590" s="130"/>
      <c r="G1590" s="130"/>
      <c r="H1590" s="130"/>
      <c r="I1590" s="130"/>
      <c r="J1590" s="130"/>
      <c r="K1590" s="130"/>
      <c r="L1590" s="130"/>
      <c r="M1590" s="130"/>
      <c r="N1590" s="130"/>
      <c r="O1590" s="130"/>
      <c r="P1590" s="130"/>
      <c r="Q1590" s="130"/>
      <c r="R1590" s="130"/>
      <c r="S1590" s="130"/>
      <c r="T1590" s="130"/>
      <c r="U1590" s="130"/>
      <c r="V1590" s="130"/>
      <c r="W1590" s="130"/>
      <c r="X1590" s="130"/>
      <c r="Y1590" s="130"/>
      <c r="Z1590" s="130"/>
      <c r="AA1590" s="130"/>
      <c r="AB1590" s="130"/>
      <c r="AC1590" s="130"/>
      <c r="AD1590" s="130"/>
      <c r="AE1590" s="130"/>
      <c r="AF1590" s="130"/>
      <c r="AG1590" s="130"/>
      <c r="AH1590" s="130"/>
      <c r="AI1590" s="130"/>
      <c r="AJ1590" s="130"/>
      <c r="AK1590" s="130"/>
      <c r="AL1590" s="130"/>
      <c r="AM1590" s="130"/>
      <c r="AN1590" s="130"/>
      <c r="AO1590" s="130"/>
      <c r="AP1590" s="130"/>
      <c r="AQ1590" s="130"/>
      <c r="AR1590" s="130"/>
      <c r="AS1590" s="130"/>
      <c r="AT1590" s="130"/>
      <c r="AU1590" s="130"/>
      <c r="AV1590" s="130"/>
      <c r="AW1590" s="130"/>
      <c r="AX1590" s="130"/>
      <c r="AY1590" s="130"/>
      <c r="AZ1590" s="130"/>
      <c r="BA1590" s="130"/>
      <c r="BB1590" s="130"/>
      <c r="BC1590" s="130"/>
      <c r="BD1590" s="130"/>
      <c r="BE1590" s="130"/>
      <c r="BF1590" s="130"/>
      <c r="BG1590" s="130"/>
      <c r="BH1590" s="130"/>
      <c r="BI1590" s="130"/>
      <c r="BJ1590" s="130"/>
      <c r="BK1590" s="130"/>
      <c r="BL1590" s="130"/>
      <c r="BM1590" s="130"/>
      <c r="BN1590" s="130"/>
      <c r="BO1590" s="130"/>
      <c r="BP1590" s="130"/>
      <c r="BQ1590" s="130"/>
      <c r="BR1590" s="130"/>
      <c r="BS1590" s="111"/>
    </row>
    <row r="1591" spans="4:71" s="94" customFormat="1" ht="9.75" customHeight="1" x14ac:dyDescent="0.25">
      <c r="D1591" s="130"/>
      <c r="E1591" s="130"/>
      <c r="F1591" s="130"/>
      <c r="G1591" s="130"/>
      <c r="H1591" s="130"/>
      <c r="I1591" s="130"/>
      <c r="J1591" s="130"/>
      <c r="K1591" s="130"/>
      <c r="L1591" s="130"/>
      <c r="M1591" s="130"/>
      <c r="N1591" s="130"/>
      <c r="O1591" s="130"/>
      <c r="P1591" s="130"/>
      <c r="Q1591" s="130"/>
      <c r="R1591" s="130"/>
      <c r="S1591" s="130"/>
      <c r="T1591" s="130"/>
      <c r="U1591" s="130"/>
      <c r="V1591" s="130"/>
      <c r="W1591" s="130"/>
      <c r="X1591" s="130"/>
      <c r="Y1591" s="130"/>
      <c r="Z1591" s="130"/>
      <c r="AA1591" s="130"/>
      <c r="AB1591" s="130"/>
      <c r="AC1591" s="130"/>
      <c r="AD1591" s="130"/>
      <c r="AE1591" s="130"/>
      <c r="AF1591" s="130"/>
      <c r="AG1591" s="130"/>
      <c r="AH1591" s="130"/>
      <c r="AI1591" s="130"/>
      <c r="AJ1591" s="130"/>
      <c r="AK1591" s="130"/>
      <c r="AL1591" s="130"/>
      <c r="AM1591" s="130"/>
      <c r="AN1591" s="130"/>
      <c r="AO1591" s="130"/>
      <c r="AP1591" s="130"/>
      <c r="AQ1591" s="130"/>
      <c r="AR1591" s="130"/>
      <c r="AS1591" s="130"/>
      <c r="AT1591" s="130"/>
      <c r="AU1591" s="130"/>
      <c r="AV1591" s="130"/>
      <c r="AW1591" s="130"/>
      <c r="AX1591" s="130"/>
      <c r="AY1591" s="130"/>
      <c r="AZ1591" s="130"/>
      <c r="BA1591" s="130"/>
      <c r="BB1591" s="130"/>
      <c r="BC1591" s="130"/>
      <c r="BD1591" s="130"/>
      <c r="BE1591" s="130"/>
      <c r="BF1591" s="130"/>
      <c r="BG1591" s="130"/>
      <c r="BH1591" s="130"/>
      <c r="BI1591" s="130"/>
      <c r="BJ1591" s="130"/>
      <c r="BK1591" s="130"/>
      <c r="BL1591" s="130"/>
      <c r="BM1591" s="130"/>
      <c r="BN1591" s="130"/>
      <c r="BO1591" s="130"/>
      <c r="BP1591" s="130"/>
      <c r="BQ1591" s="130"/>
      <c r="BR1591" s="130"/>
      <c r="BS1591" s="111"/>
    </row>
    <row r="1592" spans="4:71" s="94" customFormat="1" ht="9.75" customHeight="1" x14ac:dyDescent="0.25">
      <c r="D1592" s="130"/>
      <c r="E1592" s="130"/>
      <c r="F1592" s="130"/>
      <c r="G1592" s="130"/>
      <c r="H1592" s="130"/>
      <c r="I1592" s="130"/>
      <c r="J1592" s="130"/>
      <c r="K1592" s="130"/>
      <c r="L1592" s="130"/>
      <c r="M1592" s="130"/>
      <c r="N1592" s="130"/>
      <c r="O1592" s="130"/>
      <c r="P1592" s="130"/>
      <c r="Q1592" s="130"/>
      <c r="R1592" s="130"/>
      <c r="S1592" s="130"/>
      <c r="T1592" s="130"/>
      <c r="U1592" s="130"/>
      <c r="V1592" s="130"/>
      <c r="W1592" s="130"/>
      <c r="X1592" s="130"/>
      <c r="Y1592" s="130"/>
      <c r="Z1592" s="130"/>
      <c r="AA1592" s="130"/>
      <c r="AB1592" s="130"/>
      <c r="AC1592" s="130"/>
      <c r="AD1592" s="130"/>
      <c r="AE1592" s="130"/>
      <c r="AF1592" s="130"/>
      <c r="AG1592" s="130"/>
      <c r="AH1592" s="130"/>
      <c r="AI1592" s="130"/>
      <c r="AJ1592" s="130"/>
      <c r="AK1592" s="130"/>
      <c r="AL1592" s="130"/>
      <c r="AM1592" s="130"/>
      <c r="AN1592" s="130"/>
      <c r="AO1592" s="130"/>
      <c r="AP1592" s="130"/>
      <c r="AQ1592" s="130"/>
      <c r="AR1592" s="130"/>
      <c r="AS1592" s="130"/>
      <c r="AT1592" s="130"/>
      <c r="AU1592" s="130"/>
      <c r="AV1592" s="130"/>
      <c r="AW1592" s="130"/>
      <c r="AX1592" s="130"/>
      <c r="AY1592" s="130"/>
      <c r="AZ1592" s="130"/>
      <c r="BA1592" s="130"/>
      <c r="BB1592" s="130"/>
      <c r="BC1592" s="130"/>
      <c r="BD1592" s="130"/>
      <c r="BE1592" s="130"/>
      <c r="BF1592" s="130"/>
      <c r="BG1592" s="130"/>
      <c r="BH1592" s="130"/>
      <c r="BI1592" s="130"/>
      <c r="BJ1592" s="130"/>
      <c r="BK1592" s="130"/>
      <c r="BL1592" s="130"/>
      <c r="BM1592" s="130"/>
      <c r="BN1592" s="130"/>
      <c r="BO1592" s="130"/>
      <c r="BP1592" s="130"/>
      <c r="BQ1592" s="130"/>
      <c r="BR1592" s="130"/>
      <c r="BS1592" s="111"/>
    </row>
    <row r="1593" spans="4:71" s="94" customFormat="1" ht="9.75" customHeight="1" x14ac:dyDescent="0.25">
      <c r="D1593" s="130"/>
      <c r="E1593" s="130"/>
      <c r="F1593" s="130"/>
      <c r="G1593" s="130"/>
      <c r="H1593" s="130"/>
      <c r="I1593" s="130"/>
      <c r="J1593" s="130"/>
      <c r="K1593" s="130"/>
      <c r="L1593" s="130"/>
      <c r="M1593" s="130"/>
      <c r="N1593" s="130"/>
      <c r="O1593" s="130"/>
      <c r="P1593" s="130"/>
      <c r="Q1593" s="130"/>
      <c r="R1593" s="130"/>
      <c r="S1593" s="130"/>
      <c r="T1593" s="130"/>
      <c r="U1593" s="130"/>
      <c r="V1593" s="130"/>
      <c r="W1593" s="130"/>
      <c r="X1593" s="130"/>
      <c r="Y1593" s="130"/>
      <c r="Z1593" s="130"/>
      <c r="AA1593" s="130"/>
      <c r="AB1593" s="130"/>
      <c r="AC1593" s="130"/>
      <c r="AD1593" s="130"/>
      <c r="AE1593" s="130"/>
      <c r="AF1593" s="130"/>
      <c r="AG1593" s="130"/>
      <c r="AH1593" s="130"/>
      <c r="AI1593" s="130"/>
      <c r="AJ1593" s="130"/>
      <c r="AK1593" s="130"/>
      <c r="AL1593" s="130"/>
      <c r="AM1593" s="130"/>
      <c r="AN1593" s="130"/>
      <c r="AO1593" s="130"/>
      <c r="AP1593" s="130"/>
      <c r="AQ1593" s="130"/>
      <c r="AR1593" s="130"/>
      <c r="AS1593" s="130"/>
      <c r="AT1593" s="130"/>
      <c r="AU1593" s="130"/>
      <c r="AV1593" s="130"/>
      <c r="AW1593" s="130"/>
      <c r="AX1593" s="130"/>
      <c r="AY1593" s="130"/>
      <c r="AZ1593" s="130"/>
      <c r="BA1593" s="130"/>
      <c r="BB1593" s="130"/>
      <c r="BC1593" s="130"/>
      <c r="BD1593" s="130"/>
      <c r="BE1593" s="130"/>
      <c r="BF1593" s="130"/>
      <c r="BG1593" s="130"/>
      <c r="BH1593" s="130"/>
      <c r="BI1593" s="130"/>
      <c r="BJ1593" s="130"/>
      <c r="BK1593" s="130"/>
      <c r="BL1593" s="130"/>
      <c r="BM1593" s="130"/>
      <c r="BN1593" s="130"/>
      <c r="BO1593" s="130"/>
      <c r="BP1593" s="130"/>
      <c r="BQ1593" s="130"/>
      <c r="BR1593" s="130"/>
      <c r="BS1593" s="111"/>
    </row>
    <row r="1594" spans="4:71" s="94" customFormat="1" ht="9.75" customHeight="1" x14ac:dyDescent="0.25">
      <c r="D1594" s="130"/>
      <c r="E1594" s="130"/>
      <c r="F1594" s="130"/>
      <c r="G1594" s="130"/>
      <c r="H1594" s="130"/>
      <c r="I1594" s="130"/>
      <c r="J1594" s="130"/>
      <c r="K1594" s="130"/>
      <c r="L1594" s="130"/>
      <c r="M1594" s="130"/>
      <c r="N1594" s="130"/>
      <c r="O1594" s="130"/>
      <c r="P1594" s="130"/>
      <c r="Q1594" s="130"/>
      <c r="R1594" s="130"/>
      <c r="S1594" s="130"/>
      <c r="T1594" s="130"/>
      <c r="U1594" s="130"/>
      <c r="V1594" s="130"/>
      <c r="W1594" s="130"/>
      <c r="X1594" s="130"/>
      <c r="Y1594" s="130"/>
      <c r="Z1594" s="130"/>
      <c r="AA1594" s="130"/>
      <c r="AB1594" s="130"/>
      <c r="AC1594" s="130"/>
      <c r="AD1594" s="130"/>
      <c r="AE1594" s="130"/>
      <c r="AF1594" s="130"/>
      <c r="AG1594" s="130"/>
      <c r="AH1594" s="130"/>
      <c r="AI1594" s="130"/>
      <c r="AJ1594" s="130"/>
      <c r="AK1594" s="130"/>
      <c r="AL1594" s="130"/>
      <c r="AM1594" s="130"/>
      <c r="AN1594" s="130"/>
      <c r="AO1594" s="130"/>
      <c r="AP1594" s="130"/>
      <c r="AQ1594" s="130"/>
      <c r="AR1594" s="130"/>
      <c r="AS1594" s="130"/>
      <c r="AT1594" s="130"/>
      <c r="AU1594" s="130"/>
      <c r="AV1594" s="130"/>
      <c r="AW1594" s="130"/>
      <c r="AX1594" s="130"/>
      <c r="AY1594" s="130"/>
      <c r="AZ1594" s="130"/>
      <c r="BA1594" s="130"/>
      <c r="BB1594" s="130"/>
      <c r="BC1594" s="130"/>
      <c r="BD1594" s="130"/>
      <c r="BE1594" s="130"/>
      <c r="BF1594" s="130"/>
      <c r="BG1594" s="130"/>
      <c r="BH1594" s="130"/>
      <c r="BI1594" s="130"/>
      <c r="BJ1594" s="130"/>
      <c r="BK1594" s="130"/>
      <c r="BL1594" s="130"/>
      <c r="BM1594" s="130"/>
      <c r="BN1594" s="130"/>
      <c r="BO1594" s="130"/>
      <c r="BP1594" s="130"/>
      <c r="BQ1594" s="130"/>
      <c r="BR1594" s="130"/>
      <c r="BS1594" s="111"/>
    </row>
    <row r="1595" spans="4:71" s="94" customFormat="1" ht="9.75" customHeight="1" x14ac:dyDescent="0.25">
      <c r="D1595" s="130"/>
      <c r="E1595" s="130"/>
      <c r="F1595" s="130"/>
      <c r="G1595" s="130"/>
      <c r="H1595" s="130"/>
      <c r="I1595" s="130"/>
      <c r="J1595" s="130"/>
      <c r="K1595" s="130"/>
      <c r="L1595" s="130"/>
      <c r="M1595" s="130"/>
      <c r="N1595" s="130"/>
      <c r="O1595" s="130"/>
      <c r="P1595" s="130"/>
      <c r="Q1595" s="130"/>
      <c r="R1595" s="130"/>
      <c r="S1595" s="130"/>
      <c r="T1595" s="130"/>
      <c r="U1595" s="130"/>
      <c r="V1595" s="130"/>
      <c r="W1595" s="130"/>
      <c r="X1595" s="130"/>
      <c r="Y1595" s="130"/>
      <c r="Z1595" s="130"/>
      <c r="AA1595" s="130"/>
      <c r="AB1595" s="130"/>
      <c r="AC1595" s="130"/>
      <c r="AD1595" s="130"/>
      <c r="AE1595" s="130"/>
      <c r="AF1595" s="130"/>
      <c r="AG1595" s="130"/>
      <c r="AH1595" s="130"/>
      <c r="AI1595" s="130"/>
      <c r="AJ1595" s="130"/>
      <c r="AK1595" s="130"/>
      <c r="AL1595" s="130"/>
      <c r="AM1595" s="130"/>
      <c r="AN1595" s="130"/>
      <c r="AO1595" s="130"/>
      <c r="AP1595" s="130"/>
      <c r="AQ1595" s="130"/>
      <c r="AR1595" s="130"/>
      <c r="AS1595" s="130"/>
      <c r="AT1595" s="130"/>
      <c r="AU1595" s="130"/>
      <c r="AV1595" s="130"/>
      <c r="AW1595" s="130"/>
      <c r="AX1595" s="130"/>
      <c r="AY1595" s="130"/>
      <c r="AZ1595" s="130"/>
      <c r="BA1595" s="130"/>
      <c r="BB1595" s="130"/>
      <c r="BC1595" s="130"/>
      <c r="BD1595" s="130"/>
      <c r="BE1595" s="130"/>
      <c r="BF1595" s="130"/>
      <c r="BG1595" s="130"/>
      <c r="BH1595" s="130"/>
      <c r="BI1595" s="130"/>
      <c r="BJ1595" s="130"/>
      <c r="BK1595" s="130"/>
      <c r="BL1595" s="130"/>
      <c r="BM1595" s="130"/>
      <c r="BN1595" s="130"/>
      <c r="BO1595" s="130"/>
      <c r="BP1595" s="130"/>
      <c r="BQ1595" s="130"/>
      <c r="BR1595" s="130"/>
      <c r="BS1595" s="111"/>
    </row>
    <row r="1596" spans="4:71" s="94" customFormat="1" ht="9.75" customHeight="1" x14ac:dyDescent="0.25">
      <c r="D1596" s="130"/>
      <c r="E1596" s="130"/>
      <c r="F1596" s="130"/>
      <c r="G1596" s="130"/>
      <c r="H1596" s="130"/>
      <c r="I1596" s="130"/>
      <c r="J1596" s="130"/>
      <c r="K1596" s="130"/>
      <c r="L1596" s="130"/>
      <c r="M1596" s="130"/>
      <c r="N1596" s="130"/>
      <c r="O1596" s="130"/>
      <c r="P1596" s="130"/>
      <c r="Q1596" s="130"/>
      <c r="R1596" s="130"/>
      <c r="S1596" s="130"/>
      <c r="T1596" s="130"/>
      <c r="U1596" s="130"/>
      <c r="V1596" s="130"/>
      <c r="W1596" s="130"/>
      <c r="X1596" s="130"/>
      <c r="Y1596" s="130"/>
      <c r="Z1596" s="130"/>
      <c r="AA1596" s="130"/>
      <c r="AB1596" s="130"/>
      <c r="AC1596" s="130"/>
      <c r="AD1596" s="130"/>
      <c r="AE1596" s="130"/>
      <c r="AF1596" s="130"/>
      <c r="AG1596" s="130"/>
      <c r="AH1596" s="130"/>
      <c r="AI1596" s="130"/>
      <c r="AJ1596" s="130"/>
      <c r="AK1596" s="130"/>
      <c r="AL1596" s="130"/>
      <c r="AM1596" s="130"/>
      <c r="AN1596" s="130"/>
      <c r="AO1596" s="130"/>
      <c r="AP1596" s="130"/>
      <c r="AQ1596" s="130"/>
      <c r="AR1596" s="130"/>
      <c r="AS1596" s="130"/>
      <c r="AT1596" s="130"/>
      <c r="AU1596" s="130"/>
      <c r="AV1596" s="130"/>
      <c r="AW1596" s="130"/>
      <c r="AX1596" s="130"/>
      <c r="AY1596" s="130"/>
      <c r="AZ1596" s="130"/>
      <c r="BA1596" s="130"/>
      <c r="BB1596" s="130"/>
      <c r="BC1596" s="130"/>
      <c r="BD1596" s="130"/>
      <c r="BE1596" s="130"/>
      <c r="BF1596" s="130"/>
      <c r="BG1596" s="130"/>
      <c r="BH1596" s="130"/>
      <c r="BI1596" s="130"/>
      <c r="BJ1596" s="130"/>
      <c r="BK1596" s="130"/>
      <c r="BL1596" s="130"/>
      <c r="BM1596" s="130"/>
      <c r="BN1596" s="130"/>
      <c r="BO1596" s="130"/>
      <c r="BP1596" s="130"/>
      <c r="BQ1596" s="130"/>
      <c r="BR1596" s="130"/>
      <c r="BS1596" s="111"/>
    </row>
    <row r="1597" spans="4:71" s="94" customFormat="1" ht="9.75" customHeight="1" x14ac:dyDescent="0.25">
      <c r="D1597" s="130"/>
      <c r="E1597" s="130"/>
      <c r="F1597" s="130"/>
      <c r="G1597" s="130"/>
      <c r="H1597" s="130"/>
      <c r="I1597" s="130"/>
      <c r="J1597" s="130"/>
      <c r="K1597" s="130"/>
      <c r="L1597" s="130"/>
      <c r="M1597" s="130"/>
      <c r="N1597" s="130"/>
      <c r="O1597" s="130"/>
      <c r="P1597" s="130"/>
      <c r="Q1597" s="130"/>
      <c r="R1597" s="130"/>
      <c r="S1597" s="130"/>
      <c r="T1597" s="130"/>
      <c r="U1597" s="130"/>
      <c r="V1597" s="130"/>
      <c r="W1597" s="130"/>
      <c r="X1597" s="130"/>
      <c r="Y1597" s="130"/>
      <c r="Z1597" s="130"/>
      <c r="AA1597" s="130"/>
      <c r="AB1597" s="130"/>
      <c r="AC1597" s="130"/>
      <c r="AD1597" s="130"/>
      <c r="AE1597" s="130"/>
      <c r="AF1597" s="130"/>
      <c r="AG1597" s="130"/>
      <c r="AH1597" s="130"/>
      <c r="AI1597" s="130"/>
      <c r="AJ1597" s="130"/>
      <c r="AK1597" s="130"/>
      <c r="AL1597" s="130"/>
      <c r="AM1597" s="130"/>
      <c r="AN1597" s="130"/>
      <c r="AO1597" s="130"/>
      <c r="AP1597" s="130"/>
      <c r="AQ1597" s="130"/>
      <c r="AR1597" s="130"/>
      <c r="AS1597" s="130"/>
      <c r="AT1597" s="130"/>
      <c r="AU1597" s="130"/>
      <c r="AV1597" s="130"/>
      <c r="AW1597" s="130"/>
      <c r="AX1597" s="130"/>
      <c r="AY1597" s="130"/>
      <c r="AZ1597" s="130"/>
      <c r="BA1597" s="130"/>
      <c r="BB1597" s="130"/>
      <c r="BC1597" s="130"/>
      <c r="BD1597" s="130"/>
      <c r="BE1597" s="130"/>
      <c r="BF1597" s="130"/>
      <c r="BG1597" s="130"/>
      <c r="BH1597" s="130"/>
      <c r="BI1597" s="130"/>
      <c r="BJ1597" s="130"/>
      <c r="BK1597" s="130"/>
      <c r="BL1597" s="130"/>
      <c r="BM1597" s="130"/>
      <c r="BN1597" s="130"/>
      <c r="BO1597" s="130"/>
      <c r="BP1597" s="130"/>
      <c r="BQ1597" s="130"/>
      <c r="BR1597" s="130"/>
      <c r="BS1597" s="111"/>
    </row>
    <row r="1598" spans="4:71" s="94" customFormat="1" ht="9.75" customHeight="1" x14ac:dyDescent="0.25">
      <c r="D1598" s="130"/>
      <c r="E1598" s="130"/>
      <c r="F1598" s="130"/>
      <c r="G1598" s="130"/>
      <c r="H1598" s="130"/>
      <c r="I1598" s="130"/>
      <c r="J1598" s="130"/>
      <c r="K1598" s="130"/>
      <c r="L1598" s="130"/>
      <c r="M1598" s="130"/>
      <c r="N1598" s="130"/>
      <c r="O1598" s="130"/>
      <c r="P1598" s="130"/>
      <c r="Q1598" s="130"/>
      <c r="R1598" s="130"/>
      <c r="S1598" s="130"/>
      <c r="T1598" s="130"/>
      <c r="U1598" s="130"/>
      <c r="V1598" s="130"/>
      <c r="W1598" s="130"/>
      <c r="X1598" s="130"/>
      <c r="Y1598" s="130"/>
      <c r="Z1598" s="130"/>
      <c r="AA1598" s="130"/>
      <c r="AB1598" s="130"/>
      <c r="AC1598" s="130"/>
      <c r="AD1598" s="130"/>
      <c r="AE1598" s="130"/>
      <c r="AF1598" s="130"/>
      <c r="AG1598" s="130"/>
      <c r="AH1598" s="130"/>
      <c r="AI1598" s="130"/>
      <c r="AJ1598" s="130"/>
      <c r="AK1598" s="130"/>
      <c r="AL1598" s="130"/>
      <c r="AM1598" s="130"/>
      <c r="AN1598" s="130"/>
      <c r="AO1598" s="130"/>
      <c r="AP1598" s="130"/>
      <c r="AQ1598" s="130"/>
      <c r="AR1598" s="130"/>
      <c r="AS1598" s="130"/>
      <c r="AT1598" s="130"/>
      <c r="AU1598" s="130"/>
      <c r="AV1598" s="130"/>
      <c r="AW1598" s="130"/>
      <c r="AX1598" s="130"/>
      <c r="AY1598" s="130"/>
      <c r="AZ1598" s="130"/>
      <c r="BA1598" s="130"/>
      <c r="BB1598" s="130"/>
      <c r="BC1598" s="130"/>
      <c r="BD1598" s="130"/>
      <c r="BE1598" s="130"/>
      <c r="BF1598" s="130"/>
      <c r="BG1598" s="130"/>
      <c r="BH1598" s="130"/>
      <c r="BI1598" s="130"/>
      <c r="BJ1598" s="130"/>
      <c r="BK1598" s="130"/>
      <c r="BL1598" s="130"/>
      <c r="BM1598" s="130"/>
      <c r="BN1598" s="130"/>
      <c r="BO1598" s="130"/>
      <c r="BP1598" s="130"/>
      <c r="BQ1598" s="130"/>
      <c r="BR1598" s="130"/>
      <c r="BS1598" s="111"/>
    </row>
    <row r="1599" spans="4:71" s="94" customFormat="1" ht="9.75" customHeight="1" x14ac:dyDescent="0.25">
      <c r="D1599" s="130"/>
      <c r="E1599" s="130"/>
      <c r="F1599" s="130"/>
      <c r="G1599" s="130"/>
      <c r="H1599" s="130"/>
      <c r="I1599" s="130"/>
      <c r="J1599" s="130"/>
      <c r="K1599" s="130"/>
      <c r="L1599" s="130"/>
      <c r="M1599" s="130"/>
      <c r="N1599" s="130"/>
      <c r="O1599" s="130"/>
      <c r="P1599" s="130"/>
      <c r="Q1599" s="130"/>
      <c r="R1599" s="130"/>
      <c r="S1599" s="130"/>
      <c r="T1599" s="130"/>
      <c r="U1599" s="130"/>
      <c r="V1599" s="130"/>
      <c r="W1599" s="130"/>
      <c r="X1599" s="130"/>
      <c r="Y1599" s="130"/>
      <c r="Z1599" s="130"/>
      <c r="AA1599" s="130"/>
      <c r="AB1599" s="130"/>
      <c r="AC1599" s="130"/>
      <c r="AD1599" s="130"/>
      <c r="AE1599" s="130"/>
      <c r="AF1599" s="130"/>
      <c r="AG1599" s="130"/>
      <c r="AH1599" s="130"/>
      <c r="AI1599" s="130"/>
      <c r="AJ1599" s="130"/>
      <c r="AK1599" s="130"/>
      <c r="AL1599" s="130"/>
      <c r="AM1599" s="130"/>
      <c r="AN1599" s="130"/>
      <c r="AO1599" s="130"/>
      <c r="AP1599" s="130"/>
      <c r="AQ1599" s="130"/>
      <c r="AR1599" s="130"/>
      <c r="AS1599" s="130"/>
      <c r="AT1599" s="130"/>
      <c r="AU1599" s="130"/>
      <c r="AV1599" s="130"/>
      <c r="AW1599" s="130"/>
      <c r="AX1599" s="130"/>
      <c r="AY1599" s="130"/>
      <c r="AZ1599" s="130"/>
      <c r="BA1599" s="130"/>
      <c r="BB1599" s="130"/>
      <c r="BC1599" s="130"/>
      <c r="BD1599" s="130"/>
      <c r="BE1599" s="130"/>
      <c r="BF1599" s="130"/>
      <c r="BG1599" s="130"/>
      <c r="BH1599" s="130"/>
      <c r="BI1599" s="130"/>
      <c r="BJ1599" s="130"/>
      <c r="BK1599" s="130"/>
      <c r="BL1599" s="130"/>
      <c r="BM1599" s="130"/>
      <c r="BN1599" s="130"/>
      <c r="BO1599" s="130"/>
      <c r="BP1599" s="130"/>
      <c r="BQ1599" s="130"/>
      <c r="BR1599" s="130"/>
      <c r="BS1599" s="111"/>
    </row>
    <row r="1600" spans="4:71" s="94" customFormat="1" ht="9.75" customHeight="1" x14ac:dyDescent="0.25">
      <c r="D1600" s="130"/>
      <c r="E1600" s="130"/>
      <c r="F1600" s="130"/>
      <c r="G1600" s="130"/>
      <c r="H1600" s="130"/>
      <c r="I1600" s="130"/>
      <c r="J1600" s="130"/>
      <c r="K1600" s="130"/>
      <c r="L1600" s="130"/>
      <c r="M1600" s="130"/>
      <c r="N1600" s="130"/>
      <c r="O1600" s="130"/>
      <c r="P1600" s="130"/>
      <c r="Q1600" s="130"/>
      <c r="R1600" s="130"/>
      <c r="S1600" s="130"/>
      <c r="T1600" s="130"/>
      <c r="U1600" s="130"/>
      <c r="V1600" s="130"/>
      <c r="W1600" s="130"/>
      <c r="X1600" s="130"/>
      <c r="Y1600" s="130"/>
      <c r="Z1600" s="130"/>
      <c r="AA1600" s="130"/>
      <c r="AB1600" s="130"/>
      <c r="AC1600" s="130"/>
      <c r="AD1600" s="130"/>
      <c r="AE1600" s="130"/>
      <c r="AF1600" s="130"/>
      <c r="AG1600" s="130"/>
      <c r="AH1600" s="130"/>
      <c r="AI1600" s="130"/>
      <c r="AJ1600" s="130"/>
      <c r="AK1600" s="130"/>
      <c r="AL1600" s="130"/>
      <c r="AM1600" s="130"/>
      <c r="AN1600" s="130"/>
      <c r="AO1600" s="130"/>
      <c r="AP1600" s="130"/>
      <c r="AQ1600" s="130"/>
      <c r="AR1600" s="130"/>
      <c r="AS1600" s="130"/>
      <c r="AT1600" s="130"/>
      <c r="AU1600" s="130"/>
      <c r="AV1600" s="130"/>
      <c r="AW1600" s="130"/>
      <c r="AX1600" s="130"/>
      <c r="AY1600" s="130"/>
      <c r="AZ1600" s="130"/>
      <c r="BA1600" s="130"/>
      <c r="BB1600" s="130"/>
      <c r="BC1600" s="130"/>
      <c r="BD1600" s="130"/>
      <c r="BE1600" s="130"/>
      <c r="BF1600" s="130"/>
      <c r="BG1600" s="130"/>
      <c r="BH1600" s="130"/>
      <c r="BI1600" s="130"/>
      <c r="BJ1600" s="130"/>
      <c r="BK1600" s="130"/>
      <c r="BL1600" s="130"/>
      <c r="BM1600" s="130"/>
      <c r="BN1600" s="130"/>
      <c r="BO1600" s="130"/>
      <c r="BP1600" s="130"/>
      <c r="BQ1600" s="130"/>
      <c r="BR1600" s="130"/>
      <c r="BS1600" s="111"/>
    </row>
    <row r="1601" spans="4:71" s="94" customFormat="1" ht="9.75" customHeight="1" x14ac:dyDescent="0.25">
      <c r="D1601" s="130"/>
      <c r="E1601" s="130"/>
      <c r="F1601" s="130"/>
      <c r="G1601" s="130"/>
      <c r="H1601" s="130"/>
      <c r="I1601" s="130"/>
      <c r="J1601" s="130"/>
      <c r="K1601" s="130"/>
      <c r="L1601" s="130"/>
      <c r="M1601" s="130"/>
      <c r="N1601" s="130"/>
      <c r="O1601" s="130"/>
      <c r="P1601" s="130"/>
      <c r="Q1601" s="130"/>
      <c r="R1601" s="130"/>
      <c r="S1601" s="130"/>
      <c r="T1601" s="130"/>
      <c r="U1601" s="130"/>
      <c r="V1601" s="130"/>
      <c r="W1601" s="130"/>
      <c r="X1601" s="130"/>
      <c r="Y1601" s="130"/>
      <c r="Z1601" s="130"/>
      <c r="AA1601" s="130"/>
      <c r="AB1601" s="130"/>
      <c r="AC1601" s="130"/>
      <c r="AD1601" s="130"/>
      <c r="AE1601" s="130"/>
      <c r="AF1601" s="130"/>
      <c r="AG1601" s="130"/>
      <c r="AH1601" s="130"/>
      <c r="AI1601" s="130"/>
      <c r="AJ1601" s="130"/>
      <c r="AK1601" s="130"/>
      <c r="AL1601" s="130"/>
      <c r="AM1601" s="130"/>
      <c r="AN1601" s="130"/>
      <c r="AO1601" s="130"/>
      <c r="AP1601" s="130"/>
      <c r="AQ1601" s="130"/>
      <c r="AR1601" s="130"/>
      <c r="AS1601" s="130"/>
      <c r="AT1601" s="130"/>
      <c r="AU1601" s="130"/>
      <c r="AV1601" s="130"/>
      <c r="AW1601" s="130"/>
      <c r="AX1601" s="130"/>
      <c r="AY1601" s="130"/>
      <c r="AZ1601" s="130"/>
      <c r="BA1601" s="130"/>
      <c r="BB1601" s="130"/>
      <c r="BC1601" s="130"/>
      <c r="BD1601" s="130"/>
      <c r="BE1601" s="130"/>
      <c r="BF1601" s="130"/>
      <c r="BG1601" s="130"/>
      <c r="BH1601" s="130"/>
      <c r="BI1601" s="130"/>
      <c r="BJ1601" s="130"/>
      <c r="BK1601" s="130"/>
      <c r="BL1601" s="130"/>
      <c r="BM1601" s="130"/>
      <c r="BN1601" s="130"/>
      <c r="BO1601" s="130"/>
      <c r="BP1601" s="130"/>
      <c r="BQ1601" s="130"/>
      <c r="BR1601" s="130"/>
      <c r="BS1601" s="111"/>
    </row>
    <row r="1602" spans="4:71" s="94" customFormat="1" ht="9.75" customHeight="1" x14ac:dyDescent="0.25">
      <c r="D1602" s="130"/>
      <c r="E1602" s="130"/>
      <c r="F1602" s="130"/>
      <c r="G1602" s="130"/>
      <c r="H1602" s="130"/>
      <c r="I1602" s="130"/>
      <c r="J1602" s="130"/>
      <c r="K1602" s="130"/>
      <c r="L1602" s="130"/>
      <c r="M1602" s="130"/>
      <c r="N1602" s="130"/>
      <c r="O1602" s="130"/>
      <c r="P1602" s="130"/>
      <c r="Q1602" s="130"/>
      <c r="R1602" s="130"/>
      <c r="S1602" s="130"/>
      <c r="T1602" s="130"/>
      <c r="U1602" s="130"/>
      <c r="V1602" s="130"/>
      <c r="W1602" s="130"/>
      <c r="X1602" s="130"/>
      <c r="Y1602" s="130"/>
      <c r="Z1602" s="130"/>
      <c r="AA1602" s="130"/>
      <c r="AB1602" s="130"/>
      <c r="AC1602" s="130"/>
      <c r="AD1602" s="130"/>
      <c r="AE1602" s="130"/>
      <c r="AF1602" s="130"/>
      <c r="AG1602" s="130"/>
      <c r="AH1602" s="130"/>
      <c r="AI1602" s="130"/>
      <c r="AJ1602" s="130"/>
      <c r="AK1602" s="130"/>
      <c r="AL1602" s="130"/>
      <c r="AM1602" s="130"/>
      <c r="AN1602" s="130"/>
      <c r="AO1602" s="130"/>
      <c r="AP1602" s="130"/>
      <c r="AQ1602" s="130"/>
      <c r="AR1602" s="130"/>
      <c r="AS1602" s="130"/>
      <c r="AT1602" s="130"/>
      <c r="AU1602" s="130"/>
      <c r="AV1602" s="130"/>
      <c r="AW1602" s="130"/>
      <c r="AX1602" s="130"/>
      <c r="AY1602" s="130"/>
      <c r="AZ1602" s="130"/>
      <c r="BA1602" s="130"/>
      <c r="BB1602" s="130"/>
      <c r="BC1602" s="130"/>
      <c r="BD1602" s="130"/>
      <c r="BE1602" s="130"/>
      <c r="BF1602" s="130"/>
      <c r="BG1602" s="130"/>
      <c r="BH1602" s="130"/>
      <c r="BI1602" s="130"/>
      <c r="BJ1602" s="130"/>
      <c r="BK1602" s="130"/>
      <c r="BL1602" s="130"/>
      <c r="BM1602" s="130"/>
      <c r="BN1602" s="130"/>
      <c r="BO1602" s="130"/>
      <c r="BP1602" s="130"/>
      <c r="BQ1602" s="130"/>
      <c r="BR1602" s="130"/>
      <c r="BS1602" s="111"/>
    </row>
    <row r="1603" spans="4:71" s="94" customFormat="1" ht="9.75" customHeight="1" x14ac:dyDescent="0.25">
      <c r="D1603" s="130"/>
      <c r="E1603" s="130"/>
      <c r="F1603" s="130"/>
      <c r="G1603" s="130"/>
      <c r="H1603" s="130"/>
      <c r="I1603" s="130"/>
      <c r="J1603" s="130"/>
      <c r="K1603" s="130"/>
      <c r="L1603" s="130"/>
      <c r="M1603" s="130"/>
      <c r="N1603" s="130"/>
      <c r="O1603" s="130"/>
      <c r="P1603" s="130"/>
      <c r="Q1603" s="130"/>
      <c r="R1603" s="130"/>
      <c r="S1603" s="130"/>
      <c r="T1603" s="130"/>
      <c r="U1603" s="130"/>
      <c r="V1603" s="130"/>
      <c r="W1603" s="130"/>
      <c r="X1603" s="130"/>
      <c r="Y1603" s="130"/>
      <c r="Z1603" s="130"/>
      <c r="AA1603" s="130"/>
      <c r="AB1603" s="130"/>
      <c r="AC1603" s="130"/>
      <c r="AD1603" s="130"/>
      <c r="AE1603" s="130"/>
      <c r="AF1603" s="130"/>
      <c r="AG1603" s="130"/>
      <c r="AH1603" s="130"/>
      <c r="AI1603" s="130"/>
      <c r="AJ1603" s="130"/>
      <c r="AK1603" s="130"/>
      <c r="AL1603" s="130"/>
      <c r="AM1603" s="130"/>
      <c r="AN1603" s="130"/>
      <c r="AO1603" s="130"/>
      <c r="AP1603" s="130"/>
      <c r="AQ1603" s="130"/>
      <c r="AR1603" s="130"/>
      <c r="AS1603" s="130"/>
      <c r="AT1603" s="130"/>
      <c r="AU1603" s="130"/>
      <c r="AV1603" s="130"/>
      <c r="AW1603" s="130"/>
      <c r="AX1603" s="130"/>
      <c r="AY1603" s="130"/>
      <c r="AZ1603" s="130"/>
      <c r="BA1603" s="130"/>
      <c r="BB1603" s="130"/>
      <c r="BC1603" s="130"/>
      <c r="BD1603" s="130"/>
      <c r="BE1603" s="130"/>
      <c r="BF1603" s="130"/>
      <c r="BG1603" s="130"/>
      <c r="BH1603" s="130"/>
      <c r="BI1603" s="130"/>
      <c r="BJ1603" s="130"/>
      <c r="BK1603" s="130"/>
      <c r="BL1603" s="130"/>
      <c r="BM1603" s="130"/>
      <c r="BN1603" s="130"/>
      <c r="BO1603" s="130"/>
      <c r="BP1603" s="130"/>
      <c r="BQ1603" s="130"/>
      <c r="BR1603" s="130"/>
      <c r="BS1603" s="111"/>
    </row>
    <row r="1604" spans="4:71" s="94" customFormat="1" ht="9.75" customHeight="1" x14ac:dyDescent="0.25">
      <c r="D1604" s="130"/>
      <c r="E1604" s="130"/>
      <c r="F1604" s="130"/>
      <c r="G1604" s="130"/>
      <c r="H1604" s="130"/>
      <c r="I1604" s="130"/>
      <c r="J1604" s="130"/>
      <c r="K1604" s="130"/>
      <c r="L1604" s="130"/>
      <c r="M1604" s="130"/>
      <c r="N1604" s="130"/>
      <c r="O1604" s="130"/>
      <c r="P1604" s="130"/>
      <c r="Q1604" s="130"/>
      <c r="R1604" s="130"/>
      <c r="S1604" s="130"/>
      <c r="T1604" s="130"/>
      <c r="U1604" s="130"/>
      <c r="V1604" s="130"/>
      <c r="W1604" s="130"/>
      <c r="X1604" s="130"/>
      <c r="Y1604" s="130"/>
      <c r="Z1604" s="130"/>
      <c r="AA1604" s="130"/>
      <c r="AB1604" s="130"/>
      <c r="AC1604" s="130"/>
      <c r="AD1604" s="130"/>
      <c r="AE1604" s="130"/>
      <c r="AF1604" s="130"/>
      <c r="AG1604" s="130"/>
      <c r="AH1604" s="130"/>
      <c r="AI1604" s="130"/>
      <c r="AJ1604" s="130"/>
      <c r="AK1604" s="130"/>
      <c r="AL1604" s="130"/>
      <c r="AM1604" s="130"/>
      <c r="AN1604" s="130"/>
      <c r="AO1604" s="130"/>
      <c r="AP1604" s="130"/>
      <c r="AQ1604" s="130"/>
      <c r="AR1604" s="130"/>
      <c r="AS1604" s="130"/>
      <c r="AT1604" s="130"/>
      <c r="AU1604" s="130"/>
      <c r="AV1604" s="130"/>
      <c r="AW1604" s="130"/>
      <c r="AX1604" s="130"/>
      <c r="AY1604" s="130"/>
      <c r="AZ1604" s="130"/>
      <c r="BA1604" s="130"/>
      <c r="BB1604" s="130"/>
      <c r="BC1604" s="130"/>
      <c r="BD1604" s="130"/>
      <c r="BE1604" s="130"/>
      <c r="BF1604" s="130"/>
      <c r="BG1604" s="130"/>
      <c r="BH1604" s="130"/>
      <c r="BI1604" s="130"/>
      <c r="BJ1604" s="130"/>
      <c r="BK1604" s="130"/>
      <c r="BL1604" s="130"/>
      <c r="BM1604" s="130"/>
      <c r="BN1604" s="130"/>
      <c r="BO1604" s="130"/>
      <c r="BP1604" s="130"/>
      <c r="BQ1604" s="130"/>
      <c r="BR1604" s="130"/>
      <c r="BS1604" s="111"/>
    </row>
    <row r="1605" spans="4:71" s="94" customFormat="1" ht="9.75" customHeight="1" x14ac:dyDescent="0.25">
      <c r="D1605" s="130"/>
      <c r="E1605" s="130"/>
      <c r="F1605" s="130"/>
      <c r="G1605" s="130"/>
      <c r="H1605" s="130"/>
      <c r="I1605" s="130"/>
      <c r="J1605" s="130"/>
      <c r="K1605" s="130"/>
      <c r="L1605" s="130"/>
      <c r="M1605" s="130"/>
      <c r="N1605" s="130"/>
      <c r="O1605" s="130"/>
      <c r="P1605" s="130"/>
      <c r="Q1605" s="130"/>
      <c r="R1605" s="130"/>
      <c r="S1605" s="130"/>
      <c r="T1605" s="130"/>
      <c r="U1605" s="130"/>
      <c r="V1605" s="130"/>
      <c r="W1605" s="130"/>
      <c r="X1605" s="130"/>
      <c r="Y1605" s="130"/>
      <c r="Z1605" s="130"/>
      <c r="AA1605" s="130"/>
      <c r="AB1605" s="130"/>
      <c r="AC1605" s="130"/>
      <c r="AD1605" s="130"/>
      <c r="AE1605" s="130"/>
      <c r="AF1605" s="130"/>
      <c r="AG1605" s="130"/>
      <c r="AH1605" s="130"/>
      <c r="AI1605" s="130"/>
      <c r="AJ1605" s="130"/>
      <c r="AK1605" s="130"/>
      <c r="AL1605" s="130"/>
      <c r="AM1605" s="130"/>
      <c r="AN1605" s="130"/>
      <c r="AO1605" s="130"/>
      <c r="AP1605" s="130"/>
      <c r="AQ1605" s="130"/>
      <c r="AR1605" s="130"/>
      <c r="AS1605" s="130"/>
      <c r="AT1605" s="130"/>
      <c r="AU1605" s="130"/>
      <c r="AV1605" s="130"/>
      <c r="AW1605" s="130"/>
      <c r="AX1605" s="130"/>
      <c r="AY1605" s="130"/>
      <c r="AZ1605" s="130"/>
      <c r="BA1605" s="130"/>
      <c r="BB1605" s="130"/>
      <c r="BC1605" s="130"/>
      <c r="BD1605" s="130"/>
      <c r="BE1605" s="130"/>
      <c r="BF1605" s="130"/>
      <c r="BG1605" s="130"/>
      <c r="BH1605" s="130"/>
      <c r="BI1605" s="130"/>
      <c r="BJ1605" s="130"/>
      <c r="BK1605" s="130"/>
      <c r="BL1605" s="130"/>
      <c r="BM1605" s="130"/>
      <c r="BN1605" s="130"/>
      <c r="BO1605" s="130"/>
      <c r="BP1605" s="130"/>
      <c r="BQ1605" s="130"/>
      <c r="BR1605" s="130"/>
      <c r="BS1605" s="111"/>
    </row>
    <row r="1606" spans="4:71" s="94" customFormat="1" ht="9.75" customHeight="1" x14ac:dyDescent="0.25">
      <c r="D1606" s="130"/>
      <c r="E1606" s="130"/>
      <c r="F1606" s="130"/>
      <c r="G1606" s="130"/>
      <c r="H1606" s="130"/>
      <c r="I1606" s="130"/>
      <c r="J1606" s="130"/>
      <c r="K1606" s="130"/>
      <c r="L1606" s="130"/>
      <c r="M1606" s="130"/>
      <c r="N1606" s="130"/>
      <c r="O1606" s="130"/>
      <c r="P1606" s="130"/>
      <c r="Q1606" s="130"/>
      <c r="R1606" s="130"/>
      <c r="S1606" s="130"/>
      <c r="T1606" s="130"/>
      <c r="U1606" s="130"/>
      <c r="V1606" s="130"/>
      <c r="W1606" s="130"/>
      <c r="X1606" s="130"/>
      <c r="Y1606" s="130"/>
      <c r="Z1606" s="130"/>
      <c r="AA1606" s="130"/>
      <c r="AB1606" s="130"/>
      <c r="AC1606" s="130"/>
      <c r="AD1606" s="130"/>
      <c r="AE1606" s="130"/>
      <c r="AF1606" s="130"/>
      <c r="AG1606" s="130"/>
      <c r="AH1606" s="130"/>
      <c r="AI1606" s="130"/>
      <c r="AJ1606" s="130"/>
      <c r="AK1606" s="130"/>
      <c r="AL1606" s="130"/>
      <c r="AM1606" s="130"/>
      <c r="AN1606" s="130"/>
      <c r="AO1606" s="130"/>
      <c r="AP1606" s="130"/>
      <c r="AQ1606" s="130"/>
      <c r="AR1606" s="130"/>
      <c r="AS1606" s="130"/>
      <c r="AT1606" s="130"/>
      <c r="AU1606" s="130"/>
      <c r="AV1606" s="130"/>
      <c r="AW1606" s="130"/>
      <c r="AX1606" s="130"/>
      <c r="AY1606" s="130"/>
      <c r="AZ1606" s="130"/>
      <c r="BA1606" s="130"/>
      <c r="BB1606" s="130"/>
      <c r="BC1606" s="130"/>
      <c r="BD1606" s="130"/>
      <c r="BE1606" s="130"/>
      <c r="BF1606" s="130"/>
      <c r="BG1606" s="130"/>
      <c r="BH1606" s="130"/>
      <c r="BI1606" s="130"/>
      <c r="BJ1606" s="130"/>
      <c r="BK1606" s="130"/>
      <c r="BL1606" s="130"/>
      <c r="BM1606" s="130"/>
      <c r="BN1606" s="130"/>
      <c r="BO1606" s="130"/>
      <c r="BP1606" s="130"/>
      <c r="BQ1606" s="130"/>
      <c r="BR1606" s="130"/>
      <c r="BS1606" s="111"/>
    </row>
    <row r="1607" spans="4:71" s="94" customFormat="1" ht="9.75" customHeight="1" x14ac:dyDescent="0.25">
      <c r="D1607" s="130"/>
      <c r="E1607" s="130"/>
      <c r="F1607" s="130"/>
      <c r="G1607" s="130"/>
      <c r="H1607" s="130"/>
      <c r="I1607" s="130"/>
      <c r="J1607" s="130"/>
      <c r="K1607" s="130"/>
      <c r="L1607" s="130"/>
      <c r="M1607" s="130"/>
      <c r="N1607" s="130"/>
      <c r="O1607" s="130"/>
      <c r="P1607" s="130"/>
      <c r="Q1607" s="130"/>
      <c r="R1607" s="130"/>
      <c r="S1607" s="130"/>
      <c r="T1607" s="130"/>
      <c r="U1607" s="130"/>
      <c r="V1607" s="130"/>
      <c r="W1607" s="130"/>
      <c r="X1607" s="130"/>
      <c r="Y1607" s="130"/>
      <c r="Z1607" s="130"/>
      <c r="AA1607" s="130"/>
      <c r="AB1607" s="130"/>
      <c r="AC1607" s="130"/>
      <c r="AD1607" s="130"/>
      <c r="AE1607" s="130"/>
      <c r="AF1607" s="130"/>
      <c r="AG1607" s="130"/>
      <c r="AH1607" s="130"/>
      <c r="AI1607" s="130"/>
      <c r="AJ1607" s="130"/>
      <c r="AK1607" s="130"/>
      <c r="AL1607" s="130"/>
      <c r="AM1607" s="130"/>
      <c r="AN1607" s="130"/>
      <c r="AO1607" s="130"/>
      <c r="AP1607" s="130"/>
      <c r="AQ1607" s="130"/>
      <c r="AR1607" s="130"/>
      <c r="AS1607" s="130"/>
      <c r="AT1607" s="130"/>
      <c r="AU1607" s="130"/>
      <c r="AV1607" s="130"/>
      <c r="AW1607" s="130"/>
      <c r="AX1607" s="130"/>
      <c r="AY1607" s="130"/>
      <c r="AZ1607" s="130"/>
      <c r="BA1607" s="130"/>
      <c r="BB1607" s="130"/>
      <c r="BC1607" s="130"/>
      <c r="BD1607" s="130"/>
      <c r="BE1607" s="130"/>
      <c r="BF1607" s="130"/>
      <c r="BG1607" s="130"/>
      <c r="BH1607" s="130"/>
      <c r="BI1607" s="130"/>
      <c r="BJ1607" s="130"/>
      <c r="BK1607" s="130"/>
      <c r="BL1607" s="130"/>
      <c r="BM1607" s="130"/>
      <c r="BN1607" s="130"/>
      <c r="BO1607" s="130"/>
      <c r="BP1607" s="130"/>
      <c r="BQ1607" s="130"/>
      <c r="BR1607" s="130"/>
      <c r="BS1607" s="111"/>
    </row>
    <row r="1608" spans="4:71" s="94" customFormat="1" ht="9.75" customHeight="1" x14ac:dyDescent="0.25">
      <c r="D1608" s="130"/>
      <c r="E1608" s="130"/>
      <c r="F1608" s="130"/>
      <c r="G1608" s="130"/>
      <c r="H1608" s="130"/>
      <c r="I1608" s="130"/>
      <c r="J1608" s="130"/>
      <c r="K1608" s="130"/>
      <c r="L1608" s="130"/>
      <c r="M1608" s="130"/>
      <c r="N1608" s="130"/>
      <c r="O1608" s="130"/>
      <c r="P1608" s="130"/>
      <c r="Q1608" s="130"/>
      <c r="R1608" s="130"/>
      <c r="S1608" s="130"/>
      <c r="T1608" s="130"/>
      <c r="U1608" s="130"/>
      <c r="V1608" s="130"/>
      <c r="W1608" s="130"/>
      <c r="X1608" s="130"/>
      <c r="Y1608" s="130"/>
      <c r="Z1608" s="130"/>
      <c r="AA1608" s="130"/>
      <c r="AB1608" s="130"/>
      <c r="AC1608" s="130"/>
      <c r="AD1608" s="130"/>
      <c r="AE1608" s="130"/>
      <c r="AF1608" s="130"/>
      <c r="AG1608" s="130"/>
      <c r="AH1608" s="130"/>
      <c r="AI1608" s="130"/>
      <c r="AJ1608" s="130"/>
      <c r="AK1608" s="130"/>
      <c r="AL1608" s="130"/>
      <c r="AM1608" s="130"/>
      <c r="AN1608" s="130"/>
      <c r="AO1608" s="130"/>
      <c r="AP1608" s="130"/>
      <c r="AQ1608" s="130"/>
      <c r="AR1608" s="130"/>
      <c r="AS1608" s="130"/>
      <c r="AT1608" s="130"/>
      <c r="AU1608" s="130"/>
      <c r="AV1608" s="130"/>
      <c r="AW1608" s="130"/>
      <c r="AX1608" s="130"/>
      <c r="AY1608" s="130"/>
      <c r="AZ1608" s="130"/>
      <c r="BA1608" s="130"/>
      <c r="BB1608" s="130"/>
      <c r="BC1608" s="130"/>
      <c r="BD1608" s="130"/>
      <c r="BE1608" s="130"/>
      <c r="BF1608" s="130"/>
      <c r="BG1608" s="130"/>
      <c r="BH1608" s="130"/>
      <c r="BI1608" s="130"/>
      <c r="BJ1608" s="130"/>
      <c r="BK1608" s="130"/>
      <c r="BL1608" s="130"/>
      <c r="BM1608" s="130"/>
      <c r="BN1608" s="130"/>
      <c r="BO1608" s="130"/>
      <c r="BP1608" s="130"/>
      <c r="BQ1608" s="130"/>
      <c r="BR1608" s="130"/>
      <c r="BS1608" s="111"/>
    </row>
    <row r="1609" spans="4:71" s="94" customFormat="1" ht="9.75" customHeight="1" x14ac:dyDescent="0.25">
      <c r="D1609" s="130"/>
      <c r="E1609" s="130"/>
      <c r="F1609" s="130"/>
      <c r="G1609" s="130"/>
      <c r="H1609" s="130"/>
      <c r="I1609" s="130"/>
      <c r="J1609" s="130"/>
      <c r="K1609" s="130"/>
      <c r="L1609" s="130"/>
      <c r="M1609" s="130"/>
      <c r="N1609" s="130"/>
      <c r="O1609" s="130"/>
      <c r="P1609" s="130"/>
      <c r="Q1609" s="130"/>
      <c r="R1609" s="130"/>
      <c r="S1609" s="130"/>
      <c r="T1609" s="130"/>
      <c r="U1609" s="130"/>
      <c r="V1609" s="130"/>
      <c r="W1609" s="130"/>
      <c r="X1609" s="130"/>
      <c r="Y1609" s="130"/>
      <c r="Z1609" s="130"/>
      <c r="AA1609" s="130"/>
      <c r="AB1609" s="130"/>
      <c r="AC1609" s="130"/>
      <c r="AD1609" s="130"/>
      <c r="AE1609" s="130"/>
      <c r="AF1609" s="130"/>
      <c r="AG1609" s="130"/>
      <c r="AH1609" s="130"/>
      <c r="AI1609" s="130"/>
      <c r="AJ1609" s="130"/>
      <c r="AK1609" s="130"/>
      <c r="AL1609" s="130"/>
      <c r="AM1609" s="130"/>
      <c r="AN1609" s="130"/>
      <c r="AO1609" s="130"/>
      <c r="AP1609" s="130"/>
      <c r="AQ1609" s="130"/>
      <c r="AR1609" s="130"/>
      <c r="AS1609" s="130"/>
      <c r="AT1609" s="130"/>
      <c r="AU1609" s="130"/>
      <c r="AV1609" s="130"/>
      <c r="AW1609" s="130"/>
      <c r="AX1609" s="130"/>
      <c r="AY1609" s="130"/>
      <c r="AZ1609" s="130"/>
      <c r="BA1609" s="130"/>
      <c r="BB1609" s="130"/>
      <c r="BC1609" s="130"/>
      <c r="BD1609" s="130"/>
      <c r="BE1609" s="130"/>
      <c r="BF1609" s="130"/>
      <c r="BG1609" s="130"/>
      <c r="BH1609" s="130"/>
      <c r="BI1609" s="130"/>
      <c r="BJ1609" s="130"/>
      <c r="BK1609" s="130"/>
      <c r="BL1609" s="130"/>
      <c r="BM1609" s="130"/>
      <c r="BN1609" s="130"/>
      <c r="BO1609" s="130"/>
      <c r="BP1609" s="130"/>
      <c r="BQ1609" s="130"/>
      <c r="BR1609" s="130"/>
      <c r="BS1609" s="111"/>
    </row>
    <row r="1610" spans="4:71" s="94" customFormat="1" ht="9.75" customHeight="1" x14ac:dyDescent="0.25">
      <c r="D1610" s="130"/>
      <c r="E1610" s="130"/>
      <c r="F1610" s="130"/>
      <c r="G1610" s="130"/>
      <c r="H1610" s="130"/>
      <c r="I1610" s="130"/>
      <c r="J1610" s="130"/>
      <c r="K1610" s="130"/>
      <c r="L1610" s="130"/>
      <c r="M1610" s="130"/>
      <c r="N1610" s="130"/>
      <c r="O1610" s="130"/>
      <c r="P1610" s="130"/>
      <c r="Q1610" s="130"/>
      <c r="R1610" s="130"/>
      <c r="S1610" s="130"/>
      <c r="T1610" s="130"/>
      <c r="U1610" s="130"/>
      <c r="V1610" s="130"/>
      <c r="W1610" s="130"/>
      <c r="X1610" s="130"/>
      <c r="Y1610" s="130"/>
      <c r="Z1610" s="130"/>
      <c r="AA1610" s="130"/>
      <c r="AB1610" s="130"/>
      <c r="AC1610" s="130"/>
      <c r="AD1610" s="130"/>
      <c r="AE1610" s="130"/>
      <c r="AF1610" s="130"/>
      <c r="AG1610" s="130"/>
      <c r="AH1610" s="130"/>
      <c r="AI1610" s="130"/>
      <c r="AJ1610" s="130"/>
      <c r="AK1610" s="130"/>
      <c r="AL1610" s="130"/>
      <c r="AM1610" s="130"/>
      <c r="AN1610" s="130"/>
      <c r="AO1610" s="130"/>
      <c r="AP1610" s="130"/>
      <c r="AQ1610" s="130"/>
      <c r="AR1610" s="130"/>
      <c r="AS1610" s="130"/>
      <c r="AT1610" s="130"/>
      <c r="AU1610" s="130"/>
      <c r="AV1610" s="130"/>
      <c r="AW1610" s="130"/>
      <c r="AX1610" s="130"/>
      <c r="AY1610" s="130"/>
      <c r="AZ1610" s="130"/>
      <c r="BA1610" s="130"/>
      <c r="BB1610" s="130"/>
      <c r="BC1610" s="130"/>
      <c r="BD1610" s="130"/>
      <c r="BE1610" s="130"/>
      <c r="BF1610" s="130"/>
      <c r="BG1610" s="130"/>
      <c r="BH1610" s="130"/>
      <c r="BI1610" s="130"/>
      <c r="BJ1610" s="130"/>
      <c r="BK1610" s="130"/>
      <c r="BL1610" s="130"/>
      <c r="BM1610" s="130"/>
      <c r="BN1610" s="130"/>
      <c r="BO1610" s="130"/>
      <c r="BP1610" s="130"/>
      <c r="BQ1610" s="130"/>
      <c r="BR1610" s="130"/>
      <c r="BS1610" s="111"/>
    </row>
    <row r="1611" spans="4:71" s="94" customFormat="1" ht="9.75" customHeight="1" x14ac:dyDescent="0.25">
      <c r="D1611" s="130"/>
      <c r="E1611" s="130"/>
      <c r="F1611" s="130"/>
      <c r="G1611" s="130"/>
      <c r="H1611" s="130"/>
      <c r="I1611" s="130"/>
      <c r="J1611" s="130"/>
      <c r="K1611" s="130"/>
      <c r="L1611" s="130"/>
      <c r="M1611" s="130"/>
      <c r="N1611" s="130"/>
      <c r="O1611" s="130"/>
      <c r="P1611" s="130"/>
      <c r="Q1611" s="130"/>
      <c r="R1611" s="130"/>
      <c r="S1611" s="130"/>
      <c r="T1611" s="130"/>
      <c r="U1611" s="130"/>
      <c r="V1611" s="130"/>
      <c r="W1611" s="130"/>
      <c r="X1611" s="130"/>
      <c r="Y1611" s="130"/>
      <c r="Z1611" s="130"/>
      <c r="AA1611" s="130"/>
      <c r="AB1611" s="130"/>
      <c r="AC1611" s="130"/>
      <c r="AD1611" s="130"/>
      <c r="AE1611" s="130"/>
      <c r="AF1611" s="130"/>
      <c r="AG1611" s="130"/>
      <c r="AH1611" s="130"/>
      <c r="AI1611" s="130"/>
      <c r="AJ1611" s="130"/>
      <c r="AK1611" s="130"/>
      <c r="AL1611" s="130"/>
      <c r="AM1611" s="130"/>
      <c r="AN1611" s="130"/>
      <c r="AO1611" s="130"/>
      <c r="AP1611" s="130"/>
      <c r="AQ1611" s="130"/>
      <c r="AR1611" s="130"/>
      <c r="AS1611" s="130"/>
      <c r="AT1611" s="130"/>
      <c r="AU1611" s="130"/>
      <c r="AV1611" s="130"/>
      <c r="AW1611" s="130"/>
      <c r="AX1611" s="130"/>
      <c r="AY1611" s="130"/>
      <c r="AZ1611" s="130"/>
      <c r="BA1611" s="130"/>
      <c r="BB1611" s="130"/>
      <c r="BC1611" s="130"/>
      <c r="BD1611" s="130"/>
      <c r="BE1611" s="130"/>
      <c r="BF1611" s="130"/>
      <c r="BG1611" s="130"/>
      <c r="BH1611" s="130"/>
      <c r="BI1611" s="130"/>
      <c r="BJ1611" s="130"/>
      <c r="BK1611" s="130"/>
      <c r="BL1611" s="130"/>
      <c r="BM1611" s="130"/>
      <c r="BN1611" s="130"/>
      <c r="BO1611" s="130"/>
      <c r="BP1611" s="130"/>
      <c r="BQ1611" s="130"/>
      <c r="BR1611" s="130"/>
      <c r="BS1611" s="111"/>
    </row>
    <row r="1612" spans="4:71" s="94" customFormat="1" ht="9.75" customHeight="1" x14ac:dyDescent="0.25">
      <c r="D1612" s="130"/>
      <c r="E1612" s="130"/>
      <c r="F1612" s="130"/>
      <c r="G1612" s="130"/>
      <c r="H1612" s="130"/>
      <c r="I1612" s="130"/>
      <c r="J1612" s="130"/>
      <c r="K1612" s="130"/>
      <c r="L1612" s="130"/>
      <c r="M1612" s="130"/>
      <c r="N1612" s="130"/>
      <c r="O1612" s="130"/>
      <c r="P1612" s="130"/>
      <c r="Q1612" s="130"/>
      <c r="R1612" s="130"/>
      <c r="S1612" s="130"/>
      <c r="T1612" s="130"/>
      <c r="U1612" s="130"/>
      <c r="V1612" s="130"/>
      <c r="W1612" s="130"/>
      <c r="X1612" s="130"/>
      <c r="Y1612" s="130"/>
      <c r="Z1612" s="130"/>
      <c r="AA1612" s="130"/>
      <c r="AB1612" s="130"/>
      <c r="AC1612" s="130"/>
      <c r="AD1612" s="130"/>
      <c r="AE1612" s="130"/>
      <c r="AF1612" s="130"/>
      <c r="AG1612" s="130"/>
      <c r="AH1612" s="130"/>
      <c r="AI1612" s="130"/>
      <c r="AJ1612" s="130"/>
      <c r="AK1612" s="130"/>
      <c r="AL1612" s="130"/>
      <c r="AM1612" s="130"/>
      <c r="AN1612" s="130"/>
      <c r="AO1612" s="130"/>
      <c r="AP1612" s="130"/>
      <c r="AQ1612" s="130"/>
      <c r="AR1612" s="130"/>
      <c r="AS1612" s="130"/>
      <c r="AT1612" s="130"/>
      <c r="AU1612" s="130"/>
      <c r="AV1612" s="130"/>
      <c r="AW1612" s="130"/>
      <c r="AX1612" s="130"/>
      <c r="AY1612" s="130"/>
      <c r="AZ1612" s="130"/>
      <c r="BA1612" s="130"/>
      <c r="BB1612" s="130"/>
      <c r="BC1612" s="130"/>
      <c r="BD1612" s="130"/>
      <c r="BE1612" s="130"/>
      <c r="BF1612" s="130"/>
      <c r="BG1612" s="130"/>
      <c r="BH1612" s="130"/>
      <c r="BI1612" s="130"/>
      <c r="BJ1612" s="130"/>
      <c r="BK1612" s="130"/>
      <c r="BL1612" s="130"/>
      <c r="BM1612" s="130"/>
      <c r="BN1612" s="130"/>
      <c r="BO1612" s="130"/>
      <c r="BP1612" s="130"/>
      <c r="BQ1612" s="130"/>
      <c r="BR1612" s="130"/>
      <c r="BS1612" s="111"/>
    </row>
    <row r="1613" spans="4:71" s="94" customFormat="1" ht="9.75" customHeight="1" x14ac:dyDescent="0.25">
      <c r="D1613" s="130"/>
      <c r="E1613" s="130"/>
      <c r="F1613" s="130"/>
      <c r="G1613" s="130"/>
      <c r="H1613" s="130"/>
      <c r="I1613" s="130"/>
      <c r="J1613" s="130"/>
      <c r="K1613" s="130"/>
      <c r="L1613" s="130"/>
      <c r="M1613" s="130"/>
      <c r="N1613" s="130"/>
      <c r="O1613" s="130"/>
      <c r="P1613" s="130"/>
      <c r="Q1613" s="130"/>
      <c r="R1613" s="130"/>
      <c r="S1613" s="130"/>
      <c r="T1613" s="130"/>
      <c r="U1613" s="130"/>
      <c r="V1613" s="130"/>
      <c r="W1613" s="130"/>
      <c r="X1613" s="130"/>
      <c r="Y1613" s="130"/>
      <c r="Z1613" s="130"/>
      <c r="AA1613" s="130"/>
      <c r="AB1613" s="130"/>
      <c r="AC1613" s="130"/>
      <c r="AD1613" s="130"/>
      <c r="AE1613" s="130"/>
      <c r="AF1613" s="130"/>
      <c r="AG1613" s="130"/>
      <c r="AH1613" s="130"/>
      <c r="AI1613" s="130"/>
      <c r="AJ1613" s="130"/>
      <c r="AK1613" s="130"/>
      <c r="AL1613" s="130"/>
      <c r="AM1613" s="130"/>
      <c r="AN1613" s="130"/>
      <c r="AO1613" s="130"/>
      <c r="AP1613" s="130"/>
      <c r="AQ1613" s="130"/>
      <c r="AR1613" s="130"/>
      <c r="AS1613" s="130"/>
      <c r="AT1613" s="130"/>
      <c r="AU1613" s="130"/>
      <c r="AV1613" s="130"/>
      <c r="AW1613" s="130"/>
      <c r="AX1613" s="130"/>
      <c r="AY1613" s="130"/>
      <c r="AZ1613" s="130"/>
      <c r="BA1613" s="130"/>
      <c r="BB1613" s="130"/>
      <c r="BC1613" s="130"/>
      <c r="BD1613" s="130"/>
      <c r="BE1613" s="130"/>
      <c r="BF1613" s="130"/>
      <c r="BG1613" s="130"/>
      <c r="BH1613" s="130"/>
      <c r="BI1613" s="130"/>
      <c r="BJ1613" s="130"/>
      <c r="BK1613" s="130"/>
      <c r="BL1613" s="130"/>
      <c r="BM1613" s="130"/>
      <c r="BN1613" s="130"/>
      <c r="BO1613" s="130"/>
      <c r="BP1613" s="130"/>
      <c r="BQ1613" s="130"/>
      <c r="BR1613" s="130"/>
      <c r="BS1613" s="111"/>
    </row>
    <row r="1614" spans="4:71" s="94" customFormat="1" ht="9.75" customHeight="1" x14ac:dyDescent="0.25">
      <c r="D1614" s="130"/>
      <c r="E1614" s="130"/>
      <c r="F1614" s="130"/>
      <c r="G1614" s="130"/>
      <c r="H1614" s="130"/>
      <c r="I1614" s="130"/>
      <c r="J1614" s="130"/>
      <c r="K1614" s="130"/>
      <c r="L1614" s="130"/>
      <c r="M1614" s="130"/>
      <c r="N1614" s="130"/>
      <c r="O1614" s="130"/>
      <c r="P1614" s="130"/>
      <c r="Q1614" s="130"/>
      <c r="R1614" s="130"/>
      <c r="S1614" s="130"/>
      <c r="T1614" s="130"/>
      <c r="U1614" s="130"/>
      <c r="V1614" s="130"/>
      <c r="W1614" s="130"/>
      <c r="X1614" s="130"/>
      <c r="Y1614" s="130"/>
      <c r="Z1614" s="130"/>
      <c r="AA1614" s="130"/>
      <c r="AB1614" s="130"/>
      <c r="AC1614" s="130"/>
      <c r="AD1614" s="130"/>
      <c r="AE1614" s="130"/>
      <c r="AF1614" s="130"/>
      <c r="AG1614" s="130"/>
      <c r="AH1614" s="130"/>
      <c r="AI1614" s="130"/>
      <c r="AJ1614" s="130"/>
      <c r="AK1614" s="130"/>
      <c r="AL1614" s="130"/>
      <c r="AM1614" s="130"/>
      <c r="AN1614" s="130"/>
      <c r="AO1614" s="130"/>
      <c r="AP1614" s="130"/>
      <c r="AQ1614" s="130"/>
      <c r="AR1614" s="130"/>
      <c r="AS1614" s="130"/>
      <c r="AT1614" s="130"/>
      <c r="AU1614" s="130"/>
      <c r="AV1614" s="130"/>
      <c r="AW1614" s="130"/>
      <c r="AX1614" s="130"/>
      <c r="AY1614" s="130"/>
      <c r="AZ1614" s="130"/>
      <c r="BA1614" s="130"/>
      <c r="BB1614" s="130"/>
      <c r="BC1614" s="130"/>
      <c r="BD1614" s="130"/>
      <c r="BE1614" s="130"/>
      <c r="BF1614" s="130"/>
      <c r="BG1614" s="130"/>
      <c r="BH1614" s="130"/>
      <c r="BI1614" s="130"/>
      <c r="BJ1614" s="130"/>
      <c r="BK1614" s="130"/>
      <c r="BL1614" s="130"/>
      <c r="BM1614" s="130"/>
      <c r="BN1614" s="130"/>
      <c r="BO1614" s="130"/>
      <c r="BP1614" s="130"/>
      <c r="BQ1614" s="130"/>
      <c r="BR1614" s="130"/>
      <c r="BS1614" s="111"/>
    </row>
    <row r="1615" spans="4:71" s="94" customFormat="1" ht="9.75" customHeight="1" x14ac:dyDescent="0.25">
      <c r="D1615" s="130"/>
      <c r="E1615" s="130"/>
      <c r="F1615" s="130"/>
      <c r="G1615" s="130"/>
      <c r="H1615" s="130"/>
      <c r="I1615" s="130"/>
      <c r="J1615" s="130"/>
      <c r="K1615" s="130"/>
      <c r="L1615" s="130"/>
      <c r="M1615" s="130"/>
      <c r="N1615" s="130"/>
      <c r="O1615" s="130"/>
      <c r="P1615" s="130"/>
      <c r="Q1615" s="130"/>
      <c r="R1615" s="130"/>
      <c r="S1615" s="130"/>
      <c r="T1615" s="130"/>
      <c r="U1615" s="130"/>
      <c r="V1615" s="130"/>
      <c r="W1615" s="130"/>
      <c r="X1615" s="130"/>
      <c r="Y1615" s="130"/>
      <c r="Z1615" s="130"/>
      <c r="AA1615" s="130"/>
      <c r="AB1615" s="130"/>
      <c r="AC1615" s="130"/>
      <c r="AD1615" s="130"/>
      <c r="AE1615" s="130"/>
      <c r="AF1615" s="130"/>
      <c r="AG1615" s="130"/>
      <c r="AH1615" s="130"/>
      <c r="AI1615" s="130"/>
      <c r="AJ1615" s="130"/>
      <c r="AK1615" s="130"/>
      <c r="AL1615" s="130"/>
      <c r="AM1615" s="130"/>
      <c r="AN1615" s="130"/>
      <c r="AO1615" s="130"/>
      <c r="AP1615" s="130"/>
      <c r="AQ1615" s="130"/>
      <c r="AR1615" s="130"/>
      <c r="AS1615" s="130"/>
      <c r="AT1615" s="130"/>
      <c r="AU1615" s="130"/>
      <c r="AV1615" s="130"/>
      <c r="AW1615" s="130"/>
      <c r="AX1615" s="130"/>
      <c r="AY1615" s="130"/>
      <c r="AZ1615" s="130"/>
      <c r="BA1615" s="130"/>
      <c r="BB1615" s="130"/>
      <c r="BC1615" s="130"/>
      <c r="BD1615" s="130"/>
      <c r="BE1615" s="130"/>
      <c r="BF1615" s="130"/>
      <c r="BG1615" s="130"/>
      <c r="BH1615" s="130"/>
      <c r="BI1615" s="130"/>
      <c r="BJ1615" s="130"/>
      <c r="BK1615" s="130"/>
      <c r="BL1615" s="130"/>
      <c r="BM1615" s="130"/>
      <c r="BN1615" s="130"/>
      <c r="BO1615" s="130"/>
      <c r="BP1615" s="130"/>
      <c r="BQ1615" s="130"/>
      <c r="BR1615" s="130"/>
      <c r="BS1615" s="111"/>
    </row>
    <row r="1616" spans="4:71" s="94" customFormat="1" ht="9.75" customHeight="1" x14ac:dyDescent="0.25">
      <c r="D1616" s="130"/>
      <c r="E1616" s="130"/>
      <c r="F1616" s="130"/>
      <c r="G1616" s="130"/>
      <c r="H1616" s="130"/>
      <c r="I1616" s="130"/>
      <c r="J1616" s="130"/>
      <c r="K1616" s="130"/>
      <c r="L1616" s="130"/>
      <c r="M1616" s="130"/>
      <c r="N1616" s="130"/>
      <c r="O1616" s="130"/>
      <c r="P1616" s="130"/>
      <c r="Q1616" s="130"/>
      <c r="R1616" s="130"/>
      <c r="S1616" s="130"/>
      <c r="T1616" s="130"/>
      <c r="U1616" s="130"/>
      <c r="V1616" s="130"/>
      <c r="W1616" s="130"/>
      <c r="X1616" s="130"/>
      <c r="Y1616" s="130"/>
      <c r="Z1616" s="130"/>
      <c r="AA1616" s="130"/>
      <c r="AB1616" s="130"/>
      <c r="AC1616" s="130"/>
      <c r="AD1616" s="130"/>
      <c r="AE1616" s="130"/>
      <c r="AF1616" s="130"/>
      <c r="AG1616" s="130"/>
      <c r="AH1616" s="130"/>
      <c r="AI1616" s="130"/>
      <c r="AJ1616" s="130"/>
      <c r="AK1616" s="130"/>
      <c r="AL1616" s="130"/>
      <c r="AM1616" s="130"/>
      <c r="AN1616" s="130"/>
      <c r="AO1616" s="130"/>
      <c r="AP1616" s="130"/>
      <c r="AQ1616" s="130"/>
      <c r="AR1616" s="130"/>
      <c r="AS1616" s="130"/>
      <c r="AT1616" s="130"/>
      <c r="AU1616" s="130"/>
      <c r="AV1616" s="130"/>
      <c r="AW1616" s="130"/>
      <c r="AX1616" s="130"/>
      <c r="AY1616" s="130"/>
      <c r="AZ1616" s="130"/>
      <c r="BA1616" s="130"/>
      <c r="BB1616" s="130"/>
      <c r="BC1616" s="130"/>
      <c r="BD1616" s="130"/>
      <c r="BE1616" s="130"/>
      <c r="BF1616" s="130"/>
      <c r="BG1616" s="130"/>
      <c r="BH1616" s="130"/>
      <c r="BI1616" s="130"/>
      <c r="BJ1616" s="130"/>
      <c r="BK1616" s="130"/>
      <c r="BL1616" s="130"/>
      <c r="BM1616" s="130"/>
      <c r="BN1616" s="130"/>
      <c r="BO1616" s="130"/>
      <c r="BP1616" s="130"/>
      <c r="BQ1616" s="130"/>
      <c r="BR1616" s="130"/>
      <c r="BS1616" s="111"/>
    </row>
    <row r="1617" spans="4:71" s="94" customFormat="1" ht="9.75" customHeight="1" x14ac:dyDescent="0.25">
      <c r="D1617" s="130"/>
      <c r="E1617" s="130"/>
      <c r="F1617" s="130"/>
      <c r="G1617" s="130"/>
      <c r="H1617" s="130"/>
      <c r="I1617" s="130"/>
      <c r="J1617" s="130"/>
      <c r="K1617" s="130"/>
      <c r="L1617" s="130"/>
      <c r="M1617" s="130"/>
      <c r="N1617" s="130"/>
      <c r="O1617" s="130"/>
      <c r="P1617" s="130"/>
      <c r="Q1617" s="130"/>
      <c r="R1617" s="130"/>
      <c r="S1617" s="130"/>
      <c r="T1617" s="130"/>
      <c r="U1617" s="130"/>
      <c r="V1617" s="130"/>
      <c r="W1617" s="130"/>
      <c r="X1617" s="130"/>
      <c r="Y1617" s="130"/>
      <c r="Z1617" s="130"/>
      <c r="AA1617" s="130"/>
      <c r="AB1617" s="130"/>
      <c r="AC1617" s="130"/>
      <c r="AD1617" s="130"/>
      <c r="AE1617" s="130"/>
      <c r="AF1617" s="130"/>
      <c r="AG1617" s="130"/>
      <c r="AH1617" s="130"/>
      <c r="AI1617" s="130"/>
      <c r="AJ1617" s="130"/>
      <c r="AK1617" s="130"/>
      <c r="AL1617" s="130"/>
      <c r="AM1617" s="130"/>
      <c r="AN1617" s="130"/>
      <c r="AO1617" s="130"/>
      <c r="AP1617" s="130"/>
      <c r="AQ1617" s="130"/>
      <c r="AR1617" s="130"/>
      <c r="AS1617" s="130"/>
      <c r="AT1617" s="130"/>
      <c r="AU1617" s="130"/>
      <c r="AV1617" s="130"/>
      <c r="AW1617" s="130"/>
      <c r="AX1617" s="130"/>
      <c r="AY1617" s="130"/>
      <c r="AZ1617" s="130"/>
      <c r="BA1617" s="130"/>
      <c r="BB1617" s="130"/>
      <c r="BC1617" s="130"/>
      <c r="BD1617" s="130"/>
      <c r="BE1617" s="130"/>
      <c r="BF1617" s="130"/>
      <c r="BG1617" s="130"/>
      <c r="BH1617" s="130"/>
      <c r="BI1617" s="130"/>
      <c r="BJ1617" s="130"/>
      <c r="BK1617" s="130"/>
      <c r="BL1617" s="130"/>
      <c r="BM1617" s="130"/>
      <c r="BN1617" s="130"/>
      <c r="BO1617" s="130"/>
      <c r="BP1617" s="130"/>
      <c r="BQ1617" s="130"/>
      <c r="BR1617" s="130"/>
      <c r="BS1617" s="111"/>
    </row>
    <row r="1618" spans="4:71" s="94" customFormat="1" ht="9.75" customHeight="1" x14ac:dyDescent="0.25">
      <c r="D1618" s="130"/>
      <c r="E1618" s="130"/>
      <c r="F1618" s="130"/>
      <c r="G1618" s="130"/>
      <c r="H1618" s="130"/>
      <c r="I1618" s="130"/>
      <c r="J1618" s="130"/>
      <c r="K1618" s="130"/>
      <c r="L1618" s="130"/>
      <c r="M1618" s="130"/>
      <c r="N1618" s="130"/>
      <c r="O1618" s="130"/>
      <c r="P1618" s="130"/>
      <c r="Q1618" s="130"/>
      <c r="R1618" s="130"/>
      <c r="S1618" s="130"/>
      <c r="T1618" s="130"/>
      <c r="U1618" s="130"/>
      <c r="V1618" s="130"/>
      <c r="W1618" s="130"/>
      <c r="X1618" s="130"/>
      <c r="Y1618" s="130"/>
      <c r="Z1618" s="130"/>
      <c r="AA1618" s="130"/>
      <c r="AB1618" s="130"/>
      <c r="AC1618" s="130"/>
      <c r="AD1618" s="130"/>
      <c r="AE1618" s="130"/>
      <c r="AF1618" s="130"/>
      <c r="AG1618" s="130"/>
      <c r="AH1618" s="130"/>
      <c r="AI1618" s="130"/>
      <c r="AJ1618" s="130"/>
      <c r="AK1618" s="130"/>
      <c r="AL1618" s="130"/>
      <c r="AM1618" s="130"/>
      <c r="AN1618" s="130"/>
      <c r="AO1618" s="130"/>
      <c r="AP1618" s="130"/>
      <c r="AQ1618" s="130"/>
      <c r="AR1618" s="130"/>
      <c r="AS1618" s="130"/>
      <c r="AT1618" s="130"/>
      <c r="AU1618" s="130"/>
      <c r="AV1618" s="130"/>
      <c r="AW1618" s="130"/>
      <c r="AX1618" s="130"/>
      <c r="AY1618" s="130"/>
      <c r="AZ1618" s="130"/>
      <c r="BA1618" s="130"/>
      <c r="BB1618" s="130"/>
      <c r="BC1618" s="130"/>
      <c r="BD1618" s="130"/>
      <c r="BE1618" s="130"/>
      <c r="BF1618" s="130"/>
      <c r="BG1618" s="130"/>
      <c r="BH1618" s="130"/>
      <c r="BI1618" s="130"/>
      <c r="BJ1618" s="130"/>
      <c r="BK1618" s="130"/>
      <c r="BL1618" s="130"/>
      <c r="BM1618" s="130"/>
      <c r="BN1618" s="130"/>
      <c r="BO1618" s="130"/>
      <c r="BP1618" s="130"/>
      <c r="BQ1618" s="130"/>
      <c r="BR1618" s="130"/>
      <c r="BS1618" s="111"/>
    </row>
    <row r="1619" spans="4:71" s="94" customFormat="1" ht="9.75" customHeight="1" x14ac:dyDescent="0.25">
      <c r="D1619" s="130"/>
      <c r="E1619" s="130"/>
      <c r="F1619" s="130"/>
      <c r="G1619" s="130"/>
      <c r="H1619" s="130"/>
      <c r="I1619" s="130"/>
      <c r="J1619" s="130"/>
      <c r="K1619" s="130"/>
      <c r="L1619" s="130"/>
      <c r="M1619" s="130"/>
      <c r="N1619" s="130"/>
      <c r="O1619" s="130"/>
      <c r="P1619" s="130"/>
      <c r="Q1619" s="130"/>
      <c r="R1619" s="130"/>
      <c r="S1619" s="130"/>
      <c r="T1619" s="130"/>
      <c r="U1619" s="130"/>
      <c r="V1619" s="130"/>
      <c r="W1619" s="130"/>
      <c r="X1619" s="130"/>
      <c r="Y1619" s="130"/>
      <c r="Z1619" s="130"/>
      <c r="AA1619" s="130"/>
      <c r="AB1619" s="130"/>
      <c r="AC1619" s="130"/>
      <c r="AD1619" s="130"/>
      <c r="AE1619" s="130"/>
      <c r="AF1619" s="130"/>
      <c r="AG1619" s="130"/>
      <c r="AH1619" s="130"/>
      <c r="AI1619" s="130"/>
      <c r="AJ1619" s="130"/>
      <c r="AK1619" s="130"/>
      <c r="AL1619" s="130"/>
      <c r="AM1619" s="130"/>
      <c r="AN1619" s="130"/>
      <c r="AO1619" s="130"/>
      <c r="AP1619" s="130"/>
      <c r="AQ1619" s="130"/>
      <c r="AR1619" s="130"/>
      <c r="AS1619" s="130"/>
      <c r="AT1619" s="130"/>
      <c r="AU1619" s="130"/>
      <c r="AV1619" s="130"/>
      <c r="AW1619" s="130"/>
      <c r="AX1619" s="130"/>
      <c r="AY1619" s="130"/>
      <c r="AZ1619" s="130"/>
      <c r="BA1619" s="130"/>
      <c r="BB1619" s="130"/>
      <c r="BC1619" s="130"/>
      <c r="BD1619" s="130"/>
      <c r="BE1619" s="130"/>
      <c r="BF1619" s="130"/>
      <c r="BG1619" s="130"/>
      <c r="BH1619" s="130"/>
      <c r="BI1619" s="130"/>
      <c r="BJ1619" s="130"/>
      <c r="BK1619" s="130"/>
      <c r="BL1619" s="130"/>
      <c r="BM1619" s="130"/>
      <c r="BN1619" s="130"/>
      <c r="BO1619" s="130"/>
      <c r="BP1619" s="130"/>
      <c r="BQ1619" s="130"/>
      <c r="BR1619" s="130"/>
      <c r="BS1619" s="111"/>
    </row>
    <row r="1620" spans="4:71" s="94" customFormat="1" ht="9.75" customHeight="1" x14ac:dyDescent="0.25">
      <c r="D1620" s="130"/>
      <c r="E1620" s="130"/>
      <c r="F1620" s="130"/>
      <c r="G1620" s="130"/>
      <c r="H1620" s="130"/>
      <c r="I1620" s="130"/>
      <c r="J1620" s="130"/>
      <c r="K1620" s="130"/>
      <c r="L1620" s="130"/>
      <c r="M1620" s="130"/>
      <c r="N1620" s="130"/>
      <c r="O1620" s="130"/>
      <c r="P1620" s="130"/>
      <c r="Q1620" s="130"/>
      <c r="R1620" s="130"/>
      <c r="S1620" s="130"/>
      <c r="T1620" s="130"/>
      <c r="U1620" s="130"/>
      <c r="V1620" s="130"/>
      <c r="W1620" s="130"/>
      <c r="X1620" s="130"/>
      <c r="Y1620" s="130"/>
      <c r="Z1620" s="130"/>
      <c r="AA1620" s="130"/>
      <c r="AB1620" s="130"/>
      <c r="AC1620" s="130"/>
      <c r="AD1620" s="130"/>
      <c r="AE1620" s="130"/>
      <c r="AF1620" s="130"/>
      <c r="AG1620" s="130"/>
      <c r="AH1620" s="130"/>
      <c r="AI1620" s="130"/>
      <c r="AJ1620" s="130"/>
      <c r="AK1620" s="130"/>
      <c r="AL1620" s="130"/>
      <c r="AM1620" s="130"/>
      <c r="AN1620" s="130"/>
      <c r="AO1620" s="130"/>
      <c r="AP1620" s="130"/>
      <c r="AQ1620" s="130"/>
      <c r="AR1620" s="130"/>
      <c r="AS1620" s="130"/>
      <c r="AT1620" s="130"/>
      <c r="AU1620" s="130"/>
      <c r="AV1620" s="130"/>
      <c r="AW1620" s="130"/>
      <c r="AX1620" s="130"/>
      <c r="AY1620" s="130"/>
      <c r="AZ1620" s="130"/>
      <c r="BA1620" s="130"/>
      <c r="BB1620" s="130"/>
      <c r="BC1620" s="130"/>
      <c r="BD1620" s="130"/>
      <c r="BE1620" s="130"/>
      <c r="BF1620" s="130"/>
      <c r="BG1620" s="130"/>
      <c r="BH1620" s="130"/>
      <c r="BI1620" s="130"/>
      <c r="BJ1620" s="130"/>
      <c r="BK1620" s="130"/>
      <c r="BL1620" s="130"/>
      <c r="BM1620" s="130"/>
      <c r="BN1620" s="130"/>
      <c r="BO1620" s="130"/>
      <c r="BP1620" s="130"/>
      <c r="BQ1620" s="130"/>
      <c r="BR1620" s="130"/>
      <c r="BS1620" s="111"/>
    </row>
    <row r="1621" spans="4:71" s="94" customFormat="1" ht="9.75" customHeight="1" x14ac:dyDescent="0.25">
      <c r="D1621" s="130"/>
      <c r="E1621" s="130"/>
      <c r="F1621" s="130"/>
      <c r="G1621" s="130"/>
      <c r="H1621" s="130"/>
      <c r="I1621" s="130"/>
      <c r="J1621" s="130"/>
      <c r="K1621" s="130"/>
      <c r="L1621" s="130"/>
      <c r="M1621" s="130"/>
      <c r="N1621" s="130"/>
      <c r="O1621" s="130"/>
      <c r="P1621" s="130"/>
      <c r="Q1621" s="130"/>
      <c r="R1621" s="130"/>
      <c r="S1621" s="130"/>
      <c r="T1621" s="130"/>
      <c r="U1621" s="130"/>
      <c r="V1621" s="130"/>
      <c r="W1621" s="130"/>
      <c r="X1621" s="130"/>
      <c r="Y1621" s="130"/>
      <c r="Z1621" s="130"/>
      <c r="AA1621" s="130"/>
      <c r="AB1621" s="130"/>
      <c r="AC1621" s="130"/>
      <c r="AD1621" s="130"/>
      <c r="AE1621" s="130"/>
      <c r="AF1621" s="130"/>
      <c r="AG1621" s="130"/>
      <c r="AH1621" s="130"/>
      <c r="AI1621" s="130"/>
      <c r="AJ1621" s="130"/>
      <c r="AK1621" s="130"/>
      <c r="AL1621" s="130"/>
      <c r="AM1621" s="130"/>
      <c r="AN1621" s="130"/>
      <c r="AO1621" s="130"/>
      <c r="AP1621" s="130"/>
      <c r="AQ1621" s="130"/>
      <c r="AR1621" s="130"/>
      <c r="AS1621" s="130"/>
      <c r="AT1621" s="130"/>
      <c r="AU1621" s="130"/>
      <c r="AV1621" s="130"/>
      <c r="AW1621" s="130"/>
      <c r="AX1621" s="130"/>
      <c r="AY1621" s="130"/>
      <c r="AZ1621" s="130"/>
      <c r="BA1621" s="130"/>
      <c r="BB1621" s="130"/>
      <c r="BC1621" s="130"/>
      <c r="BD1621" s="130"/>
      <c r="BE1621" s="130"/>
      <c r="BF1621" s="130"/>
      <c r="BG1621" s="130"/>
      <c r="BH1621" s="130"/>
      <c r="BI1621" s="130"/>
      <c r="BJ1621" s="130"/>
      <c r="BK1621" s="130"/>
      <c r="BL1621" s="130"/>
      <c r="BM1621" s="130"/>
      <c r="BN1621" s="130"/>
      <c r="BO1621" s="130"/>
      <c r="BP1621" s="130"/>
      <c r="BQ1621" s="130"/>
      <c r="BR1621" s="130"/>
      <c r="BS1621" s="111"/>
    </row>
    <row r="1622" spans="4:71" s="94" customFormat="1" ht="9.75" customHeight="1" x14ac:dyDescent="0.25">
      <c r="D1622" s="130"/>
      <c r="E1622" s="130"/>
      <c r="F1622" s="130"/>
      <c r="G1622" s="130"/>
      <c r="H1622" s="130"/>
      <c r="I1622" s="130"/>
      <c r="J1622" s="130"/>
      <c r="K1622" s="130"/>
      <c r="L1622" s="130"/>
      <c r="M1622" s="130"/>
      <c r="N1622" s="130"/>
      <c r="O1622" s="130"/>
      <c r="P1622" s="130"/>
      <c r="Q1622" s="130"/>
      <c r="R1622" s="130"/>
      <c r="S1622" s="130"/>
      <c r="T1622" s="130"/>
      <c r="U1622" s="130"/>
      <c r="V1622" s="130"/>
      <c r="W1622" s="130"/>
      <c r="X1622" s="130"/>
      <c r="Y1622" s="130"/>
      <c r="Z1622" s="130"/>
      <c r="AA1622" s="130"/>
      <c r="AB1622" s="130"/>
      <c r="AC1622" s="130"/>
      <c r="AD1622" s="130"/>
      <c r="AE1622" s="130"/>
      <c r="AF1622" s="130"/>
      <c r="AG1622" s="130"/>
      <c r="AH1622" s="130"/>
      <c r="AI1622" s="130"/>
      <c r="AJ1622" s="130"/>
      <c r="AK1622" s="130"/>
      <c r="AL1622" s="130"/>
      <c r="AM1622" s="130"/>
      <c r="AN1622" s="130"/>
      <c r="AO1622" s="130"/>
      <c r="AP1622" s="130"/>
      <c r="AQ1622" s="130"/>
      <c r="AR1622" s="130"/>
      <c r="AS1622" s="130"/>
      <c r="AT1622" s="130"/>
      <c r="AU1622" s="130"/>
      <c r="AV1622" s="130"/>
      <c r="AW1622" s="130"/>
      <c r="AX1622" s="130"/>
      <c r="AY1622" s="130"/>
      <c r="AZ1622" s="130"/>
      <c r="BA1622" s="130"/>
      <c r="BB1622" s="130"/>
      <c r="BC1622" s="130"/>
      <c r="BD1622" s="130"/>
      <c r="BE1622" s="130"/>
      <c r="BF1622" s="130"/>
      <c r="BG1622" s="130"/>
      <c r="BH1622" s="130"/>
      <c r="BI1622" s="130"/>
      <c r="BJ1622" s="130"/>
      <c r="BK1622" s="130"/>
      <c r="BL1622" s="130"/>
      <c r="BM1622" s="130"/>
      <c r="BN1622" s="130"/>
      <c r="BO1622" s="130"/>
      <c r="BP1622" s="130"/>
      <c r="BQ1622" s="130"/>
      <c r="BR1622" s="130"/>
      <c r="BS1622" s="111"/>
    </row>
    <row r="1623" spans="4:71" s="94" customFormat="1" ht="9.75" customHeight="1" x14ac:dyDescent="0.25">
      <c r="D1623" s="130"/>
      <c r="E1623" s="130"/>
      <c r="F1623" s="130"/>
      <c r="G1623" s="130"/>
      <c r="H1623" s="130"/>
      <c r="I1623" s="130"/>
      <c r="J1623" s="130"/>
      <c r="K1623" s="130"/>
      <c r="L1623" s="130"/>
      <c r="M1623" s="130"/>
      <c r="N1623" s="130"/>
      <c r="O1623" s="130"/>
      <c r="P1623" s="130"/>
      <c r="Q1623" s="130"/>
      <c r="R1623" s="130"/>
      <c r="S1623" s="130"/>
      <c r="T1623" s="130"/>
      <c r="U1623" s="130"/>
      <c r="V1623" s="130"/>
      <c r="W1623" s="130"/>
      <c r="X1623" s="130"/>
      <c r="Y1623" s="130"/>
      <c r="Z1623" s="130"/>
      <c r="AA1623" s="130"/>
      <c r="AB1623" s="130"/>
      <c r="AC1623" s="130"/>
      <c r="AD1623" s="130"/>
      <c r="AE1623" s="130"/>
      <c r="AF1623" s="130"/>
      <c r="AG1623" s="130"/>
      <c r="AH1623" s="130"/>
      <c r="AI1623" s="130"/>
      <c r="AJ1623" s="130"/>
      <c r="AK1623" s="130"/>
      <c r="AL1623" s="130"/>
      <c r="AM1623" s="130"/>
      <c r="AN1623" s="130"/>
      <c r="AO1623" s="130"/>
      <c r="AP1623" s="130"/>
      <c r="AQ1623" s="130"/>
      <c r="AR1623" s="130"/>
      <c r="AS1623" s="130"/>
      <c r="AT1623" s="130"/>
      <c r="AU1623" s="130"/>
      <c r="AV1623" s="130"/>
      <c r="AW1623" s="130"/>
      <c r="AX1623" s="130"/>
      <c r="AY1623" s="130"/>
      <c r="AZ1623" s="130"/>
      <c r="BA1623" s="130"/>
      <c r="BB1623" s="130"/>
      <c r="BC1623" s="130"/>
      <c r="BD1623" s="130"/>
      <c r="BE1623" s="130"/>
      <c r="BF1623" s="130"/>
      <c r="BG1623" s="130"/>
      <c r="BH1623" s="130"/>
      <c r="BI1623" s="130"/>
      <c r="BJ1623" s="130"/>
      <c r="BK1623" s="130"/>
      <c r="BL1623" s="130"/>
      <c r="BM1623" s="130"/>
      <c r="BN1623" s="130"/>
      <c r="BO1623" s="130"/>
      <c r="BP1623" s="130"/>
      <c r="BQ1623" s="130"/>
      <c r="BR1623" s="130"/>
      <c r="BS1623" s="111"/>
    </row>
    <row r="1624" spans="4:71" s="94" customFormat="1" ht="9.75" customHeight="1" x14ac:dyDescent="0.25">
      <c r="D1624" s="130"/>
      <c r="E1624" s="130"/>
      <c r="F1624" s="130"/>
      <c r="G1624" s="130"/>
      <c r="H1624" s="130"/>
      <c r="I1624" s="130"/>
      <c r="J1624" s="130"/>
      <c r="K1624" s="130"/>
      <c r="L1624" s="130"/>
      <c r="M1624" s="130"/>
      <c r="N1624" s="130"/>
      <c r="O1624" s="130"/>
      <c r="P1624" s="130"/>
      <c r="Q1624" s="130"/>
      <c r="R1624" s="130"/>
      <c r="S1624" s="130"/>
      <c r="T1624" s="130"/>
      <c r="U1624" s="130"/>
      <c r="V1624" s="130"/>
      <c r="W1624" s="130"/>
      <c r="X1624" s="130"/>
      <c r="Y1624" s="130"/>
      <c r="Z1624" s="130"/>
      <c r="AA1624" s="130"/>
      <c r="AB1624" s="130"/>
      <c r="AC1624" s="130"/>
      <c r="AD1624" s="130"/>
      <c r="AE1624" s="130"/>
      <c r="AF1624" s="130"/>
      <c r="AG1624" s="130"/>
      <c r="AH1624" s="130"/>
      <c r="AI1624" s="130"/>
      <c r="AJ1624" s="130"/>
      <c r="AK1624" s="130"/>
      <c r="AL1624" s="130"/>
      <c r="AM1624" s="130"/>
      <c r="AN1624" s="130"/>
      <c r="AO1624" s="130"/>
      <c r="AP1624" s="130"/>
      <c r="AQ1624" s="130"/>
      <c r="AR1624" s="130"/>
      <c r="AS1624" s="130"/>
      <c r="AT1624" s="130"/>
      <c r="AU1624" s="130"/>
      <c r="AV1624" s="130"/>
      <c r="AW1624" s="130"/>
      <c r="AX1624" s="130"/>
      <c r="AY1624" s="130"/>
      <c r="AZ1624" s="130"/>
      <c r="BA1624" s="130"/>
      <c r="BB1624" s="130"/>
      <c r="BC1624" s="130"/>
      <c r="BD1624" s="130"/>
      <c r="BE1624" s="130"/>
      <c r="BF1624" s="130"/>
      <c r="BG1624" s="130"/>
      <c r="BH1624" s="130"/>
      <c r="BI1624" s="130"/>
      <c r="BJ1624" s="130"/>
      <c r="BK1624" s="130"/>
      <c r="BL1624" s="130"/>
      <c r="BM1624" s="130"/>
      <c r="BN1624" s="130"/>
      <c r="BO1624" s="130"/>
      <c r="BP1624" s="130"/>
      <c r="BQ1624" s="130"/>
      <c r="BR1624" s="130"/>
      <c r="BS1624" s="111"/>
    </row>
    <row r="1625" spans="4:71" s="94" customFormat="1" ht="9.75" customHeight="1" x14ac:dyDescent="0.25">
      <c r="D1625" s="130"/>
      <c r="E1625" s="130"/>
      <c r="F1625" s="130"/>
      <c r="G1625" s="130"/>
      <c r="H1625" s="130"/>
      <c r="I1625" s="130"/>
      <c r="J1625" s="130"/>
      <c r="K1625" s="130"/>
      <c r="L1625" s="130"/>
      <c r="M1625" s="130"/>
      <c r="N1625" s="130"/>
      <c r="O1625" s="130"/>
      <c r="P1625" s="130"/>
      <c r="Q1625" s="130"/>
      <c r="R1625" s="130"/>
      <c r="S1625" s="130"/>
      <c r="T1625" s="130"/>
      <c r="U1625" s="130"/>
      <c r="V1625" s="130"/>
      <c r="W1625" s="130"/>
      <c r="X1625" s="130"/>
      <c r="Y1625" s="130"/>
      <c r="Z1625" s="130"/>
      <c r="AA1625" s="130"/>
      <c r="AB1625" s="130"/>
      <c r="AC1625" s="130"/>
      <c r="AD1625" s="130"/>
      <c r="AE1625" s="130"/>
      <c r="AF1625" s="130"/>
      <c r="AG1625" s="130"/>
      <c r="AH1625" s="130"/>
      <c r="AI1625" s="130"/>
      <c r="AJ1625" s="130"/>
      <c r="AK1625" s="130"/>
      <c r="AL1625" s="130"/>
      <c r="AM1625" s="130"/>
      <c r="AN1625" s="130"/>
      <c r="AO1625" s="130"/>
      <c r="AP1625" s="130"/>
      <c r="AQ1625" s="130"/>
      <c r="AR1625" s="130"/>
      <c r="AS1625" s="130"/>
      <c r="AT1625" s="130"/>
      <c r="AU1625" s="130"/>
      <c r="AV1625" s="130"/>
      <c r="AW1625" s="130"/>
      <c r="AX1625" s="130"/>
      <c r="AY1625" s="130"/>
      <c r="AZ1625" s="130"/>
      <c r="BA1625" s="130"/>
      <c r="BB1625" s="130"/>
      <c r="BC1625" s="130"/>
      <c r="BD1625" s="130"/>
      <c r="BE1625" s="130"/>
      <c r="BF1625" s="130"/>
      <c r="BG1625" s="130"/>
      <c r="BH1625" s="130"/>
      <c r="BI1625" s="130"/>
      <c r="BJ1625" s="130"/>
      <c r="BK1625" s="130"/>
      <c r="BL1625" s="130"/>
      <c r="BM1625" s="130"/>
      <c r="BN1625" s="130"/>
      <c r="BO1625" s="130"/>
      <c r="BP1625" s="130"/>
      <c r="BQ1625" s="130"/>
      <c r="BR1625" s="130"/>
      <c r="BS1625" s="111"/>
    </row>
    <row r="1626" spans="4:71" s="94" customFormat="1" ht="9.75" customHeight="1" x14ac:dyDescent="0.25">
      <c r="D1626" s="130"/>
      <c r="E1626" s="130"/>
      <c r="F1626" s="130"/>
      <c r="G1626" s="130"/>
      <c r="H1626" s="130"/>
      <c r="I1626" s="130"/>
      <c r="J1626" s="130"/>
      <c r="K1626" s="130"/>
      <c r="L1626" s="130"/>
      <c r="M1626" s="130"/>
      <c r="N1626" s="130"/>
      <c r="O1626" s="130"/>
      <c r="P1626" s="130"/>
      <c r="Q1626" s="130"/>
      <c r="R1626" s="130"/>
      <c r="S1626" s="130"/>
      <c r="T1626" s="130"/>
      <c r="U1626" s="130"/>
      <c r="V1626" s="130"/>
      <c r="W1626" s="130"/>
      <c r="X1626" s="130"/>
      <c r="Y1626" s="130"/>
      <c r="Z1626" s="130"/>
      <c r="AA1626" s="130"/>
      <c r="AB1626" s="130"/>
      <c r="AC1626" s="130"/>
      <c r="AD1626" s="130"/>
      <c r="AE1626" s="130"/>
      <c r="AF1626" s="130"/>
      <c r="AG1626" s="130"/>
      <c r="AH1626" s="130"/>
      <c r="AI1626" s="130"/>
      <c r="AJ1626" s="130"/>
      <c r="AK1626" s="130"/>
      <c r="AL1626" s="130"/>
      <c r="AM1626" s="130"/>
      <c r="AN1626" s="130"/>
      <c r="AO1626" s="130"/>
      <c r="AP1626" s="130"/>
      <c r="AQ1626" s="130"/>
      <c r="AR1626" s="130"/>
      <c r="AS1626" s="130"/>
      <c r="AT1626" s="130"/>
      <c r="AU1626" s="130"/>
      <c r="AV1626" s="130"/>
      <c r="AW1626" s="130"/>
      <c r="AX1626" s="130"/>
      <c r="AY1626" s="130"/>
      <c r="AZ1626" s="130"/>
      <c r="BA1626" s="130"/>
      <c r="BB1626" s="130"/>
      <c r="BC1626" s="130"/>
      <c r="BD1626" s="130"/>
      <c r="BE1626" s="130"/>
      <c r="BF1626" s="130"/>
      <c r="BG1626" s="130"/>
      <c r="BH1626" s="130"/>
      <c r="BI1626" s="130"/>
      <c r="BJ1626" s="130"/>
      <c r="BK1626" s="130"/>
      <c r="BL1626" s="130"/>
      <c r="BM1626" s="130"/>
      <c r="BN1626" s="130"/>
      <c r="BO1626" s="130"/>
      <c r="BP1626" s="130"/>
      <c r="BQ1626" s="130"/>
      <c r="BR1626" s="130"/>
      <c r="BS1626" s="111"/>
    </row>
    <row r="1627" spans="4:71" s="94" customFormat="1" ht="9.75" customHeight="1" x14ac:dyDescent="0.25">
      <c r="D1627" s="130"/>
      <c r="E1627" s="130"/>
      <c r="F1627" s="130"/>
      <c r="G1627" s="130"/>
      <c r="H1627" s="130"/>
      <c r="I1627" s="130"/>
      <c r="J1627" s="130"/>
      <c r="K1627" s="130"/>
      <c r="L1627" s="130"/>
      <c r="M1627" s="130"/>
      <c r="N1627" s="130"/>
      <c r="O1627" s="130"/>
      <c r="P1627" s="130"/>
      <c r="Q1627" s="130"/>
      <c r="R1627" s="130"/>
      <c r="S1627" s="130"/>
      <c r="T1627" s="130"/>
      <c r="U1627" s="130"/>
      <c r="V1627" s="130"/>
      <c r="W1627" s="130"/>
      <c r="X1627" s="130"/>
      <c r="Y1627" s="130"/>
      <c r="Z1627" s="130"/>
      <c r="AA1627" s="130"/>
      <c r="AB1627" s="130"/>
      <c r="AC1627" s="130"/>
      <c r="AD1627" s="130"/>
      <c r="AE1627" s="130"/>
      <c r="AF1627" s="130"/>
      <c r="AG1627" s="130"/>
      <c r="AH1627" s="130"/>
      <c r="AI1627" s="130"/>
      <c r="AJ1627" s="130"/>
      <c r="AK1627" s="130"/>
      <c r="AL1627" s="130"/>
      <c r="AM1627" s="130"/>
      <c r="AN1627" s="130"/>
      <c r="AO1627" s="130"/>
      <c r="AP1627" s="130"/>
      <c r="AQ1627" s="130"/>
      <c r="AR1627" s="130"/>
      <c r="AS1627" s="130"/>
      <c r="AT1627" s="130"/>
      <c r="AU1627" s="130"/>
      <c r="AV1627" s="130"/>
      <c r="AW1627" s="130"/>
      <c r="AX1627" s="130"/>
      <c r="AY1627" s="130"/>
      <c r="AZ1627" s="130"/>
      <c r="BA1627" s="130"/>
      <c r="BB1627" s="130"/>
      <c r="BC1627" s="130"/>
      <c r="BD1627" s="130"/>
      <c r="BE1627" s="130"/>
      <c r="BF1627" s="130"/>
      <c r="BG1627" s="130"/>
      <c r="BH1627" s="130"/>
      <c r="BI1627" s="130"/>
      <c r="BJ1627" s="130"/>
      <c r="BK1627" s="130"/>
      <c r="BL1627" s="130"/>
      <c r="BM1627" s="130"/>
      <c r="BN1627" s="130"/>
      <c r="BO1627" s="130"/>
      <c r="BP1627" s="130"/>
      <c r="BQ1627" s="130"/>
      <c r="BR1627" s="130"/>
      <c r="BS1627" s="111"/>
    </row>
    <row r="1628" spans="4:71" s="94" customFormat="1" ht="9.75" customHeight="1" x14ac:dyDescent="0.25">
      <c r="D1628" s="130"/>
      <c r="E1628" s="130"/>
      <c r="F1628" s="130"/>
      <c r="G1628" s="130"/>
      <c r="H1628" s="130"/>
      <c r="I1628" s="130"/>
      <c r="J1628" s="130"/>
      <c r="K1628" s="130"/>
      <c r="L1628" s="130"/>
      <c r="M1628" s="130"/>
      <c r="N1628" s="130"/>
      <c r="O1628" s="130"/>
      <c r="P1628" s="130"/>
      <c r="Q1628" s="130"/>
      <c r="R1628" s="130"/>
      <c r="S1628" s="130"/>
      <c r="T1628" s="130"/>
      <c r="U1628" s="130"/>
      <c r="V1628" s="130"/>
      <c r="W1628" s="130"/>
      <c r="X1628" s="130"/>
      <c r="Y1628" s="130"/>
      <c r="Z1628" s="130"/>
      <c r="AA1628" s="130"/>
      <c r="AB1628" s="130"/>
      <c r="AC1628" s="130"/>
      <c r="AD1628" s="130"/>
      <c r="AE1628" s="130"/>
      <c r="AF1628" s="130"/>
      <c r="AG1628" s="130"/>
      <c r="AH1628" s="130"/>
      <c r="AI1628" s="130"/>
      <c r="AJ1628" s="130"/>
      <c r="AK1628" s="130"/>
      <c r="AL1628" s="130"/>
      <c r="AM1628" s="130"/>
      <c r="AN1628" s="130"/>
      <c r="AO1628" s="130"/>
      <c r="AP1628" s="130"/>
      <c r="AQ1628" s="130"/>
      <c r="AR1628" s="130"/>
      <c r="AS1628" s="130"/>
      <c r="AT1628" s="130"/>
      <c r="AU1628" s="130"/>
      <c r="AV1628" s="130"/>
      <c r="AW1628" s="130"/>
      <c r="AX1628" s="130"/>
      <c r="AY1628" s="130"/>
      <c r="AZ1628" s="130"/>
      <c r="BA1628" s="130"/>
      <c r="BB1628" s="130"/>
      <c r="BC1628" s="130"/>
      <c r="BD1628" s="130"/>
      <c r="BE1628" s="130"/>
      <c r="BF1628" s="130"/>
      <c r="BG1628" s="130"/>
      <c r="BH1628" s="130"/>
      <c r="BI1628" s="130"/>
      <c r="BJ1628" s="130"/>
      <c r="BK1628" s="130"/>
      <c r="BL1628" s="130"/>
      <c r="BM1628" s="130"/>
      <c r="BN1628" s="130"/>
      <c r="BO1628" s="130"/>
      <c r="BP1628" s="130"/>
      <c r="BQ1628" s="130"/>
      <c r="BR1628" s="130"/>
      <c r="BS1628" s="111"/>
    </row>
    <row r="1629" spans="4:71" s="94" customFormat="1" ht="9.75" customHeight="1" x14ac:dyDescent="0.25">
      <c r="D1629" s="130"/>
      <c r="E1629" s="130"/>
      <c r="F1629" s="130"/>
      <c r="G1629" s="130"/>
      <c r="H1629" s="130"/>
      <c r="I1629" s="130"/>
      <c r="J1629" s="130"/>
      <c r="K1629" s="130"/>
      <c r="L1629" s="130"/>
      <c r="M1629" s="130"/>
      <c r="N1629" s="130"/>
      <c r="O1629" s="130"/>
      <c r="P1629" s="130"/>
      <c r="Q1629" s="130"/>
      <c r="R1629" s="130"/>
      <c r="S1629" s="130"/>
      <c r="T1629" s="130"/>
      <c r="U1629" s="130"/>
      <c r="V1629" s="130"/>
      <c r="W1629" s="130"/>
      <c r="X1629" s="130"/>
      <c r="Y1629" s="130"/>
      <c r="Z1629" s="130"/>
      <c r="AA1629" s="130"/>
      <c r="AB1629" s="130"/>
      <c r="AC1629" s="130"/>
      <c r="AD1629" s="130"/>
      <c r="AE1629" s="130"/>
      <c r="AF1629" s="130"/>
      <c r="AG1629" s="130"/>
      <c r="AH1629" s="130"/>
      <c r="AI1629" s="130"/>
      <c r="AJ1629" s="130"/>
      <c r="AK1629" s="130"/>
      <c r="AL1629" s="130"/>
      <c r="AM1629" s="130"/>
      <c r="AN1629" s="130"/>
      <c r="AO1629" s="130"/>
      <c r="AP1629" s="130"/>
      <c r="AQ1629" s="130"/>
      <c r="AR1629" s="130"/>
      <c r="AS1629" s="130"/>
      <c r="AT1629" s="130"/>
      <c r="AU1629" s="130"/>
      <c r="AV1629" s="130"/>
      <c r="AW1629" s="130"/>
      <c r="AX1629" s="130"/>
      <c r="AY1629" s="130"/>
      <c r="AZ1629" s="130"/>
      <c r="BA1629" s="130"/>
      <c r="BB1629" s="130"/>
      <c r="BC1629" s="130"/>
      <c r="BD1629" s="130"/>
      <c r="BE1629" s="130"/>
      <c r="BF1629" s="130"/>
      <c r="BG1629" s="130"/>
      <c r="BH1629" s="130"/>
      <c r="BI1629" s="130"/>
      <c r="BJ1629" s="130"/>
      <c r="BK1629" s="130"/>
      <c r="BL1629" s="130"/>
      <c r="BM1629" s="130"/>
      <c r="BN1629" s="130"/>
      <c r="BO1629" s="130"/>
      <c r="BP1629" s="130"/>
      <c r="BQ1629" s="130"/>
      <c r="BR1629" s="130"/>
      <c r="BS1629" s="111"/>
    </row>
    <row r="1630" spans="4:71" s="94" customFormat="1" ht="9.75" customHeight="1" x14ac:dyDescent="0.25">
      <c r="D1630" s="130"/>
      <c r="E1630" s="130"/>
      <c r="F1630" s="130"/>
      <c r="G1630" s="130"/>
      <c r="H1630" s="130"/>
      <c r="I1630" s="130"/>
      <c r="J1630" s="130"/>
      <c r="K1630" s="130"/>
      <c r="L1630" s="130"/>
      <c r="M1630" s="130"/>
      <c r="N1630" s="130"/>
      <c r="O1630" s="130"/>
      <c r="P1630" s="130"/>
      <c r="Q1630" s="130"/>
      <c r="R1630" s="130"/>
      <c r="S1630" s="130"/>
      <c r="T1630" s="130"/>
      <c r="U1630" s="130"/>
      <c r="V1630" s="130"/>
      <c r="W1630" s="130"/>
      <c r="X1630" s="130"/>
      <c r="Y1630" s="130"/>
      <c r="Z1630" s="130"/>
      <c r="AA1630" s="130"/>
      <c r="AB1630" s="130"/>
      <c r="AC1630" s="130"/>
      <c r="AD1630" s="130"/>
      <c r="AE1630" s="130"/>
      <c r="AF1630" s="130"/>
      <c r="AG1630" s="130"/>
      <c r="AH1630" s="130"/>
      <c r="AI1630" s="130"/>
      <c r="AJ1630" s="130"/>
      <c r="AK1630" s="130"/>
      <c r="AL1630" s="130"/>
      <c r="AM1630" s="130"/>
      <c r="AN1630" s="130"/>
      <c r="AO1630" s="130"/>
      <c r="AP1630" s="130"/>
      <c r="AQ1630" s="130"/>
      <c r="AR1630" s="130"/>
      <c r="AS1630" s="130"/>
      <c r="AT1630" s="130"/>
      <c r="AU1630" s="130"/>
      <c r="AV1630" s="130"/>
      <c r="AW1630" s="130"/>
      <c r="AX1630" s="130"/>
      <c r="AY1630" s="130"/>
      <c r="AZ1630" s="130"/>
      <c r="BA1630" s="130"/>
      <c r="BB1630" s="130"/>
      <c r="BC1630" s="130"/>
      <c r="BD1630" s="130"/>
      <c r="BE1630" s="130"/>
      <c r="BF1630" s="130"/>
      <c r="BG1630" s="130"/>
      <c r="BH1630" s="130"/>
      <c r="BI1630" s="130"/>
      <c r="BJ1630" s="130"/>
      <c r="BK1630" s="130"/>
      <c r="BL1630" s="130"/>
      <c r="BM1630" s="130"/>
      <c r="BN1630" s="130"/>
      <c r="BO1630" s="130"/>
      <c r="BP1630" s="130"/>
      <c r="BQ1630" s="130"/>
      <c r="BR1630" s="130"/>
      <c r="BS1630" s="111"/>
    </row>
    <row r="1631" spans="4:71" s="94" customFormat="1" ht="9.75" customHeight="1" x14ac:dyDescent="0.25">
      <c r="D1631" s="130"/>
      <c r="E1631" s="130"/>
      <c r="F1631" s="130"/>
      <c r="G1631" s="130"/>
      <c r="H1631" s="130"/>
      <c r="I1631" s="130"/>
      <c r="J1631" s="130"/>
      <c r="K1631" s="130"/>
      <c r="L1631" s="130"/>
      <c r="M1631" s="130"/>
      <c r="N1631" s="130"/>
      <c r="O1631" s="130"/>
      <c r="P1631" s="130"/>
      <c r="Q1631" s="130"/>
      <c r="R1631" s="130"/>
      <c r="S1631" s="130"/>
      <c r="T1631" s="130"/>
      <c r="U1631" s="130"/>
      <c r="V1631" s="130"/>
      <c r="W1631" s="130"/>
      <c r="X1631" s="130"/>
      <c r="Y1631" s="130"/>
      <c r="Z1631" s="130"/>
      <c r="AA1631" s="130"/>
      <c r="AB1631" s="130"/>
      <c r="AC1631" s="130"/>
      <c r="AD1631" s="130"/>
      <c r="AE1631" s="130"/>
      <c r="AF1631" s="130"/>
      <c r="AG1631" s="130"/>
      <c r="AH1631" s="130"/>
      <c r="AI1631" s="130"/>
      <c r="AJ1631" s="130"/>
      <c r="AK1631" s="130"/>
      <c r="AL1631" s="130"/>
      <c r="AM1631" s="130"/>
      <c r="AN1631" s="130"/>
      <c r="AO1631" s="130"/>
      <c r="AP1631" s="130"/>
      <c r="AQ1631" s="130"/>
      <c r="AR1631" s="130"/>
      <c r="AS1631" s="130"/>
      <c r="AT1631" s="130"/>
      <c r="AU1631" s="130"/>
      <c r="AV1631" s="130"/>
      <c r="AW1631" s="130"/>
      <c r="AX1631" s="130"/>
      <c r="AY1631" s="130"/>
      <c r="AZ1631" s="130"/>
      <c r="BA1631" s="130"/>
      <c r="BB1631" s="130"/>
      <c r="BC1631" s="130"/>
      <c r="BD1631" s="130"/>
      <c r="BE1631" s="130"/>
      <c r="BF1631" s="130"/>
      <c r="BG1631" s="130"/>
      <c r="BH1631" s="130"/>
      <c r="BI1631" s="130"/>
      <c r="BJ1631" s="130"/>
      <c r="BK1631" s="130"/>
      <c r="BL1631" s="130"/>
      <c r="BM1631" s="130"/>
      <c r="BN1631" s="130"/>
      <c r="BO1631" s="130"/>
      <c r="BP1631" s="130"/>
      <c r="BQ1631" s="130"/>
      <c r="BR1631" s="130"/>
      <c r="BS1631" s="111"/>
    </row>
    <row r="1632" spans="4:71" s="94" customFormat="1" ht="9.75" customHeight="1" x14ac:dyDescent="0.25">
      <c r="D1632" s="130"/>
      <c r="E1632" s="130"/>
      <c r="F1632" s="130"/>
      <c r="G1632" s="130"/>
      <c r="H1632" s="130"/>
      <c r="I1632" s="130"/>
      <c r="J1632" s="130"/>
      <c r="K1632" s="130"/>
      <c r="L1632" s="130"/>
      <c r="M1632" s="130"/>
      <c r="N1632" s="130"/>
      <c r="O1632" s="130"/>
      <c r="P1632" s="130"/>
      <c r="Q1632" s="130"/>
      <c r="R1632" s="130"/>
      <c r="S1632" s="130"/>
      <c r="T1632" s="130"/>
      <c r="U1632" s="130"/>
      <c r="V1632" s="130"/>
      <c r="W1632" s="130"/>
      <c r="X1632" s="130"/>
      <c r="Y1632" s="130"/>
      <c r="Z1632" s="130"/>
      <c r="AA1632" s="130"/>
      <c r="AB1632" s="130"/>
      <c r="AC1632" s="130"/>
      <c r="AD1632" s="130"/>
      <c r="AE1632" s="130"/>
      <c r="AF1632" s="130"/>
      <c r="AG1632" s="130"/>
      <c r="AH1632" s="130"/>
      <c r="AI1632" s="130"/>
      <c r="AJ1632" s="130"/>
      <c r="AK1632" s="130"/>
      <c r="AL1632" s="130"/>
      <c r="AM1632" s="130"/>
      <c r="AN1632" s="130"/>
      <c r="AO1632" s="130"/>
      <c r="AP1632" s="130"/>
      <c r="AQ1632" s="130"/>
      <c r="AR1632" s="130"/>
      <c r="AS1632" s="130"/>
      <c r="AT1632" s="130"/>
      <c r="AU1632" s="130"/>
      <c r="AV1632" s="130"/>
      <c r="AW1632" s="130"/>
      <c r="AX1632" s="130"/>
      <c r="AY1632" s="130"/>
      <c r="AZ1632" s="130"/>
      <c r="BA1632" s="130"/>
      <c r="BB1632" s="130"/>
      <c r="BC1632" s="130"/>
      <c r="BD1632" s="130"/>
      <c r="BE1632" s="130"/>
      <c r="BF1632" s="130"/>
      <c r="BG1632" s="130"/>
      <c r="BH1632" s="130"/>
      <c r="BI1632" s="130"/>
      <c r="BJ1632" s="130"/>
      <c r="BK1632" s="130"/>
      <c r="BL1632" s="130"/>
      <c r="BM1632" s="130"/>
      <c r="BN1632" s="130"/>
      <c r="BO1632" s="130"/>
      <c r="BP1632" s="130"/>
      <c r="BQ1632" s="130"/>
      <c r="BR1632" s="130"/>
      <c r="BS1632" s="111"/>
    </row>
    <row r="1633" spans="4:71" s="94" customFormat="1" ht="9.75" customHeight="1" x14ac:dyDescent="0.25">
      <c r="D1633" s="130"/>
      <c r="E1633" s="130"/>
      <c r="F1633" s="130"/>
      <c r="G1633" s="130"/>
      <c r="H1633" s="130"/>
      <c r="I1633" s="130"/>
      <c r="J1633" s="130"/>
      <c r="K1633" s="130"/>
      <c r="L1633" s="130"/>
      <c r="M1633" s="130"/>
      <c r="N1633" s="130"/>
      <c r="O1633" s="130"/>
      <c r="P1633" s="130"/>
      <c r="Q1633" s="130"/>
      <c r="R1633" s="130"/>
      <c r="S1633" s="130"/>
      <c r="T1633" s="130"/>
      <c r="U1633" s="130"/>
      <c r="V1633" s="130"/>
      <c r="W1633" s="130"/>
      <c r="X1633" s="130"/>
      <c r="Y1633" s="130"/>
      <c r="Z1633" s="130"/>
      <c r="AA1633" s="130"/>
      <c r="AB1633" s="130"/>
      <c r="AC1633" s="130"/>
      <c r="AD1633" s="130"/>
      <c r="AE1633" s="130"/>
      <c r="AF1633" s="130"/>
      <c r="AG1633" s="130"/>
      <c r="AH1633" s="130"/>
      <c r="AI1633" s="130"/>
      <c r="AJ1633" s="130"/>
      <c r="AK1633" s="130"/>
      <c r="AL1633" s="130"/>
      <c r="AM1633" s="130"/>
      <c r="AN1633" s="130"/>
      <c r="AO1633" s="130"/>
      <c r="AP1633" s="130"/>
      <c r="AQ1633" s="130"/>
      <c r="AR1633" s="130"/>
      <c r="AS1633" s="130"/>
      <c r="AT1633" s="130"/>
      <c r="AU1633" s="130"/>
      <c r="AV1633" s="130"/>
      <c r="AW1633" s="130"/>
      <c r="AX1633" s="130"/>
      <c r="AY1633" s="130"/>
      <c r="AZ1633" s="130"/>
      <c r="BA1633" s="130"/>
      <c r="BB1633" s="130"/>
      <c r="BC1633" s="130"/>
      <c r="BD1633" s="130"/>
      <c r="BE1633" s="130"/>
      <c r="BF1633" s="130"/>
      <c r="BG1633" s="130"/>
      <c r="BH1633" s="130"/>
      <c r="BI1633" s="130"/>
      <c r="BJ1633" s="130"/>
      <c r="BK1633" s="130"/>
      <c r="BL1633" s="130"/>
      <c r="BM1633" s="130"/>
      <c r="BN1633" s="130"/>
      <c r="BO1633" s="130"/>
      <c r="BP1633" s="130"/>
      <c r="BQ1633" s="130"/>
      <c r="BR1633" s="130"/>
      <c r="BS1633" s="111"/>
    </row>
    <row r="1634" spans="4:71" s="94" customFormat="1" ht="9.75" customHeight="1" x14ac:dyDescent="0.25">
      <c r="D1634" s="130"/>
      <c r="E1634" s="130"/>
      <c r="F1634" s="130"/>
      <c r="G1634" s="130"/>
      <c r="H1634" s="130"/>
      <c r="I1634" s="130"/>
      <c r="J1634" s="130"/>
      <c r="K1634" s="130"/>
      <c r="L1634" s="130"/>
      <c r="M1634" s="130"/>
      <c r="N1634" s="130"/>
      <c r="O1634" s="130"/>
      <c r="P1634" s="130"/>
      <c r="Q1634" s="130"/>
      <c r="R1634" s="130"/>
      <c r="S1634" s="130"/>
      <c r="T1634" s="130"/>
      <c r="U1634" s="130"/>
      <c r="V1634" s="130"/>
      <c r="W1634" s="130"/>
      <c r="X1634" s="130"/>
      <c r="Y1634" s="130"/>
      <c r="Z1634" s="130"/>
      <c r="AA1634" s="130"/>
      <c r="AB1634" s="130"/>
      <c r="AC1634" s="130"/>
      <c r="AD1634" s="130"/>
      <c r="AE1634" s="130"/>
      <c r="AF1634" s="130"/>
      <c r="AG1634" s="130"/>
      <c r="AH1634" s="130"/>
      <c r="AI1634" s="130"/>
      <c r="AJ1634" s="130"/>
      <c r="AK1634" s="130"/>
      <c r="AL1634" s="130"/>
      <c r="AM1634" s="130"/>
      <c r="AN1634" s="130"/>
      <c r="AO1634" s="130"/>
      <c r="AP1634" s="130"/>
      <c r="AQ1634" s="130"/>
      <c r="AR1634" s="130"/>
      <c r="AS1634" s="130"/>
      <c r="AT1634" s="130"/>
      <c r="AU1634" s="130"/>
      <c r="AV1634" s="130"/>
      <c r="AW1634" s="130"/>
      <c r="AX1634" s="130"/>
      <c r="AY1634" s="130"/>
      <c r="AZ1634" s="130"/>
      <c r="BA1634" s="130"/>
      <c r="BB1634" s="130"/>
      <c r="BC1634" s="130"/>
      <c r="BD1634" s="130"/>
      <c r="BE1634" s="130"/>
      <c r="BF1634" s="130"/>
      <c r="BG1634" s="130"/>
      <c r="BH1634" s="130"/>
      <c r="BI1634" s="130"/>
      <c r="BJ1634" s="130"/>
      <c r="BK1634" s="130"/>
      <c r="BL1634" s="130"/>
      <c r="BM1634" s="130"/>
      <c r="BN1634" s="130"/>
      <c r="BO1634" s="130"/>
      <c r="BP1634" s="130"/>
      <c r="BQ1634" s="130"/>
      <c r="BR1634" s="130"/>
      <c r="BS1634" s="111"/>
    </row>
    <row r="1635" spans="4:71" s="94" customFormat="1" ht="9.75" customHeight="1" x14ac:dyDescent="0.25">
      <c r="D1635" s="130"/>
      <c r="E1635" s="130"/>
      <c r="F1635" s="130"/>
      <c r="G1635" s="130"/>
      <c r="H1635" s="130"/>
      <c r="I1635" s="130"/>
      <c r="J1635" s="130"/>
      <c r="K1635" s="130"/>
      <c r="L1635" s="130"/>
      <c r="M1635" s="130"/>
      <c r="N1635" s="130"/>
      <c r="O1635" s="130"/>
      <c r="P1635" s="130"/>
      <c r="Q1635" s="130"/>
      <c r="R1635" s="130"/>
      <c r="S1635" s="130"/>
      <c r="T1635" s="130"/>
      <c r="U1635" s="130"/>
      <c r="V1635" s="130"/>
      <c r="W1635" s="130"/>
      <c r="X1635" s="130"/>
      <c r="Y1635" s="130"/>
      <c r="Z1635" s="130"/>
      <c r="AA1635" s="130"/>
      <c r="AB1635" s="130"/>
      <c r="AC1635" s="130"/>
      <c r="AD1635" s="130"/>
      <c r="AE1635" s="130"/>
      <c r="AF1635" s="130"/>
      <c r="AG1635" s="130"/>
      <c r="AH1635" s="130"/>
      <c r="AI1635" s="130"/>
      <c r="AJ1635" s="130"/>
      <c r="AK1635" s="130"/>
      <c r="AL1635" s="130"/>
      <c r="AM1635" s="130"/>
      <c r="AN1635" s="130"/>
      <c r="AO1635" s="130"/>
      <c r="AP1635" s="130"/>
      <c r="AQ1635" s="130"/>
      <c r="AR1635" s="130"/>
      <c r="AS1635" s="130"/>
      <c r="AT1635" s="130"/>
      <c r="AU1635" s="130"/>
      <c r="AV1635" s="130"/>
      <c r="AW1635" s="130"/>
      <c r="AX1635" s="130"/>
      <c r="AY1635" s="130"/>
      <c r="AZ1635" s="130"/>
      <c r="BA1635" s="130"/>
      <c r="BB1635" s="130"/>
      <c r="BC1635" s="130"/>
      <c r="BD1635" s="130"/>
      <c r="BE1635" s="130"/>
      <c r="BF1635" s="130"/>
      <c r="BG1635" s="130"/>
      <c r="BH1635" s="130"/>
      <c r="BI1635" s="130"/>
      <c r="BJ1635" s="130"/>
      <c r="BK1635" s="130"/>
      <c r="BL1635" s="130"/>
      <c r="BM1635" s="130"/>
      <c r="BN1635" s="130"/>
      <c r="BO1635" s="130"/>
      <c r="BP1635" s="130"/>
      <c r="BQ1635" s="130"/>
      <c r="BR1635" s="130"/>
      <c r="BS1635" s="111"/>
    </row>
    <row r="1636" spans="4:71" s="94" customFormat="1" ht="9.75" customHeight="1" x14ac:dyDescent="0.25">
      <c r="D1636" s="130"/>
      <c r="E1636" s="130"/>
      <c r="F1636" s="130"/>
      <c r="G1636" s="130"/>
      <c r="H1636" s="130"/>
      <c r="I1636" s="130"/>
      <c r="J1636" s="130"/>
      <c r="K1636" s="130"/>
      <c r="L1636" s="130"/>
      <c r="M1636" s="130"/>
      <c r="N1636" s="130"/>
      <c r="O1636" s="130"/>
      <c r="P1636" s="130"/>
      <c r="Q1636" s="130"/>
      <c r="R1636" s="130"/>
      <c r="S1636" s="130"/>
      <c r="T1636" s="130"/>
      <c r="U1636" s="130"/>
      <c r="V1636" s="130"/>
      <c r="W1636" s="130"/>
      <c r="X1636" s="130"/>
      <c r="Y1636" s="130"/>
      <c r="Z1636" s="130"/>
      <c r="AA1636" s="130"/>
      <c r="AB1636" s="130"/>
      <c r="AC1636" s="130"/>
      <c r="AD1636" s="130"/>
      <c r="AE1636" s="130"/>
      <c r="AF1636" s="130"/>
      <c r="AG1636" s="130"/>
      <c r="AH1636" s="130"/>
      <c r="AI1636" s="130"/>
      <c r="AJ1636" s="130"/>
      <c r="AK1636" s="130"/>
      <c r="AL1636" s="130"/>
      <c r="AM1636" s="130"/>
      <c r="AN1636" s="130"/>
      <c r="AO1636" s="130"/>
      <c r="AP1636" s="130"/>
      <c r="AQ1636" s="130"/>
      <c r="AR1636" s="130"/>
      <c r="AS1636" s="130"/>
      <c r="AT1636" s="130"/>
      <c r="AU1636" s="130"/>
      <c r="AV1636" s="130"/>
      <c r="AW1636" s="130"/>
      <c r="AX1636" s="130"/>
      <c r="AY1636" s="130"/>
      <c r="AZ1636" s="130"/>
      <c r="BA1636" s="130"/>
      <c r="BB1636" s="130"/>
      <c r="BC1636" s="130"/>
      <c r="BD1636" s="130"/>
      <c r="BE1636" s="130"/>
      <c r="BF1636" s="130"/>
      <c r="BG1636" s="130"/>
      <c r="BH1636" s="130"/>
      <c r="BI1636" s="130"/>
      <c r="BJ1636" s="130"/>
      <c r="BK1636" s="130"/>
      <c r="BL1636" s="130"/>
      <c r="BM1636" s="130"/>
      <c r="BN1636" s="130"/>
      <c r="BO1636" s="130"/>
      <c r="BP1636" s="130"/>
      <c r="BQ1636" s="130"/>
      <c r="BR1636" s="130"/>
      <c r="BS1636" s="111"/>
    </row>
    <row r="1637" spans="4:71" s="94" customFormat="1" ht="9.75" customHeight="1" x14ac:dyDescent="0.25">
      <c r="D1637" s="130"/>
      <c r="E1637" s="130"/>
      <c r="F1637" s="130"/>
      <c r="G1637" s="130"/>
      <c r="H1637" s="130"/>
      <c r="I1637" s="130"/>
      <c r="J1637" s="130"/>
      <c r="K1637" s="130"/>
      <c r="L1637" s="130"/>
      <c r="M1637" s="130"/>
      <c r="N1637" s="130"/>
      <c r="O1637" s="130"/>
      <c r="P1637" s="130"/>
      <c r="Q1637" s="130"/>
      <c r="R1637" s="130"/>
      <c r="S1637" s="130"/>
      <c r="T1637" s="130"/>
      <c r="U1637" s="130"/>
      <c r="V1637" s="130"/>
      <c r="W1637" s="130"/>
      <c r="X1637" s="130"/>
      <c r="Y1637" s="130"/>
      <c r="Z1637" s="130"/>
      <c r="AA1637" s="130"/>
      <c r="AB1637" s="130"/>
      <c r="AC1637" s="130"/>
      <c r="AD1637" s="130"/>
      <c r="AE1637" s="130"/>
      <c r="AF1637" s="130"/>
      <c r="AG1637" s="130"/>
      <c r="AH1637" s="130"/>
      <c r="AI1637" s="130"/>
      <c r="AJ1637" s="130"/>
      <c r="AK1637" s="130"/>
      <c r="AL1637" s="130"/>
      <c r="AM1637" s="130"/>
      <c r="AN1637" s="130"/>
      <c r="AO1637" s="130"/>
      <c r="AP1637" s="130"/>
      <c r="AQ1637" s="130"/>
      <c r="AR1637" s="130"/>
      <c r="AS1637" s="130"/>
      <c r="AT1637" s="130"/>
      <c r="AU1637" s="130"/>
      <c r="AV1637" s="130"/>
      <c r="AW1637" s="130"/>
      <c r="AX1637" s="130"/>
      <c r="AY1637" s="130"/>
      <c r="AZ1637" s="130"/>
      <c r="BA1637" s="130"/>
      <c r="BB1637" s="130"/>
      <c r="BC1637" s="130"/>
      <c r="BD1637" s="130"/>
      <c r="BE1637" s="130"/>
      <c r="BF1637" s="130"/>
      <c r="BG1637" s="130"/>
      <c r="BH1637" s="130"/>
      <c r="BI1637" s="130"/>
      <c r="BJ1637" s="130"/>
      <c r="BK1637" s="130"/>
      <c r="BL1637" s="130"/>
      <c r="BM1637" s="130"/>
      <c r="BN1637" s="130"/>
      <c r="BO1637" s="130"/>
      <c r="BP1637" s="130"/>
      <c r="BQ1637" s="130"/>
      <c r="BR1637" s="130"/>
      <c r="BS1637" s="111"/>
    </row>
    <row r="1638" spans="4:71" s="94" customFormat="1" ht="9.75" customHeight="1" x14ac:dyDescent="0.25">
      <c r="D1638" s="130"/>
      <c r="E1638" s="130"/>
      <c r="F1638" s="130"/>
      <c r="G1638" s="130"/>
      <c r="H1638" s="130"/>
      <c r="I1638" s="130"/>
      <c r="J1638" s="130"/>
      <c r="K1638" s="130"/>
      <c r="L1638" s="130"/>
      <c r="M1638" s="130"/>
      <c r="N1638" s="130"/>
      <c r="O1638" s="130"/>
      <c r="P1638" s="130"/>
      <c r="Q1638" s="130"/>
      <c r="R1638" s="130"/>
      <c r="S1638" s="130"/>
      <c r="T1638" s="130"/>
      <c r="U1638" s="130"/>
      <c r="V1638" s="130"/>
      <c r="W1638" s="130"/>
      <c r="X1638" s="130"/>
      <c r="Y1638" s="130"/>
      <c r="Z1638" s="130"/>
      <c r="AA1638" s="130"/>
      <c r="AB1638" s="130"/>
      <c r="AC1638" s="130"/>
      <c r="AD1638" s="130"/>
      <c r="AE1638" s="130"/>
      <c r="AF1638" s="130"/>
      <c r="AG1638" s="130"/>
      <c r="AH1638" s="130"/>
      <c r="AI1638" s="130"/>
      <c r="AJ1638" s="130"/>
      <c r="AK1638" s="130"/>
      <c r="AL1638" s="130"/>
      <c r="AM1638" s="130"/>
      <c r="AN1638" s="130"/>
      <c r="AO1638" s="130"/>
      <c r="AP1638" s="130"/>
      <c r="AQ1638" s="130"/>
      <c r="AR1638" s="130"/>
      <c r="AS1638" s="130"/>
      <c r="AT1638" s="130"/>
      <c r="AU1638" s="130"/>
      <c r="AV1638" s="130"/>
      <c r="AW1638" s="130"/>
      <c r="AX1638" s="130"/>
      <c r="AY1638" s="130"/>
      <c r="AZ1638" s="130"/>
      <c r="BA1638" s="130"/>
      <c r="BB1638" s="130"/>
      <c r="BC1638" s="130"/>
      <c r="BD1638" s="130"/>
      <c r="BE1638" s="130"/>
      <c r="BF1638" s="130"/>
      <c r="BG1638" s="130"/>
      <c r="BH1638" s="130"/>
      <c r="BI1638" s="130"/>
      <c r="BJ1638" s="130"/>
      <c r="BK1638" s="130"/>
      <c r="BL1638" s="130"/>
      <c r="BM1638" s="130"/>
      <c r="BN1638" s="130"/>
      <c r="BO1638" s="130"/>
      <c r="BP1638" s="130"/>
      <c r="BQ1638" s="130"/>
      <c r="BR1638" s="130"/>
      <c r="BS1638" s="111"/>
    </row>
    <row r="1639" spans="4:71" s="94" customFormat="1" ht="9.75" customHeight="1" x14ac:dyDescent="0.25">
      <c r="D1639" s="130"/>
      <c r="E1639" s="130"/>
      <c r="F1639" s="130"/>
      <c r="G1639" s="130"/>
      <c r="H1639" s="130"/>
      <c r="I1639" s="130"/>
      <c r="J1639" s="130"/>
      <c r="K1639" s="130"/>
      <c r="L1639" s="130"/>
      <c r="M1639" s="130"/>
      <c r="N1639" s="130"/>
      <c r="O1639" s="130"/>
      <c r="P1639" s="130"/>
      <c r="Q1639" s="130"/>
      <c r="R1639" s="130"/>
      <c r="S1639" s="130"/>
      <c r="T1639" s="130"/>
      <c r="U1639" s="130"/>
      <c r="V1639" s="130"/>
      <c r="W1639" s="130"/>
      <c r="X1639" s="130"/>
      <c r="Y1639" s="130"/>
      <c r="Z1639" s="130"/>
      <c r="AA1639" s="130"/>
      <c r="AB1639" s="130"/>
      <c r="AC1639" s="130"/>
      <c r="AD1639" s="130"/>
      <c r="AE1639" s="130"/>
      <c r="AF1639" s="130"/>
      <c r="AG1639" s="130"/>
      <c r="AH1639" s="130"/>
      <c r="AI1639" s="130"/>
      <c r="AJ1639" s="130"/>
      <c r="AK1639" s="130"/>
      <c r="AL1639" s="130"/>
      <c r="AM1639" s="130"/>
      <c r="AN1639" s="130"/>
      <c r="AO1639" s="130"/>
      <c r="AP1639" s="130"/>
      <c r="AQ1639" s="130"/>
      <c r="AR1639" s="130"/>
      <c r="AS1639" s="130"/>
      <c r="AT1639" s="130"/>
      <c r="AU1639" s="130"/>
      <c r="AV1639" s="130"/>
      <c r="AW1639" s="130"/>
      <c r="AX1639" s="130"/>
      <c r="AY1639" s="130"/>
      <c r="AZ1639" s="130"/>
      <c r="BA1639" s="130"/>
      <c r="BB1639" s="130"/>
      <c r="BC1639" s="130"/>
      <c r="BD1639" s="130"/>
      <c r="BE1639" s="130"/>
      <c r="BF1639" s="130"/>
      <c r="BG1639" s="130"/>
      <c r="BH1639" s="130"/>
      <c r="BI1639" s="130"/>
      <c r="BJ1639" s="130"/>
      <c r="BK1639" s="130"/>
      <c r="BL1639" s="130"/>
      <c r="BM1639" s="130"/>
      <c r="BN1639" s="130"/>
      <c r="BO1639" s="130"/>
      <c r="BP1639" s="130"/>
      <c r="BQ1639" s="130"/>
      <c r="BR1639" s="130"/>
      <c r="BS1639" s="111"/>
    </row>
    <row r="1640" spans="4:71" s="94" customFormat="1" ht="9.75" customHeight="1" x14ac:dyDescent="0.25">
      <c r="D1640" s="130"/>
      <c r="E1640" s="130"/>
      <c r="F1640" s="130"/>
      <c r="G1640" s="130"/>
      <c r="H1640" s="130"/>
      <c r="I1640" s="130"/>
      <c r="J1640" s="130"/>
      <c r="K1640" s="130"/>
      <c r="L1640" s="130"/>
      <c r="M1640" s="130"/>
      <c r="N1640" s="130"/>
      <c r="O1640" s="130"/>
      <c r="P1640" s="130"/>
      <c r="Q1640" s="130"/>
      <c r="R1640" s="130"/>
      <c r="S1640" s="130"/>
      <c r="T1640" s="130"/>
      <c r="U1640" s="130"/>
      <c r="V1640" s="130"/>
      <c r="W1640" s="130"/>
      <c r="X1640" s="130"/>
      <c r="Y1640" s="130"/>
      <c r="Z1640" s="130"/>
      <c r="AA1640" s="130"/>
      <c r="AB1640" s="130"/>
      <c r="AC1640" s="130"/>
      <c r="AD1640" s="130"/>
      <c r="AE1640" s="130"/>
      <c r="AF1640" s="130"/>
      <c r="AG1640" s="130"/>
      <c r="AH1640" s="130"/>
      <c r="AI1640" s="130"/>
      <c r="AJ1640" s="130"/>
      <c r="AK1640" s="130"/>
      <c r="AL1640" s="130"/>
      <c r="AM1640" s="130"/>
      <c r="AN1640" s="130"/>
      <c r="AO1640" s="130"/>
      <c r="AP1640" s="130"/>
      <c r="AQ1640" s="130"/>
      <c r="AR1640" s="130"/>
      <c r="AS1640" s="130"/>
      <c r="AT1640" s="130"/>
      <c r="AU1640" s="130"/>
      <c r="AV1640" s="130"/>
      <c r="AW1640" s="130"/>
      <c r="AX1640" s="130"/>
      <c r="AY1640" s="130"/>
      <c r="AZ1640" s="130"/>
      <c r="BA1640" s="130"/>
      <c r="BB1640" s="130"/>
      <c r="BC1640" s="130"/>
      <c r="BD1640" s="130"/>
      <c r="BE1640" s="130"/>
      <c r="BF1640" s="130"/>
      <c r="BG1640" s="130"/>
      <c r="BH1640" s="130"/>
      <c r="BI1640" s="130"/>
      <c r="BJ1640" s="130"/>
      <c r="BK1640" s="130"/>
      <c r="BL1640" s="130"/>
      <c r="BM1640" s="130"/>
      <c r="BN1640" s="130"/>
      <c r="BO1640" s="130"/>
      <c r="BP1640" s="130"/>
      <c r="BQ1640" s="130"/>
      <c r="BR1640" s="130"/>
      <c r="BS1640" s="111"/>
    </row>
    <row r="1641" spans="4:71" s="94" customFormat="1" ht="9.75" customHeight="1" x14ac:dyDescent="0.25">
      <c r="D1641" s="130"/>
      <c r="E1641" s="130"/>
      <c r="F1641" s="130"/>
      <c r="G1641" s="130"/>
      <c r="H1641" s="130"/>
      <c r="I1641" s="130"/>
      <c r="J1641" s="130"/>
      <c r="K1641" s="130"/>
      <c r="L1641" s="130"/>
      <c r="M1641" s="130"/>
      <c r="N1641" s="130"/>
      <c r="O1641" s="130"/>
      <c r="P1641" s="130"/>
      <c r="Q1641" s="130"/>
      <c r="R1641" s="130"/>
      <c r="S1641" s="130"/>
      <c r="T1641" s="130"/>
      <c r="U1641" s="130"/>
      <c r="V1641" s="130"/>
      <c r="W1641" s="130"/>
      <c r="X1641" s="130"/>
      <c r="Y1641" s="130"/>
      <c r="Z1641" s="130"/>
      <c r="AA1641" s="130"/>
      <c r="AB1641" s="130"/>
      <c r="AC1641" s="130"/>
      <c r="AD1641" s="130"/>
      <c r="AE1641" s="130"/>
      <c r="AF1641" s="130"/>
      <c r="AG1641" s="130"/>
      <c r="AH1641" s="130"/>
      <c r="AI1641" s="130"/>
      <c r="AJ1641" s="130"/>
      <c r="AK1641" s="130"/>
      <c r="AL1641" s="130"/>
      <c r="AM1641" s="130"/>
      <c r="AN1641" s="130"/>
      <c r="AO1641" s="130"/>
      <c r="AP1641" s="130"/>
      <c r="AQ1641" s="130"/>
      <c r="AR1641" s="130"/>
      <c r="AS1641" s="130"/>
      <c r="AT1641" s="130"/>
      <c r="AU1641" s="130"/>
      <c r="AV1641" s="130"/>
      <c r="AW1641" s="130"/>
      <c r="AX1641" s="130"/>
      <c r="AY1641" s="130"/>
      <c r="AZ1641" s="130"/>
      <c r="BA1641" s="130"/>
      <c r="BB1641" s="130"/>
      <c r="BC1641" s="130"/>
      <c r="BD1641" s="130"/>
      <c r="BE1641" s="130"/>
      <c r="BF1641" s="130"/>
      <c r="BG1641" s="130"/>
      <c r="BH1641" s="130"/>
      <c r="BI1641" s="130"/>
      <c r="BJ1641" s="130"/>
      <c r="BK1641" s="130"/>
      <c r="BL1641" s="130"/>
      <c r="BM1641" s="130"/>
      <c r="BN1641" s="130"/>
      <c r="BO1641" s="130"/>
      <c r="BP1641" s="130"/>
      <c r="BQ1641" s="130"/>
      <c r="BR1641" s="130"/>
      <c r="BS1641" s="111"/>
    </row>
    <row r="1642" spans="4:71" s="94" customFormat="1" ht="9.75" customHeight="1" x14ac:dyDescent="0.25">
      <c r="D1642" s="130"/>
      <c r="E1642" s="130"/>
      <c r="F1642" s="130"/>
      <c r="G1642" s="130"/>
      <c r="H1642" s="130"/>
      <c r="I1642" s="130"/>
      <c r="J1642" s="130"/>
      <c r="K1642" s="130"/>
      <c r="L1642" s="130"/>
      <c r="M1642" s="130"/>
      <c r="N1642" s="130"/>
      <c r="O1642" s="130"/>
      <c r="P1642" s="130"/>
      <c r="Q1642" s="130"/>
      <c r="R1642" s="130"/>
      <c r="S1642" s="130"/>
      <c r="T1642" s="130"/>
      <c r="U1642" s="130"/>
      <c r="V1642" s="130"/>
      <c r="W1642" s="130"/>
      <c r="X1642" s="130"/>
      <c r="Y1642" s="130"/>
      <c r="Z1642" s="130"/>
      <c r="AA1642" s="130"/>
      <c r="AB1642" s="130"/>
      <c r="AC1642" s="130"/>
      <c r="AD1642" s="130"/>
      <c r="AE1642" s="130"/>
      <c r="AF1642" s="130"/>
      <c r="AG1642" s="130"/>
      <c r="AH1642" s="130"/>
      <c r="AI1642" s="130"/>
      <c r="AJ1642" s="130"/>
      <c r="AK1642" s="130"/>
      <c r="AL1642" s="130"/>
      <c r="AM1642" s="130"/>
      <c r="AN1642" s="130"/>
      <c r="AO1642" s="130"/>
      <c r="AP1642" s="130"/>
      <c r="AQ1642" s="130"/>
      <c r="AR1642" s="130"/>
      <c r="AS1642" s="130"/>
      <c r="AT1642" s="130"/>
      <c r="AU1642" s="130"/>
      <c r="AV1642" s="130"/>
      <c r="AW1642" s="130"/>
      <c r="AX1642" s="130"/>
      <c r="AY1642" s="130"/>
      <c r="AZ1642" s="130"/>
      <c r="BA1642" s="130"/>
      <c r="BB1642" s="130"/>
      <c r="BC1642" s="130"/>
      <c r="BD1642" s="130"/>
      <c r="BE1642" s="130"/>
      <c r="BF1642" s="130"/>
      <c r="BG1642" s="130"/>
      <c r="BH1642" s="130"/>
      <c r="BI1642" s="130"/>
      <c r="BJ1642" s="130"/>
      <c r="BK1642" s="130"/>
      <c r="BL1642" s="130"/>
      <c r="BM1642" s="130"/>
      <c r="BN1642" s="130"/>
      <c r="BO1642" s="130"/>
      <c r="BP1642" s="130"/>
      <c r="BQ1642" s="130"/>
      <c r="BR1642" s="130"/>
      <c r="BS1642" s="111"/>
    </row>
    <row r="1643" spans="4:71" s="94" customFormat="1" ht="9.75" customHeight="1" x14ac:dyDescent="0.25">
      <c r="D1643" s="130"/>
      <c r="E1643" s="130"/>
      <c r="F1643" s="130"/>
      <c r="G1643" s="130"/>
      <c r="H1643" s="130"/>
      <c r="I1643" s="130"/>
      <c r="J1643" s="130"/>
      <c r="K1643" s="130"/>
      <c r="L1643" s="130"/>
      <c r="M1643" s="130"/>
      <c r="N1643" s="130"/>
      <c r="O1643" s="130"/>
      <c r="P1643" s="130"/>
      <c r="Q1643" s="130"/>
      <c r="R1643" s="130"/>
      <c r="S1643" s="130"/>
      <c r="T1643" s="130"/>
      <c r="U1643" s="130"/>
      <c r="V1643" s="130"/>
      <c r="W1643" s="130"/>
      <c r="X1643" s="130"/>
      <c r="Y1643" s="130"/>
      <c r="Z1643" s="130"/>
      <c r="AA1643" s="130"/>
      <c r="AB1643" s="130"/>
      <c r="AC1643" s="130"/>
      <c r="AD1643" s="130"/>
      <c r="AE1643" s="130"/>
      <c r="AF1643" s="130"/>
      <c r="AG1643" s="130"/>
      <c r="AH1643" s="130"/>
      <c r="AI1643" s="130"/>
      <c r="AJ1643" s="130"/>
      <c r="AK1643" s="130"/>
      <c r="AL1643" s="130"/>
      <c r="AM1643" s="130"/>
      <c r="AN1643" s="130"/>
      <c r="AO1643" s="130"/>
      <c r="AP1643" s="130"/>
      <c r="AQ1643" s="130"/>
      <c r="AR1643" s="130"/>
      <c r="AS1643" s="130"/>
      <c r="AT1643" s="130"/>
      <c r="AU1643" s="130"/>
      <c r="AV1643" s="130"/>
      <c r="AW1643" s="130"/>
      <c r="AX1643" s="130"/>
      <c r="AY1643" s="130"/>
      <c r="AZ1643" s="130"/>
      <c r="BA1643" s="130"/>
      <c r="BB1643" s="130"/>
      <c r="BC1643" s="130"/>
      <c r="BD1643" s="130"/>
      <c r="BE1643" s="130"/>
      <c r="BF1643" s="130"/>
      <c r="BG1643" s="130"/>
      <c r="BH1643" s="130"/>
      <c r="BI1643" s="130"/>
      <c r="BJ1643" s="130"/>
      <c r="BK1643" s="130"/>
      <c r="BL1643" s="130"/>
      <c r="BM1643" s="130"/>
      <c r="BN1643" s="130"/>
      <c r="BO1643" s="130"/>
      <c r="BP1643" s="130"/>
      <c r="BQ1643" s="130"/>
      <c r="BR1643" s="130"/>
      <c r="BS1643" s="111"/>
    </row>
    <row r="1644" spans="4:71" s="94" customFormat="1" ht="9.75" customHeight="1" x14ac:dyDescent="0.25">
      <c r="D1644" s="130"/>
      <c r="E1644" s="130"/>
      <c r="F1644" s="130"/>
      <c r="G1644" s="130"/>
      <c r="H1644" s="130"/>
      <c r="I1644" s="130"/>
      <c r="J1644" s="130"/>
      <c r="K1644" s="130"/>
      <c r="L1644" s="130"/>
      <c r="M1644" s="130"/>
      <c r="N1644" s="130"/>
      <c r="O1644" s="130"/>
      <c r="P1644" s="130"/>
      <c r="Q1644" s="130"/>
      <c r="R1644" s="130"/>
      <c r="S1644" s="130"/>
      <c r="T1644" s="130"/>
      <c r="U1644" s="130"/>
      <c r="V1644" s="130"/>
      <c r="W1644" s="130"/>
      <c r="X1644" s="130"/>
      <c r="Y1644" s="130"/>
      <c r="Z1644" s="130"/>
      <c r="AA1644" s="130"/>
      <c r="AB1644" s="130"/>
      <c r="AC1644" s="130"/>
      <c r="AD1644" s="130"/>
      <c r="AE1644" s="130"/>
      <c r="AF1644" s="130"/>
      <c r="AG1644" s="130"/>
      <c r="AH1644" s="130"/>
      <c r="AI1644" s="130"/>
      <c r="AJ1644" s="130"/>
      <c r="AK1644" s="130"/>
      <c r="AL1644" s="130"/>
      <c r="AM1644" s="130"/>
      <c r="AN1644" s="130"/>
      <c r="AO1644" s="130"/>
      <c r="AP1644" s="130"/>
      <c r="AQ1644" s="130"/>
      <c r="AR1644" s="130"/>
      <c r="AS1644" s="130"/>
      <c r="AT1644" s="130"/>
      <c r="AU1644" s="130"/>
      <c r="AV1644" s="130"/>
      <c r="AW1644" s="130"/>
      <c r="AX1644" s="130"/>
      <c r="AY1644" s="130"/>
      <c r="AZ1644" s="130"/>
      <c r="BA1644" s="130"/>
      <c r="BB1644" s="130"/>
      <c r="BC1644" s="130"/>
      <c r="BD1644" s="130"/>
      <c r="BE1644" s="130"/>
      <c r="BF1644" s="130"/>
      <c r="BG1644" s="130"/>
      <c r="BH1644" s="130"/>
      <c r="BI1644" s="130"/>
      <c r="BJ1644" s="130"/>
      <c r="BK1644" s="130"/>
      <c r="BL1644" s="130"/>
      <c r="BM1644" s="130"/>
      <c r="BN1644" s="130"/>
      <c r="BO1644" s="130"/>
      <c r="BP1644" s="130"/>
      <c r="BQ1644" s="130"/>
      <c r="BR1644" s="130"/>
      <c r="BS1644" s="111"/>
    </row>
    <row r="1645" spans="4:71" s="94" customFormat="1" ht="9.75" customHeight="1" x14ac:dyDescent="0.25">
      <c r="D1645" s="130"/>
      <c r="E1645" s="130"/>
      <c r="F1645" s="130"/>
      <c r="G1645" s="130"/>
      <c r="H1645" s="130"/>
      <c r="I1645" s="130"/>
      <c r="J1645" s="130"/>
      <c r="K1645" s="130"/>
      <c r="L1645" s="130"/>
      <c r="M1645" s="130"/>
      <c r="N1645" s="130"/>
      <c r="O1645" s="130"/>
      <c r="P1645" s="130"/>
      <c r="Q1645" s="130"/>
      <c r="R1645" s="130"/>
      <c r="S1645" s="130"/>
      <c r="T1645" s="130"/>
      <c r="U1645" s="130"/>
      <c r="V1645" s="130"/>
      <c r="W1645" s="130"/>
      <c r="X1645" s="130"/>
      <c r="Y1645" s="130"/>
      <c r="Z1645" s="130"/>
      <c r="AA1645" s="130"/>
      <c r="AB1645" s="130"/>
      <c r="AC1645" s="130"/>
      <c r="AD1645" s="130"/>
      <c r="AE1645" s="130"/>
      <c r="AF1645" s="130"/>
      <c r="AG1645" s="130"/>
      <c r="AH1645" s="130"/>
      <c r="AI1645" s="130"/>
      <c r="AJ1645" s="130"/>
      <c r="AK1645" s="130"/>
      <c r="AL1645" s="130"/>
      <c r="AM1645" s="130"/>
      <c r="AN1645" s="130"/>
      <c r="AO1645" s="130"/>
      <c r="AP1645" s="130"/>
      <c r="AQ1645" s="130"/>
      <c r="AR1645" s="130"/>
      <c r="AS1645" s="130"/>
      <c r="AT1645" s="130"/>
      <c r="AU1645" s="130"/>
      <c r="AV1645" s="130"/>
      <c r="AW1645" s="130"/>
      <c r="AX1645" s="130"/>
      <c r="AY1645" s="130"/>
      <c r="AZ1645" s="130"/>
      <c r="BA1645" s="130"/>
      <c r="BB1645" s="130"/>
      <c r="BC1645" s="130"/>
      <c r="BD1645" s="130"/>
      <c r="BE1645" s="130"/>
      <c r="BF1645" s="130"/>
      <c r="BG1645" s="130"/>
      <c r="BH1645" s="130"/>
      <c r="BI1645" s="130"/>
      <c r="BJ1645" s="130"/>
      <c r="BK1645" s="130"/>
      <c r="BL1645" s="130"/>
      <c r="BM1645" s="130"/>
      <c r="BN1645" s="130"/>
      <c r="BO1645" s="130"/>
      <c r="BP1645" s="130"/>
      <c r="BQ1645" s="130"/>
      <c r="BR1645" s="130"/>
      <c r="BS1645" s="111"/>
    </row>
    <row r="1646" spans="4:71" s="94" customFormat="1" ht="9.75" customHeight="1" x14ac:dyDescent="0.25">
      <c r="D1646" s="130"/>
      <c r="E1646" s="130"/>
      <c r="F1646" s="130"/>
      <c r="G1646" s="130"/>
      <c r="H1646" s="130"/>
      <c r="I1646" s="130"/>
      <c r="J1646" s="130"/>
      <c r="K1646" s="130"/>
      <c r="L1646" s="130"/>
      <c r="M1646" s="130"/>
      <c r="N1646" s="130"/>
      <c r="O1646" s="130"/>
      <c r="P1646" s="130"/>
      <c r="Q1646" s="130"/>
      <c r="R1646" s="130"/>
      <c r="S1646" s="130"/>
      <c r="T1646" s="130"/>
      <c r="U1646" s="130"/>
      <c r="V1646" s="130"/>
      <c r="W1646" s="130"/>
      <c r="X1646" s="130"/>
      <c r="Y1646" s="130"/>
      <c r="Z1646" s="130"/>
      <c r="AA1646" s="130"/>
      <c r="AB1646" s="130"/>
      <c r="AC1646" s="130"/>
      <c r="AD1646" s="130"/>
      <c r="AE1646" s="130"/>
      <c r="AF1646" s="130"/>
      <c r="AG1646" s="130"/>
      <c r="AH1646" s="130"/>
      <c r="AI1646" s="130"/>
      <c r="AJ1646" s="130"/>
      <c r="AK1646" s="130"/>
      <c r="AL1646" s="130"/>
      <c r="AM1646" s="130"/>
      <c r="AN1646" s="130"/>
      <c r="AO1646" s="130"/>
      <c r="AP1646" s="130"/>
      <c r="AQ1646" s="130"/>
      <c r="AR1646" s="130"/>
      <c r="AS1646" s="130"/>
      <c r="AT1646" s="130"/>
      <c r="AU1646" s="130"/>
      <c r="AV1646" s="130"/>
      <c r="AW1646" s="130"/>
      <c r="AX1646" s="130"/>
      <c r="AY1646" s="130"/>
      <c r="AZ1646" s="130"/>
      <c r="BA1646" s="130"/>
      <c r="BB1646" s="130"/>
      <c r="BC1646" s="130"/>
      <c r="BD1646" s="130"/>
      <c r="BE1646" s="130"/>
      <c r="BF1646" s="130"/>
      <c r="BG1646" s="130"/>
      <c r="BH1646" s="130"/>
      <c r="BI1646" s="130"/>
      <c r="BJ1646" s="130"/>
      <c r="BK1646" s="130"/>
      <c r="BL1646" s="130"/>
      <c r="BM1646" s="130"/>
      <c r="BN1646" s="130"/>
      <c r="BO1646" s="130"/>
      <c r="BP1646" s="130"/>
      <c r="BQ1646" s="130"/>
      <c r="BR1646" s="130"/>
      <c r="BS1646" s="111"/>
    </row>
    <row r="1647" spans="4:71" s="94" customFormat="1" ht="9.75" customHeight="1" x14ac:dyDescent="0.25">
      <c r="D1647" s="130"/>
      <c r="E1647" s="130"/>
      <c r="F1647" s="130"/>
      <c r="G1647" s="130"/>
      <c r="H1647" s="130"/>
      <c r="I1647" s="130"/>
      <c r="J1647" s="130"/>
      <c r="K1647" s="130"/>
      <c r="L1647" s="130"/>
      <c r="M1647" s="130"/>
      <c r="N1647" s="130"/>
      <c r="O1647" s="130"/>
      <c r="P1647" s="130"/>
      <c r="Q1647" s="130"/>
      <c r="R1647" s="130"/>
      <c r="S1647" s="130"/>
      <c r="T1647" s="130"/>
      <c r="U1647" s="130"/>
      <c r="V1647" s="130"/>
      <c r="W1647" s="130"/>
      <c r="X1647" s="130"/>
      <c r="Y1647" s="130"/>
      <c r="Z1647" s="130"/>
      <c r="AA1647" s="130"/>
      <c r="AB1647" s="130"/>
      <c r="AC1647" s="130"/>
      <c r="AD1647" s="130"/>
      <c r="AE1647" s="130"/>
      <c r="AF1647" s="130"/>
      <c r="AG1647" s="130"/>
      <c r="AH1647" s="130"/>
      <c r="AI1647" s="130"/>
      <c r="AJ1647" s="130"/>
      <c r="AK1647" s="130"/>
      <c r="AL1647" s="130"/>
      <c r="AM1647" s="130"/>
      <c r="AN1647" s="130"/>
      <c r="AO1647" s="130"/>
      <c r="AP1647" s="130"/>
      <c r="AQ1647" s="130"/>
      <c r="AR1647" s="130"/>
      <c r="AS1647" s="130"/>
      <c r="AT1647" s="130"/>
      <c r="AU1647" s="130"/>
      <c r="AV1647" s="130"/>
      <c r="AW1647" s="130"/>
      <c r="AX1647" s="130"/>
      <c r="AY1647" s="130"/>
      <c r="AZ1647" s="130"/>
      <c r="BA1647" s="130"/>
      <c r="BB1647" s="130"/>
      <c r="BC1647" s="130"/>
      <c r="BD1647" s="130"/>
      <c r="BE1647" s="130"/>
      <c r="BF1647" s="130"/>
      <c r="BG1647" s="130"/>
      <c r="BH1647" s="130"/>
      <c r="BI1647" s="130"/>
      <c r="BJ1647" s="130"/>
      <c r="BK1647" s="130"/>
      <c r="BL1647" s="130"/>
      <c r="BM1647" s="130"/>
      <c r="BN1647" s="130"/>
      <c r="BO1647" s="130"/>
      <c r="BP1647" s="130"/>
      <c r="BQ1647" s="130"/>
      <c r="BR1647" s="130"/>
      <c r="BS1647" s="111"/>
    </row>
    <row r="1648" spans="4:71" s="94" customFormat="1" ht="9.75" customHeight="1" x14ac:dyDescent="0.25">
      <c r="D1648" s="130"/>
      <c r="E1648" s="130"/>
      <c r="F1648" s="130"/>
      <c r="G1648" s="130"/>
      <c r="H1648" s="130"/>
      <c r="I1648" s="130"/>
      <c r="J1648" s="130"/>
      <c r="K1648" s="130"/>
      <c r="L1648" s="130"/>
      <c r="M1648" s="130"/>
      <c r="N1648" s="130"/>
      <c r="O1648" s="130"/>
      <c r="P1648" s="130"/>
      <c r="Q1648" s="130"/>
      <c r="R1648" s="130"/>
      <c r="S1648" s="130"/>
      <c r="T1648" s="130"/>
      <c r="U1648" s="130"/>
      <c r="V1648" s="130"/>
      <c r="W1648" s="130"/>
      <c r="X1648" s="130"/>
      <c r="Y1648" s="130"/>
      <c r="Z1648" s="130"/>
      <c r="AA1648" s="130"/>
      <c r="AB1648" s="130"/>
      <c r="AC1648" s="130"/>
      <c r="AD1648" s="130"/>
      <c r="AE1648" s="130"/>
      <c r="AF1648" s="130"/>
      <c r="AG1648" s="130"/>
      <c r="AH1648" s="130"/>
      <c r="AI1648" s="130"/>
      <c r="AJ1648" s="130"/>
      <c r="AK1648" s="130"/>
      <c r="AL1648" s="130"/>
      <c r="AM1648" s="130"/>
      <c r="AN1648" s="130"/>
      <c r="AO1648" s="130"/>
      <c r="AP1648" s="130"/>
      <c r="AQ1648" s="130"/>
      <c r="AR1648" s="130"/>
      <c r="AS1648" s="130"/>
      <c r="AT1648" s="130"/>
      <c r="AU1648" s="130"/>
      <c r="AV1648" s="130"/>
      <c r="AW1648" s="130"/>
      <c r="AX1648" s="130"/>
      <c r="AY1648" s="130"/>
      <c r="AZ1648" s="130"/>
      <c r="BA1648" s="130"/>
      <c r="BB1648" s="130"/>
      <c r="BC1648" s="130"/>
      <c r="BD1648" s="130"/>
      <c r="BE1648" s="130"/>
      <c r="BF1648" s="130"/>
      <c r="BG1648" s="130"/>
      <c r="BH1648" s="130"/>
      <c r="BI1648" s="130"/>
      <c r="BJ1648" s="130"/>
      <c r="BK1648" s="130"/>
      <c r="BL1648" s="130"/>
      <c r="BM1648" s="130"/>
      <c r="BN1648" s="130"/>
      <c r="BO1648" s="130"/>
      <c r="BP1648" s="130"/>
      <c r="BQ1648" s="130"/>
      <c r="BR1648" s="130"/>
      <c r="BS1648" s="111"/>
    </row>
    <row r="1649" spans="4:71" s="94" customFormat="1" ht="9.75" customHeight="1" x14ac:dyDescent="0.25">
      <c r="D1649" s="130"/>
      <c r="E1649" s="130"/>
      <c r="F1649" s="130"/>
      <c r="G1649" s="130"/>
      <c r="H1649" s="130"/>
      <c r="I1649" s="130"/>
      <c r="J1649" s="130"/>
      <c r="K1649" s="130"/>
      <c r="L1649" s="130"/>
      <c r="M1649" s="130"/>
      <c r="N1649" s="130"/>
      <c r="O1649" s="130"/>
      <c r="P1649" s="130"/>
      <c r="Q1649" s="130"/>
      <c r="R1649" s="130"/>
      <c r="S1649" s="130"/>
      <c r="T1649" s="130"/>
      <c r="U1649" s="130"/>
      <c r="V1649" s="130"/>
      <c r="W1649" s="130"/>
      <c r="X1649" s="130"/>
      <c r="Y1649" s="130"/>
      <c r="Z1649" s="130"/>
      <c r="AA1649" s="130"/>
      <c r="AB1649" s="130"/>
      <c r="AC1649" s="130"/>
      <c r="AD1649" s="130"/>
      <c r="AE1649" s="130"/>
      <c r="AF1649" s="130"/>
      <c r="AG1649" s="130"/>
      <c r="AH1649" s="130"/>
      <c r="AI1649" s="130"/>
      <c r="AJ1649" s="130"/>
      <c r="AK1649" s="130"/>
      <c r="AL1649" s="130"/>
      <c r="AM1649" s="130"/>
      <c r="AN1649" s="130"/>
      <c r="AO1649" s="130"/>
      <c r="AP1649" s="130"/>
      <c r="AQ1649" s="130"/>
      <c r="AR1649" s="130"/>
      <c r="AS1649" s="130"/>
      <c r="AT1649" s="130"/>
      <c r="AU1649" s="130"/>
      <c r="AV1649" s="130"/>
      <c r="AW1649" s="130"/>
      <c r="AX1649" s="130"/>
      <c r="AY1649" s="130"/>
      <c r="AZ1649" s="130"/>
      <c r="BA1649" s="130"/>
      <c r="BB1649" s="130"/>
      <c r="BC1649" s="130"/>
      <c r="BD1649" s="130"/>
      <c r="BE1649" s="130"/>
      <c r="BF1649" s="130"/>
      <c r="BG1649" s="130"/>
      <c r="BH1649" s="130"/>
      <c r="BI1649" s="130"/>
      <c r="BJ1649" s="130"/>
      <c r="BK1649" s="130"/>
      <c r="BL1649" s="130"/>
      <c r="BM1649" s="130"/>
      <c r="BN1649" s="130"/>
      <c r="BO1649" s="130"/>
      <c r="BP1649" s="130"/>
      <c r="BQ1649" s="130"/>
      <c r="BR1649" s="130"/>
      <c r="BS1649" s="111"/>
    </row>
    <row r="1650" spans="4:71" s="94" customFormat="1" ht="9.75" customHeight="1" x14ac:dyDescent="0.25">
      <c r="D1650" s="130"/>
      <c r="E1650" s="130"/>
      <c r="F1650" s="130"/>
      <c r="G1650" s="130"/>
      <c r="H1650" s="130"/>
      <c r="I1650" s="130"/>
      <c r="J1650" s="130"/>
      <c r="K1650" s="130"/>
      <c r="L1650" s="130"/>
      <c r="M1650" s="130"/>
      <c r="N1650" s="130"/>
      <c r="O1650" s="130"/>
      <c r="P1650" s="130"/>
      <c r="Q1650" s="130"/>
      <c r="R1650" s="130"/>
      <c r="S1650" s="130"/>
      <c r="T1650" s="130"/>
      <c r="U1650" s="130"/>
      <c r="V1650" s="130"/>
      <c r="W1650" s="130"/>
      <c r="X1650" s="130"/>
      <c r="Y1650" s="130"/>
      <c r="Z1650" s="130"/>
      <c r="AA1650" s="130"/>
      <c r="AB1650" s="130"/>
      <c r="AC1650" s="130"/>
      <c r="AD1650" s="130"/>
      <c r="AE1650" s="130"/>
      <c r="AF1650" s="130"/>
      <c r="AG1650" s="130"/>
      <c r="AH1650" s="130"/>
      <c r="AI1650" s="130"/>
      <c r="AJ1650" s="130"/>
      <c r="AK1650" s="130"/>
      <c r="AL1650" s="130"/>
      <c r="AM1650" s="130"/>
      <c r="AN1650" s="130"/>
      <c r="AO1650" s="130"/>
      <c r="AP1650" s="130"/>
      <c r="AQ1650" s="130"/>
      <c r="AR1650" s="130"/>
      <c r="AS1650" s="130"/>
      <c r="AT1650" s="130"/>
      <c r="AU1650" s="130"/>
      <c r="AV1650" s="130"/>
      <c r="AW1650" s="130"/>
      <c r="AX1650" s="130"/>
      <c r="AY1650" s="130"/>
      <c r="AZ1650" s="130"/>
      <c r="BA1650" s="130"/>
      <c r="BB1650" s="130"/>
      <c r="BC1650" s="130"/>
      <c r="BD1650" s="130"/>
      <c r="BE1650" s="130"/>
      <c r="BF1650" s="130"/>
      <c r="BG1650" s="130"/>
      <c r="BH1650" s="130"/>
      <c r="BI1650" s="130"/>
      <c r="BJ1650" s="130"/>
      <c r="BK1650" s="130"/>
      <c r="BL1650" s="130"/>
      <c r="BM1650" s="130"/>
      <c r="BN1650" s="130"/>
      <c r="BO1650" s="130"/>
      <c r="BP1650" s="130"/>
      <c r="BQ1650" s="130"/>
      <c r="BR1650" s="130"/>
      <c r="BS1650" s="111"/>
    </row>
    <row r="1651" spans="4:71" s="94" customFormat="1" ht="9.75" customHeight="1" x14ac:dyDescent="0.25">
      <c r="D1651" s="130"/>
      <c r="E1651" s="130"/>
      <c r="F1651" s="130"/>
      <c r="G1651" s="130"/>
      <c r="H1651" s="130"/>
      <c r="I1651" s="130"/>
      <c r="J1651" s="130"/>
      <c r="K1651" s="130"/>
      <c r="L1651" s="130"/>
      <c r="M1651" s="130"/>
      <c r="N1651" s="130"/>
      <c r="O1651" s="130"/>
      <c r="P1651" s="130"/>
      <c r="Q1651" s="130"/>
      <c r="R1651" s="130"/>
      <c r="S1651" s="130"/>
      <c r="T1651" s="130"/>
      <c r="U1651" s="130"/>
      <c r="V1651" s="130"/>
      <c r="W1651" s="130"/>
      <c r="X1651" s="130"/>
      <c r="Y1651" s="130"/>
      <c r="Z1651" s="130"/>
      <c r="AA1651" s="130"/>
      <c r="AB1651" s="130"/>
      <c r="AC1651" s="130"/>
      <c r="AD1651" s="130"/>
      <c r="AE1651" s="130"/>
      <c r="AF1651" s="130"/>
      <c r="AG1651" s="130"/>
      <c r="AH1651" s="130"/>
      <c r="AI1651" s="130"/>
      <c r="AJ1651" s="130"/>
      <c r="AK1651" s="130"/>
      <c r="AL1651" s="130"/>
      <c r="AM1651" s="130"/>
      <c r="AN1651" s="130"/>
      <c r="AO1651" s="130"/>
      <c r="AP1651" s="130"/>
      <c r="AQ1651" s="130"/>
      <c r="AR1651" s="130"/>
      <c r="AS1651" s="130"/>
      <c r="AT1651" s="130"/>
      <c r="AU1651" s="130"/>
      <c r="AV1651" s="130"/>
      <c r="AW1651" s="130"/>
      <c r="AX1651" s="130"/>
      <c r="AY1651" s="130"/>
      <c r="AZ1651" s="130"/>
      <c r="BA1651" s="130"/>
      <c r="BB1651" s="130"/>
      <c r="BC1651" s="130"/>
      <c r="BD1651" s="130"/>
      <c r="BE1651" s="130"/>
      <c r="BF1651" s="130"/>
      <c r="BG1651" s="130"/>
      <c r="BH1651" s="130"/>
      <c r="BI1651" s="130"/>
      <c r="BJ1651" s="130"/>
      <c r="BK1651" s="130"/>
      <c r="BL1651" s="130"/>
      <c r="BM1651" s="130"/>
      <c r="BN1651" s="130"/>
      <c r="BO1651" s="130"/>
      <c r="BP1651" s="130"/>
      <c r="BQ1651" s="130"/>
      <c r="BR1651" s="130"/>
      <c r="BS1651" s="111"/>
    </row>
    <row r="1652" spans="4:71" s="94" customFormat="1" ht="9.75" customHeight="1" x14ac:dyDescent="0.25">
      <c r="D1652" s="130"/>
      <c r="E1652" s="130"/>
      <c r="F1652" s="130"/>
      <c r="G1652" s="130"/>
      <c r="H1652" s="130"/>
      <c r="I1652" s="130"/>
      <c r="J1652" s="130"/>
      <c r="K1652" s="130"/>
      <c r="L1652" s="130"/>
      <c r="M1652" s="130"/>
      <c r="N1652" s="130"/>
      <c r="O1652" s="130"/>
      <c r="P1652" s="130"/>
      <c r="Q1652" s="130"/>
      <c r="R1652" s="130"/>
      <c r="S1652" s="130"/>
      <c r="T1652" s="130"/>
      <c r="U1652" s="130"/>
      <c r="V1652" s="130"/>
      <c r="W1652" s="130"/>
      <c r="X1652" s="130"/>
      <c r="Y1652" s="130"/>
      <c r="Z1652" s="130"/>
      <c r="AA1652" s="130"/>
      <c r="AB1652" s="130"/>
      <c r="AC1652" s="130"/>
      <c r="AD1652" s="130"/>
      <c r="AE1652" s="130"/>
      <c r="AF1652" s="130"/>
      <c r="AG1652" s="130"/>
      <c r="AH1652" s="130"/>
      <c r="AI1652" s="130"/>
      <c r="AJ1652" s="130"/>
      <c r="AK1652" s="130"/>
      <c r="AL1652" s="130"/>
      <c r="AM1652" s="130"/>
      <c r="AN1652" s="130"/>
      <c r="AO1652" s="130"/>
      <c r="AP1652" s="130"/>
      <c r="AQ1652" s="130"/>
      <c r="AR1652" s="130"/>
      <c r="AS1652" s="130"/>
      <c r="AT1652" s="130"/>
      <c r="AU1652" s="130"/>
      <c r="AV1652" s="130"/>
      <c r="AW1652" s="130"/>
      <c r="AX1652" s="130"/>
      <c r="AY1652" s="130"/>
      <c r="AZ1652" s="130"/>
      <c r="BA1652" s="130"/>
      <c r="BB1652" s="130"/>
      <c r="BC1652" s="130"/>
      <c r="BD1652" s="130"/>
      <c r="BE1652" s="130"/>
      <c r="BF1652" s="130"/>
      <c r="BG1652" s="130"/>
      <c r="BH1652" s="130"/>
      <c r="BI1652" s="130"/>
      <c r="BJ1652" s="130"/>
      <c r="BK1652" s="130"/>
      <c r="BL1652" s="130"/>
      <c r="BM1652" s="130"/>
      <c r="BN1652" s="130"/>
      <c r="BO1652" s="130"/>
      <c r="BP1652" s="130"/>
      <c r="BQ1652" s="130"/>
      <c r="BR1652" s="130"/>
      <c r="BS1652" s="111"/>
    </row>
    <row r="1653" spans="4:71" s="94" customFormat="1" ht="9.75" customHeight="1" x14ac:dyDescent="0.25">
      <c r="D1653" s="130"/>
      <c r="E1653" s="130"/>
      <c r="F1653" s="130"/>
      <c r="G1653" s="130"/>
      <c r="H1653" s="130"/>
      <c r="I1653" s="130"/>
      <c r="J1653" s="130"/>
      <c r="K1653" s="130"/>
      <c r="L1653" s="130"/>
      <c r="M1653" s="130"/>
      <c r="N1653" s="130"/>
      <c r="O1653" s="130"/>
      <c r="P1653" s="130"/>
      <c r="Q1653" s="130"/>
      <c r="R1653" s="130"/>
      <c r="S1653" s="130"/>
      <c r="T1653" s="130"/>
      <c r="U1653" s="130"/>
      <c r="V1653" s="130"/>
      <c r="W1653" s="130"/>
      <c r="X1653" s="130"/>
      <c r="Y1653" s="130"/>
      <c r="Z1653" s="130"/>
      <c r="AA1653" s="130"/>
      <c r="AB1653" s="130"/>
      <c r="AC1653" s="130"/>
      <c r="AD1653" s="130"/>
      <c r="AE1653" s="130"/>
      <c r="AF1653" s="130"/>
      <c r="AG1653" s="130"/>
      <c r="AH1653" s="130"/>
      <c r="AI1653" s="130"/>
      <c r="AJ1653" s="130"/>
      <c r="AK1653" s="130"/>
      <c r="AL1653" s="130"/>
      <c r="AM1653" s="130"/>
      <c r="AN1653" s="130"/>
      <c r="AO1653" s="130"/>
      <c r="AP1653" s="130"/>
      <c r="AQ1653" s="130"/>
      <c r="AR1653" s="130"/>
      <c r="AS1653" s="130"/>
      <c r="AT1653" s="130"/>
      <c r="AU1653" s="130"/>
      <c r="AV1653" s="130"/>
      <c r="AW1653" s="130"/>
      <c r="AX1653" s="130"/>
      <c r="AY1653" s="130"/>
      <c r="AZ1653" s="130"/>
      <c r="BA1653" s="130"/>
      <c r="BB1653" s="130"/>
      <c r="BC1653" s="130"/>
      <c r="BD1653" s="130"/>
      <c r="BE1653" s="130"/>
      <c r="BF1653" s="130"/>
      <c r="BG1653" s="130"/>
      <c r="BH1653" s="130"/>
      <c r="BI1653" s="130"/>
      <c r="BJ1653" s="130"/>
      <c r="BK1653" s="130"/>
      <c r="BL1653" s="130"/>
      <c r="BM1653" s="130"/>
      <c r="BN1653" s="130"/>
      <c r="BO1653" s="130"/>
      <c r="BP1653" s="130"/>
      <c r="BQ1653" s="130"/>
      <c r="BR1653" s="130"/>
      <c r="BS1653" s="111"/>
    </row>
    <row r="1654" spans="4:71" s="94" customFormat="1" ht="9.75" customHeight="1" x14ac:dyDescent="0.25">
      <c r="D1654" s="130"/>
      <c r="E1654" s="130"/>
      <c r="F1654" s="130"/>
      <c r="G1654" s="130"/>
      <c r="H1654" s="130"/>
      <c r="I1654" s="130"/>
      <c r="J1654" s="130"/>
      <c r="K1654" s="130"/>
      <c r="L1654" s="130"/>
      <c r="M1654" s="130"/>
      <c r="N1654" s="130"/>
      <c r="O1654" s="130"/>
      <c r="P1654" s="130"/>
      <c r="Q1654" s="130"/>
      <c r="R1654" s="130"/>
      <c r="S1654" s="130"/>
      <c r="T1654" s="130"/>
      <c r="U1654" s="130"/>
      <c r="V1654" s="130"/>
      <c r="W1654" s="130"/>
      <c r="X1654" s="130"/>
      <c r="Y1654" s="130"/>
      <c r="Z1654" s="130"/>
      <c r="AA1654" s="130"/>
      <c r="AB1654" s="130"/>
      <c r="AC1654" s="130"/>
      <c r="AD1654" s="130"/>
      <c r="AE1654" s="130"/>
      <c r="AF1654" s="130"/>
      <c r="AG1654" s="130"/>
      <c r="AH1654" s="130"/>
      <c r="AI1654" s="130"/>
      <c r="AJ1654" s="130"/>
      <c r="AK1654" s="130"/>
      <c r="AL1654" s="130"/>
      <c r="AM1654" s="130"/>
      <c r="AN1654" s="130"/>
      <c r="AO1654" s="130"/>
      <c r="AP1654" s="130"/>
      <c r="AQ1654" s="130"/>
      <c r="AR1654" s="130"/>
      <c r="AS1654" s="130"/>
      <c r="AT1654" s="130"/>
      <c r="AU1654" s="130"/>
      <c r="AV1654" s="130"/>
      <c r="AW1654" s="130"/>
      <c r="AX1654" s="130"/>
      <c r="AY1654" s="130"/>
      <c r="AZ1654" s="130"/>
      <c r="BA1654" s="130"/>
      <c r="BB1654" s="130"/>
      <c r="BC1654" s="130"/>
      <c r="BD1654" s="130"/>
      <c r="BE1654" s="130"/>
      <c r="BF1654" s="130"/>
      <c r="BG1654" s="130"/>
      <c r="BH1654" s="130"/>
      <c r="BI1654" s="130"/>
      <c r="BJ1654" s="130"/>
      <c r="BK1654" s="130"/>
      <c r="BL1654" s="130"/>
      <c r="BM1654" s="130"/>
      <c r="BN1654" s="130"/>
      <c r="BO1654" s="130"/>
      <c r="BP1654" s="130"/>
      <c r="BQ1654" s="130"/>
      <c r="BR1654" s="130"/>
      <c r="BS1654" s="111"/>
    </row>
    <row r="1655" spans="4:71" s="94" customFormat="1" ht="9.75" customHeight="1" x14ac:dyDescent="0.25">
      <c r="D1655" s="130"/>
      <c r="E1655" s="130"/>
      <c r="F1655" s="130"/>
      <c r="G1655" s="130"/>
      <c r="H1655" s="130"/>
      <c r="I1655" s="130"/>
      <c r="J1655" s="130"/>
      <c r="K1655" s="130"/>
      <c r="L1655" s="130"/>
      <c r="M1655" s="130"/>
      <c r="N1655" s="130"/>
      <c r="O1655" s="130"/>
      <c r="P1655" s="130"/>
      <c r="Q1655" s="130"/>
      <c r="R1655" s="130"/>
      <c r="S1655" s="130"/>
      <c r="T1655" s="130"/>
      <c r="U1655" s="130"/>
      <c r="V1655" s="130"/>
      <c r="W1655" s="130"/>
      <c r="X1655" s="130"/>
      <c r="Y1655" s="130"/>
      <c r="Z1655" s="130"/>
      <c r="AA1655" s="130"/>
      <c r="AB1655" s="130"/>
      <c r="AC1655" s="130"/>
      <c r="AD1655" s="130"/>
      <c r="AE1655" s="130"/>
      <c r="AF1655" s="130"/>
      <c r="AG1655" s="130"/>
      <c r="AH1655" s="130"/>
      <c r="AI1655" s="130"/>
      <c r="AJ1655" s="130"/>
      <c r="AK1655" s="130"/>
      <c r="AL1655" s="130"/>
      <c r="AM1655" s="130"/>
      <c r="AN1655" s="130"/>
      <c r="AO1655" s="130"/>
      <c r="AP1655" s="130"/>
      <c r="AQ1655" s="130"/>
      <c r="AR1655" s="130"/>
      <c r="AS1655" s="130"/>
      <c r="AT1655" s="130"/>
      <c r="AU1655" s="130"/>
      <c r="AV1655" s="130"/>
      <c r="AW1655" s="130"/>
      <c r="AX1655" s="130"/>
      <c r="AY1655" s="130"/>
      <c r="AZ1655" s="130"/>
      <c r="BA1655" s="130"/>
      <c r="BB1655" s="130"/>
      <c r="BC1655" s="130"/>
      <c r="BD1655" s="130"/>
      <c r="BE1655" s="130"/>
      <c r="BF1655" s="130"/>
      <c r="BG1655" s="130"/>
      <c r="BH1655" s="130"/>
      <c r="BI1655" s="130"/>
      <c r="BJ1655" s="130"/>
      <c r="BK1655" s="130"/>
      <c r="BL1655" s="130"/>
      <c r="BM1655" s="130"/>
      <c r="BN1655" s="130"/>
      <c r="BO1655" s="130"/>
      <c r="BP1655" s="130"/>
      <c r="BQ1655" s="130"/>
      <c r="BR1655" s="130"/>
      <c r="BS1655" s="111"/>
    </row>
    <row r="1656" spans="4:71" s="94" customFormat="1" ht="9.75" customHeight="1" x14ac:dyDescent="0.25">
      <c r="D1656" s="130"/>
      <c r="E1656" s="130"/>
      <c r="F1656" s="130"/>
      <c r="G1656" s="130"/>
      <c r="H1656" s="130"/>
      <c r="I1656" s="130"/>
      <c r="J1656" s="130"/>
      <c r="K1656" s="130"/>
      <c r="L1656" s="130"/>
      <c r="M1656" s="130"/>
      <c r="N1656" s="130"/>
      <c r="O1656" s="130"/>
      <c r="P1656" s="130"/>
      <c r="Q1656" s="130"/>
      <c r="R1656" s="130"/>
      <c r="S1656" s="130"/>
      <c r="T1656" s="130"/>
      <c r="U1656" s="130"/>
      <c r="V1656" s="130"/>
      <c r="W1656" s="130"/>
      <c r="X1656" s="130"/>
      <c r="Y1656" s="130"/>
      <c r="Z1656" s="130"/>
      <c r="AA1656" s="130"/>
      <c r="AB1656" s="130"/>
      <c r="AC1656" s="130"/>
      <c r="AD1656" s="130"/>
      <c r="AE1656" s="130"/>
      <c r="AF1656" s="130"/>
      <c r="AG1656" s="130"/>
      <c r="AH1656" s="130"/>
      <c r="AI1656" s="130"/>
      <c r="AJ1656" s="130"/>
      <c r="AK1656" s="130"/>
      <c r="AL1656" s="130"/>
      <c r="AM1656" s="130"/>
      <c r="AN1656" s="130"/>
      <c r="AO1656" s="130"/>
      <c r="AP1656" s="130"/>
      <c r="AQ1656" s="130"/>
      <c r="AR1656" s="130"/>
      <c r="AS1656" s="130"/>
      <c r="AT1656" s="130"/>
      <c r="AU1656" s="130"/>
      <c r="AV1656" s="130"/>
      <c r="AW1656" s="130"/>
      <c r="AX1656" s="130"/>
      <c r="AY1656" s="130"/>
      <c r="AZ1656" s="130"/>
      <c r="BA1656" s="130"/>
      <c r="BB1656" s="130"/>
      <c r="BC1656" s="130"/>
      <c r="BD1656" s="130"/>
      <c r="BE1656" s="130"/>
      <c r="BF1656" s="130"/>
      <c r="BG1656" s="130"/>
      <c r="BH1656" s="130"/>
      <c r="BI1656" s="130"/>
      <c r="BJ1656" s="130"/>
      <c r="BK1656" s="130"/>
      <c r="BL1656" s="130"/>
      <c r="BM1656" s="130"/>
      <c r="BN1656" s="130"/>
      <c r="BO1656" s="130"/>
      <c r="BP1656" s="130"/>
      <c r="BQ1656" s="130"/>
      <c r="BR1656" s="130"/>
      <c r="BS1656" s="111"/>
    </row>
    <row r="1657" spans="4:71" s="94" customFormat="1" ht="9.75" customHeight="1" x14ac:dyDescent="0.25">
      <c r="D1657" s="130"/>
      <c r="E1657" s="130"/>
      <c r="F1657" s="130"/>
      <c r="G1657" s="130"/>
      <c r="H1657" s="130"/>
      <c r="I1657" s="130"/>
      <c r="J1657" s="130"/>
      <c r="K1657" s="130"/>
      <c r="L1657" s="130"/>
      <c r="M1657" s="130"/>
      <c r="N1657" s="130"/>
      <c r="O1657" s="130"/>
      <c r="P1657" s="130"/>
      <c r="Q1657" s="130"/>
      <c r="R1657" s="130"/>
      <c r="S1657" s="130"/>
      <c r="T1657" s="130"/>
      <c r="U1657" s="130"/>
      <c r="V1657" s="130"/>
      <c r="W1657" s="130"/>
      <c r="X1657" s="130"/>
      <c r="Y1657" s="130"/>
      <c r="Z1657" s="130"/>
      <c r="AA1657" s="130"/>
      <c r="AB1657" s="130"/>
      <c r="AC1657" s="130"/>
      <c r="AD1657" s="130"/>
      <c r="AE1657" s="130"/>
      <c r="AF1657" s="130"/>
      <c r="AG1657" s="130"/>
      <c r="AH1657" s="130"/>
      <c r="AI1657" s="130"/>
      <c r="AJ1657" s="130"/>
      <c r="AK1657" s="130"/>
      <c r="AL1657" s="130"/>
      <c r="AM1657" s="130"/>
      <c r="AN1657" s="130"/>
      <c r="AO1657" s="130"/>
      <c r="AP1657" s="130"/>
      <c r="AQ1657" s="130"/>
      <c r="AR1657" s="130"/>
      <c r="AS1657" s="130"/>
      <c r="AT1657" s="130"/>
      <c r="AU1657" s="130"/>
      <c r="AV1657" s="130"/>
      <c r="AW1657" s="130"/>
      <c r="AX1657" s="130"/>
      <c r="AY1657" s="130"/>
      <c r="AZ1657" s="130"/>
      <c r="BA1657" s="130"/>
      <c r="BB1657" s="130"/>
      <c r="BC1657" s="130"/>
      <c r="BD1657" s="130"/>
      <c r="BE1657" s="130"/>
      <c r="BF1657" s="130"/>
      <c r="BG1657" s="130"/>
      <c r="BH1657" s="130"/>
      <c r="BI1657" s="130"/>
      <c r="BJ1657" s="130"/>
      <c r="BK1657" s="130"/>
      <c r="BL1657" s="130"/>
      <c r="BM1657" s="130"/>
      <c r="BN1657" s="130"/>
      <c r="BO1657" s="130"/>
      <c r="BP1657" s="130"/>
      <c r="BQ1657" s="130"/>
      <c r="BR1657" s="130"/>
      <c r="BS1657" s="111"/>
    </row>
    <row r="1658" spans="4:71" s="94" customFormat="1" ht="9.75" customHeight="1" x14ac:dyDescent="0.25">
      <c r="D1658" s="130"/>
      <c r="E1658" s="130"/>
      <c r="F1658" s="130"/>
      <c r="G1658" s="130"/>
      <c r="H1658" s="130"/>
      <c r="I1658" s="130"/>
      <c r="J1658" s="130"/>
      <c r="K1658" s="130"/>
      <c r="L1658" s="130"/>
      <c r="M1658" s="130"/>
      <c r="N1658" s="130"/>
      <c r="O1658" s="130"/>
      <c r="P1658" s="130"/>
      <c r="Q1658" s="130"/>
      <c r="R1658" s="130"/>
      <c r="S1658" s="130"/>
      <c r="T1658" s="130"/>
      <c r="U1658" s="130"/>
      <c r="V1658" s="130"/>
      <c r="W1658" s="130"/>
      <c r="X1658" s="130"/>
      <c r="Y1658" s="130"/>
      <c r="Z1658" s="130"/>
      <c r="AA1658" s="130"/>
      <c r="AB1658" s="130"/>
      <c r="AC1658" s="130"/>
      <c r="AD1658" s="130"/>
      <c r="AE1658" s="130"/>
      <c r="AF1658" s="130"/>
      <c r="AG1658" s="130"/>
      <c r="AH1658" s="130"/>
      <c r="AI1658" s="130"/>
      <c r="AJ1658" s="130"/>
      <c r="AK1658" s="130"/>
      <c r="AL1658" s="130"/>
      <c r="AM1658" s="130"/>
      <c r="AN1658" s="130"/>
      <c r="AO1658" s="130"/>
      <c r="AP1658" s="130"/>
      <c r="AQ1658" s="130"/>
      <c r="AR1658" s="130"/>
      <c r="AS1658" s="130"/>
      <c r="AT1658" s="130"/>
      <c r="AU1658" s="130"/>
      <c r="AV1658" s="130"/>
      <c r="AW1658" s="130"/>
      <c r="AX1658" s="130"/>
      <c r="AY1658" s="130"/>
      <c r="AZ1658" s="130"/>
      <c r="BA1658" s="130"/>
      <c r="BB1658" s="130"/>
      <c r="BC1658" s="130"/>
      <c r="BD1658" s="130"/>
      <c r="BE1658" s="130"/>
      <c r="BF1658" s="130"/>
      <c r="BG1658" s="130"/>
      <c r="BH1658" s="130"/>
      <c r="BI1658" s="130"/>
      <c r="BJ1658" s="130"/>
      <c r="BK1658" s="130"/>
      <c r="BL1658" s="130"/>
      <c r="BM1658" s="130"/>
      <c r="BN1658" s="130"/>
      <c r="BO1658" s="130"/>
      <c r="BP1658" s="130"/>
      <c r="BQ1658" s="130"/>
      <c r="BR1658" s="130"/>
      <c r="BS1658" s="111"/>
    </row>
    <row r="1659" spans="4:71" s="94" customFormat="1" ht="9.75" customHeight="1" x14ac:dyDescent="0.25">
      <c r="D1659" s="130"/>
      <c r="E1659" s="130"/>
      <c r="F1659" s="130"/>
      <c r="G1659" s="130"/>
      <c r="H1659" s="130"/>
      <c r="I1659" s="130"/>
      <c r="J1659" s="130"/>
      <c r="K1659" s="130"/>
      <c r="L1659" s="130"/>
      <c r="M1659" s="130"/>
      <c r="N1659" s="130"/>
      <c r="O1659" s="130"/>
      <c r="P1659" s="130"/>
      <c r="Q1659" s="130"/>
      <c r="R1659" s="130"/>
      <c r="S1659" s="130"/>
      <c r="T1659" s="130"/>
      <c r="U1659" s="130"/>
      <c r="V1659" s="130"/>
      <c r="W1659" s="130"/>
      <c r="X1659" s="130"/>
      <c r="Y1659" s="130"/>
      <c r="Z1659" s="130"/>
      <c r="AA1659" s="130"/>
      <c r="AB1659" s="130"/>
      <c r="AC1659" s="130"/>
      <c r="AD1659" s="130"/>
      <c r="AE1659" s="130"/>
      <c r="AF1659" s="130"/>
      <c r="AG1659" s="130"/>
      <c r="AH1659" s="130"/>
      <c r="AI1659" s="130"/>
      <c r="AJ1659" s="130"/>
      <c r="AK1659" s="130"/>
      <c r="AL1659" s="130"/>
      <c r="AM1659" s="130"/>
      <c r="AN1659" s="130"/>
      <c r="AO1659" s="130"/>
      <c r="AP1659" s="130"/>
      <c r="AQ1659" s="130"/>
      <c r="AR1659" s="130"/>
      <c r="AS1659" s="130"/>
      <c r="AT1659" s="130"/>
      <c r="AU1659" s="130"/>
      <c r="AV1659" s="130"/>
      <c r="AW1659" s="130"/>
      <c r="AX1659" s="130"/>
      <c r="AY1659" s="130"/>
      <c r="AZ1659" s="130"/>
      <c r="BA1659" s="130"/>
      <c r="BB1659" s="130"/>
      <c r="BC1659" s="130"/>
      <c r="BD1659" s="130"/>
      <c r="BE1659" s="130"/>
      <c r="BF1659" s="130"/>
      <c r="BG1659" s="130"/>
      <c r="BH1659" s="130"/>
      <c r="BI1659" s="130"/>
      <c r="BJ1659" s="130"/>
      <c r="BK1659" s="130"/>
      <c r="BL1659" s="130"/>
      <c r="BM1659" s="130"/>
      <c r="BN1659" s="130"/>
      <c r="BO1659" s="130"/>
      <c r="BP1659" s="130"/>
      <c r="BQ1659" s="130"/>
      <c r="BR1659" s="130"/>
      <c r="BS1659" s="111"/>
    </row>
    <row r="1660" spans="4:71" s="94" customFormat="1" ht="9.75" customHeight="1" x14ac:dyDescent="0.25">
      <c r="D1660" s="130"/>
      <c r="E1660" s="130"/>
      <c r="F1660" s="130"/>
      <c r="G1660" s="130"/>
      <c r="H1660" s="130"/>
      <c r="I1660" s="130"/>
      <c r="J1660" s="130"/>
      <c r="K1660" s="130"/>
      <c r="L1660" s="130"/>
      <c r="M1660" s="130"/>
      <c r="N1660" s="130"/>
      <c r="O1660" s="130"/>
      <c r="P1660" s="130"/>
      <c r="Q1660" s="130"/>
      <c r="R1660" s="130"/>
      <c r="S1660" s="130"/>
      <c r="T1660" s="130"/>
      <c r="U1660" s="130"/>
      <c r="V1660" s="130"/>
      <c r="W1660" s="130"/>
      <c r="X1660" s="130"/>
      <c r="Y1660" s="130"/>
      <c r="Z1660" s="130"/>
      <c r="AA1660" s="130"/>
      <c r="AB1660" s="130"/>
      <c r="AC1660" s="130"/>
      <c r="AD1660" s="130"/>
      <c r="AE1660" s="130"/>
      <c r="AF1660" s="130"/>
      <c r="AG1660" s="130"/>
      <c r="AH1660" s="130"/>
      <c r="AI1660" s="130"/>
      <c r="AJ1660" s="130"/>
      <c r="AK1660" s="130"/>
      <c r="AL1660" s="130"/>
      <c r="AM1660" s="130"/>
      <c r="AN1660" s="130"/>
      <c r="AO1660" s="130"/>
      <c r="AP1660" s="130"/>
      <c r="AQ1660" s="130"/>
      <c r="AR1660" s="130"/>
      <c r="AS1660" s="130"/>
      <c r="AT1660" s="130"/>
      <c r="AU1660" s="130"/>
      <c r="AV1660" s="130"/>
      <c r="AW1660" s="130"/>
      <c r="AX1660" s="130"/>
      <c r="AY1660" s="130"/>
      <c r="AZ1660" s="130"/>
      <c r="BA1660" s="130"/>
      <c r="BB1660" s="130"/>
      <c r="BC1660" s="130"/>
      <c r="BD1660" s="130"/>
      <c r="BE1660" s="130"/>
      <c r="BF1660" s="130"/>
      <c r="BG1660" s="130"/>
      <c r="BH1660" s="130"/>
      <c r="BI1660" s="130"/>
      <c r="BJ1660" s="130"/>
      <c r="BK1660" s="130"/>
      <c r="BL1660" s="130"/>
      <c r="BM1660" s="130"/>
      <c r="BN1660" s="130"/>
      <c r="BO1660" s="130"/>
      <c r="BP1660" s="130"/>
      <c r="BQ1660" s="130"/>
      <c r="BR1660" s="130"/>
      <c r="BS1660" s="111"/>
    </row>
    <row r="1661" spans="4:71" s="94" customFormat="1" ht="9.75" customHeight="1" x14ac:dyDescent="0.25">
      <c r="D1661" s="130"/>
      <c r="E1661" s="130"/>
      <c r="F1661" s="130"/>
      <c r="G1661" s="130"/>
      <c r="H1661" s="130"/>
      <c r="I1661" s="130"/>
      <c r="J1661" s="130"/>
      <c r="K1661" s="130"/>
      <c r="L1661" s="130"/>
      <c r="M1661" s="130"/>
      <c r="N1661" s="130"/>
      <c r="O1661" s="130"/>
      <c r="P1661" s="130"/>
      <c r="Q1661" s="130"/>
      <c r="R1661" s="130"/>
      <c r="S1661" s="130"/>
      <c r="T1661" s="130"/>
      <c r="U1661" s="130"/>
      <c r="V1661" s="130"/>
      <c r="W1661" s="130"/>
      <c r="X1661" s="130"/>
      <c r="Y1661" s="130"/>
      <c r="Z1661" s="130"/>
      <c r="AA1661" s="130"/>
      <c r="AB1661" s="130"/>
      <c r="AC1661" s="130"/>
      <c r="AD1661" s="130"/>
      <c r="AE1661" s="130"/>
      <c r="AF1661" s="130"/>
      <c r="AG1661" s="130"/>
      <c r="AH1661" s="130"/>
      <c r="AI1661" s="130"/>
      <c r="AJ1661" s="130"/>
      <c r="AK1661" s="130"/>
      <c r="AL1661" s="130"/>
      <c r="AM1661" s="130"/>
      <c r="AN1661" s="130"/>
      <c r="AO1661" s="130"/>
      <c r="AP1661" s="130"/>
      <c r="AQ1661" s="130"/>
      <c r="AR1661" s="130"/>
      <c r="AS1661" s="130"/>
      <c r="AT1661" s="130"/>
      <c r="AU1661" s="130"/>
      <c r="AV1661" s="130"/>
      <c r="AW1661" s="130"/>
      <c r="AX1661" s="130"/>
      <c r="AY1661" s="130"/>
      <c r="AZ1661" s="130"/>
      <c r="BA1661" s="130"/>
      <c r="BB1661" s="130"/>
      <c r="BC1661" s="130"/>
      <c r="BD1661" s="130"/>
      <c r="BE1661" s="130"/>
      <c r="BF1661" s="130"/>
      <c r="BG1661" s="130"/>
      <c r="BH1661" s="130"/>
      <c r="BI1661" s="130"/>
      <c r="BJ1661" s="130"/>
      <c r="BK1661" s="130"/>
      <c r="BL1661" s="130"/>
      <c r="BM1661" s="130"/>
      <c r="BN1661" s="130"/>
      <c r="BO1661" s="130"/>
      <c r="BP1661" s="130"/>
      <c r="BQ1661" s="130"/>
      <c r="BR1661" s="130"/>
      <c r="BS1661" s="111"/>
    </row>
    <row r="1662" spans="4:71" s="94" customFormat="1" ht="9.75" customHeight="1" x14ac:dyDescent="0.25">
      <c r="D1662" s="130"/>
      <c r="E1662" s="130"/>
      <c r="F1662" s="130"/>
      <c r="G1662" s="130"/>
      <c r="H1662" s="130"/>
      <c r="I1662" s="130"/>
      <c r="J1662" s="130"/>
      <c r="K1662" s="130"/>
      <c r="L1662" s="130"/>
      <c r="M1662" s="130"/>
      <c r="N1662" s="130"/>
      <c r="O1662" s="130"/>
      <c r="P1662" s="130"/>
      <c r="Q1662" s="130"/>
      <c r="R1662" s="130"/>
      <c r="S1662" s="130"/>
      <c r="T1662" s="130"/>
      <c r="U1662" s="130"/>
      <c r="V1662" s="130"/>
      <c r="W1662" s="130"/>
      <c r="X1662" s="130"/>
      <c r="Y1662" s="130"/>
      <c r="Z1662" s="130"/>
      <c r="AA1662" s="130"/>
      <c r="AB1662" s="130"/>
      <c r="AC1662" s="130"/>
      <c r="AD1662" s="130"/>
      <c r="AE1662" s="130"/>
      <c r="AF1662" s="130"/>
      <c r="AG1662" s="130"/>
      <c r="AH1662" s="130"/>
      <c r="AI1662" s="130"/>
      <c r="AJ1662" s="130"/>
      <c r="AK1662" s="130"/>
      <c r="AL1662" s="130"/>
      <c r="AM1662" s="130"/>
      <c r="AN1662" s="130"/>
      <c r="AO1662" s="130"/>
      <c r="AP1662" s="130"/>
      <c r="AQ1662" s="130"/>
      <c r="AR1662" s="130"/>
      <c r="AS1662" s="130"/>
      <c r="AT1662" s="130"/>
      <c r="AU1662" s="130"/>
      <c r="AV1662" s="130"/>
      <c r="AW1662" s="130"/>
      <c r="AX1662" s="130"/>
      <c r="AY1662" s="130"/>
      <c r="AZ1662" s="130"/>
      <c r="BA1662" s="130"/>
      <c r="BB1662" s="130"/>
      <c r="BC1662" s="130"/>
      <c r="BD1662" s="130"/>
      <c r="BE1662" s="130"/>
      <c r="BF1662" s="130"/>
      <c r="BG1662" s="130"/>
      <c r="BH1662" s="130"/>
      <c r="BI1662" s="130"/>
      <c r="BJ1662" s="130"/>
      <c r="BK1662" s="130"/>
      <c r="BL1662" s="130"/>
      <c r="BM1662" s="130"/>
      <c r="BN1662" s="130"/>
      <c r="BO1662" s="130"/>
      <c r="BP1662" s="130"/>
      <c r="BQ1662" s="130"/>
      <c r="BR1662" s="130"/>
      <c r="BS1662" s="111"/>
    </row>
    <row r="1663" spans="4:71" s="94" customFormat="1" ht="9.75" customHeight="1" x14ac:dyDescent="0.25">
      <c r="D1663" s="130"/>
      <c r="E1663" s="130"/>
      <c r="F1663" s="130"/>
      <c r="G1663" s="130"/>
      <c r="H1663" s="130"/>
      <c r="I1663" s="130"/>
      <c r="J1663" s="130"/>
      <c r="K1663" s="130"/>
      <c r="L1663" s="130"/>
      <c r="M1663" s="130"/>
      <c r="N1663" s="130"/>
      <c r="O1663" s="130"/>
      <c r="P1663" s="130"/>
      <c r="Q1663" s="130"/>
      <c r="R1663" s="130"/>
      <c r="S1663" s="130"/>
      <c r="T1663" s="130"/>
      <c r="U1663" s="130"/>
      <c r="V1663" s="130"/>
      <c r="W1663" s="130"/>
      <c r="X1663" s="130"/>
      <c r="Y1663" s="130"/>
      <c r="Z1663" s="130"/>
      <c r="AA1663" s="130"/>
      <c r="AB1663" s="130"/>
      <c r="AC1663" s="130"/>
      <c r="AD1663" s="130"/>
      <c r="AE1663" s="130"/>
      <c r="AF1663" s="130"/>
      <c r="AG1663" s="130"/>
      <c r="AH1663" s="130"/>
      <c r="AI1663" s="130"/>
      <c r="AJ1663" s="130"/>
      <c r="AK1663" s="130"/>
      <c r="AL1663" s="130"/>
      <c r="AM1663" s="130"/>
      <c r="AN1663" s="130"/>
      <c r="AO1663" s="130"/>
      <c r="AP1663" s="130"/>
      <c r="AQ1663" s="130"/>
      <c r="AR1663" s="130"/>
      <c r="AS1663" s="130"/>
      <c r="AT1663" s="130"/>
      <c r="AU1663" s="130"/>
      <c r="AV1663" s="130"/>
      <c r="AW1663" s="130"/>
      <c r="AX1663" s="130"/>
      <c r="AY1663" s="130"/>
      <c r="AZ1663" s="130"/>
      <c r="BA1663" s="130"/>
      <c r="BB1663" s="130"/>
      <c r="BC1663" s="130"/>
      <c r="BD1663" s="130"/>
      <c r="BE1663" s="130"/>
      <c r="BF1663" s="130"/>
      <c r="BG1663" s="130"/>
      <c r="BH1663" s="130"/>
      <c r="BI1663" s="130"/>
      <c r="BJ1663" s="130"/>
      <c r="BK1663" s="130"/>
      <c r="BL1663" s="130"/>
      <c r="BM1663" s="130"/>
      <c r="BN1663" s="130"/>
      <c r="BO1663" s="130"/>
      <c r="BP1663" s="130"/>
      <c r="BQ1663" s="130"/>
      <c r="BR1663" s="130"/>
      <c r="BS1663" s="111"/>
    </row>
    <row r="1664" spans="4:71" s="94" customFormat="1" ht="9.75" customHeight="1" x14ac:dyDescent="0.25">
      <c r="D1664" s="130"/>
      <c r="E1664" s="130"/>
      <c r="F1664" s="130"/>
      <c r="G1664" s="130"/>
      <c r="H1664" s="130"/>
      <c r="I1664" s="130"/>
      <c r="J1664" s="130"/>
      <c r="K1664" s="130"/>
      <c r="L1664" s="130"/>
      <c r="M1664" s="130"/>
      <c r="N1664" s="130"/>
      <c r="O1664" s="130"/>
      <c r="P1664" s="130"/>
      <c r="Q1664" s="130"/>
      <c r="R1664" s="130"/>
      <c r="S1664" s="130"/>
      <c r="T1664" s="130"/>
      <c r="U1664" s="130"/>
      <c r="V1664" s="130"/>
      <c r="W1664" s="130"/>
      <c r="X1664" s="130"/>
      <c r="Y1664" s="130"/>
      <c r="Z1664" s="130"/>
      <c r="AA1664" s="130"/>
      <c r="AB1664" s="130"/>
      <c r="AC1664" s="130"/>
      <c r="AD1664" s="130"/>
      <c r="AE1664" s="130"/>
      <c r="AF1664" s="130"/>
      <c r="AG1664" s="130"/>
      <c r="AH1664" s="130"/>
      <c r="AI1664" s="130"/>
      <c r="AJ1664" s="130"/>
      <c r="AK1664" s="130"/>
      <c r="AL1664" s="130"/>
      <c r="AM1664" s="130"/>
      <c r="AN1664" s="130"/>
      <c r="AO1664" s="130"/>
      <c r="AP1664" s="130"/>
      <c r="AQ1664" s="130"/>
      <c r="AR1664" s="130"/>
      <c r="AS1664" s="130"/>
      <c r="AT1664" s="130"/>
      <c r="AU1664" s="130"/>
      <c r="AV1664" s="130"/>
      <c r="AW1664" s="130"/>
      <c r="AX1664" s="130"/>
      <c r="AY1664" s="130"/>
      <c r="AZ1664" s="130"/>
      <c r="BA1664" s="130"/>
      <c r="BB1664" s="130"/>
      <c r="BC1664" s="130"/>
      <c r="BD1664" s="130"/>
      <c r="BE1664" s="130"/>
      <c r="BF1664" s="130"/>
      <c r="BG1664" s="130"/>
      <c r="BH1664" s="130"/>
      <c r="BI1664" s="130"/>
      <c r="BJ1664" s="130"/>
      <c r="BK1664" s="130"/>
      <c r="BL1664" s="130"/>
      <c r="BM1664" s="130"/>
      <c r="BN1664" s="130"/>
      <c r="BO1664" s="130"/>
      <c r="BP1664" s="130"/>
      <c r="BQ1664" s="130"/>
      <c r="BR1664" s="130"/>
      <c r="BS1664" s="111"/>
    </row>
    <row r="1665" spans="4:71" s="94" customFormat="1" ht="9.75" customHeight="1" x14ac:dyDescent="0.25">
      <c r="D1665" s="130"/>
      <c r="E1665" s="130"/>
      <c r="F1665" s="130"/>
      <c r="G1665" s="130"/>
      <c r="H1665" s="130"/>
      <c r="I1665" s="130"/>
      <c r="J1665" s="130"/>
      <c r="K1665" s="130"/>
      <c r="L1665" s="130"/>
      <c r="M1665" s="130"/>
      <c r="N1665" s="130"/>
      <c r="O1665" s="130"/>
      <c r="P1665" s="130"/>
      <c r="Q1665" s="130"/>
      <c r="R1665" s="130"/>
      <c r="S1665" s="130"/>
      <c r="T1665" s="130"/>
      <c r="U1665" s="130"/>
      <c r="V1665" s="130"/>
      <c r="W1665" s="130"/>
      <c r="X1665" s="130"/>
      <c r="Y1665" s="130"/>
      <c r="Z1665" s="130"/>
      <c r="AA1665" s="130"/>
      <c r="AB1665" s="130"/>
      <c r="AC1665" s="130"/>
      <c r="AD1665" s="130"/>
      <c r="AE1665" s="130"/>
      <c r="AF1665" s="130"/>
      <c r="AG1665" s="130"/>
      <c r="AH1665" s="130"/>
      <c r="AI1665" s="130"/>
      <c r="AJ1665" s="130"/>
      <c r="AK1665" s="130"/>
      <c r="AL1665" s="130"/>
      <c r="AM1665" s="130"/>
      <c r="AN1665" s="130"/>
      <c r="AO1665" s="130"/>
      <c r="AP1665" s="130"/>
      <c r="AQ1665" s="130"/>
      <c r="AR1665" s="130"/>
      <c r="AS1665" s="130"/>
      <c r="AT1665" s="130"/>
      <c r="AU1665" s="130"/>
      <c r="AV1665" s="130"/>
      <c r="AW1665" s="130"/>
      <c r="AX1665" s="130"/>
      <c r="AY1665" s="130"/>
      <c r="AZ1665" s="130"/>
      <c r="BA1665" s="130"/>
      <c r="BB1665" s="130"/>
      <c r="BC1665" s="130"/>
      <c r="BD1665" s="130"/>
      <c r="BE1665" s="130"/>
      <c r="BF1665" s="130"/>
      <c r="BG1665" s="130"/>
      <c r="BH1665" s="130"/>
      <c r="BI1665" s="130"/>
      <c r="BJ1665" s="130"/>
      <c r="BK1665" s="130"/>
      <c r="BL1665" s="130"/>
      <c r="BM1665" s="130"/>
      <c r="BN1665" s="130"/>
      <c r="BO1665" s="130"/>
      <c r="BP1665" s="130"/>
      <c r="BQ1665" s="130"/>
      <c r="BR1665" s="130"/>
      <c r="BS1665" s="111"/>
    </row>
    <row r="1666" spans="4:71" s="94" customFormat="1" ht="9.75" customHeight="1" x14ac:dyDescent="0.25">
      <c r="D1666" s="130"/>
      <c r="E1666" s="130"/>
      <c r="F1666" s="130"/>
      <c r="G1666" s="130"/>
      <c r="H1666" s="130"/>
      <c r="I1666" s="130"/>
      <c r="J1666" s="130"/>
      <c r="K1666" s="130"/>
      <c r="L1666" s="130"/>
      <c r="M1666" s="130"/>
      <c r="N1666" s="130"/>
      <c r="O1666" s="130"/>
      <c r="P1666" s="130"/>
      <c r="Q1666" s="130"/>
      <c r="R1666" s="130"/>
      <c r="S1666" s="130"/>
      <c r="T1666" s="130"/>
      <c r="U1666" s="130"/>
      <c r="V1666" s="130"/>
      <c r="W1666" s="130"/>
      <c r="X1666" s="130"/>
      <c r="Y1666" s="130"/>
      <c r="Z1666" s="130"/>
      <c r="AA1666" s="130"/>
      <c r="AB1666" s="130"/>
      <c r="AC1666" s="130"/>
      <c r="AD1666" s="130"/>
      <c r="AE1666" s="130"/>
      <c r="AF1666" s="130"/>
      <c r="AG1666" s="130"/>
      <c r="AH1666" s="130"/>
      <c r="AI1666" s="130"/>
      <c r="AJ1666" s="130"/>
      <c r="AK1666" s="130"/>
      <c r="AL1666" s="130"/>
      <c r="AM1666" s="130"/>
      <c r="AN1666" s="130"/>
      <c r="AO1666" s="130"/>
      <c r="AP1666" s="130"/>
      <c r="AQ1666" s="130"/>
      <c r="AR1666" s="130"/>
      <c r="AS1666" s="130"/>
      <c r="AT1666" s="130"/>
      <c r="AU1666" s="130"/>
      <c r="AV1666" s="130"/>
      <c r="AW1666" s="130"/>
      <c r="AX1666" s="130"/>
      <c r="AY1666" s="130"/>
      <c r="AZ1666" s="130"/>
      <c r="BA1666" s="130"/>
      <c r="BB1666" s="130"/>
      <c r="BC1666" s="130"/>
      <c r="BD1666" s="130"/>
      <c r="BE1666" s="130"/>
      <c r="BF1666" s="130"/>
      <c r="BG1666" s="130"/>
      <c r="BH1666" s="130"/>
      <c r="BI1666" s="130"/>
      <c r="BJ1666" s="130"/>
      <c r="BK1666" s="130"/>
      <c r="BL1666" s="130"/>
      <c r="BM1666" s="130"/>
      <c r="BN1666" s="130"/>
      <c r="BO1666" s="130"/>
      <c r="BP1666" s="130"/>
      <c r="BQ1666" s="130"/>
      <c r="BR1666" s="130"/>
      <c r="BS1666" s="111"/>
    </row>
    <row r="1667" spans="4:71" s="94" customFormat="1" ht="9.75" customHeight="1" x14ac:dyDescent="0.25">
      <c r="D1667" s="130"/>
      <c r="E1667" s="130"/>
      <c r="F1667" s="130"/>
      <c r="G1667" s="130"/>
      <c r="H1667" s="130"/>
      <c r="I1667" s="130"/>
      <c r="J1667" s="130"/>
      <c r="K1667" s="130"/>
      <c r="L1667" s="130"/>
      <c r="M1667" s="130"/>
      <c r="N1667" s="130"/>
      <c r="O1667" s="130"/>
      <c r="P1667" s="130"/>
      <c r="Q1667" s="130"/>
      <c r="R1667" s="130"/>
      <c r="S1667" s="130"/>
      <c r="T1667" s="130"/>
      <c r="U1667" s="130"/>
      <c r="V1667" s="130"/>
      <c r="W1667" s="130"/>
      <c r="X1667" s="130"/>
      <c r="Y1667" s="130"/>
      <c r="Z1667" s="130"/>
      <c r="AA1667" s="130"/>
      <c r="AB1667" s="130"/>
      <c r="AC1667" s="130"/>
      <c r="AD1667" s="130"/>
      <c r="AE1667" s="130"/>
      <c r="AF1667" s="130"/>
      <c r="AG1667" s="130"/>
      <c r="AH1667" s="130"/>
      <c r="AI1667" s="130"/>
      <c r="AJ1667" s="130"/>
      <c r="AK1667" s="130"/>
      <c r="AL1667" s="130"/>
      <c r="AM1667" s="130"/>
      <c r="AN1667" s="130"/>
      <c r="AO1667" s="130"/>
      <c r="AP1667" s="130"/>
      <c r="AQ1667" s="130"/>
      <c r="AR1667" s="130"/>
      <c r="AS1667" s="130"/>
      <c r="AT1667" s="130"/>
      <c r="AU1667" s="130"/>
      <c r="AV1667" s="130"/>
      <c r="AW1667" s="130"/>
      <c r="AX1667" s="130"/>
      <c r="AY1667" s="130"/>
      <c r="AZ1667" s="130"/>
      <c r="BA1667" s="130"/>
      <c r="BB1667" s="130"/>
      <c r="BC1667" s="130"/>
      <c r="BD1667" s="130"/>
      <c r="BE1667" s="130"/>
      <c r="BF1667" s="130"/>
      <c r="BG1667" s="130"/>
      <c r="BH1667" s="130"/>
      <c r="BI1667" s="130"/>
      <c r="BJ1667" s="130"/>
      <c r="BK1667" s="130"/>
      <c r="BL1667" s="130"/>
      <c r="BM1667" s="130"/>
      <c r="BN1667" s="130"/>
      <c r="BO1667" s="130"/>
      <c r="BP1667" s="130"/>
      <c r="BQ1667" s="130"/>
      <c r="BR1667" s="130"/>
      <c r="BS1667" s="111"/>
    </row>
    <row r="1668" spans="4:71" s="94" customFormat="1" ht="9.75" customHeight="1" x14ac:dyDescent="0.25">
      <c r="D1668" s="130"/>
      <c r="E1668" s="130"/>
      <c r="F1668" s="130"/>
      <c r="G1668" s="130"/>
      <c r="H1668" s="130"/>
      <c r="I1668" s="130"/>
      <c r="J1668" s="130"/>
      <c r="K1668" s="130"/>
      <c r="L1668" s="130"/>
      <c r="M1668" s="130"/>
      <c r="N1668" s="130"/>
      <c r="O1668" s="130"/>
      <c r="P1668" s="130"/>
      <c r="Q1668" s="130"/>
      <c r="R1668" s="130"/>
      <c r="S1668" s="130"/>
      <c r="T1668" s="130"/>
      <c r="U1668" s="130"/>
      <c r="V1668" s="130"/>
      <c r="W1668" s="130"/>
      <c r="X1668" s="130"/>
      <c r="Y1668" s="130"/>
      <c r="Z1668" s="130"/>
      <c r="AA1668" s="130"/>
      <c r="AB1668" s="130"/>
      <c r="AC1668" s="130"/>
      <c r="AD1668" s="130"/>
      <c r="AE1668" s="130"/>
      <c r="AF1668" s="130"/>
      <c r="AG1668" s="130"/>
      <c r="AH1668" s="130"/>
      <c r="AI1668" s="130"/>
      <c r="AJ1668" s="130"/>
      <c r="AK1668" s="130"/>
      <c r="AL1668" s="130"/>
      <c r="AM1668" s="130"/>
      <c r="AN1668" s="130"/>
      <c r="AO1668" s="130"/>
      <c r="AP1668" s="130"/>
      <c r="AQ1668" s="130"/>
      <c r="AR1668" s="130"/>
      <c r="AS1668" s="130"/>
      <c r="AT1668" s="130"/>
      <c r="AU1668" s="130"/>
      <c r="AV1668" s="130"/>
      <c r="AW1668" s="130"/>
      <c r="AX1668" s="130"/>
      <c r="AY1668" s="130"/>
      <c r="AZ1668" s="130"/>
      <c r="BA1668" s="130"/>
      <c r="BB1668" s="130"/>
      <c r="BC1668" s="130"/>
      <c r="BD1668" s="130"/>
      <c r="BE1668" s="130"/>
      <c r="BF1668" s="130"/>
      <c r="BG1668" s="130"/>
      <c r="BH1668" s="130"/>
      <c r="BI1668" s="130"/>
      <c r="BJ1668" s="130"/>
      <c r="BK1668" s="130"/>
      <c r="BL1668" s="130"/>
      <c r="BM1668" s="130"/>
      <c r="BN1668" s="130"/>
      <c r="BO1668" s="130"/>
      <c r="BP1668" s="130"/>
      <c r="BQ1668" s="130"/>
      <c r="BR1668" s="130"/>
      <c r="BS1668" s="111"/>
    </row>
    <row r="1669" spans="4:71" s="94" customFormat="1" ht="9.75" customHeight="1" x14ac:dyDescent="0.25">
      <c r="D1669" s="130"/>
      <c r="E1669" s="130"/>
      <c r="F1669" s="130"/>
      <c r="G1669" s="130"/>
      <c r="H1669" s="130"/>
      <c r="I1669" s="130"/>
      <c r="J1669" s="130"/>
      <c r="K1669" s="130"/>
      <c r="L1669" s="130"/>
      <c r="M1669" s="130"/>
      <c r="N1669" s="130"/>
      <c r="O1669" s="130"/>
      <c r="P1669" s="130"/>
      <c r="Q1669" s="130"/>
      <c r="R1669" s="130"/>
      <c r="S1669" s="130"/>
      <c r="T1669" s="130"/>
      <c r="U1669" s="130"/>
      <c r="V1669" s="130"/>
      <c r="W1669" s="130"/>
      <c r="X1669" s="130"/>
      <c r="Y1669" s="130"/>
      <c r="Z1669" s="130"/>
      <c r="AA1669" s="130"/>
      <c r="AB1669" s="130"/>
      <c r="AC1669" s="130"/>
      <c r="AD1669" s="130"/>
      <c r="AE1669" s="130"/>
      <c r="AF1669" s="130"/>
      <c r="AG1669" s="130"/>
      <c r="AH1669" s="130"/>
      <c r="AI1669" s="130"/>
      <c r="AJ1669" s="130"/>
      <c r="AK1669" s="130"/>
      <c r="AL1669" s="130"/>
      <c r="AM1669" s="130"/>
      <c r="AN1669" s="130"/>
      <c r="AO1669" s="130"/>
      <c r="AP1669" s="130"/>
      <c r="AQ1669" s="130"/>
      <c r="AR1669" s="130"/>
      <c r="AS1669" s="130"/>
      <c r="AT1669" s="130"/>
      <c r="AU1669" s="130"/>
      <c r="AV1669" s="130"/>
      <c r="AW1669" s="130"/>
      <c r="AX1669" s="130"/>
      <c r="AY1669" s="130"/>
      <c r="AZ1669" s="130"/>
      <c r="BA1669" s="130"/>
      <c r="BB1669" s="130"/>
      <c r="BC1669" s="130"/>
      <c r="BD1669" s="130"/>
      <c r="BE1669" s="130"/>
      <c r="BF1669" s="130"/>
      <c r="BG1669" s="130"/>
      <c r="BH1669" s="130"/>
      <c r="BI1669" s="130"/>
      <c r="BJ1669" s="130"/>
      <c r="BK1669" s="130"/>
      <c r="BL1669" s="130"/>
      <c r="BM1669" s="130"/>
      <c r="BN1669" s="130"/>
      <c r="BO1669" s="130"/>
      <c r="BP1669" s="130"/>
      <c r="BQ1669" s="130"/>
      <c r="BR1669" s="130"/>
      <c r="BS1669" s="111"/>
    </row>
    <row r="1670" spans="4:71" s="94" customFormat="1" ht="9.75" customHeight="1" x14ac:dyDescent="0.25">
      <c r="D1670" s="130"/>
      <c r="E1670" s="130"/>
      <c r="F1670" s="130"/>
      <c r="G1670" s="130"/>
      <c r="H1670" s="130"/>
      <c r="I1670" s="130"/>
      <c r="J1670" s="130"/>
      <c r="K1670" s="130"/>
      <c r="L1670" s="130"/>
      <c r="M1670" s="130"/>
      <c r="N1670" s="130"/>
      <c r="O1670" s="130"/>
      <c r="P1670" s="130"/>
      <c r="Q1670" s="130"/>
      <c r="R1670" s="130"/>
      <c r="S1670" s="130"/>
      <c r="T1670" s="130"/>
      <c r="U1670" s="130"/>
      <c r="V1670" s="130"/>
      <c r="W1670" s="130"/>
      <c r="X1670" s="130"/>
      <c r="Y1670" s="130"/>
      <c r="Z1670" s="130"/>
      <c r="AA1670" s="130"/>
      <c r="AB1670" s="130"/>
      <c r="AC1670" s="130"/>
      <c r="AD1670" s="130"/>
      <c r="AE1670" s="130"/>
      <c r="AF1670" s="130"/>
      <c r="AG1670" s="130"/>
      <c r="AH1670" s="130"/>
      <c r="AI1670" s="130"/>
      <c r="AJ1670" s="130"/>
      <c r="AK1670" s="130"/>
      <c r="AL1670" s="130"/>
      <c r="AM1670" s="130"/>
      <c r="AN1670" s="130"/>
      <c r="AO1670" s="130"/>
      <c r="AP1670" s="130"/>
      <c r="AQ1670" s="130"/>
      <c r="AR1670" s="130"/>
      <c r="AS1670" s="130"/>
      <c r="AT1670" s="130"/>
      <c r="AU1670" s="130"/>
      <c r="AV1670" s="130"/>
      <c r="AW1670" s="130"/>
      <c r="AX1670" s="130"/>
      <c r="AY1670" s="130"/>
      <c r="AZ1670" s="130"/>
      <c r="BA1670" s="130"/>
      <c r="BB1670" s="130"/>
      <c r="BC1670" s="130"/>
      <c r="BD1670" s="130"/>
      <c r="BE1670" s="130"/>
      <c r="BF1670" s="130"/>
      <c r="BG1670" s="130"/>
      <c r="BH1670" s="130"/>
      <c r="BI1670" s="130"/>
      <c r="BJ1670" s="130"/>
      <c r="BK1670" s="130"/>
      <c r="BL1670" s="130"/>
      <c r="BM1670" s="130"/>
      <c r="BN1670" s="130"/>
      <c r="BO1670" s="130"/>
      <c r="BP1670" s="130"/>
      <c r="BQ1670" s="130"/>
      <c r="BR1670" s="130"/>
      <c r="BS1670" s="111"/>
    </row>
    <row r="1671" spans="4:71" s="94" customFormat="1" ht="9.75" customHeight="1" x14ac:dyDescent="0.25">
      <c r="D1671" s="130"/>
      <c r="E1671" s="130"/>
      <c r="F1671" s="130"/>
      <c r="G1671" s="130"/>
      <c r="H1671" s="130"/>
      <c r="I1671" s="130"/>
      <c r="J1671" s="130"/>
      <c r="K1671" s="130"/>
      <c r="L1671" s="130"/>
      <c r="M1671" s="130"/>
      <c r="N1671" s="130"/>
      <c r="O1671" s="130"/>
      <c r="P1671" s="130"/>
      <c r="Q1671" s="130"/>
      <c r="R1671" s="130"/>
      <c r="S1671" s="130"/>
      <c r="T1671" s="130"/>
      <c r="U1671" s="130"/>
      <c r="V1671" s="130"/>
      <c r="W1671" s="130"/>
      <c r="X1671" s="130"/>
      <c r="Y1671" s="130"/>
      <c r="Z1671" s="130"/>
      <c r="AA1671" s="130"/>
      <c r="AB1671" s="130"/>
      <c r="AC1671" s="130"/>
      <c r="AD1671" s="130"/>
      <c r="AE1671" s="130"/>
      <c r="AF1671" s="130"/>
      <c r="AG1671" s="130"/>
      <c r="AH1671" s="130"/>
      <c r="AI1671" s="130"/>
      <c r="AJ1671" s="130"/>
      <c r="AK1671" s="130"/>
      <c r="AL1671" s="130"/>
      <c r="AM1671" s="130"/>
      <c r="AN1671" s="130"/>
      <c r="AO1671" s="130"/>
      <c r="AP1671" s="130"/>
      <c r="AQ1671" s="130"/>
      <c r="AR1671" s="130"/>
      <c r="AS1671" s="130"/>
      <c r="AT1671" s="130"/>
      <c r="AU1671" s="130"/>
      <c r="AV1671" s="130"/>
      <c r="AW1671" s="130"/>
      <c r="AX1671" s="130"/>
      <c r="AY1671" s="130"/>
      <c r="AZ1671" s="130"/>
      <c r="BA1671" s="130"/>
      <c r="BB1671" s="130"/>
      <c r="BC1671" s="130"/>
      <c r="BD1671" s="130"/>
      <c r="BE1671" s="130"/>
      <c r="BF1671" s="130"/>
      <c r="BG1671" s="130"/>
      <c r="BH1671" s="130"/>
      <c r="BI1671" s="130"/>
      <c r="BJ1671" s="130"/>
      <c r="BK1671" s="130"/>
      <c r="BL1671" s="130"/>
      <c r="BM1671" s="130"/>
      <c r="BN1671" s="130"/>
      <c r="BO1671" s="130"/>
      <c r="BP1671" s="130"/>
      <c r="BQ1671" s="130"/>
      <c r="BR1671" s="130"/>
      <c r="BS1671" s="111"/>
    </row>
    <row r="1672" spans="4:71" s="94" customFormat="1" ht="9.75" customHeight="1" x14ac:dyDescent="0.25">
      <c r="D1672" s="130"/>
      <c r="E1672" s="130"/>
      <c r="F1672" s="130"/>
      <c r="G1672" s="130"/>
      <c r="H1672" s="130"/>
      <c r="I1672" s="130"/>
      <c r="J1672" s="130"/>
      <c r="K1672" s="130"/>
      <c r="L1672" s="130"/>
      <c r="M1672" s="130"/>
      <c r="N1672" s="130"/>
      <c r="O1672" s="130"/>
      <c r="P1672" s="130"/>
      <c r="Q1672" s="130"/>
      <c r="R1672" s="130"/>
      <c r="S1672" s="130"/>
      <c r="T1672" s="130"/>
      <c r="U1672" s="130"/>
      <c r="V1672" s="130"/>
      <c r="W1672" s="130"/>
      <c r="X1672" s="130"/>
      <c r="Y1672" s="130"/>
      <c r="Z1672" s="130"/>
      <c r="AA1672" s="130"/>
      <c r="AB1672" s="130"/>
      <c r="AC1672" s="130"/>
      <c r="AD1672" s="130"/>
      <c r="AE1672" s="130"/>
      <c r="AF1672" s="130"/>
      <c r="AG1672" s="130"/>
      <c r="AH1672" s="130"/>
      <c r="AI1672" s="130"/>
      <c r="AJ1672" s="130"/>
      <c r="AK1672" s="130"/>
      <c r="AL1672" s="130"/>
      <c r="AM1672" s="130"/>
      <c r="AN1672" s="130"/>
      <c r="AO1672" s="130"/>
      <c r="AP1672" s="130"/>
      <c r="AQ1672" s="130"/>
      <c r="AR1672" s="130"/>
      <c r="AS1672" s="130"/>
      <c r="AT1672" s="130"/>
      <c r="AU1672" s="130"/>
      <c r="AV1672" s="130"/>
      <c r="AW1672" s="130"/>
      <c r="AX1672" s="130"/>
      <c r="AY1672" s="130"/>
      <c r="AZ1672" s="130"/>
      <c r="BA1672" s="130"/>
      <c r="BB1672" s="130"/>
      <c r="BC1672" s="130"/>
      <c r="BD1672" s="130"/>
      <c r="BE1672" s="130"/>
      <c r="BF1672" s="130"/>
      <c r="BG1672" s="130"/>
      <c r="BH1672" s="130"/>
      <c r="BI1672" s="130"/>
      <c r="BJ1672" s="130"/>
      <c r="BK1672" s="130"/>
      <c r="BL1672" s="130"/>
      <c r="BM1672" s="130"/>
      <c r="BN1672" s="130"/>
      <c r="BO1672" s="130"/>
      <c r="BP1672" s="130"/>
      <c r="BQ1672" s="130"/>
      <c r="BR1672" s="130"/>
      <c r="BS1672" s="111"/>
    </row>
    <row r="1673" spans="4:71" s="94" customFormat="1" ht="9.75" customHeight="1" x14ac:dyDescent="0.25">
      <c r="D1673" s="130"/>
      <c r="E1673" s="130"/>
      <c r="F1673" s="130"/>
      <c r="G1673" s="130"/>
      <c r="H1673" s="130"/>
      <c r="I1673" s="130"/>
      <c r="J1673" s="130"/>
      <c r="K1673" s="130"/>
      <c r="L1673" s="130"/>
      <c r="M1673" s="130"/>
      <c r="N1673" s="130"/>
      <c r="O1673" s="130"/>
      <c r="P1673" s="130"/>
      <c r="Q1673" s="130"/>
      <c r="R1673" s="130"/>
      <c r="S1673" s="130"/>
      <c r="T1673" s="130"/>
      <c r="U1673" s="130"/>
      <c r="V1673" s="130"/>
      <c r="W1673" s="130"/>
      <c r="X1673" s="130"/>
      <c r="Y1673" s="130"/>
      <c r="Z1673" s="130"/>
      <c r="AA1673" s="130"/>
      <c r="AB1673" s="130"/>
      <c r="AC1673" s="130"/>
      <c r="AD1673" s="130"/>
      <c r="AE1673" s="130"/>
      <c r="AF1673" s="130"/>
      <c r="AG1673" s="130"/>
      <c r="AH1673" s="130"/>
      <c r="AI1673" s="130"/>
      <c r="AJ1673" s="130"/>
      <c r="AK1673" s="130"/>
      <c r="AL1673" s="130"/>
      <c r="AM1673" s="130"/>
      <c r="AN1673" s="130"/>
      <c r="AO1673" s="130"/>
      <c r="AP1673" s="130"/>
      <c r="AQ1673" s="130"/>
      <c r="AR1673" s="130"/>
      <c r="AS1673" s="130"/>
      <c r="AT1673" s="130"/>
      <c r="AU1673" s="130"/>
      <c r="AV1673" s="130"/>
      <c r="AW1673" s="130"/>
      <c r="AX1673" s="130"/>
      <c r="AY1673" s="130"/>
      <c r="AZ1673" s="130"/>
      <c r="BA1673" s="130"/>
      <c r="BB1673" s="130"/>
      <c r="BC1673" s="130"/>
      <c r="BD1673" s="130"/>
      <c r="BE1673" s="130"/>
      <c r="BF1673" s="130"/>
      <c r="BG1673" s="130"/>
      <c r="BH1673" s="130"/>
      <c r="BI1673" s="130"/>
      <c r="BJ1673" s="130"/>
      <c r="BK1673" s="130"/>
      <c r="BL1673" s="130"/>
      <c r="BM1673" s="130"/>
      <c r="BN1673" s="130"/>
      <c r="BO1673" s="130"/>
      <c r="BP1673" s="130"/>
      <c r="BQ1673" s="130"/>
      <c r="BR1673" s="130"/>
      <c r="BS1673" s="111"/>
    </row>
    <row r="1674" spans="4:71" s="94" customFormat="1" ht="9.75" customHeight="1" x14ac:dyDescent="0.25">
      <c r="D1674" s="130"/>
      <c r="E1674" s="130"/>
      <c r="F1674" s="130"/>
      <c r="G1674" s="130"/>
      <c r="H1674" s="130"/>
      <c r="I1674" s="130"/>
      <c r="J1674" s="130"/>
      <c r="K1674" s="130"/>
      <c r="L1674" s="130"/>
      <c r="M1674" s="130"/>
      <c r="N1674" s="130"/>
      <c r="O1674" s="130"/>
      <c r="P1674" s="130"/>
      <c r="Q1674" s="130"/>
      <c r="R1674" s="130"/>
      <c r="S1674" s="130"/>
      <c r="T1674" s="130"/>
      <c r="U1674" s="130"/>
      <c r="V1674" s="130"/>
      <c r="W1674" s="130"/>
      <c r="X1674" s="130"/>
      <c r="Y1674" s="130"/>
      <c r="Z1674" s="130"/>
      <c r="AA1674" s="130"/>
      <c r="AB1674" s="130"/>
      <c r="AC1674" s="130"/>
      <c r="AD1674" s="130"/>
      <c r="AE1674" s="130"/>
      <c r="AF1674" s="130"/>
      <c r="AG1674" s="130"/>
      <c r="AH1674" s="130"/>
      <c r="AI1674" s="130"/>
      <c r="AJ1674" s="130"/>
      <c r="AK1674" s="130"/>
      <c r="AL1674" s="130"/>
      <c r="AM1674" s="130"/>
      <c r="AN1674" s="130"/>
      <c r="AO1674" s="130"/>
      <c r="AP1674" s="130"/>
      <c r="AQ1674" s="130"/>
      <c r="AR1674" s="130"/>
      <c r="AS1674" s="130"/>
      <c r="AT1674" s="130"/>
      <c r="AU1674" s="130"/>
      <c r="AV1674" s="130"/>
      <c r="AW1674" s="130"/>
      <c r="AX1674" s="130"/>
      <c r="AY1674" s="130"/>
      <c r="AZ1674" s="130"/>
      <c r="BA1674" s="130"/>
      <c r="BB1674" s="130"/>
      <c r="BC1674" s="130"/>
      <c r="BD1674" s="130"/>
      <c r="BE1674" s="130"/>
      <c r="BF1674" s="130"/>
      <c r="BG1674" s="130"/>
      <c r="BH1674" s="130"/>
      <c r="BI1674" s="130"/>
      <c r="BJ1674" s="130"/>
      <c r="BK1674" s="130"/>
      <c r="BL1674" s="130"/>
      <c r="BM1674" s="130"/>
      <c r="BN1674" s="130"/>
      <c r="BO1674" s="130"/>
      <c r="BP1674" s="130"/>
      <c r="BQ1674" s="130"/>
      <c r="BR1674" s="130"/>
      <c r="BS1674" s="111"/>
    </row>
    <row r="1675" spans="4:71" s="94" customFormat="1" ht="9.75" customHeight="1" x14ac:dyDescent="0.25">
      <c r="D1675" s="130"/>
      <c r="E1675" s="130"/>
      <c r="F1675" s="130"/>
      <c r="G1675" s="130"/>
      <c r="H1675" s="130"/>
      <c r="I1675" s="130"/>
      <c r="J1675" s="130"/>
      <c r="K1675" s="130"/>
      <c r="L1675" s="130"/>
      <c r="M1675" s="130"/>
      <c r="N1675" s="130"/>
      <c r="O1675" s="130"/>
      <c r="P1675" s="130"/>
      <c r="Q1675" s="130"/>
      <c r="R1675" s="130"/>
      <c r="S1675" s="130"/>
      <c r="T1675" s="130"/>
      <c r="U1675" s="130"/>
      <c r="V1675" s="130"/>
      <c r="W1675" s="130"/>
      <c r="X1675" s="130"/>
      <c r="Y1675" s="130"/>
      <c r="Z1675" s="130"/>
      <c r="AA1675" s="130"/>
      <c r="AB1675" s="130"/>
      <c r="AC1675" s="130"/>
      <c r="AD1675" s="130"/>
      <c r="AE1675" s="130"/>
      <c r="AF1675" s="130"/>
      <c r="AG1675" s="130"/>
      <c r="AH1675" s="130"/>
      <c r="AI1675" s="130"/>
      <c r="AJ1675" s="130"/>
      <c r="AK1675" s="130"/>
      <c r="AL1675" s="130"/>
      <c r="AM1675" s="130"/>
      <c r="AN1675" s="130"/>
      <c r="AO1675" s="130"/>
      <c r="AP1675" s="130"/>
      <c r="AQ1675" s="130"/>
      <c r="AR1675" s="130"/>
      <c r="AS1675" s="130"/>
      <c r="AT1675" s="130"/>
      <c r="AU1675" s="130"/>
      <c r="AV1675" s="130"/>
      <c r="AW1675" s="130"/>
      <c r="AX1675" s="130"/>
      <c r="AY1675" s="130"/>
      <c r="AZ1675" s="130"/>
      <c r="BA1675" s="130"/>
      <c r="BB1675" s="130"/>
      <c r="BC1675" s="130"/>
      <c r="BD1675" s="130"/>
      <c r="BE1675" s="130"/>
      <c r="BF1675" s="130"/>
      <c r="BG1675" s="130"/>
      <c r="BH1675" s="130"/>
      <c r="BI1675" s="130"/>
      <c r="BJ1675" s="130"/>
      <c r="BK1675" s="130"/>
      <c r="BL1675" s="130"/>
      <c r="BM1675" s="130"/>
      <c r="BN1675" s="130"/>
      <c r="BO1675" s="130"/>
      <c r="BP1675" s="130"/>
      <c r="BQ1675" s="130"/>
      <c r="BR1675" s="130"/>
      <c r="BS1675" s="111"/>
    </row>
    <row r="1676" spans="4:71" s="94" customFormat="1" ht="9.75" customHeight="1" x14ac:dyDescent="0.25">
      <c r="D1676" s="130"/>
      <c r="E1676" s="130"/>
      <c r="F1676" s="130"/>
      <c r="G1676" s="130"/>
      <c r="H1676" s="130"/>
      <c r="I1676" s="130"/>
      <c r="J1676" s="130"/>
      <c r="K1676" s="130"/>
      <c r="L1676" s="130"/>
      <c r="M1676" s="130"/>
      <c r="N1676" s="130"/>
      <c r="O1676" s="130"/>
      <c r="P1676" s="130"/>
      <c r="Q1676" s="130"/>
      <c r="R1676" s="130"/>
      <c r="S1676" s="130"/>
      <c r="T1676" s="130"/>
      <c r="U1676" s="130"/>
      <c r="V1676" s="130"/>
      <c r="W1676" s="130"/>
      <c r="X1676" s="130"/>
      <c r="Y1676" s="130"/>
      <c r="Z1676" s="130"/>
      <c r="AA1676" s="130"/>
      <c r="AB1676" s="130"/>
      <c r="AC1676" s="130"/>
      <c r="AD1676" s="130"/>
      <c r="AE1676" s="130"/>
      <c r="AF1676" s="130"/>
      <c r="AG1676" s="130"/>
      <c r="AH1676" s="130"/>
      <c r="AI1676" s="130"/>
      <c r="AJ1676" s="130"/>
      <c r="AK1676" s="130"/>
      <c r="AL1676" s="130"/>
      <c r="AM1676" s="130"/>
      <c r="AN1676" s="130"/>
      <c r="AO1676" s="130"/>
      <c r="AP1676" s="130"/>
      <c r="AQ1676" s="130"/>
      <c r="AR1676" s="130"/>
      <c r="AS1676" s="130"/>
      <c r="AT1676" s="130"/>
      <c r="AU1676" s="130"/>
      <c r="AV1676" s="130"/>
      <c r="AW1676" s="130"/>
      <c r="AX1676" s="130"/>
      <c r="AY1676" s="130"/>
      <c r="AZ1676" s="130"/>
      <c r="BA1676" s="130"/>
      <c r="BB1676" s="130"/>
      <c r="BC1676" s="130"/>
      <c r="BD1676" s="130"/>
      <c r="BE1676" s="130"/>
      <c r="BF1676" s="130"/>
      <c r="BG1676" s="130"/>
      <c r="BH1676" s="130"/>
      <c r="BI1676" s="130"/>
      <c r="BJ1676" s="130"/>
      <c r="BK1676" s="130"/>
      <c r="BL1676" s="130"/>
      <c r="BM1676" s="130"/>
      <c r="BN1676" s="130"/>
      <c r="BO1676" s="130"/>
      <c r="BP1676" s="130"/>
      <c r="BQ1676" s="130"/>
      <c r="BR1676" s="130"/>
      <c r="BS1676" s="111"/>
    </row>
    <row r="1677" spans="4:71" s="94" customFormat="1" ht="9.75" customHeight="1" x14ac:dyDescent="0.25">
      <c r="D1677" s="130"/>
      <c r="E1677" s="130"/>
      <c r="F1677" s="130"/>
      <c r="G1677" s="130"/>
      <c r="H1677" s="130"/>
      <c r="I1677" s="130"/>
      <c r="J1677" s="130"/>
      <c r="K1677" s="130"/>
      <c r="L1677" s="130"/>
      <c r="M1677" s="130"/>
      <c r="N1677" s="130"/>
      <c r="O1677" s="130"/>
      <c r="P1677" s="130"/>
      <c r="Q1677" s="130"/>
      <c r="R1677" s="130"/>
      <c r="S1677" s="130"/>
      <c r="T1677" s="130"/>
      <c r="U1677" s="130"/>
      <c r="V1677" s="130"/>
      <c r="W1677" s="130"/>
      <c r="X1677" s="130"/>
      <c r="Y1677" s="130"/>
      <c r="Z1677" s="130"/>
      <c r="AA1677" s="130"/>
      <c r="AB1677" s="130"/>
      <c r="AC1677" s="130"/>
      <c r="AD1677" s="130"/>
      <c r="AE1677" s="130"/>
      <c r="AF1677" s="130"/>
      <c r="AG1677" s="130"/>
      <c r="AH1677" s="130"/>
      <c r="AI1677" s="130"/>
      <c r="AJ1677" s="130"/>
      <c r="AK1677" s="130"/>
      <c r="AL1677" s="130"/>
      <c r="AM1677" s="130"/>
      <c r="AN1677" s="130"/>
      <c r="AO1677" s="130"/>
      <c r="AP1677" s="130"/>
      <c r="AQ1677" s="130"/>
      <c r="AR1677" s="130"/>
      <c r="AS1677" s="130"/>
      <c r="AT1677" s="130"/>
      <c r="AU1677" s="130"/>
      <c r="AV1677" s="130"/>
      <c r="AW1677" s="130"/>
      <c r="AX1677" s="130"/>
      <c r="AY1677" s="130"/>
      <c r="AZ1677" s="130"/>
      <c r="BA1677" s="130"/>
      <c r="BB1677" s="130"/>
      <c r="BC1677" s="130"/>
      <c r="BD1677" s="130"/>
      <c r="BE1677" s="130"/>
      <c r="BF1677" s="130"/>
      <c r="BG1677" s="130"/>
      <c r="BH1677" s="130"/>
      <c r="BI1677" s="130"/>
      <c r="BJ1677" s="130"/>
      <c r="BK1677" s="130"/>
      <c r="BL1677" s="130"/>
      <c r="BM1677" s="130"/>
      <c r="BN1677" s="130"/>
      <c r="BO1677" s="130"/>
      <c r="BP1677" s="130"/>
      <c r="BQ1677" s="130"/>
      <c r="BR1677" s="130"/>
      <c r="BS1677" s="111"/>
    </row>
    <row r="1678" spans="4:71" s="94" customFormat="1" ht="9.75" customHeight="1" x14ac:dyDescent="0.25">
      <c r="D1678" s="130"/>
      <c r="E1678" s="130"/>
      <c r="F1678" s="130"/>
      <c r="G1678" s="130"/>
      <c r="H1678" s="130"/>
      <c r="I1678" s="130"/>
      <c r="J1678" s="130"/>
      <c r="K1678" s="130"/>
      <c r="L1678" s="130"/>
      <c r="M1678" s="130"/>
      <c r="N1678" s="130"/>
      <c r="O1678" s="130"/>
      <c r="P1678" s="130"/>
      <c r="Q1678" s="130"/>
      <c r="R1678" s="130"/>
      <c r="S1678" s="130"/>
      <c r="T1678" s="130"/>
      <c r="U1678" s="130"/>
      <c r="V1678" s="130"/>
      <c r="W1678" s="130"/>
      <c r="X1678" s="130"/>
      <c r="Y1678" s="130"/>
      <c r="Z1678" s="130"/>
      <c r="AA1678" s="130"/>
      <c r="AB1678" s="130"/>
      <c r="AC1678" s="130"/>
      <c r="AD1678" s="130"/>
      <c r="AE1678" s="130"/>
      <c r="AF1678" s="130"/>
      <c r="AG1678" s="130"/>
      <c r="AH1678" s="130"/>
      <c r="AI1678" s="130"/>
      <c r="AJ1678" s="130"/>
      <c r="AK1678" s="130"/>
      <c r="AL1678" s="130"/>
      <c r="AM1678" s="130"/>
      <c r="AN1678" s="130"/>
      <c r="AO1678" s="130"/>
      <c r="AP1678" s="130"/>
      <c r="AQ1678" s="130"/>
      <c r="AR1678" s="130"/>
      <c r="AS1678" s="130"/>
      <c r="AT1678" s="130"/>
      <c r="AU1678" s="130"/>
      <c r="AV1678" s="130"/>
      <c r="AW1678" s="130"/>
      <c r="AX1678" s="130"/>
      <c r="AY1678" s="130"/>
      <c r="AZ1678" s="130"/>
      <c r="BA1678" s="130"/>
      <c r="BB1678" s="130"/>
      <c r="BC1678" s="130"/>
      <c r="BD1678" s="130"/>
      <c r="BE1678" s="130"/>
      <c r="BF1678" s="130"/>
      <c r="BG1678" s="130"/>
      <c r="BH1678" s="130"/>
      <c r="BI1678" s="130"/>
      <c r="BJ1678" s="130"/>
      <c r="BK1678" s="130"/>
      <c r="BL1678" s="130"/>
      <c r="BM1678" s="130"/>
      <c r="BN1678" s="130"/>
      <c r="BO1678" s="130"/>
      <c r="BP1678" s="130"/>
      <c r="BQ1678" s="130"/>
      <c r="BR1678" s="130"/>
      <c r="BS1678" s="111"/>
    </row>
    <row r="1679" spans="4:71" s="94" customFormat="1" ht="9.75" customHeight="1" x14ac:dyDescent="0.25">
      <c r="D1679" s="130"/>
      <c r="E1679" s="130"/>
      <c r="F1679" s="130"/>
      <c r="G1679" s="130"/>
      <c r="H1679" s="130"/>
      <c r="I1679" s="130"/>
      <c r="J1679" s="130"/>
      <c r="K1679" s="130"/>
      <c r="L1679" s="130"/>
      <c r="M1679" s="130"/>
      <c r="N1679" s="130"/>
      <c r="O1679" s="130"/>
      <c r="P1679" s="130"/>
      <c r="Q1679" s="130"/>
      <c r="R1679" s="130"/>
      <c r="S1679" s="130"/>
      <c r="T1679" s="130"/>
      <c r="U1679" s="130"/>
      <c r="V1679" s="130"/>
      <c r="W1679" s="130"/>
      <c r="X1679" s="130"/>
      <c r="Y1679" s="130"/>
      <c r="Z1679" s="130"/>
      <c r="AA1679" s="130"/>
      <c r="AB1679" s="130"/>
      <c r="AC1679" s="130"/>
      <c r="AD1679" s="130"/>
      <c r="AE1679" s="130"/>
      <c r="AF1679" s="130"/>
      <c r="AG1679" s="130"/>
      <c r="AH1679" s="130"/>
      <c r="AI1679" s="130"/>
      <c r="AJ1679" s="130"/>
      <c r="AK1679" s="130"/>
      <c r="AL1679" s="130"/>
      <c r="AM1679" s="130"/>
      <c r="AN1679" s="130"/>
      <c r="AO1679" s="130"/>
      <c r="AP1679" s="130"/>
      <c r="AQ1679" s="130"/>
      <c r="AR1679" s="130"/>
      <c r="AS1679" s="130"/>
      <c r="AT1679" s="130"/>
      <c r="AU1679" s="130"/>
      <c r="AV1679" s="130"/>
      <c r="AW1679" s="130"/>
      <c r="AX1679" s="130"/>
      <c r="AY1679" s="130"/>
      <c r="AZ1679" s="130"/>
      <c r="BA1679" s="130"/>
      <c r="BB1679" s="130"/>
      <c r="BC1679" s="130"/>
      <c r="BD1679" s="130"/>
      <c r="BE1679" s="130"/>
      <c r="BF1679" s="130"/>
      <c r="BG1679" s="130"/>
      <c r="BH1679" s="130"/>
      <c r="BI1679" s="130"/>
      <c r="BJ1679" s="130"/>
      <c r="BK1679" s="130"/>
      <c r="BL1679" s="130"/>
      <c r="BM1679" s="130"/>
      <c r="BN1679" s="130"/>
      <c r="BO1679" s="130"/>
      <c r="BP1679" s="130"/>
      <c r="BQ1679" s="130"/>
      <c r="BR1679" s="130"/>
      <c r="BS1679" s="111"/>
    </row>
    <row r="1680" spans="4:71" s="94" customFormat="1" ht="9.75" customHeight="1" x14ac:dyDescent="0.25">
      <c r="D1680" s="130"/>
      <c r="E1680" s="130"/>
      <c r="F1680" s="130"/>
      <c r="G1680" s="130"/>
      <c r="H1680" s="130"/>
      <c r="I1680" s="130"/>
      <c r="J1680" s="130"/>
      <c r="K1680" s="130"/>
      <c r="L1680" s="130"/>
      <c r="M1680" s="130"/>
      <c r="N1680" s="130"/>
      <c r="O1680" s="130"/>
      <c r="P1680" s="130"/>
      <c r="Q1680" s="130"/>
      <c r="R1680" s="130"/>
      <c r="S1680" s="130"/>
      <c r="T1680" s="130"/>
      <c r="U1680" s="130"/>
      <c r="V1680" s="130"/>
      <c r="W1680" s="130"/>
      <c r="X1680" s="130"/>
      <c r="Y1680" s="130"/>
      <c r="Z1680" s="130"/>
      <c r="AA1680" s="130"/>
      <c r="AB1680" s="130"/>
      <c r="AC1680" s="130"/>
      <c r="AD1680" s="130"/>
      <c r="AE1680" s="130"/>
      <c r="AF1680" s="130"/>
      <c r="AG1680" s="130"/>
      <c r="AH1680" s="130"/>
      <c r="AI1680" s="130"/>
      <c r="AJ1680" s="130"/>
      <c r="AK1680" s="130"/>
      <c r="AL1680" s="130"/>
      <c r="AM1680" s="130"/>
      <c r="AN1680" s="130"/>
      <c r="AO1680" s="130"/>
      <c r="AP1680" s="130"/>
      <c r="AQ1680" s="130"/>
      <c r="AR1680" s="130"/>
      <c r="AS1680" s="130"/>
      <c r="AT1680" s="130"/>
      <c r="AU1680" s="130"/>
      <c r="AV1680" s="130"/>
      <c r="AW1680" s="130"/>
      <c r="AX1680" s="130"/>
      <c r="AY1680" s="130"/>
      <c r="AZ1680" s="130"/>
      <c r="BA1680" s="130"/>
      <c r="BB1680" s="130"/>
      <c r="BC1680" s="130"/>
      <c r="BD1680" s="130"/>
      <c r="BE1680" s="130"/>
      <c r="BF1680" s="130"/>
      <c r="BG1680" s="130"/>
      <c r="BH1680" s="130"/>
      <c r="BI1680" s="130"/>
      <c r="BJ1680" s="130"/>
      <c r="BK1680" s="130"/>
      <c r="BL1680" s="130"/>
      <c r="BM1680" s="130"/>
      <c r="BN1680" s="130"/>
      <c r="BO1680" s="130"/>
      <c r="BP1680" s="130"/>
      <c r="BQ1680" s="130"/>
      <c r="BR1680" s="130"/>
      <c r="BS1680" s="111"/>
    </row>
    <row r="1681" spans="4:71" s="94" customFormat="1" ht="9.75" customHeight="1" x14ac:dyDescent="0.25">
      <c r="D1681" s="130"/>
      <c r="E1681" s="130"/>
      <c r="F1681" s="130"/>
      <c r="G1681" s="130"/>
      <c r="H1681" s="130"/>
      <c r="I1681" s="130"/>
      <c r="J1681" s="130"/>
      <c r="K1681" s="130"/>
      <c r="L1681" s="130"/>
      <c r="M1681" s="130"/>
      <c r="N1681" s="130"/>
      <c r="O1681" s="130"/>
      <c r="P1681" s="130"/>
      <c r="Q1681" s="130"/>
      <c r="R1681" s="130"/>
      <c r="S1681" s="130"/>
      <c r="T1681" s="130"/>
      <c r="U1681" s="130"/>
      <c r="V1681" s="130"/>
      <c r="W1681" s="130"/>
      <c r="X1681" s="130"/>
      <c r="Y1681" s="130"/>
      <c r="Z1681" s="130"/>
      <c r="AA1681" s="130"/>
      <c r="AB1681" s="130"/>
      <c r="AC1681" s="130"/>
      <c r="AD1681" s="130"/>
      <c r="AE1681" s="130"/>
      <c r="AF1681" s="130"/>
      <c r="AG1681" s="130"/>
      <c r="AH1681" s="130"/>
      <c r="AI1681" s="130"/>
      <c r="AJ1681" s="130"/>
      <c r="AK1681" s="130"/>
      <c r="AL1681" s="130"/>
      <c r="AM1681" s="130"/>
      <c r="AN1681" s="130"/>
      <c r="AO1681" s="130"/>
      <c r="AP1681" s="130"/>
      <c r="AQ1681" s="130"/>
      <c r="AR1681" s="130"/>
      <c r="AS1681" s="130"/>
      <c r="AT1681" s="130"/>
      <c r="AU1681" s="130"/>
      <c r="AV1681" s="130"/>
      <c r="AW1681" s="130"/>
      <c r="AX1681" s="130"/>
      <c r="AY1681" s="130"/>
      <c r="AZ1681" s="130"/>
      <c r="BA1681" s="130"/>
      <c r="BB1681" s="130"/>
      <c r="BC1681" s="130"/>
      <c r="BD1681" s="130"/>
      <c r="BE1681" s="130"/>
      <c r="BF1681" s="130"/>
      <c r="BG1681" s="130"/>
      <c r="BH1681" s="130"/>
      <c r="BI1681" s="130"/>
      <c r="BJ1681" s="130"/>
      <c r="BK1681" s="130"/>
      <c r="BL1681" s="130"/>
      <c r="BM1681" s="130"/>
      <c r="BN1681" s="130"/>
      <c r="BO1681" s="130"/>
      <c r="BP1681" s="130"/>
      <c r="BQ1681" s="130"/>
      <c r="BR1681" s="130"/>
      <c r="BS1681" s="111"/>
    </row>
    <row r="1682" spans="4:71" s="94" customFormat="1" ht="9.75" customHeight="1" x14ac:dyDescent="0.25">
      <c r="D1682" s="130"/>
      <c r="E1682" s="130"/>
      <c r="F1682" s="130"/>
      <c r="G1682" s="130"/>
      <c r="H1682" s="130"/>
      <c r="I1682" s="130"/>
      <c r="J1682" s="130"/>
      <c r="K1682" s="130"/>
      <c r="L1682" s="130"/>
      <c r="M1682" s="130"/>
      <c r="N1682" s="130"/>
      <c r="O1682" s="130"/>
      <c r="P1682" s="130"/>
      <c r="Q1682" s="130"/>
      <c r="R1682" s="130"/>
      <c r="S1682" s="130"/>
      <c r="T1682" s="130"/>
      <c r="U1682" s="130"/>
      <c r="V1682" s="130"/>
      <c r="W1682" s="130"/>
      <c r="X1682" s="130"/>
      <c r="Y1682" s="130"/>
      <c r="Z1682" s="130"/>
      <c r="AA1682" s="130"/>
      <c r="AB1682" s="130"/>
      <c r="AC1682" s="130"/>
      <c r="AD1682" s="130"/>
      <c r="AE1682" s="130"/>
      <c r="AF1682" s="130"/>
      <c r="AG1682" s="130"/>
      <c r="AH1682" s="130"/>
      <c r="AI1682" s="130"/>
      <c r="AJ1682" s="130"/>
      <c r="AK1682" s="130"/>
      <c r="AL1682" s="130"/>
      <c r="AM1682" s="130"/>
      <c r="AN1682" s="130"/>
      <c r="AO1682" s="130"/>
      <c r="AP1682" s="130"/>
      <c r="AQ1682" s="130"/>
      <c r="AR1682" s="130"/>
      <c r="AS1682" s="130"/>
      <c r="AT1682" s="130"/>
      <c r="AU1682" s="130"/>
      <c r="AV1682" s="130"/>
      <c r="AW1682" s="130"/>
      <c r="AX1682" s="130"/>
      <c r="AY1682" s="130"/>
      <c r="AZ1682" s="130"/>
      <c r="BA1682" s="130"/>
      <c r="BB1682" s="130"/>
      <c r="BC1682" s="130"/>
      <c r="BD1682" s="130"/>
      <c r="BE1682" s="130"/>
      <c r="BF1682" s="130"/>
      <c r="BG1682" s="130"/>
      <c r="BH1682" s="130"/>
      <c r="BI1682" s="130"/>
      <c r="BJ1682" s="130"/>
      <c r="BK1682" s="130"/>
      <c r="BL1682" s="130"/>
      <c r="BM1682" s="130"/>
      <c r="BN1682" s="130"/>
      <c r="BO1682" s="130"/>
      <c r="BP1682" s="130"/>
      <c r="BQ1682" s="130"/>
      <c r="BR1682" s="130"/>
      <c r="BS1682" s="111"/>
    </row>
    <row r="1683" spans="4:71" s="94" customFormat="1" ht="9.75" customHeight="1" x14ac:dyDescent="0.25">
      <c r="D1683" s="130"/>
      <c r="E1683" s="130"/>
      <c r="F1683" s="130"/>
      <c r="G1683" s="130"/>
      <c r="H1683" s="130"/>
      <c r="I1683" s="130"/>
      <c r="J1683" s="130"/>
      <c r="K1683" s="130"/>
      <c r="L1683" s="130"/>
      <c r="M1683" s="130"/>
      <c r="N1683" s="130"/>
      <c r="O1683" s="130"/>
      <c r="P1683" s="130"/>
      <c r="Q1683" s="130"/>
      <c r="R1683" s="130"/>
      <c r="S1683" s="130"/>
      <c r="T1683" s="130"/>
      <c r="U1683" s="130"/>
      <c r="V1683" s="130"/>
      <c r="W1683" s="130"/>
      <c r="X1683" s="130"/>
      <c r="Y1683" s="130"/>
      <c r="Z1683" s="130"/>
      <c r="AA1683" s="130"/>
      <c r="AB1683" s="130"/>
      <c r="AC1683" s="130"/>
      <c r="AD1683" s="130"/>
      <c r="AE1683" s="130"/>
      <c r="AF1683" s="130"/>
      <c r="AG1683" s="130"/>
      <c r="AH1683" s="130"/>
      <c r="AI1683" s="130"/>
      <c r="AJ1683" s="130"/>
      <c r="AK1683" s="130"/>
      <c r="AL1683" s="130"/>
      <c r="AM1683" s="130"/>
      <c r="AN1683" s="130"/>
      <c r="AO1683" s="130"/>
      <c r="AP1683" s="130"/>
      <c r="AQ1683" s="130"/>
      <c r="AR1683" s="130"/>
      <c r="AS1683" s="130"/>
      <c r="AT1683" s="130"/>
      <c r="AU1683" s="130"/>
      <c r="AV1683" s="130"/>
      <c r="AW1683" s="130"/>
      <c r="AX1683" s="130"/>
      <c r="AY1683" s="130"/>
      <c r="AZ1683" s="130"/>
      <c r="BA1683" s="130"/>
      <c r="BB1683" s="130"/>
      <c r="BC1683" s="130"/>
      <c r="BD1683" s="130"/>
      <c r="BE1683" s="130"/>
      <c r="BF1683" s="130"/>
      <c r="BG1683" s="130"/>
      <c r="BH1683" s="130"/>
      <c r="BI1683" s="130"/>
      <c r="BJ1683" s="130"/>
      <c r="BK1683" s="130"/>
      <c r="BL1683" s="130"/>
      <c r="BM1683" s="130"/>
      <c r="BN1683" s="130"/>
      <c r="BO1683" s="130"/>
      <c r="BP1683" s="130"/>
      <c r="BQ1683" s="130"/>
      <c r="BR1683" s="130"/>
      <c r="BS1683" s="111"/>
    </row>
    <row r="1684" spans="4:71" s="94" customFormat="1" ht="9.75" customHeight="1" x14ac:dyDescent="0.25">
      <c r="D1684" s="130"/>
      <c r="E1684" s="130"/>
      <c r="F1684" s="130"/>
      <c r="G1684" s="130"/>
      <c r="H1684" s="130"/>
      <c r="I1684" s="130"/>
      <c r="J1684" s="130"/>
      <c r="K1684" s="130"/>
      <c r="L1684" s="130"/>
      <c r="M1684" s="130"/>
      <c r="N1684" s="130"/>
      <c r="O1684" s="130"/>
      <c r="P1684" s="130"/>
      <c r="Q1684" s="130"/>
      <c r="R1684" s="130"/>
      <c r="S1684" s="130"/>
      <c r="T1684" s="130"/>
      <c r="U1684" s="130"/>
      <c r="V1684" s="130"/>
      <c r="W1684" s="130"/>
      <c r="X1684" s="130"/>
      <c r="Y1684" s="130"/>
      <c r="Z1684" s="130"/>
      <c r="AA1684" s="130"/>
      <c r="AB1684" s="130"/>
      <c r="AC1684" s="130"/>
      <c r="AD1684" s="130"/>
      <c r="AE1684" s="130"/>
      <c r="AF1684" s="130"/>
      <c r="AG1684" s="130"/>
      <c r="AH1684" s="130"/>
      <c r="AI1684" s="130"/>
      <c r="AJ1684" s="130"/>
      <c r="AK1684" s="130"/>
      <c r="AL1684" s="130"/>
      <c r="AM1684" s="130"/>
      <c r="AN1684" s="130"/>
      <c r="AO1684" s="130"/>
      <c r="AP1684" s="130"/>
      <c r="AQ1684" s="130"/>
      <c r="AR1684" s="130"/>
      <c r="AS1684" s="130"/>
      <c r="AT1684" s="130"/>
      <c r="AU1684" s="130"/>
      <c r="AV1684" s="130"/>
      <c r="AW1684" s="130"/>
      <c r="AX1684" s="130"/>
      <c r="AY1684" s="130"/>
      <c r="AZ1684" s="130"/>
      <c r="BA1684" s="130"/>
      <c r="BB1684" s="130"/>
      <c r="BC1684" s="130"/>
      <c r="BD1684" s="130"/>
      <c r="BE1684" s="130"/>
      <c r="BF1684" s="130"/>
      <c r="BG1684" s="130"/>
      <c r="BH1684" s="130"/>
      <c r="BI1684" s="130"/>
      <c r="BJ1684" s="130"/>
      <c r="BK1684" s="130"/>
      <c r="BL1684" s="130"/>
      <c r="BM1684" s="130"/>
      <c r="BN1684" s="130"/>
      <c r="BO1684" s="130"/>
      <c r="BP1684" s="130"/>
      <c r="BQ1684" s="130"/>
      <c r="BR1684" s="130"/>
      <c r="BS1684" s="111"/>
    </row>
    <row r="1685" spans="4:71" s="94" customFormat="1" ht="9.75" customHeight="1" x14ac:dyDescent="0.25">
      <c r="D1685" s="130"/>
      <c r="E1685" s="130"/>
      <c r="F1685" s="130"/>
      <c r="G1685" s="130"/>
      <c r="H1685" s="130"/>
      <c r="I1685" s="130"/>
      <c r="J1685" s="130"/>
      <c r="K1685" s="130"/>
      <c r="L1685" s="130"/>
      <c r="M1685" s="130"/>
      <c r="N1685" s="130"/>
      <c r="O1685" s="130"/>
      <c r="P1685" s="130"/>
      <c r="Q1685" s="130"/>
      <c r="R1685" s="130"/>
      <c r="S1685" s="130"/>
      <c r="T1685" s="130"/>
      <c r="U1685" s="130"/>
      <c r="V1685" s="130"/>
      <c r="W1685" s="130"/>
      <c r="X1685" s="130"/>
      <c r="Y1685" s="130"/>
      <c r="Z1685" s="130"/>
      <c r="AA1685" s="130"/>
      <c r="AB1685" s="130"/>
      <c r="AC1685" s="130"/>
      <c r="AD1685" s="130"/>
      <c r="AE1685" s="130"/>
      <c r="AF1685" s="130"/>
      <c r="AG1685" s="130"/>
      <c r="AH1685" s="130"/>
      <c r="AI1685" s="130"/>
      <c r="AJ1685" s="130"/>
      <c r="AK1685" s="130"/>
      <c r="AL1685" s="130"/>
      <c r="AM1685" s="130"/>
      <c r="AN1685" s="130"/>
      <c r="AO1685" s="130"/>
      <c r="AP1685" s="130"/>
      <c r="AQ1685" s="130"/>
      <c r="AR1685" s="130"/>
      <c r="AS1685" s="130"/>
      <c r="AT1685" s="130"/>
      <c r="AU1685" s="130"/>
      <c r="AV1685" s="130"/>
      <c r="AW1685" s="130"/>
      <c r="AX1685" s="130"/>
      <c r="AY1685" s="130"/>
      <c r="AZ1685" s="130"/>
      <c r="BA1685" s="130"/>
      <c r="BB1685" s="130"/>
      <c r="BC1685" s="130"/>
      <c r="BD1685" s="130"/>
      <c r="BE1685" s="130"/>
      <c r="BF1685" s="130"/>
      <c r="BG1685" s="130"/>
      <c r="BH1685" s="130"/>
      <c r="BI1685" s="130"/>
      <c r="BJ1685" s="130"/>
      <c r="BK1685" s="130"/>
      <c r="BL1685" s="130"/>
      <c r="BM1685" s="130"/>
      <c r="BN1685" s="130"/>
      <c r="BO1685" s="130"/>
      <c r="BP1685" s="130"/>
      <c r="BQ1685" s="130"/>
      <c r="BR1685" s="130"/>
      <c r="BS1685" s="111"/>
    </row>
    <row r="1686" spans="4:71" s="94" customFormat="1" ht="9.75" customHeight="1" x14ac:dyDescent="0.25">
      <c r="D1686" s="130"/>
      <c r="E1686" s="130"/>
      <c r="F1686" s="130"/>
      <c r="G1686" s="130"/>
      <c r="H1686" s="130"/>
      <c r="I1686" s="130"/>
      <c r="J1686" s="130"/>
      <c r="K1686" s="130"/>
      <c r="L1686" s="130"/>
      <c r="M1686" s="130"/>
      <c r="N1686" s="130"/>
      <c r="O1686" s="130"/>
      <c r="P1686" s="130"/>
      <c r="Q1686" s="130"/>
      <c r="R1686" s="130"/>
      <c r="S1686" s="130"/>
      <c r="T1686" s="130"/>
      <c r="U1686" s="130"/>
      <c r="V1686" s="130"/>
      <c r="W1686" s="130"/>
      <c r="X1686" s="130"/>
      <c r="Y1686" s="130"/>
      <c r="Z1686" s="130"/>
      <c r="AA1686" s="130"/>
      <c r="AB1686" s="130"/>
      <c r="AC1686" s="130"/>
      <c r="AD1686" s="130"/>
      <c r="AE1686" s="130"/>
      <c r="AF1686" s="130"/>
      <c r="AG1686" s="130"/>
      <c r="AH1686" s="130"/>
      <c r="AI1686" s="130"/>
      <c r="AJ1686" s="130"/>
      <c r="AK1686" s="130"/>
      <c r="AL1686" s="130"/>
      <c r="AM1686" s="130"/>
      <c r="AN1686" s="130"/>
      <c r="AO1686" s="130"/>
      <c r="AP1686" s="130"/>
      <c r="AQ1686" s="130"/>
      <c r="AR1686" s="130"/>
      <c r="AS1686" s="130"/>
      <c r="AT1686" s="130"/>
      <c r="AU1686" s="130"/>
      <c r="AV1686" s="130"/>
      <c r="AW1686" s="130"/>
      <c r="AX1686" s="130"/>
      <c r="AY1686" s="130"/>
      <c r="AZ1686" s="130"/>
      <c r="BA1686" s="130"/>
      <c r="BB1686" s="130"/>
      <c r="BC1686" s="130"/>
      <c r="BD1686" s="130"/>
      <c r="BE1686" s="130"/>
      <c r="BF1686" s="130"/>
      <c r="BG1686" s="130"/>
      <c r="BH1686" s="130"/>
      <c r="BI1686" s="130"/>
      <c r="BJ1686" s="130"/>
      <c r="BK1686" s="130"/>
      <c r="BL1686" s="130"/>
      <c r="BM1686" s="130"/>
      <c r="BN1686" s="130"/>
      <c r="BO1686" s="130"/>
      <c r="BP1686" s="130"/>
      <c r="BQ1686" s="130"/>
      <c r="BR1686" s="130"/>
      <c r="BS1686" s="111"/>
    </row>
    <row r="1687" spans="4:71" s="94" customFormat="1" ht="9.75" customHeight="1" x14ac:dyDescent="0.25">
      <c r="D1687" s="130"/>
      <c r="E1687" s="130"/>
      <c r="F1687" s="130"/>
      <c r="G1687" s="130"/>
      <c r="H1687" s="130"/>
      <c r="I1687" s="130"/>
      <c r="J1687" s="130"/>
      <c r="K1687" s="130"/>
      <c r="L1687" s="130"/>
      <c r="M1687" s="130"/>
      <c r="N1687" s="130"/>
      <c r="O1687" s="130"/>
      <c r="P1687" s="130"/>
      <c r="Q1687" s="130"/>
      <c r="R1687" s="130"/>
      <c r="S1687" s="130"/>
      <c r="T1687" s="130"/>
      <c r="U1687" s="130"/>
      <c r="V1687" s="130"/>
      <c r="W1687" s="130"/>
      <c r="X1687" s="130"/>
      <c r="Y1687" s="130"/>
      <c r="Z1687" s="130"/>
      <c r="AA1687" s="130"/>
      <c r="AB1687" s="130"/>
      <c r="AC1687" s="130"/>
      <c r="AD1687" s="130"/>
      <c r="AE1687" s="130"/>
      <c r="AF1687" s="130"/>
      <c r="AG1687" s="130"/>
      <c r="AH1687" s="130"/>
      <c r="AI1687" s="130"/>
      <c r="AJ1687" s="130"/>
      <c r="AK1687" s="130"/>
      <c r="AL1687" s="130"/>
      <c r="AM1687" s="130"/>
      <c r="AN1687" s="130"/>
      <c r="AO1687" s="130"/>
      <c r="AP1687" s="130"/>
      <c r="AQ1687" s="130"/>
      <c r="AR1687" s="130"/>
      <c r="AS1687" s="130"/>
      <c r="AT1687" s="130"/>
      <c r="AU1687" s="130"/>
      <c r="AV1687" s="130"/>
      <c r="AW1687" s="130"/>
      <c r="AX1687" s="130"/>
      <c r="AY1687" s="130"/>
      <c r="AZ1687" s="130"/>
      <c r="BA1687" s="130"/>
      <c r="BB1687" s="130"/>
      <c r="BC1687" s="130"/>
      <c r="BD1687" s="130"/>
      <c r="BE1687" s="130"/>
      <c r="BF1687" s="130"/>
      <c r="BG1687" s="130"/>
      <c r="BH1687" s="130"/>
      <c r="BI1687" s="130"/>
      <c r="BJ1687" s="130"/>
      <c r="BK1687" s="130"/>
      <c r="BL1687" s="130"/>
      <c r="BM1687" s="130"/>
      <c r="BN1687" s="130"/>
      <c r="BO1687" s="130"/>
      <c r="BP1687" s="130"/>
      <c r="BQ1687" s="130"/>
      <c r="BR1687" s="130"/>
      <c r="BS1687" s="111"/>
    </row>
    <row r="1688" spans="4:71" s="94" customFormat="1" ht="9.75" customHeight="1" x14ac:dyDescent="0.25">
      <c r="D1688" s="130"/>
      <c r="E1688" s="130"/>
      <c r="F1688" s="130"/>
      <c r="G1688" s="130"/>
      <c r="H1688" s="130"/>
      <c r="I1688" s="130"/>
      <c r="J1688" s="130"/>
      <c r="K1688" s="130"/>
      <c r="L1688" s="130"/>
      <c r="M1688" s="130"/>
      <c r="N1688" s="130"/>
      <c r="O1688" s="130"/>
      <c r="P1688" s="130"/>
      <c r="Q1688" s="130"/>
      <c r="R1688" s="130"/>
      <c r="S1688" s="130"/>
      <c r="T1688" s="130"/>
      <c r="U1688" s="130"/>
      <c r="V1688" s="130"/>
      <c r="W1688" s="130"/>
      <c r="X1688" s="130"/>
      <c r="Y1688" s="130"/>
      <c r="Z1688" s="130"/>
      <c r="AA1688" s="130"/>
      <c r="AB1688" s="130"/>
      <c r="AC1688" s="130"/>
      <c r="AD1688" s="130"/>
      <c r="AE1688" s="130"/>
      <c r="AF1688" s="130"/>
      <c r="AG1688" s="130"/>
      <c r="AH1688" s="130"/>
      <c r="AI1688" s="130"/>
      <c r="AJ1688" s="130"/>
      <c r="AK1688" s="130"/>
      <c r="AL1688" s="130"/>
      <c r="AM1688" s="130"/>
      <c r="AN1688" s="130"/>
      <c r="AO1688" s="130"/>
      <c r="AP1688" s="130"/>
      <c r="AQ1688" s="130"/>
      <c r="AR1688" s="130"/>
      <c r="AS1688" s="130"/>
      <c r="AT1688" s="130"/>
      <c r="AU1688" s="130"/>
      <c r="AV1688" s="130"/>
      <c r="AW1688" s="130"/>
      <c r="AX1688" s="130"/>
      <c r="AY1688" s="130"/>
      <c r="AZ1688" s="130"/>
      <c r="BA1688" s="130"/>
      <c r="BB1688" s="130"/>
      <c r="BC1688" s="130"/>
      <c r="BD1688" s="130"/>
      <c r="BE1688" s="130"/>
      <c r="BF1688" s="130"/>
      <c r="BG1688" s="130"/>
      <c r="BH1688" s="130"/>
      <c r="BI1688" s="130"/>
      <c r="BJ1688" s="130"/>
      <c r="BK1688" s="130"/>
      <c r="BL1688" s="130"/>
      <c r="BM1688" s="130"/>
      <c r="BN1688" s="130"/>
      <c r="BO1688" s="130"/>
      <c r="BP1688" s="130"/>
      <c r="BQ1688" s="130"/>
      <c r="BR1688" s="130"/>
      <c r="BS1688" s="111"/>
    </row>
    <row r="1689" spans="4:71" s="94" customFormat="1" ht="9.75" customHeight="1" x14ac:dyDescent="0.25">
      <c r="D1689" s="130"/>
      <c r="E1689" s="130"/>
      <c r="F1689" s="130"/>
      <c r="G1689" s="130"/>
      <c r="H1689" s="130"/>
      <c r="I1689" s="130"/>
      <c r="J1689" s="130"/>
      <c r="K1689" s="130"/>
      <c r="L1689" s="130"/>
      <c r="M1689" s="130"/>
      <c r="N1689" s="130"/>
      <c r="O1689" s="130"/>
      <c r="P1689" s="130"/>
      <c r="Q1689" s="130"/>
      <c r="R1689" s="130"/>
      <c r="S1689" s="130"/>
      <c r="T1689" s="130"/>
      <c r="U1689" s="130"/>
      <c r="V1689" s="130"/>
      <c r="W1689" s="130"/>
      <c r="X1689" s="130"/>
      <c r="Y1689" s="130"/>
      <c r="Z1689" s="130"/>
      <c r="AA1689" s="130"/>
      <c r="AB1689" s="130"/>
      <c r="AC1689" s="130"/>
      <c r="AD1689" s="130"/>
      <c r="AE1689" s="130"/>
      <c r="AF1689" s="130"/>
      <c r="AG1689" s="130"/>
      <c r="AH1689" s="130"/>
      <c r="AI1689" s="130"/>
      <c r="AJ1689" s="130"/>
      <c r="AK1689" s="130"/>
      <c r="AL1689" s="130"/>
      <c r="AM1689" s="130"/>
      <c r="AN1689" s="130"/>
      <c r="AO1689" s="130"/>
      <c r="AP1689" s="130"/>
      <c r="AQ1689" s="130"/>
      <c r="AR1689" s="130"/>
      <c r="AS1689" s="130"/>
      <c r="AT1689" s="130"/>
      <c r="AU1689" s="130"/>
      <c r="AV1689" s="130"/>
      <c r="AW1689" s="130"/>
      <c r="AX1689" s="130"/>
      <c r="AY1689" s="130"/>
      <c r="AZ1689" s="130"/>
      <c r="BA1689" s="130"/>
      <c r="BB1689" s="130"/>
      <c r="BC1689" s="130"/>
      <c r="BD1689" s="130"/>
      <c r="BE1689" s="130"/>
      <c r="BF1689" s="130"/>
      <c r="BG1689" s="130"/>
      <c r="BH1689" s="130"/>
      <c r="BI1689" s="130"/>
      <c r="BJ1689" s="130"/>
      <c r="BK1689" s="130"/>
      <c r="BL1689" s="130"/>
      <c r="BM1689" s="130"/>
      <c r="BN1689" s="130"/>
      <c r="BO1689" s="130"/>
      <c r="BP1689" s="130"/>
      <c r="BQ1689" s="130"/>
      <c r="BR1689" s="130"/>
      <c r="BS1689" s="111"/>
    </row>
    <row r="1690" spans="4:71" s="94" customFormat="1" ht="9.75" customHeight="1" x14ac:dyDescent="0.25">
      <c r="D1690" s="130"/>
      <c r="E1690" s="130"/>
      <c r="F1690" s="130"/>
      <c r="G1690" s="130"/>
      <c r="H1690" s="130"/>
      <c r="I1690" s="130"/>
      <c r="J1690" s="130"/>
      <c r="K1690" s="130"/>
      <c r="L1690" s="130"/>
      <c r="M1690" s="130"/>
      <c r="N1690" s="130"/>
      <c r="O1690" s="130"/>
      <c r="P1690" s="130"/>
      <c r="Q1690" s="130"/>
      <c r="R1690" s="130"/>
      <c r="S1690" s="130"/>
      <c r="T1690" s="130"/>
      <c r="U1690" s="130"/>
      <c r="V1690" s="130"/>
      <c r="W1690" s="130"/>
      <c r="X1690" s="130"/>
      <c r="Y1690" s="130"/>
      <c r="Z1690" s="130"/>
      <c r="AA1690" s="130"/>
      <c r="AB1690" s="130"/>
      <c r="AC1690" s="130"/>
      <c r="AD1690" s="130"/>
      <c r="AE1690" s="130"/>
      <c r="AF1690" s="130"/>
      <c r="AG1690" s="130"/>
      <c r="AH1690" s="130"/>
      <c r="AI1690" s="130"/>
      <c r="AJ1690" s="130"/>
      <c r="AK1690" s="130"/>
      <c r="AL1690" s="130"/>
      <c r="AM1690" s="130"/>
      <c r="AN1690" s="130"/>
      <c r="AO1690" s="130"/>
      <c r="AP1690" s="130"/>
      <c r="AQ1690" s="130"/>
      <c r="AR1690" s="130"/>
      <c r="AS1690" s="130"/>
      <c r="AT1690" s="130"/>
      <c r="AU1690" s="130"/>
      <c r="AV1690" s="130"/>
      <c r="AW1690" s="130"/>
      <c r="AX1690" s="130"/>
      <c r="AY1690" s="130"/>
      <c r="AZ1690" s="130"/>
      <c r="BA1690" s="130"/>
      <c r="BB1690" s="130"/>
      <c r="BC1690" s="130"/>
      <c r="BD1690" s="130"/>
      <c r="BE1690" s="130"/>
      <c r="BF1690" s="130"/>
      <c r="BG1690" s="130"/>
      <c r="BH1690" s="130"/>
      <c r="BI1690" s="130"/>
      <c r="BJ1690" s="130"/>
      <c r="BK1690" s="130"/>
      <c r="BL1690" s="130"/>
      <c r="BM1690" s="130"/>
      <c r="BN1690" s="130"/>
      <c r="BO1690" s="130"/>
      <c r="BP1690" s="130"/>
      <c r="BQ1690" s="130"/>
      <c r="BR1690" s="130"/>
      <c r="BS1690" s="111"/>
    </row>
    <row r="1691" spans="4:71" s="94" customFormat="1" ht="9.75" customHeight="1" x14ac:dyDescent="0.25">
      <c r="D1691" s="130"/>
      <c r="E1691" s="130"/>
      <c r="F1691" s="130"/>
      <c r="G1691" s="130"/>
      <c r="H1691" s="130"/>
      <c r="I1691" s="130"/>
      <c r="J1691" s="130"/>
      <c r="K1691" s="130"/>
      <c r="L1691" s="130"/>
      <c r="M1691" s="130"/>
      <c r="N1691" s="130"/>
      <c r="O1691" s="130"/>
      <c r="P1691" s="130"/>
      <c r="Q1691" s="130"/>
      <c r="R1691" s="130"/>
      <c r="S1691" s="130"/>
      <c r="T1691" s="130"/>
      <c r="U1691" s="130"/>
      <c r="V1691" s="130"/>
      <c r="W1691" s="130"/>
      <c r="X1691" s="130"/>
      <c r="Y1691" s="130"/>
      <c r="Z1691" s="130"/>
      <c r="AA1691" s="130"/>
      <c r="AB1691" s="130"/>
      <c r="AC1691" s="130"/>
      <c r="AD1691" s="130"/>
      <c r="AE1691" s="130"/>
      <c r="AF1691" s="130"/>
      <c r="AG1691" s="130"/>
      <c r="AH1691" s="130"/>
      <c r="AI1691" s="130"/>
      <c r="AJ1691" s="130"/>
      <c r="AK1691" s="130"/>
      <c r="AL1691" s="130"/>
      <c r="AM1691" s="130"/>
      <c r="AN1691" s="130"/>
      <c r="AO1691" s="130"/>
      <c r="AP1691" s="130"/>
      <c r="AQ1691" s="130"/>
      <c r="AR1691" s="130"/>
      <c r="AS1691" s="130"/>
      <c r="AT1691" s="130"/>
      <c r="AU1691" s="130"/>
      <c r="AV1691" s="130"/>
      <c r="AW1691" s="130"/>
      <c r="AX1691" s="130"/>
      <c r="AY1691" s="130"/>
      <c r="AZ1691" s="130"/>
      <c r="BA1691" s="130"/>
      <c r="BB1691" s="130"/>
      <c r="BC1691" s="130"/>
      <c r="BD1691" s="130"/>
      <c r="BE1691" s="130"/>
      <c r="BF1691" s="130"/>
      <c r="BG1691" s="130"/>
      <c r="BH1691" s="130"/>
      <c r="BI1691" s="130"/>
      <c r="BJ1691" s="130"/>
      <c r="BK1691" s="130"/>
      <c r="BL1691" s="130"/>
      <c r="BM1691" s="130"/>
      <c r="BN1691" s="130"/>
      <c r="BO1691" s="130"/>
      <c r="BP1691" s="130"/>
      <c r="BQ1691" s="130"/>
      <c r="BR1691" s="130"/>
      <c r="BS1691" s="111"/>
    </row>
    <row r="1692" spans="4:71" s="94" customFormat="1" ht="9.75" customHeight="1" x14ac:dyDescent="0.25">
      <c r="D1692" s="130"/>
      <c r="E1692" s="130"/>
      <c r="F1692" s="130"/>
      <c r="G1692" s="130"/>
      <c r="H1692" s="130"/>
      <c r="I1692" s="130"/>
      <c r="J1692" s="130"/>
      <c r="K1692" s="130"/>
      <c r="L1692" s="130"/>
      <c r="M1692" s="130"/>
      <c r="N1692" s="130"/>
      <c r="O1692" s="130"/>
      <c r="P1692" s="130"/>
      <c r="Q1692" s="130"/>
      <c r="R1692" s="130"/>
      <c r="S1692" s="130"/>
      <c r="T1692" s="130"/>
      <c r="U1692" s="130"/>
      <c r="V1692" s="130"/>
      <c r="W1692" s="130"/>
      <c r="X1692" s="130"/>
      <c r="Y1692" s="130"/>
      <c r="Z1692" s="130"/>
      <c r="AA1692" s="130"/>
      <c r="AB1692" s="130"/>
      <c r="AC1692" s="130"/>
      <c r="AD1692" s="130"/>
      <c r="AE1692" s="130"/>
      <c r="AF1692" s="130"/>
      <c r="AG1692" s="130"/>
      <c r="AH1692" s="130"/>
      <c r="AI1692" s="130"/>
      <c r="AJ1692" s="130"/>
      <c r="AK1692" s="130"/>
      <c r="AL1692" s="130"/>
      <c r="AM1692" s="130"/>
      <c r="AN1692" s="130"/>
      <c r="AO1692" s="130"/>
      <c r="AP1692" s="130"/>
      <c r="AQ1692" s="130"/>
      <c r="AR1692" s="130"/>
      <c r="AS1692" s="130"/>
      <c r="AT1692" s="130"/>
      <c r="AU1692" s="130"/>
      <c r="AV1692" s="130"/>
      <c r="AW1692" s="130"/>
      <c r="AX1692" s="130"/>
      <c r="AY1692" s="130"/>
      <c r="AZ1692" s="130"/>
      <c r="BA1692" s="130"/>
      <c r="BB1692" s="130"/>
      <c r="BC1692" s="130"/>
      <c r="BD1692" s="130"/>
      <c r="BE1692" s="130"/>
      <c r="BF1692" s="130"/>
      <c r="BG1692" s="130"/>
      <c r="BH1692" s="130"/>
      <c r="BI1692" s="130"/>
      <c r="BJ1692" s="130"/>
      <c r="BK1692" s="130"/>
      <c r="BL1692" s="130"/>
      <c r="BM1692" s="130"/>
      <c r="BN1692" s="130"/>
      <c r="BO1692" s="130"/>
      <c r="BP1692" s="130"/>
      <c r="BQ1692" s="130"/>
      <c r="BR1692" s="130"/>
      <c r="BS1692" s="111"/>
    </row>
    <row r="1693" spans="4:71" s="94" customFormat="1" ht="9.75" customHeight="1" x14ac:dyDescent="0.25">
      <c r="D1693" s="130"/>
      <c r="E1693" s="130"/>
      <c r="F1693" s="130"/>
      <c r="G1693" s="130"/>
      <c r="H1693" s="130"/>
      <c r="I1693" s="130"/>
      <c r="J1693" s="130"/>
      <c r="K1693" s="130"/>
      <c r="L1693" s="130"/>
      <c r="M1693" s="130"/>
      <c r="N1693" s="130"/>
      <c r="O1693" s="130"/>
      <c r="P1693" s="130"/>
      <c r="Q1693" s="130"/>
      <c r="R1693" s="130"/>
      <c r="S1693" s="130"/>
      <c r="T1693" s="130"/>
      <c r="U1693" s="130"/>
      <c r="V1693" s="130"/>
      <c r="W1693" s="130"/>
      <c r="X1693" s="130"/>
      <c r="Y1693" s="130"/>
      <c r="Z1693" s="130"/>
      <c r="AA1693" s="130"/>
      <c r="AB1693" s="130"/>
      <c r="AC1693" s="130"/>
      <c r="AD1693" s="130"/>
      <c r="AE1693" s="130"/>
      <c r="AF1693" s="130"/>
      <c r="AG1693" s="130"/>
      <c r="AH1693" s="130"/>
      <c r="AI1693" s="130"/>
      <c r="AJ1693" s="130"/>
      <c r="AK1693" s="130"/>
      <c r="AL1693" s="130"/>
      <c r="AM1693" s="130"/>
      <c r="AN1693" s="130"/>
      <c r="AO1693" s="130"/>
      <c r="AP1693" s="130"/>
      <c r="AQ1693" s="130"/>
      <c r="AR1693" s="130"/>
      <c r="AS1693" s="130"/>
      <c r="AT1693" s="130"/>
      <c r="AU1693" s="130"/>
      <c r="AV1693" s="130"/>
      <c r="AW1693" s="130"/>
      <c r="AX1693" s="130"/>
      <c r="AY1693" s="130"/>
      <c r="AZ1693" s="130"/>
      <c r="BA1693" s="130"/>
      <c r="BB1693" s="130"/>
      <c r="BC1693" s="130"/>
      <c r="BD1693" s="130"/>
      <c r="BE1693" s="130"/>
      <c r="BF1693" s="130"/>
      <c r="BG1693" s="130"/>
      <c r="BH1693" s="130"/>
      <c r="BI1693" s="130"/>
      <c r="BJ1693" s="130"/>
      <c r="BK1693" s="130"/>
      <c r="BL1693" s="130"/>
      <c r="BM1693" s="130"/>
      <c r="BN1693" s="130"/>
      <c r="BO1693" s="130"/>
      <c r="BP1693" s="130"/>
      <c r="BQ1693" s="130"/>
      <c r="BR1693" s="130"/>
      <c r="BS1693" s="111"/>
    </row>
    <row r="1694" spans="4:71" s="94" customFormat="1" ht="9.75" customHeight="1" x14ac:dyDescent="0.25">
      <c r="D1694" s="130"/>
      <c r="E1694" s="130"/>
      <c r="F1694" s="130"/>
      <c r="G1694" s="130"/>
      <c r="H1694" s="130"/>
      <c r="I1694" s="130"/>
      <c r="J1694" s="130"/>
      <c r="K1694" s="130"/>
      <c r="L1694" s="130"/>
      <c r="M1694" s="130"/>
      <c r="N1694" s="130"/>
      <c r="O1694" s="130"/>
      <c r="P1694" s="130"/>
      <c r="Q1694" s="130"/>
      <c r="R1694" s="130"/>
      <c r="S1694" s="130"/>
      <c r="T1694" s="130"/>
      <c r="U1694" s="130"/>
      <c r="V1694" s="130"/>
      <c r="W1694" s="130"/>
      <c r="X1694" s="130"/>
      <c r="Y1694" s="130"/>
      <c r="Z1694" s="130"/>
      <c r="AA1694" s="130"/>
      <c r="AB1694" s="130"/>
      <c r="AC1694" s="130"/>
      <c r="AD1694" s="130"/>
      <c r="AE1694" s="130"/>
      <c r="AF1694" s="130"/>
      <c r="AG1694" s="130"/>
      <c r="AH1694" s="130"/>
      <c r="AI1694" s="130"/>
      <c r="AJ1694" s="130"/>
      <c r="AK1694" s="130"/>
      <c r="AL1694" s="130"/>
      <c r="AM1694" s="130"/>
      <c r="AN1694" s="130"/>
      <c r="AO1694" s="130"/>
      <c r="AP1694" s="130"/>
      <c r="AQ1694" s="130"/>
      <c r="AR1694" s="130"/>
      <c r="AS1694" s="130"/>
      <c r="AT1694" s="130"/>
      <c r="AU1694" s="130"/>
      <c r="AV1694" s="130"/>
      <c r="AW1694" s="130"/>
      <c r="AX1694" s="130"/>
      <c r="AY1694" s="130"/>
      <c r="AZ1694" s="130"/>
      <c r="BA1694" s="130"/>
      <c r="BB1694" s="130"/>
      <c r="BC1694" s="130"/>
      <c r="BD1694" s="130"/>
      <c r="BE1694" s="130"/>
      <c r="BF1694" s="130"/>
      <c r="BG1694" s="130"/>
      <c r="BH1694" s="130"/>
      <c r="BI1694" s="130"/>
      <c r="BJ1694" s="130"/>
      <c r="BK1694" s="130"/>
      <c r="BL1694" s="130"/>
      <c r="BM1694" s="130"/>
      <c r="BN1694" s="130"/>
      <c r="BO1694" s="130"/>
      <c r="BP1694" s="130"/>
      <c r="BQ1694" s="130"/>
      <c r="BR1694" s="130"/>
      <c r="BS1694" s="111"/>
    </row>
    <row r="1695" spans="4:71" s="94" customFormat="1" ht="9.75" customHeight="1" x14ac:dyDescent="0.25">
      <c r="D1695" s="130"/>
      <c r="E1695" s="130"/>
      <c r="F1695" s="130"/>
      <c r="G1695" s="130"/>
      <c r="H1695" s="130"/>
      <c r="I1695" s="130"/>
      <c r="J1695" s="130"/>
      <c r="K1695" s="130"/>
      <c r="L1695" s="130"/>
      <c r="M1695" s="130"/>
      <c r="N1695" s="130"/>
      <c r="O1695" s="130"/>
      <c r="P1695" s="130"/>
      <c r="Q1695" s="130"/>
      <c r="R1695" s="130"/>
      <c r="S1695" s="130"/>
      <c r="T1695" s="130"/>
      <c r="U1695" s="130"/>
      <c r="V1695" s="130"/>
      <c r="W1695" s="130"/>
      <c r="X1695" s="130"/>
      <c r="Y1695" s="130"/>
      <c r="Z1695" s="130"/>
      <c r="AA1695" s="130"/>
      <c r="AB1695" s="130"/>
      <c r="AC1695" s="130"/>
      <c r="AD1695" s="130"/>
      <c r="AE1695" s="130"/>
      <c r="AF1695" s="130"/>
      <c r="AG1695" s="130"/>
      <c r="AH1695" s="130"/>
      <c r="AI1695" s="130"/>
      <c r="AJ1695" s="130"/>
      <c r="AK1695" s="130"/>
      <c r="AL1695" s="130"/>
      <c r="AM1695" s="130"/>
      <c r="AN1695" s="130"/>
      <c r="AO1695" s="130"/>
      <c r="AP1695" s="130"/>
      <c r="AQ1695" s="130"/>
      <c r="AR1695" s="130"/>
      <c r="AS1695" s="130"/>
      <c r="AT1695" s="130"/>
      <c r="AU1695" s="130"/>
      <c r="AV1695" s="130"/>
      <c r="AW1695" s="130"/>
      <c r="AX1695" s="130"/>
      <c r="AY1695" s="130"/>
      <c r="AZ1695" s="130"/>
      <c r="BA1695" s="130"/>
      <c r="BB1695" s="130"/>
      <c r="BC1695" s="130"/>
      <c r="BD1695" s="130"/>
      <c r="BE1695" s="130"/>
      <c r="BF1695" s="130"/>
      <c r="BG1695" s="130"/>
      <c r="BH1695" s="130"/>
      <c r="BI1695" s="130"/>
      <c r="BJ1695" s="130"/>
      <c r="BK1695" s="130"/>
      <c r="BL1695" s="130"/>
      <c r="BM1695" s="130"/>
      <c r="BN1695" s="130"/>
      <c r="BO1695" s="130"/>
      <c r="BP1695" s="130"/>
      <c r="BQ1695" s="130"/>
      <c r="BR1695" s="130"/>
      <c r="BS1695" s="111"/>
    </row>
    <row r="1696" spans="4:71" s="94" customFormat="1" ht="9.75" customHeight="1" x14ac:dyDescent="0.25">
      <c r="D1696" s="130"/>
      <c r="E1696" s="130"/>
      <c r="F1696" s="130"/>
      <c r="G1696" s="130"/>
      <c r="H1696" s="130"/>
      <c r="I1696" s="130"/>
      <c r="J1696" s="130"/>
      <c r="K1696" s="130"/>
      <c r="L1696" s="130"/>
      <c r="M1696" s="130"/>
      <c r="N1696" s="130"/>
      <c r="O1696" s="130"/>
      <c r="P1696" s="130"/>
      <c r="Q1696" s="130"/>
      <c r="R1696" s="130"/>
      <c r="S1696" s="130"/>
      <c r="T1696" s="130"/>
      <c r="U1696" s="130"/>
      <c r="V1696" s="130"/>
      <c r="W1696" s="130"/>
      <c r="X1696" s="130"/>
      <c r="Y1696" s="130"/>
      <c r="Z1696" s="130"/>
      <c r="AA1696" s="130"/>
      <c r="AB1696" s="130"/>
      <c r="AC1696" s="130"/>
      <c r="AD1696" s="130"/>
      <c r="AE1696" s="130"/>
      <c r="AF1696" s="130"/>
      <c r="AG1696" s="130"/>
      <c r="AH1696" s="130"/>
      <c r="AI1696" s="130"/>
      <c r="AJ1696" s="130"/>
      <c r="AK1696" s="130"/>
      <c r="AL1696" s="130"/>
      <c r="AM1696" s="130"/>
      <c r="AN1696" s="130"/>
      <c r="AO1696" s="130"/>
      <c r="AP1696" s="130"/>
      <c r="AQ1696" s="130"/>
      <c r="AR1696" s="130"/>
      <c r="AS1696" s="130"/>
      <c r="AT1696" s="130"/>
      <c r="AU1696" s="130"/>
      <c r="AV1696" s="130"/>
      <c r="AW1696" s="130"/>
      <c r="AX1696" s="130"/>
      <c r="AY1696" s="130"/>
      <c r="AZ1696" s="130"/>
      <c r="BA1696" s="130"/>
      <c r="BB1696" s="130"/>
      <c r="BC1696" s="130"/>
      <c r="BD1696" s="130"/>
      <c r="BE1696" s="130"/>
      <c r="BF1696" s="130"/>
      <c r="BG1696" s="130"/>
      <c r="BH1696" s="130"/>
      <c r="BI1696" s="130"/>
      <c r="BJ1696" s="130"/>
      <c r="BK1696" s="130"/>
      <c r="BL1696" s="130"/>
      <c r="BM1696" s="130"/>
      <c r="BN1696" s="130"/>
      <c r="BO1696" s="130"/>
      <c r="BP1696" s="130"/>
      <c r="BQ1696" s="130"/>
      <c r="BR1696" s="130"/>
      <c r="BS1696" s="111"/>
    </row>
    <row r="1697" spans="4:71" s="94" customFormat="1" ht="9.75" customHeight="1" x14ac:dyDescent="0.25">
      <c r="D1697" s="130"/>
      <c r="E1697" s="130"/>
      <c r="F1697" s="130"/>
      <c r="G1697" s="130"/>
      <c r="H1697" s="130"/>
      <c r="I1697" s="130"/>
      <c r="J1697" s="130"/>
      <c r="K1697" s="130"/>
      <c r="L1697" s="130"/>
      <c r="M1697" s="130"/>
      <c r="N1697" s="130"/>
      <c r="O1697" s="130"/>
      <c r="P1697" s="130"/>
      <c r="Q1697" s="130"/>
      <c r="R1697" s="130"/>
      <c r="S1697" s="130"/>
      <c r="T1697" s="130"/>
      <c r="U1697" s="130"/>
      <c r="V1697" s="130"/>
      <c r="W1697" s="130"/>
      <c r="X1697" s="130"/>
      <c r="Y1697" s="130"/>
      <c r="Z1697" s="130"/>
      <c r="AA1697" s="130"/>
      <c r="AB1697" s="130"/>
      <c r="AC1697" s="130"/>
      <c r="AD1697" s="130"/>
      <c r="AE1697" s="130"/>
      <c r="AF1697" s="130"/>
      <c r="AG1697" s="130"/>
      <c r="AH1697" s="130"/>
      <c r="AI1697" s="130"/>
      <c r="AJ1697" s="130"/>
      <c r="AK1697" s="130"/>
      <c r="AL1697" s="130"/>
      <c r="AM1697" s="130"/>
      <c r="AN1697" s="130"/>
      <c r="AO1697" s="130"/>
      <c r="AP1697" s="130"/>
      <c r="AQ1697" s="130"/>
      <c r="AR1697" s="130"/>
      <c r="AS1697" s="130"/>
      <c r="AT1697" s="130"/>
      <c r="AU1697" s="130"/>
      <c r="AV1697" s="130"/>
      <c r="AW1697" s="130"/>
      <c r="AX1697" s="130"/>
      <c r="AY1697" s="130"/>
      <c r="AZ1697" s="130"/>
      <c r="BA1697" s="130"/>
      <c r="BB1697" s="130"/>
      <c r="BC1697" s="130"/>
      <c r="BD1697" s="130"/>
      <c r="BE1697" s="130"/>
      <c r="BF1697" s="130"/>
      <c r="BG1697" s="130"/>
      <c r="BH1697" s="130"/>
      <c r="BI1697" s="130"/>
      <c r="BJ1697" s="130"/>
      <c r="BK1697" s="130"/>
      <c r="BL1697" s="130"/>
      <c r="BM1697" s="130"/>
      <c r="BN1697" s="130"/>
      <c r="BO1697" s="130"/>
      <c r="BP1697" s="130"/>
      <c r="BQ1697" s="130"/>
      <c r="BR1697" s="130"/>
      <c r="BS1697" s="111"/>
    </row>
    <row r="1698" spans="4:71" s="94" customFormat="1" ht="9.75" customHeight="1" x14ac:dyDescent="0.25">
      <c r="D1698" s="130"/>
      <c r="E1698" s="130"/>
      <c r="F1698" s="130"/>
      <c r="G1698" s="130"/>
      <c r="H1698" s="130"/>
      <c r="I1698" s="130"/>
      <c r="J1698" s="130"/>
      <c r="K1698" s="130"/>
      <c r="L1698" s="130"/>
      <c r="M1698" s="130"/>
      <c r="N1698" s="130"/>
      <c r="O1698" s="130"/>
      <c r="P1698" s="130"/>
      <c r="Q1698" s="130"/>
      <c r="R1698" s="130"/>
      <c r="S1698" s="130"/>
      <c r="T1698" s="130"/>
      <c r="U1698" s="130"/>
      <c r="V1698" s="130"/>
      <c r="W1698" s="130"/>
      <c r="X1698" s="130"/>
      <c r="Y1698" s="130"/>
      <c r="Z1698" s="130"/>
      <c r="AA1698" s="130"/>
      <c r="AB1698" s="130"/>
      <c r="AC1698" s="130"/>
      <c r="AD1698" s="130"/>
      <c r="AE1698" s="130"/>
      <c r="AF1698" s="130"/>
      <c r="AG1698" s="130"/>
      <c r="AH1698" s="130"/>
      <c r="AI1698" s="130"/>
      <c r="AJ1698" s="130"/>
      <c r="AK1698" s="130"/>
      <c r="AL1698" s="130"/>
      <c r="AM1698" s="130"/>
      <c r="AN1698" s="130"/>
      <c r="AO1698" s="130"/>
      <c r="AP1698" s="130"/>
      <c r="AQ1698" s="130"/>
      <c r="AR1698" s="130"/>
      <c r="AS1698" s="130"/>
      <c r="AT1698" s="130"/>
      <c r="AU1698" s="130"/>
      <c r="AV1698" s="130"/>
      <c r="AW1698" s="130"/>
      <c r="AX1698" s="130"/>
      <c r="AY1698" s="130"/>
      <c r="AZ1698" s="130"/>
      <c r="BA1698" s="130"/>
      <c r="BB1698" s="130"/>
      <c r="BC1698" s="130"/>
      <c r="BD1698" s="130"/>
      <c r="BE1698" s="130"/>
      <c r="BF1698" s="130"/>
      <c r="BG1698" s="130"/>
      <c r="BH1698" s="130"/>
      <c r="BI1698" s="130"/>
      <c r="BJ1698" s="130"/>
      <c r="BK1698" s="130"/>
      <c r="BL1698" s="130"/>
      <c r="BM1698" s="130"/>
      <c r="BN1698" s="130"/>
      <c r="BO1698" s="130"/>
      <c r="BP1698" s="130"/>
      <c r="BQ1698" s="130"/>
      <c r="BR1698" s="130"/>
      <c r="BS1698" s="111"/>
    </row>
    <row r="1699" spans="4:71" s="94" customFormat="1" ht="9.75" customHeight="1" x14ac:dyDescent="0.25">
      <c r="D1699" s="130"/>
      <c r="E1699" s="130"/>
      <c r="F1699" s="130"/>
      <c r="G1699" s="130"/>
      <c r="H1699" s="130"/>
      <c r="I1699" s="130"/>
      <c r="J1699" s="130"/>
      <c r="K1699" s="130"/>
      <c r="L1699" s="130"/>
      <c r="M1699" s="130"/>
      <c r="N1699" s="130"/>
      <c r="O1699" s="130"/>
      <c r="P1699" s="130"/>
      <c r="Q1699" s="130"/>
      <c r="R1699" s="130"/>
      <c r="S1699" s="130"/>
      <c r="T1699" s="130"/>
      <c r="U1699" s="130"/>
      <c r="V1699" s="130"/>
      <c r="W1699" s="130"/>
      <c r="X1699" s="130"/>
      <c r="Y1699" s="130"/>
      <c r="Z1699" s="130"/>
      <c r="AA1699" s="130"/>
      <c r="AB1699" s="130"/>
      <c r="AC1699" s="130"/>
      <c r="AD1699" s="130"/>
      <c r="AE1699" s="130"/>
      <c r="AF1699" s="130"/>
      <c r="AG1699" s="130"/>
      <c r="AH1699" s="130"/>
      <c r="AI1699" s="130"/>
      <c r="AJ1699" s="130"/>
      <c r="AK1699" s="130"/>
      <c r="AL1699" s="130"/>
      <c r="AM1699" s="130"/>
      <c r="AN1699" s="130"/>
      <c r="AO1699" s="130"/>
      <c r="AP1699" s="130"/>
      <c r="AQ1699" s="130"/>
      <c r="AR1699" s="130"/>
      <c r="AS1699" s="130"/>
      <c r="AT1699" s="130"/>
      <c r="AU1699" s="130"/>
      <c r="AV1699" s="130"/>
      <c r="AW1699" s="130"/>
      <c r="AX1699" s="130"/>
      <c r="AY1699" s="130"/>
      <c r="AZ1699" s="130"/>
      <c r="BA1699" s="130"/>
      <c r="BB1699" s="130"/>
      <c r="BC1699" s="130"/>
      <c r="BD1699" s="130"/>
      <c r="BE1699" s="130"/>
      <c r="BF1699" s="130"/>
      <c r="BG1699" s="130"/>
      <c r="BH1699" s="130"/>
      <c r="BI1699" s="130"/>
      <c r="BJ1699" s="130"/>
      <c r="BK1699" s="130"/>
      <c r="BL1699" s="130"/>
      <c r="BM1699" s="130"/>
      <c r="BN1699" s="130"/>
      <c r="BO1699" s="130"/>
      <c r="BP1699" s="130"/>
      <c r="BQ1699" s="130"/>
      <c r="BR1699" s="130"/>
      <c r="BS1699" s="111"/>
    </row>
    <row r="1700" spans="4:71" s="94" customFormat="1" ht="9.75" customHeight="1" x14ac:dyDescent="0.25">
      <c r="D1700" s="130"/>
      <c r="E1700" s="130"/>
      <c r="F1700" s="130"/>
      <c r="G1700" s="130"/>
      <c r="H1700" s="130"/>
      <c r="I1700" s="130"/>
      <c r="J1700" s="130"/>
      <c r="K1700" s="130"/>
      <c r="L1700" s="130"/>
      <c r="M1700" s="130"/>
      <c r="N1700" s="130"/>
      <c r="O1700" s="130"/>
      <c r="P1700" s="130"/>
      <c r="Q1700" s="130"/>
      <c r="R1700" s="130"/>
      <c r="S1700" s="130"/>
      <c r="T1700" s="130"/>
      <c r="U1700" s="130"/>
      <c r="V1700" s="130"/>
      <c r="W1700" s="130"/>
      <c r="X1700" s="130"/>
      <c r="Y1700" s="130"/>
      <c r="Z1700" s="130"/>
      <c r="AA1700" s="130"/>
      <c r="AB1700" s="130"/>
      <c r="AC1700" s="130"/>
      <c r="AD1700" s="130"/>
      <c r="AE1700" s="130"/>
      <c r="AF1700" s="130"/>
      <c r="AG1700" s="130"/>
      <c r="AH1700" s="130"/>
      <c r="AI1700" s="130"/>
      <c r="AJ1700" s="130"/>
      <c r="AK1700" s="130"/>
      <c r="AL1700" s="130"/>
      <c r="AM1700" s="130"/>
      <c r="AN1700" s="130"/>
      <c r="AO1700" s="130"/>
      <c r="AP1700" s="130"/>
      <c r="AQ1700" s="130"/>
      <c r="AR1700" s="130"/>
      <c r="AS1700" s="130"/>
      <c r="AT1700" s="130"/>
      <c r="AU1700" s="130"/>
      <c r="AV1700" s="130"/>
      <c r="AW1700" s="130"/>
      <c r="AX1700" s="130"/>
      <c r="AY1700" s="130"/>
      <c r="AZ1700" s="130"/>
      <c r="BA1700" s="130"/>
      <c r="BB1700" s="130"/>
      <c r="BC1700" s="130"/>
      <c r="BD1700" s="130"/>
      <c r="BE1700" s="130"/>
      <c r="BF1700" s="130"/>
      <c r="BG1700" s="130"/>
      <c r="BH1700" s="130"/>
      <c r="BI1700" s="130"/>
      <c r="BJ1700" s="130"/>
      <c r="BK1700" s="130"/>
      <c r="BL1700" s="130"/>
      <c r="BM1700" s="130"/>
      <c r="BN1700" s="130"/>
      <c r="BO1700" s="130"/>
      <c r="BP1700" s="130"/>
      <c r="BQ1700" s="130"/>
      <c r="BR1700" s="130"/>
      <c r="BS1700" s="111"/>
    </row>
    <row r="1701" spans="4:71" s="94" customFormat="1" ht="9.75" customHeight="1" x14ac:dyDescent="0.25">
      <c r="D1701" s="130"/>
      <c r="E1701" s="130"/>
      <c r="F1701" s="130"/>
      <c r="G1701" s="130"/>
      <c r="H1701" s="130"/>
      <c r="I1701" s="130"/>
      <c r="J1701" s="130"/>
      <c r="K1701" s="130"/>
      <c r="L1701" s="130"/>
      <c r="M1701" s="130"/>
      <c r="N1701" s="130"/>
      <c r="O1701" s="130"/>
      <c r="P1701" s="130"/>
      <c r="Q1701" s="130"/>
      <c r="R1701" s="130"/>
      <c r="S1701" s="130"/>
      <c r="T1701" s="130"/>
      <c r="U1701" s="130"/>
      <c r="V1701" s="130"/>
      <c r="W1701" s="130"/>
      <c r="X1701" s="130"/>
      <c r="Y1701" s="130"/>
      <c r="Z1701" s="130"/>
      <c r="AA1701" s="130"/>
      <c r="AB1701" s="130"/>
      <c r="AC1701" s="130"/>
      <c r="AD1701" s="130"/>
      <c r="AE1701" s="130"/>
      <c r="AF1701" s="130"/>
      <c r="AG1701" s="130"/>
      <c r="AH1701" s="130"/>
      <c r="AI1701" s="130"/>
      <c r="AJ1701" s="130"/>
      <c r="AK1701" s="130"/>
      <c r="AL1701" s="130"/>
      <c r="AM1701" s="130"/>
      <c r="AN1701" s="130"/>
      <c r="AO1701" s="130"/>
      <c r="AP1701" s="130"/>
      <c r="AQ1701" s="130"/>
      <c r="AR1701" s="130"/>
      <c r="AS1701" s="130"/>
      <c r="AT1701" s="130"/>
      <c r="AU1701" s="130"/>
      <c r="AV1701" s="130"/>
      <c r="AW1701" s="130"/>
      <c r="AX1701" s="130"/>
      <c r="AY1701" s="130"/>
      <c r="AZ1701" s="130"/>
      <c r="BA1701" s="130"/>
      <c r="BB1701" s="130"/>
      <c r="BC1701" s="130"/>
      <c r="BD1701" s="130"/>
      <c r="BE1701" s="130"/>
      <c r="BF1701" s="130"/>
      <c r="BG1701" s="130"/>
      <c r="BH1701" s="130"/>
      <c r="BI1701" s="130"/>
      <c r="BJ1701" s="130"/>
      <c r="BK1701" s="130"/>
      <c r="BL1701" s="130"/>
      <c r="BM1701" s="130"/>
      <c r="BN1701" s="130"/>
      <c r="BO1701" s="130"/>
      <c r="BP1701" s="130"/>
      <c r="BQ1701" s="130"/>
      <c r="BR1701" s="130"/>
      <c r="BS1701" s="111"/>
    </row>
    <row r="1702" spans="4:71" s="94" customFormat="1" ht="9.75" customHeight="1" x14ac:dyDescent="0.25">
      <c r="D1702" s="130"/>
      <c r="E1702" s="130"/>
      <c r="F1702" s="130"/>
      <c r="G1702" s="130"/>
      <c r="H1702" s="130"/>
      <c r="I1702" s="130"/>
      <c r="J1702" s="130"/>
      <c r="K1702" s="130"/>
      <c r="L1702" s="130"/>
      <c r="M1702" s="130"/>
      <c r="N1702" s="130"/>
      <c r="O1702" s="130"/>
      <c r="P1702" s="130"/>
      <c r="Q1702" s="130"/>
      <c r="R1702" s="130"/>
      <c r="S1702" s="130"/>
      <c r="T1702" s="130"/>
      <c r="U1702" s="130"/>
      <c r="V1702" s="130"/>
      <c r="W1702" s="130"/>
      <c r="X1702" s="130"/>
      <c r="Y1702" s="130"/>
      <c r="Z1702" s="130"/>
      <c r="AA1702" s="130"/>
      <c r="AB1702" s="130"/>
      <c r="AC1702" s="130"/>
      <c r="AD1702" s="130"/>
      <c r="AE1702" s="130"/>
      <c r="AF1702" s="130"/>
      <c r="AG1702" s="130"/>
      <c r="AH1702" s="130"/>
      <c r="AI1702" s="130"/>
      <c r="AJ1702" s="130"/>
      <c r="AK1702" s="130"/>
      <c r="AL1702" s="130"/>
      <c r="AM1702" s="130"/>
      <c r="AN1702" s="130"/>
      <c r="AO1702" s="130"/>
      <c r="AP1702" s="130"/>
      <c r="AQ1702" s="130"/>
      <c r="AR1702" s="130"/>
      <c r="AS1702" s="130"/>
      <c r="AT1702" s="130"/>
      <c r="AU1702" s="130"/>
      <c r="AV1702" s="130"/>
      <c r="AW1702" s="130"/>
      <c r="AX1702" s="130"/>
      <c r="AY1702" s="130"/>
      <c r="AZ1702" s="130"/>
      <c r="BA1702" s="130"/>
      <c r="BB1702" s="130"/>
      <c r="BC1702" s="130"/>
      <c r="BD1702" s="130"/>
      <c r="BE1702" s="130"/>
      <c r="BF1702" s="130"/>
      <c r="BG1702" s="130"/>
      <c r="BH1702" s="130"/>
      <c r="BI1702" s="130"/>
      <c r="BJ1702" s="130"/>
      <c r="BK1702" s="130"/>
      <c r="BL1702" s="130"/>
      <c r="BM1702" s="130"/>
      <c r="BN1702" s="130"/>
      <c r="BO1702" s="130"/>
      <c r="BP1702" s="130"/>
      <c r="BQ1702" s="130"/>
      <c r="BR1702" s="130"/>
      <c r="BS1702" s="111"/>
    </row>
    <row r="1703" spans="4:71" s="94" customFormat="1" ht="9.75" customHeight="1" x14ac:dyDescent="0.25">
      <c r="D1703" s="130"/>
      <c r="E1703" s="130"/>
      <c r="F1703" s="130"/>
      <c r="G1703" s="130"/>
      <c r="H1703" s="130"/>
      <c r="I1703" s="130"/>
      <c r="J1703" s="130"/>
      <c r="K1703" s="130"/>
      <c r="L1703" s="130"/>
      <c r="M1703" s="130"/>
      <c r="N1703" s="130"/>
      <c r="O1703" s="130"/>
      <c r="P1703" s="130"/>
      <c r="Q1703" s="130"/>
      <c r="R1703" s="130"/>
      <c r="S1703" s="130"/>
      <c r="T1703" s="130"/>
      <c r="U1703" s="130"/>
      <c r="V1703" s="130"/>
      <c r="W1703" s="130"/>
      <c r="X1703" s="130"/>
      <c r="Y1703" s="130"/>
      <c r="Z1703" s="130"/>
      <c r="AA1703" s="130"/>
      <c r="AB1703" s="130"/>
      <c r="AC1703" s="130"/>
      <c r="AD1703" s="130"/>
      <c r="AE1703" s="130"/>
      <c r="AF1703" s="130"/>
      <c r="AG1703" s="130"/>
      <c r="AH1703" s="130"/>
      <c r="AI1703" s="130"/>
      <c r="AJ1703" s="130"/>
      <c r="AK1703" s="130"/>
      <c r="AL1703" s="130"/>
      <c r="AM1703" s="130"/>
      <c r="AN1703" s="130"/>
      <c r="AO1703" s="130"/>
      <c r="AP1703" s="130"/>
      <c r="AQ1703" s="130"/>
      <c r="AR1703" s="130"/>
      <c r="AS1703" s="130"/>
      <c r="AT1703" s="130"/>
      <c r="AU1703" s="130"/>
      <c r="AV1703" s="130"/>
      <c r="AW1703" s="130"/>
      <c r="AX1703" s="130"/>
      <c r="AY1703" s="130"/>
      <c r="AZ1703" s="130"/>
      <c r="BA1703" s="130"/>
      <c r="BB1703" s="130"/>
      <c r="BC1703" s="130"/>
      <c r="BD1703" s="130"/>
      <c r="BE1703" s="130"/>
      <c r="BF1703" s="130"/>
      <c r="BG1703" s="130"/>
      <c r="BH1703" s="130"/>
      <c r="BI1703" s="130"/>
      <c r="BJ1703" s="130"/>
      <c r="BK1703" s="130"/>
      <c r="BL1703" s="130"/>
      <c r="BM1703" s="130"/>
      <c r="BN1703" s="130"/>
      <c r="BO1703" s="130"/>
      <c r="BP1703" s="130"/>
      <c r="BQ1703" s="130"/>
      <c r="BR1703" s="130"/>
      <c r="BS1703" s="111"/>
    </row>
    <row r="1704" spans="4:71" s="94" customFormat="1" ht="9.75" customHeight="1" x14ac:dyDescent="0.25">
      <c r="D1704" s="130"/>
      <c r="E1704" s="130"/>
      <c r="F1704" s="130"/>
      <c r="G1704" s="130"/>
      <c r="H1704" s="130"/>
      <c r="I1704" s="130"/>
      <c r="J1704" s="130"/>
      <c r="K1704" s="130"/>
      <c r="L1704" s="130"/>
      <c r="M1704" s="130"/>
      <c r="N1704" s="130"/>
      <c r="O1704" s="130"/>
      <c r="P1704" s="130"/>
      <c r="Q1704" s="130"/>
      <c r="R1704" s="130"/>
      <c r="S1704" s="130"/>
      <c r="T1704" s="130"/>
      <c r="U1704" s="130"/>
      <c r="V1704" s="130"/>
      <c r="W1704" s="130"/>
      <c r="X1704" s="130"/>
      <c r="Y1704" s="130"/>
      <c r="Z1704" s="130"/>
      <c r="AA1704" s="130"/>
      <c r="AB1704" s="130"/>
      <c r="AC1704" s="130"/>
      <c r="AD1704" s="130"/>
      <c r="AE1704" s="130"/>
      <c r="AF1704" s="130"/>
      <c r="AG1704" s="130"/>
      <c r="AH1704" s="130"/>
      <c r="AI1704" s="130"/>
      <c r="AJ1704" s="130"/>
      <c r="AK1704" s="130"/>
      <c r="AL1704" s="130"/>
      <c r="AM1704" s="130"/>
      <c r="AN1704" s="130"/>
      <c r="AO1704" s="130"/>
      <c r="AP1704" s="130"/>
      <c r="AQ1704" s="130"/>
      <c r="AR1704" s="130"/>
      <c r="AS1704" s="130"/>
      <c r="AT1704" s="130"/>
      <c r="AU1704" s="130"/>
      <c r="AV1704" s="130"/>
      <c r="AW1704" s="130"/>
      <c r="AX1704" s="130"/>
      <c r="AY1704" s="130"/>
      <c r="AZ1704" s="130"/>
      <c r="BA1704" s="130"/>
      <c r="BB1704" s="130"/>
      <c r="BC1704" s="130"/>
      <c r="BD1704" s="130"/>
      <c r="BE1704" s="130"/>
      <c r="BF1704" s="130"/>
      <c r="BG1704" s="130"/>
      <c r="BH1704" s="130"/>
      <c r="BI1704" s="130"/>
      <c r="BJ1704" s="130"/>
      <c r="BK1704" s="130"/>
      <c r="BL1704" s="130"/>
      <c r="BM1704" s="130"/>
      <c r="BN1704" s="130"/>
      <c r="BO1704" s="130"/>
      <c r="BP1704" s="130"/>
      <c r="BQ1704" s="130"/>
      <c r="BR1704" s="130"/>
      <c r="BS1704" s="111"/>
    </row>
    <row r="1705" spans="4:71" s="94" customFormat="1" ht="9.75" customHeight="1" x14ac:dyDescent="0.25">
      <c r="D1705" s="130"/>
      <c r="E1705" s="130"/>
      <c r="F1705" s="130"/>
      <c r="G1705" s="130"/>
      <c r="H1705" s="130"/>
      <c r="I1705" s="130"/>
      <c r="J1705" s="130"/>
      <c r="K1705" s="130"/>
      <c r="L1705" s="130"/>
      <c r="M1705" s="130"/>
      <c r="N1705" s="130"/>
      <c r="O1705" s="130"/>
      <c r="P1705" s="130"/>
      <c r="Q1705" s="130"/>
      <c r="R1705" s="130"/>
      <c r="S1705" s="130"/>
      <c r="T1705" s="130"/>
      <c r="U1705" s="130"/>
      <c r="V1705" s="130"/>
      <c r="W1705" s="130"/>
      <c r="X1705" s="130"/>
      <c r="Y1705" s="130"/>
      <c r="Z1705" s="130"/>
      <c r="AA1705" s="130"/>
      <c r="AB1705" s="130"/>
      <c r="AC1705" s="130"/>
      <c r="AD1705" s="130"/>
      <c r="AE1705" s="130"/>
      <c r="AF1705" s="130"/>
      <c r="AG1705" s="130"/>
      <c r="AH1705" s="130"/>
      <c r="AI1705" s="130"/>
      <c r="AJ1705" s="130"/>
      <c r="AK1705" s="130"/>
      <c r="AL1705" s="130"/>
      <c r="AM1705" s="130"/>
      <c r="AN1705" s="130"/>
      <c r="AO1705" s="130"/>
      <c r="AP1705" s="130"/>
      <c r="AQ1705" s="130"/>
      <c r="AR1705" s="130"/>
      <c r="AS1705" s="130"/>
      <c r="AT1705" s="130"/>
      <c r="AU1705" s="130"/>
      <c r="AV1705" s="130"/>
      <c r="AW1705" s="130"/>
      <c r="AX1705" s="130"/>
      <c r="AY1705" s="130"/>
      <c r="AZ1705" s="130"/>
      <c r="BA1705" s="130"/>
      <c r="BB1705" s="130"/>
      <c r="BC1705" s="130"/>
      <c r="BD1705" s="130"/>
      <c r="BE1705" s="130"/>
      <c r="BF1705" s="130"/>
      <c r="BG1705" s="130"/>
      <c r="BH1705" s="130"/>
      <c r="BI1705" s="130"/>
      <c r="BJ1705" s="130"/>
      <c r="BK1705" s="130"/>
      <c r="BL1705" s="130"/>
      <c r="BM1705" s="130"/>
      <c r="BN1705" s="130"/>
      <c r="BO1705" s="130"/>
      <c r="BP1705" s="130"/>
      <c r="BQ1705" s="130"/>
      <c r="BR1705" s="130"/>
      <c r="BS1705" s="111"/>
    </row>
    <row r="1706" spans="4:71" s="94" customFormat="1" ht="9.75" customHeight="1" x14ac:dyDescent="0.25">
      <c r="D1706" s="130"/>
      <c r="E1706" s="130"/>
      <c r="F1706" s="130"/>
      <c r="G1706" s="130"/>
      <c r="H1706" s="130"/>
      <c r="I1706" s="130"/>
      <c r="J1706" s="130"/>
      <c r="K1706" s="130"/>
      <c r="L1706" s="130"/>
      <c r="M1706" s="130"/>
      <c r="N1706" s="130"/>
      <c r="O1706" s="130"/>
      <c r="P1706" s="130"/>
      <c r="Q1706" s="130"/>
      <c r="R1706" s="130"/>
      <c r="S1706" s="130"/>
      <c r="T1706" s="130"/>
      <c r="U1706" s="130"/>
      <c r="V1706" s="130"/>
      <c r="W1706" s="130"/>
      <c r="X1706" s="130"/>
      <c r="Y1706" s="130"/>
      <c r="Z1706" s="130"/>
      <c r="AA1706" s="130"/>
      <c r="AB1706" s="130"/>
      <c r="AC1706" s="130"/>
      <c r="AD1706" s="130"/>
      <c r="AE1706" s="130"/>
      <c r="AF1706" s="130"/>
      <c r="AG1706" s="130"/>
      <c r="AH1706" s="130"/>
      <c r="AI1706" s="130"/>
      <c r="AJ1706" s="130"/>
      <c r="AK1706" s="130"/>
      <c r="AL1706" s="130"/>
      <c r="AM1706" s="130"/>
      <c r="AN1706" s="130"/>
      <c r="AO1706" s="130"/>
      <c r="AP1706" s="130"/>
      <c r="AQ1706" s="130"/>
      <c r="AR1706" s="130"/>
      <c r="AS1706" s="130"/>
      <c r="AT1706" s="130"/>
      <c r="AU1706" s="130"/>
      <c r="AV1706" s="130"/>
      <c r="AW1706" s="130"/>
      <c r="AX1706" s="130"/>
      <c r="AY1706" s="130"/>
      <c r="AZ1706" s="130"/>
      <c r="BA1706" s="130"/>
      <c r="BB1706" s="130"/>
      <c r="BC1706" s="130"/>
      <c r="BD1706" s="130"/>
      <c r="BE1706" s="130"/>
      <c r="BF1706" s="130"/>
      <c r="BG1706" s="130"/>
      <c r="BH1706" s="130"/>
      <c r="BI1706" s="130"/>
      <c r="BJ1706" s="130"/>
      <c r="BK1706" s="130"/>
      <c r="BL1706" s="130"/>
      <c r="BM1706" s="130"/>
      <c r="BN1706" s="130"/>
      <c r="BO1706" s="130"/>
      <c r="BP1706" s="130"/>
      <c r="BQ1706" s="130"/>
      <c r="BR1706" s="130"/>
      <c r="BS1706" s="111"/>
    </row>
    <row r="1707" spans="4:71" s="94" customFormat="1" ht="9.75" customHeight="1" x14ac:dyDescent="0.25">
      <c r="D1707" s="130"/>
      <c r="E1707" s="130"/>
      <c r="F1707" s="130"/>
      <c r="G1707" s="130"/>
      <c r="H1707" s="130"/>
      <c r="I1707" s="130"/>
      <c r="J1707" s="130"/>
      <c r="K1707" s="130"/>
      <c r="L1707" s="130"/>
      <c r="M1707" s="130"/>
      <c r="N1707" s="130"/>
      <c r="O1707" s="130"/>
      <c r="P1707" s="130"/>
      <c r="Q1707" s="130"/>
      <c r="R1707" s="130"/>
      <c r="S1707" s="130"/>
      <c r="T1707" s="130"/>
      <c r="U1707" s="130"/>
      <c r="V1707" s="130"/>
      <c r="W1707" s="130"/>
      <c r="X1707" s="130"/>
      <c r="Y1707" s="130"/>
      <c r="Z1707" s="130"/>
      <c r="AA1707" s="130"/>
      <c r="AB1707" s="130"/>
      <c r="AC1707" s="130"/>
      <c r="AD1707" s="130"/>
      <c r="AE1707" s="130"/>
      <c r="AF1707" s="130"/>
      <c r="AG1707" s="130"/>
      <c r="AH1707" s="130"/>
      <c r="AI1707" s="130"/>
      <c r="AJ1707" s="130"/>
      <c r="AK1707" s="130"/>
      <c r="AL1707" s="130"/>
      <c r="AM1707" s="130"/>
      <c r="AN1707" s="130"/>
      <c r="AO1707" s="130"/>
      <c r="AP1707" s="130"/>
      <c r="AQ1707" s="130"/>
      <c r="AR1707" s="130"/>
      <c r="AS1707" s="130"/>
      <c r="AT1707" s="130"/>
      <c r="AU1707" s="130"/>
      <c r="AV1707" s="130"/>
      <c r="AW1707" s="130"/>
      <c r="AX1707" s="130"/>
      <c r="AY1707" s="130"/>
      <c r="AZ1707" s="130"/>
      <c r="BA1707" s="130"/>
      <c r="BB1707" s="130"/>
      <c r="BC1707" s="130"/>
      <c r="BD1707" s="130"/>
      <c r="BE1707" s="130"/>
      <c r="BF1707" s="130"/>
      <c r="BG1707" s="130"/>
      <c r="BH1707" s="130"/>
      <c r="BI1707" s="130"/>
      <c r="BJ1707" s="130"/>
      <c r="BK1707" s="130"/>
      <c r="BL1707" s="130"/>
      <c r="BM1707" s="130"/>
      <c r="BN1707" s="130"/>
      <c r="BO1707" s="130"/>
      <c r="BP1707" s="130"/>
      <c r="BQ1707" s="130"/>
      <c r="BR1707" s="130"/>
      <c r="BS1707" s="111"/>
    </row>
    <row r="1708" spans="4:71" s="94" customFormat="1" ht="9.75" customHeight="1" x14ac:dyDescent="0.25">
      <c r="D1708" s="130"/>
      <c r="E1708" s="130"/>
      <c r="F1708" s="130"/>
      <c r="G1708" s="130"/>
      <c r="H1708" s="130"/>
      <c r="I1708" s="130"/>
      <c r="J1708" s="130"/>
      <c r="K1708" s="130"/>
      <c r="L1708" s="130"/>
      <c r="M1708" s="130"/>
      <c r="N1708" s="130"/>
      <c r="O1708" s="130"/>
      <c r="P1708" s="130"/>
      <c r="Q1708" s="130"/>
      <c r="R1708" s="130"/>
      <c r="S1708" s="130"/>
      <c r="T1708" s="130"/>
      <c r="U1708" s="130"/>
      <c r="V1708" s="130"/>
      <c r="W1708" s="130"/>
      <c r="X1708" s="130"/>
      <c r="Y1708" s="130"/>
      <c r="Z1708" s="130"/>
      <c r="AA1708" s="130"/>
      <c r="AB1708" s="130"/>
      <c r="AC1708" s="130"/>
      <c r="AD1708" s="130"/>
      <c r="AE1708" s="130"/>
      <c r="AF1708" s="130"/>
      <c r="AG1708" s="130"/>
      <c r="AH1708" s="130"/>
      <c r="AI1708" s="130"/>
      <c r="AJ1708" s="130"/>
      <c r="AK1708" s="130"/>
      <c r="AL1708" s="130"/>
      <c r="AM1708" s="130"/>
      <c r="AN1708" s="130"/>
      <c r="AO1708" s="130"/>
      <c r="AP1708" s="130"/>
      <c r="AQ1708" s="130"/>
      <c r="AR1708" s="130"/>
      <c r="AS1708" s="130"/>
      <c r="AT1708" s="130"/>
      <c r="AU1708" s="130"/>
      <c r="AV1708" s="130"/>
      <c r="AW1708" s="130"/>
      <c r="AX1708" s="130"/>
      <c r="AY1708" s="130"/>
      <c r="AZ1708" s="130"/>
      <c r="BA1708" s="130"/>
      <c r="BB1708" s="130"/>
      <c r="BC1708" s="130"/>
      <c r="BD1708" s="130"/>
      <c r="BE1708" s="130"/>
      <c r="BF1708" s="130"/>
      <c r="BG1708" s="130"/>
      <c r="BH1708" s="130"/>
      <c r="BI1708" s="130"/>
      <c r="BJ1708" s="130"/>
      <c r="BK1708" s="130"/>
      <c r="BL1708" s="130"/>
      <c r="BM1708" s="130"/>
      <c r="BN1708" s="130"/>
      <c r="BO1708" s="130"/>
      <c r="BP1708" s="130"/>
      <c r="BQ1708" s="130"/>
      <c r="BR1708" s="130"/>
      <c r="BS1708" s="111"/>
    </row>
    <row r="1709" spans="4:71" s="94" customFormat="1" ht="9.75" customHeight="1" x14ac:dyDescent="0.25">
      <c r="D1709" s="130"/>
      <c r="E1709" s="130"/>
      <c r="F1709" s="130"/>
      <c r="G1709" s="130"/>
      <c r="H1709" s="130"/>
      <c r="I1709" s="130"/>
      <c r="J1709" s="130"/>
      <c r="K1709" s="130"/>
      <c r="L1709" s="130"/>
      <c r="M1709" s="130"/>
      <c r="N1709" s="130"/>
      <c r="O1709" s="130"/>
      <c r="P1709" s="130"/>
      <c r="Q1709" s="130"/>
      <c r="R1709" s="130"/>
      <c r="S1709" s="130"/>
      <c r="T1709" s="130"/>
      <c r="U1709" s="130"/>
      <c r="V1709" s="130"/>
      <c r="W1709" s="130"/>
      <c r="X1709" s="130"/>
      <c r="Y1709" s="130"/>
      <c r="Z1709" s="130"/>
      <c r="AA1709" s="130"/>
      <c r="AB1709" s="130"/>
      <c r="AC1709" s="130"/>
      <c r="AD1709" s="130"/>
      <c r="AE1709" s="130"/>
      <c r="AF1709" s="130"/>
      <c r="AG1709" s="130"/>
      <c r="AH1709" s="130"/>
      <c r="AI1709" s="130"/>
      <c r="AJ1709" s="130"/>
      <c r="AK1709" s="130"/>
      <c r="AL1709" s="130"/>
      <c r="AM1709" s="130"/>
      <c r="AN1709" s="130"/>
      <c r="AO1709" s="130"/>
      <c r="AP1709" s="130"/>
      <c r="AQ1709" s="130"/>
      <c r="AR1709" s="130"/>
      <c r="AS1709" s="130"/>
      <c r="AT1709" s="130"/>
      <c r="AU1709" s="130"/>
      <c r="AV1709" s="130"/>
      <c r="AW1709" s="130"/>
      <c r="AX1709" s="130"/>
      <c r="AY1709" s="130"/>
      <c r="AZ1709" s="130"/>
      <c r="BA1709" s="130"/>
      <c r="BB1709" s="130"/>
      <c r="BC1709" s="130"/>
      <c r="BD1709" s="130"/>
      <c r="BE1709" s="130"/>
      <c r="BF1709" s="130"/>
      <c r="BG1709" s="130"/>
      <c r="BH1709" s="130"/>
      <c r="BI1709" s="130"/>
      <c r="BJ1709" s="130"/>
      <c r="BK1709" s="130"/>
      <c r="BL1709" s="130"/>
      <c r="BM1709" s="130"/>
      <c r="BN1709" s="130"/>
      <c r="BO1709" s="130"/>
      <c r="BP1709" s="130"/>
      <c r="BQ1709" s="130"/>
      <c r="BR1709" s="130"/>
      <c r="BS1709" s="111"/>
    </row>
    <row r="1710" spans="4:71" s="94" customFormat="1" ht="9.75" customHeight="1" x14ac:dyDescent="0.25">
      <c r="D1710" s="130"/>
      <c r="E1710" s="130"/>
      <c r="F1710" s="130"/>
      <c r="G1710" s="130"/>
      <c r="H1710" s="130"/>
      <c r="I1710" s="130"/>
      <c r="J1710" s="130"/>
      <c r="K1710" s="130"/>
      <c r="L1710" s="130"/>
      <c r="M1710" s="130"/>
      <c r="N1710" s="130"/>
      <c r="O1710" s="130"/>
      <c r="P1710" s="130"/>
      <c r="Q1710" s="130"/>
      <c r="R1710" s="130"/>
      <c r="S1710" s="130"/>
      <c r="T1710" s="130"/>
      <c r="U1710" s="130"/>
      <c r="V1710" s="130"/>
      <c r="W1710" s="130"/>
      <c r="X1710" s="130"/>
      <c r="Y1710" s="130"/>
      <c r="Z1710" s="130"/>
      <c r="AA1710" s="130"/>
      <c r="AB1710" s="130"/>
      <c r="AC1710" s="130"/>
      <c r="AD1710" s="130"/>
      <c r="AE1710" s="130"/>
      <c r="AF1710" s="130"/>
      <c r="AG1710" s="130"/>
      <c r="AH1710" s="130"/>
      <c r="AI1710" s="130"/>
      <c r="AJ1710" s="130"/>
      <c r="AK1710" s="130"/>
      <c r="AL1710" s="130"/>
      <c r="AM1710" s="130"/>
      <c r="AN1710" s="130"/>
      <c r="AO1710" s="130"/>
      <c r="AP1710" s="130"/>
      <c r="AQ1710" s="130"/>
      <c r="AR1710" s="130"/>
      <c r="AS1710" s="130"/>
      <c r="AT1710" s="130"/>
      <c r="AU1710" s="130"/>
      <c r="AV1710" s="130"/>
      <c r="AW1710" s="130"/>
      <c r="AX1710" s="130"/>
      <c r="AY1710" s="130"/>
      <c r="AZ1710" s="130"/>
      <c r="BA1710" s="130"/>
      <c r="BB1710" s="130"/>
      <c r="BC1710" s="130"/>
      <c r="BD1710" s="130"/>
      <c r="BE1710" s="130"/>
      <c r="BF1710" s="130"/>
      <c r="BG1710" s="130"/>
      <c r="BH1710" s="130"/>
      <c r="BI1710" s="130"/>
      <c r="BJ1710" s="130"/>
      <c r="BK1710" s="130"/>
      <c r="BL1710" s="130"/>
      <c r="BM1710" s="130"/>
      <c r="BN1710" s="130"/>
      <c r="BO1710" s="130"/>
      <c r="BP1710" s="130"/>
      <c r="BQ1710" s="130"/>
      <c r="BR1710" s="130"/>
      <c r="BS1710" s="111"/>
    </row>
    <row r="1711" spans="4:71" s="94" customFormat="1" ht="9.75" customHeight="1" x14ac:dyDescent="0.25">
      <c r="D1711" s="130"/>
      <c r="E1711" s="130"/>
      <c r="F1711" s="130"/>
      <c r="G1711" s="130"/>
      <c r="H1711" s="130"/>
      <c r="I1711" s="130"/>
      <c r="J1711" s="130"/>
      <c r="K1711" s="130"/>
      <c r="L1711" s="130"/>
      <c r="M1711" s="130"/>
      <c r="N1711" s="130"/>
      <c r="O1711" s="130"/>
      <c r="P1711" s="130"/>
      <c r="Q1711" s="130"/>
      <c r="R1711" s="130"/>
      <c r="S1711" s="130"/>
      <c r="T1711" s="130"/>
      <c r="U1711" s="130"/>
      <c r="V1711" s="130"/>
      <c r="W1711" s="130"/>
      <c r="X1711" s="130"/>
      <c r="Y1711" s="130"/>
      <c r="Z1711" s="130"/>
      <c r="AA1711" s="130"/>
      <c r="AB1711" s="130"/>
      <c r="AC1711" s="130"/>
      <c r="AD1711" s="130"/>
      <c r="AE1711" s="130"/>
      <c r="AF1711" s="130"/>
      <c r="AG1711" s="130"/>
      <c r="AH1711" s="130"/>
      <c r="AI1711" s="130"/>
      <c r="AJ1711" s="130"/>
      <c r="AK1711" s="130"/>
      <c r="AL1711" s="130"/>
      <c r="AM1711" s="130"/>
      <c r="AN1711" s="130"/>
      <c r="AO1711" s="130"/>
      <c r="AP1711" s="130"/>
      <c r="AQ1711" s="130"/>
      <c r="AR1711" s="130"/>
      <c r="AS1711" s="130"/>
      <c r="AT1711" s="130"/>
      <c r="AU1711" s="130"/>
      <c r="AV1711" s="130"/>
      <c r="AW1711" s="130"/>
      <c r="AX1711" s="130"/>
      <c r="AY1711" s="130"/>
      <c r="AZ1711" s="130"/>
      <c r="BA1711" s="130"/>
      <c r="BB1711" s="130"/>
      <c r="BC1711" s="130"/>
      <c r="BD1711" s="130"/>
      <c r="BE1711" s="130"/>
      <c r="BF1711" s="130"/>
      <c r="BG1711" s="130"/>
      <c r="BH1711" s="130"/>
      <c r="BI1711" s="130"/>
      <c r="BJ1711" s="130"/>
      <c r="BK1711" s="130"/>
      <c r="BL1711" s="130"/>
      <c r="BM1711" s="130"/>
      <c r="BN1711" s="130"/>
      <c r="BO1711" s="130"/>
      <c r="BP1711" s="130"/>
      <c r="BQ1711" s="130"/>
      <c r="BR1711" s="130"/>
      <c r="BS1711" s="111"/>
    </row>
    <row r="1712" spans="4:71" s="94" customFormat="1" ht="9.75" customHeight="1" x14ac:dyDescent="0.25">
      <c r="D1712" s="130"/>
      <c r="E1712" s="130"/>
      <c r="F1712" s="130"/>
      <c r="G1712" s="130"/>
      <c r="H1712" s="130"/>
      <c r="I1712" s="130"/>
      <c r="J1712" s="130"/>
      <c r="K1712" s="130"/>
      <c r="L1712" s="130"/>
      <c r="M1712" s="130"/>
      <c r="N1712" s="130"/>
      <c r="O1712" s="130"/>
      <c r="P1712" s="130"/>
      <c r="Q1712" s="130"/>
      <c r="R1712" s="130"/>
      <c r="S1712" s="130"/>
      <c r="T1712" s="130"/>
      <c r="U1712" s="130"/>
      <c r="V1712" s="130"/>
      <c r="W1712" s="130"/>
      <c r="X1712" s="130"/>
      <c r="Y1712" s="130"/>
      <c r="Z1712" s="130"/>
      <c r="AA1712" s="130"/>
      <c r="AB1712" s="130"/>
      <c r="AC1712" s="130"/>
      <c r="AD1712" s="130"/>
      <c r="AE1712" s="130"/>
      <c r="AF1712" s="130"/>
      <c r="AG1712" s="130"/>
      <c r="AH1712" s="130"/>
      <c r="AI1712" s="130"/>
      <c r="AJ1712" s="130"/>
      <c r="AK1712" s="130"/>
      <c r="AL1712" s="130"/>
      <c r="AM1712" s="130"/>
      <c r="AN1712" s="130"/>
      <c r="AO1712" s="130"/>
      <c r="AP1712" s="130"/>
      <c r="AQ1712" s="130"/>
      <c r="AR1712" s="130"/>
      <c r="AS1712" s="130"/>
      <c r="AT1712" s="130"/>
      <c r="AU1712" s="130"/>
      <c r="AV1712" s="130"/>
      <c r="AW1712" s="130"/>
      <c r="AX1712" s="130"/>
      <c r="AY1712" s="130"/>
      <c r="AZ1712" s="130"/>
      <c r="BA1712" s="130"/>
      <c r="BB1712" s="130"/>
      <c r="BC1712" s="130"/>
      <c r="BD1712" s="130"/>
      <c r="BE1712" s="130"/>
      <c r="BF1712" s="130"/>
      <c r="BG1712" s="130"/>
      <c r="BH1712" s="130"/>
      <c r="BI1712" s="130"/>
      <c r="BJ1712" s="130"/>
      <c r="BK1712" s="130"/>
      <c r="BL1712" s="130"/>
      <c r="BM1712" s="130"/>
      <c r="BN1712" s="130"/>
      <c r="BO1712" s="130"/>
      <c r="BP1712" s="130"/>
      <c r="BQ1712" s="130"/>
      <c r="BR1712" s="130"/>
      <c r="BS1712" s="111"/>
    </row>
    <row r="1713" spans="4:71" s="94" customFormat="1" ht="9.75" customHeight="1" x14ac:dyDescent="0.25">
      <c r="D1713" s="130"/>
      <c r="E1713" s="130"/>
      <c r="F1713" s="130"/>
      <c r="G1713" s="130"/>
      <c r="H1713" s="130"/>
      <c r="I1713" s="130"/>
      <c r="J1713" s="130"/>
      <c r="K1713" s="130"/>
      <c r="L1713" s="130"/>
      <c r="M1713" s="130"/>
      <c r="N1713" s="130"/>
      <c r="O1713" s="130"/>
      <c r="P1713" s="130"/>
      <c r="Q1713" s="130"/>
      <c r="R1713" s="130"/>
      <c r="S1713" s="130"/>
      <c r="T1713" s="130"/>
      <c r="U1713" s="130"/>
      <c r="V1713" s="130"/>
      <c r="W1713" s="130"/>
      <c r="X1713" s="130"/>
      <c r="Y1713" s="130"/>
      <c r="Z1713" s="130"/>
      <c r="AA1713" s="130"/>
      <c r="AB1713" s="130"/>
      <c r="AC1713" s="130"/>
      <c r="AD1713" s="130"/>
      <c r="AE1713" s="130"/>
      <c r="AF1713" s="130"/>
      <c r="AG1713" s="130"/>
      <c r="AH1713" s="130"/>
      <c r="AI1713" s="130"/>
      <c r="AJ1713" s="130"/>
      <c r="AK1713" s="130"/>
      <c r="AL1713" s="130"/>
      <c r="AM1713" s="130"/>
      <c r="AN1713" s="130"/>
      <c r="AO1713" s="130"/>
      <c r="AP1713" s="130"/>
      <c r="AQ1713" s="130"/>
      <c r="AR1713" s="130"/>
      <c r="AS1713" s="130"/>
      <c r="AT1713" s="130"/>
      <c r="AU1713" s="130"/>
      <c r="AV1713" s="130"/>
      <c r="AW1713" s="130"/>
      <c r="AX1713" s="130"/>
      <c r="AY1713" s="130"/>
      <c r="AZ1713" s="130"/>
      <c r="BA1713" s="130"/>
      <c r="BB1713" s="130"/>
      <c r="BC1713" s="130"/>
      <c r="BD1713" s="130"/>
      <c r="BE1713" s="130"/>
      <c r="BF1713" s="130"/>
      <c r="BG1713" s="130"/>
      <c r="BH1713" s="130"/>
      <c r="BI1713" s="130"/>
      <c r="BJ1713" s="130"/>
      <c r="BK1713" s="130"/>
      <c r="BL1713" s="130"/>
      <c r="BM1713" s="130"/>
      <c r="BN1713" s="130"/>
      <c r="BO1713" s="130"/>
      <c r="BP1713" s="130"/>
      <c r="BQ1713" s="130"/>
      <c r="BR1713" s="130"/>
      <c r="BS1713" s="111"/>
    </row>
    <row r="1714" spans="4:71" s="94" customFormat="1" ht="9.75" customHeight="1" x14ac:dyDescent="0.25">
      <c r="D1714" s="130"/>
      <c r="E1714" s="130"/>
      <c r="F1714" s="130"/>
      <c r="G1714" s="130"/>
      <c r="H1714" s="130"/>
      <c r="I1714" s="130"/>
      <c r="J1714" s="130"/>
      <c r="K1714" s="130"/>
      <c r="L1714" s="130"/>
      <c r="M1714" s="130"/>
      <c r="N1714" s="130"/>
      <c r="O1714" s="130"/>
      <c r="P1714" s="130"/>
      <c r="Q1714" s="130"/>
      <c r="R1714" s="130"/>
      <c r="S1714" s="130"/>
      <c r="T1714" s="130"/>
      <c r="U1714" s="130"/>
      <c r="V1714" s="130"/>
      <c r="W1714" s="130"/>
      <c r="X1714" s="130"/>
      <c r="Y1714" s="130"/>
      <c r="Z1714" s="130"/>
      <c r="AA1714" s="130"/>
      <c r="AB1714" s="130"/>
      <c r="AC1714" s="130"/>
      <c r="AD1714" s="130"/>
      <c r="AE1714" s="130"/>
      <c r="AF1714" s="130"/>
      <c r="AG1714" s="130"/>
      <c r="AH1714" s="130"/>
      <c r="AI1714" s="130"/>
      <c r="AJ1714" s="130"/>
      <c r="AK1714" s="130"/>
      <c r="AL1714" s="130"/>
      <c r="AM1714" s="130"/>
      <c r="AN1714" s="130"/>
      <c r="AO1714" s="130"/>
      <c r="AP1714" s="130"/>
      <c r="AQ1714" s="130"/>
      <c r="AR1714" s="130"/>
      <c r="AS1714" s="130"/>
      <c r="AT1714" s="130"/>
      <c r="AU1714" s="130"/>
      <c r="AV1714" s="130"/>
      <c r="AW1714" s="130"/>
      <c r="AX1714" s="130"/>
      <c r="AY1714" s="130"/>
      <c r="AZ1714" s="130"/>
      <c r="BA1714" s="130"/>
      <c r="BB1714" s="130"/>
      <c r="BC1714" s="130"/>
      <c r="BD1714" s="130"/>
      <c r="BE1714" s="130"/>
      <c r="BF1714" s="130"/>
      <c r="BG1714" s="130"/>
      <c r="BH1714" s="130"/>
      <c r="BI1714" s="130"/>
      <c r="BJ1714" s="130"/>
      <c r="BK1714" s="130"/>
      <c r="BL1714" s="130"/>
      <c r="BM1714" s="130"/>
      <c r="BN1714" s="130"/>
      <c r="BO1714" s="130"/>
      <c r="BP1714" s="130"/>
      <c r="BQ1714" s="130"/>
      <c r="BR1714" s="130"/>
      <c r="BS1714" s="111"/>
    </row>
    <row r="1715" spans="4:71" s="94" customFormat="1" ht="9.75" customHeight="1" x14ac:dyDescent="0.25">
      <c r="D1715" s="130"/>
      <c r="E1715" s="130"/>
      <c r="F1715" s="130"/>
      <c r="G1715" s="130"/>
      <c r="H1715" s="130"/>
      <c r="I1715" s="130"/>
      <c r="J1715" s="130"/>
      <c r="K1715" s="130"/>
      <c r="L1715" s="130"/>
      <c r="M1715" s="130"/>
      <c r="N1715" s="130"/>
      <c r="O1715" s="130"/>
      <c r="P1715" s="130"/>
      <c r="Q1715" s="130"/>
      <c r="R1715" s="130"/>
      <c r="S1715" s="130"/>
      <c r="T1715" s="130"/>
      <c r="U1715" s="130"/>
      <c r="V1715" s="130"/>
      <c r="W1715" s="130"/>
      <c r="X1715" s="130"/>
      <c r="Y1715" s="130"/>
      <c r="Z1715" s="130"/>
      <c r="AA1715" s="130"/>
      <c r="AB1715" s="130"/>
      <c r="AC1715" s="130"/>
      <c r="AD1715" s="130"/>
      <c r="AE1715" s="130"/>
      <c r="AF1715" s="130"/>
      <c r="AG1715" s="130"/>
      <c r="AH1715" s="130"/>
      <c r="AI1715" s="130"/>
      <c r="AJ1715" s="130"/>
      <c r="AK1715" s="130"/>
      <c r="AL1715" s="130"/>
      <c r="AM1715" s="130"/>
      <c r="AN1715" s="130"/>
      <c r="AO1715" s="130"/>
      <c r="AP1715" s="130"/>
      <c r="AQ1715" s="130"/>
      <c r="AR1715" s="130"/>
      <c r="AS1715" s="130"/>
      <c r="AT1715" s="130"/>
      <c r="AU1715" s="130"/>
      <c r="AV1715" s="130"/>
      <c r="AW1715" s="130"/>
      <c r="AX1715" s="130"/>
      <c r="AY1715" s="130"/>
      <c r="AZ1715" s="130"/>
      <c r="BA1715" s="130"/>
      <c r="BB1715" s="130"/>
      <c r="BC1715" s="130"/>
      <c r="BD1715" s="130"/>
      <c r="BE1715" s="130"/>
      <c r="BF1715" s="130"/>
      <c r="BG1715" s="130"/>
      <c r="BH1715" s="130"/>
      <c r="BI1715" s="130"/>
      <c r="BJ1715" s="130"/>
      <c r="BK1715" s="130"/>
      <c r="BL1715" s="130"/>
      <c r="BM1715" s="130"/>
      <c r="BN1715" s="130"/>
      <c r="BO1715" s="130"/>
      <c r="BP1715" s="130"/>
      <c r="BQ1715" s="130"/>
      <c r="BR1715" s="130"/>
      <c r="BS1715" s="111"/>
    </row>
    <row r="1716" spans="4:71" s="94" customFormat="1" ht="9.75" customHeight="1" x14ac:dyDescent="0.25">
      <c r="D1716" s="130"/>
      <c r="E1716" s="130"/>
      <c r="F1716" s="130"/>
      <c r="G1716" s="130"/>
      <c r="H1716" s="130"/>
      <c r="I1716" s="130"/>
      <c r="J1716" s="130"/>
      <c r="K1716" s="130"/>
      <c r="L1716" s="130"/>
      <c r="M1716" s="130"/>
      <c r="N1716" s="130"/>
      <c r="O1716" s="130"/>
      <c r="P1716" s="130"/>
      <c r="Q1716" s="130"/>
      <c r="R1716" s="130"/>
      <c r="S1716" s="130"/>
      <c r="T1716" s="130"/>
      <c r="U1716" s="130"/>
      <c r="V1716" s="130"/>
      <c r="W1716" s="130"/>
      <c r="X1716" s="130"/>
      <c r="Y1716" s="130"/>
      <c r="Z1716" s="130"/>
      <c r="AA1716" s="130"/>
      <c r="AB1716" s="130"/>
      <c r="AC1716" s="130"/>
      <c r="AD1716" s="130"/>
      <c r="AE1716" s="130"/>
      <c r="AF1716" s="130"/>
      <c r="AG1716" s="130"/>
      <c r="AH1716" s="130"/>
      <c r="AI1716" s="130"/>
      <c r="AJ1716" s="130"/>
      <c r="AK1716" s="130"/>
      <c r="AL1716" s="130"/>
      <c r="AM1716" s="130"/>
      <c r="AN1716" s="130"/>
      <c r="AO1716" s="130"/>
      <c r="AP1716" s="130"/>
      <c r="AQ1716" s="130"/>
      <c r="AR1716" s="130"/>
      <c r="AS1716" s="130"/>
      <c r="AT1716" s="130"/>
      <c r="AU1716" s="130"/>
      <c r="AV1716" s="130"/>
      <c r="AW1716" s="130"/>
      <c r="AX1716" s="130"/>
      <c r="AY1716" s="130"/>
      <c r="AZ1716" s="130"/>
      <c r="BA1716" s="130"/>
      <c r="BB1716" s="130"/>
      <c r="BC1716" s="130"/>
      <c r="BD1716" s="130"/>
      <c r="BE1716" s="130"/>
      <c r="BF1716" s="130"/>
      <c r="BG1716" s="130"/>
      <c r="BH1716" s="130"/>
      <c r="BI1716" s="130"/>
      <c r="BJ1716" s="130"/>
      <c r="BK1716" s="130"/>
      <c r="BL1716" s="130"/>
      <c r="BM1716" s="130"/>
      <c r="BN1716" s="130"/>
      <c r="BO1716" s="130"/>
      <c r="BP1716" s="130"/>
      <c r="BQ1716" s="130"/>
      <c r="BR1716" s="130"/>
      <c r="BS1716" s="111"/>
    </row>
    <row r="1717" spans="4:71" s="94" customFormat="1" ht="9.75" customHeight="1" x14ac:dyDescent="0.25">
      <c r="D1717" s="130"/>
      <c r="E1717" s="130"/>
      <c r="F1717" s="130"/>
      <c r="G1717" s="130"/>
      <c r="H1717" s="130"/>
      <c r="I1717" s="130"/>
      <c r="J1717" s="130"/>
      <c r="K1717" s="130"/>
      <c r="L1717" s="130"/>
      <c r="M1717" s="130"/>
      <c r="N1717" s="130"/>
      <c r="O1717" s="130"/>
      <c r="P1717" s="130"/>
      <c r="Q1717" s="130"/>
      <c r="R1717" s="130"/>
      <c r="S1717" s="130"/>
      <c r="T1717" s="130"/>
      <c r="U1717" s="130"/>
      <c r="V1717" s="130"/>
      <c r="W1717" s="130"/>
      <c r="X1717" s="130"/>
      <c r="Y1717" s="130"/>
      <c r="Z1717" s="130"/>
      <c r="AA1717" s="130"/>
      <c r="AB1717" s="130"/>
      <c r="AC1717" s="130"/>
      <c r="AD1717" s="130"/>
      <c r="AE1717" s="130"/>
      <c r="AF1717" s="130"/>
      <c r="AG1717" s="130"/>
      <c r="AH1717" s="130"/>
      <c r="AI1717" s="130"/>
      <c r="AJ1717" s="130"/>
      <c r="AK1717" s="130"/>
      <c r="AL1717" s="130"/>
      <c r="AM1717" s="130"/>
      <c r="AN1717" s="130"/>
      <c r="AO1717" s="130"/>
      <c r="AP1717" s="130"/>
      <c r="AQ1717" s="130"/>
      <c r="AR1717" s="130"/>
      <c r="AS1717" s="130"/>
      <c r="AT1717" s="130"/>
      <c r="AU1717" s="130"/>
      <c r="AV1717" s="130"/>
      <c r="AW1717" s="130"/>
      <c r="AX1717" s="130"/>
      <c r="AY1717" s="130"/>
      <c r="AZ1717" s="130"/>
      <c r="BA1717" s="130"/>
      <c r="BB1717" s="130"/>
      <c r="BC1717" s="130"/>
      <c r="BD1717" s="130"/>
      <c r="BE1717" s="130"/>
      <c r="BF1717" s="130"/>
      <c r="BG1717" s="130"/>
      <c r="BH1717" s="130"/>
      <c r="BI1717" s="130"/>
      <c r="BJ1717" s="130"/>
      <c r="BK1717" s="130"/>
      <c r="BL1717" s="130"/>
      <c r="BM1717" s="130"/>
      <c r="BN1717" s="130"/>
      <c r="BO1717" s="130"/>
      <c r="BP1717" s="130"/>
      <c r="BQ1717" s="130"/>
      <c r="BR1717" s="130"/>
      <c r="BS1717" s="111"/>
    </row>
    <row r="1718" spans="4:71" s="94" customFormat="1" ht="9.75" customHeight="1" x14ac:dyDescent="0.25">
      <c r="D1718" s="130"/>
      <c r="E1718" s="130"/>
      <c r="F1718" s="130"/>
      <c r="G1718" s="130"/>
      <c r="H1718" s="130"/>
      <c r="I1718" s="130"/>
      <c r="J1718" s="130"/>
      <c r="K1718" s="130"/>
      <c r="L1718" s="130"/>
      <c r="M1718" s="130"/>
      <c r="N1718" s="130"/>
      <c r="O1718" s="130"/>
      <c r="P1718" s="130"/>
      <c r="Q1718" s="130"/>
      <c r="R1718" s="130"/>
      <c r="S1718" s="130"/>
      <c r="T1718" s="130"/>
      <c r="U1718" s="130"/>
      <c r="V1718" s="130"/>
      <c r="W1718" s="130"/>
      <c r="X1718" s="130"/>
      <c r="Y1718" s="130"/>
      <c r="Z1718" s="130"/>
      <c r="AA1718" s="130"/>
      <c r="AB1718" s="130"/>
      <c r="AC1718" s="130"/>
      <c r="AD1718" s="130"/>
      <c r="AE1718" s="130"/>
      <c r="AF1718" s="130"/>
      <c r="AG1718" s="130"/>
      <c r="AH1718" s="130"/>
      <c r="AI1718" s="130"/>
      <c r="AJ1718" s="130"/>
      <c r="AK1718" s="130"/>
      <c r="AL1718" s="130"/>
      <c r="AM1718" s="130"/>
      <c r="AN1718" s="130"/>
      <c r="AO1718" s="130"/>
      <c r="AP1718" s="130"/>
      <c r="AQ1718" s="130"/>
      <c r="AR1718" s="130"/>
      <c r="AS1718" s="130"/>
      <c r="AT1718" s="130"/>
      <c r="AU1718" s="130"/>
      <c r="AV1718" s="130"/>
      <c r="AW1718" s="130"/>
      <c r="AX1718" s="130"/>
      <c r="AY1718" s="130"/>
      <c r="AZ1718" s="130"/>
      <c r="BA1718" s="130"/>
      <c r="BB1718" s="130"/>
      <c r="BC1718" s="130"/>
      <c r="BD1718" s="130"/>
      <c r="BE1718" s="130"/>
      <c r="BF1718" s="130"/>
      <c r="BG1718" s="130"/>
      <c r="BH1718" s="130"/>
      <c r="BI1718" s="130"/>
      <c r="BJ1718" s="130"/>
      <c r="BK1718" s="130"/>
      <c r="BL1718" s="130"/>
      <c r="BM1718" s="130"/>
      <c r="BN1718" s="130"/>
      <c r="BO1718" s="130"/>
      <c r="BP1718" s="130"/>
      <c r="BQ1718" s="130"/>
      <c r="BR1718" s="130"/>
      <c r="BS1718" s="111"/>
    </row>
    <row r="1719" spans="4:71" s="94" customFormat="1" ht="9.75" customHeight="1" x14ac:dyDescent="0.25">
      <c r="D1719" s="130"/>
      <c r="E1719" s="130"/>
      <c r="F1719" s="130"/>
      <c r="G1719" s="130"/>
      <c r="H1719" s="130"/>
      <c r="I1719" s="130"/>
      <c r="J1719" s="130"/>
      <c r="K1719" s="130"/>
      <c r="L1719" s="130"/>
      <c r="M1719" s="130"/>
      <c r="N1719" s="130"/>
      <c r="O1719" s="130"/>
      <c r="P1719" s="130"/>
      <c r="Q1719" s="130"/>
      <c r="R1719" s="130"/>
      <c r="S1719" s="130"/>
      <c r="T1719" s="130"/>
      <c r="U1719" s="130"/>
      <c r="V1719" s="130"/>
      <c r="W1719" s="130"/>
      <c r="X1719" s="130"/>
      <c r="Y1719" s="130"/>
      <c r="Z1719" s="130"/>
      <c r="AA1719" s="130"/>
      <c r="AB1719" s="130"/>
      <c r="AC1719" s="130"/>
      <c r="AD1719" s="130"/>
      <c r="AE1719" s="130"/>
      <c r="AF1719" s="130"/>
      <c r="AG1719" s="130"/>
      <c r="AH1719" s="130"/>
      <c r="AI1719" s="130"/>
      <c r="AJ1719" s="130"/>
      <c r="AK1719" s="130"/>
      <c r="AL1719" s="130"/>
      <c r="AM1719" s="130"/>
      <c r="AN1719" s="130"/>
      <c r="AO1719" s="130"/>
      <c r="AP1719" s="130"/>
      <c r="AQ1719" s="130"/>
      <c r="AR1719" s="130"/>
      <c r="AS1719" s="130"/>
      <c r="AT1719" s="130"/>
      <c r="AU1719" s="130"/>
      <c r="AV1719" s="130"/>
      <c r="AW1719" s="130"/>
      <c r="AX1719" s="130"/>
      <c r="AY1719" s="130"/>
      <c r="AZ1719" s="130"/>
      <c r="BA1719" s="130"/>
      <c r="BB1719" s="130"/>
      <c r="BC1719" s="130"/>
      <c r="BD1719" s="130"/>
      <c r="BE1719" s="130"/>
      <c r="BF1719" s="130"/>
      <c r="BG1719" s="130"/>
      <c r="BH1719" s="130"/>
      <c r="BI1719" s="130"/>
      <c r="BJ1719" s="130"/>
      <c r="BK1719" s="130"/>
      <c r="BL1719" s="130"/>
      <c r="BM1719" s="130"/>
      <c r="BN1719" s="130"/>
      <c r="BO1719" s="130"/>
      <c r="BP1719" s="130"/>
      <c r="BQ1719" s="130"/>
      <c r="BR1719" s="130"/>
      <c r="BS1719" s="111"/>
    </row>
    <row r="1720" spans="4:71" s="94" customFormat="1" ht="9.75" customHeight="1" x14ac:dyDescent="0.25">
      <c r="D1720" s="130"/>
      <c r="E1720" s="130"/>
      <c r="F1720" s="130"/>
      <c r="G1720" s="130"/>
      <c r="H1720" s="130"/>
      <c r="I1720" s="130"/>
      <c r="J1720" s="130"/>
      <c r="K1720" s="130"/>
      <c r="L1720" s="130"/>
      <c r="M1720" s="130"/>
      <c r="N1720" s="130"/>
      <c r="O1720" s="130"/>
      <c r="P1720" s="130"/>
      <c r="Q1720" s="130"/>
      <c r="R1720" s="130"/>
      <c r="S1720" s="130"/>
      <c r="T1720" s="130"/>
      <c r="U1720" s="130"/>
      <c r="V1720" s="130"/>
      <c r="W1720" s="130"/>
      <c r="X1720" s="130"/>
      <c r="Y1720" s="130"/>
      <c r="Z1720" s="130"/>
      <c r="AA1720" s="130"/>
      <c r="AB1720" s="130"/>
      <c r="AC1720" s="130"/>
      <c r="AD1720" s="130"/>
      <c r="AE1720" s="130"/>
      <c r="AF1720" s="130"/>
      <c r="AG1720" s="130"/>
      <c r="AH1720" s="130"/>
      <c r="AI1720" s="130"/>
      <c r="AJ1720" s="130"/>
      <c r="AK1720" s="130"/>
      <c r="AL1720" s="130"/>
      <c r="AM1720" s="130"/>
      <c r="AN1720" s="130"/>
      <c r="AO1720" s="130"/>
      <c r="AP1720" s="130"/>
      <c r="AQ1720" s="130"/>
      <c r="AR1720" s="130"/>
      <c r="AS1720" s="130"/>
      <c r="AT1720" s="130"/>
      <c r="AU1720" s="130"/>
      <c r="AV1720" s="130"/>
      <c r="AW1720" s="130"/>
      <c r="AX1720" s="130"/>
      <c r="AY1720" s="130"/>
      <c r="AZ1720" s="130"/>
      <c r="BA1720" s="130"/>
      <c r="BB1720" s="130"/>
      <c r="BC1720" s="130"/>
      <c r="BD1720" s="130"/>
      <c r="BE1720" s="130"/>
      <c r="BF1720" s="130"/>
      <c r="BG1720" s="130"/>
      <c r="BH1720" s="130"/>
      <c r="BI1720" s="130"/>
      <c r="BJ1720" s="130"/>
      <c r="BK1720" s="130"/>
      <c r="BL1720" s="130"/>
      <c r="BM1720" s="130"/>
      <c r="BN1720" s="130"/>
      <c r="BO1720" s="130"/>
      <c r="BP1720" s="130"/>
      <c r="BQ1720" s="130"/>
      <c r="BR1720" s="130"/>
      <c r="BS1720" s="111"/>
    </row>
    <row r="1721" spans="4:71" s="94" customFormat="1" ht="9.75" customHeight="1" x14ac:dyDescent="0.25">
      <c r="D1721" s="130"/>
      <c r="E1721" s="130"/>
      <c r="F1721" s="130"/>
      <c r="G1721" s="130"/>
      <c r="H1721" s="130"/>
      <c r="I1721" s="130"/>
      <c r="J1721" s="130"/>
      <c r="K1721" s="130"/>
      <c r="L1721" s="130"/>
      <c r="M1721" s="130"/>
      <c r="N1721" s="130"/>
      <c r="O1721" s="130"/>
      <c r="P1721" s="130"/>
      <c r="Q1721" s="130"/>
      <c r="R1721" s="130"/>
      <c r="S1721" s="130"/>
      <c r="T1721" s="130"/>
      <c r="U1721" s="130"/>
      <c r="V1721" s="130"/>
      <c r="W1721" s="130"/>
      <c r="X1721" s="130"/>
      <c r="Y1721" s="130"/>
      <c r="Z1721" s="130"/>
      <c r="AA1721" s="130"/>
      <c r="AB1721" s="130"/>
      <c r="AC1721" s="130"/>
      <c r="AD1721" s="130"/>
      <c r="AE1721" s="130"/>
      <c r="AF1721" s="130"/>
      <c r="AG1721" s="130"/>
      <c r="AH1721" s="130"/>
      <c r="AI1721" s="130"/>
      <c r="AJ1721" s="130"/>
      <c r="AK1721" s="130"/>
      <c r="AL1721" s="130"/>
      <c r="AM1721" s="130"/>
      <c r="AN1721" s="130"/>
      <c r="AO1721" s="130"/>
      <c r="AP1721" s="130"/>
      <c r="AQ1721" s="130"/>
      <c r="AR1721" s="130"/>
      <c r="AS1721" s="130"/>
      <c r="AT1721" s="130"/>
      <c r="AU1721" s="130"/>
      <c r="AV1721" s="130"/>
      <c r="AW1721" s="130"/>
      <c r="AX1721" s="130"/>
      <c r="AY1721" s="130"/>
      <c r="AZ1721" s="130"/>
      <c r="BA1721" s="130"/>
      <c r="BB1721" s="130"/>
      <c r="BC1721" s="130"/>
      <c r="BD1721" s="130"/>
      <c r="BE1721" s="130"/>
      <c r="BF1721" s="130"/>
      <c r="BG1721" s="130"/>
      <c r="BH1721" s="130"/>
      <c r="BI1721" s="130"/>
      <c r="BJ1721" s="130"/>
      <c r="BK1721" s="130"/>
      <c r="BL1721" s="130"/>
      <c r="BM1721" s="130"/>
      <c r="BN1721" s="130"/>
      <c r="BO1721" s="130"/>
      <c r="BP1721" s="130"/>
      <c r="BQ1721" s="130"/>
      <c r="BR1721" s="130"/>
      <c r="BS1721" s="111"/>
    </row>
    <row r="1722" spans="4:71" s="94" customFormat="1" ht="9.75" customHeight="1" x14ac:dyDescent="0.25">
      <c r="D1722" s="130"/>
      <c r="E1722" s="130"/>
      <c r="F1722" s="130"/>
      <c r="G1722" s="130"/>
      <c r="H1722" s="130"/>
      <c r="I1722" s="130"/>
      <c r="J1722" s="130"/>
      <c r="K1722" s="130"/>
      <c r="L1722" s="130"/>
      <c r="M1722" s="130"/>
      <c r="N1722" s="130"/>
      <c r="O1722" s="130"/>
      <c r="P1722" s="130"/>
      <c r="Q1722" s="130"/>
      <c r="R1722" s="130"/>
      <c r="S1722" s="130"/>
      <c r="T1722" s="130"/>
      <c r="U1722" s="130"/>
      <c r="V1722" s="130"/>
      <c r="W1722" s="130"/>
      <c r="X1722" s="130"/>
      <c r="Y1722" s="130"/>
      <c r="Z1722" s="130"/>
      <c r="AA1722" s="130"/>
      <c r="AB1722" s="130"/>
      <c r="AC1722" s="130"/>
      <c r="AD1722" s="130"/>
      <c r="AE1722" s="130"/>
      <c r="AF1722" s="130"/>
      <c r="AG1722" s="130"/>
      <c r="AH1722" s="130"/>
      <c r="AI1722" s="130"/>
      <c r="AJ1722" s="130"/>
      <c r="AK1722" s="130"/>
      <c r="AL1722" s="130"/>
      <c r="AM1722" s="130"/>
      <c r="AN1722" s="130"/>
      <c r="AO1722" s="130"/>
      <c r="AP1722" s="130"/>
      <c r="AQ1722" s="130"/>
      <c r="AR1722" s="130"/>
      <c r="AS1722" s="130"/>
      <c r="AT1722" s="130"/>
      <c r="AU1722" s="130"/>
      <c r="AV1722" s="130"/>
      <c r="AW1722" s="130"/>
      <c r="AX1722" s="130"/>
      <c r="AY1722" s="130"/>
      <c r="AZ1722" s="130"/>
      <c r="BA1722" s="130"/>
      <c r="BB1722" s="130"/>
      <c r="BC1722" s="130"/>
      <c r="BD1722" s="130"/>
      <c r="BE1722" s="130"/>
      <c r="BF1722" s="130"/>
      <c r="BG1722" s="130"/>
      <c r="BH1722" s="130"/>
      <c r="BI1722" s="130"/>
      <c r="BJ1722" s="130"/>
      <c r="BK1722" s="130"/>
      <c r="BL1722" s="130"/>
      <c r="BM1722" s="130"/>
      <c r="BN1722" s="130"/>
      <c r="BO1722" s="130"/>
      <c r="BP1722" s="130"/>
      <c r="BQ1722" s="130"/>
      <c r="BR1722" s="130"/>
      <c r="BS1722" s="111"/>
    </row>
    <row r="1723" spans="4:71" s="94" customFormat="1" ht="9.75" customHeight="1" x14ac:dyDescent="0.25">
      <c r="D1723" s="130"/>
      <c r="E1723" s="130"/>
      <c r="F1723" s="130"/>
      <c r="G1723" s="130"/>
      <c r="H1723" s="130"/>
      <c r="I1723" s="130"/>
      <c r="J1723" s="130"/>
      <c r="K1723" s="130"/>
      <c r="L1723" s="130"/>
      <c r="M1723" s="130"/>
      <c r="N1723" s="130"/>
      <c r="O1723" s="130"/>
      <c r="P1723" s="130"/>
      <c r="Q1723" s="130"/>
      <c r="R1723" s="130"/>
      <c r="S1723" s="130"/>
      <c r="T1723" s="130"/>
      <c r="U1723" s="130"/>
      <c r="V1723" s="130"/>
      <c r="W1723" s="130"/>
      <c r="X1723" s="130"/>
      <c r="Y1723" s="130"/>
      <c r="Z1723" s="130"/>
      <c r="AA1723" s="130"/>
      <c r="AB1723" s="130"/>
      <c r="AC1723" s="130"/>
      <c r="AD1723" s="130"/>
      <c r="AE1723" s="130"/>
      <c r="AF1723" s="130"/>
      <c r="AG1723" s="130"/>
      <c r="AH1723" s="130"/>
      <c r="AI1723" s="130"/>
      <c r="AJ1723" s="130"/>
      <c r="AK1723" s="130"/>
      <c r="AL1723" s="130"/>
      <c r="AM1723" s="130"/>
      <c r="AN1723" s="130"/>
      <c r="AO1723" s="130"/>
      <c r="AP1723" s="130"/>
      <c r="AQ1723" s="130"/>
      <c r="AR1723" s="130"/>
      <c r="AS1723" s="130"/>
      <c r="AT1723" s="130"/>
      <c r="AU1723" s="130"/>
      <c r="AV1723" s="130"/>
      <c r="AW1723" s="130"/>
      <c r="AX1723" s="130"/>
      <c r="AY1723" s="130"/>
      <c r="AZ1723" s="130"/>
      <c r="BA1723" s="130"/>
      <c r="BB1723" s="130"/>
      <c r="BC1723" s="130"/>
      <c r="BD1723" s="130"/>
      <c r="BE1723" s="130"/>
      <c r="BF1723" s="130"/>
      <c r="BG1723" s="130"/>
      <c r="BH1723" s="130"/>
      <c r="BI1723" s="130"/>
      <c r="BJ1723" s="130"/>
      <c r="BK1723" s="130"/>
      <c r="BL1723" s="130"/>
      <c r="BM1723" s="130"/>
      <c r="BN1723" s="130"/>
      <c r="BO1723" s="130"/>
      <c r="BP1723" s="130"/>
      <c r="BQ1723" s="130"/>
      <c r="BR1723" s="130"/>
      <c r="BS1723" s="111"/>
    </row>
    <row r="1724" spans="4:71" s="94" customFormat="1" ht="9.75" customHeight="1" x14ac:dyDescent="0.25">
      <c r="D1724" s="130"/>
      <c r="E1724" s="130"/>
      <c r="F1724" s="130"/>
      <c r="G1724" s="130"/>
      <c r="H1724" s="130"/>
      <c r="I1724" s="130"/>
      <c r="J1724" s="130"/>
      <c r="K1724" s="130"/>
      <c r="L1724" s="130"/>
      <c r="M1724" s="130"/>
      <c r="N1724" s="130"/>
      <c r="O1724" s="130"/>
      <c r="P1724" s="130"/>
      <c r="Q1724" s="130"/>
      <c r="R1724" s="130"/>
      <c r="S1724" s="130"/>
      <c r="T1724" s="130"/>
      <c r="U1724" s="130"/>
      <c r="V1724" s="130"/>
      <c r="W1724" s="130"/>
      <c r="X1724" s="130"/>
      <c r="Y1724" s="130"/>
      <c r="Z1724" s="130"/>
      <c r="AA1724" s="130"/>
      <c r="AB1724" s="130"/>
      <c r="AC1724" s="130"/>
      <c r="AD1724" s="130"/>
      <c r="AE1724" s="130"/>
      <c r="AF1724" s="130"/>
      <c r="AG1724" s="130"/>
      <c r="AH1724" s="130"/>
      <c r="AI1724" s="130"/>
      <c r="AJ1724" s="130"/>
      <c r="AK1724" s="130"/>
      <c r="AL1724" s="130"/>
      <c r="AM1724" s="130"/>
      <c r="AN1724" s="130"/>
      <c r="AO1724" s="130"/>
      <c r="AP1724" s="130"/>
      <c r="AQ1724" s="130"/>
      <c r="AR1724" s="130"/>
      <c r="AS1724" s="130"/>
      <c r="AT1724" s="130"/>
      <c r="AU1724" s="130"/>
      <c r="AV1724" s="130"/>
      <c r="AW1724" s="130"/>
      <c r="AX1724" s="130"/>
      <c r="AY1724" s="130"/>
      <c r="AZ1724" s="130"/>
      <c r="BA1724" s="130"/>
      <c r="BB1724" s="130"/>
      <c r="BC1724" s="130"/>
      <c r="BD1724" s="130"/>
      <c r="BE1724" s="130"/>
      <c r="BF1724" s="130"/>
      <c r="BG1724" s="130"/>
      <c r="BH1724" s="130"/>
      <c r="BI1724" s="130"/>
      <c r="BJ1724" s="130"/>
      <c r="BK1724" s="130"/>
      <c r="BL1724" s="130"/>
      <c r="BM1724" s="130"/>
      <c r="BN1724" s="130"/>
      <c r="BO1724" s="130"/>
      <c r="BP1724" s="130"/>
      <c r="BQ1724" s="130"/>
      <c r="BR1724" s="130"/>
      <c r="BS1724" s="111"/>
    </row>
    <row r="1725" spans="4:71" s="94" customFormat="1" ht="9.75" customHeight="1" x14ac:dyDescent="0.25">
      <c r="D1725" s="130"/>
      <c r="E1725" s="130"/>
      <c r="F1725" s="130"/>
      <c r="G1725" s="130"/>
      <c r="H1725" s="130"/>
      <c r="I1725" s="130"/>
      <c r="J1725" s="130"/>
      <c r="K1725" s="130"/>
      <c r="L1725" s="130"/>
      <c r="M1725" s="130"/>
      <c r="N1725" s="130"/>
      <c r="O1725" s="130"/>
      <c r="P1725" s="130"/>
      <c r="Q1725" s="130"/>
      <c r="R1725" s="130"/>
      <c r="S1725" s="130"/>
      <c r="T1725" s="130"/>
      <c r="U1725" s="130"/>
      <c r="V1725" s="130"/>
      <c r="W1725" s="130"/>
      <c r="X1725" s="130"/>
      <c r="Y1725" s="130"/>
      <c r="Z1725" s="130"/>
      <c r="AA1725" s="130"/>
      <c r="AB1725" s="130"/>
      <c r="AC1725" s="130"/>
      <c r="AD1725" s="130"/>
      <c r="AE1725" s="130"/>
      <c r="AF1725" s="130"/>
      <c r="AG1725" s="130"/>
      <c r="AH1725" s="130"/>
      <c r="AI1725" s="130"/>
      <c r="AJ1725" s="130"/>
      <c r="AK1725" s="130"/>
      <c r="AL1725" s="130"/>
      <c r="AM1725" s="130"/>
      <c r="AN1725" s="130"/>
      <c r="AO1725" s="130"/>
      <c r="AP1725" s="130"/>
      <c r="AQ1725" s="130"/>
      <c r="AR1725" s="130"/>
      <c r="AS1725" s="130"/>
      <c r="AT1725" s="130"/>
      <c r="AU1725" s="130"/>
      <c r="AV1725" s="130"/>
      <c r="AW1725" s="130"/>
      <c r="AX1725" s="130"/>
      <c r="AY1725" s="130"/>
      <c r="AZ1725" s="130"/>
      <c r="BA1725" s="130"/>
      <c r="BB1725" s="130"/>
      <c r="BC1725" s="130"/>
      <c r="BD1725" s="130"/>
      <c r="BE1725" s="130"/>
      <c r="BF1725" s="130"/>
      <c r="BG1725" s="130"/>
      <c r="BH1725" s="130"/>
      <c r="BI1725" s="130"/>
      <c r="BJ1725" s="130"/>
      <c r="BK1725" s="130"/>
      <c r="BL1725" s="130"/>
      <c r="BM1725" s="130"/>
      <c r="BN1725" s="130"/>
      <c r="BO1725" s="130"/>
      <c r="BP1725" s="130"/>
      <c r="BQ1725" s="130"/>
      <c r="BR1725" s="130"/>
      <c r="BS1725" s="111"/>
    </row>
    <row r="1726" spans="4:71" s="94" customFormat="1" ht="9.75" customHeight="1" x14ac:dyDescent="0.25">
      <c r="D1726" s="130"/>
      <c r="E1726" s="130"/>
      <c r="F1726" s="130"/>
      <c r="G1726" s="130"/>
      <c r="H1726" s="130"/>
      <c r="I1726" s="130"/>
      <c r="J1726" s="130"/>
      <c r="K1726" s="130"/>
      <c r="L1726" s="130"/>
      <c r="M1726" s="130"/>
      <c r="N1726" s="130"/>
      <c r="O1726" s="130"/>
      <c r="P1726" s="130"/>
      <c r="Q1726" s="130"/>
      <c r="R1726" s="130"/>
      <c r="S1726" s="130"/>
      <c r="T1726" s="130"/>
      <c r="U1726" s="130"/>
      <c r="V1726" s="130"/>
      <c r="W1726" s="130"/>
      <c r="X1726" s="130"/>
      <c r="Y1726" s="130"/>
      <c r="Z1726" s="130"/>
      <c r="AA1726" s="130"/>
      <c r="AB1726" s="130"/>
      <c r="AC1726" s="130"/>
      <c r="AD1726" s="130"/>
      <c r="AE1726" s="130"/>
      <c r="AF1726" s="130"/>
      <c r="AG1726" s="130"/>
      <c r="AH1726" s="130"/>
      <c r="AI1726" s="130"/>
      <c r="AJ1726" s="130"/>
      <c r="AK1726" s="130"/>
      <c r="AL1726" s="130"/>
      <c r="AM1726" s="130"/>
      <c r="AN1726" s="130"/>
      <c r="AO1726" s="130"/>
      <c r="AP1726" s="130"/>
      <c r="AQ1726" s="130"/>
      <c r="AR1726" s="130"/>
      <c r="AS1726" s="130"/>
      <c r="AT1726" s="130"/>
      <c r="AU1726" s="130"/>
      <c r="AV1726" s="130"/>
      <c r="AW1726" s="130"/>
      <c r="AX1726" s="130"/>
      <c r="AY1726" s="130"/>
      <c r="AZ1726" s="130"/>
      <c r="BA1726" s="130"/>
      <c r="BB1726" s="130"/>
      <c r="BC1726" s="130"/>
      <c r="BD1726" s="130"/>
      <c r="BE1726" s="130"/>
      <c r="BF1726" s="130"/>
      <c r="BG1726" s="130"/>
      <c r="BH1726" s="130"/>
      <c r="BI1726" s="130"/>
      <c r="BJ1726" s="130"/>
      <c r="BK1726" s="130"/>
      <c r="BL1726" s="130"/>
      <c r="BM1726" s="130"/>
      <c r="BN1726" s="130"/>
      <c r="BO1726" s="130"/>
      <c r="BP1726" s="130"/>
      <c r="BQ1726" s="130"/>
      <c r="BR1726" s="130"/>
      <c r="BS1726" s="111"/>
    </row>
    <row r="1727" spans="4:71" s="94" customFormat="1" ht="9.75" customHeight="1" x14ac:dyDescent="0.25">
      <c r="D1727" s="130"/>
      <c r="E1727" s="130"/>
      <c r="F1727" s="130"/>
      <c r="G1727" s="130"/>
      <c r="H1727" s="130"/>
      <c r="I1727" s="130"/>
      <c r="J1727" s="130"/>
      <c r="K1727" s="130"/>
      <c r="L1727" s="130"/>
      <c r="M1727" s="130"/>
      <c r="N1727" s="130"/>
      <c r="O1727" s="130"/>
      <c r="P1727" s="130"/>
      <c r="Q1727" s="130"/>
      <c r="R1727" s="130"/>
      <c r="S1727" s="130"/>
      <c r="T1727" s="130"/>
      <c r="U1727" s="130"/>
      <c r="V1727" s="130"/>
      <c r="W1727" s="130"/>
      <c r="X1727" s="130"/>
      <c r="Y1727" s="130"/>
      <c r="Z1727" s="130"/>
      <c r="AA1727" s="130"/>
      <c r="AB1727" s="130"/>
      <c r="AC1727" s="130"/>
      <c r="AD1727" s="130"/>
      <c r="AE1727" s="130"/>
      <c r="AF1727" s="130"/>
      <c r="AG1727" s="130"/>
      <c r="AH1727" s="130"/>
      <c r="AI1727" s="130"/>
      <c r="AJ1727" s="130"/>
      <c r="AK1727" s="130"/>
      <c r="AL1727" s="130"/>
      <c r="AM1727" s="130"/>
      <c r="AN1727" s="130"/>
      <c r="AO1727" s="130"/>
      <c r="AP1727" s="130"/>
      <c r="AQ1727" s="130"/>
      <c r="AR1727" s="130"/>
      <c r="AS1727" s="130"/>
      <c r="AT1727" s="130"/>
      <c r="AU1727" s="130"/>
      <c r="AV1727" s="130"/>
      <c r="AW1727" s="130"/>
      <c r="AX1727" s="130"/>
      <c r="AY1727" s="130"/>
      <c r="AZ1727" s="130"/>
      <c r="BA1727" s="130"/>
      <c r="BB1727" s="130"/>
      <c r="BC1727" s="130"/>
      <c r="BD1727" s="130"/>
      <c r="BE1727" s="130"/>
      <c r="BF1727" s="130"/>
      <c r="BG1727" s="130"/>
      <c r="BH1727" s="130"/>
      <c r="BI1727" s="130"/>
      <c r="BJ1727" s="130"/>
      <c r="BK1727" s="130"/>
      <c r="BL1727" s="130"/>
      <c r="BM1727" s="130"/>
      <c r="BN1727" s="130"/>
      <c r="BO1727" s="130"/>
      <c r="BP1727" s="130"/>
      <c r="BQ1727" s="130"/>
      <c r="BR1727" s="130"/>
      <c r="BS1727" s="111"/>
    </row>
    <row r="1728" spans="4:71" s="94" customFormat="1" ht="9.75" customHeight="1" x14ac:dyDescent="0.25">
      <c r="D1728" s="130"/>
      <c r="E1728" s="130"/>
      <c r="F1728" s="130"/>
      <c r="G1728" s="130"/>
      <c r="H1728" s="130"/>
      <c r="I1728" s="130"/>
      <c r="J1728" s="130"/>
      <c r="K1728" s="130"/>
      <c r="L1728" s="130"/>
      <c r="M1728" s="130"/>
      <c r="N1728" s="130"/>
      <c r="O1728" s="130"/>
      <c r="P1728" s="130"/>
      <c r="Q1728" s="130"/>
      <c r="R1728" s="130"/>
      <c r="S1728" s="130"/>
      <c r="T1728" s="130"/>
      <c r="U1728" s="130"/>
      <c r="V1728" s="130"/>
      <c r="W1728" s="130"/>
      <c r="X1728" s="130"/>
      <c r="Y1728" s="130"/>
      <c r="Z1728" s="130"/>
      <c r="AA1728" s="130"/>
      <c r="AB1728" s="130"/>
      <c r="AC1728" s="130"/>
      <c r="AD1728" s="130"/>
      <c r="AE1728" s="130"/>
      <c r="AF1728" s="130"/>
      <c r="AG1728" s="130"/>
      <c r="AH1728" s="130"/>
      <c r="AI1728" s="130"/>
      <c r="AJ1728" s="130"/>
      <c r="AK1728" s="130"/>
      <c r="AL1728" s="130"/>
      <c r="AM1728" s="130"/>
      <c r="AN1728" s="130"/>
      <c r="AO1728" s="130"/>
      <c r="AP1728" s="130"/>
      <c r="AQ1728" s="130"/>
      <c r="AR1728" s="130"/>
      <c r="AS1728" s="130"/>
      <c r="AT1728" s="130"/>
      <c r="AU1728" s="130"/>
      <c r="AV1728" s="130"/>
      <c r="AW1728" s="130"/>
      <c r="AX1728" s="130"/>
      <c r="AY1728" s="130"/>
      <c r="AZ1728" s="130"/>
      <c r="BA1728" s="130"/>
      <c r="BB1728" s="130"/>
      <c r="BC1728" s="130"/>
      <c r="BD1728" s="130"/>
      <c r="BE1728" s="130"/>
      <c r="BF1728" s="130"/>
      <c r="BG1728" s="130"/>
      <c r="BH1728" s="130"/>
      <c r="BI1728" s="130"/>
      <c r="BJ1728" s="130"/>
      <c r="BK1728" s="130"/>
      <c r="BL1728" s="130"/>
      <c r="BM1728" s="130"/>
      <c r="BN1728" s="130"/>
      <c r="BO1728" s="130"/>
      <c r="BP1728" s="130"/>
      <c r="BQ1728" s="130"/>
      <c r="BR1728" s="130"/>
      <c r="BS1728" s="111"/>
    </row>
    <row r="1729" spans="4:71" s="94" customFormat="1" ht="9.75" customHeight="1" x14ac:dyDescent="0.25">
      <c r="D1729" s="130"/>
      <c r="E1729" s="130"/>
      <c r="F1729" s="130"/>
      <c r="G1729" s="130"/>
      <c r="H1729" s="130"/>
      <c r="I1729" s="130"/>
      <c r="J1729" s="130"/>
      <c r="K1729" s="130"/>
      <c r="L1729" s="130"/>
      <c r="M1729" s="130"/>
      <c r="N1729" s="130"/>
      <c r="O1729" s="130"/>
      <c r="P1729" s="130"/>
      <c r="Q1729" s="130"/>
      <c r="R1729" s="130"/>
      <c r="S1729" s="130"/>
      <c r="T1729" s="130"/>
      <c r="U1729" s="130"/>
      <c r="V1729" s="130"/>
      <c r="W1729" s="130"/>
      <c r="X1729" s="130"/>
      <c r="Y1729" s="130"/>
      <c r="Z1729" s="130"/>
      <c r="AA1729" s="130"/>
      <c r="AB1729" s="130"/>
      <c r="AC1729" s="130"/>
      <c r="AD1729" s="130"/>
      <c r="AE1729" s="130"/>
      <c r="AF1729" s="130"/>
      <c r="AG1729" s="130"/>
      <c r="AH1729" s="130"/>
      <c r="AI1729" s="130"/>
      <c r="AJ1729" s="130"/>
      <c r="AK1729" s="130"/>
      <c r="AL1729" s="130"/>
      <c r="AM1729" s="130"/>
      <c r="AN1729" s="130"/>
      <c r="AO1729" s="130"/>
      <c r="AP1729" s="130"/>
      <c r="AQ1729" s="130"/>
      <c r="AR1729" s="130"/>
      <c r="AS1729" s="130"/>
      <c r="AT1729" s="130"/>
      <c r="AU1729" s="130"/>
      <c r="AV1729" s="130"/>
      <c r="AW1729" s="130"/>
      <c r="AX1729" s="130"/>
      <c r="AY1729" s="130"/>
      <c r="AZ1729" s="130"/>
      <c r="BA1729" s="130"/>
      <c r="BB1729" s="130"/>
      <c r="BC1729" s="130"/>
      <c r="BD1729" s="130"/>
      <c r="BE1729" s="130"/>
      <c r="BF1729" s="130"/>
      <c r="BG1729" s="130"/>
      <c r="BH1729" s="130"/>
      <c r="BI1729" s="130"/>
      <c r="BJ1729" s="130"/>
      <c r="BK1729" s="130"/>
      <c r="BL1729" s="130"/>
      <c r="BM1729" s="130"/>
      <c r="BN1729" s="130"/>
      <c r="BO1729" s="130"/>
      <c r="BP1729" s="130"/>
      <c r="BQ1729" s="130"/>
      <c r="BR1729" s="130"/>
      <c r="BS1729" s="111"/>
    </row>
    <row r="1730" spans="4:71" s="94" customFormat="1" ht="9.75" customHeight="1" x14ac:dyDescent="0.25">
      <c r="D1730" s="130"/>
      <c r="E1730" s="130"/>
      <c r="F1730" s="130"/>
      <c r="G1730" s="130"/>
      <c r="H1730" s="130"/>
      <c r="I1730" s="130"/>
      <c r="J1730" s="130"/>
      <c r="K1730" s="130"/>
      <c r="L1730" s="130"/>
      <c r="M1730" s="130"/>
      <c r="N1730" s="130"/>
      <c r="O1730" s="130"/>
      <c r="P1730" s="130"/>
      <c r="Q1730" s="130"/>
      <c r="R1730" s="130"/>
      <c r="S1730" s="130"/>
      <c r="T1730" s="130"/>
      <c r="U1730" s="130"/>
      <c r="V1730" s="130"/>
      <c r="W1730" s="130"/>
      <c r="X1730" s="130"/>
      <c r="Y1730" s="130"/>
      <c r="Z1730" s="130"/>
      <c r="AA1730" s="130"/>
      <c r="AB1730" s="130"/>
      <c r="AC1730" s="130"/>
      <c r="AD1730" s="130"/>
      <c r="AE1730" s="130"/>
      <c r="AF1730" s="130"/>
      <c r="AG1730" s="130"/>
      <c r="AH1730" s="130"/>
      <c r="AI1730" s="130"/>
      <c r="AJ1730" s="130"/>
      <c r="AK1730" s="130"/>
      <c r="AL1730" s="130"/>
      <c r="AM1730" s="130"/>
      <c r="AN1730" s="130"/>
      <c r="AO1730" s="130"/>
      <c r="AP1730" s="130"/>
      <c r="AQ1730" s="130"/>
      <c r="AR1730" s="130"/>
      <c r="AS1730" s="130"/>
      <c r="AT1730" s="130"/>
      <c r="AU1730" s="130"/>
      <c r="AV1730" s="130"/>
      <c r="AW1730" s="130"/>
      <c r="AX1730" s="130"/>
      <c r="AY1730" s="130"/>
      <c r="AZ1730" s="130"/>
      <c r="BA1730" s="130"/>
      <c r="BB1730" s="130"/>
      <c r="BC1730" s="130"/>
      <c r="BD1730" s="130"/>
      <c r="BE1730" s="130"/>
      <c r="BF1730" s="130"/>
      <c r="BG1730" s="130"/>
      <c r="BH1730" s="130"/>
      <c r="BI1730" s="130"/>
      <c r="BJ1730" s="130"/>
      <c r="BK1730" s="130"/>
      <c r="BL1730" s="130"/>
      <c r="BM1730" s="130"/>
      <c r="BN1730" s="130"/>
      <c r="BO1730" s="130"/>
      <c r="BP1730" s="130"/>
      <c r="BQ1730" s="130"/>
      <c r="BR1730" s="130"/>
      <c r="BS1730" s="111"/>
    </row>
    <row r="1731" spans="4:71" s="94" customFormat="1" ht="9.75" customHeight="1" x14ac:dyDescent="0.25">
      <c r="D1731" s="130"/>
      <c r="E1731" s="130"/>
      <c r="F1731" s="130"/>
      <c r="G1731" s="130"/>
      <c r="H1731" s="130"/>
      <c r="I1731" s="130"/>
      <c r="J1731" s="130"/>
      <c r="K1731" s="130"/>
      <c r="L1731" s="130"/>
      <c r="M1731" s="130"/>
      <c r="N1731" s="130"/>
      <c r="O1731" s="130"/>
      <c r="P1731" s="130"/>
      <c r="Q1731" s="130"/>
      <c r="R1731" s="130"/>
      <c r="S1731" s="130"/>
      <c r="T1731" s="130"/>
      <c r="U1731" s="130"/>
      <c r="V1731" s="130"/>
      <c r="W1731" s="130"/>
      <c r="X1731" s="130"/>
      <c r="Y1731" s="130"/>
      <c r="Z1731" s="130"/>
      <c r="AA1731" s="130"/>
      <c r="AB1731" s="130"/>
      <c r="AC1731" s="130"/>
      <c r="AD1731" s="130"/>
      <c r="AE1731" s="130"/>
      <c r="AF1731" s="130"/>
      <c r="AG1731" s="130"/>
      <c r="AH1731" s="130"/>
      <c r="AI1731" s="130"/>
      <c r="AJ1731" s="130"/>
      <c r="AK1731" s="130"/>
      <c r="AL1731" s="130"/>
      <c r="AM1731" s="130"/>
      <c r="AN1731" s="130"/>
      <c r="AO1731" s="130"/>
      <c r="AP1731" s="130"/>
      <c r="AQ1731" s="130"/>
      <c r="AR1731" s="130"/>
      <c r="AS1731" s="130"/>
      <c r="AT1731" s="130"/>
      <c r="AU1731" s="130"/>
      <c r="AV1731" s="130"/>
      <c r="AW1731" s="130"/>
      <c r="AX1731" s="130"/>
      <c r="AY1731" s="130"/>
      <c r="AZ1731" s="130"/>
      <c r="BA1731" s="130"/>
      <c r="BB1731" s="130"/>
      <c r="BC1731" s="130"/>
      <c r="BD1731" s="130"/>
      <c r="BE1731" s="130"/>
      <c r="BF1731" s="130"/>
      <c r="BG1731" s="130"/>
      <c r="BH1731" s="130"/>
      <c r="BI1731" s="130"/>
      <c r="BJ1731" s="130"/>
      <c r="BK1731" s="130"/>
      <c r="BL1731" s="130"/>
      <c r="BM1731" s="130"/>
      <c r="BN1731" s="130"/>
      <c r="BO1731" s="130"/>
      <c r="BP1731" s="130"/>
      <c r="BQ1731" s="130"/>
      <c r="BR1731" s="130"/>
      <c r="BS1731" s="111"/>
    </row>
    <row r="1732" spans="4:71" s="94" customFormat="1" ht="9.75" customHeight="1" x14ac:dyDescent="0.25">
      <c r="D1732" s="130"/>
      <c r="E1732" s="130"/>
      <c r="F1732" s="130"/>
      <c r="G1732" s="130"/>
      <c r="H1732" s="130"/>
      <c r="I1732" s="130"/>
      <c r="J1732" s="130"/>
      <c r="K1732" s="130"/>
      <c r="L1732" s="130"/>
      <c r="M1732" s="130"/>
      <c r="N1732" s="130"/>
      <c r="O1732" s="130"/>
      <c r="P1732" s="130"/>
      <c r="Q1732" s="130"/>
      <c r="R1732" s="130"/>
      <c r="S1732" s="130"/>
      <c r="T1732" s="130"/>
      <c r="U1732" s="130"/>
      <c r="V1732" s="130"/>
      <c r="W1732" s="130"/>
      <c r="X1732" s="130"/>
      <c r="Y1732" s="130"/>
      <c r="Z1732" s="130"/>
      <c r="AA1732" s="130"/>
      <c r="AB1732" s="130"/>
      <c r="AC1732" s="130"/>
      <c r="AD1732" s="130"/>
      <c r="AE1732" s="130"/>
      <c r="AF1732" s="130"/>
      <c r="AG1732" s="130"/>
      <c r="AH1732" s="130"/>
      <c r="AI1732" s="130"/>
      <c r="AJ1732" s="130"/>
      <c r="AK1732" s="130"/>
      <c r="AL1732" s="130"/>
      <c r="AM1732" s="130"/>
      <c r="AN1732" s="130"/>
      <c r="AO1732" s="130"/>
      <c r="AP1732" s="130"/>
      <c r="AQ1732" s="130"/>
      <c r="AR1732" s="130"/>
      <c r="AS1732" s="130"/>
      <c r="AT1732" s="130"/>
      <c r="AU1732" s="130"/>
      <c r="AV1732" s="130"/>
      <c r="AW1732" s="130"/>
      <c r="AX1732" s="130"/>
      <c r="AY1732" s="130"/>
      <c r="AZ1732" s="130"/>
      <c r="BA1732" s="130"/>
      <c r="BB1732" s="130"/>
      <c r="BC1732" s="130"/>
      <c r="BD1732" s="130"/>
      <c r="BE1732" s="130"/>
      <c r="BF1732" s="130"/>
      <c r="BG1732" s="130"/>
      <c r="BH1732" s="130"/>
      <c r="BI1732" s="130"/>
      <c r="BJ1732" s="130"/>
      <c r="BK1732" s="130"/>
      <c r="BL1732" s="130"/>
      <c r="BM1732" s="130"/>
      <c r="BN1732" s="130"/>
      <c r="BO1732" s="130"/>
      <c r="BP1732" s="130"/>
      <c r="BQ1732" s="130"/>
      <c r="BR1732" s="130"/>
      <c r="BS1732" s="111"/>
    </row>
    <row r="1733" spans="4:71" s="94" customFormat="1" ht="9.75" customHeight="1" x14ac:dyDescent="0.25">
      <c r="D1733" s="130"/>
      <c r="E1733" s="130"/>
      <c r="F1733" s="130"/>
      <c r="G1733" s="130"/>
      <c r="H1733" s="130"/>
      <c r="I1733" s="130"/>
      <c r="J1733" s="130"/>
      <c r="K1733" s="130"/>
      <c r="L1733" s="130"/>
      <c r="M1733" s="130"/>
      <c r="N1733" s="130"/>
      <c r="O1733" s="130"/>
      <c r="P1733" s="130"/>
      <c r="Q1733" s="130"/>
      <c r="R1733" s="130"/>
      <c r="S1733" s="130"/>
      <c r="T1733" s="130"/>
      <c r="U1733" s="130"/>
      <c r="V1733" s="130"/>
      <c r="W1733" s="130"/>
      <c r="X1733" s="130"/>
      <c r="Y1733" s="130"/>
      <c r="Z1733" s="130"/>
      <c r="AA1733" s="130"/>
      <c r="AB1733" s="130"/>
      <c r="AC1733" s="130"/>
      <c r="AD1733" s="130"/>
      <c r="AE1733" s="130"/>
      <c r="AF1733" s="130"/>
      <c r="AG1733" s="130"/>
      <c r="AH1733" s="130"/>
      <c r="AI1733" s="130"/>
      <c r="AJ1733" s="130"/>
      <c r="AK1733" s="130"/>
      <c r="AL1733" s="130"/>
      <c r="AM1733" s="130"/>
      <c r="AN1733" s="130"/>
      <c r="AO1733" s="130"/>
      <c r="AP1733" s="130"/>
      <c r="AQ1733" s="130"/>
      <c r="AR1733" s="130"/>
      <c r="AS1733" s="130"/>
      <c r="AT1733" s="130"/>
      <c r="AU1733" s="130"/>
      <c r="AV1733" s="130"/>
      <c r="AW1733" s="130"/>
      <c r="AX1733" s="130"/>
      <c r="AY1733" s="130"/>
      <c r="AZ1733" s="130"/>
      <c r="BA1733" s="130"/>
      <c r="BB1733" s="130"/>
      <c r="BC1733" s="130"/>
      <c r="BD1733" s="130"/>
      <c r="BE1733" s="130"/>
      <c r="BF1733" s="130"/>
      <c r="BG1733" s="130"/>
      <c r="BH1733" s="130"/>
      <c r="BI1733" s="130"/>
      <c r="BJ1733" s="130"/>
      <c r="BK1733" s="130"/>
      <c r="BL1733" s="130"/>
      <c r="BM1733" s="130"/>
      <c r="BN1733" s="130"/>
      <c r="BO1733" s="130"/>
      <c r="BP1733" s="130"/>
      <c r="BQ1733" s="130"/>
      <c r="BR1733" s="130"/>
      <c r="BS1733" s="111"/>
    </row>
    <row r="1734" spans="4:71" s="94" customFormat="1" ht="9.75" customHeight="1" x14ac:dyDescent="0.25">
      <c r="D1734" s="130"/>
      <c r="E1734" s="130"/>
      <c r="F1734" s="130"/>
      <c r="G1734" s="130"/>
      <c r="H1734" s="130"/>
      <c r="I1734" s="130"/>
      <c r="J1734" s="130"/>
      <c r="K1734" s="130"/>
      <c r="L1734" s="130"/>
      <c r="M1734" s="130"/>
      <c r="N1734" s="130"/>
      <c r="O1734" s="130"/>
      <c r="P1734" s="130"/>
      <c r="Q1734" s="130"/>
      <c r="R1734" s="130"/>
      <c r="S1734" s="130"/>
      <c r="T1734" s="130"/>
      <c r="U1734" s="130"/>
      <c r="V1734" s="130"/>
      <c r="W1734" s="130"/>
      <c r="X1734" s="130"/>
      <c r="Y1734" s="130"/>
      <c r="Z1734" s="130"/>
      <c r="AA1734" s="130"/>
      <c r="AB1734" s="130"/>
      <c r="AC1734" s="130"/>
      <c r="AD1734" s="130"/>
      <c r="AE1734" s="130"/>
      <c r="AF1734" s="130"/>
      <c r="AG1734" s="130"/>
      <c r="AH1734" s="130"/>
      <c r="AI1734" s="130"/>
      <c r="AJ1734" s="130"/>
      <c r="AK1734" s="130"/>
      <c r="AL1734" s="130"/>
      <c r="AM1734" s="130"/>
      <c r="AN1734" s="130"/>
      <c r="AO1734" s="130"/>
      <c r="AP1734" s="130"/>
      <c r="AQ1734" s="130"/>
      <c r="AR1734" s="130"/>
      <c r="AS1734" s="130"/>
      <c r="AT1734" s="130"/>
      <c r="AU1734" s="130"/>
      <c r="AV1734" s="130"/>
      <c r="AW1734" s="130"/>
      <c r="AX1734" s="130"/>
      <c r="AY1734" s="130"/>
      <c r="AZ1734" s="130"/>
      <c r="BA1734" s="130"/>
      <c r="BB1734" s="130"/>
      <c r="BC1734" s="130"/>
      <c r="BD1734" s="130"/>
      <c r="BE1734" s="130"/>
      <c r="BF1734" s="130"/>
      <c r="BG1734" s="130"/>
      <c r="BH1734" s="130"/>
      <c r="BI1734" s="130"/>
      <c r="BJ1734" s="130"/>
      <c r="BK1734" s="130"/>
      <c r="BL1734" s="130"/>
      <c r="BM1734" s="130"/>
      <c r="BN1734" s="130"/>
      <c r="BO1734" s="130"/>
      <c r="BP1734" s="130"/>
      <c r="BQ1734" s="130"/>
      <c r="BR1734" s="130"/>
      <c r="BS1734" s="111"/>
    </row>
    <row r="1735" spans="4:71" s="94" customFormat="1" ht="9.75" customHeight="1" x14ac:dyDescent="0.25">
      <c r="D1735" s="130"/>
      <c r="E1735" s="130"/>
      <c r="F1735" s="130"/>
      <c r="G1735" s="130"/>
      <c r="H1735" s="130"/>
      <c r="I1735" s="130"/>
      <c r="J1735" s="130"/>
      <c r="K1735" s="130"/>
      <c r="L1735" s="130"/>
      <c r="M1735" s="130"/>
      <c r="N1735" s="130"/>
      <c r="O1735" s="130"/>
      <c r="P1735" s="130"/>
      <c r="Q1735" s="130"/>
      <c r="R1735" s="130"/>
      <c r="S1735" s="130"/>
      <c r="T1735" s="130"/>
      <c r="U1735" s="130"/>
      <c r="V1735" s="130"/>
      <c r="W1735" s="130"/>
      <c r="X1735" s="130"/>
      <c r="Y1735" s="130"/>
      <c r="Z1735" s="130"/>
      <c r="AA1735" s="130"/>
      <c r="AB1735" s="130"/>
      <c r="AC1735" s="130"/>
      <c r="AD1735" s="130"/>
      <c r="AE1735" s="130"/>
      <c r="AF1735" s="130"/>
      <c r="AG1735" s="130"/>
      <c r="AH1735" s="130"/>
      <c r="AI1735" s="130"/>
      <c r="AJ1735" s="130"/>
      <c r="AK1735" s="130"/>
      <c r="AL1735" s="130"/>
      <c r="AM1735" s="130"/>
      <c r="AN1735" s="130"/>
      <c r="AO1735" s="130"/>
      <c r="AP1735" s="130"/>
      <c r="AQ1735" s="130"/>
      <c r="AR1735" s="130"/>
      <c r="AS1735" s="130"/>
      <c r="AT1735" s="130"/>
      <c r="AU1735" s="130"/>
      <c r="AV1735" s="130"/>
      <c r="AW1735" s="130"/>
      <c r="AX1735" s="130"/>
      <c r="AY1735" s="130"/>
      <c r="AZ1735" s="130"/>
      <c r="BA1735" s="130"/>
      <c r="BB1735" s="130"/>
      <c r="BC1735" s="130"/>
      <c r="BD1735" s="130"/>
      <c r="BE1735" s="130"/>
      <c r="BF1735" s="130"/>
      <c r="BG1735" s="130"/>
      <c r="BH1735" s="130"/>
      <c r="BI1735" s="130"/>
      <c r="BJ1735" s="130"/>
      <c r="BK1735" s="130"/>
      <c r="BL1735" s="130"/>
      <c r="BM1735" s="130"/>
      <c r="BN1735" s="130"/>
      <c r="BO1735" s="130"/>
      <c r="BP1735" s="130"/>
      <c r="BQ1735" s="130"/>
      <c r="BR1735" s="130"/>
      <c r="BS1735" s="111"/>
    </row>
    <row r="1736" spans="4:71" s="94" customFormat="1" ht="9.75" customHeight="1" x14ac:dyDescent="0.25">
      <c r="D1736" s="130"/>
      <c r="E1736" s="130"/>
      <c r="F1736" s="130"/>
      <c r="G1736" s="130"/>
      <c r="H1736" s="130"/>
      <c r="I1736" s="130"/>
      <c r="J1736" s="130"/>
      <c r="K1736" s="130"/>
      <c r="L1736" s="130"/>
      <c r="M1736" s="130"/>
      <c r="N1736" s="130"/>
      <c r="O1736" s="130"/>
      <c r="P1736" s="130"/>
      <c r="Q1736" s="130"/>
      <c r="R1736" s="130"/>
      <c r="S1736" s="130"/>
      <c r="T1736" s="130"/>
      <c r="U1736" s="130"/>
      <c r="V1736" s="130"/>
      <c r="W1736" s="130"/>
      <c r="X1736" s="130"/>
      <c r="Y1736" s="130"/>
      <c r="Z1736" s="130"/>
      <c r="AA1736" s="130"/>
      <c r="AB1736" s="130"/>
      <c r="AC1736" s="130"/>
      <c r="AD1736" s="130"/>
      <c r="AE1736" s="130"/>
      <c r="AF1736" s="130"/>
      <c r="AG1736" s="130"/>
      <c r="AH1736" s="130"/>
      <c r="AI1736" s="130"/>
      <c r="AJ1736" s="130"/>
      <c r="AK1736" s="130"/>
      <c r="AL1736" s="130"/>
      <c r="AM1736" s="130"/>
      <c r="AN1736" s="130"/>
      <c r="AO1736" s="130"/>
      <c r="AP1736" s="130"/>
      <c r="AQ1736" s="130"/>
      <c r="AR1736" s="130"/>
      <c r="AS1736" s="130"/>
      <c r="AT1736" s="130"/>
      <c r="AU1736" s="130"/>
      <c r="AV1736" s="130"/>
      <c r="AW1736" s="130"/>
      <c r="AX1736" s="130"/>
      <c r="AY1736" s="130"/>
      <c r="AZ1736" s="130"/>
      <c r="BA1736" s="130"/>
      <c r="BB1736" s="130"/>
      <c r="BC1736" s="130"/>
      <c r="BD1736" s="130"/>
      <c r="BE1736" s="130"/>
      <c r="BF1736" s="130"/>
      <c r="BG1736" s="130"/>
      <c r="BH1736" s="130"/>
      <c r="BI1736" s="130"/>
      <c r="BJ1736" s="130"/>
      <c r="BK1736" s="130"/>
      <c r="BL1736" s="130"/>
      <c r="BM1736" s="130"/>
      <c r="BN1736" s="130"/>
      <c r="BO1736" s="130"/>
      <c r="BP1736" s="130"/>
      <c r="BQ1736" s="130"/>
      <c r="BR1736" s="130"/>
      <c r="BS1736" s="111"/>
    </row>
    <row r="1737" spans="4:71" s="94" customFormat="1" ht="9.75" customHeight="1" x14ac:dyDescent="0.25">
      <c r="D1737" s="130"/>
      <c r="E1737" s="130"/>
      <c r="F1737" s="130"/>
      <c r="G1737" s="130"/>
      <c r="H1737" s="130"/>
      <c r="I1737" s="130"/>
      <c r="J1737" s="130"/>
      <c r="K1737" s="130"/>
      <c r="L1737" s="130"/>
      <c r="M1737" s="130"/>
      <c r="N1737" s="130"/>
      <c r="O1737" s="130"/>
      <c r="P1737" s="130"/>
      <c r="Q1737" s="130"/>
      <c r="R1737" s="130"/>
      <c r="S1737" s="130"/>
      <c r="T1737" s="130"/>
      <c r="U1737" s="130"/>
      <c r="V1737" s="130"/>
      <c r="W1737" s="130"/>
      <c r="X1737" s="130"/>
      <c r="Y1737" s="130"/>
      <c r="Z1737" s="130"/>
      <c r="AA1737" s="130"/>
      <c r="AB1737" s="130"/>
      <c r="AC1737" s="130"/>
      <c r="AD1737" s="130"/>
      <c r="AE1737" s="130"/>
      <c r="AF1737" s="130"/>
      <c r="AG1737" s="130"/>
      <c r="AH1737" s="130"/>
      <c r="AI1737" s="130"/>
      <c r="AJ1737" s="130"/>
      <c r="AK1737" s="130"/>
      <c r="AL1737" s="130"/>
      <c r="AM1737" s="130"/>
      <c r="AN1737" s="130"/>
      <c r="AO1737" s="130"/>
      <c r="AP1737" s="130"/>
      <c r="AQ1737" s="130"/>
      <c r="AR1737" s="130"/>
      <c r="AS1737" s="130"/>
      <c r="AT1737" s="130"/>
      <c r="AU1737" s="130"/>
      <c r="AV1737" s="130"/>
      <c r="AW1737" s="130"/>
      <c r="AX1737" s="130"/>
      <c r="AY1737" s="130"/>
      <c r="AZ1737" s="130"/>
      <c r="BA1737" s="130"/>
      <c r="BB1737" s="130"/>
      <c r="BC1737" s="130"/>
      <c r="BD1737" s="130"/>
      <c r="BE1737" s="130"/>
      <c r="BF1737" s="130"/>
      <c r="BG1737" s="130"/>
      <c r="BH1737" s="130"/>
      <c r="BI1737" s="130"/>
      <c r="BJ1737" s="130"/>
      <c r="BK1737" s="130"/>
      <c r="BL1737" s="130"/>
      <c r="BM1737" s="130"/>
      <c r="BN1737" s="130"/>
      <c r="BO1737" s="130"/>
      <c r="BP1737" s="130"/>
      <c r="BQ1737" s="130"/>
      <c r="BR1737" s="130"/>
      <c r="BS1737" s="111"/>
    </row>
    <row r="1738" spans="4:71" s="94" customFormat="1" ht="9.75" customHeight="1" x14ac:dyDescent="0.25">
      <c r="D1738" s="130"/>
      <c r="E1738" s="130"/>
      <c r="F1738" s="130"/>
      <c r="G1738" s="130"/>
      <c r="H1738" s="130"/>
      <c r="I1738" s="130"/>
      <c r="J1738" s="130"/>
      <c r="K1738" s="130"/>
      <c r="L1738" s="130"/>
      <c r="M1738" s="130"/>
      <c r="N1738" s="130"/>
      <c r="O1738" s="130"/>
      <c r="P1738" s="130"/>
      <c r="Q1738" s="130"/>
      <c r="R1738" s="130"/>
      <c r="S1738" s="130"/>
      <c r="T1738" s="130"/>
      <c r="U1738" s="130"/>
      <c r="V1738" s="130"/>
      <c r="W1738" s="130"/>
      <c r="X1738" s="130"/>
      <c r="Y1738" s="130"/>
      <c r="Z1738" s="130"/>
      <c r="AA1738" s="130"/>
      <c r="AB1738" s="130"/>
      <c r="AC1738" s="130"/>
      <c r="AD1738" s="130"/>
      <c r="AE1738" s="130"/>
      <c r="AF1738" s="130"/>
      <c r="AG1738" s="130"/>
      <c r="AH1738" s="130"/>
      <c r="AI1738" s="130"/>
      <c r="AJ1738" s="130"/>
      <c r="AK1738" s="130"/>
      <c r="AL1738" s="130"/>
      <c r="AM1738" s="130"/>
      <c r="AN1738" s="130"/>
      <c r="AO1738" s="130"/>
      <c r="AP1738" s="130"/>
      <c r="AQ1738" s="130"/>
      <c r="AR1738" s="130"/>
      <c r="AS1738" s="130"/>
      <c r="AT1738" s="130"/>
      <c r="AU1738" s="130"/>
      <c r="AV1738" s="130"/>
      <c r="AW1738" s="130"/>
      <c r="AX1738" s="130"/>
      <c r="AY1738" s="130"/>
      <c r="AZ1738" s="130"/>
      <c r="BA1738" s="130"/>
      <c r="BB1738" s="130"/>
      <c r="BC1738" s="130"/>
      <c r="BD1738" s="130"/>
      <c r="BE1738" s="130"/>
      <c r="BF1738" s="130"/>
      <c r="BG1738" s="130"/>
      <c r="BH1738" s="130"/>
      <c r="BI1738" s="130"/>
      <c r="BJ1738" s="130"/>
      <c r="BK1738" s="130"/>
      <c r="BL1738" s="130"/>
      <c r="BM1738" s="130"/>
      <c r="BN1738" s="130"/>
      <c r="BO1738" s="130"/>
      <c r="BP1738" s="130"/>
      <c r="BQ1738" s="130"/>
      <c r="BR1738" s="130"/>
      <c r="BS1738" s="111"/>
    </row>
    <row r="1739" spans="4:71" s="94" customFormat="1" ht="9.75" customHeight="1" x14ac:dyDescent="0.25">
      <c r="D1739" s="130"/>
      <c r="E1739" s="130"/>
      <c r="F1739" s="130"/>
      <c r="G1739" s="130"/>
      <c r="H1739" s="130"/>
      <c r="I1739" s="130"/>
      <c r="J1739" s="130"/>
      <c r="K1739" s="130"/>
      <c r="L1739" s="130"/>
      <c r="M1739" s="130"/>
      <c r="N1739" s="130"/>
      <c r="O1739" s="130"/>
      <c r="P1739" s="130"/>
      <c r="Q1739" s="130"/>
      <c r="R1739" s="130"/>
      <c r="S1739" s="130"/>
      <c r="T1739" s="130"/>
      <c r="U1739" s="130"/>
      <c r="V1739" s="130"/>
      <c r="W1739" s="130"/>
      <c r="X1739" s="130"/>
      <c r="Y1739" s="130"/>
      <c r="Z1739" s="130"/>
      <c r="AA1739" s="130"/>
      <c r="AB1739" s="130"/>
      <c r="AC1739" s="130"/>
      <c r="AD1739" s="130"/>
      <c r="AE1739" s="130"/>
      <c r="AF1739" s="130"/>
      <c r="AG1739" s="130"/>
      <c r="AH1739" s="130"/>
      <c r="AI1739" s="130"/>
      <c r="AJ1739" s="130"/>
      <c r="AK1739" s="130"/>
      <c r="AL1739" s="130"/>
      <c r="AM1739" s="130"/>
      <c r="AN1739" s="130"/>
      <c r="AO1739" s="130"/>
      <c r="AP1739" s="130"/>
      <c r="AQ1739" s="130"/>
      <c r="AR1739" s="130"/>
      <c r="AS1739" s="130"/>
      <c r="AT1739" s="130"/>
      <c r="AU1739" s="130"/>
      <c r="AV1739" s="130"/>
      <c r="AW1739" s="130"/>
      <c r="AX1739" s="130"/>
      <c r="AY1739" s="130"/>
      <c r="AZ1739" s="130"/>
      <c r="BA1739" s="130"/>
      <c r="BB1739" s="130"/>
      <c r="BC1739" s="130"/>
      <c r="BD1739" s="130"/>
      <c r="BE1739" s="130"/>
      <c r="BF1739" s="130"/>
      <c r="BG1739" s="130"/>
      <c r="BH1739" s="130"/>
      <c r="BI1739" s="130"/>
      <c r="BJ1739" s="130"/>
      <c r="BK1739" s="130"/>
      <c r="BL1739" s="130"/>
      <c r="BM1739" s="130"/>
      <c r="BN1739" s="130"/>
      <c r="BO1739" s="130"/>
      <c r="BP1739" s="130"/>
      <c r="BQ1739" s="130"/>
      <c r="BR1739" s="130"/>
      <c r="BS1739" s="111"/>
    </row>
    <row r="1740" spans="4:71" s="94" customFormat="1" ht="9.75" customHeight="1" x14ac:dyDescent="0.25">
      <c r="D1740" s="130"/>
      <c r="E1740" s="130"/>
      <c r="F1740" s="130"/>
      <c r="G1740" s="130"/>
      <c r="H1740" s="130"/>
      <c r="I1740" s="130"/>
      <c r="J1740" s="130"/>
      <c r="K1740" s="130"/>
      <c r="L1740" s="130"/>
      <c r="M1740" s="130"/>
      <c r="N1740" s="130"/>
      <c r="O1740" s="130"/>
      <c r="P1740" s="130"/>
      <c r="Q1740" s="130"/>
      <c r="R1740" s="130"/>
      <c r="S1740" s="130"/>
      <c r="T1740" s="130"/>
      <c r="U1740" s="130"/>
      <c r="V1740" s="130"/>
      <c r="W1740" s="130"/>
      <c r="X1740" s="130"/>
      <c r="Y1740" s="130"/>
      <c r="Z1740" s="130"/>
      <c r="AA1740" s="130"/>
      <c r="AB1740" s="130"/>
      <c r="AC1740" s="130"/>
      <c r="AD1740" s="130"/>
      <c r="AE1740" s="130"/>
      <c r="AF1740" s="130"/>
      <c r="AG1740" s="130"/>
      <c r="AH1740" s="130"/>
      <c r="AI1740" s="130"/>
      <c r="AJ1740" s="130"/>
      <c r="AK1740" s="130"/>
      <c r="AL1740" s="130"/>
      <c r="AM1740" s="130"/>
      <c r="AN1740" s="130"/>
      <c r="AO1740" s="130"/>
      <c r="AP1740" s="130"/>
      <c r="AQ1740" s="130"/>
      <c r="AR1740" s="130"/>
      <c r="AS1740" s="130"/>
      <c r="AT1740" s="130"/>
      <c r="AU1740" s="130"/>
      <c r="AV1740" s="130"/>
      <c r="AW1740" s="130"/>
      <c r="AX1740" s="130"/>
      <c r="AY1740" s="130"/>
      <c r="AZ1740" s="130"/>
      <c r="BA1740" s="130"/>
      <c r="BB1740" s="130"/>
      <c r="BC1740" s="130"/>
      <c r="BD1740" s="130"/>
      <c r="BE1740" s="130"/>
      <c r="BF1740" s="130"/>
      <c r="BG1740" s="130"/>
      <c r="BH1740" s="130"/>
      <c r="BI1740" s="130"/>
      <c r="BJ1740" s="130"/>
      <c r="BK1740" s="130"/>
      <c r="BL1740" s="130"/>
      <c r="BM1740" s="130"/>
      <c r="BN1740" s="130"/>
      <c r="BO1740" s="130"/>
      <c r="BP1740" s="130"/>
      <c r="BQ1740" s="130"/>
      <c r="BR1740" s="130"/>
      <c r="BS1740" s="111"/>
    </row>
    <row r="1741" spans="4:71" s="94" customFormat="1" ht="9.75" customHeight="1" x14ac:dyDescent="0.25">
      <c r="D1741" s="130"/>
      <c r="E1741" s="130"/>
      <c r="F1741" s="130"/>
      <c r="G1741" s="130"/>
      <c r="H1741" s="130"/>
      <c r="I1741" s="130"/>
      <c r="J1741" s="130"/>
      <c r="K1741" s="130"/>
      <c r="L1741" s="130"/>
      <c r="M1741" s="130"/>
      <c r="N1741" s="130"/>
      <c r="O1741" s="130"/>
      <c r="P1741" s="130"/>
      <c r="Q1741" s="130"/>
      <c r="R1741" s="130"/>
      <c r="S1741" s="130"/>
      <c r="T1741" s="130"/>
      <c r="U1741" s="130"/>
      <c r="V1741" s="130"/>
      <c r="W1741" s="130"/>
      <c r="X1741" s="130"/>
      <c r="Y1741" s="130"/>
      <c r="Z1741" s="130"/>
      <c r="AA1741" s="130"/>
      <c r="AB1741" s="130"/>
      <c r="AC1741" s="130"/>
      <c r="AD1741" s="130"/>
      <c r="AE1741" s="130"/>
      <c r="AF1741" s="130"/>
      <c r="AG1741" s="130"/>
      <c r="AH1741" s="130"/>
      <c r="AI1741" s="130"/>
      <c r="AJ1741" s="130"/>
      <c r="AK1741" s="130"/>
      <c r="AL1741" s="130"/>
      <c r="AM1741" s="130"/>
      <c r="AN1741" s="130"/>
      <c r="AO1741" s="130"/>
      <c r="AP1741" s="130"/>
      <c r="AQ1741" s="130"/>
      <c r="AR1741" s="130"/>
      <c r="AS1741" s="130"/>
      <c r="AT1741" s="130"/>
      <c r="AU1741" s="130"/>
      <c r="AV1741" s="130"/>
      <c r="AW1741" s="130"/>
      <c r="AX1741" s="130"/>
      <c r="AY1741" s="130"/>
      <c r="AZ1741" s="130"/>
      <c r="BA1741" s="130"/>
      <c r="BB1741" s="130"/>
      <c r="BC1741" s="130"/>
      <c r="BD1741" s="130"/>
      <c r="BE1741" s="130"/>
      <c r="BF1741" s="130"/>
      <c r="BG1741" s="130"/>
      <c r="BH1741" s="130"/>
      <c r="BI1741" s="130"/>
      <c r="BJ1741" s="130"/>
      <c r="BK1741" s="130"/>
      <c r="BL1741" s="130"/>
      <c r="BM1741" s="130"/>
      <c r="BN1741" s="130"/>
      <c r="BO1741" s="130"/>
      <c r="BP1741" s="130"/>
      <c r="BQ1741" s="130"/>
      <c r="BR1741" s="130"/>
      <c r="BS1741" s="111"/>
    </row>
    <row r="1742" spans="4:71" s="94" customFormat="1" ht="9.75" customHeight="1" x14ac:dyDescent="0.25">
      <c r="D1742" s="130"/>
      <c r="E1742" s="130"/>
      <c r="F1742" s="130"/>
      <c r="G1742" s="130"/>
      <c r="H1742" s="130"/>
      <c r="I1742" s="130"/>
      <c r="J1742" s="130"/>
      <c r="K1742" s="130"/>
      <c r="L1742" s="130"/>
      <c r="M1742" s="130"/>
      <c r="N1742" s="130"/>
      <c r="O1742" s="130"/>
      <c r="P1742" s="130"/>
      <c r="Q1742" s="130"/>
      <c r="R1742" s="130"/>
      <c r="S1742" s="130"/>
      <c r="T1742" s="130"/>
      <c r="U1742" s="130"/>
      <c r="V1742" s="130"/>
      <c r="W1742" s="130"/>
      <c r="X1742" s="130"/>
      <c r="Y1742" s="130"/>
      <c r="Z1742" s="130"/>
      <c r="AA1742" s="130"/>
      <c r="AB1742" s="130"/>
      <c r="AC1742" s="130"/>
      <c r="AD1742" s="130"/>
      <c r="AE1742" s="130"/>
      <c r="AF1742" s="130"/>
      <c r="AG1742" s="130"/>
      <c r="AH1742" s="130"/>
      <c r="AI1742" s="130"/>
      <c r="AJ1742" s="130"/>
      <c r="AK1742" s="130"/>
      <c r="AL1742" s="130"/>
      <c r="AM1742" s="130"/>
      <c r="AN1742" s="130"/>
      <c r="AO1742" s="130"/>
      <c r="AP1742" s="130"/>
      <c r="AQ1742" s="130"/>
      <c r="AR1742" s="130"/>
      <c r="AS1742" s="130"/>
      <c r="AT1742" s="130"/>
      <c r="AU1742" s="130"/>
      <c r="AV1742" s="130"/>
      <c r="AW1742" s="130"/>
      <c r="AX1742" s="130"/>
      <c r="AY1742" s="130"/>
      <c r="AZ1742" s="130"/>
      <c r="BA1742" s="130"/>
      <c r="BB1742" s="130"/>
      <c r="BC1742" s="130"/>
      <c r="BD1742" s="130"/>
      <c r="BE1742" s="130"/>
      <c r="BF1742" s="130"/>
      <c r="BG1742" s="130"/>
      <c r="BH1742" s="130"/>
      <c r="BI1742" s="130"/>
      <c r="BJ1742" s="130"/>
      <c r="BK1742" s="130"/>
      <c r="BL1742" s="130"/>
      <c r="BM1742" s="130"/>
      <c r="BN1742" s="130"/>
      <c r="BO1742" s="130"/>
      <c r="BP1742" s="130"/>
      <c r="BQ1742" s="130"/>
      <c r="BR1742" s="130"/>
      <c r="BS1742" s="111"/>
    </row>
    <row r="1743" spans="4:71" s="94" customFormat="1" ht="9.75" customHeight="1" x14ac:dyDescent="0.25">
      <c r="D1743" s="130"/>
      <c r="E1743" s="130"/>
      <c r="F1743" s="130"/>
      <c r="G1743" s="130"/>
      <c r="H1743" s="130"/>
      <c r="I1743" s="130"/>
      <c r="J1743" s="130"/>
      <c r="K1743" s="130"/>
      <c r="L1743" s="130"/>
      <c r="M1743" s="130"/>
      <c r="N1743" s="130"/>
      <c r="O1743" s="130"/>
      <c r="P1743" s="130"/>
      <c r="Q1743" s="130"/>
      <c r="R1743" s="130"/>
      <c r="S1743" s="130"/>
      <c r="T1743" s="130"/>
      <c r="U1743" s="130"/>
      <c r="V1743" s="130"/>
      <c r="W1743" s="130"/>
      <c r="X1743" s="130"/>
      <c r="Y1743" s="130"/>
      <c r="Z1743" s="130"/>
      <c r="AA1743" s="130"/>
      <c r="AB1743" s="130"/>
      <c r="AC1743" s="130"/>
      <c r="AD1743" s="130"/>
      <c r="AE1743" s="130"/>
      <c r="AF1743" s="130"/>
      <c r="AG1743" s="130"/>
      <c r="AH1743" s="130"/>
      <c r="AI1743" s="130"/>
      <c r="AJ1743" s="130"/>
      <c r="AK1743" s="130"/>
      <c r="AL1743" s="130"/>
      <c r="AM1743" s="130"/>
      <c r="AN1743" s="130"/>
      <c r="AO1743" s="130"/>
      <c r="AP1743" s="130"/>
      <c r="AQ1743" s="130"/>
      <c r="AR1743" s="130"/>
      <c r="AS1743" s="130"/>
      <c r="AT1743" s="130"/>
      <c r="AU1743" s="130"/>
      <c r="AV1743" s="130"/>
      <c r="AW1743" s="130"/>
      <c r="AX1743" s="130"/>
      <c r="AY1743" s="130"/>
      <c r="AZ1743" s="130"/>
      <c r="BA1743" s="130"/>
      <c r="BB1743" s="130"/>
      <c r="BC1743" s="130"/>
      <c r="BD1743" s="130"/>
      <c r="BE1743" s="130"/>
      <c r="BF1743" s="130"/>
      <c r="BG1743" s="130"/>
      <c r="BH1743" s="130"/>
      <c r="BI1743" s="130"/>
      <c r="BJ1743" s="130"/>
      <c r="BK1743" s="130"/>
      <c r="BL1743" s="130"/>
      <c r="BM1743" s="130"/>
      <c r="BN1743" s="130"/>
      <c r="BO1743" s="130"/>
      <c r="BP1743" s="130"/>
      <c r="BQ1743" s="130"/>
      <c r="BR1743" s="130"/>
      <c r="BS1743" s="111"/>
    </row>
    <row r="1744" spans="4:71" s="94" customFormat="1" ht="9.75" customHeight="1" x14ac:dyDescent="0.25">
      <c r="D1744" s="130"/>
      <c r="E1744" s="130"/>
      <c r="F1744" s="130"/>
      <c r="G1744" s="130"/>
      <c r="H1744" s="130"/>
      <c r="I1744" s="130"/>
      <c r="J1744" s="130"/>
      <c r="K1744" s="130"/>
      <c r="L1744" s="130"/>
      <c r="M1744" s="130"/>
      <c r="N1744" s="130"/>
      <c r="O1744" s="130"/>
      <c r="P1744" s="130"/>
      <c r="Q1744" s="130"/>
      <c r="R1744" s="130"/>
      <c r="S1744" s="130"/>
      <c r="T1744" s="130"/>
      <c r="U1744" s="130"/>
      <c r="V1744" s="130"/>
      <c r="W1744" s="130"/>
      <c r="X1744" s="130"/>
      <c r="Y1744" s="130"/>
      <c r="Z1744" s="130"/>
      <c r="AA1744" s="130"/>
      <c r="AB1744" s="130"/>
      <c r="AC1744" s="130"/>
      <c r="AD1744" s="130"/>
      <c r="AE1744" s="130"/>
      <c r="AF1744" s="130"/>
      <c r="AG1744" s="130"/>
      <c r="AH1744" s="130"/>
      <c r="AI1744" s="130"/>
      <c r="AJ1744" s="130"/>
      <c r="AK1744" s="130"/>
      <c r="AL1744" s="130"/>
      <c r="AM1744" s="130"/>
      <c r="AN1744" s="130"/>
      <c r="AO1744" s="130"/>
      <c r="AP1744" s="130"/>
      <c r="AQ1744" s="130"/>
      <c r="AR1744" s="130"/>
      <c r="AS1744" s="130"/>
      <c r="AT1744" s="130"/>
      <c r="AU1744" s="130"/>
      <c r="AV1744" s="130"/>
      <c r="AW1744" s="130"/>
      <c r="AX1744" s="130"/>
      <c r="AY1744" s="130"/>
      <c r="AZ1744" s="130"/>
      <c r="BA1744" s="130"/>
      <c r="BB1744" s="130"/>
      <c r="BC1744" s="130"/>
      <c r="BD1744" s="130"/>
      <c r="BE1744" s="130"/>
      <c r="BF1744" s="130"/>
      <c r="BG1744" s="130"/>
      <c r="BH1744" s="130"/>
      <c r="BI1744" s="130"/>
      <c r="BJ1744" s="130"/>
      <c r="BK1744" s="130"/>
      <c r="BL1744" s="130"/>
      <c r="BM1744" s="130"/>
      <c r="BN1744" s="130"/>
      <c r="BO1744" s="130"/>
      <c r="BP1744" s="130"/>
      <c r="BQ1744" s="130"/>
      <c r="BR1744" s="130"/>
      <c r="BS1744" s="111"/>
    </row>
    <row r="1745" spans="4:71" s="94" customFormat="1" ht="9.75" customHeight="1" x14ac:dyDescent="0.25">
      <c r="D1745" s="130"/>
      <c r="E1745" s="130"/>
      <c r="F1745" s="130"/>
      <c r="G1745" s="130"/>
      <c r="H1745" s="130"/>
      <c r="I1745" s="130"/>
      <c r="J1745" s="130"/>
      <c r="K1745" s="130"/>
      <c r="L1745" s="130"/>
      <c r="M1745" s="130"/>
      <c r="N1745" s="130"/>
      <c r="O1745" s="130"/>
      <c r="P1745" s="130"/>
      <c r="Q1745" s="130"/>
      <c r="R1745" s="130"/>
      <c r="S1745" s="130"/>
      <c r="T1745" s="130"/>
      <c r="U1745" s="130"/>
      <c r="V1745" s="130"/>
      <c r="W1745" s="130"/>
      <c r="X1745" s="130"/>
      <c r="Y1745" s="130"/>
      <c r="Z1745" s="130"/>
      <c r="AA1745" s="130"/>
      <c r="AB1745" s="130"/>
      <c r="AC1745" s="130"/>
      <c r="AD1745" s="130"/>
      <c r="AE1745" s="130"/>
      <c r="AF1745" s="130"/>
      <c r="AG1745" s="130"/>
      <c r="AH1745" s="130"/>
      <c r="AI1745" s="130"/>
      <c r="AJ1745" s="130"/>
      <c r="AK1745" s="130"/>
      <c r="AL1745" s="130"/>
      <c r="AM1745" s="130"/>
      <c r="AN1745" s="130"/>
      <c r="AO1745" s="130"/>
      <c r="AP1745" s="130"/>
      <c r="AQ1745" s="130"/>
      <c r="AR1745" s="130"/>
      <c r="AS1745" s="130"/>
      <c r="AT1745" s="130"/>
      <c r="AU1745" s="130"/>
      <c r="AV1745" s="130"/>
      <c r="AW1745" s="130"/>
      <c r="AX1745" s="130"/>
      <c r="AY1745" s="130"/>
      <c r="AZ1745" s="130"/>
      <c r="BA1745" s="130"/>
      <c r="BB1745" s="130"/>
      <c r="BC1745" s="130"/>
      <c r="BD1745" s="130"/>
      <c r="BE1745" s="130"/>
      <c r="BF1745" s="130"/>
      <c r="BG1745" s="130"/>
      <c r="BH1745" s="130"/>
      <c r="BI1745" s="130"/>
      <c r="BJ1745" s="130"/>
      <c r="BK1745" s="130"/>
      <c r="BL1745" s="130"/>
      <c r="BM1745" s="130"/>
      <c r="BN1745" s="130"/>
      <c r="BO1745" s="130"/>
      <c r="BP1745" s="130"/>
      <c r="BQ1745" s="130"/>
      <c r="BR1745" s="130"/>
      <c r="BS1745" s="111"/>
    </row>
    <row r="1746" spans="4:71" s="94" customFormat="1" ht="9.75" customHeight="1" x14ac:dyDescent="0.25">
      <c r="D1746" s="130"/>
      <c r="E1746" s="130"/>
      <c r="F1746" s="130"/>
      <c r="G1746" s="130"/>
      <c r="H1746" s="130"/>
      <c r="I1746" s="130"/>
      <c r="J1746" s="130"/>
      <c r="K1746" s="130"/>
      <c r="L1746" s="130"/>
      <c r="M1746" s="130"/>
      <c r="N1746" s="130"/>
      <c r="O1746" s="130"/>
      <c r="P1746" s="130"/>
      <c r="Q1746" s="130"/>
      <c r="R1746" s="130"/>
      <c r="S1746" s="130"/>
      <c r="T1746" s="130"/>
      <c r="U1746" s="130"/>
      <c r="V1746" s="130"/>
      <c r="W1746" s="130"/>
      <c r="X1746" s="130"/>
      <c r="Y1746" s="130"/>
      <c r="Z1746" s="130"/>
      <c r="AA1746" s="130"/>
      <c r="AB1746" s="130"/>
      <c r="AC1746" s="130"/>
      <c r="AD1746" s="130"/>
      <c r="AE1746" s="130"/>
      <c r="AF1746" s="130"/>
      <c r="AG1746" s="130"/>
      <c r="AH1746" s="130"/>
      <c r="AI1746" s="130"/>
      <c r="AJ1746" s="130"/>
      <c r="AK1746" s="130"/>
      <c r="AL1746" s="130"/>
      <c r="AM1746" s="130"/>
      <c r="AN1746" s="130"/>
      <c r="AO1746" s="130"/>
      <c r="AP1746" s="130"/>
      <c r="AQ1746" s="130"/>
      <c r="AR1746" s="130"/>
      <c r="AS1746" s="130"/>
      <c r="AT1746" s="130"/>
      <c r="AU1746" s="130"/>
      <c r="AV1746" s="130"/>
      <c r="AW1746" s="130"/>
      <c r="AX1746" s="130"/>
      <c r="AY1746" s="130"/>
      <c r="AZ1746" s="130"/>
      <c r="BA1746" s="130"/>
      <c r="BB1746" s="130"/>
      <c r="BC1746" s="130"/>
      <c r="BD1746" s="130"/>
      <c r="BE1746" s="130"/>
      <c r="BF1746" s="130"/>
      <c r="BG1746" s="130"/>
      <c r="BH1746" s="130"/>
      <c r="BI1746" s="130"/>
      <c r="BJ1746" s="130"/>
      <c r="BK1746" s="130"/>
      <c r="BL1746" s="130"/>
      <c r="BM1746" s="130"/>
      <c r="BN1746" s="130"/>
      <c r="BO1746" s="130"/>
      <c r="BP1746" s="130"/>
      <c r="BQ1746" s="130"/>
      <c r="BR1746" s="130"/>
      <c r="BS1746" s="111"/>
    </row>
    <row r="1747" spans="4:71" s="94" customFormat="1" ht="9.75" customHeight="1" x14ac:dyDescent="0.25">
      <c r="D1747" s="130"/>
      <c r="E1747" s="130"/>
      <c r="F1747" s="130"/>
      <c r="G1747" s="130"/>
      <c r="H1747" s="130"/>
      <c r="I1747" s="130"/>
      <c r="J1747" s="130"/>
      <c r="K1747" s="130"/>
      <c r="L1747" s="130"/>
      <c r="M1747" s="130"/>
      <c r="N1747" s="130"/>
      <c r="O1747" s="130"/>
      <c r="P1747" s="130"/>
      <c r="Q1747" s="130"/>
      <c r="R1747" s="130"/>
      <c r="S1747" s="130"/>
      <c r="T1747" s="130"/>
      <c r="U1747" s="130"/>
      <c r="V1747" s="130"/>
      <c r="W1747" s="130"/>
      <c r="X1747" s="130"/>
      <c r="Y1747" s="130"/>
      <c r="Z1747" s="130"/>
      <c r="AA1747" s="130"/>
      <c r="AB1747" s="130"/>
      <c r="AC1747" s="130"/>
      <c r="AD1747" s="130"/>
      <c r="AE1747" s="130"/>
      <c r="AF1747" s="130"/>
      <c r="AG1747" s="130"/>
      <c r="AH1747" s="130"/>
      <c r="AI1747" s="130"/>
      <c r="AJ1747" s="130"/>
      <c r="AK1747" s="130"/>
      <c r="AL1747" s="130"/>
      <c r="AM1747" s="130"/>
      <c r="AN1747" s="130"/>
      <c r="AO1747" s="130"/>
      <c r="AP1747" s="130"/>
      <c r="AQ1747" s="130"/>
      <c r="AR1747" s="130"/>
      <c r="AS1747" s="130"/>
      <c r="AT1747" s="130"/>
      <c r="AU1747" s="130"/>
      <c r="AV1747" s="130"/>
      <c r="AW1747" s="130"/>
      <c r="AX1747" s="130"/>
      <c r="AY1747" s="130"/>
      <c r="AZ1747" s="130"/>
      <c r="BA1747" s="130"/>
      <c r="BB1747" s="130"/>
      <c r="BC1747" s="130"/>
      <c r="BD1747" s="130"/>
      <c r="BE1747" s="130"/>
      <c r="BF1747" s="130"/>
      <c r="BG1747" s="130"/>
      <c r="BH1747" s="130"/>
      <c r="BI1747" s="130"/>
      <c r="BJ1747" s="130"/>
      <c r="BK1747" s="130"/>
      <c r="BL1747" s="130"/>
      <c r="BM1747" s="130"/>
      <c r="BN1747" s="130"/>
      <c r="BO1747" s="130"/>
      <c r="BP1747" s="130"/>
      <c r="BQ1747" s="130"/>
      <c r="BR1747" s="130"/>
      <c r="BS1747" s="111"/>
    </row>
    <row r="1748" spans="4:71" s="94" customFormat="1" ht="9.75" customHeight="1" x14ac:dyDescent="0.25">
      <c r="D1748" s="130"/>
      <c r="E1748" s="130"/>
      <c r="F1748" s="130"/>
      <c r="G1748" s="130"/>
      <c r="H1748" s="130"/>
      <c r="I1748" s="130"/>
      <c r="J1748" s="130"/>
      <c r="K1748" s="130"/>
      <c r="L1748" s="130"/>
      <c r="M1748" s="130"/>
      <c r="N1748" s="130"/>
      <c r="O1748" s="130"/>
      <c r="P1748" s="130"/>
      <c r="Q1748" s="130"/>
      <c r="R1748" s="130"/>
      <c r="S1748" s="130"/>
      <c r="T1748" s="130"/>
      <c r="U1748" s="130"/>
      <c r="V1748" s="130"/>
      <c r="W1748" s="130"/>
      <c r="X1748" s="130"/>
      <c r="Y1748" s="130"/>
      <c r="Z1748" s="130"/>
      <c r="AA1748" s="130"/>
      <c r="AB1748" s="130"/>
      <c r="AC1748" s="130"/>
      <c r="AD1748" s="130"/>
      <c r="AE1748" s="130"/>
      <c r="AF1748" s="130"/>
      <c r="AG1748" s="130"/>
      <c r="AH1748" s="130"/>
      <c r="AI1748" s="130"/>
      <c r="AJ1748" s="130"/>
      <c r="AK1748" s="130"/>
      <c r="AL1748" s="130"/>
      <c r="AM1748" s="130"/>
      <c r="AN1748" s="130"/>
      <c r="AO1748" s="130"/>
      <c r="AP1748" s="130"/>
      <c r="AQ1748" s="130"/>
      <c r="AR1748" s="130"/>
      <c r="AS1748" s="130"/>
      <c r="AT1748" s="130"/>
      <c r="AU1748" s="130"/>
      <c r="AV1748" s="130"/>
      <c r="AW1748" s="130"/>
      <c r="AX1748" s="130"/>
      <c r="AY1748" s="130"/>
      <c r="AZ1748" s="130"/>
      <c r="BA1748" s="130"/>
      <c r="BB1748" s="130"/>
      <c r="BC1748" s="130"/>
      <c r="BD1748" s="130"/>
      <c r="BE1748" s="130"/>
      <c r="BF1748" s="130"/>
      <c r="BG1748" s="130"/>
      <c r="BH1748" s="130"/>
      <c r="BI1748" s="130"/>
      <c r="BJ1748" s="130"/>
      <c r="BK1748" s="130"/>
      <c r="BL1748" s="130"/>
      <c r="BM1748" s="130"/>
      <c r="BN1748" s="130"/>
      <c r="BO1748" s="130"/>
      <c r="BP1748" s="130"/>
      <c r="BQ1748" s="130"/>
      <c r="BR1748" s="130"/>
      <c r="BS1748" s="111"/>
    </row>
    <row r="1749" spans="4:71" s="94" customFormat="1" ht="9.75" customHeight="1" x14ac:dyDescent="0.25">
      <c r="D1749" s="130"/>
      <c r="E1749" s="130"/>
      <c r="F1749" s="130"/>
      <c r="G1749" s="130"/>
      <c r="H1749" s="130"/>
      <c r="I1749" s="130"/>
      <c r="J1749" s="130"/>
      <c r="K1749" s="130"/>
      <c r="L1749" s="130"/>
      <c r="M1749" s="130"/>
      <c r="N1749" s="130"/>
      <c r="O1749" s="130"/>
      <c r="P1749" s="130"/>
      <c r="Q1749" s="130"/>
      <c r="R1749" s="130"/>
      <c r="S1749" s="130"/>
      <c r="T1749" s="130"/>
      <c r="U1749" s="130"/>
      <c r="V1749" s="130"/>
      <c r="W1749" s="130"/>
      <c r="X1749" s="130"/>
      <c r="Y1749" s="130"/>
      <c r="Z1749" s="130"/>
      <c r="AA1749" s="130"/>
      <c r="AB1749" s="130"/>
      <c r="AC1749" s="130"/>
      <c r="AD1749" s="130"/>
      <c r="AE1749" s="130"/>
      <c r="AF1749" s="130"/>
      <c r="AG1749" s="130"/>
      <c r="AH1749" s="130"/>
      <c r="AI1749" s="130"/>
      <c r="AJ1749" s="130"/>
      <c r="AK1749" s="130"/>
      <c r="AL1749" s="130"/>
      <c r="AM1749" s="130"/>
      <c r="AN1749" s="130"/>
      <c r="AO1749" s="130"/>
      <c r="AP1749" s="130"/>
      <c r="AQ1749" s="130"/>
      <c r="AR1749" s="130"/>
      <c r="AS1749" s="130"/>
      <c r="AT1749" s="130"/>
      <c r="AU1749" s="130"/>
      <c r="AV1749" s="130"/>
      <c r="AW1749" s="130"/>
      <c r="AX1749" s="130"/>
      <c r="AY1749" s="130"/>
      <c r="AZ1749" s="130"/>
      <c r="BA1749" s="130"/>
      <c r="BB1749" s="130"/>
      <c r="BC1749" s="130"/>
      <c r="BD1749" s="130"/>
      <c r="BE1749" s="130"/>
      <c r="BF1749" s="130"/>
      <c r="BG1749" s="130"/>
      <c r="BH1749" s="130"/>
      <c r="BI1749" s="130"/>
      <c r="BJ1749" s="130"/>
      <c r="BK1749" s="130"/>
      <c r="BL1749" s="130"/>
      <c r="BM1749" s="130"/>
      <c r="BN1749" s="130"/>
      <c r="BO1749" s="130"/>
      <c r="BP1749" s="130"/>
      <c r="BQ1749" s="130"/>
      <c r="BR1749" s="130"/>
      <c r="BS1749" s="111"/>
    </row>
    <row r="1750" spans="4:71" s="94" customFormat="1" ht="9.75" customHeight="1" x14ac:dyDescent="0.25">
      <c r="D1750" s="130"/>
      <c r="E1750" s="130"/>
      <c r="F1750" s="130"/>
      <c r="G1750" s="130"/>
      <c r="H1750" s="130"/>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11"/>
    </row>
    <row r="1751" spans="4:71" s="94" customFormat="1" ht="9.75" customHeight="1" x14ac:dyDescent="0.25">
      <c r="D1751" s="130"/>
      <c r="E1751" s="130"/>
      <c r="F1751" s="130"/>
      <c r="G1751" s="130"/>
      <c r="H1751" s="130"/>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11"/>
    </row>
    <row r="1752" spans="4:71" s="94" customFormat="1" ht="9.75" customHeight="1" x14ac:dyDescent="0.25">
      <c r="D1752" s="130"/>
      <c r="E1752" s="130"/>
      <c r="F1752" s="130"/>
      <c r="G1752" s="130"/>
      <c r="H1752" s="130"/>
      <c r="I1752" s="130"/>
      <c r="J1752" s="130"/>
      <c r="K1752" s="130"/>
      <c r="L1752" s="130"/>
      <c r="M1752" s="130"/>
      <c r="N1752" s="130"/>
      <c r="O1752" s="130"/>
      <c r="P1752" s="130"/>
      <c r="Q1752" s="130"/>
      <c r="R1752" s="130"/>
      <c r="S1752" s="130"/>
      <c r="T1752" s="130"/>
      <c r="U1752" s="130"/>
      <c r="V1752" s="130"/>
      <c r="W1752" s="130"/>
      <c r="X1752" s="130"/>
      <c r="Y1752" s="130"/>
      <c r="Z1752" s="130"/>
      <c r="AA1752" s="130"/>
      <c r="AB1752" s="130"/>
      <c r="AC1752" s="130"/>
      <c r="AD1752" s="130"/>
      <c r="AE1752" s="130"/>
      <c r="AF1752" s="130"/>
      <c r="AG1752" s="130"/>
      <c r="AH1752" s="130"/>
      <c r="AI1752" s="130"/>
      <c r="AJ1752" s="130"/>
      <c r="AK1752" s="130"/>
      <c r="AL1752" s="130"/>
      <c r="AM1752" s="130"/>
      <c r="AN1752" s="130"/>
      <c r="AO1752" s="130"/>
      <c r="AP1752" s="130"/>
      <c r="AQ1752" s="130"/>
      <c r="AR1752" s="130"/>
      <c r="AS1752" s="130"/>
      <c r="AT1752" s="130"/>
      <c r="AU1752" s="130"/>
      <c r="AV1752" s="130"/>
      <c r="AW1752" s="130"/>
      <c r="AX1752" s="130"/>
      <c r="AY1752" s="130"/>
      <c r="AZ1752" s="130"/>
      <c r="BA1752" s="130"/>
      <c r="BB1752" s="130"/>
      <c r="BC1752" s="130"/>
      <c r="BD1752" s="130"/>
      <c r="BE1752" s="130"/>
      <c r="BF1752" s="130"/>
      <c r="BG1752" s="130"/>
      <c r="BH1752" s="130"/>
      <c r="BI1752" s="130"/>
      <c r="BJ1752" s="130"/>
      <c r="BK1752" s="130"/>
      <c r="BL1752" s="130"/>
      <c r="BM1752" s="130"/>
      <c r="BN1752" s="130"/>
      <c r="BO1752" s="130"/>
      <c r="BP1752" s="130"/>
      <c r="BQ1752" s="130"/>
      <c r="BR1752" s="130"/>
      <c r="BS1752" s="111"/>
    </row>
    <row r="1753" spans="4:71" s="94" customFormat="1" ht="9.75" customHeight="1" x14ac:dyDescent="0.25">
      <c r="D1753" s="130"/>
      <c r="E1753" s="130"/>
      <c r="F1753" s="130"/>
      <c r="G1753" s="130"/>
      <c r="H1753" s="130"/>
      <c r="I1753" s="130"/>
      <c r="J1753" s="130"/>
      <c r="K1753" s="130"/>
      <c r="L1753" s="130"/>
      <c r="M1753" s="130"/>
      <c r="N1753" s="130"/>
      <c r="O1753" s="130"/>
      <c r="P1753" s="130"/>
      <c r="Q1753" s="130"/>
      <c r="R1753" s="130"/>
      <c r="S1753" s="130"/>
      <c r="T1753" s="130"/>
      <c r="U1753" s="130"/>
      <c r="V1753" s="130"/>
      <c r="W1753" s="130"/>
      <c r="X1753" s="130"/>
      <c r="Y1753" s="130"/>
      <c r="Z1753" s="130"/>
      <c r="AA1753" s="130"/>
      <c r="AB1753" s="130"/>
      <c r="AC1753" s="130"/>
      <c r="AD1753" s="130"/>
      <c r="AE1753" s="130"/>
      <c r="AF1753" s="130"/>
      <c r="AG1753" s="130"/>
      <c r="AH1753" s="130"/>
      <c r="AI1753" s="130"/>
      <c r="AJ1753" s="130"/>
      <c r="AK1753" s="130"/>
      <c r="AL1753" s="130"/>
      <c r="AM1753" s="130"/>
      <c r="AN1753" s="130"/>
      <c r="AO1753" s="130"/>
      <c r="AP1753" s="130"/>
      <c r="AQ1753" s="130"/>
      <c r="AR1753" s="130"/>
      <c r="AS1753" s="130"/>
      <c r="AT1753" s="130"/>
      <c r="AU1753" s="130"/>
      <c r="AV1753" s="130"/>
      <c r="AW1753" s="130"/>
      <c r="AX1753" s="130"/>
      <c r="AY1753" s="130"/>
      <c r="AZ1753" s="130"/>
      <c r="BA1753" s="130"/>
      <c r="BB1753" s="130"/>
      <c r="BC1753" s="130"/>
      <c r="BD1753" s="130"/>
      <c r="BE1753" s="130"/>
      <c r="BF1753" s="130"/>
      <c r="BG1753" s="130"/>
      <c r="BH1753" s="130"/>
      <c r="BI1753" s="130"/>
      <c r="BJ1753" s="130"/>
      <c r="BK1753" s="130"/>
      <c r="BL1753" s="130"/>
      <c r="BM1753" s="130"/>
      <c r="BN1753" s="130"/>
      <c r="BO1753" s="130"/>
      <c r="BP1753" s="130"/>
      <c r="BQ1753" s="130"/>
      <c r="BR1753" s="130"/>
      <c r="BS1753" s="111"/>
    </row>
    <row r="1754" spans="4:71" s="94" customFormat="1" ht="9.75" customHeight="1" x14ac:dyDescent="0.25">
      <c r="D1754" s="130"/>
      <c r="E1754" s="130"/>
      <c r="F1754" s="130"/>
      <c r="G1754" s="130"/>
      <c r="H1754" s="130"/>
      <c r="I1754" s="130"/>
      <c r="J1754" s="130"/>
      <c r="K1754" s="130"/>
      <c r="L1754" s="130"/>
      <c r="M1754" s="130"/>
      <c r="N1754" s="130"/>
      <c r="O1754" s="130"/>
      <c r="P1754" s="130"/>
      <c r="Q1754" s="130"/>
      <c r="R1754" s="130"/>
      <c r="S1754" s="130"/>
      <c r="T1754" s="130"/>
      <c r="U1754" s="130"/>
      <c r="V1754" s="130"/>
      <c r="W1754" s="130"/>
      <c r="X1754" s="130"/>
      <c r="Y1754" s="130"/>
      <c r="Z1754" s="130"/>
      <c r="AA1754" s="130"/>
      <c r="AB1754" s="130"/>
      <c r="AC1754" s="130"/>
      <c r="AD1754" s="130"/>
      <c r="AE1754" s="130"/>
      <c r="AF1754" s="130"/>
      <c r="AG1754" s="130"/>
      <c r="AH1754" s="130"/>
      <c r="AI1754" s="130"/>
      <c r="AJ1754" s="130"/>
      <c r="AK1754" s="130"/>
      <c r="AL1754" s="130"/>
      <c r="AM1754" s="130"/>
      <c r="AN1754" s="130"/>
      <c r="AO1754" s="130"/>
      <c r="AP1754" s="130"/>
      <c r="AQ1754" s="130"/>
      <c r="AR1754" s="130"/>
      <c r="AS1754" s="130"/>
      <c r="AT1754" s="130"/>
      <c r="AU1754" s="130"/>
      <c r="AV1754" s="130"/>
      <c r="AW1754" s="130"/>
      <c r="AX1754" s="130"/>
      <c r="AY1754" s="130"/>
      <c r="AZ1754" s="130"/>
      <c r="BA1754" s="130"/>
      <c r="BB1754" s="130"/>
      <c r="BC1754" s="130"/>
      <c r="BD1754" s="130"/>
      <c r="BE1754" s="130"/>
      <c r="BF1754" s="130"/>
      <c r="BG1754" s="130"/>
      <c r="BH1754" s="130"/>
      <c r="BI1754" s="130"/>
      <c r="BJ1754" s="130"/>
      <c r="BK1754" s="130"/>
      <c r="BL1754" s="130"/>
      <c r="BM1754" s="130"/>
      <c r="BN1754" s="130"/>
      <c r="BO1754" s="130"/>
      <c r="BP1754" s="130"/>
      <c r="BQ1754" s="130"/>
      <c r="BR1754" s="130"/>
      <c r="BS1754" s="111"/>
    </row>
    <row r="1755" spans="4:71" s="94" customFormat="1" ht="9.75" customHeight="1" x14ac:dyDescent="0.25">
      <c r="D1755" s="130"/>
      <c r="E1755" s="130"/>
      <c r="F1755" s="130"/>
      <c r="G1755" s="130"/>
      <c r="H1755" s="130"/>
      <c r="I1755" s="130"/>
      <c r="J1755" s="130"/>
      <c r="K1755" s="130"/>
      <c r="L1755" s="130"/>
      <c r="M1755" s="130"/>
      <c r="N1755" s="130"/>
      <c r="O1755" s="130"/>
      <c r="P1755" s="130"/>
      <c r="Q1755" s="130"/>
      <c r="R1755" s="130"/>
      <c r="S1755" s="130"/>
      <c r="T1755" s="130"/>
      <c r="U1755" s="130"/>
      <c r="V1755" s="130"/>
      <c r="W1755" s="130"/>
      <c r="X1755" s="130"/>
      <c r="Y1755" s="130"/>
      <c r="Z1755" s="130"/>
      <c r="AA1755" s="130"/>
      <c r="AB1755" s="130"/>
      <c r="AC1755" s="130"/>
      <c r="AD1755" s="130"/>
      <c r="AE1755" s="130"/>
      <c r="AF1755" s="130"/>
      <c r="AG1755" s="130"/>
      <c r="AH1755" s="130"/>
      <c r="AI1755" s="130"/>
      <c r="AJ1755" s="130"/>
      <c r="AK1755" s="130"/>
      <c r="AL1755" s="130"/>
      <c r="AM1755" s="130"/>
      <c r="AN1755" s="130"/>
      <c r="AO1755" s="130"/>
      <c r="AP1755" s="130"/>
      <c r="AQ1755" s="130"/>
      <c r="AR1755" s="130"/>
      <c r="AS1755" s="130"/>
      <c r="AT1755" s="130"/>
      <c r="AU1755" s="130"/>
      <c r="AV1755" s="130"/>
      <c r="AW1755" s="130"/>
      <c r="AX1755" s="130"/>
      <c r="AY1755" s="130"/>
      <c r="AZ1755" s="130"/>
      <c r="BA1755" s="130"/>
      <c r="BB1755" s="130"/>
      <c r="BC1755" s="130"/>
      <c r="BD1755" s="130"/>
      <c r="BE1755" s="130"/>
      <c r="BF1755" s="130"/>
      <c r="BG1755" s="130"/>
      <c r="BH1755" s="130"/>
      <c r="BI1755" s="130"/>
      <c r="BJ1755" s="130"/>
      <c r="BK1755" s="130"/>
      <c r="BL1755" s="130"/>
      <c r="BM1755" s="130"/>
      <c r="BN1755" s="130"/>
      <c r="BO1755" s="130"/>
      <c r="BP1755" s="130"/>
      <c r="BQ1755" s="130"/>
      <c r="BR1755" s="130"/>
      <c r="BS1755" s="111"/>
    </row>
    <row r="1756" spans="4:71" s="94" customFormat="1" ht="9.75" customHeight="1" x14ac:dyDescent="0.25">
      <c r="D1756" s="130"/>
      <c r="E1756" s="130"/>
      <c r="F1756" s="130"/>
      <c r="G1756" s="130"/>
      <c r="H1756" s="130"/>
      <c r="I1756" s="130"/>
      <c r="J1756" s="130"/>
      <c r="K1756" s="130"/>
      <c r="L1756" s="130"/>
      <c r="M1756" s="130"/>
      <c r="N1756" s="130"/>
      <c r="O1756" s="130"/>
      <c r="P1756" s="130"/>
      <c r="Q1756" s="130"/>
      <c r="R1756" s="130"/>
      <c r="S1756" s="130"/>
      <c r="T1756" s="130"/>
      <c r="U1756" s="130"/>
      <c r="V1756" s="130"/>
      <c r="W1756" s="130"/>
      <c r="X1756" s="130"/>
      <c r="Y1756" s="130"/>
      <c r="Z1756" s="130"/>
      <c r="AA1756" s="130"/>
      <c r="AB1756" s="130"/>
      <c r="AC1756" s="130"/>
      <c r="AD1756" s="130"/>
      <c r="AE1756" s="130"/>
      <c r="AF1756" s="130"/>
      <c r="AG1756" s="130"/>
      <c r="AH1756" s="130"/>
      <c r="AI1756" s="130"/>
      <c r="AJ1756" s="130"/>
      <c r="AK1756" s="130"/>
      <c r="AL1756" s="130"/>
      <c r="AM1756" s="130"/>
      <c r="AN1756" s="130"/>
      <c r="AO1756" s="130"/>
      <c r="AP1756" s="130"/>
      <c r="AQ1756" s="130"/>
      <c r="AR1756" s="130"/>
      <c r="AS1756" s="130"/>
      <c r="AT1756" s="130"/>
      <c r="AU1756" s="130"/>
      <c r="AV1756" s="130"/>
      <c r="AW1756" s="130"/>
      <c r="AX1756" s="130"/>
      <c r="AY1756" s="130"/>
      <c r="AZ1756" s="130"/>
      <c r="BA1756" s="130"/>
      <c r="BB1756" s="130"/>
      <c r="BC1756" s="130"/>
      <c r="BD1756" s="130"/>
      <c r="BE1756" s="130"/>
      <c r="BF1756" s="130"/>
      <c r="BG1756" s="130"/>
      <c r="BH1756" s="130"/>
      <c r="BI1756" s="130"/>
      <c r="BJ1756" s="130"/>
      <c r="BK1756" s="130"/>
      <c r="BL1756" s="130"/>
      <c r="BM1756" s="130"/>
      <c r="BN1756" s="130"/>
      <c r="BO1756" s="130"/>
      <c r="BP1756" s="130"/>
      <c r="BQ1756" s="130"/>
      <c r="BR1756" s="130"/>
      <c r="BS1756" s="111"/>
    </row>
    <row r="1757" spans="4:71" s="94" customFormat="1" ht="9.75" customHeight="1" x14ac:dyDescent="0.25">
      <c r="D1757" s="130"/>
      <c r="E1757" s="130"/>
      <c r="F1757" s="130"/>
      <c r="G1757" s="130"/>
      <c r="H1757" s="130"/>
      <c r="I1757" s="130"/>
      <c r="J1757" s="130"/>
      <c r="K1757" s="130"/>
      <c r="L1757" s="130"/>
      <c r="M1757" s="130"/>
      <c r="N1757" s="130"/>
      <c r="O1757" s="130"/>
      <c r="P1757" s="130"/>
      <c r="Q1757" s="130"/>
      <c r="R1757" s="130"/>
      <c r="S1757" s="130"/>
      <c r="T1757" s="130"/>
      <c r="U1757" s="130"/>
      <c r="V1757" s="130"/>
      <c r="W1757" s="130"/>
      <c r="X1757" s="130"/>
      <c r="Y1757" s="130"/>
      <c r="Z1757" s="130"/>
      <c r="AA1757" s="130"/>
      <c r="AB1757" s="130"/>
      <c r="AC1757" s="130"/>
      <c r="AD1757" s="130"/>
      <c r="AE1757" s="130"/>
      <c r="AF1757" s="130"/>
      <c r="AG1757" s="130"/>
      <c r="AH1757" s="130"/>
      <c r="AI1757" s="130"/>
      <c r="AJ1757" s="130"/>
      <c r="AK1757" s="130"/>
      <c r="AL1757" s="130"/>
      <c r="AM1757" s="130"/>
      <c r="AN1757" s="130"/>
      <c r="AO1757" s="130"/>
      <c r="AP1757" s="130"/>
      <c r="AQ1757" s="130"/>
      <c r="AR1757" s="130"/>
      <c r="AS1757" s="130"/>
      <c r="AT1757" s="130"/>
      <c r="AU1757" s="130"/>
      <c r="AV1757" s="130"/>
      <c r="AW1757" s="130"/>
      <c r="AX1757" s="130"/>
      <c r="AY1757" s="130"/>
      <c r="AZ1757" s="130"/>
      <c r="BA1757" s="130"/>
      <c r="BB1757" s="130"/>
      <c r="BC1757" s="130"/>
      <c r="BD1757" s="130"/>
      <c r="BE1757" s="130"/>
      <c r="BF1757" s="130"/>
      <c r="BG1757" s="130"/>
      <c r="BH1757" s="130"/>
      <c r="BI1757" s="130"/>
      <c r="BJ1757" s="130"/>
      <c r="BK1757" s="130"/>
      <c r="BL1757" s="130"/>
      <c r="BM1757" s="130"/>
      <c r="BN1757" s="130"/>
      <c r="BO1757" s="130"/>
      <c r="BP1757" s="130"/>
      <c r="BQ1757" s="130"/>
      <c r="BR1757" s="130"/>
      <c r="BS1757" s="111"/>
    </row>
    <row r="1758" spans="4:71" s="94" customFormat="1" ht="9.75" customHeight="1" x14ac:dyDescent="0.25">
      <c r="D1758" s="130"/>
      <c r="E1758" s="130"/>
      <c r="F1758" s="130"/>
      <c r="G1758" s="130"/>
      <c r="H1758" s="130"/>
      <c r="I1758" s="130"/>
      <c r="J1758" s="130"/>
      <c r="K1758" s="130"/>
      <c r="L1758" s="130"/>
      <c r="M1758" s="130"/>
      <c r="N1758" s="130"/>
      <c r="O1758" s="130"/>
      <c r="P1758" s="130"/>
      <c r="Q1758" s="130"/>
      <c r="R1758" s="130"/>
      <c r="S1758" s="130"/>
      <c r="T1758" s="130"/>
      <c r="U1758" s="130"/>
      <c r="V1758" s="130"/>
      <c r="W1758" s="130"/>
      <c r="X1758" s="130"/>
      <c r="Y1758" s="130"/>
      <c r="Z1758" s="130"/>
      <c r="AA1758" s="130"/>
      <c r="AB1758" s="130"/>
      <c r="AC1758" s="130"/>
      <c r="AD1758" s="130"/>
      <c r="AE1758" s="130"/>
      <c r="AF1758" s="130"/>
      <c r="AG1758" s="130"/>
      <c r="AH1758" s="130"/>
      <c r="AI1758" s="130"/>
      <c r="AJ1758" s="130"/>
      <c r="AK1758" s="130"/>
      <c r="AL1758" s="130"/>
      <c r="AM1758" s="130"/>
      <c r="AN1758" s="130"/>
      <c r="AO1758" s="130"/>
      <c r="AP1758" s="130"/>
      <c r="AQ1758" s="130"/>
      <c r="AR1758" s="130"/>
      <c r="AS1758" s="130"/>
      <c r="AT1758" s="130"/>
      <c r="AU1758" s="130"/>
      <c r="AV1758" s="130"/>
      <c r="AW1758" s="130"/>
      <c r="AX1758" s="130"/>
      <c r="AY1758" s="130"/>
      <c r="AZ1758" s="130"/>
      <c r="BA1758" s="130"/>
      <c r="BB1758" s="130"/>
      <c r="BC1758" s="130"/>
      <c r="BD1758" s="130"/>
      <c r="BE1758" s="130"/>
      <c r="BF1758" s="130"/>
      <c r="BG1758" s="130"/>
      <c r="BH1758" s="130"/>
      <c r="BI1758" s="130"/>
      <c r="BJ1758" s="130"/>
      <c r="BK1758" s="130"/>
      <c r="BL1758" s="130"/>
      <c r="BM1758" s="130"/>
      <c r="BN1758" s="130"/>
      <c r="BO1758" s="130"/>
      <c r="BP1758" s="130"/>
      <c r="BQ1758" s="130"/>
      <c r="BR1758" s="130"/>
      <c r="BS1758" s="111"/>
    </row>
    <row r="1759" spans="4:71" s="94" customFormat="1" ht="9.75" customHeight="1" x14ac:dyDescent="0.25">
      <c r="D1759" s="130"/>
      <c r="E1759" s="130"/>
      <c r="F1759" s="130"/>
      <c r="G1759" s="130"/>
      <c r="H1759" s="130"/>
      <c r="I1759" s="130"/>
      <c r="J1759" s="130"/>
      <c r="K1759" s="130"/>
      <c r="L1759" s="130"/>
      <c r="M1759" s="130"/>
      <c r="N1759" s="130"/>
      <c r="O1759" s="130"/>
      <c r="P1759" s="130"/>
      <c r="Q1759" s="130"/>
      <c r="R1759" s="130"/>
      <c r="S1759" s="130"/>
      <c r="T1759" s="130"/>
      <c r="U1759" s="130"/>
      <c r="V1759" s="130"/>
      <c r="W1759" s="130"/>
      <c r="X1759" s="130"/>
      <c r="Y1759" s="130"/>
      <c r="Z1759" s="130"/>
      <c r="AA1759" s="130"/>
      <c r="AB1759" s="130"/>
      <c r="AC1759" s="130"/>
      <c r="AD1759" s="130"/>
      <c r="AE1759" s="130"/>
      <c r="AF1759" s="130"/>
      <c r="AG1759" s="130"/>
      <c r="AH1759" s="130"/>
      <c r="AI1759" s="130"/>
      <c r="AJ1759" s="130"/>
      <c r="AK1759" s="130"/>
      <c r="AL1759" s="130"/>
      <c r="AM1759" s="130"/>
      <c r="AN1759" s="130"/>
      <c r="AO1759" s="130"/>
      <c r="AP1759" s="130"/>
      <c r="AQ1759" s="130"/>
      <c r="AR1759" s="130"/>
      <c r="AS1759" s="130"/>
      <c r="AT1759" s="130"/>
      <c r="AU1759" s="130"/>
      <c r="AV1759" s="130"/>
      <c r="AW1759" s="130"/>
      <c r="AX1759" s="130"/>
      <c r="AY1759" s="130"/>
      <c r="AZ1759" s="130"/>
      <c r="BA1759" s="130"/>
      <c r="BB1759" s="130"/>
      <c r="BC1759" s="130"/>
      <c r="BD1759" s="130"/>
      <c r="BE1759" s="130"/>
      <c r="BF1759" s="130"/>
      <c r="BG1759" s="130"/>
      <c r="BH1759" s="130"/>
      <c r="BI1759" s="130"/>
      <c r="BJ1759" s="130"/>
      <c r="BK1759" s="130"/>
      <c r="BL1759" s="130"/>
      <c r="BM1759" s="130"/>
      <c r="BN1759" s="130"/>
      <c r="BO1759" s="130"/>
      <c r="BP1759" s="130"/>
      <c r="BQ1759" s="130"/>
      <c r="BR1759" s="130"/>
      <c r="BS1759" s="111"/>
    </row>
    <row r="1760" spans="4:71" s="94" customFormat="1" ht="9.75" customHeight="1" x14ac:dyDescent="0.25">
      <c r="D1760" s="130"/>
      <c r="E1760" s="130"/>
      <c r="F1760" s="130"/>
      <c r="G1760" s="130"/>
      <c r="H1760" s="130"/>
      <c r="I1760" s="130"/>
      <c r="J1760" s="130"/>
      <c r="K1760" s="130"/>
      <c r="L1760" s="130"/>
      <c r="M1760" s="130"/>
      <c r="N1760" s="130"/>
      <c r="O1760" s="130"/>
      <c r="P1760" s="130"/>
      <c r="Q1760" s="130"/>
      <c r="R1760" s="130"/>
      <c r="S1760" s="130"/>
      <c r="T1760" s="130"/>
      <c r="U1760" s="130"/>
      <c r="V1760" s="130"/>
      <c r="W1760" s="130"/>
      <c r="X1760" s="130"/>
      <c r="Y1760" s="130"/>
      <c r="Z1760" s="130"/>
      <c r="AA1760" s="130"/>
      <c r="AB1760" s="130"/>
      <c r="AC1760" s="130"/>
      <c r="AD1760" s="130"/>
      <c r="AE1760" s="130"/>
      <c r="AF1760" s="130"/>
      <c r="AG1760" s="130"/>
      <c r="AH1760" s="130"/>
      <c r="AI1760" s="130"/>
      <c r="AJ1760" s="130"/>
      <c r="AK1760" s="130"/>
      <c r="AL1760" s="130"/>
      <c r="AM1760" s="130"/>
      <c r="AN1760" s="130"/>
      <c r="AO1760" s="130"/>
      <c r="AP1760" s="130"/>
      <c r="AQ1760" s="130"/>
      <c r="AR1760" s="130"/>
      <c r="AS1760" s="130"/>
      <c r="AT1760" s="130"/>
      <c r="AU1760" s="130"/>
      <c r="AV1760" s="130"/>
      <c r="AW1760" s="130"/>
      <c r="AX1760" s="130"/>
      <c r="AY1760" s="130"/>
      <c r="AZ1760" s="130"/>
      <c r="BA1760" s="130"/>
      <c r="BB1760" s="130"/>
      <c r="BC1760" s="130"/>
      <c r="BD1760" s="130"/>
      <c r="BE1760" s="130"/>
      <c r="BF1760" s="130"/>
      <c r="BG1760" s="130"/>
      <c r="BH1760" s="130"/>
      <c r="BI1760" s="130"/>
      <c r="BJ1760" s="130"/>
      <c r="BK1760" s="130"/>
      <c r="BL1760" s="130"/>
      <c r="BM1760" s="130"/>
      <c r="BN1760" s="130"/>
      <c r="BO1760" s="130"/>
      <c r="BP1760" s="130"/>
      <c r="BQ1760" s="130"/>
      <c r="BR1760" s="130"/>
      <c r="BS1760" s="111"/>
    </row>
    <row r="1761" spans="4:71" s="94" customFormat="1" ht="9.75" customHeight="1" x14ac:dyDescent="0.25">
      <c r="D1761" s="130"/>
      <c r="E1761" s="130"/>
      <c r="F1761" s="130"/>
      <c r="G1761" s="130"/>
      <c r="H1761" s="130"/>
      <c r="I1761" s="130"/>
      <c r="J1761" s="130"/>
      <c r="K1761" s="130"/>
      <c r="L1761" s="130"/>
      <c r="M1761" s="130"/>
      <c r="N1761" s="130"/>
      <c r="O1761" s="130"/>
      <c r="P1761" s="130"/>
      <c r="Q1761" s="130"/>
      <c r="R1761" s="130"/>
      <c r="S1761" s="130"/>
      <c r="T1761" s="130"/>
      <c r="U1761" s="130"/>
      <c r="V1761" s="130"/>
      <c r="W1761" s="130"/>
      <c r="X1761" s="130"/>
      <c r="Y1761" s="130"/>
      <c r="Z1761" s="130"/>
      <c r="AA1761" s="130"/>
      <c r="AB1761" s="130"/>
      <c r="AC1761" s="130"/>
      <c r="AD1761" s="130"/>
      <c r="AE1761" s="130"/>
      <c r="AF1761" s="130"/>
      <c r="AG1761" s="130"/>
      <c r="AH1761" s="130"/>
      <c r="AI1761" s="130"/>
      <c r="AJ1761" s="130"/>
      <c r="AK1761" s="130"/>
      <c r="AL1761" s="130"/>
      <c r="AM1761" s="130"/>
      <c r="AN1761" s="130"/>
      <c r="AO1761" s="130"/>
      <c r="AP1761" s="130"/>
      <c r="AQ1761" s="130"/>
      <c r="AR1761" s="130"/>
      <c r="AS1761" s="130"/>
      <c r="AT1761" s="130"/>
      <c r="AU1761" s="130"/>
      <c r="AV1761" s="130"/>
      <c r="AW1761" s="130"/>
      <c r="AX1761" s="130"/>
      <c r="AY1761" s="130"/>
      <c r="AZ1761" s="130"/>
      <c r="BA1761" s="130"/>
      <c r="BB1761" s="130"/>
      <c r="BC1761" s="130"/>
      <c r="BD1761" s="130"/>
      <c r="BE1761" s="130"/>
      <c r="BF1761" s="130"/>
      <c r="BG1761" s="130"/>
      <c r="BH1761" s="130"/>
      <c r="BI1761" s="130"/>
      <c r="BJ1761" s="130"/>
      <c r="BK1761" s="130"/>
      <c r="BL1761" s="130"/>
      <c r="BM1761" s="130"/>
      <c r="BN1761" s="130"/>
      <c r="BO1761" s="130"/>
      <c r="BP1761" s="130"/>
      <c r="BQ1761" s="130"/>
      <c r="BR1761" s="130"/>
      <c r="BS1761" s="111"/>
    </row>
    <row r="1762" spans="4:71" s="94" customFormat="1" ht="9.75" customHeight="1" x14ac:dyDescent="0.25">
      <c r="D1762" s="130"/>
      <c r="E1762" s="130"/>
      <c r="F1762" s="130"/>
      <c r="G1762" s="130"/>
      <c r="H1762" s="130"/>
      <c r="I1762" s="130"/>
      <c r="J1762" s="130"/>
      <c r="K1762" s="130"/>
      <c r="L1762" s="130"/>
      <c r="M1762" s="130"/>
      <c r="N1762" s="130"/>
      <c r="O1762" s="130"/>
      <c r="P1762" s="130"/>
      <c r="Q1762" s="130"/>
      <c r="R1762" s="130"/>
      <c r="S1762" s="130"/>
      <c r="T1762" s="130"/>
      <c r="U1762" s="130"/>
      <c r="V1762" s="130"/>
      <c r="W1762" s="130"/>
      <c r="X1762" s="130"/>
      <c r="Y1762" s="130"/>
      <c r="Z1762" s="130"/>
      <c r="AA1762" s="130"/>
      <c r="AB1762" s="130"/>
      <c r="AC1762" s="130"/>
      <c r="AD1762" s="130"/>
      <c r="AE1762" s="130"/>
      <c r="AF1762" s="130"/>
      <c r="AG1762" s="130"/>
      <c r="AH1762" s="130"/>
      <c r="AI1762" s="130"/>
      <c r="AJ1762" s="130"/>
      <c r="AK1762" s="130"/>
      <c r="AL1762" s="130"/>
      <c r="AM1762" s="130"/>
      <c r="AN1762" s="130"/>
      <c r="AO1762" s="130"/>
      <c r="AP1762" s="130"/>
      <c r="AQ1762" s="130"/>
      <c r="AR1762" s="130"/>
      <c r="AS1762" s="130"/>
      <c r="AT1762" s="130"/>
      <c r="AU1762" s="130"/>
      <c r="AV1762" s="130"/>
      <c r="AW1762" s="130"/>
      <c r="AX1762" s="130"/>
      <c r="AY1762" s="130"/>
      <c r="AZ1762" s="130"/>
      <c r="BA1762" s="130"/>
      <c r="BB1762" s="130"/>
      <c r="BC1762" s="130"/>
      <c r="BD1762" s="130"/>
      <c r="BE1762" s="130"/>
      <c r="BF1762" s="130"/>
      <c r="BG1762" s="130"/>
      <c r="BH1762" s="130"/>
      <c r="BI1762" s="130"/>
      <c r="BJ1762" s="130"/>
      <c r="BK1762" s="130"/>
      <c r="BL1762" s="130"/>
      <c r="BM1762" s="130"/>
      <c r="BN1762" s="130"/>
      <c r="BO1762" s="130"/>
      <c r="BP1762" s="130"/>
      <c r="BQ1762" s="130"/>
      <c r="BR1762" s="130"/>
      <c r="BS1762" s="111"/>
    </row>
    <row r="1763" spans="4:71" s="94" customFormat="1" ht="9.75" customHeight="1" x14ac:dyDescent="0.25">
      <c r="D1763" s="130"/>
      <c r="E1763" s="130"/>
      <c r="F1763" s="130"/>
      <c r="G1763" s="130"/>
      <c r="H1763" s="130"/>
      <c r="I1763" s="130"/>
      <c r="J1763" s="130"/>
      <c r="K1763" s="130"/>
      <c r="L1763" s="130"/>
      <c r="M1763" s="130"/>
      <c r="N1763" s="130"/>
      <c r="O1763" s="130"/>
      <c r="P1763" s="130"/>
      <c r="Q1763" s="130"/>
      <c r="R1763" s="130"/>
      <c r="S1763" s="130"/>
      <c r="T1763" s="130"/>
      <c r="U1763" s="130"/>
      <c r="V1763" s="130"/>
      <c r="W1763" s="130"/>
      <c r="X1763" s="130"/>
      <c r="Y1763" s="130"/>
      <c r="Z1763" s="130"/>
      <c r="AA1763" s="130"/>
      <c r="AB1763" s="130"/>
      <c r="AC1763" s="130"/>
      <c r="AD1763" s="130"/>
      <c r="AE1763" s="130"/>
      <c r="AF1763" s="130"/>
      <c r="AG1763" s="130"/>
      <c r="AH1763" s="130"/>
      <c r="AI1763" s="130"/>
      <c r="AJ1763" s="130"/>
      <c r="AK1763" s="130"/>
      <c r="AL1763" s="130"/>
      <c r="AM1763" s="130"/>
      <c r="AN1763" s="130"/>
      <c r="AO1763" s="130"/>
      <c r="AP1763" s="130"/>
      <c r="AQ1763" s="130"/>
      <c r="AR1763" s="130"/>
      <c r="AS1763" s="130"/>
      <c r="AT1763" s="130"/>
      <c r="AU1763" s="130"/>
      <c r="AV1763" s="130"/>
      <c r="AW1763" s="130"/>
      <c r="AX1763" s="130"/>
      <c r="AY1763" s="130"/>
      <c r="AZ1763" s="130"/>
      <c r="BA1763" s="130"/>
      <c r="BB1763" s="130"/>
      <c r="BC1763" s="130"/>
      <c r="BD1763" s="130"/>
      <c r="BE1763" s="130"/>
      <c r="BF1763" s="130"/>
      <c r="BG1763" s="130"/>
      <c r="BH1763" s="130"/>
      <c r="BI1763" s="130"/>
      <c r="BJ1763" s="130"/>
      <c r="BK1763" s="130"/>
      <c r="BL1763" s="130"/>
      <c r="BM1763" s="130"/>
      <c r="BN1763" s="130"/>
      <c r="BO1763" s="130"/>
      <c r="BP1763" s="130"/>
      <c r="BQ1763" s="130"/>
      <c r="BR1763" s="130"/>
      <c r="BS1763" s="111"/>
    </row>
    <row r="1764" spans="4:71" s="94" customFormat="1" ht="9.75" customHeight="1" x14ac:dyDescent="0.25">
      <c r="D1764" s="130"/>
      <c r="E1764" s="130"/>
      <c r="F1764" s="130"/>
      <c r="G1764" s="130"/>
      <c r="H1764" s="130"/>
      <c r="I1764" s="130"/>
      <c r="J1764" s="130"/>
      <c r="K1764" s="130"/>
      <c r="L1764" s="130"/>
      <c r="M1764" s="130"/>
      <c r="N1764" s="130"/>
      <c r="O1764" s="130"/>
      <c r="P1764" s="130"/>
      <c r="Q1764" s="130"/>
      <c r="R1764" s="130"/>
      <c r="S1764" s="130"/>
      <c r="T1764" s="130"/>
      <c r="U1764" s="130"/>
      <c r="V1764" s="130"/>
      <c r="W1764" s="130"/>
      <c r="X1764" s="130"/>
      <c r="Y1764" s="130"/>
      <c r="Z1764" s="130"/>
      <c r="AA1764" s="130"/>
      <c r="AB1764" s="130"/>
      <c r="AC1764" s="130"/>
      <c r="AD1764" s="130"/>
      <c r="AE1764" s="130"/>
      <c r="AF1764" s="130"/>
      <c r="AG1764" s="130"/>
      <c r="AH1764" s="130"/>
      <c r="AI1764" s="130"/>
      <c r="AJ1764" s="130"/>
      <c r="AK1764" s="130"/>
      <c r="AL1764" s="130"/>
      <c r="AM1764" s="130"/>
      <c r="AN1764" s="130"/>
      <c r="AO1764" s="130"/>
      <c r="AP1764" s="130"/>
      <c r="AQ1764" s="130"/>
      <c r="AR1764" s="130"/>
      <c r="AS1764" s="130"/>
      <c r="AT1764" s="130"/>
      <c r="AU1764" s="130"/>
      <c r="AV1764" s="130"/>
      <c r="AW1764" s="130"/>
      <c r="AX1764" s="130"/>
      <c r="AY1764" s="130"/>
      <c r="AZ1764" s="130"/>
      <c r="BA1764" s="130"/>
      <c r="BB1764" s="130"/>
      <c r="BC1764" s="130"/>
      <c r="BD1764" s="130"/>
      <c r="BE1764" s="130"/>
      <c r="BF1764" s="130"/>
      <c r="BG1764" s="130"/>
      <c r="BH1764" s="130"/>
      <c r="BI1764" s="130"/>
      <c r="BJ1764" s="130"/>
      <c r="BK1764" s="130"/>
      <c r="BL1764" s="130"/>
      <c r="BM1764" s="130"/>
      <c r="BN1764" s="130"/>
      <c r="BO1764" s="130"/>
      <c r="BP1764" s="130"/>
      <c r="BQ1764" s="130"/>
      <c r="BR1764" s="130"/>
      <c r="BS1764" s="111"/>
    </row>
    <row r="1765" spans="4:71" s="94" customFormat="1" ht="9.75" customHeight="1" x14ac:dyDescent="0.25">
      <c r="D1765" s="130"/>
      <c r="E1765" s="130"/>
      <c r="F1765" s="130"/>
      <c r="G1765" s="130"/>
      <c r="H1765" s="130"/>
      <c r="I1765" s="130"/>
      <c r="J1765" s="130"/>
      <c r="K1765" s="130"/>
      <c r="L1765" s="130"/>
      <c r="M1765" s="130"/>
      <c r="N1765" s="130"/>
      <c r="O1765" s="130"/>
      <c r="P1765" s="130"/>
      <c r="Q1765" s="130"/>
      <c r="R1765" s="130"/>
      <c r="S1765" s="130"/>
      <c r="T1765" s="130"/>
      <c r="U1765" s="130"/>
      <c r="V1765" s="130"/>
      <c r="W1765" s="130"/>
      <c r="X1765" s="130"/>
      <c r="Y1765" s="130"/>
      <c r="Z1765" s="130"/>
      <c r="AA1765" s="130"/>
      <c r="AB1765" s="130"/>
      <c r="AC1765" s="130"/>
      <c r="AD1765" s="130"/>
      <c r="AE1765" s="130"/>
      <c r="AF1765" s="130"/>
      <c r="AG1765" s="130"/>
      <c r="AH1765" s="130"/>
      <c r="AI1765" s="130"/>
      <c r="AJ1765" s="130"/>
      <c r="AK1765" s="130"/>
      <c r="AL1765" s="130"/>
      <c r="AM1765" s="130"/>
      <c r="AN1765" s="130"/>
      <c r="AO1765" s="130"/>
      <c r="AP1765" s="130"/>
      <c r="AQ1765" s="130"/>
      <c r="AR1765" s="130"/>
      <c r="AS1765" s="130"/>
      <c r="AT1765" s="130"/>
      <c r="AU1765" s="130"/>
      <c r="AV1765" s="130"/>
      <c r="AW1765" s="130"/>
      <c r="AX1765" s="130"/>
      <c r="AY1765" s="130"/>
      <c r="AZ1765" s="130"/>
      <c r="BA1765" s="130"/>
      <c r="BB1765" s="130"/>
      <c r="BC1765" s="130"/>
      <c r="BD1765" s="130"/>
      <c r="BE1765" s="130"/>
      <c r="BF1765" s="130"/>
      <c r="BG1765" s="130"/>
      <c r="BH1765" s="130"/>
      <c r="BI1765" s="130"/>
      <c r="BJ1765" s="130"/>
      <c r="BK1765" s="130"/>
      <c r="BL1765" s="130"/>
      <c r="BM1765" s="130"/>
      <c r="BN1765" s="130"/>
      <c r="BO1765" s="130"/>
      <c r="BP1765" s="130"/>
      <c r="BQ1765" s="130"/>
      <c r="BR1765" s="130"/>
      <c r="BS1765" s="111"/>
    </row>
    <row r="1766" spans="4:71" s="94" customFormat="1" ht="9.75" customHeight="1" x14ac:dyDescent="0.25">
      <c r="D1766" s="130"/>
      <c r="E1766" s="130"/>
      <c r="F1766" s="130"/>
      <c r="G1766" s="130"/>
      <c r="H1766" s="130"/>
      <c r="I1766" s="130"/>
      <c r="J1766" s="130"/>
      <c r="K1766" s="130"/>
      <c r="L1766" s="130"/>
      <c r="M1766" s="130"/>
      <c r="N1766" s="130"/>
      <c r="O1766" s="130"/>
      <c r="P1766" s="130"/>
      <c r="Q1766" s="130"/>
      <c r="R1766" s="130"/>
      <c r="S1766" s="130"/>
      <c r="T1766" s="130"/>
      <c r="U1766" s="130"/>
      <c r="V1766" s="130"/>
      <c r="W1766" s="130"/>
      <c r="X1766" s="130"/>
      <c r="Y1766" s="130"/>
      <c r="Z1766" s="130"/>
      <c r="AA1766" s="130"/>
      <c r="AB1766" s="130"/>
      <c r="AC1766" s="130"/>
      <c r="AD1766" s="130"/>
      <c r="AE1766" s="130"/>
      <c r="AF1766" s="130"/>
      <c r="AG1766" s="130"/>
      <c r="AH1766" s="130"/>
      <c r="AI1766" s="130"/>
      <c r="AJ1766" s="130"/>
      <c r="AK1766" s="130"/>
      <c r="AL1766" s="130"/>
      <c r="AM1766" s="130"/>
      <c r="AN1766" s="130"/>
      <c r="AO1766" s="130"/>
      <c r="AP1766" s="130"/>
      <c r="AQ1766" s="130"/>
      <c r="AR1766" s="130"/>
      <c r="AS1766" s="130"/>
      <c r="AT1766" s="130"/>
      <c r="AU1766" s="130"/>
      <c r="AV1766" s="130"/>
      <c r="AW1766" s="130"/>
      <c r="AX1766" s="130"/>
      <c r="AY1766" s="130"/>
      <c r="AZ1766" s="130"/>
      <c r="BA1766" s="130"/>
      <c r="BB1766" s="130"/>
      <c r="BC1766" s="130"/>
      <c r="BD1766" s="130"/>
      <c r="BE1766" s="130"/>
      <c r="BF1766" s="130"/>
      <c r="BG1766" s="130"/>
      <c r="BH1766" s="130"/>
      <c r="BI1766" s="130"/>
      <c r="BJ1766" s="130"/>
      <c r="BK1766" s="130"/>
      <c r="BL1766" s="130"/>
      <c r="BM1766" s="130"/>
      <c r="BN1766" s="130"/>
      <c r="BO1766" s="130"/>
      <c r="BP1766" s="130"/>
      <c r="BQ1766" s="130"/>
      <c r="BR1766" s="130"/>
      <c r="BS1766" s="111"/>
    </row>
    <row r="1767" spans="4:71" s="94" customFormat="1" ht="9.75" customHeight="1" x14ac:dyDescent="0.25">
      <c r="D1767" s="130"/>
      <c r="E1767" s="130"/>
      <c r="F1767" s="130"/>
      <c r="G1767" s="130"/>
      <c r="H1767" s="130"/>
      <c r="I1767" s="130"/>
      <c r="J1767" s="130"/>
      <c r="K1767" s="130"/>
      <c r="L1767" s="130"/>
      <c r="M1767" s="130"/>
      <c r="N1767" s="130"/>
      <c r="O1767" s="130"/>
      <c r="P1767" s="130"/>
      <c r="Q1767" s="130"/>
      <c r="R1767" s="130"/>
      <c r="S1767" s="130"/>
      <c r="T1767" s="130"/>
      <c r="U1767" s="130"/>
      <c r="V1767" s="130"/>
      <c r="W1767" s="130"/>
      <c r="X1767" s="130"/>
      <c r="Y1767" s="130"/>
      <c r="Z1767" s="130"/>
      <c r="AA1767" s="130"/>
      <c r="AB1767" s="130"/>
      <c r="AC1767" s="130"/>
      <c r="AD1767" s="130"/>
      <c r="AE1767" s="130"/>
      <c r="AF1767" s="130"/>
      <c r="AG1767" s="130"/>
      <c r="AH1767" s="130"/>
      <c r="AI1767" s="130"/>
      <c r="AJ1767" s="130"/>
      <c r="AK1767" s="130"/>
      <c r="AL1767" s="130"/>
      <c r="AM1767" s="130"/>
      <c r="AN1767" s="130"/>
      <c r="AO1767" s="130"/>
      <c r="AP1767" s="130"/>
      <c r="AQ1767" s="130"/>
      <c r="AR1767" s="130"/>
      <c r="AS1767" s="130"/>
      <c r="AT1767" s="130"/>
      <c r="AU1767" s="130"/>
      <c r="AV1767" s="130"/>
      <c r="AW1767" s="130"/>
      <c r="AX1767" s="130"/>
      <c r="AY1767" s="130"/>
      <c r="AZ1767" s="130"/>
      <c r="BA1767" s="130"/>
      <c r="BB1767" s="130"/>
      <c r="BC1767" s="130"/>
      <c r="BD1767" s="130"/>
      <c r="BE1767" s="130"/>
      <c r="BF1767" s="130"/>
      <c r="BG1767" s="130"/>
      <c r="BH1767" s="130"/>
      <c r="BI1767" s="130"/>
      <c r="BJ1767" s="130"/>
      <c r="BK1767" s="130"/>
      <c r="BL1767" s="130"/>
      <c r="BM1767" s="130"/>
      <c r="BN1767" s="130"/>
      <c r="BO1767" s="130"/>
      <c r="BP1767" s="130"/>
      <c r="BQ1767" s="130"/>
      <c r="BR1767" s="130"/>
      <c r="BS1767" s="111"/>
    </row>
    <row r="1768" spans="4:71" s="94" customFormat="1" ht="9.75" customHeight="1" x14ac:dyDescent="0.25">
      <c r="D1768" s="130"/>
      <c r="E1768" s="130"/>
      <c r="F1768" s="130"/>
      <c r="G1768" s="130"/>
      <c r="H1768" s="130"/>
      <c r="I1768" s="130"/>
      <c r="J1768" s="130"/>
      <c r="K1768" s="130"/>
      <c r="L1768" s="130"/>
      <c r="M1768" s="130"/>
      <c r="N1768" s="130"/>
      <c r="O1768" s="130"/>
      <c r="P1768" s="130"/>
      <c r="Q1768" s="130"/>
      <c r="R1768" s="130"/>
      <c r="S1768" s="130"/>
      <c r="T1768" s="130"/>
      <c r="U1768" s="130"/>
      <c r="V1768" s="130"/>
      <c r="W1768" s="130"/>
      <c r="X1768" s="130"/>
      <c r="Y1768" s="130"/>
      <c r="Z1768" s="130"/>
      <c r="AA1768" s="130"/>
      <c r="AB1768" s="130"/>
      <c r="AC1768" s="130"/>
      <c r="AD1768" s="130"/>
      <c r="AE1768" s="130"/>
      <c r="AF1768" s="130"/>
      <c r="AG1768" s="130"/>
      <c r="AH1768" s="130"/>
      <c r="AI1768" s="130"/>
      <c r="AJ1768" s="130"/>
      <c r="AK1768" s="130"/>
      <c r="AL1768" s="130"/>
      <c r="AM1768" s="130"/>
      <c r="AN1768" s="130"/>
      <c r="AO1768" s="130"/>
      <c r="AP1768" s="130"/>
      <c r="AQ1768" s="130"/>
      <c r="AR1768" s="130"/>
      <c r="AS1768" s="130"/>
      <c r="AT1768" s="130"/>
      <c r="AU1768" s="130"/>
      <c r="AV1768" s="130"/>
      <c r="AW1768" s="130"/>
      <c r="AX1768" s="130"/>
      <c r="AY1768" s="130"/>
      <c r="AZ1768" s="130"/>
      <c r="BA1768" s="130"/>
      <c r="BB1768" s="130"/>
      <c r="BC1768" s="130"/>
      <c r="BD1768" s="130"/>
      <c r="BE1768" s="130"/>
      <c r="BF1768" s="130"/>
      <c r="BG1768" s="130"/>
      <c r="BH1768" s="130"/>
      <c r="BI1768" s="130"/>
      <c r="BJ1768" s="130"/>
      <c r="BK1768" s="130"/>
      <c r="BL1768" s="130"/>
      <c r="BM1768" s="130"/>
      <c r="BN1768" s="130"/>
      <c r="BO1768" s="130"/>
      <c r="BP1768" s="130"/>
      <c r="BQ1768" s="130"/>
      <c r="BR1768" s="130"/>
      <c r="BS1768" s="111"/>
    </row>
    <row r="1769" spans="4:71" s="94" customFormat="1" ht="9.75" customHeight="1" x14ac:dyDescent="0.25">
      <c r="D1769" s="130"/>
      <c r="E1769" s="130"/>
      <c r="F1769" s="130"/>
      <c r="G1769" s="130"/>
      <c r="H1769" s="130"/>
      <c r="I1769" s="130"/>
      <c r="J1769" s="130"/>
      <c r="K1769" s="130"/>
      <c r="L1769" s="130"/>
      <c r="M1769" s="130"/>
      <c r="N1769" s="130"/>
      <c r="O1769" s="130"/>
      <c r="P1769" s="130"/>
      <c r="Q1769" s="130"/>
      <c r="R1769" s="130"/>
      <c r="S1769" s="130"/>
      <c r="T1769" s="130"/>
      <c r="U1769" s="130"/>
      <c r="V1769" s="130"/>
      <c r="W1769" s="130"/>
      <c r="X1769" s="130"/>
      <c r="Y1769" s="130"/>
      <c r="Z1769" s="130"/>
      <c r="AA1769" s="130"/>
      <c r="AB1769" s="130"/>
      <c r="AC1769" s="130"/>
      <c r="AD1769" s="130"/>
      <c r="AE1769" s="130"/>
      <c r="AF1769" s="130"/>
      <c r="AG1769" s="130"/>
      <c r="AH1769" s="130"/>
      <c r="AI1769" s="130"/>
      <c r="AJ1769" s="130"/>
      <c r="AK1769" s="130"/>
      <c r="AL1769" s="130"/>
      <c r="AM1769" s="130"/>
      <c r="AN1769" s="130"/>
      <c r="AO1769" s="130"/>
      <c r="AP1769" s="130"/>
      <c r="AQ1769" s="130"/>
      <c r="AR1769" s="130"/>
      <c r="AS1769" s="130"/>
      <c r="AT1769" s="130"/>
      <c r="AU1769" s="130"/>
      <c r="AV1769" s="130"/>
      <c r="AW1769" s="130"/>
      <c r="AX1769" s="130"/>
      <c r="AY1769" s="130"/>
      <c r="AZ1769" s="130"/>
      <c r="BA1769" s="130"/>
      <c r="BB1769" s="130"/>
      <c r="BC1769" s="130"/>
      <c r="BD1769" s="130"/>
      <c r="BE1769" s="130"/>
      <c r="BF1769" s="130"/>
      <c r="BG1769" s="130"/>
      <c r="BH1769" s="130"/>
      <c r="BI1769" s="130"/>
      <c r="BJ1769" s="130"/>
      <c r="BK1769" s="130"/>
      <c r="BL1769" s="130"/>
      <c r="BM1769" s="130"/>
      <c r="BN1769" s="130"/>
      <c r="BO1769" s="130"/>
      <c r="BP1769" s="130"/>
      <c r="BQ1769" s="130"/>
      <c r="BR1769" s="130"/>
      <c r="BS1769" s="111"/>
    </row>
    <row r="1770" spans="4:71" s="94" customFormat="1" ht="9.75" customHeight="1" x14ac:dyDescent="0.25">
      <c r="D1770" s="130"/>
      <c r="E1770" s="130"/>
      <c r="F1770" s="130"/>
      <c r="G1770" s="130"/>
      <c r="H1770" s="130"/>
      <c r="I1770" s="130"/>
      <c r="J1770" s="130"/>
      <c r="K1770" s="130"/>
      <c r="L1770" s="130"/>
      <c r="M1770" s="130"/>
      <c r="N1770" s="130"/>
      <c r="O1770" s="130"/>
      <c r="P1770" s="130"/>
      <c r="Q1770" s="130"/>
      <c r="R1770" s="130"/>
      <c r="S1770" s="130"/>
      <c r="T1770" s="130"/>
      <c r="U1770" s="130"/>
      <c r="V1770" s="130"/>
      <c r="W1770" s="130"/>
      <c r="X1770" s="130"/>
      <c r="Y1770" s="130"/>
      <c r="Z1770" s="130"/>
      <c r="AA1770" s="130"/>
      <c r="AB1770" s="130"/>
      <c r="AC1770" s="130"/>
      <c r="AD1770" s="130"/>
      <c r="AE1770" s="130"/>
      <c r="AF1770" s="130"/>
      <c r="AG1770" s="130"/>
      <c r="AH1770" s="130"/>
      <c r="AI1770" s="130"/>
      <c r="AJ1770" s="130"/>
      <c r="AK1770" s="130"/>
      <c r="AL1770" s="130"/>
      <c r="AM1770" s="130"/>
      <c r="AN1770" s="130"/>
      <c r="AO1770" s="130"/>
      <c r="AP1770" s="130"/>
      <c r="AQ1770" s="130"/>
      <c r="AR1770" s="130"/>
      <c r="AS1770" s="130"/>
      <c r="AT1770" s="130"/>
      <c r="AU1770" s="130"/>
      <c r="AV1770" s="130"/>
      <c r="AW1770" s="130"/>
      <c r="AX1770" s="130"/>
      <c r="AY1770" s="130"/>
      <c r="AZ1770" s="130"/>
      <c r="BA1770" s="130"/>
      <c r="BB1770" s="130"/>
      <c r="BC1770" s="130"/>
      <c r="BD1770" s="130"/>
      <c r="BE1770" s="130"/>
      <c r="BF1770" s="130"/>
      <c r="BG1770" s="130"/>
      <c r="BH1770" s="130"/>
      <c r="BI1770" s="130"/>
      <c r="BJ1770" s="130"/>
      <c r="BK1770" s="130"/>
      <c r="BL1770" s="130"/>
      <c r="BM1770" s="130"/>
      <c r="BN1770" s="130"/>
      <c r="BO1770" s="130"/>
      <c r="BP1770" s="130"/>
      <c r="BQ1770" s="130"/>
      <c r="BR1770" s="130"/>
      <c r="BS1770" s="111"/>
    </row>
    <row r="1771" spans="4:71" s="94" customFormat="1" ht="9.75" customHeight="1" x14ac:dyDescent="0.25">
      <c r="D1771" s="130"/>
      <c r="E1771" s="130"/>
      <c r="F1771" s="130"/>
      <c r="G1771" s="130"/>
      <c r="H1771" s="130"/>
      <c r="I1771" s="130"/>
      <c r="J1771" s="130"/>
      <c r="K1771" s="130"/>
      <c r="L1771" s="130"/>
      <c r="M1771" s="130"/>
      <c r="N1771" s="130"/>
      <c r="O1771" s="130"/>
      <c r="P1771" s="130"/>
      <c r="Q1771" s="130"/>
      <c r="R1771" s="130"/>
      <c r="S1771" s="130"/>
      <c r="T1771" s="130"/>
      <c r="U1771" s="130"/>
      <c r="V1771" s="130"/>
      <c r="W1771" s="130"/>
      <c r="X1771" s="130"/>
      <c r="Y1771" s="130"/>
      <c r="Z1771" s="130"/>
      <c r="AA1771" s="130"/>
      <c r="AB1771" s="130"/>
      <c r="AC1771" s="130"/>
      <c r="AD1771" s="130"/>
      <c r="AE1771" s="130"/>
      <c r="AF1771" s="130"/>
      <c r="AG1771" s="130"/>
      <c r="AH1771" s="130"/>
      <c r="AI1771" s="130"/>
      <c r="AJ1771" s="130"/>
      <c r="AK1771" s="130"/>
      <c r="AL1771" s="130"/>
      <c r="AM1771" s="130"/>
      <c r="AN1771" s="130"/>
      <c r="AO1771" s="130"/>
      <c r="AP1771" s="130"/>
      <c r="AQ1771" s="130"/>
      <c r="AR1771" s="130"/>
      <c r="AS1771" s="130"/>
      <c r="AT1771" s="130"/>
      <c r="AU1771" s="130"/>
      <c r="AV1771" s="130"/>
      <c r="AW1771" s="130"/>
      <c r="AX1771" s="130"/>
      <c r="AY1771" s="130"/>
      <c r="AZ1771" s="130"/>
      <c r="BA1771" s="130"/>
      <c r="BB1771" s="130"/>
      <c r="BC1771" s="130"/>
      <c r="BD1771" s="130"/>
      <c r="BE1771" s="130"/>
      <c r="BF1771" s="130"/>
      <c r="BG1771" s="130"/>
      <c r="BH1771" s="130"/>
      <c r="BI1771" s="130"/>
      <c r="BJ1771" s="130"/>
      <c r="BK1771" s="130"/>
      <c r="BL1771" s="130"/>
      <c r="BM1771" s="130"/>
      <c r="BN1771" s="130"/>
      <c r="BO1771" s="130"/>
      <c r="BP1771" s="130"/>
      <c r="BQ1771" s="130"/>
      <c r="BR1771" s="130"/>
      <c r="BS1771" s="111"/>
    </row>
    <row r="1772" spans="4:71" s="94" customFormat="1" ht="9.75" customHeight="1" x14ac:dyDescent="0.25">
      <c r="D1772" s="130"/>
      <c r="E1772" s="130"/>
      <c r="F1772" s="130"/>
      <c r="G1772" s="130"/>
      <c r="H1772" s="130"/>
      <c r="I1772" s="130"/>
      <c r="J1772" s="130"/>
      <c r="K1772" s="130"/>
      <c r="L1772" s="130"/>
      <c r="M1772" s="130"/>
      <c r="N1772" s="130"/>
      <c r="O1772" s="130"/>
      <c r="P1772" s="130"/>
      <c r="Q1772" s="130"/>
      <c r="R1772" s="130"/>
      <c r="S1772" s="130"/>
      <c r="T1772" s="130"/>
      <c r="U1772" s="130"/>
      <c r="V1772" s="130"/>
      <c r="W1772" s="130"/>
      <c r="X1772" s="130"/>
      <c r="Y1772" s="130"/>
      <c r="Z1772" s="130"/>
      <c r="AA1772" s="130"/>
      <c r="AB1772" s="130"/>
      <c r="AC1772" s="130"/>
      <c r="AD1772" s="130"/>
      <c r="AE1772" s="130"/>
      <c r="AF1772" s="130"/>
      <c r="AG1772" s="130"/>
      <c r="AH1772" s="130"/>
      <c r="AI1772" s="130"/>
      <c r="AJ1772" s="130"/>
      <c r="AK1772" s="130"/>
      <c r="AL1772" s="130"/>
      <c r="AM1772" s="130"/>
      <c r="AN1772" s="130"/>
      <c r="AO1772" s="130"/>
      <c r="AP1772" s="130"/>
      <c r="AQ1772" s="130"/>
      <c r="AR1772" s="130"/>
      <c r="AS1772" s="130"/>
      <c r="AT1772" s="130"/>
      <c r="AU1772" s="130"/>
      <c r="AV1772" s="130"/>
      <c r="AW1772" s="130"/>
      <c r="AX1772" s="130"/>
      <c r="AY1772" s="130"/>
      <c r="AZ1772" s="130"/>
      <c r="BA1772" s="130"/>
      <c r="BB1772" s="130"/>
      <c r="BC1772" s="130"/>
      <c r="BD1772" s="130"/>
      <c r="BE1772" s="130"/>
      <c r="BF1772" s="130"/>
      <c r="BG1772" s="130"/>
      <c r="BH1772" s="130"/>
      <c r="BI1772" s="130"/>
      <c r="BJ1772" s="130"/>
      <c r="BK1772" s="130"/>
      <c r="BL1772" s="130"/>
      <c r="BM1772" s="130"/>
      <c r="BN1772" s="130"/>
      <c r="BO1772" s="130"/>
      <c r="BP1772" s="130"/>
      <c r="BQ1772" s="130"/>
      <c r="BR1772" s="130"/>
      <c r="BS1772" s="111"/>
    </row>
    <row r="1773" spans="4:71" s="94" customFormat="1" ht="9.75" customHeight="1" x14ac:dyDescent="0.25">
      <c r="D1773" s="130"/>
      <c r="E1773" s="130"/>
      <c r="F1773" s="130"/>
      <c r="G1773" s="130"/>
      <c r="H1773" s="130"/>
      <c r="I1773" s="130"/>
      <c r="J1773" s="130"/>
      <c r="K1773" s="130"/>
      <c r="L1773" s="130"/>
      <c r="M1773" s="130"/>
      <c r="N1773" s="130"/>
      <c r="O1773" s="130"/>
      <c r="P1773" s="130"/>
      <c r="Q1773" s="130"/>
      <c r="R1773" s="130"/>
      <c r="S1773" s="130"/>
      <c r="T1773" s="130"/>
      <c r="U1773" s="130"/>
      <c r="V1773" s="130"/>
      <c r="W1773" s="130"/>
      <c r="X1773" s="130"/>
      <c r="Y1773" s="130"/>
      <c r="Z1773" s="130"/>
      <c r="AA1773" s="130"/>
      <c r="AB1773" s="130"/>
      <c r="AC1773" s="130"/>
      <c r="AD1773" s="130"/>
      <c r="AE1773" s="130"/>
      <c r="AF1773" s="130"/>
      <c r="AG1773" s="130"/>
      <c r="AH1773" s="130"/>
      <c r="AI1773" s="130"/>
      <c r="AJ1773" s="130"/>
      <c r="AK1773" s="130"/>
      <c r="AL1773" s="130"/>
      <c r="AM1773" s="130"/>
      <c r="AN1773" s="130"/>
      <c r="AO1773" s="130"/>
      <c r="AP1773" s="130"/>
      <c r="AQ1773" s="130"/>
      <c r="AR1773" s="130"/>
      <c r="AS1773" s="130"/>
      <c r="AT1773" s="130"/>
      <c r="AU1773" s="130"/>
      <c r="AV1773" s="130"/>
      <c r="AW1773" s="130"/>
      <c r="AX1773" s="130"/>
      <c r="AY1773" s="130"/>
      <c r="AZ1773" s="130"/>
      <c r="BA1773" s="130"/>
      <c r="BB1773" s="130"/>
      <c r="BC1773" s="130"/>
      <c r="BD1773" s="130"/>
      <c r="BE1773" s="130"/>
      <c r="BF1773" s="130"/>
      <c r="BG1773" s="130"/>
      <c r="BH1773" s="130"/>
      <c r="BI1773" s="130"/>
      <c r="BJ1773" s="130"/>
      <c r="BK1773" s="130"/>
      <c r="BL1773" s="130"/>
      <c r="BM1773" s="130"/>
      <c r="BN1773" s="130"/>
      <c r="BO1773" s="130"/>
      <c r="BP1773" s="130"/>
      <c r="BQ1773" s="130"/>
      <c r="BR1773" s="130"/>
      <c r="BS1773" s="111"/>
    </row>
    <row r="1774" spans="4:71" s="94" customFormat="1" ht="9.75" customHeight="1" x14ac:dyDescent="0.25">
      <c r="D1774" s="130"/>
      <c r="E1774" s="130"/>
      <c r="F1774" s="130"/>
      <c r="G1774" s="130"/>
      <c r="H1774" s="130"/>
      <c r="I1774" s="130"/>
      <c r="J1774" s="130"/>
      <c r="K1774" s="130"/>
      <c r="L1774" s="130"/>
      <c r="M1774" s="130"/>
      <c r="N1774" s="130"/>
      <c r="O1774" s="130"/>
      <c r="P1774" s="130"/>
      <c r="Q1774" s="130"/>
      <c r="R1774" s="130"/>
      <c r="S1774" s="130"/>
      <c r="T1774" s="130"/>
      <c r="U1774" s="130"/>
      <c r="V1774" s="130"/>
      <c r="W1774" s="130"/>
      <c r="X1774" s="130"/>
      <c r="Y1774" s="130"/>
      <c r="Z1774" s="130"/>
      <c r="AA1774" s="130"/>
      <c r="AB1774" s="130"/>
      <c r="AC1774" s="130"/>
      <c r="AD1774" s="130"/>
      <c r="AE1774" s="130"/>
      <c r="AF1774" s="130"/>
      <c r="AG1774" s="130"/>
      <c r="AH1774" s="130"/>
      <c r="AI1774" s="130"/>
      <c r="AJ1774" s="130"/>
      <c r="AK1774" s="130"/>
      <c r="AL1774" s="130"/>
      <c r="AM1774" s="130"/>
      <c r="AN1774" s="130"/>
      <c r="AO1774" s="130"/>
      <c r="AP1774" s="130"/>
      <c r="AQ1774" s="130"/>
      <c r="AR1774" s="130"/>
      <c r="AS1774" s="130"/>
      <c r="AT1774" s="130"/>
      <c r="AU1774" s="130"/>
      <c r="AV1774" s="130"/>
      <c r="AW1774" s="130"/>
      <c r="AX1774" s="130"/>
      <c r="AY1774" s="130"/>
      <c r="AZ1774" s="130"/>
      <c r="BA1774" s="130"/>
      <c r="BB1774" s="130"/>
      <c r="BC1774" s="130"/>
      <c r="BD1774" s="130"/>
      <c r="BE1774" s="130"/>
      <c r="BF1774" s="130"/>
      <c r="BG1774" s="130"/>
      <c r="BH1774" s="130"/>
      <c r="BI1774" s="130"/>
      <c r="BJ1774" s="130"/>
      <c r="BK1774" s="130"/>
      <c r="BL1774" s="130"/>
      <c r="BM1774" s="130"/>
      <c r="BN1774" s="130"/>
      <c r="BO1774" s="130"/>
      <c r="BP1774" s="130"/>
      <c r="BQ1774" s="130"/>
      <c r="BR1774" s="130"/>
      <c r="BS1774" s="111"/>
    </row>
    <row r="1775" spans="4:71" s="94" customFormat="1" ht="9.75" customHeight="1" x14ac:dyDescent="0.25">
      <c r="D1775" s="130"/>
      <c r="E1775" s="130"/>
      <c r="F1775" s="130"/>
      <c r="G1775" s="130"/>
      <c r="H1775" s="130"/>
      <c r="I1775" s="130"/>
      <c r="J1775" s="130"/>
      <c r="K1775" s="130"/>
      <c r="L1775" s="130"/>
      <c r="M1775" s="130"/>
      <c r="N1775" s="130"/>
      <c r="O1775" s="130"/>
      <c r="P1775" s="130"/>
      <c r="Q1775" s="130"/>
      <c r="R1775" s="130"/>
      <c r="S1775" s="130"/>
      <c r="T1775" s="130"/>
      <c r="U1775" s="130"/>
      <c r="V1775" s="130"/>
      <c r="W1775" s="130"/>
      <c r="X1775" s="130"/>
      <c r="Y1775" s="130"/>
      <c r="Z1775" s="130"/>
      <c r="AA1775" s="130"/>
      <c r="AB1775" s="130"/>
      <c r="AC1775" s="130"/>
      <c r="AD1775" s="130"/>
      <c r="AE1775" s="130"/>
      <c r="AF1775" s="130"/>
      <c r="AG1775" s="130"/>
      <c r="AH1775" s="130"/>
      <c r="AI1775" s="130"/>
      <c r="AJ1775" s="130"/>
      <c r="AK1775" s="130"/>
      <c r="AL1775" s="130"/>
      <c r="AM1775" s="130"/>
      <c r="AN1775" s="130"/>
      <c r="AO1775" s="130"/>
      <c r="AP1775" s="130"/>
      <c r="AQ1775" s="130"/>
      <c r="AR1775" s="130"/>
      <c r="AS1775" s="130"/>
      <c r="AT1775" s="130"/>
      <c r="AU1775" s="130"/>
      <c r="AV1775" s="130"/>
      <c r="AW1775" s="130"/>
      <c r="AX1775" s="130"/>
      <c r="AY1775" s="130"/>
      <c r="AZ1775" s="130"/>
      <c r="BA1775" s="130"/>
      <c r="BB1775" s="130"/>
      <c r="BC1775" s="130"/>
      <c r="BD1775" s="130"/>
      <c r="BE1775" s="130"/>
      <c r="BF1775" s="130"/>
      <c r="BG1775" s="130"/>
      <c r="BH1775" s="130"/>
      <c r="BI1775" s="130"/>
      <c r="BJ1775" s="130"/>
      <c r="BK1775" s="130"/>
      <c r="BL1775" s="130"/>
      <c r="BM1775" s="130"/>
      <c r="BN1775" s="130"/>
      <c r="BO1775" s="130"/>
      <c r="BP1775" s="130"/>
      <c r="BQ1775" s="130"/>
      <c r="BR1775" s="130"/>
      <c r="BS1775" s="111"/>
    </row>
    <row r="1776" spans="4:71" s="94" customFormat="1" ht="9.75" customHeight="1" x14ac:dyDescent="0.25">
      <c r="D1776" s="130"/>
      <c r="E1776" s="130"/>
      <c r="F1776" s="130"/>
      <c r="G1776" s="130"/>
      <c r="H1776" s="130"/>
      <c r="I1776" s="130"/>
      <c r="J1776" s="130"/>
      <c r="K1776" s="130"/>
      <c r="L1776" s="130"/>
      <c r="M1776" s="130"/>
      <c r="N1776" s="130"/>
      <c r="O1776" s="130"/>
      <c r="P1776" s="130"/>
      <c r="Q1776" s="130"/>
      <c r="R1776" s="130"/>
      <c r="S1776" s="130"/>
      <c r="T1776" s="130"/>
      <c r="U1776" s="130"/>
      <c r="V1776" s="130"/>
      <c r="W1776" s="130"/>
      <c r="X1776" s="130"/>
      <c r="Y1776" s="130"/>
      <c r="Z1776" s="130"/>
      <c r="AA1776" s="130"/>
      <c r="AB1776" s="130"/>
      <c r="AC1776" s="130"/>
      <c r="AD1776" s="130"/>
      <c r="AE1776" s="130"/>
      <c r="AF1776" s="130"/>
      <c r="AG1776" s="130"/>
      <c r="AH1776" s="130"/>
      <c r="AI1776" s="130"/>
      <c r="AJ1776" s="130"/>
      <c r="AK1776" s="130"/>
      <c r="AL1776" s="130"/>
      <c r="AM1776" s="130"/>
      <c r="AN1776" s="130"/>
      <c r="AO1776" s="130"/>
      <c r="AP1776" s="130"/>
      <c r="AQ1776" s="130"/>
      <c r="AR1776" s="130"/>
      <c r="AS1776" s="130"/>
      <c r="AT1776" s="130"/>
      <c r="AU1776" s="130"/>
      <c r="AV1776" s="130"/>
      <c r="AW1776" s="130"/>
      <c r="AX1776" s="130"/>
      <c r="AY1776" s="130"/>
      <c r="AZ1776" s="130"/>
      <c r="BA1776" s="130"/>
      <c r="BB1776" s="130"/>
      <c r="BC1776" s="130"/>
      <c r="BD1776" s="130"/>
      <c r="BE1776" s="130"/>
      <c r="BF1776" s="130"/>
      <c r="BG1776" s="130"/>
      <c r="BH1776" s="130"/>
      <c r="BI1776" s="130"/>
      <c r="BJ1776" s="130"/>
      <c r="BK1776" s="130"/>
      <c r="BL1776" s="130"/>
      <c r="BM1776" s="130"/>
      <c r="BN1776" s="130"/>
      <c r="BO1776" s="130"/>
      <c r="BP1776" s="130"/>
      <c r="BQ1776" s="130"/>
      <c r="BR1776" s="130"/>
      <c r="BS1776" s="111"/>
    </row>
    <row r="1777" spans="4:71" s="94" customFormat="1" ht="9.75" customHeight="1" x14ac:dyDescent="0.25">
      <c r="D1777" s="130"/>
      <c r="E1777" s="130"/>
      <c r="F1777" s="130"/>
      <c r="G1777" s="130"/>
      <c r="H1777" s="130"/>
      <c r="I1777" s="130"/>
      <c r="J1777" s="130"/>
      <c r="K1777" s="130"/>
      <c r="L1777" s="130"/>
      <c r="M1777" s="130"/>
      <c r="N1777" s="130"/>
      <c r="O1777" s="130"/>
      <c r="P1777" s="130"/>
      <c r="Q1777" s="130"/>
      <c r="R1777" s="130"/>
      <c r="S1777" s="130"/>
      <c r="T1777" s="130"/>
      <c r="U1777" s="130"/>
      <c r="V1777" s="130"/>
      <c r="W1777" s="130"/>
      <c r="X1777" s="130"/>
      <c r="Y1777" s="130"/>
      <c r="Z1777" s="130"/>
      <c r="AA1777" s="130"/>
      <c r="AB1777" s="130"/>
      <c r="AC1777" s="130"/>
      <c r="AD1777" s="130"/>
      <c r="AE1777" s="130"/>
      <c r="AF1777" s="130"/>
      <c r="AG1777" s="130"/>
      <c r="AH1777" s="130"/>
      <c r="AI1777" s="130"/>
      <c r="AJ1777" s="130"/>
      <c r="AK1777" s="130"/>
      <c r="AL1777" s="130"/>
      <c r="AM1777" s="130"/>
      <c r="AN1777" s="130"/>
      <c r="AO1777" s="130"/>
      <c r="AP1777" s="130"/>
      <c r="AQ1777" s="130"/>
      <c r="AR1777" s="130"/>
      <c r="AS1777" s="130"/>
      <c r="AT1777" s="130"/>
      <c r="AU1777" s="130"/>
      <c r="AV1777" s="130"/>
      <c r="AW1777" s="130"/>
      <c r="AX1777" s="130"/>
      <c r="AY1777" s="130"/>
      <c r="AZ1777" s="130"/>
      <c r="BA1777" s="130"/>
      <c r="BB1777" s="130"/>
      <c r="BC1777" s="130"/>
      <c r="BD1777" s="130"/>
      <c r="BE1777" s="130"/>
      <c r="BF1777" s="130"/>
      <c r="BG1777" s="130"/>
      <c r="BH1777" s="130"/>
      <c r="BI1777" s="130"/>
      <c r="BJ1777" s="130"/>
      <c r="BK1777" s="130"/>
      <c r="BL1777" s="130"/>
      <c r="BM1777" s="130"/>
      <c r="BN1777" s="130"/>
      <c r="BO1777" s="130"/>
      <c r="BP1777" s="130"/>
      <c r="BQ1777" s="130"/>
      <c r="BR1777" s="130"/>
      <c r="BS1777" s="111"/>
    </row>
    <row r="1778" spans="4:71" s="94" customFormat="1" ht="9.75" customHeight="1" x14ac:dyDescent="0.25">
      <c r="D1778" s="130"/>
      <c r="E1778" s="130"/>
      <c r="F1778" s="130"/>
      <c r="G1778" s="130"/>
      <c r="H1778" s="130"/>
      <c r="I1778" s="130"/>
      <c r="J1778" s="130"/>
      <c r="K1778" s="130"/>
      <c r="L1778" s="130"/>
      <c r="M1778" s="130"/>
      <c r="N1778" s="130"/>
      <c r="O1778" s="130"/>
      <c r="P1778" s="130"/>
      <c r="Q1778" s="130"/>
      <c r="R1778" s="130"/>
      <c r="S1778" s="130"/>
      <c r="T1778" s="130"/>
      <c r="U1778" s="130"/>
      <c r="V1778" s="130"/>
      <c r="W1778" s="130"/>
      <c r="X1778" s="130"/>
      <c r="Y1778" s="130"/>
      <c r="Z1778" s="130"/>
      <c r="AA1778" s="130"/>
      <c r="AB1778" s="130"/>
      <c r="AC1778" s="130"/>
      <c r="AD1778" s="130"/>
      <c r="AE1778" s="130"/>
      <c r="AF1778" s="130"/>
      <c r="AG1778" s="130"/>
      <c r="AH1778" s="130"/>
      <c r="AI1778" s="130"/>
      <c r="AJ1778" s="130"/>
      <c r="AK1778" s="130"/>
      <c r="AL1778" s="130"/>
      <c r="AM1778" s="130"/>
      <c r="AN1778" s="130"/>
      <c r="AO1778" s="130"/>
      <c r="AP1778" s="130"/>
      <c r="AQ1778" s="130"/>
      <c r="AR1778" s="130"/>
      <c r="AS1778" s="130"/>
      <c r="AT1778" s="130"/>
      <c r="AU1778" s="130"/>
      <c r="AV1778" s="130"/>
      <c r="AW1778" s="130"/>
      <c r="AX1778" s="130"/>
      <c r="AY1778" s="130"/>
      <c r="AZ1778" s="130"/>
      <c r="BA1778" s="130"/>
      <c r="BB1778" s="130"/>
      <c r="BC1778" s="130"/>
      <c r="BD1778" s="130"/>
      <c r="BE1778" s="130"/>
      <c r="BF1778" s="130"/>
      <c r="BG1778" s="130"/>
      <c r="BH1778" s="130"/>
      <c r="BI1778" s="130"/>
      <c r="BJ1778" s="130"/>
      <c r="BK1778" s="130"/>
      <c r="BL1778" s="130"/>
      <c r="BM1778" s="130"/>
      <c r="BN1778" s="130"/>
      <c r="BO1778" s="130"/>
      <c r="BP1778" s="130"/>
      <c r="BQ1778" s="130"/>
      <c r="BR1778" s="130"/>
      <c r="BS1778" s="111"/>
    </row>
    <row r="1779" spans="4:71" s="94" customFormat="1" ht="9.75" customHeight="1" x14ac:dyDescent="0.25">
      <c r="D1779" s="130"/>
      <c r="E1779" s="130"/>
      <c r="F1779" s="130"/>
      <c r="G1779" s="130"/>
      <c r="H1779" s="130"/>
      <c r="I1779" s="130"/>
      <c r="J1779" s="130"/>
      <c r="K1779" s="130"/>
      <c r="L1779" s="130"/>
      <c r="M1779" s="130"/>
      <c r="N1779" s="130"/>
      <c r="O1779" s="130"/>
      <c r="P1779" s="130"/>
      <c r="Q1779" s="130"/>
      <c r="R1779" s="130"/>
      <c r="S1779" s="130"/>
      <c r="T1779" s="130"/>
      <c r="U1779" s="130"/>
      <c r="V1779" s="130"/>
      <c r="W1779" s="130"/>
      <c r="X1779" s="130"/>
      <c r="Y1779" s="130"/>
      <c r="Z1779" s="130"/>
      <c r="AA1779" s="130"/>
      <c r="AB1779" s="130"/>
      <c r="AC1779" s="130"/>
      <c r="AD1779" s="130"/>
      <c r="AE1779" s="130"/>
      <c r="AF1779" s="130"/>
      <c r="AG1779" s="130"/>
      <c r="AH1779" s="130"/>
      <c r="AI1779" s="130"/>
      <c r="AJ1779" s="130"/>
      <c r="AK1779" s="130"/>
      <c r="AL1779" s="130"/>
      <c r="AM1779" s="130"/>
      <c r="AN1779" s="130"/>
      <c r="AO1779" s="130"/>
      <c r="AP1779" s="130"/>
      <c r="AQ1779" s="130"/>
      <c r="AR1779" s="130"/>
      <c r="AS1779" s="130"/>
      <c r="AT1779" s="130"/>
      <c r="AU1779" s="130"/>
      <c r="AV1779" s="130"/>
      <c r="AW1779" s="130"/>
      <c r="AX1779" s="130"/>
      <c r="AY1779" s="130"/>
      <c r="AZ1779" s="130"/>
      <c r="BA1779" s="130"/>
      <c r="BB1779" s="130"/>
      <c r="BC1779" s="130"/>
      <c r="BD1779" s="130"/>
      <c r="BE1779" s="130"/>
      <c r="BF1779" s="130"/>
      <c r="BG1779" s="130"/>
      <c r="BH1779" s="130"/>
      <c r="BI1779" s="130"/>
      <c r="BJ1779" s="130"/>
      <c r="BK1779" s="130"/>
      <c r="BL1779" s="130"/>
      <c r="BM1779" s="130"/>
      <c r="BN1779" s="130"/>
      <c r="BO1779" s="130"/>
      <c r="BP1779" s="130"/>
      <c r="BQ1779" s="130"/>
      <c r="BR1779" s="130"/>
      <c r="BS1779" s="111"/>
    </row>
    <row r="1780" spans="4:71" s="94" customFormat="1" ht="9.75" customHeight="1" x14ac:dyDescent="0.25">
      <c r="D1780" s="130"/>
      <c r="E1780" s="130"/>
      <c r="F1780" s="130"/>
      <c r="G1780" s="130"/>
      <c r="H1780" s="130"/>
      <c r="I1780" s="130"/>
      <c r="J1780" s="130"/>
      <c r="K1780" s="130"/>
      <c r="L1780" s="130"/>
      <c r="M1780" s="130"/>
      <c r="N1780" s="130"/>
      <c r="O1780" s="130"/>
      <c r="P1780" s="130"/>
      <c r="Q1780" s="130"/>
      <c r="R1780" s="130"/>
      <c r="S1780" s="130"/>
      <c r="T1780" s="130"/>
      <c r="U1780" s="130"/>
      <c r="V1780" s="130"/>
      <c r="W1780" s="130"/>
      <c r="X1780" s="130"/>
      <c r="Y1780" s="130"/>
      <c r="Z1780" s="130"/>
      <c r="AA1780" s="130"/>
      <c r="AB1780" s="130"/>
      <c r="AC1780" s="130"/>
      <c r="AD1780" s="130"/>
      <c r="AE1780" s="130"/>
      <c r="AF1780" s="130"/>
      <c r="AG1780" s="130"/>
      <c r="AH1780" s="130"/>
      <c r="AI1780" s="130"/>
      <c r="AJ1780" s="130"/>
      <c r="AK1780" s="130"/>
      <c r="AL1780" s="130"/>
      <c r="AM1780" s="130"/>
      <c r="AN1780" s="130"/>
      <c r="AO1780" s="130"/>
      <c r="AP1780" s="130"/>
      <c r="AQ1780" s="130"/>
      <c r="AR1780" s="130"/>
      <c r="AS1780" s="130"/>
      <c r="AT1780" s="130"/>
      <c r="AU1780" s="130"/>
      <c r="AV1780" s="130"/>
      <c r="AW1780" s="130"/>
      <c r="AX1780" s="130"/>
      <c r="AY1780" s="130"/>
      <c r="AZ1780" s="130"/>
      <c r="BA1780" s="130"/>
      <c r="BB1780" s="130"/>
      <c r="BC1780" s="130"/>
      <c r="BD1780" s="130"/>
      <c r="BE1780" s="130"/>
      <c r="BF1780" s="130"/>
      <c r="BG1780" s="130"/>
      <c r="BH1780" s="130"/>
      <c r="BI1780" s="130"/>
      <c r="BJ1780" s="130"/>
      <c r="BK1780" s="130"/>
      <c r="BL1780" s="130"/>
      <c r="BM1780" s="130"/>
      <c r="BN1780" s="130"/>
      <c r="BO1780" s="130"/>
      <c r="BP1780" s="130"/>
      <c r="BQ1780" s="130"/>
      <c r="BR1780" s="130"/>
      <c r="BS1780" s="111"/>
    </row>
    <row r="1781" spans="4:71" s="94" customFormat="1" ht="9.75" customHeight="1" x14ac:dyDescent="0.25">
      <c r="D1781" s="130"/>
      <c r="E1781" s="130"/>
      <c r="F1781" s="130"/>
      <c r="G1781" s="130"/>
      <c r="H1781" s="130"/>
      <c r="I1781" s="130"/>
      <c r="J1781" s="130"/>
      <c r="K1781" s="130"/>
      <c r="L1781" s="130"/>
      <c r="M1781" s="130"/>
      <c r="N1781" s="130"/>
      <c r="O1781" s="130"/>
      <c r="P1781" s="130"/>
      <c r="Q1781" s="130"/>
      <c r="R1781" s="130"/>
      <c r="S1781" s="130"/>
      <c r="T1781" s="130"/>
      <c r="U1781" s="130"/>
      <c r="V1781" s="130"/>
      <c r="W1781" s="130"/>
      <c r="X1781" s="130"/>
      <c r="Y1781" s="130"/>
      <c r="Z1781" s="130"/>
      <c r="AA1781" s="130"/>
      <c r="AB1781" s="130"/>
      <c r="AC1781" s="130"/>
      <c r="AD1781" s="130"/>
      <c r="AE1781" s="130"/>
      <c r="AF1781" s="130"/>
      <c r="AG1781" s="130"/>
      <c r="AH1781" s="130"/>
      <c r="AI1781" s="130"/>
      <c r="AJ1781" s="130"/>
      <c r="AK1781" s="130"/>
      <c r="AL1781" s="130"/>
      <c r="AM1781" s="130"/>
      <c r="AN1781" s="130"/>
      <c r="AO1781" s="130"/>
      <c r="AP1781" s="130"/>
      <c r="AQ1781" s="130"/>
      <c r="AR1781" s="130"/>
      <c r="AS1781" s="130"/>
      <c r="AT1781" s="130"/>
      <c r="AU1781" s="130"/>
      <c r="AV1781" s="130"/>
      <c r="AW1781" s="130"/>
      <c r="AX1781" s="130"/>
      <c r="AY1781" s="130"/>
      <c r="AZ1781" s="130"/>
      <c r="BA1781" s="130"/>
      <c r="BB1781" s="130"/>
      <c r="BC1781" s="130"/>
      <c r="BD1781" s="130"/>
      <c r="BE1781" s="130"/>
      <c r="BF1781" s="130"/>
      <c r="BG1781" s="130"/>
      <c r="BH1781" s="130"/>
      <c r="BI1781" s="130"/>
      <c r="BJ1781" s="130"/>
      <c r="BK1781" s="130"/>
      <c r="BL1781" s="130"/>
      <c r="BM1781" s="130"/>
      <c r="BN1781" s="130"/>
      <c r="BO1781" s="130"/>
      <c r="BP1781" s="130"/>
      <c r="BQ1781" s="130"/>
      <c r="BR1781" s="130"/>
      <c r="BS1781" s="111"/>
    </row>
    <row r="1782" spans="4:71" s="94" customFormat="1" ht="9.75" customHeight="1" x14ac:dyDescent="0.25">
      <c r="D1782" s="130"/>
      <c r="E1782" s="130"/>
      <c r="F1782" s="130"/>
      <c r="G1782" s="130"/>
      <c r="H1782" s="130"/>
      <c r="I1782" s="130"/>
      <c r="J1782" s="130"/>
      <c r="K1782" s="130"/>
      <c r="L1782" s="130"/>
      <c r="M1782" s="130"/>
      <c r="N1782" s="130"/>
      <c r="O1782" s="130"/>
      <c r="P1782" s="130"/>
      <c r="Q1782" s="130"/>
      <c r="R1782" s="130"/>
      <c r="S1782" s="130"/>
      <c r="T1782" s="130"/>
      <c r="U1782" s="130"/>
      <c r="V1782" s="130"/>
      <c r="W1782" s="130"/>
      <c r="X1782" s="130"/>
      <c r="Y1782" s="130"/>
      <c r="Z1782" s="130"/>
      <c r="AA1782" s="130"/>
      <c r="AB1782" s="130"/>
      <c r="AC1782" s="130"/>
      <c r="AD1782" s="130"/>
      <c r="AE1782" s="130"/>
      <c r="AF1782" s="130"/>
      <c r="AG1782" s="130"/>
      <c r="AH1782" s="130"/>
      <c r="AI1782" s="130"/>
      <c r="AJ1782" s="130"/>
      <c r="AK1782" s="130"/>
      <c r="AL1782" s="130"/>
      <c r="AM1782" s="130"/>
      <c r="AN1782" s="130"/>
      <c r="AO1782" s="130"/>
      <c r="AP1782" s="130"/>
      <c r="AQ1782" s="130"/>
      <c r="AR1782" s="130"/>
      <c r="AS1782" s="130"/>
      <c r="AT1782" s="130"/>
      <c r="AU1782" s="130"/>
      <c r="AV1782" s="130"/>
      <c r="AW1782" s="130"/>
      <c r="AX1782" s="130"/>
      <c r="AY1782" s="130"/>
      <c r="AZ1782" s="130"/>
      <c r="BA1782" s="130"/>
      <c r="BB1782" s="130"/>
      <c r="BC1782" s="130"/>
      <c r="BD1782" s="130"/>
      <c r="BE1782" s="130"/>
      <c r="BF1782" s="130"/>
      <c r="BG1782" s="130"/>
      <c r="BH1782" s="130"/>
      <c r="BI1782" s="130"/>
      <c r="BJ1782" s="130"/>
      <c r="BK1782" s="130"/>
      <c r="BL1782" s="130"/>
      <c r="BM1782" s="130"/>
      <c r="BN1782" s="130"/>
      <c r="BO1782" s="130"/>
      <c r="BP1782" s="130"/>
      <c r="BQ1782" s="130"/>
      <c r="BR1782" s="130"/>
      <c r="BS1782" s="111"/>
    </row>
    <row r="1783" spans="4:71" s="94" customFormat="1" ht="9.75" customHeight="1" x14ac:dyDescent="0.25">
      <c r="D1783" s="130"/>
      <c r="E1783" s="130"/>
      <c r="F1783" s="130"/>
      <c r="G1783" s="130"/>
      <c r="H1783" s="130"/>
      <c r="I1783" s="130"/>
      <c r="J1783" s="130"/>
      <c r="K1783" s="130"/>
      <c r="L1783" s="130"/>
      <c r="M1783" s="130"/>
      <c r="N1783" s="130"/>
      <c r="O1783" s="130"/>
      <c r="P1783" s="130"/>
      <c r="Q1783" s="130"/>
      <c r="R1783" s="130"/>
      <c r="S1783" s="130"/>
      <c r="T1783" s="130"/>
      <c r="U1783" s="130"/>
      <c r="V1783" s="130"/>
      <c r="W1783" s="130"/>
      <c r="X1783" s="130"/>
      <c r="Y1783" s="130"/>
      <c r="Z1783" s="130"/>
      <c r="AA1783" s="130"/>
      <c r="AB1783" s="130"/>
      <c r="AC1783" s="130"/>
      <c r="AD1783" s="130"/>
      <c r="AE1783" s="130"/>
      <c r="AF1783" s="130"/>
      <c r="AG1783" s="130"/>
      <c r="AH1783" s="130"/>
      <c r="AI1783" s="130"/>
      <c r="AJ1783" s="130"/>
      <c r="AK1783" s="130"/>
      <c r="AL1783" s="130"/>
      <c r="AM1783" s="130"/>
      <c r="AN1783" s="130"/>
      <c r="AO1783" s="130"/>
      <c r="AP1783" s="130"/>
      <c r="AQ1783" s="130"/>
      <c r="AR1783" s="130"/>
      <c r="AS1783" s="130"/>
      <c r="AT1783" s="130"/>
      <c r="AU1783" s="130"/>
      <c r="AV1783" s="130"/>
      <c r="AW1783" s="130"/>
      <c r="AX1783" s="130"/>
      <c r="AY1783" s="130"/>
      <c r="AZ1783" s="130"/>
      <c r="BA1783" s="130"/>
      <c r="BB1783" s="130"/>
      <c r="BC1783" s="130"/>
      <c r="BD1783" s="130"/>
      <c r="BE1783" s="130"/>
      <c r="BF1783" s="130"/>
      <c r="BG1783" s="130"/>
      <c r="BH1783" s="130"/>
      <c r="BI1783" s="130"/>
      <c r="BJ1783" s="130"/>
      <c r="BK1783" s="130"/>
      <c r="BL1783" s="130"/>
      <c r="BM1783" s="130"/>
      <c r="BN1783" s="130"/>
      <c r="BO1783" s="130"/>
      <c r="BP1783" s="130"/>
      <c r="BQ1783" s="130"/>
      <c r="BR1783" s="130"/>
      <c r="BS1783" s="111"/>
    </row>
    <row r="1784" spans="4:71" s="94" customFormat="1" ht="9.75" customHeight="1" x14ac:dyDescent="0.25">
      <c r="D1784" s="130"/>
      <c r="E1784" s="130"/>
      <c r="F1784" s="130"/>
      <c r="G1784" s="130"/>
      <c r="H1784" s="130"/>
      <c r="I1784" s="130"/>
      <c r="J1784" s="130"/>
      <c r="K1784" s="130"/>
      <c r="L1784" s="130"/>
      <c r="M1784" s="130"/>
      <c r="N1784" s="130"/>
      <c r="O1784" s="130"/>
      <c r="P1784" s="130"/>
      <c r="Q1784" s="130"/>
      <c r="R1784" s="130"/>
      <c r="S1784" s="130"/>
      <c r="T1784" s="130"/>
      <c r="U1784" s="130"/>
      <c r="V1784" s="130"/>
      <c r="W1784" s="130"/>
      <c r="X1784" s="130"/>
      <c r="Y1784" s="130"/>
      <c r="Z1784" s="130"/>
      <c r="AA1784" s="130"/>
      <c r="AB1784" s="130"/>
      <c r="AC1784" s="130"/>
      <c r="AD1784" s="130"/>
      <c r="AE1784" s="130"/>
      <c r="AF1784" s="130"/>
      <c r="AG1784" s="130"/>
      <c r="AH1784" s="130"/>
      <c r="AI1784" s="130"/>
      <c r="AJ1784" s="130"/>
      <c r="AK1784" s="130"/>
      <c r="AL1784" s="130"/>
      <c r="AM1784" s="130"/>
      <c r="AN1784" s="130"/>
      <c r="AO1784" s="130"/>
      <c r="AP1784" s="130"/>
      <c r="AQ1784" s="130"/>
      <c r="AR1784" s="130"/>
      <c r="AS1784" s="130"/>
      <c r="AT1784" s="130"/>
      <c r="AU1784" s="130"/>
      <c r="AV1784" s="130"/>
      <c r="AW1784" s="130"/>
      <c r="AX1784" s="130"/>
      <c r="AY1784" s="130"/>
      <c r="AZ1784" s="130"/>
      <c r="BA1784" s="130"/>
      <c r="BB1784" s="130"/>
      <c r="BC1784" s="130"/>
      <c r="BD1784" s="130"/>
      <c r="BE1784" s="130"/>
      <c r="BF1784" s="130"/>
      <c r="BG1784" s="130"/>
      <c r="BH1784" s="130"/>
      <c r="BI1784" s="130"/>
      <c r="BJ1784" s="130"/>
      <c r="BK1784" s="130"/>
      <c r="BL1784" s="130"/>
      <c r="BM1784" s="130"/>
      <c r="BN1784" s="130"/>
      <c r="BO1784" s="130"/>
      <c r="BP1784" s="130"/>
      <c r="BQ1784" s="130"/>
      <c r="BR1784" s="130"/>
      <c r="BS1784" s="111"/>
    </row>
    <row r="1785" spans="4:71" s="94" customFormat="1" ht="9.75" customHeight="1" x14ac:dyDescent="0.25">
      <c r="D1785" s="130"/>
      <c r="E1785" s="130"/>
      <c r="F1785" s="130"/>
      <c r="G1785" s="130"/>
      <c r="H1785" s="130"/>
      <c r="I1785" s="130"/>
      <c r="J1785" s="130"/>
      <c r="K1785" s="130"/>
      <c r="L1785" s="130"/>
      <c r="M1785" s="130"/>
      <c r="N1785" s="130"/>
      <c r="O1785" s="130"/>
      <c r="P1785" s="130"/>
      <c r="Q1785" s="130"/>
      <c r="R1785" s="130"/>
      <c r="S1785" s="130"/>
      <c r="T1785" s="130"/>
      <c r="U1785" s="130"/>
      <c r="V1785" s="130"/>
      <c r="W1785" s="130"/>
      <c r="X1785" s="130"/>
      <c r="Y1785" s="130"/>
      <c r="Z1785" s="130"/>
      <c r="AA1785" s="130"/>
      <c r="AB1785" s="130"/>
      <c r="AC1785" s="130"/>
      <c r="AD1785" s="130"/>
      <c r="AE1785" s="130"/>
      <c r="AF1785" s="130"/>
      <c r="AG1785" s="130"/>
      <c r="AH1785" s="130"/>
      <c r="AI1785" s="130"/>
      <c r="AJ1785" s="130"/>
      <c r="AK1785" s="130"/>
      <c r="AL1785" s="130"/>
      <c r="AM1785" s="130"/>
      <c r="AN1785" s="130"/>
      <c r="AO1785" s="130"/>
      <c r="AP1785" s="130"/>
      <c r="AQ1785" s="130"/>
      <c r="AR1785" s="130"/>
      <c r="AS1785" s="130"/>
      <c r="AT1785" s="130"/>
      <c r="AU1785" s="130"/>
      <c r="AV1785" s="130"/>
      <c r="AW1785" s="130"/>
      <c r="AX1785" s="130"/>
      <c r="AY1785" s="130"/>
      <c r="AZ1785" s="130"/>
      <c r="BA1785" s="130"/>
      <c r="BB1785" s="130"/>
      <c r="BC1785" s="130"/>
      <c r="BD1785" s="130"/>
      <c r="BE1785" s="130"/>
      <c r="BF1785" s="130"/>
      <c r="BG1785" s="130"/>
      <c r="BH1785" s="130"/>
      <c r="BI1785" s="130"/>
      <c r="BJ1785" s="130"/>
      <c r="BK1785" s="130"/>
      <c r="BL1785" s="130"/>
      <c r="BM1785" s="130"/>
      <c r="BN1785" s="130"/>
      <c r="BO1785" s="130"/>
      <c r="BP1785" s="130"/>
      <c r="BQ1785" s="130"/>
      <c r="BR1785" s="130"/>
      <c r="BS1785" s="111"/>
    </row>
    <row r="1786" spans="4:71" s="94" customFormat="1" ht="9.75" customHeight="1" x14ac:dyDescent="0.25">
      <c r="D1786" s="130"/>
      <c r="E1786" s="130"/>
      <c r="F1786" s="130"/>
      <c r="G1786" s="130"/>
      <c r="H1786" s="130"/>
      <c r="I1786" s="130"/>
      <c r="J1786" s="130"/>
      <c r="K1786" s="130"/>
      <c r="L1786" s="130"/>
      <c r="M1786" s="130"/>
      <c r="N1786" s="130"/>
      <c r="O1786" s="130"/>
      <c r="P1786" s="130"/>
      <c r="Q1786" s="130"/>
      <c r="R1786" s="130"/>
      <c r="S1786" s="130"/>
      <c r="T1786" s="130"/>
      <c r="U1786" s="130"/>
      <c r="V1786" s="130"/>
      <c r="W1786" s="130"/>
      <c r="X1786" s="130"/>
      <c r="Y1786" s="130"/>
      <c r="Z1786" s="130"/>
      <c r="AA1786" s="130"/>
      <c r="AB1786" s="130"/>
      <c r="AC1786" s="130"/>
      <c r="AD1786" s="130"/>
      <c r="AE1786" s="130"/>
      <c r="AF1786" s="130"/>
      <c r="AG1786" s="130"/>
      <c r="AH1786" s="130"/>
      <c r="AI1786" s="130"/>
      <c r="AJ1786" s="130"/>
      <c r="AK1786" s="130"/>
      <c r="AL1786" s="130"/>
      <c r="AM1786" s="130"/>
      <c r="AN1786" s="130"/>
      <c r="AO1786" s="130"/>
      <c r="AP1786" s="130"/>
      <c r="AQ1786" s="130"/>
      <c r="AR1786" s="130"/>
      <c r="AS1786" s="130"/>
      <c r="AT1786" s="130"/>
      <c r="AU1786" s="130"/>
      <c r="AV1786" s="130"/>
      <c r="AW1786" s="130"/>
      <c r="AX1786" s="130"/>
      <c r="AY1786" s="130"/>
      <c r="AZ1786" s="130"/>
      <c r="BA1786" s="130"/>
      <c r="BB1786" s="130"/>
      <c r="BC1786" s="130"/>
      <c r="BD1786" s="130"/>
      <c r="BE1786" s="130"/>
      <c r="BF1786" s="130"/>
      <c r="BG1786" s="130"/>
      <c r="BH1786" s="130"/>
      <c r="BI1786" s="130"/>
      <c r="BJ1786" s="130"/>
      <c r="BK1786" s="130"/>
      <c r="BL1786" s="130"/>
      <c r="BM1786" s="130"/>
      <c r="BN1786" s="130"/>
      <c r="BO1786" s="130"/>
      <c r="BP1786" s="130"/>
      <c r="BQ1786" s="130"/>
      <c r="BR1786" s="130"/>
      <c r="BS1786" s="111"/>
    </row>
    <row r="1787" spans="4:71" s="94" customFormat="1" ht="9.75" customHeight="1" x14ac:dyDescent="0.25">
      <c r="D1787" s="130"/>
      <c r="E1787" s="130"/>
      <c r="F1787" s="130"/>
      <c r="G1787" s="130"/>
      <c r="H1787" s="130"/>
      <c r="I1787" s="130"/>
      <c r="J1787" s="130"/>
      <c r="K1787" s="130"/>
      <c r="L1787" s="130"/>
      <c r="M1787" s="130"/>
      <c r="N1787" s="130"/>
      <c r="O1787" s="130"/>
      <c r="P1787" s="130"/>
      <c r="Q1787" s="130"/>
      <c r="R1787" s="130"/>
      <c r="S1787" s="130"/>
      <c r="T1787" s="130"/>
      <c r="U1787" s="130"/>
      <c r="V1787" s="130"/>
      <c r="W1787" s="130"/>
      <c r="X1787" s="130"/>
      <c r="Y1787" s="130"/>
      <c r="Z1787" s="130"/>
      <c r="AA1787" s="130"/>
      <c r="AB1787" s="130"/>
      <c r="AC1787" s="130"/>
      <c r="AD1787" s="130"/>
      <c r="AE1787" s="130"/>
      <c r="AF1787" s="130"/>
      <c r="AG1787" s="130"/>
      <c r="AH1787" s="130"/>
      <c r="AI1787" s="130"/>
      <c r="AJ1787" s="130"/>
      <c r="AK1787" s="130"/>
      <c r="AL1787" s="130"/>
      <c r="AM1787" s="130"/>
      <c r="AN1787" s="130"/>
      <c r="AO1787" s="130"/>
      <c r="AP1787" s="130"/>
      <c r="AQ1787" s="130"/>
      <c r="AR1787" s="130"/>
      <c r="AS1787" s="130"/>
      <c r="AT1787" s="130"/>
      <c r="AU1787" s="130"/>
      <c r="AV1787" s="130"/>
      <c r="AW1787" s="130"/>
      <c r="AX1787" s="130"/>
      <c r="AY1787" s="130"/>
      <c r="AZ1787" s="130"/>
      <c r="BA1787" s="130"/>
      <c r="BB1787" s="130"/>
      <c r="BC1787" s="130"/>
      <c r="BD1787" s="130"/>
      <c r="BE1787" s="130"/>
      <c r="BF1787" s="130"/>
      <c r="BG1787" s="130"/>
      <c r="BH1787" s="130"/>
      <c r="BI1787" s="130"/>
      <c r="BJ1787" s="130"/>
      <c r="BK1787" s="130"/>
      <c r="BL1787" s="130"/>
      <c r="BM1787" s="130"/>
      <c r="BN1787" s="130"/>
      <c r="BO1787" s="130"/>
      <c r="BP1787" s="130"/>
      <c r="BQ1787" s="130"/>
      <c r="BR1787" s="130"/>
      <c r="BS1787" s="111"/>
    </row>
    <row r="1788" spans="4:71" s="94" customFormat="1" ht="9.75" customHeight="1" x14ac:dyDescent="0.25">
      <c r="D1788" s="130"/>
      <c r="E1788" s="130"/>
      <c r="F1788" s="130"/>
      <c r="G1788" s="130"/>
      <c r="H1788" s="130"/>
      <c r="I1788" s="130"/>
      <c r="J1788" s="130"/>
      <c r="K1788" s="130"/>
      <c r="L1788" s="130"/>
      <c r="M1788" s="130"/>
      <c r="N1788" s="130"/>
      <c r="O1788" s="130"/>
      <c r="P1788" s="130"/>
      <c r="Q1788" s="130"/>
      <c r="R1788" s="130"/>
      <c r="S1788" s="130"/>
      <c r="T1788" s="130"/>
      <c r="U1788" s="130"/>
      <c r="V1788" s="130"/>
      <c r="W1788" s="130"/>
      <c r="X1788" s="130"/>
      <c r="Y1788" s="130"/>
      <c r="Z1788" s="130"/>
      <c r="AA1788" s="130"/>
      <c r="AB1788" s="130"/>
      <c r="AC1788" s="130"/>
      <c r="AD1788" s="130"/>
      <c r="AE1788" s="130"/>
      <c r="AF1788" s="130"/>
      <c r="AG1788" s="130"/>
      <c r="AH1788" s="130"/>
      <c r="AI1788" s="130"/>
      <c r="AJ1788" s="130"/>
      <c r="AK1788" s="130"/>
      <c r="AL1788" s="130"/>
      <c r="AM1788" s="130"/>
      <c r="AN1788" s="130"/>
      <c r="AO1788" s="130"/>
      <c r="AP1788" s="130"/>
      <c r="AQ1788" s="130"/>
      <c r="AR1788" s="130"/>
      <c r="AS1788" s="130"/>
      <c r="AT1788" s="130"/>
      <c r="AU1788" s="130"/>
      <c r="AV1788" s="130"/>
      <c r="AW1788" s="130"/>
      <c r="AX1788" s="130"/>
      <c r="AY1788" s="130"/>
      <c r="AZ1788" s="130"/>
      <c r="BA1788" s="130"/>
      <c r="BB1788" s="130"/>
      <c r="BC1788" s="130"/>
      <c r="BD1788" s="130"/>
      <c r="BE1788" s="130"/>
      <c r="BF1788" s="130"/>
      <c r="BG1788" s="130"/>
      <c r="BH1788" s="130"/>
      <c r="BI1788" s="130"/>
      <c r="BJ1788" s="130"/>
      <c r="BK1788" s="130"/>
      <c r="BL1788" s="130"/>
      <c r="BM1788" s="130"/>
      <c r="BN1788" s="130"/>
      <c r="BO1788" s="130"/>
      <c r="BP1788" s="130"/>
      <c r="BQ1788" s="130"/>
      <c r="BR1788" s="130"/>
      <c r="BS1788" s="111"/>
    </row>
    <row r="1789" spans="4:71" s="94" customFormat="1" ht="9.75" customHeight="1" x14ac:dyDescent="0.25">
      <c r="D1789" s="130"/>
      <c r="E1789" s="130"/>
      <c r="F1789" s="130"/>
      <c r="G1789" s="130"/>
      <c r="H1789" s="130"/>
      <c r="I1789" s="130"/>
      <c r="J1789" s="130"/>
      <c r="K1789" s="130"/>
      <c r="L1789" s="130"/>
      <c r="M1789" s="130"/>
      <c r="N1789" s="130"/>
      <c r="O1789" s="130"/>
      <c r="P1789" s="130"/>
      <c r="Q1789" s="130"/>
      <c r="R1789" s="130"/>
      <c r="S1789" s="130"/>
      <c r="T1789" s="130"/>
      <c r="U1789" s="130"/>
      <c r="V1789" s="130"/>
      <c r="W1789" s="130"/>
      <c r="X1789" s="130"/>
      <c r="Y1789" s="130"/>
      <c r="Z1789" s="130"/>
      <c r="AA1789" s="130"/>
      <c r="AB1789" s="130"/>
      <c r="AC1789" s="130"/>
      <c r="AD1789" s="130"/>
      <c r="AE1789" s="130"/>
      <c r="AF1789" s="130"/>
      <c r="AG1789" s="130"/>
      <c r="AH1789" s="130"/>
      <c r="AI1789" s="130"/>
      <c r="AJ1789" s="130"/>
      <c r="AK1789" s="130"/>
      <c r="AL1789" s="130"/>
      <c r="AM1789" s="130"/>
      <c r="AN1789" s="130"/>
      <c r="AO1789" s="130"/>
      <c r="AP1789" s="130"/>
      <c r="AQ1789" s="130"/>
      <c r="AR1789" s="130"/>
      <c r="AS1789" s="130"/>
      <c r="AT1789" s="130"/>
      <c r="AU1789" s="130"/>
      <c r="AV1789" s="130"/>
      <c r="AW1789" s="130"/>
      <c r="AX1789" s="130"/>
      <c r="AY1789" s="130"/>
      <c r="AZ1789" s="130"/>
      <c r="BA1789" s="130"/>
      <c r="BB1789" s="130"/>
      <c r="BC1789" s="130"/>
      <c r="BD1789" s="130"/>
      <c r="BE1789" s="130"/>
      <c r="BF1789" s="130"/>
      <c r="BG1789" s="130"/>
      <c r="BH1789" s="130"/>
      <c r="BI1789" s="130"/>
      <c r="BJ1789" s="130"/>
      <c r="BK1789" s="130"/>
      <c r="BL1789" s="130"/>
      <c r="BM1789" s="130"/>
      <c r="BN1789" s="130"/>
      <c r="BO1789" s="130"/>
      <c r="BP1789" s="130"/>
      <c r="BQ1789" s="130"/>
      <c r="BR1789" s="130"/>
      <c r="BS1789" s="111"/>
    </row>
    <row r="1790" spans="4:71" s="94" customFormat="1" ht="9.75" customHeight="1" x14ac:dyDescent="0.25">
      <c r="D1790" s="130"/>
      <c r="E1790" s="130"/>
      <c r="F1790" s="130"/>
      <c r="G1790" s="130"/>
      <c r="H1790" s="130"/>
      <c r="I1790" s="130"/>
      <c r="J1790" s="130"/>
      <c r="K1790" s="130"/>
      <c r="L1790" s="130"/>
      <c r="M1790" s="130"/>
      <c r="N1790" s="130"/>
      <c r="O1790" s="130"/>
      <c r="P1790" s="130"/>
      <c r="Q1790" s="130"/>
      <c r="R1790" s="130"/>
      <c r="S1790" s="130"/>
      <c r="T1790" s="130"/>
      <c r="U1790" s="130"/>
      <c r="V1790" s="130"/>
      <c r="W1790" s="130"/>
      <c r="X1790" s="130"/>
      <c r="Y1790" s="130"/>
      <c r="Z1790" s="130"/>
      <c r="AA1790" s="130"/>
      <c r="AB1790" s="130"/>
      <c r="AC1790" s="130"/>
      <c r="AD1790" s="130"/>
      <c r="AE1790" s="130"/>
      <c r="AF1790" s="130"/>
      <c r="AG1790" s="130"/>
      <c r="AH1790" s="130"/>
      <c r="AI1790" s="130"/>
      <c r="AJ1790" s="130"/>
      <c r="AK1790" s="130"/>
      <c r="AL1790" s="130"/>
      <c r="AM1790" s="130"/>
      <c r="AN1790" s="130"/>
      <c r="AO1790" s="130"/>
      <c r="AP1790" s="130"/>
      <c r="AQ1790" s="130"/>
      <c r="AR1790" s="130"/>
      <c r="AS1790" s="130"/>
      <c r="AT1790" s="130"/>
      <c r="AU1790" s="130"/>
      <c r="AV1790" s="130"/>
      <c r="AW1790" s="130"/>
      <c r="AX1790" s="130"/>
      <c r="AY1790" s="130"/>
      <c r="AZ1790" s="130"/>
      <c r="BA1790" s="130"/>
      <c r="BB1790" s="130"/>
      <c r="BC1790" s="130"/>
      <c r="BD1790" s="130"/>
      <c r="BE1790" s="130"/>
      <c r="BF1790" s="130"/>
      <c r="BG1790" s="130"/>
      <c r="BH1790" s="130"/>
      <c r="BI1790" s="130"/>
      <c r="BJ1790" s="130"/>
      <c r="BK1790" s="130"/>
      <c r="BL1790" s="130"/>
      <c r="BM1790" s="130"/>
      <c r="BN1790" s="130"/>
      <c r="BO1790" s="130"/>
      <c r="BP1790" s="130"/>
      <c r="BQ1790" s="130"/>
      <c r="BR1790" s="130"/>
      <c r="BS1790" s="111"/>
    </row>
    <row r="1791" spans="4:71" s="94" customFormat="1" ht="9.75" customHeight="1" x14ac:dyDescent="0.25">
      <c r="D1791" s="130"/>
      <c r="E1791" s="130"/>
      <c r="F1791" s="130"/>
      <c r="G1791" s="130"/>
      <c r="H1791" s="130"/>
      <c r="I1791" s="130"/>
      <c r="J1791" s="130"/>
      <c r="K1791" s="130"/>
      <c r="L1791" s="130"/>
      <c r="M1791" s="130"/>
      <c r="N1791" s="130"/>
      <c r="O1791" s="130"/>
      <c r="P1791" s="130"/>
      <c r="Q1791" s="130"/>
      <c r="R1791" s="130"/>
      <c r="S1791" s="130"/>
      <c r="T1791" s="130"/>
      <c r="U1791" s="130"/>
      <c r="V1791" s="130"/>
      <c r="W1791" s="130"/>
      <c r="X1791" s="130"/>
      <c r="Y1791" s="130"/>
      <c r="Z1791" s="130"/>
      <c r="AA1791" s="130"/>
      <c r="AB1791" s="130"/>
      <c r="AC1791" s="130"/>
      <c r="AD1791" s="130"/>
      <c r="AE1791" s="130"/>
      <c r="AF1791" s="130"/>
      <c r="AG1791" s="130"/>
      <c r="AH1791" s="130"/>
      <c r="AI1791" s="130"/>
      <c r="AJ1791" s="130"/>
      <c r="AK1791" s="130"/>
      <c r="AL1791" s="130"/>
      <c r="AM1791" s="130"/>
      <c r="AN1791" s="130"/>
      <c r="AO1791" s="130"/>
      <c r="AP1791" s="130"/>
      <c r="AQ1791" s="130"/>
      <c r="AR1791" s="130"/>
      <c r="AS1791" s="130"/>
      <c r="AT1791" s="130"/>
      <c r="AU1791" s="130"/>
      <c r="AV1791" s="130"/>
      <c r="AW1791" s="130"/>
      <c r="AX1791" s="130"/>
      <c r="AY1791" s="130"/>
      <c r="AZ1791" s="130"/>
      <c r="BA1791" s="130"/>
      <c r="BB1791" s="130"/>
      <c r="BC1791" s="130"/>
      <c r="BD1791" s="130"/>
      <c r="BE1791" s="130"/>
      <c r="BF1791" s="130"/>
      <c r="BG1791" s="130"/>
      <c r="BH1791" s="130"/>
      <c r="BI1791" s="130"/>
      <c r="BJ1791" s="130"/>
      <c r="BK1791" s="130"/>
      <c r="BL1791" s="130"/>
      <c r="BM1791" s="130"/>
      <c r="BN1791" s="130"/>
      <c r="BO1791" s="130"/>
      <c r="BP1791" s="130"/>
      <c r="BQ1791" s="130"/>
      <c r="BR1791" s="130"/>
      <c r="BS1791" s="111"/>
    </row>
    <row r="1792" spans="4:71" s="94" customFormat="1" ht="9.75" customHeight="1" x14ac:dyDescent="0.25">
      <c r="D1792" s="130"/>
      <c r="E1792" s="130"/>
      <c r="F1792" s="130"/>
      <c r="G1792" s="130"/>
      <c r="H1792" s="130"/>
      <c r="I1792" s="130"/>
      <c r="J1792" s="130"/>
      <c r="K1792" s="130"/>
      <c r="L1792" s="130"/>
      <c r="M1792" s="130"/>
      <c r="N1792" s="130"/>
      <c r="O1792" s="130"/>
      <c r="P1792" s="130"/>
      <c r="Q1792" s="130"/>
      <c r="R1792" s="130"/>
      <c r="S1792" s="130"/>
      <c r="T1792" s="130"/>
      <c r="U1792" s="130"/>
      <c r="V1792" s="130"/>
      <c r="W1792" s="130"/>
      <c r="X1792" s="130"/>
      <c r="Y1792" s="130"/>
      <c r="Z1792" s="130"/>
      <c r="AA1792" s="130"/>
      <c r="AB1792" s="130"/>
      <c r="AC1792" s="130"/>
      <c r="AD1792" s="130"/>
      <c r="AE1792" s="130"/>
      <c r="AF1792" s="130"/>
      <c r="AG1792" s="130"/>
      <c r="AH1792" s="130"/>
      <c r="AI1792" s="130"/>
      <c r="AJ1792" s="130"/>
      <c r="AK1792" s="130"/>
      <c r="AL1792" s="130"/>
      <c r="AM1792" s="130"/>
      <c r="AN1792" s="130"/>
      <c r="AO1792" s="130"/>
      <c r="AP1792" s="130"/>
      <c r="AQ1792" s="130"/>
      <c r="AR1792" s="130"/>
      <c r="AS1792" s="130"/>
      <c r="AT1792" s="130"/>
      <c r="AU1792" s="130"/>
      <c r="AV1792" s="130"/>
      <c r="AW1792" s="130"/>
      <c r="AX1792" s="130"/>
      <c r="AY1792" s="130"/>
      <c r="AZ1792" s="130"/>
      <c r="BA1792" s="130"/>
      <c r="BB1792" s="130"/>
      <c r="BC1792" s="130"/>
      <c r="BD1792" s="130"/>
      <c r="BE1792" s="130"/>
      <c r="BF1792" s="130"/>
      <c r="BG1792" s="130"/>
      <c r="BH1792" s="130"/>
      <c r="BI1792" s="130"/>
      <c r="BJ1792" s="130"/>
      <c r="BK1792" s="130"/>
      <c r="BL1792" s="130"/>
      <c r="BM1792" s="130"/>
      <c r="BN1792" s="130"/>
      <c r="BO1792" s="130"/>
      <c r="BP1792" s="130"/>
      <c r="BQ1792" s="130"/>
      <c r="BR1792" s="130"/>
      <c r="BS1792" s="111"/>
    </row>
    <row r="1793" spans="4:71" s="94" customFormat="1" ht="9.75" customHeight="1" x14ac:dyDescent="0.25">
      <c r="D1793" s="130"/>
      <c r="E1793" s="130"/>
      <c r="F1793" s="130"/>
      <c r="G1793" s="130"/>
      <c r="H1793" s="130"/>
      <c r="I1793" s="130"/>
      <c r="J1793" s="130"/>
      <c r="K1793" s="130"/>
      <c r="L1793" s="130"/>
      <c r="M1793" s="130"/>
      <c r="N1793" s="130"/>
      <c r="O1793" s="130"/>
      <c r="P1793" s="130"/>
      <c r="Q1793" s="130"/>
      <c r="R1793" s="130"/>
      <c r="S1793" s="130"/>
      <c r="T1793" s="130"/>
      <c r="U1793" s="130"/>
      <c r="V1793" s="130"/>
      <c r="W1793" s="130"/>
      <c r="X1793" s="130"/>
      <c r="Y1793" s="130"/>
      <c r="Z1793" s="130"/>
      <c r="AA1793" s="130"/>
      <c r="AB1793" s="130"/>
      <c r="AC1793" s="130"/>
      <c r="AD1793" s="130"/>
      <c r="AE1793" s="130"/>
      <c r="AF1793" s="130"/>
      <c r="AG1793" s="130"/>
      <c r="AH1793" s="130"/>
      <c r="AI1793" s="130"/>
      <c r="AJ1793" s="130"/>
      <c r="AK1793" s="130"/>
      <c r="AL1793" s="130"/>
      <c r="AM1793" s="130"/>
      <c r="AN1793" s="130"/>
      <c r="AO1793" s="130"/>
      <c r="AP1793" s="130"/>
      <c r="AQ1793" s="130"/>
      <c r="AR1793" s="130"/>
      <c r="AS1793" s="130"/>
      <c r="AT1793" s="130"/>
      <c r="AU1793" s="130"/>
      <c r="AV1793" s="130"/>
      <c r="AW1793" s="130"/>
      <c r="AX1793" s="130"/>
      <c r="AY1793" s="130"/>
      <c r="AZ1793" s="130"/>
      <c r="BA1793" s="130"/>
      <c r="BB1793" s="130"/>
      <c r="BC1793" s="130"/>
      <c r="BD1793" s="130"/>
      <c r="BE1793" s="130"/>
      <c r="BF1793" s="130"/>
      <c r="BG1793" s="130"/>
      <c r="BH1793" s="130"/>
      <c r="BI1793" s="130"/>
      <c r="BJ1793" s="130"/>
      <c r="BK1793" s="130"/>
      <c r="BL1793" s="130"/>
      <c r="BM1793" s="130"/>
      <c r="BN1793" s="130"/>
      <c r="BO1793" s="130"/>
      <c r="BP1793" s="130"/>
      <c r="BQ1793" s="130"/>
      <c r="BR1793" s="130"/>
      <c r="BS1793" s="111"/>
    </row>
    <row r="1794" spans="4:71" s="94" customFormat="1" ht="9.75" customHeight="1" x14ac:dyDescent="0.25">
      <c r="D1794" s="130"/>
      <c r="E1794" s="130"/>
      <c r="F1794" s="130"/>
      <c r="G1794" s="130"/>
      <c r="H1794" s="130"/>
      <c r="I1794" s="130"/>
      <c r="J1794" s="130"/>
      <c r="K1794" s="130"/>
      <c r="L1794" s="130"/>
      <c r="M1794" s="130"/>
      <c r="N1794" s="130"/>
      <c r="O1794" s="130"/>
      <c r="P1794" s="130"/>
      <c r="Q1794" s="130"/>
      <c r="R1794" s="130"/>
      <c r="S1794" s="130"/>
      <c r="T1794" s="130"/>
      <c r="U1794" s="130"/>
      <c r="V1794" s="130"/>
      <c r="W1794" s="130"/>
      <c r="X1794" s="130"/>
      <c r="Y1794" s="130"/>
      <c r="Z1794" s="130"/>
      <c r="AA1794" s="130"/>
      <c r="AB1794" s="130"/>
      <c r="AC1794" s="130"/>
      <c r="AD1794" s="130"/>
      <c r="AE1794" s="130"/>
      <c r="AF1794" s="130"/>
      <c r="AG1794" s="130"/>
      <c r="AH1794" s="130"/>
      <c r="AI1794" s="130"/>
      <c r="AJ1794" s="130"/>
      <c r="AK1794" s="130"/>
      <c r="AL1794" s="130"/>
      <c r="AM1794" s="130"/>
      <c r="AN1794" s="130"/>
      <c r="AO1794" s="130"/>
      <c r="AP1794" s="130"/>
      <c r="AQ1794" s="130"/>
      <c r="AR1794" s="130"/>
      <c r="AS1794" s="130"/>
      <c r="AT1794" s="130"/>
      <c r="AU1794" s="130"/>
      <c r="AV1794" s="130"/>
      <c r="AW1794" s="130"/>
      <c r="AX1794" s="130"/>
      <c r="AY1794" s="130"/>
      <c r="AZ1794" s="130"/>
      <c r="BA1794" s="130"/>
      <c r="BB1794" s="130"/>
      <c r="BC1794" s="130"/>
      <c r="BD1794" s="130"/>
      <c r="BE1794" s="130"/>
      <c r="BF1794" s="130"/>
      <c r="BG1794" s="130"/>
      <c r="BH1794" s="130"/>
      <c r="BI1794" s="130"/>
      <c r="BJ1794" s="130"/>
      <c r="BK1794" s="130"/>
      <c r="BL1794" s="130"/>
      <c r="BM1794" s="130"/>
      <c r="BN1794" s="130"/>
      <c r="BO1794" s="130"/>
      <c r="BP1794" s="130"/>
      <c r="BQ1794" s="130"/>
      <c r="BR1794" s="130"/>
      <c r="BS1794" s="111"/>
    </row>
    <row r="1795" spans="4:71" s="94" customFormat="1" ht="9.75" customHeight="1" x14ac:dyDescent="0.25">
      <c r="D1795" s="130"/>
      <c r="E1795" s="130"/>
      <c r="F1795" s="130"/>
      <c r="G1795" s="130"/>
      <c r="H1795" s="130"/>
      <c r="I1795" s="130"/>
      <c r="J1795" s="130"/>
      <c r="K1795" s="130"/>
      <c r="L1795" s="130"/>
      <c r="M1795" s="130"/>
      <c r="N1795" s="130"/>
      <c r="O1795" s="130"/>
      <c r="P1795" s="130"/>
      <c r="Q1795" s="130"/>
      <c r="R1795" s="130"/>
      <c r="S1795" s="130"/>
      <c r="T1795" s="130"/>
      <c r="U1795" s="130"/>
      <c r="V1795" s="130"/>
      <c r="W1795" s="130"/>
      <c r="X1795" s="130"/>
      <c r="Y1795" s="130"/>
      <c r="Z1795" s="130"/>
      <c r="AA1795" s="130"/>
      <c r="AB1795" s="130"/>
      <c r="AC1795" s="130"/>
      <c r="AD1795" s="130"/>
      <c r="AE1795" s="130"/>
      <c r="AF1795" s="130"/>
      <c r="AG1795" s="130"/>
      <c r="AH1795" s="130"/>
      <c r="AI1795" s="130"/>
      <c r="AJ1795" s="130"/>
      <c r="AK1795" s="130"/>
      <c r="AL1795" s="130"/>
      <c r="AM1795" s="130"/>
      <c r="AN1795" s="130"/>
      <c r="AO1795" s="130"/>
      <c r="AP1795" s="130"/>
      <c r="AQ1795" s="130"/>
      <c r="AR1795" s="130"/>
      <c r="AS1795" s="130"/>
      <c r="AT1795" s="130"/>
      <c r="AU1795" s="130"/>
      <c r="AV1795" s="130"/>
      <c r="AW1795" s="130"/>
      <c r="AX1795" s="130"/>
      <c r="AY1795" s="130"/>
      <c r="AZ1795" s="130"/>
      <c r="BA1795" s="130"/>
      <c r="BB1795" s="130"/>
      <c r="BC1795" s="130"/>
      <c r="BD1795" s="130"/>
      <c r="BE1795" s="130"/>
      <c r="BF1795" s="130"/>
      <c r="BG1795" s="130"/>
      <c r="BH1795" s="130"/>
      <c r="BI1795" s="130"/>
      <c r="BJ1795" s="130"/>
      <c r="BK1795" s="130"/>
      <c r="BL1795" s="130"/>
      <c r="BM1795" s="130"/>
      <c r="BN1795" s="130"/>
      <c r="BO1795" s="130"/>
      <c r="BP1795" s="130"/>
      <c r="BQ1795" s="130"/>
      <c r="BR1795" s="130"/>
      <c r="BS1795" s="111"/>
    </row>
    <row r="1796" spans="4:71" s="94" customFormat="1" ht="9.75" customHeight="1" x14ac:dyDescent="0.25">
      <c r="D1796" s="130"/>
      <c r="E1796" s="130"/>
      <c r="F1796" s="130"/>
      <c r="G1796" s="130"/>
      <c r="H1796" s="130"/>
      <c r="I1796" s="130"/>
      <c r="J1796" s="130"/>
      <c r="K1796" s="130"/>
      <c r="L1796" s="130"/>
      <c r="M1796" s="130"/>
      <c r="N1796" s="130"/>
      <c r="O1796" s="130"/>
      <c r="P1796" s="130"/>
      <c r="Q1796" s="130"/>
      <c r="R1796" s="130"/>
      <c r="S1796" s="130"/>
      <c r="T1796" s="130"/>
      <c r="U1796" s="130"/>
      <c r="V1796" s="130"/>
      <c r="W1796" s="130"/>
      <c r="X1796" s="130"/>
      <c r="Y1796" s="130"/>
      <c r="Z1796" s="130"/>
      <c r="AA1796" s="130"/>
      <c r="AB1796" s="130"/>
      <c r="AC1796" s="130"/>
      <c r="AD1796" s="130"/>
      <c r="AE1796" s="130"/>
      <c r="AF1796" s="130"/>
      <c r="AG1796" s="130"/>
      <c r="AH1796" s="130"/>
      <c r="AI1796" s="130"/>
      <c r="AJ1796" s="130"/>
      <c r="AK1796" s="130"/>
      <c r="AL1796" s="130"/>
      <c r="AM1796" s="130"/>
      <c r="AN1796" s="130"/>
      <c r="AO1796" s="130"/>
      <c r="AP1796" s="130"/>
      <c r="AQ1796" s="130"/>
      <c r="AR1796" s="130"/>
      <c r="AS1796" s="130"/>
      <c r="AT1796" s="130"/>
      <c r="AU1796" s="130"/>
      <c r="AV1796" s="130"/>
      <c r="AW1796" s="130"/>
      <c r="AX1796" s="130"/>
      <c r="AY1796" s="130"/>
      <c r="AZ1796" s="130"/>
      <c r="BA1796" s="130"/>
      <c r="BB1796" s="130"/>
      <c r="BC1796" s="130"/>
      <c r="BD1796" s="130"/>
      <c r="BE1796" s="130"/>
      <c r="BF1796" s="130"/>
      <c r="BG1796" s="130"/>
      <c r="BH1796" s="130"/>
      <c r="BI1796" s="130"/>
      <c r="BJ1796" s="130"/>
      <c r="BK1796" s="130"/>
      <c r="BL1796" s="130"/>
      <c r="BM1796" s="130"/>
      <c r="BN1796" s="130"/>
      <c r="BO1796" s="130"/>
      <c r="BP1796" s="130"/>
      <c r="BQ1796" s="130"/>
      <c r="BR1796" s="130"/>
      <c r="BS1796" s="111"/>
    </row>
    <row r="1797" spans="4:71" s="94" customFormat="1" ht="9.75" customHeight="1" x14ac:dyDescent="0.25">
      <c r="D1797" s="130"/>
      <c r="E1797" s="130"/>
      <c r="F1797" s="130"/>
      <c r="G1797" s="130"/>
      <c r="H1797" s="130"/>
      <c r="I1797" s="130"/>
      <c r="J1797" s="130"/>
      <c r="K1797" s="130"/>
      <c r="L1797" s="130"/>
      <c r="M1797" s="130"/>
      <c r="N1797" s="130"/>
      <c r="O1797" s="130"/>
      <c r="P1797" s="130"/>
      <c r="Q1797" s="130"/>
      <c r="R1797" s="130"/>
      <c r="S1797" s="130"/>
      <c r="T1797" s="130"/>
      <c r="U1797" s="130"/>
      <c r="V1797" s="130"/>
      <c r="W1797" s="130"/>
      <c r="X1797" s="130"/>
      <c r="Y1797" s="130"/>
      <c r="Z1797" s="130"/>
      <c r="AA1797" s="130"/>
      <c r="AB1797" s="130"/>
      <c r="AC1797" s="130"/>
      <c r="AD1797" s="130"/>
      <c r="AE1797" s="130"/>
      <c r="AF1797" s="130"/>
      <c r="AG1797" s="130"/>
      <c r="AH1797" s="130"/>
      <c r="AI1797" s="130"/>
      <c r="AJ1797" s="130"/>
      <c r="AK1797" s="130"/>
      <c r="AL1797" s="130"/>
      <c r="AM1797" s="130"/>
      <c r="AN1797" s="130"/>
      <c r="AO1797" s="130"/>
      <c r="AP1797" s="130"/>
      <c r="AQ1797" s="130"/>
      <c r="AR1797" s="130"/>
      <c r="AS1797" s="130"/>
      <c r="AT1797" s="130"/>
      <c r="AU1797" s="130"/>
      <c r="AV1797" s="130"/>
      <c r="AW1797" s="130"/>
      <c r="AX1797" s="130"/>
      <c r="AY1797" s="130"/>
      <c r="AZ1797" s="130"/>
      <c r="BA1797" s="130"/>
      <c r="BB1797" s="130"/>
      <c r="BC1797" s="130"/>
      <c r="BD1797" s="130"/>
      <c r="BE1797" s="130"/>
      <c r="BF1797" s="130"/>
      <c r="BG1797" s="130"/>
      <c r="BH1797" s="130"/>
      <c r="BI1797" s="130"/>
      <c r="BJ1797" s="130"/>
      <c r="BK1797" s="130"/>
      <c r="BL1797" s="130"/>
      <c r="BM1797" s="130"/>
      <c r="BN1797" s="130"/>
      <c r="BO1797" s="130"/>
      <c r="BP1797" s="130"/>
      <c r="BQ1797" s="130"/>
      <c r="BR1797" s="130"/>
      <c r="BS1797" s="111"/>
    </row>
    <row r="1798" spans="4:71" s="94" customFormat="1" ht="9.75" customHeight="1" x14ac:dyDescent="0.25">
      <c r="D1798" s="130"/>
      <c r="E1798" s="130"/>
      <c r="F1798" s="130"/>
      <c r="G1798" s="130"/>
      <c r="H1798" s="130"/>
      <c r="I1798" s="130"/>
      <c r="J1798" s="130"/>
      <c r="K1798" s="130"/>
      <c r="L1798" s="130"/>
      <c r="M1798" s="130"/>
      <c r="N1798" s="130"/>
      <c r="O1798" s="130"/>
      <c r="P1798" s="130"/>
      <c r="Q1798" s="130"/>
      <c r="R1798" s="130"/>
      <c r="S1798" s="130"/>
      <c r="T1798" s="130"/>
      <c r="U1798" s="130"/>
      <c r="V1798" s="130"/>
      <c r="W1798" s="130"/>
      <c r="X1798" s="130"/>
      <c r="Y1798" s="130"/>
      <c r="Z1798" s="130"/>
      <c r="AA1798" s="130"/>
      <c r="AB1798" s="130"/>
      <c r="AC1798" s="130"/>
      <c r="AD1798" s="130"/>
      <c r="AE1798" s="130"/>
      <c r="AF1798" s="130"/>
      <c r="AG1798" s="130"/>
      <c r="AH1798" s="130"/>
      <c r="AI1798" s="130"/>
      <c r="AJ1798" s="130"/>
      <c r="AK1798" s="130"/>
      <c r="AL1798" s="130"/>
      <c r="AM1798" s="130"/>
      <c r="AN1798" s="130"/>
      <c r="AO1798" s="130"/>
      <c r="AP1798" s="130"/>
      <c r="AQ1798" s="130"/>
      <c r="AR1798" s="130"/>
      <c r="AS1798" s="130"/>
      <c r="AT1798" s="130"/>
      <c r="AU1798" s="130"/>
      <c r="AV1798" s="130"/>
      <c r="AW1798" s="130"/>
      <c r="AX1798" s="130"/>
      <c r="AY1798" s="130"/>
      <c r="AZ1798" s="130"/>
      <c r="BA1798" s="130"/>
      <c r="BB1798" s="130"/>
      <c r="BC1798" s="130"/>
      <c r="BD1798" s="130"/>
      <c r="BE1798" s="130"/>
      <c r="BF1798" s="130"/>
      <c r="BG1798" s="130"/>
      <c r="BH1798" s="130"/>
      <c r="BI1798" s="130"/>
      <c r="BJ1798" s="130"/>
      <c r="BK1798" s="130"/>
      <c r="BL1798" s="130"/>
      <c r="BM1798" s="130"/>
      <c r="BN1798" s="130"/>
      <c r="BO1798" s="130"/>
      <c r="BP1798" s="130"/>
      <c r="BQ1798" s="130"/>
      <c r="BR1798" s="130"/>
      <c r="BS1798" s="111"/>
    </row>
    <row r="1799" spans="4:71" s="94" customFormat="1" ht="9.75" customHeight="1" x14ac:dyDescent="0.25">
      <c r="D1799" s="130"/>
      <c r="E1799" s="130"/>
      <c r="F1799" s="130"/>
      <c r="G1799" s="130"/>
      <c r="H1799" s="130"/>
      <c r="I1799" s="130"/>
      <c r="J1799" s="130"/>
      <c r="K1799" s="130"/>
      <c r="L1799" s="130"/>
      <c r="M1799" s="130"/>
      <c r="N1799" s="130"/>
      <c r="O1799" s="130"/>
      <c r="P1799" s="130"/>
      <c r="Q1799" s="130"/>
      <c r="R1799" s="130"/>
      <c r="S1799" s="130"/>
      <c r="T1799" s="130"/>
      <c r="U1799" s="130"/>
      <c r="V1799" s="130"/>
      <c r="W1799" s="130"/>
      <c r="X1799" s="130"/>
      <c r="Y1799" s="130"/>
      <c r="Z1799" s="130"/>
      <c r="AA1799" s="130"/>
      <c r="AB1799" s="130"/>
      <c r="AC1799" s="130"/>
      <c r="AD1799" s="130"/>
      <c r="AE1799" s="130"/>
      <c r="AF1799" s="130"/>
      <c r="AG1799" s="130"/>
      <c r="AH1799" s="130"/>
      <c r="AI1799" s="130"/>
      <c r="AJ1799" s="130"/>
      <c r="AK1799" s="130"/>
      <c r="AL1799" s="130"/>
      <c r="AM1799" s="130"/>
      <c r="AN1799" s="130"/>
      <c r="AO1799" s="130"/>
      <c r="AP1799" s="130"/>
      <c r="AQ1799" s="130"/>
      <c r="AR1799" s="130"/>
      <c r="AS1799" s="130"/>
      <c r="AT1799" s="130"/>
      <c r="AU1799" s="130"/>
      <c r="AV1799" s="130"/>
      <c r="AW1799" s="130"/>
      <c r="AX1799" s="130"/>
      <c r="AY1799" s="130"/>
      <c r="AZ1799" s="130"/>
      <c r="BA1799" s="130"/>
      <c r="BB1799" s="130"/>
      <c r="BC1799" s="130"/>
      <c r="BD1799" s="130"/>
      <c r="BE1799" s="130"/>
      <c r="BF1799" s="130"/>
      <c r="BG1799" s="130"/>
      <c r="BH1799" s="130"/>
      <c r="BI1799" s="130"/>
      <c r="BJ1799" s="130"/>
      <c r="BK1799" s="130"/>
      <c r="BL1799" s="130"/>
      <c r="BM1799" s="130"/>
      <c r="BN1799" s="130"/>
      <c r="BO1799" s="130"/>
      <c r="BP1799" s="130"/>
      <c r="BQ1799" s="130"/>
      <c r="BR1799" s="130"/>
      <c r="BS1799" s="111"/>
    </row>
    <row r="1800" spans="4:71" s="94" customFormat="1" ht="9.75" customHeight="1" x14ac:dyDescent="0.25">
      <c r="D1800" s="130"/>
      <c r="E1800" s="130"/>
      <c r="F1800" s="130"/>
      <c r="G1800" s="130"/>
      <c r="H1800" s="130"/>
      <c r="I1800" s="130"/>
      <c r="J1800" s="130"/>
      <c r="K1800" s="130"/>
      <c r="L1800" s="130"/>
      <c r="M1800" s="130"/>
      <c r="N1800" s="130"/>
      <c r="O1800" s="130"/>
      <c r="P1800" s="130"/>
      <c r="Q1800" s="130"/>
      <c r="R1800" s="130"/>
      <c r="S1800" s="130"/>
      <c r="T1800" s="130"/>
      <c r="U1800" s="130"/>
      <c r="V1800" s="130"/>
      <c r="W1800" s="130"/>
      <c r="X1800" s="130"/>
      <c r="Y1800" s="130"/>
      <c r="Z1800" s="130"/>
      <c r="AA1800" s="130"/>
      <c r="AB1800" s="130"/>
      <c r="AC1800" s="130"/>
      <c r="AD1800" s="130"/>
      <c r="AE1800" s="130"/>
      <c r="AF1800" s="130"/>
      <c r="AG1800" s="130"/>
      <c r="AH1800" s="130"/>
      <c r="AI1800" s="130"/>
      <c r="AJ1800" s="130"/>
      <c r="AK1800" s="130"/>
      <c r="AL1800" s="130"/>
      <c r="AM1800" s="130"/>
      <c r="AN1800" s="130"/>
      <c r="AO1800" s="130"/>
      <c r="AP1800" s="130"/>
      <c r="AQ1800" s="130"/>
      <c r="AR1800" s="130"/>
      <c r="AS1800" s="130"/>
      <c r="AT1800" s="130"/>
      <c r="AU1800" s="130"/>
      <c r="AV1800" s="130"/>
      <c r="AW1800" s="130"/>
      <c r="AX1800" s="130"/>
      <c r="AY1800" s="130"/>
      <c r="AZ1800" s="130"/>
      <c r="BA1800" s="130"/>
      <c r="BB1800" s="130"/>
      <c r="BC1800" s="130"/>
      <c r="BD1800" s="130"/>
      <c r="BE1800" s="130"/>
      <c r="BF1800" s="130"/>
      <c r="BG1800" s="130"/>
      <c r="BH1800" s="130"/>
      <c r="BI1800" s="130"/>
      <c r="BJ1800" s="130"/>
      <c r="BK1800" s="130"/>
      <c r="BL1800" s="130"/>
      <c r="BM1800" s="130"/>
      <c r="BN1800" s="130"/>
      <c r="BO1800" s="130"/>
      <c r="BP1800" s="130"/>
      <c r="BQ1800" s="130"/>
      <c r="BR1800" s="130"/>
      <c r="BS1800" s="111"/>
    </row>
    <row r="1801" spans="4:71" s="94" customFormat="1" ht="9.75" customHeight="1" x14ac:dyDescent="0.25">
      <c r="D1801" s="130"/>
      <c r="E1801" s="130"/>
      <c r="F1801" s="130"/>
      <c r="G1801" s="130"/>
      <c r="H1801" s="130"/>
      <c r="I1801" s="130"/>
      <c r="J1801" s="130"/>
      <c r="K1801" s="130"/>
      <c r="L1801" s="130"/>
      <c r="M1801" s="130"/>
      <c r="N1801" s="130"/>
      <c r="O1801" s="130"/>
      <c r="P1801" s="130"/>
      <c r="Q1801" s="130"/>
      <c r="R1801" s="130"/>
      <c r="S1801" s="130"/>
      <c r="T1801" s="130"/>
      <c r="U1801" s="130"/>
      <c r="V1801" s="130"/>
      <c r="W1801" s="130"/>
      <c r="X1801" s="130"/>
      <c r="Y1801" s="130"/>
      <c r="Z1801" s="130"/>
      <c r="AA1801" s="130"/>
      <c r="AB1801" s="130"/>
      <c r="AC1801" s="130"/>
      <c r="AD1801" s="130"/>
      <c r="AE1801" s="130"/>
      <c r="AF1801" s="130"/>
      <c r="AG1801" s="130"/>
      <c r="AH1801" s="130"/>
      <c r="AI1801" s="130"/>
      <c r="AJ1801" s="130"/>
      <c r="AK1801" s="130"/>
      <c r="AL1801" s="130"/>
      <c r="AM1801" s="130"/>
      <c r="AN1801" s="130"/>
      <c r="AO1801" s="130"/>
      <c r="AP1801" s="130"/>
      <c r="AQ1801" s="130"/>
      <c r="AR1801" s="130"/>
      <c r="AS1801" s="130"/>
      <c r="AT1801" s="130"/>
      <c r="AU1801" s="130"/>
      <c r="AV1801" s="130"/>
      <c r="AW1801" s="130"/>
      <c r="AX1801" s="130"/>
      <c r="AY1801" s="130"/>
      <c r="AZ1801" s="130"/>
      <c r="BA1801" s="130"/>
      <c r="BB1801" s="130"/>
      <c r="BC1801" s="130"/>
      <c r="BD1801" s="130"/>
      <c r="BE1801" s="130"/>
      <c r="BF1801" s="130"/>
      <c r="BG1801" s="130"/>
      <c r="BH1801" s="130"/>
      <c r="BI1801" s="130"/>
      <c r="BJ1801" s="130"/>
      <c r="BK1801" s="130"/>
      <c r="BL1801" s="130"/>
      <c r="BM1801" s="130"/>
      <c r="BN1801" s="130"/>
      <c r="BO1801" s="130"/>
      <c r="BP1801" s="130"/>
      <c r="BQ1801" s="130"/>
      <c r="BR1801" s="130"/>
      <c r="BS1801" s="111"/>
    </row>
    <row r="1802" spans="4:71" s="94" customFormat="1" ht="9.75" customHeight="1" x14ac:dyDescent="0.25">
      <c r="D1802" s="130"/>
      <c r="E1802" s="130"/>
      <c r="F1802" s="130"/>
      <c r="G1802" s="130"/>
      <c r="H1802" s="130"/>
      <c r="I1802" s="130"/>
      <c r="J1802" s="130"/>
      <c r="K1802" s="130"/>
      <c r="L1802" s="130"/>
      <c r="M1802" s="130"/>
      <c r="N1802" s="130"/>
      <c r="O1802" s="130"/>
      <c r="P1802" s="130"/>
      <c r="Q1802" s="130"/>
      <c r="R1802" s="130"/>
      <c r="S1802" s="130"/>
      <c r="T1802" s="130"/>
      <c r="U1802" s="130"/>
      <c r="V1802" s="130"/>
      <c r="W1802" s="130"/>
      <c r="X1802" s="130"/>
      <c r="Y1802" s="130"/>
      <c r="Z1802" s="130"/>
      <c r="AA1802" s="130"/>
      <c r="AB1802" s="130"/>
      <c r="AC1802" s="130"/>
      <c r="AD1802" s="130"/>
      <c r="AE1802" s="130"/>
      <c r="AF1802" s="130"/>
      <c r="AG1802" s="130"/>
      <c r="AH1802" s="130"/>
      <c r="AI1802" s="130"/>
      <c r="AJ1802" s="130"/>
      <c r="AK1802" s="130"/>
      <c r="AL1802" s="130"/>
      <c r="AM1802" s="130"/>
      <c r="AN1802" s="130"/>
      <c r="AO1802" s="130"/>
      <c r="AP1802" s="130"/>
      <c r="AQ1802" s="130"/>
      <c r="AR1802" s="130"/>
      <c r="AS1802" s="130"/>
      <c r="AT1802" s="130"/>
      <c r="AU1802" s="130"/>
      <c r="AV1802" s="130"/>
      <c r="AW1802" s="130"/>
      <c r="AX1802" s="130"/>
      <c r="AY1802" s="130"/>
      <c r="AZ1802" s="130"/>
      <c r="BA1802" s="130"/>
      <c r="BB1802" s="130"/>
      <c r="BC1802" s="130"/>
      <c r="BD1802" s="130"/>
      <c r="BE1802" s="130"/>
      <c r="BF1802" s="130"/>
      <c r="BG1802" s="130"/>
      <c r="BH1802" s="130"/>
      <c r="BI1802" s="130"/>
      <c r="BJ1802" s="130"/>
      <c r="BK1802" s="130"/>
      <c r="BL1802" s="130"/>
      <c r="BM1802" s="130"/>
      <c r="BN1802" s="130"/>
      <c r="BO1802" s="130"/>
      <c r="BP1802" s="130"/>
      <c r="BQ1802" s="130"/>
      <c r="BR1802" s="130"/>
      <c r="BS1802" s="111"/>
    </row>
    <row r="1803" spans="4:71" s="94" customFormat="1" ht="9.75" customHeight="1" x14ac:dyDescent="0.25">
      <c r="D1803" s="130"/>
      <c r="E1803" s="130"/>
      <c r="F1803" s="130"/>
      <c r="G1803" s="130"/>
      <c r="H1803" s="130"/>
      <c r="I1803" s="130"/>
      <c r="J1803" s="130"/>
      <c r="K1803" s="130"/>
      <c r="L1803" s="130"/>
      <c r="M1803" s="130"/>
      <c r="N1803" s="130"/>
      <c r="O1803" s="130"/>
      <c r="P1803" s="130"/>
      <c r="Q1803" s="130"/>
      <c r="R1803" s="130"/>
      <c r="S1803" s="130"/>
      <c r="T1803" s="130"/>
      <c r="U1803" s="130"/>
      <c r="V1803" s="130"/>
      <c r="W1803" s="130"/>
      <c r="X1803" s="130"/>
      <c r="Y1803" s="130"/>
      <c r="Z1803" s="130"/>
      <c r="AA1803" s="130"/>
      <c r="AB1803" s="130"/>
      <c r="AC1803" s="130"/>
      <c r="AD1803" s="130"/>
      <c r="AE1803" s="130"/>
      <c r="AF1803" s="130"/>
      <c r="AG1803" s="130"/>
      <c r="AH1803" s="130"/>
      <c r="AI1803" s="130"/>
      <c r="AJ1803" s="130"/>
      <c r="AK1803" s="130"/>
      <c r="AL1803" s="130"/>
      <c r="AM1803" s="130"/>
      <c r="AN1803" s="130"/>
      <c r="AO1803" s="130"/>
      <c r="AP1803" s="130"/>
      <c r="AQ1803" s="130"/>
      <c r="AR1803" s="130"/>
      <c r="AS1803" s="130"/>
      <c r="AT1803" s="130"/>
      <c r="AU1803" s="130"/>
      <c r="AV1803" s="130"/>
      <c r="AW1803" s="130"/>
      <c r="AX1803" s="130"/>
      <c r="AY1803" s="130"/>
      <c r="AZ1803" s="130"/>
      <c r="BA1803" s="130"/>
      <c r="BB1803" s="130"/>
      <c r="BC1803" s="130"/>
      <c r="BD1803" s="130"/>
      <c r="BE1803" s="130"/>
      <c r="BF1803" s="130"/>
      <c r="BG1803" s="130"/>
      <c r="BH1803" s="130"/>
      <c r="BI1803" s="130"/>
      <c r="BJ1803" s="130"/>
      <c r="BK1803" s="130"/>
      <c r="BL1803" s="130"/>
      <c r="BM1803" s="130"/>
      <c r="BN1803" s="130"/>
      <c r="BO1803" s="130"/>
      <c r="BP1803" s="130"/>
      <c r="BQ1803" s="130"/>
      <c r="BR1803" s="130"/>
      <c r="BS1803" s="111"/>
    </row>
    <row r="1804" spans="4:71" s="94" customFormat="1" ht="9.75" customHeight="1" x14ac:dyDescent="0.25">
      <c r="D1804" s="130"/>
      <c r="E1804" s="130"/>
      <c r="F1804" s="130"/>
      <c r="G1804" s="130"/>
      <c r="H1804" s="130"/>
      <c r="I1804" s="130"/>
      <c r="J1804" s="130"/>
      <c r="K1804" s="130"/>
      <c r="L1804" s="130"/>
      <c r="M1804" s="130"/>
      <c r="N1804" s="130"/>
      <c r="O1804" s="130"/>
      <c r="P1804" s="130"/>
      <c r="Q1804" s="130"/>
      <c r="R1804" s="130"/>
      <c r="S1804" s="130"/>
      <c r="T1804" s="130"/>
      <c r="U1804" s="130"/>
      <c r="V1804" s="130"/>
      <c r="W1804" s="130"/>
      <c r="X1804" s="130"/>
      <c r="Y1804" s="130"/>
      <c r="Z1804" s="130"/>
      <c r="AA1804" s="130"/>
      <c r="AB1804" s="130"/>
      <c r="AC1804" s="130"/>
      <c r="AD1804" s="130"/>
      <c r="AE1804" s="130"/>
      <c r="AF1804" s="130"/>
      <c r="AG1804" s="130"/>
      <c r="AH1804" s="130"/>
      <c r="AI1804" s="130"/>
      <c r="AJ1804" s="130"/>
      <c r="AK1804" s="130"/>
      <c r="AL1804" s="130"/>
      <c r="AM1804" s="130"/>
      <c r="AN1804" s="130"/>
      <c r="AO1804" s="130"/>
      <c r="AP1804" s="130"/>
      <c r="AQ1804" s="130"/>
      <c r="AR1804" s="130"/>
      <c r="AS1804" s="130"/>
      <c r="AT1804" s="130"/>
      <c r="AU1804" s="130"/>
      <c r="AV1804" s="130"/>
      <c r="AW1804" s="130"/>
      <c r="AX1804" s="130"/>
      <c r="AY1804" s="130"/>
      <c r="AZ1804" s="130"/>
      <c r="BA1804" s="130"/>
      <c r="BB1804" s="130"/>
      <c r="BC1804" s="130"/>
      <c r="BD1804" s="130"/>
      <c r="BE1804" s="130"/>
      <c r="BF1804" s="130"/>
      <c r="BG1804" s="130"/>
      <c r="BH1804" s="130"/>
      <c r="BI1804" s="130"/>
      <c r="BJ1804" s="130"/>
      <c r="BK1804" s="130"/>
      <c r="BL1804" s="130"/>
      <c r="BM1804" s="130"/>
      <c r="BN1804" s="130"/>
      <c r="BO1804" s="130"/>
      <c r="BP1804" s="130"/>
      <c r="BQ1804" s="130"/>
      <c r="BR1804" s="130"/>
      <c r="BS1804" s="111"/>
    </row>
    <row r="1805" spans="4:71" s="94" customFormat="1" ht="9.75" customHeight="1" x14ac:dyDescent="0.25">
      <c r="D1805" s="130"/>
      <c r="E1805" s="130"/>
      <c r="F1805" s="130"/>
      <c r="G1805" s="130"/>
      <c r="H1805" s="130"/>
      <c r="I1805" s="130"/>
      <c r="J1805" s="130"/>
      <c r="K1805" s="130"/>
      <c r="L1805" s="130"/>
      <c r="M1805" s="130"/>
      <c r="N1805" s="130"/>
      <c r="O1805" s="130"/>
      <c r="P1805" s="130"/>
      <c r="Q1805" s="130"/>
      <c r="R1805" s="130"/>
      <c r="S1805" s="130"/>
      <c r="T1805" s="130"/>
      <c r="U1805" s="130"/>
      <c r="V1805" s="130"/>
      <c r="W1805" s="130"/>
      <c r="X1805" s="130"/>
      <c r="Y1805" s="130"/>
      <c r="Z1805" s="130"/>
      <c r="AA1805" s="130"/>
      <c r="AB1805" s="130"/>
      <c r="AC1805" s="130"/>
      <c r="AD1805" s="130"/>
      <c r="AE1805" s="130"/>
      <c r="AF1805" s="130"/>
      <c r="AG1805" s="130"/>
      <c r="AH1805" s="130"/>
      <c r="AI1805" s="130"/>
      <c r="AJ1805" s="130"/>
      <c r="AK1805" s="130"/>
      <c r="AL1805" s="130"/>
      <c r="AM1805" s="130"/>
      <c r="AN1805" s="130"/>
      <c r="AO1805" s="130"/>
      <c r="AP1805" s="130"/>
      <c r="AQ1805" s="130"/>
      <c r="AR1805" s="130"/>
      <c r="AS1805" s="130"/>
      <c r="AT1805" s="130"/>
      <c r="AU1805" s="130"/>
      <c r="AV1805" s="130"/>
      <c r="AW1805" s="130"/>
      <c r="AX1805" s="130"/>
      <c r="AY1805" s="130"/>
      <c r="AZ1805" s="130"/>
      <c r="BA1805" s="130"/>
      <c r="BB1805" s="130"/>
      <c r="BC1805" s="130"/>
      <c r="BD1805" s="130"/>
      <c r="BE1805" s="130"/>
      <c r="BF1805" s="130"/>
      <c r="BG1805" s="130"/>
      <c r="BH1805" s="130"/>
      <c r="BI1805" s="130"/>
      <c r="BJ1805" s="130"/>
      <c r="BK1805" s="130"/>
      <c r="BL1805" s="130"/>
      <c r="BM1805" s="130"/>
      <c r="BN1805" s="130"/>
      <c r="BO1805" s="130"/>
      <c r="BP1805" s="130"/>
      <c r="BQ1805" s="130"/>
      <c r="BR1805" s="130"/>
      <c r="BS1805" s="111"/>
    </row>
    <row r="1806" spans="4:71" s="94" customFormat="1" ht="9.75" customHeight="1" x14ac:dyDescent="0.25">
      <c r="D1806" s="130"/>
      <c r="E1806" s="130"/>
      <c r="F1806" s="130"/>
      <c r="G1806" s="130"/>
      <c r="H1806" s="130"/>
      <c r="I1806" s="130"/>
      <c r="J1806" s="130"/>
      <c r="K1806" s="130"/>
      <c r="L1806" s="130"/>
      <c r="M1806" s="130"/>
      <c r="N1806" s="130"/>
      <c r="O1806" s="130"/>
      <c r="P1806" s="130"/>
      <c r="Q1806" s="130"/>
      <c r="R1806" s="130"/>
      <c r="S1806" s="130"/>
      <c r="T1806" s="130"/>
      <c r="U1806" s="130"/>
      <c r="V1806" s="130"/>
      <c r="W1806" s="130"/>
      <c r="X1806" s="130"/>
      <c r="Y1806" s="130"/>
      <c r="Z1806" s="130"/>
      <c r="AA1806" s="130"/>
      <c r="AB1806" s="130"/>
      <c r="AC1806" s="130"/>
      <c r="AD1806" s="130"/>
      <c r="AE1806" s="130"/>
      <c r="AF1806" s="130"/>
      <c r="AG1806" s="130"/>
      <c r="AH1806" s="130"/>
      <c r="AI1806" s="130"/>
      <c r="AJ1806" s="130"/>
      <c r="AK1806" s="130"/>
      <c r="AL1806" s="130"/>
      <c r="AM1806" s="130"/>
      <c r="AN1806" s="130"/>
      <c r="AO1806" s="130"/>
      <c r="AP1806" s="130"/>
      <c r="AQ1806" s="130"/>
      <c r="AR1806" s="130"/>
      <c r="AS1806" s="130"/>
      <c r="AT1806" s="130"/>
      <c r="AU1806" s="130"/>
      <c r="AV1806" s="130"/>
      <c r="AW1806" s="130"/>
      <c r="AX1806" s="130"/>
      <c r="AY1806" s="130"/>
      <c r="AZ1806" s="130"/>
      <c r="BA1806" s="130"/>
      <c r="BB1806" s="130"/>
      <c r="BC1806" s="130"/>
      <c r="BD1806" s="130"/>
      <c r="BE1806" s="130"/>
      <c r="BF1806" s="130"/>
      <c r="BG1806" s="130"/>
      <c r="BH1806" s="130"/>
      <c r="BI1806" s="130"/>
      <c r="BJ1806" s="130"/>
      <c r="BK1806" s="130"/>
      <c r="BL1806" s="130"/>
      <c r="BM1806" s="130"/>
      <c r="BN1806" s="130"/>
      <c r="BO1806" s="130"/>
      <c r="BP1806" s="130"/>
      <c r="BQ1806" s="130"/>
      <c r="BR1806" s="130"/>
      <c r="BS1806" s="111"/>
    </row>
    <row r="1807" spans="4:71" s="94" customFormat="1" ht="9.75" customHeight="1" x14ac:dyDescent="0.25">
      <c r="D1807" s="130"/>
      <c r="E1807" s="130"/>
      <c r="F1807" s="130"/>
      <c r="G1807" s="130"/>
      <c r="H1807" s="130"/>
      <c r="I1807" s="130"/>
      <c r="J1807" s="130"/>
      <c r="K1807" s="130"/>
      <c r="L1807" s="130"/>
      <c r="M1807" s="130"/>
      <c r="N1807" s="130"/>
      <c r="O1807" s="130"/>
      <c r="P1807" s="130"/>
      <c r="Q1807" s="130"/>
      <c r="R1807" s="130"/>
      <c r="S1807" s="130"/>
      <c r="T1807" s="130"/>
      <c r="U1807" s="130"/>
      <c r="V1807" s="130"/>
      <c r="W1807" s="130"/>
      <c r="X1807" s="130"/>
      <c r="Y1807" s="130"/>
      <c r="Z1807" s="130"/>
      <c r="AA1807" s="130"/>
      <c r="AB1807" s="130"/>
      <c r="AC1807" s="130"/>
      <c r="AD1807" s="130"/>
      <c r="AE1807" s="130"/>
      <c r="AF1807" s="130"/>
      <c r="AG1807" s="130"/>
      <c r="AH1807" s="130"/>
      <c r="AI1807" s="130"/>
      <c r="AJ1807" s="130"/>
      <c r="AK1807" s="130"/>
      <c r="AL1807" s="130"/>
      <c r="AM1807" s="130"/>
      <c r="AN1807" s="130"/>
      <c r="AO1807" s="130"/>
      <c r="AP1807" s="130"/>
      <c r="AQ1807" s="130"/>
      <c r="AR1807" s="130"/>
      <c r="AS1807" s="130"/>
      <c r="AT1807" s="130"/>
      <c r="AU1807" s="130"/>
      <c r="AV1807" s="130"/>
      <c r="AW1807" s="130"/>
      <c r="AX1807" s="130"/>
      <c r="AY1807" s="130"/>
      <c r="AZ1807" s="130"/>
      <c r="BA1807" s="130"/>
      <c r="BB1807" s="130"/>
      <c r="BC1807" s="130"/>
      <c r="BD1807" s="130"/>
      <c r="BE1807" s="130"/>
      <c r="BF1807" s="130"/>
      <c r="BG1807" s="130"/>
      <c r="BH1807" s="130"/>
      <c r="BI1807" s="130"/>
      <c r="BJ1807" s="130"/>
      <c r="BK1807" s="130"/>
      <c r="BL1807" s="130"/>
      <c r="BM1807" s="130"/>
      <c r="BN1807" s="130"/>
      <c r="BO1807" s="130"/>
      <c r="BP1807" s="130"/>
      <c r="BQ1807" s="130"/>
      <c r="BR1807" s="130"/>
      <c r="BS1807" s="111"/>
    </row>
    <row r="1808" spans="4:71" s="94" customFormat="1" ht="9.75" customHeight="1" x14ac:dyDescent="0.25">
      <c r="D1808" s="130"/>
      <c r="E1808" s="130"/>
      <c r="F1808" s="130"/>
      <c r="G1808" s="130"/>
      <c r="H1808" s="130"/>
      <c r="I1808" s="130"/>
      <c r="J1808" s="130"/>
      <c r="K1808" s="130"/>
      <c r="L1808" s="130"/>
      <c r="M1808" s="130"/>
      <c r="N1808" s="130"/>
      <c r="O1808" s="130"/>
      <c r="P1808" s="130"/>
      <c r="Q1808" s="130"/>
      <c r="R1808" s="130"/>
      <c r="S1808" s="130"/>
      <c r="T1808" s="130"/>
      <c r="U1808" s="130"/>
      <c r="V1808" s="130"/>
      <c r="W1808" s="130"/>
      <c r="X1808" s="130"/>
      <c r="Y1808" s="130"/>
      <c r="Z1808" s="130"/>
      <c r="AA1808" s="130"/>
      <c r="AB1808" s="130"/>
      <c r="AC1808" s="130"/>
      <c r="AD1808" s="130"/>
      <c r="AE1808" s="130"/>
      <c r="AF1808" s="130"/>
      <c r="AG1808" s="130"/>
      <c r="AH1808" s="130"/>
      <c r="AI1808" s="130"/>
      <c r="AJ1808" s="130"/>
      <c r="AK1808" s="130"/>
      <c r="AL1808" s="130"/>
      <c r="AM1808" s="130"/>
      <c r="AN1808" s="130"/>
      <c r="AO1808" s="130"/>
      <c r="AP1808" s="130"/>
      <c r="AQ1808" s="130"/>
      <c r="AR1808" s="130"/>
      <c r="AS1808" s="130"/>
      <c r="AT1808" s="130"/>
      <c r="AU1808" s="130"/>
      <c r="AV1808" s="130"/>
      <c r="AW1808" s="130"/>
      <c r="AX1808" s="130"/>
      <c r="AY1808" s="130"/>
      <c r="AZ1808" s="130"/>
      <c r="BA1808" s="130"/>
      <c r="BB1808" s="130"/>
      <c r="BC1808" s="130"/>
      <c r="BD1808" s="130"/>
      <c r="BE1808" s="130"/>
      <c r="BF1808" s="130"/>
      <c r="BG1808" s="130"/>
      <c r="BH1808" s="130"/>
      <c r="BI1808" s="130"/>
      <c r="BJ1808" s="130"/>
      <c r="BK1808" s="130"/>
      <c r="BL1808" s="130"/>
      <c r="BM1808" s="130"/>
      <c r="BN1808" s="130"/>
      <c r="BO1808" s="130"/>
      <c r="BP1808" s="130"/>
      <c r="BQ1808" s="130"/>
      <c r="BR1808" s="130"/>
      <c r="BS1808" s="111"/>
    </row>
    <row r="1809" spans="4:71" s="94" customFormat="1" ht="9.75" customHeight="1" x14ac:dyDescent="0.25">
      <c r="D1809" s="130"/>
      <c r="E1809" s="130"/>
      <c r="F1809" s="130"/>
      <c r="G1809" s="130"/>
      <c r="H1809" s="130"/>
      <c r="I1809" s="130"/>
      <c r="J1809" s="130"/>
      <c r="K1809" s="130"/>
      <c r="L1809" s="130"/>
      <c r="M1809" s="130"/>
      <c r="N1809" s="130"/>
      <c r="O1809" s="130"/>
      <c r="P1809" s="130"/>
      <c r="Q1809" s="130"/>
      <c r="R1809" s="130"/>
      <c r="S1809" s="130"/>
      <c r="T1809" s="130"/>
      <c r="U1809" s="130"/>
      <c r="V1809" s="130"/>
      <c r="W1809" s="130"/>
      <c r="X1809" s="130"/>
      <c r="Y1809" s="130"/>
      <c r="Z1809" s="130"/>
      <c r="AA1809" s="130"/>
      <c r="AB1809" s="130"/>
      <c r="AC1809" s="130"/>
      <c r="AD1809" s="130"/>
      <c r="AE1809" s="130"/>
      <c r="AF1809" s="130"/>
      <c r="AG1809" s="130"/>
      <c r="AH1809" s="130"/>
      <c r="AI1809" s="130"/>
      <c r="AJ1809" s="130"/>
      <c r="AK1809" s="130"/>
      <c r="AL1809" s="130"/>
      <c r="AM1809" s="130"/>
      <c r="AN1809" s="130"/>
      <c r="AO1809" s="130"/>
      <c r="AP1809" s="130"/>
      <c r="AQ1809" s="130"/>
      <c r="AR1809" s="130"/>
      <c r="AS1809" s="130"/>
      <c r="AT1809" s="130"/>
      <c r="AU1809" s="130"/>
      <c r="AV1809" s="130"/>
      <c r="AW1809" s="130"/>
      <c r="AX1809" s="130"/>
      <c r="AY1809" s="130"/>
      <c r="AZ1809" s="130"/>
      <c r="BA1809" s="130"/>
      <c r="BB1809" s="130"/>
      <c r="BC1809" s="130"/>
      <c r="BD1809" s="130"/>
      <c r="BE1809" s="130"/>
      <c r="BF1809" s="130"/>
      <c r="BG1809" s="130"/>
      <c r="BH1809" s="130"/>
      <c r="BI1809" s="130"/>
      <c r="BJ1809" s="130"/>
      <c r="BK1809" s="130"/>
      <c r="BL1809" s="130"/>
      <c r="BM1809" s="130"/>
      <c r="BN1809" s="130"/>
      <c r="BO1809" s="130"/>
      <c r="BP1809" s="130"/>
      <c r="BQ1809" s="130"/>
      <c r="BR1809" s="130"/>
      <c r="BS1809" s="111"/>
    </row>
    <row r="1810" spans="4:71" s="94" customFormat="1" ht="9.75" customHeight="1" x14ac:dyDescent="0.25">
      <c r="D1810" s="130"/>
      <c r="E1810" s="130"/>
      <c r="F1810" s="130"/>
      <c r="G1810" s="130"/>
      <c r="H1810" s="130"/>
      <c r="I1810" s="130"/>
      <c r="J1810" s="130"/>
      <c r="K1810" s="130"/>
      <c r="L1810" s="130"/>
      <c r="M1810" s="130"/>
      <c r="N1810" s="130"/>
      <c r="O1810" s="130"/>
      <c r="P1810" s="130"/>
      <c r="Q1810" s="130"/>
      <c r="R1810" s="130"/>
      <c r="S1810" s="130"/>
      <c r="T1810" s="130"/>
      <c r="U1810" s="130"/>
      <c r="V1810" s="130"/>
      <c r="W1810" s="130"/>
      <c r="X1810" s="130"/>
      <c r="Y1810" s="130"/>
      <c r="Z1810" s="130"/>
      <c r="AA1810" s="130"/>
      <c r="AB1810" s="130"/>
      <c r="AC1810" s="130"/>
      <c r="AD1810" s="130"/>
      <c r="AE1810" s="130"/>
      <c r="AF1810" s="130"/>
      <c r="AG1810" s="130"/>
      <c r="AH1810" s="130"/>
      <c r="AI1810" s="130"/>
      <c r="AJ1810" s="130"/>
      <c r="AK1810" s="130"/>
      <c r="AL1810" s="130"/>
      <c r="AM1810" s="130"/>
      <c r="AN1810" s="130"/>
      <c r="AO1810" s="130"/>
      <c r="AP1810" s="130"/>
      <c r="AQ1810" s="130"/>
      <c r="AR1810" s="130"/>
      <c r="AS1810" s="130"/>
      <c r="AT1810" s="130"/>
      <c r="AU1810" s="130"/>
      <c r="AV1810" s="130"/>
      <c r="AW1810" s="130"/>
      <c r="AX1810" s="130"/>
      <c r="AY1810" s="130"/>
      <c r="AZ1810" s="130"/>
      <c r="BA1810" s="130"/>
      <c r="BB1810" s="130"/>
      <c r="BC1810" s="130"/>
      <c r="BD1810" s="130"/>
      <c r="BE1810" s="130"/>
      <c r="BF1810" s="130"/>
      <c r="BG1810" s="130"/>
      <c r="BH1810" s="130"/>
      <c r="BI1810" s="130"/>
      <c r="BJ1810" s="130"/>
      <c r="BK1810" s="130"/>
      <c r="BL1810" s="130"/>
      <c r="BM1810" s="130"/>
      <c r="BN1810" s="130"/>
      <c r="BO1810" s="130"/>
      <c r="BP1810" s="130"/>
      <c r="BQ1810" s="130"/>
      <c r="BR1810" s="130"/>
      <c r="BS1810" s="111"/>
    </row>
    <row r="1811" spans="4:71" s="94" customFormat="1" ht="9.75" customHeight="1" x14ac:dyDescent="0.25">
      <c r="D1811" s="130"/>
      <c r="E1811" s="130"/>
      <c r="F1811" s="130"/>
      <c r="G1811" s="130"/>
      <c r="H1811" s="130"/>
      <c r="I1811" s="130"/>
      <c r="J1811" s="130"/>
      <c r="K1811" s="130"/>
      <c r="L1811" s="130"/>
      <c r="M1811" s="130"/>
      <c r="N1811" s="130"/>
      <c r="O1811" s="130"/>
      <c r="P1811" s="130"/>
      <c r="Q1811" s="130"/>
      <c r="R1811" s="130"/>
      <c r="S1811" s="130"/>
      <c r="T1811" s="130"/>
      <c r="U1811" s="130"/>
      <c r="V1811" s="130"/>
      <c r="W1811" s="130"/>
      <c r="X1811" s="130"/>
      <c r="Y1811" s="130"/>
      <c r="Z1811" s="130"/>
      <c r="AA1811" s="130"/>
      <c r="AB1811" s="130"/>
      <c r="AC1811" s="130"/>
      <c r="AD1811" s="130"/>
      <c r="AE1811" s="130"/>
      <c r="AF1811" s="130"/>
      <c r="AG1811" s="130"/>
      <c r="AH1811" s="130"/>
      <c r="AI1811" s="130"/>
      <c r="AJ1811" s="130"/>
      <c r="AK1811" s="130"/>
      <c r="AL1811" s="130"/>
      <c r="AM1811" s="130"/>
      <c r="AN1811" s="130"/>
      <c r="AO1811" s="130"/>
      <c r="AP1811" s="130"/>
      <c r="AQ1811" s="130"/>
      <c r="AR1811" s="130"/>
      <c r="AS1811" s="130"/>
      <c r="AT1811" s="130"/>
      <c r="AU1811" s="130"/>
      <c r="AV1811" s="130"/>
      <c r="AW1811" s="130"/>
      <c r="AX1811" s="130"/>
      <c r="AY1811" s="130"/>
      <c r="AZ1811" s="130"/>
      <c r="BA1811" s="130"/>
      <c r="BB1811" s="130"/>
      <c r="BC1811" s="130"/>
      <c r="BD1811" s="130"/>
      <c r="BE1811" s="130"/>
      <c r="BF1811" s="130"/>
      <c r="BG1811" s="130"/>
      <c r="BH1811" s="130"/>
      <c r="BI1811" s="130"/>
      <c r="BJ1811" s="130"/>
      <c r="BK1811" s="130"/>
      <c r="BL1811" s="130"/>
      <c r="BM1811" s="130"/>
      <c r="BN1811" s="130"/>
      <c r="BO1811" s="130"/>
      <c r="BP1811" s="130"/>
      <c r="BQ1811" s="130"/>
      <c r="BR1811" s="130"/>
      <c r="BS1811" s="111"/>
    </row>
    <row r="1812" spans="4:71" s="94" customFormat="1" ht="9.75" customHeight="1" x14ac:dyDescent="0.25">
      <c r="D1812" s="130"/>
      <c r="E1812" s="130"/>
      <c r="F1812" s="130"/>
      <c r="G1812" s="130"/>
      <c r="H1812" s="130"/>
      <c r="I1812" s="130"/>
      <c r="J1812" s="130"/>
      <c r="K1812" s="130"/>
      <c r="L1812" s="130"/>
      <c r="M1812" s="130"/>
      <c r="N1812" s="130"/>
      <c r="O1812" s="130"/>
      <c r="P1812" s="130"/>
      <c r="Q1812" s="130"/>
      <c r="R1812" s="130"/>
      <c r="S1812" s="130"/>
      <c r="T1812" s="130"/>
      <c r="U1812" s="130"/>
      <c r="V1812" s="130"/>
      <c r="W1812" s="130"/>
      <c r="X1812" s="130"/>
      <c r="Y1812" s="130"/>
      <c r="Z1812" s="130"/>
      <c r="AA1812" s="130"/>
      <c r="AB1812" s="130"/>
      <c r="AC1812" s="130"/>
      <c r="AD1812" s="130"/>
      <c r="AE1812" s="130"/>
      <c r="AF1812" s="130"/>
      <c r="AG1812" s="130"/>
      <c r="AH1812" s="130"/>
      <c r="AI1812" s="130"/>
      <c r="AJ1812" s="130"/>
      <c r="AK1812" s="130"/>
      <c r="AL1812" s="130"/>
      <c r="AM1812" s="130"/>
      <c r="AN1812" s="130"/>
      <c r="AO1812" s="130"/>
      <c r="AP1812" s="130"/>
      <c r="AQ1812" s="130"/>
      <c r="AR1812" s="130"/>
      <c r="AS1812" s="130"/>
      <c r="AT1812" s="130"/>
      <c r="AU1812" s="130"/>
      <c r="AV1812" s="130"/>
      <c r="AW1812" s="130"/>
      <c r="AX1812" s="130"/>
      <c r="AY1812" s="130"/>
      <c r="AZ1812" s="130"/>
      <c r="BA1812" s="130"/>
      <c r="BB1812" s="130"/>
      <c r="BC1812" s="130"/>
      <c r="BD1812" s="130"/>
      <c r="BE1812" s="130"/>
      <c r="BF1812" s="130"/>
      <c r="BG1812" s="130"/>
      <c r="BH1812" s="130"/>
      <c r="BI1812" s="130"/>
      <c r="BJ1812" s="130"/>
      <c r="BK1812" s="130"/>
      <c r="BL1812" s="130"/>
      <c r="BM1812" s="130"/>
      <c r="BN1812" s="130"/>
      <c r="BO1812" s="130"/>
      <c r="BP1812" s="130"/>
      <c r="BQ1812" s="130"/>
      <c r="BR1812" s="130"/>
      <c r="BS1812" s="111"/>
    </row>
    <row r="1813" spans="4:71" s="94" customFormat="1" ht="9.75" customHeight="1" x14ac:dyDescent="0.25">
      <c r="D1813" s="130"/>
      <c r="E1813" s="130"/>
      <c r="F1813" s="130"/>
      <c r="G1813" s="130"/>
      <c r="H1813" s="130"/>
      <c r="I1813" s="130"/>
      <c r="J1813" s="130"/>
      <c r="K1813" s="130"/>
      <c r="L1813" s="130"/>
      <c r="M1813" s="130"/>
      <c r="N1813" s="130"/>
      <c r="O1813" s="130"/>
      <c r="P1813" s="130"/>
      <c r="Q1813" s="130"/>
      <c r="R1813" s="130"/>
      <c r="S1813" s="130"/>
      <c r="T1813" s="130"/>
      <c r="U1813" s="130"/>
      <c r="V1813" s="130"/>
      <c r="W1813" s="130"/>
      <c r="X1813" s="130"/>
      <c r="Y1813" s="130"/>
      <c r="Z1813" s="130"/>
      <c r="AA1813" s="130"/>
      <c r="AB1813" s="130"/>
      <c r="AC1813" s="130"/>
      <c r="AD1813" s="130"/>
      <c r="AE1813" s="130"/>
      <c r="AF1813" s="130"/>
      <c r="AG1813" s="130"/>
      <c r="AH1813" s="130"/>
      <c r="AI1813" s="130"/>
      <c r="AJ1813" s="130"/>
      <c r="AK1813" s="130"/>
      <c r="AL1813" s="130"/>
      <c r="AM1813" s="130"/>
      <c r="AN1813" s="130"/>
      <c r="AO1813" s="130"/>
      <c r="AP1813" s="130"/>
      <c r="AQ1813" s="130"/>
      <c r="AR1813" s="130"/>
      <c r="AS1813" s="130"/>
      <c r="AT1813" s="130"/>
      <c r="AU1813" s="130"/>
      <c r="AV1813" s="130"/>
      <c r="AW1813" s="130"/>
      <c r="AX1813" s="130"/>
      <c r="AY1813" s="130"/>
      <c r="AZ1813" s="130"/>
      <c r="BA1813" s="130"/>
      <c r="BB1813" s="130"/>
      <c r="BC1813" s="130"/>
      <c r="BD1813" s="130"/>
      <c r="BE1813" s="130"/>
      <c r="BF1813" s="130"/>
      <c r="BG1813" s="130"/>
      <c r="BH1813" s="130"/>
      <c r="BI1813" s="130"/>
      <c r="BJ1813" s="130"/>
      <c r="BK1813" s="130"/>
      <c r="BL1813" s="130"/>
      <c r="BM1813" s="130"/>
      <c r="BN1813" s="130"/>
      <c r="BO1813" s="130"/>
      <c r="BP1813" s="130"/>
      <c r="BQ1813" s="130"/>
      <c r="BR1813" s="130"/>
      <c r="BS1813" s="111"/>
    </row>
    <row r="1814" spans="4:71" s="94" customFormat="1" ht="9.75" customHeight="1" x14ac:dyDescent="0.25">
      <c r="D1814" s="130"/>
      <c r="E1814" s="130"/>
      <c r="F1814" s="130"/>
      <c r="G1814" s="130"/>
      <c r="H1814" s="130"/>
      <c r="I1814" s="130"/>
      <c r="J1814" s="130"/>
      <c r="K1814" s="130"/>
      <c r="L1814" s="130"/>
      <c r="M1814" s="130"/>
      <c r="N1814" s="130"/>
      <c r="O1814" s="130"/>
      <c r="P1814" s="130"/>
      <c r="Q1814" s="130"/>
      <c r="R1814" s="130"/>
      <c r="S1814" s="130"/>
      <c r="T1814" s="130"/>
      <c r="U1814" s="130"/>
      <c r="V1814" s="130"/>
      <c r="W1814" s="130"/>
      <c r="X1814" s="130"/>
      <c r="Y1814" s="130"/>
      <c r="Z1814" s="130"/>
      <c r="AA1814" s="130"/>
      <c r="AB1814" s="130"/>
      <c r="AC1814" s="130"/>
      <c r="AD1814" s="130"/>
      <c r="AE1814" s="130"/>
      <c r="AF1814" s="130"/>
      <c r="AG1814" s="130"/>
      <c r="AH1814" s="130"/>
      <c r="AI1814" s="130"/>
      <c r="AJ1814" s="130"/>
      <c r="AK1814" s="130"/>
      <c r="AL1814" s="130"/>
      <c r="AM1814" s="130"/>
      <c r="AN1814" s="130"/>
      <c r="AO1814" s="130"/>
      <c r="AP1814" s="130"/>
      <c r="AQ1814" s="130"/>
      <c r="AR1814" s="130"/>
      <c r="AS1814" s="130"/>
      <c r="AT1814" s="130"/>
      <c r="AU1814" s="130"/>
      <c r="AV1814" s="130"/>
      <c r="AW1814" s="130"/>
      <c r="AX1814" s="130"/>
      <c r="AY1814" s="130"/>
      <c r="AZ1814" s="130"/>
      <c r="BA1814" s="130"/>
      <c r="BB1814" s="130"/>
      <c r="BC1814" s="130"/>
      <c r="BD1814" s="130"/>
      <c r="BE1814" s="130"/>
      <c r="BF1814" s="130"/>
      <c r="BG1814" s="130"/>
      <c r="BH1814" s="130"/>
      <c r="BI1814" s="130"/>
      <c r="BJ1814" s="130"/>
      <c r="BK1814" s="130"/>
      <c r="BL1814" s="130"/>
      <c r="BM1814" s="130"/>
      <c r="BN1814" s="130"/>
      <c r="BO1814" s="130"/>
      <c r="BP1814" s="130"/>
      <c r="BQ1814" s="130"/>
      <c r="BR1814" s="130"/>
      <c r="BS1814" s="111"/>
    </row>
    <row r="1815" spans="4:71" s="94" customFormat="1" ht="9.75" customHeight="1" x14ac:dyDescent="0.25">
      <c r="D1815" s="130"/>
      <c r="E1815" s="130"/>
      <c r="F1815" s="130"/>
      <c r="G1815" s="130"/>
      <c r="H1815" s="130"/>
      <c r="I1815" s="130"/>
      <c r="J1815" s="130"/>
      <c r="K1815" s="130"/>
      <c r="L1815" s="130"/>
      <c r="M1815" s="130"/>
      <c r="N1815" s="130"/>
      <c r="O1815" s="130"/>
      <c r="P1815" s="130"/>
      <c r="Q1815" s="130"/>
      <c r="R1815" s="130"/>
      <c r="S1815" s="130"/>
      <c r="T1815" s="130"/>
      <c r="U1815" s="130"/>
      <c r="V1815" s="130"/>
      <c r="W1815" s="130"/>
      <c r="X1815" s="130"/>
      <c r="Y1815" s="130"/>
      <c r="Z1815" s="130"/>
      <c r="AA1815" s="130"/>
      <c r="AB1815" s="130"/>
      <c r="AC1815" s="130"/>
      <c r="AD1815" s="130"/>
      <c r="AE1815" s="130"/>
      <c r="AF1815" s="130"/>
      <c r="AG1815" s="130"/>
      <c r="AH1815" s="130"/>
      <c r="AI1815" s="130"/>
      <c r="AJ1815" s="130"/>
      <c r="AK1815" s="130"/>
      <c r="AL1815" s="130"/>
      <c r="AM1815" s="130"/>
      <c r="AN1815" s="130"/>
      <c r="AO1815" s="130"/>
      <c r="AP1815" s="130"/>
      <c r="AQ1815" s="130"/>
      <c r="AR1815" s="130"/>
      <c r="AS1815" s="130"/>
      <c r="AT1815" s="130"/>
      <c r="AU1815" s="130"/>
      <c r="AV1815" s="130"/>
      <c r="AW1815" s="130"/>
      <c r="AX1815" s="130"/>
      <c r="AY1815" s="130"/>
      <c r="AZ1815" s="130"/>
      <c r="BA1815" s="130"/>
      <c r="BB1815" s="130"/>
      <c r="BC1815" s="130"/>
      <c r="BD1815" s="130"/>
      <c r="BE1815" s="130"/>
      <c r="BF1815" s="130"/>
      <c r="BG1815" s="130"/>
      <c r="BH1815" s="130"/>
      <c r="BI1815" s="130"/>
      <c r="BJ1815" s="130"/>
      <c r="BK1815" s="130"/>
      <c r="BL1815" s="130"/>
      <c r="BM1815" s="130"/>
      <c r="BN1815" s="130"/>
      <c r="BO1815" s="130"/>
      <c r="BP1815" s="130"/>
      <c r="BQ1815" s="130"/>
      <c r="BR1815" s="130"/>
      <c r="BS1815" s="111"/>
    </row>
    <row r="1816" spans="4:71" s="94" customFormat="1" ht="9.75" customHeight="1" x14ac:dyDescent="0.25">
      <c r="D1816" s="130"/>
      <c r="E1816" s="130"/>
      <c r="F1816" s="130"/>
      <c r="G1816" s="130"/>
      <c r="H1816" s="130"/>
      <c r="I1816" s="130"/>
      <c r="J1816" s="130"/>
      <c r="K1816" s="130"/>
      <c r="L1816" s="130"/>
      <c r="M1816" s="130"/>
      <c r="N1816" s="130"/>
      <c r="O1816" s="130"/>
      <c r="P1816" s="130"/>
      <c r="Q1816" s="130"/>
      <c r="R1816" s="130"/>
      <c r="S1816" s="130"/>
      <c r="T1816" s="130"/>
      <c r="U1816" s="130"/>
      <c r="V1816" s="130"/>
      <c r="W1816" s="130"/>
      <c r="X1816" s="130"/>
      <c r="Y1816" s="130"/>
      <c r="Z1816" s="130"/>
      <c r="AA1816" s="130"/>
      <c r="AB1816" s="130"/>
      <c r="AC1816" s="130"/>
      <c r="AD1816" s="130"/>
      <c r="AE1816" s="130"/>
      <c r="AF1816" s="130"/>
      <c r="AG1816" s="130"/>
      <c r="AH1816" s="130"/>
      <c r="AI1816" s="130"/>
      <c r="AJ1816" s="130"/>
      <c r="AK1816" s="130"/>
      <c r="AL1816" s="130"/>
      <c r="AM1816" s="130"/>
      <c r="AN1816" s="130"/>
      <c r="AO1816" s="130"/>
      <c r="AP1816" s="130"/>
      <c r="AQ1816" s="130"/>
      <c r="AR1816" s="130"/>
      <c r="AS1816" s="130"/>
      <c r="AT1816" s="130"/>
      <c r="AU1816" s="130"/>
      <c r="AV1816" s="130"/>
      <c r="AW1816" s="130"/>
      <c r="AX1816" s="130"/>
      <c r="AY1816" s="130"/>
      <c r="AZ1816" s="130"/>
      <c r="BA1816" s="130"/>
      <c r="BB1816" s="130"/>
      <c r="BC1816" s="130"/>
      <c r="BD1816" s="130"/>
      <c r="BE1816" s="130"/>
      <c r="BF1816" s="130"/>
      <c r="BG1816" s="130"/>
      <c r="BH1816" s="130"/>
      <c r="BI1816" s="130"/>
      <c r="BJ1816" s="130"/>
      <c r="BK1816" s="130"/>
      <c r="BL1816" s="130"/>
      <c r="BM1816" s="130"/>
      <c r="BN1816" s="130"/>
      <c r="BO1816" s="130"/>
      <c r="BP1816" s="130"/>
      <c r="BQ1816" s="130"/>
      <c r="BR1816" s="130"/>
      <c r="BS1816" s="111"/>
    </row>
    <row r="1817" spans="4:71" s="94" customFormat="1" ht="9.75" customHeight="1" x14ac:dyDescent="0.25">
      <c r="D1817" s="130"/>
      <c r="E1817" s="130"/>
      <c r="F1817" s="130"/>
      <c r="G1817" s="130"/>
      <c r="H1817" s="130"/>
      <c r="I1817" s="130"/>
      <c r="J1817" s="130"/>
      <c r="K1817" s="130"/>
      <c r="L1817" s="130"/>
      <c r="M1817" s="130"/>
      <c r="N1817" s="130"/>
      <c r="O1817" s="130"/>
      <c r="P1817" s="130"/>
      <c r="Q1817" s="130"/>
      <c r="R1817" s="130"/>
      <c r="S1817" s="130"/>
      <c r="T1817" s="130"/>
      <c r="U1817" s="130"/>
      <c r="V1817" s="130"/>
      <c r="W1817" s="130"/>
      <c r="X1817" s="130"/>
      <c r="Y1817" s="130"/>
      <c r="Z1817" s="130"/>
      <c r="AA1817" s="130"/>
      <c r="AB1817" s="130"/>
      <c r="AC1817" s="130"/>
      <c r="AD1817" s="130"/>
      <c r="AE1817" s="130"/>
      <c r="AF1817" s="130"/>
      <c r="AG1817" s="130"/>
      <c r="AH1817" s="130"/>
      <c r="AI1817" s="130"/>
      <c r="AJ1817" s="130"/>
      <c r="AK1817" s="130"/>
      <c r="AL1817" s="130"/>
      <c r="AM1817" s="130"/>
      <c r="AN1817" s="130"/>
      <c r="AO1817" s="130"/>
      <c r="AP1817" s="130"/>
      <c r="AQ1817" s="130"/>
      <c r="AR1817" s="130"/>
      <c r="AS1817" s="130"/>
      <c r="AT1817" s="130"/>
      <c r="AU1817" s="130"/>
      <c r="AV1817" s="130"/>
      <c r="AW1817" s="130"/>
      <c r="AX1817" s="130"/>
      <c r="AY1817" s="130"/>
      <c r="AZ1817" s="130"/>
      <c r="BA1817" s="130"/>
      <c r="BB1817" s="130"/>
      <c r="BC1817" s="130"/>
      <c r="BD1817" s="130"/>
      <c r="BE1817" s="130"/>
      <c r="BF1817" s="130"/>
      <c r="BG1817" s="130"/>
      <c r="BH1817" s="130"/>
      <c r="BI1817" s="130"/>
      <c r="BJ1817" s="130"/>
      <c r="BK1817" s="130"/>
      <c r="BL1817" s="130"/>
      <c r="BM1817" s="130"/>
      <c r="BN1817" s="130"/>
      <c r="BO1817" s="130"/>
      <c r="BP1817" s="130"/>
      <c r="BQ1817" s="130"/>
      <c r="BR1817" s="130"/>
      <c r="BS1817" s="111"/>
    </row>
    <row r="1818" spans="4:71" s="94" customFormat="1" ht="9.75" customHeight="1" x14ac:dyDescent="0.25">
      <c r="D1818" s="130"/>
      <c r="E1818" s="130"/>
      <c r="F1818" s="130"/>
      <c r="G1818" s="130"/>
      <c r="H1818" s="130"/>
      <c r="I1818" s="130"/>
      <c r="J1818" s="130"/>
      <c r="K1818" s="130"/>
      <c r="L1818" s="130"/>
      <c r="M1818" s="130"/>
      <c r="N1818" s="130"/>
      <c r="O1818" s="130"/>
      <c r="P1818" s="130"/>
      <c r="Q1818" s="130"/>
      <c r="R1818" s="130"/>
      <c r="S1818" s="130"/>
      <c r="T1818" s="130"/>
      <c r="U1818" s="130"/>
      <c r="V1818" s="130"/>
      <c r="W1818" s="130"/>
      <c r="X1818" s="130"/>
      <c r="Y1818" s="130"/>
      <c r="Z1818" s="130"/>
      <c r="AA1818" s="130"/>
      <c r="AB1818" s="130"/>
      <c r="AC1818" s="130"/>
      <c r="AD1818" s="130"/>
      <c r="AE1818" s="130"/>
      <c r="AF1818" s="130"/>
      <c r="AG1818" s="130"/>
      <c r="AH1818" s="130"/>
      <c r="AI1818" s="130"/>
      <c r="AJ1818" s="130"/>
      <c r="AK1818" s="130"/>
      <c r="AL1818" s="130"/>
      <c r="AM1818" s="130"/>
      <c r="AN1818" s="130"/>
      <c r="AO1818" s="130"/>
      <c r="AP1818" s="130"/>
      <c r="AQ1818" s="130"/>
      <c r="AR1818" s="130"/>
      <c r="AS1818" s="130"/>
      <c r="AT1818" s="130"/>
      <c r="AU1818" s="130"/>
      <c r="AV1818" s="130"/>
      <c r="AW1818" s="130"/>
      <c r="AX1818" s="130"/>
      <c r="AY1818" s="130"/>
      <c r="AZ1818" s="130"/>
      <c r="BA1818" s="130"/>
      <c r="BB1818" s="130"/>
      <c r="BC1818" s="130"/>
      <c r="BD1818" s="130"/>
      <c r="BE1818" s="130"/>
      <c r="BF1818" s="130"/>
      <c r="BG1818" s="130"/>
      <c r="BH1818" s="130"/>
      <c r="BI1818" s="130"/>
      <c r="BJ1818" s="130"/>
      <c r="BK1818" s="130"/>
      <c r="BL1818" s="130"/>
      <c r="BM1818" s="130"/>
      <c r="BN1818" s="130"/>
      <c r="BO1818" s="130"/>
      <c r="BP1818" s="130"/>
      <c r="BQ1818" s="130"/>
      <c r="BR1818" s="130"/>
      <c r="BS1818" s="111"/>
    </row>
    <row r="1819" spans="4:71" s="94" customFormat="1" ht="9.75" customHeight="1" x14ac:dyDescent="0.25">
      <c r="D1819" s="130"/>
      <c r="E1819" s="130"/>
      <c r="F1819" s="130"/>
      <c r="G1819" s="130"/>
      <c r="H1819" s="130"/>
      <c r="I1819" s="130"/>
      <c r="J1819" s="130"/>
      <c r="K1819" s="130"/>
      <c r="L1819" s="130"/>
      <c r="M1819" s="130"/>
      <c r="N1819" s="130"/>
      <c r="O1819" s="130"/>
      <c r="P1819" s="130"/>
      <c r="Q1819" s="130"/>
      <c r="R1819" s="130"/>
      <c r="S1819" s="130"/>
      <c r="T1819" s="130"/>
      <c r="U1819" s="130"/>
      <c r="V1819" s="130"/>
      <c r="W1819" s="130"/>
      <c r="X1819" s="130"/>
      <c r="Y1819" s="130"/>
      <c r="Z1819" s="130"/>
      <c r="AA1819" s="130"/>
      <c r="AB1819" s="130"/>
      <c r="AC1819" s="130"/>
      <c r="AD1819" s="130"/>
      <c r="AE1819" s="130"/>
      <c r="AF1819" s="130"/>
      <c r="AG1819" s="130"/>
      <c r="AH1819" s="130"/>
      <c r="AI1819" s="130"/>
      <c r="AJ1819" s="130"/>
      <c r="AK1819" s="130"/>
      <c r="AL1819" s="130"/>
      <c r="AM1819" s="130"/>
      <c r="AN1819" s="130"/>
      <c r="AO1819" s="130"/>
      <c r="AP1819" s="130"/>
      <c r="AQ1819" s="130"/>
      <c r="AR1819" s="130"/>
      <c r="AS1819" s="130"/>
      <c r="AT1819" s="130"/>
      <c r="AU1819" s="130"/>
      <c r="AV1819" s="130"/>
      <c r="AW1819" s="130"/>
      <c r="AX1819" s="130"/>
      <c r="AY1819" s="130"/>
      <c r="AZ1819" s="130"/>
      <c r="BA1819" s="130"/>
      <c r="BB1819" s="130"/>
      <c r="BC1819" s="130"/>
      <c r="BD1819" s="130"/>
      <c r="BE1819" s="130"/>
      <c r="BF1819" s="130"/>
      <c r="BG1819" s="130"/>
      <c r="BH1819" s="130"/>
      <c r="BI1819" s="130"/>
      <c r="BJ1819" s="130"/>
      <c r="BK1819" s="130"/>
      <c r="BL1819" s="130"/>
      <c r="BM1819" s="130"/>
      <c r="BN1819" s="130"/>
      <c r="BO1819" s="130"/>
      <c r="BP1819" s="130"/>
      <c r="BQ1819" s="130"/>
      <c r="BR1819" s="130"/>
      <c r="BS1819" s="111"/>
    </row>
    <row r="1820" spans="4:71" s="94" customFormat="1" ht="9.75" customHeight="1" x14ac:dyDescent="0.25">
      <c r="D1820" s="130"/>
      <c r="E1820" s="130"/>
      <c r="F1820" s="130"/>
      <c r="G1820" s="130"/>
      <c r="H1820" s="130"/>
      <c r="I1820" s="130"/>
      <c r="J1820" s="130"/>
      <c r="K1820" s="130"/>
      <c r="L1820" s="130"/>
      <c r="M1820" s="130"/>
      <c r="N1820" s="130"/>
      <c r="O1820" s="130"/>
      <c r="P1820" s="130"/>
      <c r="Q1820" s="130"/>
      <c r="R1820" s="130"/>
      <c r="S1820" s="130"/>
      <c r="T1820" s="130"/>
      <c r="U1820" s="130"/>
      <c r="V1820" s="130"/>
      <c r="W1820" s="130"/>
      <c r="X1820" s="130"/>
      <c r="Y1820" s="130"/>
      <c r="Z1820" s="130"/>
      <c r="AA1820" s="130"/>
      <c r="AB1820" s="130"/>
      <c r="AC1820" s="130"/>
      <c r="AD1820" s="130"/>
      <c r="AE1820" s="130"/>
      <c r="AF1820" s="130"/>
      <c r="AG1820" s="130"/>
      <c r="AH1820" s="130"/>
      <c r="AI1820" s="130"/>
      <c r="AJ1820" s="130"/>
      <c r="AK1820" s="130"/>
      <c r="AL1820" s="130"/>
      <c r="AM1820" s="130"/>
      <c r="AN1820" s="130"/>
      <c r="AO1820" s="130"/>
      <c r="AP1820" s="130"/>
      <c r="AQ1820" s="130"/>
      <c r="AR1820" s="130"/>
      <c r="AS1820" s="130"/>
      <c r="AT1820" s="130"/>
      <c r="AU1820" s="130"/>
      <c r="AV1820" s="130"/>
      <c r="AW1820" s="130"/>
      <c r="AX1820" s="130"/>
      <c r="AY1820" s="130"/>
      <c r="AZ1820" s="130"/>
      <c r="BA1820" s="130"/>
      <c r="BB1820" s="130"/>
      <c r="BC1820" s="130"/>
      <c r="BD1820" s="130"/>
      <c r="BE1820" s="130"/>
      <c r="BF1820" s="130"/>
      <c r="BG1820" s="130"/>
      <c r="BH1820" s="130"/>
      <c r="BI1820" s="130"/>
      <c r="BJ1820" s="130"/>
      <c r="BK1820" s="130"/>
      <c r="BL1820" s="130"/>
      <c r="BM1820" s="130"/>
      <c r="BN1820" s="130"/>
      <c r="BO1820" s="130"/>
      <c r="BP1820" s="130"/>
      <c r="BQ1820" s="130"/>
      <c r="BR1820" s="130"/>
      <c r="BS1820" s="111"/>
    </row>
    <row r="1821" spans="4:71" s="94" customFormat="1" ht="9.75" customHeight="1" x14ac:dyDescent="0.25">
      <c r="D1821" s="130"/>
      <c r="E1821" s="130"/>
      <c r="F1821" s="130"/>
      <c r="G1821" s="130"/>
      <c r="H1821" s="130"/>
      <c r="I1821" s="130"/>
      <c r="J1821" s="130"/>
      <c r="K1821" s="130"/>
      <c r="L1821" s="130"/>
      <c r="M1821" s="130"/>
      <c r="N1821" s="130"/>
      <c r="O1821" s="130"/>
      <c r="P1821" s="130"/>
      <c r="Q1821" s="130"/>
      <c r="R1821" s="130"/>
      <c r="S1821" s="130"/>
      <c r="T1821" s="130"/>
      <c r="U1821" s="130"/>
      <c r="V1821" s="130"/>
      <c r="W1821" s="130"/>
      <c r="X1821" s="130"/>
      <c r="Y1821" s="130"/>
      <c r="Z1821" s="130"/>
      <c r="AA1821" s="130"/>
      <c r="AB1821" s="130"/>
      <c r="AC1821" s="130"/>
      <c r="AD1821" s="130"/>
      <c r="AE1821" s="130"/>
      <c r="AF1821" s="130"/>
      <c r="AG1821" s="130"/>
      <c r="AH1821" s="130"/>
      <c r="AI1821" s="130"/>
      <c r="AJ1821" s="130"/>
      <c r="AK1821" s="130"/>
      <c r="AL1821" s="130"/>
      <c r="AM1821" s="130"/>
      <c r="AN1821" s="130"/>
      <c r="AO1821" s="130"/>
      <c r="AP1821" s="130"/>
      <c r="AQ1821" s="130"/>
      <c r="AR1821" s="130"/>
      <c r="AS1821" s="130"/>
      <c r="AT1821" s="130"/>
      <c r="AU1821" s="130"/>
      <c r="AV1821" s="130"/>
      <c r="AW1821" s="130"/>
      <c r="AX1821" s="130"/>
      <c r="AY1821" s="130"/>
      <c r="AZ1821" s="130"/>
      <c r="BA1821" s="130"/>
      <c r="BB1821" s="130"/>
      <c r="BC1821" s="130"/>
      <c r="BD1821" s="130"/>
      <c r="BE1821" s="130"/>
      <c r="BF1821" s="130"/>
      <c r="BG1821" s="130"/>
      <c r="BH1821" s="130"/>
      <c r="BI1821" s="130"/>
      <c r="BJ1821" s="130"/>
      <c r="BK1821" s="130"/>
      <c r="BL1821" s="130"/>
      <c r="BM1821" s="130"/>
      <c r="BN1821" s="130"/>
      <c r="BO1821" s="130"/>
      <c r="BP1821" s="130"/>
      <c r="BQ1821" s="130"/>
      <c r="BR1821" s="130"/>
      <c r="BS1821" s="111"/>
    </row>
    <row r="1822" spans="4:71" s="94" customFormat="1" ht="9.75" customHeight="1" x14ac:dyDescent="0.25">
      <c r="D1822" s="130"/>
      <c r="E1822" s="130"/>
      <c r="F1822" s="130"/>
      <c r="G1822" s="130"/>
      <c r="H1822" s="130"/>
      <c r="I1822" s="130"/>
      <c r="J1822" s="130"/>
      <c r="K1822" s="130"/>
      <c r="L1822" s="130"/>
      <c r="M1822" s="130"/>
      <c r="N1822" s="130"/>
      <c r="O1822" s="130"/>
      <c r="P1822" s="130"/>
      <c r="Q1822" s="130"/>
      <c r="R1822" s="130"/>
      <c r="S1822" s="130"/>
      <c r="T1822" s="130"/>
      <c r="U1822" s="130"/>
      <c r="V1822" s="130"/>
      <c r="W1822" s="130"/>
      <c r="X1822" s="130"/>
      <c r="Y1822" s="130"/>
      <c r="Z1822" s="130"/>
      <c r="AA1822" s="130"/>
      <c r="AB1822" s="130"/>
      <c r="AC1822" s="130"/>
      <c r="AD1822" s="130"/>
      <c r="AE1822" s="130"/>
      <c r="AF1822" s="130"/>
      <c r="AG1822" s="130"/>
      <c r="AH1822" s="130"/>
      <c r="AI1822" s="130"/>
      <c r="AJ1822" s="130"/>
      <c r="AK1822" s="130"/>
      <c r="AL1822" s="130"/>
      <c r="AM1822" s="130"/>
      <c r="AN1822" s="130"/>
      <c r="AO1822" s="130"/>
      <c r="AP1822" s="130"/>
      <c r="AQ1822" s="130"/>
      <c r="AR1822" s="130"/>
      <c r="AS1822" s="130"/>
      <c r="AT1822" s="130"/>
      <c r="AU1822" s="130"/>
      <c r="AV1822" s="130"/>
      <c r="AW1822" s="130"/>
      <c r="AX1822" s="130"/>
      <c r="AY1822" s="130"/>
      <c r="AZ1822" s="130"/>
      <c r="BA1822" s="130"/>
      <c r="BB1822" s="130"/>
      <c r="BC1822" s="130"/>
      <c r="BD1822" s="130"/>
      <c r="BE1822" s="130"/>
      <c r="BF1822" s="130"/>
      <c r="BG1822" s="130"/>
      <c r="BH1822" s="130"/>
      <c r="BI1822" s="130"/>
      <c r="BJ1822" s="130"/>
      <c r="BK1822" s="130"/>
      <c r="BL1822" s="130"/>
      <c r="BM1822" s="130"/>
      <c r="BN1822" s="130"/>
      <c r="BO1822" s="130"/>
      <c r="BP1822" s="130"/>
      <c r="BQ1822" s="130"/>
      <c r="BR1822" s="130"/>
      <c r="BS1822" s="111"/>
    </row>
    <row r="1823" spans="4:71" s="94" customFormat="1" ht="9.75" customHeight="1" x14ac:dyDescent="0.25">
      <c r="D1823" s="130"/>
      <c r="E1823" s="130"/>
      <c r="F1823" s="130"/>
      <c r="G1823" s="130"/>
      <c r="H1823" s="130"/>
      <c r="I1823" s="130"/>
      <c r="J1823" s="130"/>
      <c r="K1823" s="130"/>
      <c r="L1823" s="130"/>
      <c r="M1823" s="130"/>
      <c r="N1823" s="130"/>
      <c r="O1823" s="130"/>
      <c r="P1823" s="130"/>
      <c r="Q1823" s="130"/>
      <c r="R1823" s="130"/>
      <c r="S1823" s="130"/>
      <c r="T1823" s="130"/>
      <c r="U1823" s="130"/>
      <c r="V1823" s="130"/>
      <c r="W1823" s="130"/>
      <c r="X1823" s="130"/>
      <c r="Y1823" s="130"/>
      <c r="Z1823" s="130"/>
      <c r="AA1823" s="130"/>
      <c r="AB1823" s="130"/>
      <c r="AC1823" s="130"/>
      <c r="AD1823" s="130"/>
      <c r="AE1823" s="130"/>
      <c r="AF1823" s="130"/>
      <c r="AG1823" s="130"/>
      <c r="AH1823" s="130"/>
      <c r="AI1823" s="130"/>
      <c r="AJ1823" s="130"/>
      <c r="AK1823" s="130"/>
      <c r="AL1823" s="130"/>
      <c r="AM1823" s="130"/>
      <c r="AN1823" s="130"/>
      <c r="AO1823" s="130"/>
      <c r="AP1823" s="130"/>
      <c r="AQ1823" s="130"/>
      <c r="AR1823" s="130"/>
      <c r="AS1823" s="130"/>
      <c r="AT1823" s="130"/>
      <c r="AU1823" s="130"/>
      <c r="AV1823" s="130"/>
      <c r="AW1823" s="130"/>
      <c r="AX1823" s="130"/>
      <c r="AY1823" s="130"/>
      <c r="AZ1823" s="130"/>
      <c r="BA1823" s="130"/>
      <c r="BB1823" s="130"/>
      <c r="BC1823" s="130"/>
      <c r="BD1823" s="130"/>
      <c r="BE1823" s="130"/>
      <c r="BF1823" s="130"/>
      <c r="BG1823" s="130"/>
      <c r="BH1823" s="130"/>
      <c r="BI1823" s="130"/>
      <c r="BJ1823" s="130"/>
      <c r="BK1823" s="130"/>
      <c r="BL1823" s="130"/>
      <c r="BM1823" s="130"/>
      <c r="BN1823" s="130"/>
      <c r="BO1823" s="130"/>
      <c r="BP1823" s="130"/>
      <c r="BQ1823" s="130"/>
      <c r="BR1823" s="130"/>
      <c r="BS1823" s="111"/>
    </row>
    <row r="1824" spans="4:71" s="94" customFormat="1" ht="9.75" customHeight="1" x14ac:dyDescent="0.25">
      <c r="D1824" s="130"/>
      <c r="E1824" s="130"/>
      <c r="F1824" s="130"/>
      <c r="G1824" s="130"/>
      <c r="H1824" s="130"/>
      <c r="I1824" s="130"/>
      <c r="J1824" s="130"/>
      <c r="K1824" s="130"/>
      <c r="L1824" s="130"/>
      <c r="M1824" s="130"/>
      <c r="N1824" s="130"/>
      <c r="O1824" s="130"/>
      <c r="P1824" s="130"/>
      <c r="Q1824" s="130"/>
      <c r="R1824" s="130"/>
      <c r="S1824" s="130"/>
      <c r="T1824" s="130"/>
      <c r="U1824" s="130"/>
      <c r="V1824" s="130"/>
      <c r="W1824" s="130"/>
      <c r="X1824" s="130"/>
      <c r="Y1824" s="130"/>
      <c r="Z1824" s="130"/>
      <c r="AA1824" s="130"/>
      <c r="AB1824" s="130"/>
      <c r="AC1824" s="130"/>
      <c r="AD1824" s="130"/>
      <c r="AE1824" s="130"/>
      <c r="AF1824" s="130"/>
      <c r="AG1824" s="130"/>
      <c r="AH1824" s="130"/>
      <c r="AI1824" s="130"/>
      <c r="AJ1824" s="130"/>
      <c r="AK1824" s="130"/>
      <c r="AL1824" s="130"/>
      <c r="AM1824" s="130"/>
      <c r="AN1824" s="130"/>
      <c r="AO1824" s="130"/>
      <c r="AP1824" s="130"/>
      <c r="AQ1824" s="130"/>
      <c r="AR1824" s="130"/>
      <c r="AS1824" s="130"/>
      <c r="AT1824" s="130"/>
      <c r="AU1824" s="130"/>
      <c r="AV1824" s="130"/>
      <c r="AW1824" s="130"/>
      <c r="AX1824" s="130"/>
      <c r="AY1824" s="130"/>
      <c r="AZ1824" s="130"/>
      <c r="BA1824" s="130"/>
      <c r="BB1824" s="130"/>
      <c r="BC1824" s="130"/>
      <c r="BD1824" s="130"/>
      <c r="BE1824" s="130"/>
      <c r="BF1824" s="130"/>
      <c r="BG1824" s="130"/>
      <c r="BH1824" s="130"/>
      <c r="BI1824" s="130"/>
      <c r="BJ1824" s="130"/>
      <c r="BK1824" s="130"/>
      <c r="BL1824" s="130"/>
      <c r="BM1824" s="130"/>
      <c r="BN1824" s="130"/>
      <c r="BO1824" s="130"/>
      <c r="BP1824" s="130"/>
      <c r="BQ1824" s="130"/>
      <c r="BR1824" s="130"/>
      <c r="BS1824" s="111"/>
    </row>
    <row r="1825" spans="4:71" s="94" customFormat="1" ht="9.75" customHeight="1" x14ac:dyDescent="0.25">
      <c r="D1825" s="130"/>
      <c r="E1825" s="130"/>
      <c r="F1825" s="130"/>
      <c r="G1825" s="130"/>
      <c r="H1825" s="130"/>
      <c r="I1825" s="130"/>
      <c r="J1825" s="130"/>
      <c r="K1825" s="130"/>
      <c r="L1825" s="130"/>
      <c r="M1825" s="130"/>
      <c r="N1825" s="130"/>
      <c r="O1825" s="130"/>
      <c r="P1825" s="130"/>
      <c r="Q1825" s="130"/>
      <c r="R1825" s="130"/>
      <c r="S1825" s="130"/>
      <c r="T1825" s="130"/>
      <c r="U1825" s="130"/>
      <c r="V1825" s="130"/>
      <c r="W1825" s="130"/>
      <c r="X1825" s="130"/>
      <c r="Y1825" s="130"/>
      <c r="Z1825" s="130"/>
      <c r="AA1825" s="130"/>
      <c r="AB1825" s="130"/>
      <c r="AC1825" s="130"/>
      <c r="AD1825" s="130"/>
      <c r="AE1825" s="130"/>
      <c r="AF1825" s="130"/>
      <c r="AG1825" s="130"/>
      <c r="AH1825" s="130"/>
      <c r="AI1825" s="130"/>
      <c r="AJ1825" s="130"/>
      <c r="AK1825" s="130"/>
      <c r="AL1825" s="130"/>
      <c r="AM1825" s="130"/>
      <c r="AN1825" s="130"/>
      <c r="AO1825" s="130"/>
      <c r="AP1825" s="130"/>
      <c r="AQ1825" s="130"/>
      <c r="AR1825" s="130"/>
      <c r="AS1825" s="130"/>
      <c r="AT1825" s="130"/>
      <c r="AU1825" s="130"/>
      <c r="AV1825" s="130"/>
      <c r="AW1825" s="130"/>
      <c r="AX1825" s="130"/>
      <c r="AY1825" s="130"/>
      <c r="AZ1825" s="130"/>
      <c r="BA1825" s="130"/>
      <c r="BB1825" s="130"/>
      <c r="BC1825" s="130"/>
      <c r="BD1825" s="130"/>
      <c r="BE1825" s="130"/>
      <c r="BF1825" s="130"/>
      <c r="BG1825" s="130"/>
      <c r="BH1825" s="130"/>
      <c r="BI1825" s="130"/>
      <c r="BJ1825" s="130"/>
      <c r="BK1825" s="130"/>
      <c r="BL1825" s="130"/>
      <c r="BM1825" s="130"/>
      <c r="BN1825" s="130"/>
      <c r="BO1825" s="130"/>
      <c r="BP1825" s="130"/>
      <c r="BQ1825" s="130"/>
      <c r="BR1825" s="130"/>
      <c r="BS1825" s="111"/>
    </row>
    <row r="1826" spans="4:71" s="94" customFormat="1" ht="9.75" customHeight="1" x14ac:dyDescent="0.25">
      <c r="D1826" s="130"/>
      <c r="E1826" s="130"/>
      <c r="F1826" s="130"/>
      <c r="G1826" s="130"/>
      <c r="H1826" s="130"/>
      <c r="I1826" s="130"/>
      <c r="J1826" s="130"/>
      <c r="K1826" s="130"/>
      <c r="L1826" s="130"/>
      <c r="M1826" s="130"/>
      <c r="N1826" s="130"/>
      <c r="O1826" s="130"/>
      <c r="P1826" s="130"/>
      <c r="Q1826" s="130"/>
      <c r="R1826" s="130"/>
      <c r="S1826" s="130"/>
      <c r="T1826" s="130"/>
      <c r="U1826" s="130"/>
      <c r="V1826" s="130"/>
      <c r="W1826" s="130"/>
      <c r="X1826" s="130"/>
      <c r="Y1826" s="130"/>
      <c r="Z1826" s="130"/>
      <c r="AA1826" s="130"/>
      <c r="AB1826" s="130"/>
      <c r="AC1826" s="130"/>
      <c r="AD1826" s="130"/>
      <c r="AE1826" s="130"/>
      <c r="AF1826" s="130"/>
      <c r="AG1826" s="130"/>
      <c r="AH1826" s="130"/>
      <c r="AI1826" s="130"/>
      <c r="AJ1826" s="130"/>
      <c r="AK1826" s="130"/>
      <c r="AL1826" s="130"/>
      <c r="AM1826" s="130"/>
      <c r="AN1826" s="130"/>
      <c r="AO1826" s="130"/>
      <c r="AP1826" s="130"/>
      <c r="AQ1826" s="130"/>
      <c r="AR1826" s="130"/>
      <c r="AS1826" s="130"/>
      <c r="AT1826" s="130"/>
      <c r="AU1826" s="130"/>
      <c r="AV1826" s="130"/>
      <c r="AW1826" s="130"/>
      <c r="AX1826" s="130"/>
      <c r="AY1826" s="130"/>
      <c r="AZ1826" s="130"/>
      <c r="BA1826" s="130"/>
      <c r="BB1826" s="130"/>
      <c r="BC1826" s="130"/>
      <c r="BD1826" s="130"/>
      <c r="BE1826" s="130"/>
      <c r="BF1826" s="130"/>
      <c r="BG1826" s="130"/>
      <c r="BH1826" s="130"/>
      <c r="BI1826" s="130"/>
      <c r="BJ1826" s="130"/>
      <c r="BK1826" s="130"/>
      <c r="BL1826" s="130"/>
      <c r="BM1826" s="130"/>
      <c r="BN1826" s="130"/>
      <c r="BO1826" s="130"/>
      <c r="BP1826" s="130"/>
      <c r="BQ1826" s="130"/>
      <c r="BR1826" s="130"/>
      <c r="BS1826" s="111"/>
    </row>
    <row r="1827" spans="4:71" s="94" customFormat="1" ht="9.75" customHeight="1" x14ac:dyDescent="0.25">
      <c r="D1827" s="130"/>
      <c r="E1827" s="130"/>
      <c r="F1827" s="130"/>
      <c r="G1827" s="130"/>
      <c r="H1827" s="130"/>
      <c r="I1827" s="130"/>
      <c r="J1827" s="130"/>
      <c r="K1827" s="130"/>
      <c r="L1827" s="130"/>
      <c r="M1827" s="130"/>
      <c r="N1827" s="130"/>
      <c r="O1827" s="130"/>
      <c r="P1827" s="130"/>
      <c r="Q1827" s="130"/>
      <c r="R1827" s="130"/>
      <c r="S1827" s="130"/>
      <c r="T1827" s="130"/>
      <c r="U1827" s="130"/>
      <c r="V1827" s="130"/>
      <c r="W1827" s="130"/>
      <c r="X1827" s="130"/>
      <c r="Y1827" s="130"/>
      <c r="Z1827" s="130"/>
      <c r="AA1827" s="130"/>
      <c r="AB1827" s="130"/>
      <c r="AC1827" s="130"/>
      <c r="AD1827" s="130"/>
      <c r="AE1827" s="130"/>
      <c r="AF1827" s="130"/>
      <c r="AG1827" s="130"/>
      <c r="AH1827" s="130"/>
      <c r="AI1827" s="130"/>
      <c r="AJ1827" s="130"/>
      <c r="AK1827" s="130"/>
      <c r="AL1827" s="130"/>
      <c r="AM1827" s="130"/>
      <c r="AN1827" s="130"/>
      <c r="AO1827" s="130"/>
      <c r="AP1827" s="130"/>
      <c r="AQ1827" s="130"/>
      <c r="AR1827" s="130"/>
      <c r="AS1827" s="130"/>
      <c r="AT1827" s="130"/>
      <c r="AU1827" s="130"/>
      <c r="AV1827" s="130"/>
      <c r="AW1827" s="130"/>
      <c r="AX1827" s="130"/>
      <c r="AY1827" s="130"/>
      <c r="AZ1827" s="130"/>
      <c r="BA1827" s="130"/>
      <c r="BB1827" s="130"/>
      <c r="BC1827" s="130"/>
      <c r="BD1827" s="130"/>
      <c r="BE1827" s="130"/>
      <c r="BF1827" s="130"/>
      <c r="BG1827" s="130"/>
      <c r="BH1827" s="130"/>
      <c r="BI1827" s="130"/>
      <c r="BJ1827" s="130"/>
      <c r="BK1827" s="130"/>
      <c r="BL1827" s="130"/>
      <c r="BM1827" s="130"/>
      <c r="BN1827" s="130"/>
      <c r="BO1827" s="130"/>
      <c r="BP1827" s="130"/>
      <c r="BQ1827" s="130"/>
      <c r="BR1827" s="130"/>
      <c r="BS1827" s="111"/>
    </row>
    <row r="1828" spans="4:71" s="94" customFormat="1" ht="9.75" customHeight="1" x14ac:dyDescent="0.25">
      <c r="D1828" s="130"/>
      <c r="E1828" s="130"/>
      <c r="F1828" s="130"/>
      <c r="G1828" s="130"/>
      <c r="H1828" s="130"/>
      <c r="I1828" s="130"/>
      <c r="J1828" s="130"/>
      <c r="K1828" s="130"/>
      <c r="L1828" s="130"/>
      <c r="M1828" s="130"/>
      <c r="N1828" s="130"/>
      <c r="O1828" s="130"/>
      <c r="P1828" s="130"/>
      <c r="Q1828" s="130"/>
      <c r="R1828" s="130"/>
      <c r="S1828" s="130"/>
      <c r="T1828" s="130"/>
      <c r="U1828" s="130"/>
      <c r="V1828" s="130"/>
      <c r="W1828" s="130"/>
      <c r="X1828" s="130"/>
      <c r="Y1828" s="130"/>
      <c r="Z1828" s="130"/>
      <c r="AA1828" s="130"/>
      <c r="AB1828" s="130"/>
      <c r="AC1828" s="130"/>
      <c r="AD1828" s="130"/>
      <c r="AE1828" s="130"/>
      <c r="AF1828" s="130"/>
      <c r="AG1828" s="130"/>
      <c r="AH1828" s="130"/>
      <c r="AI1828" s="130"/>
      <c r="AJ1828" s="130"/>
      <c r="AK1828" s="130"/>
      <c r="AL1828" s="130"/>
      <c r="AM1828" s="130"/>
      <c r="AN1828" s="130"/>
      <c r="AO1828" s="130"/>
      <c r="AP1828" s="130"/>
      <c r="AQ1828" s="130"/>
      <c r="AR1828" s="130"/>
      <c r="AS1828" s="130"/>
      <c r="AT1828" s="130"/>
      <c r="AU1828" s="130"/>
      <c r="AV1828" s="130"/>
      <c r="AW1828" s="130"/>
      <c r="AX1828" s="130"/>
      <c r="AY1828" s="130"/>
      <c r="AZ1828" s="130"/>
      <c r="BA1828" s="130"/>
      <c r="BB1828" s="130"/>
      <c r="BC1828" s="130"/>
      <c r="BD1828" s="130"/>
      <c r="BE1828" s="130"/>
      <c r="BF1828" s="130"/>
      <c r="BG1828" s="130"/>
      <c r="BH1828" s="130"/>
      <c r="BI1828" s="130"/>
      <c r="BJ1828" s="130"/>
      <c r="BK1828" s="130"/>
      <c r="BL1828" s="130"/>
      <c r="BM1828" s="130"/>
      <c r="BN1828" s="130"/>
      <c r="BO1828" s="130"/>
      <c r="BP1828" s="130"/>
      <c r="BQ1828" s="130"/>
      <c r="BR1828" s="130"/>
      <c r="BS1828" s="111"/>
    </row>
    <row r="1829" spans="4:71" s="94" customFormat="1" ht="9.75" customHeight="1" x14ac:dyDescent="0.25">
      <c r="D1829" s="130"/>
      <c r="E1829" s="130"/>
      <c r="F1829" s="130"/>
      <c r="G1829" s="130"/>
      <c r="H1829" s="130"/>
      <c r="I1829" s="130"/>
      <c r="J1829" s="130"/>
      <c r="K1829" s="130"/>
      <c r="L1829" s="130"/>
      <c r="M1829" s="130"/>
      <c r="N1829" s="130"/>
      <c r="O1829" s="130"/>
      <c r="P1829" s="130"/>
      <c r="Q1829" s="130"/>
      <c r="R1829" s="130"/>
      <c r="S1829" s="130"/>
      <c r="T1829" s="130"/>
      <c r="U1829" s="130"/>
      <c r="V1829" s="130"/>
      <c r="W1829" s="130"/>
      <c r="X1829" s="130"/>
      <c r="Y1829" s="130"/>
      <c r="Z1829" s="130"/>
      <c r="AA1829" s="130"/>
      <c r="AB1829" s="130"/>
      <c r="AC1829" s="130"/>
      <c r="AD1829" s="130"/>
      <c r="AE1829" s="130"/>
      <c r="AF1829" s="130"/>
      <c r="AG1829" s="130"/>
      <c r="AH1829" s="130"/>
      <c r="AI1829" s="130"/>
      <c r="AJ1829" s="130"/>
      <c r="AK1829" s="130"/>
      <c r="AL1829" s="130"/>
      <c r="AM1829" s="130"/>
      <c r="AN1829" s="130"/>
      <c r="AO1829" s="130"/>
      <c r="AP1829" s="130"/>
      <c r="AQ1829" s="130"/>
      <c r="AR1829" s="130"/>
      <c r="AS1829" s="130"/>
      <c r="AT1829" s="130"/>
      <c r="AU1829" s="130"/>
      <c r="AV1829" s="130"/>
      <c r="AW1829" s="130"/>
      <c r="AX1829" s="130"/>
      <c r="AY1829" s="130"/>
      <c r="AZ1829" s="130"/>
      <c r="BA1829" s="130"/>
      <c r="BB1829" s="130"/>
      <c r="BC1829" s="130"/>
      <c r="BD1829" s="130"/>
      <c r="BE1829" s="130"/>
      <c r="BF1829" s="130"/>
      <c r="BG1829" s="130"/>
      <c r="BH1829" s="130"/>
      <c r="BI1829" s="130"/>
      <c r="BJ1829" s="130"/>
      <c r="BK1829" s="130"/>
      <c r="BL1829" s="130"/>
      <c r="BM1829" s="130"/>
      <c r="BN1829" s="130"/>
      <c r="BO1829" s="130"/>
      <c r="BP1829" s="130"/>
      <c r="BQ1829" s="130"/>
      <c r="BR1829" s="130"/>
      <c r="BS1829" s="111"/>
    </row>
    <row r="1830" spans="4:71" s="94" customFormat="1" ht="9.75" customHeight="1" x14ac:dyDescent="0.25">
      <c r="D1830" s="130"/>
      <c r="E1830" s="130"/>
      <c r="F1830" s="130"/>
      <c r="G1830" s="130"/>
      <c r="H1830" s="130"/>
      <c r="I1830" s="130"/>
      <c r="J1830" s="130"/>
      <c r="K1830" s="130"/>
      <c r="L1830" s="130"/>
      <c r="M1830" s="130"/>
      <c r="N1830" s="130"/>
      <c r="O1830" s="130"/>
      <c r="P1830" s="130"/>
      <c r="Q1830" s="130"/>
      <c r="R1830" s="130"/>
      <c r="S1830" s="130"/>
      <c r="T1830" s="130"/>
      <c r="U1830" s="130"/>
      <c r="V1830" s="130"/>
      <c r="W1830" s="130"/>
      <c r="X1830" s="130"/>
      <c r="Y1830" s="130"/>
      <c r="Z1830" s="130"/>
      <c r="AA1830" s="130"/>
      <c r="AB1830" s="130"/>
      <c r="AC1830" s="130"/>
      <c r="AD1830" s="130"/>
      <c r="AE1830" s="130"/>
      <c r="AF1830" s="130"/>
      <c r="AG1830" s="130"/>
      <c r="AH1830" s="130"/>
      <c r="AI1830" s="130"/>
      <c r="AJ1830" s="130"/>
      <c r="AK1830" s="130"/>
      <c r="AL1830" s="130"/>
      <c r="AM1830" s="130"/>
      <c r="AN1830" s="130"/>
      <c r="AO1830" s="130"/>
      <c r="AP1830" s="130"/>
      <c r="AQ1830" s="130"/>
      <c r="AR1830" s="130"/>
      <c r="AS1830" s="130"/>
      <c r="AT1830" s="130"/>
      <c r="AU1830" s="130"/>
      <c r="AV1830" s="130"/>
      <c r="AW1830" s="130"/>
      <c r="AX1830" s="130"/>
      <c r="AY1830" s="130"/>
      <c r="AZ1830" s="130"/>
      <c r="BA1830" s="130"/>
      <c r="BB1830" s="130"/>
      <c r="BC1830" s="130"/>
      <c r="BD1830" s="130"/>
      <c r="BE1830" s="130"/>
      <c r="BF1830" s="130"/>
      <c r="BG1830" s="130"/>
      <c r="BH1830" s="130"/>
      <c r="BI1830" s="130"/>
      <c r="BJ1830" s="130"/>
      <c r="BK1830" s="130"/>
      <c r="BL1830" s="130"/>
      <c r="BM1830" s="130"/>
      <c r="BN1830" s="130"/>
      <c r="BO1830" s="130"/>
      <c r="BP1830" s="130"/>
      <c r="BQ1830" s="130"/>
      <c r="BR1830" s="130"/>
      <c r="BS1830" s="111"/>
    </row>
    <row r="1831" spans="4:71" s="94" customFormat="1" ht="9.75" customHeight="1" x14ac:dyDescent="0.25">
      <c r="D1831" s="130"/>
      <c r="E1831" s="130"/>
      <c r="F1831" s="130"/>
      <c r="G1831" s="130"/>
      <c r="H1831" s="130"/>
      <c r="I1831" s="130"/>
      <c r="J1831" s="130"/>
      <c r="K1831" s="130"/>
      <c r="L1831" s="130"/>
      <c r="M1831" s="130"/>
      <c r="N1831" s="130"/>
      <c r="O1831" s="130"/>
      <c r="P1831" s="130"/>
      <c r="Q1831" s="130"/>
      <c r="R1831" s="130"/>
      <c r="S1831" s="130"/>
      <c r="T1831" s="130"/>
      <c r="U1831" s="130"/>
      <c r="V1831" s="130"/>
      <c r="W1831" s="130"/>
      <c r="X1831" s="130"/>
      <c r="Y1831" s="130"/>
      <c r="Z1831" s="130"/>
      <c r="AA1831" s="130"/>
      <c r="AB1831" s="130"/>
      <c r="AC1831" s="130"/>
      <c r="AD1831" s="130"/>
      <c r="AE1831" s="130"/>
      <c r="AF1831" s="130"/>
      <c r="AG1831" s="130"/>
      <c r="AH1831" s="130"/>
      <c r="AI1831" s="130"/>
      <c r="AJ1831" s="130"/>
      <c r="AK1831" s="130"/>
      <c r="AL1831" s="130"/>
      <c r="AM1831" s="130"/>
      <c r="AN1831" s="130"/>
      <c r="AO1831" s="130"/>
      <c r="AP1831" s="130"/>
      <c r="AQ1831" s="130"/>
      <c r="AR1831" s="130"/>
      <c r="AS1831" s="130"/>
      <c r="AT1831" s="130"/>
      <c r="AU1831" s="130"/>
      <c r="AV1831" s="130"/>
      <c r="AW1831" s="130"/>
      <c r="AX1831" s="130"/>
      <c r="AY1831" s="130"/>
      <c r="AZ1831" s="130"/>
      <c r="BA1831" s="130"/>
      <c r="BB1831" s="130"/>
      <c r="BC1831" s="130"/>
      <c r="BD1831" s="130"/>
      <c r="BE1831" s="130"/>
      <c r="BF1831" s="130"/>
      <c r="BG1831" s="130"/>
      <c r="BH1831" s="130"/>
      <c r="BI1831" s="130"/>
      <c r="BJ1831" s="130"/>
      <c r="BK1831" s="130"/>
      <c r="BL1831" s="130"/>
      <c r="BM1831" s="130"/>
      <c r="BN1831" s="130"/>
      <c r="BO1831" s="130"/>
      <c r="BP1831" s="130"/>
      <c r="BQ1831" s="130"/>
      <c r="BR1831" s="130"/>
      <c r="BS1831" s="111"/>
    </row>
    <row r="1832" spans="4:71" s="94" customFormat="1" ht="9.75" customHeight="1" x14ac:dyDescent="0.25">
      <c r="D1832" s="130"/>
      <c r="E1832" s="130"/>
      <c r="F1832" s="130"/>
      <c r="G1832" s="130"/>
      <c r="H1832" s="130"/>
      <c r="I1832" s="130"/>
      <c r="J1832" s="130"/>
      <c r="K1832" s="130"/>
      <c r="L1832" s="130"/>
      <c r="M1832" s="130"/>
      <c r="N1832" s="130"/>
      <c r="O1832" s="130"/>
      <c r="P1832" s="130"/>
      <c r="Q1832" s="130"/>
      <c r="R1832" s="130"/>
      <c r="S1832" s="130"/>
      <c r="T1832" s="130"/>
      <c r="U1832" s="130"/>
      <c r="V1832" s="130"/>
      <c r="W1832" s="130"/>
      <c r="X1832" s="130"/>
      <c r="Y1832" s="130"/>
      <c r="Z1832" s="130"/>
      <c r="AA1832" s="130"/>
      <c r="AB1832" s="130"/>
      <c r="AC1832" s="130"/>
      <c r="AD1832" s="130"/>
      <c r="AE1832" s="130"/>
      <c r="AF1832" s="130"/>
      <c r="AG1832" s="130"/>
      <c r="AH1832" s="130"/>
      <c r="AI1832" s="130"/>
      <c r="AJ1832" s="130"/>
      <c r="AK1832" s="130"/>
      <c r="AL1832" s="130"/>
      <c r="AM1832" s="130"/>
      <c r="AN1832" s="130"/>
      <c r="AO1832" s="130"/>
      <c r="AP1832" s="130"/>
      <c r="AQ1832" s="130"/>
      <c r="AR1832" s="130"/>
      <c r="AS1832" s="130"/>
      <c r="AT1832" s="130"/>
      <c r="AU1832" s="130"/>
      <c r="AV1832" s="130"/>
      <c r="AW1832" s="130"/>
      <c r="AX1832" s="130"/>
      <c r="AY1832" s="130"/>
      <c r="AZ1832" s="130"/>
      <c r="BA1832" s="130"/>
      <c r="BB1832" s="130"/>
      <c r="BC1832" s="130"/>
      <c r="BD1832" s="130"/>
      <c r="BE1832" s="130"/>
      <c r="BF1832" s="130"/>
      <c r="BG1832" s="130"/>
      <c r="BH1832" s="130"/>
      <c r="BI1832" s="130"/>
      <c r="BJ1832" s="130"/>
      <c r="BK1832" s="130"/>
      <c r="BL1832" s="130"/>
      <c r="BM1832" s="130"/>
      <c r="BN1832" s="130"/>
      <c r="BO1832" s="130"/>
      <c r="BP1832" s="130"/>
      <c r="BQ1832" s="130"/>
      <c r="BR1832" s="130"/>
      <c r="BS1832" s="111"/>
    </row>
    <row r="1833" spans="4:71" s="94" customFormat="1" ht="9.75" customHeight="1" x14ac:dyDescent="0.25">
      <c r="D1833" s="130"/>
      <c r="E1833" s="130"/>
      <c r="F1833" s="130"/>
      <c r="G1833" s="130"/>
      <c r="H1833" s="130"/>
      <c r="I1833" s="130"/>
      <c r="J1833" s="130"/>
      <c r="K1833" s="130"/>
      <c r="L1833" s="130"/>
      <c r="M1833" s="130"/>
      <c r="N1833" s="130"/>
      <c r="O1833" s="130"/>
      <c r="P1833" s="130"/>
      <c r="Q1833" s="130"/>
      <c r="R1833" s="130"/>
      <c r="S1833" s="130"/>
      <c r="T1833" s="130"/>
      <c r="U1833" s="130"/>
      <c r="V1833" s="130"/>
      <c r="W1833" s="130"/>
      <c r="X1833" s="130"/>
      <c r="Y1833" s="130"/>
      <c r="Z1833" s="130"/>
      <c r="AA1833" s="130"/>
      <c r="AB1833" s="130"/>
      <c r="AC1833" s="130"/>
      <c r="AD1833" s="130"/>
      <c r="AE1833" s="130"/>
      <c r="AF1833" s="130"/>
      <c r="AG1833" s="130"/>
      <c r="AH1833" s="130"/>
      <c r="AI1833" s="130"/>
      <c r="AJ1833" s="130"/>
      <c r="AK1833" s="130"/>
      <c r="AL1833" s="130"/>
      <c r="AM1833" s="130"/>
      <c r="AN1833" s="130"/>
      <c r="AO1833" s="130"/>
      <c r="AP1833" s="130"/>
      <c r="AQ1833" s="130"/>
      <c r="AR1833" s="130"/>
      <c r="AS1833" s="130"/>
      <c r="AT1833" s="130"/>
      <c r="AU1833" s="130"/>
      <c r="AV1833" s="130"/>
      <c r="AW1833" s="130"/>
      <c r="AX1833" s="130"/>
      <c r="AY1833" s="130"/>
      <c r="AZ1833" s="130"/>
      <c r="BA1833" s="130"/>
      <c r="BB1833" s="130"/>
      <c r="BC1833" s="130"/>
      <c r="BD1833" s="130"/>
      <c r="BE1833" s="130"/>
      <c r="BF1833" s="130"/>
      <c r="BG1833" s="130"/>
      <c r="BH1833" s="130"/>
      <c r="BI1833" s="130"/>
      <c r="BJ1833" s="130"/>
      <c r="BK1833" s="130"/>
      <c r="BL1833" s="130"/>
      <c r="BM1833" s="130"/>
      <c r="BN1833" s="130"/>
      <c r="BO1833" s="130"/>
      <c r="BP1833" s="130"/>
      <c r="BQ1833" s="130"/>
      <c r="BR1833" s="130"/>
      <c r="BS1833" s="111"/>
    </row>
    <row r="1834" spans="4:71" s="94" customFormat="1" ht="9.75" customHeight="1" x14ac:dyDescent="0.25">
      <c r="D1834" s="130"/>
      <c r="E1834" s="130"/>
      <c r="F1834" s="130"/>
      <c r="G1834" s="130"/>
      <c r="H1834" s="130"/>
      <c r="I1834" s="130"/>
      <c r="J1834" s="130"/>
      <c r="K1834" s="130"/>
      <c r="L1834" s="130"/>
      <c r="M1834" s="130"/>
      <c r="N1834" s="130"/>
      <c r="O1834" s="130"/>
      <c r="P1834" s="130"/>
      <c r="Q1834" s="130"/>
      <c r="R1834" s="130"/>
      <c r="S1834" s="130"/>
      <c r="T1834" s="130"/>
      <c r="U1834" s="130"/>
      <c r="V1834" s="130"/>
      <c r="W1834" s="130"/>
      <c r="X1834" s="130"/>
      <c r="Y1834" s="130"/>
      <c r="Z1834" s="130"/>
      <c r="AA1834" s="130"/>
      <c r="AB1834" s="130"/>
      <c r="AC1834" s="130"/>
      <c r="AD1834" s="130"/>
      <c r="AE1834" s="130"/>
      <c r="AF1834" s="130"/>
      <c r="AG1834" s="130"/>
      <c r="AH1834" s="130"/>
      <c r="AI1834" s="130"/>
      <c r="AJ1834" s="130"/>
      <c r="AK1834" s="130"/>
      <c r="AL1834" s="130"/>
      <c r="AM1834" s="130"/>
      <c r="AN1834" s="130"/>
      <c r="AO1834" s="130"/>
      <c r="AP1834" s="130"/>
      <c r="AQ1834" s="130"/>
      <c r="AR1834" s="130"/>
      <c r="AS1834" s="130"/>
      <c r="AT1834" s="130"/>
      <c r="AU1834" s="130"/>
      <c r="AV1834" s="130"/>
      <c r="AW1834" s="130"/>
      <c r="AX1834" s="130"/>
      <c r="AY1834" s="130"/>
      <c r="AZ1834" s="130"/>
      <c r="BA1834" s="130"/>
      <c r="BB1834" s="130"/>
      <c r="BC1834" s="130"/>
      <c r="BD1834" s="130"/>
      <c r="BE1834" s="130"/>
      <c r="BF1834" s="130"/>
      <c r="BG1834" s="130"/>
      <c r="BH1834" s="130"/>
      <c r="BI1834" s="130"/>
      <c r="BJ1834" s="130"/>
      <c r="BK1834" s="130"/>
      <c r="BL1834" s="130"/>
      <c r="BM1834" s="130"/>
      <c r="BN1834" s="130"/>
      <c r="BO1834" s="130"/>
      <c r="BP1834" s="130"/>
      <c r="BQ1834" s="130"/>
      <c r="BR1834" s="130"/>
      <c r="BS1834" s="111"/>
    </row>
    <row r="1835" spans="4:71" s="94" customFormat="1" ht="9.75" customHeight="1" x14ac:dyDescent="0.25">
      <c r="D1835" s="130"/>
      <c r="E1835" s="130"/>
      <c r="F1835" s="130"/>
      <c r="G1835" s="130"/>
      <c r="H1835" s="130"/>
      <c r="I1835" s="130"/>
      <c r="J1835" s="130"/>
      <c r="K1835" s="130"/>
      <c r="L1835" s="130"/>
      <c r="M1835" s="130"/>
      <c r="N1835" s="130"/>
      <c r="O1835" s="130"/>
      <c r="P1835" s="130"/>
      <c r="Q1835" s="130"/>
      <c r="R1835" s="130"/>
      <c r="S1835" s="130"/>
      <c r="T1835" s="130"/>
      <c r="U1835" s="130"/>
      <c r="V1835" s="130"/>
      <c r="W1835" s="130"/>
      <c r="X1835" s="130"/>
      <c r="Y1835" s="130"/>
      <c r="Z1835" s="130"/>
      <c r="AA1835" s="130"/>
      <c r="AB1835" s="130"/>
      <c r="AC1835" s="130"/>
      <c r="AD1835" s="130"/>
      <c r="AE1835" s="130"/>
      <c r="AF1835" s="130"/>
      <c r="AG1835" s="130"/>
      <c r="AH1835" s="130"/>
      <c r="AI1835" s="130"/>
      <c r="AJ1835" s="130"/>
      <c r="AK1835" s="130"/>
      <c r="AL1835" s="130"/>
      <c r="AM1835" s="130"/>
      <c r="AN1835" s="130"/>
      <c r="AO1835" s="130"/>
      <c r="AP1835" s="130"/>
      <c r="AQ1835" s="130"/>
      <c r="AR1835" s="130"/>
      <c r="AS1835" s="130"/>
      <c r="AT1835" s="130"/>
      <c r="AU1835" s="130"/>
      <c r="AV1835" s="130"/>
      <c r="AW1835" s="130"/>
      <c r="AX1835" s="130"/>
      <c r="AY1835" s="130"/>
      <c r="AZ1835" s="130"/>
      <c r="BA1835" s="130"/>
      <c r="BB1835" s="130"/>
      <c r="BC1835" s="130"/>
      <c r="BD1835" s="130"/>
      <c r="BE1835" s="130"/>
      <c r="BF1835" s="130"/>
      <c r="BG1835" s="130"/>
      <c r="BH1835" s="130"/>
      <c r="BI1835" s="130"/>
      <c r="BJ1835" s="130"/>
      <c r="BK1835" s="130"/>
      <c r="BL1835" s="130"/>
      <c r="BM1835" s="130"/>
      <c r="BN1835" s="130"/>
      <c r="BO1835" s="130"/>
      <c r="BP1835" s="130"/>
      <c r="BQ1835" s="130"/>
      <c r="BR1835" s="130"/>
      <c r="BS1835" s="111"/>
    </row>
    <row r="1836" spans="4:71" s="94" customFormat="1" ht="9.75" customHeight="1" x14ac:dyDescent="0.25">
      <c r="D1836" s="130"/>
      <c r="E1836" s="130"/>
      <c r="F1836" s="130"/>
      <c r="G1836" s="130"/>
      <c r="H1836" s="130"/>
      <c r="I1836" s="130"/>
      <c r="J1836" s="130"/>
      <c r="K1836" s="130"/>
      <c r="L1836" s="130"/>
      <c r="M1836" s="130"/>
      <c r="N1836" s="130"/>
      <c r="O1836" s="130"/>
      <c r="P1836" s="130"/>
      <c r="Q1836" s="130"/>
      <c r="R1836" s="130"/>
      <c r="S1836" s="130"/>
      <c r="T1836" s="130"/>
      <c r="U1836" s="130"/>
      <c r="V1836" s="130"/>
      <c r="W1836" s="130"/>
      <c r="X1836" s="130"/>
      <c r="Y1836" s="130"/>
      <c r="Z1836" s="130"/>
      <c r="AA1836" s="130"/>
      <c r="AB1836" s="130"/>
      <c r="AC1836" s="130"/>
      <c r="AD1836" s="130"/>
      <c r="AE1836" s="130"/>
      <c r="AF1836" s="130"/>
      <c r="AG1836" s="130"/>
      <c r="AH1836" s="130"/>
      <c r="AI1836" s="130"/>
      <c r="AJ1836" s="130"/>
      <c r="AK1836" s="130"/>
      <c r="AL1836" s="130"/>
      <c r="AM1836" s="130"/>
      <c r="AN1836" s="130"/>
      <c r="AO1836" s="130"/>
      <c r="AP1836" s="130"/>
      <c r="AQ1836" s="130"/>
      <c r="AR1836" s="130"/>
      <c r="AS1836" s="130"/>
      <c r="AT1836" s="130"/>
      <c r="AU1836" s="130"/>
      <c r="AV1836" s="130"/>
      <c r="AW1836" s="130"/>
      <c r="AX1836" s="130"/>
      <c r="AY1836" s="130"/>
      <c r="AZ1836" s="130"/>
      <c r="BA1836" s="130"/>
      <c r="BB1836" s="130"/>
      <c r="BC1836" s="130"/>
      <c r="BD1836" s="130"/>
      <c r="BE1836" s="130"/>
      <c r="BF1836" s="130"/>
      <c r="BG1836" s="130"/>
      <c r="BH1836" s="130"/>
      <c r="BI1836" s="130"/>
      <c r="BJ1836" s="130"/>
      <c r="BK1836" s="130"/>
      <c r="BL1836" s="130"/>
      <c r="BM1836" s="130"/>
      <c r="BN1836" s="130"/>
      <c r="BO1836" s="130"/>
      <c r="BP1836" s="130"/>
      <c r="BQ1836" s="130"/>
      <c r="BR1836" s="130"/>
      <c r="BS1836" s="111"/>
    </row>
    <row r="1837" spans="4:71" s="94" customFormat="1" ht="9.75" customHeight="1" x14ac:dyDescent="0.25">
      <c r="D1837" s="130"/>
      <c r="E1837" s="130"/>
      <c r="F1837" s="130"/>
      <c r="G1837" s="130"/>
      <c r="H1837" s="130"/>
      <c r="I1837" s="130"/>
      <c r="J1837" s="130"/>
      <c r="K1837" s="130"/>
      <c r="L1837" s="130"/>
      <c r="M1837" s="130"/>
      <c r="N1837" s="130"/>
      <c r="O1837" s="130"/>
      <c r="P1837" s="130"/>
      <c r="Q1837" s="130"/>
      <c r="R1837" s="130"/>
      <c r="S1837" s="130"/>
      <c r="T1837" s="130"/>
      <c r="U1837" s="130"/>
      <c r="V1837" s="130"/>
      <c r="W1837" s="130"/>
      <c r="X1837" s="130"/>
      <c r="Y1837" s="130"/>
      <c r="Z1837" s="130"/>
      <c r="AA1837" s="130"/>
      <c r="AB1837" s="130"/>
      <c r="AC1837" s="130"/>
      <c r="AD1837" s="130"/>
      <c r="AE1837" s="130"/>
      <c r="AF1837" s="130"/>
      <c r="AG1837" s="130"/>
      <c r="AH1837" s="130"/>
      <c r="AI1837" s="130"/>
      <c r="AJ1837" s="130"/>
      <c r="AK1837" s="130"/>
      <c r="AL1837" s="130"/>
      <c r="AM1837" s="130"/>
      <c r="AN1837" s="130"/>
      <c r="AO1837" s="130"/>
      <c r="AP1837" s="130"/>
      <c r="AQ1837" s="130"/>
      <c r="AR1837" s="130"/>
      <c r="AS1837" s="130"/>
      <c r="AT1837" s="130"/>
      <c r="AU1837" s="130"/>
      <c r="AV1837" s="130"/>
      <c r="AW1837" s="130"/>
      <c r="AX1837" s="130"/>
      <c r="AY1837" s="130"/>
      <c r="AZ1837" s="130"/>
      <c r="BA1837" s="130"/>
      <c r="BB1837" s="130"/>
      <c r="BC1837" s="130"/>
      <c r="BD1837" s="130"/>
      <c r="BE1837" s="130"/>
      <c r="BF1837" s="130"/>
      <c r="BG1837" s="130"/>
      <c r="BH1837" s="130"/>
      <c r="BI1837" s="130"/>
      <c r="BJ1837" s="130"/>
      <c r="BK1837" s="130"/>
      <c r="BL1837" s="130"/>
      <c r="BM1837" s="130"/>
      <c r="BN1837" s="130"/>
      <c r="BO1837" s="130"/>
      <c r="BP1837" s="130"/>
      <c r="BQ1837" s="130"/>
      <c r="BR1837" s="130"/>
      <c r="BS1837" s="111"/>
    </row>
    <row r="1838" spans="4:71" s="94" customFormat="1" ht="9.75" customHeight="1" x14ac:dyDescent="0.25">
      <c r="D1838" s="130"/>
      <c r="E1838" s="130"/>
      <c r="F1838" s="130"/>
      <c r="G1838" s="130"/>
      <c r="H1838" s="130"/>
      <c r="I1838" s="130"/>
      <c r="J1838" s="130"/>
      <c r="K1838" s="130"/>
      <c r="L1838" s="130"/>
      <c r="M1838" s="130"/>
      <c r="N1838" s="130"/>
      <c r="O1838" s="130"/>
      <c r="P1838" s="130"/>
      <c r="Q1838" s="130"/>
      <c r="R1838" s="130"/>
      <c r="S1838" s="130"/>
      <c r="T1838" s="130"/>
      <c r="U1838" s="130"/>
      <c r="V1838" s="130"/>
      <c r="W1838" s="130"/>
      <c r="X1838" s="130"/>
      <c r="Y1838" s="130"/>
      <c r="Z1838" s="130"/>
      <c r="AA1838" s="130"/>
      <c r="AB1838" s="130"/>
      <c r="AC1838" s="130"/>
      <c r="AD1838" s="130"/>
      <c r="AE1838" s="130"/>
      <c r="AF1838" s="130"/>
      <c r="AG1838" s="130"/>
      <c r="AH1838" s="130"/>
      <c r="AI1838" s="130"/>
      <c r="AJ1838" s="130"/>
      <c r="AK1838" s="130"/>
      <c r="AL1838" s="130"/>
      <c r="AM1838" s="130"/>
      <c r="AN1838" s="130"/>
      <c r="AO1838" s="130"/>
      <c r="AP1838" s="130"/>
      <c r="AQ1838" s="130"/>
      <c r="AR1838" s="130"/>
      <c r="AS1838" s="130"/>
      <c r="AT1838" s="130"/>
      <c r="AU1838" s="130"/>
      <c r="AV1838" s="130"/>
      <c r="AW1838" s="130"/>
      <c r="AX1838" s="130"/>
      <c r="AY1838" s="130"/>
      <c r="AZ1838" s="130"/>
      <c r="BA1838" s="130"/>
      <c r="BB1838" s="130"/>
      <c r="BC1838" s="130"/>
      <c r="BD1838" s="130"/>
      <c r="BE1838" s="130"/>
      <c r="BF1838" s="130"/>
      <c r="BG1838" s="130"/>
      <c r="BH1838" s="130"/>
      <c r="BI1838" s="130"/>
      <c r="BJ1838" s="130"/>
      <c r="BK1838" s="130"/>
      <c r="BL1838" s="130"/>
      <c r="BM1838" s="130"/>
      <c r="BN1838" s="130"/>
      <c r="BO1838" s="130"/>
      <c r="BP1838" s="130"/>
      <c r="BQ1838" s="130"/>
      <c r="BR1838" s="130"/>
      <c r="BS1838" s="111"/>
    </row>
    <row r="1839" spans="4:71" s="94" customFormat="1" ht="9.75" customHeight="1" x14ac:dyDescent="0.25">
      <c r="D1839" s="130"/>
      <c r="E1839" s="130"/>
      <c r="F1839" s="130"/>
      <c r="G1839" s="130"/>
      <c r="H1839" s="130"/>
      <c r="I1839" s="130"/>
      <c r="J1839" s="130"/>
      <c r="K1839" s="130"/>
      <c r="L1839" s="130"/>
      <c r="M1839" s="130"/>
      <c r="N1839" s="130"/>
      <c r="O1839" s="130"/>
      <c r="P1839" s="130"/>
      <c r="Q1839" s="130"/>
      <c r="R1839" s="130"/>
      <c r="S1839" s="130"/>
      <c r="T1839" s="130"/>
      <c r="U1839" s="130"/>
      <c r="V1839" s="130"/>
      <c r="W1839" s="130"/>
      <c r="X1839" s="130"/>
      <c r="Y1839" s="130"/>
      <c r="Z1839" s="130"/>
      <c r="AA1839" s="130"/>
      <c r="AB1839" s="130"/>
      <c r="AC1839" s="130"/>
      <c r="AD1839" s="130"/>
      <c r="AE1839" s="130"/>
      <c r="AF1839" s="130"/>
      <c r="AG1839" s="130"/>
      <c r="AH1839" s="130"/>
      <c r="AI1839" s="130"/>
      <c r="AJ1839" s="130"/>
      <c r="AK1839" s="130"/>
      <c r="AL1839" s="130"/>
      <c r="AM1839" s="130"/>
      <c r="AN1839" s="130"/>
      <c r="AO1839" s="130"/>
      <c r="AP1839" s="130"/>
      <c r="AQ1839" s="130"/>
      <c r="AR1839" s="130"/>
      <c r="AS1839" s="130"/>
      <c r="AT1839" s="130"/>
      <c r="AU1839" s="130"/>
      <c r="AV1839" s="130"/>
      <c r="AW1839" s="130"/>
      <c r="AX1839" s="130"/>
      <c r="AY1839" s="130"/>
      <c r="AZ1839" s="130"/>
      <c r="BA1839" s="130"/>
      <c r="BB1839" s="130"/>
      <c r="BC1839" s="130"/>
      <c r="BD1839" s="130"/>
      <c r="BE1839" s="130"/>
      <c r="BF1839" s="130"/>
      <c r="BG1839" s="130"/>
      <c r="BH1839" s="130"/>
      <c r="BI1839" s="130"/>
      <c r="BJ1839" s="130"/>
      <c r="BK1839" s="130"/>
      <c r="BL1839" s="130"/>
      <c r="BM1839" s="130"/>
      <c r="BN1839" s="130"/>
      <c r="BO1839" s="130"/>
      <c r="BP1839" s="130"/>
      <c r="BQ1839" s="130"/>
      <c r="BR1839" s="130"/>
      <c r="BS1839" s="111"/>
    </row>
    <row r="1840" spans="4:71" s="94" customFormat="1" ht="9.75" customHeight="1" x14ac:dyDescent="0.25">
      <c r="D1840" s="130"/>
      <c r="E1840" s="130"/>
      <c r="F1840" s="130"/>
      <c r="G1840" s="130"/>
      <c r="H1840" s="130"/>
      <c r="I1840" s="130"/>
      <c r="J1840" s="130"/>
      <c r="K1840" s="130"/>
      <c r="L1840" s="130"/>
      <c r="M1840" s="130"/>
      <c r="N1840" s="130"/>
      <c r="O1840" s="130"/>
      <c r="P1840" s="130"/>
      <c r="Q1840" s="130"/>
      <c r="R1840" s="130"/>
      <c r="S1840" s="130"/>
      <c r="T1840" s="130"/>
      <c r="U1840" s="130"/>
      <c r="V1840" s="130"/>
      <c r="W1840" s="130"/>
      <c r="X1840" s="130"/>
      <c r="Y1840" s="130"/>
      <c r="Z1840" s="130"/>
      <c r="AA1840" s="130"/>
      <c r="AB1840" s="130"/>
      <c r="AC1840" s="130"/>
      <c r="AD1840" s="130"/>
      <c r="AE1840" s="130"/>
      <c r="AF1840" s="130"/>
      <c r="AG1840" s="130"/>
      <c r="AH1840" s="130"/>
      <c r="AI1840" s="130"/>
      <c r="AJ1840" s="130"/>
      <c r="AK1840" s="130"/>
      <c r="AL1840" s="130"/>
      <c r="AM1840" s="130"/>
      <c r="AN1840" s="130"/>
      <c r="AO1840" s="130"/>
      <c r="AP1840" s="130"/>
      <c r="AQ1840" s="130"/>
      <c r="AR1840" s="130"/>
      <c r="AS1840" s="130"/>
      <c r="AT1840" s="130"/>
      <c r="AU1840" s="130"/>
      <c r="AV1840" s="130"/>
      <c r="AW1840" s="130"/>
      <c r="AX1840" s="130"/>
      <c r="AY1840" s="130"/>
      <c r="AZ1840" s="130"/>
      <c r="BA1840" s="130"/>
      <c r="BB1840" s="130"/>
      <c r="BC1840" s="130"/>
      <c r="BD1840" s="130"/>
      <c r="BE1840" s="130"/>
      <c r="BF1840" s="130"/>
      <c r="BG1840" s="130"/>
      <c r="BH1840" s="130"/>
      <c r="BI1840" s="130"/>
      <c r="BJ1840" s="130"/>
      <c r="BK1840" s="130"/>
      <c r="BL1840" s="130"/>
      <c r="BM1840" s="130"/>
      <c r="BN1840" s="130"/>
      <c r="BO1840" s="130"/>
      <c r="BP1840" s="130"/>
      <c r="BQ1840" s="130"/>
      <c r="BR1840" s="130"/>
      <c r="BS1840" s="111"/>
    </row>
    <row r="1841" spans="4:71" s="94" customFormat="1" ht="9.75" customHeight="1" x14ac:dyDescent="0.25">
      <c r="D1841" s="130"/>
      <c r="E1841" s="130"/>
      <c r="F1841" s="130"/>
      <c r="G1841" s="130"/>
      <c r="H1841" s="130"/>
      <c r="I1841" s="130"/>
      <c r="J1841" s="130"/>
      <c r="K1841" s="130"/>
      <c r="L1841" s="130"/>
      <c r="M1841" s="130"/>
      <c r="N1841" s="130"/>
      <c r="O1841" s="130"/>
      <c r="P1841" s="130"/>
      <c r="Q1841" s="130"/>
      <c r="R1841" s="130"/>
      <c r="S1841" s="130"/>
      <c r="T1841" s="130"/>
      <c r="U1841" s="130"/>
      <c r="V1841" s="130"/>
      <c r="W1841" s="130"/>
      <c r="X1841" s="130"/>
      <c r="Y1841" s="130"/>
      <c r="Z1841" s="130"/>
      <c r="AA1841" s="130"/>
      <c r="AB1841" s="130"/>
      <c r="AC1841" s="130"/>
      <c r="AD1841" s="130"/>
      <c r="AE1841" s="130"/>
      <c r="AF1841" s="130"/>
      <c r="AG1841" s="130"/>
      <c r="AH1841" s="130"/>
      <c r="AI1841" s="130"/>
      <c r="AJ1841" s="130"/>
      <c r="AK1841" s="130"/>
      <c r="AL1841" s="130"/>
      <c r="AM1841" s="130"/>
      <c r="AN1841" s="130"/>
      <c r="AO1841" s="130"/>
      <c r="AP1841" s="130"/>
      <c r="AQ1841" s="130"/>
      <c r="AR1841" s="130"/>
      <c r="AS1841" s="130"/>
      <c r="AT1841" s="130"/>
      <c r="AU1841" s="130"/>
      <c r="AV1841" s="130"/>
      <c r="AW1841" s="130"/>
      <c r="AX1841" s="130"/>
      <c r="AY1841" s="130"/>
      <c r="AZ1841" s="130"/>
      <c r="BA1841" s="130"/>
      <c r="BB1841" s="130"/>
      <c r="BC1841" s="130"/>
      <c r="BD1841" s="130"/>
      <c r="BE1841" s="130"/>
      <c r="BF1841" s="130"/>
      <c r="BG1841" s="130"/>
      <c r="BH1841" s="130"/>
      <c r="BI1841" s="130"/>
      <c r="BJ1841" s="130"/>
      <c r="BK1841" s="130"/>
      <c r="BL1841" s="130"/>
      <c r="BM1841" s="130"/>
      <c r="BN1841" s="130"/>
      <c r="BO1841" s="130"/>
      <c r="BP1841" s="130"/>
      <c r="BQ1841" s="130"/>
      <c r="BR1841" s="130"/>
      <c r="BS1841" s="111"/>
    </row>
    <row r="1842" spans="4:71" s="94" customFormat="1" ht="9.75" customHeight="1" x14ac:dyDescent="0.25">
      <c r="D1842" s="130"/>
      <c r="E1842" s="130"/>
      <c r="F1842" s="130"/>
      <c r="G1842" s="130"/>
      <c r="H1842" s="130"/>
      <c r="I1842" s="130"/>
      <c r="J1842" s="130"/>
      <c r="K1842" s="130"/>
      <c r="L1842" s="130"/>
      <c r="M1842" s="130"/>
      <c r="N1842" s="130"/>
      <c r="O1842" s="130"/>
      <c r="P1842" s="130"/>
      <c r="Q1842" s="130"/>
      <c r="R1842" s="130"/>
      <c r="S1842" s="130"/>
      <c r="T1842" s="130"/>
      <c r="U1842" s="130"/>
      <c r="V1842" s="130"/>
      <c r="W1842" s="130"/>
      <c r="X1842" s="130"/>
      <c r="Y1842" s="130"/>
      <c r="Z1842" s="130"/>
      <c r="AA1842" s="130"/>
      <c r="AB1842" s="130"/>
      <c r="AC1842" s="130"/>
      <c r="AD1842" s="130"/>
      <c r="AE1842" s="130"/>
      <c r="AF1842" s="130"/>
      <c r="AG1842" s="130"/>
      <c r="AH1842" s="130"/>
      <c r="AI1842" s="130"/>
      <c r="AJ1842" s="130"/>
      <c r="AK1842" s="130"/>
      <c r="AL1842" s="130"/>
      <c r="AM1842" s="130"/>
      <c r="AN1842" s="130"/>
      <c r="AO1842" s="130"/>
      <c r="AP1842" s="130"/>
      <c r="AQ1842" s="130"/>
      <c r="AR1842" s="130"/>
      <c r="AS1842" s="130"/>
      <c r="AT1842" s="130"/>
      <c r="AU1842" s="130"/>
      <c r="AV1842" s="130"/>
      <c r="AW1842" s="130"/>
      <c r="AX1842" s="130"/>
      <c r="AY1842" s="130"/>
      <c r="AZ1842" s="130"/>
      <c r="BA1842" s="130"/>
      <c r="BB1842" s="130"/>
      <c r="BC1842" s="130"/>
      <c r="BD1842" s="130"/>
      <c r="BE1842" s="130"/>
      <c r="BF1842" s="130"/>
      <c r="BG1842" s="130"/>
      <c r="BH1842" s="130"/>
      <c r="BI1842" s="130"/>
      <c r="BJ1842" s="130"/>
      <c r="BK1842" s="130"/>
      <c r="BL1842" s="130"/>
      <c r="BM1842" s="130"/>
      <c r="BN1842" s="130"/>
      <c r="BO1842" s="130"/>
      <c r="BP1842" s="130"/>
      <c r="BQ1842" s="130"/>
      <c r="BR1842" s="130"/>
      <c r="BS1842" s="111"/>
    </row>
    <row r="1843" spans="4:71" s="94" customFormat="1" ht="9.75" customHeight="1" x14ac:dyDescent="0.25">
      <c r="D1843" s="130"/>
      <c r="E1843" s="130"/>
      <c r="F1843" s="130"/>
      <c r="G1843" s="130"/>
      <c r="H1843" s="130"/>
      <c r="I1843" s="130"/>
      <c r="J1843" s="130"/>
      <c r="K1843" s="130"/>
      <c r="L1843" s="130"/>
      <c r="M1843" s="130"/>
      <c r="N1843" s="130"/>
      <c r="O1843" s="130"/>
      <c r="P1843" s="130"/>
      <c r="Q1843" s="130"/>
      <c r="R1843" s="130"/>
      <c r="S1843" s="130"/>
      <c r="T1843" s="130"/>
      <c r="U1843" s="130"/>
      <c r="V1843" s="130"/>
      <c r="W1843" s="130"/>
      <c r="X1843" s="130"/>
      <c r="Y1843" s="130"/>
      <c r="Z1843" s="130"/>
      <c r="AA1843" s="130"/>
      <c r="AB1843" s="130"/>
      <c r="AC1843" s="130"/>
      <c r="AD1843" s="130"/>
      <c r="AE1843" s="130"/>
      <c r="AF1843" s="130"/>
      <c r="AG1843" s="130"/>
      <c r="AH1843" s="130"/>
      <c r="AI1843" s="130"/>
      <c r="AJ1843" s="130"/>
      <c r="AK1843" s="130"/>
      <c r="AL1843" s="130"/>
      <c r="AM1843" s="130"/>
      <c r="AN1843" s="130"/>
      <c r="AO1843" s="130"/>
      <c r="AP1843" s="130"/>
      <c r="AQ1843" s="130"/>
      <c r="AR1843" s="130"/>
      <c r="AS1843" s="130"/>
      <c r="AT1843" s="130"/>
      <c r="AU1843" s="130"/>
      <c r="AV1843" s="130"/>
      <c r="AW1843" s="130"/>
      <c r="AX1843" s="130"/>
      <c r="AY1843" s="130"/>
      <c r="AZ1843" s="130"/>
      <c r="BA1843" s="130"/>
      <c r="BB1843" s="130"/>
      <c r="BC1843" s="130"/>
      <c r="BD1843" s="130"/>
      <c r="BE1843" s="130"/>
      <c r="BF1843" s="130"/>
      <c r="BG1843" s="130"/>
      <c r="BH1843" s="130"/>
      <c r="BI1843" s="130"/>
      <c r="BJ1843" s="130"/>
      <c r="BK1843" s="130"/>
      <c r="BL1843" s="130"/>
      <c r="BM1843" s="130"/>
      <c r="BN1843" s="130"/>
      <c r="BO1843" s="130"/>
      <c r="BP1843" s="130"/>
      <c r="BQ1843" s="130"/>
      <c r="BR1843" s="130"/>
      <c r="BS1843" s="111"/>
    </row>
    <row r="1844" spans="4:71" s="94" customFormat="1" ht="9.75" customHeight="1" x14ac:dyDescent="0.25">
      <c r="D1844" s="130"/>
      <c r="E1844" s="130"/>
      <c r="F1844" s="130"/>
      <c r="G1844" s="130"/>
      <c r="H1844" s="130"/>
      <c r="I1844" s="130"/>
      <c r="J1844" s="130"/>
      <c r="K1844" s="130"/>
      <c r="L1844" s="130"/>
      <c r="M1844" s="130"/>
      <c r="N1844" s="130"/>
      <c r="O1844" s="130"/>
      <c r="P1844" s="130"/>
      <c r="Q1844" s="130"/>
      <c r="R1844" s="130"/>
      <c r="S1844" s="130"/>
      <c r="T1844" s="130"/>
      <c r="U1844" s="130"/>
      <c r="V1844" s="130"/>
      <c r="W1844" s="130"/>
      <c r="X1844" s="130"/>
      <c r="Y1844" s="130"/>
      <c r="Z1844" s="130"/>
      <c r="AA1844" s="130"/>
      <c r="AB1844" s="130"/>
      <c r="AC1844" s="130"/>
      <c r="AD1844" s="130"/>
      <c r="AE1844" s="130"/>
      <c r="AF1844" s="130"/>
      <c r="AG1844" s="130"/>
      <c r="AH1844" s="130"/>
      <c r="AI1844" s="130"/>
      <c r="AJ1844" s="130"/>
      <c r="AK1844" s="130"/>
      <c r="AL1844" s="130"/>
      <c r="AM1844" s="130"/>
      <c r="AN1844" s="130"/>
      <c r="AO1844" s="130"/>
      <c r="AP1844" s="130"/>
      <c r="AQ1844" s="130"/>
      <c r="AR1844" s="130"/>
      <c r="AS1844" s="130"/>
      <c r="AT1844" s="130"/>
      <c r="AU1844" s="130"/>
      <c r="AV1844" s="130"/>
      <c r="AW1844" s="130"/>
      <c r="AX1844" s="130"/>
      <c r="AY1844" s="130"/>
      <c r="AZ1844" s="130"/>
      <c r="BA1844" s="130"/>
      <c r="BB1844" s="130"/>
      <c r="BC1844" s="130"/>
      <c r="BD1844" s="130"/>
      <c r="BE1844" s="130"/>
      <c r="BF1844" s="130"/>
      <c r="BG1844" s="130"/>
      <c r="BH1844" s="130"/>
      <c r="BI1844" s="130"/>
      <c r="BJ1844" s="130"/>
      <c r="BK1844" s="130"/>
      <c r="BL1844" s="130"/>
      <c r="BM1844" s="130"/>
      <c r="BN1844" s="130"/>
      <c r="BO1844" s="130"/>
      <c r="BP1844" s="130"/>
      <c r="BQ1844" s="130"/>
      <c r="BR1844" s="130"/>
      <c r="BS1844" s="111"/>
    </row>
    <row r="1845" spans="4:71" s="94" customFormat="1" ht="9.75" customHeight="1" x14ac:dyDescent="0.25">
      <c r="D1845" s="130"/>
      <c r="E1845" s="130"/>
      <c r="F1845" s="130"/>
      <c r="G1845" s="130"/>
      <c r="H1845" s="130"/>
      <c r="I1845" s="130"/>
      <c r="J1845" s="130"/>
      <c r="K1845" s="130"/>
      <c r="L1845" s="130"/>
      <c r="M1845" s="130"/>
      <c r="N1845" s="130"/>
      <c r="O1845" s="130"/>
      <c r="P1845" s="130"/>
      <c r="Q1845" s="130"/>
      <c r="R1845" s="130"/>
      <c r="S1845" s="130"/>
      <c r="T1845" s="130"/>
      <c r="U1845" s="130"/>
      <c r="V1845" s="130"/>
      <c r="W1845" s="130"/>
      <c r="X1845" s="130"/>
      <c r="Y1845" s="130"/>
      <c r="Z1845" s="130"/>
      <c r="AA1845" s="130"/>
      <c r="AB1845" s="130"/>
      <c r="AC1845" s="130"/>
      <c r="AD1845" s="130"/>
      <c r="AE1845" s="130"/>
      <c r="AF1845" s="130"/>
      <c r="AG1845" s="130"/>
      <c r="AH1845" s="130"/>
      <c r="AI1845" s="130"/>
      <c r="AJ1845" s="130"/>
      <c r="AK1845" s="130"/>
      <c r="AL1845" s="130"/>
      <c r="AM1845" s="130"/>
      <c r="AN1845" s="130"/>
      <c r="AO1845" s="130"/>
      <c r="AP1845" s="130"/>
      <c r="AQ1845" s="130"/>
      <c r="AR1845" s="130"/>
      <c r="AS1845" s="130"/>
      <c r="AT1845" s="130"/>
      <c r="AU1845" s="130"/>
      <c r="AV1845" s="130"/>
      <c r="AW1845" s="130"/>
      <c r="AX1845" s="130"/>
      <c r="AY1845" s="130"/>
      <c r="AZ1845" s="130"/>
      <c r="BA1845" s="130"/>
      <c r="BB1845" s="130"/>
      <c r="BC1845" s="130"/>
      <c r="BD1845" s="130"/>
      <c r="BE1845" s="130"/>
      <c r="BF1845" s="130"/>
      <c r="BG1845" s="130"/>
      <c r="BH1845" s="130"/>
      <c r="BI1845" s="130"/>
      <c r="BJ1845" s="130"/>
      <c r="BK1845" s="130"/>
      <c r="BL1845" s="130"/>
      <c r="BM1845" s="130"/>
      <c r="BN1845" s="130"/>
      <c r="BO1845" s="130"/>
      <c r="BP1845" s="130"/>
      <c r="BQ1845" s="130"/>
      <c r="BR1845" s="130"/>
      <c r="BS1845" s="111"/>
    </row>
    <row r="1846" spans="4:71" s="94" customFormat="1" ht="9.75" customHeight="1" x14ac:dyDescent="0.25">
      <c r="D1846" s="130"/>
      <c r="E1846" s="130"/>
      <c r="F1846" s="130"/>
      <c r="G1846" s="130"/>
      <c r="H1846" s="130"/>
      <c r="I1846" s="130"/>
      <c r="J1846" s="130"/>
      <c r="K1846" s="130"/>
      <c r="L1846" s="130"/>
      <c r="M1846" s="130"/>
      <c r="N1846" s="130"/>
      <c r="O1846" s="130"/>
      <c r="P1846" s="130"/>
      <c r="Q1846" s="130"/>
      <c r="R1846" s="130"/>
      <c r="S1846" s="130"/>
      <c r="T1846" s="130"/>
      <c r="U1846" s="130"/>
      <c r="V1846" s="130"/>
      <c r="W1846" s="130"/>
      <c r="X1846" s="130"/>
      <c r="Y1846" s="130"/>
      <c r="Z1846" s="130"/>
      <c r="AA1846" s="130"/>
      <c r="AB1846" s="130"/>
      <c r="AC1846" s="130"/>
      <c r="AD1846" s="130"/>
      <c r="AE1846" s="130"/>
      <c r="AF1846" s="130"/>
      <c r="AG1846" s="130"/>
      <c r="AH1846" s="130"/>
      <c r="AI1846" s="130"/>
      <c r="AJ1846" s="130"/>
      <c r="AK1846" s="130"/>
      <c r="AL1846" s="130"/>
      <c r="AM1846" s="130"/>
      <c r="AN1846" s="130"/>
      <c r="AO1846" s="130"/>
      <c r="AP1846" s="130"/>
      <c r="AQ1846" s="130"/>
      <c r="AR1846" s="130"/>
      <c r="AS1846" s="130"/>
      <c r="AT1846" s="130"/>
      <c r="AU1846" s="130"/>
      <c r="AV1846" s="130"/>
      <c r="AW1846" s="130"/>
      <c r="AX1846" s="130"/>
      <c r="AY1846" s="130"/>
      <c r="AZ1846" s="130"/>
      <c r="BA1846" s="130"/>
      <c r="BB1846" s="130"/>
      <c r="BC1846" s="130"/>
      <c r="BD1846" s="130"/>
      <c r="BE1846" s="130"/>
      <c r="BF1846" s="130"/>
      <c r="BG1846" s="130"/>
      <c r="BH1846" s="130"/>
      <c r="BI1846" s="130"/>
      <c r="BJ1846" s="130"/>
      <c r="BK1846" s="130"/>
      <c r="BL1846" s="130"/>
      <c r="BM1846" s="130"/>
      <c r="BN1846" s="130"/>
      <c r="BO1846" s="130"/>
      <c r="BP1846" s="130"/>
      <c r="BQ1846" s="130"/>
      <c r="BR1846" s="130"/>
      <c r="BS1846" s="111"/>
    </row>
    <row r="1847" spans="4:71" s="94" customFormat="1" ht="9.75" customHeight="1" x14ac:dyDescent="0.25">
      <c r="D1847" s="130"/>
      <c r="E1847" s="130"/>
      <c r="F1847" s="130"/>
      <c r="G1847" s="130"/>
      <c r="H1847" s="130"/>
      <c r="I1847" s="130"/>
      <c r="J1847" s="130"/>
      <c r="K1847" s="130"/>
      <c r="L1847" s="130"/>
      <c r="M1847" s="130"/>
      <c r="N1847" s="130"/>
      <c r="O1847" s="130"/>
      <c r="P1847" s="130"/>
      <c r="Q1847" s="130"/>
      <c r="R1847" s="130"/>
      <c r="S1847" s="130"/>
      <c r="T1847" s="130"/>
      <c r="U1847" s="130"/>
      <c r="V1847" s="130"/>
      <c r="W1847" s="130"/>
      <c r="X1847" s="130"/>
      <c r="Y1847" s="130"/>
      <c r="Z1847" s="130"/>
      <c r="AA1847" s="130"/>
      <c r="AB1847" s="130"/>
      <c r="AC1847" s="130"/>
      <c r="AD1847" s="130"/>
      <c r="AE1847" s="130"/>
      <c r="AF1847" s="130"/>
      <c r="AG1847" s="130"/>
      <c r="AH1847" s="130"/>
      <c r="AI1847" s="130"/>
      <c r="AJ1847" s="130"/>
      <c r="AK1847" s="130"/>
      <c r="AL1847" s="130"/>
      <c r="AM1847" s="130"/>
      <c r="AN1847" s="130"/>
      <c r="AO1847" s="130"/>
      <c r="AP1847" s="130"/>
      <c r="AQ1847" s="130"/>
      <c r="AR1847" s="130"/>
      <c r="AS1847" s="130"/>
      <c r="AT1847" s="130"/>
      <c r="AU1847" s="130"/>
      <c r="AV1847" s="130"/>
      <c r="AW1847" s="130"/>
      <c r="AX1847" s="130"/>
      <c r="AY1847" s="130"/>
      <c r="AZ1847" s="130"/>
      <c r="BA1847" s="130"/>
      <c r="BB1847" s="130"/>
      <c r="BC1847" s="130"/>
      <c r="BD1847" s="130"/>
      <c r="BE1847" s="130"/>
      <c r="BF1847" s="130"/>
      <c r="BG1847" s="130"/>
      <c r="BH1847" s="130"/>
      <c r="BI1847" s="130"/>
      <c r="BJ1847" s="130"/>
      <c r="BK1847" s="130"/>
      <c r="BL1847" s="130"/>
      <c r="BM1847" s="130"/>
      <c r="BN1847" s="130"/>
      <c r="BO1847" s="130"/>
      <c r="BP1847" s="130"/>
      <c r="BQ1847" s="130"/>
      <c r="BR1847" s="130"/>
      <c r="BS1847" s="111"/>
    </row>
    <row r="1848" spans="4:71" s="94" customFormat="1" ht="9.75" customHeight="1" x14ac:dyDescent="0.25">
      <c r="D1848" s="130"/>
      <c r="E1848" s="130"/>
      <c r="F1848" s="130"/>
      <c r="G1848" s="130"/>
      <c r="H1848" s="130"/>
      <c r="I1848" s="130"/>
      <c r="J1848" s="130"/>
      <c r="K1848" s="130"/>
      <c r="L1848" s="130"/>
      <c r="M1848" s="130"/>
      <c r="N1848" s="130"/>
      <c r="O1848" s="130"/>
      <c r="P1848" s="130"/>
      <c r="Q1848" s="130"/>
      <c r="R1848" s="130"/>
      <c r="S1848" s="130"/>
      <c r="T1848" s="130"/>
      <c r="U1848" s="130"/>
      <c r="V1848" s="130"/>
      <c r="W1848" s="130"/>
      <c r="X1848" s="130"/>
      <c r="Y1848" s="130"/>
      <c r="Z1848" s="130"/>
      <c r="AA1848" s="130"/>
      <c r="AB1848" s="130"/>
      <c r="AC1848" s="130"/>
      <c r="AD1848" s="130"/>
      <c r="AE1848" s="130"/>
      <c r="AF1848" s="130"/>
      <c r="AG1848" s="130"/>
      <c r="AH1848" s="130"/>
      <c r="AI1848" s="130"/>
      <c r="AJ1848" s="130"/>
      <c r="AK1848" s="130"/>
      <c r="AL1848" s="130"/>
      <c r="AM1848" s="130"/>
      <c r="AN1848" s="130"/>
      <c r="AO1848" s="130"/>
      <c r="AP1848" s="130"/>
      <c r="AQ1848" s="130"/>
      <c r="AR1848" s="130"/>
      <c r="AS1848" s="130"/>
      <c r="AT1848" s="130"/>
      <c r="AU1848" s="130"/>
      <c r="AV1848" s="130"/>
      <c r="AW1848" s="130"/>
      <c r="AX1848" s="130"/>
      <c r="AY1848" s="130"/>
      <c r="AZ1848" s="130"/>
      <c r="BA1848" s="130"/>
      <c r="BB1848" s="130"/>
      <c r="BC1848" s="130"/>
      <c r="BD1848" s="130"/>
      <c r="BE1848" s="130"/>
      <c r="BF1848" s="130"/>
      <c r="BG1848" s="130"/>
      <c r="BH1848" s="130"/>
      <c r="BI1848" s="130"/>
      <c r="BJ1848" s="130"/>
      <c r="BK1848" s="130"/>
      <c r="BL1848" s="130"/>
      <c r="BM1848" s="130"/>
      <c r="BN1848" s="130"/>
      <c r="BO1848" s="130"/>
      <c r="BP1848" s="130"/>
      <c r="BQ1848" s="130"/>
      <c r="BR1848" s="130"/>
      <c r="BS1848" s="111"/>
    </row>
    <row r="1849" spans="4:71" s="94" customFormat="1" ht="9.75" customHeight="1" x14ac:dyDescent="0.25">
      <c r="D1849" s="130"/>
      <c r="E1849" s="130"/>
      <c r="F1849" s="130"/>
      <c r="G1849" s="130"/>
      <c r="H1849" s="130"/>
      <c r="I1849" s="130"/>
      <c r="J1849" s="130"/>
      <c r="K1849" s="130"/>
      <c r="L1849" s="130"/>
      <c r="M1849" s="130"/>
      <c r="N1849" s="130"/>
      <c r="O1849" s="130"/>
      <c r="P1849" s="130"/>
      <c r="Q1849" s="130"/>
      <c r="R1849" s="130"/>
      <c r="S1849" s="130"/>
      <c r="T1849" s="130"/>
      <c r="U1849" s="130"/>
      <c r="V1849" s="130"/>
      <c r="W1849" s="130"/>
      <c r="X1849" s="130"/>
      <c r="Y1849" s="130"/>
      <c r="Z1849" s="130"/>
      <c r="AA1849" s="130"/>
      <c r="AB1849" s="130"/>
      <c r="AC1849" s="130"/>
      <c r="AD1849" s="130"/>
      <c r="AE1849" s="130"/>
      <c r="AF1849" s="130"/>
      <c r="AG1849" s="130"/>
      <c r="AH1849" s="130"/>
      <c r="AI1849" s="130"/>
      <c r="AJ1849" s="130"/>
      <c r="AK1849" s="130"/>
      <c r="AL1849" s="130"/>
      <c r="AM1849" s="130"/>
      <c r="AN1849" s="130"/>
      <c r="AO1849" s="130"/>
      <c r="AP1849" s="130"/>
      <c r="AQ1849" s="130"/>
      <c r="AR1849" s="130"/>
      <c r="AS1849" s="130"/>
      <c r="AT1849" s="130"/>
      <c r="AU1849" s="130"/>
      <c r="AV1849" s="130"/>
      <c r="AW1849" s="130"/>
      <c r="AX1849" s="130"/>
      <c r="AY1849" s="130"/>
      <c r="AZ1849" s="130"/>
      <c r="BA1849" s="130"/>
      <c r="BB1849" s="130"/>
      <c r="BC1849" s="130"/>
      <c r="BD1849" s="130"/>
      <c r="BE1849" s="130"/>
      <c r="BF1849" s="130"/>
      <c r="BG1849" s="130"/>
      <c r="BH1849" s="130"/>
      <c r="BI1849" s="130"/>
      <c r="BJ1849" s="130"/>
      <c r="BK1849" s="130"/>
      <c r="BL1849" s="130"/>
      <c r="BM1849" s="130"/>
      <c r="BN1849" s="130"/>
      <c r="BO1849" s="130"/>
      <c r="BP1849" s="130"/>
      <c r="BQ1849" s="130"/>
      <c r="BR1849" s="130"/>
      <c r="BS1849" s="111"/>
    </row>
    <row r="1850" spans="4:71" s="94" customFormat="1" ht="9.75" customHeight="1" x14ac:dyDescent="0.25">
      <c r="D1850" s="130"/>
      <c r="E1850" s="130"/>
      <c r="F1850" s="130"/>
      <c r="G1850" s="130"/>
      <c r="H1850" s="130"/>
      <c r="I1850" s="130"/>
      <c r="J1850" s="130"/>
      <c r="K1850" s="130"/>
      <c r="L1850" s="130"/>
      <c r="M1850" s="130"/>
      <c r="N1850" s="130"/>
      <c r="O1850" s="130"/>
      <c r="P1850" s="130"/>
      <c r="Q1850" s="130"/>
      <c r="R1850" s="130"/>
      <c r="S1850" s="130"/>
      <c r="T1850" s="130"/>
      <c r="U1850" s="130"/>
      <c r="V1850" s="130"/>
      <c r="W1850" s="130"/>
      <c r="X1850" s="130"/>
      <c r="Y1850" s="130"/>
      <c r="Z1850" s="130"/>
      <c r="AA1850" s="130"/>
      <c r="AB1850" s="130"/>
      <c r="AC1850" s="130"/>
      <c r="AD1850" s="130"/>
      <c r="AE1850" s="130"/>
      <c r="AF1850" s="130"/>
      <c r="AG1850" s="130"/>
      <c r="AH1850" s="130"/>
      <c r="AI1850" s="130"/>
      <c r="AJ1850" s="130"/>
      <c r="AK1850" s="130"/>
      <c r="AL1850" s="130"/>
      <c r="AM1850" s="130"/>
      <c r="AN1850" s="130"/>
      <c r="AO1850" s="130"/>
      <c r="AP1850" s="130"/>
      <c r="AQ1850" s="130"/>
      <c r="AR1850" s="130"/>
      <c r="AS1850" s="130"/>
      <c r="AT1850" s="130"/>
      <c r="AU1850" s="130"/>
      <c r="AV1850" s="130"/>
      <c r="AW1850" s="130"/>
      <c r="AX1850" s="130"/>
      <c r="AY1850" s="130"/>
      <c r="AZ1850" s="130"/>
      <c r="BA1850" s="130"/>
      <c r="BB1850" s="130"/>
      <c r="BC1850" s="130"/>
      <c r="BD1850" s="130"/>
      <c r="BE1850" s="130"/>
      <c r="BF1850" s="130"/>
      <c r="BG1850" s="130"/>
      <c r="BH1850" s="130"/>
      <c r="BI1850" s="130"/>
      <c r="BJ1850" s="130"/>
      <c r="BK1850" s="130"/>
      <c r="BL1850" s="130"/>
      <c r="BM1850" s="130"/>
      <c r="BN1850" s="130"/>
      <c r="BO1850" s="130"/>
      <c r="BP1850" s="130"/>
      <c r="BQ1850" s="130"/>
      <c r="BR1850" s="130"/>
      <c r="BS1850" s="111"/>
    </row>
    <row r="1851" spans="4:71" s="94" customFormat="1" ht="9.75" customHeight="1" x14ac:dyDescent="0.25">
      <c r="D1851" s="130"/>
      <c r="E1851" s="130"/>
      <c r="F1851" s="130"/>
      <c r="G1851" s="130"/>
      <c r="H1851" s="130"/>
      <c r="I1851" s="130"/>
      <c r="J1851" s="130"/>
      <c r="K1851" s="130"/>
      <c r="L1851" s="130"/>
      <c r="M1851" s="130"/>
      <c r="N1851" s="130"/>
      <c r="O1851" s="130"/>
      <c r="P1851" s="130"/>
      <c r="Q1851" s="130"/>
      <c r="R1851" s="130"/>
      <c r="S1851" s="130"/>
      <c r="T1851" s="130"/>
      <c r="U1851" s="130"/>
      <c r="V1851" s="130"/>
      <c r="W1851" s="130"/>
      <c r="X1851" s="130"/>
      <c r="Y1851" s="130"/>
      <c r="Z1851" s="130"/>
      <c r="AA1851" s="130"/>
      <c r="AB1851" s="130"/>
      <c r="AC1851" s="130"/>
      <c r="AD1851" s="130"/>
      <c r="AE1851" s="130"/>
      <c r="AF1851" s="130"/>
      <c r="AG1851" s="130"/>
      <c r="AH1851" s="130"/>
      <c r="AI1851" s="130"/>
      <c r="AJ1851" s="130"/>
      <c r="AK1851" s="130"/>
      <c r="AL1851" s="130"/>
      <c r="AM1851" s="130"/>
      <c r="AN1851" s="130"/>
      <c r="AO1851" s="130"/>
      <c r="AP1851" s="130"/>
      <c r="AQ1851" s="130"/>
      <c r="AR1851" s="130"/>
      <c r="AS1851" s="130"/>
      <c r="AT1851" s="130"/>
      <c r="AU1851" s="130"/>
      <c r="AV1851" s="130"/>
      <c r="AW1851" s="130"/>
      <c r="AX1851" s="130"/>
      <c r="AY1851" s="130"/>
      <c r="AZ1851" s="130"/>
      <c r="BA1851" s="130"/>
      <c r="BB1851" s="130"/>
      <c r="BC1851" s="130"/>
      <c r="BD1851" s="130"/>
      <c r="BE1851" s="130"/>
      <c r="BF1851" s="130"/>
      <c r="BG1851" s="130"/>
      <c r="BH1851" s="130"/>
      <c r="BI1851" s="130"/>
      <c r="BJ1851" s="130"/>
      <c r="BK1851" s="130"/>
      <c r="BL1851" s="130"/>
      <c r="BM1851" s="130"/>
      <c r="BN1851" s="130"/>
      <c r="BO1851" s="130"/>
      <c r="BP1851" s="130"/>
      <c r="BQ1851" s="130"/>
      <c r="BR1851" s="130"/>
      <c r="BS1851" s="111"/>
    </row>
    <row r="1852" spans="4:71" s="94" customFormat="1" ht="9.75" customHeight="1" x14ac:dyDescent="0.25">
      <c r="D1852" s="130"/>
      <c r="E1852" s="130"/>
      <c r="F1852" s="130"/>
      <c r="G1852" s="130"/>
      <c r="H1852" s="130"/>
      <c r="I1852" s="130"/>
      <c r="J1852" s="130"/>
      <c r="K1852" s="130"/>
      <c r="L1852" s="130"/>
      <c r="M1852" s="130"/>
      <c r="N1852" s="130"/>
      <c r="O1852" s="130"/>
      <c r="P1852" s="130"/>
      <c r="Q1852" s="130"/>
      <c r="R1852" s="130"/>
      <c r="S1852" s="130"/>
      <c r="T1852" s="130"/>
      <c r="U1852" s="130"/>
      <c r="V1852" s="130"/>
      <c r="W1852" s="130"/>
      <c r="X1852" s="130"/>
      <c r="Y1852" s="130"/>
      <c r="Z1852" s="130"/>
      <c r="AA1852" s="130"/>
      <c r="AB1852" s="130"/>
      <c r="AC1852" s="130"/>
      <c r="AD1852" s="130"/>
      <c r="AE1852" s="130"/>
      <c r="AF1852" s="130"/>
      <c r="AG1852" s="130"/>
      <c r="AH1852" s="130"/>
      <c r="AI1852" s="130"/>
      <c r="AJ1852" s="130"/>
      <c r="AK1852" s="130"/>
      <c r="AL1852" s="130"/>
      <c r="AM1852" s="130"/>
      <c r="AN1852" s="130"/>
      <c r="AO1852" s="130"/>
      <c r="AP1852" s="130"/>
      <c r="AQ1852" s="130"/>
      <c r="AR1852" s="130"/>
      <c r="AS1852" s="130"/>
      <c r="AT1852" s="130"/>
      <c r="AU1852" s="130"/>
      <c r="AV1852" s="130"/>
      <c r="AW1852" s="130"/>
      <c r="AX1852" s="130"/>
      <c r="AY1852" s="130"/>
      <c r="AZ1852" s="130"/>
      <c r="BA1852" s="130"/>
      <c r="BB1852" s="130"/>
      <c r="BC1852" s="130"/>
      <c r="BD1852" s="130"/>
      <c r="BE1852" s="130"/>
      <c r="BF1852" s="130"/>
      <c r="BG1852" s="130"/>
      <c r="BH1852" s="130"/>
      <c r="BI1852" s="130"/>
      <c r="BJ1852" s="130"/>
      <c r="BK1852" s="130"/>
      <c r="BL1852" s="130"/>
      <c r="BM1852" s="130"/>
      <c r="BN1852" s="130"/>
      <c r="BO1852" s="130"/>
      <c r="BP1852" s="130"/>
      <c r="BQ1852" s="130"/>
      <c r="BR1852" s="130"/>
      <c r="BS1852" s="111"/>
    </row>
    <row r="1853" spans="4:71" s="94" customFormat="1" ht="9.75" customHeight="1" x14ac:dyDescent="0.25">
      <c r="D1853" s="130"/>
      <c r="E1853" s="130"/>
      <c r="F1853" s="130"/>
      <c r="G1853" s="130"/>
      <c r="H1853" s="130"/>
      <c r="I1853" s="130"/>
      <c r="J1853" s="130"/>
      <c r="K1853" s="130"/>
      <c r="L1853" s="130"/>
      <c r="M1853" s="130"/>
      <c r="N1853" s="130"/>
      <c r="O1853" s="130"/>
      <c r="P1853" s="130"/>
      <c r="Q1853" s="130"/>
      <c r="R1853" s="130"/>
      <c r="S1853" s="130"/>
      <c r="T1853" s="130"/>
      <c r="U1853" s="130"/>
      <c r="V1853" s="130"/>
      <c r="W1853" s="130"/>
      <c r="X1853" s="130"/>
      <c r="Y1853" s="130"/>
      <c r="Z1853" s="130"/>
      <c r="AA1853" s="130"/>
      <c r="AB1853" s="130"/>
      <c r="AC1853" s="130"/>
      <c r="AD1853" s="130"/>
      <c r="AE1853" s="130"/>
      <c r="AF1853" s="130"/>
      <c r="AG1853" s="130"/>
      <c r="AH1853" s="130"/>
      <c r="AI1853" s="130"/>
      <c r="AJ1853" s="130"/>
      <c r="AK1853" s="130"/>
      <c r="AL1853" s="130"/>
      <c r="AM1853" s="130"/>
      <c r="AN1853" s="130"/>
      <c r="AO1853" s="130"/>
      <c r="AP1853" s="130"/>
      <c r="AQ1853" s="130"/>
      <c r="AR1853" s="130"/>
      <c r="AS1853" s="130"/>
      <c r="AT1853" s="130"/>
      <c r="AU1853" s="130"/>
      <c r="AV1853" s="130"/>
      <c r="AW1853" s="130"/>
      <c r="AX1853" s="130"/>
      <c r="AY1853" s="130"/>
      <c r="AZ1853" s="130"/>
      <c r="BA1853" s="130"/>
      <c r="BB1853" s="130"/>
      <c r="BC1853" s="130"/>
      <c r="BD1853" s="130"/>
      <c r="BE1853" s="130"/>
      <c r="BF1853" s="130"/>
      <c r="BG1853" s="130"/>
      <c r="BH1853" s="130"/>
      <c r="BI1853" s="130"/>
      <c r="BJ1853" s="130"/>
      <c r="BK1853" s="130"/>
      <c r="BL1853" s="130"/>
      <c r="BM1853" s="130"/>
      <c r="BN1853" s="130"/>
      <c r="BO1853" s="130"/>
      <c r="BP1853" s="130"/>
      <c r="BQ1853" s="130"/>
      <c r="BR1853" s="130"/>
      <c r="BS1853" s="111"/>
    </row>
    <row r="1854" spans="4:71" s="94" customFormat="1" ht="9.75" customHeight="1" x14ac:dyDescent="0.25">
      <c r="D1854" s="130"/>
      <c r="E1854" s="130"/>
      <c r="F1854" s="130"/>
      <c r="G1854" s="130"/>
      <c r="H1854" s="130"/>
      <c r="I1854" s="130"/>
      <c r="J1854" s="130"/>
      <c r="K1854" s="130"/>
      <c r="L1854" s="130"/>
      <c r="M1854" s="130"/>
      <c r="N1854" s="130"/>
      <c r="O1854" s="130"/>
      <c r="P1854" s="130"/>
      <c r="Q1854" s="130"/>
      <c r="R1854" s="130"/>
      <c r="S1854" s="130"/>
      <c r="T1854" s="130"/>
      <c r="U1854" s="130"/>
      <c r="V1854" s="130"/>
      <c r="W1854" s="130"/>
      <c r="X1854" s="130"/>
      <c r="Y1854" s="130"/>
      <c r="Z1854" s="130"/>
      <c r="AA1854" s="130"/>
      <c r="AB1854" s="130"/>
      <c r="AC1854" s="130"/>
      <c r="AD1854" s="130"/>
      <c r="AE1854" s="130"/>
      <c r="AF1854" s="130"/>
      <c r="AG1854" s="130"/>
      <c r="AH1854" s="130"/>
      <c r="AI1854" s="130"/>
      <c r="AJ1854" s="130"/>
      <c r="AK1854" s="130"/>
      <c r="AL1854" s="130"/>
      <c r="AM1854" s="130"/>
      <c r="AN1854" s="130"/>
      <c r="AO1854" s="130"/>
      <c r="AP1854" s="130"/>
      <c r="AQ1854" s="130"/>
      <c r="AR1854" s="130"/>
      <c r="AS1854" s="130"/>
      <c r="AT1854" s="130"/>
      <c r="AU1854" s="130"/>
      <c r="AV1854" s="130"/>
      <c r="AW1854" s="130"/>
      <c r="AX1854" s="130"/>
      <c r="AY1854" s="130"/>
      <c r="AZ1854" s="130"/>
      <c r="BA1854" s="130"/>
      <c r="BB1854" s="130"/>
      <c r="BC1854" s="130"/>
      <c r="BD1854" s="130"/>
      <c r="BE1854" s="130"/>
      <c r="BF1854" s="130"/>
      <c r="BG1854" s="130"/>
      <c r="BH1854" s="130"/>
      <c r="BI1854" s="130"/>
      <c r="BJ1854" s="130"/>
      <c r="BK1854" s="130"/>
      <c r="BL1854" s="130"/>
      <c r="BM1854" s="130"/>
      <c r="BN1854" s="130"/>
      <c r="BO1854" s="130"/>
      <c r="BP1854" s="130"/>
      <c r="BQ1854" s="130"/>
      <c r="BR1854" s="130"/>
      <c r="BS1854" s="111"/>
    </row>
    <row r="1855" spans="4:71" s="94" customFormat="1" ht="9.75" customHeight="1" x14ac:dyDescent="0.25">
      <c r="D1855" s="130"/>
      <c r="E1855" s="130"/>
      <c r="F1855" s="130"/>
      <c r="G1855" s="130"/>
      <c r="H1855" s="130"/>
      <c r="I1855" s="130"/>
      <c r="J1855" s="130"/>
      <c r="K1855" s="130"/>
      <c r="L1855" s="130"/>
      <c r="M1855" s="130"/>
      <c r="N1855" s="130"/>
      <c r="O1855" s="130"/>
      <c r="P1855" s="130"/>
      <c r="Q1855" s="130"/>
      <c r="R1855" s="130"/>
      <c r="S1855" s="130"/>
      <c r="T1855" s="130"/>
      <c r="U1855" s="130"/>
      <c r="V1855" s="130"/>
      <c r="W1855" s="130"/>
      <c r="X1855" s="130"/>
      <c r="Y1855" s="130"/>
      <c r="Z1855" s="130"/>
      <c r="AA1855" s="130"/>
      <c r="AB1855" s="130"/>
      <c r="AC1855" s="130"/>
      <c r="AD1855" s="130"/>
      <c r="AE1855" s="130"/>
      <c r="AF1855" s="130"/>
      <c r="AG1855" s="130"/>
      <c r="AH1855" s="130"/>
      <c r="AI1855" s="130"/>
      <c r="AJ1855" s="130"/>
      <c r="AK1855" s="130"/>
      <c r="AL1855" s="130"/>
      <c r="AM1855" s="130"/>
      <c r="AN1855" s="130"/>
      <c r="AO1855" s="130"/>
      <c r="AP1855" s="130"/>
      <c r="AQ1855" s="130"/>
      <c r="AR1855" s="130"/>
      <c r="AS1855" s="130"/>
      <c r="AT1855" s="130"/>
      <c r="AU1855" s="130"/>
      <c r="AV1855" s="130"/>
      <c r="AW1855" s="130"/>
      <c r="AX1855" s="130"/>
      <c r="AY1855" s="130"/>
      <c r="AZ1855" s="130"/>
      <c r="BA1855" s="130"/>
      <c r="BB1855" s="130"/>
      <c r="BC1855" s="130"/>
      <c r="BD1855" s="130"/>
      <c r="BE1855" s="130"/>
      <c r="BF1855" s="130"/>
      <c r="BG1855" s="130"/>
      <c r="BH1855" s="130"/>
      <c r="BI1855" s="130"/>
      <c r="BJ1855" s="130"/>
      <c r="BK1855" s="130"/>
      <c r="BL1855" s="130"/>
      <c r="BM1855" s="130"/>
      <c r="BN1855" s="130"/>
      <c r="BO1855" s="130"/>
      <c r="BP1855" s="130"/>
      <c r="BQ1855" s="130"/>
      <c r="BR1855" s="130"/>
      <c r="BS1855" s="111"/>
    </row>
    <row r="1856" spans="4:71" s="94" customFormat="1" ht="9.75" customHeight="1" x14ac:dyDescent="0.25">
      <c r="D1856" s="130"/>
      <c r="E1856" s="130"/>
      <c r="F1856" s="130"/>
      <c r="G1856" s="130"/>
      <c r="H1856" s="130"/>
      <c r="I1856" s="130"/>
      <c r="J1856" s="130"/>
      <c r="K1856" s="130"/>
      <c r="L1856" s="130"/>
      <c r="M1856" s="130"/>
      <c r="N1856" s="130"/>
      <c r="O1856" s="130"/>
      <c r="P1856" s="130"/>
      <c r="Q1856" s="130"/>
      <c r="R1856" s="130"/>
      <c r="S1856" s="130"/>
      <c r="T1856" s="130"/>
      <c r="U1856" s="130"/>
      <c r="V1856" s="130"/>
      <c r="W1856" s="130"/>
      <c r="X1856" s="130"/>
      <c r="Y1856" s="130"/>
      <c r="Z1856" s="130"/>
      <c r="AA1856" s="130"/>
      <c r="AB1856" s="130"/>
      <c r="AC1856" s="130"/>
      <c r="AD1856" s="130"/>
      <c r="AE1856" s="130"/>
      <c r="AF1856" s="130"/>
      <c r="AG1856" s="130"/>
      <c r="AH1856" s="130"/>
      <c r="AI1856" s="130"/>
      <c r="AJ1856" s="130"/>
      <c r="AK1856" s="130"/>
      <c r="AL1856" s="130"/>
      <c r="AM1856" s="130"/>
      <c r="AN1856" s="130"/>
      <c r="AO1856" s="130"/>
      <c r="AP1856" s="130"/>
      <c r="AQ1856" s="130"/>
      <c r="AR1856" s="130"/>
      <c r="AS1856" s="130"/>
      <c r="AT1856" s="130"/>
      <c r="AU1856" s="130"/>
      <c r="AV1856" s="130"/>
      <c r="AW1856" s="130"/>
      <c r="AX1856" s="130"/>
      <c r="AY1856" s="130"/>
      <c r="AZ1856" s="130"/>
      <c r="BA1856" s="130"/>
      <c r="BB1856" s="130"/>
      <c r="BC1856" s="130"/>
      <c r="BD1856" s="130"/>
      <c r="BE1856" s="130"/>
      <c r="BF1856" s="130"/>
      <c r="BG1856" s="130"/>
      <c r="BH1856" s="130"/>
      <c r="BI1856" s="130"/>
      <c r="BJ1856" s="130"/>
      <c r="BK1856" s="130"/>
      <c r="BL1856" s="130"/>
      <c r="BM1856" s="130"/>
      <c r="BN1856" s="130"/>
      <c r="BO1856" s="130"/>
      <c r="BP1856" s="130"/>
      <c r="BQ1856" s="130"/>
      <c r="BR1856" s="130"/>
      <c r="BS1856" s="111"/>
    </row>
    <row r="1857" spans="4:71" s="94" customFormat="1" ht="9.75" customHeight="1" x14ac:dyDescent="0.25">
      <c r="D1857" s="130"/>
      <c r="E1857" s="130"/>
      <c r="F1857" s="130"/>
      <c r="G1857" s="130"/>
      <c r="H1857" s="130"/>
      <c r="I1857" s="130"/>
      <c r="J1857" s="130"/>
      <c r="K1857" s="130"/>
      <c r="L1857" s="130"/>
      <c r="M1857" s="130"/>
      <c r="N1857" s="130"/>
      <c r="O1857" s="130"/>
      <c r="P1857" s="130"/>
      <c r="Q1857" s="130"/>
      <c r="R1857" s="130"/>
      <c r="S1857" s="130"/>
      <c r="T1857" s="130"/>
      <c r="U1857" s="130"/>
      <c r="V1857" s="130"/>
      <c r="W1857" s="130"/>
      <c r="X1857" s="130"/>
      <c r="Y1857" s="130"/>
      <c r="Z1857" s="130"/>
      <c r="AA1857" s="130"/>
      <c r="AB1857" s="130"/>
      <c r="AC1857" s="130"/>
      <c r="AD1857" s="130"/>
      <c r="AE1857" s="130"/>
      <c r="AF1857" s="130"/>
      <c r="AG1857" s="130"/>
      <c r="AH1857" s="130"/>
      <c r="AI1857" s="130"/>
      <c r="AJ1857" s="130"/>
      <c r="AK1857" s="130"/>
      <c r="AL1857" s="130"/>
      <c r="AM1857" s="130"/>
      <c r="AN1857" s="130"/>
      <c r="AO1857" s="130"/>
      <c r="AP1857" s="130"/>
      <c r="AQ1857" s="130"/>
      <c r="AR1857" s="130"/>
      <c r="AS1857" s="130"/>
      <c r="AT1857" s="130"/>
      <c r="AU1857" s="130"/>
      <c r="AV1857" s="130"/>
      <c r="AW1857" s="130"/>
      <c r="AX1857" s="130"/>
      <c r="AY1857" s="130"/>
      <c r="AZ1857" s="130"/>
      <c r="BA1857" s="130"/>
      <c r="BB1857" s="130"/>
      <c r="BC1857" s="130"/>
      <c r="BD1857" s="130"/>
      <c r="BE1857" s="130"/>
      <c r="BF1857" s="130"/>
      <c r="BG1857" s="130"/>
      <c r="BH1857" s="130"/>
      <c r="BI1857" s="130"/>
      <c r="BJ1857" s="130"/>
      <c r="BK1857" s="130"/>
      <c r="BL1857" s="130"/>
      <c r="BM1857" s="130"/>
      <c r="BN1857" s="130"/>
      <c r="BO1857" s="130"/>
      <c r="BP1857" s="130"/>
      <c r="BQ1857" s="130"/>
      <c r="BR1857" s="130"/>
      <c r="BS1857" s="111"/>
    </row>
    <row r="1858" spans="4:71" s="94" customFormat="1" ht="9.75" customHeight="1" x14ac:dyDescent="0.25">
      <c r="D1858" s="130"/>
      <c r="E1858" s="130"/>
      <c r="F1858" s="130"/>
      <c r="G1858" s="130"/>
      <c r="H1858" s="130"/>
      <c r="I1858" s="130"/>
      <c r="J1858" s="130"/>
      <c r="K1858" s="130"/>
      <c r="L1858" s="130"/>
      <c r="M1858" s="130"/>
      <c r="N1858" s="130"/>
      <c r="O1858" s="130"/>
      <c r="P1858" s="130"/>
      <c r="Q1858" s="130"/>
      <c r="R1858" s="130"/>
      <c r="S1858" s="130"/>
      <c r="T1858" s="130"/>
      <c r="U1858" s="130"/>
      <c r="V1858" s="130"/>
      <c r="W1858" s="130"/>
      <c r="X1858" s="130"/>
      <c r="Y1858" s="130"/>
      <c r="Z1858" s="130"/>
      <c r="AA1858" s="130"/>
      <c r="AB1858" s="130"/>
      <c r="AC1858" s="130"/>
      <c r="AD1858" s="130"/>
      <c r="AE1858" s="130"/>
      <c r="AF1858" s="130"/>
      <c r="AG1858" s="130"/>
      <c r="AH1858" s="130"/>
      <c r="AI1858" s="130"/>
      <c r="AJ1858" s="130"/>
      <c r="AK1858" s="130"/>
      <c r="AL1858" s="130"/>
      <c r="AM1858" s="130"/>
      <c r="AN1858" s="130"/>
      <c r="AO1858" s="130"/>
      <c r="AP1858" s="130"/>
      <c r="AQ1858" s="130"/>
      <c r="AR1858" s="130"/>
      <c r="AS1858" s="130"/>
      <c r="AT1858" s="130"/>
      <c r="AU1858" s="130"/>
      <c r="AV1858" s="130"/>
      <c r="AW1858" s="130"/>
      <c r="AX1858" s="130"/>
      <c r="AY1858" s="130"/>
      <c r="AZ1858" s="130"/>
      <c r="BA1858" s="130"/>
      <c r="BB1858" s="130"/>
      <c r="BC1858" s="130"/>
      <c r="BD1858" s="130"/>
      <c r="BE1858" s="130"/>
      <c r="BF1858" s="130"/>
      <c r="BG1858" s="130"/>
      <c r="BH1858" s="130"/>
      <c r="BI1858" s="130"/>
      <c r="BJ1858" s="130"/>
      <c r="BK1858" s="130"/>
      <c r="BL1858" s="130"/>
      <c r="BM1858" s="130"/>
      <c r="BN1858" s="130"/>
      <c r="BO1858" s="130"/>
      <c r="BP1858" s="130"/>
      <c r="BQ1858" s="130"/>
      <c r="BR1858" s="130"/>
      <c r="BS1858" s="111"/>
    </row>
    <row r="1859" spans="4:71" s="94" customFormat="1" ht="9.75" customHeight="1" x14ac:dyDescent="0.25">
      <c r="D1859" s="130"/>
      <c r="E1859" s="130"/>
      <c r="F1859" s="130"/>
      <c r="G1859" s="130"/>
      <c r="H1859" s="130"/>
      <c r="I1859" s="130"/>
      <c r="J1859" s="130"/>
      <c r="K1859" s="130"/>
      <c r="L1859" s="130"/>
      <c r="M1859" s="130"/>
      <c r="N1859" s="130"/>
      <c r="O1859" s="130"/>
      <c r="P1859" s="130"/>
      <c r="Q1859" s="130"/>
      <c r="R1859" s="130"/>
      <c r="S1859" s="130"/>
      <c r="T1859" s="130"/>
      <c r="U1859" s="130"/>
      <c r="V1859" s="130"/>
      <c r="W1859" s="130"/>
      <c r="X1859" s="130"/>
      <c r="Y1859" s="130"/>
      <c r="Z1859" s="130"/>
      <c r="AA1859" s="130"/>
      <c r="AB1859" s="130"/>
      <c r="AC1859" s="130"/>
      <c r="AD1859" s="130"/>
      <c r="AE1859" s="130"/>
      <c r="AF1859" s="130"/>
      <c r="AG1859" s="130"/>
      <c r="AH1859" s="130"/>
      <c r="AI1859" s="130"/>
      <c r="AJ1859" s="130"/>
      <c r="AK1859" s="130"/>
      <c r="AL1859" s="130"/>
      <c r="AM1859" s="130"/>
      <c r="AN1859" s="130"/>
      <c r="AO1859" s="130"/>
      <c r="AP1859" s="130"/>
      <c r="AQ1859" s="130"/>
      <c r="AR1859" s="130"/>
      <c r="AS1859" s="130"/>
      <c r="AT1859" s="130"/>
      <c r="AU1859" s="130"/>
      <c r="AV1859" s="130"/>
      <c r="AW1859" s="130"/>
      <c r="AX1859" s="130"/>
      <c r="AY1859" s="130"/>
      <c r="AZ1859" s="130"/>
      <c r="BA1859" s="130"/>
      <c r="BB1859" s="130"/>
      <c r="BC1859" s="130"/>
      <c r="BD1859" s="130"/>
      <c r="BE1859" s="130"/>
      <c r="BF1859" s="130"/>
      <c r="BG1859" s="130"/>
      <c r="BH1859" s="130"/>
      <c r="BI1859" s="130"/>
      <c r="BJ1859" s="130"/>
      <c r="BK1859" s="130"/>
      <c r="BL1859" s="130"/>
      <c r="BM1859" s="130"/>
      <c r="BN1859" s="130"/>
      <c r="BO1859" s="130"/>
      <c r="BP1859" s="130"/>
      <c r="BQ1859" s="130"/>
      <c r="BR1859" s="130"/>
      <c r="BS1859" s="111"/>
    </row>
    <row r="1860" spans="4:71" s="94" customFormat="1" ht="9.75" customHeight="1" x14ac:dyDescent="0.25">
      <c r="D1860" s="130"/>
      <c r="E1860" s="130"/>
      <c r="F1860" s="130"/>
      <c r="G1860" s="130"/>
      <c r="H1860" s="130"/>
      <c r="I1860" s="130"/>
      <c r="J1860" s="130"/>
      <c r="K1860" s="130"/>
      <c r="L1860" s="130"/>
      <c r="M1860" s="130"/>
      <c r="N1860" s="130"/>
      <c r="O1860" s="130"/>
      <c r="P1860" s="130"/>
      <c r="Q1860" s="130"/>
      <c r="R1860" s="130"/>
      <c r="S1860" s="130"/>
      <c r="T1860" s="130"/>
      <c r="U1860" s="130"/>
      <c r="V1860" s="130"/>
      <c r="W1860" s="130"/>
      <c r="X1860" s="130"/>
      <c r="Y1860" s="130"/>
      <c r="Z1860" s="130"/>
      <c r="AA1860" s="130"/>
      <c r="AB1860" s="130"/>
      <c r="AC1860" s="130"/>
      <c r="AD1860" s="130"/>
      <c r="AE1860" s="130"/>
      <c r="AF1860" s="130"/>
      <c r="AG1860" s="130"/>
      <c r="AH1860" s="130"/>
      <c r="AI1860" s="130"/>
      <c r="AJ1860" s="130"/>
      <c r="AK1860" s="130"/>
      <c r="AL1860" s="130"/>
      <c r="AM1860" s="130"/>
      <c r="AN1860" s="130"/>
      <c r="AO1860" s="130"/>
      <c r="AP1860" s="130"/>
      <c r="AQ1860" s="130"/>
      <c r="AR1860" s="130"/>
      <c r="AS1860" s="130"/>
      <c r="AT1860" s="130"/>
      <c r="AU1860" s="130"/>
      <c r="AV1860" s="130"/>
      <c r="AW1860" s="130"/>
      <c r="AX1860" s="130"/>
      <c r="AY1860" s="130"/>
      <c r="AZ1860" s="130"/>
      <c r="BA1860" s="130"/>
      <c r="BB1860" s="130"/>
      <c r="BC1860" s="130"/>
      <c r="BD1860" s="130"/>
      <c r="BE1860" s="130"/>
      <c r="BF1860" s="130"/>
      <c r="BG1860" s="130"/>
      <c r="BH1860" s="130"/>
      <c r="BI1860" s="130"/>
      <c r="BJ1860" s="130"/>
      <c r="BK1860" s="130"/>
      <c r="BL1860" s="130"/>
      <c r="BM1860" s="130"/>
      <c r="BN1860" s="130"/>
      <c r="BO1860" s="130"/>
      <c r="BP1860" s="130"/>
      <c r="BQ1860" s="130"/>
      <c r="BR1860" s="130"/>
      <c r="BS1860" s="111"/>
    </row>
    <row r="1861" spans="4:71" s="94" customFormat="1" ht="9.75" customHeight="1" x14ac:dyDescent="0.25">
      <c r="D1861" s="130"/>
      <c r="E1861" s="130"/>
      <c r="F1861" s="130"/>
      <c r="G1861" s="130"/>
      <c r="H1861" s="130"/>
      <c r="I1861" s="130"/>
      <c r="J1861" s="130"/>
      <c r="K1861" s="130"/>
      <c r="L1861" s="130"/>
      <c r="M1861" s="130"/>
      <c r="N1861" s="130"/>
      <c r="O1861" s="130"/>
      <c r="P1861" s="130"/>
      <c r="Q1861" s="130"/>
      <c r="R1861" s="130"/>
      <c r="S1861" s="130"/>
      <c r="T1861" s="130"/>
      <c r="U1861" s="130"/>
      <c r="V1861" s="130"/>
      <c r="W1861" s="130"/>
      <c r="X1861" s="130"/>
      <c r="Y1861" s="130"/>
      <c r="Z1861" s="130"/>
      <c r="AA1861" s="130"/>
      <c r="AB1861" s="130"/>
      <c r="AC1861" s="130"/>
      <c r="AD1861" s="130"/>
      <c r="AE1861" s="130"/>
      <c r="AF1861" s="130"/>
      <c r="AG1861" s="130"/>
      <c r="AH1861" s="130"/>
      <c r="AI1861" s="130"/>
      <c r="AJ1861" s="130"/>
      <c r="AK1861" s="130"/>
      <c r="AL1861" s="130"/>
      <c r="AM1861" s="130"/>
      <c r="AN1861" s="130"/>
      <c r="AO1861" s="130"/>
      <c r="AP1861" s="130"/>
      <c r="AQ1861" s="130"/>
      <c r="AR1861" s="130"/>
      <c r="AS1861" s="130"/>
      <c r="AT1861" s="130"/>
      <c r="AU1861" s="130"/>
      <c r="AV1861" s="130"/>
      <c r="AW1861" s="130"/>
      <c r="AX1861" s="130"/>
      <c r="AY1861" s="130"/>
      <c r="AZ1861" s="130"/>
      <c r="BA1861" s="130"/>
      <c r="BB1861" s="130"/>
      <c r="BC1861" s="130"/>
      <c r="BD1861" s="130"/>
      <c r="BE1861" s="130"/>
      <c r="BF1861" s="130"/>
      <c r="BG1861" s="130"/>
      <c r="BH1861" s="130"/>
      <c r="BI1861" s="130"/>
      <c r="BJ1861" s="130"/>
      <c r="BK1861" s="130"/>
      <c r="BL1861" s="130"/>
      <c r="BM1861" s="130"/>
      <c r="BN1861" s="130"/>
      <c r="BO1861" s="130"/>
      <c r="BP1861" s="130"/>
      <c r="BQ1861" s="130"/>
      <c r="BR1861" s="130"/>
      <c r="BS1861" s="111"/>
    </row>
    <row r="1862" spans="4:71" s="94" customFormat="1" ht="9.75" customHeight="1" x14ac:dyDescent="0.25">
      <c r="D1862" s="130"/>
      <c r="E1862" s="130"/>
      <c r="F1862" s="130"/>
      <c r="G1862" s="130"/>
      <c r="H1862" s="130"/>
      <c r="I1862" s="130"/>
      <c r="J1862" s="130"/>
      <c r="K1862" s="130"/>
      <c r="L1862" s="130"/>
      <c r="M1862" s="130"/>
      <c r="N1862" s="130"/>
      <c r="O1862" s="130"/>
      <c r="P1862" s="130"/>
      <c r="Q1862" s="130"/>
      <c r="R1862" s="130"/>
      <c r="S1862" s="130"/>
      <c r="T1862" s="130"/>
      <c r="U1862" s="130"/>
      <c r="V1862" s="130"/>
      <c r="W1862" s="130"/>
      <c r="X1862" s="130"/>
      <c r="Y1862" s="130"/>
      <c r="Z1862" s="130"/>
      <c r="AA1862" s="130"/>
      <c r="AB1862" s="130"/>
      <c r="AC1862" s="130"/>
      <c r="AD1862" s="130"/>
      <c r="AE1862" s="130"/>
      <c r="AF1862" s="130"/>
      <c r="AG1862" s="130"/>
      <c r="AH1862" s="130"/>
      <c r="AI1862" s="130"/>
      <c r="AJ1862" s="130"/>
      <c r="AK1862" s="130"/>
      <c r="AL1862" s="130"/>
      <c r="AM1862" s="130"/>
      <c r="AN1862" s="130"/>
      <c r="AO1862" s="130"/>
      <c r="AP1862" s="130"/>
      <c r="AQ1862" s="130"/>
      <c r="AR1862" s="130"/>
      <c r="AS1862" s="130"/>
      <c r="AT1862" s="130"/>
      <c r="AU1862" s="130"/>
      <c r="AV1862" s="130"/>
      <c r="AW1862" s="130"/>
      <c r="AX1862" s="130"/>
      <c r="AY1862" s="130"/>
      <c r="AZ1862" s="130"/>
      <c r="BA1862" s="130"/>
      <c r="BB1862" s="130"/>
      <c r="BC1862" s="130"/>
      <c r="BD1862" s="130"/>
      <c r="BE1862" s="130"/>
      <c r="BF1862" s="130"/>
      <c r="BG1862" s="130"/>
      <c r="BH1862" s="130"/>
      <c r="BI1862" s="130"/>
      <c r="BJ1862" s="130"/>
      <c r="BK1862" s="130"/>
      <c r="BL1862" s="130"/>
      <c r="BM1862" s="130"/>
      <c r="BN1862" s="130"/>
      <c r="BO1862" s="130"/>
      <c r="BP1862" s="130"/>
      <c r="BQ1862" s="130"/>
      <c r="BR1862" s="130"/>
      <c r="BS1862" s="111"/>
    </row>
    <row r="1863" spans="4:71" s="94" customFormat="1" ht="9.75" customHeight="1" x14ac:dyDescent="0.25">
      <c r="D1863" s="130"/>
      <c r="E1863" s="130"/>
      <c r="F1863" s="130"/>
      <c r="G1863" s="130"/>
      <c r="H1863" s="130"/>
      <c r="I1863" s="130"/>
      <c r="J1863" s="130"/>
      <c r="K1863" s="130"/>
      <c r="L1863" s="130"/>
      <c r="M1863" s="130"/>
      <c r="N1863" s="130"/>
      <c r="O1863" s="130"/>
      <c r="P1863" s="130"/>
      <c r="Q1863" s="130"/>
      <c r="R1863" s="130"/>
      <c r="S1863" s="130"/>
      <c r="T1863" s="130"/>
      <c r="U1863" s="130"/>
      <c r="V1863" s="130"/>
      <c r="W1863" s="130"/>
      <c r="X1863" s="130"/>
      <c r="Y1863" s="130"/>
      <c r="Z1863" s="130"/>
      <c r="AA1863" s="130"/>
      <c r="AB1863" s="130"/>
      <c r="AC1863" s="130"/>
      <c r="AD1863" s="130"/>
      <c r="AE1863" s="130"/>
      <c r="AF1863" s="130"/>
      <c r="AG1863" s="130"/>
      <c r="AH1863" s="130"/>
      <c r="AI1863" s="130"/>
      <c r="AJ1863" s="130"/>
      <c r="AK1863" s="130"/>
      <c r="AL1863" s="130"/>
      <c r="AM1863" s="130"/>
      <c r="AN1863" s="130"/>
      <c r="AO1863" s="130"/>
      <c r="AP1863" s="130"/>
      <c r="AQ1863" s="130"/>
      <c r="AR1863" s="130"/>
      <c r="AS1863" s="130"/>
      <c r="AT1863" s="130"/>
      <c r="AU1863" s="130"/>
      <c r="AV1863" s="130"/>
      <c r="AW1863" s="130"/>
      <c r="AX1863" s="130"/>
      <c r="AY1863" s="130"/>
      <c r="AZ1863" s="130"/>
      <c r="BA1863" s="130"/>
      <c r="BB1863" s="130"/>
      <c r="BC1863" s="130"/>
      <c r="BD1863" s="130"/>
      <c r="BE1863" s="130"/>
      <c r="BF1863" s="130"/>
      <c r="BG1863" s="130"/>
      <c r="BH1863" s="130"/>
      <c r="BI1863" s="130"/>
      <c r="BJ1863" s="130"/>
      <c r="BK1863" s="130"/>
      <c r="BL1863" s="130"/>
      <c r="BM1863" s="130"/>
      <c r="BN1863" s="130"/>
      <c r="BO1863" s="130"/>
      <c r="BP1863" s="130"/>
      <c r="BQ1863" s="130"/>
      <c r="BR1863" s="130"/>
      <c r="BS1863" s="111"/>
    </row>
    <row r="1864" spans="4:71" s="94" customFormat="1" ht="9.75" customHeight="1" x14ac:dyDescent="0.25">
      <c r="D1864" s="130"/>
      <c r="E1864" s="130"/>
      <c r="F1864" s="130"/>
      <c r="G1864" s="130"/>
      <c r="H1864" s="130"/>
      <c r="I1864" s="130"/>
      <c r="J1864" s="130"/>
      <c r="K1864" s="130"/>
      <c r="L1864" s="130"/>
      <c r="M1864" s="130"/>
      <c r="N1864" s="130"/>
      <c r="O1864" s="130"/>
      <c r="P1864" s="130"/>
      <c r="Q1864" s="130"/>
      <c r="R1864" s="130"/>
      <c r="S1864" s="130"/>
      <c r="T1864" s="130"/>
      <c r="U1864" s="130"/>
      <c r="V1864" s="130"/>
      <c r="W1864" s="130"/>
      <c r="X1864" s="130"/>
      <c r="Y1864" s="130"/>
      <c r="Z1864" s="130"/>
      <c r="AA1864" s="130"/>
      <c r="AB1864" s="130"/>
      <c r="AC1864" s="130"/>
      <c r="AD1864" s="130"/>
      <c r="AE1864" s="130"/>
      <c r="AF1864" s="130"/>
      <c r="AG1864" s="130"/>
      <c r="AH1864" s="130"/>
      <c r="AI1864" s="130"/>
      <c r="AJ1864" s="130"/>
      <c r="AK1864" s="130"/>
      <c r="AL1864" s="130"/>
      <c r="AM1864" s="130"/>
      <c r="AN1864" s="130"/>
      <c r="AO1864" s="130"/>
      <c r="AP1864" s="130"/>
      <c r="AQ1864" s="130"/>
      <c r="AR1864" s="130"/>
      <c r="AS1864" s="130"/>
      <c r="AT1864" s="130"/>
      <c r="AU1864" s="130"/>
      <c r="AV1864" s="130"/>
      <c r="AW1864" s="130"/>
      <c r="AX1864" s="130"/>
      <c r="AY1864" s="130"/>
      <c r="AZ1864" s="130"/>
      <c r="BA1864" s="130"/>
      <c r="BB1864" s="130"/>
      <c r="BC1864" s="130"/>
      <c r="BD1864" s="130"/>
      <c r="BE1864" s="130"/>
      <c r="BF1864" s="130"/>
      <c r="BG1864" s="130"/>
      <c r="BH1864" s="130"/>
      <c r="BI1864" s="130"/>
      <c r="BJ1864" s="130"/>
      <c r="BK1864" s="130"/>
      <c r="BL1864" s="130"/>
      <c r="BM1864" s="130"/>
      <c r="BN1864" s="130"/>
      <c r="BO1864" s="130"/>
      <c r="BP1864" s="130"/>
      <c r="BQ1864" s="130"/>
      <c r="BR1864" s="130"/>
      <c r="BS1864" s="111"/>
    </row>
    <row r="1865" spans="4:71" s="94" customFormat="1" ht="9.75" customHeight="1" x14ac:dyDescent="0.25">
      <c r="D1865" s="130"/>
      <c r="E1865" s="130"/>
      <c r="F1865" s="130"/>
      <c r="G1865" s="130"/>
      <c r="H1865" s="130"/>
      <c r="I1865" s="130"/>
      <c r="J1865" s="130"/>
      <c r="K1865" s="130"/>
      <c r="L1865" s="130"/>
      <c r="M1865" s="130"/>
      <c r="N1865" s="130"/>
      <c r="O1865" s="130"/>
      <c r="P1865" s="130"/>
      <c r="Q1865" s="130"/>
      <c r="R1865" s="130"/>
      <c r="S1865" s="130"/>
      <c r="T1865" s="130"/>
      <c r="U1865" s="130"/>
      <c r="V1865" s="130"/>
      <c r="W1865" s="130"/>
      <c r="X1865" s="130"/>
      <c r="Y1865" s="130"/>
      <c r="Z1865" s="130"/>
      <c r="AA1865" s="130"/>
      <c r="AB1865" s="130"/>
      <c r="AC1865" s="130"/>
      <c r="AD1865" s="130"/>
      <c r="AE1865" s="130"/>
      <c r="AF1865" s="130"/>
      <c r="AG1865" s="130"/>
      <c r="AH1865" s="130"/>
      <c r="AI1865" s="130"/>
      <c r="AJ1865" s="130"/>
      <c r="AK1865" s="130"/>
      <c r="AL1865" s="130"/>
      <c r="AM1865" s="130"/>
      <c r="AN1865" s="130"/>
      <c r="AO1865" s="130"/>
      <c r="AP1865" s="130"/>
      <c r="AQ1865" s="130"/>
      <c r="AR1865" s="130"/>
      <c r="AS1865" s="130"/>
      <c r="AT1865" s="130"/>
      <c r="AU1865" s="130"/>
      <c r="AV1865" s="130"/>
      <c r="AW1865" s="130"/>
      <c r="AX1865" s="130"/>
      <c r="AY1865" s="130"/>
      <c r="AZ1865" s="130"/>
      <c r="BA1865" s="130"/>
      <c r="BB1865" s="130"/>
      <c r="BC1865" s="130"/>
      <c r="BD1865" s="130"/>
      <c r="BE1865" s="130"/>
      <c r="BF1865" s="130"/>
      <c r="BG1865" s="130"/>
      <c r="BH1865" s="130"/>
      <c r="BI1865" s="130"/>
      <c r="BJ1865" s="130"/>
      <c r="BK1865" s="130"/>
      <c r="BL1865" s="130"/>
      <c r="BM1865" s="130"/>
      <c r="BN1865" s="130"/>
      <c r="BO1865" s="130"/>
      <c r="BP1865" s="130"/>
      <c r="BQ1865" s="130"/>
      <c r="BR1865" s="130"/>
      <c r="BS1865" s="111"/>
    </row>
    <row r="1866" spans="4:71" s="94" customFormat="1" ht="9.75" customHeight="1" x14ac:dyDescent="0.25">
      <c r="D1866" s="130"/>
      <c r="E1866" s="130"/>
      <c r="F1866" s="130"/>
      <c r="G1866" s="130"/>
      <c r="H1866" s="130"/>
      <c r="I1866" s="130"/>
      <c r="J1866" s="130"/>
      <c r="K1866" s="130"/>
      <c r="L1866" s="130"/>
      <c r="M1866" s="130"/>
      <c r="N1866" s="130"/>
      <c r="O1866" s="130"/>
      <c r="P1866" s="130"/>
      <c r="Q1866" s="130"/>
      <c r="R1866" s="130"/>
      <c r="S1866" s="130"/>
      <c r="T1866" s="130"/>
      <c r="U1866" s="130"/>
      <c r="V1866" s="130"/>
      <c r="W1866" s="130"/>
      <c r="X1866" s="130"/>
      <c r="Y1866" s="130"/>
      <c r="Z1866" s="130"/>
      <c r="AA1866" s="130"/>
      <c r="AB1866" s="130"/>
      <c r="AC1866" s="130"/>
      <c r="AD1866" s="130"/>
      <c r="AE1866" s="130"/>
      <c r="AF1866" s="130"/>
      <c r="AG1866" s="130"/>
      <c r="AH1866" s="130"/>
      <c r="AI1866" s="130"/>
      <c r="AJ1866" s="130"/>
      <c r="AK1866" s="130"/>
      <c r="AL1866" s="130"/>
      <c r="AM1866" s="130"/>
      <c r="AN1866" s="130"/>
      <c r="AO1866" s="130"/>
      <c r="AP1866" s="130"/>
      <c r="AQ1866" s="130"/>
      <c r="AR1866" s="130"/>
      <c r="AS1866" s="130"/>
      <c r="AT1866" s="130"/>
      <c r="AU1866" s="130"/>
      <c r="AV1866" s="130"/>
      <c r="AW1866" s="130"/>
      <c r="AX1866" s="130"/>
      <c r="AY1866" s="130"/>
      <c r="AZ1866" s="130"/>
      <c r="BA1866" s="130"/>
      <c r="BB1866" s="130"/>
      <c r="BC1866" s="130"/>
      <c r="BD1866" s="130"/>
      <c r="BE1866" s="130"/>
      <c r="BF1866" s="130"/>
      <c r="BG1866" s="130"/>
      <c r="BH1866" s="130"/>
      <c r="BI1866" s="130"/>
      <c r="BJ1866" s="130"/>
      <c r="BK1866" s="130"/>
      <c r="BL1866" s="130"/>
      <c r="BM1866" s="130"/>
      <c r="BN1866" s="130"/>
      <c r="BO1866" s="130"/>
      <c r="BP1866" s="130"/>
      <c r="BQ1866" s="130"/>
      <c r="BR1866" s="130"/>
      <c r="BS1866" s="111"/>
    </row>
    <row r="1867" spans="4:71" s="94" customFormat="1" ht="9.75" customHeight="1" x14ac:dyDescent="0.25">
      <c r="D1867" s="130"/>
      <c r="E1867" s="130"/>
      <c r="F1867" s="130"/>
      <c r="G1867" s="130"/>
      <c r="H1867" s="130"/>
      <c r="I1867" s="130"/>
      <c r="J1867" s="130"/>
      <c r="K1867" s="130"/>
      <c r="L1867" s="130"/>
      <c r="M1867" s="130"/>
      <c r="N1867" s="130"/>
      <c r="O1867" s="130"/>
      <c r="P1867" s="130"/>
      <c r="Q1867" s="130"/>
      <c r="R1867" s="130"/>
      <c r="S1867" s="130"/>
      <c r="T1867" s="130"/>
      <c r="U1867" s="130"/>
      <c r="V1867" s="130"/>
      <c r="W1867" s="130"/>
      <c r="X1867" s="130"/>
      <c r="Y1867" s="130"/>
      <c r="Z1867" s="130"/>
      <c r="AA1867" s="130"/>
      <c r="AB1867" s="130"/>
      <c r="AC1867" s="130"/>
      <c r="AD1867" s="130"/>
      <c r="AE1867" s="130"/>
      <c r="AF1867" s="130"/>
      <c r="AG1867" s="130"/>
      <c r="AH1867" s="130"/>
      <c r="AI1867" s="130"/>
      <c r="AJ1867" s="130"/>
      <c r="AK1867" s="130"/>
      <c r="AL1867" s="130"/>
      <c r="AM1867" s="130"/>
      <c r="AN1867" s="130"/>
      <c r="AO1867" s="130"/>
      <c r="AP1867" s="130"/>
      <c r="AQ1867" s="130"/>
      <c r="AR1867" s="130"/>
      <c r="AS1867" s="130"/>
      <c r="AT1867" s="130"/>
      <c r="AU1867" s="130"/>
      <c r="AV1867" s="130"/>
      <c r="AW1867" s="130"/>
      <c r="AX1867" s="130"/>
      <c r="AY1867" s="130"/>
      <c r="AZ1867" s="130"/>
      <c r="BA1867" s="130"/>
      <c r="BB1867" s="130"/>
      <c r="BC1867" s="130"/>
      <c r="BD1867" s="130"/>
      <c r="BE1867" s="130"/>
      <c r="BF1867" s="130"/>
      <c r="BG1867" s="130"/>
      <c r="BH1867" s="130"/>
      <c r="BI1867" s="130"/>
      <c r="BJ1867" s="130"/>
      <c r="BK1867" s="130"/>
      <c r="BL1867" s="130"/>
      <c r="BM1867" s="130"/>
      <c r="BN1867" s="130"/>
      <c r="BO1867" s="130"/>
      <c r="BP1867" s="130"/>
      <c r="BQ1867" s="130"/>
      <c r="BR1867" s="130"/>
      <c r="BS1867" s="111"/>
    </row>
    <row r="1868" spans="4:71" s="94" customFormat="1" ht="9.75" customHeight="1" x14ac:dyDescent="0.25">
      <c r="D1868" s="130"/>
      <c r="E1868" s="130"/>
      <c r="F1868" s="130"/>
      <c r="G1868" s="130"/>
      <c r="H1868" s="130"/>
      <c r="I1868" s="130"/>
      <c r="J1868" s="130"/>
      <c r="K1868" s="130"/>
      <c r="L1868" s="130"/>
      <c r="M1868" s="130"/>
      <c r="N1868" s="130"/>
      <c r="O1868" s="130"/>
      <c r="P1868" s="130"/>
      <c r="Q1868" s="130"/>
      <c r="R1868" s="130"/>
      <c r="S1868" s="130"/>
      <c r="T1868" s="130"/>
      <c r="U1868" s="130"/>
      <c r="V1868" s="130"/>
      <c r="W1868" s="130"/>
      <c r="X1868" s="130"/>
      <c r="Y1868" s="130"/>
      <c r="Z1868" s="130"/>
      <c r="AA1868" s="130"/>
      <c r="AB1868" s="130"/>
      <c r="AC1868" s="130"/>
      <c r="AD1868" s="130"/>
      <c r="AE1868" s="130"/>
      <c r="AF1868" s="130"/>
      <c r="AG1868" s="130"/>
      <c r="AH1868" s="130"/>
      <c r="AI1868" s="130"/>
      <c r="AJ1868" s="130"/>
      <c r="AK1868" s="130"/>
      <c r="AL1868" s="130"/>
      <c r="AM1868" s="130"/>
      <c r="AN1868" s="130"/>
      <c r="AO1868" s="130"/>
      <c r="AP1868" s="130"/>
      <c r="AQ1868" s="130"/>
      <c r="AR1868" s="130"/>
      <c r="AS1868" s="130"/>
      <c r="AT1868" s="130"/>
      <c r="AU1868" s="130"/>
      <c r="AV1868" s="130"/>
      <c r="AW1868" s="130"/>
      <c r="AX1868" s="130"/>
      <c r="AY1868" s="130"/>
      <c r="AZ1868" s="130"/>
      <c r="BA1868" s="130"/>
      <c r="BB1868" s="130"/>
      <c r="BC1868" s="130"/>
      <c r="BD1868" s="130"/>
      <c r="BE1868" s="130"/>
      <c r="BF1868" s="130"/>
      <c r="BG1868" s="130"/>
      <c r="BH1868" s="130"/>
      <c r="BI1868" s="130"/>
      <c r="BJ1868" s="130"/>
      <c r="BK1868" s="130"/>
      <c r="BL1868" s="130"/>
      <c r="BM1868" s="130"/>
      <c r="BN1868" s="130"/>
      <c r="BO1868" s="130"/>
      <c r="BP1868" s="130"/>
      <c r="BQ1868" s="130"/>
      <c r="BR1868" s="130"/>
      <c r="BS1868" s="111"/>
    </row>
    <row r="1869" spans="4:71" s="94" customFormat="1" ht="9.75" customHeight="1" x14ac:dyDescent="0.25">
      <c r="D1869" s="130"/>
      <c r="E1869" s="130"/>
      <c r="F1869" s="130"/>
      <c r="G1869" s="130"/>
      <c r="H1869" s="130"/>
      <c r="I1869" s="130"/>
      <c r="J1869" s="130"/>
      <c r="K1869" s="130"/>
      <c r="L1869" s="130"/>
      <c r="M1869" s="130"/>
      <c r="N1869" s="130"/>
      <c r="O1869" s="130"/>
      <c r="P1869" s="130"/>
      <c r="Q1869" s="130"/>
      <c r="R1869" s="130"/>
      <c r="S1869" s="130"/>
      <c r="T1869" s="130"/>
      <c r="U1869" s="130"/>
      <c r="V1869" s="130"/>
      <c r="W1869" s="130"/>
      <c r="X1869" s="130"/>
      <c r="Y1869" s="130"/>
      <c r="Z1869" s="130"/>
      <c r="AA1869" s="130"/>
      <c r="AB1869" s="130"/>
      <c r="AC1869" s="130"/>
      <c r="AD1869" s="130"/>
      <c r="AE1869" s="130"/>
      <c r="AF1869" s="130"/>
      <c r="AG1869" s="130"/>
      <c r="AH1869" s="130"/>
      <c r="AI1869" s="130"/>
      <c r="AJ1869" s="130"/>
      <c r="AK1869" s="130"/>
      <c r="AL1869" s="130"/>
      <c r="AM1869" s="130"/>
      <c r="AN1869" s="130"/>
      <c r="AO1869" s="130"/>
      <c r="AP1869" s="130"/>
      <c r="AQ1869" s="130"/>
      <c r="AR1869" s="130"/>
      <c r="AS1869" s="130"/>
      <c r="AT1869" s="130"/>
      <c r="AU1869" s="130"/>
      <c r="AV1869" s="130"/>
      <c r="AW1869" s="130"/>
      <c r="AX1869" s="130"/>
      <c r="AY1869" s="130"/>
      <c r="AZ1869" s="130"/>
      <c r="BA1869" s="130"/>
      <c r="BB1869" s="130"/>
      <c r="BC1869" s="130"/>
      <c r="BD1869" s="130"/>
      <c r="BE1869" s="130"/>
      <c r="BF1869" s="130"/>
      <c r="BG1869" s="130"/>
      <c r="BH1869" s="130"/>
      <c r="BI1869" s="130"/>
      <c r="BJ1869" s="130"/>
      <c r="BK1869" s="130"/>
      <c r="BL1869" s="130"/>
      <c r="BM1869" s="130"/>
      <c r="BN1869" s="130"/>
      <c r="BO1869" s="130"/>
      <c r="BP1869" s="130"/>
      <c r="BQ1869" s="130"/>
      <c r="BR1869" s="130"/>
      <c r="BS1869" s="111"/>
    </row>
    <row r="1870" spans="4:71" s="94" customFormat="1" ht="9.75" customHeight="1" x14ac:dyDescent="0.25">
      <c r="D1870" s="130"/>
      <c r="E1870" s="130"/>
      <c r="F1870" s="130"/>
      <c r="G1870" s="130"/>
      <c r="H1870" s="130"/>
      <c r="I1870" s="130"/>
      <c r="J1870" s="130"/>
      <c r="K1870" s="130"/>
      <c r="L1870" s="130"/>
      <c r="M1870" s="130"/>
      <c r="N1870" s="130"/>
      <c r="O1870" s="130"/>
      <c r="P1870" s="130"/>
      <c r="Q1870" s="130"/>
      <c r="R1870" s="130"/>
      <c r="S1870" s="130"/>
      <c r="T1870" s="130"/>
      <c r="U1870" s="130"/>
      <c r="V1870" s="130"/>
      <c r="W1870" s="130"/>
      <c r="X1870" s="130"/>
      <c r="Y1870" s="130"/>
      <c r="Z1870" s="130"/>
      <c r="AA1870" s="130"/>
      <c r="AB1870" s="130"/>
      <c r="AC1870" s="130"/>
      <c r="AD1870" s="130"/>
      <c r="AE1870" s="130"/>
      <c r="AF1870" s="130"/>
      <c r="AG1870" s="130"/>
      <c r="AH1870" s="130"/>
      <c r="AI1870" s="130"/>
      <c r="AJ1870" s="130"/>
      <c r="AK1870" s="130"/>
      <c r="AL1870" s="130"/>
      <c r="AM1870" s="130"/>
      <c r="AN1870" s="130"/>
      <c r="AO1870" s="130"/>
      <c r="AP1870" s="130"/>
      <c r="AQ1870" s="130"/>
      <c r="AR1870" s="130"/>
      <c r="AS1870" s="130"/>
      <c r="AT1870" s="130"/>
      <c r="AU1870" s="130"/>
      <c r="AV1870" s="130"/>
      <c r="AW1870" s="130"/>
      <c r="AX1870" s="130"/>
      <c r="AY1870" s="130"/>
      <c r="AZ1870" s="130"/>
      <c r="BA1870" s="130"/>
      <c r="BB1870" s="130"/>
      <c r="BC1870" s="130"/>
      <c r="BD1870" s="130"/>
      <c r="BE1870" s="130"/>
      <c r="BF1870" s="130"/>
      <c r="BG1870" s="130"/>
      <c r="BH1870" s="130"/>
      <c r="BI1870" s="130"/>
      <c r="BJ1870" s="130"/>
      <c r="BK1870" s="130"/>
      <c r="BL1870" s="130"/>
      <c r="BM1870" s="130"/>
      <c r="BN1870" s="130"/>
      <c r="BO1870" s="130"/>
      <c r="BP1870" s="130"/>
      <c r="BQ1870" s="130"/>
      <c r="BR1870" s="130"/>
      <c r="BS1870" s="111"/>
    </row>
    <row r="1871" spans="4:71" s="94" customFormat="1" ht="9.75" customHeight="1" x14ac:dyDescent="0.25">
      <c r="D1871" s="130"/>
      <c r="E1871" s="130"/>
      <c r="F1871" s="130"/>
      <c r="G1871" s="130"/>
      <c r="H1871" s="130"/>
      <c r="I1871" s="130"/>
      <c r="J1871" s="130"/>
      <c r="K1871" s="130"/>
      <c r="L1871" s="130"/>
      <c r="M1871" s="130"/>
      <c r="N1871" s="130"/>
      <c r="O1871" s="130"/>
      <c r="P1871" s="130"/>
      <c r="Q1871" s="130"/>
      <c r="R1871" s="130"/>
      <c r="S1871" s="130"/>
      <c r="T1871" s="130"/>
      <c r="U1871" s="130"/>
      <c r="V1871" s="130"/>
      <c r="W1871" s="130"/>
      <c r="X1871" s="130"/>
      <c r="Y1871" s="130"/>
      <c r="Z1871" s="130"/>
      <c r="AA1871" s="130"/>
      <c r="AB1871" s="130"/>
      <c r="AC1871" s="130"/>
      <c r="AD1871" s="130"/>
      <c r="AE1871" s="130"/>
      <c r="AF1871" s="130"/>
      <c r="AG1871" s="130"/>
      <c r="AH1871" s="130"/>
      <c r="AI1871" s="130"/>
      <c r="AJ1871" s="130"/>
      <c r="AK1871" s="130"/>
      <c r="AL1871" s="130"/>
      <c r="AM1871" s="130"/>
      <c r="AN1871" s="130"/>
      <c r="AO1871" s="130"/>
      <c r="AP1871" s="130"/>
      <c r="AQ1871" s="130"/>
      <c r="AR1871" s="130"/>
      <c r="AS1871" s="130"/>
      <c r="AT1871" s="130"/>
      <c r="AU1871" s="130"/>
      <c r="AV1871" s="130"/>
      <c r="AW1871" s="130"/>
      <c r="AX1871" s="130"/>
      <c r="AY1871" s="130"/>
      <c r="AZ1871" s="130"/>
      <c r="BA1871" s="130"/>
      <c r="BB1871" s="130"/>
      <c r="BC1871" s="130"/>
      <c r="BD1871" s="130"/>
      <c r="BE1871" s="130"/>
      <c r="BF1871" s="130"/>
      <c r="BG1871" s="130"/>
      <c r="BH1871" s="130"/>
      <c r="BI1871" s="130"/>
      <c r="BJ1871" s="130"/>
      <c r="BK1871" s="130"/>
      <c r="BL1871" s="130"/>
      <c r="BM1871" s="130"/>
      <c r="BN1871" s="130"/>
      <c r="BO1871" s="130"/>
      <c r="BP1871" s="130"/>
      <c r="BQ1871" s="130"/>
      <c r="BR1871" s="130"/>
      <c r="BS1871" s="111"/>
    </row>
    <row r="1872" spans="4:71" s="94" customFormat="1" ht="9.75" customHeight="1" x14ac:dyDescent="0.25">
      <c r="D1872" s="130"/>
      <c r="E1872" s="130"/>
      <c r="F1872" s="130"/>
      <c r="G1872" s="130"/>
      <c r="H1872" s="130"/>
      <c r="I1872" s="130"/>
      <c r="J1872" s="130"/>
      <c r="K1872" s="130"/>
      <c r="L1872" s="130"/>
      <c r="M1872" s="130"/>
      <c r="N1872" s="130"/>
      <c r="O1872" s="130"/>
      <c r="P1872" s="130"/>
      <c r="Q1872" s="130"/>
      <c r="R1872" s="130"/>
      <c r="S1872" s="130"/>
      <c r="T1872" s="130"/>
      <c r="U1872" s="130"/>
      <c r="V1872" s="130"/>
      <c r="W1872" s="130"/>
      <c r="X1872" s="130"/>
      <c r="Y1872" s="130"/>
      <c r="Z1872" s="130"/>
      <c r="AA1872" s="130"/>
      <c r="AB1872" s="130"/>
      <c r="AC1872" s="130"/>
      <c r="AD1872" s="130"/>
      <c r="AE1872" s="130"/>
      <c r="AF1872" s="130"/>
      <c r="AG1872" s="130"/>
      <c r="AH1872" s="130"/>
      <c r="AI1872" s="130"/>
      <c r="AJ1872" s="130"/>
      <c r="AK1872" s="130"/>
      <c r="AL1872" s="130"/>
      <c r="AM1872" s="130"/>
      <c r="AN1872" s="130"/>
      <c r="AO1872" s="130"/>
      <c r="AP1872" s="130"/>
      <c r="AQ1872" s="130"/>
      <c r="AR1872" s="130"/>
      <c r="AS1872" s="130"/>
      <c r="AT1872" s="130"/>
      <c r="AU1872" s="130"/>
      <c r="AV1872" s="130"/>
      <c r="AW1872" s="130"/>
      <c r="AX1872" s="130"/>
      <c r="AY1872" s="130"/>
      <c r="AZ1872" s="130"/>
      <c r="BA1872" s="130"/>
      <c r="BB1872" s="130"/>
      <c r="BC1872" s="130"/>
      <c r="BD1872" s="130"/>
      <c r="BE1872" s="130"/>
      <c r="BF1872" s="130"/>
      <c r="BG1872" s="130"/>
      <c r="BH1872" s="130"/>
      <c r="BI1872" s="130"/>
      <c r="BJ1872" s="130"/>
      <c r="BK1872" s="130"/>
      <c r="BL1872" s="130"/>
      <c r="BM1872" s="130"/>
      <c r="BN1872" s="130"/>
      <c r="BO1872" s="130"/>
      <c r="BP1872" s="130"/>
      <c r="BQ1872" s="130"/>
      <c r="BR1872" s="130"/>
      <c r="BS1872" s="111"/>
    </row>
    <row r="1873" spans="4:71" s="94" customFormat="1" ht="9.75" customHeight="1" x14ac:dyDescent="0.25">
      <c r="D1873" s="130"/>
      <c r="E1873" s="130"/>
      <c r="F1873" s="130"/>
      <c r="G1873" s="130"/>
      <c r="H1873" s="130"/>
      <c r="I1873" s="130"/>
      <c r="J1873" s="130"/>
      <c r="K1873" s="130"/>
      <c r="L1873" s="130"/>
      <c r="M1873" s="130"/>
      <c r="N1873" s="130"/>
      <c r="O1873" s="130"/>
      <c r="P1873" s="130"/>
      <c r="Q1873" s="130"/>
      <c r="R1873" s="130"/>
      <c r="S1873" s="130"/>
      <c r="T1873" s="130"/>
      <c r="U1873" s="130"/>
      <c r="V1873" s="130"/>
      <c r="W1873" s="130"/>
      <c r="X1873" s="130"/>
      <c r="Y1873" s="130"/>
      <c r="Z1873" s="130"/>
      <c r="AA1873" s="130"/>
      <c r="AB1873" s="130"/>
      <c r="AC1873" s="130"/>
      <c r="AD1873" s="130"/>
      <c r="AE1873" s="130"/>
      <c r="AF1873" s="130"/>
      <c r="AG1873" s="130"/>
      <c r="AH1873" s="130"/>
      <c r="AI1873" s="130"/>
      <c r="AJ1873" s="130"/>
      <c r="AK1873" s="130"/>
      <c r="AL1873" s="130"/>
      <c r="AM1873" s="130"/>
      <c r="AN1873" s="130"/>
      <c r="AO1873" s="130"/>
      <c r="AP1873" s="130"/>
      <c r="AQ1873" s="130"/>
      <c r="AR1873" s="130"/>
      <c r="AS1873" s="130"/>
      <c r="AT1873" s="130"/>
      <c r="AU1873" s="130"/>
      <c r="AV1873" s="130"/>
      <c r="AW1873" s="130"/>
      <c r="AX1873" s="130"/>
      <c r="AY1873" s="130"/>
      <c r="AZ1873" s="130"/>
      <c r="BA1873" s="130"/>
      <c r="BB1873" s="130"/>
      <c r="BC1873" s="130"/>
      <c r="BD1873" s="130"/>
      <c r="BE1873" s="130"/>
      <c r="BF1873" s="130"/>
      <c r="BG1873" s="130"/>
      <c r="BH1873" s="130"/>
      <c r="BI1873" s="130"/>
      <c r="BJ1873" s="130"/>
      <c r="BK1873" s="130"/>
      <c r="BL1873" s="130"/>
      <c r="BM1873" s="130"/>
      <c r="BN1873" s="130"/>
      <c r="BO1873" s="130"/>
      <c r="BP1873" s="130"/>
      <c r="BQ1873" s="130"/>
      <c r="BR1873" s="130"/>
      <c r="BS1873" s="111"/>
    </row>
    <row r="1874" spans="4:71" s="94" customFormat="1" ht="9.75" customHeight="1" x14ac:dyDescent="0.25">
      <c r="D1874" s="130"/>
      <c r="E1874" s="130"/>
      <c r="F1874" s="130"/>
      <c r="G1874" s="130"/>
      <c r="H1874" s="130"/>
      <c r="I1874" s="130"/>
      <c r="J1874" s="130"/>
      <c r="K1874" s="130"/>
      <c r="L1874" s="130"/>
      <c r="M1874" s="130"/>
      <c r="N1874" s="130"/>
      <c r="O1874" s="130"/>
      <c r="P1874" s="130"/>
      <c r="Q1874" s="130"/>
      <c r="R1874" s="130"/>
      <c r="S1874" s="130"/>
      <c r="T1874" s="130"/>
      <c r="U1874" s="130"/>
      <c r="V1874" s="130"/>
      <c r="W1874" s="130"/>
      <c r="X1874" s="130"/>
      <c r="Y1874" s="130"/>
      <c r="Z1874" s="130"/>
      <c r="AA1874" s="130"/>
      <c r="AB1874" s="130"/>
      <c r="AC1874" s="130"/>
      <c r="AD1874" s="130"/>
      <c r="AE1874" s="130"/>
      <c r="AF1874" s="130"/>
      <c r="AG1874" s="130"/>
      <c r="AH1874" s="130"/>
      <c r="AI1874" s="130"/>
      <c r="AJ1874" s="130"/>
      <c r="AK1874" s="130"/>
      <c r="AL1874" s="130"/>
      <c r="AM1874" s="130"/>
      <c r="AN1874" s="130"/>
      <c r="AO1874" s="130"/>
      <c r="AP1874" s="130"/>
      <c r="AQ1874" s="130"/>
      <c r="AR1874" s="130"/>
      <c r="AS1874" s="130"/>
      <c r="AT1874" s="130"/>
      <c r="AU1874" s="130"/>
      <c r="AV1874" s="130"/>
      <c r="AW1874" s="130"/>
      <c r="AX1874" s="130"/>
      <c r="AY1874" s="130"/>
      <c r="AZ1874" s="130"/>
      <c r="BA1874" s="130"/>
      <c r="BB1874" s="130"/>
      <c r="BC1874" s="130"/>
      <c r="BD1874" s="130"/>
      <c r="BE1874" s="130"/>
      <c r="BF1874" s="130"/>
      <c r="BG1874" s="130"/>
      <c r="BH1874" s="130"/>
      <c r="BI1874" s="130"/>
      <c r="BJ1874" s="130"/>
      <c r="BK1874" s="130"/>
      <c r="BL1874" s="130"/>
      <c r="BM1874" s="130"/>
      <c r="BN1874" s="130"/>
      <c r="BO1874" s="130"/>
      <c r="BP1874" s="130"/>
      <c r="BQ1874" s="130"/>
      <c r="BR1874" s="130"/>
      <c r="BS1874" s="111"/>
    </row>
    <row r="1875" spans="4:71" s="94" customFormat="1" ht="9.75" customHeight="1" x14ac:dyDescent="0.25">
      <c r="D1875" s="130"/>
      <c r="E1875" s="130"/>
      <c r="F1875" s="130"/>
      <c r="G1875" s="130"/>
      <c r="H1875" s="130"/>
      <c r="I1875" s="130"/>
      <c r="J1875" s="130"/>
      <c r="K1875" s="130"/>
      <c r="L1875" s="130"/>
      <c r="M1875" s="130"/>
      <c r="N1875" s="130"/>
      <c r="O1875" s="130"/>
      <c r="P1875" s="130"/>
      <c r="Q1875" s="130"/>
      <c r="R1875" s="130"/>
      <c r="S1875" s="130"/>
      <c r="T1875" s="130"/>
      <c r="U1875" s="130"/>
      <c r="V1875" s="130"/>
      <c r="W1875" s="130"/>
      <c r="X1875" s="130"/>
      <c r="Y1875" s="130"/>
      <c r="Z1875" s="130"/>
      <c r="AA1875" s="130"/>
      <c r="AB1875" s="130"/>
      <c r="AC1875" s="130"/>
      <c r="AD1875" s="130"/>
      <c r="AE1875" s="130"/>
      <c r="AF1875" s="130"/>
      <c r="AG1875" s="130"/>
      <c r="AH1875" s="130"/>
      <c r="AI1875" s="130"/>
      <c r="AJ1875" s="130"/>
      <c r="AK1875" s="130"/>
      <c r="AL1875" s="130"/>
      <c r="AM1875" s="130"/>
      <c r="AN1875" s="130"/>
      <c r="AO1875" s="130"/>
      <c r="AP1875" s="130"/>
      <c r="AQ1875" s="130"/>
      <c r="AR1875" s="130"/>
      <c r="AS1875" s="130"/>
      <c r="AT1875" s="130"/>
      <c r="AU1875" s="130"/>
      <c r="AV1875" s="130"/>
      <c r="AW1875" s="130"/>
      <c r="AX1875" s="130"/>
      <c r="AY1875" s="130"/>
      <c r="AZ1875" s="130"/>
      <c r="BA1875" s="130"/>
      <c r="BB1875" s="130"/>
      <c r="BC1875" s="130"/>
      <c r="BD1875" s="130"/>
      <c r="BE1875" s="130"/>
      <c r="BF1875" s="130"/>
      <c r="BG1875" s="130"/>
      <c r="BH1875" s="130"/>
      <c r="BI1875" s="130"/>
      <c r="BJ1875" s="130"/>
      <c r="BK1875" s="130"/>
      <c r="BL1875" s="130"/>
      <c r="BM1875" s="130"/>
      <c r="BN1875" s="130"/>
      <c r="BO1875" s="130"/>
      <c r="BP1875" s="130"/>
      <c r="BQ1875" s="130"/>
      <c r="BR1875" s="130"/>
      <c r="BS1875" s="111"/>
    </row>
    <row r="1876" spans="4:71" s="94" customFormat="1" ht="9.75" customHeight="1" x14ac:dyDescent="0.25">
      <c r="D1876" s="130"/>
      <c r="E1876" s="130"/>
      <c r="F1876" s="130"/>
      <c r="G1876" s="130"/>
      <c r="H1876" s="130"/>
      <c r="I1876" s="130"/>
      <c r="J1876" s="130"/>
      <c r="K1876" s="130"/>
      <c r="L1876" s="130"/>
      <c r="M1876" s="130"/>
      <c r="N1876" s="130"/>
      <c r="O1876" s="130"/>
      <c r="P1876" s="130"/>
      <c r="Q1876" s="130"/>
      <c r="R1876" s="130"/>
      <c r="S1876" s="130"/>
      <c r="T1876" s="130"/>
      <c r="U1876" s="130"/>
      <c r="V1876" s="130"/>
      <c r="W1876" s="130"/>
      <c r="X1876" s="130"/>
      <c r="Y1876" s="130"/>
      <c r="Z1876" s="130"/>
      <c r="AA1876" s="130"/>
      <c r="AB1876" s="130"/>
      <c r="AC1876" s="130"/>
      <c r="AD1876" s="130"/>
      <c r="AE1876" s="130"/>
      <c r="AF1876" s="130"/>
      <c r="AG1876" s="130"/>
      <c r="AH1876" s="130"/>
      <c r="AI1876" s="130"/>
      <c r="AJ1876" s="130"/>
      <c r="AK1876" s="130"/>
      <c r="AL1876" s="130"/>
      <c r="AM1876" s="130"/>
      <c r="AN1876" s="130"/>
      <c r="AO1876" s="130"/>
      <c r="AP1876" s="130"/>
      <c r="AQ1876" s="130"/>
      <c r="AR1876" s="130"/>
      <c r="AS1876" s="130"/>
      <c r="AT1876" s="130"/>
      <c r="AU1876" s="130"/>
      <c r="AV1876" s="130"/>
      <c r="AW1876" s="130"/>
      <c r="AX1876" s="130"/>
      <c r="AY1876" s="130"/>
      <c r="AZ1876" s="130"/>
      <c r="BA1876" s="130"/>
      <c r="BB1876" s="130"/>
      <c r="BC1876" s="130"/>
      <c r="BD1876" s="130"/>
      <c r="BE1876" s="130"/>
      <c r="BF1876" s="130"/>
      <c r="BG1876" s="130"/>
      <c r="BH1876" s="130"/>
      <c r="BI1876" s="130"/>
      <c r="BJ1876" s="130"/>
      <c r="BK1876" s="130"/>
      <c r="BL1876" s="130"/>
      <c r="BM1876" s="130"/>
      <c r="BN1876" s="130"/>
      <c r="BO1876" s="130"/>
      <c r="BP1876" s="130"/>
      <c r="BQ1876" s="130"/>
      <c r="BR1876" s="130"/>
      <c r="BS1876" s="111"/>
    </row>
    <row r="1877" spans="4:71" s="94" customFormat="1" ht="9.75" customHeight="1" x14ac:dyDescent="0.25">
      <c r="D1877" s="130"/>
      <c r="E1877" s="130"/>
      <c r="F1877" s="130"/>
      <c r="G1877" s="130"/>
      <c r="H1877" s="130"/>
      <c r="I1877" s="130"/>
      <c r="J1877" s="130"/>
      <c r="K1877" s="130"/>
      <c r="L1877" s="130"/>
      <c r="M1877" s="130"/>
      <c r="N1877" s="130"/>
      <c r="O1877" s="130"/>
      <c r="P1877" s="130"/>
      <c r="Q1877" s="130"/>
      <c r="R1877" s="130"/>
      <c r="S1877" s="130"/>
      <c r="T1877" s="130"/>
      <c r="U1877" s="130"/>
      <c r="V1877" s="130"/>
      <c r="W1877" s="130"/>
      <c r="X1877" s="130"/>
      <c r="Y1877" s="130"/>
      <c r="Z1877" s="130"/>
      <c r="AA1877" s="130"/>
      <c r="AB1877" s="130"/>
      <c r="AC1877" s="130"/>
      <c r="AD1877" s="130"/>
      <c r="AE1877" s="130"/>
      <c r="AF1877" s="130"/>
      <c r="AG1877" s="130"/>
      <c r="AH1877" s="130"/>
      <c r="AI1877" s="130"/>
      <c r="AJ1877" s="130"/>
      <c r="AK1877" s="130"/>
      <c r="AL1877" s="130"/>
      <c r="AM1877" s="130"/>
      <c r="AN1877" s="130"/>
      <c r="AO1877" s="130"/>
      <c r="AP1877" s="130"/>
      <c r="AQ1877" s="130"/>
      <c r="AR1877" s="130"/>
      <c r="AS1877" s="130"/>
      <c r="AT1877" s="130"/>
      <c r="AU1877" s="130"/>
      <c r="AV1877" s="130"/>
      <c r="AW1877" s="130"/>
      <c r="AX1877" s="130"/>
      <c r="AY1877" s="130"/>
      <c r="AZ1877" s="130"/>
      <c r="BA1877" s="130"/>
      <c r="BB1877" s="130"/>
      <c r="BC1877" s="130"/>
      <c r="BD1877" s="130"/>
      <c r="BE1877" s="130"/>
      <c r="BF1877" s="130"/>
      <c r="BG1877" s="130"/>
      <c r="BH1877" s="130"/>
      <c r="BI1877" s="130"/>
      <c r="BJ1877" s="130"/>
      <c r="BK1877" s="130"/>
      <c r="BL1877" s="130"/>
      <c r="BM1877" s="130"/>
      <c r="BN1877" s="130"/>
      <c r="BO1877" s="130"/>
      <c r="BP1877" s="130"/>
      <c r="BQ1877" s="130"/>
      <c r="BR1877" s="130"/>
      <c r="BS1877" s="111"/>
    </row>
    <row r="1878" spans="4:71" s="94" customFormat="1" ht="9.75" customHeight="1" x14ac:dyDescent="0.25">
      <c r="D1878" s="130"/>
      <c r="E1878" s="130"/>
      <c r="F1878" s="130"/>
      <c r="G1878" s="130"/>
      <c r="H1878" s="130"/>
      <c r="I1878" s="130"/>
      <c r="J1878" s="130"/>
      <c r="K1878" s="130"/>
      <c r="L1878" s="130"/>
      <c r="M1878" s="130"/>
      <c r="N1878" s="130"/>
      <c r="O1878" s="130"/>
      <c r="P1878" s="130"/>
      <c r="Q1878" s="130"/>
      <c r="R1878" s="130"/>
      <c r="S1878" s="130"/>
      <c r="T1878" s="130"/>
      <c r="U1878" s="130"/>
      <c r="V1878" s="130"/>
      <c r="W1878" s="130"/>
      <c r="X1878" s="130"/>
      <c r="Y1878" s="130"/>
      <c r="Z1878" s="130"/>
      <c r="AA1878" s="130"/>
      <c r="AB1878" s="130"/>
      <c r="AC1878" s="130"/>
      <c r="AD1878" s="130"/>
      <c r="AE1878" s="130"/>
      <c r="AF1878" s="130"/>
      <c r="AG1878" s="130"/>
      <c r="AH1878" s="130"/>
      <c r="AI1878" s="130"/>
      <c r="AJ1878" s="130"/>
      <c r="AK1878" s="130"/>
      <c r="AL1878" s="130"/>
      <c r="AM1878" s="130"/>
      <c r="AN1878" s="130"/>
      <c r="AO1878" s="130"/>
      <c r="AP1878" s="130"/>
      <c r="AQ1878" s="130"/>
      <c r="AR1878" s="130"/>
      <c r="AS1878" s="130"/>
      <c r="AT1878" s="130"/>
      <c r="AU1878" s="130"/>
      <c r="AV1878" s="130"/>
      <c r="AW1878" s="130"/>
      <c r="AX1878" s="130"/>
      <c r="AY1878" s="130"/>
      <c r="AZ1878" s="130"/>
      <c r="BA1878" s="130"/>
      <c r="BB1878" s="130"/>
      <c r="BC1878" s="130"/>
      <c r="BD1878" s="130"/>
      <c r="BE1878" s="130"/>
      <c r="BF1878" s="130"/>
      <c r="BG1878" s="130"/>
      <c r="BH1878" s="130"/>
      <c r="BI1878" s="130"/>
      <c r="BJ1878" s="130"/>
      <c r="BK1878" s="130"/>
      <c r="BL1878" s="130"/>
      <c r="BM1878" s="130"/>
      <c r="BN1878" s="130"/>
      <c r="BO1878" s="130"/>
      <c r="BP1878" s="130"/>
      <c r="BQ1878" s="130"/>
      <c r="BR1878" s="130"/>
      <c r="BS1878" s="111"/>
    </row>
    <row r="1879" spans="4:71" s="94" customFormat="1" ht="9.75" customHeight="1" x14ac:dyDescent="0.25">
      <c r="D1879" s="130"/>
      <c r="E1879" s="130"/>
      <c r="F1879" s="130"/>
      <c r="G1879" s="130"/>
      <c r="H1879" s="130"/>
      <c r="I1879" s="130"/>
      <c r="J1879" s="130"/>
      <c r="K1879" s="130"/>
      <c r="L1879" s="130"/>
      <c r="M1879" s="130"/>
      <c r="N1879" s="130"/>
      <c r="O1879" s="130"/>
      <c r="P1879" s="130"/>
      <c r="Q1879" s="130"/>
      <c r="R1879" s="130"/>
      <c r="S1879" s="130"/>
      <c r="T1879" s="130"/>
      <c r="U1879" s="130"/>
      <c r="V1879" s="130"/>
      <c r="W1879" s="130"/>
      <c r="X1879" s="130"/>
      <c r="Y1879" s="130"/>
      <c r="Z1879" s="130"/>
      <c r="AA1879" s="130"/>
      <c r="AB1879" s="130"/>
      <c r="AC1879" s="130"/>
      <c r="AD1879" s="130"/>
      <c r="AE1879" s="130"/>
      <c r="AF1879" s="130"/>
      <c r="AG1879" s="130"/>
      <c r="AH1879" s="130"/>
      <c r="AI1879" s="130"/>
      <c r="AJ1879" s="130"/>
      <c r="AK1879" s="130"/>
      <c r="AL1879" s="130"/>
      <c r="AM1879" s="130"/>
      <c r="AN1879" s="130"/>
      <c r="AO1879" s="130"/>
      <c r="AP1879" s="130"/>
      <c r="AQ1879" s="130"/>
      <c r="AR1879" s="130"/>
      <c r="AS1879" s="130"/>
      <c r="AT1879" s="130"/>
      <c r="AU1879" s="130"/>
      <c r="AV1879" s="130"/>
      <c r="AW1879" s="130"/>
      <c r="AX1879" s="130"/>
      <c r="AY1879" s="130"/>
      <c r="AZ1879" s="130"/>
      <c r="BA1879" s="130"/>
      <c r="BB1879" s="130"/>
      <c r="BC1879" s="130"/>
      <c r="BD1879" s="130"/>
      <c r="BE1879" s="130"/>
      <c r="BF1879" s="130"/>
      <c r="BG1879" s="130"/>
      <c r="BH1879" s="130"/>
      <c r="BI1879" s="130"/>
      <c r="BJ1879" s="130"/>
      <c r="BK1879" s="130"/>
      <c r="BL1879" s="130"/>
      <c r="BM1879" s="130"/>
      <c r="BN1879" s="130"/>
      <c r="BO1879" s="130"/>
      <c r="BP1879" s="130"/>
      <c r="BQ1879" s="130"/>
      <c r="BR1879" s="130"/>
      <c r="BS1879" s="111"/>
    </row>
    <row r="1880" spans="4:71" s="94" customFormat="1" ht="9.75" customHeight="1" x14ac:dyDescent="0.25">
      <c r="D1880" s="130"/>
      <c r="E1880" s="130"/>
      <c r="F1880" s="130"/>
      <c r="G1880" s="130"/>
      <c r="H1880" s="130"/>
      <c r="I1880" s="130"/>
      <c r="J1880" s="130"/>
      <c r="K1880" s="130"/>
      <c r="L1880" s="130"/>
      <c r="M1880" s="130"/>
      <c r="N1880" s="130"/>
      <c r="O1880" s="130"/>
      <c r="P1880" s="130"/>
      <c r="Q1880" s="130"/>
      <c r="R1880" s="130"/>
      <c r="S1880" s="130"/>
      <c r="T1880" s="130"/>
      <c r="U1880" s="130"/>
      <c r="V1880" s="130"/>
      <c r="W1880" s="130"/>
      <c r="X1880" s="130"/>
      <c r="Y1880" s="130"/>
      <c r="Z1880" s="130"/>
      <c r="AA1880" s="130"/>
      <c r="AB1880" s="130"/>
      <c r="AC1880" s="130"/>
      <c r="AD1880" s="130"/>
      <c r="AE1880" s="130"/>
      <c r="AF1880" s="130"/>
      <c r="AG1880" s="130"/>
      <c r="AH1880" s="130"/>
      <c r="AI1880" s="130"/>
      <c r="AJ1880" s="130"/>
      <c r="AK1880" s="130"/>
      <c r="AL1880" s="130"/>
      <c r="AM1880" s="130"/>
      <c r="AN1880" s="130"/>
      <c r="AO1880" s="130"/>
      <c r="AP1880" s="130"/>
      <c r="AQ1880" s="130"/>
      <c r="AR1880" s="130"/>
      <c r="AS1880" s="130"/>
      <c r="AT1880" s="130"/>
      <c r="AU1880" s="130"/>
      <c r="AV1880" s="130"/>
      <c r="AW1880" s="130"/>
      <c r="AX1880" s="130"/>
      <c r="AY1880" s="130"/>
      <c r="AZ1880" s="130"/>
      <c r="BA1880" s="130"/>
      <c r="BB1880" s="130"/>
      <c r="BC1880" s="130"/>
      <c r="BD1880" s="130"/>
      <c r="BE1880" s="130"/>
      <c r="BF1880" s="130"/>
      <c r="BG1880" s="130"/>
      <c r="BH1880" s="130"/>
      <c r="BI1880" s="130"/>
      <c r="BJ1880" s="130"/>
      <c r="BK1880" s="130"/>
      <c r="BL1880" s="130"/>
      <c r="BM1880" s="130"/>
      <c r="BN1880" s="130"/>
      <c r="BO1880" s="130"/>
      <c r="BP1880" s="130"/>
      <c r="BQ1880" s="130"/>
      <c r="BR1880" s="130"/>
      <c r="BS1880" s="111"/>
    </row>
    <row r="1881" spans="4:71" s="94" customFormat="1" ht="9.75" customHeight="1" x14ac:dyDescent="0.25">
      <c r="D1881" s="130"/>
      <c r="E1881" s="130"/>
      <c r="F1881" s="130"/>
      <c r="G1881" s="130"/>
      <c r="H1881" s="130"/>
      <c r="I1881" s="130"/>
      <c r="J1881" s="130"/>
      <c r="K1881" s="130"/>
      <c r="L1881" s="130"/>
      <c r="M1881" s="130"/>
      <c r="N1881" s="130"/>
      <c r="O1881" s="130"/>
      <c r="P1881" s="130"/>
      <c r="Q1881" s="130"/>
      <c r="R1881" s="130"/>
      <c r="S1881" s="130"/>
      <c r="T1881" s="130"/>
      <c r="U1881" s="130"/>
      <c r="V1881" s="130"/>
      <c r="W1881" s="130"/>
      <c r="X1881" s="130"/>
      <c r="Y1881" s="130"/>
      <c r="Z1881" s="130"/>
      <c r="AA1881" s="130"/>
      <c r="AB1881" s="130"/>
      <c r="AC1881" s="130"/>
      <c r="AD1881" s="130"/>
      <c r="AE1881" s="130"/>
      <c r="AF1881" s="130"/>
      <c r="AG1881" s="130"/>
      <c r="AH1881" s="130"/>
      <c r="AI1881" s="130"/>
      <c r="AJ1881" s="130"/>
      <c r="AK1881" s="130"/>
      <c r="AL1881" s="130"/>
      <c r="AM1881" s="130"/>
      <c r="AN1881" s="130"/>
      <c r="AO1881" s="130"/>
      <c r="AP1881" s="130"/>
      <c r="AQ1881" s="130"/>
      <c r="AR1881" s="130"/>
      <c r="AS1881" s="130"/>
      <c r="AT1881" s="130"/>
      <c r="AU1881" s="130"/>
      <c r="AV1881" s="130"/>
      <c r="AW1881" s="130"/>
      <c r="AX1881" s="130"/>
      <c r="AY1881" s="130"/>
      <c r="AZ1881" s="130"/>
      <c r="BA1881" s="130"/>
      <c r="BB1881" s="130"/>
      <c r="BC1881" s="130"/>
      <c r="BD1881" s="130"/>
      <c r="BE1881" s="130"/>
      <c r="BF1881" s="130"/>
      <c r="BG1881" s="130"/>
      <c r="BH1881" s="130"/>
      <c r="BI1881" s="130"/>
      <c r="BJ1881" s="130"/>
      <c r="BK1881" s="130"/>
      <c r="BL1881" s="130"/>
      <c r="BM1881" s="130"/>
      <c r="BN1881" s="130"/>
      <c r="BO1881" s="130"/>
      <c r="BP1881" s="130"/>
      <c r="BQ1881" s="130"/>
      <c r="BR1881" s="130"/>
      <c r="BS1881" s="111"/>
    </row>
    <row r="1882" spans="4:71" s="94" customFormat="1" ht="9.75" customHeight="1" x14ac:dyDescent="0.25">
      <c r="D1882" s="130"/>
      <c r="E1882" s="130"/>
      <c r="F1882" s="130"/>
      <c r="G1882" s="130"/>
      <c r="H1882" s="130"/>
      <c r="I1882" s="130"/>
      <c r="J1882" s="130"/>
      <c r="K1882" s="130"/>
      <c r="L1882" s="130"/>
      <c r="M1882" s="130"/>
      <c r="N1882" s="130"/>
      <c r="O1882" s="130"/>
      <c r="P1882" s="130"/>
      <c r="Q1882" s="130"/>
      <c r="R1882" s="130"/>
      <c r="S1882" s="130"/>
      <c r="T1882" s="130"/>
      <c r="U1882" s="130"/>
      <c r="V1882" s="130"/>
      <c r="W1882" s="130"/>
      <c r="X1882" s="130"/>
      <c r="Y1882" s="130"/>
      <c r="Z1882" s="130"/>
      <c r="AA1882" s="130"/>
      <c r="AB1882" s="130"/>
      <c r="AC1882" s="130"/>
      <c r="AD1882" s="130"/>
      <c r="AE1882" s="130"/>
      <c r="AF1882" s="130"/>
      <c r="AG1882" s="130"/>
      <c r="AH1882" s="130"/>
      <c r="AI1882" s="130"/>
      <c r="AJ1882" s="130"/>
      <c r="AK1882" s="130"/>
      <c r="AL1882" s="130"/>
      <c r="AM1882" s="130"/>
      <c r="AN1882" s="130"/>
      <c r="AO1882" s="130"/>
      <c r="AP1882" s="130"/>
      <c r="AQ1882" s="130"/>
      <c r="AR1882" s="130"/>
      <c r="AS1882" s="130"/>
      <c r="AT1882" s="130"/>
      <c r="AU1882" s="130"/>
      <c r="AV1882" s="130"/>
      <c r="AW1882" s="130"/>
      <c r="AX1882" s="130"/>
      <c r="AY1882" s="130"/>
      <c r="AZ1882" s="130"/>
      <c r="BA1882" s="130"/>
      <c r="BB1882" s="130"/>
      <c r="BC1882" s="130"/>
      <c r="BD1882" s="130"/>
      <c r="BE1882" s="130"/>
      <c r="BF1882" s="130"/>
      <c r="BG1882" s="130"/>
      <c r="BH1882" s="130"/>
      <c r="BI1882" s="130"/>
      <c r="BJ1882" s="130"/>
      <c r="BK1882" s="130"/>
      <c r="BL1882" s="130"/>
      <c r="BM1882" s="130"/>
      <c r="BN1882" s="130"/>
      <c r="BO1882" s="130"/>
      <c r="BP1882" s="130"/>
      <c r="BQ1882" s="130"/>
      <c r="BR1882" s="130"/>
      <c r="BS1882" s="111"/>
    </row>
    <row r="1883" spans="4:71" s="94" customFormat="1" ht="9.75" customHeight="1" x14ac:dyDescent="0.25">
      <c r="D1883" s="130"/>
      <c r="E1883" s="130"/>
      <c r="F1883" s="130"/>
      <c r="G1883" s="130"/>
      <c r="H1883" s="130"/>
      <c r="I1883" s="130"/>
      <c r="J1883" s="130"/>
      <c r="K1883" s="130"/>
      <c r="L1883" s="130"/>
      <c r="M1883" s="130"/>
      <c r="N1883" s="130"/>
      <c r="O1883" s="130"/>
      <c r="P1883" s="130"/>
      <c r="Q1883" s="130"/>
      <c r="R1883" s="130"/>
      <c r="S1883" s="130"/>
      <c r="T1883" s="130"/>
      <c r="U1883" s="130"/>
      <c r="V1883" s="130"/>
      <c r="W1883" s="130"/>
      <c r="X1883" s="130"/>
      <c r="Y1883" s="130"/>
      <c r="Z1883" s="130"/>
      <c r="AA1883" s="130"/>
      <c r="AB1883" s="130"/>
      <c r="AC1883" s="130"/>
      <c r="AD1883" s="130"/>
      <c r="AE1883" s="130"/>
      <c r="AF1883" s="130"/>
      <c r="AG1883" s="130"/>
      <c r="AH1883" s="130"/>
      <c r="AI1883" s="130"/>
      <c r="AJ1883" s="130"/>
      <c r="AK1883" s="130"/>
      <c r="AL1883" s="130"/>
      <c r="AM1883" s="130"/>
      <c r="AN1883" s="130"/>
      <c r="AO1883" s="130"/>
      <c r="AP1883" s="130"/>
      <c r="AQ1883" s="130"/>
      <c r="AR1883" s="130"/>
      <c r="AS1883" s="130"/>
      <c r="AT1883" s="130"/>
      <c r="AU1883" s="130"/>
      <c r="AV1883" s="130"/>
      <c r="AW1883" s="130"/>
      <c r="AX1883" s="130"/>
      <c r="AY1883" s="130"/>
      <c r="AZ1883" s="130"/>
      <c r="BA1883" s="130"/>
      <c r="BB1883" s="130"/>
      <c r="BC1883" s="130"/>
      <c r="BD1883" s="130"/>
      <c r="BE1883" s="130"/>
      <c r="BF1883" s="130"/>
      <c r="BG1883" s="130"/>
      <c r="BH1883" s="130"/>
      <c r="BI1883" s="130"/>
      <c r="BJ1883" s="130"/>
      <c r="BK1883" s="130"/>
      <c r="BL1883" s="130"/>
      <c r="BM1883" s="130"/>
      <c r="BN1883" s="130"/>
      <c r="BO1883" s="130"/>
      <c r="BP1883" s="130"/>
      <c r="BQ1883" s="130"/>
      <c r="BR1883" s="130"/>
      <c r="BS1883" s="111"/>
    </row>
    <row r="1884" spans="4:71" s="94" customFormat="1" ht="9.75" customHeight="1" x14ac:dyDescent="0.25">
      <c r="D1884" s="130"/>
      <c r="E1884" s="130"/>
      <c r="F1884" s="130"/>
      <c r="G1884" s="130"/>
      <c r="H1884" s="130"/>
      <c r="I1884" s="130"/>
      <c r="J1884" s="130"/>
      <c r="K1884" s="130"/>
      <c r="L1884" s="130"/>
      <c r="M1884" s="130"/>
      <c r="N1884" s="130"/>
      <c r="O1884" s="130"/>
      <c r="P1884" s="130"/>
      <c r="Q1884" s="130"/>
      <c r="R1884" s="130"/>
      <c r="S1884" s="130"/>
      <c r="T1884" s="130"/>
      <c r="U1884" s="130"/>
      <c r="V1884" s="130"/>
      <c r="W1884" s="130"/>
      <c r="X1884" s="130"/>
      <c r="Y1884" s="130"/>
      <c r="Z1884" s="130"/>
      <c r="AA1884" s="130"/>
      <c r="AB1884" s="130"/>
      <c r="AC1884" s="130"/>
      <c r="AD1884" s="130"/>
      <c r="AE1884" s="130"/>
      <c r="AF1884" s="130"/>
      <c r="AG1884" s="130"/>
      <c r="AH1884" s="130"/>
      <c r="AI1884" s="130"/>
      <c r="AJ1884" s="130"/>
      <c r="AK1884" s="130"/>
      <c r="AL1884" s="130"/>
      <c r="AM1884" s="130"/>
      <c r="AN1884" s="130"/>
      <c r="AO1884" s="130"/>
      <c r="AP1884" s="130"/>
      <c r="AQ1884" s="130"/>
      <c r="AR1884" s="130"/>
      <c r="AS1884" s="130"/>
      <c r="AT1884" s="130"/>
      <c r="AU1884" s="130"/>
      <c r="AV1884" s="130"/>
      <c r="AW1884" s="130"/>
      <c r="AX1884" s="130"/>
      <c r="AY1884" s="130"/>
      <c r="AZ1884" s="130"/>
      <c r="BA1884" s="130"/>
      <c r="BB1884" s="130"/>
      <c r="BC1884" s="130"/>
      <c r="BD1884" s="130"/>
      <c r="BE1884" s="130"/>
      <c r="BF1884" s="130"/>
      <c r="BG1884" s="130"/>
      <c r="BH1884" s="130"/>
      <c r="BI1884" s="130"/>
      <c r="BJ1884" s="130"/>
      <c r="BK1884" s="130"/>
      <c r="BL1884" s="130"/>
      <c r="BM1884" s="130"/>
      <c r="BN1884" s="130"/>
      <c r="BO1884" s="130"/>
      <c r="BP1884" s="130"/>
      <c r="BQ1884" s="130"/>
      <c r="BR1884" s="130"/>
      <c r="BS1884" s="111"/>
    </row>
    <row r="1885" spans="4:71" s="94" customFormat="1" ht="9.75" customHeight="1" x14ac:dyDescent="0.25">
      <c r="D1885" s="130"/>
      <c r="E1885" s="130"/>
      <c r="F1885" s="130"/>
      <c r="G1885" s="130"/>
      <c r="H1885" s="130"/>
      <c r="I1885" s="130"/>
      <c r="J1885" s="130"/>
      <c r="K1885" s="130"/>
      <c r="L1885" s="130"/>
      <c r="M1885" s="130"/>
      <c r="N1885" s="130"/>
      <c r="O1885" s="130"/>
      <c r="P1885" s="130"/>
      <c r="Q1885" s="130"/>
      <c r="R1885" s="130"/>
      <c r="S1885" s="130"/>
      <c r="T1885" s="130"/>
      <c r="U1885" s="130"/>
      <c r="V1885" s="130"/>
      <c r="W1885" s="130"/>
      <c r="X1885" s="130"/>
      <c r="Y1885" s="130"/>
      <c r="Z1885" s="130"/>
      <c r="AA1885" s="130"/>
      <c r="AB1885" s="130"/>
      <c r="AC1885" s="130"/>
      <c r="AD1885" s="130"/>
      <c r="AE1885" s="130"/>
      <c r="AF1885" s="130"/>
      <c r="AG1885" s="130"/>
      <c r="AH1885" s="130"/>
      <c r="AI1885" s="130"/>
      <c r="AJ1885" s="130"/>
      <c r="AK1885" s="130"/>
      <c r="AL1885" s="130"/>
      <c r="AM1885" s="130"/>
      <c r="AN1885" s="130"/>
      <c r="AO1885" s="130"/>
      <c r="AP1885" s="130"/>
      <c r="AQ1885" s="130"/>
      <c r="AR1885" s="130"/>
      <c r="AS1885" s="130"/>
      <c r="AT1885" s="130"/>
      <c r="AU1885" s="130"/>
      <c r="AV1885" s="130"/>
      <c r="AW1885" s="130"/>
      <c r="AX1885" s="130"/>
      <c r="AY1885" s="130"/>
      <c r="AZ1885" s="130"/>
      <c r="BA1885" s="130"/>
      <c r="BB1885" s="130"/>
      <c r="BC1885" s="130"/>
      <c r="BD1885" s="130"/>
      <c r="BE1885" s="130"/>
      <c r="BF1885" s="130"/>
      <c r="BG1885" s="130"/>
      <c r="BH1885" s="130"/>
      <c r="BI1885" s="130"/>
      <c r="BJ1885" s="130"/>
      <c r="BK1885" s="130"/>
      <c r="BL1885" s="130"/>
      <c r="BM1885" s="130"/>
      <c r="BN1885" s="130"/>
      <c r="BO1885" s="130"/>
      <c r="BP1885" s="130"/>
      <c r="BQ1885" s="130"/>
      <c r="BR1885" s="130"/>
      <c r="BS1885" s="111"/>
    </row>
    <row r="1886" spans="4:71" s="94" customFormat="1" ht="9.75" customHeight="1" x14ac:dyDescent="0.25">
      <c r="D1886" s="130"/>
      <c r="E1886" s="130"/>
      <c r="F1886" s="130"/>
      <c r="G1886" s="130"/>
      <c r="H1886" s="130"/>
      <c r="I1886" s="130"/>
      <c r="J1886" s="130"/>
      <c r="K1886" s="130"/>
      <c r="L1886" s="130"/>
      <c r="M1886" s="130"/>
      <c r="N1886" s="130"/>
      <c r="O1886" s="130"/>
      <c r="P1886" s="130"/>
      <c r="Q1886" s="130"/>
      <c r="R1886" s="130"/>
      <c r="S1886" s="130"/>
      <c r="T1886" s="130"/>
      <c r="U1886" s="130"/>
      <c r="V1886" s="130"/>
      <c r="W1886" s="130"/>
      <c r="X1886" s="130"/>
      <c r="Y1886" s="130"/>
      <c r="Z1886" s="130"/>
      <c r="AA1886" s="130"/>
      <c r="AB1886" s="130"/>
      <c r="AC1886" s="130"/>
      <c r="AD1886" s="130"/>
      <c r="AE1886" s="130"/>
      <c r="AF1886" s="130"/>
      <c r="AG1886" s="130"/>
      <c r="AH1886" s="130"/>
      <c r="AI1886" s="130"/>
      <c r="AJ1886" s="130"/>
      <c r="AK1886" s="130"/>
      <c r="AL1886" s="130"/>
      <c r="AM1886" s="130"/>
      <c r="AN1886" s="130"/>
      <c r="AO1886" s="130"/>
      <c r="AP1886" s="130"/>
      <c r="AQ1886" s="130"/>
      <c r="AR1886" s="130"/>
      <c r="AS1886" s="130"/>
      <c r="AT1886" s="130"/>
      <c r="AU1886" s="130"/>
      <c r="AV1886" s="130"/>
      <c r="AW1886" s="130"/>
      <c r="AX1886" s="130"/>
      <c r="AY1886" s="130"/>
      <c r="AZ1886" s="130"/>
      <c r="BA1886" s="130"/>
      <c r="BB1886" s="130"/>
      <c r="BC1886" s="130"/>
      <c r="BD1886" s="130"/>
      <c r="BE1886" s="130"/>
      <c r="BF1886" s="130"/>
      <c r="BG1886" s="130"/>
      <c r="BH1886" s="130"/>
      <c r="BI1886" s="130"/>
      <c r="BJ1886" s="130"/>
      <c r="BK1886" s="130"/>
      <c r="BL1886" s="130"/>
      <c r="BM1886" s="130"/>
      <c r="BN1886" s="130"/>
      <c r="BO1886" s="130"/>
      <c r="BP1886" s="130"/>
      <c r="BQ1886" s="130"/>
      <c r="BR1886" s="130"/>
      <c r="BS1886" s="111"/>
    </row>
    <row r="1887" spans="4:71" s="94" customFormat="1" ht="9.75" customHeight="1" x14ac:dyDescent="0.25">
      <c r="D1887" s="130"/>
      <c r="E1887" s="130"/>
      <c r="F1887" s="130"/>
      <c r="G1887" s="130"/>
      <c r="H1887" s="130"/>
      <c r="I1887" s="130"/>
      <c r="J1887" s="130"/>
      <c r="K1887" s="130"/>
      <c r="L1887" s="130"/>
      <c r="M1887" s="130"/>
      <c r="N1887" s="130"/>
      <c r="O1887" s="130"/>
      <c r="P1887" s="130"/>
      <c r="Q1887" s="130"/>
      <c r="R1887" s="130"/>
      <c r="S1887" s="130"/>
      <c r="T1887" s="130"/>
      <c r="U1887" s="130"/>
      <c r="V1887" s="130"/>
      <c r="W1887" s="130"/>
      <c r="X1887" s="130"/>
      <c r="Y1887" s="130"/>
      <c r="Z1887" s="130"/>
      <c r="AA1887" s="130"/>
      <c r="AB1887" s="130"/>
      <c r="AC1887" s="130"/>
      <c r="AD1887" s="130"/>
      <c r="AE1887" s="130"/>
      <c r="AF1887" s="130"/>
      <c r="AG1887" s="130"/>
      <c r="AH1887" s="130"/>
      <c r="AI1887" s="130"/>
      <c r="AJ1887" s="130"/>
      <c r="AK1887" s="130"/>
      <c r="AL1887" s="130"/>
      <c r="AM1887" s="130"/>
      <c r="AN1887" s="130"/>
      <c r="AO1887" s="130"/>
      <c r="AP1887" s="130"/>
      <c r="AQ1887" s="130"/>
      <c r="AR1887" s="130"/>
      <c r="AS1887" s="130"/>
      <c r="AT1887" s="130"/>
      <c r="AU1887" s="130"/>
      <c r="AV1887" s="130"/>
      <c r="AW1887" s="130"/>
      <c r="AX1887" s="130"/>
      <c r="AY1887" s="130"/>
      <c r="AZ1887" s="130"/>
      <c r="BA1887" s="130"/>
      <c r="BB1887" s="130"/>
      <c r="BC1887" s="130"/>
      <c r="BD1887" s="130"/>
      <c r="BE1887" s="130"/>
      <c r="BF1887" s="130"/>
      <c r="BG1887" s="130"/>
      <c r="BH1887" s="130"/>
      <c r="BI1887" s="130"/>
      <c r="BJ1887" s="130"/>
      <c r="BK1887" s="130"/>
      <c r="BL1887" s="130"/>
      <c r="BM1887" s="130"/>
      <c r="BN1887" s="130"/>
      <c r="BO1887" s="130"/>
      <c r="BP1887" s="130"/>
      <c r="BQ1887" s="130"/>
      <c r="BR1887" s="130"/>
      <c r="BS1887" s="111"/>
    </row>
    <row r="1888" spans="4:71" s="94" customFormat="1" ht="9.75" customHeight="1" x14ac:dyDescent="0.25">
      <c r="D1888" s="130"/>
      <c r="E1888" s="130"/>
      <c r="F1888" s="130"/>
      <c r="G1888" s="130"/>
      <c r="H1888" s="130"/>
      <c r="I1888" s="130"/>
      <c r="J1888" s="130"/>
      <c r="K1888" s="130"/>
      <c r="L1888" s="130"/>
      <c r="M1888" s="130"/>
      <c r="N1888" s="130"/>
      <c r="O1888" s="130"/>
      <c r="P1888" s="130"/>
      <c r="Q1888" s="130"/>
      <c r="R1888" s="130"/>
      <c r="S1888" s="130"/>
      <c r="T1888" s="130"/>
      <c r="U1888" s="130"/>
      <c r="V1888" s="130"/>
      <c r="W1888" s="130"/>
      <c r="X1888" s="130"/>
      <c r="Y1888" s="130"/>
      <c r="Z1888" s="130"/>
      <c r="AA1888" s="130"/>
      <c r="AB1888" s="130"/>
      <c r="AC1888" s="130"/>
      <c r="AD1888" s="130"/>
      <c r="AE1888" s="130"/>
      <c r="AF1888" s="130"/>
      <c r="AG1888" s="130"/>
      <c r="AH1888" s="130"/>
      <c r="AI1888" s="130"/>
      <c r="AJ1888" s="130"/>
      <c r="AK1888" s="130"/>
      <c r="AL1888" s="130"/>
      <c r="AM1888" s="130"/>
      <c r="AN1888" s="130"/>
      <c r="AO1888" s="130"/>
      <c r="AP1888" s="130"/>
      <c r="AQ1888" s="130"/>
      <c r="AR1888" s="130"/>
      <c r="AS1888" s="130"/>
      <c r="AT1888" s="130"/>
      <c r="AU1888" s="130"/>
      <c r="AV1888" s="130"/>
      <c r="AW1888" s="130"/>
      <c r="AX1888" s="130"/>
      <c r="AY1888" s="130"/>
      <c r="AZ1888" s="130"/>
      <c r="BA1888" s="130"/>
      <c r="BB1888" s="130"/>
      <c r="BC1888" s="130"/>
      <c r="BD1888" s="130"/>
      <c r="BE1888" s="130"/>
      <c r="BF1888" s="130"/>
      <c r="BG1888" s="130"/>
      <c r="BH1888" s="130"/>
      <c r="BI1888" s="130"/>
      <c r="BJ1888" s="130"/>
      <c r="BK1888" s="130"/>
      <c r="BL1888" s="130"/>
      <c r="BM1888" s="130"/>
      <c r="BN1888" s="130"/>
      <c r="BO1888" s="130"/>
      <c r="BP1888" s="130"/>
      <c r="BQ1888" s="130"/>
      <c r="BR1888" s="130"/>
      <c r="BS1888" s="111"/>
    </row>
    <row r="1889" spans="4:71" s="94" customFormat="1" ht="9.75" customHeight="1" x14ac:dyDescent="0.25">
      <c r="D1889" s="130"/>
      <c r="E1889" s="130"/>
      <c r="F1889" s="130"/>
      <c r="G1889" s="130"/>
      <c r="H1889" s="130"/>
      <c r="I1889" s="130"/>
      <c r="J1889" s="130"/>
      <c r="K1889" s="130"/>
      <c r="L1889" s="130"/>
      <c r="M1889" s="130"/>
      <c r="N1889" s="130"/>
      <c r="O1889" s="130"/>
      <c r="P1889" s="130"/>
      <c r="Q1889" s="130"/>
      <c r="R1889" s="130"/>
      <c r="S1889" s="130"/>
      <c r="T1889" s="130"/>
      <c r="U1889" s="130"/>
      <c r="V1889" s="130"/>
      <c r="W1889" s="130"/>
      <c r="X1889" s="130"/>
      <c r="Y1889" s="130"/>
      <c r="Z1889" s="130"/>
      <c r="AA1889" s="130"/>
      <c r="AB1889" s="130"/>
      <c r="AC1889" s="130"/>
      <c r="AD1889" s="130"/>
      <c r="AE1889" s="130"/>
      <c r="AF1889" s="130"/>
      <c r="AG1889" s="130"/>
      <c r="AH1889" s="130"/>
      <c r="AI1889" s="130"/>
      <c r="AJ1889" s="130"/>
      <c r="AK1889" s="130"/>
      <c r="AL1889" s="130"/>
      <c r="AM1889" s="130"/>
      <c r="AN1889" s="130"/>
      <c r="AO1889" s="130"/>
      <c r="AP1889" s="130"/>
      <c r="AQ1889" s="130"/>
      <c r="AR1889" s="130"/>
      <c r="AS1889" s="130"/>
      <c r="AT1889" s="130"/>
      <c r="AU1889" s="130"/>
      <c r="AV1889" s="130"/>
      <c r="AW1889" s="130"/>
      <c r="AX1889" s="130"/>
      <c r="AY1889" s="130"/>
      <c r="AZ1889" s="130"/>
      <c r="BA1889" s="130"/>
      <c r="BB1889" s="130"/>
      <c r="BC1889" s="130"/>
      <c r="BD1889" s="130"/>
      <c r="BE1889" s="130"/>
      <c r="BF1889" s="130"/>
      <c r="BG1889" s="130"/>
      <c r="BH1889" s="130"/>
      <c r="BI1889" s="130"/>
      <c r="BJ1889" s="130"/>
      <c r="BK1889" s="130"/>
      <c r="BL1889" s="130"/>
      <c r="BM1889" s="130"/>
      <c r="BN1889" s="130"/>
      <c r="BO1889" s="130"/>
      <c r="BP1889" s="130"/>
      <c r="BQ1889" s="130"/>
      <c r="BR1889" s="130"/>
      <c r="BS1889" s="111"/>
    </row>
    <row r="1890" spans="4:71" s="94" customFormat="1" ht="9.75" customHeight="1" x14ac:dyDescent="0.25">
      <c r="D1890" s="130"/>
      <c r="E1890" s="130"/>
      <c r="F1890" s="130"/>
      <c r="G1890" s="130"/>
      <c r="H1890" s="130"/>
      <c r="I1890" s="130"/>
      <c r="J1890" s="130"/>
      <c r="K1890" s="130"/>
      <c r="L1890" s="130"/>
      <c r="M1890" s="130"/>
      <c r="N1890" s="130"/>
      <c r="O1890" s="130"/>
      <c r="P1890" s="130"/>
      <c r="Q1890" s="130"/>
      <c r="R1890" s="130"/>
      <c r="S1890" s="130"/>
      <c r="T1890" s="130"/>
      <c r="U1890" s="130"/>
      <c r="V1890" s="130"/>
      <c r="W1890" s="130"/>
      <c r="X1890" s="130"/>
      <c r="Y1890" s="130"/>
      <c r="Z1890" s="130"/>
      <c r="AA1890" s="130"/>
      <c r="AB1890" s="130"/>
      <c r="AC1890" s="130"/>
      <c r="AD1890" s="130"/>
      <c r="AE1890" s="130"/>
      <c r="AF1890" s="130"/>
      <c r="AG1890" s="130"/>
      <c r="AH1890" s="130"/>
      <c r="AI1890" s="130"/>
      <c r="AJ1890" s="130"/>
      <c r="AK1890" s="130"/>
      <c r="AL1890" s="130"/>
      <c r="AM1890" s="130"/>
      <c r="AN1890" s="130"/>
      <c r="AO1890" s="130"/>
      <c r="AP1890" s="130"/>
      <c r="AQ1890" s="130"/>
      <c r="AR1890" s="130"/>
      <c r="AS1890" s="130"/>
      <c r="AT1890" s="130"/>
      <c r="AU1890" s="130"/>
      <c r="AV1890" s="130"/>
      <c r="AW1890" s="130"/>
      <c r="AX1890" s="130"/>
      <c r="AY1890" s="130"/>
      <c r="AZ1890" s="130"/>
      <c r="BA1890" s="130"/>
      <c r="BB1890" s="130"/>
      <c r="BC1890" s="130"/>
      <c r="BD1890" s="130"/>
      <c r="BE1890" s="130"/>
      <c r="BF1890" s="130"/>
      <c r="BG1890" s="130"/>
      <c r="BH1890" s="130"/>
      <c r="BI1890" s="130"/>
      <c r="BJ1890" s="130"/>
      <c r="BK1890" s="130"/>
      <c r="BL1890" s="130"/>
      <c r="BM1890" s="130"/>
      <c r="BN1890" s="130"/>
      <c r="BO1890" s="130"/>
      <c r="BP1890" s="130"/>
      <c r="BQ1890" s="130"/>
      <c r="BR1890" s="130"/>
      <c r="BS1890" s="111"/>
    </row>
    <row r="1891" spans="4:71" s="94" customFormat="1" ht="9.75" customHeight="1" x14ac:dyDescent="0.25">
      <c r="D1891" s="130"/>
      <c r="E1891" s="130"/>
      <c r="F1891" s="130"/>
      <c r="G1891" s="130"/>
      <c r="H1891" s="130"/>
      <c r="I1891" s="130"/>
      <c r="J1891" s="130"/>
      <c r="K1891" s="130"/>
      <c r="L1891" s="130"/>
      <c r="M1891" s="130"/>
      <c r="N1891" s="130"/>
      <c r="O1891" s="130"/>
      <c r="P1891" s="130"/>
      <c r="Q1891" s="130"/>
      <c r="R1891" s="130"/>
      <c r="S1891" s="130"/>
      <c r="T1891" s="130"/>
      <c r="U1891" s="130"/>
      <c r="V1891" s="130"/>
      <c r="W1891" s="130"/>
      <c r="X1891" s="130"/>
      <c r="Y1891" s="130"/>
      <c r="Z1891" s="130"/>
      <c r="AA1891" s="130"/>
      <c r="AB1891" s="130"/>
      <c r="AC1891" s="130"/>
      <c r="AD1891" s="130"/>
      <c r="AE1891" s="130"/>
      <c r="AF1891" s="130"/>
      <c r="AG1891" s="130"/>
      <c r="AH1891" s="130"/>
      <c r="AI1891" s="130"/>
      <c r="AJ1891" s="130"/>
      <c r="AK1891" s="130"/>
      <c r="AL1891" s="130"/>
      <c r="AM1891" s="130"/>
      <c r="AN1891" s="130"/>
      <c r="AO1891" s="130"/>
      <c r="AP1891" s="130"/>
      <c r="AQ1891" s="130"/>
      <c r="AR1891" s="130"/>
      <c r="AS1891" s="130"/>
      <c r="AT1891" s="130"/>
      <c r="AU1891" s="130"/>
      <c r="AV1891" s="130"/>
      <c r="AW1891" s="130"/>
      <c r="AX1891" s="130"/>
      <c r="AY1891" s="130"/>
      <c r="AZ1891" s="130"/>
      <c r="BA1891" s="130"/>
      <c r="BB1891" s="130"/>
      <c r="BC1891" s="130"/>
      <c r="BD1891" s="130"/>
      <c r="BE1891" s="130"/>
      <c r="BF1891" s="130"/>
      <c r="BG1891" s="130"/>
      <c r="BH1891" s="130"/>
      <c r="BI1891" s="130"/>
      <c r="BJ1891" s="130"/>
      <c r="BK1891" s="130"/>
      <c r="BL1891" s="130"/>
      <c r="BM1891" s="130"/>
      <c r="BN1891" s="130"/>
      <c r="BO1891" s="130"/>
      <c r="BP1891" s="130"/>
      <c r="BQ1891" s="130"/>
      <c r="BR1891" s="130"/>
      <c r="BS1891" s="111"/>
    </row>
    <row r="1892" spans="4:71" s="94" customFormat="1" ht="9.75" customHeight="1" x14ac:dyDescent="0.25">
      <c r="D1892" s="130"/>
      <c r="E1892" s="130"/>
      <c r="F1892" s="130"/>
      <c r="G1892" s="130"/>
      <c r="H1892" s="130"/>
      <c r="I1892" s="130"/>
      <c r="J1892" s="130"/>
      <c r="K1892" s="130"/>
      <c r="L1892" s="130"/>
      <c r="M1892" s="130"/>
      <c r="N1892" s="130"/>
      <c r="O1892" s="130"/>
      <c r="P1892" s="130"/>
      <c r="Q1892" s="130"/>
      <c r="R1892" s="130"/>
      <c r="S1892" s="130"/>
      <c r="T1892" s="130"/>
      <c r="U1892" s="130"/>
      <c r="V1892" s="130"/>
      <c r="W1892" s="130"/>
      <c r="X1892" s="130"/>
      <c r="Y1892" s="130"/>
      <c r="Z1892" s="130"/>
      <c r="AA1892" s="130"/>
      <c r="AB1892" s="130"/>
      <c r="AC1892" s="130"/>
      <c r="AD1892" s="130"/>
      <c r="AE1892" s="130"/>
      <c r="AF1892" s="130"/>
      <c r="AG1892" s="130"/>
      <c r="AH1892" s="130"/>
      <c r="AI1892" s="130"/>
      <c r="AJ1892" s="130"/>
      <c r="AK1892" s="130"/>
      <c r="AL1892" s="130"/>
      <c r="AM1892" s="130"/>
      <c r="AN1892" s="130"/>
      <c r="AO1892" s="130"/>
      <c r="AP1892" s="130"/>
      <c r="AQ1892" s="130"/>
      <c r="AR1892" s="130"/>
      <c r="AS1892" s="130"/>
      <c r="AT1892" s="130"/>
      <c r="AU1892" s="130"/>
      <c r="AV1892" s="130"/>
      <c r="AW1892" s="130"/>
      <c r="AX1892" s="130"/>
      <c r="AY1892" s="130"/>
      <c r="AZ1892" s="130"/>
      <c r="BA1892" s="130"/>
      <c r="BB1892" s="130"/>
      <c r="BC1892" s="130"/>
      <c r="BD1892" s="130"/>
      <c r="BE1892" s="130"/>
      <c r="BF1892" s="130"/>
      <c r="BG1892" s="130"/>
      <c r="BH1892" s="130"/>
      <c r="BI1892" s="130"/>
      <c r="BJ1892" s="130"/>
      <c r="BK1892" s="130"/>
      <c r="BL1892" s="130"/>
      <c r="BM1892" s="130"/>
      <c r="BN1892" s="130"/>
      <c r="BO1892" s="130"/>
      <c r="BP1892" s="130"/>
      <c r="BQ1892" s="130"/>
      <c r="BR1892" s="130"/>
      <c r="BS1892" s="111"/>
    </row>
    <row r="1893" spans="4:71" s="94" customFormat="1" ht="9.75" customHeight="1" x14ac:dyDescent="0.25">
      <c r="D1893" s="130"/>
      <c r="E1893" s="130"/>
      <c r="F1893" s="130"/>
      <c r="G1893" s="130"/>
      <c r="H1893" s="130"/>
      <c r="I1893" s="130"/>
      <c r="J1893" s="130"/>
      <c r="K1893" s="130"/>
      <c r="L1893" s="130"/>
      <c r="M1893" s="130"/>
      <c r="N1893" s="130"/>
      <c r="O1893" s="130"/>
      <c r="P1893" s="130"/>
      <c r="Q1893" s="130"/>
      <c r="R1893" s="130"/>
      <c r="S1893" s="130"/>
      <c r="T1893" s="130"/>
      <c r="U1893" s="130"/>
      <c r="V1893" s="130"/>
      <c r="W1893" s="130"/>
      <c r="X1893" s="130"/>
      <c r="Y1893" s="130"/>
      <c r="Z1893" s="130"/>
      <c r="AA1893" s="130"/>
      <c r="AB1893" s="130"/>
      <c r="AC1893" s="130"/>
      <c r="AD1893" s="130"/>
      <c r="AE1893" s="130"/>
      <c r="AF1893" s="130"/>
      <c r="AG1893" s="130"/>
      <c r="AH1893" s="130"/>
      <c r="AI1893" s="130"/>
      <c r="AJ1893" s="130"/>
      <c r="AK1893" s="130"/>
      <c r="AL1893" s="130"/>
      <c r="AM1893" s="130"/>
      <c r="AN1893" s="130"/>
      <c r="AO1893" s="130"/>
      <c r="AP1893" s="130"/>
      <c r="AQ1893" s="130"/>
      <c r="AR1893" s="130"/>
      <c r="AS1893" s="130"/>
      <c r="AT1893" s="130"/>
      <c r="AU1893" s="130"/>
      <c r="AV1893" s="130"/>
      <c r="AW1893" s="130"/>
      <c r="AX1893" s="130"/>
      <c r="AY1893" s="130"/>
      <c r="AZ1893" s="130"/>
      <c r="BA1893" s="130"/>
      <c r="BB1893" s="130"/>
      <c r="BC1893" s="130"/>
      <c r="BD1893" s="130"/>
      <c r="BE1893" s="130"/>
      <c r="BF1893" s="130"/>
      <c r="BG1893" s="130"/>
      <c r="BH1893" s="130"/>
      <c r="BI1893" s="130"/>
      <c r="BJ1893" s="130"/>
      <c r="BK1893" s="130"/>
      <c r="BL1893" s="130"/>
      <c r="BM1893" s="130"/>
      <c r="BN1893" s="130"/>
      <c r="BO1893" s="130"/>
      <c r="BP1893" s="130"/>
      <c r="BQ1893" s="130"/>
      <c r="BR1893" s="130"/>
      <c r="BS1893" s="111"/>
    </row>
    <row r="1894" spans="4:71" s="94" customFormat="1" ht="9.75" customHeight="1" x14ac:dyDescent="0.25">
      <c r="D1894" s="130"/>
      <c r="E1894" s="130"/>
      <c r="F1894" s="130"/>
      <c r="G1894" s="130"/>
      <c r="H1894" s="130"/>
      <c r="I1894" s="130"/>
      <c r="J1894" s="130"/>
      <c r="K1894" s="130"/>
      <c r="L1894" s="130"/>
      <c r="M1894" s="130"/>
      <c r="N1894" s="130"/>
      <c r="O1894" s="130"/>
      <c r="P1894" s="130"/>
      <c r="Q1894" s="130"/>
      <c r="R1894" s="130"/>
      <c r="S1894" s="130"/>
      <c r="T1894" s="130"/>
      <c r="U1894" s="130"/>
      <c r="V1894" s="130"/>
      <c r="W1894" s="130"/>
      <c r="X1894" s="130"/>
      <c r="Y1894" s="130"/>
      <c r="Z1894" s="130"/>
      <c r="AA1894" s="130"/>
      <c r="AB1894" s="130"/>
      <c r="AC1894" s="130"/>
      <c r="AD1894" s="130"/>
      <c r="AE1894" s="130"/>
      <c r="AF1894" s="130"/>
      <c r="AG1894" s="130"/>
      <c r="AH1894" s="130"/>
      <c r="AI1894" s="130"/>
      <c r="AJ1894" s="130"/>
      <c r="AK1894" s="130"/>
      <c r="AL1894" s="130"/>
      <c r="AM1894" s="130"/>
      <c r="AN1894" s="130"/>
      <c r="AO1894" s="130"/>
      <c r="AP1894" s="130"/>
      <c r="AQ1894" s="130"/>
      <c r="AR1894" s="130"/>
      <c r="AS1894" s="130"/>
      <c r="AT1894" s="130"/>
      <c r="AU1894" s="130"/>
      <c r="AV1894" s="130"/>
      <c r="AW1894" s="130"/>
      <c r="AX1894" s="130"/>
      <c r="AY1894" s="130"/>
      <c r="AZ1894" s="130"/>
      <c r="BA1894" s="130"/>
      <c r="BB1894" s="130"/>
      <c r="BC1894" s="130"/>
      <c r="BD1894" s="130"/>
      <c r="BE1894" s="130"/>
      <c r="BF1894" s="130"/>
      <c r="BG1894" s="130"/>
      <c r="BH1894" s="130"/>
      <c r="BI1894" s="130"/>
      <c r="BJ1894" s="130"/>
      <c r="BK1894" s="130"/>
      <c r="BL1894" s="130"/>
      <c r="BM1894" s="130"/>
      <c r="BN1894" s="130"/>
      <c r="BO1894" s="130"/>
      <c r="BP1894" s="130"/>
      <c r="BQ1894" s="130"/>
      <c r="BR1894" s="130"/>
      <c r="BS1894" s="111"/>
    </row>
    <row r="1895" spans="4:71" s="94" customFormat="1" ht="9.75" customHeight="1" x14ac:dyDescent="0.25">
      <c r="D1895" s="130"/>
      <c r="E1895" s="130"/>
      <c r="F1895" s="130"/>
      <c r="G1895" s="130"/>
      <c r="H1895" s="130"/>
      <c r="I1895" s="130"/>
      <c r="J1895" s="130"/>
      <c r="K1895" s="130"/>
      <c r="L1895" s="130"/>
      <c r="M1895" s="130"/>
      <c r="N1895" s="130"/>
      <c r="O1895" s="130"/>
      <c r="P1895" s="130"/>
      <c r="Q1895" s="130"/>
      <c r="R1895" s="130"/>
      <c r="S1895" s="130"/>
      <c r="T1895" s="130"/>
      <c r="U1895" s="130"/>
      <c r="V1895" s="130"/>
      <c r="W1895" s="130"/>
      <c r="X1895" s="130"/>
      <c r="Y1895" s="130"/>
      <c r="Z1895" s="130"/>
      <c r="AA1895" s="130"/>
      <c r="AB1895" s="130"/>
      <c r="AC1895" s="130"/>
      <c r="AD1895" s="130"/>
      <c r="AE1895" s="130"/>
      <c r="AF1895" s="130"/>
      <c r="AG1895" s="130"/>
      <c r="AH1895" s="130"/>
      <c r="AI1895" s="130"/>
      <c r="AJ1895" s="130"/>
      <c r="AK1895" s="130"/>
      <c r="AL1895" s="130"/>
      <c r="AM1895" s="130"/>
      <c r="AN1895" s="130"/>
      <c r="AO1895" s="130"/>
      <c r="AP1895" s="130"/>
      <c r="AQ1895" s="130"/>
      <c r="AR1895" s="130"/>
      <c r="AS1895" s="130"/>
      <c r="AT1895" s="130"/>
      <c r="AU1895" s="130"/>
      <c r="AV1895" s="130"/>
      <c r="AW1895" s="130"/>
      <c r="AX1895" s="130"/>
      <c r="AY1895" s="130"/>
      <c r="AZ1895" s="130"/>
      <c r="BA1895" s="130"/>
      <c r="BB1895" s="130"/>
      <c r="BC1895" s="130"/>
      <c r="BD1895" s="130"/>
      <c r="BE1895" s="130"/>
      <c r="BF1895" s="130"/>
      <c r="BG1895" s="130"/>
      <c r="BH1895" s="130"/>
      <c r="BI1895" s="130"/>
      <c r="BJ1895" s="130"/>
      <c r="BK1895" s="130"/>
      <c r="BL1895" s="130"/>
      <c r="BM1895" s="130"/>
      <c r="BN1895" s="130"/>
      <c r="BO1895" s="130"/>
      <c r="BP1895" s="130"/>
      <c r="BQ1895" s="130"/>
      <c r="BR1895" s="130"/>
      <c r="BS1895" s="111"/>
    </row>
    <row r="1896" spans="4:71" s="94" customFormat="1" ht="9.75" customHeight="1" x14ac:dyDescent="0.25">
      <c r="D1896" s="130"/>
      <c r="E1896" s="130"/>
      <c r="F1896" s="130"/>
      <c r="G1896" s="130"/>
      <c r="H1896" s="130"/>
      <c r="I1896" s="130"/>
      <c r="J1896" s="130"/>
      <c r="K1896" s="130"/>
      <c r="L1896" s="130"/>
      <c r="M1896" s="130"/>
      <c r="N1896" s="130"/>
      <c r="O1896" s="130"/>
      <c r="P1896" s="130"/>
      <c r="Q1896" s="130"/>
      <c r="R1896" s="130"/>
      <c r="S1896" s="130"/>
      <c r="T1896" s="130"/>
      <c r="U1896" s="130"/>
      <c r="V1896" s="130"/>
      <c r="W1896" s="130"/>
      <c r="X1896" s="130"/>
      <c r="Y1896" s="130"/>
      <c r="Z1896" s="130"/>
      <c r="AA1896" s="130"/>
      <c r="AB1896" s="130"/>
      <c r="AC1896" s="130"/>
      <c r="AD1896" s="130"/>
      <c r="AE1896" s="130"/>
      <c r="AF1896" s="130"/>
      <c r="AG1896" s="130"/>
      <c r="AH1896" s="130"/>
      <c r="AI1896" s="130"/>
      <c r="AJ1896" s="130"/>
      <c r="AK1896" s="130"/>
      <c r="AL1896" s="130"/>
      <c r="AM1896" s="130"/>
      <c r="AN1896" s="130"/>
      <c r="AO1896" s="130"/>
      <c r="AP1896" s="130"/>
      <c r="AQ1896" s="130"/>
      <c r="AR1896" s="130"/>
      <c r="AS1896" s="130"/>
      <c r="AT1896" s="130"/>
      <c r="AU1896" s="130"/>
      <c r="AV1896" s="130"/>
      <c r="AW1896" s="130"/>
      <c r="AX1896" s="130"/>
      <c r="AY1896" s="130"/>
      <c r="AZ1896" s="130"/>
      <c r="BA1896" s="130"/>
      <c r="BB1896" s="130"/>
      <c r="BC1896" s="130"/>
      <c r="BD1896" s="130"/>
      <c r="BE1896" s="130"/>
      <c r="BF1896" s="130"/>
      <c r="BG1896" s="130"/>
      <c r="BH1896" s="130"/>
      <c r="BI1896" s="130"/>
      <c r="BJ1896" s="130"/>
      <c r="BK1896" s="130"/>
      <c r="BL1896" s="130"/>
      <c r="BM1896" s="130"/>
      <c r="BN1896" s="130"/>
      <c r="BO1896" s="130"/>
      <c r="BP1896" s="130"/>
      <c r="BQ1896" s="130"/>
      <c r="BR1896" s="130"/>
      <c r="BS1896" s="111"/>
    </row>
    <row r="1897" spans="4:71" s="94" customFormat="1" ht="9.75" customHeight="1" x14ac:dyDescent="0.25">
      <c r="D1897" s="130"/>
      <c r="E1897" s="130"/>
      <c r="F1897" s="130"/>
      <c r="G1897" s="130"/>
      <c r="H1897" s="130"/>
      <c r="I1897" s="130"/>
      <c r="J1897" s="130"/>
      <c r="K1897" s="130"/>
      <c r="L1897" s="130"/>
      <c r="M1897" s="130"/>
      <c r="N1897" s="130"/>
      <c r="O1897" s="130"/>
      <c r="P1897" s="130"/>
      <c r="Q1897" s="130"/>
      <c r="R1897" s="130"/>
      <c r="S1897" s="130"/>
      <c r="T1897" s="130"/>
      <c r="U1897" s="130"/>
      <c r="V1897" s="130"/>
      <c r="W1897" s="130"/>
      <c r="X1897" s="130"/>
      <c r="Y1897" s="130"/>
      <c r="Z1897" s="130"/>
      <c r="AA1897" s="130"/>
      <c r="AB1897" s="130"/>
      <c r="AC1897" s="130"/>
      <c r="AD1897" s="130"/>
      <c r="AE1897" s="130"/>
      <c r="AF1897" s="130"/>
      <c r="AG1897" s="130"/>
      <c r="AH1897" s="130"/>
      <c r="AI1897" s="130"/>
      <c r="AJ1897" s="130"/>
      <c r="AK1897" s="130"/>
      <c r="AL1897" s="130"/>
      <c r="AM1897" s="130"/>
      <c r="AN1897" s="130"/>
      <c r="AO1897" s="130"/>
      <c r="AP1897" s="130"/>
      <c r="AQ1897" s="130"/>
      <c r="AR1897" s="130"/>
      <c r="AS1897" s="130"/>
      <c r="AT1897" s="130"/>
      <c r="AU1897" s="130"/>
      <c r="AV1897" s="130"/>
      <c r="AW1897" s="130"/>
      <c r="AX1897" s="130"/>
      <c r="AY1897" s="130"/>
      <c r="AZ1897" s="130"/>
      <c r="BA1897" s="130"/>
      <c r="BB1897" s="130"/>
      <c r="BC1897" s="130"/>
      <c r="BD1897" s="130"/>
      <c r="BE1897" s="130"/>
      <c r="BF1897" s="130"/>
      <c r="BG1897" s="130"/>
      <c r="BH1897" s="130"/>
      <c r="BI1897" s="130"/>
      <c r="BJ1897" s="130"/>
      <c r="BK1897" s="130"/>
      <c r="BL1897" s="130"/>
      <c r="BM1897" s="130"/>
      <c r="BN1897" s="130"/>
      <c r="BO1897" s="130"/>
      <c r="BP1897" s="130"/>
      <c r="BQ1897" s="130"/>
      <c r="BR1897" s="130"/>
      <c r="BS1897" s="111"/>
    </row>
    <row r="1898" spans="4:71" s="94" customFormat="1" ht="9.75" customHeight="1" x14ac:dyDescent="0.25">
      <c r="D1898" s="130"/>
      <c r="E1898" s="130"/>
      <c r="F1898" s="130"/>
      <c r="G1898" s="130"/>
      <c r="H1898" s="130"/>
      <c r="I1898" s="130"/>
      <c r="J1898" s="130"/>
      <c r="K1898" s="130"/>
      <c r="L1898" s="130"/>
      <c r="M1898" s="130"/>
      <c r="N1898" s="130"/>
      <c r="O1898" s="130"/>
      <c r="P1898" s="130"/>
      <c r="Q1898" s="130"/>
      <c r="R1898" s="130"/>
      <c r="S1898" s="130"/>
      <c r="T1898" s="130"/>
      <c r="U1898" s="130"/>
      <c r="V1898" s="130"/>
      <c r="W1898" s="130"/>
      <c r="X1898" s="130"/>
      <c r="Y1898" s="130"/>
      <c r="Z1898" s="130"/>
      <c r="AA1898" s="130"/>
      <c r="AB1898" s="130"/>
      <c r="AC1898" s="130"/>
      <c r="AD1898" s="130"/>
      <c r="AE1898" s="130"/>
      <c r="AF1898" s="130"/>
      <c r="AG1898" s="130"/>
      <c r="AH1898" s="130"/>
      <c r="AI1898" s="130"/>
      <c r="AJ1898" s="130"/>
      <c r="AK1898" s="130"/>
      <c r="AL1898" s="130"/>
      <c r="AM1898" s="130"/>
      <c r="AN1898" s="130"/>
      <c r="AO1898" s="130"/>
      <c r="AP1898" s="130"/>
      <c r="AQ1898" s="130"/>
      <c r="AR1898" s="130"/>
      <c r="AS1898" s="130"/>
      <c r="AT1898" s="130"/>
      <c r="AU1898" s="130"/>
      <c r="AV1898" s="130"/>
      <c r="AW1898" s="130"/>
      <c r="AX1898" s="130"/>
      <c r="AY1898" s="130"/>
      <c r="AZ1898" s="130"/>
      <c r="BA1898" s="130"/>
      <c r="BB1898" s="130"/>
      <c r="BC1898" s="130"/>
      <c r="BD1898" s="130"/>
      <c r="BE1898" s="130"/>
      <c r="BF1898" s="130"/>
      <c r="BG1898" s="130"/>
      <c r="BH1898" s="130"/>
      <c r="BI1898" s="130"/>
      <c r="BJ1898" s="130"/>
      <c r="BK1898" s="130"/>
      <c r="BL1898" s="130"/>
      <c r="BM1898" s="130"/>
      <c r="BN1898" s="130"/>
      <c r="BO1898" s="130"/>
      <c r="BP1898" s="130"/>
      <c r="BQ1898" s="130"/>
      <c r="BR1898" s="130"/>
      <c r="BS1898" s="111"/>
    </row>
    <row r="1899" spans="4:71" s="94" customFormat="1" ht="9.75" customHeight="1" x14ac:dyDescent="0.25">
      <c r="D1899" s="130"/>
      <c r="E1899" s="130"/>
      <c r="F1899" s="130"/>
      <c r="G1899" s="130"/>
      <c r="H1899" s="130"/>
      <c r="I1899" s="130"/>
      <c r="J1899" s="130"/>
      <c r="K1899" s="130"/>
      <c r="L1899" s="130"/>
      <c r="M1899" s="130"/>
      <c r="N1899" s="130"/>
      <c r="O1899" s="130"/>
      <c r="P1899" s="130"/>
      <c r="Q1899" s="130"/>
      <c r="R1899" s="130"/>
      <c r="S1899" s="130"/>
      <c r="T1899" s="130"/>
      <c r="U1899" s="130"/>
      <c r="V1899" s="130"/>
      <c r="W1899" s="130"/>
      <c r="X1899" s="130"/>
      <c r="Y1899" s="130"/>
      <c r="Z1899" s="130"/>
      <c r="AA1899" s="130"/>
      <c r="AB1899" s="130"/>
      <c r="AC1899" s="130"/>
      <c r="AD1899" s="130"/>
      <c r="AE1899" s="130"/>
      <c r="AF1899" s="130"/>
      <c r="AG1899" s="130"/>
      <c r="AH1899" s="130"/>
      <c r="AI1899" s="130"/>
      <c r="AJ1899" s="130"/>
      <c r="AK1899" s="130"/>
      <c r="AL1899" s="130"/>
      <c r="AM1899" s="130"/>
      <c r="AN1899" s="130"/>
      <c r="AO1899" s="130"/>
      <c r="AP1899" s="130"/>
      <c r="AQ1899" s="130"/>
      <c r="AR1899" s="130"/>
      <c r="AS1899" s="130"/>
      <c r="AT1899" s="130"/>
      <c r="AU1899" s="130"/>
      <c r="AV1899" s="130"/>
      <c r="AW1899" s="130"/>
      <c r="AX1899" s="130"/>
      <c r="AY1899" s="130"/>
      <c r="AZ1899" s="130"/>
      <c r="BA1899" s="130"/>
      <c r="BB1899" s="130"/>
      <c r="BC1899" s="130"/>
      <c r="BD1899" s="130"/>
      <c r="BE1899" s="130"/>
      <c r="BF1899" s="130"/>
      <c r="BG1899" s="130"/>
      <c r="BH1899" s="130"/>
      <c r="BI1899" s="130"/>
      <c r="BJ1899" s="130"/>
      <c r="BK1899" s="130"/>
      <c r="BL1899" s="130"/>
      <c r="BM1899" s="130"/>
      <c r="BN1899" s="130"/>
      <c r="BO1899" s="130"/>
      <c r="BP1899" s="130"/>
      <c r="BQ1899" s="130"/>
      <c r="BR1899" s="130"/>
      <c r="BS1899" s="111"/>
    </row>
    <row r="1900" spans="4:71" s="94" customFormat="1" ht="9.75" customHeight="1" x14ac:dyDescent="0.25">
      <c r="D1900" s="130"/>
      <c r="E1900" s="130"/>
      <c r="F1900" s="130"/>
      <c r="G1900" s="130"/>
      <c r="H1900" s="130"/>
      <c r="I1900" s="130"/>
      <c r="J1900" s="130"/>
      <c r="K1900" s="130"/>
      <c r="L1900" s="130"/>
      <c r="M1900" s="130"/>
      <c r="N1900" s="130"/>
      <c r="O1900" s="130"/>
      <c r="P1900" s="130"/>
      <c r="Q1900" s="130"/>
      <c r="R1900" s="130"/>
      <c r="S1900" s="130"/>
      <c r="T1900" s="130"/>
      <c r="U1900" s="130"/>
      <c r="V1900" s="130"/>
      <c r="W1900" s="130"/>
      <c r="X1900" s="130"/>
      <c r="Y1900" s="130"/>
      <c r="Z1900" s="130"/>
      <c r="AA1900" s="130"/>
      <c r="AB1900" s="130"/>
      <c r="AC1900" s="130"/>
      <c r="AD1900" s="130"/>
      <c r="AE1900" s="130"/>
      <c r="AF1900" s="130"/>
      <c r="AG1900" s="130"/>
      <c r="AH1900" s="130"/>
      <c r="AI1900" s="130"/>
      <c r="AJ1900" s="130"/>
      <c r="AK1900" s="130"/>
      <c r="AL1900" s="130"/>
      <c r="AM1900" s="130"/>
      <c r="AN1900" s="130"/>
      <c r="AO1900" s="130"/>
      <c r="AP1900" s="130"/>
      <c r="AQ1900" s="130"/>
      <c r="AR1900" s="130"/>
      <c r="AS1900" s="130"/>
      <c r="AT1900" s="130"/>
      <c r="AU1900" s="130"/>
      <c r="AV1900" s="130"/>
      <c r="AW1900" s="130"/>
      <c r="AX1900" s="130"/>
      <c r="AY1900" s="130"/>
      <c r="AZ1900" s="130"/>
      <c r="BA1900" s="130"/>
      <c r="BB1900" s="130"/>
      <c r="BC1900" s="130"/>
      <c r="BD1900" s="130"/>
      <c r="BE1900" s="130"/>
      <c r="BF1900" s="130"/>
      <c r="BG1900" s="130"/>
      <c r="BH1900" s="130"/>
      <c r="BI1900" s="130"/>
      <c r="BJ1900" s="130"/>
      <c r="BK1900" s="130"/>
      <c r="BL1900" s="130"/>
      <c r="BM1900" s="130"/>
      <c r="BN1900" s="130"/>
      <c r="BO1900" s="130"/>
      <c r="BP1900" s="130"/>
      <c r="BQ1900" s="130"/>
      <c r="BR1900" s="130"/>
      <c r="BS1900" s="111"/>
    </row>
    <row r="1901" spans="4:71" s="94" customFormat="1" ht="9.75" customHeight="1" x14ac:dyDescent="0.25">
      <c r="D1901" s="130"/>
      <c r="E1901" s="130"/>
      <c r="F1901" s="130"/>
      <c r="G1901" s="130"/>
      <c r="H1901" s="130"/>
      <c r="I1901" s="130"/>
      <c r="J1901" s="130"/>
      <c r="K1901" s="130"/>
      <c r="L1901" s="130"/>
      <c r="M1901" s="130"/>
      <c r="N1901" s="130"/>
      <c r="O1901" s="130"/>
      <c r="P1901" s="130"/>
      <c r="Q1901" s="130"/>
      <c r="R1901" s="130"/>
      <c r="S1901" s="130"/>
      <c r="T1901" s="130"/>
      <c r="U1901" s="130"/>
      <c r="V1901" s="130"/>
      <c r="W1901" s="130"/>
      <c r="X1901" s="130"/>
      <c r="Y1901" s="130"/>
      <c r="Z1901" s="130"/>
      <c r="AA1901" s="130"/>
      <c r="AB1901" s="130"/>
      <c r="AC1901" s="130"/>
      <c r="AD1901" s="130"/>
      <c r="AE1901" s="130"/>
      <c r="AF1901" s="130"/>
      <c r="AG1901" s="130"/>
      <c r="AH1901" s="130"/>
      <c r="AI1901" s="130"/>
      <c r="AJ1901" s="130"/>
      <c r="AK1901" s="130"/>
      <c r="AL1901" s="130"/>
      <c r="AM1901" s="130"/>
      <c r="AN1901" s="130"/>
      <c r="AO1901" s="130"/>
      <c r="AP1901" s="130"/>
      <c r="AQ1901" s="130"/>
      <c r="AR1901" s="130"/>
      <c r="AS1901" s="130"/>
      <c r="AT1901" s="130"/>
      <c r="AU1901" s="130"/>
      <c r="AV1901" s="130"/>
      <c r="AW1901" s="130"/>
      <c r="AX1901" s="130"/>
      <c r="AY1901" s="130"/>
      <c r="AZ1901" s="130"/>
      <c r="BA1901" s="130"/>
      <c r="BB1901" s="130"/>
      <c r="BC1901" s="130"/>
      <c r="BD1901" s="130"/>
      <c r="BE1901" s="130"/>
      <c r="BF1901" s="130"/>
      <c r="BG1901" s="130"/>
      <c r="BH1901" s="130"/>
      <c r="BI1901" s="130"/>
      <c r="BJ1901" s="130"/>
      <c r="BK1901" s="130"/>
      <c r="BL1901" s="130"/>
      <c r="BM1901" s="130"/>
      <c r="BN1901" s="130"/>
      <c r="BO1901" s="130"/>
      <c r="BP1901" s="130"/>
      <c r="BQ1901" s="130"/>
      <c r="BR1901" s="130"/>
      <c r="BS1901" s="111"/>
    </row>
    <row r="1902" spans="4:71" s="94" customFormat="1" ht="9.75" customHeight="1" x14ac:dyDescent="0.25">
      <c r="D1902" s="130"/>
      <c r="E1902" s="130"/>
      <c r="F1902" s="130"/>
      <c r="G1902" s="130"/>
      <c r="H1902" s="130"/>
      <c r="I1902" s="130"/>
      <c r="J1902" s="130"/>
      <c r="K1902" s="130"/>
      <c r="L1902" s="130"/>
      <c r="M1902" s="130"/>
      <c r="N1902" s="130"/>
      <c r="O1902" s="130"/>
      <c r="P1902" s="130"/>
      <c r="Q1902" s="130"/>
      <c r="R1902" s="130"/>
      <c r="S1902" s="130"/>
      <c r="T1902" s="130"/>
      <c r="U1902" s="130"/>
      <c r="V1902" s="130"/>
      <c r="W1902" s="130"/>
      <c r="X1902" s="130"/>
      <c r="Y1902" s="130"/>
      <c r="Z1902" s="130"/>
      <c r="AA1902" s="130"/>
      <c r="AB1902" s="130"/>
      <c r="AC1902" s="130"/>
      <c r="AD1902" s="130"/>
      <c r="AE1902" s="130"/>
      <c r="AF1902" s="130"/>
      <c r="AG1902" s="130"/>
      <c r="AH1902" s="130"/>
      <c r="AI1902" s="130"/>
      <c r="AJ1902" s="130"/>
      <c r="AK1902" s="130"/>
      <c r="AL1902" s="130"/>
      <c r="AM1902" s="130"/>
      <c r="AN1902" s="130"/>
      <c r="AO1902" s="130"/>
      <c r="AP1902" s="130"/>
      <c r="AQ1902" s="130"/>
      <c r="AR1902" s="130"/>
      <c r="AS1902" s="130"/>
      <c r="AT1902" s="130"/>
      <c r="AU1902" s="130"/>
      <c r="AV1902" s="130"/>
      <c r="AW1902" s="130"/>
      <c r="AX1902" s="130"/>
      <c r="AY1902" s="130"/>
      <c r="AZ1902" s="130"/>
      <c r="BA1902" s="130"/>
      <c r="BB1902" s="130"/>
      <c r="BC1902" s="130"/>
      <c r="BD1902" s="130"/>
      <c r="BE1902" s="130"/>
      <c r="BF1902" s="130"/>
      <c r="BG1902" s="130"/>
      <c r="BH1902" s="130"/>
      <c r="BI1902" s="130"/>
      <c r="BJ1902" s="130"/>
      <c r="BK1902" s="130"/>
      <c r="BL1902" s="130"/>
      <c r="BM1902" s="130"/>
      <c r="BN1902" s="130"/>
      <c r="BO1902" s="130"/>
      <c r="BP1902" s="130"/>
      <c r="BQ1902" s="130"/>
      <c r="BR1902" s="130"/>
      <c r="BS1902" s="111"/>
    </row>
    <row r="1903" spans="4:71" s="94" customFormat="1" ht="9.75" customHeight="1" x14ac:dyDescent="0.25">
      <c r="D1903" s="130"/>
      <c r="E1903" s="130"/>
      <c r="F1903" s="130"/>
      <c r="G1903" s="130"/>
      <c r="H1903" s="130"/>
      <c r="I1903" s="130"/>
      <c r="J1903" s="130"/>
      <c r="K1903" s="130"/>
      <c r="L1903" s="130"/>
      <c r="M1903" s="130"/>
      <c r="N1903" s="130"/>
      <c r="O1903" s="130"/>
      <c r="P1903" s="130"/>
      <c r="Q1903" s="130"/>
      <c r="R1903" s="130"/>
      <c r="S1903" s="130"/>
      <c r="T1903" s="130"/>
      <c r="U1903" s="130"/>
      <c r="V1903" s="130"/>
      <c r="W1903" s="130"/>
      <c r="X1903" s="130"/>
      <c r="Y1903" s="130"/>
      <c r="Z1903" s="130"/>
      <c r="AA1903" s="130"/>
      <c r="AB1903" s="130"/>
      <c r="AC1903" s="130"/>
      <c r="AD1903" s="130"/>
      <c r="AE1903" s="130"/>
      <c r="AF1903" s="130"/>
      <c r="AG1903" s="130"/>
      <c r="AH1903" s="130"/>
      <c r="AI1903" s="130"/>
      <c r="AJ1903" s="130"/>
      <c r="AK1903" s="130"/>
      <c r="AL1903" s="130"/>
      <c r="AM1903" s="130"/>
      <c r="AN1903" s="130"/>
      <c r="AO1903" s="130"/>
      <c r="AP1903" s="130"/>
      <c r="AQ1903" s="130"/>
      <c r="AR1903" s="130"/>
      <c r="AS1903" s="130"/>
      <c r="AT1903" s="130"/>
      <c r="AU1903" s="130"/>
      <c r="AV1903" s="130"/>
      <c r="AW1903" s="130"/>
      <c r="AX1903" s="130"/>
      <c r="AY1903" s="130"/>
      <c r="AZ1903" s="130"/>
      <c r="BA1903" s="130"/>
      <c r="BB1903" s="130"/>
      <c r="BC1903" s="130"/>
      <c r="BD1903" s="130"/>
      <c r="BE1903" s="130"/>
      <c r="BF1903" s="130"/>
      <c r="BG1903" s="130"/>
      <c r="BH1903" s="130"/>
      <c r="BI1903" s="130"/>
      <c r="BJ1903" s="130"/>
      <c r="BK1903" s="130"/>
      <c r="BL1903" s="130"/>
      <c r="BM1903" s="130"/>
      <c r="BN1903" s="130"/>
      <c r="BO1903" s="130"/>
      <c r="BP1903" s="130"/>
      <c r="BQ1903" s="130"/>
      <c r="BR1903" s="130"/>
      <c r="BS1903" s="111"/>
    </row>
    <row r="1904" spans="4:71" s="94" customFormat="1" ht="9.75" customHeight="1" x14ac:dyDescent="0.25">
      <c r="D1904" s="130"/>
      <c r="E1904" s="130"/>
      <c r="F1904" s="130"/>
      <c r="G1904" s="130"/>
      <c r="H1904" s="130"/>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11"/>
    </row>
    <row r="1905" spans="4:71" s="94" customFormat="1" ht="9.75" customHeight="1" x14ac:dyDescent="0.25">
      <c r="D1905" s="130"/>
      <c r="E1905" s="130"/>
      <c r="F1905" s="130"/>
      <c r="G1905" s="130"/>
      <c r="H1905" s="130"/>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11"/>
    </row>
    <row r="1906" spans="4:71" s="94" customFormat="1" ht="9.75" customHeight="1" x14ac:dyDescent="0.25">
      <c r="D1906" s="130"/>
      <c r="E1906" s="130"/>
      <c r="F1906" s="130"/>
      <c r="G1906" s="130"/>
      <c r="H1906" s="130"/>
      <c r="I1906" s="130"/>
      <c r="J1906" s="130"/>
      <c r="K1906" s="130"/>
      <c r="L1906" s="130"/>
      <c r="M1906" s="130"/>
      <c r="N1906" s="130"/>
      <c r="O1906" s="130"/>
      <c r="P1906" s="130"/>
      <c r="Q1906" s="130"/>
      <c r="R1906" s="130"/>
      <c r="S1906" s="130"/>
      <c r="T1906" s="130"/>
      <c r="U1906" s="130"/>
      <c r="V1906" s="130"/>
      <c r="W1906" s="130"/>
      <c r="X1906" s="130"/>
      <c r="Y1906" s="130"/>
      <c r="Z1906" s="130"/>
      <c r="AA1906" s="130"/>
      <c r="AB1906" s="130"/>
      <c r="AC1906" s="130"/>
      <c r="AD1906" s="130"/>
      <c r="AE1906" s="130"/>
      <c r="AF1906" s="130"/>
      <c r="AG1906" s="130"/>
      <c r="AH1906" s="130"/>
      <c r="AI1906" s="130"/>
      <c r="AJ1906" s="130"/>
      <c r="AK1906" s="130"/>
      <c r="AL1906" s="130"/>
      <c r="AM1906" s="130"/>
      <c r="AN1906" s="130"/>
      <c r="AO1906" s="130"/>
      <c r="AP1906" s="130"/>
      <c r="AQ1906" s="130"/>
      <c r="AR1906" s="130"/>
      <c r="AS1906" s="130"/>
      <c r="AT1906" s="130"/>
      <c r="AU1906" s="130"/>
      <c r="AV1906" s="130"/>
      <c r="AW1906" s="130"/>
      <c r="AX1906" s="130"/>
      <c r="AY1906" s="130"/>
      <c r="AZ1906" s="130"/>
      <c r="BA1906" s="130"/>
      <c r="BB1906" s="130"/>
      <c r="BC1906" s="130"/>
      <c r="BD1906" s="130"/>
      <c r="BE1906" s="130"/>
      <c r="BF1906" s="130"/>
      <c r="BG1906" s="130"/>
      <c r="BH1906" s="130"/>
      <c r="BI1906" s="130"/>
      <c r="BJ1906" s="130"/>
      <c r="BK1906" s="130"/>
      <c r="BL1906" s="130"/>
      <c r="BM1906" s="130"/>
      <c r="BN1906" s="130"/>
      <c r="BO1906" s="130"/>
      <c r="BP1906" s="130"/>
      <c r="BQ1906" s="130"/>
      <c r="BR1906" s="130"/>
      <c r="BS1906" s="111"/>
    </row>
    <row r="1907" spans="4:71" s="94" customFormat="1" ht="9.75" customHeight="1" x14ac:dyDescent="0.25">
      <c r="D1907" s="130"/>
      <c r="E1907" s="130"/>
      <c r="F1907" s="130"/>
      <c r="G1907" s="130"/>
      <c r="H1907" s="130"/>
      <c r="I1907" s="130"/>
      <c r="J1907" s="130"/>
      <c r="K1907" s="130"/>
      <c r="L1907" s="130"/>
      <c r="M1907" s="130"/>
      <c r="N1907" s="130"/>
      <c r="O1907" s="130"/>
      <c r="P1907" s="130"/>
      <c r="Q1907" s="130"/>
      <c r="R1907" s="130"/>
      <c r="S1907" s="130"/>
      <c r="T1907" s="130"/>
      <c r="U1907" s="130"/>
      <c r="V1907" s="130"/>
      <c r="W1907" s="130"/>
      <c r="X1907" s="130"/>
      <c r="Y1907" s="130"/>
      <c r="Z1907" s="130"/>
      <c r="AA1907" s="130"/>
      <c r="AB1907" s="130"/>
      <c r="AC1907" s="130"/>
      <c r="AD1907" s="130"/>
      <c r="AE1907" s="130"/>
      <c r="AF1907" s="130"/>
      <c r="AG1907" s="130"/>
      <c r="AH1907" s="130"/>
      <c r="AI1907" s="130"/>
      <c r="AJ1907" s="130"/>
      <c r="AK1907" s="130"/>
      <c r="AL1907" s="130"/>
      <c r="AM1907" s="130"/>
      <c r="AN1907" s="130"/>
      <c r="AO1907" s="130"/>
      <c r="AP1907" s="130"/>
      <c r="AQ1907" s="130"/>
      <c r="AR1907" s="130"/>
      <c r="AS1907" s="130"/>
      <c r="AT1907" s="130"/>
      <c r="AU1907" s="130"/>
      <c r="AV1907" s="130"/>
      <c r="AW1907" s="130"/>
      <c r="AX1907" s="130"/>
      <c r="AY1907" s="130"/>
      <c r="AZ1907" s="130"/>
      <c r="BA1907" s="130"/>
      <c r="BB1907" s="130"/>
      <c r="BC1907" s="130"/>
      <c r="BD1907" s="130"/>
      <c r="BE1907" s="130"/>
      <c r="BF1907" s="130"/>
      <c r="BG1907" s="130"/>
      <c r="BH1907" s="130"/>
      <c r="BI1907" s="130"/>
      <c r="BJ1907" s="130"/>
      <c r="BK1907" s="130"/>
      <c r="BL1907" s="130"/>
      <c r="BM1907" s="130"/>
      <c r="BN1907" s="130"/>
      <c r="BO1907" s="130"/>
      <c r="BP1907" s="130"/>
      <c r="BQ1907" s="130"/>
      <c r="BR1907" s="130"/>
      <c r="BS1907" s="111"/>
    </row>
    <row r="1908" spans="4:71" s="94" customFormat="1" ht="9.75" customHeight="1" x14ac:dyDescent="0.25">
      <c r="D1908" s="130"/>
      <c r="E1908" s="130"/>
      <c r="F1908" s="130"/>
      <c r="G1908" s="130"/>
      <c r="H1908" s="130"/>
      <c r="I1908" s="130"/>
      <c r="J1908" s="130"/>
      <c r="K1908" s="130"/>
      <c r="L1908" s="130"/>
      <c r="M1908" s="130"/>
      <c r="N1908" s="130"/>
      <c r="O1908" s="130"/>
      <c r="P1908" s="130"/>
      <c r="Q1908" s="130"/>
      <c r="R1908" s="130"/>
      <c r="S1908" s="130"/>
      <c r="T1908" s="130"/>
      <c r="U1908" s="130"/>
      <c r="V1908" s="130"/>
      <c r="W1908" s="130"/>
      <c r="X1908" s="130"/>
      <c r="Y1908" s="130"/>
      <c r="Z1908" s="130"/>
      <c r="AA1908" s="130"/>
      <c r="AB1908" s="130"/>
      <c r="AC1908" s="130"/>
      <c r="AD1908" s="130"/>
      <c r="AE1908" s="130"/>
      <c r="AF1908" s="130"/>
      <c r="AG1908" s="130"/>
      <c r="AH1908" s="130"/>
      <c r="AI1908" s="130"/>
      <c r="AJ1908" s="130"/>
      <c r="AK1908" s="130"/>
      <c r="AL1908" s="130"/>
      <c r="AM1908" s="130"/>
      <c r="AN1908" s="130"/>
      <c r="AO1908" s="130"/>
      <c r="AP1908" s="130"/>
      <c r="AQ1908" s="130"/>
      <c r="AR1908" s="130"/>
      <c r="AS1908" s="130"/>
      <c r="AT1908" s="130"/>
      <c r="AU1908" s="130"/>
      <c r="AV1908" s="130"/>
      <c r="AW1908" s="130"/>
      <c r="AX1908" s="130"/>
      <c r="AY1908" s="130"/>
      <c r="AZ1908" s="130"/>
      <c r="BA1908" s="130"/>
      <c r="BB1908" s="130"/>
      <c r="BC1908" s="130"/>
      <c r="BD1908" s="130"/>
      <c r="BE1908" s="130"/>
      <c r="BF1908" s="130"/>
      <c r="BG1908" s="130"/>
      <c r="BH1908" s="130"/>
      <c r="BI1908" s="130"/>
      <c r="BJ1908" s="130"/>
      <c r="BK1908" s="130"/>
      <c r="BL1908" s="130"/>
      <c r="BM1908" s="130"/>
      <c r="BN1908" s="130"/>
      <c r="BO1908" s="130"/>
      <c r="BP1908" s="130"/>
      <c r="BQ1908" s="130"/>
      <c r="BR1908" s="130"/>
      <c r="BS1908" s="111"/>
    </row>
    <row r="1909" spans="4:71" s="94" customFormat="1" ht="9.75" customHeight="1" x14ac:dyDescent="0.25">
      <c r="D1909" s="130"/>
      <c r="E1909" s="130"/>
      <c r="F1909" s="130"/>
      <c r="G1909" s="130"/>
      <c r="H1909" s="130"/>
      <c r="I1909" s="130"/>
      <c r="J1909" s="130"/>
      <c r="K1909" s="130"/>
      <c r="L1909" s="130"/>
      <c r="M1909" s="130"/>
      <c r="N1909" s="130"/>
      <c r="O1909" s="130"/>
      <c r="P1909" s="130"/>
      <c r="Q1909" s="130"/>
      <c r="R1909" s="130"/>
      <c r="S1909" s="130"/>
      <c r="T1909" s="130"/>
      <c r="U1909" s="130"/>
      <c r="V1909" s="130"/>
      <c r="W1909" s="130"/>
      <c r="X1909" s="130"/>
      <c r="Y1909" s="130"/>
      <c r="Z1909" s="130"/>
      <c r="AA1909" s="130"/>
      <c r="AB1909" s="130"/>
      <c r="AC1909" s="130"/>
      <c r="AD1909" s="130"/>
      <c r="AE1909" s="130"/>
      <c r="AF1909" s="130"/>
      <c r="AG1909" s="130"/>
      <c r="AH1909" s="130"/>
      <c r="AI1909" s="130"/>
      <c r="AJ1909" s="130"/>
      <c r="AK1909" s="130"/>
      <c r="AL1909" s="130"/>
      <c r="AM1909" s="130"/>
      <c r="AN1909" s="130"/>
      <c r="AO1909" s="130"/>
      <c r="AP1909" s="130"/>
      <c r="AQ1909" s="130"/>
      <c r="AR1909" s="130"/>
      <c r="AS1909" s="130"/>
      <c r="AT1909" s="130"/>
      <c r="AU1909" s="130"/>
      <c r="AV1909" s="130"/>
      <c r="AW1909" s="130"/>
      <c r="AX1909" s="130"/>
      <c r="AY1909" s="130"/>
      <c r="AZ1909" s="130"/>
      <c r="BA1909" s="130"/>
      <c r="BB1909" s="130"/>
      <c r="BC1909" s="130"/>
      <c r="BD1909" s="130"/>
      <c r="BE1909" s="130"/>
      <c r="BF1909" s="130"/>
      <c r="BG1909" s="130"/>
      <c r="BH1909" s="130"/>
      <c r="BI1909" s="130"/>
      <c r="BJ1909" s="130"/>
      <c r="BK1909" s="130"/>
      <c r="BL1909" s="130"/>
      <c r="BM1909" s="130"/>
      <c r="BN1909" s="130"/>
      <c r="BO1909" s="130"/>
      <c r="BP1909" s="130"/>
      <c r="BQ1909" s="130"/>
      <c r="BR1909" s="130"/>
      <c r="BS1909" s="111"/>
    </row>
    <row r="1910" spans="4:71" s="94" customFormat="1" ht="9.75" customHeight="1" x14ac:dyDescent="0.25">
      <c r="D1910" s="130"/>
      <c r="E1910" s="130"/>
      <c r="F1910" s="130"/>
      <c r="G1910" s="130"/>
      <c r="H1910" s="130"/>
      <c r="I1910" s="130"/>
      <c r="J1910" s="130"/>
      <c r="K1910" s="130"/>
      <c r="L1910" s="130"/>
      <c r="M1910" s="130"/>
      <c r="N1910" s="130"/>
      <c r="O1910" s="130"/>
      <c r="P1910" s="130"/>
      <c r="Q1910" s="130"/>
      <c r="R1910" s="130"/>
      <c r="S1910" s="130"/>
      <c r="T1910" s="130"/>
      <c r="U1910" s="130"/>
      <c r="V1910" s="130"/>
      <c r="W1910" s="130"/>
      <c r="X1910" s="130"/>
      <c r="Y1910" s="130"/>
      <c r="Z1910" s="130"/>
      <c r="AA1910" s="130"/>
      <c r="AB1910" s="130"/>
      <c r="AC1910" s="130"/>
      <c r="AD1910" s="130"/>
      <c r="AE1910" s="130"/>
      <c r="AF1910" s="130"/>
      <c r="AG1910" s="130"/>
      <c r="AH1910" s="130"/>
      <c r="AI1910" s="130"/>
      <c r="AJ1910" s="130"/>
      <c r="AK1910" s="130"/>
      <c r="AL1910" s="130"/>
      <c r="AM1910" s="130"/>
      <c r="AN1910" s="130"/>
      <c r="AO1910" s="130"/>
      <c r="AP1910" s="130"/>
      <c r="AQ1910" s="130"/>
      <c r="AR1910" s="130"/>
      <c r="AS1910" s="130"/>
      <c r="AT1910" s="130"/>
      <c r="AU1910" s="130"/>
      <c r="AV1910" s="130"/>
      <c r="AW1910" s="130"/>
      <c r="AX1910" s="130"/>
      <c r="AY1910" s="130"/>
      <c r="AZ1910" s="130"/>
      <c r="BA1910" s="130"/>
      <c r="BB1910" s="130"/>
      <c r="BC1910" s="130"/>
      <c r="BD1910" s="130"/>
      <c r="BE1910" s="130"/>
      <c r="BF1910" s="130"/>
      <c r="BG1910" s="130"/>
      <c r="BH1910" s="130"/>
      <c r="BI1910" s="130"/>
      <c r="BJ1910" s="130"/>
      <c r="BK1910" s="130"/>
      <c r="BL1910" s="130"/>
      <c r="BM1910" s="130"/>
      <c r="BN1910" s="130"/>
      <c r="BO1910" s="130"/>
      <c r="BP1910" s="130"/>
      <c r="BQ1910" s="130"/>
      <c r="BR1910" s="130"/>
      <c r="BS1910" s="111"/>
    </row>
    <row r="1911" spans="4:71" s="94" customFormat="1" ht="9.75" customHeight="1" x14ac:dyDescent="0.25">
      <c r="D1911" s="130"/>
      <c r="E1911" s="130"/>
      <c r="F1911" s="130"/>
      <c r="G1911" s="130"/>
      <c r="H1911" s="130"/>
      <c r="I1911" s="130"/>
      <c r="J1911" s="130"/>
      <c r="K1911" s="130"/>
      <c r="L1911" s="130"/>
      <c r="M1911" s="130"/>
      <c r="N1911" s="130"/>
      <c r="O1911" s="130"/>
      <c r="P1911" s="130"/>
      <c r="Q1911" s="130"/>
      <c r="R1911" s="130"/>
      <c r="S1911" s="130"/>
      <c r="T1911" s="130"/>
      <c r="U1911" s="130"/>
      <c r="V1911" s="130"/>
      <c r="W1911" s="130"/>
      <c r="X1911" s="130"/>
      <c r="Y1911" s="130"/>
      <c r="Z1911" s="130"/>
      <c r="AA1911" s="130"/>
      <c r="AB1911" s="130"/>
      <c r="AC1911" s="130"/>
      <c r="AD1911" s="130"/>
      <c r="AE1911" s="130"/>
      <c r="AF1911" s="130"/>
      <c r="AG1911" s="130"/>
      <c r="AH1911" s="130"/>
      <c r="AI1911" s="130"/>
      <c r="AJ1911" s="130"/>
      <c r="AK1911" s="130"/>
      <c r="AL1911" s="130"/>
      <c r="AM1911" s="130"/>
      <c r="AN1911" s="130"/>
      <c r="AO1911" s="130"/>
      <c r="AP1911" s="130"/>
      <c r="AQ1911" s="130"/>
      <c r="AR1911" s="130"/>
      <c r="AS1911" s="130"/>
      <c r="AT1911" s="130"/>
      <c r="AU1911" s="130"/>
      <c r="AV1911" s="130"/>
      <c r="AW1911" s="130"/>
      <c r="AX1911" s="130"/>
      <c r="AY1911" s="130"/>
      <c r="AZ1911" s="130"/>
      <c r="BA1911" s="130"/>
      <c r="BB1911" s="130"/>
      <c r="BC1911" s="130"/>
      <c r="BD1911" s="130"/>
      <c r="BE1911" s="130"/>
      <c r="BF1911" s="130"/>
      <c r="BG1911" s="130"/>
      <c r="BH1911" s="130"/>
      <c r="BI1911" s="130"/>
      <c r="BJ1911" s="130"/>
      <c r="BK1911" s="130"/>
      <c r="BL1911" s="130"/>
      <c r="BM1911" s="130"/>
      <c r="BN1911" s="130"/>
      <c r="BO1911" s="130"/>
      <c r="BP1911" s="130"/>
      <c r="BQ1911" s="130"/>
      <c r="BR1911" s="130"/>
      <c r="BS1911" s="111"/>
    </row>
    <row r="1912" spans="4:71" s="94" customFormat="1" ht="9.75" customHeight="1" x14ac:dyDescent="0.25">
      <c r="D1912" s="130"/>
      <c r="E1912" s="130"/>
      <c r="F1912" s="130"/>
      <c r="G1912" s="130"/>
      <c r="H1912" s="130"/>
      <c r="I1912" s="130"/>
      <c r="J1912" s="130"/>
      <c r="K1912" s="130"/>
      <c r="L1912" s="130"/>
      <c r="M1912" s="130"/>
      <c r="N1912" s="130"/>
      <c r="O1912" s="130"/>
      <c r="P1912" s="130"/>
      <c r="Q1912" s="130"/>
      <c r="R1912" s="130"/>
      <c r="S1912" s="130"/>
      <c r="T1912" s="130"/>
      <c r="U1912" s="130"/>
      <c r="V1912" s="130"/>
      <c r="W1912" s="130"/>
      <c r="X1912" s="130"/>
      <c r="Y1912" s="130"/>
      <c r="Z1912" s="130"/>
      <c r="AA1912" s="130"/>
      <c r="AB1912" s="130"/>
      <c r="AC1912" s="130"/>
      <c r="AD1912" s="130"/>
      <c r="AE1912" s="130"/>
      <c r="AF1912" s="130"/>
      <c r="AG1912" s="130"/>
      <c r="AH1912" s="130"/>
      <c r="AI1912" s="130"/>
      <c r="AJ1912" s="130"/>
      <c r="AK1912" s="130"/>
      <c r="AL1912" s="130"/>
      <c r="AM1912" s="130"/>
      <c r="AN1912" s="130"/>
      <c r="AO1912" s="130"/>
      <c r="AP1912" s="130"/>
      <c r="AQ1912" s="130"/>
      <c r="AR1912" s="130"/>
      <c r="AS1912" s="130"/>
      <c r="AT1912" s="130"/>
      <c r="AU1912" s="130"/>
      <c r="AV1912" s="130"/>
      <c r="AW1912" s="130"/>
      <c r="AX1912" s="130"/>
      <c r="AY1912" s="130"/>
      <c r="AZ1912" s="130"/>
      <c r="BA1912" s="130"/>
      <c r="BB1912" s="130"/>
      <c r="BC1912" s="130"/>
      <c r="BD1912" s="130"/>
      <c r="BE1912" s="130"/>
      <c r="BF1912" s="130"/>
      <c r="BG1912" s="130"/>
      <c r="BH1912" s="130"/>
      <c r="BI1912" s="130"/>
      <c r="BJ1912" s="130"/>
      <c r="BK1912" s="130"/>
      <c r="BL1912" s="130"/>
      <c r="BM1912" s="130"/>
      <c r="BN1912" s="130"/>
      <c r="BO1912" s="130"/>
      <c r="BP1912" s="130"/>
      <c r="BQ1912" s="130"/>
      <c r="BR1912" s="130"/>
      <c r="BS1912" s="111"/>
    </row>
    <row r="1913" spans="4:71" s="94" customFormat="1" ht="9.75" customHeight="1" x14ac:dyDescent="0.25">
      <c r="D1913" s="130"/>
      <c r="E1913" s="130"/>
      <c r="F1913" s="130"/>
      <c r="G1913" s="130"/>
      <c r="H1913" s="130"/>
      <c r="I1913" s="130"/>
      <c r="J1913" s="130"/>
      <c r="K1913" s="130"/>
      <c r="L1913" s="130"/>
      <c r="M1913" s="130"/>
      <c r="N1913" s="130"/>
      <c r="O1913" s="130"/>
      <c r="P1913" s="130"/>
      <c r="Q1913" s="130"/>
      <c r="R1913" s="130"/>
      <c r="S1913" s="130"/>
      <c r="T1913" s="130"/>
      <c r="U1913" s="130"/>
      <c r="V1913" s="130"/>
      <c r="W1913" s="130"/>
      <c r="X1913" s="130"/>
      <c r="Y1913" s="130"/>
      <c r="Z1913" s="130"/>
      <c r="AA1913" s="130"/>
      <c r="AB1913" s="130"/>
      <c r="AC1913" s="130"/>
      <c r="AD1913" s="130"/>
      <c r="AE1913" s="130"/>
      <c r="AF1913" s="130"/>
      <c r="AG1913" s="130"/>
      <c r="AH1913" s="130"/>
      <c r="AI1913" s="130"/>
      <c r="AJ1913" s="130"/>
      <c r="AK1913" s="130"/>
      <c r="AL1913" s="130"/>
      <c r="AM1913" s="130"/>
      <c r="AN1913" s="130"/>
      <c r="AO1913" s="130"/>
      <c r="AP1913" s="130"/>
      <c r="AQ1913" s="130"/>
      <c r="AR1913" s="130"/>
      <c r="AS1913" s="130"/>
      <c r="AT1913" s="130"/>
      <c r="AU1913" s="130"/>
      <c r="AV1913" s="130"/>
      <c r="AW1913" s="130"/>
      <c r="AX1913" s="130"/>
      <c r="AY1913" s="130"/>
      <c r="AZ1913" s="130"/>
      <c r="BA1913" s="130"/>
      <c r="BB1913" s="130"/>
      <c r="BC1913" s="130"/>
      <c r="BD1913" s="130"/>
      <c r="BE1913" s="130"/>
      <c r="BF1913" s="130"/>
      <c r="BG1913" s="130"/>
      <c r="BH1913" s="130"/>
      <c r="BI1913" s="130"/>
      <c r="BJ1913" s="130"/>
      <c r="BK1913" s="130"/>
      <c r="BL1913" s="130"/>
      <c r="BM1913" s="130"/>
      <c r="BN1913" s="130"/>
      <c r="BO1913" s="130"/>
      <c r="BP1913" s="130"/>
      <c r="BQ1913" s="130"/>
      <c r="BR1913" s="130"/>
      <c r="BS1913" s="111"/>
    </row>
    <row r="1914" spans="4:71" s="94" customFormat="1" ht="9.75" customHeight="1" x14ac:dyDescent="0.25">
      <c r="D1914" s="130"/>
      <c r="E1914" s="130"/>
      <c r="F1914" s="130"/>
      <c r="G1914" s="130"/>
      <c r="H1914" s="130"/>
      <c r="I1914" s="130"/>
      <c r="J1914" s="130"/>
      <c r="K1914" s="130"/>
      <c r="L1914" s="130"/>
      <c r="M1914" s="130"/>
      <c r="N1914" s="130"/>
      <c r="O1914" s="130"/>
      <c r="P1914" s="130"/>
      <c r="Q1914" s="130"/>
      <c r="R1914" s="130"/>
      <c r="S1914" s="130"/>
      <c r="T1914" s="130"/>
      <c r="U1914" s="130"/>
      <c r="V1914" s="130"/>
      <c r="W1914" s="130"/>
      <c r="X1914" s="130"/>
      <c r="Y1914" s="130"/>
      <c r="Z1914" s="130"/>
      <c r="AA1914" s="130"/>
      <c r="AB1914" s="130"/>
      <c r="AC1914" s="130"/>
      <c r="AD1914" s="130"/>
      <c r="AE1914" s="130"/>
      <c r="AF1914" s="130"/>
      <c r="AG1914" s="130"/>
      <c r="AH1914" s="130"/>
      <c r="AI1914" s="130"/>
      <c r="AJ1914" s="130"/>
      <c r="AK1914" s="130"/>
      <c r="AL1914" s="130"/>
      <c r="AM1914" s="130"/>
      <c r="AN1914" s="130"/>
      <c r="AO1914" s="130"/>
      <c r="AP1914" s="130"/>
      <c r="AQ1914" s="130"/>
      <c r="AR1914" s="130"/>
      <c r="AS1914" s="130"/>
      <c r="AT1914" s="130"/>
      <c r="AU1914" s="130"/>
      <c r="AV1914" s="130"/>
      <c r="AW1914" s="130"/>
      <c r="AX1914" s="130"/>
      <c r="AY1914" s="130"/>
      <c r="AZ1914" s="130"/>
      <c r="BA1914" s="130"/>
      <c r="BB1914" s="130"/>
      <c r="BC1914" s="130"/>
      <c r="BD1914" s="130"/>
      <c r="BE1914" s="130"/>
      <c r="BF1914" s="130"/>
      <c r="BG1914" s="130"/>
      <c r="BH1914" s="130"/>
      <c r="BI1914" s="130"/>
      <c r="BJ1914" s="130"/>
      <c r="BK1914" s="130"/>
      <c r="BL1914" s="130"/>
      <c r="BM1914" s="130"/>
      <c r="BN1914" s="130"/>
      <c r="BO1914" s="130"/>
      <c r="BP1914" s="130"/>
      <c r="BQ1914" s="130"/>
      <c r="BR1914" s="130"/>
      <c r="BS1914" s="111"/>
    </row>
    <row r="1915" spans="4:71" s="94" customFormat="1" ht="9.75" customHeight="1" x14ac:dyDescent="0.25">
      <c r="D1915" s="130"/>
      <c r="E1915" s="130"/>
      <c r="F1915" s="130"/>
      <c r="G1915" s="130"/>
      <c r="H1915" s="130"/>
      <c r="I1915" s="130"/>
      <c r="J1915" s="130"/>
      <c r="K1915" s="130"/>
      <c r="L1915" s="130"/>
      <c r="M1915" s="130"/>
      <c r="N1915" s="130"/>
      <c r="O1915" s="130"/>
      <c r="P1915" s="130"/>
      <c r="Q1915" s="130"/>
      <c r="R1915" s="130"/>
      <c r="S1915" s="130"/>
      <c r="T1915" s="130"/>
      <c r="U1915" s="130"/>
      <c r="V1915" s="130"/>
      <c r="W1915" s="130"/>
      <c r="X1915" s="130"/>
      <c r="Y1915" s="130"/>
      <c r="Z1915" s="130"/>
      <c r="AA1915" s="130"/>
      <c r="AB1915" s="130"/>
      <c r="AC1915" s="130"/>
      <c r="AD1915" s="130"/>
      <c r="AE1915" s="130"/>
      <c r="AF1915" s="130"/>
      <c r="AG1915" s="130"/>
      <c r="AH1915" s="130"/>
      <c r="AI1915" s="130"/>
      <c r="AJ1915" s="130"/>
      <c r="AK1915" s="130"/>
      <c r="AL1915" s="130"/>
      <c r="AM1915" s="130"/>
      <c r="AN1915" s="130"/>
      <c r="AO1915" s="130"/>
      <c r="AP1915" s="130"/>
      <c r="AQ1915" s="130"/>
      <c r="AR1915" s="130"/>
      <c r="AS1915" s="130"/>
      <c r="AT1915" s="130"/>
      <c r="AU1915" s="130"/>
      <c r="AV1915" s="130"/>
      <c r="AW1915" s="130"/>
      <c r="AX1915" s="130"/>
      <c r="AY1915" s="130"/>
      <c r="AZ1915" s="130"/>
      <c r="BA1915" s="130"/>
      <c r="BB1915" s="130"/>
      <c r="BC1915" s="130"/>
      <c r="BD1915" s="130"/>
      <c r="BE1915" s="130"/>
      <c r="BF1915" s="130"/>
      <c r="BG1915" s="130"/>
      <c r="BH1915" s="130"/>
      <c r="BI1915" s="130"/>
      <c r="BJ1915" s="130"/>
      <c r="BK1915" s="130"/>
      <c r="BL1915" s="130"/>
      <c r="BM1915" s="130"/>
      <c r="BN1915" s="130"/>
      <c r="BO1915" s="130"/>
      <c r="BP1915" s="130"/>
      <c r="BQ1915" s="130"/>
      <c r="BR1915" s="130"/>
      <c r="BS1915" s="111"/>
    </row>
    <row r="1916" spans="4:71" s="94" customFormat="1" ht="9.75" customHeight="1" x14ac:dyDescent="0.25">
      <c r="D1916" s="130"/>
      <c r="E1916" s="130"/>
      <c r="F1916" s="130"/>
      <c r="G1916" s="130"/>
      <c r="H1916" s="130"/>
      <c r="I1916" s="130"/>
      <c r="J1916" s="130"/>
      <c r="K1916" s="130"/>
      <c r="L1916" s="130"/>
      <c r="M1916" s="130"/>
      <c r="N1916" s="130"/>
      <c r="O1916" s="130"/>
      <c r="P1916" s="130"/>
      <c r="Q1916" s="130"/>
      <c r="R1916" s="130"/>
      <c r="S1916" s="130"/>
      <c r="T1916" s="130"/>
      <c r="U1916" s="130"/>
      <c r="V1916" s="130"/>
      <c r="W1916" s="130"/>
      <c r="X1916" s="130"/>
      <c r="Y1916" s="130"/>
      <c r="Z1916" s="130"/>
      <c r="AA1916" s="130"/>
      <c r="AB1916" s="130"/>
      <c r="AC1916" s="130"/>
      <c r="AD1916" s="130"/>
      <c r="AE1916" s="130"/>
      <c r="AF1916" s="130"/>
      <c r="AG1916" s="130"/>
      <c r="AH1916" s="130"/>
      <c r="AI1916" s="130"/>
      <c r="AJ1916" s="130"/>
      <c r="AK1916" s="130"/>
      <c r="AL1916" s="130"/>
      <c r="AM1916" s="130"/>
      <c r="AN1916" s="130"/>
      <c r="AO1916" s="130"/>
      <c r="AP1916" s="130"/>
      <c r="AQ1916" s="130"/>
      <c r="AR1916" s="130"/>
      <c r="AS1916" s="130"/>
      <c r="AT1916" s="130"/>
      <c r="AU1916" s="130"/>
      <c r="AV1916" s="130"/>
      <c r="AW1916" s="130"/>
      <c r="AX1916" s="130"/>
      <c r="AY1916" s="130"/>
      <c r="AZ1916" s="130"/>
      <c r="BA1916" s="130"/>
      <c r="BB1916" s="130"/>
      <c r="BC1916" s="130"/>
      <c r="BD1916" s="130"/>
      <c r="BE1916" s="130"/>
      <c r="BF1916" s="130"/>
      <c r="BG1916" s="130"/>
      <c r="BH1916" s="130"/>
      <c r="BI1916" s="130"/>
      <c r="BJ1916" s="130"/>
      <c r="BK1916" s="130"/>
      <c r="BL1916" s="130"/>
      <c r="BM1916" s="130"/>
      <c r="BN1916" s="130"/>
      <c r="BO1916" s="130"/>
      <c r="BP1916" s="130"/>
      <c r="BQ1916" s="130"/>
      <c r="BR1916" s="130"/>
      <c r="BS1916" s="111"/>
    </row>
    <row r="1917" spans="4:71" s="94" customFormat="1" ht="9.75" customHeight="1" x14ac:dyDescent="0.25">
      <c r="D1917" s="130"/>
      <c r="E1917" s="130"/>
      <c r="F1917" s="130"/>
      <c r="G1917" s="130"/>
      <c r="H1917" s="130"/>
      <c r="I1917" s="130"/>
      <c r="J1917" s="130"/>
      <c r="K1917" s="130"/>
      <c r="L1917" s="130"/>
      <c r="M1917" s="130"/>
      <c r="N1917" s="130"/>
      <c r="O1917" s="130"/>
      <c r="P1917" s="130"/>
      <c r="Q1917" s="130"/>
      <c r="R1917" s="130"/>
      <c r="S1917" s="130"/>
      <c r="T1917" s="130"/>
      <c r="U1917" s="130"/>
      <c r="V1917" s="130"/>
      <c r="W1917" s="130"/>
      <c r="X1917" s="130"/>
      <c r="Y1917" s="130"/>
      <c r="Z1917" s="130"/>
      <c r="AA1917" s="130"/>
      <c r="AB1917" s="130"/>
      <c r="AC1917" s="130"/>
      <c r="AD1917" s="130"/>
      <c r="AE1917" s="130"/>
      <c r="AF1917" s="130"/>
      <c r="AG1917" s="130"/>
      <c r="AH1917" s="130"/>
      <c r="AI1917" s="130"/>
      <c r="AJ1917" s="130"/>
      <c r="AK1917" s="130"/>
      <c r="AL1917" s="130"/>
      <c r="AM1917" s="130"/>
      <c r="AN1917" s="130"/>
      <c r="AO1917" s="130"/>
      <c r="AP1917" s="130"/>
      <c r="AQ1917" s="130"/>
      <c r="AR1917" s="130"/>
      <c r="AS1917" s="130"/>
      <c r="AT1917" s="130"/>
      <c r="AU1917" s="130"/>
      <c r="AV1917" s="130"/>
      <c r="AW1917" s="130"/>
      <c r="AX1917" s="130"/>
      <c r="AY1917" s="130"/>
      <c r="AZ1917" s="130"/>
      <c r="BA1917" s="130"/>
      <c r="BB1917" s="130"/>
      <c r="BC1917" s="130"/>
      <c r="BD1917" s="130"/>
      <c r="BE1917" s="130"/>
      <c r="BF1917" s="130"/>
      <c r="BG1917" s="130"/>
      <c r="BH1917" s="130"/>
      <c r="BI1917" s="130"/>
      <c r="BJ1917" s="130"/>
      <c r="BK1917" s="130"/>
      <c r="BL1917" s="130"/>
      <c r="BM1917" s="130"/>
      <c r="BN1917" s="130"/>
      <c r="BO1917" s="130"/>
      <c r="BP1917" s="130"/>
      <c r="BQ1917" s="130"/>
      <c r="BR1917" s="130"/>
      <c r="BS1917" s="111"/>
    </row>
    <row r="1918" spans="4:71" s="94" customFormat="1" ht="9.75" customHeight="1" x14ac:dyDescent="0.25">
      <c r="D1918" s="130"/>
      <c r="E1918" s="130"/>
      <c r="F1918" s="130"/>
      <c r="G1918" s="130"/>
      <c r="H1918" s="130"/>
      <c r="I1918" s="130"/>
      <c r="J1918" s="130"/>
      <c r="K1918" s="130"/>
      <c r="L1918" s="130"/>
      <c r="M1918" s="130"/>
      <c r="N1918" s="130"/>
      <c r="O1918" s="130"/>
      <c r="P1918" s="130"/>
      <c r="Q1918" s="130"/>
      <c r="R1918" s="130"/>
      <c r="S1918" s="130"/>
      <c r="T1918" s="130"/>
      <c r="U1918" s="130"/>
      <c r="V1918" s="130"/>
      <c r="W1918" s="130"/>
      <c r="X1918" s="130"/>
      <c r="Y1918" s="130"/>
      <c r="Z1918" s="130"/>
      <c r="AA1918" s="130"/>
      <c r="AB1918" s="130"/>
      <c r="AC1918" s="130"/>
      <c r="AD1918" s="130"/>
      <c r="AE1918" s="130"/>
      <c r="AF1918" s="130"/>
      <c r="AG1918" s="130"/>
      <c r="AH1918" s="130"/>
      <c r="AI1918" s="130"/>
      <c r="AJ1918" s="130"/>
      <c r="AK1918" s="130"/>
      <c r="AL1918" s="130"/>
      <c r="AM1918" s="130"/>
      <c r="AN1918" s="130"/>
      <c r="AO1918" s="130"/>
      <c r="AP1918" s="130"/>
      <c r="AQ1918" s="130"/>
      <c r="AR1918" s="130"/>
      <c r="AS1918" s="130"/>
      <c r="AT1918" s="130"/>
      <c r="AU1918" s="130"/>
      <c r="AV1918" s="130"/>
      <c r="AW1918" s="130"/>
      <c r="AX1918" s="130"/>
      <c r="AY1918" s="130"/>
      <c r="AZ1918" s="130"/>
      <c r="BA1918" s="130"/>
      <c r="BB1918" s="130"/>
      <c r="BC1918" s="130"/>
      <c r="BD1918" s="130"/>
      <c r="BE1918" s="130"/>
      <c r="BF1918" s="130"/>
      <c r="BG1918" s="130"/>
      <c r="BH1918" s="130"/>
      <c r="BI1918" s="130"/>
      <c r="BJ1918" s="130"/>
      <c r="BK1918" s="130"/>
      <c r="BL1918" s="130"/>
      <c r="BM1918" s="130"/>
      <c r="BN1918" s="130"/>
      <c r="BO1918" s="130"/>
      <c r="BP1918" s="130"/>
      <c r="BQ1918" s="130"/>
      <c r="BR1918" s="130"/>
      <c r="BS1918" s="111"/>
    </row>
    <row r="1919" spans="4:71" s="94" customFormat="1" ht="9.75" customHeight="1" x14ac:dyDescent="0.25">
      <c r="D1919" s="130"/>
      <c r="E1919" s="130"/>
      <c r="F1919" s="130"/>
      <c r="G1919" s="130"/>
      <c r="H1919" s="130"/>
      <c r="I1919" s="130"/>
      <c r="J1919" s="130"/>
      <c r="K1919" s="130"/>
      <c r="L1919" s="130"/>
      <c r="M1919" s="130"/>
      <c r="N1919" s="130"/>
      <c r="O1919" s="130"/>
      <c r="P1919" s="130"/>
      <c r="Q1919" s="130"/>
      <c r="R1919" s="130"/>
      <c r="S1919" s="130"/>
      <c r="T1919" s="130"/>
      <c r="U1919" s="130"/>
      <c r="V1919" s="130"/>
      <c r="W1919" s="130"/>
      <c r="X1919" s="130"/>
      <c r="Y1919" s="130"/>
      <c r="Z1919" s="130"/>
      <c r="AA1919" s="130"/>
      <c r="AB1919" s="130"/>
      <c r="AC1919" s="130"/>
      <c r="AD1919" s="130"/>
      <c r="AE1919" s="130"/>
      <c r="AF1919" s="130"/>
      <c r="AG1919" s="130"/>
      <c r="AH1919" s="130"/>
      <c r="AI1919" s="130"/>
      <c r="AJ1919" s="130"/>
      <c r="AK1919" s="130"/>
      <c r="AL1919" s="130"/>
      <c r="AM1919" s="130"/>
      <c r="AN1919" s="130"/>
      <c r="AO1919" s="130"/>
      <c r="AP1919" s="130"/>
      <c r="AQ1919" s="130"/>
      <c r="AR1919" s="130"/>
      <c r="AS1919" s="130"/>
      <c r="AT1919" s="130"/>
      <c r="AU1919" s="130"/>
      <c r="AV1919" s="130"/>
      <c r="AW1919" s="130"/>
      <c r="AX1919" s="130"/>
      <c r="AY1919" s="130"/>
      <c r="AZ1919" s="130"/>
      <c r="BA1919" s="130"/>
      <c r="BB1919" s="130"/>
      <c r="BC1919" s="130"/>
      <c r="BD1919" s="130"/>
      <c r="BE1919" s="130"/>
      <c r="BF1919" s="130"/>
      <c r="BG1919" s="130"/>
      <c r="BH1919" s="130"/>
      <c r="BI1919" s="130"/>
      <c r="BJ1919" s="130"/>
      <c r="BK1919" s="130"/>
      <c r="BL1919" s="130"/>
      <c r="BM1919" s="130"/>
      <c r="BN1919" s="130"/>
      <c r="BO1919" s="130"/>
      <c r="BP1919" s="130"/>
      <c r="BQ1919" s="130"/>
      <c r="BR1919" s="130"/>
      <c r="BS1919" s="111"/>
    </row>
    <row r="1920" spans="4:71" s="94" customFormat="1" ht="9.75" customHeight="1" x14ac:dyDescent="0.25">
      <c r="D1920" s="130"/>
      <c r="E1920" s="130"/>
      <c r="F1920" s="130"/>
      <c r="G1920" s="130"/>
      <c r="H1920" s="130"/>
      <c r="I1920" s="130"/>
      <c r="J1920" s="130"/>
      <c r="K1920" s="130"/>
      <c r="L1920" s="130"/>
      <c r="M1920" s="130"/>
      <c r="N1920" s="130"/>
      <c r="O1920" s="130"/>
      <c r="P1920" s="130"/>
      <c r="Q1920" s="130"/>
      <c r="R1920" s="130"/>
      <c r="S1920" s="130"/>
      <c r="T1920" s="130"/>
      <c r="U1920" s="130"/>
      <c r="V1920" s="130"/>
      <c r="W1920" s="130"/>
      <c r="X1920" s="130"/>
      <c r="Y1920" s="130"/>
      <c r="Z1920" s="130"/>
      <c r="AA1920" s="130"/>
      <c r="AB1920" s="130"/>
      <c r="AC1920" s="130"/>
      <c r="AD1920" s="130"/>
      <c r="AE1920" s="130"/>
      <c r="AF1920" s="130"/>
      <c r="AG1920" s="130"/>
      <c r="AH1920" s="130"/>
      <c r="AI1920" s="130"/>
      <c r="AJ1920" s="130"/>
      <c r="AK1920" s="130"/>
      <c r="AL1920" s="130"/>
      <c r="AM1920" s="130"/>
      <c r="AN1920" s="130"/>
      <c r="AO1920" s="130"/>
      <c r="AP1920" s="130"/>
      <c r="AQ1920" s="130"/>
      <c r="AR1920" s="130"/>
      <c r="AS1920" s="130"/>
      <c r="AT1920" s="130"/>
      <c r="AU1920" s="130"/>
      <c r="AV1920" s="130"/>
      <c r="AW1920" s="130"/>
      <c r="AX1920" s="130"/>
      <c r="AY1920" s="130"/>
      <c r="AZ1920" s="130"/>
      <c r="BA1920" s="130"/>
      <c r="BB1920" s="130"/>
      <c r="BC1920" s="130"/>
      <c r="BD1920" s="130"/>
      <c r="BE1920" s="130"/>
      <c r="BF1920" s="130"/>
      <c r="BG1920" s="130"/>
      <c r="BH1920" s="130"/>
      <c r="BI1920" s="130"/>
      <c r="BJ1920" s="130"/>
      <c r="BK1920" s="130"/>
      <c r="BL1920" s="130"/>
      <c r="BM1920" s="130"/>
      <c r="BN1920" s="130"/>
      <c r="BO1920" s="130"/>
      <c r="BP1920" s="130"/>
      <c r="BQ1920" s="130"/>
      <c r="BR1920" s="130"/>
      <c r="BS1920" s="111"/>
    </row>
    <row r="1921" spans="4:71" s="94" customFormat="1" ht="9.75" customHeight="1" x14ac:dyDescent="0.25">
      <c r="D1921" s="130"/>
      <c r="E1921" s="130"/>
      <c r="F1921" s="130"/>
      <c r="G1921" s="130"/>
      <c r="H1921" s="130"/>
      <c r="I1921" s="130"/>
      <c r="J1921" s="130"/>
      <c r="K1921" s="130"/>
      <c r="L1921" s="130"/>
      <c r="M1921" s="130"/>
      <c r="N1921" s="130"/>
      <c r="O1921" s="130"/>
      <c r="P1921" s="130"/>
      <c r="Q1921" s="130"/>
      <c r="R1921" s="130"/>
      <c r="S1921" s="130"/>
      <c r="T1921" s="130"/>
      <c r="U1921" s="130"/>
      <c r="V1921" s="130"/>
      <c r="W1921" s="130"/>
      <c r="X1921" s="130"/>
      <c r="Y1921" s="130"/>
      <c r="Z1921" s="130"/>
      <c r="AA1921" s="130"/>
      <c r="AB1921" s="130"/>
      <c r="AC1921" s="130"/>
      <c r="AD1921" s="130"/>
      <c r="AE1921" s="130"/>
      <c r="AF1921" s="130"/>
      <c r="AG1921" s="130"/>
      <c r="AH1921" s="130"/>
      <c r="AI1921" s="130"/>
      <c r="AJ1921" s="130"/>
      <c r="AK1921" s="130"/>
      <c r="AL1921" s="130"/>
      <c r="AM1921" s="130"/>
      <c r="AN1921" s="130"/>
      <c r="AO1921" s="130"/>
      <c r="AP1921" s="130"/>
      <c r="AQ1921" s="130"/>
      <c r="AR1921" s="130"/>
      <c r="AS1921" s="130"/>
      <c r="AT1921" s="130"/>
      <c r="AU1921" s="130"/>
      <c r="AV1921" s="130"/>
      <c r="AW1921" s="130"/>
      <c r="AX1921" s="130"/>
      <c r="AY1921" s="130"/>
      <c r="AZ1921" s="130"/>
      <c r="BA1921" s="130"/>
      <c r="BB1921" s="130"/>
      <c r="BC1921" s="130"/>
      <c r="BD1921" s="130"/>
      <c r="BE1921" s="130"/>
      <c r="BF1921" s="130"/>
      <c r="BG1921" s="130"/>
      <c r="BH1921" s="130"/>
      <c r="BI1921" s="130"/>
      <c r="BJ1921" s="130"/>
      <c r="BK1921" s="130"/>
      <c r="BL1921" s="130"/>
      <c r="BM1921" s="130"/>
      <c r="BN1921" s="130"/>
      <c r="BO1921" s="130"/>
      <c r="BP1921" s="130"/>
      <c r="BQ1921" s="130"/>
      <c r="BR1921" s="130"/>
      <c r="BS1921" s="111"/>
    </row>
    <row r="1922" spans="4:71" s="94" customFormat="1" ht="9.75" customHeight="1" x14ac:dyDescent="0.25">
      <c r="D1922" s="130"/>
      <c r="E1922" s="130"/>
      <c r="F1922" s="130"/>
      <c r="G1922" s="130"/>
      <c r="H1922" s="130"/>
      <c r="I1922" s="130"/>
      <c r="J1922" s="130"/>
      <c r="K1922" s="130"/>
      <c r="L1922" s="130"/>
      <c r="M1922" s="130"/>
      <c r="N1922" s="130"/>
      <c r="O1922" s="130"/>
      <c r="P1922" s="130"/>
      <c r="Q1922" s="130"/>
      <c r="R1922" s="130"/>
      <c r="S1922" s="130"/>
      <c r="T1922" s="130"/>
      <c r="U1922" s="130"/>
      <c r="V1922" s="130"/>
      <c r="W1922" s="130"/>
      <c r="X1922" s="130"/>
      <c r="Y1922" s="130"/>
      <c r="Z1922" s="130"/>
      <c r="AA1922" s="130"/>
      <c r="AB1922" s="130"/>
      <c r="AC1922" s="130"/>
      <c r="AD1922" s="130"/>
      <c r="AE1922" s="130"/>
      <c r="AF1922" s="130"/>
      <c r="AG1922" s="130"/>
      <c r="AH1922" s="130"/>
      <c r="AI1922" s="130"/>
      <c r="AJ1922" s="130"/>
      <c r="AK1922" s="130"/>
      <c r="AL1922" s="130"/>
      <c r="AM1922" s="130"/>
      <c r="AN1922" s="130"/>
      <c r="AO1922" s="130"/>
      <c r="AP1922" s="130"/>
      <c r="AQ1922" s="130"/>
      <c r="AR1922" s="130"/>
      <c r="AS1922" s="130"/>
      <c r="AT1922" s="130"/>
      <c r="AU1922" s="130"/>
      <c r="AV1922" s="130"/>
      <c r="AW1922" s="130"/>
      <c r="AX1922" s="130"/>
      <c r="AY1922" s="130"/>
      <c r="AZ1922" s="130"/>
      <c r="BA1922" s="130"/>
      <c r="BB1922" s="130"/>
      <c r="BC1922" s="130"/>
      <c r="BD1922" s="130"/>
      <c r="BE1922" s="130"/>
      <c r="BF1922" s="130"/>
      <c r="BG1922" s="130"/>
      <c r="BH1922" s="130"/>
      <c r="BI1922" s="130"/>
      <c r="BJ1922" s="130"/>
      <c r="BK1922" s="130"/>
      <c r="BL1922" s="130"/>
      <c r="BM1922" s="130"/>
      <c r="BN1922" s="130"/>
      <c r="BO1922" s="130"/>
      <c r="BP1922" s="130"/>
      <c r="BQ1922" s="130"/>
      <c r="BR1922" s="130"/>
      <c r="BS1922" s="111"/>
    </row>
    <row r="1923" spans="4:71" s="94" customFormat="1" ht="9.75" customHeight="1" x14ac:dyDescent="0.25">
      <c r="D1923" s="130"/>
      <c r="E1923" s="130"/>
      <c r="F1923" s="130"/>
      <c r="G1923" s="130"/>
      <c r="H1923" s="130"/>
      <c r="I1923" s="130"/>
      <c r="J1923" s="130"/>
      <c r="K1923" s="130"/>
      <c r="L1923" s="130"/>
      <c r="M1923" s="130"/>
      <c r="N1923" s="130"/>
      <c r="O1923" s="130"/>
      <c r="P1923" s="130"/>
      <c r="Q1923" s="130"/>
      <c r="R1923" s="130"/>
      <c r="S1923" s="130"/>
      <c r="T1923" s="130"/>
      <c r="U1923" s="130"/>
      <c r="V1923" s="130"/>
      <c r="W1923" s="130"/>
      <c r="X1923" s="130"/>
      <c r="Y1923" s="130"/>
      <c r="Z1923" s="130"/>
      <c r="AA1923" s="130"/>
      <c r="AB1923" s="130"/>
      <c r="AC1923" s="130"/>
      <c r="AD1923" s="130"/>
      <c r="AE1923" s="130"/>
      <c r="AF1923" s="130"/>
      <c r="AG1923" s="130"/>
      <c r="AH1923" s="130"/>
      <c r="AI1923" s="130"/>
      <c r="AJ1923" s="130"/>
      <c r="AK1923" s="130"/>
      <c r="AL1923" s="130"/>
      <c r="AM1923" s="130"/>
      <c r="AN1923" s="130"/>
      <c r="AO1923" s="130"/>
      <c r="AP1923" s="130"/>
      <c r="AQ1923" s="130"/>
      <c r="AR1923" s="130"/>
      <c r="AS1923" s="130"/>
      <c r="AT1923" s="130"/>
      <c r="AU1923" s="130"/>
      <c r="AV1923" s="130"/>
      <c r="AW1923" s="130"/>
      <c r="AX1923" s="130"/>
      <c r="AY1923" s="130"/>
      <c r="AZ1923" s="130"/>
      <c r="BA1923" s="130"/>
      <c r="BB1923" s="130"/>
      <c r="BC1923" s="130"/>
      <c r="BD1923" s="130"/>
      <c r="BE1923" s="130"/>
      <c r="BF1923" s="130"/>
      <c r="BG1923" s="130"/>
      <c r="BH1923" s="130"/>
      <c r="BI1923" s="130"/>
      <c r="BJ1923" s="130"/>
      <c r="BK1923" s="130"/>
      <c r="BL1923" s="130"/>
      <c r="BM1923" s="130"/>
      <c r="BN1923" s="130"/>
      <c r="BO1923" s="130"/>
      <c r="BP1923" s="130"/>
      <c r="BQ1923" s="130"/>
      <c r="BR1923" s="130"/>
      <c r="BS1923" s="111"/>
    </row>
    <row r="1924" spans="4:71" s="94" customFormat="1" ht="9.75" customHeight="1" x14ac:dyDescent="0.25">
      <c r="D1924" s="130"/>
      <c r="E1924" s="130"/>
      <c r="F1924" s="130"/>
      <c r="G1924" s="130"/>
      <c r="H1924" s="130"/>
      <c r="I1924" s="130"/>
      <c r="J1924" s="130"/>
      <c r="K1924" s="130"/>
      <c r="L1924" s="130"/>
      <c r="M1924" s="130"/>
      <c r="N1924" s="130"/>
      <c r="O1924" s="130"/>
      <c r="P1924" s="130"/>
      <c r="Q1924" s="130"/>
      <c r="R1924" s="130"/>
      <c r="S1924" s="130"/>
      <c r="T1924" s="130"/>
      <c r="U1924" s="130"/>
      <c r="V1924" s="130"/>
      <c r="W1924" s="130"/>
      <c r="X1924" s="130"/>
      <c r="Y1924" s="130"/>
      <c r="Z1924" s="130"/>
      <c r="AA1924" s="130"/>
      <c r="AB1924" s="130"/>
      <c r="AC1924" s="130"/>
      <c r="AD1924" s="130"/>
      <c r="AE1924" s="130"/>
      <c r="AF1924" s="130"/>
      <c r="AG1924" s="130"/>
      <c r="AH1924" s="130"/>
      <c r="AI1924" s="130"/>
      <c r="AJ1924" s="130"/>
      <c r="AK1924" s="130"/>
      <c r="AL1924" s="130"/>
      <c r="AM1924" s="130"/>
      <c r="AN1924" s="130"/>
      <c r="AO1924" s="130"/>
      <c r="AP1924" s="130"/>
      <c r="AQ1924" s="130"/>
      <c r="AR1924" s="130"/>
      <c r="AS1924" s="130"/>
      <c r="AT1924" s="130"/>
      <c r="AU1924" s="130"/>
      <c r="AV1924" s="130"/>
      <c r="AW1924" s="130"/>
      <c r="AX1924" s="130"/>
      <c r="AY1924" s="130"/>
      <c r="AZ1924" s="130"/>
      <c r="BA1924" s="130"/>
      <c r="BB1924" s="130"/>
      <c r="BC1924" s="130"/>
      <c r="BD1924" s="130"/>
      <c r="BE1924" s="130"/>
      <c r="BF1924" s="130"/>
      <c r="BG1924" s="130"/>
      <c r="BH1924" s="130"/>
      <c r="BI1924" s="130"/>
      <c r="BJ1924" s="130"/>
      <c r="BK1924" s="130"/>
      <c r="BL1924" s="130"/>
      <c r="BM1924" s="130"/>
      <c r="BN1924" s="130"/>
      <c r="BO1924" s="130"/>
      <c r="BP1924" s="130"/>
      <c r="BQ1924" s="130"/>
      <c r="BR1924" s="130"/>
      <c r="BS1924" s="111"/>
    </row>
    <row r="1925" spans="4:71" s="94" customFormat="1" ht="9.75" customHeight="1" x14ac:dyDescent="0.25">
      <c r="D1925" s="130"/>
      <c r="E1925" s="130"/>
      <c r="F1925" s="130"/>
      <c r="G1925" s="130"/>
      <c r="H1925" s="130"/>
      <c r="I1925" s="130"/>
      <c r="J1925" s="130"/>
      <c r="K1925" s="130"/>
      <c r="L1925" s="130"/>
      <c r="M1925" s="130"/>
      <c r="N1925" s="130"/>
      <c r="O1925" s="130"/>
      <c r="P1925" s="130"/>
      <c r="Q1925" s="130"/>
      <c r="R1925" s="130"/>
      <c r="S1925" s="130"/>
      <c r="T1925" s="130"/>
      <c r="U1925" s="130"/>
      <c r="V1925" s="130"/>
      <c r="W1925" s="130"/>
      <c r="X1925" s="130"/>
      <c r="Y1925" s="130"/>
      <c r="Z1925" s="130"/>
      <c r="AA1925" s="130"/>
      <c r="AB1925" s="130"/>
      <c r="AC1925" s="130"/>
      <c r="AD1925" s="130"/>
      <c r="AE1925" s="130"/>
      <c r="AF1925" s="130"/>
      <c r="AG1925" s="130"/>
      <c r="AH1925" s="130"/>
      <c r="AI1925" s="130"/>
      <c r="AJ1925" s="130"/>
      <c r="AK1925" s="130"/>
      <c r="AL1925" s="130"/>
      <c r="AM1925" s="130"/>
      <c r="AN1925" s="130"/>
      <c r="AO1925" s="130"/>
      <c r="AP1925" s="130"/>
      <c r="AQ1925" s="130"/>
      <c r="AR1925" s="130"/>
      <c r="AS1925" s="130"/>
      <c r="AT1925" s="130"/>
      <c r="AU1925" s="130"/>
      <c r="AV1925" s="130"/>
      <c r="AW1925" s="130"/>
      <c r="AX1925" s="130"/>
      <c r="AY1925" s="130"/>
      <c r="AZ1925" s="130"/>
      <c r="BA1925" s="130"/>
      <c r="BB1925" s="130"/>
      <c r="BC1925" s="130"/>
      <c r="BD1925" s="130"/>
      <c r="BE1925" s="130"/>
      <c r="BF1925" s="130"/>
      <c r="BG1925" s="130"/>
      <c r="BH1925" s="130"/>
      <c r="BI1925" s="130"/>
      <c r="BJ1925" s="130"/>
      <c r="BK1925" s="130"/>
      <c r="BL1925" s="130"/>
      <c r="BM1925" s="130"/>
      <c r="BN1925" s="130"/>
      <c r="BO1925" s="130"/>
      <c r="BP1925" s="130"/>
      <c r="BQ1925" s="130"/>
      <c r="BR1925" s="130"/>
      <c r="BS1925" s="111"/>
    </row>
    <row r="1926" spans="4:71" s="94" customFormat="1" ht="9.75" customHeight="1" x14ac:dyDescent="0.25">
      <c r="D1926" s="130"/>
      <c r="E1926" s="130"/>
      <c r="F1926" s="130"/>
      <c r="G1926" s="130"/>
      <c r="H1926" s="130"/>
      <c r="I1926" s="130"/>
      <c r="J1926" s="130"/>
      <c r="K1926" s="130"/>
      <c r="L1926" s="130"/>
      <c r="M1926" s="130"/>
      <c r="N1926" s="130"/>
      <c r="O1926" s="130"/>
      <c r="P1926" s="130"/>
      <c r="Q1926" s="130"/>
      <c r="R1926" s="130"/>
      <c r="S1926" s="130"/>
      <c r="T1926" s="130"/>
      <c r="U1926" s="130"/>
      <c r="V1926" s="130"/>
      <c r="W1926" s="130"/>
      <c r="X1926" s="130"/>
      <c r="Y1926" s="130"/>
      <c r="Z1926" s="130"/>
      <c r="AA1926" s="130"/>
      <c r="AB1926" s="130"/>
      <c r="AC1926" s="130"/>
      <c r="AD1926" s="130"/>
      <c r="AE1926" s="130"/>
      <c r="AF1926" s="130"/>
      <c r="AG1926" s="130"/>
      <c r="AH1926" s="130"/>
      <c r="AI1926" s="130"/>
      <c r="AJ1926" s="130"/>
      <c r="AK1926" s="130"/>
      <c r="AL1926" s="130"/>
      <c r="AM1926" s="130"/>
      <c r="AN1926" s="130"/>
      <c r="AO1926" s="130"/>
      <c r="AP1926" s="130"/>
      <c r="AQ1926" s="130"/>
      <c r="AR1926" s="130"/>
      <c r="AS1926" s="130"/>
      <c r="AT1926" s="130"/>
      <c r="AU1926" s="130"/>
      <c r="AV1926" s="130"/>
      <c r="AW1926" s="130"/>
      <c r="AX1926" s="130"/>
      <c r="AY1926" s="130"/>
      <c r="AZ1926" s="130"/>
      <c r="BA1926" s="130"/>
      <c r="BB1926" s="130"/>
      <c r="BC1926" s="130"/>
      <c r="BD1926" s="130"/>
      <c r="BE1926" s="130"/>
      <c r="BF1926" s="130"/>
      <c r="BG1926" s="130"/>
      <c r="BH1926" s="130"/>
      <c r="BI1926" s="130"/>
      <c r="BJ1926" s="130"/>
      <c r="BK1926" s="130"/>
      <c r="BL1926" s="130"/>
      <c r="BM1926" s="130"/>
      <c r="BN1926" s="130"/>
      <c r="BO1926" s="130"/>
      <c r="BP1926" s="130"/>
      <c r="BQ1926" s="130"/>
      <c r="BR1926" s="130"/>
      <c r="BS1926" s="111"/>
    </row>
    <row r="1927" spans="4:71" s="94" customFormat="1" ht="9.75" customHeight="1" x14ac:dyDescent="0.25">
      <c r="D1927" s="130"/>
      <c r="E1927" s="130"/>
      <c r="F1927" s="130"/>
      <c r="G1927" s="130"/>
      <c r="H1927" s="130"/>
      <c r="I1927" s="130"/>
      <c r="J1927" s="130"/>
      <c r="K1927" s="130"/>
      <c r="L1927" s="130"/>
      <c r="M1927" s="130"/>
      <c r="N1927" s="130"/>
      <c r="O1927" s="130"/>
      <c r="P1927" s="130"/>
      <c r="Q1927" s="130"/>
      <c r="R1927" s="130"/>
      <c r="S1927" s="130"/>
      <c r="T1927" s="130"/>
      <c r="U1927" s="130"/>
      <c r="V1927" s="130"/>
      <c r="W1927" s="130"/>
      <c r="X1927" s="130"/>
      <c r="Y1927" s="130"/>
      <c r="Z1927" s="130"/>
      <c r="AA1927" s="130"/>
      <c r="AB1927" s="130"/>
      <c r="AC1927" s="130"/>
      <c r="AD1927" s="130"/>
      <c r="AE1927" s="130"/>
      <c r="AF1927" s="130"/>
      <c r="AG1927" s="130"/>
      <c r="AH1927" s="130"/>
      <c r="AI1927" s="130"/>
      <c r="AJ1927" s="130"/>
      <c r="AK1927" s="130"/>
      <c r="AL1927" s="130"/>
      <c r="AM1927" s="130"/>
      <c r="AN1927" s="130"/>
      <c r="AO1927" s="130"/>
      <c r="AP1927" s="130"/>
      <c r="AQ1927" s="130"/>
      <c r="AR1927" s="130"/>
      <c r="AS1927" s="130"/>
      <c r="AT1927" s="130"/>
      <c r="AU1927" s="130"/>
      <c r="AV1927" s="130"/>
      <c r="AW1927" s="130"/>
      <c r="AX1927" s="130"/>
      <c r="AY1927" s="130"/>
      <c r="AZ1927" s="130"/>
      <c r="BA1927" s="130"/>
      <c r="BB1927" s="130"/>
      <c r="BC1927" s="130"/>
      <c r="BD1927" s="130"/>
      <c r="BE1927" s="130"/>
      <c r="BF1927" s="130"/>
      <c r="BG1927" s="130"/>
      <c r="BH1927" s="130"/>
      <c r="BI1927" s="130"/>
      <c r="BJ1927" s="130"/>
      <c r="BK1927" s="130"/>
      <c r="BL1927" s="130"/>
      <c r="BM1927" s="130"/>
      <c r="BN1927" s="130"/>
      <c r="BO1927" s="130"/>
      <c r="BP1927" s="130"/>
      <c r="BQ1927" s="130"/>
      <c r="BR1927" s="130"/>
      <c r="BS1927" s="111"/>
    </row>
    <row r="1928" spans="4:71" s="94" customFormat="1" ht="9.75" customHeight="1" x14ac:dyDescent="0.25">
      <c r="D1928" s="130"/>
      <c r="E1928" s="130"/>
      <c r="F1928" s="130"/>
      <c r="G1928" s="130"/>
      <c r="H1928" s="130"/>
      <c r="I1928" s="130"/>
      <c r="J1928" s="130"/>
      <c r="K1928" s="130"/>
      <c r="L1928" s="130"/>
      <c r="M1928" s="130"/>
      <c r="N1928" s="130"/>
      <c r="O1928" s="130"/>
      <c r="P1928" s="130"/>
      <c r="Q1928" s="130"/>
      <c r="R1928" s="130"/>
      <c r="S1928" s="130"/>
      <c r="T1928" s="130"/>
      <c r="U1928" s="130"/>
      <c r="V1928" s="130"/>
      <c r="W1928" s="130"/>
      <c r="X1928" s="130"/>
      <c r="Y1928" s="130"/>
      <c r="Z1928" s="130"/>
      <c r="AA1928" s="130"/>
      <c r="AB1928" s="130"/>
      <c r="AC1928" s="130"/>
      <c r="AD1928" s="130"/>
      <c r="AE1928" s="130"/>
      <c r="AF1928" s="130"/>
      <c r="AG1928" s="130"/>
      <c r="AH1928" s="130"/>
      <c r="AI1928" s="130"/>
      <c r="AJ1928" s="130"/>
      <c r="AK1928" s="130"/>
      <c r="AL1928" s="130"/>
      <c r="AM1928" s="130"/>
      <c r="AN1928" s="130"/>
      <c r="AO1928" s="130"/>
      <c r="AP1928" s="130"/>
      <c r="AQ1928" s="130"/>
      <c r="AR1928" s="130"/>
      <c r="AS1928" s="130"/>
      <c r="AT1928" s="130"/>
      <c r="AU1928" s="130"/>
      <c r="AV1928" s="130"/>
      <c r="AW1928" s="130"/>
      <c r="AX1928" s="130"/>
      <c r="AY1928" s="130"/>
      <c r="AZ1928" s="130"/>
      <c r="BA1928" s="130"/>
      <c r="BB1928" s="130"/>
      <c r="BC1928" s="130"/>
      <c r="BD1928" s="130"/>
      <c r="BE1928" s="130"/>
      <c r="BF1928" s="130"/>
      <c r="BG1928" s="130"/>
      <c r="BH1928" s="130"/>
      <c r="BI1928" s="130"/>
      <c r="BJ1928" s="130"/>
      <c r="BK1928" s="130"/>
      <c r="BL1928" s="130"/>
      <c r="BM1928" s="130"/>
      <c r="BN1928" s="130"/>
      <c r="BO1928" s="130"/>
      <c r="BP1928" s="130"/>
      <c r="BQ1928" s="130"/>
      <c r="BR1928" s="130"/>
      <c r="BS1928" s="111"/>
    </row>
    <row r="1929" spans="4:71" s="94" customFormat="1" ht="9.75" customHeight="1" x14ac:dyDescent="0.25">
      <c r="D1929" s="130"/>
      <c r="E1929" s="130"/>
      <c r="F1929" s="130"/>
      <c r="G1929" s="130"/>
      <c r="H1929" s="130"/>
      <c r="I1929" s="130"/>
      <c r="J1929" s="130"/>
      <c r="K1929" s="130"/>
      <c r="L1929" s="130"/>
      <c r="M1929" s="130"/>
      <c r="N1929" s="130"/>
      <c r="O1929" s="130"/>
      <c r="P1929" s="130"/>
      <c r="Q1929" s="130"/>
      <c r="R1929" s="130"/>
      <c r="S1929" s="130"/>
      <c r="T1929" s="130"/>
      <c r="U1929" s="130"/>
      <c r="V1929" s="130"/>
      <c r="W1929" s="130"/>
      <c r="X1929" s="130"/>
      <c r="Y1929" s="130"/>
      <c r="Z1929" s="130"/>
      <c r="AA1929" s="130"/>
      <c r="AB1929" s="130"/>
      <c r="AC1929" s="130"/>
      <c r="AD1929" s="130"/>
      <c r="AE1929" s="130"/>
      <c r="AF1929" s="130"/>
      <c r="AG1929" s="130"/>
      <c r="AH1929" s="130"/>
      <c r="AI1929" s="130"/>
      <c r="AJ1929" s="130"/>
      <c r="AK1929" s="130"/>
      <c r="AL1929" s="130"/>
      <c r="AM1929" s="130"/>
      <c r="AN1929" s="130"/>
      <c r="AO1929" s="130"/>
      <c r="AP1929" s="130"/>
      <c r="AQ1929" s="130"/>
      <c r="AR1929" s="130"/>
      <c r="AS1929" s="130"/>
      <c r="AT1929" s="130"/>
      <c r="AU1929" s="130"/>
      <c r="AV1929" s="130"/>
      <c r="AW1929" s="130"/>
      <c r="AX1929" s="130"/>
      <c r="AY1929" s="130"/>
      <c r="AZ1929" s="130"/>
      <c r="BA1929" s="130"/>
      <c r="BB1929" s="130"/>
      <c r="BC1929" s="130"/>
      <c r="BD1929" s="130"/>
      <c r="BE1929" s="130"/>
      <c r="BF1929" s="130"/>
      <c r="BG1929" s="130"/>
      <c r="BH1929" s="130"/>
      <c r="BI1929" s="130"/>
      <c r="BJ1929" s="130"/>
      <c r="BK1929" s="130"/>
      <c r="BL1929" s="130"/>
      <c r="BM1929" s="130"/>
      <c r="BN1929" s="130"/>
      <c r="BO1929" s="130"/>
      <c r="BP1929" s="130"/>
      <c r="BQ1929" s="130"/>
      <c r="BR1929" s="130"/>
      <c r="BS1929" s="111"/>
    </row>
    <row r="1930" spans="4:71" s="94" customFormat="1" ht="9.75" customHeight="1" x14ac:dyDescent="0.25">
      <c r="D1930" s="130"/>
      <c r="E1930" s="130"/>
      <c r="F1930" s="130"/>
      <c r="G1930" s="130"/>
      <c r="H1930" s="130"/>
      <c r="I1930" s="130"/>
      <c r="J1930" s="130"/>
      <c r="K1930" s="130"/>
      <c r="L1930" s="130"/>
      <c r="M1930" s="130"/>
      <c r="N1930" s="130"/>
      <c r="O1930" s="130"/>
      <c r="P1930" s="130"/>
      <c r="Q1930" s="130"/>
      <c r="R1930" s="130"/>
      <c r="S1930" s="130"/>
      <c r="T1930" s="130"/>
      <c r="U1930" s="130"/>
      <c r="V1930" s="130"/>
      <c r="W1930" s="130"/>
      <c r="X1930" s="130"/>
      <c r="Y1930" s="130"/>
      <c r="Z1930" s="130"/>
      <c r="AA1930" s="130"/>
      <c r="AB1930" s="130"/>
      <c r="AC1930" s="130"/>
      <c r="AD1930" s="130"/>
      <c r="AE1930" s="130"/>
      <c r="AF1930" s="130"/>
      <c r="AG1930" s="130"/>
      <c r="AH1930" s="130"/>
      <c r="AI1930" s="130"/>
      <c r="AJ1930" s="130"/>
      <c r="AK1930" s="130"/>
      <c r="AL1930" s="130"/>
      <c r="AM1930" s="130"/>
      <c r="AN1930" s="130"/>
      <c r="AO1930" s="130"/>
      <c r="AP1930" s="130"/>
      <c r="AQ1930" s="130"/>
      <c r="AR1930" s="130"/>
      <c r="AS1930" s="130"/>
      <c r="AT1930" s="130"/>
      <c r="AU1930" s="130"/>
      <c r="AV1930" s="130"/>
      <c r="AW1930" s="130"/>
      <c r="AX1930" s="130"/>
      <c r="AY1930" s="130"/>
      <c r="AZ1930" s="130"/>
      <c r="BA1930" s="130"/>
      <c r="BB1930" s="130"/>
      <c r="BC1930" s="130"/>
      <c r="BD1930" s="130"/>
      <c r="BE1930" s="130"/>
      <c r="BF1930" s="130"/>
      <c r="BG1930" s="130"/>
      <c r="BH1930" s="130"/>
      <c r="BI1930" s="130"/>
      <c r="BJ1930" s="130"/>
      <c r="BK1930" s="130"/>
      <c r="BL1930" s="130"/>
      <c r="BM1930" s="130"/>
      <c r="BN1930" s="130"/>
      <c r="BO1930" s="130"/>
      <c r="BP1930" s="130"/>
      <c r="BQ1930" s="130"/>
      <c r="BR1930" s="130"/>
      <c r="BS1930" s="111"/>
    </row>
    <row r="1931" spans="4:71" s="94" customFormat="1" ht="9.75" customHeight="1" x14ac:dyDescent="0.25">
      <c r="D1931" s="130"/>
      <c r="E1931" s="130"/>
      <c r="F1931" s="130"/>
      <c r="G1931" s="130"/>
      <c r="H1931" s="130"/>
      <c r="I1931" s="130"/>
      <c r="J1931" s="130"/>
      <c r="K1931" s="130"/>
      <c r="L1931" s="130"/>
      <c r="M1931" s="130"/>
      <c r="N1931" s="130"/>
      <c r="O1931" s="130"/>
      <c r="P1931" s="130"/>
      <c r="Q1931" s="130"/>
      <c r="R1931" s="130"/>
      <c r="S1931" s="130"/>
      <c r="T1931" s="130"/>
      <c r="U1931" s="130"/>
      <c r="V1931" s="130"/>
      <c r="W1931" s="130"/>
      <c r="X1931" s="130"/>
      <c r="Y1931" s="130"/>
      <c r="Z1931" s="130"/>
      <c r="AA1931" s="130"/>
      <c r="AB1931" s="130"/>
      <c r="AC1931" s="130"/>
      <c r="AD1931" s="130"/>
      <c r="AE1931" s="130"/>
      <c r="AF1931" s="130"/>
      <c r="AG1931" s="130"/>
      <c r="AH1931" s="130"/>
      <c r="AI1931" s="130"/>
      <c r="AJ1931" s="130"/>
      <c r="AK1931" s="130"/>
      <c r="AL1931" s="130"/>
      <c r="AM1931" s="130"/>
      <c r="AN1931" s="130"/>
      <c r="AO1931" s="130"/>
      <c r="AP1931" s="130"/>
      <c r="AQ1931" s="130"/>
      <c r="AR1931" s="130"/>
      <c r="AS1931" s="130"/>
      <c r="AT1931" s="130"/>
      <c r="AU1931" s="130"/>
      <c r="AV1931" s="130"/>
      <c r="AW1931" s="130"/>
      <c r="AX1931" s="130"/>
      <c r="AY1931" s="130"/>
      <c r="AZ1931" s="130"/>
      <c r="BA1931" s="130"/>
      <c r="BB1931" s="130"/>
      <c r="BC1931" s="130"/>
      <c r="BD1931" s="130"/>
      <c r="BE1931" s="130"/>
      <c r="BF1931" s="130"/>
      <c r="BG1931" s="130"/>
      <c r="BH1931" s="130"/>
      <c r="BI1931" s="130"/>
      <c r="BJ1931" s="130"/>
      <c r="BK1931" s="130"/>
      <c r="BL1931" s="130"/>
      <c r="BM1931" s="130"/>
      <c r="BN1931" s="130"/>
      <c r="BO1931" s="130"/>
      <c r="BP1931" s="130"/>
      <c r="BQ1931" s="130"/>
      <c r="BR1931" s="130"/>
      <c r="BS1931" s="111"/>
    </row>
    <row r="1932" spans="4:71" s="94" customFormat="1" ht="9.75" customHeight="1" x14ac:dyDescent="0.25">
      <c r="D1932" s="130"/>
      <c r="E1932" s="130"/>
      <c r="F1932" s="130"/>
      <c r="G1932" s="130"/>
      <c r="H1932" s="130"/>
      <c r="I1932" s="130"/>
      <c r="J1932" s="130"/>
      <c r="K1932" s="130"/>
      <c r="L1932" s="130"/>
      <c r="M1932" s="130"/>
      <c r="N1932" s="130"/>
      <c r="O1932" s="130"/>
      <c r="P1932" s="130"/>
      <c r="Q1932" s="130"/>
      <c r="R1932" s="130"/>
      <c r="S1932" s="130"/>
      <c r="T1932" s="130"/>
      <c r="U1932" s="130"/>
      <c r="V1932" s="130"/>
      <c r="W1932" s="130"/>
      <c r="X1932" s="130"/>
      <c r="Y1932" s="130"/>
      <c r="Z1932" s="130"/>
      <c r="AA1932" s="130"/>
      <c r="AB1932" s="130"/>
      <c r="AC1932" s="130"/>
      <c r="AD1932" s="130"/>
      <c r="AE1932" s="130"/>
      <c r="AF1932" s="130"/>
      <c r="AG1932" s="130"/>
      <c r="AH1932" s="130"/>
      <c r="AI1932" s="130"/>
      <c r="AJ1932" s="130"/>
      <c r="AK1932" s="130"/>
      <c r="AL1932" s="130"/>
      <c r="AM1932" s="130"/>
      <c r="AN1932" s="130"/>
      <c r="AO1932" s="130"/>
      <c r="AP1932" s="130"/>
      <c r="AQ1932" s="130"/>
      <c r="AR1932" s="130"/>
      <c r="AS1932" s="130"/>
      <c r="AT1932" s="130"/>
      <c r="AU1932" s="130"/>
      <c r="AV1932" s="130"/>
      <c r="AW1932" s="130"/>
      <c r="AX1932" s="130"/>
      <c r="AY1932" s="130"/>
      <c r="AZ1932" s="130"/>
      <c r="BA1932" s="130"/>
      <c r="BB1932" s="130"/>
      <c r="BC1932" s="130"/>
      <c r="BD1932" s="130"/>
      <c r="BE1932" s="130"/>
      <c r="BF1932" s="130"/>
      <c r="BG1932" s="130"/>
      <c r="BH1932" s="130"/>
      <c r="BI1932" s="130"/>
      <c r="BJ1932" s="130"/>
      <c r="BK1932" s="130"/>
      <c r="BL1932" s="130"/>
      <c r="BM1932" s="130"/>
      <c r="BN1932" s="130"/>
      <c r="BO1932" s="130"/>
      <c r="BP1932" s="130"/>
      <c r="BQ1932" s="130"/>
      <c r="BR1932" s="130"/>
      <c r="BS1932" s="111"/>
    </row>
    <row r="1933" spans="4:71" s="94" customFormat="1" ht="9.75" customHeight="1" x14ac:dyDescent="0.25">
      <c r="D1933" s="130"/>
      <c r="E1933" s="130"/>
      <c r="F1933" s="130"/>
      <c r="G1933" s="130"/>
      <c r="H1933" s="130"/>
      <c r="I1933" s="130"/>
      <c r="J1933" s="130"/>
      <c r="K1933" s="130"/>
      <c r="L1933" s="130"/>
      <c r="M1933" s="130"/>
      <c r="N1933" s="130"/>
      <c r="O1933" s="130"/>
      <c r="P1933" s="130"/>
      <c r="Q1933" s="130"/>
      <c r="R1933" s="130"/>
      <c r="S1933" s="130"/>
      <c r="T1933" s="130"/>
      <c r="U1933" s="130"/>
      <c r="V1933" s="130"/>
      <c r="W1933" s="130"/>
      <c r="X1933" s="130"/>
      <c r="Y1933" s="130"/>
      <c r="Z1933" s="130"/>
      <c r="AA1933" s="130"/>
      <c r="AB1933" s="130"/>
      <c r="AC1933" s="130"/>
      <c r="AD1933" s="130"/>
      <c r="AE1933" s="130"/>
      <c r="AF1933" s="130"/>
      <c r="AG1933" s="130"/>
      <c r="AH1933" s="130"/>
      <c r="AI1933" s="130"/>
      <c r="AJ1933" s="130"/>
      <c r="AK1933" s="130"/>
      <c r="AL1933" s="130"/>
      <c r="AM1933" s="130"/>
      <c r="AN1933" s="130"/>
      <c r="AO1933" s="130"/>
      <c r="AP1933" s="130"/>
      <c r="AQ1933" s="130"/>
      <c r="AR1933" s="130"/>
      <c r="AS1933" s="130"/>
      <c r="AT1933" s="130"/>
      <c r="AU1933" s="130"/>
      <c r="AV1933" s="130"/>
      <c r="AW1933" s="130"/>
      <c r="AX1933" s="130"/>
      <c r="AY1933" s="130"/>
      <c r="AZ1933" s="130"/>
      <c r="BA1933" s="130"/>
      <c r="BB1933" s="130"/>
      <c r="BC1933" s="130"/>
      <c r="BD1933" s="130"/>
      <c r="BE1933" s="130"/>
      <c r="BF1933" s="130"/>
      <c r="BG1933" s="130"/>
      <c r="BH1933" s="130"/>
      <c r="BI1933" s="130"/>
      <c r="BJ1933" s="130"/>
      <c r="BK1933" s="130"/>
      <c r="BL1933" s="130"/>
      <c r="BM1933" s="130"/>
      <c r="BN1933" s="130"/>
      <c r="BO1933" s="130"/>
      <c r="BP1933" s="130"/>
      <c r="BQ1933" s="130"/>
      <c r="BR1933" s="130"/>
      <c r="BS1933" s="111"/>
    </row>
    <row r="1934" spans="4:71" s="94" customFormat="1" ht="9.75" customHeight="1" x14ac:dyDescent="0.25">
      <c r="D1934" s="130"/>
      <c r="E1934" s="130"/>
      <c r="F1934" s="130"/>
      <c r="G1934" s="130"/>
      <c r="H1934" s="130"/>
      <c r="I1934" s="130"/>
      <c r="J1934" s="130"/>
      <c r="K1934" s="130"/>
      <c r="L1934" s="130"/>
      <c r="M1934" s="130"/>
      <c r="N1934" s="130"/>
      <c r="O1934" s="130"/>
      <c r="P1934" s="130"/>
      <c r="Q1934" s="130"/>
      <c r="R1934" s="130"/>
      <c r="S1934" s="130"/>
      <c r="T1934" s="130"/>
      <c r="U1934" s="130"/>
      <c r="V1934" s="130"/>
      <c r="W1934" s="130"/>
      <c r="X1934" s="130"/>
      <c r="Y1934" s="130"/>
      <c r="Z1934" s="130"/>
      <c r="AA1934" s="130"/>
      <c r="AB1934" s="130"/>
      <c r="AC1934" s="130"/>
      <c r="AD1934" s="130"/>
      <c r="AE1934" s="130"/>
      <c r="AF1934" s="130"/>
      <c r="AG1934" s="130"/>
      <c r="AH1934" s="130"/>
      <c r="AI1934" s="130"/>
      <c r="AJ1934" s="130"/>
      <c r="AK1934" s="130"/>
      <c r="AL1934" s="130"/>
      <c r="AM1934" s="130"/>
      <c r="AN1934" s="130"/>
      <c r="AO1934" s="130"/>
      <c r="AP1934" s="130"/>
      <c r="AQ1934" s="130"/>
      <c r="AR1934" s="130"/>
      <c r="AS1934" s="130"/>
      <c r="AT1934" s="130"/>
      <c r="AU1934" s="130"/>
      <c r="AV1934" s="130"/>
      <c r="AW1934" s="130"/>
      <c r="AX1934" s="130"/>
      <c r="AY1934" s="130"/>
      <c r="AZ1934" s="130"/>
      <c r="BA1934" s="130"/>
      <c r="BB1934" s="130"/>
      <c r="BC1934" s="130"/>
      <c r="BD1934" s="130"/>
      <c r="BE1934" s="130"/>
      <c r="BF1934" s="130"/>
      <c r="BG1934" s="130"/>
      <c r="BH1934" s="130"/>
      <c r="BI1934" s="130"/>
      <c r="BJ1934" s="130"/>
      <c r="BK1934" s="130"/>
      <c r="BL1934" s="130"/>
      <c r="BM1934" s="130"/>
      <c r="BN1934" s="130"/>
      <c r="BO1934" s="130"/>
      <c r="BP1934" s="130"/>
      <c r="BQ1934" s="130"/>
      <c r="BR1934" s="130"/>
      <c r="BS1934" s="111"/>
    </row>
    <row r="1935" spans="4:71" s="94" customFormat="1" ht="9.75" customHeight="1" x14ac:dyDescent="0.25">
      <c r="D1935" s="130"/>
      <c r="E1935" s="130"/>
      <c r="F1935" s="130"/>
      <c r="G1935" s="130"/>
      <c r="H1935" s="130"/>
      <c r="I1935" s="130"/>
      <c r="J1935" s="130"/>
      <c r="K1935" s="130"/>
      <c r="L1935" s="130"/>
      <c r="M1935" s="130"/>
      <c r="N1935" s="130"/>
      <c r="O1935" s="130"/>
      <c r="P1935" s="130"/>
      <c r="Q1935" s="130"/>
      <c r="R1935" s="130"/>
      <c r="S1935" s="130"/>
      <c r="T1935" s="130"/>
      <c r="U1935" s="130"/>
      <c r="V1935" s="130"/>
      <c r="W1935" s="130"/>
      <c r="X1935" s="130"/>
      <c r="Y1935" s="130"/>
      <c r="Z1935" s="130"/>
      <c r="AA1935" s="130"/>
      <c r="AB1935" s="130"/>
      <c r="AC1935" s="130"/>
      <c r="AD1935" s="130"/>
      <c r="AE1935" s="130"/>
      <c r="AF1935" s="130"/>
      <c r="AG1935" s="130"/>
      <c r="AH1935" s="130"/>
      <c r="AI1935" s="130"/>
      <c r="AJ1935" s="130"/>
      <c r="AK1935" s="130"/>
      <c r="AL1935" s="130"/>
      <c r="AM1935" s="130"/>
      <c r="AN1935" s="130"/>
      <c r="AO1935" s="130"/>
      <c r="AP1935" s="130"/>
      <c r="AQ1935" s="130"/>
      <c r="AR1935" s="130"/>
      <c r="AS1935" s="130"/>
      <c r="AT1935" s="130"/>
      <c r="AU1935" s="130"/>
      <c r="AV1935" s="130"/>
      <c r="AW1935" s="130"/>
      <c r="AX1935" s="130"/>
      <c r="AY1935" s="130"/>
      <c r="AZ1935" s="130"/>
      <c r="BA1935" s="130"/>
      <c r="BB1935" s="130"/>
      <c r="BC1935" s="130"/>
      <c r="BD1935" s="130"/>
      <c r="BE1935" s="130"/>
      <c r="BF1935" s="130"/>
      <c r="BG1935" s="130"/>
      <c r="BH1935" s="130"/>
      <c r="BI1935" s="130"/>
      <c r="BJ1935" s="130"/>
      <c r="BK1935" s="130"/>
      <c r="BL1935" s="130"/>
      <c r="BM1935" s="130"/>
      <c r="BN1935" s="130"/>
      <c r="BO1935" s="130"/>
      <c r="BP1935" s="130"/>
      <c r="BQ1935" s="130"/>
      <c r="BR1935" s="130"/>
      <c r="BS1935" s="111"/>
    </row>
    <row r="1936" spans="4:71" s="94" customFormat="1" ht="9.75" customHeight="1" x14ac:dyDescent="0.25">
      <c r="D1936" s="130"/>
      <c r="E1936" s="130"/>
      <c r="F1936" s="130"/>
      <c r="G1936" s="130"/>
      <c r="H1936" s="130"/>
      <c r="I1936" s="130"/>
      <c r="J1936" s="130"/>
      <c r="K1936" s="130"/>
      <c r="L1936" s="130"/>
      <c r="M1936" s="130"/>
      <c r="N1936" s="130"/>
      <c r="O1936" s="130"/>
      <c r="P1936" s="130"/>
      <c r="Q1936" s="130"/>
      <c r="R1936" s="130"/>
      <c r="S1936" s="130"/>
      <c r="T1936" s="130"/>
      <c r="U1936" s="130"/>
      <c r="V1936" s="130"/>
      <c r="W1936" s="130"/>
      <c r="X1936" s="130"/>
      <c r="Y1936" s="130"/>
      <c r="Z1936" s="130"/>
      <c r="AA1936" s="130"/>
      <c r="AB1936" s="130"/>
      <c r="AC1936" s="130"/>
      <c r="AD1936" s="130"/>
      <c r="AE1936" s="130"/>
      <c r="AF1936" s="130"/>
      <c r="AG1936" s="130"/>
      <c r="AH1936" s="130"/>
      <c r="AI1936" s="130"/>
      <c r="AJ1936" s="130"/>
      <c r="AK1936" s="130"/>
      <c r="AL1936" s="130"/>
      <c r="AM1936" s="130"/>
      <c r="AN1936" s="130"/>
      <c r="AO1936" s="130"/>
      <c r="AP1936" s="130"/>
      <c r="AQ1936" s="130"/>
      <c r="AR1936" s="130"/>
      <c r="AS1936" s="130"/>
      <c r="AT1936" s="130"/>
      <c r="AU1936" s="130"/>
      <c r="AV1936" s="130"/>
      <c r="AW1936" s="130"/>
      <c r="AX1936" s="130"/>
      <c r="AY1936" s="130"/>
      <c r="AZ1936" s="130"/>
      <c r="BA1936" s="130"/>
      <c r="BB1936" s="130"/>
      <c r="BC1936" s="130"/>
      <c r="BD1936" s="130"/>
      <c r="BE1936" s="130"/>
      <c r="BF1936" s="130"/>
      <c r="BG1936" s="130"/>
      <c r="BH1936" s="130"/>
      <c r="BI1936" s="130"/>
      <c r="BJ1936" s="130"/>
      <c r="BK1936" s="130"/>
      <c r="BL1936" s="130"/>
      <c r="BM1936" s="130"/>
      <c r="BN1936" s="130"/>
      <c r="BO1936" s="130"/>
      <c r="BP1936" s="130"/>
      <c r="BQ1936" s="130"/>
      <c r="BR1936" s="130"/>
      <c r="BS1936" s="111"/>
    </row>
    <row r="1937" spans="4:71" s="94" customFormat="1" ht="9.75" customHeight="1" x14ac:dyDescent="0.25">
      <c r="D1937" s="130"/>
      <c r="E1937" s="130"/>
      <c r="F1937" s="130"/>
      <c r="G1937" s="130"/>
      <c r="H1937" s="130"/>
      <c r="I1937" s="130"/>
      <c r="J1937" s="130"/>
      <c r="K1937" s="130"/>
      <c r="L1937" s="130"/>
      <c r="M1937" s="130"/>
      <c r="N1937" s="130"/>
      <c r="O1937" s="130"/>
      <c r="P1937" s="130"/>
      <c r="Q1937" s="130"/>
      <c r="R1937" s="130"/>
      <c r="S1937" s="130"/>
      <c r="T1937" s="130"/>
      <c r="U1937" s="130"/>
      <c r="V1937" s="130"/>
      <c r="W1937" s="130"/>
      <c r="X1937" s="130"/>
      <c r="Y1937" s="130"/>
      <c r="Z1937" s="130"/>
      <c r="AA1937" s="130"/>
      <c r="AB1937" s="130"/>
      <c r="AC1937" s="130"/>
      <c r="AD1937" s="130"/>
      <c r="AE1937" s="130"/>
      <c r="AF1937" s="130"/>
      <c r="AG1937" s="130"/>
      <c r="AH1937" s="130"/>
      <c r="AI1937" s="130"/>
      <c r="AJ1937" s="130"/>
      <c r="AK1937" s="130"/>
      <c r="AL1937" s="130"/>
      <c r="AM1937" s="130"/>
      <c r="AN1937" s="130"/>
      <c r="AO1937" s="130"/>
      <c r="AP1937" s="130"/>
      <c r="AQ1937" s="130"/>
      <c r="AR1937" s="130"/>
      <c r="AS1937" s="130"/>
      <c r="AT1937" s="130"/>
      <c r="AU1937" s="130"/>
      <c r="AV1937" s="130"/>
      <c r="AW1937" s="130"/>
      <c r="AX1937" s="130"/>
      <c r="AY1937" s="130"/>
      <c r="AZ1937" s="130"/>
      <c r="BA1937" s="130"/>
      <c r="BB1937" s="130"/>
      <c r="BC1937" s="130"/>
      <c r="BD1937" s="130"/>
      <c r="BE1937" s="130"/>
      <c r="BF1937" s="130"/>
      <c r="BG1937" s="130"/>
      <c r="BH1937" s="130"/>
      <c r="BI1937" s="130"/>
      <c r="BJ1937" s="130"/>
      <c r="BK1937" s="130"/>
      <c r="BL1937" s="130"/>
      <c r="BM1937" s="130"/>
      <c r="BN1937" s="130"/>
      <c r="BO1937" s="130"/>
      <c r="BP1937" s="130"/>
      <c r="BQ1937" s="130"/>
      <c r="BR1937" s="130"/>
      <c r="BS1937" s="111"/>
    </row>
    <row r="1938" spans="4:71" s="94" customFormat="1" ht="9.75" customHeight="1" x14ac:dyDescent="0.25">
      <c r="D1938" s="130"/>
      <c r="E1938" s="130"/>
      <c r="F1938" s="130"/>
      <c r="G1938" s="130"/>
      <c r="H1938" s="130"/>
      <c r="I1938" s="130"/>
      <c r="J1938" s="130"/>
      <c r="K1938" s="130"/>
      <c r="L1938" s="130"/>
      <c r="M1938" s="130"/>
      <c r="N1938" s="130"/>
      <c r="O1938" s="130"/>
      <c r="P1938" s="130"/>
      <c r="Q1938" s="130"/>
      <c r="R1938" s="130"/>
      <c r="S1938" s="130"/>
      <c r="T1938" s="130"/>
      <c r="U1938" s="130"/>
      <c r="V1938" s="130"/>
      <c r="W1938" s="130"/>
      <c r="X1938" s="130"/>
      <c r="Y1938" s="130"/>
      <c r="Z1938" s="130"/>
      <c r="AA1938" s="130"/>
      <c r="AB1938" s="130"/>
      <c r="AC1938" s="130"/>
      <c r="AD1938" s="130"/>
      <c r="AE1938" s="130"/>
      <c r="AF1938" s="130"/>
      <c r="AG1938" s="130"/>
      <c r="AH1938" s="130"/>
      <c r="AI1938" s="130"/>
      <c r="AJ1938" s="130"/>
      <c r="AK1938" s="130"/>
      <c r="AL1938" s="130"/>
      <c r="AM1938" s="130"/>
      <c r="AN1938" s="130"/>
      <c r="AO1938" s="130"/>
      <c r="AP1938" s="130"/>
      <c r="AQ1938" s="130"/>
      <c r="AR1938" s="130"/>
      <c r="AS1938" s="130"/>
      <c r="AT1938" s="130"/>
      <c r="AU1938" s="130"/>
      <c r="AV1938" s="130"/>
      <c r="AW1938" s="130"/>
      <c r="AX1938" s="130"/>
      <c r="AY1938" s="130"/>
      <c r="AZ1938" s="130"/>
      <c r="BA1938" s="130"/>
      <c r="BB1938" s="130"/>
      <c r="BC1938" s="130"/>
      <c r="BD1938" s="130"/>
      <c r="BE1938" s="130"/>
      <c r="BF1938" s="130"/>
      <c r="BG1938" s="130"/>
      <c r="BH1938" s="130"/>
      <c r="BI1938" s="130"/>
      <c r="BJ1938" s="130"/>
      <c r="BK1938" s="130"/>
      <c r="BL1938" s="130"/>
      <c r="BM1938" s="130"/>
      <c r="BN1938" s="130"/>
      <c r="BO1938" s="130"/>
      <c r="BP1938" s="130"/>
      <c r="BQ1938" s="130"/>
      <c r="BR1938" s="130"/>
      <c r="BS1938" s="111"/>
    </row>
    <row r="1939" spans="4:71" s="94" customFormat="1" ht="9.75" customHeight="1" x14ac:dyDescent="0.25">
      <c r="D1939" s="130"/>
      <c r="E1939" s="130"/>
      <c r="F1939" s="130"/>
      <c r="G1939" s="130"/>
      <c r="H1939" s="130"/>
      <c r="I1939" s="130"/>
      <c r="J1939" s="130"/>
      <c r="K1939" s="130"/>
      <c r="L1939" s="130"/>
      <c r="M1939" s="130"/>
      <c r="N1939" s="130"/>
      <c r="O1939" s="130"/>
      <c r="P1939" s="130"/>
      <c r="Q1939" s="130"/>
      <c r="R1939" s="130"/>
      <c r="S1939" s="130"/>
      <c r="T1939" s="130"/>
      <c r="U1939" s="130"/>
      <c r="V1939" s="130"/>
      <c r="W1939" s="130"/>
      <c r="X1939" s="130"/>
      <c r="Y1939" s="130"/>
      <c r="Z1939" s="130"/>
      <c r="AA1939" s="130"/>
      <c r="AB1939" s="130"/>
      <c r="AC1939" s="130"/>
      <c r="AD1939" s="130"/>
      <c r="AE1939" s="130"/>
      <c r="AF1939" s="130"/>
      <c r="AG1939" s="130"/>
      <c r="AH1939" s="130"/>
      <c r="AI1939" s="130"/>
      <c r="AJ1939" s="130"/>
      <c r="AK1939" s="130"/>
      <c r="AL1939" s="130"/>
      <c r="AM1939" s="130"/>
      <c r="AN1939" s="130"/>
      <c r="AO1939" s="130"/>
      <c r="AP1939" s="130"/>
      <c r="AQ1939" s="130"/>
      <c r="AR1939" s="130"/>
      <c r="AS1939" s="130"/>
      <c r="AT1939" s="130"/>
      <c r="AU1939" s="130"/>
      <c r="AV1939" s="130"/>
      <c r="AW1939" s="130"/>
      <c r="AX1939" s="130"/>
      <c r="AY1939" s="130"/>
      <c r="AZ1939" s="130"/>
      <c r="BA1939" s="130"/>
      <c r="BB1939" s="130"/>
      <c r="BC1939" s="130"/>
      <c r="BD1939" s="130"/>
      <c r="BE1939" s="130"/>
      <c r="BF1939" s="130"/>
      <c r="BG1939" s="130"/>
      <c r="BH1939" s="130"/>
      <c r="BI1939" s="130"/>
      <c r="BJ1939" s="130"/>
      <c r="BK1939" s="130"/>
      <c r="BL1939" s="130"/>
      <c r="BM1939" s="130"/>
      <c r="BN1939" s="130"/>
      <c r="BO1939" s="130"/>
      <c r="BP1939" s="130"/>
      <c r="BQ1939" s="130"/>
      <c r="BR1939" s="130"/>
      <c r="BS1939" s="111"/>
    </row>
    <row r="1940" spans="4:71" s="94" customFormat="1" ht="9.75" customHeight="1" x14ac:dyDescent="0.25">
      <c r="D1940" s="130"/>
      <c r="E1940" s="130"/>
      <c r="F1940" s="130"/>
      <c r="G1940" s="130"/>
      <c r="H1940" s="130"/>
      <c r="I1940" s="130"/>
      <c r="J1940" s="130"/>
      <c r="K1940" s="130"/>
      <c r="L1940" s="130"/>
      <c r="M1940" s="130"/>
      <c r="N1940" s="130"/>
      <c r="O1940" s="130"/>
      <c r="P1940" s="130"/>
      <c r="Q1940" s="130"/>
      <c r="R1940" s="130"/>
      <c r="S1940" s="130"/>
      <c r="T1940" s="130"/>
      <c r="U1940" s="130"/>
      <c r="V1940" s="130"/>
      <c r="W1940" s="130"/>
      <c r="X1940" s="130"/>
      <c r="Y1940" s="130"/>
      <c r="Z1940" s="130"/>
      <c r="AA1940" s="130"/>
      <c r="AB1940" s="130"/>
      <c r="AC1940" s="130"/>
      <c r="AD1940" s="130"/>
      <c r="AE1940" s="130"/>
      <c r="AF1940" s="130"/>
      <c r="AG1940" s="130"/>
      <c r="AH1940" s="130"/>
      <c r="AI1940" s="130"/>
      <c r="AJ1940" s="130"/>
      <c r="AK1940" s="130"/>
      <c r="AL1940" s="130"/>
      <c r="AM1940" s="130"/>
      <c r="AN1940" s="130"/>
      <c r="AO1940" s="130"/>
      <c r="AP1940" s="130"/>
      <c r="AQ1940" s="130"/>
      <c r="AR1940" s="130"/>
      <c r="AS1940" s="130"/>
      <c r="AT1940" s="130"/>
      <c r="AU1940" s="130"/>
      <c r="AV1940" s="130"/>
      <c r="AW1940" s="130"/>
      <c r="AX1940" s="130"/>
      <c r="AY1940" s="130"/>
      <c r="AZ1940" s="130"/>
      <c r="BA1940" s="130"/>
      <c r="BB1940" s="130"/>
      <c r="BC1940" s="130"/>
      <c r="BD1940" s="130"/>
      <c r="BE1940" s="130"/>
      <c r="BF1940" s="130"/>
      <c r="BG1940" s="130"/>
      <c r="BH1940" s="130"/>
      <c r="BI1940" s="130"/>
      <c r="BJ1940" s="130"/>
      <c r="BK1940" s="130"/>
      <c r="BL1940" s="130"/>
      <c r="BM1940" s="130"/>
      <c r="BN1940" s="130"/>
      <c r="BO1940" s="130"/>
      <c r="BP1940" s="130"/>
      <c r="BQ1940" s="130"/>
      <c r="BR1940" s="130"/>
      <c r="BS1940" s="111"/>
    </row>
    <row r="1941" spans="4:71" s="94" customFormat="1" ht="9.75" customHeight="1" x14ac:dyDescent="0.25">
      <c r="D1941" s="130"/>
      <c r="E1941" s="130"/>
      <c r="F1941" s="130"/>
      <c r="G1941" s="130"/>
      <c r="H1941" s="130"/>
      <c r="I1941" s="130"/>
      <c r="J1941" s="130"/>
      <c r="K1941" s="130"/>
      <c r="L1941" s="130"/>
      <c r="M1941" s="130"/>
      <c r="N1941" s="130"/>
      <c r="O1941" s="130"/>
      <c r="P1941" s="130"/>
      <c r="Q1941" s="130"/>
      <c r="R1941" s="130"/>
      <c r="S1941" s="130"/>
      <c r="T1941" s="130"/>
      <c r="U1941" s="130"/>
      <c r="V1941" s="130"/>
      <c r="W1941" s="130"/>
      <c r="X1941" s="130"/>
      <c r="Y1941" s="130"/>
      <c r="Z1941" s="130"/>
      <c r="AA1941" s="130"/>
      <c r="AB1941" s="130"/>
      <c r="AC1941" s="130"/>
      <c r="AD1941" s="130"/>
      <c r="AE1941" s="130"/>
      <c r="AF1941" s="130"/>
      <c r="AG1941" s="130"/>
      <c r="AH1941" s="130"/>
      <c r="AI1941" s="130"/>
      <c r="AJ1941" s="130"/>
      <c r="AK1941" s="130"/>
      <c r="AL1941" s="130"/>
      <c r="AM1941" s="130"/>
      <c r="AN1941" s="130"/>
      <c r="AO1941" s="130"/>
      <c r="AP1941" s="130"/>
      <c r="AQ1941" s="130"/>
      <c r="AR1941" s="130"/>
      <c r="AS1941" s="130"/>
      <c r="AT1941" s="130"/>
      <c r="AU1941" s="130"/>
      <c r="AV1941" s="130"/>
      <c r="AW1941" s="130"/>
      <c r="AX1941" s="130"/>
      <c r="AY1941" s="130"/>
      <c r="AZ1941" s="130"/>
      <c r="BA1941" s="130"/>
      <c r="BB1941" s="130"/>
      <c r="BC1941" s="130"/>
      <c r="BD1941" s="130"/>
      <c r="BE1941" s="130"/>
      <c r="BF1941" s="130"/>
      <c r="BG1941" s="130"/>
      <c r="BH1941" s="130"/>
      <c r="BI1941" s="130"/>
      <c r="BJ1941" s="130"/>
      <c r="BK1941" s="130"/>
      <c r="BL1941" s="130"/>
      <c r="BM1941" s="130"/>
      <c r="BN1941" s="130"/>
      <c r="BO1941" s="130"/>
      <c r="BP1941" s="130"/>
      <c r="BQ1941" s="130"/>
      <c r="BR1941" s="130"/>
      <c r="BS1941" s="111"/>
    </row>
    <row r="1942" spans="4:71" s="94" customFormat="1" ht="9.75" customHeight="1" x14ac:dyDescent="0.25">
      <c r="D1942" s="130"/>
      <c r="E1942" s="130"/>
      <c r="F1942" s="130"/>
      <c r="G1942" s="130"/>
      <c r="H1942" s="130"/>
      <c r="I1942" s="130"/>
      <c r="J1942" s="130"/>
      <c r="K1942" s="130"/>
      <c r="L1942" s="130"/>
      <c r="M1942" s="130"/>
      <c r="N1942" s="130"/>
      <c r="O1942" s="130"/>
      <c r="P1942" s="130"/>
      <c r="Q1942" s="130"/>
      <c r="R1942" s="130"/>
      <c r="S1942" s="130"/>
      <c r="T1942" s="130"/>
      <c r="U1942" s="130"/>
      <c r="V1942" s="130"/>
      <c r="W1942" s="130"/>
      <c r="X1942" s="130"/>
      <c r="Y1942" s="130"/>
      <c r="Z1942" s="130"/>
      <c r="AA1942" s="130"/>
      <c r="AB1942" s="130"/>
      <c r="AC1942" s="130"/>
      <c r="AD1942" s="130"/>
      <c r="AE1942" s="130"/>
      <c r="AF1942" s="130"/>
      <c r="AG1942" s="130"/>
      <c r="AH1942" s="130"/>
      <c r="AI1942" s="130"/>
      <c r="AJ1942" s="130"/>
      <c r="AK1942" s="130"/>
      <c r="AL1942" s="130"/>
      <c r="AM1942" s="130"/>
      <c r="AN1942" s="130"/>
      <c r="AO1942" s="130"/>
      <c r="AP1942" s="130"/>
      <c r="AQ1942" s="130"/>
      <c r="AR1942" s="130"/>
      <c r="AS1942" s="130"/>
      <c r="AT1942" s="130"/>
      <c r="AU1942" s="130"/>
      <c r="AV1942" s="130"/>
      <c r="AW1942" s="130"/>
      <c r="AX1942" s="130"/>
      <c r="AY1942" s="130"/>
      <c r="AZ1942" s="130"/>
      <c r="BA1942" s="130"/>
      <c r="BB1942" s="130"/>
      <c r="BC1942" s="130"/>
      <c r="BD1942" s="130"/>
      <c r="BE1942" s="130"/>
      <c r="BF1942" s="130"/>
      <c r="BG1942" s="130"/>
      <c r="BH1942" s="130"/>
      <c r="BI1942" s="130"/>
      <c r="BJ1942" s="130"/>
      <c r="BK1942" s="130"/>
      <c r="BL1942" s="130"/>
      <c r="BM1942" s="130"/>
      <c r="BN1942" s="130"/>
      <c r="BO1942" s="130"/>
      <c r="BP1942" s="130"/>
      <c r="BQ1942" s="130"/>
      <c r="BR1942" s="130"/>
      <c r="BS1942" s="111"/>
    </row>
    <row r="1943" spans="4:71" s="94" customFormat="1" ht="9.75" customHeight="1" x14ac:dyDescent="0.25">
      <c r="D1943" s="130"/>
      <c r="E1943" s="130"/>
      <c r="F1943" s="130"/>
      <c r="G1943" s="130"/>
      <c r="H1943" s="130"/>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11"/>
    </row>
    <row r="1944" spans="4:71" s="94" customFormat="1" ht="9.75" customHeight="1" x14ac:dyDescent="0.25">
      <c r="D1944" s="130"/>
      <c r="E1944" s="130"/>
      <c r="F1944" s="130"/>
      <c r="G1944" s="130"/>
      <c r="H1944" s="130"/>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11"/>
    </row>
    <row r="1945" spans="4:71" s="94" customFormat="1" ht="9.75" customHeight="1" x14ac:dyDescent="0.25">
      <c r="D1945" s="130"/>
      <c r="E1945" s="130"/>
      <c r="F1945" s="130"/>
      <c r="G1945" s="130"/>
      <c r="H1945" s="130"/>
      <c r="I1945" s="130"/>
      <c r="J1945" s="130"/>
      <c r="K1945" s="130"/>
      <c r="L1945" s="130"/>
      <c r="M1945" s="130"/>
      <c r="N1945" s="130"/>
      <c r="O1945" s="130"/>
      <c r="P1945" s="130"/>
      <c r="Q1945" s="130"/>
      <c r="R1945" s="130"/>
      <c r="S1945" s="130"/>
      <c r="T1945" s="130"/>
      <c r="U1945" s="130"/>
      <c r="V1945" s="130"/>
      <c r="W1945" s="130"/>
      <c r="X1945" s="130"/>
      <c r="Y1945" s="130"/>
      <c r="Z1945" s="130"/>
      <c r="AA1945" s="130"/>
      <c r="AB1945" s="130"/>
      <c r="AC1945" s="130"/>
      <c r="AD1945" s="130"/>
      <c r="AE1945" s="130"/>
      <c r="AF1945" s="130"/>
      <c r="AG1945" s="130"/>
      <c r="AH1945" s="130"/>
      <c r="AI1945" s="130"/>
      <c r="AJ1945" s="130"/>
      <c r="AK1945" s="130"/>
      <c r="AL1945" s="130"/>
      <c r="AM1945" s="130"/>
      <c r="AN1945" s="130"/>
      <c r="AO1945" s="130"/>
      <c r="AP1945" s="130"/>
      <c r="AQ1945" s="130"/>
      <c r="AR1945" s="130"/>
      <c r="AS1945" s="130"/>
      <c r="AT1945" s="130"/>
      <c r="AU1945" s="130"/>
      <c r="AV1945" s="130"/>
      <c r="AW1945" s="130"/>
      <c r="AX1945" s="130"/>
      <c r="AY1945" s="130"/>
      <c r="AZ1945" s="130"/>
      <c r="BA1945" s="130"/>
      <c r="BB1945" s="130"/>
      <c r="BC1945" s="130"/>
      <c r="BD1945" s="130"/>
      <c r="BE1945" s="130"/>
      <c r="BF1945" s="130"/>
      <c r="BG1945" s="130"/>
      <c r="BH1945" s="130"/>
      <c r="BI1945" s="130"/>
      <c r="BJ1945" s="130"/>
      <c r="BK1945" s="130"/>
      <c r="BL1945" s="130"/>
      <c r="BM1945" s="130"/>
      <c r="BN1945" s="130"/>
      <c r="BO1945" s="130"/>
      <c r="BP1945" s="130"/>
      <c r="BQ1945" s="130"/>
      <c r="BR1945" s="130"/>
      <c r="BS1945" s="111"/>
    </row>
    <row r="1946" spans="4:71" s="94" customFormat="1" ht="9.75" customHeight="1" x14ac:dyDescent="0.25">
      <c r="D1946" s="130"/>
      <c r="E1946" s="130"/>
      <c r="F1946" s="130"/>
      <c r="G1946" s="130"/>
      <c r="H1946" s="130"/>
      <c r="I1946" s="130"/>
      <c r="J1946" s="130"/>
      <c r="K1946" s="130"/>
      <c r="L1946" s="130"/>
      <c r="M1946" s="130"/>
      <c r="N1946" s="130"/>
      <c r="O1946" s="130"/>
      <c r="P1946" s="130"/>
      <c r="Q1946" s="130"/>
      <c r="R1946" s="130"/>
      <c r="S1946" s="130"/>
      <c r="T1946" s="130"/>
      <c r="U1946" s="130"/>
      <c r="V1946" s="130"/>
      <c r="W1946" s="130"/>
      <c r="X1946" s="130"/>
      <c r="Y1946" s="130"/>
      <c r="Z1946" s="130"/>
      <c r="AA1946" s="130"/>
      <c r="AB1946" s="130"/>
      <c r="AC1946" s="130"/>
      <c r="AD1946" s="130"/>
      <c r="AE1946" s="130"/>
      <c r="AF1946" s="130"/>
      <c r="AG1946" s="130"/>
      <c r="AH1946" s="130"/>
      <c r="AI1946" s="130"/>
      <c r="AJ1946" s="130"/>
      <c r="AK1946" s="130"/>
      <c r="AL1946" s="130"/>
      <c r="AM1946" s="130"/>
      <c r="AN1946" s="130"/>
      <c r="AO1946" s="130"/>
      <c r="AP1946" s="130"/>
      <c r="AQ1946" s="130"/>
      <c r="AR1946" s="130"/>
      <c r="AS1946" s="130"/>
      <c r="AT1946" s="130"/>
      <c r="AU1946" s="130"/>
      <c r="AV1946" s="130"/>
      <c r="AW1946" s="130"/>
      <c r="AX1946" s="130"/>
      <c r="AY1946" s="130"/>
      <c r="AZ1946" s="130"/>
      <c r="BA1946" s="130"/>
      <c r="BB1946" s="130"/>
      <c r="BC1946" s="130"/>
      <c r="BD1946" s="130"/>
      <c r="BE1946" s="130"/>
      <c r="BF1946" s="130"/>
      <c r="BG1946" s="130"/>
      <c r="BH1946" s="130"/>
      <c r="BI1946" s="130"/>
      <c r="BJ1946" s="130"/>
      <c r="BK1946" s="130"/>
      <c r="BL1946" s="130"/>
      <c r="BM1946" s="130"/>
      <c r="BN1946" s="130"/>
      <c r="BO1946" s="130"/>
      <c r="BP1946" s="130"/>
      <c r="BQ1946" s="130"/>
      <c r="BR1946" s="130"/>
      <c r="BS1946" s="111"/>
    </row>
    <row r="1947" spans="4:71" s="94" customFormat="1" ht="9.75" customHeight="1" x14ac:dyDescent="0.25">
      <c r="D1947" s="130"/>
      <c r="E1947" s="130"/>
      <c r="F1947" s="130"/>
      <c r="G1947" s="130"/>
      <c r="H1947" s="130"/>
      <c r="I1947" s="130"/>
      <c r="J1947" s="130"/>
      <c r="K1947" s="130"/>
      <c r="L1947" s="130"/>
      <c r="M1947" s="130"/>
      <c r="N1947" s="130"/>
      <c r="O1947" s="130"/>
      <c r="P1947" s="130"/>
      <c r="Q1947" s="130"/>
      <c r="R1947" s="130"/>
      <c r="S1947" s="130"/>
      <c r="T1947" s="130"/>
      <c r="U1947" s="130"/>
      <c r="V1947" s="130"/>
      <c r="W1947" s="130"/>
      <c r="X1947" s="130"/>
      <c r="Y1947" s="130"/>
      <c r="Z1947" s="130"/>
      <c r="AA1947" s="130"/>
      <c r="AB1947" s="130"/>
      <c r="AC1947" s="130"/>
      <c r="AD1947" s="130"/>
      <c r="AE1947" s="130"/>
      <c r="AF1947" s="130"/>
      <c r="AG1947" s="130"/>
      <c r="AH1947" s="130"/>
      <c r="AI1947" s="130"/>
      <c r="AJ1947" s="130"/>
      <c r="AK1947" s="130"/>
      <c r="AL1947" s="130"/>
      <c r="AM1947" s="130"/>
      <c r="AN1947" s="130"/>
      <c r="AO1947" s="130"/>
      <c r="AP1947" s="130"/>
      <c r="AQ1947" s="130"/>
      <c r="AR1947" s="130"/>
      <c r="AS1947" s="130"/>
      <c r="AT1947" s="130"/>
      <c r="AU1947" s="130"/>
      <c r="AV1947" s="130"/>
      <c r="AW1947" s="130"/>
      <c r="AX1947" s="130"/>
      <c r="AY1947" s="130"/>
      <c r="AZ1947" s="130"/>
      <c r="BA1947" s="130"/>
      <c r="BB1947" s="130"/>
      <c r="BC1947" s="130"/>
      <c r="BD1947" s="130"/>
      <c r="BE1947" s="130"/>
      <c r="BF1947" s="130"/>
      <c r="BG1947" s="130"/>
      <c r="BH1947" s="130"/>
      <c r="BI1947" s="130"/>
      <c r="BJ1947" s="130"/>
      <c r="BK1947" s="130"/>
      <c r="BL1947" s="130"/>
      <c r="BM1947" s="130"/>
      <c r="BN1947" s="130"/>
      <c r="BO1947" s="130"/>
      <c r="BP1947" s="130"/>
      <c r="BQ1947" s="130"/>
      <c r="BR1947" s="130"/>
      <c r="BS1947" s="111"/>
    </row>
    <row r="1948" spans="4:71" s="94" customFormat="1" ht="9.75" customHeight="1" x14ac:dyDescent="0.25">
      <c r="D1948" s="130"/>
      <c r="E1948" s="130"/>
      <c r="F1948" s="130"/>
      <c r="G1948" s="130"/>
      <c r="H1948" s="130"/>
      <c r="I1948" s="130"/>
      <c r="J1948" s="130"/>
      <c r="K1948" s="130"/>
      <c r="L1948" s="130"/>
      <c r="M1948" s="130"/>
      <c r="N1948" s="130"/>
      <c r="O1948" s="130"/>
      <c r="P1948" s="130"/>
      <c r="Q1948" s="130"/>
      <c r="R1948" s="130"/>
      <c r="S1948" s="130"/>
      <c r="T1948" s="130"/>
      <c r="U1948" s="130"/>
      <c r="V1948" s="130"/>
      <c r="W1948" s="130"/>
      <c r="X1948" s="130"/>
      <c r="Y1948" s="130"/>
      <c r="Z1948" s="130"/>
      <c r="AA1948" s="130"/>
      <c r="AB1948" s="130"/>
      <c r="AC1948" s="130"/>
      <c r="AD1948" s="130"/>
      <c r="AE1948" s="130"/>
      <c r="AF1948" s="130"/>
      <c r="AG1948" s="130"/>
      <c r="AH1948" s="130"/>
      <c r="AI1948" s="130"/>
      <c r="AJ1948" s="130"/>
      <c r="AK1948" s="130"/>
      <c r="AL1948" s="130"/>
      <c r="AM1948" s="130"/>
      <c r="AN1948" s="130"/>
      <c r="AO1948" s="130"/>
      <c r="AP1948" s="130"/>
      <c r="AQ1948" s="130"/>
      <c r="AR1948" s="130"/>
      <c r="AS1948" s="130"/>
      <c r="AT1948" s="130"/>
      <c r="AU1948" s="130"/>
      <c r="AV1948" s="130"/>
      <c r="AW1948" s="130"/>
      <c r="AX1948" s="130"/>
      <c r="AY1948" s="130"/>
      <c r="AZ1948" s="130"/>
      <c r="BA1948" s="130"/>
      <c r="BB1948" s="130"/>
      <c r="BC1948" s="130"/>
      <c r="BD1948" s="130"/>
      <c r="BE1948" s="130"/>
      <c r="BF1948" s="130"/>
      <c r="BG1948" s="130"/>
      <c r="BH1948" s="130"/>
      <c r="BI1948" s="130"/>
      <c r="BJ1948" s="130"/>
      <c r="BK1948" s="130"/>
      <c r="BL1948" s="130"/>
      <c r="BM1948" s="130"/>
      <c r="BN1948" s="130"/>
      <c r="BO1948" s="130"/>
      <c r="BP1948" s="130"/>
      <c r="BQ1948" s="130"/>
      <c r="BR1948" s="130"/>
      <c r="BS1948" s="111"/>
    </row>
    <row r="1949" spans="4:71" s="94" customFormat="1" ht="9.75" customHeight="1" x14ac:dyDescent="0.25">
      <c r="D1949" s="130"/>
      <c r="E1949" s="130"/>
      <c r="F1949" s="130"/>
      <c r="G1949" s="130"/>
      <c r="H1949" s="130"/>
      <c r="I1949" s="130"/>
      <c r="J1949" s="130"/>
      <c r="K1949" s="130"/>
      <c r="L1949" s="130"/>
      <c r="M1949" s="130"/>
      <c r="N1949" s="130"/>
      <c r="O1949" s="130"/>
      <c r="P1949" s="130"/>
      <c r="Q1949" s="130"/>
      <c r="R1949" s="130"/>
      <c r="S1949" s="130"/>
      <c r="T1949" s="130"/>
      <c r="U1949" s="130"/>
      <c r="V1949" s="130"/>
      <c r="W1949" s="130"/>
      <c r="X1949" s="130"/>
      <c r="Y1949" s="130"/>
      <c r="Z1949" s="130"/>
      <c r="AA1949" s="130"/>
      <c r="AB1949" s="130"/>
      <c r="AC1949" s="130"/>
      <c r="AD1949" s="130"/>
      <c r="AE1949" s="130"/>
      <c r="AF1949" s="130"/>
      <c r="AG1949" s="130"/>
      <c r="AH1949" s="130"/>
      <c r="AI1949" s="130"/>
      <c r="AJ1949" s="130"/>
      <c r="AK1949" s="130"/>
      <c r="AL1949" s="130"/>
      <c r="AM1949" s="130"/>
      <c r="AN1949" s="130"/>
      <c r="AO1949" s="130"/>
      <c r="AP1949" s="130"/>
      <c r="AQ1949" s="130"/>
      <c r="AR1949" s="130"/>
      <c r="AS1949" s="130"/>
      <c r="AT1949" s="130"/>
      <c r="AU1949" s="130"/>
      <c r="AV1949" s="130"/>
      <c r="AW1949" s="130"/>
      <c r="AX1949" s="130"/>
      <c r="AY1949" s="130"/>
      <c r="AZ1949" s="130"/>
      <c r="BA1949" s="130"/>
      <c r="BB1949" s="130"/>
      <c r="BC1949" s="130"/>
      <c r="BD1949" s="130"/>
      <c r="BE1949" s="130"/>
      <c r="BF1949" s="130"/>
      <c r="BG1949" s="130"/>
      <c r="BH1949" s="130"/>
      <c r="BI1949" s="130"/>
      <c r="BJ1949" s="130"/>
      <c r="BK1949" s="130"/>
      <c r="BL1949" s="130"/>
      <c r="BM1949" s="130"/>
      <c r="BN1949" s="130"/>
      <c r="BO1949" s="130"/>
      <c r="BP1949" s="130"/>
      <c r="BQ1949" s="130"/>
      <c r="BR1949" s="130"/>
      <c r="BS1949" s="111"/>
    </row>
    <row r="1950" spans="4:71" s="94" customFormat="1" ht="9.75" customHeight="1" x14ac:dyDescent="0.25">
      <c r="D1950" s="130"/>
      <c r="E1950" s="130"/>
      <c r="F1950" s="130"/>
      <c r="G1950" s="130"/>
      <c r="H1950" s="130"/>
      <c r="I1950" s="130"/>
      <c r="J1950" s="130"/>
      <c r="K1950" s="130"/>
      <c r="L1950" s="130"/>
      <c r="M1950" s="130"/>
      <c r="N1950" s="130"/>
      <c r="O1950" s="130"/>
      <c r="P1950" s="130"/>
      <c r="Q1950" s="130"/>
      <c r="R1950" s="130"/>
      <c r="S1950" s="130"/>
      <c r="T1950" s="130"/>
      <c r="U1950" s="130"/>
      <c r="V1950" s="130"/>
      <c r="W1950" s="130"/>
      <c r="X1950" s="130"/>
      <c r="Y1950" s="130"/>
      <c r="Z1950" s="130"/>
      <c r="AA1950" s="130"/>
      <c r="AB1950" s="130"/>
      <c r="AC1950" s="130"/>
      <c r="AD1950" s="130"/>
      <c r="AE1950" s="130"/>
      <c r="AF1950" s="130"/>
      <c r="AG1950" s="130"/>
      <c r="AH1950" s="130"/>
      <c r="AI1950" s="130"/>
      <c r="AJ1950" s="130"/>
      <c r="AK1950" s="130"/>
      <c r="AL1950" s="130"/>
      <c r="AM1950" s="130"/>
      <c r="AN1950" s="130"/>
      <c r="AO1950" s="130"/>
      <c r="AP1950" s="130"/>
      <c r="AQ1950" s="130"/>
      <c r="AR1950" s="130"/>
      <c r="AS1950" s="130"/>
      <c r="AT1950" s="130"/>
      <c r="AU1950" s="130"/>
      <c r="AV1950" s="130"/>
      <c r="AW1950" s="130"/>
      <c r="AX1950" s="130"/>
      <c r="AY1950" s="130"/>
      <c r="AZ1950" s="130"/>
      <c r="BA1950" s="130"/>
      <c r="BB1950" s="130"/>
      <c r="BC1950" s="130"/>
      <c r="BD1950" s="130"/>
      <c r="BE1950" s="130"/>
      <c r="BF1950" s="130"/>
      <c r="BG1950" s="130"/>
      <c r="BH1950" s="130"/>
      <c r="BI1950" s="130"/>
      <c r="BJ1950" s="130"/>
      <c r="BK1950" s="130"/>
      <c r="BL1950" s="130"/>
      <c r="BM1950" s="130"/>
      <c r="BN1950" s="130"/>
      <c r="BO1950" s="130"/>
      <c r="BP1950" s="130"/>
      <c r="BQ1950" s="130"/>
      <c r="BR1950" s="130"/>
      <c r="BS1950" s="111"/>
    </row>
    <row r="1951" spans="4:71" s="94" customFormat="1" ht="9.75" customHeight="1" x14ac:dyDescent="0.25">
      <c r="D1951" s="130"/>
      <c r="E1951" s="130"/>
      <c r="F1951" s="130"/>
      <c r="G1951" s="130"/>
      <c r="H1951" s="130"/>
      <c r="I1951" s="130"/>
      <c r="J1951" s="130"/>
      <c r="K1951" s="130"/>
      <c r="L1951" s="130"/>
      <c r="M1951" s="130"/>
      <c r="N1951" s="130"/>
      <c r="O1951" s="130"/>
      <c r="P1951" s="130"/>
      <c r="Q1951" s="130"/>
      <c r="R1951" s="130"/>
      <c r="S1951" s="130"/>
      <c r="T1951" s="130"/>
      <c r="U1951" s="130"/>
      <c r="V1951" s="130"/>
      <c r="W1951" s="130"/>
      <c r="X1951" s="130"/>
      <c r="Y1951" s="130"/>
      <c r="Z1951" s="130"/>
      <c r="AA1951" s="130"/>
      <c r="AB1951" s="130"/>
      <c r="AC1951" s="130"/>
      <c r="AD1951" s="130"/>
      <c r="AE1951" s="130"/>
      <c r="AF1951" s="130"/>
      <c r="AG1951" s="130"/>
      <c r="AH1951" s="130"/>
      <c r="AI1951" s="130"/>
      <c r="AJ1951" s="130"/>
      <c r="AK1951" s="130"/>
      <c r="AL1951" s="130"/>
      <c r="AM1951" s="130"/>
      <c r="AN1951" s="130"/>
      <c r="AO1951" s="130"/>
      <c r="AP1951" s="130"/>
      <c r="AQ1951" s="130"/>
      <c r="AR1951" s="130"/>
      <c r="AS1951" s="130"/>
      <c r="AT1951" s="130"/>
      <c r="AU1951" s="130"/>
      <c r="AV1951" s="130"/>
      <c r="AW1951" s="130"/>
      <c r="AX1951" s="130"/>
      <c r="AY1951" s="130"/>
      <c r="AZ1951" s="130"/>
      <c r="BA1951" s="130"/>
      <c r="BB1951" s="130"/>
      <c r="BC1951" s="130"/>
      <c r="BD1951" s="130"/>
      <c r="BE1951" s="130"/>
      <c r="BF1951" s="130"/>
      <c r="BG1951" s="130"/>
      <c r="BH1951" s="130"/>
      <c r="BI1951" s="130"/>
      <c r="BJ1951" s="130"/>
      <c r="BK1951" s="130"/>
      <c r="BL1951" s="130"/>
      <c r="BM1951" s="130"/>
      <c r="BN1951" s="130"/>
      <c r="BO1951" s="130"/>
      <c r="BP1951" s="130"/>
      <c r="BQ1951" s="130"/>
      <c r="BR1951" s="130"/>
      <c r="BS1951" s="111"/>
    </row>
    <row r="1952" spans="4:71" s="94" customFormat="1" ht="9.75" customHeight="1" x14ac:dyDescent="0.25">
      <c r="D1952" s="130"/>
      <c r="E1952" s="130"/>
      <c r="F1952" s="130"/>
      <c r="G1952" s="130"/>
      <c r="H1952" s="130"/>
      <c r="I1952" s="130"/>
      <c r="J1952" s="130"/>
      <c r="K1952" s="130"/>
      <c r="L1952" s="130"/>
      <c r="M1952" s="130"/>
      <c r="N1952" s="130"/>
      <c r="O1952" s="130"/>
      <c r="P1952" s="130"/>
      <c r="Q1952" s="130"/>
      <c r="R1952" s="130"/>
      <c r="S1952" s="130"/>
      <c r="T1952" s="130"/>
      <c r="U1952" s="130"/>
      <c r="V1952" s="130"/>
      <c r="W1952" s="130"/>
      <c r="X1952" s="130"/>
      <c r="Y1952" s="130"/>
      <c r="Z1952" s="130"/>
      <c r="AA1952" s="130"/>
      <c r="AB1952" s="130"/>
      <c r="AC1952" s="130"/>
      <c r="AD1952" s="130"/>
      <c r="AE1952" s="130"/>
      <c r="AF1952" s="130"/>
      <c r="AG1952" s="130"/>
      <c r="AH1952" s="130"/>
      <c r="AI1952" s="130"/>
      <c r="AJ1952" s="130"/>
      <c r="AK1952" s="130"/>
      <c r="AL1952" s="130"/>
      <c r="AM1952" s="130"/>
      <c r="AN1952" s="130"/>
      <c r="AO1952" s="130"/>
      <c r="AP1952" s="130"/>
      <c r="AQ1952" s="130"/>
      <c r="AR1952" s="130"/>
      <c r="AS1952" s="130"/>
      <c r="AT1952" s="130"/>
      <c r="AU1952" s="130"/>
      <c r="AV1952" s="130"/>
      <c r="AW1952" s="130"/>
      <c r="AX1952" s="130"/>
      <c r="AY1952" s="130"/>
      <c r="AZ1952" s="130"/>
      <c r="BA1952" s="130"/>
      <c r="BB1952" s="130"/>
      <c r="BC1952" s="130"/>
      <c r="BD1952" s="130"/>
      <c r="BE1952" s="130"/>
      <c r="BF1952" s="130"/>
      <c r="BG1952" s="130"/>
      <c r="BH1952" s="130"/>
      <c r="BI1952" s="130"/>
      <c r="BJ1952" s="130"/>
      <c r="BK1952" s="130"/>
      <c r="BL1952" s="130"/>
      <c r="BM1952" s="130"/>
      <c r="BN1952" s="130"/>
      <c r="BO1952" s="130"/>
      <c r="BP1952" s="130"/>
      <c r="BQ1952" s="130"/>
      <c r="BR1952" s="130"/>
      <c r="BS1952" s="111"/>
    </row>
    <row r="1953" spans="4:71" s="94" customFormat="1" ht="9.75" customHeight="1" x14ac:dyDescent="0.25">
      <c r="D1953" s="130"/>
      <c r="E1953" s="130"/>
      <c r="F1953" s="130"/>
      <c r="G1953" s="130"/>
      <c r="H1953" s="130"/>
      <c r="I1953" s="130"/>
      <c r="J1953" s="130"/>
      <c r="K1953" s="130"/>
      <c r="L1953" s="130"/>
      <c r="M1953" s="130"/>
      <c r="N1953" s="130"/>
      <c r="O1953" s="130"/>
      <c r="P1953" s="130"/>
      <c r="Q1953" s="130"/>
      <c r="R1953" s="130"/>
      <c r="S1953" s="130"/>
      <c r="T1953" s="130"/>
      <c r="U1953" s="130"/>
      <c r="V1953" s="130"/>
      <c r="W1953" s="130"/>
      <c r="X1953" s="130"/>
      <c r="Y1953" s="130"/>
      <c r="Z1953" s="130"/>
      <c r="AA1953" s="130"/>
      <c r="AB1953" s="130"/>
      <c r="AC1953" s="130"/>
      <c r="AD1953" s="130"/>
      <c r="AE1953" s="130"/>
      <c r="AF1953" s="130"/>
      <c r="AG1953" s="130"/>
      <c r="AH1953" s="130"/>
      <c r="AI1953" s="130"/>
      <c r="AJ1953" s="130"/>
      <c r="AK1953" s="130"/>
      <c r="AL1953" s="130"/>
      <c r="AM1953" s="130"/>
      <c r="AN1953" s="130"/>
      <c r="AO1953" s="130"/>
      <c r="AP1953" s="130"/>
      <c r="AQ1953" s="130"/>
      <c r="AR1953" s="130"/>
      <c r="AS1953" s="130"/>
      <c r="AT1953" s="130"/>
      <c r="AU1953" s="130"/>
      <c r="AV1953" s="130"/>
      <c r="AW1953" s="130"/>
      <c r="AX1953" s="130"/>
      <c r="AY1953" s="130"/>
      <c r="AZ1953" s="130"/>
      <c r="BA1953" s="130"/>
      <c r="BB1953" s="130"/>
      <c r="BC1953" s="130"/>
      <c r="BD1953" s="130"/>
      <c r="BE1953" s="130"/>
      <c r="BF1953" s="130"/>
      <c r="BG1953" s="130"/>
      <c r="BH1953" s="130"/>
      <c r="BI1953" s="130"/>
      <c r="BJ1953" s="130"/>
      <c r="BK1953" s="130"/>
      <c r="BL1953" s="130"/>
      <c r="BM1953" s="130"/>
      <c r="BN1953" s="130"/>
      <c r="BO1953" s="130"/>
      <c r="BP1953" s="130"/>
      <c r="BQ1953" s="130"/>
      <c r="BR1953" s="130"/>
      <c r="BS1953" s="111"/>
    </row>
    <row r="1954" spans="4:71" s="94" customFormat="1" ht="9.75" customHeight="1" x14ac:dyDescent="0.25">
      <c r="D1954" s="130"/>
      <c r="E1954" s="130"/>
      <c r="F1954" s="130"/>
      <c r="G1954" s="130"/>
      <c r="H1954" s="130"/>
      <c r="I1954" s="130"/>
      <c r="J1954" s="130"/>
      <c r="K1954" s="130"/>
      <c r="L1954" s="130"/>
      <c r="M1954" s="130"/>
      <c r="N1954" s="130"/>
      <c r="O1954" s="130"/>
      <c r="P1954" s="130"/>
      <c r="Q1954" s="130"/>
      <c r="R1954" s="130"/>
      <c r="S1954" s="130"/>
      <c r="T1954" s="130"/>
      <c r="U1954" s="130"/>
      <c r="V1954" s="130"/>
      <c r="W1954" s="130"/>
      <c r="X1954" s="130"/>
      <c r="Y1954" s="130"/>
      <c r="Z1954" s="130"/>
      <c r="AA1954" s="130"/>
      <c r="AB1954" s="130"/>
      <c r="AC1954" s="130"/>
      <c r="AD1954" s="130"/>
      <c r="AE1954" s="130"/>
      <c r="AF1954" s="130"/>
      <c r="AG1954" s="130"/>
      <c r="AH1954" s="130"/>
      <c r="AI1954" s="130"/>
      <c r="AJ1954" s="130"/>
      <c r="AK1954" s="130"/>
      <c r="AL1954" s="130"/>
      <c r="AM1954" s="130"/>
      <c r="AN1954" s="130"/>
      <c r="AO1954" s="130"/>
      <c r="AP1954" s="130"/>
      <c r="AQ1954" s="130"/>
      <c r="AR1954" s="130"/>
      <c r="AS1954" s="130"/>
      <c r="AT1954" s="130"/>
      <c r="AU1954" s="130"/>
      <c r="AV1954" s="130"/>
      <c r="AW1954" s="130"/>
      <c r="AX1954" s="130"/>
      <c r="AY1954" s="130"/>
      <c r="AZ1954" s="130"/>
      <c r="BA1954" s="130"/>
      <c r="BB1954" s="130"/>
      <c r="BC1954" s="130"/>
      <c r="BD1954" s="130"/>
      <c r="BE1954" s="130"/>
      <c r="BF1954" s="130"/>
      <c r="BG1954" s="130"/>
      <c r="BH1954" s="130"/>
      <c r="BI1954" s="130"/>
      <c r="BJ1954" s="130"/>
      <c r="BK1954" s="130"/>
      <c r="BL1954" s="130"/>
      <c r="BM1954" s="130"/>
      <c r="BN1954" s="130"/>
      <c r="BO1954" s="130"/>
      <c r="BP1954" s="130"/>
      <c r="BQ1954" s="130"/>
      <c r="BR1954" s="130"/>
      <c r="BS1954" s="111"/>
    </row>
    <row r="1955" spans="4:71" s="94" customFormat="1" ht="9.75" customHeight="1" x14ac:dyDescent="0.25">
      <c r="D1955" s="130"/>
      <c r="E1955" s="130"/>
      <c r="F1955" s="130"/>
      <c r="G1955" s="130"/>
      <c r="H1955" s="130"/>
      <c r="I1955" s="130"/>
      <c r="J1955" s="130"/>
      <c r="K1955" s="130"/>
      <c r="L1955" s="130"/>
      <c r="M1955" s="130"/>
      <c r="N1955" s="130"/>
      <c r="O1955" s="130"/>
      <c r="P1955" s="130"/>
      <c r="Q1955" s="130"/>
      <c r="R1955" s="130"/>
      <c r="S1955" s="130"/>
      <c r="T1955" s="130"/>
      <c r="U1955" s="130"/>
      <c r="V1955" s="130"/>
      <c r="W1955" s="130"/>
      <c r="X1955" s="130"/>
      <c r="Y1955" s="130"/>
      <c r="Z1955" s="130"/>
      <c r="AA1955" s="130"/>
      <c r="AB1955" s="130"/>
      <c r="AC1955" s="130"/>
      <c r="AD1955" s="130"/>
      <c r="AE1955" s="130"/>
      <c r="AF1955" s="130"/>
      <c r="AG1955" s="130"/>
      <c r="AH1955" s="130"/>
      <c r="AI1955" s="130"/>
      <c r="AJ1955" s="130"/>
      <c r="AK1955" s="130"/>
      <c r="AL1955" s="130"/>
      <c r="AM1955" s="130"/>
      <c r="AN1955" s="130"/>
      <c r="AO1955" s="130"/>
      <c r="AP1955" s="130"/>
      <c r="AQ1955" s="130"/>
      <c r="AR1955" s="130"/>
      <c r="AS1955" s="130"/>
      <c r="AT1955" s="130"/>
      <c r="AU1955" s="130"/>
      <c r="AV1955" s="130"/>
      <c r="AW1955" s="130"/>
      <c r="AX1955" s="130"/>
      <c r="AY1955" s="130"/>
      <c r="AZ1955" s="130"/>
      <c r="BA1955" s="130"/>
      <c r="BB1955" s="130"/>
      <c r="BC1955" s="130"/>
      <c r="BD1955" s="130"/>
      <c r="BE1955" s="130"/>
      <c r="BF1955" s="130"/>
      <c r="BG1955" s="130"/>
      <c r="BH1955" s="130"/>
      <c r="BI1955" s="130"/>
      <c r="BJ1955" s="130"/>
      <c r="BK1955" s="130"/>
      <c r="BL1955" s="130"/>
      <c r="BM1955" s="130"/>
      <c r="BN1955" s="130"/>
      <c r="BO1955" s="130"/>
      <c r="BP1955" s="130"/>
      <c r="BQ1955" s="130"/>
      <c r="BR1955" s="130"/>
      <c r="BS1955" s="111"/>
    </row>
    <row r="1956" spans="4:71" s="94" customFormat="1" ht="9.75" customHeight="1" x14ac:dyDescent="0.25">
      <c r="D1956" s="130"/>
      <c r="E1956" s="130"/>
      <c r="F1956" s="130"/>
      <c r="G1956" s="130"/>
      <c r="H1956" s="130"/>
      <c r="I1956" s="130"/>
      <c r="J1956" s="130"/>
      <c r="K1956" s="130"/>
      <c r="L1956" s="130"/>
      <c r="M1956" s="130"/>
      <c r="N1956" s="130"/>
      <c r="O1956" s="130"/>
      <c r="P1956" s="130"/>
      <c r="Q1956" s="130"/>
      <c r="R1956" s="130"/>
      <c r="S1956" s="130"/>
      <c r="T1956" s="130"/>
      <c r="U1956" s="130"/>
      <c r="V1956" s="130"/>
      <c r="W1956" s="130"/>
      <c r="X1956" s="130"/>
      <c r="Y1956" s="130"/>
      <c r="Z1956" s="130"/>
      <c r="AA1956" s="130"/>
      <c r="AB1956" s="130"/>
      <c r="AC1956" s="130"/>
      <c r="AD1956" s="130"/>
      <c r="AE1956" s="130"/>
      <c r="AF1956" s="130"/>
      <c r="AG1956" s="130"/>
      <c r="AH1956" s="130"/>
      <c r="AI1956" s="130"/>
      <c r="AJ1956" s="130"/>
      <c r="AK1956" s="130"/>
      <c r="AL1956" s="130"/>
      <c r="AM1956" s="130"/>
      <c r="AN1956" s="130"/>
      <c r="AO1956" s="130"/>
      <c r="AP1956" s="130"/>
      <c r="AQ1956" s="130"/>
      <c r="AR1956" s="130"/>
      <c r="AS1956" s="130"/>
      <c r="AT1956" s="130"/>
      <c r="AU1956" s="130"/>
      <c r="AV1956" s="130"/>
      <c r="AW1956" s="130"/>
      <c r="AX1956" s="130"/>
      <c r="AY1956" s="130"/>
      <c r="AZ1956" s="130"/>
      <c r="BA1956" s="130"/>
      <c r="BB1956" s="130"/>
      <c r="BC1956" s="130"/>
      <c r="BD1956" s="130"/>
      <c r="BE1956" s="130"/>
      <c r="BF1956" s="130"/>
      <c r="BG1956" s="130"/>
      <c r="BH1956" s="130"/>
      <c r="BI1956" s="130"/>
      <c r="BJ1956" s="130"/>
      <c r="BK1956" s="130"/>
      <c r="BL1956" s="130"/>
      <c r="BM1956" s="130"/>
      <c r="BN1956" s="130"/>
      <c r="BO1956" s="130"/>
      <c r="BP1956" s="130"/>
      <c r="BQ1956" s="130"/>
      <c r="BR1956" s="130"/>
      <c r="BS1956" s="111"/>
    </row>
    <row r="1957" spans="4:71" s="94" customFormat="1" ht="9.75" customHeight="1" x14ac:dyDescent="0.25">
      <c r="D1957" s="130"/>
      <c r="E1957" s="130"/>
      <c r="F1957" s="130"/>
      <c r="G1957" s="130"/>
      <c r="H1957" s="130"/>
      <c r="I1957" s="130"/>
      <c r="J1957" s="130"/>
      <c r="K1957" s="130"/>
      <c r="L1957" s="130"/>
      <c r="M1957" s="130"/>
      <c r="N1957" s="130"/>
      <c r="O1957" s="130"/>
      <c r="P1957" s="130"/>
      <c r="Q1957" s="130"/>
      <c r="R1957" s="130"/>
      <c r="S1957" s="130"/>
      <c r="T1957" s="130"/>
      <c r="U1957" s="130"/>
      <c r="V1957" s="130"/>
      <c r="W1957" s="130"/>
      <c r="X1957" s="130"/>
      <c r="Y1957" s="130"/>
      <c r="Z1957" s="130"/>
      <c r="AA1957" s="130"/>
      <c r="AB1957" s="130"/>
      <c r="AC1957" s="130"/>
      <c r="AD1957" s="130"/>
      <c r="AE1957" s="130"/>
      <c r="AF1957" s="130"/>
      <c r="AG1957" s="130"/>
      <c r="AH1957" s="130"/>
      <c r="AI1957" s="130"/>
      <c r="AJ1957" s="130"/>
      <c r="AK1957" s="130"/>
      <c r="AL1957" s="130"/>
      <c r="AM1957" s="130"/>
      <c r="AN1957" s="130"/>
      <c r="AO1957" s="130"/>
      <c r="AP1957" s="130"/>
      <c r="AQ1957" s="130"/>
      <c r="AR1957" s="130"/>
      <c r="AS1957" s="130"/>
      <c r="AT1957" s="130"/>
      <c r="AU1957" s="130"/>
      <c r="AV1957" s="130"/>
      <c r="AW1957" s="130"/>
      <c r="AX1957" s="130"/>
      <c r="AY1957" s="130"/>
      <c r="AZ1957" s="130"/>
      <c r="BA1957" s="130"/>
      <c r="BB1957" s="130"/>
      <c r="BC1957" s="130"/>
      <c r="BD1957" s="130"/>
      <c r="BE1957" s="130"/>
      <c r="BF1957" s="130"/>
      <c r="BG1957" s="130"/>
      <c r="BH1957" s="130"/>
      <c r="BI1957" s="130"/>
      <c r="BJ1957" s="130"/>
      <c r="BK1957" s="130"/>
      <c r="BL1957" s="130"/>
      <c r="BM1957" s="130"/>
      <c r="BN1957" s="130"/>
      <c r="BO1957" s="130"/>
      <c r="BP1957" s="130"/>
      <c r="BQ1957" s="130"/>
      <c r="BR1957" s="130"/>
      <c r="BS1957" s="111"/>
    </row>
    <row r="1958" spans="4:71" s="94" customFormat="1" ht="9.75" customHeight="1" x14ac:dyDescent="0.25">
      <c r="D1958" s="130"/>
      <c r="E1958" s="130"/>
      <c r="F1958" s="130"/>
      <c r="G1958" s="130"/>
      <c r="H1958" s="130"/>
      <c r="I1958" s="130"/>
      <c r="J1958" s="130"/>
      <c r="K1958" s="130"/>
      <c r="L1958" s="130"/>
      <c r="M1958" s="130"/>
      <c r="N1958" s="130"/>
      <c r="O1958" s="130"/>
      <c r="P1958" s="130"/>
      <c r="Q1958" s="130"/>
      <c r="R1958" s="130"/>
      <c r="S1958" s="130"/>
      <c r="T1958" s="130"/>
      <c r="U1958" s="130"/>
      <c r="V1958" s="130"/>
      <c r="W1958" s="130"/>
      <c r="X1958" s="130"/>
      <c r="Y1958" s="130"/>
      <c r="Z1958" s="130"/>
      <c r="AA1958" s="130"/>
      <c r="AB1958" s="130"/>
      <c r="AC1958" s="130"/>
      <c r="AD1958" s="130"/>
      <c r="AE1958" s="130"/>
      <c r="AF1958" s="130"/>
      <c r="AG1958" s="130"/>
      <c r="AH1958" s="130"/>
      <c r="AI1958" s="130"/>
      <c r="AJ1958" s="130"/>
      <c r="AK1958" s="130"/>
      <c r="AL1958" s="130"/>
      <c r="AM1958" s="130"/>
      <c r="AN1958" s="130"/>
      <c r="AO1958" s="130"/>
      <c r="AP1958" s="130"/>
      <c r="AQ1958" s="130"/>
      <c r="AR1958" s="130"/>
      <c r="AS1958" s="130"/>
      <c r="AT1958" s="130"/>
      <c r="AU1958" s="130"/>
      <c r="AV1958" s="130"/>
      <c r="AW1958" s="130"/>
      <c r="AX1958" s="130"/>
      <c r="AY1958" s="130"/>
      <c r="AZ1958" s="130"/>
      <c r="BA1958" s="130"/>
      <c r="BB1958" s="130"/>
      <c r="BC1958" s="130"/>
      <c r="BD1958" s="130"/>
      <c r="BE1958" s="130"/>
      <c r="BF1958" s="130"/>
      <c r="BG1958" s="130"/>
      <c r="BH1958" s="130"/>
      <c r="BI1958" s="130"/>
      <c r="BJ1958" s="130"/>
      <c r="BK1958" s="130"/>
      <c r="BL1958" s="130"/>
      <c r="BM1958" s="130"/>
      <c r="BN1958" s="130"/>
      <c r="BO1958" s="130"/>
      <c r="BP1958" s="130"/>
      <c r="BQ1958" s="130"/>
      <c r="BR1958" s="130"/>
      <c r="BS1958" s="111"/>
    </row>
    <row r="1959" spans="4:71" s="94" customFormat="1" ht="9.75" customHeight="1" x14ac:dyDescent="0.25">
      <c r="D1959" s="130"/>
      <c r="E1959" s="130"/>
      <c r="F1959" s="130"/>
      <c r="G1959" s="130"/>
      <c r="H1959" s="130"/>
      <c r="I1959" s="130"/>
      <c r="J1959" s="130"/>
      <c r="K1959" s="130"/>
      <c r="L1959" s="130"/>
      <c r="M1959" s="130"/>
      <c r="N1959" s="130"/>
      <c r="O1959" s="130"/>
      <c r="P1959" s="130"/>
      <c r="Q1959" s="130"/>
      <c r="R1959" s="130"/>
      <c r="S1959" s="130"/>
      <c r="T1959" s="130"/>
      <c r="U1959" s="130"/>
      <c r="V1959" s="130"/>
      <c r="W1959" s="130"/>
      <c r="X1959" s="130"/>
      <c r="Y1959" s="130"/>
      <c r="Z1959" s="130"/>
      <c r="AA1959" s="130"/>
      <c r="AB1959" s="130"/>
      <c r="AC1959" s="130"/>
      <c r="AD1959" s="130"/>
      <c r="AE1959" s="130"/>
      <c r="AF1959" s="130"/>
      <c r="AG1959" s="130"/>
      <c r="AH1959" s="130"/>
      <c r="AI1959" s="130"/>
      <c r="AJ1959" s="130"/>
      <c r="AK1959" s="130"/>
      <c r="AL1959" s="130"/>
      <c r="AM1959" s="130"/>
      <c r="AN1959" s="130"/>
      <c r="AO1959" s="130"/>
      <c r="AP1959" s="130"/>
      <c r="AQ1959" s="130"/>
      <c r="AR1959" s="130"/>
      <c r="AS1959" s="130"/>
      <c r="AT1959" s="130"/>
      <c r="AU1959" s="130"/>
      <c r="AV1959" s="130"/>
      <c r="AW1959" s="130"/>
      <c r="AX1959" s="130"/>
      <c r="AY1959" s="130"/>
      <c r="AZ1959" s="130"/>
      <c r="BA1959" s="130"/>
      <c r="BB1959" s="130"/>
      <c r="BC1959" s="130"/>
      <c r="BD1959" s="130"/>
      <c r="BE1959" s="130"/>
      <c r="BF1959" s="130"/>
      <c r="BG1959" s="130"/>
      <c r="BH1959" s="130"/>
      <c r="BI1959" s="130"/>
      <c r="BJ1959" s="130"/>
      <c r="BK1959" s="130"/>
      <c r="BL1959" s="130"/>
      <c r="BM1959" s="130"/>
      <c r="BN1959" s="130"/>
      <c r="BO1959" s="130"/>
      <c r="BP1959" s="130"/>
      <c r="BQ1959" s="130"/>
      <c r="BR1959" s="130"/>
      <c r="BS1959" s="111"/>
    </row>
    <row r="1960" spans="4:71" s="94" customFormat="1" ht="9.75" customHeight="1" x14ac:dyDescent="0.25">
      <c r="D1960" s="130"/>
      <c r="E1960" s="130"/>
      <c r="F1960" s="130"/>
      <c r="G1960" s="130"/>
      <c r="H1960" s="130"/>
      <c r="I1960" s="130"/>
      <c r="J1960" s="130"/>
      <c r="K1960" s="130"/>
      <c r="L1960" s="130"/>
      <c r="M1960" s="130"/>
      <c r="N1960" s="130"/>
      <c r="O1960" s="130"/>
      <c r="P1960" s="130"/>
      <c r="Q1960" s="130"/>
      <c r="R1960" s="130"/>
      <c r="S1960" s="130"/>
      <c r="T1960" s="130"/>
      <c r="U1960" s="130"/>
      <c r="V1960" s="130"/>
      <c r="W1960" s="130"/>
      <c r="X1960" s="130"/>
      <c r="Y1960" s="130"/>
      <c r="Z1960" s="130"/>
      <c r="AA1960" s="130"/>
      <c r="AB1960" s="130"/>
      <c r="AC1960" s="130"/>
      <c r="AD1960" s="130"/>
      <c r="AE1960" s="130"/>
      <c r="AF1960" s="130"/>
      <c r="AG1960" s="130"/>
      <c r="AH1960" s="130"/>
      <c r="AI1960" s="130"/>
      <c r="AJ1960" s="130"/>
      <c r="AK1960" s="130"/>
      <c r="AL1960" s="130"/>
      <c r="AM1960" s="130"/>
      <c r="AN1960" s="130"/>
      <c r="AO1960" s="130"/>
      <c r="AP1960" s="130"/>
      <c r="AQ1960" s="130"/>
      <c r="AR1960" s="130"/>
      <c r="AS1960" s="130"/>
      <c r="AT1960" s="130"/>
      <c r="AU1960" s="130"/>
      <c r="AV1960" s="130"/>
      <c r="AW1960" s="130"/>
      <c r="AX1960" s="130"/>
      <c r="AY1960" s="130"/>
      <c r="AZ1960" s="130"/>
      <c r="BA1960" s="130"/>
      <c r="BB1960" s="130"/>
      <c r="BC1960" s="130"/>
      <c r="BD1960" s="130"/>
      <c r="BE1960" s="130"/>
      <c r="BF1960" s="130"/>
      <c r="BG1960" s="130"/>
      <c r="BH1960" s="130"/>
      <c r="BI1960" s="130"/>
      <c r="BJ1960" s="130"/>
      <c r="BK1960" s="130"/>
      <c r="BL1960" s="130"/>
      <c r="BM1960" s="130"/>
      <c r="BN1960" s="130"/>
      <c r="BO1960" s="130"/>
      <c r="BP1960" s="130"/>
      <c r="BQ1960" s="130"/>
      <c r="BR1960" s="130"/>
      <c r="BS1960" s="111"/>
    </row>
    <row r="1961" spans="4:71" s="94" customFormat="1" ht="9.75" customHeight="1" x14ac:dyDescent="0.25">
      <c r="D1961" s="130"/>
      <c r="E1961" s="130"/>
      <c r="F1961" s="130"/>
      <c r="G1961" s="130"/>
      <c r="H1961" s="130"/>
      <c r="I1961" s="130"/>
      <c r="J1961" s="130"/>
      <c r="K1961" s="130"/>
      <c r="L1961" s="130"/>
      <c r="M1961" s="130"/>
      <c r="N1961" s="130"/>
      <c r="O1961" s="130"/>
      <c r="P1961" s="130"/>
      <c r="Q1961" s="130"/>
      <c r="R1961" s="130"/>
      <c r="S1961" s="130"/>
      <c r="T1961" s="130"/>
      <c r="U1961" s="130"/>
      <c r="V1961" s="130"/>
      <c r="W1961" s="130"/>
      <c r="X1961" s="130"/>
      <c r="Y1961" s="130"/>
      <c r="Z1961" s="130"/>
      <c r="AA1961" s="130"/>
      <c r="AB1961" s="130"/>
      <c r="AC1961" s="130"/>
      <c r="AD1961" s="130"/>
      <c r="AE1961" s="130"/>
      <c r="AF1961" s="130"/>
      <c r="AG1961" s="130"/>
      <c r="AH1961" s="130"/>
      <c r="AI1961" s="130"/>
      <c r="AJ1961" s="130"/>
      <c r="AK1961" s="130"/>
      <c r="AL1961" s="130"/>
      <c r="AM1961" s="130"/>
      <c r="AN1961" s="130"/>
      <c r="AO1961" s="130"/>
      <c r="AP1961" s="130"/>
      <c r="AQ1961" s="130"/>
      <c r="AR1961" s="130"/>
      <c r="AS1961" s="130"/>
      <c r="AT1961" s="130"/>
      <c r="AU1961" s="130"/>
      <c r="AV1961" s="130"/>
      <c r="AW1961" s="130"/>
      <c r="AX1961" s="130"/>
      <c r="AY1961" s="130"/>
      <c r="AZ1961" s="130"/>
      <c r="BA1961" s="130"/>
      <c r="BB1961" s="130"/>
      <c r="BC1961" s="130"/>
      <c r="BD1961" s="130"/>
      <c r="BE1961" s="130"/>
      <c r="BF1961" s="130"/>
      <c r="BG1961" s="130"/>
      <c r="BH1961" s="130"/>
      <c r="BI1961" s="130"/>
      <c r="BJ1961" s="130"/>
      <c r="BK1961" s="130"/>
      <c r="BL1961" s="130"/>
      <c r="BM1961" s="130"/>
      <c r="BN1961" s="130"/>
      <c r="BO1961" s="130"/>
      <c r="BP1961" s="130"/>
      <c r="BQ1961" s="130"/>
      <c r="BR1961" s="130"/>
      <c r="BS1961" s="111"/>
    </row>
    <row r="1962" spans="4:71" s="94" customFormat="1" ht="9.75" customHeight="1" x14ac:dyDescent="0.25">
      <c r="D1962" s="130"/>
      <c r="E1962" s="130"/>
      <c r="F1962" s="130"/>
      <c r="G1962" s="130"/>
      <c r="H1962" s="130"/>
      <c r="I1962" s="130"/>
      <c r="J1962" s="130"/>
      <c r="K1962" s="130"/>
      <c r="L1962" s="130"/>
      <c r="M1962" s="130"/>
      <c r="N1962" s="130"/>
      <c r="O1962" s="130"/>
      <c r="P1962" s="130"/>
      <c r="Q1962" s="130"/>
      <c r="R1962" s="130"/>
      <c r="S1962" s="130"/>
      <c r="T1962" s="130"/>
      <c r="U1962" s="130"/>
      <c r="V1962" s="130"/>
      <c r="W1962" s="130"/>
      <c r="X1962" s="130"/>
      <c r="Y1962" s="130"/>
      <c r="Z1962" s="130"/>
      <c r="AA1962" s="130"/>
      <c r="AB1962" s="130"/>
      <c r="AC1962" s="130"/>
      <c r="AD1962" s="130"/>
      <c r="AE1962" s="130"/>
      <c r="AF1962" s="130"/>
      <c r="AG1962" s="130"/>
      <c r="AH1962" s="130"/>
      <c r="AI1962" s="130"/>
      <c r="AJ1962" s="130"/>
      <c r="AK1962" s="130"/>
      <c r="AL1962" s="130"/>
      <c r="AM1962" s="130"/>
      <c r="AN1962" s="130"/>
      <c r="AO1962" s="130"/>
      <c r="AP1962" s="130"/>
      <c r="AQ1962" s="130"/>
      <c r="AR1962" s="130"/>
      <c r="AS1962" s="130"/>
      <c r="AT1962" s="130"/>
      <c r="AU1962" s="130"/>
      <c r="AV1962" s="130"/>
      <c r="AW1962" s="130"/>
      <c r="AX1962" s="130"/>
      <c r="AY1962" s="130"/>
      <c r="AZ1962" s="130"/>
      <c r="BA1962" s="130"/>
      <c r="BB1962" s="130"/>
      <c r="BC1962" s="130"/>
      <c r="BD1962" s="130"/>
      <c r="BE1962" s="130"/>
      <c r="BF1962" s="130"/>
      <c r="BG1962" s="130"/>
      <c r="BH1962" s="130"/>
      <c r="BI1962" s="130"/>
      <c r="BJ1962" s="130"/>
      <c r="BK1962" s="130"/>
      <c r="BL1962" s="130"/>
      <c r="BM1962" s="130"/>
      <c r="BN1962" s="130"/>
      <c r="BO1962" s="130"/>
      <c r="BP1962" s="130"/>
      <c r="BQ1962" s="130"/>
      <c r="BR1962" s="130"/>
      <c r="BS1962" s="111"/>
    </row>
    <row r="1963" spans="4:71" s="94" customFormat="1" ht="9.75" customHeight="1" x14ac:dyDescent="0.25">
      <c r="D1963" s="130"/>
      <c r="E1963" s="130"/>
      <c r="F1963" s="130"/>
      <c r="G1963" s="130"/>
      <c r="H1963" s="130"/>
      <c r="I1963" s="130"/>
      <c r="J1963" s="130"/>
      <c r="K1963" s="130"/>
      <c r="L1963" s="130"/>
      <c r="M1963" s="130"/>
      <c r="N1963" s="130"/>
      <c r="O1963" s="130"/>
      <c r="P1963" s="130"/>
      <c r="Q1963" s="130"/>
      <c r="R1963" s="130"/>
      <c r="S1963" s="130"/>
      <c r="T1963" s="130"/>
      <c r="U1963" s="130"/>
      <c r="V1963" s="130"/>
      <c r="W1963" s="130"/>
      <c r="X1963" s="130"/>
      <c r="Y1963" s="130"/>
      <c r="Z1963" s="130"/>
      <c r="AA1963" s="130"/>
      <c r="AB1963" s="130"/>
      <c r="AC1963" s="130"/>
      <c r="AD1963" s="130"/>
      <c r="AE1963" s="130"/>
      <c r="AF1963" s="130"/>
      <c r="AG1963" s="130"/>
      <c r="AH1963" s="130"/>
      <c r="AI1963" s="130"/>
      <c r="AJ1963" s="130"/>
      <c r="AK1963" s="130"/>
      <c r="AL1963" s="130"/>
      <c r="AM1963" s="130"/>
      <c r="AN1963" s="130"/>
      <c r="AO1963" s="130"/>
      <c r="AP1963" s="130"/>
      <c r="AQ1963" s="130"/>
      <c r="AR1963" s="130"/>
      <c r="AS1963" s="130"/>
      <c r="AT1963" s="130"/>
      <c r="AU1963" s="130"/>
      <c r="AV1963" s="130"/>
      <c r="AW1963" s="130"/>
      <c r="AX1963" s="130"/>
      <c r="AY1963" s="130"/>
      <c r="AZ1963" s="130"/>
      <c r="BA1963" s="130"/>
      <c r="BB1963" s="130"/>
      <c r="BC1963" s="130"/>
      <c r="BD1963" s="130"/>
      <c r="BE1963" s="130"/>
      <c r="BF1963" s="130"/>
      <c r="BG1963" s="130"/>
      <c r="BH1963" s="130"/>
      <c r="BI1963" s="130"/>
      <c r="BJ1963" s="130"/>
      <c r="BK1963" s="130"/>
      <c r="BL1963" s="130"/>
      <c r="BM1963" s="130"/>
      <c r="BN1963" s="130"/>
      <c r="BO1963" s="130"/>
      <c r="BP1963" s="130"/>
      <c r="BQ1963" s="130"/>
      <c r="BR1963" s="130"/>
      <c r="BS1963" s="111"/>
    </row>
    <row r="1964" spans="4:71" s="94" customFormat="1" ht="9.75" customHeight="1" x14ac:dyDescent="0.25">
      <c r="D1964" s="130"/>
      <c r="E1964" s="130"/>
      <c r="F1964" s="130"/>
      <c r="G1964" s="130"/>
      <c r="H1964" s="130"/>
      <c r="I1964" s="130"/>
      <c r="J1964" s="130"/>
      <c r="K1964" s="130"/>
      <c r="L1964" s="130"/>
      <c r="M1964" s="130"/>
      <c r="N1964" s="130"/>
      <c r="O1964" s="130"/>
      <c r="P1964" s="130"/>
      <c r="Q1964" s="130"/>
      <c r="R1964" s="130"/>
      <c r="S1964" s="130"/>
      <c r="T1964" s="130"/>
      <c r="U1964" s="130"/>
      <c r="V1964" s="130"/>
      <c r="W1964" s="130"/>
      <c r="X1964" s="130"/>
      <c r="Y1964" s="130"/>
      <c r="Z1964" s="130"/>
      <c r="AA1964" s="130"/>
      <c r="AB1964" s="130"/>
      <c r="AC1964" s="130"/>
      <c r="AD1964" s="130"/>
      <c r="AE1964" s="130"/>
      <c r="AF1964" s="130"/>
      <c r="AG1964" s="130"/>
      <c r="AH1964" s="130"/>
      <c r="AI1964" s="130"/>
      <c r="AJ1964" s="130"/>
      <c r="AK1964" s="130"/>
      <c r="AL1964" s="130"/>
      <c r="AM1964" s="130"/>
      <c r="AN1964" s="130"/>
      <c r="AO1964" s="130"/>
      <c r="AP1964" s="130"/>
      <c r="AQ1964" s="130"/>
      <c r="AR1964" s="130"/>
      <c r="AS1964" s="130"/>
      <c r="AT1964" s="130"/>
      <c r="AU1964" s="130"/>
      <c r="AV1964" s="130"/>
      <c r="AW1964" s="130"/>
      <c r="AX1964" s="130"/>
      <c r="AY1964" s="130"/>
      <c r="AZ1964" s="130"/>
      <c r="BA1964" s="130"/>
      <c r="BB1964" s="130"/>
      <c r="BC1964" s="130"/>
      <c r="BD1964" s="130"/>
      <c r="BE1964" s="130"/>
      <c r="BF1964" s="130"/>
      <c r="BG1964" s="130"/>
      <c r="BH1964" s="130"/>
      <c r="BI1964" s="130"/>
      <c r="BJ1964" s="130"/>
      <c r="BK1964" s="130"/>
      <c r="BL1964" s="130"/>
      <c r="BM1964" s="130"/>
      <c r="BN1964" s="130"/>
      <c r="BO1964" s="130"/>
      <c r="BP1964" s="130"/>
      <c r="BQ1964" s="130"/>
      <c r="BR1964" s="130"/>
      <c r="BS1964" s="111"/>
    </row>
    <row r="1965" spans="4:71" s="94" customFormat="1" ht="9.75" customHeight="1" x14ac:dyDescent="0.25">
      <c r="D1965" s="130"/>
      <c r="E1965" s="130"/>
      <c r="F1965" s="130"/>
      <c r="G1965" s="130"/>
      <c r="H1965" s="130"/>
      <c r="I1965" s="130"/>
      <c r="J1965" s="130"/>
      <c r="K1965" s="130"/>
      <c r="L1965" s="130"/>
      <c r="M1965" s="130"/>
      <c r="N1965" s="130"/>
      <c r="O1965" s="130"/>
      <c r="P1965" s="130"/>
      <c r="Q1965" s="130"/>
      <c r="R1965" s="130"/>
      <c r="S1965" s="130"/>
      <c r="T1965" s="130"/>
      <c r="U1965" s="130"/>
      <c r="V1965" s="130"/>
      <c r="W1965" s="130"/>
      <c r="X1965" s="130"/>
      <c r="Y1965" s="130"/>
      <c r="Z1965" s="130"/>
      <c r="AA1965" s="130"/>
      <c r="AB1965" s="130"/>
      <c r="AC1965" s="130"/>
      <c r="AD1965" s="130"/>
      <c r="AE1965" s="130"/>
      <c r="AF1965" s="130"/>
      <c r="AG1965" s="130"/>
      <c r="AH1965" s="130"/>
      <c r="AI1965" s="130"/>
      <c r="AJ1965" s="130"/>
      <c r="AK1965" s="130"/>
      <c r="AL1965" s="130"/>
      <c r="AM1965" s="130"/>
      <c r="AN1965" s="130"/>
      <c r="AO1965" s="130"/>
      <c r="AP1965" s="130"/>
      <c r="AQ1965" s="130"/>
      <c r="AR1965" s="130"/>
      <c r="AS1965" s="130"/>
      <c r="AT1965" s="130"/>
      <c r="AU1965" s="130"/>
      <c r="AV1965" s="130"/>
      <c r="AW1965" s="130"/>
      <c r="AX1965" s="130"/>
      <c r="AY1965" s="130"/>
      <c r="AZ1965" s="130"/>
      <c r="BA1965" s="130"/>
      <c r="BB1965" s="130"/>
      <c r="BC1965" s="130"/>
      <c r="BD1965" s="130"/>
      <c r="BE1965" s="130"/>
      <c r="BF1965" s="130"/>
      <c r="BG1965" s="130"/>
      <c r="BH1965" s="130"/>
      <c r="BI1965" s="130"/>
      <c r="BJ1965" s="130"/>
      <c r="BK1965" s="130"/>
      <c r="BL1965" s="130"/>
      <c r="BM1965" s="130"/>
      <c r="BN1965" s="130"/>
      <c r="BO1965" s="130"/>
      <c r="BP1965" s="130"/>
      <c r="BQ1965" s="130"/>
      <c r="BR1965" s="130"/>
      <c r="BS1965" s="111"/>
    </row>
    <row r="1966" spans="4:71" s="94" customFormat="1" ht="9.75" customHeight="1" x14ac:dyDescent="0.25">
      <c r="D1966" s="130"/>
      <c r="E1966" s="130"/>
      <c r="F1966" s="130"/>
      <c r="G1966" s="130"/>
      <c r="H1966" s="130"/>
      <c r="I1966" s="130"/>
      <c r="J1966" s="130"/>
      <c r="K1966" s="130"/>
      <c r="L1966" s="130"/>
      <c r="M1966" s="130"/>
      <c r="N1966" s="130"/>
      <c r="O1966" s="130"/>
      <c r="P1966" s="130"/>
      <c r="Q1966" s="130"/>
      <c r="R1966" s="130"/>
      <c r="S1966" s="130"/>
      <c r="T1966" s="130"/>
      <c r="U1966" s="130"/>
      <c r="V1966" s="130"/>
      <c r="W1966" s="130"/>
      <c r="X1966" s="130"/>
      <c r="Y1966" s="130"/>
      <c r="Z1966" s="130"/>
      <c r="AA1966" s="130"/>
      <c r="AB1966" s="130"/>
      <c r="AC1966" s="130"/>
      <c r="AD1966" s="130"/>
      <c r="AE1966" s="130"/>
      <c r="AF1966" s="130"/>
      <c r="AG1966" s="130"/>
      <c r="AH1966" s="130"/>
      <c r="AI1966" s="130"/>
      <c r="AJ1966" s="130"/>
      <c r="AK1966" s="130"/>
      <c r="AL1966" s="130"/>
      <c r="AM1966" s="130"/>
      <c r="AN1966" s="130"/>
      <c r="AO1966" s="130"/>
      <c r="AP1966" s="130"/>
      <c r="AQ1966" s="130"/>
      <c r="AR1966" s="130"/>
      <c r="AS1966" s="130"/>
      <c r="AT1966" s="130"/>
      <c r="AU1966" s="130"/>
      <c r="AV1966" s="130"/>
      <c r="AW1966" s="130"/>
      <c r="AX1966" s="130"/>
      <c r="AY1966" s="130"/>
      <c r="AZ1966" s="130"/>
      <c r="BA1966" s="130"/>
      <c r="BB1966" s="130"/>
      <c r="BC1966" s="130"/>
      <c r="BD1966" s="130"/>
      <c r="BE1966" s="130"/>
      <c r="BF1966" s="130"/>
      <c r="BG1966" s="130"/>
      <c r="BH1966" s="130"/>
      <c r="BI1966" s="130"/>
      <c r="BJ1966" s="130"/>
      <c r="BK1966" s="130"/>
      <c r="BL1966" s="130"/>
      <c r="BM1966" s="130"/>
      <c r="BN1966" s="130"/>
      <c r="BO1966" s="130"/>
      <c r="BP1966" s="130"/>
      <c r="BQ1966" s="130"/>
      <c r="BR1966" s="130"/>
      <c r="BS1966" s="111"/>
    </row>
    <row r="1967" spans="4:71" s="94" customFormat="1" ht="9.75" customHeight="1" x14ac:dyDescent="0.25">
      <c r="D1967" s="130"/>
      <c r="E1967" s="130"/>
      <c r="F1967" s="130"/>
      <c r="G1967" s="130"/>
      <c r="H1967" s="130"/>
      <c r="I1967" s="130"/>
      <c r="J1967" s="130"/>
      <c r="K1967" s="130"/>
      <c r="L1967" s="130"/>
      <c r="M1967" s="130"/>
      <c r="N1967" s="130"/>
      <c r="O1967" s="130"/>
      <c r="P1967" s="130"/>
      <c r="Q1967" s="130"/>
      <c r="R1967" s="130"/>
      <c r="S1967" s="130"/>
      <c r="T1967" s="130"/>
      <c r="U1967" s="130"/>
      <c r="V1967" s="130"/>
      <c r="W1967" s="130"/>
      <c r="X1967" s="130"/>
      <c r="Y1967" s="130"/>
      <c r="Z1967" s="130"/>
      <c r="AA1967" s="130"/>
      <c r="AB1967" s="130"/>
      <c r="AC1967" s="130"/>
      <c r="AD1967" s="130"/>
      <c r="AE1967" s="130"/>
      <c r="AF1967" s="130"/>
      <c r="AG1967" s="130"/>
      <c r="AH1967" s="130"/>
      <c r="AI1967" s="130"/>
      <c r="AJ1967" s="130"/>
      <c r="AK1967" s="130"/>
      <c r="AL1967" s="130"/>
      <c r="AM1967" s="130"/>
      <c r="AN1967" s="130"/>
      <c r="AO1967" s="130"/>
      <c r="AP1967" s="130"/>
      <c r="AQ1967" s="130"/>
      <c r="AR1967" s="130"/>
      <c r="AS1967" s="130"/>
      <c r="AT1967" s="130"/>
      <c r="AU1967" s="130"/>
      <c r="AV1967" s="130"/>
      <c r="AW1967" s="130"/>
      <c r="AX1967" s="130"/>
      <c r="AY1967" s="130"/>
      <c r="AZ1967" s="130"/>
      <c r="BA1967" s="130"/>
      <c r="BB1967" s="130"/>
      <c r="BC1967" s="130"/>
      <c r="BD1967" s="130"/>
      <c r="BE1967" s="130"/>
      <c r="BF1967" s="130"/>
      <c r="BG1967" s="130"/>
      <c r="BH1967" s="130"/>
      <c r="BI1967" s="130"/>
      <c r="BJ1967" s="130"/>
      <c r="BK1967" s="130"/>
      <c r="BL1967" s="130"/>
      <c r="BM1967" s="130"/>
      <c r="BN1967" s="130"/>
      <c r="BO1967" s="130"/>
      <c r="BP1967" s="130"/>
      <c r="BQ1967" s="130"/>
      <c r="BR1967" s="130"/>
      <c r="BS1967" s="111"/>
    </row>
    <row r="1968" spans="4:71" s="94" customFormat="1" ht="9.75" customHeight="1" x14ac:dyDescent="0.25">
      <c r="D1968" s="130"/>
      <c r="E1968" s="130"/>
      <c r="F1968" s="130"/>
      <c r="G1968" s="130"/>
      <c r="H1968" s="130"/>
      <c r="I1968" s="130"/>
      <c r="J1968" s="130"/>
      <c r="K1968" s="130"/>
      <c r="L1968" s="130"/>
      <c r="M1968" s="130"/>
      <c r="N1968" s="130"/>
      <c r="O1968" s="130"/>
      <c r="P1968" s="130"/>
      <c r="Q1968" s="130"/>
      <c r="R1968" s="130"/>
      <c r="S1968" s="130"/>
      <c r="T1968" s="130"/>
      <c r="U1968" s="130"/>
      <c r="V1968" s="130"/>
      <c r="W1968" s="130"/>
      <c r="X1968" s="130"/>
      <c r="Y1968" s="130"/>
      <c r="Z1968" s="130"/>
      <c r="AA1968" s="130"/>
      <c r="AB1968" s="130"/>
      <c r="AC1968" s="130"/>
      <c r="AD1968" s="130"/>
      <c r="AE1968" s="130"/>
      <c r="AF1968" s="130"/>
      <c r="AG1968" s="130"/>
      <c r="AH1968" s="130"/>
      <c r="AI1968" s="130"/>
      <c r="AJ1968" s="130"/>
      <c r="AK1968" s="130"/>
      <c r="AL1968" s="130"/>
      <c r="AM1968" s="130"/>
      <c r="AN1968" s="130"/>
      <c r="AO1968" s="130"/>
      <c r="AP1968" s="130"/>
      <c r="AQ1968" s="130"/>
      <c r="AR1968" s="130"/>
      <c r="AS1968" s="130"/>
      <c r="AT1968" s="130"/>
      <c r="AU1968" s="130"/>
      <c r="AV1968" s="130"/>
      <c r="AW1968" s="130"/>
      <c r="AX1968" s="130"/>
      <c r="AY1968" s="130"/>
      <c r="AZ1968" s="130"/>
      <c r="BA1968" s="130"/>
      <c r="BB1968" s="130"/>
      <c r="BC1968" s="130"/>
      <c r="BD1968" s="130"/>
      <c r="BE1968" s="130"/>
      <c r="BF1968" s="130"/>
      <c r="BG1968" s="130"/>
      <c r="BH1968" s="130"/>
      <c r="BI1968" s="130"/>
      <c r="BJ1968" s="130"/>
      <c r="BK1968" s="130"/>
      <c r="BL1968" s="130"/>
      <c r="BM1968" s="130"/>
      <c r="BN1968" s="130"/>
      <c r="BO1968" s="130"/>
      <c r="BP1968" s="130"/>
      <c r="BQ1968" s="130"/>
      <c r="BR1968" s="130"/>
      <c r="BS1968" s="111"/>
    </row>
    <row r="1969" spans="4:71" s="94" customFormat="1" ht="9.75" customHeight="1" x14ac:dyDescent="0.25">
      <c r="D1969" s="130"/>
      <c r="E1969" s="130"/>
      <c r="F1969" s="130"/>
      <c r="G1969" s="130"/>
      <c r="H1969" s="130"/>
      <c r="I1969" s="130"/>
      <c r="J1969" s="130"/>
      <c r="K1969" s="130"/>
      <c r="L1969" s="130"/>
      <c r="M1969" s="130"/>
      <c r="N1969" s="130"/>
      <c r="O1969" s="130"/>
      <c r="P1969" s="130"/>
      <c r="Q1969" s="130"/>
      <c r="R1969" s="130"/>
      <c r="S1969" s="130"/>
      <c r="T1969" s="130"/>
      <c r="U1969" s="130"/>
      <c r="V1969" s="130"/>
      <c r="W1969" s="130"/>
      <c r="X1969" s="130"/>
      <c r="Y1969" s="130"/>
      <c r="Z1969" s="130"/>
      <c r="AA1969" s="130"/>
      <c r="AB1969" s="130"/>
      <c r="AC1969" s="130"/>
      <c r="AD1969" s="130"/>
      <c r="AE1969" s="130"/>
      <c r="AF1969" s="130"/>
      <c r="AG1969" s="130"/>
      <c r="AH1969" s="130"/>
      <c r="AI1969" s="130"/>
      <c r="AJ1969" s="130"/>
      <c r="AK1969" s="130"/>
      <c r="AL1969" s="130"/>
      <c r="AM1969" s="130"/>
      <c r="AN1969" s="130"/>
      <c r="AO1969" s="130"/>
      <c r="AP1969" s="130"/>
      <c r="AQ1969" s="130"/>
      <c r="AR1969" s="130"/>
      <c r="AS1969" s="130"/>
      <c r="AT1969" s="130"/>
      <c r="AU1969" s="130"/>
      <c r="AV1969" s="130"/>
      <c r="AW1969" s="130"/>
      <c r="AX1969" s="130"/>
      <c r="AY1969" s="130"/>
      <c r="AZ1969" s="130"/>
      <c r="BA1969" s="130"/>
      <c r="BB1969" s="130"/>
      <c r="BC1969" s="130"/>
      <c r="BD1969" s="130"/>
      <c r="BE1969" s="130"/>
      <c r="BF1969" s="130"/>
      <c r="BG1969" s="130"/>
      <c r="BH1969" s="130"/>
      <c r="BI1969" s="130"/>
      <c r="BJ1969" s="130"/>
      <c r="BK1969" s="130"/>
      <c r="BL1969" s="130"/>
      <c r="BM1969" s="130"/>
      <c r="BN1969" s="130"/>
      <c r="BO1969" s="130"/>
      <c r="BP1969" s="130"/>
      <c r="BQ1969" s="130"/>
      <c r="BR1969" s="130"/>
      <c r="BS1969" s="111"/>
    </row>
    <row r="1970" spans="4:71" s="94" customFormat="1" ht="9.75" customHeight="1" x14ac:dyDescent="0.25">
      <c r="D1970" s="130"/>
      <c r="E1970" s="130"/>
      <c r="F1970" s="130"/>
      <c r="G1970" s="130"/>
      <c r="H1970" s="130"/>
      <c r="I1970" s="130"/>
      <c r="J1970" s="130"/>
      <c r="K1970" s="130"/>
      <c r="L1970" s="130"/>
      <c r="M1970" s="130"/>
      <c r="N1970" s="130"/>
      <c r="O1970" s="130"/>
      <c r="P1970" s="130"/>
      <c r="Q1970" s="130"/>
      <c r="R1970" s="130"/>
      <c r="S1970" s="130"/>
      <c r="T1970" s="130"/>
      <c r="U1970" s="130"/>
      <c r="V1970" s="130"/>
      <c r="W1970" s="130"/>
      <c r="X1970" s="130"/>
      <c r="Y1970" s="130"/>
      <c r="Z1970" s="130"/>
      <c r="AA1970" s="130"/>
      <c r="AB1970" s="130"/>
      <c r="AC1970" s="130"/>
      <c r="AD1970" s="130"/>
      <c r="AE1970" s="130"/>
      <c r="AF1970" s="130"/>
      <c r="AG1970" s="130"/>
      <c r="AH1970" s="130"/>
      <c r="AI1970" s="130"/>
      <c r="AJ1970" s="130"/>
      <c r="AK1970" s="130"/>
      <c r="AL1970" s="130"/>
      <c r="AM1970" s="130"/>
      <c r="AN1970" s="130"/>
      <c r="AO1970" s="130"/>
      <c r="AP1970" s="130"/>
      <c r="AQ1970" s="130"/>
      <c r="AR1970" s="130"/>
      <c r="AS1970" s="130"/>
      <c r="AT1970" s="130"/>
      <c r="AU1970" s="130"/>
      <c r="AV1970" s="130"/>
      <c r="AW1970" s="130"/>
      <c r="AX1970" s="130"/>
      <c r="AY1970" s="130"/>
      <c r="AZ1970" s="130"/>
      <c r="BA1970" s="130"/>
      <c r="BB1970" s="130"/>
      <c r="BC1970" s="130"/>
      <c r="BD1970" s="130"/>
      <c r="BE1970" s="130"/>
      <c r="BF1970" s="130"/>
      <c r="BG1970" s="130"/>
      <c r="BH1970" s="130"/>
      <c r="BI1970" s="130"/>
      <c r="BJ1970" s="130"/>
      <c r="BK1970" s="130"/>
      <c r="BL1970" s="130"/>
      <c r="BM1970" s="130"/>
      <c r="BN1970" s="130"/>
      <c r="BO1970" s="130"/>
      <c r="BP1970" s="130"/>
      <c r="BQ1970" s="130"/>
      <c r="BR1970" s="130"/>
      <c r="BS1970" s="111"/>
    </row>
    <row r="1971" spans="4:71" s="94" customFormat="1" ht="9.75" customHeight="1" x14ac:dyDescent="0.25">
      <c r="D1971" s="130"/>
      <c r="E1971" s="130"/>
      <c r="F1971" s="130"/>
      <c r="G1971" s="130"/>
      <c r="H1971" s="130"/>
      <c r="I1971" s="130"/>
      <c r="J1971" s="130"/>
      <c r="K1971" s="130"/>
      <c r="L1971" s="130"/>
      <c r="M1971" s="130"/>
      <c r="N1971" s="130"/>
      <c r="O1971" s="130"/>
      <c r="P1971" s="130"/>
      <c r="Q1971" s="130"/>
      <c r="R1971" s="130"/>
      <c r="S1971" s="130"/>
      <c r="T1971" s="130"/>
      <c r="U1971" s="130"/>
      <c r="V1971" s="130"/>
      <c r="W1971" s="130"/>
      <c r="X1971" s="130"/>
      <c r="Y1971" s="130"/>
      <c r="Z1971" s="130"/>
      <c r="AA1971" s="130"/>
      <c r="AB1971" s="130"/>
      <c r="AC1971" s="130"/>
      <c r="AD1971" s="130"/>
      <c r="AE1971" s="130"/>
      <c r="AF1971" s="130"/>
      <c r="AG1971" s="130"/>
      <c r="AH1971" s="130"/>
      <c r="AI1971" s="130"/>
      <c r="AJ1971" s="130"/>
      <c r="AK1971" s="130"/>
      <c r="AL1971" s="130"/>
      <c r="AM1971" s="130"/>
      <c r="AN1971" s="130"/>
      <c r="AO1971" s="130"/>
      <c r="AP1971" s="130"/>
      <c r="AQ1971" s="130"/>
      <c r="AR1971" s="130"/>
      <c r="AS1971" s="130"/>
      <c r="AT1971" s="130"/>
      <c r="AU1971" s="130"/>
      <c r="AV1971" s="130"/>
      <c r="AW1971" s="130"/>
      <c r="AX1971" s="130"/>
      <c r="AY1971" s="130"/>
      <c r="AZ1971" s="130"/>
      <c r="BA1971" s="130"/>
      <c r="BB1971" s="130"/>
      <c r="BC1971" s="130"/>
      <c r="BD1971" s="130"/>
      <c r="BE1971" s="130"/>
      <c r="BF1971" s="130"/>
      <c r="BG1971" s="130"/>
      <c r="BH1971" s="130"/>
      <c r="BI1971" s="130"/>
      <c r="BJ1971" s="130"/>
      <c r="BK1971" s="130"/>
      <c r="BL1971" s="130"/>
      <c r="BM1971" s="130"/>
      <c r="BN1971" s="130"/>
      <c r="BO1971" s="130"/>
      <c r="BP1971" s="130"/>
      <c r="BQ1971" s="130"/>
      <c r="BR1971" s="130"/>
      <c r="BS1971" s="111"/>
    </row>
    <row r="1972" spans="4:71" s="94" customFormat="1" ht="9.75" customHeight="1" x14ac:dyDescent="0.25">
      <c r="D1972" s="130"/>
      <c r="E1972" s="130"/>
      <c r="F1972" s="130"/>
      <c r="G1972" s="130"/>
      <c r="H1972" s="130"/>
      <c r="I1972" s="130"/>
      <c r="J1972" s="130"/>
      <c r="K1972" s="130"/>
      <c r="L1972" s="130"/>
      <c r="M1972" s="130"/>
      <c r="N1972" s="130"/>
      <c r="O1972" s="130"/>
      <c r="P1972" s="130"/>
      <c r="Q1972" s="130"/>
      <c r="R1972" s="130"/>
      <c r="S1972" s="130"/>
      <c r="T1972" s="130"/>
      <c r="U1972" s="130"/>
      <c r="V1972" s="130"/>
      <c r="W1972" s="130"/>
      <c r="X1972" s="130"/>
      <c r="Y1972" s="130"/>
      <c r="Z1972" s="130"/>
      <c r="AA1972" s="130"/>
      <c r="AB1972" s="130"/>
      <c r="AC1972" s="130"/>
      <c r="AD1972" s="130"/>
      <c r="AE1972" s="130"/>
      <c r="AF1972" s="130"/>
      <c r="AG1972" s="130"/>
      <c r="AH1972" s="130"/>
      <c r="AI1972" s="130"/>
      <c r="AJ1972" s="130"/>
      <c r="AK1972" s="130"/>
      <c r="AL1972" s="130"/>
      <c r="AM1972" s="130"/>
      <c r="AN1972" s="130"/>
      <c r="AO1972" s="130"/>
      <c r="AP1972" s="130"/>
      <c r="AQ1972" s="130"/>
      <c r="AR1972" s="130"/>
      <c r="AS1972" s="130"/>
      <c r="AT1972" s="130"/>
      <c r="AU1972" s="130"/>
      <c r="AV1972" s="130"/>
      <c r="AW1972" s="130"/>
      <c r="AX1972" s="130"/>
      <c r="AY1972" s="130"/>
      <c r="AZ1972" s="130"/>
      <c r="BA1972" s="130"/>
      <c r="BB1972" s="130"/>
      <c r="BC1972" s="130"/>
      <c r="BD1972" s="130"/>
      <c r="BE1972" s="130"/>
      <c r="BF1972" s="130"/>
      <c r="BG1972" s="130"/>
      <c r="BH1972" s="130"/>
      <c r="BI1972" s="130"/>
      <c r="BJ1972" s="130"/>
      <c r="BK1972" s="130"/>
      <c r="BL1972" s="130"/>
      <c r="BM1972" s="130"/>
      <c r="BN1972" s="130"/>
      <c r="BO1972" s="130"/>
      <c r="BP1972" s="130"/>
      <c r="BQ1972" s="130"/>
      <c r="BR1972" s="130"/>
      <c r="BS1972" s="111"/>
    </row>
    <row r="1973" spans="4:71" s="94" customFormat="1" ht="9.75" customHeight="1" x14ac:dyDescent="0.25">
      <c r="D1973" s="130"/>
      <c r="E1973" s="130"/>
      <c r="F1973" s="130"/>
      <c r="G1973" s="130"/>
      <c r="H1973" s="130"/>
      <c r="I1973" s="130"/>
      <c r="J1973" s="130"/>
      <c r="K1973" s="130"/>
      <c r="L1973" s="130"/>
      <c r="M1973" s="130"/>
      <c r="N1973" s="130"/>
      <c r="O1973" s="130"/>
      <c r="P1973" s="130"/>
      <c r="Q1973" s="130"/>
      <c r="R1973" s="130"/>
      <c r="S1973" s="130"/>
      <c r="T1973" s="130"/>
      <c r="U1973" s="130"/>
      <c r="V1973" s="130"/>
      <c r="W1973" s="130"/>
      <c r="X1973" s="130"/>
      <c r="Y1973" s="130"/>
      <c r="Z1973" s="130"/>
      <c r="AA1973" s="130"/>
      <c r="AB1973" s="130"/>
      <c r="AC1973" s="130"/>
      <c r="AD1973" s="130"/>
      <c r="AE1973" s="130"/>
      <c r="AF1973" s="130"/>
      <c r="AG1973" s="130"/>
      <c r="AH1973" s="130"/>
      <c r="AI1973" s="130"/>
      <c r="AJ1973" s="130"/>
      <c r="AK1973" s="130"/>
      <c r="AL1973" s="130"/>
      <c r="AM1973" s="130"/>
      <c r="AN1973" s="130"/>
      <c r="AO1973" s="130"/>
      <c r="AP1973" s="130"/>
      <c r="AQ1973" s="130"/>
      <c r="AR1973" s="130"/>
      <c r="AS1973" s="130"/>
      <c r="AT1973" s="130"/>
      <c r="AU1973" s="130"/>
      <c r="AV1973" s="130"/>
      <c r="AW1973" s="130"/>
      <c r="AX1973" s="130"/>
      <c r="AY1973" s="130"/>
      <c r="AZ1973" s="130"/>
      <c r="BA1973" s="130"/>
      <c r="BB1973" s="130"/>
      <c r="BC1973" s="130"/>
      <c r="BD1973" s="130"/>
      <c r="BE1973" s="130"/>
      <c r="BF1973" s="130"/>
      <c r="BG1973" s="130"/>
      <c r="BH1973" s="130"/>
      <c r="BI1973" s="130"/>
      <c r="BJ1973" s="130"/>
      <c r="BK1973" s="130"/>
      <c r="BL1973" s="130"/>
      <c r="BM1973" s="130"/>
      <c r="BN1973" s="130"/>
      <c r="BO1973" s="130"/>
      <c r="BP1973" s="130"/>
      <c r="BQ1973" s="130"/>
      <c r="BR1973" s="130"/>
      <c r="BS1973" s="111"/>
    </row>
    <row r="1974" spans="4:71" s="94" customFormat="1" ht="9.75" customHeight="1" x14ac:dyDescent="0.25">
      <c r="D1974" s="130"/>
      <c r="E1974" s="130"/>
      <c r="F1974" s="130"/>
      <c r="G1974" s="130"/>
      <c r="H1974" s="130"/>
      <c r="I1974" s="130"/>
      <c r="J1974" s="130"/>
      <c r="K1974" s="130"/>
      <c r="L1974" s="130"/>
      <c r="M1974" s="130"/>
      <c r="N1974" s="130"/>
      <c r="O1974" s="130"/>
      <c r="P1974" s="130"/>
      <c r="Q1974" s="130"/>
      <c r="R1974" s="130"/>
      <c r="S1974" s="130"/>
      <c r="T1974" s="130"/>
      <c r="U1974" s="130"/>
      <c r="V1974" s="130"/>
      <c r="W1974" s="130"/>
      <c r="X1974" s="130"/>
      <c r="Y1974" s="130"/>
      <c r="Z1974" s="130"/>
      <c r="AA1974" s="130"/>
      <c r="AB1974" s="130"/>
      <c r="AC1974" s="130"/>
      <c r="AD1974" s="130"/>
      <c r="AE1974" s="130"/>
      <c r="AF1974" s="130"/>
      <c r="AG1974" s="130"/>
      <c r="AH1974" s="130"/>
      <c r="AI1974" s="130"/>
      <c r="AJ1974" s="130"/>
      <c r="AK1974" s="130"/>
      <c r="AL1974" s="130"/>
      <c r="AM1974" s="130"/>
      <c r="AN1974" s="130"/>
      <c r="AO1974" s="130"/>
      <c r="AP1974" s="130"/>
      <c r="AQ1974" s="130"/>
      <c r="AR1974" s="130"/>
      <c r="AS1974" s="130"/>
      <c r="AT1974" s="130"/>
      <c r="AU1974" s="130"/>
      <c r="AV1974" s="130"/>
      <c r="AW1974" s="130"/>
      <c r="AX1974" s="130"/>
      <c r="AY1974" s="130"/>
      <c r="AZ1974" s="130"/>
      <c r="BA1974" s="130"/>
      <c r="BB1974" s="130"/>
      <c r="BC1974" s="130"/>
      <c r="BD1974" s="130"/>
      <c r="BE1974" s="130"/>
      <c r="BF1974" s="130"/>
      <c r="BG1974" s="130"/>
      <c r="BH1974" s="130"/>
      <c r="BI1974" s="130"/>
      <c r="BJ1974" s="130"/>
      <c r="BK1974" s="130"/>
      <c r="BL1974" s="130"/>
      <c r="BM1974" s="130"/>
      <c r="BN1974" s="130"/>
      <c r="BO1974" s="130"/>
      <c r="BP1974" s="130"/>
      <c r="BQ1974" s="130"/>
      <c r="BR1974" s="130"/>
      <c r="BS1974" s="111"/>
    </row>
    <row r="1975" spans="4:71" s="94" customFormat="1" ht="9.75" customHeight="1" x14ac:dyDescent="0.25">
      <c r="D1975" s="130"/>
      <c r="E1975" s="130"/>
      <c r="F1975" s="130"/>
      <c r="G1975" s="130"/>
      <c r="H1975" s="130"/>
      <c r="I1975" s="130"/>
      <c r="J1975" s="130"/>
      <c r="K1975" s="130"/>
      <c r="L1975" s="130"/>
      <c r="M1975" s="130"/>
      <c r="N1975" s="130"/>
      <c r="O1975" s="130"/>
      <c r="P1975" s="130"/>
      <c r="Q1975" s="130"/>
      <c r="R1975" s="130"/>
      <c r="S1975" s="130"/>
      <c r="T1975" s="130"/>
      <c r="U1975" s="130"/>
      <c r="V1975" s="130"/>
      <c r="W1975" s="130"/>
      <c r="X1975" s="130"/>
      <c r="Y1975" s="130"/>
      <c r="Z1975" s="130"/>
      <c r="AA1975" s="130"/>
      <c r="AB1975" s="130"/>
      <c r="AC1975" s="130"/>
      <c r="AD1975" s="130"/>
      <c r="AE1975" s="130"/>
      <c r="AF1975" s="130"/>
      <c r="AG1975" s="130"/>
      <c r="AH1975" s="130"/>
      <c r="AI1975" s="130"/>
      <c r="AJ1975" s="130"/>
      <c r="AK1975" s="130"/>
      <c r="AL1975" s="130"/>
      <c r="AM1975" s="130"/>
      <c r="AN1975" s="130"/>
      <c r="AO1975" s="130"/>
      <c r="AP1975" s="130"/>
      <c r="AQ1975" s="130"/>
      <c r="AR1975" s="130"/>
      <c r="AS1975" s="130"/>
      <c r="AT1975" s="130"/>
      <c r="AU1975" s="130"/>
      <c r="AV1975" s="130"/>
      <c r="AW1975" s="130"/>
      <c r="AX1975" s="130"/>
      <c r="AY1975" s="130"/>
      <c r="AZ1975" s="130"/>
      <c r="BA1975" s="130"/>
      <c r="BB1975" s="130"/>
      <c r="BC1975" s="130"/>
      <c r="BD1975" s="130"/>
      <c r="BE1975" s="130"/>
      <c r="BF1975" s="130"/>
      <c r="BG1975" s="130"/>
      <c r="BH1975" s="130"/>
      <c r="BI1975" s="130"/>
      <c r="BJ1975" s="130"/>
      <c r="BK1975" s="130"/>
      <c r="BL1975" s="130"/>
      <c r="BM1975" s="130"/>
      <c r="BN1975" s="130"/>
      <c r="BO1975" s="130"/>
      <c r="BP1975" s="130"/>
      <c r="BQ1975" s="130"/>
      <c r="BR1975" s="130"/>
      <c r="BS1975" s="111"/>
    </row>
    <row r="1976" spans="4:71" s="94" customFormat="1" ht="9.75" customHeight="1" x14ac:dyDescent="0.25">
      <c r="D1976" s="130"/>
      <c r="E1976" s="130"/>
      <c r="F1976" s="130"/>
      <c r="G1976" s="130"/>
      <c r="H1976" s="130"/>
      <c r="I1976" s="130"/>
      <c r="J1976" s="130"/>
      <c r="K1976" s="130"/>
      <c r="L1976" s="130"/>
      <c r="M1976" s="130"/>
      <c r="N1976" s="130"/>
      <c r="O1976" s="130"/>
      <c r="P1976" s="130"/>
      <c r="Q1976" s="130"/>
      <c r="R1976" s="130"/>
      <c r="S1976" s="130"/>
      <c r="T1976" s="130"/>
      <c r="U1976" s="130"/>
      <c r="V1976" s="130"/>
      <c r="W1976" s="130"/>
      <c r="X1976" s="130"/>
      <c r="Y1976" s="130"/>
      <c r="Z1976" s="130"/>
      <c r="AA1976" s="130"/>
      <c r="AB1976" s="130"/>
      <c r="AC1976" s="130"/>
      <c r="AD1976" s="130"/>
      <c r="AE1976" s="130"/>
      <c r="AF1976" s="130"/>
      <c r="AG1976" s="130"/>
      <c r="AH1976" s="130"/>
      <c r="AI1976" s="130"/>
      <c r="AJ1976" s="130"/>
      <c r="AK1976" s="130"/>
      <c r="AL1976" s="130"/>
      <c r="AM1976" s="130"/>
      <c r="AN1976" s="130"/>
      <c r="AO1976" s="130"/>
      <c r="AP1976" s="130"/>
      <c r="AQ1976" s="130"/>
      <c r="AR1976" s="130"/>
      <c r="AS1976" s="130"/>
      <c r="AT1976" s="130"/>
      <c r="AU1976" s="130"/>
      <c r="AV1976" s="130"/>
      <c r="AW1976" s="130"/>
      <c r="AX1976" s="130"/>
      <c r="AY1976" s="130"/>
      <c r="AZ1976" s="130"/>
      <c r="BA1976" s="130"/>
      <c r="BB1976" s="130"/>
      <c r="BC1976" s="130"/>
      <c r="BD1976" s="130"/>
      <c r="BE1976" s="130"/>
      <c r="BF1976" s="130"/>
      <c r="BG1976" s="130"/>
      <c r="BH1976" s="130"/>
      <c r="BI1976" s="130"/>
      <c r="BJ1976" s="130"/>
      <c r="BK1976" s="130"/>
      <c r="BL1976" s="130"/>
      <c r="BM1976" s="130"/>
      <c r="BN1976" s="130"/>
      <c r="BO1976" s="130"/>
      <c r="BP1976" s="130"/>
      <c r="BQ1976" s="130"/>
      <c r="BR1976" s="130"/>
      <c r="BS1976" s="111"/>
    </row>
    <row r="1977" spans="4:71" s="94" customFormat="1" ht="9.75" customHeight="1" x14ac:dyDescent="0.25">
      <c r="D1977" s="130"/>
      <c r="E1977" s="130"/>
      <c r="F1977" s="130"/>
      <c r="G1977" s="130"/>
      <c r="H1977" s="130"/>
      <c r="I1977" s="130"/>
      <c r="J1977" s="130"/>
      <c r="K1977" s="130"/>
      <c r="L1977" s="130"/>
      <c r="M1977" s="130"/>
      <c r="N1977" s="130"/>
      <c r="O1977" s="130"/>
      <c r="P1977" s="130"/>
      <c r="Q1977" s="130"/>
      <c r="R1977" s="130"/>
      <c r="S1977" s="130"/>
      <c r="T1977" s="130"/>
      <c r="U1977" s="130"/>
      <c r="V1977" s="130"/>
      <c r="W1977" s="130"/>
      <c r="X1977" s="130"/>
      <c r="Y1977" s="130"/>
      <c r="Z1977" s="130"/>
      <c r="AA1977" s="130"/>
      <c r="AB1977" s="130"/>
      <c r="AC1977" s="130"/>
      <c r="AD1977" s="130"/>
      <c r="AE1977" s="130"/>
      <c r="AF1977" s="130"/>
      <c r="AG1977" s="130"/>
      <c r="AH1977" s="130"/>
      <c r="AI1977" s="130"/>
      <c r="AJ1977" s="130"/>
      <c r="AK1977" s="130"/>
      <c r="AL1977" s="130"/>
      <c r="AM1977" s="130"/>
      <c r="AN1977" s="130"/>
      <c r="AO1977" s="130"/>
      <c r="AP1977" s="130"/>
      <c r="AQ1977" s="130"/>
      <c r="AR1977" s="130"/>
      <c r="AS1977" s="130"/>
      <c r="AT1977" s="130"/>
      <c r="AU1977" s="130"/>
      <c r="AV1977" s="130"/>
      <c r="AW1977" s="130"/>
      <c r="AX1977" s="130"/>
      <c r="AY1977" s="130"/>
      <c r="AZ1977" s="130"/>
      <c r="BA1977" s="130"/>
      <c r="BB1977" s="130"/>
      <c r="BC1977" s="130"/>
      <c r="BD1977" s="130"/>
      <c r="BE1977" s="130"/>
      <c r="BF1977" s="130"/>
      <c r="BG1977" s="130"/>
      <c r="BH1977" s="130"/>
      <c r="BI1977" s="130"/>
      <c r="BJ1977" s="130"/>
      <c r="BK1977" s="130"/>
      <c r="BL1977" s="130"/>
      <c r="BM1977" s="130"/>
      <c r="BN1977" s="130"/>
      <c r="BO1977" s="130"/>
      <c r="BP1977" s="130"/>
      <c r="BQ1977" s="130"/>
      <c r="BR1977" s="130"/>
      <c r="BS1977" s="111"/>
    </row>
    <row r="1978" spans="4:71" s="94" customFormat="1" ht="9.75" customHeight="1" x14ac:dyDescent="0.25">
      <c r="D1978" s="130"/>
      <c r="E1978" s="130"/>
      <c r="F1978" s="130"/>
      <c r="G1978" s="130"/>
      <c r="H1978" s="130"/>
      <c r="I1978" s="130"/>
      <c r="J1978" s="130"/>
      <c r="K1978" s="130"/>
      <c r="L1978" s="130"/>
      <c r="M1978" s="130"/>
      <c r="N1978" s="130"/>
      <c r="O1978" s="130"/>
      <c r="P1978" s="130"/>
      <c r="Q1978" s="130"/>
      <c r="R1978" s="130"/>
      <c r="S1978" s="130"/>
      <c r="T1978" s="130"/>
      <c r="U1978" s="130"/>
      <c r="V1978" s="130"/>
      <c r="W1978" s="130"/>
      <c r="X1978" s="130"/>
      <c r="Y1978" s="130"/>
      <c r="Z1978" s="130"/>
      <c r="AA1978" s="130"/>
      <c r="AB1978" s="130"/>
      <c r="AC1978" s="130"/>
      <c r="AD1978" s="130"/>
      <c r="AE1978" s="130"/>
      <c r="AF1978" s="130"/>
      <c r="AG1978" s="130"/>
      <c r="AH1978" s="130"/>
      <c r="AI1978" s="130"/>
      <c r="AJ1978" s="130"/>
      <c r="AK1978" s="130"/>
      <c r="AL1978" s="130"/>
      <c r="AM1978" s="130"/>
      <c r="AN1978" s="130"/>
      <c r="AO1978" s="130"/>
      <c r="AP1978" s="130"/>
      <c r="AQ1978" s="130"/>
      <c r="AR1978" s="130"/>
      <c r="AS1978" s="130"/>
      <c r="AT1978" s="130"/>
      <c r="AU1978" s="130"/>
      <c r="AV1978" s="130"/>
      <c r="AW1978" s="130"/>
      <c r="AX1978" s="130"/>
      <c r="AY1978" s="130"/>
      <c r="AZ1978" s="130"/>
      <c r="BA1978" s="130"/>
      <c r="BB1978" s="130"/>
      <c r="BC1978" s="130"/>
      <c r="BD1978" s="130"/>
      <c r="BE1978" s="130"/>
      <c r="BF1978" s="130"/>
      <c r="BG1978" s="130"/>
      <c r="BH1978" s="130"/>
      <c r="BI1978" s="130"/>
      <c r="BJ1978" s="130"/>
      <c r="BK1978" s="130"/>
      <c r="BL1978" s="130"/>
      <c r="BM1978" s="130"/>
      <c r="BN1978" s="130"/>
      <c r="BO1978" s="130"/>
      <c r="BP1978" s="130"/>
      <c r="BQ1978" s="130"/>
      <c r="BR1978" s="130"/>
      <c r="BS1978" s="111"/>
    </row>
    <row r="1979" spans="4:71" s="94" customFormat="1" ht="9.75" customHeight="1" x14ac:dyDescent="0.25">
      <c r="D1979" s="130"/>
      <c r="E1979" s="130"/>
      <c r="F1979" s="130"/>
      <c r="G1979" s="130"/>
      <c r="H1979" s="130"/>
      <c r="I1979" s="130"/>
      <c r="J1979" s="130"/>
      <c r="K1979" s="130"/>
      <c r="L1979" s="130"/>
      <c r="M1979" s="130"/>
      <c r="N1979" s="130"/>
      <c r="O1979" s="130"/>
      <c r="P1979" s="130"/>
      <c r="Q1979" s="130"/>
      <c r="R1979" s="130"/>
      <c r="S1979" s="130"/>
      <c r="T1979" s="130"/>
      <c r="U1979" s="130"/>
      <c r="V1979" s="130"/>
      <c r="W1979" s="130"/>
      <c r="X1979" s="130"/>
      <c r="Y1979" s="130"/>
      <c r="Z1979" s="130"/>
      <c r="AA1979" s="130"/>
      <c r="AB1979" s="130"/>
      <c r="AC1979" s="130"/>
      <c r="AD1979" s="130"/>
      <c r="AE1979" s="130"/>
      <c r="AF1979" s="130"/>
      <c r="AG1979" s="130"/>
      <c r="AH1979" s="130"/>
      <c r="AI1979" s="130"/>
      <c r="AJ1979" s="130"/>
      <c r="AK1979" s="130"/>
      <c r="AL1979" s="130"/>
      <c r="AM1979" s="130"/>
      <c r="AN1979" s="130"/>
      <c r="AO1979" s="130"/>
      <c r="AP1979" s="130"/>
      <c r="AQ1979" s="130"/>
      <c r="AR1979" s="130"/>
      <c r="AS1979" s="130"/>
      <c r="AT1979" s="130"/>
      <c r="AU1979" s="130"/>
      <c r="AV1979" s="130"/>
      <c r="AW1979" s="130"/>
      <c r="AX1979" s="130"/>
      <c r="AY1979" s="130"/>
      <c r="AZ1979" s="130"/>
      <c r="BA1979" s="130"/>
      <c r="BB1979" s="130"/>
      <c r="BC1979" s="130"/>
      <c r="BD1979" s="130"/>
      <c r="BE1979" s="130"/>
      <c r="BF1979" s="130"/>
      <c r="BG1979" s="130"/>
      <c r="BH1979" s="130"/>
      <c r="BI1979" s="130"/>
      <c r="BJ1979" s="130"/>
      <c r="BK1979" s="130"/>
      <c r="BL1979" s="130"/>
      <c r="BM1979" s="130"/>
      <c r="BN1979" s="130"/>
      <c r="BO1979" s="130"/>
      <c r="BP1979" s="130"/>
      <c r="BQ1979" s="130"/>
      <c r="BR1979" s="130"/>
      <c r="BS1979" s="111"/>
    </row>
    <row r="1980" spans="4:71" s="94" customFormat="1" ht="9.75" customHeight="1" x14ac:dyDescent="0.25">
      <c r="D1980" s="130"/>
      <c r="E1980" s="130"/>
      <c r="F1980" s="130"/>
      <c r="G1980" s="130"/>
      <c r="H1980" s="130"/>
      <c r="I1980" s="130"/>
      <c r="J1980" s="130"/>
      <c r="K1980" s="130"/>
      <c r="L1980" s="130"/>
      <c r="M1980" s="130"/>
      <c r="N1980" s="130"/>
      <c r="O1980" s="130"/>
      <c r="P1980" s="130"/>
      <c r="Q1980" s="130"/>
      <c r="R1980" s="130"/>
      <c r="S1980" s="130"/>
      <c r="T1980" s="130"/>
      <c r="U1980" s="130"/>
      <c r="V1980" s="130"/>
      <c r="W1980" s="130"/>
      <c r="X1980" s="130"/>
      <c r="Y1980" s="130"/>
      <c r="Z1980" s="130"/>
      <c r="AA1980" s="130"/>
      <c r="AB1980" s="130"/>
      <c r="AC1980" s="130"/>
      <c r="AD1980" s="130"/>
      <c r="AE1980" s="130"/>
      <c r="AF1980" s="130"/>
      <c r="AG1980" s="130"/>
      <c r="AH1980" s="130"/>
      <c r="AI1980" s="130"/>
      <c r="AJ1980" s="130"/>
      <c r="AK1980" s="130"/>
      <c r="AL1980" s="130"/>
      <c r="AM1980" s="130"/>
      <c r="AN1980" s="130"/>
      <c r="AO1980" s="130"/>
      <c r="AP1980" s="130"/>
      <c r="AQ1980" s="130"/>
      <c r="AR1980" s="130"/>
      <c r="AS1980" s="130"/>
      <c r="AT1980" s="130"/>
      <c r="AU1980" s="130"/>
      <c r="AV1980" s="130"/>
      <c r="AW1980" s="130"/>
      <c r="AX1980" s="130"/>
      <c r="AY1980" s="130"/>
      <c r="AZ1980" s="130"/>
      <c r="BA1980" s="130"/>
      <c r="BB1980" s="130"/>
      <c r="BC1980" s="130"/>
      <c r="BD1980" s="130"/>
      <c r="BE1980" s="130"/>
      <c r="BF1980" s="130"/>
      <c r="BG1980" s="130"/>
      <c r="BH1980" s="130"/>
      <c r="BI1980" s="130"/>
      <c r="BJ1980" s="130"/>
      <c r="BK1980" s="130"/>
      <c r="BL1980" s="130"/>
      <c r="BM1980" s="130"/>
      <c r="BN1980" s="130"/>
      <c r="BO1980" s="130"/>
      <c r="BP1980" s="130"/>
      <c r="BQ1980" s="130"/>
      <c r="BR1980" s="130"/>
      <c r="BS1980" s="111"/>
    </row>
    <row r="1981" spans="4:71" s="94" customFormat="1" ht="9.75" customHeight="1" x14ac:dyDescent="0.25">
      <c r="D1981" s="130"/>
      <c r="E1981" s="130"/>
      <c r="F1981" s="130"/>
      <c r="G1981" s="130"/>
      <c r="H1981" s="130"/>
      <c r="I1981" s="130"/>
      <c r="J1981" s="130"/>
      <c r="K1981" s="130"/>
      <c r="L1981" s="130"/>
      <c r="M1981" s="130"/>
      <c r="N1981" s="130"/>
      <c r="O1981" s="130"/>
      <c r="P1981" s="130"/>
      <c r="Q1981" s="130"/>
      <c r="R1981" s="130"/>
      <c r="S1981" s="130"/>
      <c r="T1981" s="130"/>
      <c r="U1981" s="130"/>
      <c r="V1981" s="130"/>
      <c r="W1981" s="130"/>
      <c r="X1981" s="130"/>
      <c r="Y1981" s="130"/>
      <c r="Z1981" s="130"/>
      <c r="AA1981" s="130"/>
      <c r="AB1981" s="130"/>
      <c r="AC1981" s="130"/>
      <c r="AD1981" s="130"/>
      <c r="AE1981" s="130"/>
      <c r="AF1981" s="130"/>
      <c r="AG1981" s="130"/>
      <c r="AH1981" s="130"/>
      <c r="AI1981" s="130"/>
      <c r="AJ1981" s="130"/>
      <c r="AK1981" s="130"/>
      <c r="AL1981" s="130"/>
      <c r="AM1981" s="130"/>
      <c r="AN1981" s="130"/>
      <c r="AO1981" s="130"/>
      <c r="AP1981" s="130"/>
      <c r="AQ1981" s="130"/>
      <c r="AR1981" s="130"/>
      <c r="AS1981" s="130"/>
      <c r="AT1981" s="130"/>
      <c r="AU1981" s="130"/>
      <c r="AV1981" s="130"/>
      <c r="AW1981" s="130"/>
      <c r="AX1981" s="130"/>
      <c r="AY1981" s="130"/>
      <c r="AZ1981" s="130"/>
      <c r="BA1981" s="130"/>
      <c r="BB1981" s="130"/>
      <c r="BC1981" s="130"/>
      <c r="BD1981" s="130"/>
      <c r="BE1981" s="130"/>
      <c r="BF1981" s="130"/>
      <c r="BG1981" s="130"/>
      <c r="BH1981" s="130"/>
      <c r="BI1981" s="130"/>
      <c r="BJ1981" s="130"/>
      <c r="BK1981" s="130"/>
      <c r="BL1981" s="130"/>
      <c r="BM1981" s="130"/>
      <c r="BN1981" s="130"/>
      <c r="BO1981" s="130"/>
      <c r="BP1981" s="130"/>
      <c r="BQ1981" s="130"/>
      <c r="BR1981" s="130"/>
      <c r="BS1981" s="111"/>
    </row>
    <row r="1982" spans="4:71" s="94" customFormat="1" ht="9.75" customHeight="1" x14ac:dyDescent="0.25">
      <c r="D1982" s="130"/>
      <c r="E1982" s="130"/>
      <c r="F1982" s="130"/>
      <c r="G1982" s="130"/>
      <c r="H1982" s="130"/>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11"/>
    </row>
    <row r="1983" spans="4:71" s="94" customFormat="1" ht="9.75" customHeight="1" x14ac:dyDescent="0.25">
      <c r="D1983" s="130"/>
      <c r="E1983" s="130"/>
      <c r="F1983" s="130"/>
      <c r="G1983" s="130"/>
      <c r="H1983" s="130"/>
      <c r="I1983" s="130"/>
      <c r="J1983" s="130"/>
      <c r="K1983" s="130"/>
      <c r="L1983" s="130"/>
      <c r="M1983" s="130"/>
      <c r="N1983" s="130"/>
      <c r="O1983" s="130"/>
      <c r="P1983" s="130"/>
      <c r="Q1983" s="130"/>
      <c r="R1983" s="130"/>
      <c r="S1983" s="130"/>
      <c r="T1983" s="130"/>
      <c r="U1983" s="130"/>
      <c r="V1983" s="130"/>
      <c r="W1983" s="130"/>
      <c r="X1983" s="130"/>
      <c r="Y1983" s="130"/>
      <c r="Z1983" s="130"/>
      <c r="AA1983" s="130"/>
      <c r="AB1983" s="130"/>
      <c r="AC1983" s="130"/>
      <c r="AD1983" s="130"/>
      <c r="AE1983" s="130"/>
      <c r="AF1983" s="130"/>
      <c r="AG1983" s="130"/>
      <c r="AH1983" s="130"/>
      <c r="AI1983" s="130"/>
      <c r="AJ1983" s="130"/>
      <c r="AK1983" s="130"/>
      <c r="AL1983" s="130"/>
      <c r="AM1983" s="130"/>
      <c r="AN1983" s="130"/>
      <c r="AO1983" s="130"/>
      <c r="AP1983" s="130"/>
      <c r="AQ1983" s="130"/>
      <c r="AR1983" s="130"/>
      <c r="AS1983" s="130"/>
      <c r="AT1983" s="130"/>
      <c r="AU1983" s="130"/>
      <c r="AV1983" s="130"/>
      <c r="AW1983" s="130"/>
      <c r="AX1983" s="130"/>
      <c r="AY1983" s="130"/>
      <c r="AZ1983" s="130"/>
      <c r="BA1983" s="130"/>
      <c r="BB1983" s="130"/>
      <c r="BC1983" s="130"/>
      <c r="BD1983" s="130"/>
      <c r="BE1983" s="130"/>
      <c r="BF1983" s="130"/>
      <c r="BG1983" s="130"/>
      <c r="BH1983" s="130"/>
      <c r="BI1983" s="130"/>
      <c r="BJ1983" s="130"/>
      <c r="BK1983" s="130"/>
      <c r="BL1983" s="130"/>
      <c r="BM1983" s="130"/>
      <c r="BN1983" s="130"/>
      <c r="BO1983" s="130"/>
      <c r="BP1983" s="130"/>
      <c r="BQ1983" s="130"/>
      <c r="BR1983" s="130"/>
      <c r="BS1983" s="111"/>
    </row>
    <row r="1984" spans="4:71" s="94" customFormat="1" ht="9.75" customHeight="1" x14ac:dyDescent="0.25">
      <c r="D1984" s="130"/>
      <c r="E1984" s="130"/>
      <c r="F1984" s="130"/>
      <c r="G1984" s="130"/>
      <c r="H1984" s="130"/>
      <c r="I1984" s="130"/>
      <c r="J1984" s="130"/>
      <c r="K1984" s="130"/>
      <c r="L1984" s="130"/>
      <c r="M1984" s="130"/>
      <c r="N1984" s="130"/>
      <c r="O1984" s="130"/>
      <c r="P1984" s="130"/>
      <c r="Q1984" s="130"/>
      <c r="R1984" s="130"/>
      <c r="S1984" s="130"/>
      <c r="T1984" s="130"/>
      <c r="U1984" s="130"/>
      <c r="V1984" s="130"/>
      <c r="W1984" s="130"/>
      <c r="X1984" s="130"/>
      <c r="Y1984" s="130"/>
      <c r="Z1984" s="130"/>
      <c r="AA1984" s="130"/>
      <c r="AB1984" s="130"/>
      <c r="AC1984" s="130"/>
      <c r="AD1984" s="130"/>
      <c r="AE1984" s="130"/>
      <c r="AF1984" s="130"/>
      <c r="AG1984" s="130"/>
      <c r="AH1984" s="130"/>
      <c r="AI1984" s="130"/>
      <c r="AJ1984" s="130"/>
      <c r="AK1984" s="130"/>
      <c r="AL1984" s="130"/>
      <c r="AM1984" s="130"/>
      <c r="AN1984" s="130"/>
      <c r="AO1984" s="130"/>
      <c r="AP1984" s="130"/>
      <c r="AQ1984" s="130"/>
      <c r="AR1984" s="130"/>
      <c r="AS1984" s="130"/>
      <c r="AT1984" s="130"/>
      <c r="AU1984" s="130"/>
      <c r="AV1984" s="130"/>
      <c r="AW1984" s="130"/>
      <c r="AX1984" s="130"/>
      <c r="AY1984" s="130"/>
      <c r="AZ1984" s="130"/>
      <c r="BA1984" s="130"/>
      <c r="BB1984" s="130"/>
      <c r="BC1984" s="130"/>
      <c r="BD1984" s="130"/>
      <c r="BE1984" s="130"/>
      <c r="BF1984" s="130"/>
      <c r="BG1984" s="130"/>
      <c r="BH1984" s="130"/>
      <c r="BI1984" s="130"/>
      <c r="BJ1984" s="130"/>
      <c r="BK1984" s="130"/>
      <c r="BL1984" s="130"/>
      <c r="BM1984" s="130"/>
      <c r="BN1984" s="130"/>
      <c r="BO1984" s="130"/>
      <c r="BP1984" s="130"/>
      <c r="BQ1984" s="130"/>
      <c r="BR1984" s="130"/>
      <c r="BS1984" s="111"/>
    </row>
    <row r="1985" spans="4:71" s="94" customFormat="1" ht="9.75" customHeight="1" x14ac:dyDescent="0.25">
      <c r="D1985" s="130"/>
      <c r="E1985" s="130"/>
      <c r="F1985" s="130"/>
      <c r="G1985" s="130"/>
      <c r="H1985" s="130"/>
      <c r="I1985" s="130"/>
      <c r="J1985" s="130"/>
      <c r="K1985" s="130"/>
      <c r="L1985" s="130"/>
      <c r="M1985" s="130"/>
      <c r="N1985" s="130"/>
      <c r="O1985" s="130"/>
      <c r="P1985" s="130"/>
      <c r="Q1985" s="130"/>
      <c r="R1985" s="130"/>
      <c r="S1985" s="130"/>
      <c r="T1985" s="130"/>
      <c r="U1985" s="130"/>
      <c r="V1985" s="130"/>
      <c r="W1985" s="130"/>
      <c r="X1985" s="130"/>
      <c r="Y1985" s="130"/>
      <c r="Z1985" s="130"/>
      <c r="AA1985" s="130"/>
      <c r="AB1985" s="130"/>
      <c r="AC1985" s="130"/>
      <c r="AD1985" s="130"/>
      <c r="AE1985" s="130"/>
      <c r="AF1985" s="130"/>
      <c r="AG1985" s="130"/>
      <c r="AH1985" s="130"/>
      <c r="AI1985" s="130"/>
      <c r="AJ1985" s="130"/>
      <c r="AK1985" s="130"/>
      <c r="AL1985" s="130"/>
      <c r="AM1985" s="130"/>
      <c r="AN1985" s="130"/>
      <c r="AO1985" s="130"/>
      <c r="AP1985" s="130"/>
      <c r="AQ1985" s="130"/>
      <c r="AR1985" s="130"/>
      <c r="AS1985" s="130"/>
      <c r="AT1985" s="130"/>
      <c r="AU1985" s="130"/>
      <c r="AV1985" s="130"/>
      <c r="AW1985" s="130"/>
      <c r="AX1985" s="130"/>
      <c r="AY1985" s="130"/>
      <c r="AZ1985" s="130"/>
      <c r="BA1985" s="130"/>
      <c r="BB1985" s="130"/>
      <c r="BC1985" s="130"/>
      <c r="BD1985" s="130"/>
      <c r="BE1985" s="130"/>
      <c r="BF1985" s="130"/>
      <c r="BG1985" s="130"/>
      <c r="BH1985" s="130"/>
      <c r="BI1985" s="130"/>
      <c r="BJ1985" s="130"/>
      <c r="BK1985" s="130"/>
      <c r="BL1985" s="130"/>
      <c r="BM1985" s="130"/>
      <c r="BN1985" s="130"/>
      <c r="BO1985" s="130"/>
      <c r="BP1985" s="130"/>
      <c r="BQ1985" s="130"/>
      <c r="BR1985" s="130"/>
      <c r="BS1985" s="111"/>
    </row>
    <row r="1986" spans="4:71" s="94" customFormat="1" ht="9.75" customHeight="1" x14ac:dyDescent="0.25">
      <c r="D1986" s="130"/>
      <c r="E1986" s="130"/>
      <c r="F1986" s="130"/>
      <c r="G1986" s="130"/>
      <c r="H1986" s="130"/>
      <c r="I1986" s="130"/>
      <c r="J1986" s="130"/>
      <c r="K1986" s="130"/>
      <c r="L1986" s="130"/>
      <c r="M1986" s="130"/>
      <c r="N1986" s="130"/>
      <c r="O1986" s="130"/>
      <c r="P1986" s="130"/>
      <c r="Q1986" s="130"/>
      <c r="R1986" s="130"/>
      <c r="S1986" s="130"/>
      <c r="T1986" s="130"/>
      <c r="U1986" s="130"/>
      <c r="V1986" s="130"/>
      <c r="W1986" s="130"/>
      <c r="X1986" s="130"/>
      <c r="Y1986" s="130"/>
      <c r="Z1986" s="130"/>
      <c r="AA1986" s="130"/>
      <c r="AB1986" s="130"/>
      <c r="AC1986" s="130"/>
      <c r="AD1986" s="130"/>
      <c r="AE1986" s="130"/>
      <c r="AF1986" s="130"/>
      <c r="AG1986" s="130"/>
      <c r="AH1986" s="130"/>
      <c r="AI1986" s="130"/>
      <c r="AJ1986" s="130"/>
      <c r="AK1986" s="130"/>
      <c r="AL1986" s="130"/>
      <c r="AM1986" s="130"/>
      <c r="AN1986" s="130"/>
      <c r="AO1986" s="130"/>
      <c r="AP1986" s="130"/>
      <c r="AQ1986" s="130"/>
      <c r="AR1986" s="130"/>
      <c r="AS1986" s="130"/>
      <c r="AT1986" s="130"/>
      <c r="AU1986" s="130"/>
      <c r="AV1986" s="130"/>
      <c r="AW1986" s="130"/>
      <c r="AX1986" s="130"/>
      <c r="AY1986" s="130"/>
      <c r="AZ1986" s="130"/>
      <c r="BA1986" s="130"/>
      <c r="BB1986" s="130"/>
      <c r="BC1986" s="130"/>
      <c r="BD1986" s="130"/>
      <c r="BE1986" s="130"/>
      <c r="BF1986" s="130"/>
      <c r="BG1986" s="130"/>
      <c r="BH1986" s="130"/>
      <c r="BI1986" s="130"/>
      <c r="BJ1986" s="130"/>
      <c r="BK1986" s="130"/>
      <c r="BL1986" s="130"/>
      <c r="BM1986" s="130"/>
      <c r="BN1986" s="130"/>
      <c r="BO1986" s="130"/>
      <c r="BP1986" s="130"/>
      <c r="BQ1986" s="130"/>
      <c r="BR1986" s="130"/>
      <c r="BS1986" s="111"/>
    </row>
    <row r="1987" spans="4:71" s="94" customFormat="1" ht="9.75" customHeight="1" x14ac:dyDescent="0.25">
      <c r="D1987" s="130"/>
      <c r="E1987" s="130"/>
      <c r="F1987" s="130"/>
      <c r="G1987" s="130"/>
      <c r="H1987" s="130"/>
      <c r="I1987" s="130"/>
      <c r="J1987" s="130"/>
      <c r="K1987" s="130"/>
      <c r="L1987" s="130"/>
      <c r="M1987" s="130"/>
      <c r="N1987" s="130"/>
      <c r="O1987" s="130"/>
      <c r="P1987" s="130"/>
      <c r="Q1987" s="130"/>
      <c r="R1987" s="130"/>
      <c r="S1987" s="130"/>
      <c r="T1987" s="130"/>
      <c r="U1987" s="130"/>
      <c r="V1987" s="130"/>
      <c r="W1987" s="130"/>
      <c r="X1987" s="130"/>
      <c r="Y1987" s="130"/>
      <c r="Z1987" s="130"/>
      <c r="AA1987" s="130"/>
      <c r="AB1987" s="130"/>
      <c r="AC1987" s="130"/>
      <c r="AD1987" s="130"/>
      <c r="AE1987" s="130"/>
      <c r="AF1987" s="130"/>
      <c r="AG1987" s="130"/>
      <c r="AH1987" s="130"/>
      <c r="AI1987" s="130"/>
      <c r="AJ1987" s="130"/>
      <c r="AK1987" s="130"/>
      <c r="AL1987" s="130"/>
      <c r="AM1987" s="130"/>
      <c r="AN1987" s="130"/>
      <c r="AO1987" s="130"/>
      <c r="AP1987" s="130"/>
      <c r="AQ1987" s="130"/>
      <c r="AR1987" s="130"/>
      <c r="AS1987" s="130"/>
      <c r="AT1987" s="130"/>
      <c r="AU1987" s="130"/>
      <c r="AV1987" s="130"/>
      <c r="AW1987" s="130"/>
      <c r="AX1987" s="130"/>
      <c r="AY1987" s="130"/>
      <c r="AZ1987" s="130"/>
      <c r="BA1987" s="130"/>
      <c r="BB1987" s="130"/>
      <c r="BC1987" s="130"/>
      <c r="BD1987" s="130"/>
      <c r="BE1987" s="130"/>
      <c r="BF1987" s="130"/>
      <c r="BG1987" s="130"/>
      <c r="BH1987" s="130"/>
      <c r="BI1987" s="130"/>
      <c r="BJ1987" s="130"/>
      <c r="BK1987" s="130"/>
      <c r="BL1987" s="130"/>
      <c r="BM1987" s="130"/>
      <c r="BN1987" s="130"/>
      <c r="BO1987" s="130"/>
      <c r="BP1987" s="130"/>
      <c r="BQ1987" s="130"/>
      <c r="BR1987" s="130"/>
      <c r="BS1987" s="111"/>
    </row>
    <row r="1988" spans="4:71" s="94" customFormat="1" ht="9.75" customHeight="1" x14ac:dyDescent="0.25">
      <c r="D1988" s="130"/>
      <c r="E1988" s="130"/>
      <c r="F1988" s="130"/>
      <c r="G1988" s="130"/>
      <c r="H1988" s="130"/>
      <c r="I1988" s="130"/>
      <c r="J1988" s="130"/>
      <c r="K1988" s="130"/>
      <c r="L1988" s="130"/>
      <c r="M1988" s="130"/>
      <c r="N1988" s="130"/>
      <c r="O1988" s="130"/>
      <c r="P1988" s="130"/>
      <c r="Q1988" s="130"/>
      <c r="R1988" s="130"/>
      <c r="S1988" s="130"/>
      <c r="T1988" s="130"/>
      <c r="U1988" s="130"/>
      <c r="V1988" s="130"/>
      <c r="W1988" s="130"/>
      <c r="X1988" s="130"/>
      <c r="Y1988" s="130"/>
      <c r="Z1988" s="130"/>
      <c r="AA1988" s="130"/>
      <c r="AB1988" s="130"/>
      <c r="AC1988" s="130"/>
      <c r="AD1988" s="130"/>
      <c r="AE1988" s="130"/>
      <c r="AF1988" s="130"/>
      <c r="AG1988" s="130"/>
      <c r="AH1988" s="130"/>
      <c r="AI1988" s="130"/>
      <c r="AJ1988" s="130"/>
      <c r="AK1988" s="130"/>
      <c r="AL1988" s="130"/>
      <c r="AM1988" s="130"/>
      <c r="AN1988" s="130"/>
      <c r="AO1988" s="130"/>
      <c r="AP1988" s="130"/>
      <c r="AQ1988" s="130"/>
      <c r="AR1988" s="130"/>
      <c r="AS1988" s="130"/>
      <c r="AT1988" s="130"/>
      <c r="AU1988" s="130"/>
      <c r="AV1988" s="130"/>
      <c r="AW1988" s="130"/>
      <c r="AX1988" s="130"/>
      <c r="AY1988" s="130"/>
      <c r="AZ1988" s="130"/>
      <c r="BA1988" s="130"/>
      <c r="BB1988" s="130"/>
      <c r="BC1988" s="130"/>
      <c r="BD1988" s="130"/>
      <c r="BE1988" s="130"/>
      <c r="BF1988" s="130"/>
      <c r="BG1988" s="130"/>
      <c r="BH1988" s="130"/>
      <c r="BI1988" s="130"/>
      <c r="BJ1988" s="130"/>
      <c r="BK1988" s="130"/>
      <c r="BL1988" s="130"/>
      <c r="BM1988" s="130"/>
      <c r="BN1988" s="130"/>
      <c r="BO1988" s="130"/>
      <c r="BP1988" s="130"/>
      <c r="BQ1988" s="130"/>
      <c r="BR1988" s="130"/>
      <c r="BS1988" s="111"/>
    </row>
    <row r="1989" spans="4:71" s="94" customFormat="1" ht="9.75" customHeight="1" x14ac:dyDescent="0.25">
      <c r="D1989" s="130"/>
      <c r="E1989" s="130"/>
      <c r="F1989" s="130"/>
      <c r="G1989" s="130"/>
      <c r="H1989" s="130"/>
      <c r="I1989" s="130"/>
      <c r="J1989" s="130"/>
      <c r="K1989" s="130"/>
      <c r="L1989" s="130"/>
      <c r="M1989" s="130"/>
      <c r="N1989" s="130"/>
      <c r="O1989" s="130"/>
      <c r="P1989" s="130"/>
      <c r="Q1989" s="130"/>
      <c r="R1989" s="130"/>
      <c r="S1989" s="130"/>
      <c r="T1989" s="130"/>
      <c r="U1989" s="130"/>
      <c r="V1989" s="130"/>
      <c r="W1989" s="130"/>
      <c r="X1989" s="130"/>
      <c r="Y1989" s="130"/>
      <c r="Z1989" s="130"/>
      <c r="AA1989" s="130"/>
      <c r="AB1989" s="130"/>
      <c r="AC1989" s="130"/>
      <c r="AD1989" s="130"/>
      <c r="AE1989" s="130"/>
      <c r="AF1989" s="130"/>
      <c r="AG1989" s="130"/>
      <c r="AH1989" s="130"/>
      <c r="AI1989" s="130"/>
      <c r="AJ1989" s="130"/>
      <c r="AK1989" s="130"/>
      <c r="AL1989" s="130"/>
      <c r="AM1989" s="130"/>
      <c r="AN1989" s="130"/>
      <c r="AO1989" s="130"/>
      <c r="AP1989" s="130"/>
      <c r="AQ1989" s="130"/>
      <c r="AR1989" s="130"/>
      <c r="AS1989" s="130"/>
      <c r="AT1989" s="130"/>
      <c r="AU1989" s="130"/>
      <c r="AV1989" s="130"/>
      <c r="AW1989" s="130"/>
      <c r="AX1989" s="130"/>
      <c r="AY1989" s="130"/>
      <c r="AZ1989" s="130"/>
      <c r="BA1989" s="130"/>
      <c r="BB1989" s="130"/>
      <c r="BC1989" s="130"/>
      <c r="BD1989" s="130"/>
      <c r="BE1989" s="130"/>
      <c r="BF1989" s="130"/>
      <c r="BG1989" s="130"/>
      <c r="BH1989" s="130"/>
      <c r="BI1989" s="130"/>
      <c r="BJ1989" s="130"/>
      <c r="BK1989" s="130"/>
      <c r="BL1989" s="130"/>
      <c r="BM1989" s="130"/>
      <c r="BN1989" s="130"/>
      <c r="BO1989" s="130"/>
      <c r="BP1989" s="130"/>
      <c r="BQ1989" s="130"/>
      <c r="BR1989" s="130"/>
      <c r="BS1989" s="111"/>
    </row>
    <row r="1990" spans="4:71" s="94" customFormat="1" ht="9.75" customHeight="1" x14ac:dyDescent="0.25">
      <c r="D1990" s="130"/>
      <c r="E1990" s="130"/>
      <c r="F1990" s="130"/>
      <c r="G1990" s="130"/>
      <c r="H1990" s="130"/>
      <c r="I1990" s="130"/>
      <c r="J1990" s="130"/>
      <c r="K1990" s="130"/>
      <c r="L1990" s="130"/>
      <c r="M1990" s="130"/>
      <c r="N1990" s="130"/>
      <c r="O1990" s="130"/>
      <c r="P1990" s="130"/>
      <c r="Q1990" s="130"/>
      <c r="R1990" s="130"/>
      <c r="S1990" s="130"/>
      <c r="T1990" s="130"/>
      <c r="U1990" s="130"/>
      <c r="V1990" s="130"/>
      <c r="W1990" s="130"/>
      <c r="X1990" s="130"/>
      <c r="Y1990" s="130"/>
      <c r="Z1990" s="130"/>
      <c r="AA1990" s="130"/>
      <c r="AB1990" s="130"/>
      <c r="AC1990" s="130"/>
      <c r="AD1990" s="130"/>
      <c r="AE1990" s="130"/>
      <c r="AF1990" s="130"/>
      <c r="AG1990" s="130"/>
      <c r="AH1990" s="130"/>
      <c r="AI1990" s="130"/>
      <c r="AJ1990" s="130"/>
      <c r="AK1990" s="130"/>
      <c r="AL1990" s="130"/>
      <c r="AM1990" s="130"/>
      <c r="AN1990" s="130"/>
      <c r="AO1990" s="130"/>
      <c r="AP1990" s="130"/>
      <c r="AQ1990" s="130"/>
      <c r="AR1990" s="130"/>
      <c r="AS1990" s="130"/>
      <c r="AT1990" s="130"/>
      <c r="AU1990" s="130"/>
      <c r="AV1990" s="130"/>
      <c r="AW1990" s="130"/>
      <c r="AX1990" s="130"/>
      <c r="AY1990" s="130"/>
      <c r="AZ1990" s="130"/>
      <c r="BA1990" s="130"/>
      <c r="BB1990" s="130"/>
      <c r="BC1990" s="130"/>
      <c r="BD1990" s="130"/>
      <c r="BE1990" s="130"/>
      <c r="BF1990" s="130"/>
      <c r="BG1990" s="130"/>
      <c r="BH1990" s="130"/>
      <c r="BI1990" s="130"/>
      <c r="BJ1990" s="130"/>
      <c r="BK1990" s="130"/>
      <c r="BL1990" s="130"/>
      <c r="BM1990" s="130"/>
      <c r="BN1990" s="130"/>
      <c r="BO1990" s="130"/>
      <c r="BP1990" s="130"/>
      <c r="BQ1990" s="130"/>
      <c r="BR1990" s="130"/>
      <c r="BS1990" s="111"/>
    </row>
    <row r="1991" spans="4:71" s="94" customFormat="1" ht="9.75" customHeight="1" x14ac:dyDescent="0.25">
      <c r="D1991" s="130"/>
      <c r="E1991" s="130"/>
      <c r="F1991" s="130"/>
      <c r="G1991" s="130"/>
      <c r="H1991" s="130"/>
      <c r="I1991" s="130"/>
      <c r="J1991" s="130"/>
      <c r="K1991" s="130"/>
      <c r="L1991" s="130"/>
      <c r="M1991" s="130"/>
      <c r="N1991" s="130"/>
      <c r="O1991" s="130"/>
      <c r="P1991" s="130"/>
      <c r="Q1991" s="130"/>
      <c r="R1991" s="130"/>
      <c r="S1991" s="130"/>
      <c r="T1991" s="130"/>
      <c r="U1991" s="130"/>
      <c r="V1991" s="130"/>
      <c r="W1991" s="130"/>
      <c r="X1991" s="130"/>
      <c r="Y1991" s="130"/>
      <c r="Z1991" s="130"/>
      <c r="AA1991" s="130"/>
      <c r="AB1991" s="130"/>
      <c r="AC1991" s="130"/>
      <c r="AD1991" s="130"/>
      <c r="AE1991" s="130"/>
      <c r="AF1991" s="130"/>
      <c r="AG1991" s="130"/>
      <c r="AH1991" s="130"/>
      <c r="AI1991" s="130"/>
      <c r="AJ1991" s="130"/>
      <c r="AK1991" s="130"/>
      <c r="AL1991" s="130"/>
      <c r="AM1991" s="130"/>
      <c r="AN1991" s="130"/>
      <c r="AO1991" s="130"/>
      <c r="AP1991" s="130"/>
      <c r="AQ1991" s="130"/>
      <c r="AR1991" s="130"/>
      <c r="AS1991" s="130"/>
      <c r="AT1991" s="130"/>
      <c r="AU1991" s="130"/>
      <c r="AV1991" s="130"/>
      <c r="AW1991" s="130"/>
      <c r="AX1991" s="130"/>
      <c r="AY1991" s="130"/>
      <c r="AZ1991" s="130"/>
      <c r="BA1991" s="130"/>
      <c r="BB1991" s="130"/>
      <c r="BC1991" s="130"/>
      <c r="BD1991" s="130"/>
      <c r="BE1991" s="130"/>
      <c r="BF1991" s="130"/>
      <c r="BG1991" s="130"/>
      <c r="BH1991" s="130"/>
      <c r="BI1991" s="130"/>
      <c r="BJ1991" s="130"/>
      <c r="BK1991" s="130"/>
      <c r="BL1991" s="130"/>
      <c r="BM1991" s="130"/>
      <c r="BN1991" s="130"/>
      <c r="BO1991" s="130"/>
      <c r="BP1991" s="130"/>
      <c r="BQ1991" s="130"/>
      <c r="BR1991" s="130"/>
      <c r="BS1991" s="111"/>
    </row>
    <row r="1992" spans="4:71" s="94" customFormat="1" ht="9.75" customHeight="1" x14ac:dyDescent="0.25">
      <c r="D1992" s="130"/>
      <c r="E1992" s="130"/>
      <c r="F1992" s="130"/>
      <c r="G1992" s="130"/>
      <c r="H1992" s="130"/>
      <c r="I1992" s="130"/>
      <c r="J1992" s="130"/>
      <c r="K1992" s="130"/>
      <c r="L1992" s="130"/>
      <c r="M1992" s="130"/>
      <c r="N1992" s="130"/>
      <c r="O1992" s="130"/>
      <c r="P1992" s="130"/>
      <c r="Q1992" s="130"/>
      <c r="R1992" s="130"/>
      <c r="S1992" s="130"/>
      <c r="T1992" s="130"/>
      <c r="U1992" s="130"/>
      <c r="V1992" s="130"/>
      <c r="W1992" s="130"/>
      <c r="X1992" s="130"/>
      <c r="Y1992" s="130"/>
      <c r="Z1992" s="130"/>
      <c r="AA1992" s="130"/>
      <c r="AB1992" s="130"/>
      <c r="AC1992" s="130"/>
      <c r="AD1992" s="130"/>
      <c r="AE1992" s="130"/>
      <c r="AF1992" s="130"/>
      <c r="AG1992" s="130"/>
      <c r="AH1992" s="130"/>
      <c r="AI1992" s="130"/>
      <c r="AJ1992" s="130"/>
      <c r="AK1992" s="130"/>
      <c r="AL1992" s="130"/>
      <c r="AM1992" s="130"/>
      <c r="AN1992" s="130"/>
      <c r="AO1992" s="130"/>
      <c r="AP1992" s="130"/>
      <c r="AQ1992" s="130"/>
      <c r="AR1992" s="130"/>
      <c r="AS1992" s="130"/>
      <c r="AT1992" s="130"/>
      <c r="AU1992" s="130"/>
      <c r="AV1992" s="130"/>
      <c r="AW1992" s="130"/>
      <c r="AX1992" s="130"/>
      <c r="AY1992" s="130"/>
      <c r="AZ1992" s="130"/>
      <c r="BA1992" s="130"/>
      <c r="BB1992" s="130"/>
      <c r="BC1992" s="130"/>
      <c r="BD1992" s="130"/>
      <c r="BE1992" s="130"/>
      <c r="BF1992" s="130"/>
      <c r="BG1992" s="130"/>
      <c r="BH1992" s="130"/>
      <c r="BI1992" s="130"/>
      <c r="BJ1992" s="130"/>
      <c r="BK1992" s="130"/>
      <c r="BL1992" s="130"/>
      <c r="BM1992" s="130"/>
      <c r="BN1992" s="130"/>
      <c r="BO1992" s="130"/>
      <c r="BP1992" s="130"/>
      <c r="BQ1992" s="130"/>
      <c r="BR1992" s="130"/>
      <c r="BS1992" s="111"/>
    </row>
    <row r="1993" spans="4:71" s="94" customFormat="1" ht="9.75" customHeight="1" x14ac:dyDescent="0.25">
      <c r="D1993" s="130"/>
      <c r="E1993" s="130"/>
      <c r="F1993" s="130"/>
      <c r="G1993" s="130"/>
      <c r="H1993" s="130"/>
      <c r="I1993" s="130"/>
      <c r="J1993" s="130"/>
      <c r="K1993" s="130"/>
      <c r="L1993" s="130"/>
      <c r="M1993" s="130"/>
      <c r="N1993" s="130"/>
      <c r="O1993" s="130"/>
      <c r="P1993" s="130"/>
      <c r="Q1993" s="130"/>
      <c r="R1993" s="130"/>
      <c r="S1993" s="130"/>
      <c r="T1993" s="130"/>
      <c r="U1993" s="130"/>
      <c r="V1993" s="130"/>
      <c r="W1993" s="130"/>
      <c r="X1993" s="130"/>
      <c r="Y1993" s="130"/>
      <c r="Z1993" s="130"/>
      <c r="AA1993" s="130"/>
      <c r="AB1993" s="130"/>
      <c r="AC1993" s="130"/>
      <c r="AD1993" s="130"/>
      <c r="AE1993" s="130"/>
      <c r="AF1993" s="130"/>
      <c r="AG1993" s="130"/>
      <c r="AH1993" s="130"/>
      <c r="AI1993" s="130"/>
      <c r="AJ1993" s="130"/>
      <c r="AK1993" s="130"/>
      <c r="AL1993" s="130"/>
      <c r="AM1993" s="130"/>
      <c r="AN1993" s="130"/>
      <c r="AO1993" s="130"/>
      <c r="AP1993" s="130"/>
      <c r="AQ1993" s="130"/>
      <c r="AR1993" s="130"/>
      <c r="AS1993" s="130"/>
      <c r="AT1993" s="130"/>
      <c r="AU1993" s="130"/>
      <c r="AV1993" s="130"/>
      <c r="AW1993" s="130"/>
      <c r="AX1993" s="130"/>
      <c r="AY1993" s="130"/>
      <c r="AZ1993" s="130"/>
      <c r="BA1993" s="130"/>
      <c r="BB1993" s="130"/>
      <c r="BC1993" s="130"/>
      <c r="BD1993" s="130"/>
      <c r="BE1993" s="130"/>
      <c r="BF1993" s="130"/>
      <c r="BG1993" s="130"/>
      <c r="BH1993" s="130"/>
      <c r="BI1993" s="130"/>
      <c r="BJ1993" s="130"/>
      <c r="BK1993" s="130"/>
      <c r="BL1993" s="130"/>
      <c r="BM1993" s="130"/>
      <c r="BN1993" s="130"/>
      <c r="BO1993" s="130"/>
      <c r="BP1993" s="130"/>
      <c r="BQ1993" s="130"/>
      <c r="BR1993" s="130"/>
      <c r="BS1993" s="111"/>
    </row>
    <row r="1994" spans="4:71" s="94" customFormat="1" ht="9.75" customHeight="1" x14ac:dyDescent="0.25">
      <c r="D1994" s="130"/>
      <c r="E1994" s="130"/>
      <c r="F1994" s="130"/>
      <c r="G1994" s="130"/>
      <c r="H1994" s="130"/>
      <c r="I1994" s="130"/>
      <c r="J1994" s="130"/>
      <c r="K1994" s="130"/>
      <c r="L1994" s="130"/>
      <c r="M1994" s="130"/>
      <c r="N1994" s="130"/>
      <c r="O1994" s="130"/>
      <c r="P1994" s="130"/>
      <c r="Q1994" s="130"/>
      <c r="R1994" s="130"/>
      <c r="S1994" s="130"/>
      <c r="T1994" s="130"/>
      <c r="U1994" s="130"/>
      <c r="V1994" s="130"/>
      <c r="W1994" s="130"/>
      <c r="X1994" s="130"/>
      <c r="Y1994" s="130"/>
      <c r="Z1994" s="130"/>
      <c r="AA1994" s="130"/>
      <c r="AB1994" s="130"/>
      <c r="AC1994" s="130"/>
      <c r="AD1994" s="130"/>
      <c r="AE1994" s="130"/>
      <c r="AF1994" s="130"/>
      <c r="AG1994" s="130"/>
      <c r="AH1994" s="130"/>
      <c r="AI1994" s="130"/>
      <c r="AJ1994" s="130"/>
      <c r="AK1994" s="130"/>
      <c r="AL1994" s="130"/>
      <c r="AM1994" s="130"/>
      <c r="AN1994" s="130"/>
      <c r="AO1994" s="130"/>
      <c r="AP1994" s="130"/>
      <c r="AQ1994" s="130"/>
      <c r="AR1994" s="130"/>
      <c r="AS1994" s="130"/>
      <c r="AT1994" s="130"/>
      <c r="AU1994" s="130"/>
      <c r="AV1994" s="130"/>
      <c r="AW1994" s="130"/>
      <c r="AX1994" s="130"/>
      <c r="AY1994" s="130"/>
      <c r="AZ1994" s="130"/>
      <c r="BA1994" s="130"/>
      <c r="BB1994" s="130"/>
      <c r="BC1994" s="130"/>
      <c r="BD1994" s="130"/>
      <c r="BE1994" s="130"/>
      <c r="BF1994" s="130"/>
      <c r="BG1994" s="130"/>
      <c r="BH1994" s="130"/>
      <c r="BI1994" s="130"/>
      <c r="BJ1994" s="130"/>
      <c r="BK1994" s="130"/>
      <c r="BL1994" s="130"/>
      <c r="BM1994" s="130"/>
      <c r="BN1994" s="130"/>
      <c r="BO1994" s="130"/>
      <c r="BP1994" s="130"/>
      <c r="BQ1994" s="130"/>
      <c r="BR1994" s="130"/>
      <c r="BS1994" s="111"/>
    </row>
    <row r="1995" spans="4:71" s="94" customFormat="1" ht="9.75" customHeight="1" x14ac:dyDescent="0.25">
      <c r="D1995" s="130"/>
      <c r="E1995" s="130"/>
      <c r="F1995" s="130"/>
      <c r="G1995" s="130"/>
      <c r="H1995" s="130"/>
      <c r="I1995" s="130"/>
      <c r="J1995" s="130"/>
      <c r="K1995" s="130"/>
      <c r="L1995" s="130"/>
      <c r="M1995" s="130"/>
      <c r="N1995" s="130"/>
      <c r="O1995" s="130"/>
      <c r="P1995" s="130"/>
      <c r="Q1995" s="130"/>
      <c r="R1995" s="130"/>
      <c r="S1995" s="130"/>
      <c r="T1995" s="130"/>
      <c r="U1995" s="130"/>
      <c r="V1995" s="130"/>
      <c r="W1995" s="130"/>
      <c r="X1995" s="130"/>
      <c r="Y1995" s="130"/>
      <c r="Z1995" s="130"/>
      <c r="AA1995" s="130"/>
      <c r="AB1995" s="130"/>
      <c r="AC1995" s="130"/>
      <c r="AD1995" s="130"/>
      <c r="AE1995" s="130"/>
      <c r="AF1995" s="130"/>
      <c r="AG1995" s="130"/>
      <c r="AH1995" s="130"/>
      <c r="AI1995" s="130"/>
      <c r="AJ1995" s="130"/>
      <c r="AK1995" s="130"/>
      <c r="AL1995" s="130"/>
      <c r="AM1995" s="130"/>
      <c r="AN1995" s="130"/>
      <c r="AO1995" s="130"/>
      <c r="AP1995" s="130"/>
      <c r="AQ1995" s="130"/>
      <c r="AR1995" s="130"/>
      <c r="AS1995" s="130"/>
      <c r="AT1995" s="130"/>
      <c r="AU1995" s="130"/>
      <c r="AV1995" s="130"/>
      <c r="AW1995" s="130"/>
      <c r="AX1995" s="130"/>
      <c r="AY1995" s="130"/>
      <c r="AZ1995" s="130"/>
      <c r="BA1995" s="130"/>
      <c r="BB1995" s="130"/>
      <c r="BC1995" s="130"/>
      <c r="BD1995" s="130"/>
      <c r="BE1995" s="130"/>
      <c r="BF1995" s="130"/>
      <c r="BG1995" s="130"/>
      <c r="BH1995" s="130"/>
      <c r="BI1995" s="130"/>
      <c r="BJ1995" s="130"/>
      <c r="BK1995" s="130"/>
      <c r="BL1995" s="130"/>
      <c r="BM1995" s="130"/>
      <c r="BN1995" s="130"/>
      <c r="BO1995" s="130"/>
      <c r="BP1995" s="130"/>
      <c r="BQ1995" s="130"/>
      <c r="BR1995" s="130"/>
      <c r="BS1995" s="111"/>
    </row>
    <row r="1996" spans="4:71" s="94" customFormat="1" ht="9.75" customHeight="1" x14ac:dyDescent="0.25">
      <c r="D1996" s="130"/>
      <c r="E1996" s="130"/>
      <c r="F1996" s="130"/>
      <c r="G1996" s="130"/>
      <c r="H1996" s="130"/>
      <c r="I1996" s="130"/>
      <c r="J1996" s="130"/>
      <c r="K1996" s="130"/>
      <c r="L1996" s="130"/>
      <c r="M1996" s="130"/>
      <c r="N1996" s="130"/>
      <c r="O1996" s="130"/>
      <c r="P1996" s="130"/>
      <c r="Q1996" s="130"/>
      <c r="R1996" s="130"/>
      <c r="S1996" s="130"/>
      <c r="T1996" s="130"/>
      <c r="U1996" s="130"/>
      <c r="V1996" s="130"/>
      <c r="W1996" s="130"/>
      <c r="X1996" s="130"/>
      <c r="Y1996" s="130"/>
      <c r="Z1996" s="130"/>
      <c r="AA1996" s="130"/>
      <c r="AB1996" s="130"/>
      <c r="AC1996" s="130"/>
      <c r="AD1996" s="130"/>
      <c r="AE1996" s="130"/>
      <c r="AF1996" s="130"/>
      <c r="AG1996" s="130"/>
      <c r="AH1996" s="130"/>
      <c r="AI1996" s="130"/>
      <c r="AJ1996" s="130"/>
      <c r="AK1996" s="130"/>
      <c r="AL1996" s="130"/>
      <c r="AM1996" s="130"/>
      <c r="AN1996" s="130"/>
      <c r="AO1996" s="130"/>
      <c r="AP1996" s="130"/>
      <c r="AQ1996" s="130"/>
      <c r="AR1996" s="130"/>
      <c r="AS1996" s="130"/>
      <c r="AT1996" s="130"/>
      <c r="AU1996" s="130"/>
      <c r="AV1996" s="130"/>
      <c r="AW1996" s="130"/>
      <c r="AX1996" s="130"/>
      <c r="AY1996" s="130"/>
      <c r="AZ1996" s="130"/>
      <c r="BA1996" s="130"/>
      <c r="BB1996" s="130"/>
      <c r="BC1996" s="130"/>
      <c r="BD1996" s="130"/>
      <c r="BE1996" s="130"/>
      <c r="BF1996" s="130"/>
      <c r="BG1996" s="130"/>
      <c r="BH1996" s="130"/>
      <c r="BI1996" s="130"/>
      <c r="BJ1996" s="130"/>
      <c r="BK1996" s="130"/>
      <c r="BL1996" s="130"/>
      <c r="BM1996" s="130"/>
      <c r="BN1996" s="130"/>
      <c r="BO1996" s="130"/>
      <c r="BP1996" s="130"/>
      <c r="BQ1996" s="130"/>
      <c r="BR1996" s="130"/>
      <c r="BS1996" s="111"/>
    </row>
    <row r="1997" spans="4:71" s="94" customFormat="1" ht="9.75" customHeight="1" x14ac:dyDescent="0.25">
      <c r="D1997" s="130"/>
      <c r="E1997" s="130"/>
      <c r="F1997" s="130"/>
      <c r="G1997" s="130"/>
      <c r="H1997" s="130"/>
      <c r="I1997" s="130"/>
      <c r="J1997" s="130"/>
      <c r="K1997" s="130"/>
      <c r="L1997" s="130"/>
      <c r="M1997" s="130"/>
      <c r="N1997" s="130"/>
      <c r="O1997" s="130"/>
      <c r="P1997" s="130"/>
      <c r="Q1997" s="130"/>
      <c r="R1997" s="130"/>
      <c r="S1997" s="130"/>
      <c r="T1997" s="130"/>
      <c r="U1997" s="130"/>
      <c r="V1997" s="130"/>
      <c r="W1997" s="130"/>
      <c r="X1997" s="130"/>
      <c r="Y1997" s="130"/>
      <c r="Z1997" s="130"/>
      <c r="AA1997" s="130"/>
      <c r="AB1997" s="130"/>
      <c r="AC1997" s="130"/>
      <c r="AD1997" s="130"/>
      <c r="AE1997" s="130"/>
      <c r="AF1997" s="130"/>
      <c r="AG1997" s="130"/>
      <c r="AH1997" s="130"/>
      <c r="AI1997" s="130"/>
      <c r="AJ1997" s="130"/>
      <c r="AK1997" s="130"/>
      <c r="AL1997" s="130"/>
      <c r="AM1997" s="130"/>
      <c r="AN1997" s="130"/>
      <c r="AO1997" s="130"/>
      <c r="AP1997" s="130"/>
      <c r="AQ1997" s="130"/>
      <c r="AR1997" s="130"/>
      <c r="AS1997" s="130"/>
      <c r="AT1997" s="130"/>
      <c r="AU1997" s="130"/>
      <c r="AV1997" s="130"/>
      <c r="AW1997" s="130"/>
      <c r="AX1997" s="130"/>
      <c r="AY1997" s="130"/>
      <c r="AZ1997" s="130"/>
      <c r="BA1997" s="130"/>
      <c r="BB1997" s="130"/>
      <c r="BC1997" s="130"/>
      <c r="BD1997" s="130"/>
      <c r="BE1997" s="130"/>
      <c r="BF1997" s="130"/>
      <c r="BG1997" s="130"/>
      <c r="BH1997" s="130"/>
      <c r="BI1997" s="130"/>
      <c r="BJ1997" s="130"/>
      <c r="BK1997" s="130"/>
      <c r="BL1997" s="130"/>
      <c r="BM1997" s="130"/>
      <c r="BN1997" s="130"/>
      <c r="BO1997" s="130"/>
      <c r="BP1997" s="130"/>
      <c r="BQ1997" s="130"/>
      <c r="BR1997" s="130"/>
      <c r="BS1997" s="111"/>
    </row>
    <row r="1998" spans="4:71" s="94" customFormat="1" ht="9.75" customHeight="1" x14ac:dyDescent="0.25">
      <c r="D1998" s="130"/>
      <c r="E1998" s="130"/>
      <c r="F1998" s="130"/>
      <c r="G1998" s="130"/>
      <c r="H1998" s="130"/>
      <c r="I1998" s="130"/>
      <c r="J1998" s="130"/>
      <c r="K1998" s="130"/>
      <c r="L1998" s="130"/>
      <c r="M1998" s="130"/>
      <c r="N1998" s="130"/>
      <c r="O1998" s="130"/>
      <c r="P1998" s="130"/>
      <c r="Q1998" s="130"/>
      <c r="R1998" s="130"/>
      <c r="S1998" s="130"/>
      <c r="T1998" s="130"/>
      <c r="U1998" s="130"/>
      <c r="V1998" s="130"/>
      <c r="W1998" s="130"/>
      <c r="X1998" s="130"/>
      <c r="Y1998" s="130"/>
      <c r="Z1998" s="130"/>
      <c r="AA1998" s="130"/>
      <c r="AB1998" s="130"/>
      <c r="AC1998" s="130"/>
      <c r="AD1998" s="130"/>
      <c r="AE1998" s="130"/>
      <c r="AF1998" s="130"/>
      <c r="AG1998" s="130"/>
      <c r="AH1998" s="130"/>
      <c r="AI1998" s="130"/>
      <c r="AJ1998" s="130"/>
      <c r="AK1998" s="130"/>
      <c r="AL1998" s="130"/>
      <c r="AM1998" s="130"/>
      <c r="AN1998" s="130"/>
      <c r="AO1998" s="130"/>
      <c r="AP1998" s="130"/>
      <c r="AQ1998" s="130"/>
      <c r="AR1998" s="130"/>
      <c r="AS1998" s="130"/>
      <c r="AT1998" s="130"/>
      <c r="AU1998" s="130"/>
      <c r="AV1998" s="130"/>
      <c r="AW1998" s="130"/>
      <c r="AX1998" s="130"/>
      <c r="AY1998" s="130"/>
      <c r="AZ1998" s="130"/>
      <c r="BA1998" s="130"/>
      <c r="BB1998" s="130"/>
      <c r="BC1998" s="130"/>
      <c r="BD1998" s="130"/>
      <c r="BE1998" s="130"/>
      <c r="BF1998" s="130"/>
      <c r="BG1998" s="130"/>
      <c r="BH1998" s="130"/>
      <c r="BI1998" s="130"/>
      <c r="BJ1998" s="130"/>
      <c r="BK1998" s="130"/>
      <c r="BL1998" s="130"/>
      <c r="BM1998" s="130"/>
      <c r="BN1998" s="130"/>
      <c r="BO1998" s="130"/>
      <c r="BP1998" s="130"/>
      <c r="BQ1998" s="130"/>
      <c r="BR1998" s="130"/>
      <c r="BS1998" s="111"/>
    </row>
    <row r="1999" spans="4:71" s="94" customFormat="1" ht="9.75" customHeight="1" x14ac:dyDescent="0.25">
      <c r="D1999" s="130"/>
      <c r="E1999" s="130"/>
      <c r="F1999" s="130"/>
      <c r="G1999" s="130"/>
      <c r="H1999" s="130"/>
      <c r="I1999" s="130"/>
      <c r="J1999" s="130"/>
      <c r="K1999" s="130"/>
      <c r="L1999" s="130"/>
      <c r="M1999" s="130"/>
      <c r="N1999" s="130"/>
      <c r="O1999" s="130"/>
      <c r="P1999" s="130"/>
      <c r="Q1999" s="130"/>
      <c r="R1999" s="130"/>
      <c r="S1999" s="130"/>
      <c r="T1999" s="130"/>
      <c r="U1999" s="130"/>
      <c r="V1999" s="130"/>
      <c r="W1999" s="130"/>
      <c r="X1999" s="130"/>
      <c r="Y1999" s="130"/>
      <c r="Z1999" s="130"/>
      <c r="AA1999" s="130"/>
      <c r="AB1999" s="130"/>
      <c r="AC1999" s="130"/>
      <c r="AD1999" s="130"/>
      <c r="AE1999" s="130"/>
      <c r="AF1999" s="130"/>
      <c r="AG1999" s="130"/>
      <c r="AH1999" s="130"/>
      <c r="AI1999" s="130"/>
      <c r="AJ1999" s="130"/>
      <c r="AK1999" s="130"/>
      <c r="AL1999" s="130"/>
      <c r="AM1999" s="130"/>
      <c r="AN1999" s="130"/>
      <c r="AO1999" s="130"/>
      <c r="AP1999" s="130"/>
      <c r="AQ1999" s="130"/>
      <c r="AR1999" s="130"/>
      <c r="AS1999" s="130"/>
      <c r="AT1999" s="130"/>
      <c r="AU1999" s="130"/>
      <c r="AV1999" s="130"/>
      <c r="AW1999" s="130"/>
      <c r="AX1999" s="130"/>
      <c r="AY1999" s="130"/>
      <c r="AZ1999" s="130"/>
      <c r="BA1999" s="130"/>
      <c r="BB1999" s="130"/>
      <c r="BC1999" s="130"/>
      <c r="BD1999" s="130"/>
      <c r="BE1999" s="130"/>
      <c r="BF1999" s="130"/>
      <c r="BG1999" s="130"/>
      <c r="BH1999" s="130"/>
      <c r="BI1999" s="130"/>
      <c r="BJ1999" s="130"/>
      <c r="BK1999" s="130"/>
      <c r="BL1999" s="130"/>
      <c r="BM1999" s="130"/>
      <c r="BN1999" s="130"/>
      <c r="BO1999" s="130"/>
      <c r="BP1999" s="130"/>
      <c r="BQ1999" s="130"/>
      <c r="BR1999" s="130"/>
      <c r="BS1999" s="111"/>
    </row>
    <row r="2000" spans="4:71" s="94" customFormat="1" ht="9.75" customHeight="1" x14ac:dyDescent="0.25">
      <c r="D2000" s="130"/>
      <c r="E2000" s="130"/>
      <c r="F2000" s="130"/>
      <c r="G2000" s="130"/>
      <c r="H2000" s="130"/>
      <c r="I2000" s="130"/>
      <c r="J2000" s="130"/>
      <c r="K2000" s="130"/>
      <c r="L2000" s="130"/>
      <c r="M2000" s="130"/>
      <c r="N2000" s="130"/>
      <c r="O2000" s="130"/>
      <c r="P2000" s="130"/>
      <c r="Q2000" s="130"/>
      <c r="R2000" s="130"/>
      <c r="S2000" s="130"/>
      <c r="T2000" s="130"/>
      <c r="U2000" s="130"/>
      <c r="V2000" s="130"/>
      <c r="W2000" s="130"/>
      <c r="X2000" s="130"/>
      <c r="Y2000" s="130"/>
      <c r="Z2000" s="130"/>
      <c r="AA2000" s="130"/>
      <c r="AB2000" s="130"/>
      <c r="AC2000" s="130"/>
      <c r="AD2000" s="130"/>
      <c r="AE2000" s="130"/>
      <c r="AF2000" s="130"/>
      <c r="AG2000" s="130"/>
      <c r="AH2000" s="130"/>
      <c r="AI2000" s="130"/>
      <c r="AJ2000" s="130"/>
      <c r="AK2000" s="130"/>
      <c r="AL2000" s="130"/>
      <c r="AM2000" s="130"/>
      <c r="AN2000" s="130"/>
      <c r="AO2000" s="130"/>
      <c r="AP2000" s="130"/>
      <c r="AQ2000" s="130"/>
      <c r="AR2000" s="130"/>
      <c r="AS2000" s="130"/>
      <c r="AT2000" s="130"/>
      <c r="AU2000" s="130"/>
      <c r="AV2000" s="130"/>
      <c r="AW2000" s="130"/>
      <c r="AX2000" s="130"/>
      <c r="AY2000" s="130"/>
      <c r="AZ2000" s="130"/>
      <c r="BA2000" s="130"/>
      <c r="BB2000" s="130"/>
      <c r="BC2000" s="130"/>
      <c r="BD2000" s="130"/>
      <c r="BE2000" s="130"/>
      <c r="BF2000" s="130"/>
      <c r="BG2000" s="130"/>
      <c r="BH2000" s="130"/>
      <c r="BI2000" s="130"/>
      <c r="BJ2000" s="130"/>
      <c r="BK2000" s="130"/>
      <c r="BL2000" s="130"/>
      <c r="BM2000" s="130"/>
      <c r="BN2000" s="130"/>
      <c r="BO2000" s="130"/>
      <c r="BP2000" s="130"/>
      <c r="BQ2000" s="130"/>
      <c r="BR2000" s="130"/>
      <c r="BS2000" s="111"/>
    </row>
    <row r="2001" spans="4:71" s="94" customFormat="1" ht="9.75" customHeight="1" x14ac:dyDescent="0.25">
      <c r="D2001" s="130"/>
      <c r="E2001" s="130"/>
      <c r="F2001" s="130"/>
      <c r="G2001" s="130"/>
      <c r="H2001" s="130"/>
      <c r="I2001" s="130"/>
      <c r="J2001" s="130"/>
      <c r="K2001" s="130"/>
      <c r="L2001" s="130"/>
      <c r="M2001" s="130"/>
      <c r="N2001" s="130"/>
      <c r="O2001" s="130"/>
      <c r="P2001" s="130"/>
      <c r="Q2001" s="130"/>
      <c r="R2001" s="130"/>
      <c r="S2001" s="130"/>
      <c r="T2001" s="130"/>
      <c r="U2001" s="130"/>
      <c r="V2001" s="130"/>
      <c r="W2001" s="130"/>
      <c r="X2001" s="130"/>
      <c r="Y2001" s="130"/>
      <c r="Z2001" s="130"/>
      <c r="AA2001" s="130"/>
      <c r="AB2001" s="130"/>
      <c r="AC2001" s="130"/>
      <c r="AD2001" s="130"/>
      <c r="AE2001" s="130"/>
      <c r="AF2001" s="130"/>
      <c r="AG2001" s="130"/>
      <c r="AH2001" s="130"/>
      <c r="AI2001" s="130"/>
      <c r="AJ2001" s="130"/>
      <c r="AK2001" s="130"/>
      <c r="AL2001" s="130"/>
      <c r="AM2001" s="130"/>
      <c r="AN2001" s="130"/>
      <c r="AO2001" s="130"/>
      <c r="AP2001" s="130"/>
      <c r="AQ2001" s="130"/>
      <c r="AR2001" s="130"/>
      <c r="AS2001" s="130"/>
      <c r="AT2001" s="130"/>
      <c r="AU2001" s="130"/>
      <c r="AV2001" s="130"/>
      <c r="AW2001" s="130"/>
      <c r="AX2001" s="130"/>
      <c r="AY2001" s="130"/>
      <c r="AZ2001" s="130"/>
      <c r="BA2001" s="130"/>
      <c r="BB2001" s="130"/>
      <c r="BC2001" s="130"/>
      <c r="BD2001" s="130"/>
      <c r="BE2001" s="130"/>
      <c r="BF2001" s="130"/>
      <c r="BG2001" s="130"/>
      <c r="BH2001" s="130"/>
      <c r="BI2001" s="130"/>
      <c r="BJ2001" s="130"/>
      <c r="BK2001" s="130"/>
      <c r="BL2001" s="130"/>
      <c r="BM2001" s="130"/>
      <c r="BN2001" s="130"/>
      <c r="BO2001" s="130"/>
      <c r="BP2001" s="130"/>
      <c r="BQ2001" s="130"/>
      <c r="BR2001" s="130"/>
      <c r="BS2001" s="111"/>
    </row>
    <row r="2002" spans="4:71" s="94" customFormat="1" ht="9.75" customHeight="1" x14ac:dyDescent="0.25">
      <c r="D2002" s="130"/>
      <c r="E2002" s="130"/>
      <c r="F2002" s="130"/>
      <c r="G2002" s="130"/>
      <c r="H2002" s="130"/>
      <c r="I2002" s="130"/>
      <c r="J2002" s="130"/>
      <c r="K2002" s="130"/>
      <c r="L2002" s="130"/>
      <c r="M2002" s="130"/>
      <c r="N2002" s="130"/>
      <c r="O2002" s="130"/>
      <c r="P2002" s="130"/>
      <c r="Q2002" s="130"/>
      <c r="R2002" s="130"/>
      <c r="S2002" s="130"/>
      <c r="T2002" s="130"/>
      <c r="U2002" s="130"/>
      <c r="V2002" s="130"/>
      <c r="W2002" s="130"/>
      <c r="X2002" s="130"/>
      <c r="Y2002" s="130"/>
      <c r="Z2002" s="130"/>
      <c r="AA2002" s="130"/>
      <c r="AB2002" s="130"/>
      <c r="AC2002" s="130"/>
      <c r="AD2002" s="130"/>
      <c r="AE2002" s="130"/>
      <c r="AF2002" s="130"/>
      <c r="AG2002" s="130"/>
      <c r="AH2002" s="130"/>
      <c r="AI2002" s="130"/>
      <c r="AJ2002" s="130"/>
      <c r="AK2002" s="130"/>
      <c r="AL2002" s="130"/>
      <c r="AM2002" s="130"/>
      <c r="AN2002" s="130"/>
      <c r="AO2002" s="130"/>
      <c r="AP2002" s="130"/>
      <c r="AQ2002" s="130"/>
      <c r="AR2002" s="130"/>
      <c r="AS2002" s="130"/>
      <c r="AT2002" s="130"/>
      <c r="AU2002" s="130"/>
      <c r="AV2002" s="130"/>
      <c r="AW2002" s="130"/>
      <c r="AX2002" s="130"/>
      <c r="AY2002" s="130"/>
      <c r="AZ2002" s="130"/>
      <c r="BA2002" s="130"/>
      <c r="BB2002" s="130"/>
      <c r="BC2002" s="130"/>
      <c r="BD2002" s="130"/>
      <c r="BE2002" s="130"/>
      <c r="BF2002" s="130"/>
      <c r="BG2002" s="130"/>
      <c r="BH2002" s="130"/>
      <c r="BI2002" s="130"/>
      <c r="BJ2002" s="130"/>
      <c r="BK2002" s="130"/>
      <c r="BL2002" s="130"/>
      <c r="BM2002" s="130"/>
      <c r="BN2002" s="130"/>
      <c r="BO2002" s="130"/>
      <c r="BP2002" s="130"/>
      <c r="BQ2002" s="130"/>
      <c r="BR2002" s="130"/>
      <c r="BS2002" s="111"/>
    </row>
    <row r="2003" spans="4:71" s="94" customFormat="1" ht="9.75" customHeight="1" x14ac:dyDescent="0.25">
      <c r="D2003" s="130"/>
      <c r="E2003" s="130"/>
      <c r="F2003" s="130"/>
      <c r="G2003" s="130"/>
      <c r="H2003" s="130"/>
      <c r="I2003" s="130"/>
      <c r="J2003" s="130"/>
      <c r="K2003" s="130"/>
      <c r="L2003" s="130"/>
      <c r="M2003" s="130"/>
      <c r="N2003" s="130"/>
      <c r="O2003" s="130"/>
      <c r="P2003" s="130"/>
      <c r="Q2003" s="130"/>
      <c r="R2003" s="130"/>
      <c r="S2003" s="130"/>
      <c r="T2003" s="130"/>
      <c r="U2003" s="130"/>
      <c r="V2003" s="130"/>
      <c r="W2003" s="130"/>
      <c r="X2003" s="130"/>
      <c r="Y2003" s="130"/>
      <c r="Z2003" s="130"/>
      <c r="AA2003" s="130"/>
      <c r="AB2003" s="130"/>
      <c r="AC2003" s="130"/>
      <c r="AD2003" s="130"/>
      <c r="AE2003" s="130"/>
      <c r="AF2003" s="130"/>
      <c r="AG2003" s="130"/>
      <c r="AH2003" s="130"/>
      <c r="AI2003" s="130"/>
      <c r="AJ2003" s="130"/>
      <c r="AK2003" s="130"/>
      <c r="AL2003" s="130"/>
      <c r="AM2003" s="130"/>
      <c r="AN2003" s="130"/>
      <c r="AO2003" s="130"/>
      <c r="AP2003" s="130"/>
      <c r="AQ2003" s="130"/>
      <c r="AR2003" s="130"/>
      <c r="AS2003" s="130"/>
      <c r="AT2003" s="130"/>
      <c r="AU2003" s="130"/>
      <c r="AV2003" s="130"/>
      <c r="AW2003" s="130"/>
      <c r="AX2003" s="130"/>
      <c r="AY2003" s="130"/>
      <c r="AZ2003" s="130"/>
      <c r="BA2003" s="130"/>
      <c r="BB2003" s="130"/>
      <c r="BC2003" s="130"/>
      <c r="BD2003" s="130"/>
      <c r="BE2003" s="130"/>
      <c r="BF2003" s="130"/>
      <c r="BG2003" s="130"/>
      <c r="BH2003" s="130"/>
      <c r="BI2003" s="130"/>
      <c r="BJ2003" s="130"/>
      <c r="BK2003" s="130"/>
      <c r="BL2003" s="130"/>
      <c r="BM2003" s="130"/>
      <c r="BN2003" s="130"/>
      <c r="BO2003" s="130"/>
      <c r="BP2003" s="130"/>
      <c r="BQ2003" s="130"/>
      <c r="BR2003" s="130"/>
      <c r="BS2003" s="111"/>
    </row>
    <row r="2004" spans="4:71" s="94" customFormat="1" ht="9.75" customHeight="1" x14ac:dyDescent="0.25">
      <c r="D2004" s="130"/>
      <c r="E2004" s="130"/>
      <c r="F2004" s="130"/>
      <c r="G2004" s="130"/>
      <c r="H2004" s="130"/>
      <c r="I2004" s="130"/>
      <c r="J2004" s="130"/>
      <c r="K2004" s="130"/>
      <c r="L2004" s="130"/>
      <c r="M2004" s="130"/>
      <c r="N2004" s="130"/>
      <c r="O2004" s="130"/>
      <c r="P2004" s="130"/>
      <c r="Q2004" s="130"/>
      <c r="R2004" s="130"/>
      <c r="S2004" s="130"/>
      <c r="T2004" s="130"/>
      <c r="U2004" s="130"/>
      <c r="V2004" s="130"/>
      <c r="W2004" s="130"/>
      <c r="X2004" s="130"/>
      <c r="Y2004" s="130"/>
      <c r="Z2004" s="130"/>
      <c r="AA2004" s="130"/>
      <c r="AB2004" s="130"/>
      <c r="AC2004" s="130"/>
      <c r="AD2004" s="130"/>
      <c r="AE2004" s="130"/>
      <c r="AF2004" s="130"/>
      <c r="AG2004" s="130"/>
      <c r="AH2004" s="130"/>
      <c r="AI2004" s="130"/>
      <c r="AJ2004" s="130"/>
      <c r="AK2004" s="130"/>
      <c r="AL2004" s="130"/>
      <c r="AM2004" s="130"/>
      <c r="AN2004" s="130"/>
      <c r="AO2004" s="130"/>
      <c r="AP2004" s="130"/>
      <c r="AQ2004" s="130"/>
      <c r="AR2004" s="130"/>
      <c r="AS2004" s="130"/>
      <c r="AT2004" s="130"/>
      <c r="AU2004" s="130"/>
      <c r="AV2004" s="130"/>
      <c r="AW2004" s="130"/>
      <c r="AX2004" s="130"/>
      <c r="AY2004" s="130"/>
      <c r="AZ2004" s="130"/>
      <c r="BA2004" s="130"/>
      <c r="BB2004" s="130"/>
      <c r="BC2004" s="130"/>
      <c r="BD2004" s="130"/>
      <c r="BE2004" s="130"/>
      <c r="BF2004" s="130"/>
      <c r="BG2004" s="130"/>
      <c r="BH2004" s="130"/>
      <c r="BI2004" s="130"/>
      <c r="BJ2004" s="130"/>
      <c r="BK2004" s="130"/>
      <c r="BL2004" s="130"/>
      <c r="BM2004" s="130"/>
      <c r="BN2004" s="130"/>
      <c r="BO2004" s="130"/>
      <c r="BP2004" s="130"/>
      <c r="BQ2004" s="130"/>
      <c r="BR2004" s="130"/>
      <c r="BS2004" s="111"/>
    </row>
    <row r="2005" spans="4:71" s="94" customFormat="1" ht="9.75" customHeight="1" x14ac:dyDescent="0.25">
      <c r="D2005" s="130"/>
      <c r="E2005" s="130"/>
      <c r="F2005" s="130"/>
      <c r="G2005" s="130"/>
      <c r="H2005" s="130"/>
      <c r="I2005" s="130"/>
      <c r="J2005" s="130"/>
      <c r="K2005" s="130"/>
      <c r="L2005" s="130"/>
      <c r="M2005" s="130"/>
      <c r="N2005" s="130"/>
      <c r="O2005" s="130"/>
      <c r="P2005" s="130"/>
      <c r="Q2005" s="130"/>
      <c r="R2005" s="130"/>
      <c r="S2005" s="130"/>
      <c r="T2005" s="130"/>
      <c r="U2005" s="130"/>
      <c r="V2005" s="130"/>
      <c r="W2005" s="130"/>
      <c r="X2005" s="130"/>
      <c r="Y2005" s="130"/>
      <c r="Z2005" s="130"/>
      <c r="AA2005" s="130"/>
      <c r="AB2005" s="130"/>
      <c r="AC2005" s="130"/>
      <c r="AD2005" s="130"/>
      <c r="AE2005" s="130"/>
      <c r="AF2005" s="130"/>
      <c r="AG2005" s="130"/>
      <c r="AH2005" s="130"/>
      <c r="AI2005" s="130"/>
      <c r="AJ2005" s="130"/>
      <c r="AK2005" s="130"/>
      <c r="AL2005" s="130"/>
      <c r="AM2005" s="130"/>
      <c r="AN2005" s="130"/>
      <c r="AO2005" s="130"/>
      <c r="AP2005" s="130"/>
      <c r="AQ2005" s="130"/>
      <c r="AR2005" s="130"/>
      <c r="AS2005" s="130"/>
      <c r="AT2005" s="130"/>
      <c r="AU2005" s="130"/>
      <c r="AV2005" s="130"/>
      <c r="AW2005" s="130"/>
      <c r="AX2005" s="130"/>
      <c r="AY2005" s="130"/>
      <c r="AZ2005" s="130"/>
      <c r="BA2005" s="130"/>
      <c r="BB2005" s="130"/>
      <c r="BC2005" s="130"/>
      <c r="BD2005" s="130"/>
      <c r="BE2005" s="130"/>
      <c r="BF2005" s="130"/>
      <c r="BG2005" s="130"/>
      <c r="BH2005" s="130"/>
      <c r="BI2005" s="130"/>
      <c r="BJ2005" s="130"/>
      <c r="BK2005" s="130"/>
      <c r="BL2005" s="130"/>
      <c r="BM2005" s="130"/>
      <c r="BN2005" s="130"/>
      <c r="BO2005" s="130"/>
      <c r="BP2005" s="130"/>
      <c r="BQ2005" s="130"/>
      <c r="BR2005" s="130"/>
      <c r="BS2005" s="111"/>
    </row>
    <row r="2006" spans="4:71" s="94" customFormat="1" ht="9.75" customHeight="1" x14ac:dyDescent="0.25">
      <c r="D2006" s="130"/>
      <c r="E2006" s="130"/>
      <c r="F2006" s="130"/>
      <c r="G2006" s="130"/>
      <c r="H2006" s="130"/>
      <c r="I2006" s="130"/>
      <c r="J2006" s="130"/>
      <c r="K2006" s="130"/>
      <c r="L2006" s="130"/>
      <c r="M2006" s="130"/>
      <c r="N2006" s="130"/>
      <c r="O2006" s="130"/>
      <c r="P2006" s="130"/>
      <c r="Q2006" s="130"/>
      <c r="R2006" s="130"/>
      <c r="S2006" s="130"/>
      <c r="T2006" s="130"/>
      <c r="U2006" s="130"/>
      <c r="V2006" s="130"/>
      <c r="W2006" s="130"/>
      <c r="X2006" s="130"/>
      <c r="Y2006" s="130"/>
      <c r="Z2006" s="130"/>
      <c r="AA2006" s="130"/>
      <c r="AB2006" s="130"/>
      <c r="AC2006" s="130"/>
      <c r="AD2006" s="130"/>
      <c r="AE2006" s="130"/>
      <c r="AF2006" s="130"/>
      <c r="AG2006" s="130"/>
      <c r="AH2006" s="130"/>
      <c r="AI2006" s="130"/>
      <c r="AJ2006" s="130"/>
      <c r="AK2006" s="130"/>
      <c r="AL2006" s="130"/>
      <c r="AM2006" s="130"/>
      <c r="AN2006" s="130"/>
      <c r="AO2006" s="130"/>
      <c r="AP2006" s="130"/>
      <c r="AQ2006" s="130"/>
      <c r="AR2006" s="130"/>
      <c r="AS2006" s="130"/>
      <c r="AT2006" s="130"/>
      <c r="AU2006" s="130"/>
      <c r="AV2006" s="130"/>
      <c r="AW2006" s="130"/>
      <c r="AX2006" s="130"/>
      <c r="AY2006" s="130"/>
      <c r="AZ2006" s="130"/>
      <c r="BA2006" s="130"/>
      <c r="BB2006" s="130"/>
      <c r="BC2006" s="130"/>
      <c r="BD2006" s="130"/>
      <c r="BE2006" s="130"/>
      <c r="BF2006" s="130"/>
      <c r="BG2006" s="130"/>
      <c r="BH2006" s="130"/>
      <c r="BI2006" s="130"/>
      <c r="BJ2006" s="130"/>
      <c r="BK2006" s="130"/>
      <c r="BL2006" s="130"/>
      <c r="BM2006" s="130"/>
      <c r="BN2006" s="130"/>
      <c r="BO2006" s="130"/>
      <c r="BP2006" s="130"/>
      <c r="BQ2006" s="130"/>
      <c r="BR2006" s="130"/>
      <c r="BS2006" s="111"/>
    </row>
    <row r="2007" spans="4:71" s="94" customFormat="1" ht="9.75" customHeight="1" x14ac:dyDescent="0.25">
      <c r="D2007" s="130"/>
      <c r="E2007" s="130"/>
      <c r="F2007" s="130"/>
      <c r="G2007" s="130"/>
      <c r="H2007" s="130"/>
      <c r="I2007" s="130"/>
      <c r="J2007" s="130"/>
      <c r="K2007" s="130"/>
      <c r="L2007" s="130"/>
      <c r="M2007" s="130"/>
      <c r="N2007" s="130"/>
      <c r="O2007" s="130"/>
      <c r="P2007" s="130"/>
      <c r="Q2007" s="130"/>
      <c r="R2007" s="130"/>
      <c r="S2007" s="130"/>
      <c r="T2007" s="130"/>
      <c r="U2007" s="130"/>
      <c r="V2007" s="130"/>
      <c r="W2007" s="130"/>
      <c r="X2007" s="130"/>
      <c r="Y2007" s="130"/>
      <c r="Z2007" s="130"/>
      <c r="AA2007" s="130"/>
      <c r="AB2007" s="130"/>
      <c r="AC2007" s="130"/>
      <c r="AD2007" s="130"/>
      <c r="AE2007" s="130"/>
      <c r="AF2007" s="130"/>
      <c r="AG2007" s="130"/>
      <c r="AH2007" s="130"/>
      <c r="AI2007" s="130"/>
      <c r="AJ2007" s="130"/>
      <c r="AK2007" s="130"/>
      <c r="AL2007" s="130"/>
      <c r="AM2007" s="130"/>
      <c r="AN2007" s="130"/>
      <c r="AO2007" s="130"/>
      <c r="AP2007" s="130"/>
      <c r="AQ2007" s="130"/>
      <c r="AR2007" s="130"/>
      <c r="AS2007" s="130"/>
      <c r="AT2007" s="130"/>
      <c r="AU2007" s="130"/>
      <c r="AV2007" s="130"/>
      <c r="AW2007" s="130"/>
      <c r="AX2007" s="130"/>
      <c r="AY2007" s="130"/>
      <c r="AZ2007" s="130"/>
      <c r="BA2007" s="130"/>
      <c r="BB2007" s="130"/>
      <c r="BC2007" s="130"/>
      <c r="BD2007" s="130"/>
      <c r="BE2007" s="130"/>
      <c r="BF2007" s="130"/>
      <c r="BG2007" s="130"/>
      <c r="BH2007" s="130"/>
      <c r="BI2007" s="130"/>
      <c r="BJ2007" s="130"/>
      <c r="BK2007" s="130"/>
      <c r="BL2007" s="130"/>
      <c r="BM2007" s="130"/>
      <c r="BN2007" s="130"/>
      <c r="BO2007" s="130"/>
      <c r="BP2007" s="130"/>
      <c r="BQ2007" s="130"/>
      <c r="BR2007" s="130"/>
      <c r="BS2007" s="111"/>
    </row>
    <row r="2008" spans="4:71" s="94" customFormat="1" ht="9.75" customHeight="1" x14ac:dyDescent="0.25">
      <c r="D2008" s="130"/>
      <c r="E2008" s="130"/>
      <c r="F2008" s="130"/>
      <c r="G2008" s="130"/>
      <c r="H2008" s="130"/>
      <c r="I2008" s="130"/>
      <c r="J2008" s="130"/>
      <c r="K2008" s="130"/>
      <c r="L2008" s="130"/>
      <c r="M2008" s="130"/>
      <c r="N2008" s="130"/>
      <c r="O2008" s="130"/>
      <c r="P2008" s="130"/>
      <c r="Q2008" s="130"/>
      <c r="R2008" s="130"/>
      <c r="S2008" s="130"/>
      <c r="T2008" s="130"/>
      <c r="U2008" s="130"/>
      <c r="V2008" s="130"/>
      <c r="W2008" s="130"/>
      <c r="X2008" s="130"/>
      <c r="Y2008" s="130"/>
      <c r="Z2008" s="130"/>
      <c r="AA2008" s="130"/>
      <c r="AB2008" s="130"/>
      <c r="AC2008" s="130"/>
      <c r="AD2008" s="130"/>
      <c r="AE2008" s="130"/>
      <c r="AF2008" s="130"/>
      <c r="AG2008" s="130"/>
      <c r="AH2008" s="130"/>
      <c r="AI2008" s="130"/>
      <c r="AJ2008" s="130"/>
      <c r="AK2008" s="130"/>
      <c r="AL2008" s="130"/>
      <c r="AM2008" s="130"/>
      <c r="AN2008" s="130"/>
      <c r="AO2008" s="130"/>
      <c r="AP2008" s="130"/>
      <c r="AQ2008" s="130"/>
      <c r="AR2008" s="130"/>
      <c r="AS2008" s="130"/>
      <c r="AT2008" s="130"/>
      <c r="AU2008" s="130"/>
      <c r="AV2008" s="130"/>
      <c r="AW2008" s="130"/>
      <c r="AX2008" s="130"/>
      <c r="AY2008" s="130"/>
      <c r="AZ2008" s="130"/>
      <c r="BA2008" s="130"/>
      <c r="BB2008" s="130"/>
      <c r="BC2008" s="130"/>
      <c r="BD2008" s="130"/>
      <c r="BE2008" s="130"/>
      <c r="BF2008" s="130"/>
      <c r="BG2008" s="130"/>
      <c r="BH2008" s="130"/>
      <c r="BI2008" s="130"/>
      <c r="BJ2008" s="130"/>
      <c r="BK2008" s="130"/>
      <c r="BL2008" s="130"/>
      <c r="BM2008" s="130"/>
      <c r="BN2008" s="130"/>
      <c r="BO2008" s="130"/>
      <c r="BP2008" s="130"/>
      <c r="BQ2008" s="130"/>
      <c r="BR2008" s="130"/>
      <c r="BS2008" s="111"/>
    </row>
    <row r="2009" spans="4:71" s="94" customFormat="1" ht="9.75" customHeight="1" x14ac:dyDescent="0.25">
      <c r="D2009" s="130"/>
      <c r="E2009" s="130"/>
      <c r="F2009" s="130"/>
      <c r="G2009" s="130"/>
      <c r="H2009" s="130"/>
      <c r="I2009" s="130"/>
      <c r="J2009" s="130"/>
      <c r="K2009" s="130"/>
      <c r="L2009" s="130"/>
      <c r="M2009" s="130"/>
      <c r="N2009" s="130"/>
      <c r="O2009" s="130"/>
      <c r="P2009" s="130"/>
      <c r="Q2009" s="130"/>
      <c r="R2009" s="130"/>
      <c r="S2009" s="130"/>
      <c r="T2009" s="130"/>
      <c r="U2009" s="130"/>
      <c r="V2009" s="130"/>
      <c r="W2009" s="130"/>
      <c r="X2009" s="130"/>
      <c r="Y2009" s="130"/>
      <c r="Z2009" s="130"/>
      <c r="AA2009" s="130"/>
      <c r="AB2009" s="130"/>
      <c r="AC2009" s="130"/>
      <c r="AD2009" s="130"/>
      <c r="AE2009" s="130"/>
      <c r="AF2009" s="130"/>
      <c r="AG2009" s="130"/>
      <c r="AH2009" s="130"/>
      <c r="AI2009" s="130"/>
      <c r="AJ2009" s="130"/>
      <c r="AK2009" s="130"/>
      <c r="AL2009" s="130"/>
      <c r="AM2009" s="130"/>
      <c r="AN2009" s="130"/>
      <c r="AO2009" s="130"/>
      <c r="AP2009" s="130"/>
      <c r="AQ2009" s="130"/>
      <c r="AR2009" s="130"/>
      <c r="AS2009" s="130"/>
      <c r="AT2009" s="130"/>
      <c r="AU2009" s="130"/>
      <c r="AV2009" s="130"/>
      <c r="AW2009" s="130"/>
      <c r="AX2009" s="130"/>
      <c r="AY2009" s="130"/>
      <c r="AZ2009" s="130"/>
      <c r="BA2009" s="130"/>
      <c r="BB2009" s="130"/>
      <c r="BC2009" s="130"/>
      <c r="BD2009" s="130"/>
      <c r="BE2009" s="130"/>
      <c r="BF2009" s="130"/>
      <c r="BG2009" s="130"/>
      <c r="BH2009" s="130"/>
      <c r="BI2009" s="130"/>
      <c r="BJ2009" s="130"/>
      <c r="BK2009" s="130"/>
      <c r="BL2009" s="130"/>
      <c r="BM2009" s="130"/>
      <c r="BN2009" s="130"/>
      <c r="BO2009" s="130"/>
      <c r="BP2009" s="130"/>
      <c r="BQ2009" s="130"/>
      <c r="BR2009" s="130"/>
      <c r="BS2009" s="111"/>
    </row>
    <row r="2010" spans="4:71" s="94" customFormat="1" ht="9.75" customHeight="1" x14ac:dyDescent="0.25">
      <c r="D2010" s="130"/>
      <c r="E2010" s="130"/>
      <c r="F2010" s="130"/>
      <c r="G2010" s="130"/>
      <c r="H2010" s="130"/>
      <c r="I2010" s="130"/>
      <c r="J2010" s="130"/>
      <c r="K2010" s="130"/>
      <c r="L2010" s="130"/>
      <c r="M2010" s="130"/>
      <c r="N2010" s="130"/>
      <c r="O2010" s="130"/>
      <c r="P2010" s="130"/>
      <c r="Q2010" s="130"/>
      <c r="R2010" s="130"/>
      <c r="S2010" s="130"/>
      <c r="T2010" s="130"/>
      <c r="U2010" s="130"/>
      <c r="V2010" s="130"/>
      <c r="W2010" s="130"/>
      <c r="X2010" s="130"/>
      <c r="Y2010" s="130"/>
      <c r="Z2010" s="130"/>
      <c r="AA2010" s="130"/>
      <c r="AB2010" s="130"/>
      <c r="AC2010" s="130"/>
      <c r="AD2010" s="130"/>
      <c r="AE2010" s="130"/>
      <c r="AF2010" s="130"/>
      <c r="AG2010" s="130"/>
      <c r="AH2010" s="130"/>
      <c r="AI2010" s="130"/>
      <c r="AJ2010" s="130"/>
      <c r="AK2010" s="130"/>
      <c r="AL2010" s="130"/>
      <c r="AM2010" s="130"/>
      <c r="AN2010" s="130"/>
      <c r="AO2010" s="130"/>
      <c r="AP2010" s="130"/>
      <c r="AQ2010" s="130"/>
      <c r="AR2010" s="130"/>
      <c r="AS2010" s="130"/>
      <c r="AT2010" s="130"/>
      <c r="AU2010" s="130"/>
      <c r="AV2010" s="130"/>
      <c r="AW2010" s="130"/>
      <c r="AX2010" s="130"/>
      <c r="AY2010" s="130"/>
      <c r="AZ2010" s="130"/>
      <c r="BA2010" s="130"/>
      <c r="BB2010" s="130"/>
      <c r="BC2010" s="130"/>
      <c r="BD2010" s="130"/>
      <c r="BE2010" s="130"/>
      <c r="BF2010" s="130"/>
      <c r="BG2010" s="130"/>
      <c r="BH2010" s="130"/>
      <c r="BI2010" s="130"/>
      <c r="BJ2010" s="130"/>
      <c r="BK2010" s="130"/>
      <c r="BL2010" s="130"/>
      <c r="BM2010" s="130"/>
      <c r="BN2010" s="130"/>
      <c r="BO2010" s="130"/>
      <c r="BP2010" s="130"/>
      <c r="BQ2010" s="130"/>
      <c r="BR2010" s="130"/>
      <c r="BS2010" s="111"/>
    </row>
    <row r="2011" spans="4:71" s="94" customFormat="1" ht="9.75" customHeight="1" x14ac:dyDescent="0.25">
      <c r="D2011" s="130"/>
      <c r="E2011" s="130"/>
      <c r="F2011" s="130"/>
      <c r="G2011" s="130"/>
      <c r="H2011" s="130"/>
      <c r="I2011" s="130"/>
      <c r="J2011" s="130"/>
      <c r="K2011" s="130"/>
      <c r="L2011" s="130"/>
      <c r="M2011" s="130"/>
      <c r="N2011" s="130"/>
      <c r="O2011" s="130"/>
      <c r="P2011" s="130"/>
      <c r="Q2011" s="130"/>
      <c r="R2011" s="130"/>
      <c r="S2011" s="130"/>
      <c r="T2011" s="130"/>
      <c r="U2011" s="130"/>
      <c r="V2011" s="130"/>
      <c r="W2011" s="130"/>
      <c r="X2011" s="130"/>
      <c r="Y2011" s="130"/>
      <c r="Z2011" s="130"/>
      <c r="AA2011" s="130"/>
      <c r="AB2011" s="130"/>
      <c r="AC2011" s="130"/>
      <c r="AD2011" s="130"/>
      <c r="AE2011" s="130"/>
      <c r="AF2011" s="130"/>
      <c r="AG2011" s="130"/>
      <c r="AH2011" s="130"/>
      <c r="AI2011" s="130"/>
      <c r="AJ2011" s="130"/>
      <c r="AK2011" s="130"/>
      <c r="AL2011" s="130"/>
      <c r="AM2011" s="130"/>
      <c r="AN2011" s="130"/>
      <c r="AO2011" s="130"/>
      <c r="AP2011" s="130"/>
      <c r="AQ2011" s="130"/>
      <c r="AR2011" s="130"/>
      <c r="AS2011" s="130"/>
      <c r="AT2011" s="130"/>
      <c r="AU2011" s="130"/>
      <c r="AV2011" s="130"/>
      <c r="AW2011" s="130"/>
      <c r="AX2011" s="130"/>
      <c r="AY2011" s="130"/>
      <c r="AZ2011" s="130"/>
      <c r="BA2011" s="130"/>
      <c r="BB2011" s="130"/>
      <c r="BC2011" s="130"/>
      <c r="BD2011" s="130"/>
      <c r="BE2011" s="130"/>
      <c r="BF2011" s="130"/>
      <c r="BG2011" s="130"/>
      <c r="BH2011" s="130"/>
      <c r="BI2011" s="130"/>
      <c r="BJ2011" s="130"/>
      <c r="BK2011" s="130"/>
      <c r="BL2011" s="130"/>
      <c r="BM2011" s="130"/>
      <c r="BN2011" s="130"/>
      <c r="BO2011" s="130"/>
      <c r="BP2011" s="130"/>
      <c r="BQ2011" s="130"/>
      <c r="BR2011" s="130"/>
      <c r="BS2011" s="111"/>
    </row>
    <row r="2012" spans="4:71" s="94" customFormat="1" ht="9.75" customHeight="1" x14ac:dyDescent="0.25">
      <c r="D2012" s="130"/>
      <c r="E2012" s="130"/>
      <c r="F2012" s="130"/>
      <c r="G2012" s="130"/>
      <c r="H2012" s="130"/>
      <c r="I2012" s="130"/>
      <c r="J2012" s="130"/>
      <c r="K2012" s="130"/>
      <c r="L2012" s="130"/>
      <c r="M2012" s="130"/>
      <c r="N2012" s="130"/>
      <c r="O2012" s="130"/>
      <c r="P2012" s="130"/>
      <c r="Q2012" s="130"/>
      <c r="R2012" s="130"/>
      <c r="S2012" s="130"/>
      <c r="T2012" s="130"/>
      <c r="U2012" s="130"/>
      <c r="V2012" s="130"/>
      <c r="W2012" s="130"/>
      <c r="X2012" s="130"/>
      <c r="Y2012" s="130"/>
      <c r="Z2012" s="130"/>
      <c r="AA2012" s="130"/>
      <c r="AB2012" s="130"/>
      <c r="AC2012" s="130"/>
      <c r="AD2012" s="130"/>
      <c r="AE2012" s="130"/>
      <c r="AF2012" s="130"/>
      <c r="AG2012" s="130"/>
      <c r="AH2012" s="130"/>
      <c r="AI2012" s="130"/>
      <c r="AJ2012" s="130"/>
      <c r="AK2012" s="130"/>
      <c r="AL2012" s="130"/>
      <c r="AM2012" s="130"/>
      <c r="AN2012" s="130"/>
      <c r="AO2012" s="130"/>
      <c r="AP2012" s="130"/>
      <c r="AQ2012" s="130"/>
      <c r="AR2012" s="130"/>
      <c r="AS2012" s="130"/>
      <c r="AT2012" s="130"/>
      <c r="AU2012" s="130"/>
      <c r="AV2012" s="130"/>
      <c r="AW2012" s="130"/>
      <c r="AX2012" s="130"/>
      <c r="AY2012" s="130"/>
      <c r="AZ2012" s="130"/>
      <c r="BA2012" s="130"/>
      <c r="BB2012" s="130"/>
      <c r="BC2012" s="130"/>
      <c r="BD2012" s="130"/>
      <c r="BE2012" s="130"/>
      <c r="BF2012" s="130"/>
      <c r="BG2012" s="130"/>
      <c r="BH2012" s="130"/>
      <c r="BI2012" s="130"/>
      <c r="BJ2012" s="130"/>
      <c r="BK2012" s="130"/>
      <c r="BL2012" s="130"/>
      <c r="BM2012" s="130"/>
      <c r="BN2012" s="130"/>
      <c r="BO2012" s="130"/>
      <c r="BP2012" s="130"/>
      <c r="BQ2012" s="130"/>
      <c r="BR2012" s="130"/>
      <c r="BS2012" s="111"/>
    </row>
    <row r="2013" spans="4:71" s="94" customFormat="1" ht="9.75" customHeight="1" x14ac:dyDescent="0.25">
      <c r="D2013" s="130"/>
      <c r="E2013" s="130"/>
      <c r="F2013" s="130"/>
      <c r="G2013" s="130"/>
      <c r="H2013" s="130"/>
      <c r="I2013" s="130"/>
      <c r="J2013" s="130"/>
      <c r="K2013" s="130"/>
      <c r="L2013" s="130"/>
      <c r="M2013" s="130"/>
      <c r="N2013" s="130"/>
      <c r="O2013" s="130"/>
      <c r="P2013" s="130"/>
      <c r="Q2013" s="130"/>
      <c r="R2013" s="130"/>
      <c r="S2013" s="130"/>
      <c r="T2013" s="130"/>
      <c r="U2013" s="130"/>
      <c r="V2013" s="130"/>
      <c r="W2013" s="130"/>
      <c r="X2013" s="130"/>
      <c r="Y2013" s="130"/>
      <c r="Z2013" s="130"/>
      <c r="AA2013" s="130"/>
      <c r="AB2013" s="130"/>
      <c r="AC2013" s="130"/>
      <c r="AD2013" s="130"/>
      <c r="AE2013" s="130"/>
      <c r="AF2013" s="130"/>
      <c r="AG2013" s="130"/>
      <c r="AH2013" s="130"/>
      <c r="AI2013" s="130"/>
      <c r="AJ2013" s="130"/>
      <c r="AK2013" s="130"/>
      <c r="AL2013" s="130"/>
      <c r="AM2013" s="130"/>
      <c r="AN2013" s="130"/>
      <c r="AO2013" s="130"/>
      <c r="AP2013" s="130"/>
      <c r="AQ2013" s="130"/>
      <c r="AR2013" s="130"/>
      <c r="AS2013" s="130"/>
      <c r="AT2013" s="130"/>
      <c r="AU2013" s="130"/>
      <c r="AV2013" s="130"/>
      <c r="AW2013" s="130"/>
      <c r="AX2013" s="130"/>
      <c r="AY2013" s="130"/>
      <c r="AZ2013" s="130"/>
      <c r="BA2013" s="130"/>
      <c r="BB2013" s="130"/>
      <c r="BC2013" s="130"/>
      <c r="BD2013" s="130"/>
      <c r="BE2013" s="130"/>
      <c r="BF2013" s="130"/>
      <c r="BG2013" s="130"/>
      <c r="BH2013" s="130"/>
      <c r="BI2013" s="130"/>
      <c r="BJ2013" s="130"/>
      <c r="BK2013" s="130"/>
      <c r="BL2013" s="130"/>
      <c r="BM2013" s="130"/>
      <c r="BN2013" s="130"/>
      <c r="BO2013" s="130"/>
      <c r="BP2013" s="130"/>
      <c r="BQ2013" s="130"/>
      <c r="BR2013" s="130"/>
      <c r="BS2013" s="111"/>
    </row>
    <row r="2014" spans="4:71" s="94" customFormat="1" ht="9.75" customHeight="1" x14ac:dyDescent="0.25">
      <c r="D2014" s="130"/>
      <c r="E2014" s="130"/>
      <c r="F2014" s="130"/>
      <c r="G2014" s="130"/>
      <c r="H2014" s="130"/>
      <c r="I2014" s="130"/>
      <c r="J2014" s="130"/>
      <c r="K2014" s="130"/>
      <c r="L2014" s="130"/>
      <c r="M2014" s="130"/>
      <c r="N2014" s="130"/>
      <c r="O2014" s="130"/>
      <c r="P2014" s="130"/>
      <c r="Q2014" s="130"/>
      <c r="R2014" s="130"/>
      <c r="S2014" s="130"/>
      <c r="T2014" s="130"/>
      <c r="U2014" s="130"/>
      <c r="V2014" s="130"/>
      <c r="W2014" s="130"/>
      <c r="X2014" s="130"/>
      <c r="Y2014" s="130"/>
      <c r="Z2014" s="130"/>
      <c r="AA2014" s="130"/>
      <c r="AB2014" s="130"/>
      <c r="AC2014" s="130"/>
      <c r="AD2014" s="130"/>
      <c r="AE2014" s="130"/>
      <c r="AF2014" s="130"/>
      <c r="AG2014" s="130"/>
      <c r="AH2014" s="130"/>
      <c r="AI2014" s="130"/>
      <c r="AJ2014" s="130"/>
      <c r="AK2014" s="130"/>
      <c r="AL2014" s="130"/>
      <c r="AM2014" s="130"/>
      <c r="AN2014" s="130"/>
      <c r="AO2014" s="130"/>
      <c r="AP2014" s="130"/>
      <c r="AQ2014" s="130"/>
      <c r="AR2014" s="130"/>
      <c r="AS2014" s="130"/>
      <c r="AT2014" s="130"/>
      <c r="AU2014" s="130"/>
      <c r="AV2014" s="130"/>
      <c r="AW2014" s="130"/>
      <c r="AX2014" s="130"/>
      <c r="AY2014" s="130"/>
      <c r="AZ2014" s="130"/>
      <c r="BA2014" s="130"/>
      <c r="BB2014" s="130"/>
      <c r="BC2014" s="130"/>
      <c r="BD2014" s="130"/>
      <c r="BE2014" s="130"/>
      <c r="BF2014" s="130"/>
      <c r="BG2014" s="130"/>
      <c r="BH2014" s="130"/>
      <c r="BI2014" s="130"/>
      <c r="BJ2014" s="130"/>
      <c r="BK2014" s="130"/>
      <c r="BL2014" s="130"/>
      <c r="BM2014" s="130"/>
      <c r="BN2014" s="130"/>
      <c r="BO2014" s="130"/>
      <c r="BP2014" s="130"/>
      <c r="BQ2014" s="130"/>
      <c r="BR2014" s="130"/>
      <c r="BS2014" s="111"/>
    </row>
    <row r="2015" spans="4:71" s="94" customFormat="1" ht="9.75" customHeight="1" x14ac:dyDescent="0.25">
      <c r="D2015" s="130"/>
      <c r="E2015" s="130"/>
      <c r="F2015" s="130"/>
      <c r="G2015" s="130"/>
      <c r="H2015" s="130"/>
      <c r="I2015" s="130"/>
      <c r="J2015" s="130"/>
      <c r="K2015" s="130"/>
      <c r="L2015" s="130"/>
      <c r="M2015" s="130"/>
      <c r="N2015" s="130"/>
      <c r="O2015" s="130"/>
      <c r="P2015" s="130"/>
      <c r="Q2015" s="130"/>
      <c r="R2015" s="130"/>
      <c r="S2015" s="130"/>
      <c r="T2015" s="130"/>
      <c r="U2015" s="130"/>
      <c r="V2015" s="130"/>
      <c r="W2015" s="130"/>
      <c r="X2015" s="130"/>
      <c r="Y2015" s="130"/>
      <c r="Z2015" s="130"/>
      <c r="AA2015" s="130"/>
      <c r="AB2015" s="130"/>
      <c r="AC2015" s="130"/>
      <c r="AD2015" s="130"/>
      <c r="AE2015" s="130"/>
      <c r="AF2015" s="130"/>
      <c r="AG2015" s="130"/>
      <c r="AH2015" s="130"/>
      <c r="AI2015" s="130"/>
      <c r="AJ2015" s="130"/>
      <c r="AK2015" s="130"/>
      <c r="AL2015" s="130"/>
      <c r="AM2015" s="130"/>
      <c r="AN2015" s="130"/>
      <c r="AO2015" s="130"/>
      <c r="AP2015" s="130"/>
      <c r="AQ2015" s="130"/>
      <c r="AR2015" s="130"/>
      <c r="AS2015" s="130"/>
      <c r="AT2015" s="130"/>
      <c r="AU2015" s="130"/>
      <c r="AV2015" s="130"/>
      <c r="AW2015" s="130"/>
      <c r="AX2015" s="130"/>
      <c r="AY2015" s="130"/>
      <c r="AZ2015" s="130"/>
      <c r="BA2015" s="130"/>
      <c r="BB2015" s="130"/>
      <c r="BC2015" s="130"/>
      <c r="BD2015" s="130"/>
      <c r="BE2015" s="130"/>
      <c r="BF2015" s="130"/>
      <c r="BG2015" s="130"/>
      <c r="BH2015" s="130"/>
      <c r="BI2015" s="130"/>
      <c r="BJ2015" s="130"/>
      <c r="BK2015" s="130"/>
      <c r="BL2015" s="130"/>
      <c r="BM2015" s="130"/>
      <c r="BN2015" s="130"/>
      <c r="BO2015" s="130"/>
      <c r="BP2015" s="130"/>
      <c r="BQ2015" s="130"/>
      <c r="BR2015" s="130"/>
      <c r="BS2015" s="111"/>
    </row>
    <row r="2016" spans="4:71" s="94" customFormat="1" ht="9.75" customHeight="1" x14ac:dyDescent="0.25">
      <c r="D2016" s="130"/>
      <c r="E2016" s="130"/>
      <c r="F2016" s="130"/>
      <c r="G2016" s="130"/>
      <c r="H2016" s="130"/>
      <c r="I2016" s="130"/>
      <c r="J2016" s="130"/>
      <c r="K2016" s="130"/>
      <c r="L2016" s="130"/>
      <c r="M2016" s="130"/>
      <c r="N2016" s="130"/>
      <c r="O2016" s="130"/>
      <c r="P2016" s="130"/>
      <c r="Q2016" s="130"/>
      <c r="R2016" s="130"/>
      <c r="S2016" s="130"/>
      <c r="T2016" s="130"/>
      <c r="U2016" s="130"/>
      <c r="V2016" s="130"/>
      <c r="W2016" s="130"/>
      <c r="X2016" s="130"/>
      <c r="Y2016" s="130"/>
      <c r="Z2016" s="130"/>
      <c r="AA2016" s="130"/>
      <c r="AB2016" s="130"/>
      <c r="AC2016" s="130"/>
      <c r="AD2016" s="130"/>
      <c r="AE2016" s="130"/>
      <c r="AF2016" s="130"/>
      <c r="AG2016" s="130"/>
      <c r="AH2016" s="130"/>
      <c r="AI2016" s="130"/>
      <c r="AJ2016" s="130"/>
      <c r="AK2016" s="130"/>
      <c r="AL2016" s="130"/>
      <c r="AM2016" s="130"/>
      <c r="AN2016" s="130"/>
      <c r="AO2016" s="130"/>
      <c r="AP2016" s="130"/>
      <c r="AQ2016" s="130"/>
      <c r="AR2016" s="130"/>
      <c r="AS2016" s="130"/>
      <c r="AT2016" s="130"/>
      <c r="AU2016" s="130"/>
      <c r="AV2016" s="130"/>
      <c r="AW2016" s="130"/>
      <c r="AX2016" s="130"/>
      <c r="AY2016" s="130"/>
      <c r="AZ2016" s="130"/>
      <c r="BA2016" s="130"/>
      <c r="BB2016" s="130"/>
      <c r="BC2016" s="130"/>
      <c r="BD2016" s="130"/>
      <c r="BE2016" s="130"/>
      <c r="BF2016" s="130"/>
      <c r="BG2016" s="130"/>
      <c r="BH2016" s="130"/>
      <c r="BI2016" s="130"/>
      <c r="BJ2016" s="130"/>
      <c r="BK2016" s="130"/>
      <c r="BL2016" s="130"/>
      <c r="BM2016" s="130"/>
      <c r="BN2016" s="130"/>
      <c r="BO2016" s="130"/>
      <c r="BP2016" s="130"/>
      <c r="BQ2016" s="130"/>
      <c r="BR2016" s="130"/>
      <c r="BS2016" s="111"/>
    </row>
    <row r="2017" spans="4:71" s="94" customFormat="1" ht="9.75" customHeight="1" x14ac:dyDescent="0.25">
      <c r="D2017" s="130"/>
      <c r="E2017" s="130"/>
      <c r="F2017" s="130"/>
      <c r="G2017" s="130"/>
      <c r="H2017" s="130"/>
      <c r="I2017" s="130"/>
      <c r="J2017" s="130"/>
      <c r="K2017" s="130"/>
      <c r="L2017" s="130"/>
      <c r="M2017" s="130"/>
      <c r="N2017" s="130"/>
      <c r="O2017" s="130"/>
      <c r="P2017" s="130"/>
      <c r="Q2017" s="130"/>
      <c r="R2017" s="130"/>
      <c r="S2017" s="130"/>
      <c r="T2017" s="130"/>
      <c r="U2017" s="130"/>
      <c r="V2017" s="130"/>
      <c r="W2017" s="130"/>
      <c r="X2017" s="130"/>
      <c r="Y2017" s="130"/>
      <c r="Z2017" s="130"/>
      <c r="AA2017" s="130"/>
      <c r="AB2017" s="130"/>
      <c r="AC2017" s="130"/>
      <c r="AD2017" s="130"/>
      <c r="AE2017" s="130"/>
      <c r="AF2017" s="130"/>
      <c r="AG2017" s="130"/>
      <c r="AH2017" s="130"/>
      <c r="AI2017" s="130"/>
      <c r="AJ2017" s="130"/>
      <c r="AK2017" s="130"/>
      <c r="AL2017" s="130"/>
      <c r="AM2017" s="130"/>
      <c r="AN2017" s="130"/>
      <c r="AO2017" s="130"/>
      <c r="AP2017" s="130"/>
      <c r="AQ2017" s="130"/>
      <c r="AR2017" s="130"/>
      <c r="AS2017" s="130"/>
      <c r="AT2017" s="130"/>
      <c r="AU2017" s="130"/>
      <c r="AV2017" s="130"/>
      <c r="AW2017" s="130"/>
      <c r="AX2017" s="130"/>
      <c r="AY2017" s="130"/>
      <c r="AZ2017" s="130"/>
      <c r="BA2017" s="130"/>
      <c r="BB2017" s="130"/>
      <c r="BC2017" s="130"/>
      <c r="BD2017" s="130"/>
      <c r="BE2017" s="130"/>
      <c r="BF2017" s="130"/>
      <c r="BG2017" s="130"/>
      <c r="BH2017" s="130"/>
      <c r="BI2017" s="130"/>
      <c r="BJ2017" s="130"/>
      <c r="BK2017" s="130"/>
      <c r="BL2017" s="130"/>
      <c r="BM2017" s="130"/>
      <c r="BN2017" s="130"/>
      <c r="BO2017" s="130"/>
      <c r="BP2017" s="130"/>
      <c r="BQ2017" s="130"/>
      <c r="BR2017" s="130"/>
      <c r="BS2017" s="111"/>
    </row>
    <row r="2018" spans="4:71" s="94" customFormat="1" ht="9.75" customHeight="1" x14ac:dyDescent="0.25">
      <c r="D2018" s="130"/>
      <c r="E2018" s="130"/>
      <c r="F2018" s="130"/>
      <c r="G2018" s="130"/>
      <c r="H2018" s="130"/>
      <c r="I2018" s="130"/>
      <c r="J2018" s="130"/>
      <c r="K2018" s="130"/>
      <c r="L2018" s="130"/>
      <c r="M2018" s="130"/>
      <c r="N2018" s="130"/>
      <c r="O2018" s="130"/>
      <c r="P2018" s="130"/>
      <c r="Q2018" s="130"/>
      <c r="R2018" s="130"/>
      <c r="S2018" s="130"/>
      <c r="T2018" s="130"/>
      <c r="U2018" s="130"/>
      <c r="V2018" s="130"/>
      <c r="W2018" s="130"/>
      <c r="X2018" s="130"/>
      <c r="Y2018" s="130"/>
      <c r="Z2018" s="130"/>
      <c r="AA2018" s="130"/>
      <c r="AB2018" s="130"/>
      <c r="AC2018" s="130"/>
      <c r="AD2018" s="130"/>
      <c r="AE2018" s="130"/>
      <c r="AF2018" s="130"/>
      <c r="AG2018" s="130"/>
      <c r="AH2018" s="130"/>
      <c r="AI2018" s="130"/>
      <c r="AJ2018" s="130"/>
      <c r="AK2018" s="130"/>
      <c r="AL2018" s="130"/>
      <c r="AM2018" s="130"/>
      <c r="AN2018" s="130"/>
      <c r="AO2018" s="130"/>
      <c r="AP2018" s="130"/>
      <c r="AQ2018" s="130"/>
      <c r="AR2018" s="130"/>
      <c r="AS2018" s="130"/>
      <c r="AT2018" s="130"/>
      <c r="AU2018" s="130"/>
      <c r="AV2018" s="130"/>
      <c r="AW2018" s="130"/>
      <c r="AX2018" s="130"/>
      <c r="AY2018" s="130"/>
      <c r="AZ2018" s="130"/>
      <c r="BA2018" s="130"/>
      <c r="BB2018" s="130"/>
      <c r="BC2018" s="130"/>
      <c r="BD2018" s="130"/>
      <c r="BE2018" s="130"/>
      <c r="BF2018" s="130"/>
      <c r="BG2018" s="130"/>
      <c r="BH2018" s="130"/>
      <c r="BI2018" s="130"/>
      <c r="BJ2018" s="130"/>
      <c r="BK2018" s="130"/>
      <c r="BL2018" s="130"/>
      <c r="BM2018" s="130"/>
      <c r="BN2018" s="130"/>
      <c r="BO2018" s="130"/>
      <c r="BP2018" s="130"/>
      <c r="BQ2018" s="130"/>
      <c r="BR2018" s="130"/>
      <c r="BS2018" s="111"/>
    </row>
    <row r="2019" spans="4:71" s="94" customFormat="1" ht="9.75" customHeight="1" x14ac:dyDescent="0.25">
      <c r="D2019" s="130"/>
      <c r="E2019" s="130"/>
      <c r="F2019" s="130"/>
      <c r="G2019" s="130"/>
      <c r="H2019" s="130"/>
      <c r="I2019" s="130"/>
      <c r="J2019" s="130"/>
      <c r="K2019" s="130"/>
      <c r="L2019" s="130"/>
      <c r="M2019" s="130"/>
      <c r="N2019" s="130"/>
      <c r="O2019" s="130"/>
      <c r="P2019" s="130"/>
      <c r="Q2019" s="130"/>
      <c r="R2019" s="130"/>
      <c r="S2019" s="130"/>
      <c r="T2019" s="130"/>
      <c r="U2019" s="130"/>
      <c r="V2019" s="130"/>
      <c r="W2019" s="130"/>
      <c r="X2019" s="130"/>
      <c r="Y2019" s="130"/>
      <c r="Z2019" s="130"/>
      <c r="AA2019" s="130"/>
      <c r="AB2019" s="130"/>
      <c r="AC2019" s="130"/>
      <c r="AD2019" s="130"/>
      <c r="AE2019" s="130"/>
      <c r="AF2019" s="130"/>
      <c r="AG2019" s="130"/>
      <c r="AH2019" s="130"/>
      <c r="AI2019" s="130"/>
      <c r="AJ2019" s="130"/>
      <c r="AK2019" s="130"/>
      <c r="AL2019" s="130"/>
      <c r="AM2019" s="130"/>
      <c r="AN2019" s="130"/>
      <c r="AO2019" s="130"/>
      <c r="AP2019" s="130"/>
      <c r="AQ2019" s="130"/>
      <c r="AR2019" s="130"/>
      <c r="AS2019" s="130"/>
      <c r="AT2019" s="130"/>
      <c r="AU2019" s="130"/>
      <c r="AV2019" s="130"/>
      <c r="AW2019" s="130"/>
      <c r="AX2019" s="130"/>
      <c r="AY2019" s="130"/>
      <c r="AZ2019" s="130"/>
      <c r="BA2019" s="130"/>
      <c r="BB2019" s="130"/>
      <c r="BC2019" s="130"/>
      <c r="BD2019" s="130"/>
      <c r="BE2019" s="130"/>
      <c r="BF2019" s="130"/>
      <c r="BG2019" s="130"/>
      <c r="BH2019" s="130"/>
      <c r="BI2019" s="130"/>
      <c r="BJ2019" s="130"/>
      <c r="BK2019" s="130"/>
      <c r="BL2019" s="130"/>
      <c r="BM2019" s="130"/>
      <c r="BN2019" s="130"/>
      <c r="BO2019" s="130"/>
      <c r="BP2019" s="130"/>
      <c r="BQ2019" s="130"/>
      <c r="BR2019" s="130"/>
      <c r="BS2019" s="111"/>
    </row>
    <row r="2020" spans="4:71" s="94" customFormat="1" ht="9.75" customHeight="1" x14ac:dyDescent="0.25">
      <c r="D2020" s="130"/>
      <c r="E2020" s="130"/>
      <c r="F2020" s="130"/>
      <c r="G2020" s="130"/>
      <c r="H2020" s="130"/>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11"/>
    </row>
    <row r="2021" spans="4:71" s="94" customFormat="1" ht="9.75" customHeight="1" x14ac:dyDescent="0.25">
      <c r="D2021" s="130"/>
      <c r="E2021" s="130"/>
      <c r="F2021" s="130"/>
      <c r="G2021" s="130"/>
      <c r="H2021" s="130"/>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11"/>
    </row>
    <row r="2022" spans="4:71" s="94" customFormat="1" ht="9.75" customHeight="1" x14ac:dyDescent="0.25">
      <c r="D2022" s="130"/>
      <c r="E2022" s="130"/>
      <c r="F2022" s="130"/>
      <c r="G2022" s="130"/>
      <c r="H2022" s="130"/>
      <c r="I2022" s="130"/>
      <c r="J2022" s="130"/>
      <c r="K2022" s="130"/>
      <c r="L2022" s="130"/>
      <c r="M2022" s="130"/>
      <c r="N2022" s="130"/>
      <c r="O2022" s="130"/>
      <c r="P2022" s="130"/>
      <c r="Q2022" s="130"/>
      <c r="R2022" s="130"/>
      <c r="S2022" s="130"/>
      <c r="T2022" s="130"/>
      <c r="U2022" s="130"/>
      <c r="V2022" s="130"/>
      <c r="W2022" s="130"/>
      <c r="X2022" s="130"/>
      <c r="Y2022" s="130"/>
      <c r="Z2022" s="130"/>
      <c r="AA2022" s="130"/>
      <c r="AB2022" s="130"/>
      <c r="AC2022" s="130"/>
      <c r="AD2022" s="130"/>
      <c r="AE2022" s="130"/>
      <c r="AF2022" s="130"/>
      <c r="AG2022" s="130"/>
      <c r="AH2022" s="130"/>
      <c r="AI2022" s="130"/>
      <c r="AJ2022" s="130"/>
      <c r="AK2022" s="130"/>
      <c r="AL2022" s="130"/>
      <c r="AM2022" s="130"/>
      <c r="AN2022" s="130"/>
      <c r="AO2022" s="130"/>
      <c r="AP2022" s="130"/>
      <c r="AQ2022" s="130"/>
      <c r="AR2022" s="130"/>
      <c r="AS2022" s="130"/>
      <c r="AT2022" s="130"/>
      <c r="AU2022" s="130"/>
      <c r="AV2022" s="130"/>
      <c r="AW2022" s="130"/>
      <c r="AX2022" s="130"/>
      <c r="AY2022" s="130"/>
      <c r="AZ2022" s="130"/>
      <c r="BA2022" s="130"/>
      <c r="BB2022" s="130"/>
      <c r="BC2022" s="130"/>
      <c r="BD2022" s="130"/>
      <c r="BE2022" s="130"/>
      <c r="BF2022" s="130"/>
      <c r="BG2022" s="130"/>
      <c r="BH2022" s="130"/>
      <c r="BI2022" s="130"/>
      <c r="BJ2022" s="130"/>
      <c r="BK2022" s="130"/>
      <c r="BL2022" s="130"/>
      <c r="BM2022" s="130"/>
      <c r="BN2022" s="130"/>
      <c r="BO2022" s="130"/>
      <c r="BP2022" s="130"/>
      <c r="BQ2022" s="130"/>
      <c r="BR2022" s="130"/>
      <c r="BS2022" s="111"/>
    </row>
    <row r="2023" spans="4:71" s="94" customFormat="1" ht="9.75" customHeight="1" x14ac:dyDescent="0.25">
      <c r="D2023" s="130"/>
      <c r="E2023" s="130"/>
      <c r="F2023" s="130"/>
      <c r="G2023" s="130"/>
      <c r="H2023" s="130"/>
      <c r="I2023" s="130"/>
      <c r="J2023" s="130"/>
      <c r="K2023" s="130"/>
      <c r="L2023" s="130"/>
      <c r="M2023" s="130"/>
      <c r="N2023" s="130"/>
      <c r="O2023" s="130"/>
      <c r="P2023" s="130"/>
      <c r="Q2023" s="130"/>
      <c r="R2023" s="130"/>
      <c r="S2023" s="130"/>
      <c r="T2023" s="130"/>
      <c r="U2023" s="130"/>
      <c r="V2023" s="130"/>
      <c r="W2023" s="130"/>
      <c r="X2023" s="130"/>
      <c r="Y2023" s="130"/>
      <c r="Z2023" s="130"/>
      <c r="AA2023" s="130"/>
      <c r="AB2023" s="130"/>
      <c r="AC2023" s="130"/>
      <c r="AD2023" s="130"/>
      <c r="AE2023" s="130"/>
      <c r="AF2023" s="130"/>
      <c r="AG2023" s="130"/>
      <c r="AH2023" s="130"/>
      <c r="AI2023" s="130"/>
      <c r="AJ2023" s="130"/>
      <c r="AK2023" s="130"/>
      <c r="AL2023" s="130"/>
      <c r="AM2023" s="130"/>
      <c r="AN2023" s="130"/>
      <c r="AO2023" s="130"/>
      <c r="AP2023" s="130"/>
      <c r="AQ2023" s="130"/>
      <c r="AR2023" s="130"/>
      <c r="AS2023" s="130"/>
      <c r="AT2023" s="130"/>
      <c r="AU2023" s="130"/>
      <c r="AV2023" s="130"/>
      <c r="AW2023" s="130"/>
      <c r="AX2023" s="130"/>
      <c r="AY2023" s="130"/>
      <c r="AZ2023" s="130"/>
      <c r="BA2023" s="130"/>
      <c r="BB2023" s="130"/>
      <c r="BC2023" s="130"/>
      <c r="BD2023" s="130"/>
      <c r="BE2023" s="130"/>
      <c r="BF2023" s="130"/>
      <c r="BG2023" s="130"/>
      <c r="BH2023" s="130"/>
      <c r="BI2023" s="130"/>
      <c r="BJ2023" s="130"/>
      <c r="BK2023" s="130"/>
      <c r="BL2023" s="130"/>
      <c r="BM2023" s="130"/>
      <c r="BN2023" s="130"/>
      <c r="BO2023" s="130"/>
      <c r="BP2023" s="130"/>
      <c r="BQ2023" s="130"/>
      <c r="BR2023" s="130"/>
      <c r="BS2023" s="111"/>
    </row>
    <row r="2024" spans="4:71" s="94" customFormat="1" ht="9.75" customHeight="1" x14ac:dyDescent="0.25">
      <c r="D2024" s="130"/>
      <c r="E2024" s="130"/>
      <c r="F2024" s="130"/>
      <c r="G2024" s="130"/>
      <c r="H2024" s="130"/>
      <c r="I2024" s="130"/>
      <c r="J2024" s="130"/>
      <c r="K2024" s="130"/>
      <c r="L2024" s="130"/>
      <c r="M2024" s="130"/>
      <c r="N2024" s="130"/>
      <c r="O2024" s="130"/>
      <c r="P2024" s="130"/>
      <c r="Q2024" s="130"/>
      <c r="R2024" s="130"/>
      <c r="S2024" s="130"/>
      <c r="T2024" s="130"/>
      <c r="U2024" s="130"/>
      <c r="V2024" s="130"/>
      <c r="W2024" s="130"/>
      <c r="X2024" s="130"/>
      <c r="Y2024" s="130"/>
      <c r="Z2024" s="130"/>
      <c r="AA2024" s="130"/>
      <c r="AB2024" s="130"/>
      <c r="AC2024" s="130"/>
      <c r="AD2024" s="130"/>
      <c r="AE2024" s="130"/>
      <c r="AF2024" s="130"/>
      <c r="AG2024" s="130"/>
      <c r="AH2024" s="130"/>
      <c r="AI2024" s="130"/>
      <c r="AJ2024" s="130"/>
      <c r="AK2024" s="130"/>
      <c r="AL2024" s="130"/>
      <c r="AM2024" s="130"/>
      <c r="AN2024" s="130"/>
      <c r="AO2024" s="130"/>
      <c r="AP2024" s="130"/>
      <c r="AQ2024" s="130"/>
      <c r="AR2024" s="130"/>
      <c r="AS2024" s="130"/>
      <c r="AT2024" s="130"/>
      <c r="AU2024" s="130"/>
      <c r="AV2024" s="130"/>
      <c r="AW2024" s="130"/>
      <c r="AX2024" s="130"/>
      <c r="AY2024" s="130"/>
      <c r="AZ2024" s="130"/>
      <c r="BA2024" s="130"/>
      <c r="BB2024" s="130"/>
      <c r="BC2024" s="130"/>
      <c r="BD2024" s="130"/>
      <c r="BE2024" s="130"/>
      <c r="BF2024" s="130"/>
      <c r="BG2024" s="130"/>
      <c r="BH2024" s="130"/>
      <c r="BI2024" s="130"/>
      <c r="BJ2024" s="130"/>
      <c r="BK2024" s="130"/>
      <c r="BL2024" s="130"/>
      <c r="BM2024" s="130"/>
      <c r="BN2024" s="130"/>
      <c r="BO2024" s="130"/>
      <c r="BP2024" s="130"/>
      <c r="BQ2024" s="130"/>
      <c r="BR2024" s="130"/>
      <c r="BS2024" s="111"/>
    </row>
    <row r="2025" spans="4:71" s="94" customFormat="1" ht="9.75" customHeight="1" x14ac:dyDescent="0.25">
      <c r="D2025" s="130"/>
      <c r="E2025" s="130"/>
      <c r="F2025" s="130"/>
      <c r="G2025" s="130"/>
      <c r="H2025" s="130"/>
      <c r="I2025" s="130"/>
      <c r="J2025" s="130"/>
      <c r="K2025" s="130"/>
      <c r="L2025" s="130"/>
      <c r="M2025" s="130"/>
      <c r="N2025" s="130"/>
      <c r="O2025" s="130"/>
      <c r="P2025" s="130"/>
      <c r="Q2025" s="130"/>
      <c r="R2025" s="130"/>
      <c r="S2025" s="130"/>
      <c r="T2025" s="130"/>
      <c r="U2025" s="130"/>
      <c r="V2025" s="130"/>
      <c r="W2025" s="130"/>
      <c r="X2025" s="130"/>
      <c r="Y2025" s="130"/>
      <c r="Z2025" s="130"/>
      <c r="AA2025" s="130"/>
      <c r="AB2025" s="130"/>
      <c r="AC2025" s="130"/>
      <c r="AD2025" s="130"/>
      <c r="AE2025" s="130"/>
      <c r="AF2025" s="130"/>
      <c r="AG2025" s="130"/>
      <c r="AH2025" s="130"/>
      <c r="AI2025" s="130"/>
      <c r="AJ2025" s="130"/>
      <c r="AK2025" s="130"/>
      <c r="AL2025" s="130"/>
      <c r="AM2025" s="130"/>
      <c r="AN2025" s="130"/>
      <c r="AO2025" s="130"/>
      <c r="AP2025" s="130"/>
      <c r="AQ2025" s="130"/>
      <c r="AR2025" s="130"/>
      <c r="AS2025" s="130"/>
      <c r="AT2025" s="130"/>
      <c r="AU2025" s="130"/>
      <c r="AV2025" s="130"/>
      <c r="AW2025" s="130"/>
      <c r="AX2025" s="130"/>
      <c r="AY2025" s="130"/>
      <c r="AZ2025" s="130"/>
      <c r="BA2025" s="130"/>
      <c r="BB2025" s="130"/>
      <c r="BC2025" s="130"/>
      <c r="BD2025" s="130"/>
      <c r="BE2025" s="130"/>
      <c r="BF2025" s="130"/>
      <c r="BG2025" s="130"/>
      <c r="BH2025" s="130"/>
      <c r="BI2025" s="130"/>
      <c r="BJ2025" s="130"/>
      <c r="BK2025" s="130"/>
      <c r="BL2025" s="130"/>
      <c r="BM2025" s="130"/>
      <c r="BN2025" s="130"/>
      <c r="BO2025" s="130"/>
      <c r="BP2025" s="130"/>
      <c r="BQ2025" s="130"/>
      <c r="BR2025" s="130"/>
      <c r="BS2025" s="111"/>
    </row>
    <row r="2026" spans="4:71" s="94" customFormat="1" ht="9.75" customHeight="1" x14ac:dyDescent="0.25">
      <c r="D2026" s="130"/>
      <c r="E2026" s="130"/>
      <c r="F2026" s="130"/>
      <c r="G2026" s="130"/>
      <c r="H2026" s="130"/>
      <c r="I2026" s="130"/>
      <c r="J2026" s="130"/>
      <c r="K2026" s="130"/>
      <c r="L2026" s="130"/>
      <c r="M2026" s="130"/>
      <c r="N2026" s="130"/>
      <c r="O2026" s="130"/>
      <c r="P2026" s="130"/>
      <c r="Q2026" s="130"/>
      <c r="R2026" s="130"/>
      <c r="S2026" s="130"/>
      <c r="T2026" s="130"/>
      <c r="U2026" s="130"/>
      <c r="V2026" s="130"/>
      <c r="W2026" s="130"/>
      <c r="X2026" s="130"/>
      <c r="Y2026" s="130"/>
      <c r="Z2026" s="130"/>
      <c r="AA2026" s="130"/>
      <c r="AB2026" s="130"/>
      <c r="AC2026" s="130"/>
      <c r="AD2026" s="130"/>
      <c r="AE2026" s="130"/>
      <c r="AF2026" s="130"/>
      <c r="AG2026" s="130"/>
      <c r="AH2026" s="130"/>
      <c r="AI2026" s="130"/>
      <c r="AJ2026" s="130"/>
      <c r="AK2026" s="130"/>
      <c r="AL2026" s="130"/>
      <c r="AM2026" s="130"/>
      <c r="AN2026" s="130"/>
      <c r="AO2026" s="130"/>
      <c r="AP2026" s="130"/>
      <c r="AQ2026" s="130"/>
      <c r="AR2026" s="130"/>
      <c r="AS2026" s="130"/>
      <c r="AT2026" s="130"/>
      <c r="AU2026" s="130"/>
      <c r="AV2026" s="130"/>
      <c r="AW2026" s="130"/>
      <c r="AX2026" s="130"/>
      <c r="AY2026" s="130"/>
      <c r="AZ2026" s="130"/>
      <c r="BA2026" s="130"/>
      <c r="BB2026" s="130"/>
      <c r="BC2026" s="130"/>
      <c r="BD2026" s="130"/>
      <c r="BE2026" s="130"/>
      <c r="BF2026" s="130"/>
      <c r="BG2026" s="130"/>
      <c r="BH2026" s="130"/>
      <c r="BI2026" s="130"/>
      <c r="BJ2026" s="130"/>
      <c r="BK2026" s="130"/>
      <c r="BL2026" s="130"/>
      <c r="BM2026" s="130"/>
      <c r="BN2026" s="130"/>
      <c r="BO2026" s="130"/>
      <c r="BP2026" s="130"/>
      <c r="BQ2026" s="130"/>
      <c r="BR2026" s="130"/>
      <c r="BS2026" s="111"/>
    </row>
    <row r="2027" spans="4:71" s="94" customFormat="1" ht="9.75" customHeight="1" x14ac:dyDescent="0.25">
      <c r="D2027" s="130"/>
      <c r="E2027" s="130"/>
      <c r="F2027" s="130"/>
      <c r="G2027" s="130"/>
      <c r="H2027" s="130"/>
      <c r="I2027" s="130"/>
      <c r="J2027" s="130"/>
      <c r="K2027" s="130"/>
      <c r="L2027" s="130"/>
      <c r="M2027" s="130"/>
      <c r="N2027" s="130"/>
      <c r="O2027" s="130"/>
      <c r="P2027" s="130"/>
      <c r="Q2027" s="130"/>
      <c r="R2027" s="130"/>
      <c r="S2027" s="130"/>
      <c r="T2027" s="130"/>
      <c r="U2027" s="130"/>
      <c r="V2027" s="130"/>
      <c r="W2027" s="130"/>
      <c r="X2027" s="130"/>
      <c r="Y2027" s="130"/>
      <c r="Z2027" s="130"/>
      <c r="AA2027" s="130"/>
      <c r="AB2027" s="130"/>
      <c r="AC2027" s="130"/>
      <c r="AD2027" s="130"/>
      <c r="AE2027" s="130"/>
      <c r="AF2027" s="130"/>
      <c r="AG2027" s="130"/>
      <c r="AH2027" s="130"/>
      <c r="AI2027" s="130"/>
      <c r="AJ2027" s="130"/>
      <c r="AK2027" s="130"/>
      <c r="AL2027" s="130"/>
      <c r="AM2027" s="130"/>
      <c r="AN2027" s="130"/>
      <c r="AO2027" s="130"/>
      <c r="AP2027" s="130"/>
      <c r="AQ2027" s="130"/>
      <c r="AR2027" s="130"/>
      <c r="AS2027" s="130"/>
      <c r="AT2027" s="130"/>
      <c r="AU2027" s="130"/>
      <c r="AV2027" s="130"/>
      <c r="AW2027" s="130"/>
      <c r="AX2027" s="130"/>
      <c r="AY2027" s="130"/>
      <c r="AZ2027" s="130"/>
      <c r="BA2027" s="130"/>
      <c r="BB2027" s="130"/>
      <c r="BC2027" s="130"/>
      <c r="BD2027" s="130"/>
      <c r="BE2027" s="130"/>
      <c r="BF2027" s="130"/>
      <c r="BG2027" s="130"/>
      <c r="BH2027" s="130"/>
      <c r="BI2027" s="130"/>
      <c r="BJ2027" s="130"/>
      <c r="BK2027" s="130"/>
      <c r="BL2027" s="130"/>
      <c r="BM2027" s="130"/>
      <c r="BN2027" s="130"/>
      <c r="BO2027" s="130"/>
      <c r="BP2027" s="130"/>
      <c r="BQ2027" s="130"/>
      <c r="BR2027" s="130"/>
      <c r="BS2027" s="111"/>
    </row>
    <row r="2028" spans="4:71" s="94" customFormat="1" ht="9.75" customHeight="1" x14ac:dyDescent="0.25">
      <c r="D2028" s="130"/>
      <c r="E2028" s="130"/>
      <c r="F2028" s="130"/>
      <c r="G2028" s="130"/>
      <c r="H2028" s="130"/>
      <c r="I2028" s="130"/>
      <c r="J2028" s="130"/>
      <c r="K2028" s="130"/>
      <c r="L2028" s="130"/>
      <c r="M2028" s="130"/>
      <c r="N2028" s="130"/>
      <c r="O2028" s="130"/>
      <c r="P2028" s="130"/>
      <c r="Q2028" s="130"/>
      <c r="R2028" s="130"/>
      <c r="S2028" s="130"/>
      <c r="T2028" s="130"/>
      <c r="U2028" s="130"/>
      <c r="V2028" s="130"/>
      <c r="W2028" s="130"/>
      <c r="X2028" s="130"/>
      <c r="Y2028" s="130"/>
      <c r="Z2028" s="130"/>
      <c r="AA2028" s="130"/>
      <c r="AB2028" s="130"/>
      <c r="AC2028" s="130"/>
      <c r="AD2028" s="130"/>
      <c r="AE2028" s="130"/>
      <c r="AF2028" s="130"/>
      <c r="AG2028" s="130"/>
      <c r="AH2028" s="130"/>
      <c r="AI2028" s="130"/>
      <c r="AJ2028" s="130"/>
      <c r="AK2028" s="130"/>
      <c r="AL2028" s="130"/>
      <c r="AM2028" s="130"/>
      <c r="AN2028" s="130"/>
      <c r="AO2028" s="130"/>
      <c r="AP2028" s="130"/>
      <c r="AQ2028" s="130"/>
      <c r="AR2028" s="130"/>
      <c r="AS2028" s="130"/>
      <c r="AT2028" s="130"/>
      <c r="AU2028" s="130"/>
      <c r="AV2028" s="130"/>
      <c r="AW2028" s="130"/>
      <c r="AX2028" s="130"/>
      <c r="AY2028" s="130"/>
      <c r="AZ2028" s="130"/>
      <c r="BA2028" s="130"/>
      <c r="BB2028" s="130"/>
      <c r="BC2028" s="130"/>
      <c r="BD2028" s="130"/>
      <c r="BE2028" s="130"/>
      <c r="BF2028" s="130"/>
      <c r="BG2028" s="130"/>
      <c r="BH2028" s="130"/>
      <c r="BI2028" s="130"/>
      <c r="BJ2028" s="130"/>
      <c r="BK2028" s="130"/>
      <c r="BL2028" s="130"/>
      <c r="BM2028" s="130"/>
      <c r="BN2028" s="130"/>
      <c r="BO2028" s="130"/>
      <c r="BP2028" s="130"/>
      <c r="BQ2028" s="130"/>
      <c r="BR2028" s="130"/>
      <c r="BS2028" s="111"/>
    </row>
    <row r="2029" spans="4:71" s="94" customFormat="1" ht="9.75" customHeight="1" x14ac:dyDescent="0.25">
      <c r="D2029" s="130"/>
      <c r="E2029" s="130"/>
      <c r="F2029" s="130"/>
      <c r="G2029" s="130"/>
      <c r="H2029" s="130"/>
      <c r="I2029" s="130"/>
      <c r="J2029" s="130"/>
      <c r="K2029" s="130"/>
      <c r="L2029" s="130"/>
      <c r="M2029" s="130"/>
      <c r="N2029" s="130"/>
      <c r="O2029" s="130"/>
      <c r="P2029" s="130"/>
      <c r="Q2029" s="130"/>
      <c r="R2029" s="130"/>
      <c r="S2029" s="130"/>
      <c r="T2029" s="130"/>
      <c r="U2029" s="130"/>
      <c r="V2029" s="130"/>
      <c r="W2029" s="130"/>
      <c r="X2029" s="130"/>
      <c r="Y2029" s="130"/>
      <c r="Z2029" s="130"/>
      <c r="AA2029" s="130"/>
      <c r="AB2029" s="130"/>
      <c r="AC2029" s="130"/>
      <c r="AD2029" s="130"/>
      <c r="AE2029" s="130"/>
      <c r="AF2029" s="130"/>
      <c r="AG2029" s="130"/>
      <c r="AH2029" s="130"/>
      <c r="AI2029" s="130"/>
      <c r="AJ2029" s="130"/>
      <c r="AK2029" s="130"/>
      <c r="AL2029" s="130"/>
      <c r="AM2029" s="130"/>
      <c r="AN2029" s="130"/>
      <c r="AO2029" s="130"/>
      <c r="AP2029" s="130"/>
      <c r="AQ2029" s="130"/>
      <c r="AR2029" s="130"/>
      <c r="AS2029" s="130"/>
      <c r="AT2029" s="130"/>
      <c r="AU2029" s="130"/>
      <c r="AV2029" s="130"/>
      <c r="AW2029" s="130"/>
      <c r="AX2029" s="130"/>
      <c r="AY2029" s="130"/>
      <c r="AZ2029" s="130"/>
      <c r="BA2029" s="130"/>
      <c r="BB2029" s="130"/>
      <c r="BC2029" s="130"/>
      <c r="BD2029" s="130"/>
      <c r="BE2029" s="130"/>
      <c r="BF2029" s="130"/>
      <c r="BG2029" s="130"/>
      <c r="BH2029" s="130"/>
      <c r="BI2029" s="130"/>
      <c r="BJ2029" s="130"/>
      <c r="BK2029" s="130"/>
      <c r="BL2029" s="130"/>
      <c r="BM2029" s="130"/>
      <c r="BN2029" s="130"/>
      <c r="BO2029" s="130"/>
      <c r="BP2029" s="130"/>
      <c r="BQ2029" s="130"/>
      <c r="BR2029" s="130"/>
      <c r="BS2029" s="111"/>
    </row>
    <row r="2030" spans="4:71" s="94" customFormat="1" ht="9.75" customHeight="1" x14ac:dyDescent="0.25">
      <c r="D2030" s="130"/>
      <c r="E2030" s="130"/>
      <c r="F2030" s="130"/>
      <c r="G2030" s="130"/>
      <c r="H2030" s="130"/>
      <c r="I2030" s="130"/>
      <c r="J2030" s="130"/>
      <c r="K2030" s="130"/>
      <c r="L2030" s="130"/>
      <c r="M2030" s="130"/>
      <c r="N2030" s="130"/>
      <c r="O2030" s="130"/>
      <c r="P2030" s="130"/>
      <c r="Q2030" s="130"/>
      <c r="R2030" s="130"/>
      <c r="S2030" s="130"/>
      <c r="T2030" s="130"/>
      <c r="U2030" s="130"/>
      <c r="V2030" s="130"/>
      <c r="W2030" s="130"/>
      <c r="X2030" s="130"/>
      <c r="Y2030" s="130"/>
      <c r="Z2030" s="130"/>
      <c r="AA2030" s="130"/>
      <c r="AB2030" s="130"/>
      <c r="AC2030" s="130"/>
      <c r="AD2030" s="130"/>
      <c r="AE2030" s="130"/>
      <c r="AF2030" s="130"/>
      <c r="AG2030" s="130"/>
      <c r="AH2030" s="130"/>
      <c r="AI2030" s="130"/>
      <c r="AJ2030" s="130"/>
      <c r="AK2030" s="130"/>
      <c r="AL2030" s="130"/>
      <c r="AM2030" s="130"/>
      <c r="AN2030" s="130"/>
      <c r="AO2030" s="130"/>
      <c r="AP2030" s="130"/>
      <c r="AQ2030" s="130"/>
      <c r="AR2030" s="130"/>
      <c r="AS2030" s="130"/>
      <c r="AT2030" s="130"/>
      <c r="AU2030" s="130"/>
      <c r="AV2030" s="130"/>
      <c r="AW2030" s="130"/>
      <c r="AX2030" s="130"/>
      <c r="AY2030" s="130"/>
      <c r="AZ2030" s="130"/>
      <c r="BA2030" s="130"/>
      <c r="BB2030" s="130"/>
      <c r="BC2030" s="130"/>
      <c r="BD2030" s="130"/>
      <c r="BE2030" s="130"/>
      <c r="BF2030" s="130"/>
      <c r="BG2030" s="130"/>
      <c r="BH2030" s="130"/>
      <c r="BI2030" s="130"/>
      <c r="BJ2030" s="130"/>
      <c r="BK2030" s="130"/>
      <c r="BL2030" s="130"/>
      <c r="BM2030" s="130"/>
      <c r="BN2030" s="130"/>
      <c r="BO2030" s="130"/>
      <c r="BP2030" s="130"/>
      <c r="BQ2030" s="130"/>
      <c r="BR2030" s="130"/>
      <c r="BS2030" s="111"/>
    </row>
    <row r="2031" spans="4:71" s="94" customFormat="1" ht="9.75" customHeight="1" x14ac:dyDescent="0.25">
      <c r="D2031" s="130"/>
      <c r="E2031" s="130"/>
      <c r="F2031" s="130"/>
      <c r="G2031" s="130"/>
      <c r="H2031" s="130"/>
      <c r="I2031" s="130"/>
      <c r="J2031" s="130"/>
      <c r="K2031" s="130"/>
      <c r="L2031" s="130"/>
      <c r="M2031" s="130"/>
      <c r="N2031" s="130"/>
      <c r="O2031" s="130"/>
      <c r="P2031" s="130"/>
      <c r="Q2031" s="130"/>
      <c r="R2031" s="130"/>
      <c r="S2031" s="130"/>
      <c r="T2031" s="130"/>
      <c r="U2031" s="130"/>
      <c r="V2031" s="130"/>
      <c r="W2031" s="130"/>
      <c r="X2031" s="130"/>
      <c r="Y2031" s="130"/>
      <c r="Z2031" s="130"/>
      <c r="AA2031" s="130"/>
      <c r="AB2031" s="130"/>
      <c r="AC2031" s="130"/>
      <c r="AD2031" s="130"/>
      <c r="AE2031" s="130"/>
      <c r="AF2031" s="130"/>
      <c r="AG2031" s="130"/>
      <c r="AH2031" s="130"/>
      <c r="AI2031" s="130"/>
      <c r="AJ2031" s="130"/>
      <c r="AK2031" s="130"/>
      <c r="AL2031" s="130"/>
      <c r="AM2031" s="130"/>
      <c r="AN2031" s="130"/>
      <c r="AO2031" s="130"/>
      <c r="AP2031" s="130"/>
      <c r="AQ2031" s="130"/>
      <c r="AR2031" s="130"/>
      <c r="AS2031" s="130"/>
      <c r="AT2031" s="130"/>
      <c r="AU2031" s="130"/>
      <c r="AV2031" s="130"/>
      <c r="AW2031" s="130"/>
      <c r="AX2031" s="130"/>
      <c r="AY2031" s="130"/>
      <c r="AZ2031" s="130"/>
      <c r="BA2031" s="130"/>
      <c r="BB2031" s="130"/>
      <c r="BC2031" s="130"/>
      <c r="BD2031" s="130"/>
      <c r="BE2031" s="130"/>
      <c r="BF2031" s="130"/>
      <c r="BG2031" s="130"/>
      <c r="BH2031" s="130"/>
      <c r="BI2031" s="130"/>
      <c r="BJ2031" s="130"/>
      <c r="BK2031" s="130"/>
      <c r="BL2031" s="130"/>
      <c r="BM2031" s="130"/>
      <c r="BN2031" s="130"/>
      <c r="BO2031" s="130"/>
      <c r="BP2031" s="130"/>
      <c r="BQ2031" s="130"/>
      <c r="BR2031" s="130"/>
      <c r="BS2031" s="111"/>
    </row>
    <row r="2032" spans="4:71" s="94" customFormat="1" ht="9.75" customHeight="1" x14ac:dyDescent="0.25">
      <c r="D2032" s="130"/>
      <c r="E2032" s="130"/>
      <c r="F2032" s="130"/>
      <c r="G2032" s="130"/>
      <c r="H2032" s="130"/>
      <c r="I2032" s="130"/>
      <c r="J2032" s="130"/>
      <c r="K2032" s="130"/>
      <c r="L2032" s="130"/>
      <c r="M2032" s="130"/>
      <c r="N2032" s="130"/>
      <c r="O2032" s="130"/>
      <c r="P2032" s="130"/>
      <c r="Q2032" s="130"/>
      <c r="R2032" s="130"/>
      <c r="S2032" s="130"/>
      <c r="T2032" s="130"/>
      <c r="U2032" s="130"/>
      <c r="V2032" s="130"/>
      <c r="W2032" s="130"/>
      <c r="X2032" s="130"/>
      <c r="Y2032" s="130"/>
      <c r="Z2032" s="130"/>
      <c r="AA2032" s="130"/>
      <c r="AB2032" s="130"/>
      <c r="AC2032" s="130"/>
      <c r="AD2032" s="130"/>
      <c r="AE2032" s="130"/>
      <c r="AF2032" s="130"/>
      <c r="AG2032" s="130"/>
      <c r="AH2032" s="130"/>
      <c r="AI2032" s="130"/>
      <c r="AJ2032" s="130"/>
      <c r="AK2032" s="130"/>
      <c r="AL2032" s="130"/>
      <c r="AM2032" s="130"/>
      <c r="AN2032" s="130"/>
      <c r="AO2032" s="130"/>
      <c r="AP2032" s="130"/>
      <c r="AQ2032" s="130"/>
      <c r="AR2032" s="130"/>
      <c r="AS2032" s="130"/>
      <c r="AT2032" s="130"/>
      <c r="AU2032" s="130"/>
      <c r="AV2032" s="130"/>
      <c r="AW2032" s="130"/>
      <c r="AX2032" s="130"/>
      <c r="AY2032" s="130"/>
      <c r="AZ2032" s="130"/>
      <c r="BA2032" s="130"/>
      <c r="BB2032" s="130"/>
      <c r="BC2032" s="130"/>
      <c r="BD2032" s="130"/>
      <c r="BE2032" s="130"/>
      <c r="BF2032" s="130"/>
      <c r="BG2032" s="130"/>
      <c r="BH2032" s="130"/>
      <c r="BI2032" s="130"/>
      <c r="BJ2032" s="130"/>
      <c r="BK2032" s="130"/>
      <c r="BL2032" s="130"/>
      <c r="BM2032" s="130"/>
      <c r="BN2032" s="130"/>
      <c r="BO2032" s="130"/>
      <c r="BP2032" s="130"/>
      <c r="BQ2032" s="130"/>
      <c r="BR2032" s="130"/>
      <c r="BS2032" s="111"/>
    </row>
    <row r="2033" spans="4:71" s="94" customFormat="1" ht="9.75" customHeight="1" x14ac:dyDescent="0.25">
      <c r="D2033" s="130"/>
      <c r="E2033" s="130"/>
      <c r="F2033" s="130"/>
      <c r="G2033" s="130"/>
      <c r="H2033" s="130"/>
      <c r="I2033" s="130"/>
      <c r="J2033" s="130"/>
      <c r="K2033" s="130"/>
      <c r="L2033" s="130"/>
      <c r="M2033" s="130"/>
      <c r="N2033" s="130"/>
      <c r="O2033" s="130"/>
      <c r="P2033" s="130"/>
      <c r="Q2033" s="130"/>
      <c r="R2033" s="130"/>
      <c r="S2033" s="130"/>
      <c r="T2033" s="130"/>
      <c r="U2033" s="130"/>
      <c r="V2033" s="130"/>
      <c r="W2033" s="130"/>
      <c r="X2033" s="130"/>
      <c r="Y2033" s="130"/>
      <c r="Z2033" s="130"/>
      <c r="AA2033" s="130"/>
      <c r="AB2033" s="130"/>
      <c r="AC2033" s="130"/>
      <c r="AD2033" s="130"/>
      <c r="AE2033" s="130"/>
      <c r="AF2033" s="130"/>
      <c r="AG2033" s="130"/>
      <c r="AH2033" s="130"/>
      <c r="AI2033" s="130"/>
      <c r="AJ2033" s="130"/>
      <c r="AK2033" s="130"/>
      <c r="AL2033" s="130"/>
      <c r="AM2033" s="130"/>
      <c r="AN2033" s="130"/>
      <c r="AO2033" s="130"/>
      <c r="AP2033" s="130"/>
      <c r="AQ2033" s="130"/>
      <c r="AR2033" s="130"/>
      <c r="AS2033" s="130"/>
      <c r="AT2033" s="130"/>
      <c r="AU2033" s="130"/>
      <c r="AV2033" s="130"/>
      <c r="AW2033" s="130"/>
      <c r="AX2033" s="130"/>
      <c r="AY2033" s="130"/>
      <c r="AZ2033" s="130"/>
      <c r="BA2033" s="130"/>
      <c r="BB2033" s="130"/>
      <c r="BC2033" s="130"/>
      <c r="BD2033" s="130"/>
      <c r="BE2033" s="130"/>
      <c r="BF2033" s="130"/>
      <c r="BG2033" s="130"/>
      <c r="BH2033" s="130"/>
      <c r="BI2033" s="130"/>
      <c r="BJ2033" s="130"/>
      <c r="BK2033" s="130"/>
      <c r="BL2033" s="130"/>
      <c r="BM2033" s="130"/>
      <c r="BN2033" s="130"/>
      <c r="BO2033" s="130"/>
      <c r="BP2033" s="130"/>
      <c r="BQ2033" s="130"/>
      <c r="BR2033" s="130"/>
      <c r="BS2033" s="111"/>
    </row>
    <row r="2034" spans="4:71" s="94" customFormat="1" ht="9.75" customHeight="1" x14ac:dyDescent="0.25">
      <c r="D2034" s="130"/>
      <c r="E2034" s="130"/>
      <c r="F2034" s="130"/>
      <c r="G2034" s="130"/>
      <c r="H2034" s="130"/>
      <c r="I2034" s="130"/>
      <c r="J2034" s="130"/>
      <c r="K2034" s="130"/>
      <c r="L2034" s="130"/>
      <c r="M2034" s="130"/>
      <c r="N2034" s="130"/>
      <c r="O2034" s="130"/>
      <c r="P2034" s="130"/>
      <c r="Q2034" s="130"/>
      <c r="R2034" s="130"/>
      <c r="S2034" s="130"/>
      <c r="T2034" s="130"/>
      <c r="U2034" s="130"/>
      <c r="V2034" s="130"/>
      <c r="W2034" s="130"/>
      <c r="X2034" s="130"/>
      <c r="Y2034" s="130"/>
      <c r="Z2034" s="130"/>
      <c r="AA2034" s="130"/>
      <c r="AB2034" s="130"/>
      <c r="AC2034" s="130"/>
      <c r="AD2034" s="130"/>
      <c r="AE2034" s="130"/>
      <c r="AF2034" s="130"/>
      <c r="AG2034" s="130"/>
      <c r="AH2034" s="130"/>
      <c r="AI2034" s="130"/>
      <c r="AJ2034" s="130"/>
      <c r="AK2034" s="130"/>
      <c r="AL2034" s="130"/>
      <c r="AM2034" s="130"/>
      <c r="AN2034" s="130"/>
      <c r="AO2034" s="130"/>
      <c r="AP2034" s="130"/>
      <c r="AQ2034" s="130"/>
      <c r="AR2034" s="130"/>
      <c r="AS2034" s="130"/>
      <c r="AT2034" s="130"/>
      <c r="AU2034" s="130"/>
      <c r="AV2034" s="130"/>
      <c r="AW2034" s="130"/>
      <c r="AX2034" s="130"/>
      <c r="AY2034" s="130"/>
      <c r="AZ2034" s="130"/>
      <c r="BA2034" s="130"/>
      <c r="BB2034" s="130"/>
      <c r="BC2034" s="130"/>
      <c r="BD2034" s="130"/>
      <c r="BE2034" s="130"/>
      <c r="BF2034" s="130"/>
      <c r="BG2034" s="130"/>
      <c r="BH2034" s="130"/>
      <c r="BI2034" s="130"/>
      <c r="BJ2034" s="130"/>
      <c r="BK2034" s="130"/>
      <c r="BL2034" s="130"/>
      <c r="BM2034" s="130"/>
      <c r="BN2034" s="130"/>
      <c r="BO2034" s="130"/>
      <c r="BP2034" s="130"/>
      <c r="BQ2034" s="130"/>
      <c r="BR2034" s="130"/>
      <c r="BS2034" s="111"/>
    </row>
    <row r="2035" spans="4:71" s="94" customFormat="1" ht="9.75" customHeight="1" x14ac:dyDescent="0.25">
      <c r="D2035" s="130"/>
      <c r="E2035" s="130"/>
      <c r="F2035" s="130"/>
      <c r="G2035" s="130"/>
      <c r="H2035" s="130"/>
      <c r="I2035" s="130"/>
      <c r="J2035" s="130"/>
      <c r="K2035" s="130"/>
      <c r="L2035" s="130"/>
      <c r="M2035" s="130"/>
      <c r="N2035" s="130"/>
      <c r="O2035" s="130"/>
      <c r="P2035" s="130"/>
      <c r="Q2035" s="130"/>
      <c r="R2035" s="130"/>
      <c r="S2035" s="130"/>
      <c r="T2035" s="130"/>
      <c r="U2035" s="130"/>
      <c r="V2035" s="130"/>
      <c r="W2035" s="130"/>
      <c r="X2035" s="130"/>
      <c r="Y2035" s="130"/>
      <c r="Z2035" s="130"/>
      <c r="AA2035" s="130"/>
      <c r="AB2035" s="130"/>
      <c r="AC2035" s="130"/>
      <c r="AD2035" s="130"/>
      <c r="AE2035" s="130"/>
      <c r="AF2035" s="130"/>
      <c r="AG2035" s="130"/>
      <c r="AH2035" s="130"/>
      <c r="AI2035" s="130"/>
      <c r="AJ2035" s="130"/>
      <c r="AK2035" s="130"/>
      <c r="AL2035" s="130"/>
      <c r="AM2035" s="130"/>
      <c r="AN2035" s="130"/>
      <c r="AO2035" s="130"/>
      <c r="AP2035" s="130"/>
      <c r="AQ2035" s="130"/>
      <c r="AR2035" s="130"/>
      <c r="AS2035" s="130"/>
      <c r="AT2035" s="130"/>
      <c r="AU2035" s="130"/>
      <c r="AV2035" s="130"/>
      <c r="AW2035" s="130"/>
      <c r="AX2035" s="130"/>
      <c r="AY2035" s="130"/>
      <c r="AZ2035" s="130"/>
      <c r="BA2035" s="130"/>
      <c r="BB2035" s="130"/>
      <c r="BC2035" s="130"/>
      <c r="BD2035" s="130"/>
      <c r="BE2035" s="130"/>
      <c r="BF2035" s="130"/>
      <c r="BG2035" s="130"/>
      <c r="BH2035" s="130"/>
      <c r="BI2035" s="130"/>
      <c r="BJ2035" s="130"/>
      <c r="BK2035" s="130"/>
      <c r="BL2035" s="130"/>
      <c r="BM2035" s="130"/>
      <c r="BN2035" s="130"/>
      <c r="BO2035" s="130"/>
      <c r="BP2035" s="130"/>
      <c r="BQ2035" s="130"/>
      <c r="BR2035" s="130"/>
      <c r="BS2035" s="111"/>
    </row>
    <row r="2036" spans="4:71" s="94" customFormat="1" ht="9.75" customHeight="1" x14ac:dyDescent="0.25">
      <c r="D2036" s="130"/>
      <c r="E2036" s="130"/>
      <c r="F2036" s="130"/>
      <c r="G2036" s="130"/>
      <c r="H2036" s="130"/>
      <c r="I2036" s="130"/>
      <c r="J2036" s="130"/>
      <c r="K2036" s="130"/>
      <c r="L2036" s="130"/>
      <c r="M2036" s="130"/>
      <c r="N2036" s="130"/>
      <c r="O2036" s="130"/>
      <c r="P2036" s="130"/>
      <c r="Q2036" s="130"/>
      <c r="R2036" s="130"/>
      <c r="S2036" s="130"/>
      <c r="T2036" s="130"/>
      <c r="U2036" s="130"/>
      <c r="V2036" s="130"/>
      <c r="W2036" s="130"/>
      <c r="X2036" s="130"/>
      <c r="Y2036" s="130"/>
      <c r="Z2036" s="130"/>
      <c r="AA2036" s="130"/>
      <c r="AB2036" s="130"/>
      <c r="AC2036" s="130"/>
      <c r="AD2036" s="130"/>
      <c r="AE2036" s="130"/>
      <c r="AF2036" s="130"/>
      <c r="AG2036" s="130"/>
      <c r="AH2036" s="130"/>
      <c r="AI2036" s="130"/>
      <c r="AJ2036" s="130"/>
      <c r="AK2036" s="130"/>
      <c r="AL2036" s="130"/>
      <c r="AM2036" s="130"/>
      <c r="AN2036" s="130"/>
      <c r="AO2036" s="130"/>
      <c r="AP2036" s="130"/>
      <c r="AQ2036" s="130"/>
      <c r="AR2036" s="130"/>
      <c r="AS2036" s="130"/>
      <c r="AT2036" s="130"/>
      <c r="AU2036" s="130"/>
      <c r="AV2036" s="130"/>
      <c r="AW2036" s="130"/>
      <c r="AX2036" s="130"/>
      <c r="AY2036" s="130"/>
      <c r="AZ2036" s="130"/>
      <c r="BA2036" s="130"/>
      <c r="BB2036" s="130"/>
      <c r="BC2036" s="130"/>
      <c r="BD2036" s="130"/>
      <c r="BE2036" s="130"/>
      <c r="BF2036" s="130"/>
      <c r="BG2036" s="130"/>
      <c r="BH2036" s="130"/>
      <c r="BI2036" s="130"/>
      <c r="BJ2036" s="130"/>
      <c r="BK2036" s="130"/>
      <c r="BL2036" s="130"/>
      <c r="BM2036" s="130"/>
      <c r="BN2036" s="130"/>
      <c r="BO2036" s="130"/>
      <c r="BP2036" s="130"/>
      <c r="BQ2036" s="130"/>
      <c r="BR2036" s="130"/>
      <c r="BS2036" s="111"/>
    </row>
    <row r="2037" spans="4:71" s="94" customFormat="1" ht="9.75" customHeight="1" x14ac:dyDescent="0.25">
      <c r="D2037" s="130"/>
      <c r="E2037" s="130"/>
      <c r="F2037" s="130"/>
      <c r="G2037" s="130"/>
      <c r="H2037" s="130"/>
      <c r="I2037" s="130"/>
      <c r="J2037" s="130"/>
      <c r="K2037" s="130"/>
      <c r="L2037" s="130"/>
      <c r="M2037" s="130"/>
      <c r="N2037" s="130"/>
      <c r="O2037" s="130"/>
      <c r="P2037" s="130"/>
      <c r="Q2037" s="130"/>
      <c r="R2037" s="130"/>
      <c r="S2037" s="130"/>
      <c r="T2037" s="130"/>
      <c r="U2037" s="130"/>
      <c r="V2037" s="130"/>
      <c r="W2037" s="130"/>
      <c r="X2037" s="130"/>
      <c r="Y2037" s="130"/>
      <c r="Z2037" s="130"/>
      <c r="AA2037" s="130"/>
      <c r="AB2037" s="130"/>
      <c r="AC2037" s="130"/>
      <c r="AD2037" s="130"/>
      <c r="AE2037" s="130"/>
      <c r="AF2037" s="130"/>
      <c r="AG2037" s="130"/>
      <c r="AH2037" s="130"/>
      <c r="AI2037" s="130"/>
      <c r="AJ2037" s="130"/>
      <c r="AK2037" s="130"/>
      <c r="AL2037" s="130"/>
      <c r="AM2037" s="130"/>
      <c r="AN2037" s="130"/>
      <c r="AO2037" s="130"/>
      <c r="AP2037" s="130"/>
      <c r="AQ2037" s="130"/>
      <c r="AR2037" s="130"/>
      <c r="AS2037" s="130"/>
      <c r="AT2037" s="130"/>
      <c r="AU2037" s="130"/>
      <c r="AV2037" s="130"/>
      <c r="AW2037" s="130"/>
      <c r="AX2037" s="130"/>
      <c r="AY2037" s="130"/>
      <c r="AZ2037" s="130"/>
      <c r="BA2037" s="130"/>
      <c r="BB2037" s="130"/>
      <c r="BC2037" s="130"/>
      <c r="BD2037" s="130"/>
      <c r="BE2037" s="130"/>
      <c r="BF2037" s="130"/>
      <c r="BG2037" s="130"/>
      <c r="BH2037" s="130"/>
      <c r="BI2037" s="130"/>
      <c r="BJ2037" s="130"/>
      <c r="BK2037" s="130"/>
      <c r="BL2037" s="130"/>
      <c r="BM2037" s="130"/>
      <c r="BN2037" s="130"/>
      <c r="BO2037" s="130"/>
      <c r="BP2037" s="130"/>
      <c r="BQ2037" s="130"/>
      <c r="BR2037" s="130"/>
      <c r="BS2037" s="111"/>
    </row>
    <row r="2038" spans="4:71" s="94" customFormat="1" ht="9.75" customHeight="1" x14ac:dyDescent="0.25">
      <c r="D2038" s="130"/>
      <c r="E2038" s="130"/>
      <c r="F2038" s="130"/>
      <c r="G2038" s="130"/>
      <c r="H2038" s="130"/>
      <c r="I2038" s="130"/>
      <c r="J2038" s="130"/>
      <c r="K2038" s="130"/>
      <c r="L2038" s="130"/>
      <c r="M2038" s="130"/>
      <c r="N2038" s="130"/>
      <c r="O2038" s="130"/>
      <c r="P2038" s="130"/>
      <c r="Q2038" s="130"/>
      <c r="R2038" s="130"/>
      <c r="S2038" s="130"/>
      <c r="T2038" s="130"/>
      <c r="U2038" s="130"/>
      <c r="V2038" s="130"/>
      <c r="W2038" s="130"/>
      <c r="X2038" s="130"/>
      <c r="Y2038" s="130"/>
      <c r="Z2038" s="130"/>
      <c r="AA2038" s="130"/>
      <c r="AB2038" s="130"/>
      <c r="AC2038" s="130"/>
      <c r="AD2038" s="130"/>
      <c r="AE2038" s="130"/>
      <c r="AF2038" s="130"/>
      <c r="AG2038" s="130"/>
      <c r="AH2038" s="130"/>
      <c r="AI2038" s="130"/>
      <c r="AJ2038" s="130"/>
      <c r="AK2038" s="130"/>
      <c r="AL2038" s="130"/>
      <c r="AM2038" s="130"/>
      <c r="AN2038" s="130"/>
      <c r="AO2038" s="130"/>
      <c r="AP2038" s="130"/>
      <c r="AQ2038" s="130"/>
      <c r="AR2038" s="130"/>
      <c r="AS2038" s="130"/>
      <c r="AT2038" s="130"/>
      <c r="AU2038" s="130"/>
      <c r="AV2038" s="130"/>
      <c r="AW2038" s="130"/>
      <c r="AX2038" s="130"/>
      <c r="AY2038" s="130"/>
      <c r="AZ2038" s="130"/>
      <c r="BA2038" s="130"/>
      <c r="BB2038" s="130"/>
      <c r="BC2038" s="130"/>
      <c r="BD2038" s="130"/>
      <c r="BE2038" s="130"/>
      <c r="BF2038" s="130"/>
      <c r="BG2038" s="130"/>
      <c r="BH2038" s="130"/>
      <c r="BI2038" s="130"/>
      <c r="BJ2038" s="130"/>
      <c r="BK2038" s="130"/>
      <c r="BL2038" s="130"/>
      <c r="BM2038" s="130"/>
      <c r="BN2038" s="130"/>
      <c r="BO2038" s="130"/>
      <c r="BP2038" s="130"/>
      <c r="BQ2038" s="130"/>
      <c r="BR2038" s="130"/>
      <c r="BS2038" s="111"/>
    </row>
    <row r="2039" spans="4:71" s="94" customFormat="1" ht="9.75" customHeight="1" x14ac:dyDescent="0.25">
      <c r="D2039" s="130"/>
      <c r="E2039" s="130"/>
      <c r="F2039" s="130"/>
      <c r="G2039" s="130"/>
      <c r="H2039" s="130"/>
      <c r="I2039" s="130"/>
      <c r="J2039" s="130"/>
      <c r="K2039" s="130"/>
      <c r="L2039" s="130"/>
      <c r="M2039" s="130"/>
      <c r="N2039" s="130"/>
      <c r="O2039" s="130"/>
      <c r="P2039" s="130"/>
      <c r="Q2039" s="130"/>
      <c r="R2039" s="130"/>
      <c r="S2039" s="130"/>
      <c r="T2039" s="130"/>
      <c r="U2039" s="130"/>
      <c r="V2039" s="130"/>
      <c r="W2039" s="130"/>
      <c r="X2039" s="130"/>
      <c r="Y2039" s="130"/>
      <c r="Z2039" s="130"/>
      <c r="AA2039" s="130"/>
      <c r="AB2039" s="130"/>
      <c r="AC2039" s="130"/>
      <c r="AD2039" s="130"/>
      <c r="AE2039" s="130"/>
      <c r="AF2039" s="130"/>
      <c r="AG2039" s="130"/>
      <c r="AH2039" s="130"/>
      <c r="AI2039" s="130"/>
      <c r="AJ2039" s="130"/>
      <c r="AK2039" s="130"/>
      <c r="AL2039" s="130"/>
      <c r="AM2039" s="130"/>
      <c r="AN2039" s="130"/>
      <c r="AO2039" s="130"/>
      <c r="AP2039" s="130"/>
      <c r="AQ2039" s="130"/>
      <c r="AR2039" s="130"/>
      <c r="AS2039" s="130"/>
      <c r="AT2039" s="130"/>
      <c r="AU2039" s="130"/>
      <c r="AV2039" s="130"/>
      <c r="AW2039" s="130"/>
      <c r="AX2039" s="130"/>
      <c r="AY2039" s="130"/>
      <c r="AZ2039" s="130"/>
      <c r="BA2039" s="130"/>
      <c r="BB2039" s="130"/>
      <c r="BC2039" s="130"/>
      <c r="BD2039" s="130"/>
      <c r="BE2039" s="130"/>
      <c r="BF2039" s="130"/>
      <c r="BG2039" s="130"/>
      <c r="BH2039" s="130"/>
      <c r="BI2039" s="130"/>
      <c r="BJ2039" s="130"/>
      <c r="BK2039" s="130"/>
      <c r="BL2039" s="130"/>
      <c r="BM2039" s="130"/>
      <c r="BN2039" s="130"/>
      <c r="BO2039" s="130"/>
      <c r="BP2039" s="130"/>
      <c r="BQ2039" s="130"/>
      <c r="BR2039" s="130"/>
      <c r="BS2039" s="111"/>
    </row>
    <row r="2040" spans="4:71" s="94" customFormat="1" ht="9.75" customHeight="1" x14ac:dyDescent="0.25">
      <c r="D2040" s="130"/>
      <c r="E2040" s="130"/>
      <c r="F2040" s="130"/>
      <c r="G2040" s="130"/>
      <c r="H2040" s="130"/>
      <c r="I2040" s="130"/>
      <c r="J2040" s="130"/>
      <c r="K2040" s="130"/>
      <c r="L2040" s="130"/>
      <c r="M2040" s="130"/>
      <c r="N2040" s="130"/>
      <c r="O2040" s="130"/>
      <c r="P2040" s="130"/>
      <c r="Q2040" s="130"/>
      <c r="R2040" s="130"/>
      <c r="S2040" s="130"/>
      <c r="T2040" s="130"/>
      <c r="U2040" s="130"/>
      <c r="V2040" s="130"/>
      <c r="W2040" s="130"/>
      <c r="X2040" s="130"/>
      <c r="Y2040" s="130"/>
      <c r="Z2040" s="130"/>
      <c r="AA2040" s="130"/>
      <c r="AB2040" s="130"/>
      <c r="AC2040" s="130"/>
      <c r="AD2040" s="130"/>
      <c r="AE2040" s="130"/>
      <c r="AF2040" s="130"/>
      <c r="AG2040" s="130"/>
      <c r="AH2040" s="130"/>
      <c r="AI2040" s="130"/>
      <c r="AJ2040" s="130"/>
      <c r="AK2040" s="130"/>
      <c r="AL2040" s="130"/>
      <c r="AM2040" s="130"/>
      <c r="AN2040" s="130"/>
      <c r="AO2040" s="130"/>
      <c r="AP2040" s="130"/>
      <c r="AQ2040" s="130"/>
      <c r="AR2040" s="130"/>
      <c r="AS2040" s="130"/>
      <c r="AT2040" s="130"/>
      <c r="AU2040" s="130"/>
      <c r="AV2040" s="130"/>
      <c r="AW2040" s="130"/>
      <c r="AX2040" s="130"/>
      <c r="AY2040" s="130"/>
      <c r="AZ2040" s="130"/>
      <c r="BA2040" s="130"/>
      <c r="BB2040" s="130"/>
      <c r="BC2040" s="130"/>
      <c r="BD2040" s="130"/>
      <c r="BE2040" s="130"/>
      <c r="BF2040" s="130"/>
      <c r="BG2040" s="130"/>
      <c r="BH2040" s="130"/>
      <c r="BI2040" s="130"/>
      <c r="BJ2040" s="130"/>
      <c r="BK2040" s="130"/>
      <c r="BL2040" s="130"/>
      <c r="BM2040" s="130"/>
      <c r="BN2040" s="130"/>
      <c r="BO2040" s="130"/>
      <c r="BP2040" s="130"/>
      <c r="BQ2040" s="130"/>
      <c r="BR2040" s="130"/>
      <c r="BS2040" s="111"/>
    </row>
    <row r="2041" spans="4:71" s="94" customFormat="1" ht="9.75" customHeight="1" x14ac:dyDescent="0.25">
      <c r="D2041" s="130"/>
      <c r="E2041" s="130"/>
      <c r="F2041" s="130"/>
      <c r="G2041" s="130"/>
      <c r="H2041" s="130"/>
      <c r="I2041" s="130"/>
      <c r="J2041" s="130"/>
      <c r="K2041" s="130"/>
      <c r="L2041" s="130"/>
      <c r="M2041" s="130"/>
      <c r="N2041" s="130"/>
      <c r="O2041" s="130"/>
      <c r="P2041" s="130"/>
      <c r="Q2041" s="130"/>
      <c r="R2041" s="130"/>
      <c r="S2041" s="130"/>
      <c r="T2041" s="130"/>
      <c r="U2041" s="130"/>
      <c r="V2041" s="130"/>
      <c r="W2041" s="130"/>
      <c r="X2041" s="130"/>
      <c r="Y2041" s="130"/>
      <c r="Z2041" s="130"/>
      <c r="AA2041" s="130"/>
      <c r="AB2041" s="130"/>
      <c r="AC2041" s="130"/>
      <c r="AD2041" s="130"/>
      <c r="AE2041" s="130"/>
      <c r="AF2041" s="130"/>
      <c r="AG2041" s="130"/>
      <c r="AH2041" s="130"/>
      <c r="AI2041" s="130"/>
      <c r="AJ2041" s="130"/>
      <c r="AK2041" s="130"/>
      <c r="AL2041" s="130"/>
      <c r="AM2041" s="130"/>
      <c r="AN2041" s="130"/>
      <c r="AO2041" s="130"/>
      <c r="AP2041" s="130"/>
      <c r="AQ2041" s="130"/>
      <c r="AR2041" s="130"/>
      <c r="AS2041" s="130"/>
      <c r="AT2041" s="130"/>
      <c r="AU2041" s="130"/>
      <c r="AV2041" s="130"/>
      <c r="AW2041" s="130"/>
      <c r="AX2041" s="130"/>
      <c r="AY2041" s="130"/>
      <c r="AZ2041" s="130"/>
      <c r="BA2041" s="130"/>
      <c r="BB2041" s="130"/>
      <c r="BC2041" s="130"/>
      <c r="BD2041" s="130"/>
      <c r="BE2041" s="130"/>
      <c r="BF2041" s="130"/>
      <c r="BG2041" s="130"/>
      <c r="BH2041" s="130"/>
      <c r="BI2041" s="130"/>
      <c r="BJ2041" s="130"/>
      <c r="BK2041" s="130"/>
      <c r="BL2041" s="130"/>
      <c r="BM2041" s="130"/>
      <c r="BN2041" s="130"/>
      <c r="BO2041" s="130"/>
      <c r="BP2041" s="130"/>
      <c r="BQ2041" s="130"/>
      <c r="BR2041" s="130"/>
      <c r="BS2041" s="111"/>
    </row>
    <row r="2042" spans="4:71" s="94" customFormat="1" ht="9.75" customHeight="1" x14ac:dyDescent="0.25">
      <c r="D2042" s="130"/>
      <c r="E2042" s="130"/>
      <c r="F2042" s="130"/>
      <c r="G2042" s="130"/>
      <c r="H2042" s="130"/>
      <c r="I2042" s="130"/>
      <c r="J2042" s="130"/>
      <c r="K2042" s="130"/>
      <c r="L2042" s="130"/>
      <c r="M2042" s="130"/>
      <c r="N2042" s="130"/>
      <c r="O2042" s="130"/>
      <c r="P2042" s="130"/>
      <c r="Q2042" s="130"/>
      <c r="R2042" s="130"/>
      <c r="S2042" s="130"/>
      <c r="T2042" s="130"/>
      <c r="U2042" s="130"/>
      <c r="V2042" s="130"/>
      <c r="W2042" s="130"/>
      <c r="X2042" s="130"/>
      <c r="Y2042" s="130"/>
      <c r="Z2042" s="130"/>
      <c r="AA2042" s="130"/>
      <c r="AB2042" s="130"/>
      <c r="AC2042" s="130"/>
      <c r="AD2042" s="130"/>
      <c r="AE2042" s="130"/>
      <c r="AF2042" s="130"/>
      <c r="AG2042" s="130"/>
      <c r="AH2042" s="130"/>
      <c r="AI2042" s="130"/>
      <c r="AJ2042" s="130"/>
      <c r="AK2042" s="130"/>
      <c r="AL2042" s="130"/>
      <c r="AM2042" s="130"/>
      <c r="AN2042" s="130"/>
      <c r="AO2042" s="130"/>
      <c r="AP2042" s="130"/>
      <c r="AQ2042" s="130"/>
      <c r="AR2042" s="130"/>
      <c r="AS2042" s="130"/>
      <c r="AT2042" s="130"/>
      <c r="AU2042" s="130"/>
      <c r="AV2042" s="130"/>
      <c r="AW2042" s="130"/>
      <c r="AX2042" s="130"/>
      <c r="AY2042" s="130"/>
      <c r="AZ2042" s="130"/>
      <c r="BA2042" s="130"/>
      <c r="BB2042" s="130"/>
      <c r="BC2042" s="130"/>
      <c r="BD2042" s="130"/>
      <c r="BE2042" s="130"/>
      <c r="BF2042" s="130"/>
      <c r="BG2042" s="130"/>
      <c r="BH2042" s="130"/>
      <c r="BI2042" s="130"/>
      <c r="BJ2042" s="130"/>
      <c r="BK2042" s="130"/>
      <c r="BL2042" s="130"/>
      <c r="BM2042" s="130"/>
      <c r="BN2042" s="130"/>
      <c r="BO2042" s="130"/>
      <c r="BP2042" s="130"/>
      <c r="BQ2042" s="130"/>
      <c r="BR2042" s="130"/>
      <c r="BS2042" s="111"/>
    </row>
    <row r="2043" spans="4:71" s="94" customFormat="1" ht="9.75" customHeight="1" x14ac:dyDescent="0.25">
      <c r="D2043" s="130"/>
      <c r="E2043" s="130"/>
      <c r="F2043" s="130"/>
      <c r="G2043" s="130"/>
      <c r="H2043" s="130"/>
      <c r="I2043" s="130"/>
      <c r="J2043" s="130"/>
      <c r="K2043" s="130"/>
      <c r="L2043" s="130"/>
      <c r="M2043" s="130"/>
      <c r="N2043" s="130"/>
      <c r="O2043" s="130"/>
      <c r="P2043" s="130"/>
      <c r="Q2043" s="130"/>
      <c r="R2043" s="130"/>
      <c r="S2043" s="130"/>
      <c r="T2043" s="130"/>
      <c r="U2043" s="130"/>
      <c r="V2043" s="130"/>
      <c r="W2043" s="130"/>
      <c r="X2043" s="130"/>
      <c r="Y2043" s="130"/>
      <c r="Z2043" s="130"/>
      <c r="AA2043" s="130"/>
      <c r="AB2043" s="130"/>
      <c r="AC2043" s="130"/>
      <c r="AD2043" s="130"/>
      <c r="AE2043" s="130"/>
      <c r="AF2043" s="130"/>
      <c r="AG2043" s="130"/>
      <c r="AH2043" s="130"/>
      <c r="AI2043" s="130"/>
      <c r="AJ2043" s="130"/>
      <c r="AK2043" s="130"/>
      <c r="AL2043" s="130"/>
      <c r="AM2043" s="130"/>
      <c r="AN2043" s="130"/>
      <c r="AO2043" s="130"/>
      <c r="AP2043" s="130"/>
      <c r="AQ2043" s="130"/>
      <c r="AR2043" s="130"/>
      <c r="AS2043" s="130"/>
      <c r="AT2043" s="130"/>
      <c r="AU2043" s="130"/>
      <c r="AV2043" s="130"/>
      <c r="AW2043" s="130"/>
      <c r="AX2043" s="130"/>
      <c r="AY2043" s="130"/>
      <c r="AZ2043" s="130"/>
      <c r="BA2043" s="130"/>
      <c r="BB2043" s="130"/>
      <c r="BC2043" s="130"/>
      <c r="BD2043" s="130"/>
      <c r="BE2043" s="130"/>
      <c r="BF2043" s="130"/>
      <c r="BG2043" s="130"/>
      <c r="BH2043" s="130"/>
      <c r="BI2043" s="130"/>
      <c r="BJ2043" s="130"/>
      <c r="BK2043" s="130"/>
      <c r="BL2043" s="130"/>
      <c r="BM2043" s="130"/>
      <c r="BN2043" s="130"/>
      <c r="BO2043" s="130"/>
      <c r="BP2043" s="130"/>
      <c r="BQ2043" s="130"/>
      <c r="BR2043" s="130"/>
      <c r="BS2043" s="111"/>
    </row>
    <row r="2044" spans="4:71" s="94" customFormat="1" ht="9.75" customHeight="1" x14ac:dyDescent="0.25">
      <c r="D2044" s="130"/>
      <c r="E2044" s="130"/>
      <c r="F2044" s="130"/>
      <c r="G2044" s="130"/>
      <c r="H2044" s="130"/>
      <c r="I2044" s="130"/>
      <c r="J2044" s="130"/>
      <c r="K2044" s="130"/>
      <c r="L2044" s="130"/>
      <c r="M2044" s="130"/>
      <c r="N2044" s="130"/>
      <c r="O2044" s="130"/>
      <c r="P2044" s="130"/>
      <c r="Q2044" s="130"/>
      <c r="R2044" s="130"/>
      <c r="S2044" s="130"/>
      <c r="T2044" s="130"/>
      <c r="U2044" s="130"/>
      <c r="V2044" s="130"/>
      <c r="W2044" s="130"/>
      <c r="X2044" s="130"/>
      <c r="Y2044" s="130"/>
      <c r="Z2044" s="130"/>
      <c r="AA2044" s="130"/>
      <c r="AB2044" s="130"/>
      <c r="AC2044" s="130"/>
      <c r="AD2044" s="130"/>
      <c r="AE2044" s="130"/>
      <c r="AF2044" s="130"/>
      <c r="AG2044" s="130"/>
      <c r="AH2044" s="130"/>
      <c r="AI2044" s="130"/>
      <c r="AJ2044" s="130"/>
      <c r="AK2044" s="130"/>
      <c r="AL2044" s="130"/>
      <c r="AM2044" s="130"/>
      <c r="AN2044" s="130"/>
      <c r="AO2044" s="130"/>
      <c r="AP2044" s="130"/>
      <c r="AQ2044" s="130"/>
      <c r="AR2044" s="130"/>
      <c r="AS2044" s="130"/>
      <c r="AT2044" s="130"/>
      <c r="AU2044" s="130"/>
      <c r="AV2044" s="130"/>
      <c r="AW2044" s="130"/>
      <c r="AX2044" s="130"/>
      <c r="AY2044" s="130"/>
      <c r="AZ2044" s="130"/>
      <c r="BA2044" s="130"/>
      <c r="BB2044" s="130"/>
      <c r="BC2044" s="130"/>
      <c r="BD2044" s="130"/>
      <c r="BE2044" s="130"/>
      <c r="BF2044" s="130"/>
      <c r="BG2044" s="130"/>
      <c r="BH2044" s="130"/>
      <c r="BI2044" s="130"/>
      <c r="BJ2044" s="130"/>
      <c r="BK2044" s="130"/>
      <c r="BL2044" s="130"/>
      <c r="BM2044" s="130"/>
      <c r="BN2044" s="130"/>
      <c r="BO2044" s="130"/>
      <c r="BP2044" s="130"/>
      <c r="BQ2044" s="130"/>
      <c r="BR2044" s="130"/>
      <c r="BS2044" s="111"/>
    </row>
    <row r="2045" spans="4:71" s="94" customFormat="1" ht="9.75" customHeight="1" x14ac:dyDescent="0.25">
      <c r="D2045" s="130"/>
      <c r="E2045" s="130"/>
      <c r="F2045" s="130"/>
      <c r="G2045" s="130"/>
      <c r="H2045" s="130"/>
      <c r="I2045" s="130"/>
      <c r="J2045" s="130"/>
      <c r="K2045" s="130"/>
      <c r="L2045" s="130"/>
      <c r="M2045" s="130"/>
      <c r="N2045" s="130"/>
      <c r="O2045" s="130"/>
      <c r="P2045" s="130"/>
      <c r="Q2045" s="130"/>
      <c r="R2045" s="130"/>
      <c r="S2045" s="130"/>
      <c r="T2045" s="130"/>
      <c r="U2045" s="130"/>
      <c r="V2045" s="130"/>
      <c r="W2045" s="130"/>
      <c r="X2045" s="130"/>
      <c r="Y2045" s="130"/>
      <c r="Z2045" s="130"/>
      <c r="AA2045" s="130"/>
      <c r="AB2045" s="130"/>
      <c r="AC2045" s="130"/>
      <c r="AD2045" s="130"/>
      <c r="AE2045" s="130"/>
      <c r="AF2045" s="130"/>
      <c r="AG2045" s="130"/>
      <c r="AH2045" s="130"/>
      <c r="AI2045" s="130"/>
      <c r="AJ2045" s="130"/>
      <c r="AK2045" s="130"/>
      <c r="AL2045" s="130"/>
      <c r="AM2045" s="130"/>
      <c r="AN2045" s="130"/>
      <c r="AO2045" s="130"/>
      <c r="AP2045" s="130"/>
      <c r="AQ2045" s="130"/>
      <c r="AR2045" s="130"/>
      <c r="AS2045" s="130"/>
      <c r="AT2045" s="130"/>
      <c r="AU2045" s="130"/>
      <c r="AV2045" s="130"/>
      <c r="AW2045" s="130"/>
      <c r="AX2045" s="130"/>
      <c r="AY2045" s="130"/>
      <c r="AZ2045" s="130"/>
      <c r="BA2045" s="130"/>
      <c r="BB2045" s="130"/>
      <c r="BC2045" s="130"/>
      <c r="BD2045" s="130"/>
      <c r="BE2045" s="130"/>
      <c r="BF2045" s="130"/>
      <c r="BG2045" s="130"/>
      <c r="BH2045" s="130"/>
      <c r="BI2045" s="130"/>
      <c r="BJ2045" s="130"/>
      <c r="BK2045" s="130"/>
      <c r="BL2045" s="130"/>
      <c r="BM2045" s="130"/>
      <c r="BN2045" s="130"/>
      <c r="BO2045" s="130"/>
      <c r="BP2045" s="130"/>
      <c r="BQ2045" s="130"/>
      <c r="BR2045" s="130"/>
      <c r="BS2045" s="111"/>
    </row>
    <row r="2046" spans="4:71" s="94" customFormat="1" ht="9.75" customHeight="1" x14ac:dyDescent="0.25">
      <c r="D2046" s="130"/>
      <c r="E2046" s="130"/>
      <c r="F2046" s="130"/>
      <c r="G2046" s="130"/>
      <c r="H2046" s="130"/>
      <c r="I2046" s="130"/>
      <c r="J2046" s="130"/>
      <c r="K2046" s="130"/>
      <c r="L2046" s="130"/>
      <c r="M2046" s="130"/>
      <c r="N2046" s="130"/>
      <c r="O2046" s="130"/>
      <c r="P2046" s="130"/>
      <c r="Q2046" s="130"/>
      <c r="R2046" s="130"/>
      <c r="S2046" s="130"/>
      <c r="T2046" s="130"/>
      <c r="U2046" s="130"/>
      <c r="V2046" s="130"/>
      <c r="W2046" s="130"/>
      <c r="X2046" s="130"/>
      <c r="Y2046" s="130"/>
      <c r="Z2046" s="130"/>
      <c r="AA2046" s="130"/>
      <c r="AB2046" s="130"/>
      <c r="AC2046" s="130"/>
      <c r="AD2046" s="130"/>
      <c r="AE2046" s="130"/>
      <c r="AF2046" s="130"/>
      <c r="AG2046" s="130"/>
      <c r="AH2046" s="130"/>
      <c r="AI2046" s="130"/>
      <c r="AJ2046" s="130"/>
      <c r="AK2046" s="130"/>
      <c r="AL2046" s="130"/>
      <c r="AM2046" s="130"/>
      <c r="AN2046" s="130"/>
      <c r="AO2046" s="130"/>
      <c r="AP2046" s="130"/>
      <c r="AQ2046" s="130"/>
      <c r="AR2046" s="130"/>
      <c r="AS2046" s="130"/>
      <c r="AT2046" s="130"/>
      <c r="AU2046" s="130"/>
      <c r="AV2046" s="130"/>
      <c r="AW2046" s="130"/>
      <c r="AX2046" s="130"/>
      <c r="AY2046" s="130"/>
      <c r="AZ2046" s="130"/>
      <c r="BA2046" s="130"/>
      <c r="BB2046" s="130"/>
      <c r="BC2046" s="130"/>
      <c r="BD2046" s="130"/>
      <c r="BE2046" s="130"/>
      <c r="BF2046" s="130"/>
      <c r="BG2046" s="130"/>
      <c r="BH2046" s="130"/>
      <c r="BI2046" s="130"/>
      <c r="BJ2046" s="130"/>
      <c r="BK2046" s="130"/>
      <c r="BL2046" s="130"/>
      <c r="BM2046" s="130"/>
      <c r="BN2046" s="130"/>
      <c r="BO2046" s="130"/>
      <c r="BP2046" s="130"/>
      <c r="BQ2046" s="130"/>
      <c r="BR2046" s="130"/>
      <c r="BS2046" s="111"/>
    </row>
    <row r="2047" spans="4:71" s="94" customFormat="1" ht="9.75" customHeight="1" x14ac:dyDescent="0.25">
      <c r="D2047" s="130"/>
      <c r="E2047" s="130"/>
      <c r="F2047" s="130"/>
      <c r="G2047" s="130"/>
      <c r="H2047" s="130"/>
      <c r="I2047" s="130"/>
      <c r="J2047" s="130"/>
      <c r="K2047" s="130"/>
      <c r="L2047" s="130"/>
      <c r="M2047" s="130"/>
      <c r="N2047" s="130"/>
      <c r="O2047" s="130"/>
      <c r="P2047" s="130"/>
      <c r="Q2047" s="130"/>
      <c r="R2047" s="130"/>
      <c r="S2047" s="130"/>
      <c r="T2047" s="130"/>
      <c r="U2047" s="130"/>
      <c r="V2047" s="130"/>
      <c r="W2047" s="130"/>
      <c r="X2047" s="130"/>
      <c r="Y2047" s="130"/>
      <c r="Z2047" s="130"/>
      <c r="AA2047" s="130"/>
      <c r="AB2047" s="130"/>
      <c r="AC2047" s="130"/>
      <c r="AD2047" s="130"/>
      <c r="AE2047" s="130"/>
      <c r="AF2047" s="130"/>
      <c r="AG2047" s="130"/>
      <c r="AH2047" s="130"/>
      <c r="AI2047" s="130"/>
      <c r="AJ2047" s="130"/>
      <c r="AK2047" s="130"/>
      <c r="AL2047" s="130"/>
      <c r="AM2047" s="130"/>
      <c r="AN2047" s="130"/>
      <c r="AO2047" s="130"/>
      <c r="AP2047" s="130"/>
      <c r="AQ2047" s="130"/>
      <c r="AR2047" s="130"/>
      <c r="AS2047" s="130"/>
      <c r="AT2047" s="130"/>
      <c r="AU2047" s="130"/>
      <c r="AV2047" s="130"/>
      <c r="AW2047" s="130"/>
      <c r="AX2047" s="130"/>
      <c r="AY2047" s="130"/>
      <c r="AZ2047" s="130"/>
      <c r="BA2047" s="130"/>
      <c r="BB2047" s="130"/>
      <c r="BC2047" s="130"/>
      <c r="BD2047" s="130"/>
      <c r="BE2047" s="130"/>
      <c r="BF2047" s="130"/>
      <c r="BG2047" s="130"/>
      <c r="BH2047" s="130"/>
      <c r="BI2047" s="130"/>
      <c r="BJ2047" s="130"/>
      <c r="BK2047" s="130"/>
      <c r="BL2047" s="130"/>
      <c r="BM2047" s="130"/>
      <c r="BN2047" s="130"/>
      <c r="BO2047" s="130"/>
      <c r="BP2047" s="130"/>
      <c r="BQ2047" s="130"/>
      <c r="BR2047" s="130"/>
      <c r="BS2047" s="111"/>
    </row>
    <row r="2048" spans="4:71" s="94" customFormat="1" ht="9.75" customHeight="1" x14ac:dyDescent="0.25">
      <c r="D2048" s="130"/>
      <c r="E2048" s="130"/>
      <c r="F2048" s="130"/>
      <c r="G2048" s="130"/>
      <c r="H2048" s="130"/>
      <c r="I2048" s="130"/>
      <c r="J2048" s="130"/>
      <c r="K2048" s="130"/>
      <c r="L2048" s="130"/>
      <c r="M2048" s="130"/>
      <c r="N2048" s="130"/>
      <c r="O2048" s="130"/>
      <c r="P2048" s="130"/>
      <c r="Q2048" s="130"/>
      <c r="R2048" s="130"/>
      <c r="S2048" s="130"/>
      <c r="T2048" s="130"/>
      <c r="U2048" s="130"/>
      <c r="V2048" s="130"/>
      <c r="W2048" s="130"/>
      <c r="X2048" s="130"/>
      <c r="Y2048" s="130"/>
      <c r="Z2048" s="130"/>
      <c r="AA2048" s="130"/>
      <c r="AB2048" s="130"/>
      <c r="AC2048" s="130"/>
      <c r="AD2048" s="130"/>
      <c r="AE2048" s="130"/>
      <c r="AF2048" s="130"/>
      <c r="AG2048" s="130"/>
      <c r="AH2048" s="130"/>
      <c r="AI2048" s="130"/>
      <c r="AJ2048" s="130"/>
      <c r="AK2048" s="130"/>
      <c r="AL2048" s="130"/>
      <c r="AM2048" s="130"/>
      <c r="AN2048" s="130"/>
      <c r="AO2048" s="130"/>
      <c r="AP2048" s="130"/>
      <c r="AQ2048" s="130"/>
      <c r="AR2048" s="130"/>
      <c r="AS2048" s="130"/>
      <c r="AT2048" s="130"/>
      <c r="AU2048" s="130"/>
      <c r="AV2048" s="130"/>
      <c r="AW2048" s="130"/>
      <c r="AX2048" s="130"/>
      <c r="AY2048" s="130"/>
      <c r="AZ2048" s="130"/>
      <c r="BA2048" s="130"/>
      <c r="BB2048" s="130"/>
      <c r="BC2048" s="130"/>
      <c r="BD2048" s="130"/>
      <c r="BE2048" s="130"/>
      <c r="BF2048" s="130"/>
      <c r="BG2048" s="130"/>
      <c r="BH2048" s="130"/>
      <c r="BI2048" s="130"/>
      <c r="BJ2048" s="130"/>
      <c r="BK2048" s="130"/>
      <c r="BL2048" s="130"/>
      <c r="BM2048" s="130"/>
      <c r="BN2048" s="130"/>
      <c r="BO2048" s="130"/>
      <c r="BP2048" s="130"/>
      <c r="BQ2048" s="130"/>
      <c r="BR2048" s="130"/>
      <c r="BS2048" s="111"/>
    </row>
    <row r="2049" spans="4:71" s="94" customFormat="1" ht="9.75" customHeight="1" x14ac:dyDescent="0.25">
      <c r="D2049" s="130"/>
      <c r="E2049" s="130"/>
      <c r="F2049" s="130"/>
      <c r="G2049" s="130"/>
      <c r="H2049" s="130"/>
      <c r="I2049" s="130"/>
      <c r="J2049" s="130"/>
      <c r="K2049" s="130"/>
      <c r="L2049" s="130"/>
      <c r="M2049" s="130"/>
      <c r="N2049" s="130"/>
      <c r="O2049" s="130"/>
      <c r="P2049" s="130"/>
      <c r="Q2049" s="130"/>
      <c r="R2049" s="130"/>
      <c r="S2049" s="130"/>
      <c r="T2049" s="130"/>
      <c r="U2049" s="130"/>
      <c r="V2049" s="130"/>
      <c r="W2049" s="130"/>
      <c r="X2049" s="130"/>
      <c r="Y2049" s="130"/>
      <c r="Z2049" s="130"/>
      <c r="AA2049" s="130"/>
      <c r="AB2049" s="130"/>
      <c r="AC2049" s="130"/>
      <c r="AD2049" s="130"/>
      <c r="AE2049" s="130"/>
      <c r="AF2049" s="130"/>
      <c r="AG2049" s="130"/>
      <c r="AH2049" s="130"/>
      <c r="AI2049" s="130"/>
      <c r="AJ2049" s="130"/>
      <c r="AK2049" s="130"/>
      <c r="AL2049" s="130"/>
      <c r="AM2049" s="130"/>
      <c r="AN2049" s="130"/>
      <c r="AO2049" s="130"/>
      <c r="AP2049" s="130"/>
      <c r="AQ2049" s="130"/>
      <c r="AR2049" s="130"/>
      <c r="AS2049" s="130"/>
      <c r="AT2049" s="130"/>
      <c r="AU2049" s="130"/>
      <c r="AV2049" s="130"/>
      <c r="AW2049" s="130"/>
      <c r="AX2049" s="130"/>
      <c r="AY2049" s="130"/>
      <c r="AZ2049" s="130"/>
      <c r="BA2049" s="130"/>
      <c r="BB2049" s="130"/>
      <c r="BC2049" s="130"/>
      <c r="BD2049" s="130"/>
      <c r="BE2049" s="130"/>
      <c r="BF2049" s="130"/>
      <c r="BG2049" s="130"/>
      <c r="BH2049" s="130"/>
      <c r="BI2049" s="130"/>
      <c r="BJ2049" s="130"/>
      <c r="BK2049" s="130"/>
      <c r="BL2049" s="130"/>
      <c r="BM2049" s="130"/>
      <c r="BN2049" s="130"/>
      <c r="BO2049" s="130"/>
      <c r="BP2049" s="130"/>
      <c r="BQ2049" s="130"/>
      <c r="BR2049" s="130"/>
      <c r="BS2049" s="111"/>
    </row>
    <row r="2050" spans="4:71" s="94" customFormat="1" ht="9.75" customHeight="1" x14ac:dyDescent="0.25">
      <c r="D2050" s="130"/>
      <c r="E2050" s="130"/>
      <c r="F2050" s="130"/>
      <c r="G2050" s="130"/>
      <c r="H2050" s="130"/>
      <c r="I2050" s="130"/>
      <c r="J2050" s="130"/>
      <c r="K2050" s="130"/>
      <c r="L2050" s="130"/>
      <c r="M2050" s="130"/>
      <c r="N2050" s="130"/>
      <c r="O2050" s="130"/>
      <c r="P2050" s="130"/>
      <c r="Q2050" s="130"/>
      <c r="R2050" s="130"/>
      <c r="S2050" s="130"/>
      <c r="T2050" s="130"/>
      <c r="U2050" s="130"/>
      <c r="V2050" s="130"/>
      <c r="W2050" s="130"/>
      <c r="X2050" s="130"/>
      <c r="Y2050" s="130"/>
      <c r="Z2050" s="130"/>
      <c r="AA2050" s="130"/>
      <c r="AB2050" s="130"/>
      <c r="AC2050" s="130"/>
      <c r="AD2050" s="130"/>
      <c r="AE2050" s="130"/>
      <c r="AF2050" s="130"/>
      <c r="AG2050" s="130"/>
      <c r="AH2050" s="130"/>
      <c r="AI2050" s="130"/>
      <c r="AJ2050" s="130"/>
      <c r="AK2050" s="130"/>
      <c r="AL2050" s="130"/>
      <c r="AM2050" s="130"/>
      <c r="AN2050" s="130"/>
      <c r="AO2050" s="130"/>
      <c r="AP2050" s="130"/>
      <c r="AQ2050" s="130"/>
      <c r="AR2050" s="130"/>
      <c r="AS2050" s="130"/>
      <c r="AT2050" s="130"/>
      <c r="AU2050" s="130"/>
      <c r="AV2050" s="130"/>
      <c r="AW2050" s="130"/>
      <c r="AX2050" s="130"/>
      <c r="AY2050" s="130"/>
      <c r="AZ2050" s="130"/>
      <c r="BA2050" s="130"/>
      <c r="BB2050" s="130"/>
      <c r="BC2050" s="130"/>
      <c r="BD2050" s="130"/>
      <c r="BE2050" s="130"/>
      <c r="BF2050" s="130"/>
      <c r="BG2050" s="130"/>
      <c r="BH2050" s="130"/>
      <c r="BI2050" s="130"/>
      <c r="BJ2050" s="130"/>
      <c r="BK2050" s="130"/>
      <c r="BL2050" s="130"/>
      <c r="BM2050" s="130"/>
      <c r="BN2050" s="130"/>
      <c r="BO2050" s="130"/>
      <c r="BP2050" s="130"/>
      <c r="BQ2050" s="130"/>
      <c r="BR2050" s="130"/>
      <c r="BS2050" s="111"/>
    </row>
    <row r="2051" spans="4:71" s="94" customFormat="1" ht="9.75" customHeight="1" x14ac:dyDescent="0.25">
      <c r="D2051" s="130"/>
      <c r="E2051" s="130"/>
      <c r="F2051" s="130"/>
      <c r="G2051" s="130"/>
      <c r="H2051" s="130"/>
      <c r="I2051" s="130"/>
      <c r="J2051" s="130"/>
      <c r="K2051" s="130"/>
      <c r="L2051" s="130"/>
      <c r="M2051" s="130"/>
      <c r="N2051" s="130"/>
      <c r="O2051" s="130"/>
      <c r="P2051" s="130"/>
      <c r="Q2051" s="130"/>
      <c r="R2051" s="130"/>
      <c r="S2051" s="130"/>
      <c r="T2051" s="130"/>
      <c r="U2051" s="130"/>
      <c r="V2051" s="130"/>
      <c r="W2051" s="130"/>
      <c r="X2051" s="130"/>
      <c r="Y2051" s="130"/>
      <c r="Z2051" s="130"/>
      <c r="AA2051" s="130"/>
      <c r="AB2051" s="130"/>
      <c r="AC2051" s="130"/>
      <c r="AD2051" s="130"/>
      <c r="AE2051" s="130"/>
      <c r="AF2051" s="130"/>
      <c r="AG2051" s="130"/>
      <c r="AH2051" s="130"/>
      <c r="AI2051" s="130"/>
      <c r="AJ2051" s="130"/>
      <c r="AK2051" s="130"/>
      <c r="AL2051" s="130"/>
      <c r="AM2051" s="130"/>
      <c r="AN2051" s="130"/>
      <c r="AO2051" s="130"/>
      <c r="AP2051" s="130"/>
      <c r="AQ2051" s="130"/>
      <c r="AR2051" s="130"/>
      <c r="AS2051" s="130"/>
      <c r="AT2051" s="130"/>
      <c r="AU2051" s="130"/>
      <c r="AV2051" s="130"/>
      <c r="AW2051" s="130"/>
      <c r="AX2051" s="130"/>
      <c r="AY2051" s="130"/>
      <c r="AZ2051" s="130"/>
      <c r="BA2051" s="130"/>
      <c r="BB2051" s="130"/>
      <c r="BC2051" s="130"/>
      <c r="BD2051" s="130"/>
      <c r="BE2051" s="130"/>
      <c r="BF2051" s="130"/>
      <c r="BG2051" s="130"/>
      <c r="BH2051" s="130"/>
      <c r="BI2051" s="130"/>
      <c r="BJ2051" s="130"/>
      <c r="BK2051" s="130"/>
      <c r="BL2051" s="130"/>
      <c r="BM2051" s="130"/>
      <c r="BN2051" s="130"/>
      <c r="BO2051" s="130"/>
      <c r="BP2051" s="130"/>
      <c r="BQ2051" s="130"/>
      <c r="BR2051" s="130"/>
      <c r="BS2051" s="111"/>
    </row>
    <row r="2052" spans="4:71" s="94" customFormat="1" ht="9.75" customHeight="1" x14ac:dyDescent="0.25">
      <c r="D2052" s="130"/>
      <c r="E2052" s="130"/>
      <c r="F2052" s="130"/>
      <c r="G2052" s="130"/>
      <c r="H2052" s="130"/>
      <c r="I2052" s="130"/>
      <c r="J2052" s="130"/>
      <c r="K2052" s="130"/>
      <c r="L2052" s="130"/>
      <c r="M2052" s="130"/>
      <c r="N2052" s="130"/>
      <c r="O2052" s="130"/>
      <c r="P2052" s="130"/>
      <c r="Q2052" s="130"/>
      <c r="R2052" s="130"/>
      <c r="S2052" s="130"/>
      <c r="T2052" s="130"/>
      <c r="U2052" s="130"/>
      <c r="V2052" s="130"/>
      <c r="W2052" s="130"/>
      <c r="X2052" s="130"/>
      <c r="Y2052" s="130"/>
      <c r="Z2052" s="130"/>
      <c r="AA2052" s="130"/>
      <c r="AB2052" s="130"/>
      <c r="AC2052" s="130"/>
      <c r="AD2052" s="130"/>
      <c r="AE2052" s="130"/>
      <c r="AF2052" s="130"/>
      <c r="AG2052" s="130"/>
      <c r="AH2052" s="130"/>
      <c r="AI2052" s="130"/>
      <c r="AJ2052" s="130"/>
      <c r="AK2052" s="130"/>
      <c r="AL2052" s="130"/>
      <c r="AM2052" s="130"/>
      <c r="AN2052" s="130"/>
      <c r="AO2052" s="130"/>
      <c r="AP2052" s="130"/>
      <c r="AQ2052" s="130"/>
      <c r="AR2052" s="130"/>
      <c r="AS2052" s="130"/>
      <c r="AT2052" s="130"/>
      <c r="AU2052" s="130"/>
      <c r="AV2052" s="130"/>
      <c r="AW2052" s="130"/>
      <c r="AX2052" s="130"/>
      <c r="AY2052" s="130"/>
      <c r="AZ2052" s="130"/>
      <c r="BA2052" s="130"/>
      <c r="BB2052" s="130"/>
      <c r="BC2052" s="130"/>
      <c r="BD2052" s="130"/>
      <c r="BE2052" s="130"/>
      <c r="BF2052" s="130"/>
      <c r="BG2052" s="130"/>
      <c r="BH2052" s="130"/>
      <c r="BI2052" s="130"/>
      <c r="BJ2052" s="130"/>
      <c r="BK2052" s="130"/>
      <c r="BL2052" s="130"/>
      <c r="BM2052" s="130"/>
      <c r="BN2052" s="130"/>
      <c r="BO2052" s="130"/>
      <c r="BP2052" s="130"/>
      <c r="BQ2052" s="130"/>
      <c r="BR2052" s="130"/>
      <c r="BS2052" s="111"/>
    </row>
    <row r="2053" spans="4:71" s="94" customFormat="1" ht="9.75" customHeight="1" x14ac:dyDescent="0.25">
      <c r="D2053" s="130"/>
      <c r="E2053" s="130"/>
      <c r="F2053" s="130"/>
      <c r="G2053" s="130"/>
      <c r="H2053" s="130"/>
      <c r="I2053" s="130"/>
      <c r="J2053" s="130"/>
      <c r="K2053" s="130"/>
      <c r="L2053" s="130"/>
      <c r="M2053" s="130"/>
      <c r="N2053" s="130"/>
      <c r="O2053" s="130"/>
      <c r="P2053" s="130"/>
      <c r="Q2053" s="130"/>
      <c r="R2053" s="130"/>
      <c r="S2053" s="130"/>
      <c r="T2053" s="130"/>
      <c r="U2053" s="130"/>
      <c r="V2053" s="130"/>
      <c r="W2053" s="130"/>
      <c r="X2053" s="130"/>
      <c r="Y2053" s="130"/>
      <c r="Z2053" s="130"/>
      <c r="AA2053" s="130"/>
      <c r="AB2053" s="130"/>
      <c r="AC2053" s="130"/>
      <c r="AD2053" s="130"/>
      <c r="AE2053" s="130"/>
      <c r="AF2053" s="130"/>
      <c r="AG2053" s="130"/>
      <c r="AH2053" s="130"/>
      <c r="AI2053" s="130"/>
      <c r="AJ2053" s="130"/>
      <c r="AK2053" s="130"/>
      <c r="AL2053" s="130"/>
      <c r="AM2053" s="130"/>
      <c r="AN2053" s="130"/>
      <c r="AO2053" s="130"/>
      <c r="AP2053" s="130"/>
      <c r="AQ2053" s="130"/>
      <c r="AR2053" s="130"/>
      <c r="AS2053" s="130"/>
      <c r="AT2053" s="130"/>
      <c r="AU2053" s="130"/>
      <c r="AV2053" s="130"/>
      <c r="AW2053" s="130"/>
      <c r="AX2053" s="130"/>
      <c r="AY2053" s="130"/>
      <c r="AZ2053" s="130"/>
      <c r="BA2053" s="130"/>
      <c r="BB2053" s="130"/>
      <c r="BC2053" s="130"/>
      <c r="BD2053" s="130"/>
      <c r="BE2053" s="130"/>
      <c r="BF2053" s="130"/>
      <c r="BG2053" s="130"/>
      <c r="BH2053" s="130"/>
      <c r="BI2053" s="130"/>
      <c r="BJ2053" s="130"/>
      <c r="BK2053" s="130"/>
      <c r="BL2053" s="130"/>
      <c r="BM2053" s="130"/>
      <c r="BN2053" s="130"/>
      <c r="BO2053" s="130"/>
      <c r="BP2053" s="130"/>
      <c r="BQ2053" s="130"/>
      <c r="BR2053" s="130"/>
      <c r="BS2053" s="111"/>
    </row>
    <row r="2054" spans="4:71" s="94" customFormat="1" ht="9.75" customHeight="1" x14ac:dyDescent="0.25">
      <c r="D2054" s="130"/>
      <c r="E2054" s="130"/>
      <c r="F2054" s="130"/>
      <c r="G2054" s="130"/>
      <c r="H2054" s="130"/>
      <c r="I2054" s="130"/>
      <c r="J2054" s="130"/>
      <c r="K2054" s="130"/>
      <c r="L2054" s="130"/>
      <c r="M2054" s="130"/>
      <c r="N2054" s="130"/>
      <c r="O2054" s="130"/>
      <c r="P2054" s="130"/>
      <c r="Q2054" s="130"/>
      <c r="R2054" s="130"/>
      <c r="S2054" s="130"/>
      <c r="T2054" s="130"/>
      <c r="U2054" s="130"/>
      <c r="V2054" s="130"/>
      <c r="W2054" s="130"/>
      <c r="X2054" s="130"/>
      <c r="Y2054" s="130"/>
      <c r="Z2054" s="130"/>
      <c r="AA2054" s="130"/>
      <c r="AB2054" s="130"/>
      <c r="AC2054" s="130"/>
      <c r="AD2054" s="130"/>
      <c r="AE2054" s="130"/>
      <c r="AF2054" s="130"/>
      <c r="AG2054" s="130"/>
      <c r="AH2054" s="130"/>
      <c r="AI2054" s="130"/>
      <c r="AJ2054" s="130"/>
      <c r="AK2054" s="130"/>
      <c r="AL2054" s="130"/>
      <c r="AM2054" s="130"/>
      <c r="AN2054" s="130"/>
      <c r="AO2054" s="130"/>
      <c r="AP2054" s="130"/>
      <c r="AQ2054" s="130"/>
      <c r="AR2054" s="130"/>
      <c r="AS2054" s="130"/>
      <c r="AT2054" s="130"/>
      <c r="AU2054" s="130"/>
      <c r="AV2054" s="130"/>
      <c r="AW2054" s="130"/>
      <c r="AX2054" s="130"/>
      <c r="AY2054" s="130"/>
      <c r="AZ2054" s="130"/>
      <c r="BA2054" s="130"/>
      <c r="BB2054" s="130"/>
      <c r="BC2054" s="130"/>
      <c r="BD2054" s="130"/>
      <c r="BE2054" s="130"/>
      <c r="BF2054" s="130"/>
      <c r="BG2054" s="130"/>
      <c r="BH2054" s="130"/>
      <c r="BI2054" s="130"/>
      <c r="BJ2054" s="130"/>
      <c r="BK2054" s="130"/>
      <c r="BL2054" s="130"/>
      <c r="BM2054" s="130"/>
      <c r="BN2054" s="130"/>
      <c r="BO2054" s="130"/>
      <c r="BP2054" s="130"/>
      <c r="BQ2054" s="130"/>
      <c r="BR2054" s="130"/>
      <c r="BS2054" s="111"/>
    </row>
    <row r="2055" spans="4:71" s="94" customFormat="1" ht="9.75" customHeight="1" x14ac:dyDescent="0.25">
      <c r="D2055" s="130"/>
      <c r="E2055" s="130"/>
      <c r="F2055" s="130"/>
      <c r="G2055" s="130"/>
      <c r="H2055" s="130"/>
      <c r="I2055" s="130"/>
      <c r="J2055" s="130"/>
      <c r="K2055" s="130"/>
      <c r="L2055" s="130"/>
      <c r="M2055" s="130"/>
      <c r="N2055" s="130"/>
      <c r="O2055" s="130"/>
      <c r="P2055" s="130"/>
      <c r="Q2055" s="130"/>
      <c r="R2055" s="130"/>
      <c r="S2055" s="130"/>
      <c r="T2055" s="130"/>
      <c r="U2055" s="130"/>
      <c r="V2055" s="130"/>
      <c r="W2055" s="130"/>
      <c r="X2055" s="130"/>
      <c r="Y2055" s="130"/>
      <c r="Z2055" s="130"/>
      <c r="AA2055" s="130"/>
      <c r="AB2055" s="130"/>
      <c r="AC2055" s="130"/>
      <c r="AD2055" s="130"/>
      <c r="AE2055" s="130"/>
      <c r="AF2055" s="130"/>
      <c r="AG2055" s="130"/>
      <c r="AH2055" s="130"/>
      <c r="AI2055" s="130"/>
      <c r="AJ2055" s="130"/>
      <c r="AK2055" s="130"/>
      <c r="AL2055" s="130"/>
      <c r="AM2055" s="130"/>
      <c r="AN2055" s="130"/>
      <c r="AO2055" s="130"/>
      <c r="AP2055" s="130"/>
      <c r="AQ2055" s="130"/>
      <c r="AR2055" s="130"/>
      <c r="AS2055" s="130"/>
      <c r="AT2055" s="130"/>
      <c r="AU2055" s="130"/>
      <c r="AV2055" s="130"/>
      <c r="AW2055" s="130"/>
      <c r="AX2055" s="130"/>
      <c r="AY2055" s="130"/>
      <c r="AZ2055" s="130"/>
      <c r="BA2055" s="130"/>
      <c r="BB2055" s="130"/>
      <c r="BC2055" s="130"/>
      <c r="BD2055" s="130"/>
      <c r="BE2055" s="130"/>
      <c r="BF2055" s="130"/>
      <c r="BG2055" s="130"/>
      <c r="BH2055" s="130"/>
      <c r="BI2055" s="130"/>
      <c r="BJ2055" s="130"/>
      <c r="BK2055" s="130"/>
      <c r="BL2055" s="130"/>
      <c r="BM2055" s="130"/>
      <c r="BN2055" s="130"/>
      <c r="BO2055" s="130"/>
      <c r="BP2055" s="130"/>
      <c r="BQ2055" s="130"/>
      <c r="BR2055" s="130"/>
      <c r="BS2055" s="111"/>
    </row>
    <row r="2056" spans="4:71" s="94" customFormat="1" ht="9.75" customHeight="1" x14ac:dyDescent="0.25">
      <c r="D2056" s="130"/>
      <c r="E2056" s="130"/>
      <c r="F2056" s="130"/>
      <c r="G2056" s="130"/>
      <c r="H2056" s="130"/>
      <c r="I2056" s="130"/>
      <c r="J2056" s="130"/>
      <c r="K2056" s="130"/>
      <c r="L2056" s="130"/>
      <c r="M2056" s="130"/>
      <c r="N2056" s="130"/>
      <c r="O2056" s="130"/>
      <c r="P2056" s="130"/>
      <c r="Q2056" s="130"/>
      <c r="R2056" s="130"/>
      <c r="S2056" s="130"/>
      <c r="T2056" s="130"/>
      <c r="U2056" s="130"/>
      <c r="V2056" s="130"/>
      <c r="W2056" s="130"/>
      <c r="X2056" s="130"/>
      <c r="Y2056" s="130"/>
      <c r="Z2056" s="130"/>
      <c r="AA2056" s="130"/>
      <c r="AB2056" s="130"/>
      <c r="AC2056" s="130"/>
      <c r="AD2056" s="130"/>
      <c r="AE2056" s="130"/>
      <c r="AF2056" s="130"/>
      <c r="AG2056" s="130"/>
      <c r="AH2056" s="130"/>
      <c r="AI2056" s="130"/>
      <c r="AJ2056" s="130"/>
      <c r="AK2056" s="130"/>
      <c r="AL2056" s="130"/>
      <c r="AM2056" s="130"/>
      <c r="AN2056" s="130"/>
      <c r="AO2056" s="130"/>
      <c r="AP2056" s="130"/>
      <c r="AQ2056" s="130"/>
      <c r="AR2056" s="130"/>
      <c r="AS2056" s="130"/>
      <c r="AT2056" s="130"/>
      <c r="AU2056" s="130"/>
      <c r="AV2056" s="130"/>
      <c r="AW2056" s="130"/>
      <c r="AX2056" s="130"/>
      <c r="AY2056" s="130"/>
      <c r="AZ2056" s="130"/>
      <c r="BA2056" s="130"/>
      <c r="BB2056" s="130"/>
      <c r="BC2056" s="130"/>
      <c r="BD2056" s="130"/>
      <c r="BE2056" s="130"/>
      <c r="BF2056" s="130"/>
      <c r="BG2056" s="130"/>
      <c r="BH2056" s="130"/>
      <c r="BI2056" s="130"/>
      <c r="BJ2056" s="130"/>
      <c r="BK2056" s="130"/>
      <c r="BL2056" s="130"/>
      <c r="BM2056" s="130"/>
      <c r="BN2056" s="130"/>
      <c r="BO2056" s="130"/>
      <c r="BP2056" s="130"/>
      <c r="BQ2056" s="130"/>
      <c r="BR2056" s="130"/>
      <c r="BS2056" s="111"/>
    </row>
    <row r="2057" spans="4:71" s="94" customFormat="1" ht="9.75" customHeight="1" x14ac:dyDescent="0.25">
      <c r="D2057" s="130"/>
      <c r="E2057" s="130"/>
      <c r="F2057" s="130"/>
      <c r="G2057" s="130"/>
      <c r="H2057" s="130"/>
      <c r="I2057" s="130"/>
      <c r="J2057" s="130"/>
      <c r="K2057" s="130"/>
      <c r="L2057" s="130"/>
      <c r="M2057" s="130"/>
      <c r="N2057" s="130"/>
      <c r="O2057" s="130"/>
      <c r="P2057" s="130"/>
      <c r="Q2057" s="130"/>
      <c r="R2057" s="130"/>
      <c r="S2057" s="130"/>
      <c r="T2057" s="130"/>
      <c r="U2057" s="130"/>
      <c r="V2057" s="130"/>
      <c r="W2057" s="130"/>
      <c r="X2057" s="130"/>
      <c r="Y2057" s="130"/>
      <c r="Z2057" s="130"/>
      <c r="AA2057" s="130"/>
      <c r="AB2057" s="130"/>
      <c r="AC2057" s="130"/>
      <c r="AD2057" s="130"/>
      <c r="AE2057" s="130"/>
      <c r="AF2057" s="130"/>
      <c r="AG2057" s="130"/>
      <c r="AH2057" s="130"/>
      <c r="AI2057" s="130"/>
      <c r="AJ2057" s="130"/>
      <c r="AK2057" s="130"/>
      <c r="AL2057" s="130"/>
      <c r="AM2057" s="130"/>
      <c r="AN2057" s="130"/>
      <c r="AO2057" s="130"/>
      <c r="AP2057" s="130"/>
      <c r="AQ2057" s="130"/>
      <c r="AR2057" s="130"/>
      <c r="AS2057" s="130"/>
      <c r="AT2057" s="130"/>
      <c r="AU2057" s="130"/>
      <c r="AV2057" s="130"/>
      <c r="AW2057" s="130"/>
      <c r="AX2057" s="130"/>
      <c r="AY2057" s="130"/>
      <c r="AZ2057" s="130"/>
      <c r="BA2057" s="130"/>
      <c r="BB2057" s="130"/>
      <c r="BC2057" s="130"/>
      <c r="BD2057" s="130"/>
      <c r="BE2057" s="130"/>
      <c r="BF2057" s="130"/>
      <c r="BG2057" s="130"/>
      <c r="BH2057" s="130"/>
      <c r="BI2057" s="130"/>
      <c r="BJ2057" s="130"/>
      <c r="BK2057" s="130"/>
      <c r="BL2057" s="130"/>
      <c r="BM2057" s="130"/>
      <c r="BN2057" s="130"/>
      <c r="BO2057" s="130"/>
      <c r="BP2057" s="130"/>
      <c r="BQ2057" s="130"/>
      <c r="BR2057" s="130"/>
      <c r="BS2057" s="111"/>
    </row>
    <row r="2058" spans="4:71" s="94" customFormat="1" ht="9.75" customHeight="1" x14ac:dyDescent="0.25">
      <c r="D2058" s="130"/>
      <c r="E2058" s="130"/>
      <c r="F2058" s="130"/>
      <c r="G2058" s="130"/>
      <c r="H2058" s="130"/>
      <c r="I2058" s="130"/>
      <c r="J2058" s="130"/>
      <c r="K2058" s="130"/>
      <c r="L2058" s="130"/>
      <c r="M2058" s="130"/>
      <c r="N2058" s="130"/>
      <c r="O2058" s="130"/>
      <c r="P2058" s="130"/>
      <c r="Q2058" s="130"/>
      <c r="R2058" s="130"/>
      <c r="S2058" s="130"/>
      <c r="T2058" s="130"/>
      <c r="U2058" s="130"/>
      <c r="V2058" s="130"/>
      <c r="W2058" s="130"/>
      <c r="X2058" s="130"/>
      <c r="Y2058" s="130"/>
      <c r="Z2058" s="130"/>
      <c r="AA2058" s="130"/>
      <c r="AB2058" s="130"/>
      <c r="AC2058" s="130"/>
      <c r="AD2058" s="130"/>
      <c r="AE2058" s="130"/>
      <c r="AF2058" s="130"/>
      <c r="AG2058" s="130"/>
      <c r="AH2058" s="130"/>
      <c r="AI2058" s="130"/>
      <c r="AJ2058" s="130"/>
      <c r="AK2058" s="130"/>
      <c r="AL2058" s="130"/>
      <c r="AM2058" s="130"/>
      <c r="AN2058" s="130"/>
      <c r="AO2058" s="130"/>
      <c r="AP2058" s="130"/>
      <c r="AQ2058" s="130"/>
      <c r="AR2058" s="130"/>
      <c r="AS2058" s="130"/>
      <c r="AT2058" s="130"/>
      <c r="AU2058" s="130"/>
      <c r="AV2058" s="130"/>
      <c r="AW2058" s="130"/>
      <c r="AX2058" s="130"/>
      <c r="AY2058" s="130"/>
      <c r="AZ2058" s="130"/>
      <c r="BA2058" s="130"/>
      <c r="BB2058" s="130"/>
      <c r="BC2058" s="130"/>
      <c r="BD2058" s="130"/>
      <c r="BE2058" s="130"/>
      <c r="BF2058" s="130"/>
      <c r="BG2058" s="130"/>
      <c r="BH2058" s="130"/>
      <c r="BI2058" s="130"/>
      <c r="BJ2058" s="130"/>
      <c r="BK2058" s="130"/>
      <c r="BL2058" s="130"/>
      <c r="BM2058" s="130"/>
      <c r="BN2058" s="130"/>
      <c r="BO2058" s="130"/>
      <c r="BP2058" s="130"/>
      <c r="BQ2058" s="130"/>
      <c r="BR2058" s="130"/>
      <c r="BS2058" s="111"/>
    </row>
    <row r="2059" spans="4:71" s="94" customFormat="1" ht="9.75" customHeight="1" x14ac:dyDescent="0.25">
      <c r="D2059" s="130"/>
      <c r="E2059" s="130"/>
      <c r="F2059" s="130"/>
      <c r="G2059" s="130"/>
      <c r="H2059" s="130"/>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11"/>
    </row>
    <row r="2060" spans="4:71" s="94" customFormat="1" ht="9.75" customHeight="1" x14ac:dyDescent="0.25">
      <c r="D2060" s="130"/>
      <c r="E2060" s="130"/>
      <c r="F2060" s="130"/>
      <c r="G2060" s="130"/>
      <c r="H2060" s="130"/>
      <c r="I2060" s="130"/>
      <c r="J2060" s="130"/>
      <c r="K2060" s="130"/>
      <c r="L2060" s="130"/>
      <c r="M2060" s="130"/>
      <c r="N2060" s="130"/>
      <c r="O2060" s="130"/>
      <c r="P2060" s="130"/>
      <c r="Q2060" s="130"/>
      <c r="R2060" s="130"/>
      <c r="S2060" s="130"/>
      <c r="T2060" s="130"/>
      <c r="U2060" s="130"/>
      <c r="V2060" s="130"/>
      <c r="W2060" s="130"/>
      <c r="X2060" s="130"/>
      <c r="Y2060" s="130"/>
      <c r="Z2060" s="130"/>
      <c r="AA2060" s="130"/>
      <c r="AB2060" s="130"/>
      <c r="AC2060" s="130"/>
      <c r="AD2060" s="130"/>
      <c r="AE2060" s="130"/>
      <c r="AF2060" s="130"/>
      <c r="AG2060" s="130"/>
      <c r="AH2060" s="130"/>
      <c r="AI2060" s="130"/>
      <c r="AJ2060" s="130"/>
      <c r="AK2060" s="130"/>
      <c r="AL2060" s="130"/>
      <c r="AM2060" s="130"/>
      <c r="AN2060" s="130"/>
      <c r="AO2060" s="130"/>
      <c r="AP2060" s="130"/>
      <c r="AQ2060" s="130"/>
      <c r="AR2060" s="130"/>
      <c r="AS2060" s="130"/>
      <c r="AT2060" s="130"/>
      <c r="AU2060" s="130"/>
      <c r="AV2060" s="130"/>
      <c r="AW2060" s="130"/>
      <c r="AX2060" s="130"/>
      <c r="AY2060" s="130"/>
      <c r="AZ2060" s="130"/>
      <c r="BA2060" s="130"/>
      <c r="BB2060" s="130"/>
      <c r="BC2060" s="130"/>
      <c r="BD2060" s="130"/>
      <c r="BE2060" s="130"/>
      <c r="BF2060" s="130"/>
      <c r="BG2060" s="130"/>
      <c r="BH2060" s="130"/>
      <c r="BI2060" s="130"/>
      <c r="BJ2060" s="130"/>
      <c r="BK2060" s="130"/>
      <c r="BL2060" s="130"/>
      <c r="BM2060" s="130"/>
      <c r="BN2060" s="130"/>
      <c r="BO2060" s="130"/>
      <c r="BP2060" s="130"/>
      <c r="BQ2060" s="130"/>
      <c r="BR2060" s="130"/>
      <c r="BS2060" s="111"/>
    </row>
    <row r="2061" spans="4:71" s="94" customFormat="1" ht="9.75" customHeight="1" x14ac:dyDescent="0.25">
      <c r="D2061" s="130"/>
      <c r="E2061" s="130"/>
      <c r="F2061" s="130"/>
      <c r="G2061" s="130"/>
      <c r="H2061" s="130"/>
      <c r="I2061" s="130"/>
      <c r="J2061" s="130"/>
      <c r="K2061" s="130"/>
      <c r="L2061" s="130"/>
      <c r="M2061" s="130"/>
      <c r="N2061" s="130"/>
      <c r="O2061" s="130"/>
      <c r="P2061" s="130"/>
      <c r="Q2061" s="130"/>
      <c r="R2061" s="130"/>
      <c r="S2061" s="130"/>
      <c r="T2061" s="130"/>
      <c r="U2061" s="130"/>
      <c r="V2061" s="130"/>
      <c r="W2061" s="130"/>
      <c r="X2061" s="130"/>
      <c r="Y2061" s="130"/>
      <c r="Z2061" s="130"/>
      <c r="AA2061" s="130"/>
      <c r="AB2061" s="130"/>
      <c r="AC2061" s="130"/>
      <c r="AD2061" s="130"/>
      <c r="AE2061" s="130"/>
      <c r="AF2061" s="130"/>
      <c r="AG2061" s="130"/>
      <c r="AH2061" s="130"/>
      <c r="AI2061" s="130"/>
      <c r="AJ2061" s="130"/>
      <c r="AK2061" s="130"/>
      <c r="AL2061" s="130"/>
      <c r="AM2061" s="130"/>
      <c r="AN2061" s="130"/>
      <c r="AO2061" s="130"/>
      <c r="AP2061" s="130"/>
      <c r="AQ2061" s="130"/>
      <c r="AR2061" s="130"/>
      <c r="AS2061" s="130"/>
      <c r="AT2061" s="130"/>
      <c r="AU2061" s="130"/>
      <c r="AV2061" s="130"/>
      <c r="AW2061" s="130"/>
      <c r="AX2061" s="130"/>
      <c r="AY2061" s="130"/>
      <c r="AZ2061" s="130"/>
      <c r="BA2061" s="130"/>
      <c r="BB2061" s="130"/>
      <c r="BC2061" s="130"/>
      <c r="BD2061" s="130"/>
      <c r="BE2061" s="130"/>
      <c r="BF2061" s="130"/>
      <c r="BG2061" s="130"/>
      <c r="BH2061" s="130"/>
      <c r="BI2061" s="130"/>
      <c r="BJ2061" s="130"/>
      <c r="BK2061" s="130"/>
      <c r="BL2061" s="130"/>
      <c r="BM2061" s="130"/>
      <c r="BN2061" s="130"/>
      <c r="BO2061" s="130"/>
      <c r="BP2061" s="130"/>
      <c r="BQ2061" s="130"/>
      <c r="BR2061" s="130"/>
      <c r="BS2061" s="111"/>
    </row>
    <row r="2062" spans="4:71" s="94" customFormat="1" ht="9.75" customHeight="1" x14ac:dyDescent="0.25">
      <c r="D2062" s="130"/>
      <c r="E2062" s="130"/>
      <c r="F2062" s="130"/>
      <c r="G2062" s="130"/>
      <c r="H2062" s="130"/>
      <c r="I2062" s="130"/>
      <c r="J2062" s="130"/>
      <c r="K2062" s="130"/>
      <c r="L2062" s="130"/>
      <c r="M2062" s="130"/>
      <c r="N2062" s="130"/>
      <c r="O2062" s="130"/>
      <c r="P2062" s="130"/>
      <c r="Q2062" s="130"/>
      <c r="R2062" s="130"/>
      <c r="S2062" s="130"/>
      <c r="T2062" s="130"/>
      <c r="U2062" s="130"/>
      <c r="V2062" s="130"/>
      <c r="W2062" s="130"/>
      <c r="X2062" s="130"/>
      <c r="Y2062" s="130"/>
      <c r="Z2062" s="130"/>
      <c r="AA2062" s="130"/>
      <c r="AB2062" s="130"/>
      <c r="AC2062" s="130"/>
      <c r="AD2062" s="130"/>
      <c r="AE2062" s="130"/>
      <c r="AF2062" s="130"/>
      <c r="AG2062" s="130"/>
      <c r="AH2062" s="130"/>
      <c r="AI2062" s="130"/>
      <c r="AJ2062" s="130"/>
      <c r="AK2062" s="130"/>
      <c r="AL2062" s="130"/>
      <c r="AM2062" s="130"/>
      <c r="AN2062" s="130"/>
      <c r="AO2062" s="130"/>
      <c r="AP2062" s="130"/>
      <c r="AQ2062" s="130"/>
      <c r="AR2062" s="130"/>
      <c r="AS2062" s="130"/>
      <c r="AT2062" s="130"/>
      <c r="AU2062" s="130"/>
      <c r="AV2062" s="130"/>
      <c r="AW2062" s="130"/>
      <c r="AX2062" s="130"/>
      <c r="AY2062" s="130"/>
      <c r="AZ2062" s="130"/>
      <c r="BA2062" s="130"/>
      <c r="BB2062" s="130"/>
      <c r="BC2062" s="130"/>
      <c r="BD2062" s="130"/>
      <c r="BE2062" s="130"/>
      <c r="BF2062" s="130"/>
      <c r="BG2062" s="130"/>
      <c r="BH2062" s="130"/>
      <c r="BI2062" s="130"/>
      <c r="BJ2062" s="130"/>
      <c r="BK2062" s="130"/>
      <c r="BL2062" s="130"/>
      <c r="BM2062" s="130"/>
      <c r="BN2062" s="130"/>
      <c r="BO2062" s="130"/>
      <c r="BP2062" s="130"/>
      <c r="BQ2062" s="130"/>
      <c r="BR2062" s="130"/>
      <c r="BS2062" s="111"/>
    </row>
    <row r="2063" spans="4:71" s="94" customFormat="1" ht="9.75" customHeight="1" x14ac:dyDescent="0.25">
      <c r="D2063" s="130"/>
      <c r="E2063" s="130"/>
      <c r="F2063" s="130"/>
      <c r="G2063" s="130"/>
      <c r="H2063" s="130"/>
      <c r="I2063" s="130"/>
      <c r="J2063" s="130"/>
      <c r="K2063" s="130"/>
      <c r="L2063" s="130"/>
      <c r="M2063" s="130"/>
      <c r="N2063" s="130"/>
      <c r="O2063" s="130"/>
      <c r="P2063" s="130"/>
      <c r="Q2063" s="130"/>
      <c r="R2063" s="130"/>
      <c r="S2063" s="130"/>
      <c r="T2063" s="130"/>
      <c r="U2063" s="130"/>
      <c r="V2063" s="130"/>
      <c r="W2063" s="130"/>
      <c r="X2063" s="130"/>
      <c r="Y2063" s="130"/>
      <c r="Z2063" s="130"/>
      <c r="AA2063" s="130"/>
      <c r="AB2063" s="130"/>
      <c r="AC2063" s="130"/>
      <c r="AD2063" s="130"/>
      <c r="AE2063" s="130"/>
      <c r="AF2063" s="130"/>
      <c r="AG2063" s="130"/>
      <c r="AH2063" s="130"/>
      <c r="AI2063" s="130"/>
      <c r="AJ2063" s="130"/>
      <c r="AK2063" s="130"/>
      <c r="AL2063" s="130"/>
      <c r="AM2063" s="130"/>
      <c r="AN2063" s="130"/>
      <c r="AO2063" s="130"/>
      <c r="AP2063" s="130"/>
      <c r="AQ2063" s="130"/>
      <c r="AR2063" s="130"/>
      <c r="AS2063" s="130"/>
      <c r="AT2063" s="130"/>
      <c r="AU2063" s="130"/>
      <c r="AV2063" s="130"/>
      <c r="AW2063" s="130"/>
      <c r="AX2063" s="130"/>
      <c r="AY2063" s="130"/>
      <c r="AZ2063" s="130"/>
      <c r="BA2063" s="130"/>
      <c r="BB2063" s="130"/>
      <c r="BC2063" s="130"/>
      <c r="BD2063" s="130"/>
      <c r="BE2063" s="130"/>
      <c r="BF2063" s="130"/>
      <c r="BG2063" s="130"/>
      <c r="BH2063" s="130"/>
      <c r="BI2063" s="130"/>
      <c r="BJ2063" s="130"/>
      <c r="BK2063" s="130"/>
      <c r="BL2063" s="130"/>
      <c r="BM2063" s="130"/>
      <c r="BN2063" s="130"/>
      <c r="BO2063" s="130"/>
      <c r="BP2063" s="130"/>
      <c r="BQ2063" s="130"/>
      <c r="BR2063" s="130"/>
      <c r="BS2063" s="111"/>
    </row>
    <row r="2064" spans="4:71" s="94" customFormat="1" ht="9.75" customHeight="1" x14ac:dyDescent="0.25">
      <c r="D2064" s="130"/>
      <c r="E2064" s="130"/>
      <c r="F2064" s="130"/>
      <c r="G2064" s="130"/>
      <c r="H2064" s="130"/>
      <c r="I2064" s="130"/>
      <c r="J2064" s="130"/>
      <c r="K2064" s="130"/>
      <c r="L2064" s="130"/>
      <c r="M2064" s="130"/>
      <c r="N2064" s="130"/>
      <c r="O2064" s="130"/>
      <c r="P2064" s="130"/>
      <c r="Q2064" s="130"/>
      <c r="R2064" s="130"/>
      <c r="S2064" s="130"/>
      <c r="T2064" s="130"/>
      <c r="U2064" s="130"/>
      <c r="V2064" s="130"/>
      <c r="W2064" s="130"/>
      <c r="X2064" s="130"/>
      <c r="Y2064" s="130"/>
      <c r="Z2064" s="130"/>
      <c r="AA2064" s="130"/>
      <c r="AB2064" s="130"/>
      <c r="AC2064" s="130"/>
      <c r="AD2064" s="130"/>
      <c r="AE2064" s="130"/>
      <c r="AF2064" s="130"/>
      <c r="AG2064" s="130"/>
      <c r="AH2064" s="130"/>
      <c r="AI2064" s="130"/>
      <c r="AJ2064" s="130"/>
      <c r="AK2064" s="130"/>
      <c r="AL2064" s="130"/>
      <c r="AM2064" s="130"/>
      <c r="AN2064" s="130"/>
      <c r="AO2064" s="130"/>
      <c r="AP2064" s="130"/>
      <c r="AQ2064" s="130"/>
      <c r="AR2064" s="130"/>
      <c r="AS2064" s="130"/>
      <c r="AT2064" s="130"/>
      <c r="AU2064" s="130"/>
      <c r="AV2064" s="130"/>
      <c r="AW2064" s="130"/>
      <c r="AX2064" s="130"/>
      <c r="AY2064" s="130"/>
      <c r="AZ2064" s="130"/>
      <c r="BA2064" s="130"/>
      <c r="BB2064" s="130"/>
      <c r="BC2064" s="130"/>
      <c r="BD2064" s="130"/>
      <c r="BE2064" s="130"/>
      <c r="BF2064" s="130"/>
      <c r="BG2064" s="130"/>
      <c r="BH2064" s="130"/>
      <c r="BI2064" s="130"/>
      <c r="BJ2064" s="130"/>
      <c r="BK2064" s="130"/>
      <c r="BL2064" s="130"/>
      <c r="BM2064" s="130"/>
      <c r="BN2064" s="130"/>
      <c r="BO2064" s="130"/>
      <c r="BP2064" s="130"/>
      <c r="BQ2064" s="130"/>
      <c r="BR2064" s="130"/>
      <c r="BS2064" s="111"/>
    </row>
    <row r="2065" spans="4:71" s="94" customFormat="1" ht="9.75" customHeight="1" x14ac:dyDescent="0.25">
      <c r="D2065" s="130"/>
      <c r="E2065" s="130"/>
      <c r="F2065" s="130"/>
      <c r="G2065" s="130"/>
      <c r="H2065" s="130"/>
      <c r="I2065" s="130"/>
      <c r="J2065" s="130"/>
      <c r="K2065" s="130"/>
      <c r="L2065" s="130"/>
      <c r="M2065" s="130"/>
      <c r="N2065" s="130"/>
      <c r="O2065" s="130"/>
      <c r="P2065" s="130"/>
      <c r="Q2065" s="130"/>
      <c r="R2065" s="130"/>
      <c r="S2065" s="130"/>
      <c r="T2065" s="130"/>
      <c r="U2065" s="130"/>
      <c r="V2065" s="130"/>
      <c r="W2065" s="130"/>
      <c r="X2065" s="130"/>
      <c r="Y2065" s="130"/>
      <c r="Z2065" s="130"/>
      <c r="AA2065" s="130"/>
      <c r="AB2065" s="130"/>
      <c r="AC2065" s="130"/>
      <c r="AD2065" s="130"/>
      <c r="AE2065" s="130"/>
      <c r="AF2065" s="130"/>
      <c r="AG2065" s="130"/>
      <c r="AH2065" s="130"/>
      <c r="AI2065" s="130"/>
      <c r="AJ2065" s="130"/>
      <c r="AK2065" s="130"/>
      <c r="AL2065" s="130"/>
      <c r="AM2065" s="130"/>
      <c r="AN2065" s="130"/>
      <c r="AO2065" s="130"/>
      <c r="AP2065" s="130"/>
      <c r="AQ2065" s="130"/>
      <c r="AR2065" s="130"/>
      <c r="AS2065" s="130"/>
      <c r="AT2065" s="130"/>
      <c r="AU2065" s="130"/>
      <c r="AV2065" s="130"/>
      <c r="AW2065" s="130"/>
      <c r="AX2065" s="130"/>
      <c r="AY2065" s="130"/>
      <c r="AZ2065" s="130"/>
      <c r="BA2065" s="130"/>
      <c r="BB2065" s="130"/>
      <c r="BC2065" s="130"/>
      <c r="BD2065" s="130"/>
      <c r="BE2065" s="130"/>
      <c r="BF2065" s="130"/>
      <c r="BG2065" s="130"/>
      <c r="BH2065" s="130"/>
      <c r="BI2065" s="130"/>
      <c r="BJ2065" s="130"/>
      <c r="BK2065" s="130"/>
      <c r="BL2065" s="130"/>
      <c r="BM2065" s="130"/>
      <c r="BN2065" s="130"/>
      <c r="BO2065" s="130"/>
      <c r="BP2065" s="130"/>
      <c r="BQ2065" s="130"/>
      <c r="BR2065" s="130"/>
      <c r="BS2065" s="111"/>
    </row>
    <row r="2066" spans="4:71" s="94" customFormat="1" ht="9.75" customHeight="1" x14ac:dyDescent="0.25">
      <c r="D2066" s="130"/>
      <c r="E2066" s="130"/>
      <c r="F2066" s="130"/>
      <c r="G2066" s="130"/>
      <c r="H2066" s="130"/>
      <c r="I2066" s="130"/>
      <c r="J2066" s="130"/>
      <c r="K2066" s="130"/>
      <c r="L2066" s="130"/>
      <c r="M2066" s="130"/>
      <c r="N2066" s="130"/>
      <c r="O2066" s="130"/>
      <c r="P2066" s="130"/>
      <c r="Q2066" s="130"/>
      <c r="R2066" s="130"/>
      <c r="S2066" s="130"/>
      <c r="T2066" s="130"/>
      <c r="U2066" s="130"/>
      <c r="V2066" s="130"/>
      <c r="W2066" s="130"/>
      <c r="X2066" s="130"/>
      <c r="Y2066" s="130"/>
      <c r="Z2066" s="130"/>
      <c r="AA2066" s="130"/>
      <c r="AB2066" s="130"/>
      <c r="AC2066" s="130"/>
      <c r="AD2066" s="130"/>
      <c r="AE2066" s="130"/>
      <c r="AF2066" s="130"/>
      <c r="AG2066" s="130"/>
      <c r="AH2066" s="130"/>
      <c r="AI2066" s="130"/>
      <c r="AJ2066" s="130"/>
      <c r="AK2066" s="130"/>
      <c r="AL2066" s="130"/>
      <c r="AM2066" s="130"/>
      <c r="AN2066" s="130"/>
      <c r="AO2066" s="130"/>
      <c r="AP2066" s="130"/>
      <c r="AQ2066" s="130"/>
      <c r="AR2066" s="130"/>
      <c r="AS2066" s="130"/>
      <c r="AT2066" s="130"/>
      <c r="AU2066" s="130"/>
      <c r="AV2066" s="130"/>
      <c r="AW2066" s="130"/>
      <c r="AX2066" s="130"/>
      <c r="AY2066" s="130"/>
      <c r="AZ2066" s="130"/>
      <c r="BA2066" s="130"/>
      <c r="BB2066" s="130"/>
      <c r="BC2066" s="130"/>
      <c r="BD2066" s="130"/>
      <c r="BE2066" s="130"/>
      <c r="BF2066" s="130"/>
      <c r="BG2066" s="130"/>
      <c r="BH2066" s="130"/>
      <c r="BI2066" s="130"/>
      <c r="BJ2066" s="130"/>
      <c r="BK2066" s="130"/>
      <c r="BL2066" s="130"/>
      <c r="BM2066" s="130"/>
      <c r="BN2066" s="130"/>
      <c r="BO2066" s="130"/>
      <c r="BP2066" s="130"/>
      <c r="BQ2066" s="130"/>
      <c r="BR2066" s="130"/>
      <c r="BS2066" s="111"/>
    </row>
    <row r="2067" spans="4:71" s="94" customFormat="1" ht="9.75" customHeight="1" x14ac:dyDescent="0.25">
      <c r="D2067" s="130"/>
      <c r="E2067" s="130"/>
      <c r="F2067" s="130"/>
      <c r="G2067" s="130"/>
      <c r="H2067" s="130"/>
      <c r="I2067" s="130"/>
      <c r="J2067" s="130"/>
      <c r="K2067" s="130"/>
      <c r="L2067" s="130"/>
      <c r="M2067" s="130"/>
      <c r="N2067" s="130"/>
      <c r="O2067" s="130"/>
      <c r="P2067" s="130"/>
      <c r="Q2067" s="130"/>
      <c r="R2067" s="130"/>
      <c r="S2067" s="130"/>
      <c r="T2067" s="130"/>
      <c r="U2067" s="130"/>
      <c r="V2067" s="130"/>
      <c r="W2067" s="130"/>
      <c r="X2067" s="130"/>
      <c r="Y2067" s="130"/>
      <c r="Z2067" s="130"/>
      <c r="AA2067" s="130"/>
      <c r="AB2067" s="130"/>
      <c r="AC2067" s="130"/>
      <c r="AD2067" s="130"/>
      <c r="AE2067" s="130"/>
      <c r="AF2067" s="130"/>
      <c r="AG2067" s="130"/>
      <c r="AH2067" s="130"/>
      <c r="AI2067" s="130"/>
      <c r="AJ2067" s="130"/>
      <c r="AK2067" s="130"/>
      <c r="AL2067" s="130"/>
      <c r="AM2067" s="130"/>
      <c r="AN2067" s="130"/>
      <c r="AO2067" s="130"/>
      <c r="AP2067" s="130"/>
      <c r="AQ2067" s="130"/>
      <c r="AR2067" s="130"/>
      <c r="AS2067" s="130"/>
      <c r="AT2067" s="130"/>
      <c r="AU2067" s="130"/>
      <c r="AV2067" s="130"/>
      <c r="AW2067" s="130"/>
      <c r="AX2067" s="130"/>
      <c r="AY2067" s="130"/>
      <c r="AZ2067" s="130"/>
      <c r="BA2067" s="130"/>
      <c r="BB2067" s="130"/>
      <c r="BC2067" s="130"/>
      <c r="BD2067" s="130"/>
      <c r="BE2067" s="130"/>
      <c r="BF2067" s="130"/>
      <c r="BG2067" s="130"/>
      <c r="BH2067" s="130"/>
      <c r="BI2067" s="130"/>
      <c r="BJ2067" s="130"/>
      <c r="BK2067" s="130"/>
      <c r="BL2067" s="130"/>
      <c r="BM2067" s="130"/>
      <c r="BN2067" s="130"/>
      <c r="BO2067" s="130"/>
      <c r="BP2067" s="130"/>
      <c r="BQ2067" s="130"/>
      <c r="BR2067" s="130"/>
      <c r="BS2067" s="111"/>
    </row>
    <row r="2068" spans="4:71" s="94" customFormat="1" ht="9.75" customHeight="1" x14ac:dyDescent="0.25">
      <c r="D2068" s="130"/>
      <c r="E2068" s="130"/>
      <c r="F2068" s="130"/>
      <c r="G2068" s="130"/>
      <c r="H2068" s="130"/>
      <c r="I2068" s="130"/>
      <c r="J2068" s="130"/>
      <c r="K2068" s="130"/>
      <c r="L2068" s="130"/>
      <c r="M2068" s="130"/>
      <c r="N2068" s="130"/>
      <c r="O2068" s="130"/>
      <c r="P2068" s="130"/>
      <c r="Q2068" s="130"/>
      <c r="R2068" s="130"/>
      <c r="S2068" s="130"/>
      <c r="T2068" s="130"/>
      <c r="U2068" s="130"/>
      <c r="V2068" s="130"/>
      <c r="W2068" s="130"/>
      <c r="X2068" s="130"/>
      <c r="Y2068" s="130"/>
      <c r="Z2068" s="130"/>
      <c r="AA2068" s="130"/>
      <c r="AB2068" s="130"/>
      <c r="AC2068" s="130"/>
      <c r="AD2068" s="130"/>
      <c r="AE2068" s="130"/>
      <c r="AF2068" s="130"/>
      <c r="AG2068" s="130"/>
      <c r="AH2068" s="130"/>
      <c r="AI2068" s="130"/>
      <c r="AJ2068" s="130"/>
      <c r="AK2068" s="130"/>
      <c r="AL2068" s="130"/>
      <c r="AM2068" s="130"/>
      <c r="AN2068" s="130"/>
      <c r="AO2068" s="130"/>
      <c r="AP2068" s="130"/>
      <c r="AQ2068" s="130"/>
      <c r="AR2068" s="130"/>
      <c r="AS2068" s="130"/>
      <c r="AT2068" s="130"/>
      <c r="AU2068" s="130"/>
      <c r="AV2068" s="130"/>
      <c r="AW2068" s="130"/>
      <c r="AX2068" s="130"/>
      <c r="AY2068" s="130"/>
      <c r="AZ2068" s="130"/>
      <c r="BA2068" s="130"/>
      <c r="BB2068" s="130"/>
      <c r="BC2068" s="130"/>
      <c r="BD2068" s="130"/>
      <c r="BE2068" s="130"/>
      <c r="BF2068" s="130"/>
      <c r="BG2068" s="130"/>
      <c r="BH2068" s="130"/>
      <c r="BI2068" s="130"/>
      <c r="BJ2068" s="130"/>
      <c r="BK2068" s="130"/>
      <c r="BL2068" s="130"/>
      <c r="BM2068" s="130"/>
      <c r="BN2068" s="130"/>
      <c r="BO2068" s="130"/>
      <c r="BP2068" s="130"/>
      <c r="BQ2068" s="130"/>
      <c r="BR2068" s="130"/>
      <c r="BS2068" s="111"/>
    </row>
    <row r="2069" spans="4:71" s="94" customFormat="1" ht="9.75" customHeight="1" x14ac:dyDescent="0.25">
      <c r="D2069" s="130"/>
      <c r="E2069" s="130"/>
      <c r="F2069" s="130"/>
      <c r="G2069" s="130"/>
      <c r="H2069" s="130"/>
      <c r="I2069" s="130"/>
      <c r="J2069" s="130"/>
      <c r="K2069" s="130"/>
      <c r="L2069" s="130"/>
      <c r="M2069" s="130"/>
      <c r="N2069" s="130"/>
      <c r="O2069" s="130"/>
      <c r="P2069" s="130"/>
      <c r="Q2069" s="130"/>
      <c r="R2069" s="130"/>
      <c r="S2069" s="130"/>
      <c r="T2069" s="130"/>
      <c r="U2069" s="130"/>
      <c r="V2069" s="130"/>
      <c r="W2069" s="130"/>
      <c r="X2069" s="130"/>
      <c r="Y2069" s="130"/>
      <c r="Z2069" s="130"/>
      <c r="AA2069" s="130"/>
      <c r="AB2069" s="130"/>
      <c r="AC2069" s="130"/>
      <c r="AD2069" s="130"/>
      <c r="AE2069" s="130"/>
      <c r="AF2069" s="130"/>
      <c r="AG2069" s="130"/>
      <c r="AH2069" s="130"/>
      <c r="AI2069" s="130"/>
      <c r="AJ2069" s="130"/>
      <c r="AK2069" s="130"/>
      <c r="AL2069" s="130"/>
      <c r="AM2069" s="130"/>
      <c r="AN2069" s="130"/>
      <c r="AO2069" s="130"/>
      <c r="AP2069" s="130"/>
      <c r="AQ2069" s="130"/>
      <c r="AR2069" s="130"/>
      <c r="AS2069" s="130"/>
      <c r="AT2069" s="130"/>
      <c r="AU2069" s="130"/>
      <c r="AV2069" s="130"/>
      <c r="AW2069" s="130"/>
      <c r="AX2069" s="130"/>
      <c r="AY2069" s="130"/>
      <c r="AZ2069" s="130"/>
      <c r="BA2069" s="130"/>
      <c r="BB2069" s="130"/>
      <c r="BC2069" s="130"/>
      <c r="BD2069" s="130"/>
      <c r="BE2069" s="130"/>
      <c r="BF2069" s="130"/>
      <c r="BG2069" s="130"/>
      <c r="BH2069" s="130"/>
      <c r="BI2069" s="130"/>
      <c r="BJ2069" s="130"/>
      <c r="BK2069" s="130"/>
      <c r="BL2069" s="130"/>
      <c r="BM2069" s="130"/>
      <c r="BN2069" s="130"/>
      <c r="BO2069" s="130"/>
      <c r="BP2069" s="130"/>
      <c r="BQ2069" s="130"/>
      <c r="BR2069" s="130"/>
      <c r="BS2069" s="111"/>
    </row>
    <row r="2070" spans="4:71" s="94" customFormat="1" ht="9.75" customHeight="1" x14ac:dyDescent="0.25">
      <c r="D2070" s="130"/>
      <c r="E2070" s="130"/>
      <c r="F2070" s="130"/>
      <c r="G2070" s="130"/>
      <c r="H2070" s="130"/>
      <c r="I2070" s="130"/>
      <c r="J2070" s="130"/>
      <c r="K2070" s="130"/>
      <c r="L2070" s="130"/>
      <c r="M2070" s="130"/>
      <c r="N2070" s="130"/>
      <c r="O2070" s="130"/>
      <c r="P2070" s="130"/>
      <c r="Q2070" s="130"/>
      <c r="R2070" s="130"/>
      <c r="S2070" s="130"/>
      <c r="T2070" s="130"/>
      <c r="U2070" s="130"/>
      <c r="V2070" s="130"/>
      <c r="W2070" s="130"/>
      <c r="X2070" s="130"/>
      <c r="Y2070" s="130"/>
      <c r="Z2070" s="130"/>
      <c r="AA2070" s="130"/>
      <c r="AB2070" s="130"/>
      <c r="AC2070" s="130"/>
      <c r="AD2070" s="130"/>
      <c r="AE2070" s="130"/>
      <c r="AF2070" s="130"/>
      <c r="AG2070" s="130"/>
      <c r="AH2070" s="130"/>
      <c r="AI2070" s="130"/>
      <c r="AJ2070" s="130"/>
      <c r="AK2070" s="130"/>
      <c r="AL2070" s="130"/>
      <c r="AM2070" s="130"/>
      <c r="AN2070" s="130"/>
      <c r="AO2070" s="130"/>
      <c r="AP2070" s="130"/>
      <c r="AQ2070" s="130"/>
      <c r="AR2070" s="130"/>
      <c r="AS2070" s="130"/>
      <c r="AT2070" s="130"/>
      <c r="AU2070" s="130"/>
      <c r="AV2070" s="130"/>
      <c r="AW2070" s="130"/>
      <c r="AX2070" s="130"/>
      <c r="AY2070" s="130"/>
      <c r="AZ2070" s="130"/>
      <c r="BA2070" s="130"/>
      <c r="BB2070" s="130"/>
      <c r="BC2070" s="130"/>
      <c r="BD2070" s="130"/>
      <c r="BE2070" s="130"/>
      <c r="BF2070" s="130"/>
      <c r="BG2070" s="130"/>
      <c r="BH2070" s="130"/>
      <c r="BI2070" s="130"/>
      <c r="BJ2070" s="130"/>
      <c r="BK2070" s="130"/>
      <c r="BL2070" s="130"/>
      <c r="BM2070" s="130"/>
      <c r="BN2070" s="130"/>
      <c r="BO2070" s="130"/>
      <c r="BP2070" s="130"/>
      <c r="BQ2070" s="130"/>
      <c r="BR2070" s="130"/>
      <c r="BS2070" s="111"/>
    </row>
    <row r="2071" spans="4:71" s="94" customFormat="1" ht="9.75" customHeight="1" x14ac:dyDescent="0.25">
      <c r="D2071" s="130"/>
      <c r="E2071" s="130"/>
      <c r="F2071" s="130"/>
      <c r="G2071" s="130"/>
      <c r="H2071" s="130"/>
      <c r="I2071" s="130"/>
      <c r="J2071" s="130"/>
      <c r="K2071" s="130"/>
      <c r="L2071" s="130"/>
      <c r="M2071" s="130"/>
      <c r="N2071" s="130"/>
      <c r="O2071" s="130"/>
      <c r="P2071" s="130"/>
      <c r="Q2071" s="130"/>
      <c r="R2071" s="130"/>
      <c r="S2071" s="130"/>
      <c r="T2071" s="130"/>
      <c r="U2071" s="130"/>
      <c r="V2071" s="130"/>
      <c r="W2071" s="130"/>
      <c r="X2071" s="130"/>
      <c r="Y2071" s="130"/>
      <c r="Z2071" s="130"/>
      <c r="AA2071" s="130"/>
      <c r="AB2071" s="130"/>
      <c r="AC2071" s="130"/>
      <c r="AD2071" s="130"/>
      <c r="AE2071" s="130"/>
      <c r="AF2071" s="130"/>
      <c r="AG2071" s="130"/>
      <c r="AH2071" s="130"/>
      <c r="AI2071" s="130"/>
      <c r="AJ2071" s="130"/>
      <c r="AK2071" s="130"/>
      <c r="AL2071" s="130"/>
      <c r="AM2071" s="130"/>
      <c r="AN2071" s="130"/>
      <c r="AO2071" s="130"/>
      <c r="AP2071" s="130"/>
      <c r="AQ2071" s="130"/>
      <c r="AR2071" s="130"/>
      <c r="AS2071" s="130"/>
      <c r="AT2071" s="130"/>
      <c r="AU2071" s="130"/>
      <c r="AV2071" s="130"/>
      <c r="AW2071" s="130"/>
      <c r="AX2071" s="130"/>
      <c r="AY2071" s="130"/>
      <c r="AZ2071" s="130"/>
      <c r="BA2071" s="130"/>
      <c r="BB2071" s="130"/>
      <c r="BC2071" s="130"/>
      <c r="BD2071" s="130"/>
      <c r="BE2071" s="130"/>
      <c r="BF2071" s="130"/>
      <c r="BG2071" s="130"/>
      <c r="BH2071" s="130"/>
      <c r="BI2071" s="130"/>
      <c r="BJ2071" s="130"/>
      <c r="BK2071" s="130"/>
      <c r="BL2071" s="130"/>
      <c r="BM2071" s="130"/>
      <c r="BN2071" s="130"/>
      <c r="BO2071" s="130"/>
      <c r="BP2071" s="130"/>
      <c r="BQ2071" s="130"/>
      <c r="BR2071" s="130"/>
      <c r="BS2071" s="111"/>
    </row>
    <row r="2072" spans="4:71" s="94" customFormat="1" ht="9.75" customHeight="1" x14ac:dyDescent="0.25">
      <c r="D2072" s="130"/>
      <c r="E2072" s="130"/>
      <c r="F2072" s="130"/>
      <c r="G2072" s="130"/>
      <c r="H2072" s="130"/>
      <c r="I2072" s="130"/>
      <c r="J2072" s="130"/>
      <c r="K2072" s="130"/>
      <c r="L2072" s="130"/>
      <c r="M2072" s="130"/>
      <c r="N2072" s="130"/>
      <c r="O2072" s="130"/>
      <c r="P2072" s="130"/>
      <c r="Q2072" s="130"/>
      <c r="R2072" s="130"/>
      <c r="S2072" s="130"/>
      <c r="T2072" s="130"/>
      <c r="U2072" s="130"/>
      <c r="V2072" s="130"/>
      <c r="W2072" s="130"/>
      <c r="X2072" s="130"/>
      <c r="Y2072" s="130"/>
      <c r="Z2072" s="130"/>
      <c r="AA2072" s="130"/>
      <c r="AB2072" s="130"/>
      <c r="AC2072" s="130"/>
      <c r="AD2072" s="130"/>
      <c r="AE2072" s="130"/>
      <c r="AF2072" s="130"/>
      <c r="AG2072" s="130"/>
      <c r="AH2072" s="130"/>
      <c r="AI2072" s="130"/>
      <c r="AJ2072" s="130"/>
      <c r="AK2072" s="130"/>
      <c r="AL2072" s="130"/>
      <c r="AM2072" s="130"/>
      <c r="AN2072" s="130"/>
      <c r="AO2072" s="130"/>
      <c r="AP2072" s="130"/>
      <c r="AQ2072" s="130"/>
      <c r="AR2072" s="130"/>
      <c r="AS2072" s="130"/>
      <c r="AT2072" s="130"/>
      <c r="AU2072" s="130"/>
      <c r="AV2072" s="130"/>
      <c r="AW2072" s="130"/>
      <c r="AX2072" s="130"/>
      <c r="AY2072" s="130"/>
      <c r="AZ2072" s="130"/>
      <c r="BA2072" s="130"/>
      <c r="BB2072" s="130"/>
      <c r="BC2072" s="130"/>
      <c r="BD2072" s="130"/>
      <c r="BE2072" s="130"/>
      <c r="BF2072" s="130"/>
      <c r="BG2072" s="130"/>
      <c r="BH2072" s="130"/>
      <c r="BI2072" s="130"/>
      <c r="BJ2072" s="130"/>
      <c r="BK2072" s="130"/>
      <c r="BL2072" s="130"/>
      <c r="BM2072" s="130"/>
      <c r="BN2072" s="130"/>
      <c r="BO2072" s="130"/>
      <c r="BP2072" s="130"/>
      <c r="BQ2072" s="130"/>
      <c r="BR2072" s="130"/>
      <c r="BS2072" s="111"/>
    </row>
    <row r="2073" spans="4:71" s="94" customFormat="1" ht="9.75" customHeight="1" x14ac:dyDescent="0.25">
      <c r="D2073" s="130"/>
      <c r="E2073" s="130"/>
      <c r="F2073" s="130"/>
      <c r="G2073" s="130"/>
      <c r="H2073" s="130"/>
      <c r="I2073" s="130"/>
      <c r="J2073" s="130"/>
      <c r="K2073" s="130"/>
      <c r="L2073" s="130"/>
      <c r="M2073" s="130"/>
      <c r="N2073" s="130"/>
      <c r="O2073" s="130"/>
      <c r="P2073" s="130"/>
      <c r="Q2073" s="130"/>
      <c r="R2073" s="130"/>
      <c r="S2073" s="130"/>
      <c r="T2073" s="130"/>
      <c r="U2073" s="130"/>
      <c r="V2073" s="130"/>
      <c r="W2073" s="130"/>
      <c r="X2073" s="130"/>
      <c r="Y2073" s="130"/>
      <c r="Z2073" s="130"/>
      <c r="AA2073" s="130"/>
      <c r="AB2073" s="130"/>
      <c r="AC2073" s="130"/>
      <c r="AD2073" s="130"/>
      <c r="AE2073" s="130"/>
      <c r="AF2073" s="130"/>
      <c r="AG2073" s="130"/>
      <c r="AH2073" s="130"/>
      <c r="AI2073" s="130"/>
      <c r="AJ2073" s="130"/>
      <c r="AK2073" s="130"/>
      <c r="AL2073" s="130"/>
      <c r="AM2073" s="130"/>
      <c r="AN2073" s="130"/>
      <c r="AO2073" s="130"/>
      <c r="AP2073" s="130"/>
      <c r="AQ2073" s="130"/>
      <c r="AR2073" s="130"/>
      <c r="AS2073" s="130"/>
      <c r="AT2073" s="130"/>
      <c r="AU2073" s="130"/>
      <c r="AV2073" s="130"/>
      <c r="AW2073" s="130"/>
      <c r="AX2073" s="130"/>
      <c r="AY2073" s="130"/>
      <c r="AZ2073" s="130"/>
      <c r="BA2073" s="130"/>
      <c r="BB2073" s="130"/>
      <c r="BC2073" s="130"/>
      <c r="BD2073" s="130"/>
      <c r="BE2073" s="130"/>
      <c r="BF2073" s="130"/>
      <c r="BG2073" s="130"/>
      <c r="BH2073" s="130"/>
      <c r="BI2073" s="130"/>
      <c r="BJ2073" s="130"/>
      <c r="BK2073" s="130"/>
      <c r="BL2073" s="130"/>
      <c r="BM2073" s="130"/>
      <c r="BN2073" s="130"/>
      <c r="BO2073" s="130"/>
      <c r="BP2073" s="130"/>
      <c r="BQ2073" s="130"/>
      <c r="BR2073" s="130"/>
      <c r="BS2073" s="111"/>
    </row>
    <row r="2074" spans="4:71" s="94" customFormat="1" ht="9.75" customHeight="1" x14ac:dyDescent="0.25">
      <c r="D2074" s="130"/>
      <c r="E2074" s="130"/>
      <c r="F2074" s="130"/>
      <c r="G2074" s="130"/>
      <c r="H2074" s="130"/>
      <c r="I2074" s="130"/>
      <c r="J2074" s="130"/>
      <c r="K2074" s="130"/>
      <c r="L2074" s="130"/>
      <c r="M2074" s="130"/>
      <c r="N2074" s="130"/>
      <c r="O2074" s="130"/>
      <c r="P2074" s="130"/>
      <c r="Q2074" s="130"/>
      <c r="R2074" s="130"/>
      <c r="S2074" s="130"/>
      <c r="T2074" s="130"/>
      <c r="U2074" s="130"/>
      <c r="V2074" s="130"/>
      <c r="W2074" s="130"/>
      <c r="X2074" s="130"/>
      <c r="Y2074" s="130"/>
      <c r="Z2074" s="130"/>
      <c r="AA2074" s="130"/>
      <c r="AB2074" s="130"/>
      <c r="AC2074" s="130"/>
      <c r="AD2074" s="130"/>
      <c r="AE2074" s="130"/>
      <c r="AF2074" s="130"/>
      <c r="AG2074" s="130"/>
      <c r="AH2074" s="130"/>
      <c r="AI2074" s="130"/>
      <c r="AJ2074" s="130"/>
      <c r="AK2074" s="130"/>
      <c r="AL2074" s="130"/>
      <c r="AM2074" s="130"/>
      <c r="AN2074" s="130"/>
      <c r="AO2074" s="130"/>
      <c r="AP2074" s="130"/>
      <c r="AQ2074" s="130"/>
      <c r="AR2074" s="130"/>
      <c r="AS2074" s="130"/>
      <c r="AT2074" s="130"/>
      <c r="AU2074" s="130"/>
      <c r="AV2074" s="130"/>
      <c r="AW2074" s="130"/>
      <c r="AX2074" s="130"/>
      <c r="AY2074" s="130"/>
      <c r="AZ2074" s="130"/>
      <c r="BA2074" s="130"/>
      <c r="BB2074" s="130"/>
      <c r="BC2074" s="130"/>
      <c r="BD2074" s="130"/>
      <c r="BE2074" s="130"/>
      <c r="BF2074" s="130"/>
      <c r="BG2074" s="130"/>
      <c r="BH2074" s="130"/>
      <c r="BI2074" s="130"/>
      <c r="BJ2074" s="130"/>
      <c r="BK2074" s="130"/>
      <c r="BL2074" s="130"/>
      <c r="BM2074" s="130"/>
      <c r="BN2074" s="130"/>
      <c r="BO2074" s="130"/>
      <c r="BP2074" s="130"/>
      <c r="BQ2074" s="130"/>
      <c r="BR2074" s="130"/>
      <c r="BS2074" s="111"/>
    </row>
    <row r="2075" spans="4:71" s="94" customFormat="1" ht="9.75" customHeight="1" x14ac:dyDescent="0.25">
      <c r="D2075" s="130"/>
      <c r="E2075" s="130"/>
      <c r="F2075" s="130"/>
      <c r="G2075" s="130"/>
      <c r="H2075" s="130"/>
      <c r="I2075" s="130"/>
      <c r="J2075" s="130"/>
      <c r="K2075" s="130"/>
      <c r="L2075" s="130"/>
      <c r="M2075" s="130"/>
      <c r="N2075" s="130"/>
      <c r="O2075" s="130"/>
      <c r="P2075" s="130"/>
      <c r="Q2075" s="130"/>
      <c r="R2075" s="130"/>
      <c r="S2075" s="130"/>
      <c r="T2075" s="130"/>
      <c r="U2075" s="130"/>
      <c r="V2075" s="130"/>
      <c r="W2075" s="130"/>
      <c r="X2075" s="130"/>
      <c r="Y2075" s="130"/>
      <c r="Z2075" s="130"/>
      <c r="AA2075" s="130"/>
      <c r="AB2075" s="130"/>
      <c r="AC2075" s="130"/>
      <c r="AD2075" s="130"/>
      <c r="AE2075" s="130"/>
      <c r="AF2075" s="130"/>
      <c r="AG2075" s="130"/>
      <c r="AH2075" s="130"/>
      <c r="AI2075" s="130"/>
      <c r="AJ2075" s="130"/>
      <c r="AK2075" s="130"/>
      <c r="AL2075" s="130"/>
      <c r="AM2075" s="130"/>
      <c r="AN2075" s="130"/>
      <c r="AO2075" s="130"/>
      <c r="AP2075" s="130"/>
      <c r="AQ2075" s="130"/>
      <c r="AR2075" s="130"/>
      <c r="AS2075" s="130"/>
      <c r="AT2075" s="130"/>
      <c r="AU2075" s="130"/>
      <c r="AV2075" s="130"/>
      <c r="AW2075" s="130"/>
      <c r="AX2075" s="130"/>
      <c r="AY2075" s="130"/>
      <c r="AZ2075" s="130"/>
      <c r="BA2075" s="130"/>
      <c r="BB2075" s="130"/>
      <c r="BC2075" s="130"/>
      <c r="BD2075" s="130"/>
      <c r="BE2075" s="130"/>
      <c r="BF2075" s="130"/>
      <c r="BG2075" s="130"/>
      <c r="BH2075" s="130"/>
      <c r="BI2075" s="130"/>
      <c r="BJ2075" s="130"/>
      <c r="BK2075" s="130"/>
      <c r="BL2075" s="130"/>
      <c r="BM2075" s="130"/>
      <c r="BN2075" s="130"/>
      <c r="BO2075" s="130"/>
      <c r="BP2075" s="130"/>
      <c r="BQ2075" s="130"/>
      <c r="BR2075" s="130"/>
      <c r="BS2075" s="111"/>
    </row>
    <row r="2076" spans="4:71" s="94" customFormat="1" ht="9.75" customHeight="1" x14ac:dyDescent="0.25">
      <c r="D2076" s="130"/>
      <c r="E2076" s="130"/>
      <c r="F2076" s="130"/>
      <c r="G2076" s="130"/>
      <c r="H2076" s="130"/>
      <c r="I2076" s="130"/>
      <c r="J2076" s="130"/>
      <c r="K2076" s="130"/>
      <c r="L2076" s="130"/>
      <c r="M2076" s="130"/>
      <c r="N2076" s="130"/>
      <c r="O2076" s="130"/>
      <c r="P2076" s="130"/>
      <c r="Q2076" s="130"/>
      <c r="R2076" s="130"/>
      <c r="S2076" s="130"/>
      <c r="T2076" s="130"/>
      <c r="U2076" s="130"/>
      <c r="V2076" s="130"/>
      <c r="W2076" s="130"/>
      <c r="X2076" s="130"/>
      <c r="Y2076" s="130"/>
      <c r="Z2076" s="130"/>
      <c r="AA2076" s="130"/>
      <c r="AB2076" s="130"/>
      <c r="AC2076" s="130"/>
      <c r="AD2076" s="130"/>
      <c r="AE2076" s="130"/>
      <c r="AF2076" s="130"/>
      <c r="AG2076" s="130"/>
      <c r="AH2076" s="130"/>
      <c r="AI2076" s="130"/>
      <c r="AJ2076" s="130"/>
      <c r="AK2076" s="130"/>
      <c r="AL2076" s="130"/>
      <c r="AM2076" s="130"/>
      <c r="AN2076" s="130"/>
      <c r="AO2076" s="130"/>
      <c r="AP2076" s="130"/>
      <c r="AQ2076" s="130"/>
      <c r="AR2076" s="130"/>
      <c r="AS2076" s="130"/>
      <c r="AT2076" s="130"/>
      <c r="AU2076" s="130"/>
      <c r="AV2076" s="130"/>
      <c r="AW2076" s="130"/>
      <c r="AX2076" s="130"/>
      <c r="AY2076" s="130"/>
      <c r="AZ2076" s="130"/>
      <c r="BA2076" s="130"/>
      <c r="BB2076" s="130"/>
      <c r="BC2076" s="130"/>
      <c r="BD2076" s="130"/>
      <c r="BE2076" s="130"/>
      <c r="BF2076" s="130"/>
      <c r="BG2076" s="130"/>
      <c r="BH2076" s="130"/>
      <c r="BI2076" s="130"/>
      <c r="BJ2076" s="130"/>
      <c r="BK2076" s="130"/>
      <c r="BL2076" s="130"/>
      <c r="BM2076" s="130"/>
      <c r="BN2076" s="130"/>
      <c r="BO2076" s="130"/>
      <c r="BP2076" s="130"/>
      <c r="BQ2076" s="130"/>
      <c r="BR2076" s="130"/>
      <c r="BS2076" s="111"/>
    </row>
    <row r="2077" spans="4:71" s="94" customFormat="1" ht="9.75" customHeight="1" x14ac:dyDescent="0.25">
      <c r="D2077" s="130"/>
      <c r="E2077" s="130"/>
      <c r="F2077" s="130"/>
      <c r="G2077" s="130"/>
      <c r="H2077" s="130"/>
      <c r="I2077" s="130"/>
      <c r="J2077" s="130"/>
      <c r="K2077" s="130"/>
      <c r="L2077" s="130"/>
      <c r="M2077" s="130"/>
      <c r="N2077" s="130"/>
      <c r="O2077" s="130"/>
      <c r="P2077" s="130"/>
      <c r="Q2077" s="130"/>
      <c r="R2077" s="130"/>
      <c r="S2077" s="130"/>
      <c r="T2077" s="130"/>
      <c r="U2077" s="130"/>
      <c r="V2077" s="130"/>
      <c r="W2077" s="130"/>
      <c r="X2077" s="130"/>
      <c r="Y2077" s="130"/>
      <c r="Z2077" s="130"/>
      <c r="AA2077" s="130"/>
      <c r="AB2077" s="130"/>
      <c r="AC2077" s="130"/>
      <c r="AD2077" s="130"/>
      <c r="AE2077" s="130"/>
      <c r="AF2077" s="130"/>
      <c r="AG2077" s="130"/>
      <c r="AH2077" s="130"/>
      <c r="AI2077" s="130"/>
      <c r="AJ2077" s="130"/>
      <c r="AK2077" s="130"/>
      <c r="AL2077" s="130"/>
      <c r="AM2077" s="130"/>
      <c r="AN2077" s="130"/>
      <c r="AO2077" s="130"/>
      <c r="AP2077" s="130"/>
      <c r="AQ2077" s="130"/>
      <c r="AR2077" s="130"/>
      <c r="AS2077" s="130"/>
      <c r="AT2077" s="130"/>
      <c r="AU2077" s="130"/>
      <c r="AV2077" s="130"/>
      <c r="AW2077" s="130"/>
      <c r="AX2077" s="130"/>
      <c r="AY2077" s="130"/>
      <c r="AZ2077" s="130"/>
      <c r="BA2077" s="130"/>
      <c r="BB2077" s="130"/>
      <c r="BC2077" s="130"/>
      <c r="BD2077" s="130"/>
      <c r="BE2077" s="130"/>
      <c r="BF2077" s="130"/>
      <c r="BG2077" s="130"/>
      <c r="BH2077" s="130"/>
      <c r="BI2077" s="130"/>
      <c r="BJ2077" s="130"/>
      <c r="BK2077" s="130"/>
      <c r="BL2077" s="130"/>
      <c r="BM2077" s="130"/>
      <c r="BN2077" s="130"/>
      <c r="BO2077" s="130"/>
      <c r="BP2077" s="130"/>
      <c r="BQ2077" s="130"/>
      <c r="BR2077" s="130"/>
      <c r="BS2077" s="111"/>
    </row>
    <row r="2078" spans="4:71" s="94" customFormat="1" ht="9.75" customHeight="1" x14ac:dyDescent="0.25">
      <c r="D2078" s="130"/>
      <c r="E2078" s="130"/>
      <c r="F2078" s="130"/>
      <c r="G2078" s="130"/>
      <c r="H2078" s="130"/>
      <c r="I2078" s="130"/>
      <c r="J2078" s="130"/>
      <c r="K2078" s="130"/>
      <c r="L2078" s="130"/>
      <c r="M2078" s="130"/>
      <c r="N2078" s="130"/>
      <c r="O2078" s="130"/>
      <c r="P2078" s="130"/>
      <c r="Q2078" s="130"/>
      <c r="R2078" s="130"/>
      <c r="S2078" s="130"/>
      <c r="T2078" s="130"/>
      <c r="U2078" s="130"/>
      <c r="V2078" s="130"/>
      <c r="W2078" s="130"/>
      <c r="X2078" s="130"/>
      <c r="Y2078" s="130"/>
      <c r="Z2078" s="130"/>
      <c r="AA2078" s="130"/>
      <c r="AB2078" s="130"/>
      <c r="AC2078" s="130"/>
      <c r="AD2078" s="130"/>
      <c r="AE2078" s="130"/>
      <c r="AF2078" s="130"/>
      <c r="AG2078" s="130"/>
      <c r="AH2078" s="130"/>
      <c r="AI2078" s="130"/>
      <c r="AJ2078" s="130"/>
      <c r="AK2078" s="130"/>
      <c r="AL2078" s="130"/>
      <c r="AM2078" s="130"/>
      <c r="AN2078" s="130"/>
      <c r="AO2078" s="130"/>
      <c r="AP2078" s="130"/>
      <c r="AQ2078" s="130"/>
      <c r="AR2078" s="130"/>
      <c r="AS2078" s="130"/>
      <c r="AT2078" s="130"/>
      <c r="AU2078" s="130"/>
      <c r="AV2078" s="130"/>
      <c r="AW2078" s="130"/>
      <c r="AX2078" s="130"/>
      <c r="AY2078" s="130"/>
      <c r="AZ2078" s="130"/>
      <c r="BA2078" s="130"/>
      <c r="BB2078" s="130"/>
      <c r="BC2078" s="130"/>
      <c r="BD2078" s="130"/>
      <c r="BE2078" s="130"/>
      <c r="BF2078" s="130"/>
      <c r="BG2078" s="130"/>
      <c r="BH2078" s="130"/>
      <c r="BI2078" s="130"/>
      <c r="BJ2078" s="130"/>
      <c r="BK2078" s="130"/>
      <c r="BL2078" s="130"/>
      <c r="BM2078" s="130"/>
      <c r="BN2078" s="130"/>
      <c r="BO2078" s="130"/>
      <c r="BP2078" s="130"/>
      <c r="BQ2078" s="130"/>
      <c r="BR2078" s="130"/>
      <c r="BS2078" s="111"/>
    </row>
    <row r="2079" spans="4:71" s="94" customFormat="1" ht="9.75" customHeight="1" x14ac:dyDescent="0.25">
      <c r="D2079" s="130"/>
      <c r="E2079" s="130"/>
      <c r="F2079" s="130"/>
      <c r="G2079" s="130"/>
      <c r="H2079" s="130"/>
      <c r="I2079" s="130"/>
      <c r="J2079" s="130"/>
      <c r="K2079" s="130"/>
      <c r="L2079" s="130"/>
      <c r="M2079" s="130"/>
      <c r="N2079" s="130"/>
      <c r="O2079" s="130"/>
      <c r="P2079" s="130"/>
      <c r="Q2079" s="130"/>
      <c r="R2079" s="130"/>
      <c r="S2079" s="130"/>
      <c r="T2079" s="130"/>
      <c r="U2079" s="130"/>
      <c r="V2079" s="130"/>
      <c r="W2079" s="130"/>
      <c r="X2079" s="130"/>
      <c r="Y2079" s="130"/>
      <c r="Z2079" s="130"/>
      <c r="AA2079" s="130"/>
      <c r="AB2079" s="130"/>
      <c r="AC2079" s="130"/>
      <c r="AD2079" s="130"/>
      <c r="AE2079" s="130"/>
      <c r="AF2079" s="130"/>
      <c r="AG2079" s="130"/>
      <c r="AH2079" s="130"/>
      <c r="AI2079" s="130"/>
      <c r="AJ2079" s="130"/>
      <c r="AK2079" s="130"/>
      <c r="AL2079" s="130"/>
      <c r="AM2079" s="130"/>
      <c r="AN2079" s="130"/>
      <c r="AO2079" s="130"/>
      <c r="AP2079" s="130"/>
      <c r="AQ2079" s="130"/>
      <c r="AR2079" s="130"/>
      <c r="AS2079" s="130"/>
      <c r="AT2079" s="130"/>
      <c r="AU2079" s="130"/>
      <c r="AV2079" s="130"/>
      <c r="AW2079" s="130"/>
      <c r="AX2079" s="130"/>
      <c r="AY2079" s="130"/>
      <c r="AZ2079" s="130"/>
      <c r="BA2079" s="130"/>
      <c r="BB2079" s="130"/>
      <c r="BC2079" s="130"/>
      <c r="BD2079" s="130"/>
      <c r="BE2079" s="130"/>
      <c r="BF2079" s="130"/>
      <c r="BG2079" s="130"/>
      <c r="BH2079" s="130"/>
      <c r="BI2079" s="130"/>
      <c r="BJ2079" s="130"/>
      <c r="BK2079" s="130"/>
      <c r="BL2079" s="130"/>
      <c r="BM2079" s="130"/>
      <c r="BN2079" s="130"/>
      <c r="BO2079" s="130"/>
      <c r="BP2079" s="130"/>
      <c r="BQ2079" s="130"/>
      <c r="BR2079" s="130"/>
      <c r="BS2079" s="111"/>
    </row>
    <row r="2080" spans="4:71" s="94" customFormat="1" ht="9.75" customHeight="1" x14ac:dyDescent="0.25">
      <c r="D2080" s="130"/>
      <c r="E2080" s="130"/>
      <c r="F2080" s="130"/>
      <c r="G2080" s="130"/>
      <c r="H2080" s="130"/>
      <c r="I2080" s="130"/>
      <c r="J2080" s="130"/>
      <c r="K2080" s="130"/>
      <c r="L2080" s="130"/>
      <c r="M2080" s="130"/>
      <c r="N2080" s="130"/>
      <c r="O2080" s="130"/>
      <c r="P2080" s="130"/>
      <c r="Q2080" s="130"/>
      <c r="R2080" s="130"/>
      <c r="S2080" s="130"/>
      <c r="T2080" s="130"/>
      <c r="U2080" s="130"/>
      <c r="V2080" s="130"/>
      <c r="W2080" s="130"/>
      <c r="X2080" s="130"/>
      <c r="Y2080" s="130"/>
      <c r="Z2080" s="130"/>
      <c r="AA2080" s="130"/>
      <c r="AB2080" s="130"/>
      <c r="AC2080" s="130"/>
      <c r="AD2080" s="130"/>
      <c r="AE2080" s="130"/>
      <c r="AF2080" s="130"/>
      <c r="AG2080" s="130"/>
      <c r="AH2080" s="130"/>
      <c r="AI2080" s="130"/>
      <c r="AJ2080" s="130"/>
      <c r="AK2080" s="130"/>
      <c r="AL2080" s="130"/>
      <c r="AM2080" s="130"/>
      <c r="AN2080" s="130"/>
      <c r="AO2080" s="130"/>
      <c r="AP2080" s="130"/>
      <c r="AQ2080" s="130"/>
      <c r="AR2080" s="130"/>
      <c r="AS2080" s="130"/>
      <c r="AT2080" s="130"/>
      <c r="AU2080" s="130"/>
      <c r="AV2080" s="130"/>
      <c r="AW2080" s="130"/>
      <c r="AX2080" s="130"/>
      <c r="AY2080" s="130"/>
      <c r="AZ2080" s="130"/>
      <c r="BA2080" s="130"/>
      <c r="BB2080" s="130"/>
      <c r="BC2080" s="130"/>
      <c r="BD2080" s="130"/>
      <c r="BE2080" s="130"/>
      <c r="BF2080" s="130"/>
      <c r="BG2080" s="130"/>
      <c r="BH2080" s="130"/>
      <c r="BI2080" s="130"/>
      <c r="BJ2080" s="130"/>
      <c r="BK2080" s="130"/>
      <c r="BL2080" s="130"/>
      <c r="BM2080" s="130"/>
      <c r="BN2080" s="130"/>
      <c r="BO2080" s="130"/>
      <c r="BP2080" s="130"/>
      <c r="BQ2080" s="130"/>
      <c r="BR2080" s="130"/>
      <c r="BS2080" s="111"/>
    </row>
    <row r="2081" spans="4:71" s="94" customFormat="1" ht="9.75" customHeight="1" x14ac:dyDescent="0.25">
      <c r="D2081" s="130"/>
      <c r="E2081" s="130"/>
      <c r="F2081" s="130"/>
      <c r="G2081" s="130"/>
      <c r="H2081" s="130"/>
      <c r="I2081" s="130"/>
      <c r="J2081" s="130"/>
      <c r="K2081" s="130"/>
      <c r="L2081" s="130"/>
      <c r="M2081" s="130"/>
      <c r="N2081" s="130"/>
      <c r="O2081" s="130"/>
      <c r="P2081" s="130"/>
      <c r="Q2081" s="130"/>
      <c r="R2081" s="130"/>
      <c r="S2081" s="130"/>
      <c r="T2081" s="130"/>
      <c r="U2081" s="130"/>
      <c r="V2081" s="130"/>
      <c r="W2081" s="130"/>
      <c r="X2081" s="130"/>
      <c r="Y2081" s="130"/>
      <c r="Z2081" s="130"/>
      <c r="AA2081" s="130"/>
      <c r="AB2081" s="130"/>
      <c r="AC2081" s="130"/>
      <c r="AD2081" s="130"/>
      <c r="AE2081" s="130"/>
      <c r="AF2081" s="130"/>
      <c r="AG2081" s="130"/>
      <c r="AH2081" s="130"/>
      <c r="AI2081" s="130"/>
      <c r="AJ2081" s="130"/>
      <c r="AK2081" s="130"/>
      <c r="AL2081" s="130"/>
      <c r="AM2081" s="130"/>
      <c r="AN2081" s="130"/>
      <c r="AO2081" s="130"/>
      <c r="AP2081" s="130"/>
      <c r="AQ2081" s="130"/>
      <c r="AR2081" s="130"/>
      <c r="AS2081" s="130"/>
      <c r="AT2081" s="130"/>
      <c r="AU2081" s="130"/>
      <c r="AV2081" s="130"/>
      <c r="AW2081" s="130"/>
      <c r="AX2081" s="130"/>
      <c r="AY2081" s="130"/>
      <c r="AZ2081" s="130"/>
      <c r="BA2081" s="130"/>
      <c r="BB2081" s="130"/>
      <c r="BC2081" s="130"/>
      <c r="BD2081" s="130"/>
      <c r="BE2081" s="130"/>
      <c r="BF2081" s="130"/>
      <c r="BG2081" s="130"/>
      <c r="BH2081" s="130"/>
      <c r="BI2081" s="130"/>
      <c r="BJ2081" s="130"/>
      <c r="BK2081" s="130"/>
      <c r="BL2081" s="130"/>
      <c r="BM2081" s="130"/>
      <c r="BN2081" s="130"/>
      <c r="BO2081" s="130"/>
      <c r="BP2081" s="130"/>
      <c r="BQ2081" s="130"/>
      <c r="BR2081" s="130"/>
      <c r="BS2081" s="111"/>
    </row>
    <row r="2082" spans="4:71" s="94" customFormat="1" ht="9.75" customHeight="1" x14ac:dyDescent="0.25">
      <c r="D2082" s="130"/>
      <c r="E2082" s="130"/>
      <c r="F2082" s="130"/>
      <c r="G2082" s="130"/>
      <c r="H2082" s="130"/>
      <c r="I2082" s="130"/>
      <c r="J2082" s="130"/>
      <c r="K2082" s="130"/>
      <c r="L2082" s="130"/>
      <c r="M2082" s="130"/>
      <c r="N2082" s="130"/>
      <c r="O2082" s="130"/>
      <c r="P2082" s="130"/>
      <c r="Q2082" s="130"/>
      <c r="R2082" s="130"/>
      <c r="S2082" s="130"/>
      <c r="T2082" s="130"/>
      <c r="U2082" s="130"/>
      <c r="V2082" s="130"/>
      <c r="W2082" s="130"/>
      <c r="X2082" s="130"/>
      <c r="Y2082" s="130"/>
      <c r="Z2082" s="130"/>
      <c r="AA2082" s="130"/>
      <c r="AB2082" s="130"/>
      <c r="AC2082" s="130"/>
      <c r="AD2082" s="130"/>
      <c r="AE2082" s="130"/>
      <c r="AF2082" s="130"/>
      <c r="AG2082" s="130"/>
      <c r="AH2082" s="130"/>
      <c r="AI2082" s="130"/>
      <c r="AJ2082" s="130"/>
      <c r="AK2082" s="130"/>
      <c r="AL2082" s="130"/>
      <c r="AM2082" s="130"/>
      <c r="AN2082" s="130"/>
      <c r="AO2082" s="130"/>
      <c r="AP2082" s="130"/>
      <c r="AQ2082" s="130"/>
      <c r="AR2082" s="130"/>
      <c r="AS2082" s="130"/>
      <c r="AT2082" s="130"/>
      <c r="AU2082" s="130"/>
      <c r="AV2082" s="130"/>
      <c r="AW2082" s="130"/>
      <c r="AX2082" s="130"/>
      <c r="AY2082" s="130"/>
      <c r="AZ2082" s="130"/>
      <c r="BA2082" s="130"/>
      <c r="BB2082" s="130"/>
      <c r="BC2082" s="130"/>
      <c r="BD2082" s="130"/>
      <c r="BE2082" s="130"/>
      <c r="BF2082" s="130"/>
      <c r="BG2082" s="130"/>
      <c r="BH2082" s="130"/>
      <c r="BI2082" s="130"/>
      <c r="BJ2082" s="130"/>
      <c r="BK2082" s="130"/>
      <c r="BL2082" s="130"/>
      <c r="BM2082" s="130"/>
      <c r="BN2082" s="130"/>
      <c r="BO2082" s="130"/>
      <c r="BP2082" s="130"/>
      <c r="BQ2082" s="130"/>
      <c r="BR2082" s="130"/>
      <c r="BS2082" s="111"/>
    </row>
    <row r="2083" spans="4:71" s="94" customFormat="1" ht="9.75" customHeight="1" x14ac:dyDescent="0.25">
      <c r="D2083" s="130"/>
      <c r="E2083" s="130"/>
      <c r="F2083" s="130"/>
      <c r="G2083" s="130"/>
      <c r="H2083" s="130"/>
      <c r="I2083" s="130"/>
      <c r="J2083" s="130"/>
      <c r="K2083" s="130"/>
      <c r="L2083" s="130"/>
      <c r="M2083" s="130"/>
      <c r="N2083" s="130"/>
      <c r="O2083" s="130"/>
      <c r="P2083" s="130"/>
      <c r="Q2083" s="130"/>
      <c r="R2083" s="130"/>
      <c r="S2083" s="130"/>
      <c r="T2083" s="130"/>
      <c r="U2083" s="130"/>
      <c r="V2083" s="130"/>
      <c r="W2083" s="130"/>
      <c r="X2083" s="130"/>
      <c r="Y2083" s="130"/>
      <c r="Z2083" s="130"/>
      <c r="AA2083" s="130"/>
      <c r="AB2083" s="130"/>
      <c r="AC2083" s="130"/>
      <c r="AD2083" s="130"/>
      <c r="AE2083" s="130"/>
      <c r="AF2083" s="130"/>
      <c r="AG2083" s="130"/>
      <c r="AH2083" s="130"/>
      <c r="AI2083" s="130"/>
      <c r="AJ2083" s="130"/>
      <c r="AK2083" s="130"/>
      <c r="AL2083" s="130"/>
      <c r="AM2083" s="130"/>
      <c r="AN2083" s="130"/>
      <c r="AO2083" s="130"/>
      <c r="AP2083" s="130"/>
      <c r="AQ2083" s="130"/>
      <c r="AR2083" s="130"/>
      <c r="AS2083" s="130"/>
      <c r="AT2083" s="130"/>
      <c r="AU2083" s="130"/>
      <c r="AV2083" s="130"/>
      <c r="AW2083" s="130"/>
      <c r="AX2083" s="130"/>
      <c r="AY2083" s="130"/>
      <c r="AZ2083" s="130"/>
      <c r="BA2083" s="130"/>
      <c r="BB2083" s="130"/>
      <c r="BC2083" s="130"/>
      <c r="BD2083" s="130"/>
      <c r="BE2083" s="130"/>
      <c r="BF2083" s="130"/>
      <c r="BG2083" s="130"/>
      <c r="BH2083" s="130"/>
      <c r="BI2083" s="130"/>
      <c r="BJ2083" s="130"/>
      <c r="BK2083" s="130"/>
      <c r="BL2083" s="130"/>
      <c r="BM2083" s="130"/>
      <c r="BN2083" s="130"/>
      <c r="BO2083" s="130"/>
      <c r="BP2083" s="130"/>
      <c r="BQ2083" s="130"/>
      <c r="BR2083" s="130"/>
      <c r="BS2083" s="111"/>
    </row>
    <row r="2084" spans="4:71" s="94" customFormat="1" ht="9.75" customHeight="1" x14ac:dyDescent="0.25">
      <c r="D2084" s="130"/>
      <c r="E2084" s="130"/>
      <c r="F2084" s="130"/>
      <c r="G2084" s="130"/>
      <c r="H2084" s="130"/>
      <c r="I2084" s="130"/>
      <c r="J2084" s="130"/>
      <c r="K2084" s="130"/>
      <c r="L2084" s="130"/>
      <c r="M2084" s="130"/>
      <c r="N2084" s="130"/>
      <c r="O2084" s="130"/>
      <c r="P2084" s="130"/>
      <c r="Q2084" s="130"/>
      <c r="R2084" s="130"/>
      <c r="S2084" s="130"/>
      <c r="T2084" s="130"/>
      <c r="U2084" s="130"/>
      <c r="V2084" s="130"/>
      <c r="W2084" s="130"/>
      <c r="X2084" s="130"/>
      <c r="Y2084" s="130"/>
      <c r="Z2084" s="130"/>
      <c r="AA2084" s="130"/>
      <c r="AB2084" s="130"/>
      <c r="AC2084" s="130"/>
      <c r="AD2084" s="130"/>
      <c r="AE2084" s="130"/>
      <c r="AF2084" s="130"/>
      <c r="AG2084" s="130"/>
      <c r="AH2084" s="130"/>
      <c r="AI2084" s="130"/>
      <c r="AJ2084" s="130"/>
      <c r="AK2084" s="130"/>
      <c r="AL2084" s="130"/>
      <c r="AM2084" s="130"/>
      <c r="AN2084" s="130"/>
      <c r="AO2084" s="130"/>
      <c r="AP2084" s="130"/>
      <c r="AQ2084" s="130"/>
      <c r="AR2084" s="130"/>
      <c r="AS2084" s="130"/>
      <c r="AT2084" s="130"/>
      <c r="AU2084" s="130"/>
      <c r="AV2084" s="130"/>
      <c r="AW2084" s="130"/>
      <c r="AX2084" s="130"/>
      <c r="AY2084" s="130"/>
      <c r="AZ2084" s="130"/>
      <c r="BA2084" s="130"/>
      <c r="BB2084" s="130"/>
      <c r="BC2084" s="130"/>
      <c r="BD2084" s="130"/>
      <c r="BE2084" s="130"/>
      <c r="BF2084" s="130"/>
      <c r="BG2084" s="130"/>
      <c r="BH2084" s="130"/>
      <c r="BI2084" s="130"/>
      <c r="BJ2084" s="130"/>
      <c r="BK2084" s="130"/>
      <c r="BL2084" s="130"/>
      <c r="BM2084" s="130"/>
      <c r="BN2084" s="130"/>
      <c r="BO2084" s="130"/>
      <c r="BP2084" s="130"/>
      <c r="BQ2084" s="130"/>
      <c r="BR2084" s="130"/>
      <c r="BS2084" s="111"/>
    </row>
    <row r="2085" spans="4:71" s="94" customFormat="1" ht="9.75" customHeight="1" x14ac:dyDescent="0.25">
      <c r="D2085" s="130"/>
      <c r="E2085" s="130"/>
      <c r="F2085" s="130"/>
      <c r="G2085" s="130"/>
      <c r="H2085" s="130"/>
      <c r="I2085" s="130"/>
      <c r="J2085" s="130"/>
      <c r="K2085" s="130"/>
      <c r="L2085" s="130"/>
      <c r="M2085" s="130"/>
      <c r="N2085" s="130"/>
      <c r="O2085" s="130"/>
      <c r="P2085" s="130"/>
      <c r="Q2085" s="130"/>
      <c r="R2085" s="130"/>
      <c r="S2085" s="130"/>
      <c r="T2085" s="130"/>
      <c r="U2085" s="130"/>
      <c r="V2085" s="130"/>
      <c r="W2085" s="130"/>
      <c r="X2085" s="130"/>
      <c r="Y2085" s="130"/>
      <c r="Z2085" s="130"/>
      <c r="AA2085" s="130"/>
      <c r="AB2085" s="130"/>
      <c r="AC2085" s="130"/>
      <c r="AD2085" s="130"/>
      <c r="AE2085" s="130"/>
      <c r="AF2085" s="130"/>
      <c r="AG2085" s="130"/>
      <c r="AH2085" s="130"/>
      <c r="AI2085" s="130"/>
      <c r="AJ2085" s="130"/>
      <c r="AK2085" s="130"/>
      <c r="AL2085" s="130"/>
      <c r="AM2085" s="130"/>
      <c r="AN2085" s="130"/>
      <c r="AO2085" s="130"/>
      <c r="AP2085" s="130"/>
      <c r="AQ2085" s="130"/>
      <c r="AR2085" s="130"/>
      <c r="AS2085" s="130"/>
      <c r="AT2085" s="130"/>
      <c r="AU2085" s="130"/>
      <c r="AV2085" s="130"/>
      <c r="AW2085" s="130"/>
      <c r="AX2085" s="130"/>
      <c r="AY2085" s="130"/>
      <c r="AZ2085" s="130"/>
      <c r="BA2085" s="130"/>
      <c r="BB2085" s="130"/>
      <c r="BC2085" s="130"/>
      <c r="BD2085" s="130"/>
      <c r="BE2085" s="130"/>
      <c r="BF2085" s="130"/>
      <c r="BG2085" s="130"/>
      <c r="BH2085" s="130"/>
      <c r="BI2085" s="130"/>
      <c r="BJ2085" s="130"/>
      <c r="BK2085" s="130"/>
      <c r="BL2085" s="130"/>
      <c r="BM2085" s="130"/>
      <c r="BN2085" s="130"/>
      <c r="BO2085" s="130"/>
      <c r="BP2085" s="130"/>
      <c r="BQ2085" s="130"/>
      <c r="BR2085" s="130"/>
      <c r="BS2085" s="111"/>
    </row>
    <row r="2086" spans="4:71" s="94" customFormat="1" ht="9.75" customHeight="1" x14ac:dyDescent="0.25">
      <c r="D2086" s="130"/>
      <c r="E2086" s="130"/>
      <c r="F2086" s="130"/>
      <c r="G2086" s="130"/>
      <c r="H2086" s="130"/>
      <c r="I2086" s="130"/>
      <c r="J2086" s="130"/>
      <c r="K2086" s="130"/>
      <c r="L2086" s="130"/>
      <c r="M2086" s="130"/>
      <c r="N2086" s="130"/>
      <c r="O2086" s="130"/>
      <c r="P2086" s="130"/>
      <c r="Q2086" s="130"/>
      <c r="R2086" s="130"/>
      <c r="S2086" s="130"/>
      <c r="T2086" s="130"/>
      <c r="U2086" s="130"/>
      <c r="V2086" s="130"/>
      <c r="W2086" s="130"/>
      <c r="X2086" s="130"/>
      <c r="Y2086" s="130"/>
      <c r="Z2086" s="130"/>
      <c r="AA2086" s="130"/>
      <c r="AB2086" s="130"/>
      <c r="AC2086" s="130"/>
      <c r="AD2086" s="130"/>
      <c r="AE2086" s="130"/>
      <c r="AF2086" s="130"/>
      <c r="AG2086" s="130"/>
      <c r="AH2086" s="130"/>
      <c r="AI2086" s="130"/>
      <c r="AJ2086" s="130"/>
      <c r="AK2086" s="130"/>
      <c r="AL2086" s="130"/>
      <c r="AM2086" s="130"/>
      <c r="AN2086" s="130"/>
      <c r="AO2086" s="130"/>
      <c r="AP2086" s="130"/>
      <c r="AQ2086" s="130"/>
      <c r="AR2086" s="130"/>
      <c r="AS2086" s="130"/>
      <c r="AT2086" s="130"/>
      <c r="AU2086" s="130"/>
      <c r="AV2086" s="130"/>
      <c r="AW2086" s="130"/>
      <c r="AX2086" s="130"/>
      <c r="AY2086" s="130"/>
      <c r="AZ2086" s="130"/>
      <c r="BA2086" s="130"/>
      <c r="BB2086" s="130"/>
      <c r="BC2086" s="130"/>
      <c r="BD2086" s="130"/>
      <c r="BE2086" s="130"/>
      <c r="BF2086" s="130"/>
      <c r="BG2086" s="130"/>
      <c r="BH2086" s="130"/>
      <c r="BI2086" s="130"/>
      <c r="BJ2086" s="130"/>
      <c r="BK2086" s="130"/>
      <c r="BL2086" s="130"/>
      <c r="BM2086" s="130"/>
      <c r="BN2086" s="130"/>
      <c r="BO2086" s="130"/>
      <c r="BP2086" s="130"/>
      <c r="BQ2086" s="130"/>
      <c r="BR2086" s="130"/>
      <c r="BS2086" s="111"/>
    </row>
    <row r="2087" spans="4:71" s="94" customFormat="1" ht="9.75" customHeight="1" x14ac:dyDescent="0.25">
      <c r="D2087" s="130"/>
      <c r="E2087" s="130"/>
      <c r="F2087" s="130"/>
      <c r="G2087" s="130"/>
      <c r="H2087" s="130"/>
      <c r="I2087" s="130"/>
      <c r="J2087" s="130"/>
      <c r="K2087" s="130"/>
      <c r="L2087" s="130"/>
      <c r="M2087" s="130"/>
      <c r="N2087" s="130"/>
      <c r="O2087" s="130"/>
      <c r="P2087" s="130"/>
      <c r="Q2087" s="130"/>
      <c r="R2087" s="130"/>
      <c r="S2087" s="130"/>
      <c r="T2087" s="130"/>
      <c r="U2087" s="130"/>
      <c r="V2087" s="130"/>
      <c r="W2087" s="130"/>
      <c r="X2087" s="130"/>
      <c r="Y2087" s="130"/>
      <c r="Z2087" s="130"/>
      <c r="AA2087" s="130"/>
      <c r="AB2087" s="130"/>
      <c r="AC2087" s="130"/>
      <c r="AD2087" s="130"/>
      <c r="AE2087" s="130"/>
      <c r="AF2087" s="130"/>
      <c r="AG2087" s="130"/>
      <c r="AH2087" s="130"/>
      <c r="AI2087" s="130"/>
      <c r="AJ2087" s="130"/>
      <c r="AK2087" s="130"/>
      <c r="AL2087" s="130"/>
      <c r="AM2087" s="130"/>
      <c r="AN2087" s="130"/>
      <c r="AO2087" s="130"/>
      <c r="AP2087" s="130"/>
      <c r="AQ2087" s="130"/>
      <c r="AR2087" s="130"/>
      <c r="AS2087" s="130"/>
      <c r="AT2087" s="130"/>
      <c r="AU2087" s="130"/>
      <c r="AV2087" s="130"/>
      <c r="AW2087" s="130"/>
      <c r="AX2087" s="130"/>
      <c r="AY2087" s="130"/>
      <c r="AZ2087" s="130"/>
      <c r="BA2087" s="130"/>
      <c r="BB2087" s="130"/>
      <c r="BC2087" s="130"/>
      <c r="BD2087" s="130"/>
      <c r="BE2087" s="130"/>
      <c r="BF2087" s="130"/>
      <c r="BG2087" s="130"/>
      <c r="BH2087" s="130"/>
      <c r="BI2087" s="130"/>
      <c r="BJ2087" s="130"/>
      <c r="BK2087" s="130"/>
      <c r="BL2087" s="130"/>
      <c r="BM2087" s="130"/>
      <c r="BN2087" s="130"/>
      <c r="BO2087" s="130"/>
      <c r="BP2087" s="130"/>
      <c r="BQ2087" s="130"/>
      <c r="BR2087" s="130"/>
      <c r="BS2087" s="111"/>
    </row>
    <row r="2088" spans="4:71" s="94" customFormat="1" ht="9.75" customHeight="1" x14ac:dyDescent="0.25">
      <c r="D2088" s="130"/>
      <c r="E2088" s="130"/>
      <c r="F2088" s="130"/>
      <c r="G2088" s="130"/>
      <c r="H2088" s="130"/>
      <c r="I2088" s="130"/>
      <c r="J2088" s="130"/>
      <c r="K2088" s="130"/>
      <c r="L2088" s="130"/>
      <c r="M2088" s="130"/>
      <c r="N2088" s="130"/>
      <c r="O2088" s="130"/>
      <c r="P2088" s="130"/>
      <c r="Q2088" s="130"/>
      <c r="R2088" s="130"/>
      <c r="S2088" s="130"/>
      <c r="T2088" s="130"/>
      <c r="U2088" s="130"/>
      <c r="V2088" s="130"/>
      <c r="W2088" s="130"/>
      <c r="X2088" s="130"/>
      <c r="Y2088" s="130"/>
      <c r="Z2088" s="130"/>
      <c r="AA2088" s="130"/>
      <c r="AB2088" s="130"/>
      <c r="AC2088" s="130"/>
      <c r="AD2088" s="130"/>
      <c r="AE2088" s="130"/>
      <c r="AF2088" s="130"/>
      <c r="AG2088" s="130"/>
      <c r="AH2088" s="130"/>
      <c r="AI2088" s="130"/>
      <c r="AJ2088" s="130"/>
      <c r="AK2088" s="130"/>
      <c r="AL2088" s="130"/>
      <c r="AM2088" s="130"/>
      <c r="AN2088" s="130"/>
      <c r="AO2088" s="130"/>
      <c r="AP2088" s="130"/>
      <c r="AQ2088" s="130"/>
      <c r="AR2088" s="130"/>
      <c r="AS2088" s="130"/>
      <c r="AT2088" s="130"/>
      <c r="AU2088" s="130"/>
      <c r="AV2088" s="130"/>
      <c r="AW2088" s="130"/>
      <c r="AX2088" s="130"/>
      <c r="AY2088" s="130"/>
      <c r="AZ2088" s="130"/>
      <c r="BA2088" s="130"/>
      <c r="BB2088" s="130"/>
      <c r="BC2088" s="130"/>
      <c r="BD2088" s="130"/>
      <c r="BE2088" s="130"/>
      <c r="BF2088" s="130"/>
      <c r="BG2088" s="130"/>
      <c r="BH2088" s="130"/>
      <c r="BI2088" s="130"/>
      <c r="BJ2088" s="130"/>
      <c r="BK2088" s="130"/>
      <c r="BL2088" s="130"/>
      <c r="BM2088" s="130"/>
      <c r="BN2088" s="130"/>
      <c r="BO2088" s="130"/>
      <c r="BP2088" s="130"/>
      <c r="BQ2088" s="130"/>
      <c r="BR2088" s="130"/>
      <c r="BS2088" s="111"/>
    </row>
    <row r="2089" spans="4:71" s="94" customFormat="1" ht="9.75" customHeight="1" x14ac:dyDescent="0.25">
      <c r="D2089" s="130"/>
      <c r="E2089" s="130"/>
      <c r="F2089" s="130"/>
      <c r="G2089" s="130"/>
      <c r="H2089" s="130"/>
      <c r="I2089" s="130"/>
      <c r="J2089" s="130"/>
      <c r="K2089" s="130"/>
      <c r="L2089" s="130"/>
      <c r="M2089" s="130"/>
      <c r="N2089" s="130"/>
      <c r="O2089" s="130"/>
      <c r="P2089" s="130"/>
      <c r="Q2089" s="130"/>
      <c r="R2089" s="130"/>
      <c r="S2089" s="130"/>
      <c r="T2089" s="130"/>
      <c r="U2089" s="130"/>
      <c r="V2089" s="130"/>
      <c r="W2089" s="130"/>
      <c r="X2089" s="130"/>
      <c r="Y2089" s="130"/>
      <c r="Z2089" s="130"/>
      <c r="AA2089" s="130"/>
      <c r="AB2089" s="130"/>
      <c r="AC2089" s="130"/>
      <c r="AD2089" s="130"/>
      <c r="AE2089" s="130"/>
      <c r="AF2089" s="130"/>
      <c r="AG2089" s="130"/>
      <c r="AH2089" s="130"/>
      <c r="AI2089" s="130"/>
      <c r="AJ2089" s="130"/>
      <c r="AK2089" s="130"/>
      <c r="AL2089" s="130"/>
      <c r="AM2089" s="130"/>
      <c r="AN2089" s="130"/>
      <c r="AO2089" s="130"/>
      <c r="AP2089" s="130"/>
      <c r="AQ2089" s="130"/>
      <c r="AR2089" s="130"/>
      <c r="AS2089" s="130"/>
      <c r="AT2089" s="130"/>
      <c r="AU2089" s="130"/>
      <c r="AV2089" s="130"/>
      <c r="AW2089" s="130"/>
      <c r="AX2089" s="130"/>
      <c r="AY2089" s="130"/>
      <c r="AZ2089" s="130"/>
      <c r="BA2089" s="130"/>
      <c r="BB2089" s="130"/>
      <c r="BC2089" s="130"/>
      <c r="BD2089" s="130"/>
      <c r="BE2089" s="130"/>
      <c r="BF2089" s="130"/>
      <c r="BG2089" s="130"/>
      <c r="BH2089" s="130"/>
      <c r="BI2089" s="130"/>
      <c r="BJ2089" s="130"/>
      <c r="BK2089" s="130"/>
      <c r="BL2089" s="130"/>
      <c r="BM2089" s="130"/>
      <c r="BN2089" s="130"/>
      <c r="BO2089" s="130"/>
      <c r="BP2089" s="130"/>
      <c r="BQ2089" s="130"/>
      <c r="BR2089" s="130"/>
      <c r="BS2089" s="111"/>
    </row>
    <row r="2090" spans="4:71" s="94" customFormat="1" ht="9.75" customHeight="1" x14ac:dyDescent="0.25">
      <c r="D2090" s="130"/>
      <c r="E2090" s="130"/>
      <c r="F2090" s="130"/>
      <c r="G2090" s="130"/>
      <c r="H2090" s="130"/>
      <c r="I2090" s="130"/>
      <c r="J2090" s="130"/>
      <c r="K2090" s="130"/>
      <c r="L2090" s="130"/>
      <c r="M2090" s="130"/>
      <c r="N2090" s="130"/>
      <c r="O2090" s="130"/>
      <c r="P2090" s="130"/>
      <c r="Q2090" s="130"/>
      <c r="R2090" s="130"/>
      <c r="S2090" s="130"/>
      <c r="T2090" s="130"/>
      <c r="U2090" s="130"/>
      <c r="V2090" s="130"/>
      <c r="W2090" s="130"/>
      <c r="X2090" s="130"/>
      <c r="Y2090" s="130"/>
      <c r="Z2090" s="130"/>
      <c r="AA2090" s="130"/>
      <c r="AB2090" s="130"/>
      <c r="AC2090" s="130"/>
      <c r="AD2090" s="130"/>
      <c r="AE2090" s="130"/>
      <c r="AF2090" s="130"/>
      <c r="AG2090" s="130"/>
      <c r="AH2090" s="130"/>
      <c r="AI2090" s="130"/>
      <c r="AJ2090" s="130"/>
      <c r="AK2090" s="130"/>
      <c r="AL2090" s="130"/>
      <c r="AM2090" s="130"/>
      <c r="AN2090" s="130"/>
      <c r="AO2090" s="130"/>
      <c r="AP2090" s="130"/>
      <c r="AQ2090" s="130"/>
      <c r="AR2090" s="130"/>
      <c r="AS2090" s="130"/>
      <c r="AT2090" s="130"/>
      <c r="AU2090" s="130"/>
      <c r="AV2090" s="130"/>
      <c r="AW2090" s="130"/>
      <c r="AX2090" s="130"/>
      <c r="AY2090" s="130"/>
      <c r="AZ2090" s="130"/>
      <c r="BA2090" s="130"/>
      <c r="BB2090" s="130"/>
      <c r="BC2090" s="130"/>
      <c r="BD2090" s="130"/>
      <c r="BE2090" s="130"/>
      <c r="BF2090" s="130"/>
      <c r="BG2090" s="130"/>
      <c r="BH2090" s="130"/>
      <c r="BI2090" s="130"/>
      <c r="BJ2090" s="130"/>
      <c r="BK2090" s="130"/>
      <c r="BL2090" s="130"/>
      <c r="BM2090" s="130"/>
      <c r="BN2090" s="130"/>
      <c r="BO2090" s="130"/>
      <c r="BP2090" s="130"/>
      <c r="BQ2090" s="130"/>
      <c r="BR2090" s="130"/>
      <c r="BS2090" s="111"/>
    </row>
    <row r="2091" spans="4:71" s="94" customFormat="1" ht="9.75" customHeight="1" x14ac:dyDescent="0.25">
      <c r="D2091" s="130"/>
      <c r="E2091" s="130"/>
      <c r="F2091" s="130"/>
      <c r="G2091" s="130"/>
      <c r="H2091" s="130"/>
      <c r="I2091" s="130"/>
      <c r="J2091" s="130"/>
      <c r="K2091" s="130"/>
      <c r="L2091" s="130"/>
      <c r="M2091" s="130"/>
      <c r="N2091" s="130"/>
      <c r="O2091" s="130"/>
      <c r="P2091" s="130"/>
      <c r="Q2091" s="130"/>
      <c r="R2091" s="130"/>
      <c r="S2091" s="130"/>
      <c r="T2091" s="130"/>
      <c r="U2091" s="130"/>
      <c r="V2091" s="130"/>
      <c r="W2091" s="130"/>
      <c r="X2091" s="130"/>
      <c r="Y2091" s="130"/>
      <c r="Z2091" s="130"/>
      <c r="AA2091" s="130"/>
      <c r="AB2091" s="130"/>
      <c r="AC2091" s="130"/>
      <c r="AD2091" s="130"/>
      <c r="AE2091" s="130"/>
      <c r="AF2091" s="130"/>
      <c r="AG2091" s="130"/>
      <c r="AH2091" s="130"/>
      <c r="AI2091" s="130"/>
      <c r="AJ2091" s="130"/>
      <c r="AK2091" s="130"/>
      <c r="AL2091" s="130"/>
      <c r="AM2091" s="130"/>
      <c r="AN2091" s="130"/>
      <c r="AO2091" s="130"/>
      <c r="AP2091" s="130"/>
      <c r="AQ2091" s="130"/>
      <c r="AR2091" s="130"/>
      <c r="AS2091" s="130"/>
      <c r="AT2091" s="130"/>
      <c r="AU2091" s="130"/>
      <c r="AV2091" s="130"/>
      <c r="AW2091" s="130"/>
      <c r="AX2091" s="130"/>
      <c r="AY2091" s="130"/>
      <c r="AZ2091" s="130"/>
      <c r="BA2091" s="130"/>
      <c r="BB2091" s="130"/>
      <c r="BC2091" s="130"/>
      <c r="BD2091" s="130"/>
      <c r="BE2091" s="130"/>
      <c r="BF2091" s="130"/>
      <c r="BG2091" s="130"/>
      <c r="BH2091" s="130"/>
      <c r="BI2091" s="130"/>
      <c r="BJ2091" s="130"/>
      <c r="BK2091" s="130"/>
      <c r="BL2091" s="130"/>
      <c r="BM2091" s="130"/>
      <c r="BN2091" s="130"/>
      <c r="BO2091" s="130"/>
      <c r="BP2091" s="130"/>
      <c r="BQ2091" s="130"/>
      <c r="BR2091" s="130"/>
      <c r="BS2091" s="111"/>
    </row>
    <row r="2092" spans="4:71" s="94" customFormat="1" ht="9.75" customHeight="1" x14ac:dyDescent="0.25">
      <c r="D2092" s="130"/>
      <c r="E2092" s="130"/>
      <c r="F2092" s="130"/>
      <c r="G2092" s="130"/>
      <c r="H2092" s="130"/>
      <c r="I2092" s="130"/>
      <c r="J2092" s="130"/>
      <c r="K2092" s="130"/>
      <c r="L2092" s="130"/>
      <c r="M2092" s="130"/>
      <c r="N2092" s="130"/>
      <c r="O2092" s="130"/>
      <c r="P2092" s="130"/>
      <c r="Q2092" s="130"/>
      <c r="R2092" s="130"/>
      <c r="S2092" s="130"/>
      <c r="T2092" s="130"/>
      <c r="U2092" s="130"/>
      <c r="V2092" s="130"/>
      <c r="W2092" s="130"/>
      <c r="X2092" s="130"/>
      <c r="Y2092" s="130"/>
      <c r="Z2092" s="130"/>
      <c r="AA2092" s="130"/>
      <c r="AB2092" s="130"/>
      <c r="AC2092" s="130"/>
      <c r="AD2092" s="130"/>
      <c r="AE2092" s="130"/>
      <c r="AF2092" s="130"/>
      <c r="AG2092" s="130"/>
      <c r="AH2092" s="130"/>
      <c r="AI2092" s="130"/>
      <c r="AJ2092" s="130"/>
      <c r="AK2092" s="130"/>
      <c r="AL2092" s="130"/>
      <c r="AM2092" s="130"/>
      <c r="AN2092" s="130"/>
      <c r="AO2092" s="130"/>
      <c r="AP2092" s="130"/>
      <c r="AQ2092" s="130"/>
      <c r="AR2092" s="130"/>
      <c r="AS2092" s="130"/>
      <c r="AT2092" s="130"/>
      <c r="AU2092" s="130"/>
      <c r="AV2092" s="130"/>
      <c r="AW2092" s="130"/>
      <c r="AX2092" s="130"/>
      <c r="AY2092" s="130"/>
      <c r="AZ2092" s="130"/>
      <c r="BA2092" s="130"/>
      <c r="BB2092" s="130"/>
      <c r="BC2092" s="130"/>
      <c r="BD2092" s="130"/>
      <c r="BE2092" s="130"/>
      <c r="BF2092" s="130"/>
      <c r="BG2092" s="130"/>
      <c r="BH2092" s="130"/>
      <c r="BI2092" s="130"/>
      <c r="BJ2092" s="130"/>
      <c r="BK2092" s="130"/>
      <c r="BL2092" s="130"/>
      <c r="BM2092" s="130"/>
      <c r="BN2092" s="130"/>
      <c r="BO2092" s="130"/>
      <c r="BP2092" s="130"/>
      <c r="BQ2092" s="130"/>
      <c r="BR2092" s="130"/>
      <c r="BS2092" s="111"/>
    </row>
    <row r="2093" spans="4:71" s="94" customFormat="1" ht="9.75" customHeight="1" x14ac:dyDescent="0.25">
      <c r="D2093" s="130"/>
      <c r="E2093" s="130"/>
      <c r="F2093" s="130"/>
      <c r="G2093" s="130"/>
      <c r="H2093" s="130"/>
      <c r="I2093" s="130"/>
      <c r="J2093" s="130"/>
      <c r="K2093" s="130"/>
      <c r="L2093" s="130"/>
      <c r="M2093" s="130"/>
      <c r="N2093" s="130"/>
      <c r="O2093" s="130"/>
      <c r="P2093" s="130"/>
      <c r="Q2093" s="130"/>
      <c r="R2093" s="130"/>
      <c r="S2093" s="130"/>
      <c r="T2093" s="130"/>
      <c r="U2093" s="130"/>
      <c r="V2093" s="130"/>
      <c r="W2093" s="130"/>
      <c r="X2093" s="130"/>
      <c r="Y2093" s="130"/>
      <c r="Z2093" s="130"/>
      <c r="AA2093" s="130"/>
      <c r="AB2093" s="130"/>
      <c r="AC2093" s="130"/>
      <c r="AD2093" s="130"/>
      <c r="AE2093" s="130"/>
      <c r="AF2093" s="130"/>
      <c r="AG2093" s="130"/>
      <c r="AH2093" s="130"/>
      <c r="AI2093" s="130"/>
      <c r="AJ2093" s="130"/>
      <c r="AK2093" s="130"/>
      <c r="AL2093" s="130"/>
      <c r="AM2093" s="130"/>
      <c r="AN2093" s="130"/>
      <c r="AO2093" s="130"/>
      <c r="AP2093" s="130"/>
      <c r="AQ2093" s="130"/>
      <c r="AR2093" s="130"/>
      <c r="AS2093" s="130"/>
      <c r="AT2093" s="130"/>
      <c r="AU2093" s="130"/>
      <c r="AV2093" s="130"/>
      <c r="AW2093" s="130"/>
      <c r="AX2093" s="130"/>
      <c r="AY2093" s="130"/>
      <c r="AZ2093" s="130"/>
      <c r="BA2093" s="130"/>
      <c r="BB2093" s="130"/>
      <c r="BC2093" s="130"/>
      <c r="BD2093" s="130"/>
      <c r="BE2093" s="130"/>
      <c r="BF2093" s="130"/>
      <c r="BG2093" s="130"/>
      <c r="BH2093" s="130"/>
      <c r="BI2093" s="130"/>
      <c r="BJ2093" s="130"/>
      <c r="BK2093" s="130"/>
      <c r="BL2093" s="130"/>
      <c r="BM2093" s="130"/>
      <c r="BN2093" s="130"/>
      <c r="BO2093" s="130"/>
      <c r="BP2093" s="130"/>
      <c r="BQ2093" s="130"/>
      <c r="BR2093" s="130"/>
      <c r="BS2093" s="111"/>
    </row>
    <row r="2094" spans="4:71" s="94" customFormat="1" ht="9.75" customHeight="1" x14ac:dyDescent="0.25">
      <c r="D2094" s="130"/>
      <c r="E2094" s="130"/>
      <c r="F2094" s="130"/>
      <c r="G2094" s="130"/>
      <c r="H2094" s="130"/>
      <c r="I2094" s="130"/>
      <c r="J2094" s="130"/>
      <c r="K2094" s="130"/>
      <c r="L2094" s="130"/>
      <c r="M2094" s="130"/>
      <c r="N2094" s="130"/>
      <c r="O2094" s="130"/>
      <c r="P2094" s="130"/>
      <c r="Q2094" s="130"/>
      <c r="R2094" s="130"/>
      <c r="S2094" s="130"/>
      <c r="T2094" s="130"/>
      <c r="U2094" s="130"/>
      <c r="V2094" s="130"/>
      <c r="W2094" s="130"/>
      <c r="X2094" s="130"/>
      <c r="Y2094" s="130"/>
      <c r="Z2094" s="130"/>
      <c r="AA2094" s="130"/>
      <c r="AB2094" s="130"/>
      <c r="AC2094" s="130"/>
      <c r="AD2094" s="130"/>
      <c r="AE2094" s="130"/>
      <c r="AF2094" s="130"/>
      <c r="AG2094" s="130"/>
      <c r="AH2094" s="130"/>
      <c r="AI2094" s="130"/>
      <c r="AJ2094" s="130"/>
      <c r="AK2094" s="130"/>
      <c r="AL2094" s="130"/>
      <c r="AM2094" s="130"/>
      <c r="AN2094" s="130"/>
      <c r="AO2094" s="130"/>
      <c r="AP2094" s="130"/>
      <c r="AQ2094" s="130"/>
      <c r="AR2094" s="130"/>
      <c r="AS2094" s="130"/>
      <c r="AT2094" s="130"/>
      <c r="AU2094" s="130"/>
      <c r="AV2094" s="130"/>
      <c r="AW2094" s="130"/>
      <c r="AX2094" s="130"/>
      <c r="AY2094" s="130"/>
      <c r="AZ2094" s="130"/>
      <c r="BA2094" s="130"/>
      <c r="BB2094" s="130"/>
      <c r="BC2094" s="130"/>
      <c r="BD2094" s="130"/>
      <c r="BE2094" s="130"/>
      <c r="BF2094" s="130"/>
      <c r="BG2094" s="130"/>
      <c r="BH2094" s="130"/>
      <c r="BI2094" s="130"/>
      <c r="BJ2094" s="130"/>
      <c r="BK2094" s="130"/>
      <c r="BL2094" s="130"/>
      <c r="BM2094" s="130"/>
      <c r="BN2094" s="130"/>
      <c r="BO2094" s="130"/>
      <c r="BP2094" s="130"/>
      <c r="BQ2094" s="130"/>
      <c r="BR2094" s="130"/>
      <c r="BS2094" s="111"/>
    </row>
    <row r="2095" spans="4:71" s="94" customFormat="1" ht="9.75" customHeight="1" x14ac:dyDescent="0.25">
      <c r="D2095" s="130"/>
      <c r="E2095" s="130"/>
      <c r="F2095" s="130"/>
      <c r="G2095" s="130"/>
      <c r="H2095" s="130"/>
      <c r="I2095" s="130"/>
      <c r="J2095" s="130"/>
      <c r="K2095" s="130"/>
      <c r="L2095" s="130"/>
      <c r="M2095" s="130"/>
      <c r="N2095" s="130"/>
      <c r="O2095" s="130"/>
      <c r="P2095" s="130"/>
      <c r="Q2095" s="130"/>
      <c r="R2095" s="130"/>
      <c r="S2095" s="130"/>
      <c r="T2095" s="130"/>
      <c r="U2095" s="130"/>
      <c r="V2095" s="130"/>
      <c r="W2095" s="130"/>
      <c r="X2095" s="130"/>
      <c r="Y2095" s="130"/>
      <c r="Z2095" s="130"/>
      <c r="AA2095" s="130"/>
      <c r="AB2095" s="130"/>
      <c r="AC2095" s="130"/>
      <c r="AD2095" s="130"/>
      <c r="AE2095" s="130"/>
      <c r="AF2095" s="130"/>
      <c r="AG2095" s="130"/>
      <c r="AH2095" s="130"/>
      <c r="AI2095" s="130"/>
      <c r="AJ2095" s="130"/>
      <c r="AK2095" s="130"/>
      <c r="AL2095" s="130"/>
      <c r="AM2095" s="130"/>
      <c r="AN2095" s="130"/>
      <c r="AO2095" s="130"/>
      <c r="AP2095" s="130"/>
      <c r="AQ2095" s="130"/>
      <c r="AR2095" s="130"/>
      <c r="AS2095" s="130"/>
      <c r="AT2095" s="130"/>
      <c r="AU2095" s="130"/>
      <c r="AV2095" s="130"/>
      <c r="AW2095" s="130"/>
      <c r="AX2095" s="130"/>
      <c r="AY2095" s="130"/>
      <c r="AZ2095" s="130"/>
      <c r="BA2095" s="130"/>
      <c r="BB2095" s="130"/>
      <c r="BC2095" s="130"/>
      <c r="BD2095" s="130"/>
      <c r="BE2095" s="130"/>
      <c r="BF2095" s="130"/>
      <c r="BG2095" s="130"/>
      <c r="BH2095" s="130"/>
      <c r="BI2095" s="130"/>
      <c r="BJ2095" s="130"/>
      <c r="BK2095" s="130"/>
      <c r="BL2095" s="130"/>
      <c r="BM2095" s="130"/>
      <c r="BN2095" s="130"/>
      <c r="BO2095" s="130"/>
      <c r="BP2095" s="130"/>
      <c r="BQ2095" s="130"/>
      <c r="BR2095" s="130"/>
      <c r="BS2095" s="111"/>
    </row>
    <row r="2096" spans="4:71" s="94" customFormat="1" ht="9.75" customHeight="1" x14ac:dyDescent="0.25">
      <c r="D2096" s="130"/>
      <c r="E2096" s="130"/>
      <c r="F2096" s="130"/>
      <c r="G2096" s="130"/>
      <c r="H2096" s="130"/>
      <c r="I2096" s="130"/>
      <c r="J2096" s="130"/>
      <c r="K2096" s="130"/>
      <c r="L2096" s="130"/>
      <c r="M2096" s="130"/>
      <c r="N2096" s="130"/>
      <c r="O2096" s="130"/>
      <c r="P2096" s="130"/>
      <c r="Q2096" s="130"/>
      <c r="R2096" s="130"/>
      <c r="S2096" s="130"/>
      <c r="T2096" s="130"/>
      <c r="U2096" s="130"/>
      <c r="V2096" s="130"/>
      <c r="W2096" s="130"/>
      <c r="X2096" s="130"/>
      <c r="Y2096" s="130"/>
      <c r="Z2096" s="130"/>
      <c r="AA2096" s="130"/>
      <c r="AB2096" s="130"/>
      <c r="AC2096" s="130"/>
      <c r="AD2096" s="130"/>
      <c r="AE2096" s="130"/>
      <c r="AF2096" s="130"/>
      <c r="AG2096" s="130"/>
      <c r="AH2096" s="130"/>
      <c r="AI2096" s="130"/>
      <c r="AJ2096" s="130"/>
      <c r="AK2096" s="130"/>
      <c r="AL2096" s="130"/>
      <c r="AM2096" s="130"/>
      <c r="AN2096" s="130"/>
      <c r="AO2096" s="130"/>
      <c r="AP2096" s="130"/>
      <c r="AQ2096" s="130"/>
      <c r="AR2096" s="130"/>
      <c r="AS2096" s="130"/>
      <c r="AT2096" s="130"/>
      <c r="AU2096" s="130"/>
      <c r="AV2096" s="130"/>
      <c r="AW2096" s="130"/>
      <c r="AX2096" s="130"/>
      <c r="AY2096" s="130"/>
      <c r="AZ2096" s="130"/>
      <c r="BA2096" s="130"/>
      <c r="BB2096" s="130"/>
      <c r="BC2096" s="130"/>
      <c r="BD2096" s="130"/>
      <c r="BE2096" s="130"/>
      <c r="BF2096" s="130"/>
      <c r="BG2096" s="130"/>
      <c r="BH2096" s="130"/>
      <c r="BI2096" s="130"/>
      <c r="BJ2096" s="130"/>
      <c r="BK2096" s="130"/>
      <c r="BL2096" s="130"/>
      <c r="BM2096" s="130"/>
      <c r="BN2096" s="130"/>
      <c r="BO2096" s="130"/>
      <c r="BP2096" s="130"/>
      <c r="BQ2096" s="130"/>
      <c r="BR2096" s="130"/>
      <c r="BS2096" s="111"/>
    </row>
    <row r="2097" spans="4:71" s="94" customFormat="1" ht="9.75" customHeight="1" x14ac:dyDescent="0.25">
      <c r="D2097" s="130"/>
      <c r="E2097" s="130"/>
      <c r="F2097" s="130"/>
      <c r="G2097" s="130"/>
      <c r="H2097" s="130"/>
      <c r="I2097" s="130"/>
      <c r="J2097" s="130"/>
      <c r="K2097" s="130"/>
      <c r="L2097" s="130"/>
      <c r="M2097" s="130"/>
      <c r="N2097" s="130"/>
      <c r="O2097" s="130"/>
      <c r="P2097" s="130"/>
      <c r="Q2097" s="130"/>
      <c r="R2097" s="130"/>
      <c r="S2097" s="130"/>
      <c r="T2097" s="130"/>
      <c r="U2097" s="130"/>
      <c r="V2097" s="130"/>
      <c r="W2097" s="130"/>
      <c r="X2097" s="130"/>
      <c r="Y2097" s="130"/>
      <c r="Z2097" s="130"/>
      <c r="AA2097" s="130"/>
      <c r="AB2097" s="130"/>
      <c r="AC2097" s="130"/>
      <c r="AD2097" s="130"/>
      <c r="AE2097" s="130"/>
      <c r="AF2097" s="130"/>
      <c r="AG2097" s="130"/>
      <c r="AH2097" s="130"/>
      <c r="AI2097" s="130"/>
      <c r="AJ2097" s="130"/>
      <c r="AK2097" s="130"/>
      <c r="AL2097" s="130"/>
      <c r="AM2097" s="130"/>
      <c r="AN2097" s="130"/>
      <c r="AO2097" s="130"/>
      <c r="AP2097" s="130"/>
      <c r="AQ2097" s="130"/>
      <c r="AR2097" s="130"/>
      <c r="AS2097" s="130"/>
      <c r="AT2097" s="130"/>
      <c r="AU2097" s="130"/>
      <c r="AV2097" s="130"/>
      <c r="AW2097" s="130"/>
      <c r="AX2097" s="130"/>
      <c r="AY2097" s="130"/>
      <c r="AZ2097" s="130"/>
      <c r="BA2097" s="130"/>
      <c r="BB2097" s="130"/>
      <c r="BC2097" s="130"/>
      <c r="BD2097" s="130"/>
      <c r="BE2097" s="130"/>
      <c r="BF2097" s="130"/>
      <c r="BG2097" s="130"/>
      <c r="BH2097" s="130"/>
      <c r="BI2097" s="130"/>
      <c r="BJ2097" s="130"/>
      <c r="BK2097" s="130"/>
      <c r="BL2097" s="130"/>
      <c r="BM2097" s="130"/>
      <c r="BN2097" s="130"/>
      <c r="BO2097" s="130"/>
      <c r="BP2097" s="130"/>
      <c r="BQ2097" s="130"/>
      <c r="BR2097" s="130"/>
      <c r="BS2097" s="111"/>
    </row>
    <row r="2098" spans="4:71" s="94" customFormat="1" ht="9.75" customHeight="1" x14ac:dyDescent="0.25">
      <c r="D2098" s="130"/>
      <c r="E2098" s="130"/>
      <c r="F2098" s="130"/>
      <c r="G2098" s="130"/>
      <c r="H2098" s="130"/>
      <c r="I2098" s="130"/>
      <c r="J2098" s="130"/>
      <c r="K2098" s="130"/>
      <c r="L2098" s="130"/>
      <c r="M2098" s="130"/>
      <c r="N2098" s="130"/>
      <c r="O2098" s="130"/>
      <c r="P2098" s="130"/>
      <c r="Q2098" s="130"/>
      <c r="R2098" s="130"/>
      <c r="S2098" s="130"/>
      <c r="T2098" s="130"/>
      <c r="U2098" s="130"/>
      <c r="V2098" s="130"/>
      <c r="W2098" s="130"/>
      <c r="X2098" s="130"/>
      <c r="Y2098" s="130"/>
      <c r="Z2098" s="130"/>
      <c r="AA2098" s="130"/>
      <c r="AB2098" s="130"/>
      <c r="AC2098" s="130"/>
      <c r="AD2098" s="130"/>
      <c r="AE2098" s="130"/>
      <c r="AF2098" s="130"/>
      <c r="AG2098" s="130"/>
      <c r="AH2098" s="130"/>
      <c r="AI2098" s="130"/>
      <c r="AJ2098" s="130"/>
      <c r="AK2098" s="130"/>
      <c r="AL2098" s="130"/>
      <c r="AM2098" s="130"/>
      <c r="AN2098" s="130"/>
      <c r="AO2098" s="130"/>
      <c r="AP2098" s="130"/>
      <c r="AQ2098" s="130"/>
      <c r="AR2098" s="130"/>
      <c r="AS2098" s="130"/>
      <c r="AT2098" s="130"/>
      <c r="AU2098" s="130"/>
      <c r="AV2098" s="130"/>
      <c r="AW2098" s="130"/>
      <c r="AX2098" s="130"/>
      <c r="AY2098" s="130"/>
      <c r="AZ2098" s="130"/>
      <c r="BA2098" s="130"/>
      <c r="BB2098" s="130"/>
      <c r="BC2098" s="130"/>
      <c r="BD2098" s="130"/>
      <c r="BE2098" s="130"/>
      <c r="BF2098" s="130"/>
      <c r="BG2098" s="130"/>
      <c r="BH2098" s="130"/>
      <c r="BI2098" s="130"/>
      <c r="BJ2098" s="130"/>
      <c r="BK2098" s="130"/>
      <c r="BL2098" s="130"/>
      <c r="BM2098" s="130"/>
      <c r="BN2098" s="130"/>
      <c r="BO2098" s="130"/>
      <c r="BP2098" s="130"/>
      <c r="BQ2098" s="130"/>
      <c r="BR2098" s="130"/>
      <c r="BS2098" s="111"/>
    </row>
    <row r="2099" spans="4:71" s="94" customFormat="1" ht="9.75" customHeight="1" x14ac:dyDescent="0.25">
      <c r="D2099" s="130"/>
      <c r="E2099" s="130"/>
      <c r="F2099" s="130"/>
      <c r="G2099" s="130"/>
      <c r="H2099" s="130"/>
      <c r="I2099" s="130"/>
      <c r="J2099" s="130"/>
      <c r="K2099" s="130"/>
      <c r="L2099" s="130"/>
      <c r="M2099" s="130"/>
      <c r="N2099" s="130"/>
      <c r="O2099" s="130"/>
      <c r="P2099" s="130"/>
      <c r="Q2099" s="130"/>
      <c r="R2099" s="130"/>
      <c r="S2099" s="130"/>
      <c r="T2099" s="130"/>
      <c r="U2099" s="130"/>
      <c r="V2099" s="130"/>
      <c r="W2099" s="130"/>
      <c r="X2099" s="130"/>
      <c r="Y2099" s="130"/>
      <c r="Z2099" s="130"/>
      <c r="AA2099" s="130"/>
      <c r="AB2099" s="130"/>
      <c r="AC2099" s="130"/>
      <c r="AD2099" s="130"/>
      <c r="AE2099" s="130"/>
      <c r="AF2099" s="130"/>
      <c r="AG2099" s="130"/>
      <c r="AH2099" s="130"/>
      <c r="AI2099" s="130"/>
      <c r="AJ2099" s="130"/>
      <c r="AK2099" s="130"/>
      <c r="AL2099" s="130"/>
      <c r="AM2099" s="130"/>
      <c r="AN2099" s="130"/>
      <c r="AO2099" s="130"/>
      <c r="AP2099" s="130"/>
      <c r="AQ2099" s="130"/>
      <c r="AR2099" s="130"/>
      <c r="AS2099" s="130"/>
      <c r="AT2099" s="130"/>
      <c r="AU2099" s="130"/>
      <c r="AV2099" s="130"/>
      <c r="AW2099" s="130"/>
      <c r="AX2099" s="130"/>
      <c r="AY2099" s="130"/>
      <c r="AZ2099" s="130"/>
      <c r="BA2099" s="130"/>
      <c r="BB2099" s="130"/>
      <c r="BC2099" s="130"/>
      <c r="BD2099" s="130"/>
      <c r="BE2099" s="130"/>
      <c r="BF2099" s="130"/>
      <c r="BG2099" s="130"/>
      <c r="BH2099" s="130"/>
      <c r="BI2099" s="130"/>
      <c r="BJ2099" s="130"/>
      <c r="BK2099" s="130"/>
      <c r="BL2099" s="130"/>
      <c r="BM2099" s="130"/>
      <c r="BN2099" s="130"/>
      <c r="BO2099" s="130"/>
      <c r="BP2099" s="130"/>
      <c r="BQ2099" s="130"/>
      <c r="BR2099" s="130"/>
      <c r="BS2099" s="111"/>
    </row>
    <row r="2100" spans="4:71" s="94" customFormat="1" ht="9.75" customHeight="1" x14ac:dyDescent="0.25">
      <c r="D2100" s="130"/>
      <c r="E2100" s="130"/>
      <c r="F2100" s="130"/>
      <c r="G2100" s="130"/>
      <c r="H2100" s="130"/>
      <c r="I2100" s="130"/>
      <c r="J2100" s="130"/>
      <c r="K2100" s="130"/>
      <c r="L2100" s="130"/>
      <c r="M2100" s="130"/>
      <c r="N2100" s="130"/>
      <c r="O2100" s="130"/>
      <c r="P2100" s="130"/>
      <c r="Q2100" s="130"/>
      <c r="R2100" s="130"/>
      <c r="S2100" s="130"/>
      <c r="T2100" s="130"/>
      <c r="U2100" s="130"/>
      <c r="V2100" s="130"/>
      <c r="W2100" s="130"/>
      <c r="X2100" s="130"/>
      <c r="Y2100" s="130"/>
      <c r="Z2100" s="130"/>
      <c r="AA2100" s="130"/>
      <c r="AB2100" s="130"/>
      <c r="AC2100" s="130"/>
      <c r="AD2100" s="130"/>
      <c r="AE2100" s="130"/>
      <c r="AF2100" s="130"/>
      <c r="AG2100" s="130"/>
      <c r="AH2100" s="130"/>
      <c r="AI2100" s="130"/>
      <c r="AJ2100" s="130"/>
      <c r="AK2100" s="130"/>
      <c r="AL2100" s="130"/>
      <c r="AM2100" s="130"/>
      <c r="AN2100" s="130"/>
      <c r="AO2100" s="130"/>
      <c r="AP2100" s="130"/>
      <c r="AQ2100" s="130"/>
      <c r="AR2100" s="130"/>
      <c r="AS2100" s="130"/>
      <c r="AT2100" s="130"/>
      <c r="AU2100" s="130"/>
      <c r="AV2100" s="130"/>
      <c r="AW2100" s="130"/>
      <c r="AX2100" s="130"/>
      <c r="AY2100" s="130"/>
      <c r="AZ2100" s="130"/>
      <c r="BA2100" s="130"/>
      <c r="BB2100" s="130"/>
      <c r="BC2100" s="130"/>
      <c r="BD2100" s="130"/>
      <c r="BE2100" s="130"/>
      <c r="BF2100" s="130"/>
      <c r="BG2100" s="130"/>
      <c r="BH2100" s="130"/>
      <c r="BI2100" s="130"/>
      <c r="BJ2100" s="130"/>
      <c r="BK2100" s="130"/>
      <c r="BL2100" s="130"/>
      <c r="BM2100" s="130"/>
      <c r="BN2100" s="130"/>
      <c r="BO2100" s="130"/>
      <c r="BP2100" s="130"/>
      <c r="BQ2100" s="130"/>
      <c r="BR2100" s="130"/>
      <c r="BS2100" s="111"/>
    </row>
    <row r="2101" spans="4:71" s="94" customFormat="1" ht="9.75" customHeight="1" x14ac:dyDescent="0.25">
      <c r="D2101" s="130"/>
      <c r="E2101" s="130"/>
      <c r="F2101" s="130"/>
      <c r="G2101" s="130"/>
      <c r="H2101" s="130"/>
      <c r="I2101" s="130"/>
      <c r="J2101" s="130"/>
      <c r="K2101" s="130"/>
      <c r="L2101" s="130"/>
      <c r="M2101" s="130"/>
      <c r="N2101" s="130"/>
      <c r="O2101" s="130"/>
      <c r="P2101" s="130"/>
      <c r="Q2101" s="130"/>
      <c r="R2101" s="130"/>
      <c r="S2101" s="130"/>
      <c r="T2101" s="130"/>
      <c r="U2101" s="130"/>
      <c r="V2101" s="130"/>
      <c r="W2101" s="130"/>
      <c r="X2101" s="130"/>
      <c r="Y2101" s="130"/>
      <c r="Z2101" s="130"/>
      <c r="AA2101" s="130"/>
      <c r="AB2101" s="130"/>
      <c r="AC2101" s="130"/>
      <c r="AD2101" s="130"/>
      <c r="AE2101" s="130"/>
      <c r="AF2101" s="130"/>
      <c r="AG2101" s="130"/>
      <c r="AH2101" s="130"/>
      <c r="AI2101" s="130"/>
      <c r="AJ2101" s="130"/>
      <c r="AK2101" s="130"/>
      <c r="AL2101" s="130"/>
      <c r="AM2101" s="130"/>
      <c r="AN2101" s="130"/>
      <c r="AO2101" s="130"/>
      <c r="AP2101" s="130"/>
      <c r="AQ2101" s="130"/>
      <c r="AR2101" s="130"/>
      <c r="AS2101" s="130"/>
      <c r="AT2101" s="130"/>
      <c r="AU2101" s="130"/>
      <c r="AV2101" s="130"/>
      <c r="AW2101" s="130"/>
      <c r="AX2101" s="130"/>
      <c r="AY2101" s="130"/>
      <c r="AZ2101" s="130"/>
      <c r="BA2101" s="130"/>
      <c r="BB2101" s="130"/>
      <c r="BC2101" s="130"/>
      <c r="BD2101" s="130"/>
      <c r="BE2101" s="130"/>
      <c r="BF2101" s="130"/>
      <c r="BG2101" s="130"/>
      <c r="BH2101" s="130"/>
      <c r="BI2101" s="130"/>
      <c r="BJ2101" s="130"/>
      <c r="BK2101" s="130"/>
      <c r="BL2101" s="130"/>
      <c r="BM2101" s="130"/>
      <c r="BN2101" s="130"/>
      <c r="BO2101" s="130"/>
      <c r="BP2101" s="130"/>
      <c r="BQ2101" s="130"/>
      <c r="BR2101" s="130"/>
      <c r="BS2101" s="111"/>
    </row>
    <row r="2102" spans="4:71" s="94" customFormat="1" ht="9.75" customHeight="1" x14ac:dyDescent="0.25">
      <c r="D2102" s="130"/>
      <c r="E2102" s="130"/>
      <c r="F2102" s="130"/>
      <c r="G2102" s="130"/>
      <c r="H2102" s="130"/>
      <c r="I2102" s="130"/>
      <c r="J2102" s="130"/>
      <c r="K2102" s="130"/>
      <c r="L2102" s="130"/>
      <c r="M2102" s="130"/>
      <c r="N2102" s="130"/>
      <c r="O2102" s="130"/>
      <c r="P2102" s="130"/>
      <c r="Q2102" s="130"/>
      <c r="R2102" s="130"/>
      <c r="S2102" s="130"/>
      <c r="T2102" s="130"/>
      <c r="U2102" s="130"/>
      <c r="V2102" s="130"/>
      <c r="W2102" s="130"/>
      <c r="X2102" s="130"/>
      <c r="Y2102" s="130"/>
      <c r="Z2102" s="130"/>
      <c r="AA2102" s="130"/>
      <c r="AB2102" s="130"/>
      <c r="AC2102" s="130"/>
      <c r="AD2102" s="130"/>
      <c r="AE2102" s="130"/>
      <c r="AF2102" s="130"/>
      <c r="AG2102" s="130"/>
      <c r="AH2102" s="130"/>
      <c r="AI2102" s="130"/>
      <c r="AJ2102" s="130"/>
      <c r="AK2102" s="130"/>
      <c r="AL2102" s="130"/>
      <c r="AM2102" s="130"/>
      <c r="AN2102" s="130"/>
      <c r="AO2102" s="130"/>
      <c r="AP2102" s="130"/>
      <c r="AQ2102" s="130"/>
      <c r="AR2102" s="130"/>
      <c r="AS2102" s="130"/>
      <c r="AT2102" s="130"/>
      <c r="AU2102" s="130"/>
      <c r="AV2102" s="130"/>
      <c r="AW2102" s="130"/>
      <c r="AX2102" s="130"/>
      <c r="AY2102" s="130"/>
      <c r="AZ2102" s="130"/>
      <c r="BA2102" s="130"/>
      <c r="BB2102" s="130"/>
      <c r="BC2102" s="130"/>
      <c r="BD2102" s="130"/>
      <c r="BE2102" s="130"/>
      <c r="BF2102" s="130"/>
      <c r="BG2102" s="130"/>
      <c r="BH2102" s="130"/>
      <c r="BI2102" s="130"/>
      <c r="BJ2102" s="130"/>
      <c r="BK2102" s="130"/>
      <c r="BL2102" s="130"/>
      <c r="BM2102" s="130"/>
      <c r="BN2102" s="130"/>
      <c r="BO2102" s="130"/>
      <c r="BP2102" s="130"/>
      <c r="BQ2102" s="130"/>
      <c r="BR2102" s="130"/>
      <c r="BS2102" s="111"/>
    </row>
    <row r="2103" spans="4:71" s="94" customFormat="1" ht="9.75" customHeight="1" x14ac:dyDescent="0.25">
      <c r="D2103" s="130"/>
      <c r="E2103" s="130"/>
      <c r="F2103" s="130"/>
      <c r="G2103" s="130"/>
      <c r="H2103" s="130"/>
      <c r="I2103" s="130"/>
      <c r="J2103" s="130"/>
      <c r="K2103" s="130"/>
      <c r="L2103" s="130"/>
      <c r="M2103" s="130"/>
      <c r="N2103" s="130"/>
      <c r="O2103" s="130"/>
      <c r="P2103" s="130"/>
      <c r="Q2103" s="130"/>
      <c r="R2103" s="130"/>
      <c r="S2103" s="130"/>
      <c r="T2103" s="130"/>
      <c r="U2103" s="130"/>
      <c r="V2103" s="130"/>
      <c r="W2103" s="130"/>
      <c r="X2103" s="130"/>
      <c r="Y2103" s="130"/>
      <c r="Z2103" s="130"/>
      <c r="AA2103" s="130"/>
      <c r="AB2103" s="130"/>
      <c r="AC2103" s="130"/>
      <c r="AD2103" s="130"/>
      <c r="AE2103" s="130"/>
      <c r="AF2103" s="130"/>
      <c r="AG2103" s="130"/>
      <c r="AH2103" s="130"/>
      <c r="AI2103" s="130"/>
      <c r="AJ2103" s="130"/>
      <c r="AK2103" s="130"/>
      <c r="AL2103" s="130"/>
      <c r="AM2103" s="130"/>
      <c r="AN2103" s="130"/>
      <c r="AO2103" s="130"/>
      <c r="AP2103" s="130"/>
      <c r="AQ2103" s="130"/>
      <c r="AR2103" s="130"/>
      <c r="AS2103" s="130"/>
      <c r="AT2103" s="130"/>
      <c r="AU2103" s="130"/>
      <c r="AV2103" s="130"/>
      <c r="AW2103" s="130"/>
      <c r="AX2103" s="130"/>
      <c r="AY2103" s="130"/>
      <c r="AZ2103" s="130"/>
      <c r="BA2103" s="130"/>
      <c r="BB2103" s="130"/>
      <c r="BC2103" s="130"/>
      <c r="BD2103" s="130"/>
      <c r="BE2103" s="130"/>
      <c r="BF2103" s="130"/>
      <c r="BG2103" s="130"/>
      <c r="BH2103" s="130"/>
      <c r="BI2103" s="130"/>
      <c r="BJ2103" s="130"/>
      <c r="BK2103" s="130"/>
      <c r="BL2103" s="130"/>
      <c r="BM2103" s="130"/>
      <c r="BN2103" s="130"/>
      <c r="BO2103" s="130"/>
      <c r="BP2103" s="130"/>
      <c r="BQ2103" s="130"/>
      <c r="BR2103" s="130"/>
      <c r="BS2103" s="111"/>
    </row>
    <row r="2104" spans="4:71" s="94" customFormat="1" ht="9.75" customHeight="1" x14ac:dyDescent="0.25">
      <c r="D2104" s="130"/>
      <c r="E2104" s="130"/>
      <c r="F2104" s="130"/>
      <c r="G2104" s="130"/>
      <c r="H2104" s="130"/>
      <c r="I2104" s="130"/>
      <c r="J2104" s="130"/>
      <c r="K2104" s="130"/>
      <c r="L2104" s="130"/>
      <c r="M2104" s="130"/>
      <c r="N2104" s="130"/>
      <c r="O2104" s="130"/>
      <c r="P2104" s="130"/>
      <c r="Q2104" s="130"/>
      <c r="R2104" s="130"/>
      <c r="S2104" s="130"/>
      <c r="T2104" s="130"/>
      <c r="U2104" s="130"/>
      <c r="V2104" s="130"/>
      <c r="W2104" s="130"/>
      <c r="X2104" s="130"/>
      <c r="Y2104" s="130"/>
      <c r="Z2104" s="130"/>
      <c r="AA2104" s="130"/>
      <c r="AB2104" s="130"/>
      <c r="AC2104" s="130"/>
      <c r="AD2104" s="130"/>
      <c r="AE2104" s="130"/>
      <c r="AF2104" s="130"/>
      <c r="AG2104" s="130"/>
      <c r="AH2104" s="130"/>
      <c r="AI2104" s="130"/>
      <c r="AJ2104" s="130"/>
      <c r="AK2104" s="130"/>
      <c r="AL2104" s="130"/>
      <c r="AM2104" s="130"/>
      <c r="AN2104" s="130"/>
      <c r="AO2104" s="130"/>
      <c r="AP2104" s="130"/>
      <c r="AQ2104" s="130"/>
      <c r="AR2104" s="130"/>
      <c r="AS2104" s="130"/>
      <c r="AT2104" s="130"/>
      <c r="AU2104" s="130"/>
      <c r="AV2104" s="130"/>
      <c r="AW2104" s="130"/>
      <c r="AX2104" s="130"/>
      <c r="AY2104" s="130"/>
      <c r="AZ2104" s="130"/>
      <c r="BA2104" s="130"/>
      <c r="BB2104" s="130"/>
      <c r="BC2104" s="130"/>
      <c r="BD2104" s="130"/>
      <c r="BE2104" s="130"/>
      <c r="BF2104" s="130"/>
      <c r="BG2104" s="130"/>
      <c r="BH2104" s="130"/>
      <c r="BI2104" s="130"/>
      <c r="BJ2104" s="130"/>
      <c r="BK2104" s="130"/>
      <c r="BL2104" s="130"/>
      <c r="BM2104" s="130"/>
      <c r="BN2104" s="130"/>
      <c r="BO2104" s="130"/>
      <c r="BP2104" s="130"/>
      <c r="BQ2104" s="130"/>
      <c r="BR2104" s="130"/>
      <c r="BS2104" s="111"/>
    </row>
    <row r="2105" spans="4:71" s="94" customFormat="1" ht="9.75" customHeight="1" x14ac:dyDescent="0.25">
      <c r="D2105" s="130"/>
      <c r="E2105" s="130"/>
      <c r="F2105" s="130"/>
      <c r="G2105" s="130"/>
      <c r="H2105" s="130"/>
      <c r="I2105" s="130"/>
      <c r="J2105" s="130"/>
      <c r="K2105" s="130"/>
      <c r="L2105" s="130"/>
      <c r="M2105" s="130"/>
      <c r="N2105" s="130"/>
      <c r="O2105" s="130"/>
      <c r="P2105" s="130"/>
      <c r="Q2105" s="130"/>
      <c r="R2105" s="130"/>
      <c r="S2105" s="130"/>
      <c r="T2105" s="130"/>
      <c r="U2105" s="130"/>
      <c r="V2105" s="130"/>
      <c r="W2105" s="130"/>
      <c r="X2105" s="130"/>
      <c r="Y2105" s="130"/>
      <c r="Z2105" s="130"/>
      <c r="AA2105" s="130"/>
      <c r="AB2105" s="130"/>
      <c r="AC2105" s="130"/>
      <c r="AD2105" s="130"/>
      <c r="AE2105" s="130"/>
      <c r="AF2105" s="130"/>
      <c r="AG2105" s="130"/>
      <c r="AH2105" s="130"/>
      <c r="AI2105" s="130"/>
      <c r="AJ2105" s="130"/>
      <c r="AK2105" s="130"/>
      <c r="AL2105" s="130"/>
      <c r="AM2105" s="130"/>
      <c r="AN2105" s="130"/>
      <c r="AO2105" s="130"/>
      <c r="AP2105" s="130"/>
      <c r="AQ2105" s="130"/>
      <c r="AR2105" s="130"/>
      <c r="AS2105" s="130"/>
      <c r="AT2105" s="130"/>
      <c r="AU2105" s="130"/>
      <c r="AV2105" s="130"/>
      <c r="AW2105" s="130"/>
      <c r="AX2105" s="130"/>
      <c r="AY2105" s="130"/>
      <c r="AZ2105" s="130"/>
      <c r="BA2105" s="130"/>
      <c r="BB2105" s="130"/>
      <c r="BC2105" s="130"/>
      <c r="BD2105" s="130"/>
      <c r="BE2105" s="130"/>
      <c r="BF2105" s="130"/>
      <c r="BG2105" s="130"/>
      <c r="BH2105" s="130"/>
      <c r="BI2105" s="130"/>
      <c r="BJ2105" s="130"/>
      <c r="BK2105" s="130"/>
      <c r="BL2105" s="130"/>
      <c r="BM2105" s="130"/>
      <c r="BN2105" s="130"/>
      <c r="BO2105" s="130"/>
      <c r="BP2105" s="130"/>
      <c r="BQ2105" s="130"/>
      <c r="BR2105" s="130"/>
      <c r="BS2105" s="111"/>
    </row>
    <row r="2106" spans="4:71" s="94" customFormat="1" ht="9.75" customHeight="1" x14ac:dyDescent="0.25">
      <c r="D2106" s="130"/>
      <c r="E2106" s="130"/>
      <c r="F2106" s="130"/>
      <c r="G2106" s="130"/>
      <c r="H2106" s="130"/>
      <c r="I2106" s="130"/>
      <c r="J2106" s="130"/>
      <c r="K2106" s="130"/>
      <c r="L2106" s="130"/>
      <c r="M2106" s="130"/>
      <c r="N2106" s="130"/>
      <c r="O2106" s="130"/>
      <c r="P2106" s="130"/>
      <c r="Q2106" s="130"/>
      <c r="R2106" s="130"/>
      <c r="S2106" s="130"/>
      <c r="T2106" s="130"/>
      <c r="U2106" s="130"/>
      <c r="V2106" s="130"/>
      <c r="W2106" s="130"/>
      <c r="X2106" s="130"/>
      <c r="Y2106" s="130"/>
      <c r="Z2106" s="130"/>
      <c r="AA2106" s="130"/>
      <c r="AB2106" s="130"/>
      <c r="AC2106" s="130"/>
      <c r="AD2106" s="130"/>
      <c r="AE2106" s="130"/>
      <c r="AF2106" s="130"/>
      <c r="AG2106" s="130"/>
      <c r="AH2106" s="130"/>
      <c r="AI2106" s="130"/>
      <c r="AJ2106" s="130"/>
      <c r="AK2106" s="130"/>
      <c r="AL2106" s="130"/>
      <c r="AM2106" s="130"/>
      <c r="AN2106" s="130"/>
      <c r="AO2106" s="130"/>
      <c r="AP2106" s="130"/>
      <c r="AQ2106" s="130"/>
      <c r="AR2106" s="130"/>
      <c r="AS2106" s="130"/>
      <c r="AT2106" s="130"/>
      <c r="AU2106" s="130"/>
      <c r="AV2106" s="130"/>
      <c r="AW2106" s="130"/>
      <c r="AX2106" s="130"/>
      <c r="AY2106" s="130"/>
      <c r="AZ2106" s="130"/>
      <c r="BA2106" s="130"/>
      <c r="BB2106" s="130"/>
      <c r="BC2106" s="130"/>
      <c r="BD2106" s="130"/>
      <c r="BE2106" s="130"/>
      <c r="BF2106" s="130"/>
      <c r="BG2106" s="130"/>
      <c r="BH2106" s="130"/>
      <c r="BI2106" s="130"/>
      <c r="BJ2106" s="130"/>
      <c r="BK2106" s="130"/>
      <c r="BL2106" s="130"/>
      <c r="BM2106" s="130"/>
      <c r="BN2106" s="130"/>
      <c r="BO2106" s="130"/>
      <c r="BP2106" s="130"/>
      <c r="BQ2106" s="130"/>
      <c r="BR2106" s="130"/>
      <c r="BS2106" s="111"/>
    </row>
    <row r="2107" spans="4:71" s="94" customFormat="1" ht="9.75" customHeight="1" x14ac:dyDescent="0.25">
      <c r="D2107" s="130"/>
      <c r="E2107" s="130"/>
      <c r="F2107" s="130"/>
      <c r="G2107" s="130"/>
      <c r="H2107" s="130"/>
      <c r="I2107" s="130"/>
      <c r="J2107" s="130"/>
      <c r="K2107" s="130"/>
      <c r="L2107" s="130"/>
      <c r="M2107" s="130"/>
      <c r="N2107" s="130"/>
      <c r="O2107" s="130"/>
      <c r="P2107" s="130"/>
      <c r="Q2107" s="130"/>
      <c r="R2107" s="130"/>
      <c r="S2107" s="130"/>
      <c r="T2107" s="130"/>
      <c r="U2107" s="130"/>
      <c r="V2107" s="130"/>
      <c r="W2107" s="130"/>
      <c r="X2107" s="130"/>
      <c r="Y2107" s="130"/>
      <c r="Z2107" s="130"/>
      <c r="AA2107" s="130"/>
      <c r="AB2107" s="130"/>
      <c r="AC2107" s="130"/>
      <c r="AD2107" s="130"/>
      <c r="AE2107" s="130"/>
      <c r="AF2107" s="130"/>
      <c r="AG2107" s="130"/>
      <c r="AH2107" s="130"/>
      <c r="AI2107" s="130"/>
      <c r="AJ2107" s="130"/>
      <c r="AK2107" s="130"/>
      <c r="AL2107" s="130"/>
      <c r="AM2107" s="130"/>
      <c r="AN2107" s="130"/>
      <c r="AO2107" s="130"/>
      <c r="AP2107" s="130"/>
      <c r="AQ2107" s="130"/>
      <c r="AR2107" s="130"/>
      <c r="AS2107" s="130"/>
      <c r="AT2107" s="130"/>
      <c r="AU2107" s="130"/>
      <c r="AV2107" s="130"/>
      <c r="AW2107" s="130"/>
      <c r="AX2107" s="130"/>
      <c r="AY2107" s="130"/>
      <c r="AZ2107" s="130"/>
      <c r="BA2107" s="130"/>
      <c r="BB2107" s="130"/>
      <c r="BC2107" s="130"/>
      <c r="BD2107" s="130"/>
      <c r="BE2107" s="130"/>
      <c r="BF2107" s="130"/>
      <c r="BG2107" s="130"/>
      <c r="BH2107" s="130"/>
      <c r="BI2107" s="130"/>
      <c r="BJ2107" s="130"/>
      <c r="BK2107" s="130"/>
      <c r="BL2107" s="130"/>
      <c r="BM2107" s="130"/>
      <c r="BN2107" s="130"/>
      <c r="BO2107" s="130"/>
      <c r="BP2107" s="130"/>
      <c r="BQ2107" s="130"/>
      <c r="BR2107" s="130"/>
      <c r="BS2107" s="111"/>
    </row>
    <row r="2108" spans="4:71" s="94" customFormat="1" ht="9.75" customHeight="1" x14ac:dyDescent="0.25">
      <c r="D2108" s="130"/>
      <c r="E2108" s="130"/>
      <c r="F2108" s="130"/>
      <c r="G2108" s="130"/>
      <c r="H2108" s="130"/>
      <c r="I2108" s="130"/>
      <c r="J2108" s="130"/>
      <c r="K2108" s="130"/>
      <c r="L2108" s="130"/>
      <c r="M2108" s="130"/>
      <c r="N2108" s="130"/>
      <c r="O2108" s="130"/>
      <c r="P2108" s="130"/>
      <c r="Q2108" s="130"/>
      <c r="R2108" s="130"/>
      <c r="S2108" s="130"/>
      <c r="T2108" s="130"/>
      <c r="U2108" s="130"/>
      <c r="V2108" s="130"/>
      <c r="W2108" s="130"/>
      <c r="X2108" s="130"/>
      <c r="Y2108" s="130"/>
      <c r="Z2108" s="130"/>
      <c r="AA2108" s="130"/>
      <c r="AB2108" s="130"/>
      <c r="AC2108" s="130"/>
      <c r="AD2108" s="130"/>
      <c r="AE2108" s="130"/>
      <c r="AF2108" s="130"/>
      <c r="AG2108" s="130"/>
      <c r="AH2108" s="130"/>
      <c r="AI2108" s="130"/>
      <c r="AJ2108" s="130"/>
      <c r="AK2108" s="130"/>
      <c r="AL2108" s="130"/>
      <c r="AM2108" s="130"/>
      <c r="AN2108" s="130"/>
      <c r="AO2108" s="130"/>
      <c r="AP2108" s="130"/>
      <c r="AQ2108" s="130"/>
      <c r="AR2108" s="130"/>
      <c r="AS2108" s="130"/>
      <c r="AT2108" s="130"/>
      <c r="AU2108" s="130"/>
      <c r="AV2108" s="130"/>
      <c r="AW2108" s="130"/>
      <c r="AX2108" s="130"/>
      <c r="AY2108" s="130"/>
      <c r="AZ2108" s="130"/>
      <c r="BA2108" s="130"/>
      <c r="BB2108" s="130"/>
      <c r="BC2108" s="130"/>
      <c r="BD2108" s="130"/>
      <c r="BE2108" s="130"/>
      <c r="BF2108" s="130"/>
      <c r="BG2108" s="130"/>
      <c r="BH2108" s="130"/>
      <c r="BI2108" s="130"/>
      <c r="BJ2108" s="130"/>
      <c r="BK2108" s="130"/>
      <c r="BL2108" s="130"/>
      <c r="BM2108" s="130"/>
      <c r="BN2108" s="130"/>
      <c r="BO2108" s="130"/>
      <c r="BP2108" s="130"/>
      <c r="BQ2108" s="130"/>
      <c r="BR2108" s="130"/>
      <c r="BS2108" s="111"/>
    </row>
    <row r="2109" spans="4:71" s="94" customFormat="1" ht="9.75" customHeight="1" x14ac:dyDescent="0.25">
      <c r="D2109" s="130"/>
      <c r="E2109" s="130"/>
      <c r="F2109" s="130"/>
      <c r="G2109" s="130"/>
      <c r="H2109" s="130"/>
      <c r="I2109" s="130"/>
      <c r="J2109" s="130"/>
      <c r="K2109" s="130"/>
      <c r="L2109" s="130"/>
      <c r="M2109" s="130"/>
      <c r="N2109" s="130"/>
      <c r="O2109" s="130"/>
      <c r="P2109" s="130"/>
      <c r="Q2109" s="130"/>
      <c r="R2109" s="130"/>
      <c r="S2109" s="130"/>
      <c r="T2109" s="130"/>
      <c r="U2109" s="130"/>
      <c r="V2109" s="130"/>
      <c r="W2109" s="130"/>
      <c r="X2109" s="130"/>
      <c r="Y2109" s="130"/>
      <c r="Z2109" s="130"/>
      <c r="AA2109" s="130"/>
      <c r="AB2109" s="130"/>
      <c r="AC2109" s="130"/>
      <c r="AD2109" s="130"/>
      <c r="AE2109" s="130"/>
      <c r="AF2109" s="130"/>
      <c r="AG2109" s="130"/>
      <c r="AH2109" s="130"/>
      <c r="AI2109" s="130"/>
      <c r="AJ2109" s="130"/>
      <c r="AK2109" s="130"/>
      <c r="AL2109" s="130"/>
      <c r="AM2109" s="130"/>
      <c r="AN2109" s="130"/>
      <c r="AO2109" s="130"/>
      <c r="AP2109" s="130"/>
      <c r="AQ2109" s="130"/>
      <c r="AR2109" s="130"/>
      <c r="AS2109" s="130"/>
      <c r="AT2109" s="130"/>
      <c r="AU2109" s="130"/>
      <c r="AV2109" s="130"/>
      <c r="AW2109" s="130"/>
      <c r="AX2109" s="130"/>
      <c r="AY2109" s="130"/>
      <c r="AZ2109" s="130"/>
      <c r="BA2109" s="130"/>
      <c r="BB2109" s="130"/>
      <c r="BC2109" s="130"/>
      <c r="BD2109" s="130"/>
      <c r="BE2109" s="130"/>
      <c r="BF2109" s="130"/>
      <c r="BG2109" s="130"/>
      <c r="BH2109" s="130"/>
      <c r="BI2109" s="130"/>
      <c r="BJ2109" s="130"/>
      <c r="BK2109" s="130"/>
      <c r="BL2109" s="130"/>
      <c r="BM2109" s="130"/>
      <c r="BN2109" s="130"/>
      <c r="BO2109" s="130"/>
      <c r="BP2109" s="130"/>
      <c r="BQ2109" s="130"/>
      <c r="BR2109" s="130"/>
      <c r="BS2109" s="111"/>
    </row>
    <row r="2110" spans="4:71" s="94" customFormat="1" ht="9.75" customHeight="1" x14ac:dyDescent="0.25">
      <c r="D2110" s="130"/>
      <c r="E2110" s="130"/>
      <c r="F2110" s="130"/>
      <c r="G2110" s="130"/>
      <c r="H2110" s="130"/>
      <c r="I2110" s="130"/>
      <c r="J2110" s="130"/>
      <c r="K2110" s="130"/>
      <c r="L2110" s="130"/>
      <c r="M2110" s="130"/>
      <c r="N2110" s="130"/>
      <c r="O2110" s="130"/>
      <c r="P2110" s="130"/>
      <c r="Q2110" s="130"/>
      <c r="R2110" s="130"/>
      <c r="S2110" s="130"/>
      <c r="T2110" s="130"/>
      <c r="U2110" s="130"/>
      <c r="V2110" s="130"/>
      <c r="W2110" s="130"/>
      <c r="X2110" s="130"/>
      <c r="Y2110" s="130"/>
      <c r="Z2110" s="130"/>
      <c r="AA2110" s="130"/>
      <c r="AB2110" s="130"/>
      <c r="AC2110" s="130"/>
      <c r="AD2110" s="130"/>
      <c r="AE2110" s="130"/>
      <c r="AF2110" s="130"/>
      <c r="AG2110" s="130"/>
      <c r="AH2110" s="130"/>
      <c r="AI2110" s="130"/>
      <c r="AJ2110" s="130"/>
      <c r="AK2110" s="130"/>
      <c r="AL2110" s="130"/>
      <c r="AM2110" s="130"/>
      <c r="AN2110" s="130"/>
      <c r="AO2110" s="130"/>
      <c r="AP2110" s="130"/>
      <c r="AQ2110" s="130"/>
      <c r="AR2110" s="130"/>
      <c r="AS2110" s="130"/>
      <c r="AT2110" s="130"/>
      <c r="AU2110" s="130"/>
      <c r="AV2110" s="130"/>
      <c r="AW2110" s="130"/>
      <c r="AX2110" s="130"/>
      <c r="AY2110" s="130"/>
      <c r="AZ2110" s="130"/>
      <c r="BA2110" s="130"/>
      <c r="BB2110" s="130"/>
      <c r="BC2110" s="130"/>
      <c r="BD2110" s="130"/>
      <c r="BE2110" s="130"/>
      <c r="BF2110" s="130"/>
      <c r="BG2110" s="130"/>
      <c r="BH2110" s="130"/>
      <c r="BI2110" s="130"/>
      <c r="BJ2110" s="130"/>
      <c r="BK2110" s="130"/>
      <c r="BL2110" s="130"/>
      <c r="BM2110" s="130"/>
      <c r="BN2110" s="130"/>
      <c r="BO2110" s="130"/>
      <c r="BP2110" s="130"/>
      <c r="BQ2110" s="130"/>
      <c r="BR2110" s="130"/>
      <c r="BS2110" s="111"/>
    </row>
    <row r="2111" spans="4:71" s="94" customFormat="1" ht="9.75" customHeight="1" x14ac:dyDescent="0.25">
      <c r="D2111" s="130"/>
      <c r="E2111" s="130"/>
      <c r="F2111" s="130"/>
      <c r="G2111" s="130"/>
      <c r="H2111" s="130"/>
      <c r="I2111" s="130"/>
      <c r="J2111" s="130"/>
      <c r="K2111" s="130"/>
      <c r="L2111" s="130"/>
      <c r="M2111" s="130"/>
      <c r="N2111" s="130"/>
      <c r="O2111" s="130"/>
      <c r="P2111" s="130"/>
      <c r="Q2111" s="130"/>
      <c r="R2111" s="130"/>
      <c r="S2111" s="130"/>
      <c r="T2111" s="130"/>
      <c r="U2111" s="130"/>
      <c r="V2111" s="130"/>
      <c r="W2111" s="130"/>
      <c r="X2111" s="130"/>
      <c r="Y2111" s="130"/>
      <c r="Z2111" s="130"/>
      <c r="AA2111" s="130"/>
      <c r="AB2111" s="130"/>
      <c r="AC2111" s="130"/>
      <c r="AD2111" s="130"/>
      <c r="AE2111" s="130"/>
      <c r="AF2111" s="130"/>
      <c r="AG2111" s="130"/>
      <c r="AH2111" s="130"/>
      <c r="AI2111" s="130"/>
      <c r="AJ2111" s="130"/>
      <c r="AK2111" s="130"/>
      <c r="AL2111" s="130"/>
      <c r="AM2111" s="130"/>
      <c r="AN2111" s="130"/>
      <c r="AO2111" s="130"/>
      <c r="AP2111" s="130"/>
      <c r="AQ2111" s="130"/>
      <c r="AR2111" s="130"/>
      <c r="AS2111" s="130"/>
      <c r="AT2111" s="130"/>
      <c r="AU2111" s="130"/>
      <c r="AV2111" s="130"/>
      <c r="AW2111" s="130"/>
      <c r="AX2111" s="130"/>
      <c r="AY2111" s="130"/>
      <c r="AZ2111" s="130"/>
      <c r="BA2111" s="130"/>
      <c r="BB2111" s="130"/>
      <c r="BC2111" s="130"/>
      <c r="BD2111" s="130"/>
      <c r="BE2111" s="130"/>
      <c r="BF2111" s="130"/>
      <c r="BG2111" s="130"/>
      <c r="BH2111" s="130"/>
      <c r="BI2111" s="130"/>
      <c r="BJ2111" s="130"/>
      <c r="BK2111" s="130"/>
      <c r="BL2111" s="130"/>
      <c r="BM2111" s="130"/>
      <c r="BN2111" s="130"/>
      <c r="BO2111" s="130"/>
      <c r="BP2111" s="130"/>
      <c r="BQ2111" s="130"/>
      <c r="BR2111" s="130"/>
      <c r="BS2111" s="111"/>
    </row>
    <row r="2112" spans="4:71" s="94" customFormat="1" ht="9.75" customHeight="1" x14ac:dyDescent="0.25">
      <c r="D2112" s="130"/>
      <c r="E2112" s="130"/>
      <c r="F2112" s="130"/>
      <c r="G2112" s="130"/>
      <c r="H2112" s="130"/>
      <c r="I2112" s="130"/>
      <c r="J2112" s="130"/>
      <c r="K2112" s="130"/>
      <c r="L2112" s="130"/>
      <c r="M2112" s="130"/>
      <c r="N2112" s="130"/>
      <c r="O2112" s="130"/>
      <c r="P2112" s="130"/>
      <c r="Q2112" s="130"/>
      <c r="R2112" s="130"/>
      <c r="S2112" s="130"/>
      <c r="T2112" s="130"/>
      <c r="U2112" s="130"/>
      <c r="V2112" s="130"/>
      <c r="W2112" s="130"/>
      <c r="X2112" s="130"/>
      <c r="Y2112" s="130"/>
      <c r="Z2112" s="130"/>
      <c r="AA2112" s="130"/>
      <c r="AB2112" s="130"/>
      <c r="AC2112" s="130"/>
      <c r="AD2112" s="130"/>
      <c r="AE2112" s="130"/>
      <c r="AF2112" s="130"/>
      <c r="AG2112" s="130"/>
      <c r="AH2112" s="130"/>
      <c r="AI2112" s="130"/>
      <c r="AJ2112" s="130"/>
      <c r="AK2112" s="130"/>
      <c r="AL2112" s="130"/>
      <c r="AM2112" s="130"/>
      <c r="AN2112" s="130"/>
      <c r="AO2112" s="130"/>
      <c r="AP2112" s="130"/>
      <c r="AQ2112" s="130"/>
      <c r="AR2112" s="130"/>
      <c r="AS2112" s="130"/>
      <c r="AT2112" s="130"/>
      <c r="AU2112" s="130"/>
      <c r="AV2112" s="130"/>
      <c r="AW2112" s="130"/>
      <c r="AX2112" s="130"/>
      <c r="AY2112" s="130"/>
      <c r="AZ2112" s="130"/>
      <c r="BA2112" s="130"/>
      <c r="BB2112" s="130"/>
      <c r="BC2112" s="130"/>
      <c r="BD2112" s="130"/>
      <c r="BE2112" s="130"/>
      <c r="BF2112" s="130"/>
      <c r="BG2112" s="130"/>
      <c r="BH2112" s="130"/>
      <c r="BI2112" s="130"/>
      <c r="BJ2112" s="130"/>
      <c r="BK2112" s="130"/>
      <c r="BL2112" s="130"/>
      <c r="BM2112" s="130"/>
      <c r="BN2112" s="130"/>
      <c r="BO2112" s="130"/>
      <c r="BP2112" s="130"/>
      <c r="BQ2112" s="130"/>
      <c r="BR2112" s="130"/>
      <c r="BS2112" s="111"/>
    </row>
    <row r="2113" spans="4:71" s="94" customFormat="1" ht="9.75" customHeight="1" x14ac:dyDescent="0.25">
      <c r="D2113" s="130"/>
      <c r="E2113" s="130"/>
      <c r="F2113" s="130"/>
      <c r="G2113" s="130"/>
      <c r="H2113" s="130"/>
      <c r="I2113" s="130"/>
      <c r="J2113" s="130"/>
      <c r="K2113" s="130"/>
      <c r="L2113" s="130"/>
      <c r="M2113" s="130"/>
      <c r="N2113" s="130"/>
      <c r="O2113" s="130"/>
      <c r="P2113" s="130"/>
      <c r="Q2113" s="130"/>
      <c r="R2113" s="130"/>
      <c r="S2113" s="130"/>
      <c r="T2113" s="130"/>
      <c r="U2113" s="130"/>
      <c r="V2113" s="130"/>
      <c r="W2113" s="130"/>
      <c r="X2113" s="130"/>
      <c r="Y2113" s="130"/>
      <c r="Z2113" s="130"/>
      <c r="AA2113" s="130"/>
      <c r="AB2113" s="130"/>
      <c r="AC2113" s="130"/>
      <c r="AD2113" s="130"/>
      <c r="AE2113" s="130"/>
      <c r="AF2113" s="130"/>
      <c r="AG2113" s="130"/>
      <c r="AH2113" s="130"/>
      <c r="AI2113" s="130"/>
      <c r="AJ2113" s="130"/>
      <c r="AK2113" s="130"/>
      <c r="AL2113" s="130"/>
      <c r="AM2113" s="130"/>
      <c r="AN2113" s="130"/>
      <c r="AO2113" s="130"/>
      <c r="AP2113" s="130"/>
      <c r="AQ2113" s="130"/>
      <c r="AR2113" s="130"/>
      <c r="AS2113" s="130"/>
      <c r="AT2113" s="130"/>
      <c r="AU2113" s="130"/>
      <c r="AV2113" s="130"/>
      <c r="AW2113" s="130"/>
      <c r="AX2113" s="130"/>
      <c r="AY2113" s="130"/>
      <c r="AZ2113" s="130"/>
      <c r="BA2113" s="130"/>
      <c r="BB2113" s="130"/>
      <c r="BC2113" s="130"/>
      <c r="BD2113" s="130"/>
      <c r="BE2113" s="130"/>
      <c r="BF2113" s="130"/>
      <c r="BG2113" s="130"/>
      <c r="BH2113" s="130"/>
      <c r="BI2113" s="130"/>
      <c r="BJ2113" s="130"/>
      <c r="BK2113" s="130"/>
      <c r="BL2113" s="130"/>
      <c r="BM2113" s="130"/>
      <c r="BN2113" s="130"/>
      <c r="BO2113" s="130"/>
      <c r="BP2113" s="130"/>
      <c r="BQ2113" s="130"/>
      <c r="BR2113" s="130"/>
      <c r="BS2113" s="111"/>
    </row>
    <row r="2114" spans="4:71" s="94" customFormat="1" ht="9.75" customHeight="1" x14ac:dyDescent="0.25">
      <c r="D2114" s="130"/>
      <c r="E2114" s="130"/>
      <c r="F2114" s="130"/>
      <c r="G2114" s="130"/>
      <c r="H2114" s="130"/>
      <c r="I2114" s="130"/>
      <c r="J2114" s="130"/>
      <c r="K2114" s="130"/>
      <c r="L2114" s="130"/>
      <c r="M2114" s="130"/>
      <c r="N2114" s="130"/>
      <c r="O2114" s="130"/>
      <c r="P2114" s="130"/>
      <c r="Q2114" s="130"/>
      <c r="R2114" s="130"/>
      <c r="S2114" s="130"/>
      <c r="T2114" s="130"/>
      <c r="U2114" s="130"/>
      <c r="V2114" s="130"/>
      <c r="W2114" s="130"/>
      <c r="X2114" s="130"/>
      <c r="Y2114" s="130"/>
      <c r="Z2114" s="130"/>
      <c r="AA2114" s="130"/>
      <c r="AB2114" s="130"/>
      <c r="AC2114" s="130"/>
      <c r="AD2114" s="130"/>
      <c r="AE2114" s="130"/>
      <c r="AF2114" s="130"/>
      <c r="AG2114" s="130"/>
      <c r="AH2114" s="130"/>
      <c r="AI2114" s="130"/>
      <c r="AJ2114" s="130"/>
      <c r="AK2114" s="130"/>
      <c r="AL2114" s="130"/>
      <c r="AM2114" s="130"/>
      <c r="AN2114" s="130"/>
      <c r="AO2114" s="130"/>
      <c r="AP2114" s="130"/>
      <c r="AQ2114" s="130"/>
      <c r="AR2114" s="130"/>
      <c r="AS2114" s="130"/>
      <c r="AT2114" s="130"/>
      <c r="AU2114" s="130"/>
      <c r="AV2114" s="130"/>
      <c r="AW2114" s="130"/>
      <c r="AX2114" s="130"/>
      <c r="AY2114" s="130"/>
      <c r="AZ2114" s="130"/>
      <c r="BA2114" s="130"/>
      <c r="BB2114" s="130"/>
      <c r="BC2114" s="130"/>
      <c r="BD2114" s="130"/>
      <c r="BE2114" s="130"/>
      <c r="BF2114" s="130"/>
      <c r="BG2114" s="130"/>
      <c r="BH2114" s="130"/>
      <c r="BI2114" s="130"/>
      <c r="BJ2114" s="130"/>
      <c r="BK2114" s="130"/>
      <c r="BL2114" s="130"/>
      <c r="BM2114" s="130"/>
      <c r="BN2114" s="130"/>
      <c r="BO2114" s="130"/>
      <c r="BP2114" s="130"/>
      <c r="BQ2114" s="130"/>
      <c r="BR2114" s="130"/>
      <c r="BS2114" s="111"/>
    </row>
    <row r="2115" spans="4:71" s="94" customFormat="1" ht="9.75" customHeight="1" x14ac:dyDescent="0.25">
      <c r="D2115" s="130"/>
      <c r="E2115" s="130"/>
      <c r="F2115" s="130"/>
      <c r="G2115" s="130"/>
      <c r="H2115" s="130"/>
      <c r="I2115" s="130"/>
      <c r="J2115" s="130"/>
      <c r="K2115" s="130"/>
      <c r="L2115" s="130"/>
      <c r="M2115" s="130"/>
      <c r="N2115" s="130"/>
      <c r="O2115" s="130"/>
      <c r="P2115" s="130"/>
      <c r="Q2115" s="130"/>
      <c r="R2115" s="130"/>
      <c r="S2115" s="130"/>
      <c r="T2115" s="130"/>
      <c r="U2115" s="130"/>
      <c r="V2115" s="130"/>
      <c r="W2115" s="130"/>
      <c r="X2115" s="130"/>
      <c r="Y2115" s="130"/>
      <c r="Z2115" s="130"/>
      <c r="AA2115" s="130"/>
      <c r="AB2115" s="130"/>
      <c r="AC2115" s="130"/>
      <c r="AD2115" s="130"/>
      <c r="AE2115" s="130"/>
      <c r="AF2115" s="130"/>
      <c r="AG2115" s="130"/>
      <c r="AH2115" s="130"/>
      <c r="AI2115" s="130"/>
      <c r="AJ2115" s="130"/>
      <c r="AK2115" s="130"/>
      <c r="AL2115" s="130"/>
      <c r="AM2115" s="130"/>
      <c r="AN2115" s="130"/>
      <c r="AO2115" s="130"/>
      <c r="AP2115" s="130"/>
      <c r="AQ2115" s="130"/>
      <c r="AR2115" s="130"/>
      <c r="AS2115" s="130"/>
      <c r="AT2115" s="130"/>
      <c r="AU2115" s="130"/>
      <c r="AV2115" s="130"/>
      <c r="AW2115" s="130"/>
      <c r="AX2115" s="130"/>
      <c r="AY2115" s="130"/>
      <c r="AZ2115" s="130"/>
      <c r="BA2115" s="130"/>
      <c r="BB2115" s="130"/>
      <c r="BC2115" s="130"/>
      <c r="BD2115" s="130"/>
      <c r="BE2115" s="130"/>
      <c r="BF2115" s="130"/>
      <c r="BG2115" s="130"/>
      <c r="BH2115" s="130"/>
      <c r="BI2115" s="130"/>
      <c r="BJ2115" s="130"/>
      <c r="BK2115" s="130"/>
      <c r="BL2115" s="130"/>
      <c r="BM2115" s="130"/>
      <c r="BN2115" s="130"/>
      <c r="BO2115" s="130"/>
      <c r="BP2115" s="130"/>
      <c r="BQ2115" s="130"/>
      <c r="BR2115" s="130"/>
      <c r="BS2115" s="111"/>
    </row>
    <row r="2116" spans="4:71" s="94" customFormat="1" ht="9.75" customHeight="1" x14ac:dyDescent="0.25">
      <c r="D2116" s="130"/>
      <c r="E2116" s="130"/>
      <c r="F2116" s="130"/>
      <c r="G2116" s="130"/>
      <c r="H2116" s="130"/>
      <c r="I2116" s="130"/>
      <c r="J2116" s="130"/>
      <c r="K2116" s="130"/>
      <c r="L2116" s="130"/>
      <c r="M2116" s="130"/>
      <c r="N2116" s="130"/>
      <c r="O2116" s="130"/>
      <c r="P2116" s="130"/>
      <c r="Q2116" s="130"/>
      <c r="R2116" s="130"/>
      <c r="S2116" s="130"/>
      <c r="T2116" s="130"/>
      <c r="U2116" s="130"/>
      <c r="V2116" s="130"/>
      <c r="W2116" s="130"/>
      <c r="X2116" s="130"/>
      <c r="Y2116" s="130"/>
      <c r="Z2116" s="130"/>
      <c r="AA2116" s="130"/>
      <c r="AB2116" s="130"/>
      <c r="AC2116" s="130"/>
      <c r="AD2116" s="130"/>
      <c r="AE2116" s="130"/>
      <c r="AF2116" s="130"/>
      <c r="AG2116" s="130"/>
      <c r="AH2116" s="130"/>
      <c r="AI2116" s="130"/>
      <c r="AJ2116" s="130"/>
      <c r="AK2116" s="130"/>
      <c r="AL2116" s="130"/>
      <c r="AM2116" s="130"/>
      <c r="AN2116" s="130"/>
      <c r="AO2116" s="130"/>
      <c r="AP2116" s="130"/>
      <c r="AQ2116" s="130"/>
      <c r="AR2116" s="130"/>
      <c r="AS2116" s="130"/>
      <c r="AT2116" s="130"/>
      <c r="AU2116" s="130"/>
      <c r="AV2116" s="130"/>
      <c r="AW2116" s="130"/>
      <c r="AX2116" s="130"/>
      <c r="AY2116" s="130"/>
      <c r="AZ2116" s="130"/>
      <c r="BA2116" s="130"/>
      <c r="BB2116" s="130"/>
      <c r="BC2116" s="130"/>
      <c r="BD2116" s="130"/>
      <c r="BE2116" s="130"/>
      <c r="BF2116" s="130"/>
      <c r="BG2116" s="130"/>
      <c r="BH2116" s="130"/>
      <c r="BI2116" s="130"/>
      <c r="BJ2116" s="130"/>
      <c r="BK2116" s="130"/>
      <c r="BL2116" s="130"/>
      <c r="BM2116" s="130"/>
      <c r="BN2116" s="130"/>
      <c r="BO2116" s="130"/>
      <c r="BP2116" s="130"/>
      <c r="BQ2116" s="130"/>
      <c r="BR2116" s="130"/>
      <c r="BS2116" s="111"/>
    </row>
    <row r="2117" spans="4:71" s="94" customFormat="1" ht="9.75" customHeight="1" x14ac:dyDescent="0.25">
      <c r="D2117" s="130"/>
      <c r="E2117" s="130"/>
      <c r="F2117" s="130"/>
      <c r="G2117" s="130"/>
      <c r="H2117" s="130"/>
      <c r="I2117" s="130"/>
      <c r="J2117" s="130"/>
      <c r="K2117" s="130"/>
      <c r="L2117" s="130"/>
      <c r="M2117" s="130"/>
      <c r="N2117" s="130"/>
      <c r="O2117" s="130"/>
      <c r="P2117" s="130"/>
      <c r="Q2117" s="130"/>
      <c r="R2117" s="130"/>
      <c r="S2117" s="130"/>
      <c r="T2117" s="130"/>
      <c r="U2117" s="130"/>
      <c r="V2117" s="130"/>
      <c r="W2117" s="130"/>
      <c r="X2117" s="130"/>
      <c r="Y2117" s="130"/>
      <c r="Z2117" s="130"/>
      <c r="AA2117" s="130"/>
      <c r="AB2117" s="130"/>
      <c r="AC2117" s="130"/>
      <c r="AD2117" s="130"/>
      <c r="AE2117" s="130"/>
      <c r="AF2117" s="130"/>
      <c r="AG2117" s="130"/>
      <c r="AH2117" s="130"/>
      <c r="AI2117" s="130"/>
      <c r="AJ2117" s="130"/>
      <c r="AK2117" s="130"/>
      <c r="AL2117" s="130"/>
      <c r="AM2117" s="130"/>
      <c r="AN2117" s="130"/>
      <c r="AO2117" s="130"/>
      <c r="AP2117" s="130"/>
      <c r="AQ2117" s="130"/>
      <c r="AR2117" s="130"/>
      <c r="AS2117" s="130"/>
      <c r="AT2117" s="130"/>
      <c r="AU2117" s="130"/>
      <c r="AV2117" s="130"/>
      <c r="AW2117" s="130"/>
      <c r="AX2117" s="130"/>
      <c r="AY2117" s="130"/>
      <c r="AZ2117" s="130"/>
      <c r="BA2117" s="130"/>
      <c r="BB2117" s="130"/>
      <c r="BC2117" s="130"/>
      <c r="BD2117" s="130"/>
      <c r="BE2117" s="130"/>
      <c r="BF2117" s="130"/>
      <c r="BG2117" s="130"/>
      <c r="BH2117" s="130"/>
      <c r="BI2117" s="130"/>
      <c r="BJ2117" s="130"/>
      <c r="BK2117" s="130"/>
      <c r="BL2117" s="130"/>
      <c r="BM2117" s="130"/>
      <c r="BN2117" s="130"/>
      <c r="BO2117" s="130"/>
      <c r="BP2117" s="130"/>
      <c r="BQ2117" s="130"/>
      <c r="BR2117" s="130"/>
      <c r="BS2117" s="111"/>
    </row>
    <row r="2118" spans="4:71" s="94" customFormat="1" ht="9.75" customHeight="1" x14ac:dyDescent="0.25">
      <c r="D2118" s="130"/>
      <c r="E2118" s="130"/>
      <c r="F2118" s="130"/>
      <c r="G2118" s="130"/>
      <c r="H2118" s="130"/>
      <c r="I2118" s="130"/>
      <c r="J2118" s="130"/>
      <c r="K2118" s="130"/>
      <c r="L2118" s="130"/>
      <c r="M2118" s="130"/>
      <c r="N2118" s="130"/>
      <c r="O2118" s="130"/>
      <c r="P2118" s="130"/>
      <c r="Q2118" s="130"/>
      <c r="R2118" s="130"/>
      <c r="S2118" s="130"/>
      <c r="T2118" s="130"/>
      <c r="U2118" s="130"/>
      <c r="V2118" s="130"/>
      <c r="W2118" s="130"/>
      <c r="X2118" s="130"/>
      <c r="Y2118" s="130"/>
      <c r="Z2118" s="130"/>
      <c r="AA2118" s="130"/>
      <c r="AB2118" s="130"/>
      <c r="AC2118" s="130"/>
      <c r="AD2118" s="130"/>
      <c r="AE2118" s="130"/>
      <c r="AF2118" s="130"/>
      <c r="AG2118" s="130"/>
      <c r="AH2118" s="130"/>
      <c r="AI2118" s="130"/>
      <c r="AJ2118" s="130"/>
      <c r="AK2118" s="130"/>
      <c r="AL2118" s="130"/>
      <c r="AM2118" s="130"/>
      <c r="AN2118" s="130"/>
      <c r="AO2118" s="130"/>
      <c r="AP2118" s="130"/>
      <c r="AQ2118" s="130"/>
      <c r="AR2118" s="130"/>
      <c r="AS2118" s="130"/>
      <c r="AT2118" s="130"/>
      <c r="AU2118" s="130"/>
      <c r="AV2118" s="130"/>
      <c r="AW2118" s="130"/>
      <c r="AX2118" s="130"/>
      <c r="AY2118" s="130"/>
      <c r="AZ2118" s="130"/>
      <c r="BA2118" s="130"/>
      <c r="BB2118" s="130"/>
      <c r="BC2118" s="130"/>
      <c r="BD2118" s="130"/>
      <c r="BE2118" s="130"/>
      <c r="BF2118" s="130"/>
      <c r="BG2118" s="130"/>
      <c r="BH2118" s="130"/>
      <c r="BI2118" s="130"/>
      <c r="BJ2118" s="130"/>
      <c r="BK2118" s="130"/>
      <c r="BL2118" s="130"/>
      <c r="BM2118" s="130"/>
      <c r="BN2118" s="130"/>
      <c r="BO2118" s="130"/>
      <c r="BP2118" s="130"/>
      <c r="BQ2118" s="130"/>
      <c r="BR2118" s="130"/>
      <c r="BS2118" s="111"/>
    </row>
    <row r="2119" spans="4:71" s="94" customFormat="1" ht="9.75" customHeight="1" x14ac:dyDescent="0.25">
      <c r="D2119" s="130"/>
      <c r="E2119" s="130"/>
      <c r="F2119" s="130"/>
      <c r="G2119" s="130"/>
      <c r="H2119" s="130"/>
      <c r="I2119" s="130"/>
      <c r="J2119" s="130"/>
      <c r="K2119" s="130"/>
      <c r="L2119" s="130"/>
      <c r="M2119" s="130"/>
      <c r="N2119" s="130"/>
      <c r="O2119" s="130"/>
      <c r="P2119" s="130"/>
      <c r="Q2119" s="130"/>
      <c r="R2119" s="130"/>
      <c r="S2119" s="130"/>
      <c r="T2119" s="130"/>
      <c r="U2119" s="130"/>
      <c r="V2119" s="130"/>
      <c r="W2119" s="130"/>
      <c r="X2119" s="130"/>
      <c r="Y2119" s="130"/>
      <c r="Z2119" s="130"/>
      <c r="AA2119" s="130"/>
      <c r="AB2119" s="130"/>
      <c r="AC2119" s="130"/>
      <c r="AD2119" s="130"/>
      <c r="AE2119" s="130"/>
      <c r="AF2119" s="130"/>
      <c r="AG2119" s="130"/>
      <c r="AH2119" s="130"/>
      <c r="AI2119" s="130"/>
      <c r="AJ2119" s="130"/>
      <c r="AK2119" s="130"/>
      <c r="AL2119" s="130"/>
      <c r="AM2119" s="130"/>
      <c r="AN2119" s="130"/>
      <c r="AO2119" s="130"/>
      <c r="AP2119" s="130"/>
      <c r="AQ2119" s="130"/>
      <c r="AR2119" s="130"/>
      <c r="AS2119" s="130"/>
      <c r="AT2119" s="130"/>
      <c r="AU2119" s="130"/>
      <c r="AV2119" s="130"/>
      <c r="AW2119" s="130"/>
      <c r="AX2119" s="130"/>
      <c r="AY2119" s="130"/>
      <c r="AZ2119" s="130"/>
      <c r="BA2119" s="130"/>
      <c r="BB2119" s="130"/>
      <c r="BC2119" s="130"/>
      <c r="BD2119" s="130"/>
      <c r="BE2119" s="130"/>
      <c r="BF2119" s="130"/>
      <c r="BG2119" s="130"/>
      <c r="BH2119" s="130"/>
      <c r="BI2119" s="130"/>
      <c r="BJ2119" s="130"/>
      <c r="BK2119" s="130"/>
      <c r="BL2119" s="130"/>
      <c r="BM2119" s="130"/>
      <c r="BN2119" s="130"/>
      <c r="BO2119" s="130"/>
      <c r="BP2119" s="130"/>
      <c r="BQ2119" s="130"/>
      <c r="BR2119" s="130"/>
      <c r="BS2119" s="111"/>
    </row>
    <row r="2120" spans="4:71" s="94" customFormat="1" ht="9.75" customHeight="1" x14ac:dyDescent="0.25">
      <c r="D2120" s="130"/>
      <c r="E2120" s="130"/>
      <c r="F2120" s="130"/>
      <c r="G2120" s="130"/>
      <c r="H2120" s="130"/>
      <c r="I2120" s="130"/>
      <c r="J2120" s="130"/>
      <c r="K2120" s="130"/>
      <c r="L2120" s="130"/>
      <c r="M2120" s="130"/>
      <c r="N2120" s="130"/>
      <c r="O2120" s="130"/>
      <c r="P2120" s="130"/>
      <c r="Q2120" s="130"/>
      <c r="R2120" s="130"/>
      <c r="S2120" s="130"/>
      <c r="T2120" s="130"/>
      <c r="U2120" s="130"/>
      <c r="V2120" s="130"/>
      <c r="W2120" s="130"/>
      <c r="X2120" s="130"/>
      <c r="Y2120" s="130"/>
      <c r="Z2120" s="130"/>
      <c r="AA2120" s="130"/>
      <c r="AB2120" s="130"/>
      <c r="AC2120" s="130"/>
      <c r="AD2120" s="130"/>
      <c r="AE2120" s="130"/>
      <c r="AF2120" s="130"/>
      <c r="AG2120" s="130"/>
      <c r="AH2120" s="130"/>
      <c r="AI2120" s="130"/>
      <c r="AJ2120" s="130"/>
      <c r="AK2120" s="130"/>
      <c r="AL2120" s="130"/>
      <c r="AM2120" s="130"/>
      <c r="AN2120" s="130"/>
      <c r="AO2120" s="130"/>
      <c r="AP2120" s="130"/>
      <c r="AQ2120" s="130"/>
      <c r="AR2120" s="130"/>
      <c r="AS2120" s="130"/>
      <c r="AT2120" s="130"/>
      <c r="AU2120" s="130"/>
      <c r="AV2120" s="130"/>
      <c r="AW2120" s="130"/>
      <c r="AX2120" s="130"/>
      <c r="AY2120" s="130"/>
      <c r="AZ2120" s="130"/>
      <c r="BA2120" s="130"/>
      <c r="BB2120" s="130"/>
      <c r="BC2120" s="130"/>
      <c r="BD2120" s="130"/>
      <c r="BE2120" s="130"/>
      <c r="BF2120" s="130"/>
      <c r="BG2120" s="130"/>
      <c r="BH2120" s="130"/>
      <c r="BI2120" s="130"/>
      <c r="BJ2120" s="130"/>
      <c r="BK2120" s="130"/>
      <c r="BL2120" s="130"/>
      <c r="BM2120" s="130"/>
      <c r="BN2120" s="130"/>
      <c r="BO2120" s="130"/>
      <c r="BP2120" s="130"/>
      <c r="BQ2120" s="130"/>
      <c r="BR2120" s="130"/>
      <c r="BS2120" s="111"/>
    </row>
    <row r="2121" spans="4:71" s="94" customFormat="1" ht="9.75" customHeight="1" x14ac:dyDescent="0.25">
      <c r="D2121" s="130"/>
      <c r="E2121" s="130"/>
      <c r="F2121" s="130"/>
      <c r="G2121" s="130"/>
      <c r="H2121" s="130"/>
      <c r="I2121" s="130"/>
      <c r="J2121" s="130"/>
      <c r="K2121" s="130"/>
      <c r="L2121" s="130"/>
      <c r="M2121" s="130"/>
      <c r="N2121" s="130"/>
      <c r="O2121" s="130"/>
      <c r="P2121" s="130"/>
      <c r="Q2121" s="130"/>
      <c r="R2121" s="130"/>
      <c r="S2121" s="130"/>
      <c r="T2121" s="130"/>
      <c r="U2121" s="130"/>
      <c r="V2121" s="130"/>
      <c r="W2121" s="130"/>
      <c r="X2121" s="130"/>
      <c r="Y2121" s="130"/>
      <c r="Z2121" s="130"/>
      <c r="AA2121" s="130"/>
      <c r="AB2121" s="130"/>
      <c r="AC2121" s="130"/>
      <c r="AD2121" s="130"/>
      <c r="AE2121" s="130"/>
      <c r="AF2121" s="130"/>
      <c r="AG2121" s="130"/>
      <c r="AH2121" s="130"/>
      <c r="AI2121" s="130"/>
      <c r="AJ2121" s="130"/>
      <c r="AK2121" s="130"/>
      <c r="AL2121" s="130"/>
      <c r="AM2121" s="130"/>
      <c r="AN2121" s="130"/>
      <c r="AO2121" s="130"/>
      <c r="AP2121" s="130"/>
      <c r="AQ2121" s="130"/>
      <c r="AR2121" s="130"/>
      <c r="AS2121" s="130"/>
      <c r="AT2121" s="130"/>
      <c r="AU2121" s="130"/>
      <c r="AV2121" s="130"/>
      <c r="AW2121" s="130"/>
      <c r="AX2121" s="130"/>
      <c r="AY2121" s="130"/>
      <c r="AZ2121" s="130"/>
      <c r="BA2121" s="130"/>
      <c r="BB2121" s="130"/>
      <c r="BC2121" s="130"/>
      <c r="BD2121" s="130"/>
      <c r="BE2121" s="130"/>
      <c r="BF2121" s="130"/>
      <c r="BG2121" s="130"/>
      <c r="BH2121" s="130"/>
      <c r="BI2121" s="130"/>
      <c r="BJ2121" s="130"/>
      <c r="BK2121" s="130"/>
      <c r="BL2121" s="130"/>
      <c r="BM2121" s="130"/>
      <c r="BN2121" s="130"/>
      <c r="BO2121" s="130"/>
      <c r="BP2121" s="130"/>
      <c r="BQ2121" s="130"/>
      <c r="BR2121" s="130"/>
      <c r="BS2121" s="111"/>
    </row>
    <row r="2122" spans="4:71" s="94" customFormat="1" ht="9.75" customHeight="1" x14ac:dyDescent="0.25">
      <c r="D2122" s="130"/>
      <c r="E2122" s="130"/>
      <c r="F2122" s="130"/>
      <c r="G2122" s="130"/>
      <c r="H2122" s="130"/>
      <c r="I2122" s="130"/>
      <c r="J2122" s="130"/>
      <c r="K2122" s="130"/>
      <c r="L2122" s="130"/>
      <c r="M2122" s="130"/>
      <c r="N2122" s="130"/>
      <c r="O2122" s="130"/>
      <c r="P2122" s="130"/>
      <c r="Q2122" s="130"/>
      <c r="R2122" s="130"/>
      <c r="S2122" s="130"/>
      <c r="T2122" s="130"/>
      <c r="U2122" s="130"/>
      <c r="V2122" s="130"/>
      <c r="W2122" s="130"/>
      <c r="X2122" s="130"/>
      <c r="Y2122" s="130"/>
      <c r="Z2122" s="130"/>
      <c r="AA2122" s="130"/>
      <c r="AB2122" s="130"/>
      <c r="AC2122" s="130"/>
      <c r="AD2122" s="130"/>
      <c r="AE2122" s="130"/>
      <c r="AF2122" s="130"/>
      <c r="AG2122" s="130"/>
      <c r="AH2122" s="130"/>
      <c r="AI2122" s="130"/>
      <c r="AJ2122" s="130"/>
      <c r="AK2122" s="130"/>
      <c r="AL2122" s="130"/>
      <c r="AM2122" s="130"/>
      <c r="AN2122" s="130"/>
      <c r="AO2122" s="130"/>
      <c r="AP2122" s="130"/>
      <c r="AQ2122" s="130"/>
      <c r="AR2122" s="130"/>
      <c r="AS2122" s="130"/>
      <c r="AT2122" s="130"/>
      <c r="AU2122" s="130"/>
      <c r="AV2122" s="130"/>
      <c r="AW2122" s="130"/>
      <c r="AX2122" s="130"/>
      <c r="AY2122" s="130"/>
      <c r="AZ2122" s="130"/>
      <c r="BA2122" s="130"/>
      <c r="BB2122" s="130"/>
      <c r="BC2122" s="130"/>
      <c r="BD2122" s="130"/>
      <c r="BE2122" s="130"/>
      <c r="BF2122" s="130"/>
      <c r="BG2122" s="130"/>
      <c r="BH2122" s="130"/>
      <c r="BI2122" s="130"/>
      <c r="BJ2122" s="130"/>
      <c r="BK2122" s="130"/>
      <c r="BL2122" s="130"/>
      <c r="BM2122" s="130"/>
      <c r="BN2122" s="130"/>
      <c r="BO2122" s="130"/>
      <c r="BP2122" s="130"/>
      <c r="BQ2122" s="130"/>
      <c r="BR2122" s="130"/>
      <c r="BS2122" s="111"/>
    </row>
    <row r="2123" spans="4:71" s="94" customFormat="1" ht="9.75" customHeight="1" x14ac:dyDescent="0.25">
      <c r="D2123" s="130"/>
      <c r="E2123" s="130"/>
      <c r="F2123" s="130"/>
      <c r="G2123" s="130"/>
      <c r="H2123" s="130"/>
      <c r="I2123" s="130"/>
      <c r="J2123" s="130"/>
      <c r="K2123" s="130"/>
      <c r="L2123" s="130"/>
      <c r="M2123" s="130"/>
      <c r="N2123" s="130"/>
      <c r="O2123" s="130"/>
      <c r="P2123" s="130"/>
      <c r="Q2123" s="130"/>
      <c r="R2123" s="130"/>
      <c r="S2123" s="130"/>
      <c r="T2123" s="130"/>
      <c r="U2123" s="130"/>
      <c r="V2123" s="130"/>
      <c r="W2123" s="130"/>
      <c r="X2123" s="130"/>
      <c r="Y2123" s="130"/>
      <c r="Z2123" s="130"/>
      <c r="AA2123" s="130"/>
      <c r="AB2123" s="130"/>
      <c r="AC2123" s="130"/>
      <c r="AD2123" s="130"/>
      <c r="AE2123" s="130"/>
      <c r="AF2123" s="130"/>
      <c r="AG2123" s="130"/>
      <c r="AH2123" s="130"/>
      <c r="AI2123" s="130"/>
      <c r="AJ2123" s="130"/>
      <c r="AK2123" s="130"/>
      <c r="AL2123" s="130"/>
      <c r="AM2123" s="130"/>
      <c r="AN2123" s="130"/>
      <c r="AO2123" s="130"/>
      <c r="AP2123" s="130"/>
      <c r="AQ2123" s="130"/>
      <c r="AR2123" s="130"/>
      <c r="AS2123" s="130"/>
      <c r="AT2123" s="130"/>
      <c r="AU2123" s="130"/>
      <c r="AV2123" s="130"/>
      <c r="AW2123" s="130"/>
      <c r="AX2123" s="130"/>
      <c r="AY2123" s="130"/>
      <c r="AZ2123" s="130"/>
      <c r="BA2123" s="130"/>
      <c r="BB2123" s="130"/>
      <c r="BC2123" s="130"/>
      <c r="BD2123" s="130"/>
      <c r="BE2123" s="130"/>
      <c r="BF2123" s="130"/>
      <c r="BG2123" s="130"/>
      <c r="BH2123" s="130"/>
      <c r="BI2123" s="130"/>
      <c r="BJ2123" s="130"/>
      <c r="BK2123" s="130"/>
      <c r="BL2123" s="130"/>
      <c r="BM2123" s="130"/>
      <c r="BN2123" s="130"/>
      <c r="BO2123" s="130"/>
      <c r="BP2123" s="130"/>
      <c r="BQ2123" s="130"/>
      <c r="BR2123" s="130"/>
      <c r="BS2123" s="111"/>
    </row>
    <row r="2124" spans="4:71" s="94" customFormat="1" ht="9.75" customHeight="1" x14ac:dyDescent="0.25">
      <c r="D2124" s="130"/>
      <c r="E2124" s="130"/>
      <c r="F2124" s="130"/>
      <c r="G2124" s="130"/>
      <c r="H2124" s="130"/>
      <c r="I2124" s="130"/>
      <c r="J2124" s="130"/>
      <c r="K2124" s="130"/>
      <c r="L2124" s="130"/>
      <c r="M2124" s="130"/>
      <c r="N2124" s="130"/>
      <c r="O2124" s="130"/>
      <c r="P2124" s="130"/>
      <c r="Q2124" s="130"/>
      <c r="R2124" s="130"/>
      <c r="S2124" s="130"/>
      <c r="T2124" s="130"/>
      <c r="U2124" s="130"/>
      <c r="V2124" s="130"/>
      <c r="W2124" s="130"/>
      <c r="X2124" s="130"/>
      <c r="Y2124" s="130"/>
      <c r="Z2124" s="130"/>
      <c r="AA2124" s="130"/>
      <c r="AB2124" s="130"/>
      <c r="AC2124" s="130"/>
      <c r="AD2124" s="130"/>
      <c r="AE2124" s="130"/>
      <c r="AF2124" s="130"/>
      <c r="AG2124" s="130"/>
      <c r="AH2124" s="130"/>
      <c r="AI2124" s="130"/>
      <c r="AJ2124" s="130"/>
      <c r="AK2124" s="130"/>
      <c r="AL2124" s="130"/>
      <c r="AM2124" s="130"/>
      <c r="AN2124" s="130"/>
      <c r="AO2124" s="130"/>
      <c r="AP2124" s="130"/>
      <c r="AQ2124" s="130"/>
      <c r="AR2124" s="130"/>
      <c r="AS2124" s="130"/>
      <c r="AT2124" s="130"/>
      <c r="AU2124" s="130"/>
      <c r="AV2124" s="130"/>
      <c r="AW2124" s="130"/>
      <c r="AX2124" s="130"/>
      <c r="AY2124" s="130"/>
      <c r="AZ2124" s="130"/>
      <c r="BA2124" s="130"/>
      <c r="BB2124" s="130"/>
      <c r="BC2124" s="130"/>
      <c r="BD2124" s="130"/>
      <c r="BE2124" s="130"/>
      <c r="BF2124" s="130"/>
      <c r="BG2124" s="130"/>
      <c r="BH2124" s="130"/>
      <c r="BI2124" s="130"/>
      <c r="BJ2124" s="130"/>
      <c r="BK2124" s="130"/>
      <c r="BL2124" s="130"/>
      <c r="BM2124" s="130"/>
      <c r="BN2124" s="130"/>
      <c r="BO2124" s="130"/>
      <c r="BP2124" s="130"/>
      <c r="BQ2124" s="130"/>
      <c r="BR2124" s="130"/>
      <c r="BS2124" s="111"/>
    </row>
    <row r="2125" spans="4:71" s="94" customFormat="1" ht="9.75" customHeight="1" x14ac:dyDescent="0.25">
      <c r="D2125" s="130"/>
      <c r="E2125" s="130"/>
      <c r="F2125" s="130"/>
      <c r="G2125" s="130"/>
      <c r="H2125" s="130"/>
      <c r="I2125" s="130"/>
      <c r="J2125" s="130"/>
      <c r="K2125" s="130"/>
      <c r="L2125" s="130"/>
      <c r="M2125" s="130"/>
      <c r="N2125" s="130"/>
      <c r="O2125" s="130"/>
      <c r="P2125" s="130"/>
      <c r="Q2125" s="130"/>
      <c r="R2125" s="130"/>
      <c r="S2125" s="130"/>
      <c r="T2125" s="130"/>
      <c r="U2125" s="130"/>
      <c r="V2125" s="130"/>
      <c r="W2125" s="130"/>
      <c r="X2125" s="130"/>
      <c r="Y2125" s="130"/>
      <c r="Z2125" s="130"/>
      <c r="AA2125" s="130"/>
      <c r="AB2125" s="130"/>
      <c r="AC2125" s="130"/>
      <c r="AD2125" s="130"/>
      <c r="AE2125" s="130"/>
      <c r="AF2125" s="130"/>
      <c r="AG2125" s="130"/>
      <c r="AH2125" s="130"/>
      <c r="AI2125" s="130"/>
      <c r="AJ2125" s="130"/>
      <c r="AK2125" s="130"/>
      <c r="AL2125" s="130"/>
      <c r="AM2125" s="130"/>
      <c r="AN2125" s="130"/>
      <c r="AO2125" s="130"/>
      <c r="AP2125" s="130"/>
      <c r="AQ2125" s="130"/>
      <c r="AR2125" s="130"/>
      <c r="AS2125" s="130"/>
      <c r="AT2125" s="130"/>
      <c r="AU2125" s="130"/>
      <c r="AV2125" s="130"/>
      <c r="AW2125" s="130"/>
      <c r="AX2125" s="130"/>
      <c r="AY2125" s="130"/>
      <c r="AZ2125" s="130"/>
      <c r="BA2125" s="130"/>
      <c r="BB2125" s="130"/>
      <c r="BC2125" s="130"/>
      <c r="BD2125" s="130"/>
      <c r="BE2125" s="130"/>
      <c r="BF2125" s="130"/>
      <c r="BG2125" s="130"/>
      <c r="BH2125" s="130"/>
      <c r="BI2125" s="130"/>
      <c r="BJ2125" s="130"/>
      <c r="BK2125" s="130"/>
      <c r="BL2125" s="130"/>
      <c r="BM2125" s="130"/>
      <c r="BN2125" s="130"/>
      <c r="BO2125" s="130"/>
      <c r="BP2125" s="130"/>
      <c r="BQ2125" s="130"/>
      <c r="BR2125" s="130"/>
      <c r="BS2125" s="111"/>
    </row>
    <row r="2126" spans="4:71" s="94" customFormat="1" ht="9.75" customHeight="1" x14ac:dyDescent="0.25">
      <c r="D2126" s="130"/>
      <c r="E2126" s="130"/>
      <c r="F2126" s="130"/>
      <c r="G2126" s="130"/>
      <c r="H2126" s="130"/>
      <c r="I2126" s="130"/>
      <c r="J2126" s="130"/>
      <c r="K2126" s="130"/>
      <c r="L2126" s="130"/>
      <c r="M2126" s="130"/>
      <c r="N2126" s="130"/>
      <c r="O2126" s="130"/>
      <c r="P2126" s="130"/>
      <c r="Q2126" s="130"/>
      <c r="R2126" s="130"/>
      <c r="S2126" s="130"/>
      <c r="T2126" s="130"/>
      <c r="U2126" s="130"/>
      <c r="V2126" s="130"/>
      <c r="W2126" s="130"/>
      <c r="X2126" s="130"/>
      <c r="Y2126" s="130"/>
      <c r="Z2126" s="130"/>
      <c r="AA2126" s="130"/>
      <c r="AB2126" s="130"/>
      <c r="AC2126" s="130"/>
      <c r="AD2126" s="130"/>
      <c r="AE2126" s="130"/>
      <c r="AF2126" s="130"/>
      <c r="AG2126" s="130"/>
      <c r="AH2126" s="130"/>
      <c r="AI2126" s="130"/>
      <c r="AJ2126" s="130"/>
      <c r="AK2126" s="130"/>
      <c r="AL2126" s="130"/>
      <c r="AM2126" s="130"/>
      <c r="AN2126" s="130"/>
      <c r="AO2126" s="130"/>
      <c r="AP2126" s="130"/>
      <c r="AQ2126" s="130"/>
      <c r="AR2126" s="130"/>
      <c r="AS2126" s="130"/>
      <c r="AT2126" s="130"/>
      <c r="AU2126" s="130"/>
      <c r="AV2126" s="130"/>
      <c r="AW2126" s="130"/>
      <c r="AX2126" s="130"/>
      <c r="AY2126" s="130"/>
      <c r="AZ2126" s="130"/>
      <c r="BA2126" s="130"/>
      <c r="BB2126" s="130"/>
      <c r="BC2126" s="130"/>
      <c r="BD2126" s="130"/>
      <c r="BE2126" s="130"/>
      <c r="BF2126" s="130"/>
      <c r="BG2126" s="130"/>
      <c r="BH2126" s="130"/>
      <c r="BI2126" s="130"/>
      <c r="BJ2126" s="130"/>
      <c r="BK2126" s="130"/>
      <c r="BL2126" s="130"/>
      <c r="BM2126" s="130"/>
      <c r="BN2126" s="130"/>
      <c r="BO2126" s="130"/>
      <c r="BP2126" s="130"/>
      <c r="BQ2126" s="130"/>
      <c r="BR2126" s="130"/>
      <c r="BS2126" s="111"/>
    </row>
    <row r="2127" spans="4:71" s="94" customFormat="1" ht="9.75" customHeight="1" x14ac:dyDescent="0.25">
      <c r="D2127" s="130"/>
      <c r="E2127" s="130"/>
      <c r="F2127" s="130"/>
      <c r="G2127" s="130"/>
      <c r="H2127" s="130"/>
      <c r="I2127" s="130"/>
      <c r="J2127" s="130"/>
      <c r="K2127" s="130"/>
      <c r="L2127" s="130"/>
      <c r="M2127" s="130"/>
      <c r="N2127" s="130"/>
      <c r="O2127" s="130"/>
      <c r="P2127" s="130"/>
      <c r="Q2127" s="130"/>
      <c r="R2127" s="130"/>
      <c r="S2127" s="130"/>
      <c r="T2127" s="130"/>
      <c r="U2127" s="130"/>
      <c r="V2127" s="130"/>
      <c r="W2127" s="130"/>
      <c r="X2127" s="130"/>
      <c r="Y2127" s="130"/>
      <c r="Z2127" s="130"/>
      <c r="AA2127" s="130"/>
      <c r="AB2127" s="130"/>
      <c r="AC2127" s="130"/>
      <c r="AD2127" s="130"/>
      <c r="AE2127" s="130"/>
      <c r="AF2127" s="130"/>
      <c r="AG2127" s="130"/>
      <c r="AH2127" s="130"/>
      <c r="AI2127" s="130"/>
      <c r="AJ2127" s="130"/>
      <c r="AK2127" s="130"/>
      <c r="AL2127" s="130"/>
      <c r="AM2127" s="130"/>
      <c r="AN2127" s="130"/>
      <c r="AO2127" s="130"/>
      <c r="AP2127" s="130"/>
      <c r="AQ2127" s="130"/>
      <c r="AR2127" s="130"/>
      <c r="AS2127" s="130"/>
      <c r="AT2127" s="130"/>
      <c r="AU2127" s="130"/>
      <c r="AV2127" s="130"/>
      <c r="AW2127" s="130"/>
      <c r="AX2127" s="130"/>
      <c r="AY2127" s="130"/>
      <c r="AZ2127" s="130"/>
      <c r="BA2127" s="130"/>
      <c r="BB2127" s="130"/>
      <c r="BC2127" s="130"/>
      <c r="BD2127" s="130"/>
      <c r="BE2127" s="130"/>
      <c r="BF2127" s="130"/>
      <c r="BG2127" s="130"/>
      <c r="BH2127" s="130"/>
      <c r="BI2127" s="130"/>
      <c r="BJ2127" s="130"/>
      <c r="BK2127" s="130"/>
      <c r="BL2127" s="130"/>
      <c r="BM2127" s="130"/>
      <c r="BN2127" s="130"/>
      <c r="BO2127" s="130"/>
      <c r="BP2127" s="130"/>
      <c r="BQ2127" s="130"/>
      <c r="BR2127" s="130"/>
      <c r="BS2127" s="111"/>
    </row>
    <row r="2128" spans="4:71" s="94" customFormat="1" ht="9.75" customHeight="1" x14ac:dyDescent="0.25">
      <c r="D2128" s="130"/>
      <c r="E2128" s="130"/>
      <c r="F2128" s="130"/>
      <c r="G2128" s="130"/>
      <c r="H2128" s="130"/>
      <c r="I2128" s="130"/>
      <c r="J2128" s="130"/>
      <c r="K2128" s="130"/>
      <c r="L2128" s="130"/>
      <c r="M2128" s="130"/>
      <c r="N2128" s="130"/>
      <c r="O2128" s="130"/>
      <c r="P2128" s="130"/>
      <c r="Q2128" s="130"/>
      <c r="R2128" s="130"/>
      <c r="S2128" s="130"/>
      <c r="T2128" s="130"/>
      <c r="U2128" s="130"/>
      <c r="V2128" s="130"/>
      <c r="W2128" s="130"/>
      <c r="X2128" s="130"/>
      <c r="Y2128" s="130"/>
      <c r="Z2128" s="130"/>
      <c r="AA2128" s="130"/>
      <c r="AB2128" s="130"/>
      <c r="AC2128" s="130"/>
      <c r="AD2128" s="130"/>
      <c r="AE2128" s="130"/>
      <c r="AF2128" s="130"/>
      <c r="AG2128" s="130"/>
      <c r="AH2128" s="130"/>
      <c r="AI2128" s="130"/>
      <c r="AJ2128" s="130"/>
      <c r="AK2128" s="130"/>
      <c r="AL2128" s="130"/>
      <c r="AM2128" s="130"/>
      <c r="AN2128" s="130"/>
      <c r="AO2128" s="130"/>
      <c r="AP2128" s="130"/>
      <c r="AQ2128" s="130"/>
      <c r="AR2128" s="130"/>
      <c r="AS2128" s="130"/>
      <c r="AT2128" s="130"/>
      <c r="AU2128" s="130"/>
      <c r="AV2128" s="130"/>
      <c r="AW2128" s="130"/>
      <c r="AX2128" s="130"/>
      <c r="AY2128" s="130"/>
      <c r="AZ2128" s="130"/>
      <c r="BA2128" s="130"/>
      <c r="BB2128" s="130"/>
      <c r="BC2128" s="130"/>
      <c r="BD2128" s="130"/>
      <c r="BE2128" s="130"/>
      <c r="BF2128" s="130"/>
      <c r="BG2128" s="130"/>
      <c r="BH2128" s="130"/>
      <c r="BI2128" s="130"/>
      <c r="BJ2128" s="130"/>
      <c r="BK2128" s="130"/>
      <c r="BL2128" s="130"/>
      <c r="BM2128" s="130"/>
      <c r="BN2128" s="130"/>
      <c r="BO2128" s="130"/>
      <c r="BP2128" s="130"/>
      <c r="BQ2128" s="130"/>
      <c r="BR2128" s="130"/>
      <c r="BS2128" s="111"/>
    </row>
    <row r="2129" spans="4:71" s="94" customFormat="1" ht="9.75" customHeight="1" x14ac:dyDescent="0.25">
      <c r="D2129" s="130"/>
      <c r="E2129" s="130"/>
      <c r="F2129" s="130"/>
      <c r="G2129" s="130"/>
      <c r="H2129" s="130"/>
      <c r="I2129" s="130"/>
      <c r="J2129" s="130"/>
      <c r="K2129" s="130"/>
      <c r="L2129" s="130"/>
      <c r="M2129" s="130"/>
      <c r="N2129" s="130"/>
      <c r="O2129" s="130"/>
      <c r="P2129" s="130"/>
      <c r="Q2129" s="130"/>
      <c r="R2129" s="130"/>
      <c r="S2129" s="130"/>
      <c r="T2129" s="130"/>
      <c r="U2129" s="130"/>
      <c r="V2129" s="130"/>
      <c r="W2129" s="130"/>
      <c r="X2129" s="130"/>
      <c r="Y2129" s="130"/>
      <c r="Z2129" s="130"/>
      <c r="AA2129" s="130"/>
      <c r="AB2129" s="130"/>
      <c r="AC2129" s="130"/>
      <c r="AD2129" s="130"/>
      <c r="AE2129" s="130"/>
      <c r="AF2129" s="130"/>
      <c r="AG2129" s="130"/>
      <c r="AH2129" s="130"/>
      <c r="AI2129" s="130"/>
      <c r="AJ2129" s="130"/>
      <c r="AK2129" s="130"/>
      <c r="AL2129" s="130"/>
      <c r="AM2129" s="130"/>
      <c r="AN2129" s="130"/>
      <c r="AO2129" s="130"/>
      <c r="AP2129" s="130"/>
      <c r="AQ2129" s="130"/>
      <c r="AR2129" s="130"/>
      <c r="AS2129" s="130"/>
      <c r="AT2129" s="130"/>
      <c r="AU2129" s="130"/>
      <c r="AV2129" s="130"/>
      <c r="AW2129" s="130"/>
      <c r="AX2129" s="130"/>
      <c r="AY2129" s="130"/>
      <c r="AZ2129" s="130"/>
      <c r="BA2129" s="130"/>
      <c r="BB2129" s="130"/>
      <c r="BC2129" s="130"/>
      <c r="BD2129" s="130"/>
      <c r="BE2129" s="130"/>
      <c r="BF2129" s="130"/>
      <c r="BG2129" s="130"/>
      <c r="BH2129" s="130"/>
      <c r="BI2129" s="130"/>
      <c r="BJ2129" s="130"/>
      <c r="BK2129" s="130"/>
      <c r="BL2129" s="130"/>
      <c r="BM2129" s="130"/>
      <c r="BN2129" s="130"/>
      <c r="BO2129" s="130"/>
      <c r="BP2129" s="130"/>
      <c r="BQ2129" s="130"/>
      <c r="BR2129" s="130"/>
      <c r="BS2129" s="111"/>
    </row>
    <row r="2130" spans="4:71" s="94" customFormat="1" ht="9.75" customHeight="1" x14ac:dyDescent="0.25">
      <c r="D2130" s="130"/>
      <c r="E2130" s="130"/>
      <c r="F2130" s="130"/>
      <c r="G2130" s="130"/>
      <c r="H2130" s="130"/>
      <c r="I2130" s="130"/>
      <c r="J2130" s="130"/>
      <c r="K2130" s="130"/>
      <c r="L2130" s="130"/>
      <c r="M2130" s="130"/>
      <c r="N2130" s="130"/>
      <c r="O2130" s="130"/>
      <c r="P2130" s="130"/>
      <c r="Q2130" s="130"/>
      <c r="R2130" s="130"/>
      <c r="S2130" s="130"/>
      <c r="T2130" s="130"/>
      <c r="U2130" s="130"/>
      <c r="V2130" s="130"/>
      <c r="W2130" s="130"/>
      <c r="X2130" s="130"/>
      <c r="Y2130" s="130"/>
      <c r="Z2130" s="130"/>
      <c r="AA2130" s="130"/>
      <c r="AB2130" s="130"/>
      <c r="AC2130" s="130"/>
      <c r="AD2130" s="130"/>
      <c r="AE2130" s="130"/>
      <c r="AF2130" s="130"/>
      <c r="AG2130" s="130"/>
      <c r="AH2130" s="130"/>
      <c r="AI2130" s="130"/>
      <c r="AJ2130" s="130"/>
      <c r="AK2130" s="130"/>
      <c r="AL2130" s="130"/>
      <c r="AM2130" s="130"/>
      <c r="AN2130" s="130"/>
      <c r="AO2130" s="130"/>
      <c r="AP2130" s="130"/>
      <c r="AQ2130" s="130"/>
      <c r="AR2130" s="130"/>
      <c r="AS2130" s="130"/>
      <c r="AT2130" s="130"/>
      <c r="AU2130" s="130"/>
      <c r="AV2130" s="130"/>
      <c r="AW2130" s="130"/>
      <c r="AX2130" s="130"/>
      <c r="AY2130" s="130"/>
      <c r="AZ2130" s="130"/>
      <c r="BA2130" s="130"/>
      <c r="BB2130" s="130"/>
      <c r="BC2130" s="130"/>
      <c r="BD2130" s="130"/>
      <c r="BE2130" s="130"/>
      <c r="BF2130" s="130"/>
      <c r="BG2130" s="130"/>
      <c r="BH2130" s="130"/>
      <c r="BI2130" s="130"/>
      <c r="BJ2130" s="130"/>
      <c r="BK2130" s="130"/>
      <c r="BL2130" s="130"/>
      <c r="BM2130" s="130"/>
      <c r="BN2130" s="130"/>
      <c r="BO2130" s="130"/>
      <c r="BP2130" s="130"/>
      <c r="BQ2130" s="130"/>
      <c r="BR2130" s="130"/>
      <c r="BS2130" s="111"/>
    </row>
    <row r="2131" spans="4:71" s="94" customFormat="1" ht="9.75" customHeight="1" x14ac:dyDescent="0.25">
      <c r="D2131" s="130"/>
      <c r="E2131" s="130"/>
      <c r="F2131" s="130"/>
      <c r="G2131" s="130"/>
      <c r="H2131" s="130"/>
      <c r="I2131" s="130"/>
      <c r="J2131" s="130"/>
      <c r="K2131" s="130"/>
      <c r="L2131" s="130"/>
      <c r="M2131" s="130"/>
      <c r="N2131" s="130"/>
      <c r="O2131" s="130"/>
      <c r="P2131" s="130"/>
      <c r="Q2131" s="130"/>
      <c r="R2131" s="130"/>
      <c r="S2131" s="130"/>
      <c r="T2131" s="130"/>
      <c r="U2131" s="130"/>
      <c r="V2131" s="130"/>
      <c r="W2131" s="130"/>
      <c r="X2131" s="130"/>
      <c r="Y2131" s="130"/>
      <c r="Z2131" s="130"/>
      <c r="AA2131" s="130"/>
      <c r="AB2131" s="130"/>
      <c r="AC2131" s="130"/>
      <c r="AD2131" s="130"/>
      <c r="AE2131" s="130"/>
      <c r="AF2131" s="130"/>
      <c r="AG2131" s="130"/>
      <c r="AH2131" s="130"/>
      <c r="AI2131" s="130"/>
      <c r="AJ2131" s="130"/>
      <c r="AK2131" s="130"/>
      <c r="AL2131" s="130"/>
      <c r="AM2131" s="130"/>
      <c r="AN2131" s="130"/>
      <c r="AO2131" s="130"/>
      <c r="AP2131" s="130"/>
      <c r="AQ2131" s="130"/>
      <c r="AR2131" s="130"/>
      <c r="AS2131" s="130"/>
      <c r="AT2131" s="130"/>
      <c r="AU2131" s="130"/>
      <c r="AV2131" s="130"/>
      <c r="AW2131" s="130"/>
      <c r="AX2131" s="130"/>
      <c r="AY2131" s="130"/>
      <c r="AZ2131" s="130"/>
      <c r="BA2131" s="130"/>
      <c r="BB2131" s="130"/>
      <c r="BC2131" s="130"/>
      <c r="BD2131" s="130"/>
      <c r="BE2131" s="130"/>
      <c r="BF2131" s="130"/>
      <c r="BG2131" s="130"/>
      <c r="BH2131" s="130"/>
      <c r="BI2131" s="130"/>
      <c r="BJ2131" s="130"/>
      <c r="BK2131" s="130"/>
      <c r="BL2131" s="130"/>
      <c r="BM2131" s="130"/>
      <c r="BN2131" s="130"/>
      <c r="BO2131" s="130"/>
      <c r="BP2131" s="130"/>
      <c r="BQ2131" s="130"/>
      <c r="BR2131" s="130"/>
      <c r="BS2131" s="111"/>
    </row>
    <row r="2132" spans="4:71" s="94" customFormat="1" ht="9.75" customHeight="1" x14ac:dyDescent="0.25">
      <c r="D2132" s="130"/>
      <c r="E2132" s="130"/>
      <c r="F2132" s="130"/>
      <c r="G2132" s="130"/>
      <c r="H2132" s="130"/>
      <c r="I2132" s="130"/>
      <c r="J2132" s="130"/>
      <c r="K2132" s="130"/>
      <c r="L2132" s="130"/>
      <c r="M2132" s="130"/>
      <c r="N2132" s="130"/>
      <c r="O2132" s="130"/>
      <c r="P2132" s="130"/>
      <c r="Q2132" s="130"/>
      <c r="R2132" s="130"/>
      <c r="S2132" s="130"/>
      <c r="T2132" s="130"/>
      <c r="U2132" s="130"/>
      <c r="V2132" s="130"/>
      <c r="W2132" s="130"/>
      <c r="X2132" s="130"/>
      <c r="Y2132" s="130"/>
      <c r="Z2132" s="130"/>
      <c r="AA2132" s="130"/>
      <c r="AB2132" s="130"/>
      <c r="AC2132" s="130"/>
      <c r="AD2132" s="130"/>
      <c r="AE2132" s="130"/>
      <c r="AF2132" s="130"/>
      <c r="AG2132" s="130"/>
      <c r="AH2132" s="130"/>
      <c r="AI2132" s="130"/>
      <c r="AJ2132" s="130"/>
      <c r="AK2132" s="130"/>
      <c r="AL2132" s="130"/>
      <c r="AM2132" s="130"/>
      <c r="AN2132" s="130"/>
      <c r="AO2132" s="130"/>
      <c r="AP2132" s="130"/>
      <c r="AQ2132" s="130"/>
      <c r="AR2132" s="130"/>
      <c r="AS2132" s="130"/>
      <c r="AT2132" s="130"/>
      <c r="AU2132" s="130"/>
      <c r="AV2132" s="130"/>
      <c r="AW2132" s="130"/>
      <c r="AX2132" s="130"/>
      <c r="AY2132" s="130"/>
      <c r="AZ2132" s="130"/>
      <c r="BA2132" s="130"/>
      <c r="BB2132" s="130"/>
      <c r="BC2132" s="130"/>
      <c r="BD2132" s="130"/>
      <c r="BE2132" s="130"/>
      <c r="BF2132" s="130"/>
      <c r="BG2132" s="130"/>
      <c r="BH2132" s="130"/>
      <c r="BI2132" s="130"/>
      <c r="BJ2132" s="130"/>
      <c r="BK2132" s="130"/>
      <c r="BL2132" s="130"/>
      <c r="BM2132" s="130"/>
      <c r="BN2132" s="130"/>
      <c r="BO2132" s="130"/>
      <c r="BP2132" s="130"/>
      <c r="BQ2132" s="130"/>
      <c r="BR2132" s="130"/>
      <c r="BS2132" s="111"/>
    </row>
    <row r="2133" spans="4:71" s="94" customFormat="1" ht="9.75" customHeight="1" x14ac:dyDescent="0.25">
      <c r="D2133" s="130"/>
      <c r="E2133" s="130"/>
      <c r="F2133" s="130"/>
      <c r="G2133" s="130"/>
      <c r="H2133" s="130"/>
      <c r="I2133" s="130"/>
      <c r="J2133" s="130"/>
      <c r="K2133" s="130"/>
      <c r="L2133" s="130"/>
      <c r="M2133" s="130"/>
      <c r="N2133" s="130"/>
      <c r="O2133" s="130"/>
      <c r="P2133" s="130"/>
      <c r="Q2133" s="130"/>
      <c r="R2133" s="130"/>
      <c r="S2133" s="130"/>
      <c r="T2133" s="130"/>
      <c r="U2133" s="130"/>
      <c r="V2133" s="130"/>
      <c r="W2133" s="130"/>
      <c r="X2133" s="130"/>
      <c r="Y2133" s="130"/>
      <c r="Z2133" s="130"/>
      <c r="AA2133" s="130"/>
      <c r="AB2133" s="130"/>
      <c r="AC2133" s="130"/>
      <c r="AD2133" s="130"/>
      <c r="AE2133" s="130"/>
      <c r="AF2133" s="130"/>
      <c r="AG2133" s="130"/>
      <c r="AH2133" s="130"/>
      <c r="AI2133" s="130"/>
      <c r="AJ2133" s="130"/>
      <c r="AK2133" s="130"/>
      <c r="AL2133" s="130"/>
      <c r="AM2133" s="130"/>
      <c r="AN2133" s="130"/>
      <c r="AO2133" s="130"/>
      <c r="AP2133" s="130"/>
      <c r="AQ2133" s="130"/>
      <c r="AR2133" s="130"/>
      <c r="AS2133" s="130"/>
      <c r="AT2133" s="130"/>
      <c r="AU2133" s="130"/>
      <c r="AV2133" s="130"/>
      <c r="AW2133" s="130"/>
      <c r="AX2133" s="130"/>
      <c r="AY2133" s="130"/>
      <c r="AZ2133" s="130"/>
      <c r="BA2133" s="130"/>
      <c r="BB2133" s="130"/>
      <c r="BC2133" s="130"/>
      <c r="BD2133" s="130"/>
      <c r="BE2133" s="130"/>
      <c r="BF2133" s="130"/>
      <c r="BG2133" s="130"/>
      <c r="BH2133" s="130"/>
      <c r="BI2133" s="130"/>
      <c r="BJ2133" s="130"/>
      <c r="BK2133" s="130"/>
      <c r="BL2133" s="130"/>
      <c r="BM2133" s="130"/>
      <c r="BN2133" s="130"/>
      <c r="BO2133" s="130"/>
      <c r="BP2133" s="130"/>
      <c r="BQ2133" s="130"/>
      <c r="BR2133" s="130"/>
      <c r="BS2133" s="111"/>
    </row>
    <row r="2134" spans="4:71" s="94" customFormat="1" ht="9.75" customHeight="1" x14ac:dyDescent="0.25">
      <c r="D2134" s="130"/>
      <c r="E2134" s="130"/>
      <c r="F2134" s="130"/>
      <c r="G2134" s="130"/>
      <c r="H2134" s="130"/>
      <c r="I2134" s="130"/>
      <c r="J2134" s="130"/>
      <c r="K2134" s="130"/>
      <c r="L2134" s="130"/>
      <c r="M2134" s="130"/>
      <c r="N2134" s="130"/>
      <c r="O2134" s="130"/>
      <c r="P2134" s="130"/>
      <c r="Q2134" s="130"/>
      <c r="R2134" s="130"/>
      <c r="S2134" s="130"/>
      <c r="T2134" s="130"/>
      <c r="U2134" s="130"/>
      <c r="V2134" s="130"/>
      <c r="W2134" s="130"/>
      <c r="X2134" s="130"/>
      <c r="Y2134" s="130"/>
      <c r="Z2134" s="130"/>
      <c r="AA2134" s="130"/>
      <c r="AB2134" s="130"/>
      <c r="AC2134" s="130"/>
      <c r="AD2134" s="130"/>
      <c r="AE2134" s="130"/>
      <c r="AF2134" s="130"/>
      <c r="AG2134" s="130"/>
      <c r="AH2134" s="130"/>
      <c r="AI2134" s="130"/>
      <c r="AJ2134" s="130"/>
      <c r="AK2134" s="130"/>
      <c r="AL2134" s="130"/>
      <c r="AM2134" s="130"/>
      <c r="AN2134" s="130"/>
      <c r="AO2134" s="130"/>
      <c r="AP2134" s="130"/>
      <c r="AQ2134" s="130"/>
      <c r="AR2134" s="130"/>
      <c r="AS2134" s="130"/>
      <c r="AT2134" s="130"/>
      <c r="AU2134" s="130"/>
      <c r="AV2134" s="130"/>
      <c r="AW2134" s="130"/>
      <c r="AX2134" s="130"/>
      <c r="AY2134" s="130"/>
      <c r="AZ2134" s="130"/>
      <c r="BA2134" s="130"/>
      <c r="BB2134" s="130"/>
      <c r="BC2134" s="130"/>
      <c r="BD2134" s="130"/>
      <c r="BE2134" s="130"/>
      <c r="BF2134" s="130"/>
      <c r="BG2134" s="130"/>
      <c r="BH2134" s="130"/>
      <c r="BI2134" s="130"/>
      <c r="BJ2134" s="130"/>
      <c r="BK2134" s="130"/>
      <c r="BL2134" s="130"/>
      <c r="BM2134" s="130"/>
      <c r="BN2134" s="130"/>
      <c r="BO2134" s="130"/>
      <c r="BP2134" s="130"/>
      <c r="BQ2134" s="130"/>
      <c r="BR2134" s="130"/>
      <c r="BS2134" s="111"/>
    </row>
    <row r="2135" spans="4:71" s="94" customFormat="1" ht="9.75" customHeight="1" x14ac:dyDescent="0.25">
      <c r="D2135" s="130"/>
      <c r="E2135" s="130"/>
      <c r="F2135" s="130"/>
      <c r="G2135" s="130"/>
      <c r="H2135" s="130"/>
      <c r="I2135" s="130"/>
      <c r="J2135" s="130"/>
      <c r="K2135" s="130"/>
      <c r="L2135" s="130"/>
      <c r="M2135" s="130"/>
      <c r="N2135" s="130"/>
      <c r="O2135" s="130"/>
      <c r="P2135" s="130"/>
      <c r="Q2135" s="130"/>
      <c r="R2135" s="130"/>
      <c r="S2135" s="130"/>
      <c r="T2135" s="130"/>
      <c r="U2135" s="130"/>
      <c r="V2135" s="130"/>
      <c r="W2135" s="130"/>
      <c r="X2135" s="130"/>
      <c r="Y2135" s="130"/>
      <c r="Z2135" s="130"/>
      <c r="AA2135" s="130"/>
      <c r="AB2135" s="130"/>
      <c r="AC2135" s="130"/>
      <c r="AD2135" s="130"/>
      <c r="AE2135" s="130"/>
      <c r="AF2135" s="130"/>
      <c r="AG2135" s="130"/>
      <c r="AH2135" s="130"/>
      <c r="AI2135" s="130"/>
      <c r="AJ2135" s="130"/>
      <c r="AK2135" s="130"/>
      <c r="AL2135" s="130"/>
      <c r="AM2135" s="130"/>
      <c r="AN2135" s="130"/>
      <c r="AO2135" s="130"/>
      <c r="AP2135" s="130"/>
      <c r="AQ2135" s="130"/>
      <c r="AR2135" s="130"/>
      <c r="AS2135" s="130"/>
      <c r="AT2135" s="130"/>
      <c r="AU2135" s="130"/>
      <c r="AV2135" s="130"/>
      <c r="AW2135" s="130"/>
      <c r="AX2135" s="130"/>
      <c r="AY2135" s="130"/>
      <c r="AZ2135" s="130"/>
      <c r="BA2135" s="130"/>
      <c r="BB2135" s="130"/>
      <c r="BC2135" s="130"/>
      <c r="BD2135" s="130"/>
      <c r="BE2135" s="130"/>
      <c r="BF2135" s="130"/>
      <c r="BG2135" s="130"/>
      <c r="BH2135" s="130"/>
      <c r="BI2135" s="130"/>
      <c r="BJ2135" s="130"/>
      <c r="BK2135" s="130"/>
      <c r="BL2135" s="130"/>
      <c r="BM2135" s="130"/>
      <c r="BN2135" s="130"/>
      <c r="BO2135" s="130"/>
      <c r="BP2135" s="130"/>
      <c r="BQ2135" s="130"/>
      <c r="BR2135" s="130"/>
      <c r="BS2135" s="111"/>
    </row>
    <row r="2136" spans="4:71" s="94" customFormat="1" ht="9.75" customHeight="1" x14ac:dyDescent="0.25">
      <c r="D2136" s="130"/>
      <c r="E2136" s="130"/>
      <c r="F2136" s="130"/>
      <c r="G2136" s="130"/>
      <c r="H2136" s="130"/>
      <c r="I2136" s="130"/>
      <c r="J2136" s="130"/>
      <c r="K2136" s="130"/>
      <c r="L2136" s="130"/>
      <c r="M2136" s="130"/>
      <c r="N2136" s="130"/>
      <c r="O2136" s="130"/>
      <c r="P2136" s="130"/>
      <c r="Q2136" s="130"/>
      <c r="R2136" s="130"/>
      <c r="S2136" s="130"/>
      <c r="T2136" s="130"/>
      <c r="U2136" s="130"/>
      <c r="V2136" s="130"/>
      <c r="W2136" s="130"/>
      <c r="X2136" s="130"/>
      <c r="Y2136" s="130"/>
      <c r="Z2136" s="130"/>
      <c r="AA2136" s="130"/>
      <c r="AB2136" s="130"/>
      <c r="AC2136" s="130"/>
      <c r="AD2136" s="130"/>
      <c r="AE2136" s="130"/>
      <c r="AF2136" s="130"/>
      <c r="AG2136" s="130"/>
      <c r="AH2136" s="130"/>
      <c r="AI2136" s="130"/>
      <c r="AJ2136" s="130"/>
      <c r="AK2136" s="130"/>
      <c r="AL2136" s="130"/>
      <c r="AM2136" s="130"/>
      <c r="AN2136" s="130"/>
      <c r="AO2136" s="130"/>
      <c r="AP2136" s="130"/>
      <c r="AQ2136" s="130"/>
      <c r="AR2136" s="130"/>
      <c r="AS2136" s="130"/>
      <c r="AT2136" s="130"/>
      <c r="AU2136" s="130"/>
      <c r="AV2136" s="130"/>
      <c r="AW2136" s="130"/>
      <c r="AX2136" s="130"/>
      <c r="AY2136" s="130"/>
      <c r="AZ2136" s="130"/>
      <c r="BA2136" s="130"/>
      <c r="BB2136" s="130"/>
      <c r="BC2136" s="130"/>
      <c r="BD2136" s="130"/>
      <c r="BE2136" s="130"/>
      <c r="BF2136" s="130"/>
      <c r="BG2136" s="130"/>
      <c r="BH2136" s="130"/>
      <c r="BI2136" s="130"/>
      <c r="BJ2136" s="130"/>
      <c r="BK2136" s="130"/>
      <c r="BL2136" s="130"/>
      <c r="BM2136" s="130"/>
      <c r="BN2136" s="130"/>
      <c r="BO2136" s="130"/>
      <c r="BP2136" s="130"/>
      <c r="BQ2136" s="130"/>
      <c r="BR2136" s="130"/>
      <c r="BS2136" s="111"/>
    </row>
    <row r="2137" spans="4:71" s="94" customFormat="1" ht="9.75" customHeight="1" x14ac:dyDescent="0.25">
      <c r="D2137" s="130"/>
      <c r="E2137" s="130"/>
      <c r="F2137" s="130"/>
      <c r="G2137" s="130"/>
      <c r="H2137" s="130"/>
      <c r="I2137" s="130"/>
      <c r="J2137" s="130"/>
      <c r="K2137" s="130"/>
      <c r="L2137" s="130"/>
      <c r="M2137" s="130"/>
      <c r="N2137" s="130"/>
      <c r="O2137" s="130"/>
      <c r="P2137" s="130"/>
      <c r="Q2137" s="130"/>
      <c r="R2137" s="130"/>
      <c r="S2137" s="130"/>
      <c r="T2137" s="130"/>
      <c r="U2137" s="130"/>
      <c r="V2137" s="130"/>
      <c r="W2137" s="130"/>
      <c r="X2137" s="130"/>
      <c r="Y2137" s="130"/>
      <c r="Z2137" s="130"/>
      <c r="AA2137" s="130"/>
      <c r="AB2137" s="130"/>
      <c r="AC2137" s="130"/>
      <c r="AD2137" s="130"/>
      <c r="AE2137" s="130"/>
      <c r="AF2137" s="130"/>
      <c r="AG2137" s="130"/>
      <c r="AH2137" s="130"/>
      <c r="AI2137" s="130"/>
      <c r="AJ2137" s="130"/>
      <c r="AK2137" s="130"/>
      <c r="AL2137" s="130"/>
      <c r="AM2137" s="130"/>
      <c r="AN2137" s="130"/>
      <c r="AO2137" s="130"/>
      <c r="AP2137" s="130"/>
      <c r="AQ2137" s="130"/>
      <c r="AR2137" s="130"/>
      <c r="AS2137" s="130"/>
      <c r="AT2137" s="130"/>
      <c r="AU2137" s="130"/>
      <c r="AV2137" s="130"/>
      <c r="AW2137" s="130"/>
      <c r="AX2137" s="130"/>
      <c r="AY2137" s="130"/>
      <c r="AZ2137" s="130"/>
      <c r="BA2137" s="130"/>
      <c r="BB2137" s="130"/>
      <c r="BC2137" s="130"/>
      <c r="BD2137" s="130"/>
      <c r="BE2137" s="130"/>
      <c r="BF2137" s="130"/>
      <c r="BG2137" s="130"/>
      <c r="BH2137" s="130"/>
      <c r="BI2137" s="130"/>
      <c r="BJ2137" s="130"/>
      <c r="BK2137" s="130"/>
      <c r="BL2137" s="130"/>
      <c r="BM2137" s="130"/>
      <c r="BN2137" s="130"/>
      <c r="BO2137" s="130"/>
      <c r="BP2137" s="130"/>
      <c r="BQ2137" s="130"/>
      <c r="BR2137" s="130"/>
      <c r="BS2137" s="111"/>
    </row>
    <row r="2138" spans="4:71" s="94" customFormat="1" ht="9.75" customHeight="1" x14ac:dyDescent="0.25">
      <c r="D2138" s="130"/>
      <c r="E2138" s="130"/>
      <c r="F2138" s="130"/>
      <c r="G2138" s="130"/>
      <c r="H2138" s="130"/>
      <c r="I2138" s="130"/>
      <c r="J2138" s="130"/>
      <c r="K2138" s="130"/>
      <c r="L2138" s="130"/>
      <c r="M2138" s="130"/>
      <c r="N2138" s="130"/>
      <c r="O2138" s="130"/>
      <c r="P2138" s="130"/>
      <c r="Q2138" s="130"/>
      <c r="R2138" s="130"/>
      <c r="S2138" s="130"/>
      <c r="T2138" s="130"/>
      <c r="U2138" s="130"/>
      <c r="V2138" s="130"/>
      <c r="W2138" s="130"/>
      <c r="X2138" s="130"/>
      <c r="Y2138" s="130"/>
      <c r="Z2138" s="130"/>
      <c r="AA2138" s="130"/>
      <c r="AB2138" s="130"/>
      <c r="AC2138" s="130"/>
      <c r="AD2138" s="130"/>
      <c r="AE2138" s="130"/>
      <c r="AF2138" s="130"/>
      <c r="AG2138" s="130"/>
      <c r="AH2138" s="130"/>
      <c r="AI2138" s="130"/>
      <c r="AJ2138" s="130"/>
      <c r="AK2138" s="130"/>
      <c r="AL2138" s="130"/>
      <c r="AM2138" s="130"/>
      <c r="AN2138" s="130"/>
      <c r="AO2138" s="130"/>
      <c r="AP2138" s="130"/>
      <c r="AQ2138" s="130"/>
      <c r="AR2138" s="130"/>
      <c r="AS2138" s="130"/>
      <c r="AT2138" s="130"/>
      <c r="AU2138" s="130"/>
      <c r="AV2138" s="130"/>
      <c r="AW2138" s="130"/>
      <c r="AX2138" s="130"/>
      <c r="AY2138" s="130"/>
      <c r="AZ2138" s="130"/>
      <c r="BA2138" s="130"/>
      <c r="BB2138" s="130"/>
      <c r="BC2138" s="130"/>
      <c r="BD2138" s="130"/>
      <c r="BE2138" s="130"/>
      <c r="BF2138" s="130"/>
      <c r="BG2138" s="130"/>
      <c r="BH2138" s="130"/>
      <c r="BI2138" s="130"/>
      <c r="BJ2138" s="130"/>
      <c r="BK2138" s="130"/>
      <c r="BL2138" s="130"/>
      <c r="BM2138" s="130"/>
      <c r="BN2138" s="130"/>
      <c r="BO2138" s="130"/>
      <c r="BP2138" s="130"/>
      <c r="BQ2138" s="130"/>
      <c r="BR2138" s="130"/>
      <c r="BS2138" s="111"/>
    </row>
    <row r="2139" spans="4:71" s="94" customFormat="1" ht="9.75" customHeight="1" x14ac:dyDescent="0.25">
      <c r="D2139" s="130"/>
      <c r="E2139" s="130"/>
      <c r="F2139" s="130"/>
      <c r="G2139" s="130"/>
      <c r="H2139" s="130"/>
      <c r="I2139" s="130"/>
      <c r="J2139" s="130"/>
      <c r="K2139" s="130"/>
      <c r="L2139" s="130"/>
      <c r="M2139" s="130"/>
      <c r="N2139" s="130"/>
      <c r="O2139" s="130"/>
      <c r="P2139" s="130"/>
      <c r="Q2139" s="130"/>
      <c r="R2139" s="130"/>
      <c r="S2139" s="130"/>
      <c r="T2139" s="130"/>
      <c r="U2139" s="130"/>
      <c r="V2139" s="130"/>
      <c r="W2139" s="130"/>
      <c r="X2139" s="130"/>
      <c r="Y2139" s="130"/>
      <c r="Z2139" s="130"/>
      <c r="AA2139" s="130"/>
      <c r="AB2139" s="130"/>
      <c r="AC2139" s="130"/>
      <c r="AD2139" s="130"/>
      <c r="AE2139" s="130"/>
      <c r="AF2139" s="130"/>
      <c r="AG2139" s="130"/>
      <c r="AH2139" s="130"/>
      <c r="AI2139" s="130"/>
      <c r="AJ2139" s="130"/>
      <c r="AK2139" s="130"/>
      <c r="AL2139" s="130"/>
      <c r="AM2139" s="130"/>
      <c r="AN2139" s="130"/>
      <c r="AO2139" s="130"/>
      <c r="AP2139" s="130"/>
      <c r="AQ2139" s="130"/>
      <c r="AR2139" s="130"/>
      <c r="AS2139" s="130"/>
      <c r="AT2139" s="130"/>
      <c r="AU2139" s="130"/>
      <c r="AV2139" s="130"/>
      <c r="AW2139" s="130"/>
      <c r="AX2139" s="130"/>
      <c r="AY2139" s="130"/>
      <c r="AZ2139" s="130"/>
      <c r="BA2139" s="130"/>
      <c r="BB2139" s="130"/>
      <c r="BC2139" s="130"/>
      <c r="BD2139" s="130"/>
      <c r="BE2139" s="130"/>
      <c r="BF2139" s="130"/>
      <c r="BG2139" s="130"/>
      <c r="BH2139" s="130"/>
      <c r="BI2139" s="130"/>
      <c r="BJ2139" s="130"/>
      <c r="BK2139" s="130"/>
      <c r="BL2139" s="130"/>
      <c r="BM2139" s="130"/>
      <c r="BN2139" s="130"/>
      <c r="BO2139" s="130"/>
      <c r="BP2139" s="130"/>
      <c r="BQ2139" s="130"/>
      <c r="BR2139" s="130"/>
      <c r="BS2139" s="111"/>
    </row>
    <row r="2140" spans="4:71" s="94" customFormat="1" ht="9.75" customHeight="1" x14ac:dyDescent="0.25">
      <c r="D2140" s="130"/>
      <c r="E2140" s="130"/>
      <c r="F2140" s="130"/>
      <c r="G2140" s="130"/>
      <c r="H2140" s="130"/>
      <c r="I2140" s="130"/>
      <c r="J2140" s="130"/>
      <c r="K2140" s="130"/>
      <c r="L2140" s="130"/>
      <c r="M2140" s="130"/>
      <c r="N2140" s="130"/>
      <c r="O2140" s="130"/>
      <c r="P2140" s="130"/>
      <c r="Q2140" s="130"/>
      <c r="R2140" s="130"/>
      <c r="S2140" s="130"/>
      <c r="T2140" s="130"/>
      <c r="U2140" s="130"/>
      <c r="V2140" s="130"/>
      <c r="W2140" s="130"/>
      <c r="X2140" s="130"/>
      <c r="Y2140" s="130"/>
      <c r="Z2140" s="130"/>
      <c r="AA2140" s="130"/>
      <c r="AB2140" s="130"/>
      <c r="AC2140" s="130"/>
      <c r="AD2140" s="130"/>
      <c r="AE2140" s="130"/>
      <c r="AF2140" s="130"/>
      <c r="AG2140" s="130"/>
      <c r="AH2140" s="130"/>
      <c r="AI2140" s="130"/>
      <c r="AJ2140" s="130"/>
      <c r="AK2140" s="130"/>
      <c r="AL2140" s="130"/>
      <c r="AM2140" s="130"/>
      <c r="AN2140" s="130"/>
      <c r="AO2140" s="130"/>
      <c r="AP2140" s="130"/>
      <c r="AQ2140" s="130"/>
      <c r="AR2140" s="130"/>
      <c r="AS2140" s="130"/>
      <c r="AT2140" s="130"/>
      <c r="AU2140" s="130"/>
      <c r="AV2140" s="130"/>
      <c r="AW2140" s="130"/>
      <c r="AX2140" s="130"/>
      <c r="AY2140" s="130"/>
      <c r="AZ2140" s="130"/>
      <c r="BA2140" s="130"/>
      <c r="BB2140" s="130"/>
      <c r="BC2140" s="130"/>
      <c r="BD2140" s="130"/>
      <c r="BE2140" s="130"/>
      <c r="BF2140" s="130"/>
      <c r="BG2140" s="130"/>
      <c r="BH2140" s="130"/>
      <c r="BI2140" s="130"/>
      <c r="BJ2140" s="130"/>
      <c r="BK2140" s="130"/>
      <c r="BL2140" s="130"/>
      <c r="BM2140" s="130"/>
      <c r="BN2140" s="130"/>
      <c r="BO2140" s="130"/>
      <c r="BP2140" s="130"/>
      <c r="BQ2140" s="130"/>
      <c r="BR2140" s="130"/>
      <c r="BS2140" s="111"/>
    </row>
    <row r="2141" spans="4:71" s="94" customFormat="1" ht="9.75" customHeight="1" x14ac:dyDescent="0.25">
      <c r="D2141" s="130"/>
      <c r="E2141" s="130"/>
      <c r="F2141" s="130"/>
      <c r="G2141" s="130"/>
      <c r="H2141" s="130"/>
      <c r="I2141" s="130"/>
      <c r="J2141" s="130"/>
      <c r="K2141" s="130"/>
      <c r="L2141" s="130"/>
      <c r="M2141" s="130"/>
      <c r="N2141" s="130"/>
      <c r="O2141" s="130"/>
      <c r="P2141" s="130"/>
      <c r="Q2141" s="130"/>
      <c r="R2141" s="130"/>
      <c r="S2141" s="130"/>
      <c r="T2141" s="130"/>
      <c r="U2141" s="130"/>
      <c r="V2141" s="130"/>
      <c r="W2141" s="130"/>
      <c r="X2141" s="130"/>
      <c r="Y2141" s="130"/>
      <c r="Z2141" s="130"/>
      <c r="AA2141" s="130"/>
      <c r="AB2141" s="130"/>
      <c r="AC2141" s="130"/>
      <c r="AD2141" s="130"/>
      <c r="AE2141" s="130"/>
      <c r="AF2141" s="130"/>
      <c r="AG2141" s="130"/>
      <c r="AH2141" s="130"/>
      <c r="AI2141" s="130"/>
      <c r="AJ2141" s="130"/>
      <c r="AK2141" s="130"/>
      <c r="AL2141" s="130"/>
      <c r="AM2141" s="130"/>
      <c r="AN2141" s="130"/>
      <c r="AO2141" s="130"/>
      <c r="AP2141" s="130"/>
      <c r="AQ2141" s="130"/>
      <c r="AR2141" s="130"/>
      <c r="AS2141" s="130"/>
      <c r="AT2141" s="130"/>
      <c r="AU2141" s="130"/>
      <c r="AV2141" s="130"/>
      <c r="AW2141" s="130"/>
      <c r="AX2141" s="130"/>
      <c r="AY2141" s="130"/>
      <c r="AZ2141" s="130"/>
      <c r="BA2141" s="130"/>
      <c r="BB2141" s="130"/>
      <c r="BC2141" s="130"/>
      <c r="BD2141" s="130"/>
      <c r="BE2141" s="130"/>
      <c r="BF2141" s="130"/>
      <c r="BG2141" s="130"/>
      <c r="BH2141" s="130"/>
      <c r="BI2141" s="130"/>
      <c r="BJ2141" s="130"/>
      <c r="BK2141" s="130"/>
      <c r="BL2141" s="130"/>
      <c r="BM2141" s="130"/>
      <c r="BN2141" s="130"/>
      <c r="BO2141" s="130"/>
      <c r="BP2141" s="130"/>
      <c r="BQ2141" s="130"/>
      <c r="BR2141" s="130"/>
      <c r="BS2141" s="111"/>
    </row>
    <row r="2142" spans="4:71" s="94" customFormat="1" ht="9.75" customHeight="1" x14ac:dyDescent="0.25">
      <c r="D2142" s="130"/>
      <c r="E2142" s="130"/>
      <c r="F2142" s="130"/>
      <c r="G2142" s="130"/>
      <c r="H2142" s="130"/>
      <c r="I2142" s="130"/>
      <c r="J2142" s="130"/>
      <c r="K2142" s="130"/>
      <c r="L2142" s="130"/>
      <c r="M2142" s="130"/>
      <c r="N2142" s="130"/>
      <c r="O2142" s="130"/>
      <c r="P2142" s="130"/>
      <c r="Q2142" s="130"/>
      <c r="R2142" s="130"/>
      <c r="S2142" s="130"/>
      <c r="T2142" s="130"/>
      <c r="U2142" s="130"/>
      <c r="V2142" s="130"/>
      <c r="W2142" s="130"/>
      <c r="X2142" s="130"/>
      <c r="Y2142" s="130"/>
      <c r="Z2142" s="130"/>
      <c r="AA2142" s="130"/>
      <c r="AB2142" s="130"/>
      <c r="AC2142" s="130"/>
      <c r="AD2142" s="130"/>
      <c r="AE2142" s="130"/>
      <c r="AF2142" s="130"/>
      <c r="AG2142" s="130"/>
      <c r="AH2142" s="130"/>
      <c r="AI2142" s="130"/>
      <c r="AJ2142" s="130"/>
      <c r="AK2142" s="130"/>
      <c r="AL2142" s="130"/>
      <c r="AM2142" s="130"/>
      <c r="AN2142" s="130"/>
      <c r="AO2142" s="130"/>
      <c r="AP2142" s="130"/>
      <c r="AQ2142" s="130"/>
      <c r="AR2142" s="130"/>
      <c r="AS2142" s="130"/>
      <c r="AT2142" s="130"/>
      <c r="AU2142" s="130"/>
      <c r="AV2142" s="130"/>
      <c r="AW2142" s="130"/>
      <c r="AX2142" s="130"/>
      <c r="AY2142" s="130"/>
      <c r="AZ2142" s="130"/>
      <c r="BA2142" s="130"/>
      <c r="BB2142" s="130"/>
      <c r="BC2142" s="130"/>
      <c r="BD2142" s="130"/>
      <c r="BE2142" s="130"/>
      <c r="BF2142" s="130"/>
      <c r="BG2142" s="130"/>
      <c r="BH2142" s="130"/>
      <c r="BI2142" s="130"/>
      <c r="BJ2142" s="130"/>
      <c r="BK2142" s="130"/>
      <c r="BL2142" s="130"/>
      <c r="BM2142" s="130"/>
      <c r="BN2142" s="130"/>
      <c r="BO2142" s="130"/>
      <c r="BP2142" s="130"/>
      <c r="BQ2142" s="130"/>
      <c r="BR2142" s="130"/>
      <c r="BS2142" s="111"/>
    </row>
    <row r="2143" spans="4:71" s="94" customFormat="1" ht="9.75" customHeight="1" x14ac:dyDescent="0.25">
      <c r="D2143" s="130"/>
      <c r="E2143" s="130"/>
      <c r="F2143" s="130"/>
      <c r="G2143" s="130"/>
      <c r="H2143" s="130"/>
      <c r="I2143" s="130"/>
      <c r="J2143" s="130"/>
      <c r="K2143" s="130"/>
      <c r="L2143" s="130"/>
      <c r="M2143" s="130"/>
      <c r="N2143" s="130"/>
      <c r="O2143" s="130"/>
      <c r="P2143" s="130"/>
      <c r="Q2143" s="130"/>
      <c r="R2143" s="130"/>
      <c r="S2143" s="130"/>
      <c r="T2143" s="130"/>
      <c r="U2143" s="130"/>
      <c r="V2143" s="130"/>
      <c r="W2143" s="130"/>
      <c r="X2143" s="130"/>
      <c r="Y2143" s="130"/>
      <c r="Z2143" s="130"/>
      <c r="AA2143" s="130"/>
      <c r="AB2143" s="130"/>
      <c r="AC2143" s="130"/>
      <c r="AD2143" s="130"/>
      <c r="AE2143" s="130"/>
      <c r="AF2143" s="130"/>
      <c r="AG2143" s="130"/>
      <c r="AH2143" s="130"/>
      <c r="AI2143" s="130"/>
      <c r="AJ2143" s="130"/>
      <c r="AK2143" s="130"/>
      <c r="AL2143" s="130"/>
      <c r="AM2143" s="130"/>
      <c r="AN2143" s="130"/>
      <c r="AO2143" s="130"/>
      <c r="AP2143" s="130"/>
      <c r="AQ2143" s="130"/>
      <c r="AR2143" s="130"/>
      <c r="AS2143" s="130"/>
      <c r="AT2143" s="130"/>
      <c r="AU2143" s="130"/>
      <c r="AV2143" s="130"/>
      <c r="AW2143" s="130"/>
      <c r="AX2143" s="130"/>
      <c r="AY2143" s="130"/>
      <c r="AZ2143" s="130"/>
      <c r="BA2143" s="130"/>
      <c r="BB2143" s="130"/>
      <c r="BC2143" s="130"/>
      <c r="BD2143" s="130"/>
      <c r="BE2143" s="130"/>
      <c r="BF2143" s="130"/>
      <c r="BG2143" s="130"/>
      <c r="BH2143" s="130"/>
      <c r="BI2143" s="130"/>
      <c r="BJ2143" s="130"/>
      <c r="BK2143" s="130"/>
      <c r="BL2143" s="130"/>
      <c r="BM2143" s="130"/>
      <c r="BN2143" s="130"/>
      <c r="BO2143" s="130"/>
      <c r="BP2143" s="130"/>
      <c r="BQ2143" s="130"/>
      <c r="BR2143" s="130"/>
      <c r="BS2143" s="111"/>
    </row>
    <row r="2144" spans="4:71" s="94" customFormat="1" ht="9.75" customHeight="1" x14ac:dyDescent="0.25">
      <c r="D2144" s="130"/>
      <c r="E2144" s="130"/>
      <c r="F2144" s="130"/>
      <c r="G2144" s="130"/>
      <c r="H2144" s="130"/>
      <c r="I2144" s="130"/>
      <c r="J2144" s="130"/>
      <c r="K2144" s="130"/>
      <c r="L2144" s="130"/>
      <c r="M2144" s="130"/>
      <c r="N2144" s="130"/>
      <c r="O2144" s="130"/>
      <c r="P2144" s="130"/>
      <c r="Q2144" s="130"/>
      <c r="R2144" s="130"/>
      <c r="S2144" s="130"/>
      <c r="T2144" s="130"/>
      <c r="U2144" s="130"/>
      <c r="V2144" s="130"/>
      <c r="W2144" s="130"/>
      <c r="X2144" s="130"/>
      <c r="Y2144" s="130"/>
      <c r="Z2144" s="130"/>
      <c r="AA2144" s="130"/>
      <c r="AB2144" s="130"/>
      <c r="AC2144" s="130"/>
      <c r="AD2144" s="130"/>
      <c r="AE2144" s="130"/>
      <c r="AF2144" s="130"/>
      <c r="AG2144" s="130"/>
      <c r="AH2144" s="130"/>
      <c r="AI2144" s="130"/>
      <c r="AJ2144" s="130"/>
      <c r="AK2144" s="130"/>
      <c r="AL2144" s="130"/>
      <c r="AM2144" s="130"/>
      <c r="AN2144" s="130"/>
      <c r="AO2144" s="130"/>
      <c r="AP2144" s="130"/>
      <c r="AQ2144" s="130"/>
      <c r="AR2144" s="130"/>
      <c r="AS2144" s="130"/>
      <c r="AT2144" s="130"/>
      <c r="AU2144" s="130"/>
      <c r="AV2144" s="130"/>
      <c r="AW2144" s="130"/>
      <c r="AX2144" s="130"/>
      <c r="AY2144" s="130"/>
      <c r="AZ2144" s="130"/>
      <c r="BA2144" s="130"/>
      <c r="BB2144" s="130"/>
      <c r="BC2144" s="130"/>
      <c r="BD2144" s="130"/>
      <c r="BE2144" s="130"/>
      <c r="BF2144" s="130"/>
      <c r="BG2144" s="130"/>
      <c r="BH2144" s="130"/>
      <c r="BI2144" s="130"/>
      <c r="BJ2144" s="130"/>
      <c r="BK2144" s="130"/>
      <c r="BL2144" s="130"/>
      <c r="BM2144" s="130"/>
      <c r="BN2144" s="130"/>
      <c r="BO2144" s="130"/>
      <c r="BP2144" s="130"/>
      <c r="BQ2144" s="130"/>
      <c r="BR2144" s="130"/>
      <c r="BS2144" s="111"/>
    </row>
    <row r="2145" spans="4:71" s="94" customFormat="1" ht="9.75" customHeight="1" x14ac:dyDescent="0.25">
      <c r="D2145" s="130"/>
      <c r="E2145" s="130"/>
      <c r="F2145" s="130"/>
      <c r="G2145" s="130"/>
      <c r="H2145" s="130"/>
      <c r="I2145" s="130"/>
      <c r="J2145" s="130"/>
      <c r="K2145" s="130"/>
      <c r="L2145" s="130"/>
      <c r="M2145" s="130"/>
      <c r="N2145" s="130"/>
      <c r="O2145" s="130"/>
      <c r="P2145" s="130"/>
      <c r="Q2145" s="130"/>
      <c r="R2145" s="130"/>
      <c r="S2145" s="130"/>
      <c r="T2145" s="130"/>
      <c r="U2145" s="130"/>
      <c r="V2145" s="130"/>
      <c r="W2145" s="130"/>
      <c r="X2145" s="130"/>
      <c r="Y2145" s="130"/>
      <c r="Z2145" s="130"/>
      <c r="AA2145" s="130"/>
      <c r="AB2145" s="130"/>
      <c r="AC2145" s="130"/>
      <c r="AD2145" s="130"/>
      <c r="AE2145" s="130"/>
      <c r="AF2145" s="130"/>
      <c r="AG2145" s="130"/>
      <c r="AH2145" s="130"/>
      <c r="AI2145" s="130"/>
      <c r="AJ2145" s="130"/>
      <c r="AK2145" s="130"/>
      <c r="AL2145" s="130"/>
      <c r="AM2145" s="130"/>
      <c r="AN2145" s="130"/>
      <c r="AO2145" s="130"/>
      <c r="AP2145" s="130"/>
      <c r="AQ2145" s="130"/>
      <c r="AR2145" s="130"/>
      <c r="AS2145" s="130"/>
      <c r="AT2145" s="130"/>
      <c r="AU2145" s="130"/>
      <c r="AV2145" s="130"/>
      <c r="AW2145" s="130"/>
      <c r="AX2145" s="130"/>
      <c r="AY2145" s="130"/>
      <c r="AZ2145" s="130"/>
      <c r="BA2145" s="130"/>
      <c r="BB2145" s="130"/>
      <c r="BC2145" s="130"/>
      <c r="BD2145" s="130"/>
      <c r="BE2145" s="130"/>
      <c r="BF2145" s="130"/>
      <c r="BG2145" s="130"/>
      <c r="BH2145" s="130"/>
      <c r="BI2145" s="130"/>
      <c r="BJ2145" s="130"/>
      <c r="BK2145" s="130"/>
      <c r="BL2145" s="130"/>
      <c r="BM2145" s="130"/>
      <c r="BN2145" s="130"/>
      <c r="BO2145" s="130"/>
      <c r="BP2145" s="130"/>
      <c r="BQ2145" s="130"/>
      <c r="BR2145" s="130"/>
      <c r="BS2145" s="111"/>
    </row>
    <row r="2146" spans="4:71" s="94" customFormat="1" ht="9.75" customHeight="1" x14ac:dyDescent="0.25">
      <c r="D2146" s="130"/>
      <c r="E2146" s="130"/>
      <c r="F2146" s="130"/>
      <c r="G2146" s="130"/>
      <c r="H2146" s="130"/>
      <c r="I2146" s="130"/>
      <c r="J2146" s="130"/>
      <c r="K2146" s="130"/>
      <c r="L2146" s="130"/>
      <c r="M2146" s="130"/>
      <c r="N2146" s="130"/>
      <c r="O2146" s="130"/>
      <c r="P2146" s="130"/>
      <c r="Q2146" s="130"/>
      <c r="R2146" s="130"/>
      <c r="S2146" s="130"/>
      <c r="T2146" s="130"/>
      <c r="U2146" s="130"/>
      <c r="V2146" s="130"/>
      <c r="W2146" s="130"/>
      <c r="X2146" s="130"/>
      <c r="Y2146" s="130"/>
      <c r="Z2146" s="130"/>
      <c r="AA2146" s="130"/>
      <c r="AB2146" s="130"/>
      <c r="AC2146" s="130"/>
      <c r="AD2146" s="130"/>
      <c r="AE2146" s="130"/>
      <c r="AF2146" s="130"/>
      <c r="AG2146" s="130"/>
      <c r="AH2146" s="130"/>
      <c r="AI2146" s="130"/>
      <c r="AJ2146" s="130"/>
      <c r="AK2146" s="130"/>
      <c r="AL2146" s="130"/>
      <c r="AM2146" s="130"/>
      <c r="AN2146" s="130"/>
      <c r="AO2146" s="130"/>
      <c r="AP2146" s="130"/>
      <c r="AQ2146" s="130"/>
      <c r="AR2146" s="130"/>
      <c r="AS2146" s="130"/>
      <c r="AT2146" s="130"/>
      <c r="AU2146" s="130"/>
      <c r="AV2146" s="130"/>
      <c r="AW2146" s="130"/>
      <c r="AX2146" s="130"/>
      <c r="AY2146" s="130"/>
      <c r="AZ2146" s="130"/>
      <c r="BA2146" s="130"/>
      <c r="BB2146" s="130"/>
      <c r="BC2146" s="130"/>
      <c r="BD2146" s="130"/>
      <c r="BE2146" s="130"/>
      <c r="BF2146" s="130"/>
      <c r="BG2146" s="130"/>
      <c r="BH2146" s="130"/>
      <c r="BI2146" s="130"/>
      <c r="BJ2146" s="130"/>
      <c r="BK2146" s="130"/>
      <c r="BL2146" s="130"/>
      <c r="BM2146" s="130"/>
      <c r="BN2146" s="130"/>
      <c r="BO2146" s="130"/>
      <c r="BP2146" s="130"/>
      <c r="BQ2146" s="130"/>
      <c r="BR2146" s="130"/>
      <c r="BS2146" s="111"/>
    </row>
    <row r="2147" spans="4:71" s="94" customFormat="1" ht="9.75" customHeight="1" x14ac:dyDescent="0.25">
      <c r="D2147" s="130"/>
      <c r="E2147" s="130"/>
      <c r="F2147" s="130"/>
      <c r="G2147" s="130"/>
      <c r="H2147" s="130"/>
      <c r="I2147" s="130"/>
      <c r="J2147" s="130"/>
      <c r="K2147" s="130"/>
      <c r="L2147" s="130"/>
      <c r="M2147" s="130"/>
      <c r="N2147" s="130"/>
      <c r="O2147" s="130"/>
      <c r="P2147" s="130"/>
      <c r="Q2147" s="130"/>
      <c r="R2147" s="130"/>
      <c r="S2147" s="130"/>
      <c r="T2147" s="130"/>
      <c r="U2147" s="130"/>
      <c r="V2147" s="130"/>
      <c r="W2147" s="130"/>
      <c r="X2147" s="130"/>
      <c r="Y2147" s="130"/>
      <c r="Z2147" s="130"/>
      <c r="AA2147" s="130"/>
      <c r="AB2147" s="130"/>
      <c r="AC2147" s="130"/>
      <c r="AD2147" s="130"/>
      <c r="AE2147" s="130"/>
      <c r="AF2147" s="130"/>
      <c r="AG2147" s="130"/>
      <c r="AH2147" s="130"/>
      <c r="AI2147" s="130"/>
      <c r="AJ2147" s="130"/>
      <c r="AK2147" s="130"/>
      <c r="AL2147" s="130"/>
      <c r="AM2147" s="130"/>
      <c r="AN2147" s="130"/>
      <c r="AO2147" s="130"/>
      <c r="AP2147" s="130"/>
      <c r="AQ2147" s="130"/>
      <c r="AR2147" s="130"/>
      <c r="AS2147" s="130"/>
      <c r="AT2147" s="130"/>
      <c r="AU2147" s="130"/>
      <c r="AV2147" s="130"/>
      <c r="AW2147" s="130"/>
      <c r="AX2147" s="130"/>
      <c r="AY2147" s="130"/>
      <c r="AZ2147" s="130"/>
      <c r="BA2147" s="130"/>
      <c r="BB2147" s="130"/>
      <c r="BC2147" s="130"/>
      <c r="BD2147" s="130"/>
      <c r="BE2147" s="130"/>
      <c r="BF2147" s="130"/>
      <c r="BG2147" s="130"/>
      <c r="BH2147" s="130"/>
      <c r="BI2147" s="130"/>
      <c r="BJ2147" s="130"/>
      <c r="BK2147" s="130"/>
      <c r="BL2147" s="130"/>
      <c r="BM2147" s="130"/>
      <c r="BN2147" s="130"/>
      <c r="BO2147" s="130"/>
      <c r="BP2147" s="130"/>
      <c r="BQ2147" s="130"/>
      <c r="BR2147" s="130"/>
      <c r="BS2147" s="111"/>
    </row>
    <row r="2148" spans="4:71" s="94" customFormat="1" ht="9.75" customHeight="1" x14ac:dyDescent="0.25">
      <c r="D2148" s="130"/>
      <c r="E2148" s="130"/>
      <c r="F2148" s="130"/>
      <c r="G2148" s="130"/>
      <c r="H2148" s="130"/>
      <c r="I2148" s="130"/>
      <c r="J2148" s="130"/>
      <c r="K2148" s="130"/>
      <c r="L2148" s="130"/>
      <c r="M2148" s="130"/>
      <c r="N2148" s="130"/>
      <c r="O2148" s="130"/>
      <c r="P2148" s="130"/>
      <c r="Q2148" s="130"/>
      <c r="R2148" s="130"/>
      <c r="S2148" s="130"/>
      <c r="T2148" s="130"/>
      <c r="U2148" s="130"/>
      <c r="V2148" s="130"/>
      <c r="W2148" s="130"/>
      <c r="X2148" s="130"/>
      <c r="Y2148" s="130"/>
      <c r="Z2148" s="130"/>
      <c r="AA2148" s="130"/>
      <c r="AB2148" s="130"/>
      <c r="AC2148" s="130"/>
      <c r="AD2148" s="130"/>
      <c r="AE2148" s="130"/>
      <c r="AF2148" s="130"/>
      <c r="AG2148" s="130"/>
      <c r="AH2148" s="130"/>
      <c r="AI2148" s="130"/>
      <c r="AJ2148" s="130"/>
      <c r="AK2148" s="130"/>
      <c r="AL2148" s="130"/>
      <c r="AM2148" s="130"/>
      <c r="AN2148" s="130"/>
      <c r="AO2148" s="130"/>
      <c r="AP2148" s="130"/>
      <c r="AQ2148" s="130"/>
      <c r="AR2148" s="130"/>
      <c r="AS2148" s="130"/>
      <c r="AT2148" s="130"/>
      <c r="AU2148" s="130"/>
      <c r="AV2148" s="130"/>
      <c r="AW2148" s="130"/>
      <c r="AX2148" s="130"/>
      <c r="AY2148" s="130"/>
      <c r="AZ2148" s="130"/>
      <c r="BA2148" s="130"/>
      <c r="BB2148" s="130"/>
      <c r="BC2148" s="130"/>
      <c r="BD2148" s="130"/>
      <c r="BE2148" s="130"/>
      <c r="BF2148" s="130"/>
      <c r="BG2148" s="130"/>
      <c r="BH2148" s="130"/>
      <c r="BI2148" s="130"/>
      <c r="BJ2148" s="130"/>
      <c r="BK2148" s="130"/>
      <c r="BL2148" s="130"/>
      <c r="BM2148" s="130"/>
      <c r="BN2148" s="130"/>
      <c r="BO2148" s="130"/>
      <c r="BP2148" s="130"/>
      <c r="BQ2148" s="130"/>
      <c r="BR2148" s="130"/>
      <c r="BS2148" s="111"/>
    </row>
    <row r="2149" spans="4:71" s="94" customFormat="1" ht="9.75" customHeight="1" x14ac:dyDescent="0.25">
      <c r="D2149" s="130"/>
      <c r="E2149" s="130"/>
      <c r="F2149" s="130"/>
      <c r="G2149" s="130"/>
      <c r="H2149" s="130"/>
      <c r="I2149" s="130"/>
      <c r="J2149" s="130"/>
      <c r="K2149" s="130"/>
      <c r="L2149" s="130"/>
      <c r="M2149" s="130"/>
      <c r="N2149" s="130"/>
      <c r="O2149" s="130"/>
      <c r="P2149" s="130"/>
      <c r="Q2149" s="130"/>
      <c r="R2149" s="130"/>
      <c r="S2149" s="130"/>
      <c r="T2149" s="130"/>
      <c r="U2149" s="130"/>
      <c r="V2149" s="130"/>
      <c r="W2149" s="130"/>
      <c r="X2149" s="130"/>
      <c r="Y2149" s="130"/>
      <c r="Z2149" s="130"/>
      <c r="AA2149" s="130"/>
      <c r="AB2149" s="130"/>
      <c r="AC2149" s="130"/>
      <c r="AD2149" s="130"/>
      <c r="AE2149" s="130"/>
      <c r="AF2149" s="130"/>
      <c r="AG2149" s="130"/>
      <c r="AH2149" s="130"/>
      <c r="AI2149" s="130"/>
      <c r="AJ2149" s="130"/>
      <c r="AK2149" s="130"/>
      <c r="AL2149" s="130"/>
      <c r="AM2149" s="130"/>
      <c r="AN2149" s="130"/>
      <c r="AO2149" s="130"/>
      <c r="AP2149" s="130"/>
      <c r="AQ2149" s="130"/>
      <c r="AR2149" s="130"/>
      <c r="AS2149" s="130"/>
      <c r="AT2149" s="130"/>
      <c r="AU2149" s="130"/>
      <c r="AV2149" s="130"/>
      <c r="AW2149" s="130"/>
      <c r="AX2149" s="130"/>
      <c r="AY2149" s="130"/>
      <c r="AZ2149" s="130"/>
      <c r="BA2149" s="130"/>
      <c r="BB2149" s="130"/>
      <c r="BC2149" s="130"/>
      <c r="BD2149" s="130"/>
      <c r="BE2149" s="130"/>
      <c r="BF2149" s="130"/>
      <c r="BG2149" s="130"/>
      <c r="BH2149" s="130"/>
      <c r="BI2149" s="130"/>
      <c r="BJ2149" s="130"/>
      <c r="BK2149" s="130"/>
      <c r="BL2149" s="130"/>
      <c r="BM2149" s="130"/>
      <c r="BN2149" s="130"/>
      <c r="BO2149" s="130"/>
      <c r="BP2149" s="130"/>
      <c r="BQ2149" s="130"/>
      <c r="BR2149" s="130"/>
      <c r="BS2149" s="111"/>
    </row>
    <row r="2150" spans="4:71" s="94" customFormat="1" ht="9.75" customHeight="1" x14ac:dyDescent="0.25">
      <c r="D2150" s="130"/>
      <c r="E2150" s="130"/>
      <c r="F2150" s="130"/>
      <c r="G2150" s="130"/>
      <c r="H2150" s="130"/>
      <c r="I2150" s="130"/>
      <c r="J2150" s="130"/>
      <c r="K2150" s="130"/>
      <c r="L2150" s="130"/>
      <c r="M2150" s="130"/>
      <c r="N2150" s="130"/>
      <c r="O2150" s="130"/>
      <c r="P2150" s="130"/>
      <c r="Q2150" s="130"/>
      <c r="R2150" s="130"/>
      <c r="S2150" s="130"/>
      <c r="T2150" s="130"/>
      <c r="U2150" s="130"/>
      <c r="V2150" s="130"/>
      <c r="W2150" s="130"/>
      <c r="X2150" s="130"/>
      <c r="Y2150" s="130"/>
      <c r="Z2150" s="130"/>
      <c r="AA2150" s="130"/>
      <c r="AB2150" s="130"/>
      <c r="AC2150" s="130"/>
      <c r="AD2150" s="130"/>
      <c r="AE2150" s="130"/>
      <c r="AF2150" s="130"/>
      <c r="AG2150" s="130"/>
      <c r="AH2150" s="130"/>
      <c r="AI2150" s="130"/>
      <c r="AJ2150" s="130"/>
      <c r="AK2150" s="130"/>
      <c r="AL2150" s="130"/>
      <c r="AM2150" s="130"/>
      <c r="AN2150" s="130"/>
      <c r="AO2150" s="130"/>
      <c r="AP2150" s="130"/>
      <c r="AQ2150" s="130"/>
      <c r="AR2150" s="130"/>
      <c r="AS2150" s="130"/>
      <c r="AT2150" s="130"/>
      <c r="AU2150" s="130"/>
      <c r="AV2150" s="130"/>
      <c r="AW2150" s="130"/>
      <c r="AX2150" s="130"/>
      <c r="AY2150" s="130"/>
      <c r="AZ2150" s="130"/>
      <c r="BA2150" s="130"/>
      <c r="BB2150" s="130"/>
      <c r="BC2150" s="130"/>
      <c r="BD2150" s="130"/>
      <c r="BE2150" s="130"/>
      <c r="BF2150" s="130"/>
      <c r="BG2150" s="130"/>
      <c r="BH2150" s="130"/>
      <c r="BI2150" s="130"/>
      <c r="BJ2150" s="130"/>
      <c r="BK2150" s="130"/>
      <c r="BL2150" s="130"/>
      <c r="BM2150" s="130"/>
      <c r="BN2150" s="130"/>
      <c r="BO2150" s="130"/>
      <c r="BP2150" s="130"/>
      <c r="BQ2150" s="130"/>
      <c r="BR2150" s="130"/>
      <c r="BS2150" s="111"/>
    </row>
    <row r="2151" spans="4:71" s="94" customFormat="1" ht="9.75" customHeight="1" x14ac:dyDescent="0.25">
      <c r="D2151" s="130"/>
      <c r="E2151" s="130"/>
      <c r="F2151" s="130"/>
      <c r="G2151" s="130"/>
      <c r="H2151" s="130"/>
      <c r="I2151" s="130"/>
      <c r="J2151" s="130"/>
      <c r="K2151" s="130"/>
      <c r="L2151" s="130"/>
      <c r="M2151" s="130"/>
      <c r="N2151" s="130"/>
      <c r="O2151" s="130"/>
      <c r="P2151" s="130"/>
      <c r="Q2151" s="130"/>
      <c r="R2151" s="130"/>
      <c r="S2151" s="130"/>
      <c r="T2151" s="130"/>
      <c r="U2151" s="130"/>
      <c r="V2151" s="130"/>
      <c r="W2151" s="130"/>
      <c r="X2151" s="130"/>
      <c r="Y2151" s="130"/>
      <c r="Z2151" s="130"/>
      <c r="AA2151" s="130"/>
      <c r="AB2151" s="130"/>
      <c r="AC2151" s="130"/>
      <c r="AD2151" s="130"/>
      <c r="AE2151" s="130"/>
      <c r="AF2151" s="130"/>
      <c r="AG2151" s="130"/>
      <c r="AH2151" s="130"/>
      <c r="AI2151" s="130"/>
      <c r="AJ2151" s="130"/>
      <c r="AK2151" s="130"/>
      <c r="AL2151" s="130"/>
      <c r="AM2151" s="130"/>
      <c r="AN2151" s="130"/>
      <c r="AO2151" s="130"/>
      <c r="AP2151" s="130"/>
      <c r="AQ2151" s="130"/>
      <c r="AR2151" s="130"/>
      <c r="AS2151" s="130"/>
      <c r="AT2151" s="130"/>
      <c r="AU2151" s="130"/>
      <c r="AV2151" s="130"/>
      <c r="AW2151" s="130"/>
      <c r="AX2151" s="130"/>
      <c r="AY2151" s="130"/>
      <c r="AZ2151" s="130"/>
      <c r="BA2151" s="130"/>
      <c r="BB2151" s="130"/>
      <c r="BC2151" s="130"/>
      <c r="BD2151" s="130"/>
      <c r="BE2151" s="130"/>
      <c r="BF2151" s="130"/>
      <c r="BG2151" s="130"/>
      <c r="BH2151" s="130"/>
      <c r="BI2151" s="130"/>
      <c r="BJ2151" s="130"/>
      <c r="BK2151" s="130"/>
      <c r="BL2151" s="130"/>
      <c r="BM2151" s="130"/>
      <c r="BN2151" s="130"/>
      <c r="BO2151" s="130"/>
      <c r="BP2151" s="130"/>
      <c r="BQ2151" s="130"/>
      <c r="BR2151" s="130"/>
      <c r="BS2151" s="111"/>
    </row>
    <row r="2152" spans="4:71" s="94" customFormat="1" ht="9.75" customHeight="1" x14ac:dyDescent="0.25">
      <c r="D2152" s="130"/>
      <c r="E2152" s="130"/>
      <c r="F2152" s="130"/>
      <c r="G2152" s="130"/>
      <c r="H2152" s="130"/>
      <c r="I2152" s="130"/>
      <c r="J2152" s="130"/>
      <c r="K2152" s="130"/>
      <c r="L2152" s="130"/>
      <c r="M2152" s="130"/>
      <c r="N2152" s="130"/>
      <c r="O2152" s="130"/>
      <c r="P2152" s="130"/>
      <c r="Q2152" s="130"/>
      <c r="R2152" s="130"/>
      <c r="S2152" s="130"/>
      <c r="T2152" s="130"/>
      <c r="U2152" s="130"/>
      <c r="V2152" s="130"/>
      <c r="W2152" s="130"/>
      <c r="X2152" s="130"/>
      <c r="Y2152" s="130"/>
      <c r="Z2152" s="130"/>
      <c r="AA2152" s="130"/>
      <c r="AB2152" s="130"/>
      <c r="AC2152" s="130"/>
      <c r="AD2152" s="130"/>
      <c r="AE2152" s="130"/>
      <c r="AF2152" s="130"/>
      <c r="AG2152" s="130"/>
      <c r="AH2152" s="130"/>
      <c r="AI2152" s="130"/>
      <c r="AJ2152" s="130"/>
      <c r="AK2152" s="130"/>
      <c r="AL2152" s="130"/>
      <c r="AM2152" s="130"/>
      <c r="AN2152" s="130"/>
      <c r="AO2152" s="130"/>
      <c r="AP2152" s="130"/>
      <c r="AQ2152" s="130"/>
      <c r="AR2152" s="130"/>
      <c r="AS2152" s="130"/>
      <c r="AT2152" s="130"/>
      <c r="AU2152" s="130"/>
      <c r="AV2152" s="130"/>
      <c r="AW2152" s="130"/>
      <c r="AX2152" s="130"/>
      <c r="AY2152" s="130"/>
      <c r="AZ2152" s="130"/>
      <c r="BA2152" s="130"/>
      <c r="BB2152" s="130"/>
      <c r="BC2152" s="130"/>
      <c r="BD2152" s="130"/>
      <c r="BE2152" s="130"/>
      <c r="BF2152" s="130"/>
      <c r="BG2152" s="130"/>
      <c r="BH2152" s="130"/>
      <c r="BI2152" s="130"/>
      <c r="BJ2152" s="130"/>
      <c r="BK2152" s="130"/>
      <c r="BL2152" s="130"/>
      <c r="BM2152" s="130"/>
      <c r="BN2152" s="130"/>
      <c r="BO2152" s="130"/>
      <c r="BP2152" s="130"/>
      <c r="BQ2152" s="130"/>
      <c r="BR2152" s="130"/>
      <c r="BS2152" s="111"/>
    </row>
    <row r="2153" spans="4:71" s="94" customFormat="1" ht="9.75" customHeight="1" x14ac:dyDescent="0.25">
      <c r="D2153" s="130"/>
      <c r="E2153" s="130"/>
      <c r="F2153" s="130"/>
      <c r="G2153" s="130"/>
      <c r="H2153" s="130"/>
      <c r="I2153" s="130"/>
      <c r="J2153" s="130"/>
      <c r="K2153" s="130"/>
      <c r="L2153" s="130"/>
      <c r="M2153" s="130"/>
      <c r="N2153" s="130"/>
      <c r="O2153" s="130"/>
      <c r="P2153" s="130"/>
      <c r="Q2153" s="130"/>
      <c r="R2153" s="130"/>
      <c r="S2153" s="130"/>
      <c r="T2153" s="130"/>
      <c r="U2153" s="130"/>
      <c r="V2153" s="130"/>
      <c r="W2153" s="130"/>
      <c r="X2153" s="130"/>
      <c r="Y2153" s="130"/>
      <c r="Z2153" s="130"/>
      <c r="AA2153" s="130"/>
      <c r="AB2153" s="130"/>
      <c r="AC2153" s="130"/>
      <c r="AD2153" s="130"/>
      <c r="AE2153" s="130"/>
      <c r="AF2153" s="130"/>
      <c r="AG2153" s="130"/>
      <c r="AH2153" s="130"/>
      <c r="AI2153" s="130"/>
      <c r="AJ2153" s="130"/>
      <c r="AK2153" s="130"/>
      <c r="AL2153" s="130"/>
      <c r="AM2153" s="130"/>
      <c r="AN2153" s="130"/>
      <c r="AO2153" s="130"/>
      <c r="AP2153" s="130"/>
      <c r="AQ2153" s="130"/>
      <c r="AR2153" s="130"/>
      <c r="AS2153" s="130"/>
      <c r="AT2153" s="130"/>
      <c r="AU2153" s="130"/>
      <c r="AV2153" s="130"/>
      <c r="AW2153" s="130"/>
      <c r="AX2153" s="130"/>
      <c r="AY2153" s="130"/>
      <c r="AZ2153" s="130"/>
      <c r="BA2153" s="130"/>
      <c r="BB2153" s="130"/>
      <c r="BC2153" s="130"/>
      <c r="BD2153" s="130"/>
      <c r="BE2153" s="130"/>
      <c r="BF2153" s="130"/>
      <c r="BG2153" s="130"/>
      <c r="BH2153" s="130"/>
      <c r="BI2153" s="130"/>
      <c r="BJ2153" s="130"/>
      <c r="BK2153" s="130"/>
      <c r="BL2153" s="130"/>
      <c r="BM2153" s="130"/>
      <c r="BN2153" s="130"/>
      <c r="BO2153" s="130"/>
      <c r="BP2153" s="130"/>
      <c r="BQ2153" s="130"/>
      <c r="BR2153" s="130"/>
      <c r="BS2153" s="111"/>
    </row>
    <row r="2154" spans="4:71" s="94" customFormat="1" ht="9.75" customHeight="1" x14ac:dyDescent="0.25">
      <c r="D2154" s="130"/>
      <c r="E2154" s="130"/>
      <c r="F2154" s="130"/>
      <c r="G2154" s="130"/>
      <c r="H2154" s="130"/>
      <c r="I2154" s="130"/>
      <c r="J2154" s="130"/>
      <c r="K2154" s="130"/>
      <c r="L2154" s="130"/>
      <c r="M2154" s="130"/>
      <c r="N2154" s="130"/>
      <c r="O2154" s="130"/>
      <c r="P2154" s="130"/>
      <c r="Q2154" s="130"/>
      <c r="R2154" s="130"/>
      <c r="S2154" s="130"/>
      <c r="T2154" s="130"/>
      <c r="U2154" s="130"/>
      <c r="V2154" s="130"/>
      <c r="W2154" s="130"/>
      <c r="X2154" s="130"/>
      <c r="Y2154" s="130"/>
      <c r="Z2154" s="130"/>
      <c r="AA2154" s="130"/>
      <c r="AB2154" s="130"/>
      <c r="AC2154" s="130"/>
      <c r="AD2154" s="130"/>
      <c r="AE2154" s="130"/>
      <c r="AF2154" s="130"/>
      <c r="AG2154" s="130"/>
      <c r="AH2154" s="130"/>
      <c r="AI2154" s="130"/>
      <c r="AJ2154" s="130"/>
      <c r="AK2154" s="130"/>
      <c r="AL2154" s="130"/>
      <c r="AM2154" s="130"/>
      <c r="AN2154" s="130"/>
      <c r="AO2154" s="130"/>
      <c r="AP2154" s="130"/>
      <c r="AQ2154" s="130"/>
      <c r="AR2154" s="130"/>
      <c r="AS2154" s="130"/>
      <c r="AT2154" s="130"/>
      <c r="AU2154" s="130"/>
      <c r="AV2154" s="130"/>
      <c r="AW2154" s="130"/>
      <c r="AX2154" s="130"/>
      <c r="AY2154" s="130"/>
      <c r="AZ2154" s="130"/>
      <c r="BA2154" s="130"/>
      <c r="BB2154" s="130"/>
      <c r="BC2154" s="130"/>
      <c r="BD2154" s="130"/>
      <c r="BE2154" s="130"/>
      <c r="BF2154" s="130"/>
      <c r="BG2154" s="130"/>
      <c r="BH2154" s="130"/>
      <c r="BI2154" s="130"/>
      <c r="BJ2154" s="130"/>
      <c r="BK2154" s="130"/>
      <c r="BL2154" s="130"/>
      <c r="BM2154" s="130"/>
      <c r="BN2154" s="130"/>
      <c r="BO2154" s="130"/>
      <c r="BP2154" s="130"/>
      <c r="BQ2154" s="130"/>
      <c r="BR2154" s="130"/>
      <c r="BS2154" s="111"/>
    </row>
    <row r="2155" spans="4:71" s="94" customFormat="1" ht="9.75" customHeight="1" x14ac:dyDescent="0.25">
      <c r="D2155" s="130"/>
      <c r="E2155" s="130"/>
      <c r="F2155" s="130"/>
      <c r="G2155" s="130"/>
      <c r="H2155" s="130"/>
      <c r="I2155" s="130"/>
      <c r="J2155" s="130"/>
      <c r="K2155" s="130"/>
      <c r="L2155" s="130"/>
      <c r="M2155" s="130"/>
      <c r="N2155" s="130"/>
      <c r="O2155" s="130"/>
      <c r="P2155" s="130"/>
      <c r="Q2155" s="130"/>
      <c r="R2155" s="130"/>
      <c r="S2155" s="130"/>
      <c r="T2155" s="130"/>
      <c r="U2155" s="130"/>
      <c r="V2155" s="130"/>
      <c r="W2155" s="130"/>
      <c r="X2155" s="130"/>
      <c r="Y2155" s="130"/>
      <c r="Z2155" s="130"/>
      <c r="AA2155" s="130"/>
      <c r="AB2155" s="130"/>
      <c r="AC2155" s="130"/>
      <c r="AD2155" s="130"/>
      <c r="AE2155" s="130"/>
      <c r="AF2155" s="130"/>
      <c r="AG2155" s="130"/>
      <c r="AH2155" s="130"/>
      <c r="AI2155" s="130"/>
      <c r="AJ2155" s="130"/>
      <c r="AK2155" s="130"/>
      <c r="AL2155" s="130"/>
      <c r="AM2155" s="130"/>
      <c r="AN2155" s="130"/>
      <c r="AO2155" s="130"/>
      <c r="AP2155" s="130"/>
      <c r="AQ2155" s="130"/>
      <c r="AR2155" s="130"/>
      <c r="AS2155" s="130"/>
      <c r="AT2155" s="130"/>
      <c r="AU2155" s="130"/>
      <c r="AV2155" s="130"/>
      <c r="AW2155" s="130"/>
      <c r="AX2155" s="130"/>
      <c r="AY2155" s="130"/>
      <c r="AZ2155" s="130"/>
      <c r="BA2155" s="130"/>
      <c r="BB2155" s="130"/>
      <c r="BC2155" s="130"/>
      <c r="BD2155" s="130"/>
      <c r="BE2155" s="130"/>
      <c r="BF2155" s="130"/>
      <c r="BG2155" s="130"/>
      <c r="BH2155" s="130"/>
      <c r="BI2155" s="130"/>
      <c r="BJ2155" s="130"/>
      <c r="BK2155" s="130"/>
      <c r="BL2155" s="130"/>
      <c r="BM2155" s="130"/>
      <c r="BN2155" s="130"/>
      <c r="BO2155" s="130"/>
      <c r="BP2155" s="130"/>
      <c r="BQ2155" s="130"/>
      <c r="BR2155" s="130"/>
      <c r="BS2155" s="111"/>
    </row>
    <row r="2156" spans="4:71" s="94" customFormat="1" ht="9.75" customHeight="1" x14ac:dyDescent="0.25">
      <c r="D2156" s="130"/>
      <c r="E2156" s="130"/>
      <c r="F2156" s="130"/>
      <c r="G2156" s="130"/>
      <c r="H2156" s="130"/>
      <c r="I2156" s="130"/>
      <c r="J2156" s="130"/>
      <c r="K2156" s="130"/>
      <c r="L2156" s="130"/>
      <c r="M2156" s="130"/>
      <c r="N2156" s="130"/>
      <c r="O2156" s="130"/>
      <c r="P2156" s="130"/>
      <c r="Q2156" s="130"/>
      <c r="R2156" s="130"/>
      <c r="S2156" s="130"/>
      <c r="T2156" s="130"/>
      <c r="U2156" s="130"/>
      <c r="V2156" s="130"/>
      <c r="W2156" s="130"/>
      <c r="X2156" s="130"/>
      <c r="Y2156" s="130"/>
      <c r="Z2156" s="130"/>
      <c r="AA2156" s="130"/>
      <c r="AB2156" s="130"/>
      <c r="AC2156" s="130"/>
      <c r="AD2156" s="130"/>
      <c r="AE2156" s="130"/>
      <c r="AF2156" s="130"/>
      <c r="AG2156" s="130"/>
      <c r="AH2156" s="130"/>
      <c r="AI2156" s="130"/>
      <c r="AJ2156" s="130"/>
      <c r="AK2156" s="130"/>
      <c r="AL2156" s="130"/>
      <c r="AM2156" s="130"/>
      <c r="AN2156" s="130"/>
      <c r="AO2156" s="130"/>
      <c r="AP2156" s="130"/>
      <c r="AQ2156" s="130"/>
      <c r="AR2156" s="130"/>
      <c r="AS2156" s="130"/>
      <c r="AT2156" s="130"/>
      <c r="AU2156" s="130"/>
      <c r="AV2156" s="130"/>
      <c r="AW2156" s="130"/>
      <c r="AX2156" s="130"/>
      <c r="AY2156" s="130"/>
      <c r="AZ2156" s="130"/>
      <c r="BA2156" s="130"/>
      <c r="BB2156" s="130"/>
      <c r="BC2156" s="130"/>
      <c r="BD2156" s="130"/>
      <c r="BE2156" s="130"/>
      <c r="BF2156" s="130"/>
      <c r="BG2156" s="130"/>
      <c r="BH2156" s="130"/>
      <c r="BI2156" s="130"/>
      <c r="BJ2156" s="130"/>
      <c r="BK2156" s="130"/>
      <c r="BL2156" s="130"/>
      <c r="BM2156" s="130"/>
      <c r="BN2156" s="130"/>
      <c r="BO2156" s="130"/>
      <c r="BP2156" s="130"/>
      <c r="BQ2156" s="130"/>
      <c r="BR2156" s="130"/>
      <c r="BS2156" s="111"/>
    </row>
    <row r="2157" spans="4:71" s="94" customFormat="1" ht="9.75" customHeight="1" x14ac:dyDescent="0.25">
      <c r="D2157" s="130"/>
      <c r="E2157" s="130"/>
      <c r="F2157" s="130"/>
      <c r="G2157" s="130"/>
      <c r="H2157" s="130"/>
      <c r="I2157" s="130"/>
      <c r="J2157" s="130"/>
      <c r="K2157" s="130"/>
      <c r="L2157" s="130"/>
      <c r="M2157" s="130"/>
      <c r="N2157" s="130"/>
      <c r="O2157" s="130"/>
      <c r="P2157" s="130"/>
      <c r="Q2157" s="130"/>
      <c r="R2157" s="130"/>
      <c r="S2157" s="130"/>
      <c r="T2157" s="130"/>
      <c r="U2157" s="130"/>
      <c r="V2157" s="130"/>
      <c r="W2157" s="130"/>
      <c r="X2157" s="130"/>
      <c r="Y2157" s="130"/>
      <c r="Z2157" s="130"/>
      <c r="AA2157" s="130"/>
      <c r="AB2157" s="130"/>
      <c r="AC2157" s="130"/>
      <c r="AD2157" s="130"/>
      <c r="AE2157" s="130"/>
      <c r="AF2157" s="130"/>
      <c r="AG2157" s="130"/>
      <c r="AH2157" s="130"/>
      <c r="AI2157" s="130"/>
      <c r="AJ2157" s="130"/>
      <c r="AK2157" s="130"/>
      <c r="AL2157" s="130"/>
      <c r="AM2157" s="130"/>
      <c r="AN2157" s="130"/>
      <c r="AO2157" s="130"/>
      <c r="AP2157" s="130"/>
      <c r="AQ2157" s="130"/>
      <c r="AR2157" s="130"/>
      <c r="AS2157" s="130"/>
      <c r="AT2157" s="130"/>
      <c r="AU2157" s="130"/>
      <c r="AV2157" s="130"/>
      <c r="AW2157" s="130"/>
      <c r="AX2157" s="130"/>
      <c r="AY2157" s="130"/>
      <c r="AZ2157" s="130"/>
      <c r="BA2157" s="130"/>
      <c r="BB2157" s="130"/>
      <c r="BC2157" s="130"/>
      <c r="BD2157" s="130"/>
      <c r="BE2157" s="130"/>
      <c r="BF2157" s="130"/>
      <c r="BG2157" s="130"/>
      <c r="BH2157" s="130"/>
      <c r="BI2157" s="130"/>
      <c r="BJ2157" s="130"/>
      <c r="BK2157" s="130"/>
      <c r="BL2157" s="130"/>
      <c r="BM2157" s="130"/>
      <c r="BN2157" s="130"/>
      <c r="BO2157" s="130"/>
      <c r="BP2157" s="130"/>
      <c r="BQ2157" s="130"/>
      <c r="BR2157" s="130"/>
      <c r="BS2157" s="111"/>
    </row>
    <row r="2158" spans="4:71" s="94" customFormat="1" ht="9.75" customHeight="1" x14ac:dyDescent="0.25">
      <c r="D2158" s="130"/>
      <c r="E2158" s="130"/>
      <c r="F2158" s="130"/>
      <c r="G2158" s="130"/>
      <c r="H2158" s="130"/>
      <c r="I2158" s="130"/>
      <c r="J2158" s="130"/>
      <c r="K2158" s="130"/>
      <c r="L2158" s="130"/>
      <c r="M2158" s="130"/>
      <c r="N2158" s="130"/>
      <c r="O2158" s="130"/>
      <c r="P2158" s="130"/>
      <c r="Q2158" s="130"/>
      <c r="R2158" s="130"/>
      <c r="S2158" s="130"/>
      <c r="T2158" s="130"/>
      <c r="U2158" s="130"/>
      <c r="V2158" s="130"/>
      <c r="W2158" s="130"/>
      <c r="X2158" s="130"/>
      <c r="Y2158" s="130"/>
      <c r="Z2158" s="130"/>
      <c r="AA2158" s="130"/>
      <c r="AB2158" s="130"/>
      <c r="AC2158" s="130"/>
      <c r="AD2158" s="130"/>
      <c r="AE2158" s="130"/>
      <c r="AF2158" s="130"/>
      <c r="AG2158" s="130"/>
      <c r="AH2158" s="130"/>
      <c r="AI2158" s="130"/>
      <c r="AJ2158" s="130"/>
      <c r="AK2158" s="130"/>
      <c r="AL2158" s="130"/>
      <c r="AM2158" s="130"/>
      <c r="AN2158" s="130"/>
      <c r="AO2158" s="130"/>
      <c r="AP2158" s="130"/>
      <c r="AQ2158" s="130"/>
      <c r="AR2158" s="130"/>
      <c r="AS2158" s="130"/>
      <c r="AT2158" s="130"/>
      <c r="AU2158" s="130"/>
      <c r="AV2158" s="130"/>
      <c r="AW2158" s="130"/>
      <c r="AX2158" s="130"/>
      <c r="AY2158" s="130"/>
      <c r="AZ2158" s="130"/>
      <c r="BA2158" s="130"/>
      <c r="BB2158" s="130"/>
      <c r="BC2158" s="130"/>
      <c r="BD2158" s="130"/>
      <c r="BE2158" s="130"/>
      <c r="BF2158" s="130"/>
      <c r="BG2158" s="130"/>
      <c r="BH2158" s="130"/>
      <c r="BI2158" s="130"/>
      <c r="BJ2158" s="130"/>
      <c r="BK2158" s="130"/>
      <c r="BL2158" s="130"/>
      <c r="BM2158" s="130"/>
      <c r="BN2158" s="130"/>
      <c r="BO2158" s="130"/>
      <c r="BP2158" s="130"/>
      <c r="BQ2158" s="130"/>
      <c r="BR2158" s="130"/>
      <c r="BS2158" s="111"/>
    </row>
    <row r="2159" spans="4:71" s="94" customFormat="1" ht="9.75" customHeight="1" x14ac:dyDescent="0.25">
      <c r="D2159" s="130"/>
      <c r="E2159" s="130"/>
      <c r="F2159" s="130"/>
      <c r="G2159" s="130"/>
      <c r="H2159" s="130"/>
      <c r="I2159" s="130"/>
      <c r="J2159" s="130"/>
      <c r="K2159" s="130"/>
      <c r="L2159" s="130"/>
      <c r="M2159" s="130"/>
      <c r="N2159" s="130"/>
      <c r="O2159" s="130"/>
      <c r="P2159" s="130"/>
      <c r="Q2159" s="130"/>
      <c r="R2159" s="130"/>
      <c r="S2159" s="130"/>
      <c r="T2159" s="130"/>
      <c r="U2159" s="130"/>
      <c r="V2159" s="130"/>
      <c r="W2159" s="130"/>
      <c r="X2159" s="130"/>
      <c r="Y2159" s="130"/>
      <c r="Z2159" s="130"/>
      <c r="AA2159" s="130"/>
      <c r="AB2159" s="130"/>
      <c r="AC2159" s="130"/>
      <c r="AD2159" s="130"/>
      <c r="AE2159" s="130"/>
      <c r="AF2159" s="130"/>
      <c r="AG2159" s="130"/>
      <c r="AH2159" s="130"/>
      <c r="AI2159" s="130"/>
      <c r="AJ2159" s="130"/>
      <c r="AK2159" s="130"/>
      <c r="AL2159" s="130"/>
      <c r="AM2159" s="130"/>
      <c r="AN2159" s="130"/>
      <c r="AO2159" s="130"/>
      <c r="AP2159" s="130"/>
      <c r="AQ2159" s="130"/>
      <c r="AR2159" s="130"/>
      <c r="AS2159" s="130"/>
      <c r="AT2159" s="130"/>
      <c r="AU2159" s="130"/>
      <c r="AV2159" s="130"/>
      <c r="AW2159" s="130"/>
      <c r="AX2159" s="130"/>
      <c r="AY2159" s="130"/>
      <c r="AZ2159" s="130"/>
      <c r="BA2159" s="130"/>
      <c r="BB2159" s="130"/>
      <c r="BC2159" s="130"/>
      <c r="BD2159" s="130"/>
      <c r="BE2159" s="130"/>
      <c r="BF2159" s="130"/>
      <c r="BG2159" s="130"/>
      <c r="BH2159" s="130"/>
      <c r="BI2159" s="130"/>
      <c r="BJ2159" s="130"/>
      <c r="BK2159" s="130"/>
      <c r="BL2159" s="130"/>
      <c r="BM2159" s="130"/>
      <c r="BN2159" s="130"/>
      <c r="BO2159" s="130"/>
      <c r="BP2159" s="130"/>
      <c r="BQ2159" s="130"/>
      <c r="BR2159" s="130"/>
      <c r="BS2159" s="111"/>
    </row>
    <row r="2160" spans="4:71" s="94" customFormat="1" ht="9.75" customHeight="1" x14ac:dyDescent="0.25">
      <c r="D2160" s="130"/>
      <c r="E2160" s="130"/>
      <c r="F2160" s="130"/>
      <c r="G2160" s="130"/>
      <c r="H2160" s="130"/>
      <c r="I2160" s="130"/>
      <c r="J2160" s="130"/>
      <c r="K2160" s="130"/>
      <c r="L2160" s="130"/>
      <c r="M2160" s="130"/>
      <c r="N2160" s="130"/>
      <c r="O2160" s="130"/>
      <c r="P2160" s="130"/>
      <c r="Q2160" s="130"/>
      <c r="R2160" s="130"/>
      <c r="S2160" s="130"/>
      <c r="T2160" s="130"/>
      <c r="U2160" s="130"/>
      <c r="V2160" s="130"/>
      <c r="W2160" s="130"/>
      <c r="X2160" s="130"/>
      <c r="Y2160" s="130"/>
      <c r="Z2160" s="130"/>
      <c r="AA2160" s="130"/>
      <c r="AB2160" s="130"/>
      <c r="AC2160" s="130"/>
      <c r="AD2160" s="130"/>
      <c r="AE2160" s="130"/>
      <c r="AF2160" s="130"/>
      <c r="AG2160" s="130"/>
      <c r="AH2160" s="130"/>
      <c r="AI2160" s="130"/>
      <c r="AJ2160" s="130"/>
      <c r="AK2160" s="130"/>
      <c r="AL2160" s="130"/>
      <c r="AM2160" s="130"/>
      <c r="AN2160" s="130"/>
      <c r="AO2160" s="130"/>
      <c r="AP2160" s="130"/>
      <c r="AQ2160" s="130"/>
      <c r="AR2160" s="130"/>
      <c r="AS2160" s="130"/>
      <c r="AT2160" s="130"/>
      <c r="AU2160" s="130"/>
      <c r="AV2160" s="130"/>
      <c r="AW2160" s="130"/>
      <c r="AX2160" s="130"/>
      <c r="AY2160" s="130"/>
      <c r="AZ2160" s="130"/>
      <c r="BA2160" s="130"/>
      <c r="BB2160" s="130"/>
      <c r="BC2160" s="130"/>
      <c r="BD2160" s="130"/>
      <c r="BE2160" s="130"/>
      <c r="BF2160" s="130"/>
      <c r="BG2160" s="130"/>
      <c r="BH2160" s="130"/>
      <c r="BI2160" s="130"/>
      <c r="BJ2160" s="130"/>
      <c r="BK2160" s="130"/>
      <c r="BL2160" s="130"/>
      <c r="BM2160" s="130"/>
      <c r="BN2160" s="130"/>
      <c r="BO2160" s="130"/>
      <c r="BP2160" s="130"/>
      <c r="BQ2160" s="130"/>
      <c r="BR2160" s="130"/>
      <c r="BS2160" s="111"/>
    </row>
    <row r="2161" spans="4:71" s="94" customFormat="1" ht="9.75" customHeight="1" x14ac:dyDescent="0.25">
      <c r="D2161" s="130"/>
      <c r="E2161" s="130"/>
      <c r="F2161" s="130"/>
      <c r="G2161" s="130"/>
      <c r="H2161" s="130"/>
      <c r="I2161" s="130"/>
      <c r="J2161" s="130"/>
      <c r="K2161" s="130"/>
      <c r="L2161" s="130"/>
      <c r="M2161" s="130"/>
      <c r="N2161" s="130"/>
      <c r="O2161" s="130"/>
      <c r="P2161" s="130"/>
      <c r="Q2161" s="130"/>
      <c r="R2161" s="130"/>
      <c r="S2161" s="130"/>
      <c r="T2161" s="130"/>
      <c r="U2161" s="130"/>
      <c r="V2161" s="130"/>
      <c r="W2161" s="130"/>
      <c r="X2161" s="130"/>
      <c r="Y2161" s="130"/>
      <c r="Z2161" s="130"/>
      <c r="AA2161" s="130"/>
      <c r="AB2161" s="130"/>
      <c r="AC2161" s="130"/>
      <c r="AD2161" s="130"/>
      <c r="AE2161" s="130"/>
      <c r="AF2161" s="130"/>
      <c r="AG2161" s="130"/>
      <c r="AH2161" s="130"/>
      <c r="AI2161" s="130"/>
      <c r="AJ2161" s="130"/>
      <c r="AK2161" s="130"/>
      <c r="AL2161" s="130"/>
      <c r="AM2161" s="130"/>
      <c r="AN2161" s="130"/>
      <c r="AO2161" s="130"/>
      <c r="AP2161" s="130"/>
      <c r="AQ2161" s="130"/>
      <c r="AR2161" s="130"/>
      <c r="AS2161" s="130"/>
      <c r="AT2161" s="130"/>
      <c r="AU2161" s="130"/>
      <c r="AV2161" s="130"/>
      <c r="AW2161" s="130"/>
      <c r="AX2161" s="130"/>
      <c r="AY2161" s="130"/>
      <c r="AZ2161" s="130"/>
      <c r="BA2161" s="130"/>
      <c r="BB2161" s="130"/>
      <c r="BC2161" s="130"/>
      <c r="BD2161" s="130"/>
      <c r="BE2161" s="130"/>
      <c r="BF2161" s="130"/>
      <c r="BG2161" s="130"/>
      <c r="BH2161" s="130"/>
      <c r="BI2161" s="130"/>
      <c r="BJ2161" s="130"/>
      <c r="BK2161" s="130"/>
      <c r="BL2161" s="130"/>
      <c r="BM2161" s="130"/>
      <c r="BN2161" s="130"/>
      <c r="BO2161" s="130"/>
      <c r="BP2161" s="130"/>
      <c r="BQ2161" s="130"/>
      <c r="BR2161" s="130"/>
      <c r="BS2161" s="111"/>
    </row>
    <row r="2162" spans="4:71" s="94" customFormat="1" ht="9.75" customHeight="1" x14ac:dyDescent="0.25">
      <c r="D2162" s="130"/>
      <c r="E2162" s="130"/>
      <c r="F2162" s="130"/>
      <c r="G2162" s="130"/>
      <c r="H2162" s="130"/>
      <c r="I2162" s="130"/>
      <c r="J2162" s="130"/>
      <c r="K2162" s="130"/>
      <c r="L2162" s="130"/>
      <c r="M2162" s="130"/>
      <c r="N2162" s="130"/>
      <c r="O2162" s="130"/>
      <c r="P2162" s="130"/>
      <c r="Q2162" s="130"/>
      <c r="R2162" s="130"/>
      <c r="S2162" s="130"/>
      <c r="T2162" s="130"/>
      <c r="U2162" s="130"/>
      <c r="V2162" s="130"/>
      <c r="W2162" s="130"/>
      <c r="X2162" s="130"/>
      <c r="Y2162" s="130"/>
      <c r="Z2162" s="130"/>
      <c r="AA2162" s="130"/>
      <c r="AB2162" s="130"/>
      <c r="AC2162" s="130"/>
      <c r="AD2162" s="130"/>
      <c r="AE2162" s="130"/>
      <c r="AF2162" s="130"/>
      <c r="AG2162" s="130"/>
      <c r="AH2162" s="130"/>
      <c r="AI2162" s="130"/>
      <c r="AJ2162" s="130"/>
      <c r="AK2162" s="130"/>
      <c r="AL2162" s="130"/>
      <c r="AM2162" s="130"/>
      <c r="AN2162" s="130"/>
      <c r="AO2162" s="130"/>
      <c r="AP2162" s="130"/>
      <c r="AQ2162" s="130"/>
      <c r="AR2162" s="130"/>
      <c r="AS2162" s="130"/>
      <c r="AT2162" s="130"/>
      <c r="AU2162" s="130"/>
      <c r="AV2162" s="130"/>
      <c r="AW2162" s="130"/>
      <c r="AX2162" s="130"/>
      <c r="AY2162" s="130"/>
      <c r="AZ2162" s="130"/>
      <c r="BA2162" s="130"/>
      <c r="BB2162" s="130"/>
      <c r="BC2162" s="130"/>
      <c r="BD2162" s="130"/>
      <c r="BE2162" s="130"/>
      <c r="BF2162" s="130"/>
      <c r="BG2162" s="130"/>
      <c r="BH2162" s="130"/>
      <c r="BI2162" s="130"/>
      <c r="BJ2162" s="130"/>
      <c r="BK2162" s="130"/>
      <c r="BL2162" s="130"/>
      <c r="BM2162" s="130"/>
      <c r="BN2162" s="130"/>
      <c r="BO2162" s="130"/>
      <c r="BP2162" s="130"/>
      <c r="BQ2162" s="130"/>
      <c r="BR2162" s="130"/>
      <c r="BS2162" s="111"/>
    </row>
    <row r="2163" spans="4:71" s="94" customFormat="1" ht="9.75" customHeight="1" x14ac:dyDescent="0.25">
      <c r="D2163" s="130"/>
      <c r="E2163" s="130"/>
      <c r="F2163" s="130"/>
      <c r="G2163" s="130"/>
      <c r="H2163" s="130"/>
      <c r="I2163" s="130"/>
      <c r="J2163" s="130"/>
      <c r="K2163" s="130"/>
      <c r="L2163" s="130"/>
      <c r="M2163" s="130"/>
      <c r="N2163" s="130"/>
      <c r="O2163" s="130"/>
      <c r="P2163" s="130"/>
      <c r="Q2163" s="130"/>
      <c r="R2163" s="130"/>
      <c r="S2163" s="130"/>
      <c r="T2163" s="130"/>
      <c r="U2163" s="130"/>
      <c r="V2163" s="130"/>
      <c r="W2163" s="130"/>
      <c r="X2163" s="130"/>
      <c r="Y2163" s="130"/>
      <c r="Z2163" s="130"/>
      <c r="AA2163" s="130"/>
      <c r="AB2163" s="130"/>
      <c r="AC2163" s="130"/>
      <c r="AD2163" s="130"/>
      <c r="AE2163" s="130"/>
      <c r="AF2163" s="130"/>
      <c r="AG2163" s="130"/>
      <c r="AH2163" s="130"/>
      <c r="AI2163" s="130"/>
      <c r="AJ2163" s="130"/>
      <c r="AK2163" s="130"/>
      <c r="AL2163" s="130"/>
      <c r="AM2163" s="130"/>
      <c r="AN2163" s="130"/>
      <c r="AO2163" s="130"/>
      <c r="AP2163" s="130"/>
      <c r="AQ2163" s="130"/>
      <c r="AR2163" s="130"/>
      <c r="AS2163" s="130"/>
      <c r="AT2163" s="130"/>
      <c r="AU2163" s="130"/>
      <c r="AV2163" s="130"/>
      <c r="AW2163" s="130"/>
      <c r="AX2163" s="130"/>
      <c r="AY2163" s="130"/>
      <c r="AZ2163" s="130"/>
      <c r="BA2163" s="130"/>
      <c r="BB2163" s="130"/>
      <c r="BC2163" s="130"/>
      <c r="BD2163" s="130"/>
      <c r="BE2163" s="130"/>
      <c r="BF2163" s="130"/>
      <c r="BG2163" s="130"/>
      <c r="BH2163" s="130"/>
      <c r="BI2163" s="130"/>
      <c r="BJ2163" s="130"/>
      <c r="BK2163" s="130"/>
      <c r="BL2163" s="130"/>
      <c r="BM2163" s="130"/>
      <c r="BN2163" s="130"/>
      <c r="BO2163" s="130"/>
      <c r="BP2163" s="130"/>
      <c r="BQ2163" s="130"/>
      <c r="BR2163" s="130"/>
      <c r="BS2163" s="111"/>
    </row>
    <row r="2164" spans="4:71" s="94" customFormat="1" ht="9.75" customHeight="1" x14ac:dyDescent="0.25">
      <c r="D2164" s="130"/>
      <c r="E2164" s="130"/>
      <c r="F2164" s="130"/>
      <c r="G2164" s="130"/>
      <c r="H2164" s="130"/>
      <c r="I2164" s="130"/>
      <c r="J2164" s="130"/>
      <c r="K2164" s="130"/>
      <c r="L2164" s="130"/>
      <c r="M2164" s="130"/>
      <c r="N2164" s="130"/>
      <c r="O2164" s="130"/>
      <c r="P2164" s="130"/>
      <c r="Q2164" s="130"/>
      <c r="R2164" s="130"/>
      <c r="S2164" s="130"/>
      <c r="T2164" s="130"/>
      <c r="U2164" s="130"/>
      <c r="V2164" s="130"/>
      <c r="W2164" s="130"/>
      <c r="X2164" s="130"/>
      <c r="Y2164" s="130"/>
      <c r="Z2164" s="130"/>
      <c r="AA2164" s="130"/>
      <c r="AB2164" s="130"/>
      <c r="AC2164" s="130"/>
      <c r="AD2164" s="130"/>
      <c r="AE2164" s="130"/>
      <c r="AF2164" s="130"/>
      <c r="AG2164" s="130"/>
      <c r="AH2164" s="130"/>
      <c r="AI2164" s="130"/>
      <c r="AJ2164" s="130"/>
      <c r="AK2164" s="130"/>
      <c r="AL2164" s="130"/>
      <c r="AM2164" s="130"/>
      <c r="AN2164" s="130"/>
      <c r="AO2164" s="130"/>
      <c r="AP2164" s="130"/>
      <c r="AQ2164" s="130"/>
      <c r="AR2164" s="130"/>
      <c r="AS2164" s="130"/>
      <c r="AT2164" s="130"/>
      <c r="AU2164" s="130"/>
      <c r="AV2164" s="130"/>
      <c r="AW2164" s="130"/>
      <c r="AX2164" s="130"/>
      <c r="AY2164" s="130"/>
      <c r="AZ2164" s="130"/>
      <c r="BA2164" s="130"/>
      <c r="BB2164" s="130"/>
      <c r="BC2164" s="130"/>
      <c r="BD2164" s="130"/>
      <c r="BE2164" s="130"/>
      <c r="BF2164" s="130"/>
      <c r="BG2164" s="130"/>
      <c r="BH2164" s="130"/>
      <c r="BI2164" s="130"/>
      <c r="BJ2164" s="130"/>
      <c r="BK2164" s="130"/>
      <c r="BL2164" s="130"/>
      <c r="BM2164" s="130"/>
      <c r="BN2164" s="130"/>
      <c r="BO2164" s="130"/>
      <c r="BP2164" s="130"/>
      <c r="BQ2164" s="130"/>
      <c r="BR2164" s="130"/>
      <c r="BS2164" s="111"/>
    </row>
    <row r="2165" spans="4:71" s="94" customFormat="1" ht="9.75" customHeight="1" x14ac:dyDescent="0.25">
      <c r="D2165" s="130"/>
      <c r="E2165" s="130"/>
      <c r="F2165" s="130"/>
      <c r="G2165" s="130"/>
      <c r="H2165" s="130"/>
      <c r="I2165" s="130"/>
      <c r="J2165" s="130"/>
      <c r="K2165" s="130"/>
      <c r="L2165" s="130"/>
      <c r="M2165" s="130"/>
      <c r="N2165" s="130"/>
      <c r="O2165" s="130"/>
      <c r="P2165" s="130"/>
      <c r="Q2165" s="130"/>
      <c r="R2165" s="130"/>
      <c r="S2165" s="130"/>
      <c r="T2165" s="130"/>
      <c r="U2165" s="130"/>
      <c r="V2165" s="130"/>
      <c r="W2165" s="130"/>
      <c r="X2165" s="130"/>
      <c r="Y2165" s="130"/>
      <c r="Z2165" s="130"/>
      <c r="AA2165" s="130"/>
      <c r="AB2165" s="130"/>
      <c r="AC2165" s="130"/>
      <c r="AD2165" s="130"/>
      <c r="AE2165" s="130"/>
      <c r="AF2165" s="130"/>
      <c r="AG2165" s="130"/>
      <c r="AH2165" s="130"/>
      <c r="AI2165" s="130"/>
      <c r="AJ2165" s="130"/>
      <c r="AK2165" s="130"/>
      <c r="AL2165" s="130"/>
      <c r="AM2165" s="130"/>
      <c r="AN2165" s="130"/>
      <c r="AO2165" s="130"/>
      <c r="AP2165" s="130"/>
      <c r="AQ2165" s="130"/>
      <c r="AR2165" s="130"/>
      <c r="AS2165" s="130"/>
      <c r="AT2165" s="130"/>
      <c r="AU2165" s="130"/>
      <c r="AV2165" s="130"/>
      <c r="AW2165" s="130"/>
      <c r="AX2165" s="130"/>
      <c r="AY2165" s="130"/>
      <c r="AZ2165" s="130"/>
      <c r="BA2165" s="130"/>
      <c r="BB2165" s="130"/>
      <c r="BC2165" s="130"/>
      <c r="BD2165" s="130"/>
      <c r="BE2165" s="130"/>
      <c r="BF2165" s="130"/>
      <c r="BG2165" s="130"/>
      <c r="BH2165" s="130"/>
      <c r="BI2165" s="130"/>
      <c r="BJ2165" s="130"/>
      <c r="BK2165" s="130"/>
      <c r="BL2165" s="130"/>
      <c r="BM2165" s="130"/>
      <c r="BN2165" s="130"/>
      <c r="BO2165" s="130"/>
      <c r="BP2165" s="130"/>
      <c r="BQ2165" s="130"/>
      <c r="BR2165" s="130"/>
      <c r="BS2165" s="111"/>
    </row>
    <row r="2166" spans="4:71" s="94" customFormat="1" ht="9.75" customHeight="1" x14ac:dyDescent="0.25">
      <c r="D2166" s="130"/>
      <c r="E2166" s="130"/>
      <c r="F2166" s="130"/>
      <c r="G2166" s="130"/>
      <c r="H2166" s="130"/>
      <c r="I2166" s="130"/>
      <c r="J2166" s="130"/>
      <c r="K2166" s="130"/>
      <c r="L2166" s="130"/>
      <c r="M2166" s="130"/>
      <c r="N2166" s="130"/>
      <c r="O2166" s="130"/>
      <c r="P2166" s="130"/>
      <c r="Q2166" s="130"/>
      <c r="R2166" s="130"/>
      <c r="S2166" s="130"/>
      <c r="T2166" s="130"/>
      <c r="U2166" s="130"/>
      <c r="V2166" s="130"/>
      <c r="W2166" s="130"/>
      <c r="X2166" s="130"/>
      <c r="Y2166" s="130"/>
      <c r="Z2166" s="130"/>
      <c r="AA2166" s="130"/>
      <c r="AB2166" s="130"/>
      <c r="AC2166" s="130"/>
      <c r="AD2166" s="130"/>
      <c r="AE2166" s="130"/>
      <c r="AF2166" s="130"/>
      <c r="AG2166" s="130"/>
      <c r="AH2166" s="130"/>
      <c r="AI2166" s="130"/>
      <c r="AJ2166" s="130"/>
      <c r="AK2166" s="130"/>
      <c r="AL2166" s="130"/>
      <c r="AM2166" s="130"/>
      <c r="AN2166" s="130"/>
      <c r="AO2166" s="130"/>
      <c r="AP2166" s="130"/>
      <c r="AQ2166" s="130"/>
      <c r="AR2166" s="130"/>
      <c r="AS2166" s="130"/>
      <c r="AT2166" s="130"/>
      <c r="AU2166" s="130"/>
      <c r="AV2166" s="130"/>
      <c r="AW2166" s="130"/>
      <c r="AX2166" s="130"/>
      <c r="AY2166" s="130"/>
      <c r="AZ2166" s="130"/>
      <c r="BA2166" s="130"/>
      <c r="BB2166" s="130"/>
      <c r="BC2166" s="130"/>
      <c r="BD2166" s="130"/>
      <c r="BE2166" s="130"/>
      <c r="BF2166" s="130"/>
      <c r="BG2166" s="130"/>
      <c r="BH2166" s="130"/>
      <c r="BI2166" s="130"/>
      <c r="BJ2166" s="130"/>
      <c r="BK2166" s="130"/>
      <c r="BL2166" s="130"/>
      <c r="BM2166" s="130"/>
      <c r="BN2166" s="130"/>
      <c r="BO2166" s="130"/>
      <c r="BP2166" s="130"/>
      <c r="BQ2166" s="130"/>
      <c r="BR2166" s="130"/>
      <c r="BS2166" s="111"/>
    </row>
    <row r="2167" spans="4:71" s="94" customFormat="1" ht="9.75" customHeight="1" x14ac:dyDescent="0.25">
      <c r="D2167" s="130"/>
      <c r="E2167" s="130"/>
      <c r="F2167" s="130"/>
      <c r="G2167" s="130"/>
      <c r="H2167" s="130"/>
      <c r="I2167" s="130"/>
      <c r="J2167" s="130"/>
      <c r="K2167" s="130"/>
      <c r="L2167" s="130"/>
      <c r="M2167" s="130"/>
      <c r="N2167" s="130"/>
      <c r="O2167" s="130"/>
      <c r="P2167" s="130"/>
      <c r="Q2167" s="130"/>
      <c r="R2167" s="130"/>
      <c r="S2167" s="130"/>
      <c r="T2167" s="130"/>
      <c r="U2167" s="130"/>
      <c r="V2167" s="130"/>
      <c r="W2167" s="130"/>
      <c r="X2167" s="130"/>
      <c r="Y2167" s="130"/>
      <c r="Z2167" s="130"/>
      <c r="AA2167" s="130"/>
      <c r="AB2167" s="130"/>
      <c r="AC2167" s="130"/>
      <c r="AD2167" s="130"/>
      <c r="AE2167" s="130"/>
      <c r="AF2167" s="130"/>
      <c r="AG2167" s="130"/>
      <c r="AH2167" s="130"/>
      <c r="AI2167" s="130"/>
      <c r="AJ2167" s="130"/>
      <c r="AK2167" s="130"/>
      <c r="AL2167" s="130"/>
      <c r="AM2167" s="130"/>
      <c r="AN2167" s="130"/>
      <c r="AO2167" s="130"/>
      <c r="AP2167" s="130"/>
      <c r="AQ2167" s="130"/>
      <c r="AR2167" s="130"/>
      <c r="AS2167" s="130"/>
      <c r="AT2167" s="130"/>
      <c r="AU2167" s="130"/>
      <c r="AV2167" s="130"/>
      <c r="AW2167" s="130"/>
      <c r="AX2167" s="130"/>
      <c r="AY2167" s="130"/>
      <c r="AZ2167" s="130"/>
      <c r="BA2167" s="130"/>
      <c r="BB2167" s="130"/>
      <c r="BC2167" s="130"/>
      <c r="BD2167" s="130"/>
      <c r="BE2167" s="130"/>
      <c r="BF2167" s="130"/>
      <c r="BG2167" s="130"/>
      <c r="BH2167" s="130"/>
      <c r="BI2167" s="130"/>
      <c r="BJ2167" s="130"/>
      <c r="BK2167" s="130"/>
      <c r="BL2167" s="130"/>
      <c r="BM2167" s="130"/>
      <c r="BN2167" s="130"/>
      <c r="BO2167" s="130"/>
      <c r="BP2167" s="130"/>
      <c r="BQ2167" s="130"/>
      <c r="BR2167" s="130"/>
      <c r="BS2167" s="111"/>
    </row>
    <row r="2168" spans="4:71" s="94" customFormat="1" ht="9.75" customHeight="1" x14ac:dyDescent="0.25">
      <c r="D2168" s="130"/>
      <c r="E2168" s="130"/>
      <c r="F2168" s="130"/>
      <c r="G2168" s="130"/>
      <c r="H2168" s="130"/>
      <c r="I2168" s="130"/>
      <c r="J2168" s="130"/>
      <c r="K2168" s="130"/>
      <c r="L2168" s="130"/>
      <c r="M2168" s="130"/>
      <c r="N2168" s="130"/>
      <c r="O2168" s="130"/>
      <c r="P2168" s="130"/>
      <c r="Q2168" s="130"/>
      <c r="R2168" s="130"/>
      <c r="S2168" s="130"/>
      <c r="T2168" s="130"/>
      <c r="U2168" s="130"/>
      <c r="V2168" s="130"/>
      <c r="W2168" s="130"/>
      <c r="X2168" s="130"/>
      <c r="Y2168" s="130"/>
      <c r="Z2168" s="130"/>
      <c r="AA2168" s="130"/>
      <c r="AB2168" s="130"/>
      <c r="AC2168" s="130"/>
      <c r="AD2168" s="130"/>
      <c r="AE2168" s="130"/>
      <c r="AF2168" s="130"/>
      <c r="AG2168" s="130"/>
      <c r="AH2168" s="130"/>
      <c r="AI2168" s="130"/>
      <c r="AJ2168" s="130"/>
      <c r="AK2168" s="130"/>
      <c r="AL2168" s="130"/>
      <c r="AM2168" s="130"/>
      <c r="AN2168" s="130"/>
      <c r="AO2168" s="130"/>
      <c r="AP2168" s="130"/>
      <c r="AQ2168" s="130"/>
      <c r="AR2168" s="130"/>
      <c r="AS2168" s="130"/>
      <c r="AT2168" s="130"/>
      <c r="AU2168" s="130"/>
      <c r="AV2168" s="130"/>
      <c r="AW2168" s="130"/>
      <c r="AX2168" s="130"/>
      <c r="AY2168" s="130"/>
      <c r="AZ2168" s="130"/>
      <c r="BA2168" s="130"/>
      <c r="BB2168" s="130"/>
      <c r="BC2168" s="130"/>
      <c r="BD2168" s="130"/>
      <c r="BE2168" s="130"/>
      <c r="BF2168" s="130"/>
      <c r="BG2168" s="130"/>
      <c r="BH2168" s="130"/>
      <c r="BI2168" s="130"/>
      <c r="BJ2168" s="130"/>
      <c r="BK2168" s="130"/>
      <c r="BL2168" s="130"/>
      <c r="BM2168" s="130"/>
      <c r="BN2168" s="130"/>
      <c r="BO2168" s="130"/>
      <c r="BP2168" s="130"/>
      <c r="BQ2168" s="130"/>
      <c r="BR2168" s="130"/>
      <c r="BS2168" s="111"/>
    </row>
    <row r="2169" spans="4:71" s="94" customFormat="1" ht="9.75" customHeight="1" x14ac:dyDescent="0.25">
      <c r="D2169" s="130"/>
      <c r="E2169" s="130"/>
      <c r="F2169" s="130"/>
      <c r="G2169" s="130"/>
      <c r="H2169" s="130"/>
      <c r="I2169" s="130"/>
      <c r="J2169" s="130"/>
      <c r="K2169" s="130"/>
      <c r="L2169" s="130"/>
      <c r="M2169" s="130"/>
      <c r="N2169" s="130"/>
      <c r="O2169" s="130"/>
      <c r="P2169" s="130"/>
      <c r="Q2169" s="130"/>
      <c r="R2169" s="130"/>
      <c r="S2169" s="130"/>
      <c r="T2169" s="130"/>
      <c r="U2169" s="130"/>
      <c r="V2169" s="130"/>
      <c r="W2169" s="130"/>
      <c r="X2169" s="130"/>
      <c r="Y2169" s="130"/>
      <c r="Z2169" s="130"/>
      <c r="AA2169" s="130"/>
      <c r="AB2169" s="130"/>
      <c r="AC2169" s="130"/>
      <c r="AD2169" s="130"/>
      <c r="AE2169" s="130"/>
      <c r="AF2169" s="130"/>
      <c r="AG2169" s="130"/>
      <c r="AH2169" s="130"/>
      <c r="AI2169" s="130"/>
      <c r="AJ2169" s="130"/>
      <c r="AK2169" s="130"/>
      <c r="AL2169" s="130"/>
      <c r="AM2169" s="130"/>
      <c r="AN2169" s="130"/>
      <c r="AO2169" s="130"/>
      <c r="AP2169" s="130"/>
      <c r="AQ2169" s="130"/>
      <c r="AR2169" s="130"/>
      <c r="AS2169" s="130"/>
      <c r="AT2169" s="130"/>
      <c r="AU2169" s="130"/>
      <c r="AV2169" s="130"/>
      <c r="AW2169" s="130"/>
      <c r="AX2169" s="130"/>
      <c r="AY2169" s="130"/>
      <c r="AZ2169" s="130"/>
      <c r="BA2169" s="130"/>
      <c r="BB2169" s="130"/>
      <c r="BC2169" s="130"/>
      <c r="BD2169" s="130"/>
      <c r="BE2169" s="130"/>
      <c r="BF2169" s="130"/>
      <c r="BG2169" s="130"/>
      <c r="BH2169" s="130"/>
      <c r="BI2169" s="130"/>
      <c r="BJ2169" s="130"/>
      <c r="BK2169" s="130"/>
      <c r="BL2169" s="130"/>
      <c r="BM2169" s="130"/>
      <c r="BN2169" s="130"/>
      <c r="BO2169" s="130"/>
      <c r="BP2169" s="130"/>
      <c r="BQ2169" s="130"/>
      <c r="BR2169" s="130"/>
      <c r="BS2169" s="111"/>
    </row>
    <row r="2170" spans="4:71" s="94" customFormat="1" ht="9.75" customHeight="1" x14ac:dyDescent="0.25">
      <c r="D2170" s="130"/>
      <c r="E2170" s="130"/>
      <c r="F2170" s="130"/>
      <c r="G2170" s="130"/>
      <c r="H2170" s="130"/>
      <c r="I2170" s="130"/>
      <c r="J2170" s="130"/>
      <c r="K2170" s="130"/>
      <c r="L2170" s="130"/>
      <c r="M2170" s="130"/>
      <c r="N2170" s="130"/>
      <c r="O2170" s="130"/>
      <c r="P2170" s="130"/>
      <c r="Q2170" s="130"/>
      <c r="R2170" s="130"/>
      <c r="S2170" s="130"/>
      <c r="T2170" s="130"/>
      <c r="U2170" s="130"/>
      <c r="V2170" s="130"/>
      <c r="W2170" s="130"/>
      <c r="X2170" s="130"/>
      <c r="Y2170" s="130"/>
      <c r="Z2170" s="130"/>
      <c r="AA2170" s="130"/>
      <c r="AB2170" s="130"/>
      <c r="AC2170" s="130"/>
      <c r="AD2170" s="130"/>
      <c r="AE2170" s="130"/>
      <c r="AF2170" s="130"/>
      <c r="AG2170" s="130"/>
      <c r="AH2170" s="130"/>
      <c r="AI2170" s="130"/>
      <c r="AJ2170" s="130"/>
      <c r="AK2170" s="130"/>
      <c r="AL2170" s="130"/>
      <c r="AM2170" s="130"/>
      <c r="AN2170" s="130"/>
      <c r="AO2170" s="130"/>
      <c r="AP2170" s="130"/>
      <c r="AQ2170" s="130"/>
      <c r="AR2170" s="130"/>
      <c r="AS2170" s="130"/>
      <c r="AT2170" s="130"/>
      <c r="AU2170" s="130"/>
      <c r="AV2170" s="130"/>
      <c r="AW2170" s="130"/>
      <c r="AX2170" s="130"/>
      <c r="AY2170" s="130"/>
      <c r="AZ2170" s="130"/>
      <c r="BA2170" s="130"/>
      <c r="BB2170" s="130"/>
      <c r="BC2170" s="130"/>
      <c r="BD2170" s="130"/>
      <c r="BE2170" s="130"/>
      <c r="BF2170" s="130"/>
      <c r="BG2170" s="130"/>
      <c r="BH2170" s="130"/>
      <c r="BI2170" s="130"/>
      <c r="BJ2170" s="130"/>
      <c r="BK2170" s="130"/>
      <c r="BL2170" s="130"/>
      <c r="BM2170" s="130"/>
      <c r="BN2170" s="130"/>
      <c r="BO2170" s="130"/>
      <c r="BP2170" s="130"/>
      <c r="BQ2170" s="130"/>
      <c r="BR2170" s="130"/>
      <c r="BS2170" s="111"/>
    </row>
    <row r="2171" spans="4:71" s="94" customFormat="1" ht="9.75" customHeight="1" x14ac:dyDescent="0.25">
      <c r="D2171" s="130"/>
      <c r="E2171" s="130"/>
      <c r="F2171" s="130"/>
      <c r="G2171" s="130"/>
      <c r="H2171" s="130"/>
      <c r="I2171" s="130"/>
      <c r="J2171" s="130"/>
      <c r="K2171" s="130"/>
      <c r="L2171" s="130"/>
      <c r="M2171" s="130"/>
      <c r="N2171" s="130"/>
      <c r="O2171" s="130"/>
      <c r="P2171" s="130"/>
      <c r="Q2171" s="130"/>
      <c r="R2171" s="130"/>
      <c r="S2171" s="130"/>
      <c r="T2171" s="130"/>
      <c r="U2171" s="130"/>
      <c r="V2171" s="130"/>
      <c r="W2171" s="130"/>
      <c r="X2171" s="130"/>
      <c r="Y2171" s="130"/>
      <c r="Z2171" s="130"/>
      <c r="AA2171" s="130"/>
      <c r="AB2171" s="130"/>
      <c r="AC2171" s="130"/>
      <c r="AD2171" s="130"/>
      <c r="AE2171" s="130"/>
      <c r="AF2171" s="130"/>
      <c r="AG2171" s="130"/>
      <c r="AH2171" s="130"/>
      <c r="AI2171" s="130"/>
      <c r="AJ2171" s="130"/>
      <c r="AK2171" s="130"/>
      <c r="AL2171" s="130"/>
      <c r="AM2171" s="130"/>
      <c r="AN2171" s="130"/>
      <c r="AO2171" s="130"/>
      <c r="AP2171" s="130"/>
      <c r="AQ2171" s="130"/>
      <c r="AR2171" s="130"/>
      <c r="AS2171" s="130"/>
      <c r="AT2171" s="130"/>
      <c r="AU2171" s="130"/>
      <c r="AV2171" s="130"/>
      <c r="AW2171" s="130"/>
      <c r="AX2171" s="130"/>
      <c r="AY2171" s="130"/>
      <c r="AZ2171" s="130"/>
      <c r="BA2171" s="130"/>
      <c r="BB2171" s="130"/>
      <c r="BC2171" s="130"/>
      <c r="BD2171" s="130"/>
      <c r="BE2171" s="130"/>
      <c r="BF2171" s="130"/>
      <c r="BG2171" s="130"/>
      <c r="BH2171" s="130"/>
      <c r="BI2171" s="130"/>
      <c r="BJ2171" s="130"/>
      <c r="BK2171" s="130"/>
      <c r="BL2171" s="130"/>
      <c r="BM2171" s="130"/>
      <c r="BN2171" s="130"/>
      <c r="BO2171" s="130"/>
      <c r="BP2171" s="130"/>
      <c r="BQ2171" s="130"/>
      <c r="BR2171" s="130"/>
      <c r="BS2171" s="111"/>
    </row>
    <row r="2172" spans="4:71" s="94" customFormat="1" ht="9.75" customHeight="1" x14ac:dyDescent="0.25">
      <c r="D2172" s="130"/>
      <c r="E2172" s="130"/>
      <c r="F2172" s="130"/>
      <c r="G2172" s="130"/>
      <c r="H2172" s="130"/>
      <c r="I2172" s="130"/>
      <c r="J2172" s="130"/>
      <c r="K2172" s="130"/>
      <c r="L2172" s="130"/>
      <c r="M2172" s="130"/>
      <c r="N2172" s="130"/>
      <c r="O2172" s="130"/>
      <c r="P2172" s="130"/>
      <c r="Q2172" s="130"/>
      <c r="R2172" s="130"/>
      <c r="S2172" s="130"/>
      <c r="T2172" s="130"/>
      <c r="U2172" s="130"/>
      <c r="V2172" s="130"/>
      <c r="W2172" s="130"/>
      <c r="X2172" s="130"/>
      <c r="Y2172" s="130"/>
      <c r="Z2172" s="130"/>
      <c r="AA2172" s="130"/>
      <c r="AB2172" s="130"/>
      <c r="AC2172" s="130"/>
      <c r="AD2172" s="130"/>
      <c r="AE2172" s="130"/>
      <c r="AF2172" s="130"/>
      <c r="AG2172" s="130"/>
      <c r="AH2172" s="130"/>
      <c r="AI2172" s="130"/>
      <c r="AJ2172" s="130"/>
      <c r="AK2172" s="130"/>
      <c r="AL2172" s="130"/>
      <c r="AM2172" s="130"/>
      <c r="AN2172" s="130"/>
      <c r="AO2172" s="130"/>
      <c r="AP2172" s="130"/>
      <c r="AQ2172" s="130"/>
      <c r="AR2172" s="130"/>
      <c r="AS2172" s="130"/>
      <c r="AT2172" s="130"/>
      <c r="AU2172" s="130"/>
      <c r="AV2172" s="130"/>
      <c r="AW2172" s="130"/>
      <c r="AX2172" s="130"/>
      <c r="AY2172" s="130"/>
      <c r="AZ2172" s="130"/>
      <c r="BA2172" s="130"/>
      <c r="BB2172" s="130"/>
      <c r="BC2172" s="130"/>
      <c r="BD2172" s="130"/>
      <c r="BE2172" s="130"/>
      <c r="BF2172" s="130"/>
      <c r="BG2172" s="130"/>
      <c r="BH2172" s="130"/>
      <c r="BI2172" s="130"/>
      <c r="BJ2172" s="130"/>
      <c r="BK2172" s="130"/>
      <c r="BL2172" s="130"/>
      <c r="BM2172" s="130"/>
      <c r="BN2172" s="130"/>
      <c r="BO2172" s="130"/>
      <c r="BP2172" s="130"/>
      <c r="BQ2172" s="130"/>
      <c r="BR2172" s="130"/>
      <c r="BS2172" s="111"/>
    </row>
    <row r="2173" spans="4:71" s="94" customFormat="1" ht="9.75" customHeight="1" x14ac:dyDescent="0.25">
      <c r="D2173" s="130"/>
      <c r="E2173" s="130"/>
      <c r="F2173" s="130"/>
      <c r="G2173" s="130"/>
      <c r="H2173" s="130"/>
      <c r="I2173" s="130"/>
      <c r="J2173" s="130"/>
      <c r="K2173" s="130"/>
      <c r="L2173" s="130"/>
      <c r="M2173" s="130"/>
      <c r="N2173" s="130"/>
      <c r="O2173" s="130"/>
      <c r="P2173" s="130"/>
      <c r="Q2173" s="130"/>
      <c r="R2173" s="130"/>
      <c r="S2173" s="130"/>
      <c r="T2173" s="130"/>
      <c r="U2173" s="130"/>
      <c r="V2173" s="130"/>
      <c r="W2173" s="130"/>
      <c r="X2173" s="130"/>
      <c r="Y2173" s="130"/>
      <c r="Z2173" s="130"/>
      <c r="AA2173" s="130"/>
      <c r="AB2173" s="130"/>
      <c r="AC2173" s="130"/>
      <c r="AD2173" s="130"/>
      <c r="AE2173" s="130"/>
      <c r="AF2173" s="130"/>
      <c r="AG2173" s="130"/>
      <c r="AH2173" s="130"/>
      <c r="AI2173" s="130"/>
      <c r="AJ2173" s="130"/>
      <c r="AK2173" s="130"/>
      <c r="AL2173" s="130"/>
      <c r="AM2173" s="130"/>
      <c r="AN2173" s="130"/>
      <c r="AO2173" s="130"/>
      <c r="AP2173" s="130"/>
      <c r="AQ2173" s="130"/>
      <c r="AR2173" s="130"/>
      <c r="AS2173" s="130"/>
      <c r="AT2173" s="130"/>
      <c r="AU2173" s="130"/>
      <c r="AV2173" s="130"/>
      <c r="AW2173" s="130"/>
      <c r="AX2173" s="130"/>
      <c r="AY2173" s="130"/>
      <c r="AZ2173" s="130"/>
      <c r="BA2173" s="130"/>
      <c r="BB2173" s="130"/>
      <c r="BC2173" s="130"/>
      <c r="BD2173" s="130"/>
      <c r="BE2173" s="130"/>
      <c r="BF2173" s="130"/>
      <c r="BG2173" s="130"/>
      <c r="BH2173" s="130"/>
      <c r="BI2173" s="130"/>
      <c r="BJ2173" s="130"/>
      <c r="BK2173" s="130"/>
      <c r="BL2173" s="130"/>
      <c r="BM2173" s="130"/>
      <c r="BN2173" s="130"/>
      <c r="BO2173" s="130"/>
      <c r="BP2173" s="130"/>
      <c r="BQ2173" s="130"/>
      <c r="BR2173" s="130"/>
      <c r="BS2173" s="111"/>
    </row>
    <row r="2174" spans="4:71" s="94" customFormat="1" ht="9.75" customHeight="1" x14ac:dyDescent="0.25">
      <c r="D2174" s="130"/>
      <c r="E2174" s="130"/>
      <c r="F2174" s="130"/>
      <c r="G2174" s="130"/>
      <c r="H2174" s="130"/>
      <c r="I2174" s="130"/>
      <c r="J2174" s="130"/>
      <c r="K2174" s="130"/>
      <c r="L2174" s="130"/>
      <c r="M2174" s="130"/>
      <c r="N2174" s="130"/>
      <c r="O2174" s="130"/>
      <c r="P2174" s="130"/>
      <c r="Q2174" s="130"/>
      <c r="R2174" s="130"/>
      <c r="S2174" s="130"/>
      <c r="T2174" s="130"/>
      <c r="U2174" s="130"/>
      <c r="V2174" s="130"/>
      <c r="W2174" s="130"/>
      <c r="X2174" s="130"/>
      <c r="Y2174" s="130"/>
      <c r="Z2174" s="130"/>
      <c r="AA2174" s="130"/>
      <c r="AB2174" s="130"/>
      <c r="AC2174" s="130"/>
      <c r="AD2174" s="130"/>
      <c r="AE2174" s="130"/>
      <c r="AF2174" s="130"/>
      <c r="AG2174" s="130"/>
      <c r="AH2174" s="130"/>
      <c r="AI2174" s="130"/>
      <c r="AJ2174" s="130"/>
      <c r="AK2174" s="130"/>
      <c r="AL2174" s="130"/>
      <c r="AM2174" s="130"/>
      <c r="AN2174" s="130"/>
      <c r="AO2174" s="130"/>
      <c r="AP2174" s="130"/>
      <c r="AQ2174" s="130"/>
      <c r="AR2174" s="130"/>
      <c r="AS2174" s="130"/>
      <c r="AT2174" s="130"/>
      <c r="AU2174" s="130"/>
      <c r="AV2174" s="130"/>
      <c r="AW2174" s="130"/>
      <c r="AX2174" s="130"/>
      <c r="AY2174" s="130"/>
      <c r="AZ2174" s="130"/>
      <c r="BA2174" s="130"/>
      <c r="BB2174" s="130"/>
      <c r="BC2174" s="130"/>
      <c r="BD2174" s="130"/>
      <c r="BE2174" s="130"/>
      <c r="BF2174" s="130"/>
      <c r="BG2174" s="130"/>
      <c r="BH2174" s="130"/>
      <c r="BI2174" s="130"/>
      <c r="BJ2174" s="130"/>
      <c r="BK2174" s="130"/>
      <c r="BL2174" s="130"/>
      <c r="BM2174" s="130"/>
      <c r="BN2174" s="130"/>
      <c r="BO2174" s="130"/>
      <c r="BP2174" s="130"/>
      <c r="BQ2174" s="130"/>
      <c r="BR2174" s="130"/>
      <c r="BS2174" s="111"/>
    </row>
    <row r="2175" spans="4:71" s="94" customFormat="1" ht="9.75" customHeight="1" x14ac:dyDescent="0.25">
      <c r="D2175" s="130"/>
      <c r="E2175" s="130"/>
      <c r="F2175" s="130"/>
      <c r="G2175" s="130"/>
      <c r="H2175" s="130"/>
      <c r="I2175" s="130"/>
      <c r="J2175" s="130"/>
      <c r="K2175" s="130"/>
      <c r="L2175" s="130"/>
      <c r="M2175" s="130"/>
      <c r="N2175" s="130"/>
      <c r="O2175" s="130"/>
      <c r="P2175" s="130"/>
      <c r="Q2175" s="130"/>
      <c r="R2175" s="130"/>
      <c r="S2175" s="130"/>
      <c r="T2175" s="130"/>
      <c r="U2175" s="130"/>
      <c r="V2175" s="130"/>
      <c r="W2175" s="130"/>
      <c r="X2175" s="130"/>
      <c r="Y2175" s="130"/>
      <c r="Z2175" s="130"/>
      <c r="AA2175" s="130"/>
      <c r="AB2175" s="130"/>
      <c r="AC2175" s="130"/>
      <c r="AD2175" s="130"/>
      <c r="AE2175" s="130"/>
      <c r="AF2175" s="130"/>
      <c r="AG2175" s="130"/>
      <c r="AH2175" s="130"/>
      <c r="AI2175" s="130"/>
      <c r="AJ2175" s="130"/>
      <c r="AK2175" s="130"/>
      <c r="AL2175" s="130"/>
      <c r="AM2175" s="130"/>
      <c r="AN2175" s="130"/>
      <c r="AO2175" s="130"/>
      <c r="AP2175" s="130"/>
      <c r="AQ2175" s="130"/>
      <c r="AR2175" s="130"/>
      <c r="AS2175" s="130"/>
      <c r="AT2175" s="130"/>
      <c r="AU2175" s="130"/>
      <c r="AV2175" s="130"/>
      <c r="AW2175" s="130"/>
      <c r="AX2175" s="130"/>
      <c r="AY2175" s="130"/>
      <c r="AZ2175" s="130"/>
      <c r="BA2175" s="130"/>
      <c r="BB2175" s="130"/>
      <c r="BC2175" s="130"/>
      <c r="BD2175" s="130"/>
      <c r="BE2175" s="130"/>
      <c r="BF2175" s="130"/>
      <c r="BG2175" s="130"/>
      <c r="BH2175" s="130"/>
      <c r="BI2175" s="130"/>
      <c r="BJ2175" s="130"/>
      <c r="BK2175" s="130"/>
      <c r="BL2175" s="130"/>
      <c r="BM2175" s="130"/>
      <c r="BN2175" s="130"/>
      <c r="BO2175" s="130"/>
      <c r="BP2175" s="130"/>
      <c r="BQ2175" s="130"/>
      <c r="BR2175" s="130"/>
      <c r="BS2175" s="111"/>
    </row>
    <row r="2176" spans="4:71" s="94" customFormat="1" ht="9.75" customHeight="1" x14ac:dyDescent="0.25">
      <c r="D2176" s="130"/>
      <c r="E2176" s="130"/>
      <c r="F2176" s="130"/>
      <c r="G2176" s="130"/>
      <c r="H2176" s="130"/>
      <c r="I2176" s="130"/>
      <c r="J2176" s="130"/>
      <c r="K2176" s="130"/>
      <c r="L2176" s="130"/>
      <c r="M2176" s="130"/>
      <c r="N2176" s="130"/>
      <c r="O2176" s="130"/>
      <c r="P2176" s="130"/>
      <c r="Q2176" s="130"/>
      <c r="R2176" s="130"/>
      <c r="S2176" s="130"/>
      <c r="T2176" s="130"/>
      <c r="U2176" s="130"/>
      <c r="V2176" s="130"/>
      <c r="W2176" s="130"/>
      <c r="X2176" s="130"/>
      <c r="Y2176" s="130"/>
      <c r="Z2176" s="130"/>
      <c r="AA2176" s="130"/>
      <c r="AB2176" s="130"/>
      <c r="AC2176" s="130"/>
      <c r="AD2176" s="130"/>
      <c r="AE2176" s="130"/>
      <c r="AF2176" s="130"/>
      <c r="AG2176" s="130"/>
      <c r="AH2176" s="130"/>
      <c r="AI2176" s="130"/>
      <c r="AJ2176" s="130"/>
      <c r="AK2176" s="130"/>
      <c r="AL2176" s="130"/>
      <c r="AM2176" s="130"/>
      <c r="AN2176" s="130"/>
      <c r="AO2176" s="130"/>
      <c r="AP2176" s="130"/>
      <c r="AQ2176" s="130"/>
      <c r="AR2176" s="130"/>
      <c r="AS2176" s="130"/>
      <c r="AT2176" s="130"/>
      <c r="AU2176" s="130"/>
      <c r="AV2176" s="130"/>
      <c r="AW2176" s="130"/>
      <c r="AX2176" s="130"/>
      <c r="AY2176" s="130"/>
      <c r="AZ2176" s="130"/>
      <c r="BA2176" s="130"/>
      <c r="BB2176" s="130"/>
      <c r="BC2176" s="130"/>
      <c r="BD2176" s="130"/>
      <c r="BE2176" s="130"/>
      <c r="BF2176" s="130"/>
      <c r="BG2176" s="130"/>
      <c r="BH2176" s="130"/>
      <c r="BI2176" s="130"/>
      <c r="BJ2176" s="130"/>
      <c r="BK2176" s="130"/>
      <c r="BL2176" s="130"/>
      <c r="BM2176" s="130"/>
      <c r="BN2176" s="130"/>
      <c r="BO2176" s="130"/>
      <c r="BP2176" s="130"/>
      <c r="BQ2176" s="130"/>
      <c r="BR2176" s="130"/>
      <c r="BS2176" s="111"/>
    </row>
    <row r="2177" spans="4:71" s="94" customFormat="1" ht="9.75" customHeight="1" x14ac:dyDescent="0.25">
      <c r="D2177" s="130"/>
      <c r="E2177" s="130"/>
      <c r="F2177" s="130"/>
      <c r="G2177" s="130"/>
      <c r="H2177" s="130"/>
      <c r="I2177" s="130"/>
      <c r="J2177" s="130"/>
      <c r="K2177" s="130"/>
      <c r="L2177" s="130"/>
      <c r="M2177" s="130"/>
      <c r="N2177" s="130"/>
      <c r="O2177" s="130"/>
      <c r="P2177" s="130"/>
      <c r="Q2177" s="130"/>
      <c r="R2177" s="130"/>
      <c r="S2177" s="130"/>
      <c r="T2177" s="130"/>
      <c r="U2177" s="130"/>
      <c r="V2177" s="130"/>
      <c r="W2177" s="130"/>
      <c r="X2177" s="130"/>
      <c r="Y2177" s="130"/>
      <c r="Z2177" s="130"/>
      <c r="AA2177" s="130"/>
      <c r="AB2177" s="130"/>
      <c r="AC2177" s="130"/>
      <c r="AD2177" s="130"/>
      <c r="AE2177" s="130"/>
      <c r="AF2177" s="130"/>
      <c r="AG2177" s="130"/>
      <c r="AH2177" s="130"/>
      <c r="AI2177" s="130"/>
      <c r="AJ2177" s="130"/>
      <c r="AK2177" s="130"/>
      <c r="AL2177" s="130"/>
      <c r="AM2177" s="130"/>
      <c r="AN2177" s="130"/>
      <c r="AO2177" s="130"/>
      <c r="AP2177" s="130"/>
      <c r="AQ2177" s="130"/>
      <c r="AR2177" s="130"/>
      <c r="AS2177" s="130"/>
      <c r="AT2177" s="130"/>
      <c r="AU2177" s="130"/>
      <c r="AV2177" s="130"/>
      <c r="AW2177" s="130"/>
      <c r="AX2177" s="130"/>
      <c r="AY2177" s="130"/>
      <c r="AZ2177" s="130"/>
      <c r="BA2177" s="130"/>
      <c r="BB2177" s="130"/>
      <c r="BC2177" s="130"/>
      <c r="BD2177" s="130"/>
      <c r="BE2177" s="130"/>
      <c r="BF2177" s="130"/>
      <c r="BG2177" s="130"/>
      <c r="BH2177" s="130"/>
      <c r="BI2177" s="130"/>
      <c r="BJ2177" s="130"/>
      <c r="BK2177" s="130"/>
      <c r="BL2177" s="130"/>
      <c r="BM2177" s="130"/>
      <c r="BN2177" s="130"/>
      <c r="BO2177" s="130"/>
      <c r="BP2177" s="130"/>
      <c r="BQ2177" s="130"/>
      <c r="BR2177" s="130"/>
      <c r="BS2177" s="111"/>
    </row>
    <row r="2178" spans="4:71" s="94" customFormat="1" ht="9.75" customHeight="1" x14ac:dyDescent="0.25">
      <c r="D2178" s="130"/>
      <c r="E2178" s="130"/>
      <c r="F2178" s="130"/>
      <c r="G2178" s="130"/>
      <c r="H2178" s="130"/>
      <c r="I2178" s="130"/>
      <c r="J2178" s="130"/>
      <c r="K2178" s="130"/>
      <c r="L2178" s="130"/>
      <c r="M2178" s="130"/>
      <c r="N2178" s="130"/>
      <c r="O2178" s="130"/>
      <c r="P2178" s="130"/>
      <c r="Q2178" s="130"/>
      <c r="R2178" s="130"/>
      <c r="S2178" s="130"/>
      <c r="T2178" s="130"/>
      <c r="U2178" s="130"/>
      <c r="V2178" s="130"/>
      <c r="W2178" s="130"/>
      <c r="X2178" s="130"/>
      <c r="Y2178" s="130"/>
      <c r="Z2178" s="130"/>
      <c r="AA2178" s="130"/>
      <c r="AB2178" s="130"/>
      <c r="AC2178" s="130"/>
      <c r="AD2178" s="130"/>
      <c r="AE2178" s="130"/>
      <c r="AF2178" s="130"/>
      <c r="AG2178" s="130"/>
      <c r="AH2178" s="130"/>
      <c r="AI2178" s="130"/>
      <c r="AJ2178" s="130"/>
      <c r="AK2178" s="130"/>
      <c r="AL2178" s="130"/>
      <c r="AM2178" s="130"/>
      <c r="AN2178" s="130"/>
      <c r="AO2178" s="130"/>
      <c r="AP2178" s="130"/>
      <c r="AQ2178" s="130"/>
      <c r="AR2178" s="130"/>
      <c r="AS2178" s="130"/>
      <c r="AT2178" s="130"/>
      <c r="AU2178" s="130"/>
      <c r="AV2178" s="130"/>
      <c r="AW2178" s="130"/>
      <c r="AX2178" s="130"/>
      <c r="AY2178" s="130"/>
      <c r="AZ2178" s="130"/>
      <c r="BA2178" s="130"/>
      <c r="BB2178" s="130"/>
      <c r="BC2178" s="130"/>
      <c r="BD2178" s="130"/>
      <c r="BE2178" s="130"/>
      <c r="BF2178" s="130"/>
      <c r="BG2178" s="130"/>
      <c r="BH2178" s="130"/>
      <c r="BI2178" s="130"/>
      <c r="BJ2178" s="130"/>
      <c r="BK2178" s="130"/>
      <c r="BL2178" s="130"/>
      <c r="BM2178" s="130"/>
      <c r="BN2178" s="130"/>
      <c r="BO2178" s="130"/>
      <c r="BP2178" s="130"/>
      <c r="BQ2178" s="130"/>
      <c r="BR2178" s="130"/>
      <c r="BS2178" s="111"/>
    </row>
    <row r="2179" spans="4:71" s="94" customFormat="1" ht="9.75" customHeight="1" x14ac:dyDescent="0.25">
      <c r="D2179" s="130"/>
      <c r="E2179" s="130"/>
      <c r="F2179" s="130"/>
      <c r="G2179" s="130"/>
      <c r="H2179" s="130"/>
      <c r="I2179" s="130"/>
      <c r="J2179" s="130"/>
      <c r="K2179" s="130"/>
      <c r="L2179" s="130"/>
      <c r="M2179" s="130"/>
      <c r="N2179" s="130"/>
      <c r="O2179" s="130"/>
      <c r="P2179" s="130"/>
      <c r="Q2179" s="130"/>
      <c r="R2179" s="130"/>
      <c r="S2179" s="130"/>
      <c r="T2179" s="130"/>
      <c r="U2179" s="130"/>
      <c r="V2179" s="130"/>
      <c r="W2179" s="130"/>
      <c r="X2179" s="130"/>
      <c r="Y2179" s="130"/>
      <c r="Z2179" s="130"/>
      <c r="AA2179" s="130"/>
      <c r="AB2179" s="130"/>
      <c r="AC2179" s="130"/>
      <c r="AD2179" s="130"/>
      <c r="AE2179" s="130"/>
      <c r="AF2179" s="130"/>
      <c r="AG2179" s="130"/>
      <c r="AH2179" s="130"/>
      <c r="AI2179" s="130"/>
      <c r="AJ2179" s="130"/>
      <c r="AK2179" s="130"/>
      <c r="AL2179" s="130"/>
      <c r="AM2179" s="130"/>
      <c r="AN2179" s="130"/>
      <c r="AO2179" s="130"/>
      <c r="AP2179" s="130"/>
      <c r="AQ2179" s="130"/>
      <c r="AR2179" s="130"/>
      <c r="AS2179" s="130"/>
      <c r="AT2179" s="130"/>
      <c r="AU2179" s="130"/>
      <c r="AV2179" s="130"/>
      <c r="AW2179" s="130"/>
      <c r="AX2179" s="130"/>
      <c r="AY2179" s="130"/>
      <c r="AZ2179" s="130"/>
      <c r="BA2179" s="130"/>
      <c r="BB2179" s="130"/>
      <c r="BC2179" s="130"/>
      <c r="BD2179" s="130"/>
      <c r="BE2179" s="130"/>
      <c r="BF2179" s="130"/>
      <c r="BG2179" s="130"/>
      <c r="BH2179" s="130"/>
      <c r="BI2179" s="130"/>
      <c r="BJ2179" s="130"/>
      <c r="BK2179" s="130"/>
      <c r="BL2179" s="130"/>
      <c r="BM2179" s="130"/>
      <c r="BN2179" s="130"/>
      <c r="BO2179" s="130"/>
      <c r="BP2179" s="130"/>
      <c r="BQ2179" s="130"/>
      <c r="BR2179" s="130"/>
      <c r="BS2179" s="111"/>
    </row>
    <row r="2180" spans="4:71" s="94" customFormat="1" ht="9.75" customHeight="1" x14ac:dyDescent="0.25">
      <c r="D2180" s="130"/>
      <c r="E2180" s="130"/>
      <c r="F2180" s="130"/>
      <c r="G2180" s="130"/>
      <c r="H2180" s="130"/>
      <c r="I2180" s="130"/>
      <c r="J2180" s="130"/>
      <c r="K2180" s="130"/>
      <c r="L2180" s="130"/>
      <c r="M2180" s="130"/>
      <c r="N2180" s="130"/>
      <c r="O2180" s="130"/>
      <c r="P2180" s="130"/>
      <c r="Q2180" s="130"/>
      <c r="R2180" s="130"/>
      <c r="S2180" s="130"/>
      <c r="T2180" s="130"/>
      <c r="U2180" s="130"/>
      <c r="V2180" s="130"/>
      <c r="W2180" s="130"/>
      <c r="X2180" s="130"/>
      <c r="Y2180" s="130"/>
      <c r="Z2180" s="130"/>
      <c r="AA2180" s="130"/>
      <c r="AB2180" s="130"/>
      <c r="AC2180" s="130"/>
      <c r="AD2180" s="130"/>
      <c r="AE2180" s="130"/>
      <c r="AF2180" s="130"/>
      <c r="AG2180" s="130"/>
      <c r="AH2180" s="130"/>
      <c r="AI2180" s="130"/>
      <c r="AJ2180" s="130"/>
      <c r="AK2180" s="130"/>
      <c r="AL2180" s="130"/>
      <c r="AM2180" s="130"/>
      <c r="AN2180" s="130"/>
      <c r="AO2180" s="130"/>
      <c r="AP2180" s="130"/>
      <c r="AQ2180" s="130"/>
      <c r="AR2180" s="130"/>
      <c r="AS2180" s="130"/>
      <c r="AT2180" s="130"/>
      <c r="AU2180" s="130"/>
      <c r="AV2180" s="130"/>
      <c r="AW2180" s="130"/>
      <c r="AX2180" s="130"/>
      <c r="AY2180" s="130"/>
      <c r="AZ2180" s="130"/>
      <c r="BA2180" s="130"/>
      <c r="BB2180" s="130"/>
      <c r="BC2180" s="130"/>
      <c r="BD2180" s="130"/>
      <c r="BE2180" s="130"/>
      <c r="BF2180" s="130"/>
      <c r="BG2180" s="130"/>
      <c r="BH2180" s="130"/>
      <c r="BI2180" s="130"/>
      <c r="BJ2180" s="130"/>
      <c r="BK2180" s="130"/>
      <c r="BL2180" s="130"/>
      <c r="BM2180" s="130"/>
      <c r="BN2180" s="130"/>
      <c r="BO2180" s="130"/>
      <c r="BP2180" s="130"/>
      <c r="BQ2180" s="130"/>
      <c r="BR2180" s="130"/>
      <c r="BS2180" s="111"/>
    </row>
    <row r="2181" spans="4:71" s="94" customFormat="1" ht="9.75" customHeight="1" x14ac:dyDescent="0.25">
      <c r="D2181" s="130"/>
      <c r="E2181" s="130"/>
      <c r="F2181" s="130"/>
      <c r="G2181" s="130"/>
      <c r="H2181" s="130"/>
      <c r="I2181" s="130"/>
      <c r="J2181" s="130"/>
      <c r="K2181" s="130"/>
      <c r="L2181" s="130"/>
      <c r="M2181" s="130"/>
      <c r="N2181" s="130"/>
      <c r="O2181" s="130"/>
      <c r="P2181" s="130"/>
      <c r="Q2181" s="130"/>
      <c r="R2181" s="130"/>
      <c r="S2181" s="130"/>
      <c r="T2181" s="130"/>
      <c r="U2181" s="130"/>
      <c r="V2181" s="130"/>
      <c r="W2181" s="130"/>
      <c r="X2181" s="130"/>
      <c r="Y2181" s="130"/>
      <c r="Z2181" s="130"/>
      <c r="AA2181" s="130"/>
      <c r="AB2181" s="130"/>
      <c r="AC2181" s="130"/>
      <c r="AD2181" s="130"/>
      <c r="AE2181" s="130"/>
      <c r="AF2181" s="130"/>
      <c r="AG2181" s="130"/>
      <c r="AH2181" s="130"/>
      <c r="AI2181" s="130"/>
      <c r="AJ2181" s="130"/>
      <c r="AK2181" s="130"/>
      <c r="AL2181" s="130"/>
      <c r="AM2181" s="130"/>
      <c r="AN2181" s="130"/>
      <c r="AO2181" s="130"/>
      <c r="AP2181" s="130"/>
      <c r="AQ2181" s="130"/>
      <c r="AR2181" s="130"/>
      <c r="AS2181" s="130"/>
      <c r="AT2181" s="130"/>
      <c r="AU2181" s="130"/>
      <c r="AV2181" s="130"/>
      <c r="AW2181" s="130"/>
      <c r="AX2181" s="130"/>
      <c r="AY2181" s="130"/>
      <c r="AZ2181" s="130"/>
      <c r="BA2181" s="130"/>
      <c r="BB2181" s="130"/>
      <c r="BC2181" s="130"/>
      <c r="BD2181" s="130"/>
      <c r="BE2181" s="130"/>
      <c r="BF2181" s="130"/>
      <c r="BG2181" s="130"/>
      <c r="BH2181" s="130"/>
      <c r="BI2181" s="130"/>
      <c r="BJ2181" s="130"/>
      <c r="BK2181" s="130"/>
      <c r="BL2181" s="130"/>
      <c r="BM2181" s="130"/>
      <c r="BN2181" s="130"/>
      <c r="BO2181" s="130"/>
      <c r="BP2181" s="130"/>
      <c r="BQ2181" s="130"/>
      <c r="BR2181" s="130"/>
      <c r="BS2181" s="111"/>
    </row>
    <row r="2182" spans="4:71" s="94" customFormat="1" ht="9.75" customHeight="1" x14ac:dyDescent="0.25">
      <c r="D2182" s="130"/>
      <c r="E2182" s="130"/>
      <c r="F2182" s="130"/>
      <c r="G2182" s="130"/>
      <c r="H2182" s="130"/>
      <c r="I2182" s="130"/>
      <c r="J2182" s="130"/>
      <c r="K2182" s="130"/>
      <c r="L2182" s="130"/>
      <c r="M2182" s="130"/>
      <c r="N2182" s="130"/>
      <c r="O2182" s="130"/>
      <c r="P2182" s="130"/>
      <c r="Q2182" s="130"/>
      <c r="R2182" s="130"/>
      <c r="S2182" s="130"/>
      <c r="T2182" s="130"/>
      <c r="U2182" s="130"/>
      <c r="V2182" s="130"/>
      <c r="W2182" s="130"/>
      <c r="X2182" s="130"/>
      <c r="Y2182" s="130"/>
      <c r="Z2182" s="130"/>
      <c r="AA2182" s="130"/>
      <c r="AB2182" s="130"/>
      <c r="AC2182" s="130"/>
      <c r="AD2182" s="130"/>
      <c r="AE2182" s="130"/>
      <c r="AF2182" s="130"/>
      <c r="AG2182" s="130"/>
      <c r="AH2182" s="130"/>
      <c r="AI2182" s="130"/>
      <c r="AJ2182" s="130"/>
      <c r="AK2182" s="130"/>
      <c r="AL2182" s="130"/>
      <c r="AM2182" s="130"/>
      <c r="AN2182" s="130"/>
      <c r="AO2182" s="130"/>
      <c r="AP2182" s="130"/>
      <c r="AQ2182" s="130"/>
      <c r="AR2182" s="130"/>
      <c r="AS2182" s="130"/>
      <c r="AT2182" s="130"/>
      <c r="AU2182" s="130"/>
      <c r="AV2182" s="130"/>
      <c r="AW2182" s="130"/>
      <c r="AX2182" s="130"/>
      <c r="AY2182" s="130"/>
      <c r="AZ2182" s="130"/>
      <c r="BA2182" s="130"/>
      <c r="BB2182" s="130"/>
      <c r="BC2182" s="130"/>
      <c r="BD2182" s="130"/>
      <c r="BE2182" s="130"/>
      <c r="BF2182" s="130"/>
      <c r="BG2182" s="130"/>
      <c r="BH2182" s="130"/>
      <c r="BI2182" s="130"/>
      <c r="BJ2182" s="130"/>
      <c r="BK2182" s="130"/>
      <c r="BL2182" s="130"/>
      <c r="BM2182" s="130"/>
      <c r="BN2182" s="130"/>
      <c r="BO2182" s="130"/>
      <c r="BP2182" s="130"/>
      <c r="BQ2182" s="130"/>
      <c r="BR2182" s="130"/>
      <c r="BS2182" s="111"/>
    </row>
    <row r="2183" spans="4:71" s="94" customFormat="1" ht="9.75" customHeight="1" x14ac:dyDescent="0.25">
      <c r="D2183" s="130"/>
      <c r="E2183" s="130"/>
      <c r="F2183" s="130"/>
      <c r="G2183" s="130"/>
      <c r="H2183" s="130"/>
      <c r="I2183" s="130"/>
      <c r="J2183" s="130"/>
      <c r="K2183" s="130"/>
      <c r="L2183" s="130"/>
      <c r="M2183" s="130"/>
      <c r="N2183" s="130"/>
      <c r="O2183" s="130"/>
      <c r="P2183" s="130"/>
      <c r="Q2183" s="130"/>
      <c r="R2183" s="130"/>
      <c r="S2183" s="130"/>
      <c r="T2183" s="130"/>
      <c r="U2183" s="130"/>
      <c r="V2183" s="130"/>
      <c r="W2183" s="130"/>
      <c r="X2183" s="130"/>
      <c r="Y2183" s="130"/>
      <c r="Z2183" s="130"/>
      <c r="AA2183" s="130"/>
      <c r="AB2183" s="130"/>
      <c r="AC2183" s="130"/>
      <c r="AD2183" s="130"/>
      <c r="AE2183" s="130"/>
      <c r="AF2183" s="130"/>
      <c r="AG2183" s="130"/>
      <c r="AH2183" s="130"/>
      <c r="AI2183" s="130"/>
      <c r="AJ2183" s="130"/>
      <c r="AK2183" s="130"/>
      <c r="AL2183" s="130"/>
      <c r="AM2183" s="130"/>
      <c r="AN2183" s="130"/>
      <c r="AO2183" s="130"/>
      <c r="AP2183" s="130"/>
      <c r="AQ2183" s="130"/>
      <c r="AR2183" s="130"/>
      <c r="AS2183" s="130"/>
      <c r="AT2183" s="130"/>
      <c r="AU2183" s="130"/>
      <c r="AV2183" s="130"/>
      <c r="AW2183" s="130"/>
      <c r="AX2183" s="130"/>
      <c r="AY2183" s="130"/>
      <c r="AZ2183" s="130"/>
      <c r="BA2183" s="130"/>
      <c r="BB2183" s="130"/>
      <c r="BC2183" s="130"/>
      <c r="BD2183" s="130"/>
      <c r="BE2183" s="130"/>
      <c r="BF2183" s="130"/>
      <c r="BG2183" s="130"/>
      <c r="BH2183" s="130"/>
      <c r="BI2183" s="130"/>
      <c r="BJ2183" s="130"/>
      <c r="BK2183" s="130"/>
      <c r="BL2183" s="130"/>
      <c r="BM2183" s="130"/>
      <c r="BN2183" s="130"/>
      <c r="BO2183" s="130"/>
      <c r="BP2183" s="130"/>
      <c r="BQ2183" s="130"/>
      <c r="BR2183" s="130"/>
      <c r="BS2183" s="111"/>
    </row>
    <row r="2184" spans="4:71" s="94" customFormat="1" ht="9.75" customHeight="1" x14ac:dyDescent="0.25">
      <c r="D2184" s="130"/>
      <c r="E2184" s="130"/>
      <c r="F2184" s="130"/>
      <c r="G2184" s="130"/>
      <c r="H2184" s="130"/>
      <c r="I2184" s="130"/>
      <c r="J2184" s="130"/>
      <c r="K2184" s="130"/>
      <c r="L2184" s="130"/>
      <c r="M2184" s="130"/>
      <c r="N2184" s="130"/>
      <c r="O2184" s="130"/>
      <c r="P2184" s="130"/>
      <c r="Q2184" s="130"/>
      <c r="R2184" s="130"/>
      <c r="S2184" s="130"/>
      <c r="T2184" s="130"/>
      <c r="U2184" s="130"/>
      <c r="V2184" s="130"/>
      <c r="W2184" s="130"/>
      <c r="X2184" s="130"/>
      <c r="Y2184" s="130"/>
      <c r="Z2184" s="130"/>
      <c r="AA2184" s="130"/>
      <c r="AB2184" s="130"/>
      <c r="AC2184" s="130"/>
      <c r="AD2184" s="130"/>
      <c r="AE2184" s="130"/>
      <c r="AF2184" s="130"/>
      <c r="AG2184" s="130"/>
      <c r="AH2184" s="130"/>
      <c r="AI2184" s="130"/>
      <c r="AJ2184" s="130"/>
      <c r="AK2184" s="130"/>
      <c r="AL2184" s="130"/>
      <c r="AM2184" s="130"/>
      <c r="AN2184" s="130"/>
      <c r="AO2184" s="130"/>
      <c r="AP2184" s="130"/>
      <c r="AQ2184" s="130"/>
      <c r="AR2184" s="130"/>
      <c r="AS2184" s="130"/>
      <c r="AT2184" s="130"/>
      <c r="AU2184" s="130"/>
      <c r="AV2184" s="130"/>
      <c r="AW2184" s="130"/>
      <c r="AX2184" s="130"/>
      <c r="AY2184" s="130"/>
      <c r="AZ2184" s="130"/>
      <c r="BA2184" s="130"/>
      <c r="BB2184" s="130"/>
      <c r="BC2184" s="130"/>
      <c r="BD2184" s="130"/>
      <c r="BE2184" s="130"/>
      <c r="BF2184" s="130"/>
      <c r="BG2184" s="130"/>
      <c r="BH2184" s="130"/>
      <c r="BI2184" s="130"/>
      <c r="BJ2184" s="130"/>
      <c r="BK2184" s="130"/>
      <c r="BL2184" s="130"/>
      <c r="BM2184" s="130"/>
      <c r="BN2184" s="130"/>
      <c r="BO2184" s="130"/>
      <c r="BP2184" s="130"/>
      <c r="BQ2184" s="130"/>
      <c r="BR2184" s="130"/>
      <c r="BS2184" s="111"/>
    </row>
    <row r="2185" spans="4:71" s="94" customFormat="1" ht="9.75" customHeight="1" x14ac:dyDescent="0.25">
      <c r="D2185" s="130"/>
      <c r="E2185" s="130"/>
      <c r="F2185" s="130"/>
      <c r="G2185" s="130"/>
      <c r="H2185" s="130"/>
      <c r="I2185" s="130"/>
      <c r="J2185" s="130"/>
      <c r="K2185" s="130"/>
      <c r="L2185" s="130"/>
      <c r="M2185" s="130"/>
      <c r="N2185" s="130"/>
      <c r="O2185" s="130"/>
      <c r="P2185" s="130"/>
      <c r="Q2185" s="130"/>
      <c r="R2185" s="130"/>
      <c r="S2185" s="130"/>
      <c r="T2185" s="130"/>
      <c r="U2185" s="130"/>
      <c r="V2185" s="130"/>
      <c r="W2185" s="130"/>
      <c r="X2185" s="130"/>
      <c r="Y2185" s="130"/>
      <c r="Z2185" s="130"/>
      <c r="AA2185" s="130"/>
      <c r="AB2185" s="130"/>
      <c r="AC2185" s="130"/>
      <c r="AD2185" s="130"/>
      <c r="AE2185" s="130"/>
      <c r="AF2185" s="130"/>
      <c r="AG2185" s="130"/>
      <c r="AH2185" s="130"/>
      <c r="AI2185" s="130"/>
      <c r="AJ2185" s="130"/>
      <c r="AK2185" s="130"/>
      <c r="AL2185" s="130"/>
      <c r="AM2185" s="130"/>
      <c r="AN2185" s="130"/>
      <c r="AO2185" s="130"/>
      <c r="AP2185" s="130"/>
      <c r="AQ2185" s="130"/>
      <c r="AR2185" s="130"/>
      <c r="AS2185" s="130"/>
      <c r="AT2185" s="130"/>
      <c r="AU2185" s="130"/>
      <c r="AV2185" s="130"/>
      <c r="AW2185" s="130"/>
      <c r="AX2185" s="130"/>
      <c r="AY2185" s="130"/>
      <c r="AZ2185" s="130"/>
      <c r="BA2185" s="130"/>
      <c r="BB2185" s="130"/>
      <c r="BC2185" s="130"/>
      <c r="BD2185" s="130"/>
      <c r="BE2185" s="130"/>
      <c r="BF2185" s="130"/>
      <c r="BG2185" s="130"/>
      <c r="BH2185" s="130"/>
      <c r="BI2185" s="130"/>
      <c r="BJ2185" s="130"/>
      <c r="BK2185" s="130"/>
      <c r="BL2185" s="130"/>
      <c r="BM2185" s="130"/>
      <c r="BN2185" s="130"/>
      <c r="BO2185" s="130"/>
      <c r="BP2185" s="130"/>
      <c r="BQ2185" s="130"/>
      <c r="BR2185" s="130"/>
      <c r="BS2185" s="111"/>
    </row>
    <row r="2186" spans="4:71" s="94" customFormat="1" ht="9.75" customHeight="1" x14ac:dyDescent="0.25">
      <c r="D2186" s="130"/>
      <c r="E2186" s="130"/>
      <c r="F2186" s="130"/>
      <c r="G2186" s="130"/>
      <c r="H2186" s="130"/>
      <c r="I2186" s="130"/>
      <c r="J2186" s="130"/>
      <c r="K2186" s="130"/>
      <c r="L2186" s="130"/>
      <c r="M2186" s="130"/>
      <c r="N2186" s="130"/>
      <c r="O2186" s="130"/>
      <c r="P2186" s="130"/>
      <c r="Q2186" s="130"/>
      <c r="R2186" s="130"/>
      <c r="S2186" s="130"/>
      <c r="T2186" s="130"/>
      <c r="U2186" s="130"/>
      <c r="V2186" s="130"/>
      <c r="W2186" s="130"/>
      <c r="X2186" s="130"/>
      <c r="Y2186" s="130"/>
      <c r="Z2186" s="130"/>
      <c r="AA2186" s="130"/>
      <c r="AB2186" s="130"/>
      <c r="AC2186" s="130"/>
      <c r="AD2186" s="130"/>
      <c r="AE2186" s="130"/>
      <c r="AF2186" s="130"/>
      <c r="AG2186" s="130"/>
      <c r="AH2186" s="130"/>
      <c r="AI2186" s="130"/>
      <c r="AJ2186" s="130"/>
      <c r="AK2186" s="130"/>
      <c r="AL2186" s="130"/>
      <c r="AM2186" s="130"/>
      <c r="AN2186" s="130"/>
      <c r="AO2186" s="130"/>
      <c r="AP2186" s="130"/>
      <c r="AQ2186" s="130"/>
      <c r="AR2186" s="130"/>
      <c r="AS2186" s="130"/>
      <c r="AT2186" s="130"/>
      <c r="AU2186" s="130"/>
      <c r="AV2186" s="130"/>
      <c r="AW2186" s="130"/>
      <c r="AX2186" s="130"/>
      <c r="AY2186" s="130"/>
      <c r="AZ2186" s="130"/>
      <c r="BA2186" s="130"/>
      <c r="BB2186" s="130"/>
      <c r="BC2186" s="130"/>
      <c r="BD2186" s="130"/>
      <c r="BE2186" s="130"/>
      <c r="BF2186" s="130"/>
      <c r="BG2186" s="130"/>
      <c r="BH2186" s="130"/>
      <c r="BI2186" s="130"/>
      <c r="BJ2186" s="130"/>
      <c r="BK2186" s="130"/>
      <c r="BL2186" s="130"/>
      <c r="BM2186" s="130"/>
      <c r="BN2186" s="130"/>
      <c r="BO2186" s="130"/>
      <c r="BP2186" s="130"/>
      <c r="BQ2186" s="130"/>
      <c r="BR2186" s="130"/>
      <c r="BS2186" s="111"/>
    </row>
    <row r="2187" spans="4:71" s="94" customFormat="1" ht="9.75" customHeight="1" x14ac:dyDescent="0.25">
      <c r="D2187" s="130"/>
      <c r="E2187" s="130"/>
      <c r="F2187" s="130"/>
      <c r="G2187" s="130"/>
      <c r="H2187" s="130"/>
      <c r="I2187" s="130"/>
      <c r="J2187" s="130"/>
      <c r="K2187" s="130"/>
      <c r="L2187" s="130"/>
      <c r="M2187" s="130"/>
      <c r="N2187" s="130"/>
      <c r="O2187" s="130"/>
      <c r="P2187" s="130"/>
      <c r="Q2187" s="130"/>
      <c r="R2187" s="130"/>
      <c r="S2187" s="130"/>
      <c r="T2187" s="130"/>
      <c r="U2187" s="130"/>
      <c r="V2187" s="130"/>
      <c r="W2187" s="130"/>
      <c r="X2187" s="130"/>
      <c r="Y2187" s="130"/>
      <c r="Z2187" s="130"/>
      <c r="AA2187" s="130"/>
      <c r="AB2187" s="130"/>
      <c r="AC2187" s="130"/>
      <c r="AD2187" s="130"/>
      <c r="AE2187" s="130"/>
      <c r="AF2187" s="130"/>
      <c r="AG2187" s="130"/>
      <c r="AH2187" s="130"/>
      <c r="AI2187" s="130"/>
      <c r="AJ2187" s="130"/>
      <c r="AK2187" s="130"/>
      <c r="AL2187" s="130"/>
      <c r="AM2187" s="130"/>
      <c r="AN2187" s="130"/>
      <c r="AO2187" s="130"/>
      <c r="AP2187" s="130"/>
      <c r="AQ2187" s="130"/>
      <c r="AR2187" s="130"/>
      <c r="AS2187" s="130"/>
      <c r="AT2187" s="130"/>
      <c r="AU2187" s="130"/>
      <c r="AV2187" s="130"/>
      <c r="AW2187" s="130"/>
      <c r="AX2187" s="130"/>
      <c r="AY2187" s="130"/>
      <c r="AZ2187" s="130"/>
      <c r="BA2187" s="130"/>
      <c r="BB2187" s="130"/>
      <c r="BC2187" s="130"/>
      <c r="BD2187" s="130"/>
      <c r="BE2187" s="130"/>
      <c r="BF2187" s="130"/>
      <c r="BG2187" s="130"/>
      <c r="BH2187" s="130"/>
      <c r="BI2187" s="130"/>
      <c r="BJ2187" s="130"/>
      <c r="BK2187" s="130"/>
      <c r="BL2187" s="130"/>
      <c r="BM2187" s="130"/>
      <c r="BN2187" s="130"/>
      <c r="BO2187" s="130"/>
      <c r="BP2187" s="130"/>
      <c r="BQ2187" s="130"/>
      <c r="BR2187" s="130"/>
      <c r="BS2187" s="111"/>
    </row>
    <row r="2188" spans="4:71" s="94" customFormat="1" ht="9.75" customHeight="1" x14ac:dyDescent="0.25">
      <c r="D2188" s="130"/>
      <c r="E2188" s="130"/>
      <c r="F2188" s="130"/>
      <c r="G2188" s="130"/>
      <c r="H2188" s="130"/>
      <c r="I2188" s="130"/>
      <c r="J2188" s="130"/>
      <c r="K2188" s="130"/>
      <c r="L2188" s="130"/>
      <c r="M2188" s="130"/>
      <c r="N2188" s="130"/>
      <c r="O2188" s="130"/>
      <c r="P2188" s="130"/>
      <c r="Q2188" s="130"/>
      <c r="R2188" s="130"/>
      <c r="S2188" s="130"/>
      <c r="T2188" s="130"/>
      <c r="U2188" s="130"/>
      <c r="V2188" s="130"/>
      <c r="W2188" s="130"/>
      <c r="X2188" s="130"/>
      <c r="Y2188" s="130"/>
      <c r="Z2188" s="130"/>
      <c r="AA2188" s="130"/>
      <c r="AB2188" s="130"/>
      <c r="AC2188" s="130"/>
      <c r="AD2188" s="130"/>
      <c r="AE2188" s="130"/>
      <c r="AF2188" s="130"/>
      <c r="AG2188" s="130"/>
      <c r="AH2188" s="130"/>
      <c r="AI2188" s="130"/>
      <c r="AJ2188" s="130"/>
      <c r="AK2188" s="130"/>
      <c r="AL2188" s="130"/>
      <c r="AM2188" s="130"/>
      <c r="AN2188" s="130"/>
      <c r="AO2188" s="130"/>
      <c r="AP2188" s="130"/>
      <c r="AQ2188" s="130"/>
      <c r="AR2188" s="130"/>
      <c r="AS2188" s="130"/>
      <c r="AT2188" s="130"/>
      <c r="AU2188" s="130"/>
      <c r="AV2188" s="130"/>
      <c r="AW2188" s="130"/>
      <c r="AX2188" s="130"/>
      <c r="AY2188" s="130"/>
      <c r="AZ2188" s="130"/>
      <c r="BA2188" s="130"/>
      <c r="BB2188" s="130"/>
      <c r="BC2188" s="130"/>
      <c r="BD2188" s="130"/>
      <c r="BE2188" s="130"/>
      <c r="BF2188" s="130"/>
      <c r="BG2188" s="130"/>
      <c r="BH2188" s="130"/>
      <c r="BI2188" s="130"/>
      <c r="BJ2188" s="130"/>
      <c r="BK2188" s="130"/>
      <c r="BL2188" s="130"/>
      <c r="BM2188" s="130"/>
      <c r="BN2188" s="130"/>
      <c r="BO2188" s="130"/>
      <c r="BP2188" s="130"/>
      <c r="BQ2188" s="130"/>
      <c r="BR2188" s="130"/>
      <c r="BS2188" s="111"/>
    </row>
    <row r="2189" spans="4:71" s="94" customFormat="1" ht="9.75" customHeight="1" x14ac:dyDescent="0.25">
      <c r="D2189" s="130"/>
      <c r="E2189" s="130"/>
      <c r="F2189" s="130"/>
      <c r="G2189" s="130"/>
      <c r="H2189" s="130"/>
      <c r="I2189" s="130"/>
      <c r="J2189" s="130"/>
      <c r="K2189" s="130"/>
      <c r="L2189" s="130"/>
      <c r="M2189" s="130"/>
      <c r="N2189" s="130"/>
      <c r="O2189" s="130"/>
      <c r="P2189" s="130"/>
      <c r="Q2189" s="130"/>
      <c r="R2189" s="130"/>
      <c r="S2189" s="130"/>
      <c r="T2189" s="130"/>
      <c r="U2189" s="130"/>
      <c r="V2189" s="130"/>
      <c r="W2189" s="130"/>
      <c r="X2189" s="130"/>
      <c r="Y2189" s="130"/>
      <c r="Z2189" s="130"/>
      <c r="AA2189" s="130"/>
      <c r="AB2189" s="130"/>
      <c r="AC2189" s="130"/>
      <c r="AD2189" s="130"/>
      <c r="AE2189" s="130"/>
      <c r="AF2189" s="130"/>
      <c r="AG2189" s="130"/>
      <c r="AH2189" s="130"/>
      <c r="AI2189" s="130"/>
      <c r="AJ2189" s="130"/>
      <c r="AK2189" s="130"/>
      <c r="AL2189" s="130"/>
      <c r="AM2189" s="130"/>
      <c r="AN2189" s="130"/>
      <c r="AO2189" s="130"/>
      <c r="AP2189" s="130"/>
      <c r="AQ2189" s="130"/>
      <c r="AR2189" s="130"/>
      <c r="AS2189" s="130"/>
      <c r="AT2189" s="130"/>
      <c r="AU2189" s="130"/>
      <c r="AV2189" s="130"/>
      <c r="AW2189" s="130"/>
      <c r="AX2189" s="130"/>
      <c r="AY2189" s="130"/>
      <c r="AZ2189" s="130"/>
      <c r="BA2189" s="130"/>
      <c r="BB2189" s="130"/>
      <c r="BC2189" s="130"/>
      <c r="BD2189" s="130"/>
      <c r="BE2189" s="130"/>
      <c r="BF2189" s="130"/>
      <c r="BG2189" s="130"/>
      <c r="BH2189" s="130"/>
      <c r="BI2189" s="130"/>
      <c r="BJ2189" s="130"/>
      <c r="BK2189" s="130"/>
      <c r="BL2189" s="130"/>
      <c r="BM2189" s="130"/>
      <c r="BN2189" s="130"/>
      <c r="BO2189" s="130"/>
      <c r="BP2189" s="130"/>
      <c r="BQ2189" s="130"/>
      <c r="BR2189" s="130"/>
      <c r="BS2189" s="111"/>
    </row>
    <row r="2190" spans="4:71" s="94" customFormat="1" ht="9.75" customHeight="1" x14ac:dyDescent="0.25">
      <c r="D2190" s="130"/>
      <c r="E2190" s="130"/>
      <c r="F2190" s="130"/>
      <c r="G2190" s="130"/>
      <c r="H2190" s="130"/>
      <c r="I2190" s="130"/>
      <c r="J2190" s="130"/>
      <c r="K2190" s="130"/>
      <c r="L2190" s="130"/>
      <c r="M2190" s="130"/>
      <c r="N2190" s="130"/>
      <c r="O2190" s="130"/>
      <c r="P2190" s="130"/>
      <c r="Q2190" s="130"/>
      <c r="R2190" s="130"/>
      <c r="S2190" s="130"/>
      <c r="T2190" s="130"/>
      <c r="U2190" s="130"/>
      <c r="V2190" s="130"/>
      <c r="W2190" s="130"/>
      <c r="X2190" s="130"/>
      <c r="Y2190" s="130"/>
      <c r="Z2190" s="130"/>
      <c r="AA2190" s="130"/>
      <c r="AB2190" s="130"/>
      <c r="AC2190" s="130"/>
      <c r="AD2190" s="130"/>
      <c r="AE2190" s="130"/>
      <c r="AF2190" s="130"/>
      <c r="AG2190" s="130"/>
      <c r="AH2190" s="130"/>
      <c r="AI2190" s="130"/>
      <c r="AJ2190" s="130"/>
      <c r="AK2190" s="130"/>
      <c r="AL2190" s="130"/>
      <c r="AM2190" s="130"/>
      <c r="AN2190" s="130"/>
      <c r="AO2190" s="130"/>
      <c r="AP2190" s="130"/>
      <c r="AQ2190" s="130"/>
      <c r="AR2190" s="130"/>
      <c r="AS2190" s="130"/>
      <c r="AT2190" s="130"/>
      <c r="AU2190" s="130"/>
      <c r="AV2190" s="130"/>
      <c r="AW2190" s="130"/>
      <c r="AX2190" s="130"/>
      <c r="AY2190" s="130"/>
      <c r="AZ2190" s="130"/>
      <c r="BA2190" s="130"/>
      <c r="BB2190" s="130"/>
      <c r="BC2190" s="130"/>
      <c r="BD2190" s="130"/>
      <c r="BE2190" s="130"/>
      <c r="BF2190" s="130"/>
      <c r="BG2190" s="130"/>
      <c r="BH2190" s="130"/>
      <c r="BI2190" s="130"/>
      <c r="BJ2190" s="130"/>
      <c r="BK2190" s="130"/>
      <c r="BL2190" s="130"/>
      <c r="BM2190" s="130"/>
      <c r="BN2190" s="130"/>
      <c r="BO2190" s="130"/>
      <c r="BP2190" s="130"/>
      <c r="BQ2190" s="130"/>
      <c r="BR2190" s="130"/>
      <c r="BS2190" s="111"/>
    </row>
    <row r="2191" spans="4:71" s="94" customFormat="1" ht="9.75" customHeight="1" x14ac:dyDescent="0.25">
      <c r="D2191" s="130"/>
      <c r="E2191" s="130"/>
      <c r="F2191" s="130"/>
      <c r="G2191" s="130"/>
      <c r="H2191" s="130"/>
      <c r="I2191" s="130"/>
      <c r="J2191" s="130"/>
      <c r="K2191" s="130"/>
      <c r="L2191" s="130"/>
      <c r="M2191" s="130"/>
      <c r="N2191" s="130"/>
      <c r="O2191" s="130"/>
      <c r="P2191" s="130"/>
      <c r="Q2191" s="130"/>
      <c r="R2191" s="130"/>
      <c r="S2191" s="130"/>
      <c r="T2191" s="130"/>
      <c r="U2191" s="130"/>
      <c r="V2191" s="130"/>
      <c r="W2191" s="130"/>
      <c r="X2191" s="130"/>
      <c r="Y2191" s="130"/>
      <c r="Z2191" s="130"/>
      <c r="AA2191" s="130"/>
      <c r="AB2191" s="130"/>
      <c r="AC2191" s="130"/>
      <c r="AD2191" s="130"/>
      <c r="AE2191" s="130"/>
      <c r="AF2191" s="130"/>
      <c r="AG2191" s="130"/>
      <c r="AH2191" s="130"/>
      <c r="AI2191" s="130"/>
      <c r="AJ2191" s="130"/>
      <c r="AK2191" s="130"/>
      <c r="AL2191" s="130"/>
      <c r="AM2191" s="130"/>
      <c r="AN2191" s="130"/>
      <c r="AO2191" s="130"/>
      <c r="AP2191" s="130"/>
      <c r="AQ2191" s="130"/>
      <c r="AR2191" s="130"/>
      <c r="AS2191" s="130"/>
      <c r="AT2191" s="130"/>
      <c r="AU2191" s="130"/>
      <c r="AV2191" s="130"/>
      <c r="AW2191" s="130"/>
      <c r="AX2191" s="130"/>
      <c r="AY2191" s="130"/>
      <c r="AZ2191" s="130"/>
      <c r="BA2191" s="130"/>
      <c r="BB2191" s="130"/>
      <c r="BC2191" s="130"/>
      <c r="BD2191" s="130"/>
      <c r="BE2191" s="130"/>
      <c r="BF2191" s="130"/>
      <c r="BG2191" s="130"/>
      <c r="BH2191" s="130"/>
      <c r="BI2191" s="130"/>
      <c r="BJ2191" s="130"/>
      <c r="BK2191" s="130"/>
      <c r="BL2191" s="130"/>
      <c r="BM2191" s="130"/>
      <c r="BN2191" s="130"/>
      <c r="BO2191" s="130"/>
      <c r="BP2191" s="130"/>
      <c r="BQ2191" s="130"/>
      <c r="BR2191" s="130"/>
      <c r="BS2191" s="111"/>
    </row>
    <row r="2192" spans="4:71" s="94" customFormat="1" ht="9.75" customHeight="1" x14ac:dyDescent="0.25">
      <c r="D2192" s="130"/>
      <c r="E2192" s="130"/>
      <c r="F2192" s="130"/>
      <c r="G2192" s="130"/>
      <c r="H2192" s="130"/>
      <c r="I2192" s="130"/>
      <c r="J2192" s="130"/>
      <c r="K2192" s="130"/>
      <c r="L2192" s="130"/>
      <c r="M2192" s="130"/>
      <c r="N2192" s="130"/>
      <c r="O2192" s="130"/>
      <c r="P2192" s="130"/>
      <c r="Q2192" s="130"/>
      <c r="R2192" s="130"/>
      <c r="S2192" s="130"/>
      <c r="T2192" s="130"/>
      <c r="U2192" s="130"/>
      <c r="V2192" s="130"/>
      <c r="W2192" s="130"/>
      <c r="X2192" s="130"/>
      <c r="Y2192" s="130"/>
      <c r="Z2192" s="130"/>
      <c r="AA2192" s="130"/>
      <c r="AB2192" s="130"/>
      <c r="AC2192" s="130"/>
      <c r="AD2192" s="130"/>
      <c r="AE2192" s="130"/>
      <c r="AF2192" s="130"/>
      <c r="AG2192" s="130"/>
      <c r="AH2192" s="130"/>
      <c r="AI2192" s="130"/>
      <c r="AJ2192" s="130"/>
      <c r="AK2192" s="130"/>
      <c r="AL2192" s="130"/>
      <c r="AM2192" s="130"/>
      <c r="AN2192" s="130"/>
      <c r="AO2192" s="130"/>
      <c r="AP2192" s="130"/>
      <c r="AQ2192" s="130"/>
      <c r="AR2192" s="130"/>
      <c r="AS2192" s="130"/>
      <c r="AT2192" s="130"/>
      <c r="AU2192" s="130"/>
      <c r="AV2192" s="130"/>
      <c r="AW2192" s="130"/>
      <c r="AX2192" s="130"/>
      <c r="AY2192" s="130"/>
      <c r="AZ2192" s="130"/>
      <c r="BA2192" s="130"/>
      <c r="BB2192" s="130"/>
      <c r="BC2192" s="130"/>
      <c r="BD2192" s="130"/>
      <c r="BE2192" s="130"/>
      <c r="BF2192" s="130"/>
      <c r="BG2192" s="130"/>
      <c r="BH2192" s="130"/>
      <c r="BI2192" s="130"/>
      <c r="BJ2192" s="130"/>
      <c r="BK2192" s="130"/>
      <c r="BL2192" s="130"/>
      <c r="BM2192" s="130"/>
      <c r="BN2192" s="130"/>
      <c r="BO2192" s="130"/>
      <c r="BP2192" s="130"/>
      <c r="BQ2192" s="130"/>
      <c r="BR2192" s="130"/>
      <c r="BS2192" s="111"/>
    </row>
    <row r="2193" spans="4:71" s="94" customFormat="1" ht="9.75" customHeight="1" x14ac:dyDescent="0.25">
      <c r="D2193" s="130"/>
      <c r="E2193" s="130"/>
      <c r="F2193" s="130"/>
      <c r="G2193" s="130"/>
      <c r="H2193" s="130"/>
      <c r="I2193" s="130"/>
      <c r="J2193" s="130"/>
      <c r="K2193" s="130"/>
      <c r="L2193" s="130"/>
      <c r="M2193" s="130"/>
      <c r="N2193" s="130"/>
      <c r="O2193" s="130"/>
      <c r="P2193" s="130"/>
      <c r="Q2193" s="130"/>
      <c r="R2193" s="130"/>
      <c r="S2193" s="130"/>
      <c r="T2193" s="130"/>
      <c r="U2193" s="130"/>
      <c r="V2193" s="130"/>
      <c r="W2193" s="130"/>
      <c r="X2193" s="130"/>
      <c r="Y2193" s="130"/>
      <c r="Z2193" s="130"/>
      <c r="AA2193" s="130"/>
      <c r="AB2193" s="130"/>
      <c r="AC2193" s="130"/>
      <c r="AD2193" s="130"/>
      <c r="AE2193" s="130"/>
      <c r="AF2193" s="130"/>
      <c r="AG2193" s="130"/>
      <c r="AH2193" s="130"/>
      <c r="AI2193" s="130"/>
      <c r="AJ2193" s="130"/>
      <c r="AK2193" s="130"/>
      <c r="AL2193" s="130"/>
      <c r="AM2193" s="130"/>
      <c r="AN2193" s="130"/>
      <c r="AO2193" s="130"/>
      <c r="AP2193" s="130"/>
      <c r="AQ2193" s="130"/>
      <c r="AR2193" s="130"/>
      <c r="AS2193" s="130"/>
      <c r="AT2193" s="130"/>
      <c r="AU2193" s="130"/>
      <c r="AV2193" s="130"/>
      <c r="AW2193" s="130"/>
      <c r="AX2193" s="130"/>
      <c r="AY2193" s="130"/>
      <c r="AZ2193" s="130"/>
      <c r="BA2193" s="130"/>
      <c r="BB2193" s="130"/>
      <c r="BC2193" s="130"/>
      <c r="BD2193" s="130"/>
      <c r="BE2193" s="130"/>
      <c r="BF2193" s="130"/>
      <c r="BG2193" s="130"/>
      <c r="BH2193" s="130"/>
      <c r="BI2193" s="130"/>
      <c r="BJ2193" s="130"/>
      <c r="BK2193" s="130"/>
      <c r="BL2193" s="130"/>
      <c r="BM2193" s="130"/>
      <c r="BN2193" s="130"/>
      <c r="BO2193" s="130"/>
      <c r="BP2193" s="130"/>
      <c r="BQ2193" s="130"/>
      <c r="BR2193" s="130"/>
      <c r="BS2193" s="111"/>
    </row>
    <row r="2194" spans="4:71" s="94" customFormat="1" ht="9.75" customHeight="1" x14ac:dyDescent="0.25">
      <c r="D2194" s="130"/>
      <c r="E2194" s="130"/>
      <c r="F2194" s="130"/>
      <c r="G2194" s="130"/>
      <c r="H2194" s="130"/>
      <c r="I2194" s="130"/>
      <c r="J2194" s="130"/>
      <c r="K2194" s="130"/>
      <c r="L2194" s="130"/>
      <c r="M2194" s="130"/>
      <c r="N2194" s="130"/>
      <c r="O2194" s="130"/>
      <c r="P2194" s="130"/>
      <c r="Q2194" s="130"/>
      <c r="R2194" s="130"/>
      <c r="S2194" s="130"/>
      <c r="T2194" s="130"/>
      <c r="U2194" s="130"/>
      <c r="V2194" s="130"/>
      <c r="W2194" s="130"/>
      <c r="X2194" s="130"/>
      <c r="Y2194" s="130"/>
      <c r="Z2194" s="130"/>
      <c r="AA2194" s="130"/>
      <c r="AB2194" s="130"/>
      <c r="AC2194" s="130"/>
      <c r="AD2194" s="130"/>
      <c r="AE2194" s="130"/>
      <c r="AF2194" s="130"/>
      <c r="AG2194" s="130"/>
      <c r="AH2194" s="130"/>
      <c r="AI2194" s="130"/>
      <c r="AJ2194" s="130"/>
      <c r="AK2194" s="130"/>
      <c r="AL2194" s="130"/>
      <c r="AM2194" s="130"/>
      <c r="AN2194" s="130"/>
      <c r="AO2194" s="130"/>
      <c r="AP2194" s="130"/>
      <c r="AQ2194" s="130"/>
      <c r="AR2194" s="130"/>
      <c r="AS2194" s="130"/>
      <c r="AT2194" s="130"/>
      <c r="AU2194" s="130"/>
      <c r="AV2194" s="130"/>
      <c r="AW2194" s="130"/>
      <c r="AX2194" s="130"/>
      <c r="AY2194" s="130"/>
      <c r="AZ2194" s="130"/>
      <c r="BA2194" s="130"/>
      <c r="BB2194" s="130"/>
      <c r="BC2194" s="130"/>
      <c r="BD2194" s="130"/>
      <c r="BE2194" s="130"/>
      <c r="BF2194" s="130"/>
      <c r="BG2194" s="130"/>
      <c r="BH2194" s="130"/>
      <c r="BI2194" s="130"/>
      <c r="BJ2194" s="130"/>
      <c r="BK2194" s="130"/>
      <c r="BL2194" s="130"/>
      <c r="BM2194" s="130"/>
      <c r="BN2194" s="130"/>
      <c r="BO2194" s="130"/>
      <c r="BP2194" s="130"/>
      <c r="BQ2194" s="130"/>
      <c r="BR2194" s="130"/>
      <c r="BS2194" s="111"/>
    </row>
    <row r="2195" spans="4:71" s="94" customFormat="1" ht="9.75" customHeight="1" x14ac:dyDescent="0.25">
      <c r="D2195" s="130"/>
      <c r="E2195" s="130"/>
      <c r="F2195" s="130"/>
      <c r="G2195" s="130"/>
      <c r="H2195" s="130"/>
      <c r="I2195" s="130"/>
      <c r="J2195" s="130"/>
      <c r="K2195" s="130"/>
      <c r="L2195" s="130"/>
      <c r="M2195" s="130"/>
      <c r="N2195" s="130"/>
      <c r="O2195" s="130"/>
      <c r="P2195" s="130"/>
      <c r="Q2195" s="130"/>
      <c r="R2195" s="130"/>
      <c r="S2195" s="130"/>
      <c r="T2195" s="130"/>
      <c r="U2195" s="130"/>
      <c r="V2195" s="130"/>
      <c r="W2195" s="130"/>
      <c r="X2195" s="130"/>
      <c r="Y2195" s="130"/>
      <c r="Z2195" s="130"/>
      <c r="AA2195" s="130"/>
      <c r="AB2195" s="130"/>
      <c r="AC2195" s="130"/>
      <c r="AD2195" s="130"/>
      <c r="AE2195" s="130"/>
      <c r="AF2195" s="130"/>
      <c r="AG2195" s="130"/>
      <c r="AH2195" s="130"/>
      <c r="AI2195" s="130"/>
      <c r="AJ2195" s="130"/>
      <c r="AK2195" s="130"/>
      <c r="AL2195" s="130"/>
      <c r="AM2195" s="130"/>
      <c r="AN2195" s="130"/>
      <c r="AO2195" s="130"/>
      <c r="AP2195" s="130"/>
      <c r="AQ2195" s="130"/>
      <c r="AR2195" s="130"/>
      <c r="AS2195" s="130"/>
      <c r="AT2195" s="130"/>
      <c r="AU2195" s="130"/>
      <c r="AV2195" s="130"/>
      <c r="AW2195" s="130"/>
      <c r="AX2195" s="130"/>
      <c r="AY2195" s="130"/>
      <c r="AZ2195" s="130"/>
      <c r="BA2195" s="130"/>
      <c r="BB2195" s="130"/>
      <c r="BC2195" s="130"/>
      <c r="BD2195" s="130"/>
      <c r="BE2195" s="130"/>
      <c r="BF2195" s="130"/>
      <c r="BG2195" s="130"/>
      <c r="BH2195" s="130"/>
      <c r="BI2195" s="130"/>
      <c r="BJ2195" s="130"/>
      <c r="BK2195" s="130"/>
      <c r="BL2195" s="130"/>
      <c r="BM2195" s="130"/>
      <c r="BN2195" s="130"/>
      <c r="BO2195" s="130"/>
      <c r="BP2195" s="130"/>
      <c r="BQ2195" s="130"/>
      <c r="BR2195" s="130"/>
      <c r="BS2195" s="111"/>
    </row>
    <row r="2196" spans="4:71" s="94" customFormat="1" ht="9.75" customHeight="1" x14ac:dyDescent="0.25">
      <c r="D2196" s="130"/>
      <c r="E2196" s="130"/>
      <c r="F2196" s="130"/>
      <c r="G2196" s="130"/>
      <c r="H2196" s="130"/>
      <c r="I2196" s="130"/>
      <c r="J2196" s="130"/>
      <c r="K2196" s="130"/>
      <c r="L2196" s="130"/>
      <c r="M2196" s="130"/>
      <c r="N2196" s="130"/>
      <c r="O2196" s="130"/>
      <c r="P2196" s="130"/>
      <c r="Q2196" s="130"/>
      <c r="R2196" s="130"/>
      <c r="S2196" s="130"/>
      <c r="T2196" s="130"/>
      <c r="U2196" s="130"/>
      <c r="V2196" s="130"/>
      <c r="W2196" s="130"/>
      <c r="X2196" s="130"/>
      <c r="Y2196" s="130"/>
      <c r="Z2196" s="130"/>
      <c r="AA2196" s="130"/>
      <c r="AB2196" s="130"/>
      <c r="AC2196" s="130"/>
      <c r="AD2196" s="130"/>
      <c r="AE2196" s="130"/>
      <c r="AF2196" s="130"/>
      <c r="AG2196" s="130"/>
      <c r="AH2196" s="130"/>
      <c r="AI2196" s="130"/>
      <c r="AJ2196" s="130"/>
      <c r="AK2196" s="130"/>
      <c r="AL2196" s="130"/>
      <c r="AM2196" s="130"/>
      <c r="AN2196" s="130"/>
      <c r="AO2196" s="130"/>
      <c r="AP2196" s="130"/>
      <c r="AQ2196" s="130"/>
      <c r="AR2196" s="130"/>
      <c r="AS2196" s="130"/>
      <c r="AT2196" s="130"/>
      <c r="AU2196" s="130"/>
      <c r="AV2196" s="130"/>
      <c r="AW2196" s="130"/>
      <c r="AX2196" s="130"/>
      <c r="AY2196" s="130"/>
      <c r="AZ2196" s="130"/>
      <c r="BA2196" s="130"/>
      <c r="BB2196" s="130"/>
      <c r="BC2196" s="130"/>
      <c r="BD2196" s="130"/>
      <c r="BE2196" s="130"/>
      <c r="BF2196" s="130"/>
      <c r="BG2196" s="130"/>
      <c r="BH2196" s="130"/>
      <c r="BI2196" s="130"/>
      <c r="BJ2196" s="130"/>
      <c r="BK2196" s="130"/>
      <c r="BL2196" s="130"/>
      <c r="BM2196" s="130"/>
      <c r="BN2196" s="130"/>
      <c r="BO2196" s="130"/>
      <c r="BP2196" s="130"/>
      <c r="BQ2196" s="130"/>
      <c r="BR2196" s="130"/>
      <c r="BS2196" s="111"/>
    </row>
    <row r="2197" spans="4:71" s="94" customFormat="1" ht="9.75" customHeight="1" x14ac:dyDescent="0.25">
      <c r="D2197" s="130"/>
      <c r="E2197" s="130"/>
      <c r="F2197" s="130"/>
      <c r="G2197" s="130"/>
      <c r="H2197" s="130"/>
      <c r="I2197" s="130"/>
      <c r="J2197" s="130"/>
      <c r="K2197" s="130"/>
      <c r="L2197" s="130"/>
      <c r="M2197" s="130"/>
      <c r="N2197" s="130"/>
      <c r="O2197" s="130"/>
      <c r="P2197" s="130"/>
      <c r="Q2197" s="130"/>
      <c r="R2197" s="130"/>
      <c r="S2197" s="130"/>
      <c r="T2197" s="130"/>
      <c r="U2197" s="130"/>
      <c r="V2197" s="130"/>
      <c r="W2197" s="130"/>
      <c r="X2197" s="130"/>
      <c r="Y2197" s="130"/>
      <c r="Z2197" s="130"/>
      <c r="AA2197" s="130"/>
      <c r="AB2197" s="130"/>
      <c r="AC2197" s="130"/>
      <c r="AD2197" s="130"/>
      <c r="AE2197" s="130"/>
      <c r="AF2197" s="130"/>
      <c r="AG2197" s="130"/>
      <c r="AH2197" s="130"/>
      <c r="AI2197" s="130"/>
      <c r="AJ2197" s="130"/>
      <c r="AK2197" s="130"/>
      <c r="AL2197" s="130"/>
      <c r="AM2197" s="130"/>
      <c r="AN2197" s="130"/>
      <c r="AO2197" s="130"/>
      <c r="AP2197" s="130"/>
      <c r="AQ2197" s="130"/>
      <c r="AR2197" s="130"/>
      <c r="AS2197" s="130"/>
      <c r="AT2197" s="130"/>
      <c r="AU2197" s="130"/>
      <c r="AV2197" s="130"/>
      <c r="AW2197" s="130"/>
      <c r="AX2197" s="130"/>
      <c r="AY2197" s="130"/>
      <c r="AZ2197" s="130"/>
      <c r="BA2197" s="130"/>
      <c r="BB2197" s="130"/>
      <c r="BC2197" s="130"/>
      <c r="BD2197" s="130"/>
      <c r="BE2197" s="130"/>
      <c r="BF2197" s="130"/>
      <c r="BG2197" s="130"/>
      <c r="BH2197" s="130"/>
      <c r="BI2197" s="130"/>
      <c r="BJ2197" s="130"/>
      <c r="BK2197" s="130"/>
      <c r="BL2197" s="130"/>
      <c r="BM2197" s="130"/>
      <c r="BN2197" s="130"/>
      <c r="BO2197" s="130"/>
      <c r="BP2197" s="130"/>
      <c r="BQ2197" s="130"/>
      <c r="BR2197" s="130"/>
      <c r="BS2197" s="111"/>
    </row>
    <row r="2198" spans="4:71" s="94" customFormat="1" ht="9.75" customHeight="1" x14ac:dyDescent="0.25">
      <c r="D2198" s="130"/>
      <c r="E2198" s="130"/>
      <c r="F2198" s="130"/>
      <c r="G2198" s="130"/>
      <c r="H2198" s="130"/>
      <c r="I2198" s="130"/>
      <c r="J2198" s="130"/>
      <c r="K2198" s="130"/>
      <c r="L2198" s="130"/>
      <c r="M2198" s="130"/>
      <c r="N2198" s="130"/>
      <c r="O2198" s="130"/>
      <c r="P2198" s="130"/>
      <c r="Q2198" s="130"/>
      <c r="R2198" s="130"/>
      <c r="S2198" s="130"/>
      <c r="T2198" s="130"/>
      <c r="U2198" s="130"/>
      <c r="V2198" s="130"/>
      <c r="W2198" s="130"/>
      <c r="X2198" s="130"/>
      <c r="Y2198" s="130"/>
      <c r="Z2198" s="130"/>
      <c r="AA2198" s="130"/>
      <c r="AB2198" s="130"/>
      <c r="AC2198" s="130"/>
      <c r="AD2198" s="130"/>
      <c r="AE2198" s="130"/>
      <c r="AF2198" s="130"/>
      <c r="AG2198" s="130"/>
      <c r="AH2198" s="130"/>
      <c r="AI2198" s="130"/>
      <c r="AJ2198" s="130"/>
      <c r="AK2198" s="130"/>
      <c r="AL2198" s="130"/>
      <c r="AM2198" s="130"/>
      <c r="AN2198" s="130"/>
      <c r="AO2198" s="130"/>
      <c r="AP2198" s="130"/>
      <c r="AQ2198" s="130"/>
      <c r="AR2198" s="130"/>
      <c r="AS2198" s="130"/>
      <c r="AT2198" s="130"/>
      <c r="AU2198" s="130"/>
      <c r="AV2198" s="130"/>
      <c r="AW2198" s="130"/>
      <c r="AX2198" s="130"/>
      <c r="AY2198" s="130"/>
      <c r="AZ2198" s="130"/>
      <c r="BA2198" s="130"/>
      <c r="BB2198" s="130"/>
      <c r="BC2198" s="130"/>
      <c r="BD2198" s="130"/>
      <c r="BE2198" s="130"/>
      <c r="BF2198" s="130"/>
      <c r="BG2198" s="130"/>
      <c r="BH2198" s="130"/>
      <c r="BI2198" s="130"/>
      <c r="BJ2198" s="130"/>
      <c r="BK2198" s="130"/>
      <c r="BL2198" s="130"/>
      <c r="BM2198" s="130"/>
      <c r="BN2198" s="130"/>
      <c r="BO2198" s="130"/>
      <c r="BP2198" s="130"/>
      <c r="BQ2198" s="130"/>
      <c r="BR2198" s="130"/>
      <c r="BS2198" s="111"/>
    </row>
    <row r="2199" spans="4:71" s="94" customFormat="1" ht="9.75" customHeight="1" x14ac:dyDescent="0.25">
      <c r="D2199" s="130"/>
      <c r="E2199" s="130"/>
      <c r="F2199" s="130"/>
      <c r="G2199" s="130"/>
      <c r="H2199" s="130"/>
      <c r="I2199" s="130"/>
      <c r="J2199" s="130"/>
      <c r="K2199" s="130"/>
      <c r="L2199" s="130"/>
      <c r="M2199" s="130"/>
      <c r="N2199" s="130"/>
      <c r="O2199" s="130"/>
      <c r="P2199" s="130"/>
      <c r="Q2199" s="130"/>
      <c r="R2199" s="130"/>
      <c r="S2199" s="130"/>
      <c r="T2199" s="130"/>
      <c r="U2199" s="130"/>
      <c r="V2199" s="130"/>
      <c r="W2199" s="130"/>
      <c r="X2199" s="130"/>
      <c r="Y2199" s="130"/>
      <c r="Z2199" s="130"/>
      <c r="AA2199" s="130"/>
      <c r="AB2199" s="130"/>
      <c r="AC2199" s="130"/>
      <c r="AD2199" s="130"/>
      <c r="AE2199" s="130"/>
      <c r="AF2199" s="130"/>
      <c r="AG2199" s="130"/>
      <c r="AH2199" s="130"/>
      <c r="AI2199" s="130"/>
      <c r="AJ2199" s="130"/>
      <c r="AK2199" s="130"/>
      <c r="AL2199" s="130"/>
      <c r="AM2199" s="130"/>
      <c r="AN2199" s="130"/>
      <c r="AO2199" s="130"/>
      <c r="AP2199" s="130"/>
      <c r="AQ2199" s="130"/>
      <c r="AR2199" s="130"/>
      <c r="AS2199" s="130"/>
      <c r="AT2199" s="130"/>
      <c r="AU2199" s="130"/>
      <c r="AV2199" s="130"/>
      <c r="AW2199" s="130"/>
      <c r="AX2199" s="130"/>
      <c r="AY2199" s="130"/>
      <c r="AZ2199" s="130"/>
      <c r="BA2199" s="130"/>
      <c r="BB2199" s="130"/>
      <c r="BC2199" s="130"/>
      <c r="BD2199" s="130"/>
      <c r="BE2199" s="130"/>
      <c r="BF2199" s="130"/>
      <c r="BG2199" s="130"/>
      <c r="BH2199" s="130"/>
      <c r="BI2199" s="130"/>
      <c r="BJ2199" s="130"/>
      <c r="BK2199" s="130"/>
      <c r="BL2199" s="130"/>
      <c r="BM2199" s="130"/>
      <c r="BN2199" s="130"/>
      <c r="BO2199" s="130"/>
      <c r="BP2199" s="130"/>
      <c r="BQ2199" s="130"/>
      <c r="BR2199" s="130"/>
      <c r="BS2199" s="111"/>
    </row>
    <row r="2200" spans="4:71" s="94" customFormat="1" ht="9.75" customHeight="1" x14ac:dyDescent="0.25">
      <c r="D2200" s="130"/>
      <c r="E2200" s="130"/>
      <c r="F2200" s="130"/>
      <c r="G2200" s="130"/>
      <c r="H2200" s="130"/>
      <c r="I2200" s="130"/>
      <c r="J2200" s="130"/>
      <c r="K2200" s="130"/>
      <c r="L2200" s="130"/>
      <c r="M2200" s="130"/>
      <c r="N2200" s="130"/>
      <c r="O2200" s="130"/>
      <c r="P2200" s="130"/>
      <c r="Q2200" s="130"/>
      <c r="R2200" s="130"/>
      <c r="S2200" s="130"/>
      <c r="T2200" s="130"/>
      <c r="U2200" s="130"/>
      <c r="V2200" s="130"/>
      <c r="W2200" s="130"/>
      <c r="X2200" s="130"/>
      <c r="Y2200" s="130"/>
      <c r="Z2200" s="130"/>
      <c r="AA2200" s="130"/>
      <c r="AB2200" s="130"/>
      <c r="AC2200" s="130"/>
      <c r="AD2200" s="130"/>
      <c r="AE2200" s="130"/>
      <c r="AF2200" s="130"/>
      <c r="AG2200" s="130"/>
      <c r="AH2200" s="130"/>
      <c r="AI2200" s="130"/>
      <c r="AJ2200" s="130"/>
      <c r="AK2200" s="130"/>
      <c r="AL2200" s="130"/>
      <c r="AM2200" s="130"/>
      <c r="AN2200" s="130"/>
      <c r="AO2200" s="130"/>
      <c r="AP2200" s="130"/>
      <c r="AQ2200" s="130"/>
      <c r="AR2200" s="130"/>
      <c r="AS2200" s="130"/>
      <c r="AT2200" s="130"/>
      <c r="AU2200" s="130"/>
      <c r="AV2200" s="130"/>
      <c r="AW2200" s="130"/>
      <c r="AX2200" s="130"/>
      <c r="AY2200" s="130"/>
      <c r="AZ2200" s="130"/>
      <c r="BA2200" s="130"/>
      <c r="BB2200" s="130"/>
      <c r="BC2200" s="130"/>
      <c r="BD2200" s="130"/>
      <c r="BE2200" s="130"/>
      <c r="BF2200" s="130"/>
      <c r="BG2200" s="130"/>
      <c r="BH2200" s="130"/>
      <c r="BI2200" s="130"/>
      <c r="BJ2200" s="130"/>
      <c r="BK2200" s="130"/>
      <c r="BL2200" s="130"/>
      <c r="BM2200" s="130"/>
      <c r="BN2200" s="130"/>
      <c r="BO2200" s="130"/>
      <c r="BP2200" s="130"/>
      <c r="BQ2200" s="130"/>
      <c r="BR2200" s="130"/>
      <c r="BS2200" s="111"/>
    </row>
    <row r="2201" spans="4:71" s="94" customFormat="1" ht="9.75" customHeight="1" x14ac:dyDescent="0.25">
      <c r="D2201" s="130"/>
      <c r="E2201" s="130"/>
      <c r="F2201" s="130"/>
      <c r="G2201" s="130"/>
      <c r="H2201" s="130"/>
      <c r="I2201" s="130"/>
      <c r="J2201" s="130"/>
      <c r="K2201" s="130"/>
      <c r="L2201" s="130"/>
      <c r="M2201" s="130"/>
      <c r="N2201" s="130"/>
      <c r="O2201" s="130"/>
      <c r="P2201" s="130"/>
      <c r="Q2201" s="130"/>
      <c r="R2201" s="130"/>
      <c r="S2201" s="130"/>
      <c r="T2201" s="130"/>
      <c r="U2201" s="130"/>
      <c r="V2201" s="130"/>
      <c r="W2201" s="130"/>
      <c r="X2201" s="130"/>
      <c r="Y2201" s="130"/>
      <c r="Z2201" s="130"/>
      <c r="AA2201" s="130"/>
      <c r="AB2201" s="130"/>
      <c r="AC2201" s="130"/>
      <c r="AD2201" s="130"/>
      <c r="AE2201" s="130"/>
      <c r="AF2201" s="130"/>
      <c r="AG2201" s="130"/>
      <c r="AH2201" s="130"/>
      <c r="AI2201" s="130"/>
      <c r="AJ2201" s="130"/>
      <c r="AK2201" s="130"/>
      <c r="AL2201" s="130"/>
      <c r="AM2201" s="130"/>
      <c r="AN2201" s="130"/>
      <c r="AO2201" s="130"/>
      <c r="AP2201" s="130"/>
      <c r="AQ2201" s="130"/>
      <c r="AR2201" s="130"/>
      <c r="AS2201" s="130"/>
      <c r="AT2201" s="130"/>
      <c r="AU2201" s="130"/>
      <c r="AV2201" s="130"/>
      <c r="AW2201" s="130"/>
      <c r="AX2201" s="130"/>
      <c r="AY2201" s="130"/>
      <c r="AZ2201" s="130"/>
      <c r="BA2201" s="130"/>
      <c r="BB2201" s="130"/>
      <c r="BC2201" s="130"/>
      <c r="BD2201" s="130"/>
      <c r="BE2201" s="130"/>
      <c r="BF2201" s="130"/>
      <c r="BG2201" s="130"/>
      <c r="BH2201" s="130"/>
      <c r="BI2201" s="130"/>
      <c r="BJ2201" s="130"/>
      <c r="BK2201" s="130"/>
      <c r="BL2201" s="130"/>
      <c r="BM2201" s="130"/>
      <c r="BN2201" s="130"/>
      <c r="BO2201" s="130"/>
      <c r="BP2201" s="130"/>
      <c r="BQ2201" s="130"/>
      <c r="BR2201" s="130"/>
      <c r="BS2201" s="111"/>
    </row>
    <row r="2202" spans="4:71" s="94" customFormat="1" ht="9.75" customHeight="1" x14ac:dyDescent="0.25">
      <c r="D2202" s="130"/>
      <c r="E2202" s="130"/>
      <c r="F2202" s="130"/>
      <c r="G2202" s="130"/>
      <c r="H2202" s="130"/>
      <c r="I2202" s="130"/>
      <c r="J2202" s="130"/>
      <c r="K2202" s="130"/>
      <c r="L2202" s="130"/>
      <c r="M2202" s="130"/>
      <c r="N2202" s="130"/>
      <c r="O2202" s="130"/>
      <c r="P2202" s="130"/>
      <c r="Q2202" s="130"/>
      <c r="R2202" s="130"/>
      <c r="S2202" s="130"/>
      <c r="T2202" s="130"/>
      <c r="U2202" s="130"/>
      <c r="V2202" s="130"/>
      <c r="W2202" s="130"/>
      <c r="X2202" s="130"/>
      <c r="Y2202" s="130"/>
      <c r="Z2202" s="130"/>
      <c r="AA2202" s="130"/>
      <c r="AB2202" s="130"/>
      <c r="AC2202" s="130"/>
      <c r="AD2202" s="130"/>
      <c r="AE2202" s="130"/>
      <c r="AF2202" s="130"/>
      <c r="AG2202" s="130"/>
      <c r="AH2202" s="130"/>
      <c r="AI2202" s="130"/>
      <c r="AJ2202" s="130"/>
      <c r="AK2202" s="130"/>
      <c r="AL2202" s="130"/>
      <c r="AM2202" s="130"/>
      <c r="AN2202" s="130"/>
      <c r="AO2202" s="130"/>
      <c r="AP2202" s="130"/>
      <c r="AQ2202" s="130"/>
      <c r="AR2202" s="130"/>
      <c r="AS2202" s="130"/>
      <c r="AT2202" s="130"/>
      <c r="AU2202" s="130"/>
      <c r="AV2202" s="130"/>
      <c r="AW2202" s="130"/>
      <c r="AX2202" s="130"/>
      <c r="AY2202" s="130"/>
      <c r="AZ2202" s="130"/>
      <c r="BA2202" s="130"/>
      <c r="BB2202" s="130"/>
      <c r="BC2202" s="130"/>
      <c r="BD2202" s="130"/>
      <c r="BE2202" s="130"/>
      <c r="BF2202" s="130"/>
      <c r="BG2202" s="130"/>
      <c r="BH2202" s="130"/>
      <c r="BI2202" s="130"/>
      <c r="BJ2202" s="130"/>
      <c r="BK2202" s="130"/>
      <c r="BL2202" s="130"/>
      <c r="BM2202" s="130"/>
      <c r="BN2202" s="130"/>
      <c r="BO2202" s="130"/>
      <c r="BP2202" s="130"/>
      <c r="BQ2202" s="130"/>
      <c r="BR2202" s="130"/>
      <c r="BS2202" s="111"/>
    </row>
    <row r="2203" spans="4:71" s="94" customFormat="1" ht="9.75" customHeight="1" x14ac:dyDescent="0.25">
      <c r="D2203" s="130"/>
      <c r="E2203" s="130"/>
      <c r="F2203" s="130"/>
      <c r="G2203" s="130"/>
      <c r="H2203" s="130"/>
      <c r="I2203" s="130"/>
      <c r="J2203" s="130"/>
      <c r="K2203" s="130"/>
      <c r="L2203" s="130"/>
      <c r="M2203" s="130"/>
      <c r="N2203" s="130"/>
      <c r="O2203" s="130"/>
      <c r="P2203" s="130"/>
      <c r="Q2203" s="130"/>
      <c r="R2203" s="130"/>
      <c r="S2203" s="130"/>
      <c r="T2203" s="130"/>
      <c r="U2203" s="130"/>
      <c r="V2203" s="130"/>
      <c r="W2203" s="130"/>
      <c r="X2203" s="130"/>
      <c r="Y2203" s="130"/>
      <c r="Z2203" s="130"/>
      <c r="AA2203" s="130"/>
      <c r="AB2203" s="130"/>
      <c r="AC2203" s="130"/>
      <c r="AD2203" s="130"/>
      <c r="AE2203" s="130"/>
      <c r="AF2203" s="130"/>
      <c r="AG2203" s="130"/>
      <c r="AH2203" s="130"/>
      <c r="AI2203" s="130"/>
      <c r="AJ2203" s="130"/>
      <c r="AK2203" s="130"/>
      <c r="AL2203" s="130"/>
      <c r="AM2203" s="130"/>
      <c r="AN2203" s="130"/>
      <c r="AO2203" s="130"/>
      <c r="AP2203" s="130"/>
      <c r="AQ2203" s="130"/>
      <c r="AR2203" s="130"/>
      <c r="AS2203" s="130"/>
      <c r="AT2203" s="130"/>
      <c r="AU2203" s="130"/>
      <c r="AV2203" s="130"/>
      <c r="AW2203" s="130"/>
      <c r="AX2203" s="130"/>
      <c r="AY2203" s="130"/>
      <c r="AZ2203" s="130"/>
      <c r="BA2203" s="130"/>
      <c r="BB2203" s="130"/>
      <c r="BC2203" s="130"/>
      <c r="BD2203" s="130"/>
      <c r="BE2203" s="130"/>
      <c r="BF2203" s="130"/>
      <c r="BG2203" s="130"/>
      <c r="BH2203" s="130"/>
      <c r="BI2203" s="130"/>
      <c r="BJ2203" s="130"/>
      <c r="BK2203" s="130"/>
      <c r="BL2203" s="130"/>
      <c r="BM2203" s="130"/>
      <c r="BN2203" s="130"/>
      <c r="BO2203" s="130"/>
      <c r="BP2203" s="130"/>
      <c r="BQ2203" s="130"/>
      <c r="BR2203" s="130"/>
      <c r="BS2203" s="111"/>
    </row>
    <row r="2204" spans="4:71" s="94" customFormat="1" ht="9.75" customHeight="1" x14ac:dyDescent="0.25">
      <c r="D2204" s="130"/>
      <c r="E2204" s="130"/>
      <c r="F2204" s="130"/>
      <c r="G2204" s="130"/>
      <c r="H2204" s="130"/>
      <c r="I2204" s="130"/>
      <c r="J2204" s="130"/>
      <c r="K2204" s="130"/>
      <c r="L2204" s="130"/>
      <c r="M2204" s="130"/>
      <c r="N2204" s="130"/>
      <c r="O2204" s="130"/>
      <c r="P2204" s="130"/>
      <c r="Q2204" s="130"/>
      <c r="R2204" s="130"/>
      <c r="S2204" s="130"/>
      <c r="T2204" s="130"/>
      <c r="U2204" s="130"/>
      <c r="V2204" s="130"/>
      <c r="W2204" s="130"/>
      <c r="X2204" s="130"/>
      <c r="Y2204" s="130"/>
      <c r="Z2204" s="130"/>
      <c r="AA2204" s="130"/>
      <c r="AB2204" s="130"/>
      <c r="AC2204" s="130"/>
      <c r="AD2204" s="130"/>
      <c r="AE2204" s="130"/>
      <c r="AF2204" s="130"/>
      <c r="AG2204" s="130"/>
      <c r="AH2204" s="130"/>
      <c r="AI2204" s="130"/>
      <c r="AJ2204" s="130"/>
      <c r="AK2204" s="130"/>
      <c r="AL2204" s="130"/>
      <c r="AM2204" s="130"/>
      <c r="AN2204" s="130"/>
      <c r="AO2204" s="130"/>
      <c r="AP2204" s="130"/>
      <c r="AQ2204" s="130"/>
      <c r="AR2204" s="130"/>
      <c r="AS2204" s="130"/>
      <c r="AT2204" s="130"/>
      <c r="AU2204" s="130"/>
      <c r="AV2204" s="130"/>
      <c r="AW2204" s="130"/>
      <c r="AX2204" s="130"/>
      <c r="AY2204" s="130"/>
      <c r="AZ2204" s="130"/>
      <c r="BA2204" s="130"/>
      <c r="BB2204" s="130"/>
      <c r="BC2204" s="130"/>
      <c r="BD2204" s="130"/>
      <c r="BE2204" s="130"/>
      <c r="BF2204" s="130"/>
      <c r="BG2204" s="130"/>
      <c r="BH2204" s="130"/>
      <c r="BI2204" s="130"/>
      <c r="BJ2204" s="130"/>
      <c r="BK2204" s="130"/>
      <c r="BL2204" s="130"/>
      <c r="BM2204" s="130"/>
      <c r="BN2204" s="130"/>
      <c r="BO2204" s="130"/>
      <c r="BP2204" s="130"/>
      <c r="BQ2204" s="130"/>
      <c r="BR2204" s="130"/>
      <c r="BS2204" s="111"/>
    </row>
    <row r="2205" spans="4:71" s="94" customFormat="1" ht="9.75" customHeight="1" x14ac:dyDescent="0.25">
      <c r="D2205" s="130"/>
      <c r="E2205" s="130"/>
      <c r="F2205" s="130"/>
      <c r="G2205" s="130"/>
      <c r="H2205" s="130"/>
      <c r="I2205" s="130"/>
      <c r="J2205" s="130"/>
      <c r="K2205" s="130"/>
      <c r="L2205" s="130"/>
      <c r="M2205" s="130"/>
      <c r="N2205" s="130"/>
      <c r="O2205" s="130"/>
      <c r="P2205" s="130"/>
      <c r="Q2205" s="130"/>
      <c r="R2205" s="130"/>
      <c r="S2205" s="130"/>
      <c r="T2205" s="130"/>
      <c r="U2205" s="130"/>
      <c r="V2205" s="130"/>
      <c r="W2205" s="130"/>
      <c r="X2205" s="130"/>
      <c r="Y2205" s="130"/>
      <c r="Z2205" s="130"/>
      <c r="AA2205" s="130"/>
      <c r="AB2205" s="130"/>
      <c r="AC2205" s="130"/>
      <c r="AD2205" s="130"/>
      <c r="AE2205" s="130"/>
      <c r="AF2205" s="130"/>
      <c r="AG2205" s="130"/>
      <c r="AH2205" s="130"/>
      <c r="AI2205" s="130"/>
      <c r="AJ2205" s="130"/>
      <c r="AK2205" s="130"/>
      <c r="AL2205" s="130"/>
      <c r="AM2205" s="130"/>
      <c r="AN2205" s="130"/>
      <c r="AO2205" s="130"/>
      <c r="AP2205" s="130"/>
      <c r="AQ2205" s="130"/>
      <c r="AR2205" s="130"/>
      <c r="AS2205" s="130"/>
      <c r="AT2205" s="130"/>
      <c r="AU2205" s="130"/>
      <c r="AV2205" s="130"/>
      <c r="AW2205" s="130"/>
      <c r="AX2205" s="130"/>
      <c r="AY2205" s="130"/>
      <c r="AZ2205" s="130"/>
      <c r="BA2205" s="130"/>
      <c r="BB2205" s="130"/>
      <c r="BC2205" s="130"/>
      <c r="BD2205" s="130"/>
      <c r="BE2205" s="130"/>
      <c r="BF2205" s="130"/>
      <c r="BG2205" s="130"/>
      <c r="BH2205" s="130"/>
      <c r="BI2205" s="130"/>
      <c r="BJ2205" s="130"/>
      <c r="BK2205" s="130"/>
      <c r="BL2205" s="130"/>
      <c r="BM2205" s="130"/>
      <c r="BN2205" s="130"/>
      <c r="BO2205" s="130"/>
      <c r="BP2205" s="130"/>
      <c r="BQ2205" s="130"/>
      <c r="BR2205" s="130"/>
      <c r="BS2205" s="111"/>
    </row>
    <row r="2206" spans="4:71" s="94" customFormat="1" ht="9.75" customHeight="1" x14ac:dyDescent="0.25">
      <c r="D2206" s="130"/>
      <c r="E2206" s="130"/>
      <c r="F2206" s="130"/>
      <c r="G2206" s="130"/>
      <c r="H2206" s="130"/>
      <c r="I2206" s="130"/>
      <c r="J2206" s="130"/>
      <c r="K2206" s="130"/>
      <c r="L2206" s="130"/>
      <c r="M2206" s="130"/>
      <c r="N2206" s="130"/>
      <c r="O2206" s="130"/>
      <c r="P2206" s="130"/>
      <c r="Q2206" s="130"/>
      <c r="R2206" s="130"/>
      <c r="S2206" s="130"/>
      <c r="T2206" s="130"/>
      <c r="U2206" s="130"/>
      <c r="V2206" s="130"/>
      <c r="W2206" s="130"/>
      <c r="X2206" s="130"/>
      <c r="Y2206" s="130"/>
      <c r="Z2206" s="130"/>
      <c r="AA2206" s="130"/>
      <c r="AB2206" s="130"/>
      <c r="AC2206" s="130"/>
      <c r="AD2206" s="130"/>
      <c r="AE2206" s="130"/>
      <c r="AF2206" s="130"/>
      <c r="AG2206" s="130"/>
      <c r="AH2206" s="130"/>
      <c r="AI2206" s="130"/>
      <c r="AJ2206" s="130"/>
      <c r="AK2206" s="130"/>
      <c r="AL2206" s="130"/>
      <c r="AM2206" s="130"/>
      <c r="AN2206" s="130"/>
      <c r="AO2206" s="130"/>
      <c r="AP2206" s="130"/>
      <c r="AQ2206" s="130"/>
      <c r="AR2206" s="130"/>
      <c r="AS2206" s="130"/>
      <c r="AT2206" s="130"/>
      <c r="AU2206" s="130"/>
      <c r="AV2206" s="130"/>
      <c r="AW2206" s="130"/>
      <c r="AX2206" s="130"/>
      <c r="AY2206" s="130"/>
      <c r="AZ2206" s="130"/>
      <c r="BA2206" s="130"/>
      <c r="BB2206" s="130"/>
      <c r="BC2206" s="130"/>
      <c r="BD2206" s="130"/>
      <c r="BE2206" s="130"/>
      <c r="BF2206" s="130"/>
      <c r="BG2206" s="130"/>
      <c r="BH2206" s="130"/>
      <c r="BI2206" s="130"/>
      <c r="BJ2206" s="130"/>
      <c r="BK2206" s="130"/>
      <c r="BL2206" s="130"/>
      <c r="BM2206" s="130"/>
      <c r="BN2206" s="130"/>
      <c r="BO2206" s="130"/>
      <c r="BP2206" s="130"/>
      <c r="BQ2206" s="130"/>
      <c r="BR2206" s="130"/>
      <c r="BS2206" s="111"/>
    </row>
    <row r="2207" spans="4:71" s="94" customFormat="1" ht="9.75" customHeight="1" x14ac:dyDescent="0.25">
      <c r="D2207" s="130"/>
      <c r="E2207" s="130"/>
      <c r="F2207" s="130"/>
      <c r="G2207" s="130"/>
      <c r="H2207" s="130"/>
      <c r="I2207" s="130"/>
      <c r="J2207" s="130"/>
      <c r="K2207" s="130"/>
      <c r="L2207" s="130"/>
      <c r="M2207" s="130"/>
      <c r="N2207" s="130"/>
      <c r="O2207" s="130"/>
      <c r="P2207" s="130"/>
      <c r="Q2207" s="130"/>
      <c r="R2207" s="130"/>
      <c r="S2207" s="130"/>
      <c r="T2207" s="130"/>
      <c r="U2207" s="130"/>
      <c r="V2207" s="130"/>
      <c r="W2207" s="130"/>
      <c r="X2207" s="130"/>
      <c r="Y2207" s="130"/>
      <c r="Z2207" s="130"/>
      <c r="AA2207" s="130"/>
      <c r="AB2207" s="130"/>
      <c r="AC2207" s="130"/>
      <c r="AD2207" s="130"/>
      <c r="AE2207" s="130"/>
      <c r="AF2207" s="130"/>
      <c r="AG2207" s="130"/>
      <c r="AH2207" s="130"/>
      <c r="AI2207" s="130"/>
      <c r="AJ2207" s="130"/>
      <c r="AK2207" s="130"/>
      <c r="AL2207" s="130"/>
      <c r="AM2207" s="130"/>
      <c r="AN2207" s="130"/>
      <c r="AO2207" s="130"/>
      <c r="AP2207" s="130"/>
      <c r="AQ2207" s="130"/>
      <c r="AR2207" s="130"/>
      <c r="AS2207" s="130"/>
      <c r="AT2207" s="130"/>
      <c r="AU2207" s="130"/>
      <c r="AV2207" s="130"/>
      <c r="AW2207" s="130"/>
      <c r="AX2207" s="130"/>
      <c r="AY2207" s="130"/>
      <c r="AZ2207" s="130"/>
      <c r="BA2207" s="130"/>
      <c r="BB2207" s="130"/>
      <c r="BC2207" s="130"/>
      <c r="BD2207" s="130"/>
      <c r="BE2207" s="130"/>
      <c r="BF2207" s="130"/>
      <c r="BG2207" s="130"/>
      <c r="BH2207" s="130"/>
      <c r="BI2207" s="130"/>
      <c r="BJ2207" s="130"/>
      <c r="BK2207" s="130"/>
      <c r="BL2207" s="130"/>
      <c r="BM2207" s="130"/>
      <c r="BN2207" s="130"/>
      <c r="BO2207" s="130"/>
      <c r="BP2207" s="130"/>
      <c r="BQ2207" s="130"/>
      <c r="BR2207" s="130"/>
      <c r="BS2207" s="111"/>
    </row>
    <row r="2208" spans="4:71" s="94" customFormat="1" ht="9.75" customHeight="1" x14ac:dyDescent="0.25">
      <c r="D2208" s="130"/>
      <c r="E2208" s="130"/>
      <c r="F2208" s="130"/>
      <c r="G2208" s="130"/>
      <c r="H2208" s="130"/>
      <c r="I2208" s="130"/>
      <c r="J2208" s="130"/>
      <c r="K2208" s="130"/>
      <c r="L2208" s="130"/>
      <c r="M2208" s="130"/>
      <c r="N2208" s="130"/>
      <c r="O2208" s="130"/>
      <c r="P2208" s="130"/>
      <c r="Q2208" s="130"/>
      <c r="R2208" s="130"/>
      <c r="S2208" s="130"/>
      <c r="T2208" s="130"/>
      <c r="U2208" s="130"/>
      <c r="V2208" s="130"/>
      <c r="W2208" s="130"/>
      <c r="X2208" s="130"/>
      <c r="Y2208" s="130"/>
      <c r="Z2208" s="130"/>
      <c r="AA2208" s="130"/>
      <c r="AB2208" s="130"/>
      <c r="AC2208" s="130"/>
      <c r="AD2208" s="130"/>
      <c r="AE2208" s="130"/>
      <c r="AF2208" s="130"/>
      <c r="AG2208" s="130"/>
      <c r="AH2208" s="130"/>
      <c r="AI2208" s="130"/>
      <c r="AJ2208" s="130"/>
      <c r="AK2208" s="130"/>
      <c r="AL2208" s="130"/>
      <c r="AM2208" s="130"/>
      <c r="AN2208" s="130"/>
      <c r="AO2208" s="130"/>
      <c r="AP2208" s="130"/>
      <c r="AQ2208" s="130"/>
      <c r="AR2208" s="130"/>
      <c r="AS2208" s="130"/>
      <c r="AT2208" s="130"/>
      <c r="AU2208" s="130"/>
      <c r="AV2208" s="130"/>
      <c r="AW2208" s="130"/>
      <c r="AX2208" s="130"/>
      <c r="AY2208" s="130"/>
      <c r="AZ2208" s="130"/>
      <c r="BA2208" s="130"/>
      <c r="BB2208" s="130"/>
      <c r="BC2208" s="130"/>
      <c r="BD2208" s="130"/>
      <c r="BE2208" s="130"/>
      <c r="BF2208" s="130"/>
      <c r="BG2208" s="130"/>
      <c r="BH2208" s="130"/>
      <c r="BI2208" s="130"/>
      <c r="BJ2208" s="130"/>
      <c r="BK2208" s="130"/>
      <c r="BL2208" s="130"/>
      <c r="BM2208" s="130"/>
      <c r="BN2208" s="130"/>
      <c r="BO2208" s="130"/>
      <c r="BP2208" s="130"/>
      <c r="BQ2208" s="130"/>
      <c r="BR2208" s="130"/>
      <c r="BS2208" s="111"/>
    </row>
    <row r="2209" spans="4:71" s="94" customFormat="1" ht="9.75" customHeight="1" x14ac:dyDescent="0.25">
      <c r="D2209" s="130"/>
      <c r="E2209" s="130"/>
      <c r="F2209" s="130"/>
      <c r="G2209" s="130"/>
      <c r="H2209" s="130"/>
      <c r="I2209" s="130"/>
      <c r="J2209" s="130"/>
      <c r="K2209" s="130"/>
      <c r="L2209" s="130"/>
      <c r="M2209" s="130"/>
      <c r="N2209" s="130"/>
      <c r="O2209" s="130"/>
      <c r="P2209" s="130"/>
      <c r="Q2209" s="130"/>
      <c r="R2209" s="130"/>
      <c r="S2209" s="130"/>
      <c r="T2209" s="130"/>
      <c r="U2209" s="130"/>
      <c r="V2209" s="130"/>
      <c r="W2209" s="130"/>
      <c r="X2209" s="130"/>
      <c r="Y2209" s="130"/>
      <c r="Z2209" s="130"/>
      <c r="AA2209" s="130"/>
      <c r="AB2209" s="130"/>
      <c r="AC2209" s="130"/>
      <c r="AD2209" s="130"/>
      <c r="AE2209" s="130"/>
      <c r="AF2209" s="130"/>
      <c r="AG2209" s="130"/>
      <c r="AH2209" s="130"/>
      <c r="AI2209" s="130"/>
      <c r="AJ2209" s="130"/>
      <c r="AK2209" s="130"/>
      <c r="AL2209" s="130"/>
      <c r="AM2209" s="130"/>
      <c r="AN2209" s="130"/>
      <c r="AO2209" s="130"/>
      <c r="AP2209" s="130"/>
      <c r="AQ2209" s="130"/>
      <c r="AR2209" s="130"/>
      <c r="AS2209" s="130"/>
      <c r="AT2209" s="130"/>
      <c r="AU2209" s="130"/>
      <c r="AV2209" s="130"/>
      <c r="AW2209" s="130"/>
      <c r="AX2209" s="130"/>
      <c r="AY2209" s="130"/>
      <c r="AZ2209" s="130"/>
      <c r="BA2209" s="130"/>
      <c r="BB2209" s="130"/>
      <c r="BC2209" s="130"/>
      <c r="BD2209" s="130"/>
      <c r="BE2209" s="130"/>
      <c r="BF2209" s="130"/>
      <c r="BG2209" s="130"/>
      <c r="BH2209" s="130"/>
      <c r="BI2209" s="130"/>
      <c r="BJ2209" s="130"/>
      <c r="BK2209" s="130"/>
      <c r="BL2209" s="130"/>
      <c r="BM2209" s="130"/>
      <c r="BN2209" s="130"/>
      <c r="BO2209" s="130"/>
      <c r="BP2209" s="130"/>
      <c r="BQ2209" s="130"/>
      <c r="BR2209" s="130"/>
      <c r="BS2209" s="111"/>
    </row>
    <row r="2210" spans="4:71" s="94" customFormat="1" ht="9.75" customHeight="1" x14ac:dyDescent="0.25">
      <c r="D2210" s="130"/>
      <c r="E2210" s="130"/>
      <c r="F2210" s="130"/>
      <c r="G2210" s="130"/>
      <c r="H2210" s="130"/>
      <c r="I2210" s="130"/>
      <c r="J2210" s="130"/>
      <c r="K2210" s="130"/>
      <c r="L2210" s="130"/>
      <c r="M2210" s="130"/>
      <c r="N2210" s="130"/>
      <c r="O2210" s="130"/>
      <c r="P2210" s="130"/>
      <c r="Q2210" s="130"/>
      <c r="R2210" s="130"/>
      <c r="S2210" s="130"/>
      <c r="T2210" s="130"/>
      <c r="U2210" s="130"/>
      <c r="V2210" s="130"/>
      <c r="W2210" s="130"/>
      <c r="X2210" s="130"/>
      <c r="Y2210" s="130"/>
      <c r="Z2210" s="130"/>
      <c r="AA2210" s="130"/>
      <c r="AB2210" s="130"/>
      <c r="AC2210" s="130"/>
      <c r="AD2210" s="130"/>
      <c r="AE2210" s="130"/>
      <c r="AF2210" s="130"/>
      <c r="AG2210" s="130"/>
      <c r="AH2210" s="130"/>
      <c r="AI2210" s="130"/>
      <c r="AJ2210" s="130"/>
      <c r="AK2210" s="130"/>
      <c r="AL2210" s="130"/>
      <c r="AM2210" s="130"/>
      <c r="AN2210" s="130"/>
      <c r="AO2210" s="130"/>
      <c r="AP2210" s="130"/>
      <c r="AQ2210" s="130"/>
      <c r="AR2210" s="130"/>
      <c r="AS2210" s="130"/>
      <c r="AT2210" s="130"/>
      <c r="AU2210" s="130"/>
      <c r="AV2210" s="130"/>
      <c r="AW2210" s="130"/>
      <c r="AX2210" s="130"/>
      <c r="AY2210" s="130"/>
      <c r="AZ2210" s="130"/>
      <c r="BA2210" s="130"/>
      <c r="BB2210" s="130"/>
      <c r="BC2210" s="130"/>
      <c r="BD2210" s="130"/>
      <c r="BE2210" s="130"/>
      <c r="BF2210" s="130"/>
      <c r="BG2210" s="130"/>
      <c r="BH2210" s="130"/>
      <c r="BI2210" s="130"/>
      <c r="BJ2210" s="130"/>
      <c r="BK2210" s="130"/>
      <c r="BL2210" s="130"/>
      <c r="BM2210" s="130"/>
      <c r="BN2210" s="130"/>
      <c r="BO2210" s="130"/>
      <c r="BP2210" s="130"/>
      <c r="BQ2210" s="130"/>
      <c r="BR2210" s="130"/>
      <c r="BS2210" s="111"/>
    </row>
    <row r="2211" spans="4:71" s="94" customFormat="1" ht="9.75" customHeight="1" x14ac:dyDescent="0.25">
      <c r="D2211" s="130"/>
      <c r="E2211" s="130"/>
      <c r="F2211" s="130"/>
      <c r="G2211" s="130"/>
      <c r="H2211" s="130"/>
      <c r="I2211" s="130"/>
      <c r="J2211" s="130"/>
      <c r="K2211" s="130"/>
      <c r="L2211" s="130"/>
      <c r="M2211" s="130"/>
      <c r="N2211" s="130"/>
      <c r="O2211" s="130"/>
      <c r="P2211" s="130"/>
      <c r="Q2211" s="130"/>
      <c r="R2211" s="130"/>
      <c r="S2211" s="130"/>
      <c r="T2211" s="130"/>
      <c r="U2211" s="130"/>
      <c r="V2211" s="130"/>
      <c r="W2211" s="130"/>
      <c r="X2211" s="130"/>
      <c r="Y2211" s="130"/>
      <c r="Z2211" s="130"/>
      <c r="AA2211" s="130"/>
      <c r="AB2211" s="130"/>
      <c r="AC2211" s="130"/>
      <c r="AD2211" s="130"/>
      <c r="AE2211" s="130"/>
      <c r="AF2211" s="130"/>
      <c r="AG2211" s="130"/>
      <c r="AH2211" s="130"/>
      <c r="AI2211" s="130"/>
      <c r="AJ2211" s="130"/>
      <c r="AK2211" s="130"/>
      <c r="AL2211" s="130"/>
      <c r="AM2211" s="130"/>
      <c r="AN2211" s="130"/>
      <c r="AO2211" s="130"/>
      <c r="AP2211" s="130"/>
      <c r="AQ2211" s="130"/>
      <c r="AR2211" s="130"/>
      <c r="AS2211" s="130"/>
      <c r="AT2211" s="130"/>
      <c r="AU2211" s="130"/>
      <c r="AV2211" s="130"/>
      <c r="AW2211" s="130"/>
      <c r="AX2211" s="130"/>
      <c r="AY2211" s="130"/>
      <c r="AZ2211" s="130"/>
      <c r="BA2211" s="130"/>
      <c r="BB2211" s="130"/>
      <c r="BC2211" s="130"/>
      <c r="BD2211" s="130"/>
      <c r="BE2211" s="130"/>
      <c r="BF2211" s="130"/>
      <c r="BG2211" s="130"/>
      <c r="BH2211" s="130"/>
      <c r="BI2211" s="130"/>
      <c r="BJ2211" s="130"/>
      <c r="BK2211" s="130"/>
      <c r="BL2211" s="130"/>
      <c r="BM2211" s="130"/>
      <c r="BN2211" s="130"/>
      <c r="BO2211" s="130"/>
      <c r="BP2211" s="130"/>
      <c r="BQ2211" s="130"/>
      <c r="BR2211" s="130"/>
      <c r="BS2211" s="111"/>
    </row>
    <row r="2212" spans="4:71" s="94" customFormat="1" ht="9.75" customHeight="1" x14ac:dyDescent="0.25">
      <c r="D2212" s="130"/>
      <c r="E2212" s="130"/>
      <c r="F2212" s="130"/>
      <c r="G2212" s="130"/>
      <c r="H2212" s="130"/>
      <c r="I2212" s="130"/>
      <c r="J2212" s="130"/>
      <c r="K2212" s="130"/>
      <c r="L2212" s="130"/>
      <c r="M2212" s="130"/>
      <c r="N2212" s="130"/>
      <c r="O2212" s="130"/>
      <c r="P2212" s="130"/>
      <c r="Q2212" s="130"/>
      <c r="R2212" s="130"/>
      <c r="S2212" s="130"/>
      <c r="T2212" s="130"/>
      <c r="U2212" s="130"/>
      <c r="V2212" s="130"/>
      <c r="W2212" s="130"/>
      <c r="X2212" s="130"/>
      <c r="Y2212" s="130"/>
      <c r="Z2212" s="130"/>
      <c r="AA2212" s="130"/>
      <c r="AB2212" s="130"/>
      <c r="AC2212" s="130"/>
      <c r="AD2212" s="130"/>
      <c r="AE2212" s="130"/>
      <c r="AF2212" s="130"/>
      <c r="AG2212" s="130"/>
      <c r="AH2212" s="130"/>
      <c r="AI2212" s="130"/>
      <c r="AJ2212" s="130"/>
      <c r="AK2212" s="130"/>
      <c r="AL2212" s="130"/>
      <c r="AM2212" s="130"/>
      <c r="AN2212" s="130"/>
      <c r="AO2212" s="130"/>
      <c r="AP2212" s="130"/>
      <c r="AQ2212" s="130"/>
      <c r="AR2212" s="130"/>
      <c r="AS2212" s="130"/>
      <c r="AT2212" s="130"/>
      <c r="AU2212" s="130"/>
      <c r="AV2212" s="130"/>
      <c r="AW2212" s="130"/>
      <c r="AX2212" s="130"/>
      <c r="AY2212" s="130"/>
      <c r="AZ2212" s="130"/>
      <c r="BA2212" s="130"/>
      <c r="BB2212" s="130"/>
      <c r="BC2212" s="130"/>
      <c r="BD2212" s="130"/>
      <c r="BE2212" s="130"/>
      <c r="BF2212" s="130"/>
      <c r="BG2212" s="130"/>
      <c r="BH2212" s="130"/>
      <c r="BI2212" s="130"/>
      <c r="BJ2212" s="130"/>
      <c r="BK2212" s="130"/>
      <c r="BL2212" s="130"/>
      <c r="BM2212" s="130"/>
      <c r="BN2212" s="130"/>
      <c r="BO2212" s="130"/>
      <c r="BP2212" s="130"/>
      <c r="BQ2212" s="130"/>
      <c r="BR2212" s="130"/>
      <c r="BS2212" s="111"/>
    </row>
    <row r="2213" spans="4:71" s="94" customFormat="1" ht="9.75" customHeight="1" x14ac:dyDescent="0.25">
      <c r="D2213" s="130"/>
      <c r="E2213" s="130"/>
      <c r="F2213" s="130"/>
      <c r="G2213" s="130"/>
      <c r="H2213" s="130"/>
      <c r="I2213" s="130"/>
      <c r="J2213" s="130"/>
      <c r="K2213" s="130"/>
      <c r="L2213" s="130"/>
      <c r="M2213" s="130"/>
      <c r="N2213" s="130"/>
      <c r="O2213" s="130"/>
      <c r="P2213" s="130"/>
      <c r="Q2213" s="130"/>
      <c r="R2213" s="130"/>
      <c r="S2213" s="130"/>
      <c r="T2213" s="130"/>
      <c r="U2213" s="130"/>
      <c r="V2213" s="130"/>
      <c r="W2213" s="130"/>
      <c r="X2213" s="130"/>
      <c r="Y2213" s="130"/>
      <c r="Z2213" s="130"/>
      <c r="AA2213" s="130"/>
      <c r="AB2213" s="130"/>
      <c r="AC2213" s="130"/>
      <c r="AD2213" s="130"/>
      <c r="AE2213" s="130"/>
      <c r="AF2213" s="130"/>
      <c r="AG2213" s="130"/>
      <c r="AH2213" s="130"/>
      <c r="AI2213" s="130"/>
      <c r="AJ2213" s="130"/>
      <c r="AK2213" s="130"/>
      <c r="AL2213" s="130"/>
      <c r="AM2213" s="130"/>
      <c r="AN2213" s="130"/>
      <c r="AO2213" s="130"/>
      <c r="AP2213" s="130"/>
      <c r="AQ2213" s="130"/>
      <c r="AR2213" s="130"/>
      <c r="AS2213" s="130"/>
      <c r="AT2213" s="130"/>
      <c r="AU2213" s="130"/>
      <c r="AV2213" s="130"/>
      <c r="AW2213" s="130"/>
      <c r="AX2213" s="130"/>
      <c r="AY2213" s="130"/>
      <c r="AZ2213" s="130"/>
      <c r="BA2213" s="130"/>
      <c r="BB2213" s="130"/>
      <c r="BC2213" s="130"/>
      <c r="BD2213" s="130"/>
      <c r="BE2213" s="130"/>
      <c r="BF2213" s="130"/>
      <c r="BG2213" s="130"/>
      <c r="BH2213" s="130"/>
      <c r="BI2213" s="130"/>
      <c r="BJ2213" s="130"/>
      <c r="BK2213" s="130"/>
      <c r="BL2213" s="130"/>
      <c r="BM2213" s="130"/>
      <c r="BN2213" s="130"/>
      <c r="BO2213" s="130"/>
      <c r="BP2213" s="130"/>
      <c r="BQ2213" s="130"/>
      <c r="BR2213" s="130"/>
      <c r="BS2213" s="111"/>
    </row>
    <row r="2214" spans="4:71" s="94" customFormat="1" ht="9.75" customHeight="1" x14ac:dyDescent="0.25">
      <c r="D2214" s="130"/>
      <c r="E2214" s="130"/>
      <c r="F2214" s="130"/>
      <c r="G2214" s="130"/>
      <c r="H2214" s="130"/>
      <c r="I2214" s="130"/>
      <c r="J2214" s="130"/>
      <c r="K2214" s="130"/>
      <c r="L2214" s="130"/>
      <c r="M2214" s="130"/>
      <c r="N2214" s="130"/>
      <c r="O2214" s="130"/>
      <c r="P2214" s="130"/>
      <c r="Q2214" s="130"/>
      <c r="R2214" s="130"/>
      <c r="S2214" s="130"/>
      <c r="T2214" s="130"/>
      <c r="U2214" s="130"/>
      <c r="V2214" s="130"/>
      <c r="W2214" s="130"/>
      <c r="X2214" s="130"/>
      <c r="Y2214" s="130"/>
      <c r="Z2214" s="130"/>
      <c r="AA2214" s="130"/>
      <c r="AB2214" s="130"/>
      <c r="AC2214" s="130"/>
      <c r="AD2214" s="130"/>
      <c r="AE2214" s="130"/>
      <c r="AF2214" s="130"/>
      <c r="AG2214" s="130"/>
      <c r="AH2214" s="130"/>
      <c r="AI2214" s="130"/>
      <c r="AJ2214" s="130"/>
      <c r="AK2214" s="130"/>
      <c r="AL2214" s="130"/>
      <c r="AM2214" s="130"/>
      <c r="AN2214" s="130"/>
      <c r="AO2214" s="130"/>
      <c r="AP2214" s="130"/>
      <c r="AQ2214" s="130"/>
      <c r="AR2214" s="130"/>
      <c r="AS2214" s="130"/>
      <c r="AT2214" s="130"/>
      <c r="AU2214" s="130"/>
      <c r="AV2214" s="130"/>
      <c r="AW2214" s="130"/>
      <c r="AX2214" s="130"/>
      <c r="AY2214" s="130"/>
      <c r="AZ2214" s="130"/>
      <c r="BA2214" s="130"/>
      <c r="BB2214" s="130"/>
      <c r="BC2214" s="130"/>
      <c r="BD2214" s="130"/>
      <c r="BE2214" s="130"/>
      <c r="BF2214" s="130"/>
      <c r="BG2214" s="130"/>
      <c r="BH2214" s="130"/>
      <c r="BI2214" s="130"/>
      <c r="BJ2214" s="130"/>
      <c r="BK2214" s="130"/>
      <c r="BL2214" s="130"/>
      <c r="BM2214" s="130"/>
      <c r="BN2214" s="130"/>
      <c r="BO2214" s="130"/>
      <c r="BP2214" s="130"/>
      <c r="BQ2214" s="130"/>
      <c r="BR2214" s="130"/>
      <c r="BS2214" s="111"/>
    </row>
    <row r="2215" spans="4:71" s="94" customFormat="1" ht="9.75" customHeight="1" x14ac:dyDescent="0.25">
      <c r="D2215" s="130"/>
      <c r="E2215" s="130"/>
      <c r="F2215" s="130"/>
      <c r="G2215" s="130"/>
      <c r="H2215" s="130"/>
      <c r="I2215" s="130"/>
      <c r="J2215" s="130"/>
      <c r="K2215" s="130"/>
      <c r="L2215" s="130"/>
      <c r="M2215" s="130"/>
      <c r="N2215" s="130"/>
      <c r="O2215" s="130"/>
      <c r="P2215" s="130"/>
      <c r="Q2215" s="130"/>
      <c r="R2215" s="130"/>
      <c r="S2215" s="130"/>
      <c r="T2215" s="130"/>
      <c r="U2215" s="130"/>
      <c r="V2215" s="130"/>
      <c r="W2215" s="130"/>
      <c r="X2215" s="130"/>
      <c r="Y2215" s="130"/>
      <c r="Z2215" s="130"/>
      <c r="AA2215" s="130"/>
      <c r="AB2215" s="130"/>
      <c r="AC2215" s="130"/>
      <c r="AD2215" s="130"/>
      <c r="AE2215" s="130"/>
      <c r="AF2215" s="130"/>
      <c r="AG2215" s="130"/>
      <c r="AH2215" s="130"/>
      <c r="AI2215" s="130"/>
      <c r="AJ2215" s="130"/>
      <c r="AK2215" s="130"/>
      <c r="AL2215" s="130"/>
      <c r="AM2215" s="130"/>
      <c r="AN2215" s="130"/>
      <c r="AO2215" s="130"/>
      <c r="AP2215" s="130"/>
      <c r="AQ2215" s="130"/>
      <c r="AR2215" s="130"/>
      <c r="AS2215" s="130"/>
      <c r="AT2215" s="130"/>
      <c r="AU2215" s="130"/>
      <c r="AV2215" s="130"/>
      <c r="AW2215" s="130"/>
      <c r="AX2215" s="130"/>
      <c r="AY2215" s="130"/>
      <c r="AZ2215" s="130"/>
      <c r="BA2215" s="130"/>
      <c r="BB2215" s="130"/>
      <c r="BC2215" s="130"/>
      <c r="BD2215" s="130"/>
      <c r="BE2215" s="130"/>
      <c r="BF2215" s="130"/>
      <c r="BG2215" s="130"/>
      <c r="BH2215" s="130"/>
      <c r="BI2215" s="130"/>
      <c r="BJ2215" s="130"/>
      <c r="BK2215" s="130"/>
      <c r="BL2215" s="130"/>
      <c r="BM2215" s="130"/>
      <c r="BN2215" s="130"/>
      <c r="BO2215" s="130"/>
      <c r="BP2215" s="130"/>
      <c r="BQ2215" s="130"/>
      <c r="BR2215" s="130"/>
      <c r="BS2215" s="111"/>
    </row>
    <row r="2216" spans="4:71" s="94" customFormat="1" ht="9.75" customHeight="1" x14ac:dyDescent="0.25">
      <c r="D2216" s="130"/>
      <c r="E2216" s="130"/>
      <c r="F2216" s="130"/>
      <c r="G2216" s="130"/>
      <c r="H2216" s="130"/>
      <c r="I2216" s="130"/>
      <c r="J2216" s="130"/>
      <c r="K2216" s="130"/>
      <c r="L2216" s="130"/>
      <c r="M2216" s="130"/>
      <c r="N2216" s="130"/>
      <c r="O2216" s="130"/>
      <c r="P2216" s="130"/>
      <c r="Q2216" s="130"/>
      <c r="R2216" s="130"/>
      <c r="S2216" s="130"/>
      <c r="T2216" s="130"/>
      <c r="U2216" s="130"/>
      <c r="V2216" s="130"/>
      <c r="W2216" s="130"/>
      <c r="X2216" s="130"/>
      <c r="Y2216" s="130"/>
      <c r="Z2216" s="130"/>
      <c r="AA2216" s="130"/>
      <c r="AB2216" s="130"/>
      <c r="AC2216" s="130"/>
      <c r="AD2216" s="130"/>
      <c r="AE2216" s="130"/>
      <c r="AF2216" s="130"/>
      <c r="AG2216" s="130"/>
      <c r="AH2216" s="130"/>
      <c r="AI2216" s="130"/>
      <c r="AJ2216" s="130"/>
      <c r="AK2216" s="130"/>
      <c r="AL2216" s="130"/>
      <c r="AM2216" s="130"/>
      <c r="AN2216" s="130"/>
      <c r="AO2216" s="130"/>
      <c r="AP2216" s="130"/>
      <c r="AQ2216" s="130"/>
      <c r="AR2216" s="130"/>
      <c r="AS2216" s="130"/>
      <c r="AT2216" s="130"/>
      <c r="AU2216" s="130"/>
      <c r="AV2216" s="130"/>
      <c r="AW2216" s="130"/>
      <c r="AX2216" s="130"/>
      <c r="AY2216" s="130"/>
      <c r="AZ2216" s="130"/>
      <c r="BA2216" s="130"/>
      <c r="BB2216" s="130"/>
      <c r="BC2216" s="130"/>
      <c r="BD2216" s="130"/>
      <c r="BE2216" s="130"/>
      <c r="BF2216" s="130"/>
      <c r="BG2216" s="130"/>
      <c r="BH2216" s="130"/>
      <c r="BI2216" s="130"/>
      <c r="BJ2216" s="130"/>
      <c r="BK2216" s="130"/>
      <c r="BL2216" s="130"/>
      <c r="BM2216" s="130"/>
      <c r="BN2216" s="130"/>
      <c r="BO2216" s="130"/>
      <c r="BP2216" s="130"/>
      <c r="BQ2216" s="130"/>
      <c r="BR2216" s="130"/>
      <c r="BS2216" s="111"/>
    </row>
    <row r="2217" spans="4:71" s="94" customFormat="1" ht="9.75" customHeight="1" x14ac:dyDescent="0.25">
      <c r="D2217" s="130"/>
      <c r="E2217" s="130"/>
      <c r="F2217" s="130"/>
      <c r="G2217" s="130"/>
      <c r="H2217" s="130"/>
      <c r="I2217" s="130"/>
      <c r="J2217" s="130"/>
      <c r="K2217" s="130"/>
      <c r="L2217" s="130"/>
      <c r="M2217" s="130"/>
      <c r="N2217" s="130"/>
      <c r="O2217" s="130"/>
      <c r="P2217" s="130"/>
      <c r="Q2217" s="130"/>
      <c r="R2217" s="130"/>
      <c r="S2217" s="130"/>
      <c r="T2217" s="130"/>
      <c r="U2217" s="130"/>
      <c r="V2217" s="130"/>
      <c r="W2217" s="130"/>
      <c r="X2217" s="130"/>
      <c r="Y2217" s="130"/>
      <c r="Z2217" s="130"/>
      <c r="AA2217" s="130"/>
      <c r="AB2217" s="130"/>
      <c r="AC2217" s="130"/>
      <c r="AD2217" s="130"/>
      <c r="AE2217" s="130"/>
      <c r="AF2217" s="130"/>
      <c r="AG2217" s="130"/>
      <c r="AH2217" s="130"/>
      <c r="AI2217" s="130"/>
      <c r="AJ2217" s="130"/>
      <c r="AK2217" s="130"/>
      <c r="AL2217" s="130"/>
      <c r="AM2217" s="130"/>
      <c r="AN2217" s="130"/>
      <c r="AO2217" s="130"/>
      <c r="AP2217" s="130"/>
      <c r="AQ2217" s="130"/>
      <c r="AR2217" s="130"/>
      <c r="AS2217" s="130"/>
      <c r="AT2217" s="130"/>
      <c r="AU2217" s="130"/>
      <c r="AV2217" s="130"/>
      <c r="AW2217" s="130"/>
      <c r="AX2217" s="130"/>
      <c r="AY2217" s="130"/>
      <c r="AZ2217" s="130"/>
      <c r="BA2217" s="130"/>
      <c r="BB2217" s="130"/>
      <c r="BC2217" s="130"/>
      <c r="BD2217" s="130"/>
      <c r="BE2217" s="130"/>
      <c r="BF2217" s="130"/>
      <c r="BG2217" s="130"/>
      <c r="BH2217" s="130"/>
      <c r="BI2217" s="130"/>
      <c r="BJ2217" s="130"/>
      <c r="BK2217" s="130"/>
      <c r="BL2217" s="130"/>
      <c r="BM2217" s="130"/>
      <c r="BN2217" s="130"/>
      <c r="BO2217" s="130"/>
      <c r="BP2217" s="130"/>
      <c r="BQ2217" s="130"/>
      <c r="BR2217" s="130"/>
      <c r="BS2217" s="111"/>
    </row>
    <row r="2218" spans="4:71" s="94" customFormat="1" ht="9.75" customHeight="1" x14ac:dyDescent="0.25">
      <c r="D2218" s="130"/>
      <c r="E2218" s="130"/>
      <c r="F2218" s="130"/>
      <c r="G2218" s="130"/>
      <c r="H2218" s="130"/>
      <c r="I2218" s="130"/>
      <c r="J2218" s="130"/>
      <c r="K2218" s="130"/>
      <c r="L2218" s="130"/>
      <c r="M2218" s="130"/>
      <c r="N2218" s="130"/>
      <c r="O2218" s="130"/>
      <c r="P2218" s="130"/>
      <c r="Q2218" s="130"/>
      <c r="R2218" s="130"/>
      <c r="S2218" s="130"/>
      <c r="T2218" s="130"/>
      <c r="U2218" s="130"/>
      <c r="V2218" s="130"/>
      <c r="W2218" s="130"/>
      <c r="X2218" s="130"/>
      <c r="Y2218" s="130"/>
      <c r="Z2218" s="130"/>
      <c r="AA2218" s="130"/>
      <c r="AB2218" s="130"/>
      <c r="AC2218" s="130"/>
      <c r="AD2218" s="130"/>
      <c r="AE2218" s="130"/>
      <c r="AF2218" s="130"/>
      <c r="AG2218" s="130"/>
      <c r="AH2218" s="130"/>
      <c r="AI2218" s="130"/>
      <c r="AJ2218" s="130"/>
      <c r="AK2218" s="130"/>
      <c r="AL2218" s="130"/>
      <c r="AM2218" s="130"/>
      <c r="AN2218" s="130"/>
      <c r="AO2218" s="130"/>
      <c r="AP2218" s="130"/>
      <c r="AQ2218" s="130"/>
      <c r="AR2218" s="130"/>
      <c r="AS2218" s="130"/>
      <c r="AT2218" s="130"/>
      <c r="AU2218" s="130"/>
      <c r="AV2218" s="130"/>
      <c r="AW2218" s="130"/>
      <c r="AX2218" s="130"/>
      <c r="AY2218" s="130"/>
      <c r="AZ2218" s="130"/>
      <c r="BA2218" s="130"/>
      <c r="BB2218" s="130"/>
      <c r="BC2218" s="130"/>
      <c r="BD2218" s="130"/>
      <c r="BE2218" s="130"/>
      <c r="BF2218" s="130"/>
      <c r="BG2218" s="130"/>
      <c r="BH2218" s="130"/>
      <c r="BI2218" s="130"/>
      <c r="BJ2218" s="130"/>
      <c r="BK2218" s="130"/>
      <c r="BL2218" s="130"/>
      <c r="BM2218" s="130"/>
      <c r="BN2218" s="130"/>
      <c r="BO2218" s="130"/>
      <c r="BP2218" s="130"/>
      <c r="BQ2218" s="130"/>
      <c r="BR2218" s="130"/>
      <c r="BS2218" s="111"/>
    </row>
    <row r="2219" spans="4:71" s="94" customFormat="1" ht="9.75" customHeight="1" x14ac:dyDescent="0.25">
      <c r="D2219" s="130"/>
      <c r="E2219" s="130"/>
      <c r="F2219" s="130"/>
      <c r="G2219" s="130"/>
      <c r="H2219" s="130"/>
      <c r="I2219" s="130"/>
      <c r="J2219" s="130"/>
      <c r="K2219" s="130"/>
      <c r="L2219" s="130"/>
      <c r="M2219" s="130"/>
      <c r="N2219" s="130"/>
      <c r="O2219" s="130"/>
      <c r="P2219" s="130"/>
      <c r="Q2219" s="130"/>
      <c r="R2219" s="130"/>
      <c r="S2219" s="130"/>
      <c r="T2219" s="130"/>
      <c r="U2219" s="130"/>
      <c r="V2219" s="130"/>
      <c r="W2219" s="130"/>
      <c r="X2219" s="130"/>
      <c r="Y2219" s="130"/>
      <c r="Z2219" s="130"/>
      <c r="AA2219" s="130"/>
      <c r="AB2219" s="130"/>
      <c r="AC2219" s="130"/>
      <c r="AD2219" s="130"/>
      <c r="AE2219" s="130"/>
      <c r="AF2219" s="130"/>
      <c r="AG2219" s="130"/>
      <c r="AH2219" s="130"/>
      <c r="AI2219" s="130"/>
      <c r="AJ2219" s="130"/>
      <c r="AK2219" s="130"/>
      <c r="AL2219" s="130"/>
      <c r="AM2219" s="130"/>
      <c r="AN2219" s="130"/>
      <c r="AO2219" s="130"/>
      <c r="AP2219" s="130"/>
      <c r="AQ2219" s="130"/>
      <c r="AR2219" s="130"/>
      <c r="AS2219" s="130"/>
      <c r="AT2219" s="130"/>
      <c r="AU2219" s="130"/>
      <c r="AV2219" s="130"/>
      <c r="AW2219" s="130"/>
      <c r="AX2219" s="130"/>
      <c r="AY2219" s="130"/>
      <c r="AZ2219" s="130"/>
      <c r="BA2219" s="130"/>
      <c r="BB2219" s="130"/>
      <c r="BC2219" s="130"/>
      <c r="BD2219" s="130"/>
      <c r="BE2219" s="130"/>
      <c r="BF2219" s="130"/>
      <c r="BG2219" s="130"/>
      <c r="BH2219" s="130"/>
      <c r="BI2219" s="130"/>
      <c r="BJ2219" s="130"/>
      <c r="BK2219" s="130"/>
      <c r="BL2219" s="130"/>
      <c r="BM2219" s="130"/>
      <c r="BN2219" s="130"/>
      <c r="BO2219" s="130"/>
      <c r="BP2219" s="130"/>
      <c r="BQ2219" s="130"/>
      <c r="BR2219" s="130"/>
      <c r="BS2219" s="111"/>
    </row>
    <row r="2220" spans="4:71" s="94" customFormat="1" ht="9.75" customHeight="1" x14ac:dyDescent="0.25">
      <c r="D2220" s="130"/>
      <c r="E2220" s="130"/>
      <c r="F2220" s="130"/>
      <c r="G2220" s="130"/>
      <c r="H2220" s="130"/>
      <c r="I2220" s="130"/>
      <c r="J2220" s="130"/>
      <c r="K2220" s="130"/>
      <c r="L2220" s="130"/>
      <c r="M2220" s="130"/>
      <c r="N2220" s="130"/>
      <c r="O2220" s="130"/>
      <c r="P2220" s="130"/>
      <c r="Q2220" s="130"/>
      <c r="R2220" s="130"/>
      <c r="S2220" s="130"/>
      <c r="T2220" s="130"/>
      <c r="U2220" s="130"/>
      <c r="V2220" s="130"/>
      <c r="W2220" s="130"/>
      <c r="X2220" s="130"/>
      <c r="Y2220" s="130"/>
      <c r="Z2220" s="130"/>
      <c r="AA2220" s="130"/>
      <c r="AB2220" s="130"/>
      <c r="AC2220" s="130"/>
      <c r="AD2220" s="130"/>
      <c r="AE2220" s="130"/>
      <c r="AF2220" s="130"/>
      <c r="AG2220" s="130"/>
      <c r="AH2220" s="130"/>
      <c r="AI2220" s="130"/>
      <c r="AJ2220" s="130"/>
      <c r="AK2220" s="130"/>
      <c r="AL2220" s="130"/>
      <c r="AM2220" s="130"/>
      <c r="AN2220" s="130"/>
      <c r="AO2220" s="130"/>
      <c r="AP2220" s="130"/>
      <c r="AQ2220" s="130"/>
      <c r="AR2220" s="130"/>
      <c r="AS2220" s="130"/>
      <c r="AT2220" s="130"/>
      <c r="AU2220" s="130"/>
      <c r="AV2220" s="130"/>
      <c r="AW2220" s="130"/>
      <c r="AX2220" s="130"/>
      <c r="AY2220" s="130"/>
      <c r="AZ2220" s="130"/>
      <c r="BA2220" s="130"/>
      <c r="BB2220" s="130"/>
      <c r="BC2220" s="130"/>
      <c r="BD2220" s="130"/>
      <c r="BE2220" s="130"/>
      <c r="BF2220" s="130"/>
      <c r="BG2220" s="130"/>
      <c r="BH2220" s="130"/>
      <c r="BI2220" s="130"/>
      <c r="BJ2220" s="130"/>
      <c r="BK2220" s="130"/>
      <c r="BL2220" s="130"/>
      <c r="BM2220" s="130"/>
      <c r="BN2220" s="130"/>
      <c r="BO2220" s="130"/>
      <c r="BP2220" s="130"/>
      <c r="BQ2220" s="130"/>
      <c r="BR2220" s="130"/>
      <c r="BS2220" s="111"/>
    </row>
    <row r="2221" spans="4:71" s="94" customFormat="1" ht="9.75" customHeight="1" x14ac:dyDescent="0.25">
      <c r="D2221" s="130"/>
      <c r="E2221" s="130"/>
      <c r="F2221" s="130"/>
      <c r="G2221" s="130"/>
      <c r="H2221" s="130"/>
      <c r="I2221" s="130"/>
      <c r="J2221" s="130"/>
      <c r="K2221" s="130"/>
      <c r="L2221" s="130"/>
      <c r="M2221" s="130"/>
      <c r="N2221" s="130"/>
      <c r="O2221" s="130"/>
      <c r="P2221" s="130"/>
      <c r="Q2221" s="130"/>
      <c r="R2221" s="130"/>
      <c r="S2221" s="130"/>
      <c r="T2221" s="130"/>
      <c r="U2221" s="130"/>
      <c r="V2221" s="130"/>
      <c r="W2221" s="130"/>
      <c r="X2221" s="130"/>
      <c r="Y2221" s="130"/>
      <c r="Z2221" s="130"/>
      <c r="AA2221" s="130"/>
      <c r="AB2221" s="130"/>
      <c r="AC2221" s="130"/>
      <c r="AD2221" s="130"/>
      <c r="AE2221" s="130"/>
      <c r="AF2221" s="130"/>
      <c r="AG2221" s="130"/>
      <c r="AH2221" s="130"/>
      <c r="AI2221" s="130"/>
      <c r="AJ2221" s="130"/>
      <c r="AK2221" s="130"/>
      <c r="AL2221" s="130"/>
      <c r="AM2221" s="130"/>
      <c r="AN2221" s="130"/>
      <c r="AO2221" s="130"/>
      <c r="AP2221" s="130"/>
      <c r="AQ2221" s="130"/>
      <c r="AR2221" s="130"/>
      <c r="AS2221" s="130"/>
      <c r="AT2221" s="130"/>
      <c r="AU2221" s="130"/>
      <c r="AV2221" s="130"/>
      <c r="AW2221" s="130"/>
      <c r="AX2221" s="130"/>
      <c r="AY2221" s="130"/>
      <c r="AZ2221" s="130"/>
      <c r="BA2221" s="130"/>
      <c r="BB2221" s="130"/>
      <c r="BC2221" s="130"/>
      <c r="BD2221" s="130"/>
      <c r="BE2221" s="130"/>
      <c r="BF2221" s="130"/>
      <c r="BG2221" s="130"/>
      <c r="BH2221" s="130"/>
      <c r="BI2221" s="130"/>
      <c r="BJ2221" s="130"/>
      <c r="BK2221" s="130"/>
      <c r="BL2221" s="130"/>
      <c r="BM2221" s="130"/>
      <c r="BN2221" s="130"/>
      <c r="BO2221" s="130"/>
      <c r="BP2221" s="130"/>
      <c r="BQ2221" s="130"/>
      <c r="BR2221" s="130"/>
      <c r="BS2221" s="111"/>
    </row>
    <row r="2222" spans="4:71" s="94" customFormat="1" ht="9.75" customHeight="1" x14ac:dyDescent="0.25">
      <c r="D2222" s="130"/>
      <c r="E2222" s="130"/>
      <c r="F2222" s="130"/>
      <c r="G2222" s="130"/>
      <c r="H2222" s="130"/>
      <c r="I2222" s="130"/>
      <c r="J2222" s="130"/>
      <c r="K2222" s="130"/>
      <c r="L2222" s="130"/>
      <c r="M2222" s="130"/>
      <c r="N2222" s="130"/>
      <c r="O2222" s="130"/>
      <c r="P2222" s="130"/>
      <c r="Q2222" s="130"/>
      <c r="R2222" s="130"/>
      <c r="S2222" s="130"/>
      <c r="T2222" s="130"/>
      <c r="U2222" s="130"/>
      <c r="V2222" s="130"/>
      <c r="W2222" s="130"/>
      <c r="X2222" s="130"/>
      <c r="Y2222" s="130"/>
      <c r="Z2222" s="130"/>
      <c r="AA2222" s="130"/>
      <c r="AB2222" s="130"/>
      <c r="AC2222" s="130"/>
      <c r="AD2222" s="130"/>
      <c r="AE2222" s="130"/>
      <c r="AF2222" s="130"/>
      <c r="AG2222" s="130"/>
      <c r="AH2222" s="130"/>
      <c r="AI2222" s="130"/>
      <c r="AJ2222" s="130"/>
      <c r="AK2222" s="130"/>
      <c r="AL2222" s="130"/>
      <c r="AM2222" s="130"/>
      <c r="AN2222" s="130"/>
      <c r="AO2222" s="130"/>
      <c r="AP2222" s="130"/>
      <c r="AQ2222" s="130"/>
      <c r="AR2222" s="130"/>
      <c r="AS2222" s="130"/>
      <c r="AT2222" s="130"/>
      <c r="AU2222" s="130"/>
      <c r="AV2222" s="130"/>
      <c r="AW2222" s="130"/>
      <c r="AX2222" s="130"/>
      <c r="AY2222" s="130"/>
      <c r="AZ2222" s="130"/>
      <c r="BA2222" s="130"/>
      <c r="BB2222" s="130"/>
      <c r="BC2222" s="130"/>
      <c r="BD2222" s="130"/>
      <c r="BE2222" s="130"/>
      <c r="BF2222" s="130"/>
      <c r="BG2222" s="130"/>
      <c r="BH2222" s="130"/>
      <c r="BI2222" s="130"/>
      <c r="BJ2222" s="130"/>
      <c r="BK2222" s="130"/>
      <c r="BL2222" s="130"/>
      <c r="BM2222" s="130"/>
      <c r="BN2222" s="130"/>
      <c r="BO2222" s="130"/>
      <c r="BP2222" s="130"/>
      <c r="BQ2222" s="130"/>
      <c r="BR2222" s="130"/>
      <c r="BS2222" s="111"/>
    </row>
    <row r="2223" spans="4:71" s="94" customFormat="1" ht="9.75" customHeight="1" x14ac:dyDescent="0.25">
      <c r="D2223" s="130"/>
      <c r="E2223" s="130"/>
      <c r="F2223" s="130"/>
      <c r="G2223" s="130"/>
      <c r="H2223" s="130"/>
      <c r="I2223" s="130"/>
      <c r="J2223" s="130"/>
      <c r="K2223" s="130"/>
      <c r="L2223" s="130"/>
      <c r="M2223" s="130"/>
      <c r="N2223" s="130"/>
      <c r="O2223" s="130"/>
      <c r="P2223" s="130"/>
      <c r="Q2223" s="130"/>
      <c r="R2223" s="130"/>
      <c r="S2223" s="130"/>
      <c r="T2223" s="130"/>
      <c r="U2223" s="130"/>
      <c r="V2223" s="130"/>
      <c r="W2223" s="130"/>
      <c r="X2223" s="130"/>
      <c r="Y2223" s="130"/>
      <c r="Z2223" s="130"/>
      <c r="AA2223" s="130"/>
      <c r="AB2223" s="130"/>
      <c r="AC2223" s="130"/>
      <c r="AD2223" s="130"/>
      <c r="AE2223" s="130"/>
      <c r="AF2223" s="130"/>
      <c r="AG2223" s="130"/>
      <c r="AH2223" s="130"/>
      <c r="AI2223" s="130"/>
      <c r="AJ2223" s="130"/>
      <c r="AK2223" s="130"/>
      <c r="AL2223" s="130"/>
      <c r="AM2223" s="130"/>
      <c r="AN2223" s="130"/>
      <c r="AO2223" s="130"/>
      <c r="AP2223" s="130"/>
      <c r="AQ2223" s="130"/>
      <c r="AR2223" s="130"/>
      <c r="AS2223" s="130"/>
      <c r="AT2223" s="130"/>
      <c r="AU2223" s="130"/>
      <c r="AV2223" s="130"/>
      <c r="AW2223" s="130"/>
      <c r="AX2223" s="130"/>
      <c r="AY2223" s="130"/>
      <c r="AZ2223" s="130"/>
      <c r="BA2223" s="130"/>
      <c r="BB2223" s="130"/>
      <c r="BC2223" s="130"/>
      <c r="BD2223" s="130"/>
      <c r="BE2223" s="130"/>
      <c r="BF2223" s="130"/>
      <c r="BG2223" s="130"/>
      <c r="BH2223" s="130"/>
      <c r="BI2223" s="130"/>
      <c r="BJ2223" s="130"/>
      <c r="BK2223" s="130"/>
      <c r="BL2223" s="130"/>
      <c r="BM2223" s="130"/>
      <c r="BN2223" s="130"/>
      <c r="BO2223" s="130"/>
      <c r="BP2223" s="130"/>
      <c r="BQ2223" s="130"/>
      <c r="BR2223" s="130"/>
      <c r="BS2223" s="111"/>
    </row>
    <row r="2224" spans="4:71" s="94" customFormat="1" ht="9.75" customHeight="1" x14ac:dyDescent="0.25">
      <c r="D2224" s="130"/>
      <c r="E2224" s="130"/>
      <c r="F2224" s="130"/>
      <c r="G2224" s="130"/>
      <c r="H2224" s="130"/>
      <c r="I2224" s="130"/>
      <c r="J2224" s="130"/>
      <c r="K2224" s="130"/>
      <c r="L2224" s="130"/>
      <c r="M2224" s="130"/>
      <c r="N2224" s="130"/>
      <c r="O2224" s="130"/>
      <c r="P2224" s="130"/>
      <c r="Q2224" s="130"/>
      <c r="R2224" s="130"/>
      <c r="S2224" s="130"/>
      <c r="T2224" s="130"/>
      <c r="U2224" s="130"/>
      <c r="V2224" s="130"/>
      <c r="W2224" s="130"/>
      <c r="X2224" s="130"/>
      <c r="Y2224" s="130"/>
      <c r="Z2224" s="130"/>
      <c r="AA2224" s="130"/>
      <c r="AB2224" s="130"/>
      <c r="AC2224" s="130"/>
      <c r="AD2224" s="130"/>
      <c r="AE2224" s="130"/>
      <c r="AF2224" s="130"/>
      <c r="AG2224" s="130"/>
      <c r="AH2224" s="130"/>
      <c r="AI2224" s="130"/>
      <c r="AJ2224" s="130"/>
      <c r="AK2224" s="130"/>
      <c r="AL2224" s="130"/>
      <c r="AM2224" s="130"/>
      <c r="AN2224" s="130"/>
      <c r="AO2224" s="130"/>
      <c r="AP2224" s="130"/>
      <c r="AQ2224" s="130"/>
      <c r="AR2224" s="130"/>
      <c r="AS2224" s="130"/>
      <c r="AT2224" s="130"/>
      <c r="AU2224" s="130"/>
      <c r="AV2224" s="130"/>
      <c r="AW2224" s="130"/>
      <c r="AX2224" s="130"/>
      <c r="AY2224" s="130"/>
      <c r="AZ2224" s="130"/>
      <c r="BA2224" s="130"/>
      <c r="BB2224" s="130"/>
      <c r="BC2224" s="130"/>
      <c r="BD2224" s="130"/>
      <c r="BE2224" s="130"/>
      <c r="BF2224" s="130"/>
      <c r="BG2224" s="130"/>
      <c r="BH2224" s="130"/>
      <c r="BI2224" s="130"/>
      <c r="BJ2224" s="130"/>
      <c r="BK2224" s="130"/>
      <c r="BL2224" s="130"/>
      <c r="BM2224" s="130"/>
      <c r="BN2224" s="130"/>
      <c r="BO2224" s="130"/>
      <c r="BP2224" s="130"/>
      <c r="BQ2224" s="130"/>
      <c r="BR2224" s="130"/>
      <c r="BS2224" s="111"/>
    </row>
    <row r="2225" spans="4:71" s="94" customFormat="1" ht="9.75" customHeight="1" x14ac:dyDescent="0.25">
      <c r="D2225" s="130"/>
      <c r="E2225" s="130"/>
      <c r="F2225" s="130"/>
      <c r="G2225" s="130"/>
      <c r="H2225" s="130"/>
      <c r="I2225" s="130"/>
      <c r="J2225" s="130"/>
      <c r="K2225" s="130"/>
      <c r="L2225" s="130"/>
      <c r="M2225" s="130"/>
      <c r="N2225" s="130"/>
      <c r="O2225" s="130"/>
      <c r="P2225" s="130"/>
      <c r="Q2225" s="130"/>
      <c r="R2225" s="130"/>
      <c r="S2225" s="130"/>
      <c r="T2225" s="130"/>
      <c r="U2225" s="130"/>
      <c r="V2225" s="130"/>
      <c r="W2225" s="130"/>
      <c r="X2225" s="130"/>
      <c r="Y2225" s="130"/>
      <c r="Z2225" s="130"/>
      <c r="AA2225" s="130"/>
      <c r="AB2225" s="130"/>
      <c r="AC2225" s="130"/>
      <c r="AD2225" s="130"/>
      <c r="AE2225" s="130"/>
      <c r="AF2225" s="130"/>
      <c r="AG2225" s="130"/>
      <c r="AH2225" s="130"/>
      <c r="AI2225" s="130"/>
      <c r="AJ2225" s="130"/>
      <c r="AK2225" s="130"/>
      <c r="AL2225" s="130"/>
      <c r="AM2225" s="130"/>
      <c r="AN2225" s="130"/>
      <c r="AO2225" s="130"/>
      <c r="AP2225" s="130"/>
      <c r="AQ2225" s="130"/>
      <c r="AR2225" s="130"/>
      <c r="AS2225" s="130"/>
      <c r="AT2225" s="130"/>
      <c r="AU2225" s="130"/>
      <c r="AV2225" s="130"/>
      <c r="AW2225" s="130"/>
      <c r="AX2225" s="130"/>
      <c r="AY2225" s="130"/>
      <c r="AZ2225" s="130"/>
      <c r="BA2225" s="130"/>
      <c r="BB2225" s="130"/>
      <c r="BC2225" s="130"/>
      <c r="BD2225" s="130"/>
      <c r="BE2225" s="130"/>
      <c r="BF2225" s="130"/>
      <c r="BG2225" s="130"/>
      <c r="BH2225" s="130"/>
      <c r="BI2225" s="130"/>
      <c r="BJ2225" s="130"/>
      <c r="BK2225" s="130"/>
      <c r="BL2225" s="130"/>
      <c r="BM2225" s="130"/>
      <c r="BN2225" s="130"/>
      <c r="BO2225" s="130"/>
      <c r="BP2225" s="130"/>
      <c r="BQ2225" s="130"/>
      <c r="BR2225" s="130"/>
      <c r="BS2225" s="111"/>
    </row>
    <row r="2226" spans="4:71" s="94" customFormat="1" ht="9.75" customHeight="1" x14ac:dyDescent="0.25">
      <c r="D2226" s="130"/>
      <c r="E2226" s="130"/>
      <c r="F2226" s="130"/>
      <c r="G2226" s="130"/>
      <c r="H2226" s="130"/>
      <c r="I2226" s="130"/>
      <c r="J2226" s="130"/>
      <c r="K2226" s="130"/>
      <c r="L2226" s="130"/>
      <c r="M2226" s="130"/>
      <c r="N2226" s="130"/>
      <c r="O2226" s="130"/>
      <c r="P2226" s="130"/>
      <c r="Q2226" s="130"/>
      <c r="R2226" s="130"/>
      <c r="S2226" s="130"/>
      <c r="T2226" s="130"/>
      <c r="U2226" s="130"/>
      <c r="V2226" s="130"/>
      <c r="W2226" s="130"/>
      <c r="X2226" s="130"/>
      <c r="Y2226" s="130"/>
      <c r="Z2226" s="130"/>
      <c r="AA2226" s="130"/>
      <c r="AB2226" s="130"/>
      <c r="AC2226" s="130"/>
      <c r="AD2226" s="130"/>
      <c r="AE2226" s="130"/>
      <c r="AF2226" s="130"/>
      <c r="AG2226" s="130"/>
      <c r="AH2226" s="130"/>
      <c r="AI2226" s="130"/>
      <c r="AJ2226" s="130"/>
      <c r="AK2226" s="130"/>
      <c r="AL2226" s="130"/>
      <c r="AM2226" s="130"/>
      <c r="AN2226" s="130"/>
      <c r="AO2226" s="130"/>
      <c r="AP2226" s="130"/>
      <c r="AQ2226" s="130"/>
      <c r="AR2226" s="130"/>
      <c r="AS2226" s="130"/>
      <c r="AT2226" s="130"/>
      <c r="AU2226" s="130"/>
      <c r="AV2226" s="130"/>
      <c r="AW2226" s="130"/>
      <c r="AX2226" s="130"/>
      <c r="AY2226" s="130"/>
      <c r="AZ2226" s="130"/>
      <c r="BA2226" s="130"/>
      <c r="BB2226" s="130"/>
      <c r="BC2226" s="130"/>
      <c r="BD2226" s="130"/>
      <c r="BE2226" s="130"/>
      <c r="BF2226" s="130"/>
      <c r="BG2226" s="130"/>
      <c r="BH2226" s="130"/>
      <c r="BI2226" s="130"/>
      <c r="BJ2226" s="130"/>
      <c r="BK2226" s="130"/>
      <c r="BL2226" s="130"/>
      <c r="BM2226" s="130"/>
      <c r="BN2226" s="130"/>
      <c r="BO2226" s="130"/>
      <c r="BP2226" s="130"/>
      <c r="BQ2226" s="130"/>
      <c r="BR2226" s="130"/>
      <c r="BS2226" s="111"/>
    </row>
    <row r="2227" spans="4:71" s="94" customFormat="1" ht="9.75" customHeight="1" x14ac:dyDescent="0.25">
      <c r="D2227" s="130"/>
      <c r="E2227" s="130"/>
      <c r="F2227" s="130"/>
      <c r="G2227" s="130"/>
      <c r="H2227" s="130"/>
      <c r="I2227" s="130"/>
      <c r="J2227" s="130"/>
      <c r="K2227" s="130"/>
      <c r="L2227" s="130"/>
      <c r="M2227" s="130"/>
      <c r="N2227" s="130"/>
      <c r="O2227" s="130"/>
      <c r="P2227" s="130"/>
      <c r="Q2227" s="130"/>
      <c r="R2227" s="130"/>
      <c r="S2227" s="130"/>
      <c r="T2227" s="130"/>
      <c r="U2227" s="130"/>
      <c r="V2227" s="130"/>
      <c r="W2227" s="130"/>
      <c r="X2227" s="130"/>
      <c r="Y2227" s="130"/>
      <c r="Z2227" s="130"/>
      <c r="AA2227" s="130"/>
      <c r="AB2227" s="130"/>
      <c r="AC2227" s="130"/>
      <c r="AD2227" s="130"/>
      <c r="AE2227" s="130"/>
      <c r="AF2227" s="130"/>
      <c r="AG2227" s="130"/>
      <c r="AH2227" s="130"/>
      <c r="AI2227" s="130"/>
      <c r="AJ2227" s="130"/>
      <c r="AK2227" s="130"/>
      <c r="AL2227" s="130"/>
      <c r="AM2227" s="130"/>
      <c r="AN2227" s="130"/>
      <c r="AO2227" s="130"/>
      <c r="AP2227" s="130"/>
      <c r="AQ2227" s="130"/>
      <c r="AR2227" s="130"/>
      <c r="AS2227" s="130"/>
      <c r="AT2227" s="130"/>
      <c r="AU2227" s="130"/>
      <c r="AV2227" s="130"/>
      <c r="AW2227" s="130"/>
      <c r="AX2227" s="130"/>
      <c r="AY2227" s="130"/>
      <c r="AZ2227" s="130"/>
      <c r="BA2227" s="130"/>
      <c r="BB2227" s="130"/>
      <c r="BC2227" s="130"/>
      <c r="BD2227" s="130"/>
      <c r="BE2227" s="130"/>
      <c r="BF2227" s="130"/>
      <c r="BG2227" s="130"/>
      <c r="BH2227" s="130"/>
      <c r="BI2227" s="130"/>
      <c r="BJ2227" s="130"/>
      <c r="BK2227" s="130"/>
      <c r="BL2227" s="130"/>
      <c r="BM2227" s="130"/>
      <c r="BN2227" s="130"/>
      <c r="BO2227" s="130"/>
      <c r="BP2227" s="130"/>
      <c r="BQ2227" s="130"/>
      <c r="BR2227" s="130"/>
      <c r="BS2227" s="111"/>
    </row>
    <row r="2228" spans="4:71" s="94" customFormat="1" ht="9.75" customHeight="1" x14ac:dyDescent="0.25">
      <c r="D2228" s="130"/>
      <c r="E2228" s="130"/>
      <c r="F2228" s="130"/>
      <c r="G2228" s="130"/>
      <c r="H2228" s="130"/>
      <c r="I2228" s="130"/>
      <c r="J2228" s="130"/>
      <c r="K2228" s="130"/>
      <c r="L2228" s="130"/>
      <c r="M2228" s="130"/>
      <c r="N2228" s="130"/>
      <c r="O2228" s="130"/>
      <c r="P2228" s="130"/>
      <c r="Q2228" s="130"/>
      <c r="R2228" s="130"/>
      <c r="S2228" s="130"/>
      <c r="T2228" s="130"/>
      <c r="U2228" s="130"/>
      <c r="V2228" s="130"/>
      <c r="W2228" s="130"/>
      <c r="X2228" s="130"/>
      <c r="Y2228" s="130"/>
      <c r="Z2228" s="130"/>
      <c r="AA2228" s="130"/>
      <c r="AB2228" s="130"/>
      <c r="AC2228" s="130"/>
      <c r="AD2228" s="130"/>
      <c r="AE2228" s="130"/>
      <c r="AF2228" s="130"/>
      <c r="AG2228" s="130"/>
      <c r="AH2228" s="130"/>
      <c r="AI2228" s="130"/>
      <c r="AJ2228" s="130"/>
      <c r="AK2228" s="130"/>
      <c r="AL2228" s="130"/>
      <c r="AM2228" s="130"/>
      <c r="AN2228" s="130"/>
      <c r="AO2228" s="130"/>
      <c r="AP2228" s="130"/>
      <c r="AQ2228" s="130"/>
      <c r="AR2228" s="130"/>
      <c r="AS2228" s="130"/>
      <c r="AT2228" s="130"/>
      <c r="AU2228" s="130"/>
      <c r="AV2228" s="130"/>
      <c r="AW2228" s="130"/>
      <c r="AX2228" s="130"/>
      <c r="AY2228" s="130"/>
      <c r="AZ2228" s="130"/>
      <c r="BA2228" s="130"/>
      <c r="BB2228" s="130"/>
      <c r="BC2228" s="130"/>
      <c r="BD2228" s="130"/>
      <c r="BE2228" s="130"/>
      <c r="BF2228" s="130"/>
      <c r="BG2228" s="130"/>
      <c r="BH2228" s="130"/>
      <c r="BI2228" s="130"/>
      <c r="BJ2228" s="130"/>
      <c r="BK2228" s="130"/>
      <c r="BL2228" s="130"/>
      <c r="BM2228" s="130"/>
      <c r="BN2228" s="130"/>
      <c r="BO2228" s="130"/>
      <c r="BP2228" s="130"/>
      <c r="BQ2228" s="130"/>
      <c r="BR2228" s="130"/>
      <c r="BS2228" s="111"/>
    </row>
    <row r="2229" spans="4:71" s="94" customFormat="1" ht="9.75" customHeight="1" x14ac:dyDescent="0.25">
      <c r="D2229" s="130"/>
      <c r="E2229" s="130"/>
      <c r="F2229" s="130"/>
      <c r="G2229" s="130"/>
      <c r="H2229" s="130"/>
      <c r="I2229" s="130"/>
      <c r="J2229" s="130"/>
      <c r="K2229" s="130"/>
      <c r="L2229" s="130"/>
      <c r="M2229" s="130"/>
      <c r="N2229" s="130"/>
      <c r="O2229" s="130"/>
      <c r="P2229" s="130"/>
      <c r="Q2229" s="130"/>
      <c r="R2229" s="130"/>
      <c r="S2229" s="130"/>
      <c r="T2229" s="130"/>
      <c r="U2229" s="130"/>
      <c r="V2229" s="130"/>
      <c r="W2229" s="130"/>
      <c r="X2229" s="130"/>
      <c r="Y2229" s="130"/>
      <c r="Z2229" s="130"/>
      <c r="AA2229" s="130"/>
      <c r="AB2229" s="130"/>
      <c r="AC2229" s="130"/>
      <c r="AD2229" s="130"/>
      <c r="AE2229" s="130"/>
      <c r="AF2229" s="130"/>
      <c r="AG2229" s="130"/>
      <c r="AH2229" s="130"/>
      <c r="AI2229" s="130"/>
      <c r="AJ2229" s="130"/>
      <c r="AK2229" s="130"/>
      <c r="AL2229" s="130"/>
      <c r="AM2229" s="130"/>
      <c r="AN2229" s="130"/>
      <c r="AO2229" s="130"/>
      <c r="AP2229" s="130"/>
      <c r="AQ2229" s="130"/>
      <c r="AR2229" s="130"/>
      <c r="AS2229" s="130"/>
      <c r="AT2229" s="130"/>
      <c r="AU2229" s="130"/>
      <c r="AV2229" s="130"/>
      <c r="AW2229" s="130"/>
      <c r="AX2229" s="130"/>
      <c r="AY2229" s="130"/>
      <c r="AZ2229" s="130"/>
      <c r="BA2229" s="130"/>
      <c r="BB2229" s="130"/>
      <c r="BC2229" s="130"/>
      <c r="BD2229" s="130"/>
      <c r="BE2229" s="130"/>
      <c r="BF2229" s="130"/>
      <c r="BG2229" s="130"/>
      <c r="BH2229" s="130"/>
      <c r="BI2229" s="130"/>
      <c r="BJ2229" s="130"/>
      <c r="BK2229" s="130"/>
      <c r="BL2229" s="130"/>
      <c r="BM2229" s="130"/>
      <c r="BN2229" s="130"/>
      <c r="BO2229" s="130"/>
      <c r="BP2229" s="130"/>
      <c r="BQ2229" s="130"/>
      <c r="BR2229" s="130"/>
      <c r="BS2229" s="111"/>
    </row>
    <row r="2230" spans="4:71" s="94" customFormat="1" ht="9.75" customHeight="1" x14ac:dyDescent="0.25">
      <c r="D2230" s="130"/>
      <c r="E2230" s="130"/>
      <c r="F2230" s="130"/>
      <c r="G2230" s="130"/>
      <c r="H2230" s="130"/>
      <c r="I2230" s="130"/>
      <c r="J2230" s="130"/>
      <c r="K2230" s="130"/>
      <c r="L2230" s="130"/>
      <c r="M2230" s="130"/>
      <c r="N2230" s="130"/>
      <c r="O2230" s="130"/>
      <c r="P2230" s="130"/>
      <c r="Q2230" s="130"/>
      <c r="R2230" s="130"/>
      <c r="S2230" s="130"/>
      <c r="T2230" s="130"/>
      <c r="U2230" s="130"/>
      <c r="V2230" s="130"/>
      <c r="W2230" s="130"/>
      <c r="X2230" s="130"/>
      <c r="Y2230" s="130"/>
      <c r="Z2230" s="130"/>
      <c r="AA2230" s="130"/>
      <c r="AB2230" s="130"/>
      <c r="AC2230" s="130"/>
      <c r="AD2230" s="130"/>
      <c r="AE2230" s="130"/>
      <c r="AF2230" s="130"/>
      <c r="AG2230" s="130"/>
      <c r="AH2230" s="130"/>
      <c r="AI2230" s="130"/>
      <c r="AJ2230" s="130"/>
      <c r="AK2230" s="130"/>
      <c r="AL2230" s="130"/>
      <c r="AM2230" s="130"/>
      <c r="AN2230" s="130"/>
      <c r="AO2230" s="130"/>
      <c r="AP2230" s="130"/>
      <c r="AQ2230" s="130"/>
      <c r="AR2230" s="130"/>
      <c r="AS2230" s="130"/>
      <c r="AT2230" s="130"/>
      <c r="AU2230" s="130"/>
      <c r="AV2230" s="130"/>
      <c r="AW2230" s="130"/>
      <c r="AX2230" s="130"/>
      <c r="AY2230" s="130"/>
      <c r="AZ2230" s="130"/>
      <c r="BA2230" s="130"/>
      <c r="BB2230" s="130"/>
      <c r="BC2230" s="130"/>
      <c r="BD2230" s="130"/>
      <c r="BE2230" s="130"/>
      <c r="BF2230" s="130"/>
      <c r="BG2230" s="130"/>
      <c r="BH2230" s="130"/>
      <c r="BI2230" s="130"/>
      <c r="BJ2230" s="130"/>
      <c r="BK2230" s="130"/>
      <c r="BL2230" s="130"/>
      <c r="BM2230" s="130"/>
      <c r="BN2230" s="130"/>
      <c r="BO2230" s="130"/>
      <c r="BP2230" s="130"/>
      <c r="BQ2230" s="130"/>
      <c r="BR2230" s="130"/>
      <c r="BS2230" s="111"/>
    </row>
    <row r="2231" spans="4:71" s="94" customFormat="1" ht="9.75" customHeight="1" x14ac:dyDescent="0.25">
      <c r="D2231" s="130"/>
      <c r="E2231" s="130"/>
      <c r="F2231" s="130"/>
      <c r="G2231" s="130"/>
      <c r="H2231" s="130"/>
      <c r="I2231" s="130"/>
      <c r="J2231" s="130"/>
      <c r="K2231" s="130"/>
      <c r="L2231" s="130"/>
      <c r="M2231" s="130"/>
      <c r="N2231" s="130"/>
      <c r="O2231" s="130"/>
      <c r="P2231" s="130"/>
      <c r="Q2231" s="130"/>
      <c r="R2231" s="130"/>
      <c r="S2231" s="130"/>
      <c r="T2231" s="130"/>
      <c r="U2231" s="130"/>
      <c r="V2231" s="130"/>
      <c r="W2231" s="130"/>
      <c r="X2231" s="130"/>
      <c r="Y2231" s="130"/>
      <c r="Z2231" s="130"/>
      <c r="AA2231" s="130"/>
      <c r="AB2231" s="130"/>
      <c r="AC2231" s="130"/>
      <c r="AD2231" s="130"/>
      <c r="AE2231" s="130"/>
      <c r="AF2231" s="130"/>
      <c r="AG2231" s="130"/>
      <c r="AH2231" s="130"/>
      <c r="AI2231" s="130"/>
      <c r="AJ2231" s="130"/>
      <c r="AK2231" s="130"/>
      <c r="AL2231" s="130"/>
      <c r="AM2231" s="130"/>
      <c r="AN2231" s="130"/>
      <c r="AO2231" s="130"/>
      <c r="AP2231" s="130"/>
      <c r="AQ2231" s="130"/>
      <c r="AR2231" s="130"/>
      <c r="AS2231" s="130"/>
      <c r="AT2231" s="130"/>
      <c r="AU2231" s="130"/>
      <c r="AV2231" s="130"/>
      <c r="AW2231" s="130"/>
      <c r="AX2231" s="130"/>
      <c r="AY2231" s="130"/>
      <c r="AZ2231" s="130"/>
      <c r="BA2231" s="130"/>
      <c r="BB2231" s="130"/>
      <c r="BC2231" s="130"/>
      <c r="BD2231" s="130"/>
      <c r="BE2231" s="130"/>
      <c r="BF2231" s="130"/>
      <c r="BG2231" s="130"/>
      <c r="BH2231" s="130"/>
      <c r="BI2231" s="130"/>
      <c r="BJ2231" s="130"/>
      <c r="BK2231" s="130"/>
      <c r="BL2231" s="130"/>
      <c r="BM2231" s="130"/>
      <c r="BN2231" s="130"/>
      <c r="BO2231" s="130"/>
      <c r="BP2231" s="130"/>
      <c r="BQ2231" s="130"/>
      <c r="BR2231" s="130"/>
      <c r="BS2231" s="111"/>
    </row>
    <row r="2232" spans="4:71" s="94" customFormat="1" ht="9.75" customHeight="1" x14ac:dyDescent="0.25">
      <c r="D2232" s="130"/>
      <c r="E2232" s="130"/>
      <c r="F2232" s="130"/>
      <c r="G2232" s="130"/>
      <c r="H2232" s="130"/>
      <c r="I2232" s="130"/>
      <c r="J2232" s="130"/>
      <c r="K2232" s="130"/>
      <c r="L2232" s="130"/>
      <c r="M2232" s="130"/>
      <c r="N2232" s="130"/>
      <c r="O2232" s="130"/>
      <c r="P2232" s="130"/>
      <c r="Q2232" s="130"/>
      <c r="R2232" s="130"/>
      <c r="S2232" s="130"/>
      <c r="T2232" s="130"/>
      <c r="U2232" s="130"/>
      <c r="V2232" s="130"/>
      <c r="W2232" s="130"/>
      <c r="X2232" s="130"/>
      <c r="Y2232" s="130"/>
      <c r="Z2232" s="130"/>
      <c r="AA2232" s="130"/>
      <c r="AB2232" s="130"/>
      <c r="AC2232" s="130"/>
      <c r="AD2232" s="130"/>
      <c r="AE2232" s="130"/>
      <c r="AF2232" s="130"/>
      <c r="AG2232" s="130"/>
      <c r="AH2232" s="130"/>
      <c r="AI2232" s="130"/>
      <c r="AJ2232" s="130"/>
      <c r="AK2232" s="130"/>
      <c r="AL2232" s="130"/>
      <c r="AM2232" s="130"/>
      <c r="AN2232" s="130"/>
      <c r="AO2232" s="130"/>
      <c r="AP2232" s="130"/>
      <c r="AQ2232" s="130"/>
      <c r="AR2232" s="130"/>
      <c r="AS2232" s="130"/>
      <c r="AT2232" s="130"/>
      <c r="AU2232" s="130"/>
      <c r="AV2232" s="130"/>
      <c r="AW2232" s="130"/>
      <c r="AX2232" s="130"/>
      <c r="AY2232" s="130"/>
      <c r="AZ2232" s="130"/>
      <c r="BA2232" s="130"/>
      <c r="BB2232" s="130"/>
      <c r="BC2232" s="130"/>
      <c r="BD2232" s="130"/>
      <c r="BE2232" s="130"/>
      <c r="BF2232" s="130"/>
      <c r="BG2232" s="130"/>
      <c r="BH2232" s="130"/>
      <c r="BI2232" s="130"/>
      <c r="BJ2232" s="130"/>
      <c r="BK2232" s="130"/>
      <c r="BL2232" s="130"/>
      <c r="BM2232" s="130"/>
      <c r="BN2232" s="130"/>
      <c r="BO2232" s="130"/>
      <c r="BP2232" s="130"/>
      <c r="BQ2232" s="130"/>
      <c r="BR2232" s="130"/>
      <c r="BS2232" s="111"/>
    </row>
    <row r="2233" spans="4:71" s="94" customFormat="1" ht="9.75" customHeight="1" x14ac:dyDescent="0.25">
      <c r="D2233" s="130"/>
      <c r="E2233" s="130"/>
      <c r="F2233" s="130"/>
      <c r="G2233" s="130"/>
      <c r="H2233" s="130"/>
      <c r="I2233" s="130"/>
      <c r="J2233" s="130"/>
      <c r="K2233" s="130"/>
      <c r="L2233" s="130"/>
      <c r="M2233" s="130"/>
      <c r="N2233" s="130"/>
      <c r="O2233" s="130"/>
      <c r="P2233" s="130"/>
      <c r="Q2233" s="130"/>
      <c r="R2233" s="130"/>
      <c r="S2233" s="130"/>
      <c r="T2233" s="130"/>
      <c r="U2233" s="130"/>
      <c r="V2233" s="130"/>
      <c r="W2233" s="130"/>
      <c r="X2233" s="130"/>
      <c r="Y2233" s="130"/>
      <c r="Z2233" s="130"/>
      <c r="AA2233" s="130"/>
      <c r="AB2233" s="130"/>
      <c r="AC2233" s="130"/>
      <c r="AD2233" s="130"/>
      <c r="AE2233" s="130"/>
      <c r="AF2233" s="130"/>
      <c r="AG2233" s="130"/>
      <c r="AH2233" s="130"/>
      <c r="AI2233" s="130"/>
      <c r="AJ2233" s="130"/>
      <c r="AK2233" s="130"/>
      <c r="AL2233" s="130"/>
      <c r="AM2233" s="130"/>
      <c r="AN2233" s="130"/>
      <c r="AO2233" s="130"/>
      <c r="AP2233" s="130"/>
      <c r="AQ2233" s="130"/>
      <c r="AR2233" s="130"/>
      <c r="AS2233" s="130"/>
      <c r="AT2233" s="130"/>
      <c r="AU2233" s="130"/>
      <c r="AV2233" s="130"/>
      <c r="AW2233" s="130"/>
      <c r="AX2233" s="130"/>
      <c r="AY2233" s="130"/>
      <c r="AZ2233" s="130"/>
      <c r="BA2233" s="130"/>
      <c r="BB2233" s="130"/>
      <c r="BC2233" s="130"/>
      <c r="BD2233" s="130"/>
      <c r="BE2233" s="130"/>
      <c r="BF2233" s="130"/>
      <c r="BG2233" s="130"/>
      <c r="BH2233" s="130"/>
      <c r="BI2233" s="130"/>
      <c r="BJ2233" s="130"/>
      <c r="BK2233" s="130"/>
      <c r="BL2233" s="130"/>
      <c r="BM2233" s="130"/>
      <c r="BN2233" s="130"/>
      <c r="BO2233" s="130"/>
      <c r="BP2233" s="130"/>
      <c r="BQ2233" s="130"/>
      <c r="BR2233" s="130"/>
      <c r="BS2233" s="111"/>
    </row>
    <row r="2234" spans="4:71" s="94" customFormat="1" ht="9.75" customHeight="1" x14ac:dyDescent="0.25">
      <c r="D2234" s="130"/>
      <c r="E2234" s="130"/>
      <c r="F2234" s="130"/>
      <c r="G2234" s="130"/>
      <c r="H2234" s="130"/>
      <c r="I2234" s="130"/>
      <c r="J2234" s="130"/>
      <c r="K2234" s="130"/>
      <c r="L2234" s="130"/>
      <c r="M2234" s="130"/>
      <c r="N2234" s="130"/>
      <c r="O2234" s="130"/>
      <c r="P2234" s="130"/>
      <c r="Q2234" s="130"/>
      <c r="R2234" s="130"/>
      <c r="S2234" s="130"/>
      <c r="T2234" s="130"/>
      <c r="U2234" s="130"/>
      <c r="V2234" s="130"/>
      <c r="W2234" s="130"/>
      <c r="X2234" s="130"/>
      <c r="Y2234" s="130"/>
      <c r="Z2234" s="130"/>
      <c r="AA2234" s="130"/>
      <c r="AB2234" s="130"/>
      <c r="AC2234" s="130"/>
      <c r="AD2234" s="130"/>
      <c r="AE2234" s="130"/>
      <c r="AF2234" s="130"/>
      <c r="AG2234" s="130"/>
      <c r="AH2234" s="130"/>
      <c r="AI2234" s="130"/>
      <c r="AJ2234" s="130"/>
      <c r="AK2234" s="130"/>
      <c r="AL2234" s="130"/>
      <c r="AM2234" s="130"/>
      <c r="AN2234" s="130"/>
      <c r="AO2234" s="130"/>
      <c r="AP2234" s="130"/>
      <c r="AQ2234" s="130"/>
      <c r="AR2234" s="130"/>
      <c r="AS2234" s="130"/>
      <c r="AT2234" s="130"/>
      <c r="AU2234" s="130"/>
      <c r="AV2234" s="130"/>
      <c r="AW2234" s="130"/>
      <c r="AX2234" s="130"/>
      <c r="AY2234" s="130"/>
      <c r="AZ2234" s="130"/>
      <c r="BA2234" s="130"/>
      <c r="BB2234" s="130"/>
      <c r="BC2234" s="130"/>
      <c r="BD2234" s="130"/>
      <c r="BE2234" s="130"/>
      <c r="BF2234" s="130"/>
      <c r="BG2234" s="130"/>
      <c r="BH2234" s="130"/>
      <c r="BI2234" s="130"/>
      <c r="BJ2234" s="130"/>
      <c r="BK2234" s="130"/>
      <c r="BL2234" s="130"/>
      <c r="BM2234" s="130"/>
      <c r="BN2234" s="130"/>
      <c r="BO2234" s="130"/>
      <c r="BP2234" s="130"/>
      <c r="BQ2234" s="130"/>
      <c r="BR2234" s="130"/>
      <c r="BS2234" s="111"/>
    </row>
    <row r="2235" spans="4:71" s="94" customFormat="1" ht="9.75" customHeight="1" x14ac:dyDescent="0.25">
      <c r="D2235" s="130"/>
      <c r="E2235" s="130"/>
      <c r="F2235" s="130"/>
      <c r="G2235" s="130"/>
      <c r="H2235" s="130"/>
      <c r="I2235" s="130"/>
      <c r="J2235" s="130"/>
      <c r="K2235" s="130"/>
      <c r="L2235" s="130"/>
      <c r="M2235" s="130"/>
      <c r="N2235" s="130"/>
      <c r="O2235" s="130"/>
      <c r="P2235" s="130"/>
      <c r="Q2235" s="130"/>
      <c r="R2235" s="130"/>
      <c r="S2235" s="130"/>
      <c r="T2235" s="130"/>
      <c r="U2235" s="130"/>
      <c r="V2235" s="130"/>
      <c r="W2235" s="130"/>
      <c r="X2235" s="130"/>
      <c r="Y2235" s="130"/>
      <c r="Z2235" s="130"/>
      <c r="AA2235" s="130"/>
      <c r="AB2235" s="130"/>
      <c r="AC2235" s="130"/>
      <c r="AD2235" s="130"/>
      <c r="AE2235" s="130"/>
      <c r="AF2235" s="130"/>
      <c r="AG2235" s="130"/>
      <c r="AH2235" s="130"/>
      <c r="AI2235" s="130"/>
      <c r="AJ2235" s="130"/>
      <c r="AK2235" s="130"/>
      <c r="AL2235" s="130"/>
      <c r="AM2235" s="130"/>
      <c r="AN2235" s="130"/>
      <c r="AO2235" s="130"/>
      <c r="AP2235" s="130"/>
      <c r="AQ2235" s="130"/>
      <c r="AR2235" s="130"/>
      <c r="AS2235" s="130"/>
      <c r="AT2235" s="130"/>
      <c r="AU2235" s="130"/>
      <c r="AV2235" s="130"/>
      <c r="AW2235" s="130"/>
      <c r="AX2235" s="130"/>
      <c r="AY2235" s="130"/>
      <c r="AZ2235" s="130"/>
      <c r="BA2235" s="130"/>
      <c r="BB2235" s="130"/>
      <c r="BC2235" s="130"/>
      <c r="BD2235" s="130"/>
      <c r="BE2235" s="130"/>
      <c r="BF2235" s="130"/>
      <c r="BG2235" s="130"/>
      <c r="BH2235" s="130"/>
      <c r="BI2235" s="130"/>
      <c r="BJ2235" s="130"/>
      <c r="BK2235" s="130"/>
      <c r="BL2235" s="130"/>
      <c r="BM2235" s="130"/>
      <c r="BN2235" s="130"/>
      <c r="BO2235" s="130"/>
      <c r="BP2235" s="130"/>
      <c r="BQ2235" s="130"/>
      <c r="BR2235" s="130"/>
      <c r="BS2235" s="111"/>
    </row>
    <row r="2236" spans="4:71" s="94" customFormat="1" ht="9.75" customHeight="1" x14ac:dyDescent="0.25">
      <c r="D2236" s="130"/>
      <c r="E2236" s="130"/>
      <c r="F2236" s="130"/>
      <c r="G2236" s="130"/>
      <c r="H2236" s="130"/>
      <c r="I2236" s="130"/>
      <c r="J2236" s="130"/>
      <c r="K2236" s="130"/>
      <c r="L2236" s="130"/>
      <c r="M2236" s="130"/>
      <c r="N2236" s="130"/>
      <c r="O2236" s="130"/>
      <c r="P2236" s="130"/>
      <c r="Q2236" s="130"/>
      <c r="R2236" s="130"/>
      <c r="S2236" s="130"/>
      <c r="T2236" s="130"/>
      <c r="U2236" s="130"/>
      <c r="V2236" s="130"/>
      <c r="W2236" s="130"/>
      <c r="X2236" s="130"/>
      <c r="Y2236" s="130"/>
      <c r="Z2236" s="130"/>
      <c r="AA2236" s="130"/>
      <c r="AB2236" s="130"/>
      <c r="AC2236" s="130"/>
      <c r="AD2236" s="130"/>
      <c r="AE2236" s="130"/>
      <c r="AF2236" s="130"/>
      <c r="AG2236" s="130"/>
      <c r="AH2236" s="130"/>
      <c r="AI2236" s="130"/>
      <c r="AJ2236" s="130"/>
      <c r="AK2236" s="130"/>
      <c r="AL2236" s="130"/>
      <c r="AM2236" s="130"/>
      <c r="AN2236" s="130"/>
      <c r="AO2236" s="130"/>
      <c r="AP2236" s="130"/>
      <c r="AQ2236" s="130"/>
      <c r="AR2236" s="130"/>
      <c r="AS2236" s="130"/>
      <c r="AT2236" s="130"/>
      <c r="AU2236" s="130"/>
      <c r="AV2236" s="130"/>
      <c r="AW2236" s="130"/>
      <c r="AX2236" s="130"/>
      <c r="AY2236" s="130"/>
      <c r="AZ2236" s="130"/>
      <c r="BA2236" s="130"/>
      <c r="BB2236" s="130"/>
      <c r="BC2236" s="130"/>
      <c r="BD2236" s="130"/>
      <c r="BE2236" s="130"/>
      <c r="BF2236" s="130"/>
      <c r="BG2236" s="130"/>
      <c r="BH2236" s="130"/>
      <c r="BI2236" s="130"/>
      <c r="BJ2236" s="130"/>
      <c r="BK2236" s="130"/>
      <c r="BL2236" s="130"/>
      <c r="BM2236" s="130"/>
      <c r="BN2236" s="130"/>
      <c r="BO2236" s="130"/>
      <c r="BP2236" s="130"/>
      <c r="BQ2236" s="130"/>
      <c r="BR2236" s="130"/>
      <c r="BS2236" s="111"/>
    </row>
    <row r="2237" spans="4:71" s="94" customFormat="1" ht="9.75" customHeight="1" x14ac:dyDescent="0.25">
      <c r="D2237" s="130"/>
      <c r="E2237" s="130"/>
      <c r="F2237" s="130"/>
      <c r="G2237" s="130"/>
      <c r="H2237" s="130"/>
      <c r="I2237" s="130"/>
      <c r="J2237" s="130"/>
      <c r="K2237" s="130"/>
      <c r="L2237" s="130"/>
      <c r="M2237" s="130"/>
      <c r="N2237" s="130"/>
      <c r="O2237" s="130"/>
      <c r="P2237" s="130"/>
      <c r="Q2237" s="130"/>
      <c r="R2237" s="130"/>
      <c r="S2237" s="130"/>
      <c r="T2237" s="130"/>
      <c r="U2237" s="130"/>
      <c r="V2237" s="130"/>
      <c r="W2237" s="130"/>
      <c r="X2237" s="130"/>
      <c r="Y2237" s="130"/>
      <c r="Z2237" s="130"/>
      <c r="AA2237" s="130"/>
      <c r="AB2237" s="130"/>
      <c r="AC2237" s="130"/>
      <c r="AD2237" s="130"/>
      <c r="AE2237" s="130"/>
      <c r="AF2237" s="130"/>
      <c r="AG2237" s="130"/>
      <c r="AH2237" s="130"/>
      <c r="AI2237" s="130"/>
      <c r="AJ2237" s="130"/>
      <c r="AK2237" s="130"/>
      <c r="AL2237" s="130"/>
      <c r="AM2237" s="130"/>
      <c r="AN2237" s="130"/>
      <c r="AO2237" s="130"/>
      <c r="AP2237" s="130"/>
      <c r="AQ2237" s="130"/>
      <c r="AR2237" s="130"/>
      <c r="AS2237" s="130"/>
      <c r="AT2237" s="130"/>
      <c r="AU2237" s="130"/>
      <c r="AV2237" s="130"/>
      <c r="AW2237" s="130"/>
      <c r="AX2237" s="130"/>
      <c r="AY2237" s="130"/>
      <c r="AZ2237" s="130"/>
      <c r="BA2237" s="130"/>
      <c r="BB2237" s="130"/>
      <c r="BC2237" s="130"/>
      <c r="BD2237" s="130"/>
      <c r="BE2237" s="130"/>
      <c r="BF2237" s="130"/>
      <c r="BG2237" s="130"/>
      <c r="BH2237" s="130"/>
      <c r="BI2237" s="130"/>
      <c r="BJ2237" s="130"/>
      <c r="BK2237" s="130"/>
      <c r="BL2237" s="130"/>
      <c r="BM2237" s="130"/>
      <c r="BN2237" s="130"/>
      <c r="BO2237" s="130"/>
      <c r="BP2237" s="130"/>
      <c r="BQ2237" s="130"/>
      <c r="BR2237" s="130"/>
      <c r="BS2237" s="111"/>
    </row>
    <row r="2238" spans="4:71" s="94" customFormat="1" ht="9.75" customHeight="1" x14ac:dyDescent="0.25">
      <c r="D2238" s="130"/>
      <c r="E2238" s="130"/>
      <c r="F2238" s="130"/>
      <c r="G2238" s="130"/>
      <c r="H2238" s="130"/>
      <c r="I2238" s="130"/>
      <c r="J2238" s="130"/>
      <c r="K2238" s="130"/>
      <c r="L2238" s="130"/>
      <c r="M2238" s="130"/>
      <c r="N2238" s="130"/>
      <c r="O2238" s="130"/>
      <c r="P2238" s="130"/>
      <c r="Q2238" s="130"/>
      <c r="R2238" s="130"/>
      <c r="S2238" s="130"/>
      <c r="T2238" s="130"/>
      <c r="U2238" s="130"/>
      <c r="V2238" s="130"/>
      <c r="W2238" s="130"/>
      <c r="X2238" s="130"/>
      <c r="Y2238" s="130"/>
      <c r="Z2238" s="130"/>
      <c r="AA2238" s="130"/>
      <c r="AB2238" s="130"/>
      <c r="AC2238" s="130"/>
      <c r="AD2238" s="130"/>
      <c r="AE2238" s="130"/>
      <c r="AF2238" s="130"/>
      <c r="AG2238" s="130"/>
      <c r="AH2238" s="130"/>
      <c r="AI2238" s="130"/>
      <c r="AJ2238" s="130"/>
      <c r="AK2238" s="130"/>
      <c r="AL2238" s="130"/>
      <c r="AM2238" s="130"/>
      <c r="AN2238" s="130"/>
      <c r="AO2238" s="130"/>
      <c r="AP2238" s="130"/>
      <c r="AQ2238" s="130"/>
      <c r="AR2238" s="130"/>
      <c r="AS2238" s="130"/>
      <c r="AT2238" s="130"/>
      <c r="AU2238" s="130"/>
      <c r="AV2238" s="130"/>
      <c r="AW2238" s="130"/>
      <c r="AX2238" s="130"/>
      <c r="AY2238" s="130"/>
      <c r="AZ2238" s="130"/>
      <c r="BA2238" s="130"/>
      <c r="BB2238" s="130"/>
      <c r="BC2238" s="130"/>
      <c r="BD2238" s="130"/>
      <c r="BE2238" s="130"/>
      <c r="BF2238" s="130"/>
      <c r="BG2238" s="130"/>
      <c r="BH2238" s="130"/>
      <c r="BI2238" s="130"/>
      <c r="BJ2238" s="130"/>
      <c r="BK2238" s="130"/>
      <c r="BL2238" s="130"/>
      <c r="BM2238" s="130"/>
      <c r="BN2238" s="130"/>
      <c r="BO2238" s="130"/>
      <c r="BP2238" s="130"/>
      <c r="BQ2238" s="130"/>
      <c r="BR2238" s="130"/>
      <c r="BS2238" s="111"/>
    </row>
    <row r="2239" spans="4:71" s="94" customFormat="1" ht="9.75" customHeight="1" x14ac:dyDescent="0.25">
      <c r="D2239" s="130"/>
      <c r="E2239" s="130"/>
      <c r="F2239" s="130"/>
      <c r="G2239" s="130"/>
      <c r="H2239" s="130"/>
      <c r="I2239" s="130"/>
      <c r="J2239" s="130"/>
      <c r="K2239" s="130"/>
      <c r="L2239" s="130"/>
      <c r="M2239" s="130"/>
      <c r="N2239" s="130"/>
      <c r="O2239" s="130"/>
      <c r="P2239" s="130"/>
      <c r="Q2239" s="130"/>
      <c r="R2239" s="130"/>
      <c r="S2239" s="130"/>
      <c r="T2239" s="130"/>
      <c r="U2239" s="130"/>
      <c r="V2239" s="130"/>
      <c r="W2239" s="130"/>
      <c r="X2239" s="130"/>
      <c r="Y2239" s="130"/>
      <c r="Z2239" s="130"/>
      <c r="AA2239" s="130"/>
      <c r="AB2239" s="130"/>
      <c r="AC2239" s="130"/>
      <c r="AD2239" s="130"/>
      <c r="AE2239" s="130"/>
      <c r="AF2239" s="130"/>
      <c r="AG2239" s="130"/>
      <c r="AH2239" s="130"/>
      <c r="AI2239" s="130"/>
      <c r="AJ2239" s="130"/>
      <c r="AK2239" s="130"/>
      <c r="AL2239" s="130"/>
      <c r="AM2239" s="130"/>
      <c r="AN2239" s="130"/>
      <c r="AO2239" s="130"/>
      <c r="AP2239" s="130"/>
      <c r="AQ2239" s="130"/>
      <c r="AR2239" s="130"/>
      <c r="AS2239" s="130"/>
      <c r="AT2239" s="130"/>
      <c r="AU2239" s="130"/>
      <c r="AV2239" s="130"/>
      <c r="AW2239" s="130"/>
      <c r="AX2239" s="130"/>
      <c r="AY2239" s="130"/>
      <c r="AZ2239" s="130"/>
      <c r="BA2239" s="130"/>
      <c r="BB2239" s="130"/>
      <c r="BC2239" s="130"/>
      <c r="BD2239" s="130"/>
      <c r="BE2239" s="130"/>
      <c r="BF2239" s="130"/>
      <c r="BG2239" s="130"/>
      <c r="BH2239" s="130"/>
      <c r="BI2239" s="130"/>
      <c r="BJ2239" s="130"/>
      <c r="BK2239" s="130"/>
      <c r="BL2239" s="130"/>
      <c r="BM2239" s="130"/>
      <c r="BN2239" s="130"/>
      <c r="BO2239" s="130"/>
      <c r="BP2239" s="130"/>
      <c r="BQ2239" s="130"/>
      <c r="BR2239" s="130"/>
      <c r="BS2239" s="111"/>
    </row>
    <row r="2240" spans="4:71" s="94" customFormat="1" ht="9.75" customHeight="1" x14ac:dyDescent="0.25">
      <c r="D2240" s="130"/>
      <c r="E2240" s="130"/>
      <c r="F2240" s="130"/>
      <c r="G2240" s="130"/>
      <c r="H2240" s="130"/>
      <c r="I2240" s="130"/>
      <c r="J2240" s="130"/>
      <c r="K2240" s="130"/>
      <c r="L2240" s="130"/>
      <c r="M2240" s="130"/>
      <c r="N2240" s="130"/>
      <c r="O2240" s="130"/>
      <c r="P2240" s="130"/>
      <c r="Q2240" s="130"/>
      <c r="R2240" s="130"/>
      <c r="S2240" s="130"/>
      <c r="T2240" s="130"/>
      <c r="U2240" s="130"/>
      <c r="V2240" s="130"/>
      <c r="W2240" s="130"/>
      <c r="X2240" s="130"/>
      <c r="Y2240" s="130"/>
      <c r="Z2240" s="130"/>
      <c r="AA2240" s="130"/>
      <c r="AB2240" s="130"/>
      <c r="AC2240" s="130"/>
      <c r="AD2240" s="130"/>
      <c r="AE2240" s="130"/>
      <c r="AF2240" s="130"/>
      <c r="AG2240" s="130"/>
      <c r="AH2240" s="130"/>
      <c r="AI2240" s="130"/>
      <c r="AJ2240" s="130"/>
      <c r="AK2240" s="130"/>
      <c r="AL2240" s="130"/>
      <c r="AM2240" s="130"/>
      <c r="AN2240" s="130"/>
      <c r="AO2240" s="130"/>
      <c r="AP2240" s="130"/>
      <c r="AQ2240" s="130"/>
      <c r="AR2240" s="130"/>
      <c r="AS2240" s="130"/>
      <c r="AT2240" s="130"/>
      <c r="AU2240" s="130"/>
      <c r="AV2240" s="130"/>
      <c r="AW2240" s="130"/>
      <c r="AX2240" s="130"/>
      <c r="AY2240" s="130"/>
      <c r="AZ2240" s="130"/>
      <c r="BA2240" s="130"/>
      <c r="BB2240" s="130"/>
      <c r="BC2240" s="130"/>
      <c r="BD2240" s="130"/>
      <c r="BE2240" s="130"/>
      <c r="BF2240" s="130"/>
      <c r="BG2240" s="130"/>
      <c r="BH2240" s="130"/>
      <c r="BI2240" s="130"/>
      <c r="BJ2240" s="130"/>
      <c r="BK2240" s="130"/>
      <c r="BL2240" s="130"/>
      <c r="BM2240" s="130"/>
      <c r="BN2240" s="130"/>
      <c r="BO2240" s="130"/>
      <c r="BP2240" s="130"/>
      <c r="BQ2240" s="130"/>
      <c r="BR2240" s="130"/>
      <c r="BS2240" s="111"/>
    </row>
    <row r="2241" spans="4:71" s="94" customFormat="1" ht="9.75" customHeight="1" x14ac:dyDescent="0.25">
      <c r="D2241" s="130"/>
      <c r="E2241" s="130"/>
      <c r="F2241" s="130"/>
      <c r="G2241" s="130"/>
      <c r="H2241" s="130"/>
      <c r="I2241" s="130"/>
      <c r="J2241" s="130"/>
      <c r="K2241" s="130"/>
      <c r="L2241" s="130"/>
      <c r="M2241" s="130"/>
      <c r="N2241" s="130"/>
      <c r="O2241" s="130"/>
      <c r="P2241" s="130"/>
      <c r="Q2241" s="130"/>
      <c r="R2241" s="130"/>
      <c r="S2241" s="130"/>
      <c r="T2241" s="130"/>
      <c r="U2241" s="130"/>
      <c r="V2241" s="130"/>
      <c r="W2241" s="130"/>
      <c r="X2241" s="130"/>
      <c r="Y2241" s="130"/>
      <c r="Z2241" s="130"/>
      <c r="AA2241" s="130"/>
      <c r="AB2241" s="130"/>
      <c r="AC2241" s="130"/>
      <c r="AD2241" s="130"/>
      <c r="AE2241" s="130"/>
      <c r="AF2241" s="130"/>
      <c r="AG2241" s="130"/>
      <c r="AH2241" s="130"/>
      <c r="AI2241" s="130"/>
      <c r="AJ2241" s="130"/>
      <c r="AK2241" s="130"/>
      <c r="AL2241" s="130"/>
      <c r="AM2241" s="130"/>
      <c r="AN2241" s="130"/>
      <c r="AO2241" s="130"/>
      <c r="AP2241" s="130"/>
      <c r="AQ2241" s="130"/>
      <c r="AR2241" s="130"/>
      <c r="AS2241" s="130"/>
      <c r="AT2241" s="130"/>
      <c r="AU2241" s="130"/>
      <c r="AV2241" s="130"/>
      <c r="AW2241" s="130"/>
      <c r="AX2241" s="130"/>
      <c r="AY2241" s="130"/>
      <c r="AZ2241" s="130"/>
      <c r="BA2241" s="130"/>
      <c r="BB2241" s="130"/>
      <c r="BC2241" s="130"/>
      <c r="BD2241" s="130"/>
      <c r="BE2241" s="130"/>
      <c r="BF2241" s="130"/>
      <c r="BG2241" s="130"/>
      <c r="BH2241" s="130"/>
      <c r="BI2241" s="130"/>
      <c r="BJ2241" s="130"/>
      <c r="BK2241" s="130"/>
      <c r="BL2241" s="130"/>
      <c r="BM2241" s="130"/>
      <c r="BN2241" s="130"/>
      <c r="BO2241" s="130"/>
      <c r="BP2241" s="130"/>
      <c r="BQ2241" s="130"/>
      <c r="BR2241" s="130"/>
      <c r="BS2241" s="111"/>
    </row>
    <row r="2242" spans="4:71" s="94" customFormat="1" ht="9.75" customHeight="1" x14ac:dyDescent="0.25">
      <c r="D2242" s="130"/>
      <c r="E2242" s="130"/>
      <c r="F2242" s="130"/>
      <c r="G2242" s="130"/>
      <c r="H2242" s="130"/>
      <c r="I2242" s="130"/>
      <c r="J2242" s="130"/>
      <c r="K2242" s="130"/>
      <c r="L2242" s="130"/>
      <c r="M2242" s="130"/>
      <c r="N2242" s="130"/>
      <c r="O2242" s="130"/>
      <c r="P2242" s="130"/>
      <c r="Q2242" s="130"/>
      <c r="R2242" s="130"/>
      <c r="S2242" s="130"/>
      <c r="T2242" s="130"/>
      <c r="U2242" s="130"/>
      <c r="V2242" s="130"/>
      <c r="W2242" s="130"/>
      <c r="X2242" s="130"/>
      <c r="Y2242" s="130"/>
      <c r="Z2242" s="130"/>
      <c r="AA2242" s="130"/>
      <c r="AB2242" s="130"/>
      <c r="AC2242" s="130"/>
      <c r="AD2242" s="130"/>
      <c r="AE2242" s="130"/>
      <c r="AF2242" s="130"/>
      <c r="AG2242" s="130"/>
      <c r="AH2242" s="130"/>
      <c r="AI2242" s="130"/>
      <c r="AJ2242" s="130"/>
      <c r="AK2242" s="130"/>
      <c r="AL2242" s="130"/>
      <c r="AM2242" s="130"/>
      <c r="AN2242" s="130"/>
      <c r="AO2242" s="130"/>
      <c r="AP2242" s="130"/>
      <c r="AQ2242" s="130"/>
      <c r="AR2242" s="130"/>
      <c r="AS2242" s="130"/>
      <c r="AT2242" s="130"/>
      <c r="AU2242" s="130"/>
      <c r="AV2242" s="130"/>
      <c r="AW2242" s="130"/>
      <c r="AX2242" s="130"/>
      <c r="AY2242" s="130"/>
      <c r="AZ2242" s="130"/>
      <c r="BA2242" s="130"/>
      <c r="BB2242" s="130"/>
      <c r="BC2242" s="130"/>
      <c r="BD2242" s="130"/>
      <c r="BE2242" s="130"/>
      <c r="BF2242" s="130"/>
      <c r="BG2242" s="130"/>
      <c r="BH2242" s="130"/>
      <c r="BI2242" s="130"/>
      <c r="BJ2242" s="130"/>
      <c r="BK2242" s="130"/>
      <c r="BL2242" s="130"/>
      <c r="BM2242" s="130"/>
      <c r="BN2242" s="130"/>
      <c r="BO2242" s="130"/>
      <c r="BP2242" s="130"/>
      <c r="BQ2242" s="130"/>
      <c r="BR2242" s="130"/>
      <c r="BS2242" s="111"/>
    </row>
    <row r="2243" spans="4:71" s="94" customFormat="1" ht="9.75" customHeight="1" x14ac:dyDescent="0.25">
      <c r="D2243" s="130"/>
      <c r="E2243" s="130"/>
      <c r="F2243" s="130"/>
      <c r="G2243" s="130"/>
      <c r="H2243" s="130"/>
      <c r="I2243" s="130"/>
      <c r="J2243" s="130"/>
      <c r="K2243" s="130"/>
      <c r="L2243" s="130"/>
      <c r="M2243" s="130"/>
      <c r="N2243" s="130"/>
      <c r="O2243" s="130"/>
      <c r="P2243" s="130"/>
      <c r="Q2243" s="130"/>
      <c r="R2243" s="130"/>
      <c r="S2243" s="130"/>
      <c r="T2243" s="130"/>
      <c r="U2243" s="130"/>
      <c r="V2243" s="130"/>
      <c r="W2243" s="130"/>
      <c r="X2243" s="130"/>
      <c r="Y2243" s="130"/>
      <c r="Z2243" s="130"/>
      <c r="AA2243" s="130"/>
      <c r="AB2243" s="130"/>
      <c r="AC2243" s="130"/>
      <c r="AD2243" s="130"/>
      <c r="AE2243" s="130"/>
      <c r="AF2243" s="130"/>
      <c r="AG2243" s="130"/>
      <c r="AH2243" s="130"/>
      <c r="AI2243" s="130"/>
      <c r="AJ2243" s="130"/>
      <c r="AK2243" s="130"/>
      <c r="AL2243" s="130"/>
      <c r="AM2243" s="130"/>
      <c r="AN2243" s="130"/>
      <c r="AO2243" s="130"/>
      <c r="AP2243" s="130"/>
      <c r="AQ2243" s="130"/>
      <c r="AR2243" s="130"/>
      <c r="AS2243" s="130"/>
      <c r="AT2243" s="130"/>
      <c r="AU2243" s="130"/>
      <c r="AV2243" s="130"/>
      <c r="AW2243" s="130"/>
      <c r="AX2243" s="130"/>
      <c r="AY2243" s="130"/>
      <c r="AZ2243" s="130"/>
      <c r="BA2243" s="130"/>
      <c r="BB2243" s="130"/>
      <c r="BC2243" s="130"/>
      <c r="BD2243" s="130"/>
      <c r="BE2243" s="130"/>
      <c r="BF2243" s="130"/>
      <c r="BG2243" s="130"/>
      <c r="BH2243" s="130"/>
      <c r="BI2243" s="130"/>
      <c r="BJ2243" s="130"/>
      <c r="BK2243" s="130"/>
      <c r="BL2243" s="130"/>
      <c r="BM2243" s="130"/>
      <c r="BN2243" s="130"/>
      <c r="BO2243" s="130"/>
      <c r="BP2243" s="130"/>
      <c r="BQ2243" s="130"/>
      <c r="BR2243" s="130"/>
      <c r="BS2243" s="111"/>
    </row>
    <row r="2244" spans="4:71" s="94" customFormat="1" ht="9.75" customHeight="1" x14ac:dyDescent="0.25">
      <c r="D2244" s="130"/>
      <c r="E2244" s="130"/>
      <c r="F2244" s="130"/>
      <c r="G2244" s="130"/>
      <c r="H2244" s="130"/>
      <c r="I2244" s="130"/>
      <c r="J2244" s="130"/>
      <c r="K2244" s="130"/>
      <c r="L2244" s="130"/>
      <c r="M2244" s="130"/>
      <c r="N2244" s="130"/>
      <c r="O2244" s="130"/>
      <c r="P2244" s="130"/>
      <c r="Q2244" s="130"/>
      <c r="R2244" s="130"/>
      <c r="S2244" s="130"/>
      <c r="T2244" s="130"/>
      <c r="U2244" s="130"/>
      <c r="V2244" s="130"/>
      <c r="W2244" s="130"/>
      <c r="X2244" s="130"/>
      <c r="Y2244" s="130"/>
      <c r="Z2244" s="130"/>
      <c r="AA2244" s="130"/>
      <c r="AB2244" s="130"/>
      <c r="AC2244" s="130"/>
      <c r="AD2244" s="130"/>
      <c r="AE2244" s="130"/>
      <c r="AF2244" s="130"/>
      <c r="AG2244" s="130"/>
      <c r="AH2244" s="130"/>
      <c r="AI2244" s="130"/>
      <c r="AJ2244" s="130"/>
      <c r="AK2244" s="130"/>
      <c r="AL2244" s="130"/>
      <c r="AM2244" s="130"/>
      <c r="AN2244" s="130"/>
      <c r="AO2244" s="130"/>
      <c r="AP2244" s="130"/>
      <c r="AQ2244" s="130"/>
      <c r="AR2244" s="130"/>
      <c r="AS2244" s="130"/>
      <c r="AT2244" s="130"/>
      <c r="AU2244" s="130"/>
      <c r="AV2244" s="130"/>
      <c r="AW2244" s="130"/>
      <c r="AX2244" s="130"/>
      <c r="AY2244" s="130"/>
      <c r="AZ2244" s="130"/>
      <c r="BA2244" s="130"/>
      <c r="BB2244" s="130"/>
      <c r="BC2244" s="130"/>
      <c r="BD2244" s="130"/>
      <c r="BE2244" s="130"/>
      <c r="BF2244" s="130"/>
      <c r="BG2244" s="130"/>
      <c r="BH2244" s="130"/>
      <c r="BI2244" s="130"/>
      <c r="BJ2244" s="130"/>
      <c r="BK2244" s="130"/>
      <c r="BL2244" s="130"/>
      <c r="BM2244" s="130"/>
      <c r="BN2244" s="130"/>
      <c r="BO2244" s="130"/>
      <c r="BP2244" s="130"/>
      <c r="BQ2244" s="130"/>
      <c r="BR2244" s="130"/>
      <c r="BS2244" s="111"/>
    </row>
    <row r="2245" spans="4:71" s="94" customFormat="1" ht="9.75" customHeight="1" x14ac:dyDescent="0.25">
      <c r="D2245" s="130"/>
      <c r="E2245" s="130"/>
      <c r="F2245" s="130"/>
      <c r="G2245" s="130"/>
      <c r="H2245" s="130"/>
      <c r="I2245" s="130"/>
      <c r="J2245" s="130"/>
      <c r="K2245" s="130"/>
      <c r="L2245" s="130"/>
      <c r="M2245" s="130"/>
      <c r="N2245" s="130"/>
      <c r="O2245" s="130"/>
      <c r="P2245" s="130"/>
      <c r="Q2245" s="130"/>
      <c r="R2245" s="130"/>
      <c r="S2245" s="130"/>
      <c r="T2245" s="130"/>
      <c r="U2245" s="130"/>
      <c r="V2245" s="130"/>
      <c r="W2245" s="130"/>
      <c r="X2245" s="130"/>
      <c r="Y2245" s="130"/>
      <c r="Z2245" s="130"/>
      <c r="AA2245" s="130"/>
      <c r="AB2245" s="130"/>
      <c r="AC2245" s="130"/>
      <c r="AD2245" s="130"/>
      <c r="AE2245" s="130"/>
      <c r="AF2245" s="130"/>
      <c r="AG2245" s="130"/>
      <c r="AH2245" s="130"/>
      <c r="AI2245" s="130"/>
      <c r="AJ2245" s="130"/>
      <c r="AK2245" s="130"/>
      <c r="AL2245" s="130"/>
      <c r="AM2245" s="130"/>
      <c r="AN2245" s="130"/>
      <c r="AO2245" s="130"/>
      <c r="AP2245" s="130"/>
      <c r="AQ2245" s="130"/>
      <c r="AR2245" s="130"/>
      <c r="AS2245" s="130"/>
      <c r="AT2245" s="130"/>
      <c r="AU2245" s="130"/>
      <c r="AV2245" s="130"/>
      <c r="AW2245" s="130"/>
      <c r="AX2245" s="130"/>
      <c r="AY2245" s="130"/>
      <c r="AZ2245" s="130"/>
      <c r="BA2245" s="130"/>
      <c r="BB2245" s="130"/>
      <c r="BC2245" s="130"/>
      <c r="BD2245" s="130"/>
      <c r="BE2245" s="130"/>
      <c r="BF2245" s="130"/>
      <c r="BG2245" s="130"/>
      <c r="BH2245" s="130"/>
      <c r="BI2245" s="130"/>
      <c r="BJ2245" s="130"/>
      <c r="BK2245" s="130"/>
      <c r="BL2245" s="130"/>
      <c r="BM2245" s="130"/>
      <c r="BN2245" s="130"/>
      <c r="BO2245" s="130"/>
      <c r="BP2245" s="130"/>
      <c r="BQ2245" s="130"/>
      <c r="BR2245" s="130"/>
      <c r="BS2245" s="111"/>
    </row>
    <row r="2246" spans="4:71" s="94" customFormat="1" ht="9.75" customHeight="1" x14ac:dyDescent="0.25">
      <c r="D2246" s="130"/>
      <c r="E2246" s="130"/>
      <c r="F2246" s="130"/>
      <c r="G2246" s="130"/>
      <c r="H2246" s="130"/>
      <c r="I2246" s="130"/>
      <c r="J2246" s="130"/>
      <c r="K2246" s="130"/>
      <c r="L2246" s="130"/>
      <c r="M2246" s="130"/>
      <c r="N2246" s="130"/>
      <c r="O2246" s="130"/>
      <c r="P2246" s="130"/>
      <c r="Q2246" s="130"/>
      <c r="R2246" s="130"/>
      <c r="S2246" s="130"/>
      <c r="T2246" s="130"/>
      <c r="U2246" s="130"/>
      <c r="V2246" s="130"/>
      <c r="W2246" s="130"/>
      <c r="X2246" s="130"/>
      <c r="Y2246" s="130"/>
      <c r="Z2246" s="130"/>
      <c r="AA2246" s="130"/>
      <c r="AB2246" s="130"/>
      <c r="AC2246" s="130"/>
      <c r="AD2246" s="130"/>
      <c r="AE2246" s="130"/>
      <c r="AF2246" s="130"/>
      <c r="AG2246" s="130"/>
      <c r="AH2246" s="130"/>
      <c r="AI2246" s="130"/>
      <c r="AJ2246" s="130"/>
      <c r="AK2246" s="130"/>
      <c r="AL2246" s="130"/>
      <c r="AM2246" s="130"/>
      <c r="AN2246" s="130"/>
      <c r="AO2246" s="130"/>
      <c r="AP2246" s="130"/>
      <c r="AQ2246" s="130"/>
      <c r="AR2246" s="130"/>
      <c r="AS2246" s="130"/>
      <c r="AT2246" s="130"/>
      <c r="AU2246" s="130"/>
      <c r="AV2246" s="130"/>
      <c r="AW2246" s="130"/>
      <c r="AX2246" s="130"/>
      <c r="AY2246" s="130"/>
      <c r="AZ2246" s="130"/>
      <c r="BA2246" s="130"/>
      <c r="BB2246" s="130"/>
      <c r="BC2246" s="130"/>
      <c r="BD2246" s="130"/>
      <c r="BE2246" s="130"/>
      <c r="BF2246" s="130"/>
      <c r="BG2246" s="130"/>
      <c r="BH2246" s="130"/>
      <c r="BI2246" s="130"/>
      <c r="BJ2246" s="130"/>
      <c r="BK2246" s="130"/>
      <c r="BL2246" s="130"/>
      <c r="BM2246" s="130"/>
      <c r="BN2246" s="130"/>
      <c r="BO2246" s="130"/>
      <c r="BP2246" s="130"/>
      <c r="BQ2246" s="130"/>
      <c r="BR2246" s="130"/>
      <c r="BS2246" s="111"/>
    </row>
    <row r="2247" spans="4:71" s="94" customFormat="1" ht="9.75" customHeight="1" x14ac:dyDescent="0.25">
      <c r="D2247" s="130"/>
      <c r="E2247" s="130"/>
      <c r="F2247" s="130"/>
      <c r="G2247" s="130"/>
      <c r="H2247" s="130"/>
      <c r="I2247" s="130"/>
      <c r="J2247" s="130"/>
      <c r="K2247" s="130"/>
      <c r="L2247" s="130"/>
      <c r="M2247" s="130"/>
      <c r="N2247" s="130"/>
      <c r="O2247" s="130"/>
      <c r="P2247" s="130"/>
      <c r="Q2247" s="130"/>
      <c r="R2247" s="130"/>
      <c r="S2247" s="130"/>
      <c r="T2247" s="130"/>
      <c r="U2247" s="130"/>
      <c r="V2247" s="130"/>
      <c r="W2247" s="130"/>
      <c r="X2247" s="130"/>
      <c r="Y2247" s="130"/>
      <c r="Z2247" s="130"/>
      <c r="AA2247" s="130"/>
      <c r="AB2247" s="130"/>
      <c r="AC2247" s="130"/>
      <c r="AD2247" s="130"/>
      <c r="AE2247" s="130"/>
      <c r="AF2247" s="130"/>
      <c r="AG2247" s="130"/>
      <c r="AH2247" s="130"/>
      <c r="AI2247" s="130"/>
      <c r="AJ2247" s="130"/>
      <c r="AK2247" s="130"/>
      <c r="AL2247" s="130"/>
      <c r="AM2247" s="130"/>
      <c r="AN2247" s="130"/>
      <c r="AO2247" s="130"/>
      <c r="AP2247" s="130"/>
      <c r="AQ2247" s="130"/>
      <c r="AR2247" s="130"/>
      <c r="AS2247" s="130"/>
      <c r="AT2247" s="130"/>
      <c r="AU2247" s="130"/>
      <c r="AV2247" s="130"/>
      <c r="AW2247" s="130"/>
      <c r="AX2247" s="130"/>
      <c r="AY2247" s="130"/>
      <c r="AZ2247" s="130"/>
      <c r="BA2247" s="130"/>
      <c r="BB2247" s="130"/>
      <c r="BC2247" s="130"/>
      <c r="BD2247" s="130"/>
      <c r="BE2247" s="130"/>
      <c r="BF2247" s="130"/>
      <c r="BG2247" s="130"/>
      <c r="BH2247" s="130"/>
      <c r="BI2247" s="130"/>
      <c r="BJ2247" s="130"/>
      <c r="BK2247" s="130"/>
      <c r="BL2247" s="130"/>
      <c r="BM2247" s="130"/>
      <c r="BN2247" s="130"/>
      <c r="BO2247" s="130"/>
      <c r="BP2247" s="130"/>
      <c r="BQ2247" s="130"/>
      <c r="BR2247" s="130"/>
      <c r="BS2247" s="111"/>
    </row>
    <row r="2248" spans="4:71" s="94" customFormat="1" ht="9.75" customHeight="1" x14ac:dyDescent="0.25">
      <c r="D2248" s="130"/>
      <c r="E2248" s="130"/>
      <c r="F2248" s="130"/>
      <c r="G2248" s="130"/>
      <c r="H2248" s="130"/>
      <c r="I2248" s="130"/>
      <c r="J2248" s="130"/>
      <c r="K2248" s="130"/>
      <c r="L2248" s="130"/>
      <c r="M2248" s="130"/>
      <c r="N2248" s="130"/>
      <c r="O2248" s="130"/>
      <c r="P2248" s="130"/>
      <c r="Q2248" s="130"/>
      <c r="R2248" s="130"/>
      <c r="S2248" s="130"/>
      <c r="T2248" s="130"/>
      <c r="U2248" s="130"/>
      <c r="V2248" s="130"/>
      <c r="W2248" s="130"/>
      <c r="X2248" s="130"/>
      <c r="Y2248" s="130"/>
      <c r="Z2248" s="130"/>
      <c r="AA2248" s="130"/>
      <c r="AB2248" s="130"/>
      <c r="AC2248" s="130"/>
      <c r="AD2248" s="130"/>
      <c r="AE2248" s="130"/>
      <c r="AF2248" s="130"/>
      <c r="AG2248" s="130"/>
      <c r="AH2248" s="130"/>
      <c r="AI2248" s="130"/>
      <c r="AJ2248" s="130"/>
      <c r="AK2248" s="130"/>
      <c r="AL2248" s="130"/>
      <c r="AM2248" s="130"/>
      <c r="AN2248" s="130"/>
      <c r="AO2248" s="130"/>
      <c r="AP2248" s="130"/>
      <c r="AQ2248" s="130"/>
      <c r="AR2248" s="130"/>
      <c r="AS2248" s="130"/>
      <c r="AT2248" s="130"/>
      <c r="AU2248" s="130"/>
      <c r="AV2248" s="130"/>
      <c r="AW2248" s="130"/>
      <c r="AX2248" s="130"/>
      <c r="AY2248" s="130"/>
      <c r="AZ2248" s="130"/>
      <c r="BA2248" s="130"/>
      <c r="BB2248" s="130"/>
      <c r="BC2248" s="130"/>
      <c r="BD2248" s="130"/>
      <c r="BE2248" s="130"/>
      <c r="BF2248" s="130"/>
      <c r="BG2248" s="130"/>
      <c r="BH2248" s="130"/>
      <c r="BI2248" s="130"/>
      <c r="BJ2248" s="130"/>
      <c r="BK2248" s="130"/>
      <c r="BL2248" s="130"/>
      <c r="BM2248" s="130"/>
      <c r="BN2248" s="130"/>
      <c r="BO2248" s="130"/>
      <c r="BP2248" s="130"/>
      <c r="BQ2248" s="130"/>
      <c r="BR2248" s="130"/>
      <c r="BS2248" s="111"/>
    </row>
    <row r="2249" spans="4:71" s="94" customFormat="1" ht="9.75" customHeight="1" x14ac:dyDescent="0.25">
      <c r="D2249" s="130"/>
      <c r="E2249" s="130"/>
      <c r="F2249" s="130"/>
      <c r="G2249" s="130"/>
      <c r="H2249" s="130"/>
      <c r="I2249" s="130"/>
      <c r="J2249" s="130"/>
      <c r="K2249" s="130"/>
      <c r="L2249" s="130"/>
      <c r="M2249" s="130"/>
      <c r="N2249" s="130"/>
      <c r="O2249" s="130"/>
      <c r="P2249" s="130"/>
      <c r="Q2249" s="130"/>
      <c r="R2249" s="130"/>
      <c r="S2249" s="130"/>
      <c r="T2249" s="130"/>
      <c r="U2249" s="130"/>
      <c r="V2249" s="130"/>
      <c r="W2249" s="130"/>
      <c r="X2249" s="130"/>
      <c r="Y2249" s="130"/>
      <c r="Z2249" s="130"/>
      <c r="AA2249" s="130"/>
      <c r="AB2249" s="130"/>
      <c r="AC2249" s="130"/>
      <c r="AD2249" s="130"/>
      <c r="AE2249" s="130"/>
      <c r="AF2249" s="130"/>
      <c r="AG2249" s="130"/>
      <c r="AH2249" s="130"/>
      <c r="AI2249" s="130"/>
      <c r="AJ2249" s="130"/>
      <c r="AK2249" s="130"/>
      <c r="AL2249" s="130"/>
      <c r="AM2249" s="130"/>
      <c r="AN2249" s="130"/>
      <c r="AO2249" s="130"/>
      <c r="AP2249" s="130"/>
      <c r="AQ2249" s="130"/>
      <c r="AR2249" s="130"/>
      <c r="AS2249" s="130"/>
      <c r="AT2249" s="130"/>
      <c r="AU2249" s="130"/>
      <c r="AV2249" s="130"/>
      <c r="AW2249" s="130"/>
      <c r="AX2249" s="130"/>
      <c r="AY2249" s="130"/>
      <c r="AZ2249" s="130"/>
      <c r="BA2249" s="130"/>
      <c r="BB2249" s="130"/>
      <c r="BC2249" s="130"/>
      <c r="BD2249" s="130"/>
      <c r="BE2249" s="130"/>
      <c r="BF2249" s="130"/>
      <c r="BG2249" s="130"/>
      <c r="BH2249" s="130"/>
      <c r="BI2249" s="130"/>
      <c r="BJ2249" s="130"/>
      <c r="BK2249" s="130"/>
      <c r="BL2249" s="130"/>
      <c r="BM2249" s="130"/>
      <c r="BN2249" s="130"/>
      <c r="BO2249" s="130"/>
      <c r="BP2249" s="130"/>
      <c r="BQ2249" s="130"/>
      <c r="BR2249" s="130"/>
      <c r="BS2249" s="111"/>
    </row>
    <row r="2250" spans="4:71" s="94" customFormat="1" ht="9.75" customHeight="1" x14ac:dyDescent="0.25">
      <c r="D2250" s="130"/>
      <c r="E2250" s="130"/>
      <c r="F2250" s="130"/>
      <c r="G2250" s="130"/>
      <c r="H2250" s="130"/>
      <c r="I2250" s="130"/>
      <c r="J2250" s="130"/>
      <c r="K2250" s="130"/>
      <c r="L2250" s="130"/>
      <c r="M2250" s="130"/>
      <c r="N2250" s="130"/>
      <c r="O2250" s="130"/>
      <c r="P2250" s="130"/>
      <c r="Q2250" s="130"/>
      <c r="R2250" s="130"/>
      <c r="S2250" s="130"/>
      <c r="T2250" s="130"/>
      <c r="U2250" s="130"/>
      <c r="V2250" s="130"/>
      <c r="W2250" s="130"/>
      <c r="X2250" s="130"/>
      <c r="Y2250" s="130"/>
      <c r="Z2250" s="130"/>
      <c r="AA2250" s="130"/>
      <c r="AB2250" s="130"/>
      <c r="AC2250" s="130"/>
      <c r="AD2250" s="130"/>
      <c r="AE2250" s="130"/>
      <c r="AF2250" s="130"/>
      <c r="AG2250" s="130"/>
      <c r="AH2250" s="130"/>
      <c r="AI2250" s="130"/>
      <c r="AJ2250" s="130"/>
      <c r="AK2250" s="130"/>
      <c r="AL2250" s="130"/>
      <c r="AM2250" s="130"/>
      <c r="AN2250" s="130"/>
      <c r="AO2250" s="130"/>
      <c r="AP2250" s="130"/>
      <c r="AQ2250" s="130"/>
      <c r="AR2250" s="130"/>
      <c r="AS2250" s="130"/>
      <c r="AT2250" s="130"/>
      <c r="AU2250" s="130"/>
      <c r="AV2250" s="130"/>
      <c r="AW2250" s="130"/>
      <c r="AX2250" s="130"/>
      <c r="AY2250" s="130"/>
      <c r="AZ2250" s="130"/>
      <c r="BA2250" s="130"/>
      <c r="BB2250" s="130"/>
      <c r="BC2250" s="130"/>
      <c r="BD2250" s="130"/>
      <c r="BE2250" s="130"/>
      <c r="BF2250" s="130"/>
      <c r="BG2250" s="130"/>
      <c r="BH2250" s="130"/>
      <c r="BI2250" s="130"/>
      <c r="BJ2250" s="130"/>
      <c r="BK2250" s="130"/>
      <c r="BL2250" s="130"/>
      <c r="BM2250" s="130"/>
      <c r="BN2250" s="130"/>
      <c r="BO2250" s="130"/>
      <c r="BP2250" s="130"/>
      <c r="BQ2250" s="130"/>
      <c r="BR2250" s="130"/>
      <c r="BS2250" s="111"/>
    </row>
  </sheetData>
  <mergeCells count="8">
    <mergeCell ref="E209:Y209"/>
    <mergeCell ref="I212:K212"/>
    <mergeCell ref="E6:Y6"/>
    <mergeCell ref="I9:K9"/>
    <mergeCell ref="E74:Y74"/>
    <mergeCell ref="I77:K77"/>
    <mergeCell ref="E141:Y141"/>
    <mergeCell ref="I144:K144"/>
  </mergeCells>
  <printOptions gridLinesSet="0"/>
  <pageMargins left="3.75" right="0.25" top="0.5" bottom="0.3" header="0.5" footer="0.5"/>
  <pageSetup paperSize="17" pageOrder="overThenDown" orientation="landscape" r:id="rId1"/>
  <headerFooter alignWithMargins="0"/>
  <rowBreaks count="3" manualBreakCount="3">
    <brk id="68" max="68" man="1"/>
    <brk id="135" max="68" man="1"/>
    <brk id="203" max="68" man="1"/>
  </rowBreaks>
  <colBreaks count="1" manualBreakCount="1">
    <brk id="31" max="30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3C498-710C-434A-A21E-3B4692146739}">
  <sheetPr transitionEvaluation="1" transitionEntry="1"/>
  <dimension ref="A1:W273"/>
  <sheetViews>
    <sheetView showGridLines="0" zoomScale="120" zoomScaleNormal="12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5.5703125" style="94" customWidth="1"/>
    <col min="2" max="2" width="2.42578125" style="94" customWidth="1"/>
    <col min="3" max="3" width="11.7109375" style="94" customWidth="1"/>
    <col min="4" max="4" width="1.5703125" style="94" customWidth="1"/>
    <col min="5" max="5" width="14.42578125" style="94" customWidth="1"/>
    <col min="6" max="6" width="2.42578125" style="94" customWidth="1"/>
    <col min="7" max="7" width="14.42578125" style="94" customWidth="1"/>
    <col min="8" max="8" width="2.42578125" style="94" customWidth="1"/>
    <col min="9" max="9" width="14.42578125" style="94" customWidth="1"/>
    <col min="10" max="10" width="2.42578125" style="94" customWidth="1"/>
    <col min="11" max="11" width="14.42578125" style="94" customWidth="1"/>
    <col min="12" max="12" width="2.42578125" style="94" customWidth="1"/>
    <col min="13" max="13" width="13.42578125" style="94" customWidth="1"/>
    <col min="14" max="14" width="2.42578125" style="94" customWidth="1"/>
    <col min="15" max="15" width="14.42578125" style="94" customWidth="1"/>
    <col min="16" max="16" width="2.42578125" style="94" customWidth="1"/>
    <col min="17" max="17" width="16" style="94" customWidth="1"/>
    <col min="18" max="18" width="2.140625" style="94" customWidth="1"/>
    <col min="19" max="19" width="13.5703125" style="94" customWidth="1"/>
    <col min="20" max="20" width="1.5703125" style="94" customWidth="1"/>
    <col min="21" max="21" width="13.5703125" style="94" customWidth="1"/>
    <col min="22" max="22" width="1.5703125" style="94" customWidth="1"/>
    <col min="23" max="23" width="2" style="94" customWidth="1"/>
    <col min="24" max="256" width="12.7109375" style="94"/>
    <col min="257" max="257" width="5.5703125" style="94" customWidth="1"/>
    <col min="258" max="258" width="2.42578125" style="94" customWidth="1"/>
    <col min="259" max="259" width="19.5703125" style="94" customWidth="1"/>
    <col min="260" max="260" width="1.5703125" style="94" customWidth="1"/>
    <col min="261" max="261" width="14.42578125" style="94" customWidth="1"/>
    <col min="262" max="262" width="2.42578125" style="94" customWidth="1"/>
    <col min="263" max="263" width="14.42578125" style="94" customWidth="1"/>
    <col min="264" max="264" width="2.42578125" style="94" customWidth="1"/>
    <col min="265" max="265" width="14.42578125" style="94" customWidth="1"/>
    <col min="266" max="266" width="2.42578125" style="94" customWidth="1"/>
    <col min="267" max="267" width="14.42578125" style="94" customWidth="1"/>
    <col min="268" max="268" width="2.42578125" style="94" customWidth="1"/>
    <col min="269" max="269" width="13.42578125" style="94" customWidth="1"/>
    <col min="270" max="270" width="2.42578125" style="94" customWidth="1"/>
    <col min="271" max="271" width="14.42578125" style="94" customWidth="1"/>
    <col min="272" max="272" width="2.42578125" style="94" customWidth="1"/>
    <col min="273" max="273" width="16" style="94" customWidth="1"/>
    <col min="274" max="274" width="2.140625" style="94" customWidth="1"/>
    <col min="275" max="275" width="13.5703125" style="94" customWidth="1"/>
    <col min="276" max="276" width="1.5703125" style="94" customWidth="1"/>
    <col min="277" max="277" width="13.5703125" style="94" customWidth="1"/>
    <col min="278" max="278" width="1.5703125" style="94" customWidth="1"/>
    <col min="279" max="279" width="2" style="94" customWidth="1"/>
    <col min="280" max="512" width="12.7109375" style="94"/>
    <col min="513" max="513" width="5.5703125" style="94" customWidth="1"/>
    <col min="514" max="514" width="2.42578125" style="94" customWidth="1"/>
    <col min="515" max="515" width="19.5703125" style="94" customWidth="1"/>
    <col min="516" max="516" width="1.5703125" style="94" customWidth="1"/>
    <col min="517" max="517" width="14.42578125" style="94" customWidth="1"/>
    <col min="518" max="518" width="2.42578125" style="94" customWidth="1"/>
    <col min="519" max="519" width="14.42578125" style="94" customWidth="1"/>
    <col min="520" max="520" width="2.42578125" style="94" customWidth="1"/>
    <col min="521" max="521" width="14.42578125" style="94" customWidth="1"/>
    <col min="522" max="522" width="2.42578125" style="94" customWidth="1"/>
    <col min="523" max="523" width="14.42578125" style="94" customWidth="1"/>
    <col min="524" max="524" width="2.42578125" style="94" customWidth="1"/>
    <col min="525" max="525" width="13.42578125" style="94" customWidth="1"/>
    <col min="526" max="526" width="2.42578125" style="94" customWidth="1"/>
    <col min="527" max="527" width="14.42578125" style="94" customWidth="1"/>
    <col min="528" max="528" width="2.42578125" style="94" customWidth="1"/>
    <col min="529" max="529" width="16" style="94" customWidth="1"/>
    <col min="530" max="530" width="2.140625" style="94" customWidth="1"/>
    <col min="531" max="531" width="13.5703125" style="94" customWidth="1"/>
    <col min="532" max="532" width="1.5703125" style="94" customWidth="1"/>
    <col min="533" max="533" width="13.5703125" style="94" customWidth="1"/>
    <col min="534" max="534" width="1.5703125" style="94" customWidth="1"/>
    <col min="535" max="535" width="2" style="94" customWidth="1"/>
    <col min="536" max="768" width="12.7109375" style="94"/>
    <col min="769" max="769" width="5.5703125" style="94" customWidth="1"/>
    <col min="770" max="770" width="2.42578125" style="94" customWidth="1"/>
    <col min="771" max="771" width="19.5703125" style="94" customWidth="1"/>
    <col min="772" max="772" width="1.5703125" style="94" customWidth="1"/>
    <col min="773" max="773" width="14.42578125" style="94" customWidth="1"/>
    <col min="774" max="774" width="2.42578125" style="94" customWidth="1"/>
    <col min="775" max="775" width="14.42578125" style="94" customWidth="1"/>
    <col min="776" max="776" width="2.42578125" style="94" customWidth="1"/>
    <col min="777" max="777" width="14.42578125" style="94" customWidth="1"/>
    <col min="778" max="778" width="2.42578125" style="94" customWidth="1"/>
    <col min="779" max="779" width="14.42578125" style="94" customWidth="1"/>
    <col min="780" max="780" width="2.42578125" style="94" customWidth="1"/>
    <col min="781" max="781" width="13.42578125" style="94" customWidth="1"/>
    <col min="782" max="782" width="2.42578125" style="94" customWidth="1"/>
    <col min="783" max="783" width="14.42578125" style="94" customWidth="1"/>
    <col min="784" max="784" width="2.42578125" style="94" customWidth="1"/>
    <col min="785" max="785" width="16" style="94" customWidth="1"/>
    <col min="786" max="786" width="2.140625" style="94" customWidth="1"/>
    <col min="787" max="787" width="13.5703125" style="94" customWidth="1"/>
    <col min="788" max="788" width="1.5703125" style="94" customWidth="1"/>
    <col min="789" max="789" width="13.5703125" style="94" customWidth="1"/>
    <col min="790" max="790" width="1.5703125" style="94" customWidth="1"/>
    <col min="791" max="791" width="2" style="94" customWidth="1"/>
    <col min="792" max="1024" width="12.7109375" style="94"/>
    <col min="1025" max="1025" width="5.5703125" style="94" customWidth="1"/>
    <col min="1026" max="1026" width="2.42578125" style="94" customWidth="1"/>
    <col min="1027" max="1027" width="19.5703125" style="94" customWidth="1"/>
    <col min="1028" max="1028" width="1.5703125" style="94" customWidth="1"/>
    <col min="1029" max="1029" width="14.42578125" style="94" customWidth="1"/>
    <col min="1030" max="1030" width="2.42578125" style="94" customWidth="1"/>
    <col min="1031" max="1031" width="14.42578125" style="94" customWidth="1"/>
    <col min="1032" max="1032" width="2.42578125" style="94" customWidth="1"/>
    <col min="1033" max="1033" width="14.42578125" style="94" customWidth="1"/>
    <col min="1034" max="1034" width="2.42578125" style="94" customWidth="1"/>
    <col min="1035" max="1035" width="14.42578125" style="94" customWidth="1"/>
    <col min="1036" max="1036" width="2.42578125" style="94" customWidth="1"/>
    <col min="1037" max="1037" width="13.42578125" style="94" customWidth="1"/>
    <col min="1038" max="1038" width="2.42578125" style="94" customWidth="1"/>
    <col min="1039" max="1039" width="14.42578125" style="94" customWidth="1"/>
    <col min="1040" max="1040" width="2.42578125" style="94" customWidth="1"/>
    <col min="1041" max="1041" width="16" style="94" customWidth="1"/>
    <col min="1042" max="1042" width="2.140625" style="94" customWidth="1"/>
    <col min="1043" max="1043" width="13.5703125" style="94" customWidth="1"/>
    <col min="1044" max="1044" width="1.5703125" style="94" customWidth="1"/>
    <col min="1045" max="1045" width="13.5703125" style="94" customWidth="1"/>
    <col min="1046" max="1046" width="1.5703125" style="94" customWidth="1"/>
    <col min="1047" max="1047" width="2" style="94" customWidth="1"/>
    <col min="1048" max="1280" width="12.7109375" style="94"/>
    <col min="1281" max="1281" width="5.5703125" style="94" customWidth="1"/>
    <col min="1282" max="1282" width="2.42578125" style="94" customWidth="1"/>
    <col min="1283" max="1283" width="19.5703125" style="94" customWidth="1"/>
    <col min="1284" max="1284" width="1.5703125" style="94" customWidth="1"/>
    <col min="1285" max="1285" width="14.42578125" style="94" customWidth="1"/>
    <col min="1286" max="1286" width="2.42578125" style="94" customWidth="1"/>
    <col min="1287" max="1287" width="14.42578125" style="94" customWidth="1"/>
    <col min="1288" max="1288" width="2.42578125" style="94" customWidth="1"/>
    <col min="1289" max="1289" width="14.42578125" style="94" customWidth="1"/>
    <col min="1290" max="1290" width="2.42578125" style="94" customWidth="1"/>
    <col min="1291" max="1291" width="14.42578125" style="94" customWidth="1"/>
    <col min="1292" max="1292" width="2.42578125" style="94" customWidth="1"/>
    <col min="1293" max="1293" width="13.42578125" style="94" customWidth="1"/>
    <col min="1294" max="1294" width="2.42578125" style="94" customWidth="1"/>
    <col min="1295" max="1295" width="14.42578125" style="94" customWidth="1"/>
    <col min="1296" max="1296" width="2.42578125" style="94" customWidth="1"/>
    <col min="1297" max="1297" width="16" style="94" customWidth="1"/>
    <col min="1298" max="1298" width="2.140625" style="94" customWidth="1"/>
    <col min="1299" max="1299" width="13.5703125" style="94" customWidth="1"/>
    <col min="1300" max="1300" width="1.5703125" style="94" customWidth="1"/>
    <col min="1301" max="1301" width="13.5703125" style="94" customWidth="1"/>
    <col min="1302" max="1302" width="1.5703125" style="94" customWidth="1"/>
    <col min="1303" max="1303" width="2" style="94" customWidth="1"/>
    <col min="1304" max="1536" width="12.7109375" style="94"/>
    <col min="1537" max="1537" width="5.5703125" style="94" customWidth="1"/>
    <col min="1538" max="1538" width="2.42578125" style="94" customWidth="1"/>
    <col min="1539" max="1539" width="19.5703125" style="94" customWidth="1"/>
    <col min="1540" max="1540" width="1.5703125" style="94" customWidth="1"/>
    <col min="1541" max="1541" width="14.42578125" style="94" customWidth="1"/>
    <col min="1542" max="1542" width="2.42578125" style="94" customWidth="1"/>
    <col min="1543" max="1543" width="14.42578125" style="94" customWidth="1"/>
    <col min="1544" max="1544" width="2.42578125" style="94" customWidth="1"/>
    <col min="1545" max="1545" width="14.42578125" style="94" customWidth="1"/>
    <col min="1546" max="1546" width="2.42578125" style="94" customWidth="1"/>
    <col min="1547" max="1547" width="14.42578125" style="94" customWidth="1"/>
    <col min="1548" max="1548" width="2.42578125" style="94" customWidth="1"/>
    <col min="1549" max="1549" width="13.42578125" style="94" customWidth="1"/>
    <col min="1550" max="1550" width="2.42578125" style="94" customWidth="1"/>
    <col min="1551" max="1551" width="14.42578125" style="94" customWidth="1"/>
    <col min="1552" max="1552" width="2.42578125" style="94" customWidth="1"/>
    <col min="1553" max="1553" width="16" style="94" customWidth="1"/>
    <col min="1554" max="1554" width="2.140625" style="94" customWidth="1"/>
    <col min="1555" max="1555" width="13.5703125" style="94" customWidth="1"/>
    <col min="1556" max="1556" width="1.5703125" style="94" customWidth="1"/>
    <col min="1557" max="1557" width="13.5703125" style="94" customWidth="1"/>
    <col min="1558" max="1558" width="1.5703125" style="94" customWidth="1"/>
    <col min="1559" max="1559" width="2" style="94" customWidth="1"/>
    <col min="1560" max="1792" width="12.7109375" style="94"/>
    <col min="1793" max="1793" width="5.5703125" style="94" customWidth="1"/>
    <col min="1794" max="1794" width="2.42578125" style="94" customWidth="1"/>
    <col min="1795" max="1795" width="19.5703125" style="94" customWidth="1"/>
    <col min="1796" max="1796" width="1.5703125" style="94" customWidth="1"/>
    <col min="1797" max="1797" width="14.42578125" style="94" customWidth="1"/>
    <col min="1798" max="1798" width="2.42578125" style="94" customWidth="1"/>
    <col min="1799" max="1799" width="14.42578125" style="94" customWidth="1"/>
    <col min="1800" max="1800" width="2.42578125" style="94" customWidth="1"/>
    <col min="1801" max="1801" width="14.42578125" style="94" customWidth="1"/>
    <col min="1802" max="1802" width="2.42578125" style="94" customWidth="1"/>
    <col min="1803" max="1803" width="14.42578125" style="94" customWidth="1"/>
    <col min="1804" max="1804" width="2.42578125" style="94" customWidth="1"/>
    <col min="1805" max="1805" width="13.42578125" style="94" customWidth="1"/>
    <col min="1806" max="1806" width="2.42578125" style="94" customWidth="1"/>
    <col min="1807" max="1807" width="14.42578125" style="94" customWidth="1"/>
    <col min="1808" max="1808" width="2.42578125" style="94" customWidth="1"/>
    <col min="1809" max="1809" width="16" style="94" customWidth="1"/>
    <col min="1810" max="1810" width="2.140625" style="94" customWidth="1"/>
    <col min="1811" max="1811" width="13.5703125" style="94" customWidth="1"/>
    <col min="1812" max="1812" width="1.5703125" style="94" customWidth="1"/>
    <col min="1813" max="1813" width="13.5703125" style="94" customWidth="1"/>
    <col min="1814" max="1814" width="1.5703125" style="94" customWidth="1"/>
    <col min="1815" max="1815" width="2" style="94" customWidth="1"/>
    <col min="1816" max="2048" width="12.7109375" style="94"/>
    <col min="2049" max="2049" width="5.5703125" style="94" customWidth="1"/>
    <col min="2050" max="2050" width="2.42578125" style="94" customWidth="1"/>
    <col min="2051" max="2051" width="19.5703125" style="94" customWidth="1"/>
    <col min="2052" max="2052" width="1.5703125" style="94" customWidth="1"/>
    <col min="2053" max="2053" width="14.42578125" style="94" customWidth="1"/>
    <col min="2054" max="2054" width="2.42578125" style="94" customWidth="1"/>
    <col min="2055" max="2055" width="14.42578125" style="94" customWidth="1"/>
    <col min="2056" max="2056" width="2.42578125" style="94" customWidth="1"/>
    <col min="2057" max="2057" width="14.42578125" style="94" customWidth="1"/>
    <col min="2058" max="2058" width="2.42578125" style="94" customWidth="1"/>
    <col min="2059" max="2059" width="14.42578125" style="94" customWidth="1"/>
    <col min="2060" max="2060" width="2.42578125" style="94" customWidth="1"/>
    <col min="2061" max="2061" width="13.42578125" style="94" customWidth="1"/>
    <col min="2062" max="2062" width="2.42578125" style="94" customWidth="1"/>
    <col min="2063" max="2063" width="14.42578125" style="94" customWidth="1"/>
    <col min="2064" max="2064" width="2.42578125" style="94" customWidth="1"/>
    <col min="2065" max="2065" width="16" style="94" customWidth="1"/>
    <col min="2066" max="2066" width="2.140625" style="94" customWidth="1"/>
    <col min="2067" max="2067" width="13.5703125" style="94" customWidth="1"/>
    <col min="2068" max="2068" width="1.5703125" style="94" customWidth="1"/>
    <col min="2069" max="2069" width="13.5703125" style="94" customWidth="1"/>
    <col min="2070" max="2070" width="1.5703125" style="94" customWidth="1"/>
    <col min="2071" max="2071" width="2" style="94" customWidth="1"/>
    <col min="2072" max="2304" width="12.7109375" style="94"/>
    <col min="2305" max="2305" width="5.5703125" style="94" customWidth="1"/>
    <col min="2306" max="2306" width="2.42578125" style="94" customWidth="1"/>
    <col min="2307" max="2307" width="19.5703125" style="94" customWidth="1"/>
    <col min="2308" max="2308" width="1.5703125" style="94" customWidth="1"/>
    <col min="2309" max="2309" width="14.42578125" style="94" customWidth="1"/>
    <col min="2310" max="2310" width="2.42578125" style="94" customWidth="1"/>
    <col min="2311" max="2311" width="14.42578125" style="94" customWidth="1"/>
    <col min="2312" max="2312" width="2.42578125" style="94" customWidth="1"/>
    <col min="2313" max="2313" width="14.42578125" style="94" customWidth="1"/>
    <col min="2314" max="2314" width="2.42578125" style="94" customWidth="1"/>
    <col min="2315" max="2315" width="14.42578125" style="94" customWidth="1"/>
    <col min="2316" max="2316" width="2.42578125" style="94" customWidth="1"/>
    <col min="2317" max="2317" width="13.42578125" style="94" customWidth="1"/>
    <col min="2318" max="2318" width="2.42578125" style="94" customWidth="1"/>
    <col min="2319" max="2319" width="14.42578125" style="94" customWidth="1"/>
    <col min="2320" max="2320" width="2.42578125" style="94" customWidth="1"/>
    <col min="2321" max="2321" width="16" style="94" customWidth="1"/>
    <col min="2322" max="2322" width="2.140625" style="94" customWidth="1"/>
    <col min="2323" max="2323" width="13.5703125" style="94" customWidth="1"/>
    <col min="2324" max="2324" width="1.5703125" style="94" customWidth="1"/>
    <col min="2325" max="2325" width="13.5703125" style="94" customWidth="1"/>
    <col min="2326" max="2326" width="1.5703125" style="94" customWidth="1"/>
    <col min="2327" max="2327" width="2" style="94" customWidth="1"/>
    <col min="2328" max="2560" width="12.7109375" style="94"/>
    <col min="2561" max="2561" width="5.5703125" style="94" customWidth="1"/>
    <col min="2562" max="2562" width="2.42578125" style="94" customWidth="1"/>
    <col min="2563" max="2563" width="19.5703125" style="94" customWidth="1"/>
    <col min="2564" max="2564" width="1.5703125" style="94" customWidth="1"/>
    <col min="2565" max="2565" width="14.42578125" style="94" customWidth="1"/>
    <col min="2566" max="2566" width="2.42578125" style="94" customWidth="1"/>
    <col min="2567" max="2567" width="14.42578125" style="94" customWidth="1"/>
    <col min="2568" max="2568" width="2.42578125" style="94" customWidth="1"/>
    <col min="2569" max="2569" width="14.42578125" style="94" customWidth="1"/>
    <col min="2570" max="2570" width="2.42578125" style="94" customWidth="1"/>
    <col min="2571" max="2571" width="14.42578125" style="94" customWidth="1"/>
    <col min="2572" max="2572" width="2.42578125" style="94" customWidth="1"/>
    <col min="2573" max="2573" width="13.42578125" style="94" customWidth="1"/>
    <col min="2574" max="2574" width="2.42578125" style="94" customWidth="1"/>
    <col min="2575" max="2575" width="14.42578125" style="94" customWidth="1"/>
    <col min="2576" max="2576" width="2.42578125" style="94" customWidth="1"/>
    <col min="2577" max="2577" width="16" style="94" customWidth="1"/>
    <col min="2578" max="2578" width="2.140625" style="94" customWidth="1"/>
    <col min="2579" max="2579" width="13.5703125" style="94" customWidth="1"/>
    <col min="2580" max="2580" width="1.5703125" style="94" customWidth="1"/>
    <col min="2581" max="2581" width="13.5703125" style="94" customWidth="1"/>
    <col min="2582" max="2582" width="1.5703125" style="94" customWidth="1"/>
    <col min="2583" max="2583" width="2" style="94" customWidth="1"/>
    <col min="2584" max="2816" width="12.7109375" style="94"/>
    <col min="2817" max="2817" width="5.5703125" style="94" customWidth="1"/>
    <col min="2818" max="2818" width="2.42578125" style="94" customWidth="1"/>
    <col min="2819" max="2819" width="19.5703125" style="94" customWidth="1"/>
    <col min="2820" max="2820" width="1.5703125" style="94" customWidth="1"/>
    <col min="2821" max="2821" width="14.42578125" style="94" customWidth="1"/>
    <col min="2822" max="2822" width="2.42578125" style="94" customWidth="1"/>
    <col min="2823" max="2823" width="14.42578125" style="94" customWidth="1"/>
    <col min="2824" max="2824" width="2.42578125" style="94" customWidth="1"/>
    <col min="2825" max="2825" width="14.42578125" style="94" customWidth="1"/>
    <col min="2826" max="2826" width="2.42578125" style="94" customWidth="1"/>
    <col min="2827" max="2827" width="14.42578125" style="94" customWidth="1"/>
    <col min="2828" max="2828" width="2.42578125" style="94" customWidth="1"/>
    <col min="2829" max="2829" width="13.42578125" style="94" customWidth="1"/>
    <col min="2830" max="2830" width="2.42578125" style="94" customWidth="1"/>
    <col min="2831" max="2831" width="14.42578125" style="94" customWidth="1"/>
    <col min="2832" max="2832" width="2.42578125" style="94" customWidth="1"/>
    <col min="2833" max="2833" width="16" style="94" customWidth="1"/>
    <col min="2834" max="2834" width="2.140625" style="94" customWidth="1"/>
    <col min="2835" max="2835" width="13.5703125" style="94" customWidth="1"/>
    <col min="2836" max="2836" width="1.5703125" style="94" customWidth="1"/>
    <col min="2837" max="2837" width="13.5703125" style="94" customWidth="1"/>
    <col min="2838" max="2838" width="1.5703125" style="94" customWidth="1"/>
    <col min="2839" max="2839" width="2" style="94" customWidth="1"/>
    <col min="2840" max="3072" width="12.7109375" style="94"/>
    <col min="3073" max="3073" width="5.5703125" style="94" customWidth="1"/>
    <col min="3074" max="3074" width="2.42578125" style="94" customWidth="1"/>
    <col min="3075" max="3075" width="19.5703125" style="94" customWidth="1"/>
    <col min="3076" max="3076" width="1.5703125" style="94" customWidth="1"/>
    <col min="3077" max="3077" width="14.42578125" style="94" customWidth="1"/>
    <col min="3078" max="3078" width="2.42578125" style="94" customWidth="1"/>
    <col min="3079" max="3079" width="14.42578125" style="94" customWidth="1"/>
    <col min="3080" max="3080" width="2.42578125" style="94" customWidth="1"/>
    <col min="3081" max="3081" width="14.42578125" style="94" customWidth="1"/>
    <col min="3082" max="3082" width="2.42578125" style="94" customWidth="1"/>
    <col min="3083" max="3083" width="14.42578125" style="94" customWidth="1"/>
    <col min="3084" max="3084" width="2.42578125" style="94" customWidth="1"/>
    <col min="3085" max="3085" width="13.42578125" style="94" customWidth="1"/>
    <col min="3086" max="3086" width="2.42578125" style="94" customWidth="1"/>
    <col min="3087" max="3087" width="14.42578125" style="94" customWidth="1"/>
    <col min="3088" max="3088" width="2.42578125" style="94" customWidth="1"/>
    <col min="3089" max="3089" width="16" style="94" customWidth="1"/>
    <col min="3090" max="3090" width="2.140625" style="94" customWidth="1"/>
    <col min="3091" max="3091" width="13.5703125" style="94" customWidth="1"/>
    <col min="3092" max="3092" width="1.5703125" style="94" customWidth="1"/>
    <col min="3093" max="3093" width="13.5703125" style="94" customWidth="1"/>
    <col min="3094" max="3094" width="1.5703125" style="94" customWidth="1"/>
    <col min="3095" max="3095" width="2" style="94" customWidth="1"/>
    <col min="3096" max="3328" width="12.7109375" style="94"/>
    <col min="3329" max="3329" width="5.5703125" style="94" customWidth="1"/>
    <col min="3330" max="3330" width="2.42578125" style="94" customWidth="1"/>
    <col min="3331" max="3331" width="19.5703125" style="94" customWidth="1"/>
    <col min="3332" max="3332" width="1.5703125" style="94" customWidth="1"/>
    <col min="3333" max="3333" width="14.42578125" style="94" customWidth="1"/>
    <col min="3334" max="3334" width="2.42578125" style="94" customWidth="1"/>
    <col min="3335" max="3335" width="14.42578125" style="94" customWidth="1"/>
    <col min="3336" max="3336" width="2.42578125" style="94" customWidth="1"/>
    <col min="3337" max="3337" width="14.42578125" style="94" customWidth="1"/>
    <col min="3338" max="3338" width="2.42578125" style="94" customWidth="1"/>
    <col min="3339" max="3339" width="14.42578125" style="94" customWidth="1"/>
    <col min="3340" max="3340" width="2.42578125" style="94" customWidth="1"/>
    <col min="3341" max="3341" width="13.42578125" style="94" customWidth="1"/>
    <col min="3342" max="3342" width="2.42578125" style="94" customWidth="1"/>
    <col min="3343" max="3343" width="14.42578125" style="94" customWidth="1"/>
    <col min="3344" max="3344" width="2.42578125" style="94" customWidth="1"/>
    <col min="3345" max="3345" width="16" style="94" customWidth="1"/>
    <col min="3346" max="3346" width="2.140625" style="94" customWidth="1"/>
    <col min="3347" max="3347" width="13.5703125" style="94" customWidth="1"/>
    <col min="3348" max="3348" width="1.5703125" style="94" customWidth="1"/>
    <col min="3349" max="3349" width="13.5703125" style="94" customWidth="1"/>
    <col min="3350" max="3350" width="1.5703125" style="94" customWidth="1"/>
    <col min="3351" max="3351" width="2" style="94" customWidth="1"/>
    <col min="3352" max="3584" width="12.7109375" style="94"/>
    <col min="3585" max="3585" width="5.5703125" style="94" customWidth="1"/>
    <col min="3586" max="3586" width="2.42578125" style="94" customWidth="1"/>
    <col min="3587" max="3587" width="19.5703125" style="94" customWidth="1"/>
    <col min="3588" max="3588" width="1.5703125" style="94" customWidth="1"/>
    <col min="3589" max="3589" width="14.42578125" style="94" customWidth="1"/>
    <col min="3590" max="3590" width="2.42578125" style="94" customWidth="1"/>
    <col min="3591" max="3591" width="14.42578125" style="94" customWidth="1"/>
    <col min="3592" max="3592" width="2.42578125" style="94" customWidth="1"/>
    <col min="3593" max="3593" width="14.42578125" style="94" customWidth="1"/>
    <col min="3594" max="3594" width="2.42578125" style="94" customWidth="1"/>
    <col min="3595" max="3595" width="14.42578125" style="94" customWidth="1"/>
    <col min="3596" max="3596" width="2.42578125" style="94" customWidth="1"/>
    <col min="3597" max="3597" width="13.42578125" style="94" customWidth="1"/>
    <col min="3598" max="3598" width="2.42578125" style="94" customWidth="1"/>
    <col min="3599" max="3599" width="14.42578125" style="94" customWidth="1"/>
    <col min="3600" max="3600" width="2.42578125" style="94" customWidth="1"/>
    <col min="3601" max="3601" width="16" style="94" customWidth="1"/>
    <col min="3602" max="3602" width="2.140625" style="94" customWidth="1"/>
    <col min="3603" max="3603" width="13.5703125" style="94" customWidth="1"/>
    <col min="3604" max="3604" width="1.5703125" style="94" customWidth="1"/>
    <col min="3605" max="3605" width="13.5703125" style="94" customWidth="1"/>
    <col min="3606" max="3606" width="1.5703125" style="94" customWidth="1"/>
    <col min="3607" max="3607" width="2" style="94" customWidth="1"/>
    <col min="3608" max="3840" width="12.7109375" style="94"/>
    <col min="3841" max="3841" width="5.5703125" style="94" customWidth="1"/>
    <col min="3842" max="3842" width="2.42578125" style="94" customWidth="1"/>
    <col min="3843" max="3843" width="19.5703125" style="94" customWidth="1"/>
    <col min="3844" max="3844" width="1.5703125" style="94" customWidth="1"/>
    <col min="3845" max="3845" width="14.42578125" style="94" customWidth="1"/>
    <col min="3846" max="3846" width="2.42578125" style="94" customWidth="1"/>
    <col min="3847" max="3847" width="14.42578125" style="94" customWidth="1"/>
    <col min="3848" max="3848" width="2.42578125" style="94" customWidth="1"/>
    <col min="3849" max="3849" width="14.42578125" style="94" customWidth="1"/>
    <col min="3850" max="3850" width="2.42578125" style="94" customWidth="1"/>
    <col min="3851" max="3851" width="14.42578125" style="94" customWidth="1"/>
    <col min="3852" max="3852" width="2.42578125" style="94" customWidth="1"/>
    <col min="3853" max="3853" width="13.42578125" style="94" customWidth="1"/>
    <col min="3854" max="3854" width="2.42578125" style="94" customWidth="1"/>
    <col min="3855" max="3855" width="14.42578125" style="94" customWidth="1"/>
    <col min="3856" max="3856" width="2.42578125" style="94" customWidth="1"/>
    <col min="3857" max="3857" width="16" style="94" customWidth="1"/>
    <col min="3858" max="3858" width="2.140625" style="94" customWidth="1"/>
    <col min="3859" max="3859" width="13.5703125" style="94" customWidth="1"/>
    <col min="3860" max="3860" width="1.5703125" style="94" customWidth="1"/>
    <col min="3861" max="3861" width="13.5703125" style="94" customWidth="1"/>
    <col min="3862" max="3862" width="1.5703125" style="94" customWidth="1"/>
    <col min="3863" max="3863" width="2" style="94" customWidth="1"/>
    <col min="3864" max="4096" width="12.7109375" style="94"/>
    <col min="4097" max="4097" width="5.5703125" style="94" customWidth="1"/>
    <col min="4098" max="4098" width="2.42578125" style="94" customWidth="1"/>
    <col min="4099" max="4099" width="19.5703125" style="94" customWidth="1"/>
    <col min="4100" max="4100" width="1.5703125" style="94" customWidth="1"/>
    <col min="4101" max="4101" width="14.42578125" style="94" customWidth="1"/>
    <col min="4102" max="4102" width="2.42578125" style="94" customWidth="1"/>
    <col min="4103" max="4103" width="14.42578125" style="94" customWidth="1"/>
    <col min="4104" max="4104" width="2.42578125" style="94" customWidth="1"/>
    <col min="4105" max="4105" width="14.42578125" style="94" customWidth="1"/>
    <col min="4106" max="4106" width="2.42578125" style="94" customWidth="1"/>
    <col min="4107" max="4107" width="14.42578125" style="94" customWidth="1"/>
    <col min="4108" max="4108" width="2.42578125" style="94" customWidth="1"/>
    <col min="4109" max="4109" width="13.42578125" style="94" customWidth="1"/>
    <col min="4110" max="4110" width="2.42578125" style="94" customWidth="1"/>
    <col min="4111" max="4111" width="14.42578125" style="94" customWidth="1"/>
    <col min="4112" max="4112" width="2.42578125" style="94" customWidth="1"/>
    <col min="4113" max="4113" width="16" style="94" customWidth="1"/>
    <col min="4114" max="4114" width="2.140625" style="94" customWidth="1"/>
    <col min="4115" max="4115" width="13.5703125" style="94" customWidth="1"/>
    <col min="4116" max="4116" width="1.5703125" style="94" customWidth="1"/>
    <col min="4117" max="4117" width="13.5703125" style="94" customWidth="1"/>
    <col min="4118" max="4118" width="1.5703125" style="94" customWidth="1"/>
    <col min="4119" max="4119" width="2" style="94" customWidth="1"/>
    <col min="4120" max="4352" width="12.7109375" style="94"/>
    <col min="4353" max="4353" width="5.5703125" style="94" customWidth="1"/>
    <col min="4354" max="4354" width="2.42578125" style="94" customWidth="1"/>
    <col min="4355" max="4355" width="19.5703125" style="94" customWidth="1"/>
    <col min="4356" max="4356" width="1.5703125" style="94" customWidth="1"/>
    <col min="4357" max="4357" width="14.42578125" style="94" customWidth="1"/>
    <col min="4358" max="4358" width="2.42578125" style="94" customWidth="1"/>
    <col min="4359" max="4359" width="14.42578125" style="94" customWidth="1"/>
    <col min="4360" max="4360" width="2.42578125" style="94" customWidth="1"/>
    <col min="4361" max="4361" width="14.42578125" style="94" customWidth="1"/>
    <col min="4362" max="4362" width="2.42578125" style="94" customWidth="1"/>
    <col min="4363" max="4363" width="14.42578125" style="94" customWidth="1"/>
    <col min="4364" max="4364" width="2.42578125" style="94" customWidth="1"/>
    <col min="4365" max="4365" width="13.42578125" style="94" customWidth="1"/>
    <col min="4366" max="4366" width="2.42578125" style="94" customWidth="1"/>
    <col min="4367" max="4367" width="14.42578125" style="94" customWidth="1"/>
    <col min="4368" max="4368" width="2.42578125" style="94" customWidth="1"/>
    <col min="4369" max="4369" width="16" style="94" customWidth="1"/>
    <col min="4370" max="4370" width="2.140625" style="94" customWidth="1"/>
    <col min="4371" max="4371" width="13.5703125" style="94" customWidth="1"/>
    <col min="4372" max="4372" width="1.5703125" style="94" customWidth="1"/>
    <col min="4373" max="4373" width="13.5703125" style="94" customWidth="1"/>
    <col min="4374" max="4374" width="1.5703125" style="94" customWidth="1"/>
    <col min="4375" max="4375" width="2" style="94" customWidth="1"/>
    <col min="4376" max="4608" width="12.7109375" style="94"/>
    <col min="4609" max="4609" width="5.5703125" style="94" customWidth="1"/>
    <col min="4610" max="4610" width="2.42578125" style="94" customWidth="1"/>
    <col min="4611" max="4611" width="19.5703125" style="94" customWidth="1"/>
    <col min="4612" max="4612" width="1.5703125" style="94" customWidth="1"/>
    <col min="4613" max="4613" width="14.42578125" style="94" customWidth="1"/>
    <col min="4614" max="4614" width="2.42578125" style="94" customWidth="1"/>
    <col min="4615" max="4615" width="14.42578125" style="94" customWidth="1"/>
    <col min="4616" max="4616" width="2.42578125" style="94" customWidth="1"/>
    <col min="4617" max="4617" width="14.42578125" style="94" customWidth="1"/>
    <col min="4618" max="4618" width="2.42578125" style="94" customWidth="1"/>
    <col min="4619" max="4619" width="14.42578125" style="94" customWidth="1"/>
    <col min="4620" max="4620" width="2.42578125" style="94" customWidth="1"/>
    <col min="4621" max="4621" width="13.42578125" style="94" customWidth="1"/>
    <col min="4622" max="4622" width="2.42578125" style="94" customWidth="1"/>
    <col min="4623" max="4623" width="14.42578125" style="94" customWidth="1"/>
    <col min="4624" max="4624" width="2.42578125" style="94" customWidth="1"/>
    <col min="4625" max="4625" width="16" style="94" customWidth="1"/>
    <col min="4626" max="4626" width="2.140625" style="94" customWidth="1"/>
    <col min="4627" max="4627" width="13.5703125" style="94" customWidth="1"/>
    <col min="4628" max="4628" width="1.5703125" style="94" customWidth="1"/>
    <col min="4629" max="4629" width="13.5703125" style="94" customWidth="1"/>
    <col min="4630" max="4630" width="1.5703125" style="94" customWidth="1"/>
    <col min="4631" max="4631" width="2" style="94" customWidth="1"/>
    <col min="4632" max="4864" width="12.7109375" style="94"/>
    <col min="4865" max="4865" width="5.5703125" style="94" customWidth="1"/>
    <col min="4866" max="4866" width="2.42578125" style="94" customWidth="1"/>
    <col min="4867" max="4867" width="19.5703125" style="94" customWidth="1"/>
    <col min="4868" max="4868" width="1.5703125" style="94" customWidth="1"/>
    <col min="4869" max="4869" width="14.42578125" style="94" customWidth="1"/>
    <col min="4870" max="4870" width="2.42578125" style="94" customWidth="1"/>
    <col min="4871" max="4871" width="14.42578125" style="94" customWidth="1"/>
    <col min="4872" max="4872" width="2.42578125" style="94" customWidth="1"/>
    <col min="4873" max="4873" width="14.42578125" style="94" customWidth="1"/>
    <col min="4874" max="4874" width="2.42578125" style="94" customWidth="1"/>
    <col min="4875" max="4875" width="14.42578125" style="94" customWidth="1"/>
    <col min="4876" max="4876" width="2.42578125" style="94" customWidth="1"/>
    <col min="4877" max="4877" width="13.42578125" style="94" customWidth="1"/>
    <col min="4878" max="4878" width="2.42578125" style="94" customWidth="1"/>
    <col min="4879" max="4879" width="14.42578125" style="94" customWidth="1"/>
    <col min="4880" max="4880" width="2.42578125" style="94" customWidth="1"/>
    <col min="4881" max="4881" width="16" style="94" customWidth="1"/>
    <col min="4882" max="4882" width="2.140625" style="94" customWidth="1"/>
    <col min="4883" max="4883" width="13.5703125" style="94" customWidth="1"/>
    <col min="4884" max="4884" width="1.5703125" style="94" customWidth="1"/>
    <col min="4885" max="4885" width="13.5703125" style="94" customWidth="1"/>
    <col min="4886" max="4886" width="1.5703125" style="94" customWidth="1"/>
    <col min="4887" max="4887" width="2" style="94" customWidth="1"/>
    <col min="4888" max="5120" width="12.7109375" style="94"/>
    <col min="5121" max="5121" width="5.5703125" style="94" customWidth="1"/>
    <col min="5122" max="5122" width="2.42578125" style="94" customWidth="1"/>
    <col min="5123" max="5123" width="19.5703125" style="94" customWidth="1"/>
    <col min="5124" max="5124" width="1.5703125" style="94" customWidth="1"/>
    <col min="5125" max="5125" width="14.42578125" style="94" customWidth="1"/>
    <col min="5126" max="5126" width="2.42578125" style="94" customWidth="1"/>
    <col min="5127" max="5127" width="14.42578125" style="94" customWidth="1"/>
    <col min="5128" max="5128" width="2.42578125" style="94" customWidth="1"/>
    <col min="5129" max="5129" width="14.42578125" style="94" customWidth="1"/>
    <col min="5130" max="5130" width="2.42578125" style="94" customWidth="1"/>
    <col min="5131" max="5131" width="14.42578125" style="94" customWidth="1"/>
    <col min="5132" max="5132" width="2.42578125" style="94" customWidth="1"/>
    <col min="5133" max="5133" width="13.42578125" style="94" customWidth="1"/>
    <col min="5134" max="5134" width="2.42578125" style="94" customWidth="1"/>
    <col min="5135" max="5135" width="14.42578125" style="94" customWidth="1"/>
    <col min="5136" max="5136" width="2.42578125" style="94" customWidth="1"/>
    <col min="5137" max="5137" width="16" style="94" customWidth="1"/>
    <col min="5138" max="5138" width="2.140625" style="94" customWidth="1"/>
    <col min="5139" max="5139" width="13.5703125" style="94" customWidth="1"/>
    <col min="5140" max="5140" width="1.5703125" style="94" customWidth="1"/>
    <col min="5141" max="5141" width="13.5703125" style="94" customWidth="1"/>
    <col min="5142" max="5142" width="1.5703125" style="94" customWidth="1"/>
    <col min="5143" max="5143" width="2" style="94" customWidth="1"/>
    <col min="5144" max="5376" width="12.7109375" style="94"/>
    <col min="5377" max="5377" width="5.5703125" style="94" customWidth="1"/>
    <col min="5378" max="5378" width="2.42578125" style="94" customWidth="1"/>
    <col min="5379" max="5379" width="19.5703125" style="94" customWidth="1"/>
    <col min="5380" max="5380" width="1.5703125" style="94" customWidth="1"/>
    <col min="5381" max="5381" width="14.42578125" style="94" customWidth="1"/>
    <col min="5382" max="5382" width="2.42578125" style="94" customWidth="1"/>
    <col min="5383" max="5383" width="14.42578125" style="94" customWidth="1"/>
    <col min="5384" max="5384" width="2.42578125" style="94" customWidth="1"/>
    <col min="5385" max="5385" width="14.42578125" style="94" customWidth="1"/>
    <col min="5386" max="5386" width="2.42578125" style="94" customWidth="1"/>
    <col min="5387" max="5387" width="14.42578125" style="94" customWidth="1"/>
    <col min="5388" max="5388" width="2.42578125" style="94" customWidth="1"/>
    <col min="5389" max="5389" width="13.42578125" style="94" customWidth="1"/>
    <col min="5390" max="5390" width="2.42578125" style="94" customWidth="1"/>
    <col min="5391" max="5391" width="14.42578125" style="94" customWidth="1"/>
    <col min="5392" max="5392" width="2.42578125" style="94" customWidth="1"/>
    <col min="5393" max="5393" width="16" style="94" customWidth="1"/>
    <col min="5394" max="5394" width="2.140625" style="94" customWidth="1"/>
    <col min="5395" max="5395" width="13.5703125" style="94" customWidth="1"/>
    <col min="5396" max="5396" width="1.5703125" style="94" customWidth="1"/>
    <col min="5397" max="5397" width="13.5703125" style="94" customWidth="1"/>
    <col min="5398" max="5398" width="1.5703125" style="94" customWidth="1"/>
    <col min="5399" max="5399" width="2" style="94" customWidth="1"/>
    <col min="5400" max="5632" width="12.7109375" style="94"/>
    <col min="5633" max="5633" width="5.5703125" style="94" customWidth="1"/>
    <col min="5634" max="5634" width="2.42578125" style="94" customWidth="1"/>
    <col min="5635" max="5635" width="19.5703125" style="94" customWidth="1"/>
    <col min="5636" max="5636" width="1.5703125" style="94" customWidth="1"/>
    <col min="5637" max="5637" width="14.42578125" style="94" customWidth="1"/>
    <col min="5638" max="5638" width="2.42578125" style="94" customWidth="1"/>
    <col min="5639" max="5639" width="14.42578125" style="94" customWidth="1"/>
    <col min="5640" max="5640" width="2.42578125" style="94" customWidth="1"/>
    <col min="5641" max="5641" width="14.42578125" style="94" customWidth="1"/>
    <col min="5642" max="5642" width="2.42578125" style="94" customWidth="1"/>
    <col min="5643" max="5643" width="14.42578125" style="94" customWidth="1"/>
    <col min="5644" max="5644" width="2.42578125" style="94" customWidth="1"/>
    <col min="5645" max="5645" width="13.42578125" style="94" customWidth="1"/>
    <col min="5646" max="5646" width="2.42578125" style="94" customWidth="1"/>
    <col min="5647" max="5647" width="14.42578125" style="94" customWidth="1"/>
    <col min="5648" max="5648" width="2.42578125" style="94" customWidth="1"/>
    <col min="5649" max="5649" width="16" style="94" customWidth="1"/>
    <col min="5650" max="5650" width="2.140625" style="94" customWidth="1"/>
    <col min="5651" max="5651" width="13.5703125" style="94" customWidth="1"/>
    <col min="5652" max="5652" width="1.5703125" style="94" customWidth="1"/>
    <col min="5653" max="5653" width="13.5703125" style="94" customWidth="1"/>
    <col min="5654" max="5654" width="1.5703125" style="94" customWidth="1"/>
    <col min="5655" max="5655" width="2" style="94" customWidth="1"/>
    <col min="5656" max="5888" width="12.7109375" style="94"/>
    <col min="5889" max="5889" width="5.5703125" style="94" customWidth="1"/>
    <col min="5890" max="5890" width="2.42578125" style="94" customWidth="1"/>
    <col min="5891" max="5891" width="19.5703125" style="94" customWidth="1"/>
    <col min="5892" max="5892" width="1.5703125" style="94" customWidth="1"/>
    <col min="5893" max="5893" width="14.42578125" style="94" customWidth="1"/>
    <col min="5894" max="5894" width="2.42578125" style="94" customWidth="1"/>
    <col min="5895" max="5895" width="14.42578125" style="94" customWidth="1"/>
    <col min="5896" max="5896" width="2.42578125" style="94" customWidth="1"/>
    <col min="5897" max="5897" width="14.42578125" style="94" customWidth="1"/>
    <col min="5898" max="5898" width="2.42578125" style="94" customWidth="1"/>
    <col min="5899" max="5899" width="14.42578125" style="94" customWidth="1"/>
    <col min="5900" max="5900" width="2.42578125" style="94" customWidth="1"/>
    <col min="5901" max="5901" width="13.42578125" style="94" customWidth="1"/>
    <col min="5902" max="5902" width="2.42578125" style="94" customWidth="1"/>
    <col min="5903" max="5903" width="14.42578125" style="94" customWidth="1"/>
    <col min="5904" max="5904" width="2.42578125" style="94" customWidth="1"/>
    <col min="5905" max="5905" width="16" style="94" customWidth="1"/>
    <col min="5906" max="5906" width="2.140625" style="94" customWidth="1"/>
    <col min="5907" max="5907" width="13.5703125" style="94" customWidth="1"/>
    <col min="5908" max="5908" width="1.5703125" style="94" customWidth="1"/>
    <col min="5909" max="5909" width="13.5703125" style="94" customWidth="1"/>
    <col min="5910" max="5910" width="1.5703125" style="94" customWidth="1"/>
    <col min="5911" max="5911" width="2" style="94" customWidth="1"/>
    <col min="5912" max="6144" width="12.7109375" style="94"/>
    <col min="6145" max="6145" width="5.5703125" style="94" customWidth="1"/>
    <col min="6146" max="6146" width="2.42578125" style="94" customWidth="1"/>
    <col min="6147" max="6147" width="19.5703125" style="94" customWidth="1"/>
    <col min="6148" max="6148" width="1.5703125" style="94" customWidth="1"/>
    <col min="6149" max="6149" width="14.42578125" style="94" customWidth="1"/>
    <col min="6150" max="6150" width="2.42578125" style="94" customWidth="1"/>
    <col min="6151" max="6151" width="14.42578125" style="94" customWidth="1"/>
    <col min="6152" max="6152" width="2.42578125" style="94" customWidth="1"/>
    <col min="6153" max="6153" width="14.42578125" style="94" customWidth="1"/>
    <col min="6154" max="6154" width="2.42578125" style="94" customWidth="1"/>
    <col min="6155" max="6155" width="14.42578125" style="94" customWidth="1"/>
    <col min="6156" max="6156" width="2.42578125" style="94" customWidth="1"/>
    <col min="6157" max="6157" width="13.42578125" style="94" customWidth="1"/>
    <col min="6158" max="6158" width="2.42578125" style="94" customWidth="1"/>
    <col min="6159" max="6159" width="14.42578125" style="94" customWidth="1"/>
    <col min="6160" max="6160" width="2.42578125" style="94" customWidth="1"/>
    <col min="6161" max="6161" width="16" style="94" customWidth="1"/>
    <col min="6162" max="6162" width="2.140625" style="94" customWidth="1"/>
    <col min="6163" max="6163" width="13.5703125" style="94" customWidth="1"/>
    <col min="6164" max="6164" width="1.5703125" style="94" customWidth="1"/>
    <col min="6165" max="6165" width="13.5703125" style="94" customWidth="1"/>
    <col min="6166" max="6166" width="1.5703125" style="94" customWidth="1"/>
    <col min="6167" max="6167" width="2" style="94" customWidth="1"/>
    <col min="6168" max="6400" width="12.7109375" style="94"/>
    <col min="6401" max="6401" width="5.5703125" style="94" customWidth="1"/>
    <col min="6402" max="6402" width="2.42578125" style="94" customWidth="1"/>
    <col min="6403" max="6403" width="19.5703125" style="94" customWidth="1"/>
    <col min="6404" max="6404" width="1.5703125" style="94" customWidth="1"/>
    <col min="6405" max="6405" width="14.42578125" style="94" customWidth="1"/>
    <col min="6406" max="6406" width="2.42578125" style="94" customWidth="1"/>
    <col min="6407" max="6407" width="14.42578125" style="94" customWidth="1"/>
    <col min="6408" max="6408" width="2.42578125" style="94" customWidth="1"/>
    <col min="6409" max="6409" width="14.42578125" style="94" customWidth="1"/>
    <col min="6410" max="6410" width="2.42578125" style="94" customWidth="1"/>
    <col min="6411" max="6411" width="14.42578125" style="94" customWidth="1"/>
    <col min="6412" max="6412" width="2.42578125" style="94" customWidth="1"/>
    <col min="6413" max="6413" width="13.42578125" style="94" customWidth="1"/>
    <col min="6414" max="6414" width="2.42578125" style="94" customWidth="1"/>
    <col min="6415" max="6415" width="14.42578125" style="94" customWidth="1"/>
    <col min="6416" max="6416" width="2.42578125" style="94" customWidth="1"/>
    <col min="6417" max="6417" width="16" style="94" customWidth="1"/>
    <col min="6418" max="6418" width="2.140625" style="94" customWidth="1"/>
    <col min="6419" max="6419" width="13.5703125" style="94" customWidth="1"/>
    <col min="6420" max="6420" width="1.5703125" style="94" customWidth="1"/>
    <col min="6421" max="6421" width="13.5703125" style="94" customWidth="1"/>
    <col min="6422" max="6422" width="1.5703125" style="94" customWidth="1"/>
    <col min="6423" max="6423" width="2" style="94" customWidth="1"/>
    <col min="6424" max="6656" width="12.7109375" style="94"/>
    <col min="6657" max="6657" width="5.5703125" style="94" customWidth="1"/>
    <col min="6658" max="6658" width="2.42578125" style="94" customWidth="1"/>
    <col min="6659" max="6659" width="19.5703125" style="94" customWidth="1"/>
    <col min="6660" max="6660" width="1.5703125" style="94" customWidth="1"/>
    <col min="6661" max="6661" width="14.42578125" style="94" customWidth="1"/>
    <col min="6662" max="6662" width="2.42578125" style="94" customWidth="1"/>
    <col min="6663" max="6663" width="14.42578125" style="94" customWidth="1"/>
    <col min="6664" max="6664" width="2.42578125" style="94" customWidth="1"/>
    <col min="6665" max="6665" width="14.42578125" style="94" customWidth="1"/>
    <col min="6666" max="6666" width="2.42578125" style="94" customWidth="1"/>
    <col min="6667" max="6667" width="14.42578125" style="94" customWidth="1"/>
    <col min="6668" max="6668" width="2.42578125" style="94" customWidth="1"/>
    <col min="6669" max="6669" width="13.42578125" style="94" customWidth="1"/>
    <col min="6670" max="6670" width="2.42578125" style="94" customWidth="1"/>
    <col min="6671" max="6671" width="14.42578125" style="94" customWidth="1"/>
    <col min="6672" max="6672" width="2.42578125" style="94" customWidth="1"/>
    <col min="6673" max="6673" width="16" style="94" customWidth="1"/>
    <col min="6674" max="6674" width="2.140625" style="94" customWidth="1"/>
    <col min="6675" max="6675" width="13.5703125" style="94" customWidth="1"/>
    <col min="6676" max="6676" width="1.5703125" style="94" customWidth="1"/>
    <col min="6677" max="6677" width="13.5703125" style="94" customWidth="1"/>
    <col min="6678" max="6678" width="1.5703125" style="94" customWidth="1"/>
    <col min="6679" max="6679" width="2" style="94" customWidth="1"/>
    <col min="6680" max="6912" width="12.7109375" style="94"/>
    <col min="6913" max="6913" width="5.5703125" style="94" customWidth="1"/>
    <col min="6914" max="6914" width="2.42578125" style="94" customWidth="1"/>
    <col min="6915" max="6915" width="19.5703125" style="94" customWidth="1"/>
    <col min="6916" max="6916" width="1.5703125" style="94" customWidth="1"/>
    <col min="6917" max="6917" width="14.42578125" style="94" customWidth="1"/>
    <col min="6918" max="6918" width="2.42578125" style="94" customWidth="1"/>
    <col min="6919" max="6919" width="14.42578125" style="94" customWidth="1"/>
    <col min="6920" max="6920" width="2.42578125" style="94" customWidth="1"/>
    <col min="6921" max="6921" width="14.42578125" style="94" customWidth="1"/>
    <col min="6922" max="6922" width="2.42578125" style="94" customWidth="1"/>
    <col min="6923" max="6923" width="14.42578125" style="94" customWidth="1"/>
    <col min="6924" max="6924" width="2.42578125" style="94" customWidth="1"/>
    <col min="6925" max="6925" width="13.42578125" style="94" customWidth="1"/>
    <col min="6926" max="6926" width="2.42578125" style="94" customWidth="1"/>
    <col min="6927" max="6927" width="14.42578125" style="94" customWidth="1"/>
    <col min="6928" max="6928" width="2.42578125" style="94" customWidth="1"/>
    <col min="6929" max="6929" width="16" style="94" customWidth="1"/>
    <col min="6930" max="6930" width="2.140625" style="94" customWidth="1"/>
    <col min="6931" max="6931" width="13.5703125" style="94" customWidth="1"/>
    <col min="6932" max="6932" width="1.5703125" style="94" customWidth="1"/>
    <col min="6933" max="6933" width="13.5703125" style="94" customWidth="1"/>
    <col min="6934" max="6934" width="1.5703125" style="94" customWidth="1"/>
    <col min="6935" max="6935" width="2" style="94" customWidth="1"/>
    <col min="6936" max="7168" width="12.7109375" style="94"/>
    <col min="7169" max="7169" width="5.5703125" style="94" customWidth="1"/>
    <col min="7170" max="7170" width="2.42578125" style="94" customWidth="1"/>
    <col min="7171" max="7171" width="19.5703125" style="94" customWidth="1"/>
    <col min="7172" max="7172" width="1.5703125" style="94" customWidth="1"/>
    <col min="7173" max="7173" width="14.42578125" style="94" customWidth="1"/>
    <col min="7174" max="7174" width="2.42578125" style="94" customWidth="1"/>
    <col min="7175" max="7175" width="14.42578125" style="94" customWidth="1"/>
    <col min="7176" max="7176" width="2.42578125" style="94" customWidth="1"/>
    <col min="7177" max="7177" width="14.42578125" style="94" customWidth="1"/>
    <col min="7178" max="7178" width="2.42578125" style="94" customWidth="1"/>
    <col min="7179" max="7179" width="14.42578125" style="94" customWidth="1"/>
    <col min="7180" max="7180" width="2.42578125" style="94" customWidth="1"/>
    <col min="7181" max="7181" width="13.42578125" style="94" customWidth="1"/>
    <col min="7182" max="7182" width="2.42578125" style="94" customWidth="1"/>
    <col min="7183" max="7183" width="14.42578125" style="94" customWidth="1"/>
    <col min="7184" max="7184" width="2.42578125" style="94" customWidth="1"/>
    <col min="7185" max="7185" width="16" style="94" customWidth="1"/>
    <col min="7186" max="7186" width="2.140625" style="94" customWidth="1"/>
    <col min="7187" max="7187" width="13.5703125" style="94" customWidth="1"/>
    <col min="7188" max="7188" width="1.5703125" style="94" customWidth="1"/>
    <col min="7189" max="7189" width="13.5703125" style="94" customWidth="1"/>
    <col min="7190" max="7190" width="1.5703125" style="94" customWidth="1"/>
    <col min="7191" max="7191" width="2" style="94" customWidth="1"/>
    <col min="7192" max="7424" width="12.7109375" style="94"/>
    <col min="7425" max="7425" width="5.5703125" style="94" customWidth="1"/>
    <col min="7426" max="7426" width="2.42578125" style="94" customWidth="1"/>
    <col min="7427" max="7427" width="19.5703125" style="94" customWidth="1"/>
    <col min="7428" max="7428" width="1.5703125" style="94" customWidth="1"/>
    <col min="7429" max="7429" width="14.42578125" style="94" customWidth="1"/>
    <col min="7430" max="7430" width="2.42578125" style="94" customWidth="1"/>
    <col min="7431" max="7431" width="14.42578125" style="94" customWidth="1"/>
    <col min="7432" max="7432" width="2.42578125" style="94" customWidth="1"/>
    <col min="7433" max="7433" width="14.42578125" style="94" customWidth="1"/>
    <col min="7434" max="7434" width="2.42578125" style="94" customWidth="1"/>
    <col min="7435" max="7435" width="14.42578125" style="94" customWidth="1"/>
    <col min="7436" max="7436" width="2.42578125" style="94" customWidth="1"/>
    <col min="7437" max="7437" width="13.42578125" style="94" customWidth="1"/>
    <col min="7438" max="7438" width="2.42578125" style="94" customWidth="1"/>
    <col min="7439" max="7439" width="14.42578125" style="94" customWidth="1"/>
    <col min="7440" max="7440" width="2.42578125" style="94" customWidth="1"/>
    <col min="7441" max="7441" width="16" style="94" customWidth="1"/>
    <col min="7442" max="7442" width="2.140625" style="94" customWidth="1"/>
    <col min="7443" max="7443" width="13.5703125" style="94" customWidth="1"/>
    <col min="7444" max="7444" width="1.5703125" style="94" customWidth="1"/>
    <col min="7445" max="7445" width="13.5703125" style="94" customWidth="1"/>
    <col min="7446" max="7446" width="1.5703125" style="94" customWidth="1"/>
    <col min="7447" max="7447" width="2" style="94" customWidth="1"/>
    <col min="7448" max="7680" width="12.7109375" style="94"/>
    <col min="7681" max="7681" width="5.5703125" style="94" customWidth="1"/>
    <col min="7682" max="7682" width="2.42578125" style="94" customWidth="1"/>
    <col min="7683" max="7683" width="19.5703125" style="94" customWidth="1"/>
    <col min="7684" max="7684" width="1.5703125" style="94" customWidth="1"/>
    <col min="7685" max="7685" width="14.42578125" style="94" customWidth="1"/>
    <col min="7686" max="7686" width="2.42578125" style="94" customWidth="1"/>
    <col min="7687" max="7687" width="14.42578125" style="94" customWidth="1"/>
    <col min="7688" max="7688" width="2.42578125" style="94" customWidth="1"/>
    <col min="7689" max="7689" width="14.42578125" style="94" customWidth="1"/>
    <col min="7690" max="7690" width="2.42578125" style="94" customWidth="1"/>
    <col min="7691" max="7691" width="14.42578125" style="94" customWidth="1"/>
    <col min="7692" max="7692" width="2.42578125" style="94" customWidth="1"/>
    <col min="7693" max="7693" width="13.42578125" style="94" customWidth="1"/>
    <col min="7694" max="7694" width="2.42578125" style="94" customWidth="1"/>
    <col min="7695" max="7695" width="14.42578125" style="94" customWidth="1"/>
    <col min="7696" max="7696" width="2.42578125" style="94" customWidth="1"/>
    <col min="7697" max="7697" width="16" style="94" customWidth="1"/>
    <col min="7698" max="7698" width="2.140625" style="94" customWidth="1"/>
    <col min="7699" max="7699" width="13.5703125" style="94" customWidth="1"/>
    <col min="7700" max="7700" width="1.5703125" style="94" customWidth="1"/>
    <col min="7701" max="7701" width="13.5703125" style="94" customWidth="1"/>
    <col min="7702" max="7702" width="1.5703125" style="94" customWidth="1"/>
    <col min="7703" max="7703" width="2" style="94" customWidth="1"/>
    <col min="7704" max="7936" width="12.7109375" style="94"/>
    <col min="7937" max="7937" width="5.5703125" style="94" customWidth="1"/>
    <col min="7938" max="7938" width="2.42578125" style="94" customWidth="1"/>
    <col min="7939" max="7939" width="19.5703125" style="94" customWidth="1"/>
    <col min="7940" max="7940" width="1.5703125" style="94" customWidth="1"/>
    <col min="7941" max="7941" width="14.42578125" style="94" customWidth="1"/>
    <col min="7942" max="7942" width="2.42578125" style="94" customWidth="1"/>
    <col min="7943" max="7943" width="14.42578125" style="94" customWidth="1"/>
    <col min="7944" max="7944" width="2.42578125" style="94" customWidth="1"/>
    <col min="7945" max="7945" width="14.42578125" style="94" customWidth="1"/>
    <col min="7946" max="7946" width="2.42578125" style="94" customWidth="1"/>
    <col min="7947" max="7947" width="14.42578125" style="94" customWidth="1"/>
    <col min="7948" max="7948" width="2.42578125" style="94" customWidth="1"/>
    <col min="7949" max="7949" width="13.42578125" style="94" customWidth="1"/>
    <col min="7950" max="7950" width="2.42578125" style="94" customWidth="1"/>
    <col min="7951" max="7951" width="14.42578125" style="94" customWidth="1"/>
    <col min="7952" max="7952" width="2.42578125" style="94" customWidth="1"/>
    <col min="7953" max="7953" width="16" style="94" customWidth="1"/>
    <col min="7954" max="7954" width="2.140625" style="94" customWidth="1"/>
    <col min="7955" max="7955" width="13.5703125" style="94" customWidth="1"/>
    <col min="7956" max="7956" width="1.5703125" style="94" customWidth="1"/>
    <col min="7957" max="7957" width="13.5703125" style="94" customWidth="1"/>
    <col min="7958" max="7958" width="1.5703125" style="94" customWidth="1"/>
    <col min="7959" max="7959" width="2" style="94" customWidth="1"/>
    <col min="7960" max="8192" width="12.7109375" style="94"/>
    <col min="8193" max="8193" width="5.5703125" style="94" customWidth="1"/>
    <col min="8194" max="8194" width="2.42578125" style="94" customWidth="1"/>
    <col min="8195" max="8195" width="19.5703125" style="94" customWidth="1"/>
    <col min="8196" max="8196" width="1.5703125" style="94" customWidth="1"/>
    <col min="8197" max="8197" width="14.42578125" style="94" customWidth="1"/>
    <col min="8198" max="8198" width="2.42578125" style="94" customWidth="1"/>
    <col min="8199" max="8199" width="14.42578125" style="94" customWidth="1"/>
    <col min="8200" max="8200" width="2.42578125" style="94" customWidth="1"/>
    <col min="8201" max="8201" width="14.42578125" style="94" customWidth="1"/>
    <col min="8202" max="8202" width="2.42578125" style="94" customWidth="1"/>
    <col min="8203" max="8203" width="14.42578125" style="94" customWidth="1"/>
    <col min="8204" max="8204" width="2.42578125" style="94" customWidth="1"/>
    <col min="8205" max="8205" width="13.42578125" style="94" customWidth="1"/>
    <col min="8206" max="8206" width="2.42578125" style="94" customWidth="1"/>
    <col min="8207" max="8207" width="14.42578125" style="94" customWidth="1"/>
    <col min="8208" max="8208" width="2.42578125" style="94" customWidth="1"/>
    <col min="8209" max="8209" width="16" style="94" customWidth="1"/>
    <col min="8210" max="8210" width="2.140625" style="94" customWidth="1"/>
    <col min="8211" max="8211" width="13.5703125" style="94" customWidth="1"/>
    <col min="8212" max="8212" width="1.5703125" style="94" customWidth="1"/>
    <col min="8213" max="8213" width="13.5703125" style="94" customWidth="1"/>
    <col min="8214" max="8214" width="1.5703125" style="94" customWidth="1"/>
    <col min="8215" max="8215" width="2" style="94" customWidth="1"/>
    <col min="8216" max="8448" width="12.7109375" style="94"/>
    <col min="8449" max="8449" width="5.5703125" style="94" customWidth="1"/>
    <col min="8450" max="8450" width="2.42578125" style="94" customWidth="1"/>
    <col min="8451" max="8451" width="19.5703125" style="94" customWidth="1"/>
    <col min="8452" max="8452" width="1.5703125" style="94" customWidth="1"/>
    <col min="8453" max="8453" width="14.42578125" style="94" customWidth="1"/>
    <col min="8454" max="8454" width="2.42578125" style="94" customWidth="1"/>
    <col min="8455" max="8455" width="14.42578125" style="94" customWidth="1"/>
    <col min="8456" max="8456" width="2.42578125" style="94" customWidth="1"/>
    <col min="8457" max="8457" width="14.42578125" style="94" customWidth="1"/>
    <col min="8458" max="8458" width="2.42578125" style="94" customWidth="1"/>
    <col min="8459" max="8459" width="14.42578125" style="94" customWidth="1"/>
    <col min="8460" max="8460" width="2.42578125" style="94" customWidth="1"/>
    <col min="8461" max="8461" width="13.42578125" style="94" customWidth="1"/>
    <col min="8462" max="8462" width="2.42578125" style="94" customWidth="1"/>
    <col min="8463" max="8463" width="14.42578125" style="94" customWidth="1"/>
    <col min="8464" max="8464" width="2.42578125" style="94" customWidth="1"/>
    <col min="8465" max="8465" width="16" style="94" customWidth="1"/>
    <col min="8466" max="8466" width="2.140625" style="94" customWidth="1"/>
    <col min="8467" max="8467" width="13.5703125" style="94" customWidth="1"/>
    <col min="8468" max="8468" width="1.5703125" style="94" customWidth="1"/>
    <col min="8469" max="8469" width="13.5703125" style="94" customWidth="1"/>
    <col min="8470" max="8470" width="1.5703125" style="94" customWidth="1"/>
    <col min="8471" max="8471" width="2" style="94" customWidth="1"/>
    <col min="8472" max="8704" width="12.7109375" style="94"/>
    <col min="8705" max="8705" width="5.5703125" style="94" customWidth="1"/>
    <col min="8706" max="8706" width="2.42578125" style="94" customWidth="1"/>
    <col min="8707" max="8707" width="19.5703125" style="94" customWidth="1"/>
    <col min="8708" max="8708" width="1.5703125" style="94" customWidth="1"/>
    <col min="8709" max="8709" width="14.42578125" style="94" customWidth="1"/>
    <col min="8710" max="8710" width="2.42578125" style="94" customWidth="1"/>
    <col min="8711" max="8711" width="14.42578125" style="94" customWidth="1"/>
    <col min="8712" max="8712" width="2.42578125" style="94" customWidth="1"/>
    <col min="8713" max="8713" width="14.42578125" style="94" customWidth="1"/>
    <col min="8714" max="8714" width="2.42578125" style="94" customWidth="1"/>
    <col min="8715" max="8715" width="14.42578125" style="94" customWidth="1"/>
    <col min="8716" max="8716" width="2.42578125" style="94" customWidth="1"/>
    <col min="8717" max="8717" width="13.42578125" style="94" customWidth="1"/>
    <col min="8718" max="8718" width="2.42578125" style="94" customWidth="1"/>
    <col min="8719" max="8719" width="14.42578125" style="94" customWidth="1"/>
    <col min="8720" max="8720" width="2.42578125" style="94" customWidth="1"/>
    <col min="8721" max="8721" width="16" style="94" customWidth="1"/>
    <col min="8722" max="8722" width="2.140625" style="94" customWidth="1"/>
    <col min="8723" max="8723" width="13.5703125" style="94" customWidth="1"/>
    <col min="8724" max="8724" width="1.5703125" style="94" customWidth="1"/>
    <col min="8725" max="8725" width="13.5703125" style="94" customWidth="1"/>
    <col min="8726" max="8726" width="1.5703125" style="94" customWidth="1"/>
    <col min="8727" max="8727" width="2" style="94" customWidth="1"/>
    <col min="8728" max="8960" width="12.7109375" style="94"/>
    <col min="8961" max="8961" width="5.5703125" style="94" customWidth="1"/>
    <col min="8962" max="8962" width="2.42578125" style="94" customWidth="1"/>
    <col min="8963" max="8963" width="19.5703125" style="94" customWidth="1"/>
    <col min="8964" max="8964" width="1.5703125" style="94" customWidth="1"/>
    <col min="8965" max="8965" width="14.42578125" style="94" customWidth="1"/>
    <col min="8966" max="8966" width="2.42578125" style="94" customWidth="1"/>
    <col min="8967" max="8967" width="14.42578125" style="94" customWidth="1"/>
    <col min="8968" max="8968" width="2.42578125" style="94" customWidth="1"/>
    <col min="8969" max="8969" width="14.42578125" style="94" customWidth="1"/>
    <col min="8970" max="8970" width="2.42578125" style="94" customWidth="1"/>
    <col min="8971" max="8971" width="14.42578125" style="94" customWidth="1"/>
    <col min="8972" max="8972" width="2.42578125" style="94" customWidth="1"/>
    <col min="8973" max="8973" width="13.42578125" style="94" customWidth="1"/>
    <col min="8974" max="8974" width="2.42578125" style="94" customWidth="1"/>
    <col min="8975" max="8975" width="14.42578125" style="94" customWidth="1"/>
    <col min="8976" max="8976" width="2.42578125" style="94" customWidth="1"/>
    <col min="8977" max="8977" width="16" style="94" customWidth="1"/>
    <col min="8978" max="8978" width="2.140625" style="94" customWidth="1"/>
    <col min="8979" max="8979" width="13.5703125" style="94" customWidth="1"/>
    <col min="8980" max="8980" width="1.5703125" style="94" customWidth="1"/>
    <col min="8981" max="8981" width="13.5703125" style="94" customWidth="1"/>
    <col min="8982" max="8982" width="1.5703125" style="94" customWidth="1"/>
    <col min="8983" max="8983" width="2" style="94" customWidth="1"/>
    <col min="8984" max="9216" width="12.7109375" style="94"/>
    <col min="9217" max="9217" width="5.5703125" style="94" customWidth="1"/>
    <col min="9218" max="9218" width="2.42578125" style="94" customWidth="1"/>
    <col min="9219" max="9219" width="19.5703125" style="94" customWidth="1"/>
    <col min="9220" max="9220" width="1.5703125" style="94" customWidth="1"/>
    <col min="9221" max="9221" width="14.42578125" style="94" customWidth="1"/>
    <col min="9222" max="9222" width="2.42578125" style="94" customWidth="1"/>
    <col min="9223" max="9223" width="14.42578125" style="94" customWidth="1"/>
    <col min="9224" max="9224" width="2.42578125" style="94" customWidth="1"/>
    <col min="9225" max="9225" width="14.42578125" style="94" customWidth="1"/>
    <col min="9226" max="9226" width="2.42578125" style="94" customWidth="1"/>
    <col min="9227" max="9227" width="14.42578125" style="94" customWidth="1"/>
    <col min="9228" max="9228" width="2.42578125" style="94" customWidth="1"/>
    <col min="9229" max="9229" width="13.42578125" style="94" customWidth="1"/>
    <col min="9230" max="9230" width="2.42578125" style="94" customWidth="1"/>
    <col min="9231" max="9231" width="14.42578125" style="94" customWidth="1"/>
    <col min="9232" max="9232" width="2.42578125" style="94" customWidth="1"/>
    <col min="9233" max="9233" width="16" style="94" customWidth="1"/>
    <col min="9234" max="9234" width="2.140625" style="94" customWidth="1"/>
    <col min="9235" max="9235" width="13.5703125" style="94" customWidth="1"/>
    <col min="9236" max="9236" width="1.5703125" style="94" customWidth="1"/>
    <col min="9237" max="9237" width="13.5703125" style="94" customWidth="1"/>
    <col min="9238" max="9238" width="1.5703125" style="94" customWidth="1"/>
    <col min="9239" max="9239" width="2" style="94" customWidth="1"/>
    <col min="9240" max="9472" width="12.7109375" style="94"/>
    <col min="9473" max="9473" width="5.5703125" style="94" customWidth="1"/>
    <col min="9474" max="9474" width="2.42578125" style="94" customWidth="1"/>
    <col min="9475" max="9475" width="19.5703125" style="94" customWidth="1"/>
    <col min="9476" max="9476" width="1.5703125" style="94" customWidth="1"/>
    <col min="9477" max="9477" width="14.42578125" style="94" customWidth="1"/>
    <col min="9478" max="9478" width="2.42578125" style="94" customWidth="1"/>
    <col min="9479" max="9479" width="14.42578125" style="94" customWidth="1"/>
    <col min="9480" max="9480" width="2.42578125" style="94" customWidth="1"/>
    <col min="9481" max="9481" width="14.42578125" style="94" customWidth="1"/>
    <col min="9482" max="9482" width="2.42578125" style="94" customWidth="1"/>
    <col min="9483" max="9483" width="14.42578125" style="94" customWidth="1"/>
    <col min="9484" max="9484" width="2.42578125" style="94" customWidth="1"/>
    <col min="9485" max="9485" width="13.42578125" style="94" customWidth="1"/>
    <col min="9486" max="9486" width="2.42578125" style="94" customWidth="1"/>
    <col min="9487" max="9487" width="14.42578125" style="94" customWidth="1"/>
    <col min="9488" max="9488" width="2.42578125" style="94" customWidth="1"/>
    <col min="9489" max="9489" width="16" style="94" customWidth="1"/>
    <col min="9490" max="9490" width="2.140625" style="94" customWidth="1"/>
    <col min="9491" max="9491" width="13.5703125" style="94" customWidth="1"/>
    <col min="9492" max="9492" width="1.5703125" style="94" customWidth="1"/>
    <col min="9493" max="9493" width="13.5703125" style="94" customWidth="1"/>
    <col min="9494" max="9494" width="1.5703125" style="94" customWidth="1"/>
    <col min="9495" max="9495" width="2" style="94" customWidth="1"/>
    <col min="9496" max="9728" width="12.7109375" style="94"/>
    <col min="9729" max="9729" width="5.5703125" style="94" customWidth="1"/>
    <col min="9730" max="9730" width="2.42578125" style="94" customWidth="1"/>
    <col min="9731" max="9731" width="19.5703125" style="94" customWidth="1"/>
    <col min="9732" max="9732" width="1.5703125" style="94" customWidth="1"/>
    <col min="9733" max="9733" width="14.42578125" style="94" customWidth="1"/>
    <col min="9734" max="9734" width="2.42578125" style="94" customWidth="1"/>
    <col min="9735" max="9735" width="14.42578125" style="94" customWidth="1"/>
    <col min="9736" max="9736" width="2.42578125" style="94" customWidth="1"/>
    <col min="9737" max="9737" width="14.42578125" style="94" customWidth="1"/>
    <col min="9738" max="9738" width="2.42578125" style="94" customWidth="1"/>
    <col min="9739" max="9739" width="14.42578125" style="94" customWidth="1"/>
    <col min="9740" max="9740" width="2.42578125" style="94" customWidth="1"/>
    <col min="9741" max="9741" width="13.42578125" style="94" customWidth="1"/>
    <col min="9742" max="9742" width="2.42578125" style="94" customWidth="1"/>
    <col min="9743" max="9743" width="14.42578125" style="94" customWidth="1"/>
    <col min="9744" max="9744" width="2.42578125" style="94" customWidth="1"/>
    <col min="9745" max="9745" width="16" style="94" customWidth="1"/>
    <col min="9746" max="9746" width="2.140625" style="94" customWidth="1"/>
    <col min="9747" max="9747" width="13.5703125" style="94" customWidth="1"/>
    <col min="9748" max="9748" width="1.5703125" style="94" customWidth="1"/>
    <col min="9749" max="9749" width="13.5703125" style="94" customWidth="1"/>
    <col min="9750" max="9750" width="1.5703125" style="94" customWidth="1"/>
    <col min="9751" max="9751" width="2" style="94" customWidth="1"/>
    <col min="9752" max="9984" width="12.7109375" style="94"/>
    <col min="9985" max="9985" width="5.5703125" style="94" customWidth="1"/>
    <col min="9986" max="9986" width="2.42578125" style="94" customWidth="1"/>
    <col min="9987" max="9987" width="19.5703125" style="94" customWidth="1"/>
    <col min="9988" max="9988" width="1.5703125" style="94" customWidth="1"/>
    <col min="9989" max="9989" width="14.42578125" style="94" customWidth="1"/>
    <col min="9990" max="9990" width="2.42578125" style="94" customWidth="1"/>
    <col min="9991" max="9991" width="14.42578125" style="94" customWidth="1"/>
    <col min="9992" max="9992" width="2.42578125" style="94" customWidth="1"/>
    <col min="9993" max="9993" width="14.42578125" style="94" customWidth="1"/>
    <col min="9994" max="9994" width="2.42578125" style="94" customWidth="1"/>
    <col min="9995" max="9995" width="14.42578125" style="94" customWidth="1"/>
    <col min="9996" max="9996" width="2.42578125" style="94" customWidth="1"/>
    <col min="9997" max="9997" width="13.42578125" style="94" customWidth="1"/>
    <col min="9998" max="9998" width="2.42578125" style="94" customWidth="1"/>
    <col min="9999" max="9999" width="14.42578125" style="94" customWidth="1"/>
    <col min="10000" max="10000" width="2.42578125" style="94" customWidth="1"/>
    <col min="10001" max="10001" width="16" style="94" customWidth="1"/>
    <col min="10002" max="10002" width="2.140625" style="94" customWidth="1"/>
    <col min="10003" max="10003" width="13.5703125" style="94" customWidth="1"/>
    <col min="10004" max="10004" width="1.5703125" style="94" customWidth="1"/>
    <col min="10005" max="10005" width="13.5703125" style="94" customWidth="1"/>
    <col min="10006" max="10006" width="1.5703125" style="94" customWidth="1"/>
    <col min="10007" max="10007" width="2" style="94" customWidth="1"/>
    <col min="10008" max="10240" width="12.7109375" style="94"/>
    <col min="10241" max="10241" width="5.5703125" style="94" customWidth="1"/>
    <col min="10242" max="10242" width="2.42578125" style="94" customWidth="1"/>
    <col min="10243" max="10243" width="19.5703125" style="94" customWidth="1"/>
    <col min="10244" max="10244" width="1.5703125" style="94" customWidth="1"/>
    <col min="10245" max="10245" width="14.42578125" style="94" customWidth="1"/>
    <col min="10246" max="10246" width="2.42578125" style="94" customWidth="1"/>
    <col min="10247" max="10247" width="14.42578125" style="94" customWidth="1"/>
    <col min="10248" max="10248" width="2.42578125" style="94" customWidth="1"/>
    <col min="10249" max="10249" width="14.42578125" style="94" customWidth="1"/>
    <col min="10250" max="10250" width="2.42578125" style="94" customWidth="1"/>
    <col min="10251" max="10251" width="14.42578125" style="94" customWidth="1"/>
    <col min="10252" max="10252" width="2.42578125" style="94" customWidth="1"/>
    <col min="10253" max="10253" width="13.42578125" style="94" customWidth="1"/>
    <col min="10254" max="10254" width="2.42578125" style="94" customWidth="1"/>
    <col min="10255" max="10255" width="14.42578125" style="94" customWidth="1"/>
    <col min="10256" max="10256" width="2.42578125" style="94" customWidth="1"/>
    <col min="10257" max="10257" width="16" style="94" customWidth="1"/>
    <col min="10258" max="10258" width="2.140625" style="94" customWidth="1"/>
    <col min="10259" max="10259" width="13.5703125" style="94" customWidth="1"/>
    <col min="10260" max="10260" width="1.5703125" style="94" customWidth="1"/>
    <col min="10261" max="10261" width="13.5703125" style="94" customWidth="1"/>
    <col min="10262" max="10262" width="1.5703125" style="94" customWidth="1"/>
    <col min="10263" max="10263" width="2" style="94" customWidth="1"/>
    <col min="10264" max="10496" width="12.7109375" style="94"/>
    <col min="10497" max="10497" width="5.5703125" style="94" customWidth="1"/>
    <col min="10498" max="10498" width="2.42578125" style="94" customWidth="1"/>
    <col min="10499" max="10499" width="19.5703125" style="94" customWidth="1"/>
    <col min="10500" max="10500" width="1.5703125" style="94" customWidth="1"/>
    <col min="10501" max="10501" width="14.42578125" style="94" customWidth="1"/>
    <col min="10502" max="10502" width="2.42578125" style="94" customWidth="1"/>
    <col min="10503" max="10503" width="14.42578125" style="94" customWidth="1"/>
    <col min="10504" max="10504" width="2.42578125" style="94" customWidth="1"/>
    <col min="10505" max="10505" width="14.42578125" style="94" customWidth="1"/>
    <col min="10506" max="10506" width="2.42578125" style="94" customWidth="1"/>
    <col min="10507" max="10507" width="14.42578125" style="94" customWidth="1"/>
    <col min="10508" max="10508" width="2.42578125" style="94" customWidth="1"/>
    <col min="10509" max="10509" width="13.42578125" style="94" customWidth="1"/>
    <col min="10510" max="10510" width="2.42578125" style="94" customWidth="1"/>
    <col min="10511" max="10511" width="14.42578125" style="94" customWidth="1"/>
    <col min="10512" max="10512" width="2.42578125" style="94" customWidth="1"/>
    <col min="10513" max="10513" width="16" style="94" customWidth="1"/>
    <col min="10514" max="10514" width="2.140625" style="94" customWidth="1"/>
    <col min="10515" max="10515" width="13.5703125" style="94" customWidth="1"/>
    <col min="10516" max="10516" width="1.5703125" style="94" customWidth="1"/>
    <col min="10517" max="10517" width="13.5703125" style="94" customWidth="1"/>
    <col min="10518" max="10518" width="1.5703125" style="94" customWidth="1"/>
    <col min="10519" max="10519" width="2" style="94" customWidth="1"/>
    <col min="10520" max="10752" width="12.7109375" style="94"/>
    <col min="10753" max="10753" width="5.5703125" style="94" customWidth="1"/>
    <col min="10754" max="10754" width="2.42578125" style="94" customWidth="1"/>
    <col min="10755" max="10755" width="19.5703125" style="94" customWidth="1"/>
    <col min="10756" max="10756" width="1.5703125" style="94" customWidth="1"/>
    <col min="10757" max="10757" width="14.42578125" style="94" customWidth="1"/>
    <col min="10758" max="10758" width="2.42578125" style="94" customWidth="1"/>
    <col min="10759" max="10759" width="14.42578125" style="94" customWidth="1"/>
    <col min="10760" max="10760" width="2.42578125" style="94" customWidth="1"/>
    <col min="10761" max="10761" width="14.42578125" style="94" customWidth="1"/>
    <col min="10762" max="10762" width="2.42578125" style="94" customWidth="1"/>
    <col min="10763" max="10763" width="14.42578125" style="94" customWidth="1"/>
    <col min="10764" max="10764" width="2.42578125" style="94" customWidth="1"/>
    <col min="10765" max="10765" width="13.42578125" style="94" customWidth="1"/>
    <col min="10766" max="10766" width="2.42578125" style="94" customWidth="1"/>
    <col min="10767" max="10767" width="14.42578125" style="94" customWidth="1"/>
    <col min="10768" max="10768" width="2.42578125" style="94" customWidth="1"/>
    <col min="10769" max="10769" width="16" style="94" customWidth="1"/>
    <col min="10770" max="10770" width="2.140625" style="94" customWidth="1"/>
    <col min="10771" max="10771" width="13.5703125" style="94" customWidth="1"/>
    <col min="10772" max="10772" width="1.5703125" style="94" customWidth="1"/>
    <col min="10773" max="10773" width="13.5703125" style="94" customWidth="1"/>
    <col min="10774" max="10774" width="1.5703125" style="94" customWidth="1"/>
    <col min="10775" max="10775" width="2" style="94" customWidth="1"/>
    <col min="10776" max="11008" width="12.7109375" style="94"/>
    <col min="11009" max="11009" width="5.5703125" style="94" customWidth="1"/>
    <col min="11010" max="11010" width="2.42578125" style="94" customWidth="1"/>
    <col min="11011" max="11011" width="19.5703125" style="94" customWidth="1"/>
    <col min="11012" max="11012" width="1.5703125" style="94" customWidth="1"/>
    <col min="11013" max="11013" width="14.42578125" style="94" customWidth="1"/>
    <col min="11014" max="11014" width="2.42578125" style="94" customWidth="1"/>
    <col min="11015" max="11015" width="14.42578125" style="94" customWidth="1"/>
    <col min="11016" max="11016" width="2.42578125" style="94" customWidth="1"/>
    <col min="11017" max="11017" width="14.42578125" style="94" customWidth="1"/>
    <col min="11018" max="11018" width="2.42578125" style="94" customWidth="1"/>
    <col min="11019" max="11019" width="14.42578125" style="94" customWidth="1"/>
    <col min="11020" max="11020" width="2.42578125" style="94" customWidth="1"/>
    <col min="11021" max="11021" width="13.42578125" style="94" customWidth="1"/>
    <col min="11022" max="11022" width="2.42578125" style="94" customWidth="1"/>
    <col min="11023" max="11023" width="14.42578125" style="94" customWidth="1"/>
    <col min="11024" max="11024" width="2.42578125" style="94" customWidth="1"/>
    <col min="11025" max="11025" width="16" style="94" customWidth="1"/>
    <col min="11026" max="11026" width="2.140625" style="94" customWidth="1"/>
    <col min="11027" max="11027" width="13.5703125" style="94" customWidth="1"/>
    <col min="11028" max="11028" width="1.5703125" style="94" customWidth="1"/>
    <col min="11029" max="11029" width="13.5703125" style="94" customWidth="1"/>
    <col min="11030" max="11030" width="1.5703125" style="94" customWidth="1"/>
    <col min="11031" max="11031" width="2" style="94" customWidth="1"/>
    <col min="11032" max="11264" width="12.7109375" style="94"/>
    <col min="11265" max="11265" width="5.5703125" style="94" customWidth="1"/>
    <col min="11266" max="11266" width="2.42578125" style="94" customWidth="1"/>
    <col min="11267" max="11267" width="19.5703125" style="94" customWidth="1"/>
    <col min="11268" max="11268" width="1.5703125" style="94" customWidth="1"/>
    <col min="11269" max="11269" width="14.42578125" style="94" customWidth="1"/>
    <col min="11270" max="11270" width="2.42578125" style="94" customWidth="1"/>
    <col min="11271" max="11271" width="14.42578125" style="94" customWidth="1"/>
    <col min="11272" max="11272" width="2.42578125" style="94" customWidth="1"/>
    <col min="11273" max="11273" width="14.42578125" style="94" customWidth="1"/>
    <col min="11274" max="11274" width="2.42578125" style="94" customWidth="1"/>
    <col min="11275" max="11275" width="14.42578125" style="94" customWidth="1"/>
    <col min="11276" max="11276" width="2.42578125" style="94" customWidth="1"/>
    <col min="11277" max="11277" width="13.42578125" style="94" customWidth="1"/>
    <col min="11278" max="11278" width="2.42578125" style="94" customWidth="1"/>
    <col min="11279" max="11279" width="14.42578125" style="94" customWidth="1"/>
    <col min="11280" max="11280" width="2.42578125" style="94" customWidth="1"/>
    <col min="11281" max="11281" width="16" style="94" customWidth="1"/>
    <col min="11282" max="11282" width="2.140625" style="94" customWidth="1"/>
    <col min="11283" max="11283" width="13.5703125" style="94" customWidth="1"/>
    <col min="11284" max="11284" width="1.5703125" style="94" customWidth="1"/>
    <col min="11285" max="11285" width="13.5703125" style="94" customWidth="1"/>
    <col min="11286" max="11286" width="1.5703125" style="94" customWidth="1"/>
    <col min="11287" max="11287" width="2" style="94" customWidth="1"/>
    <col min="11288" max="11520" width="12.7109375" style="94"/>
    <col min="11521" max="11521" width="5.5703125" style="94" customWidth="1"/>
    <col min="11522" max="11522" width="2.42578125" style="94" customWidth="1"/>
    <col min="11523" max="11523" width="19.5703125" style="94" customWidth="1"/>
    <col min="11524" max="11524" width="1.5703125" style="94" customWidth="1"/>
    <col min="11525" max="11525" width="14.42578125" style="94" customWidth="1"/>
    <col min="11526" max="11526" width="2.42578125" style="94" customWidth="1"/>
    <col min="11527" max="11527" width="14.42578125" style="94" customWidth="1"/>
    <col min="11528" max="11528" width="2.42578125" style="94" customWidth="1"/>
    <col min="11529" max="11529" width="14.42578125" style="94" customWidth="1"/>
    <col min="11530" max="11530" width="2.42578125" style="94" customWidth="1"/>
    <col min="11531" max="11531" width="14.42578125" style="94" customWidth="1"/>
    <col min="11532" max="11532" width="2.42578125" style="94" customWidth="1"/>
    <col min="11533" max="11533" width="13.42578125" style="94" customWidth="1"/>
    <col min="11534" max="11534" width="2.42578125" style="94" customWidth="1"/>
    <col min="11535" max="11535" width="14.42578125" style="94" customWidth="1"/>
    <col min="11536" max="11536" width="2.42578125" style="94" customWidth="1"/>
    <col min="11537" max="11537" width="16" style="94" customWidth="1"/>
    <col min="11538" max="11538" width="2.140625" style="94" customWidth="1"/>
    <col min="11539" max="11539" width="13.5703125" style="94" customWidth="1"/>
    <col min="11540" max="11540" width="1.5703125" style="94" customWidth="1"/>
    <col min="11541" max="11541" width="13.5703125" style="94" customWidth="1"/>
    <col min="11542" max="11542" width="1.5703125" style="94" customWidth="1"/>
    <col min="11543" max="11543" width="2" style="94" customWidth="1"/>
    <col min="11544" max="11776" width="12.7109375" style="94"/>
    <col min="11777" max="11777" width="5.5703125" style="94" customWidth="1"/>
    <col min="11778" max="11778" width="2.42578125" style="94" customWidth="1"/>
    <col min="11779" max="11779" width="19.5703125" style="94" customWidth="1"/>
    <col min="11780" max="11780" width="1.5703125" style="94" customWidth="1"/>
    <col min="11781" max="11781" width="14.42578125" style="94" customWidth="1"/>
    <col min="11782" max="11782" width="2.42578125" style="94" customWidth="1"/>
    <col min="11783" max="11783" width="14.42578125" style="94" customWidth="1"/>
    <col min="11784" max="11784" width="2.42578125" style="94" customWidth="1"/>
    <col min="11785" max="11785" width="14.42578125" style="94" customWidth="1"/>
    <col min="11786" max="11786" width="2.42578125" style="94" customWidth="1"/>
    <col min="11787" max="11787" width="14.42578125" style="94" customWidth="1"/>
    <col min="11788" max="11788" width="2.42578125" style="94" customWidth="1"/>
    <col min="11789" max="11789" width="13.42578125" style="94" customWidth="1"/>
    <col min="11790" max="11790" width="2.42578125" style="94" customWidth="1"/>
    <col min="11791" max="11791" width="14.42578125" style="94" customWidth="1"/>
    <col min="11792" max="11792" width="2.42578125" style="94" customWidth="1"/>
    <col min="11793" max="11793" width="16" style="94" customWidth="1"/>
    <col min="11794" max="11794" width="2.140625" style="94" customWidth="1"/>
    <col min="11795" max="11795" width="13.5703125" style="94" customWidth="1"/>
    <col min="11796" max="11796" width="1.5703125" style="94" customWidth="1"/>
    <col min="11797" max="11797" width="13.5703125" style="94" customWidth="1"/>
    <col min="11798" max="11798" width="1.5703125" style="94" customWidth="1"/>
    <col min="11799" max="11799" width="2" style="94" customWidth="1"/>
    <col min="11800" max="12032" width="12.7109375" style="94"/>
    <col min="12033" max="12033" width="5.5703125" style="94" customWidth="1"/>
    <col min="12034" max="12034" width="2.42578125" style="94" customWidth="1"/>
    <col min="12035" max="12035" width="19.5703125" style="94" customWidth="1"/>
    <col min="12036" max="12036" width="1.5703125" style="94" customWidth="1"/>
    <col min="12037" max="12037" width="14.42578125" style="94" customWidth="1"/>
    <col min="12038" max="12038" width="2.42578125" style="94" customWidth="1"/>
    <col min="12039" max="12039" width="14.42578125" style="94" customWidth="1"/>
    <col min="12040" max="12040" width="2.42578125" style="94" customWidth="1"/>
    <col min="12041" max="12041" width="14.42578125" style="94" customWidth="1"/>
    <col min="12042" max="12042" width="2.42578125" style="94" customWidth="1"/>
    <col min="12043" max="12043" width="14.42578125" style="94" customWidth="1"/>
    <col min="12044" max="12044" width="2.42578125" style="94" customWidth="1"/>
    <col min="12045" max="12045" width="13.42578125" style="94" customWidth="1"/>
    <col min="12046" max="12046" width="2.42578125" style="94" customWidth="1"/>
    <col min="12047" max="12047" width="14.42578125" style="94" customWidth="1"/>
    <col min="12048" max="12048" width="2.42578125" style="94" customWidth="1"/>
    <col min="12049" max="12049" width="16" style="94" customWidth="1"/>
    <col min="12050" max="12050" width="2.140625" style="94" customWidth="1"/>
    <col min="12051" max="12051" width="13.5703125" style="94" customWidth="1"/>
    <col min="12052" max="12052" width="1.5703125" style="94" customWidth="1"/>
    <col min="12053" max="12053" width="13.5703125" style="94" customWidth="1"/>
    <col min="12054" max="12054" width="1.5703125" style="94" customWidth="1"/>
    <col min="12055" max="12055" width="2" style="94" customWidth="1"/>
    <col min="12056" max="12288" width="12.7109375" style="94"/>
    <col min="12289" max="12289" width="5.5703125" style="94" customWidth="1"/>
    <col min="12290" max="12290" width="2.42578125" style="94" customWidth="1"/>
    <col min="12291" max="12291" width="19.5703125" style="94" customWidth="1"/>
    <col min="12292" max="12292" width="1.5703125" style="94" customWidth="1"/>
    <col min="12293" max="12293" width="14.42578125" style="94" customWidth="1"/>
    <col min="12294" max="12294" width="2.42578125" style="94" customWidth="1"/>
    <col min="12295" max="12295" width="14.42578125" style="94" customWidth="1"/>
    <col min="12296" max="12296" width="2.42578125" style="94" customWidth="1"/>
    <col min="12297" max="12297" width="14.42578125" style="94" customWidth="1"/>
    <col min="12298" max="12298" width="2.42578125" style="94" customWidth="1"/>
    <col min="12299" max="12299" width="14.42578125" style="94" customWidth="1"/>
    <col min="12300" max="12300" width="2.42578125" style="94" customWidth="1"/>
    <col min="12301" max="12301" width="13.42578125" style="94" customWidth="1"/>
    <col min="12302" max="12302" width="2.42578125" style="94" customWidth="1"/>
    <col min="12303" max="12303" width="14.42578125" style="94" customWidth="1"/>
    <col min="12304" max="12304" width="2.42578125" style="94" customWidth="1"/>
    <col min="12305" max="12305" width="16" style="94" customWidth="1"/>
    <col min="12306" max="12306" width="2.140625" style="94" customWidth="1"/>
    <col min="12307" max="12307" width="13.5703125" style="94" customWidth="1"/>
    <col min="12308" max="12308" width="1.5703125" style="94" customWidth="1"/>
    <col min="12309" max="12309" width="13.5703125" style="94" customWidth="1"/>
    <col min="12310" max="12310" width="1.5703125" style="94" customWidth="1"/>
    <col min="12311" max="12311" width="2" style="94" customWidth="1"/>
    <col min="12312" max="12544" width="12.7109375" style="94"/>
    <col min="12545" max="12545" width="5.5703125" style="94" customWidth="1"/>
    <col min="12546" max="12546" width="2.42578125" style="94" customWidth="1"/>
    <col min="12547" max="12547" width="19.5703125" style="94" customWidth="1"/>
    <col min="12548" max="12548" width="1.5703125" style="94" customWidth="1"/>
    <col min="12549" max="12549" width="14.42578125" style="94" customWidth="1"/>
    <col min="12550" max="12550" width="2.42578125" style="94" customWidth="1"/>
    <col min="12551" max="12551" width="14.42578125" style="94" customWidth="1"/>
    <col min="12552" max="12552" width="2.42578125" style="94" customWidth="1"/>
    <col min="12553" max="12553" width="14.42578125" style="94" customWidth="1"/>
    <col min="12554" max="12554" width="2.42578125" style="94" customWidth="1"/>
    <col min="12555" max="12555" width="14.42578125" style="94" customWidth="1"/>
    <col min="12556" max="12556" width="2.42578125" style="94" customWidth="1"/>
    <col min="12557" max="12557" width="13.42578125" style="94" customWidth="1"/>
    <col min="12558" max="12558" width="2.42578125" style="94" customWidth="1"/>
    <col min="12559" max="12559" width="14.42578125" style="94" customWidth="1"/>
    <col min="12560" max="12560" width="2.42578125" style="94" customWidth="1"/>
    <col min="12561" max="12561" width="16" style="94" customWidth="1"/>
    <col min="12562" max="12562" width="2.140625" style="94" customWidth="1"/>
    <col min="12563" max="12563" width="13.5703125" style="94" customWidth="1"/>
    <col min="12564" max="12564" width="1.5703125" style="94" customWidth="1"/>
    <col min="12565" max="12565" width="13.5703125" style="94" customWidth="1"/>
    <col min="12566" max="12566" width="1.5703125" style="94" customWidth="1"/>
    <col min="12567" max="12567" width="2" style="94" customWidth="1"/>
    <col min="12568" max="12800" width="12.7109375" style="94"/>
    <col min="12801" max="12801" width="5.5703125" style="94" customWidth="1"/>
    <col min="12802" max="12802" width="2.42578125" style="94" customWidth="1"/>
    <col min="12803" max="12803" width="19.5703125" style="94" customWidth="1"/>
    <col min="12804" max="12804" width="1.5703125" style="94" customWidth="1"/>
    <col min="12805" max="12805" width="14.42578125" style="94" customWidth="1"/>
    <col min="12806" max="12806" width="2.42578125" style="94" customWidth="1"/>
    <col min="12807" max="12807" width="14.42578125" style="94" customWidth="1"/>
    <col min="12808" max="12808" width="2.42578125" style="94" customWidth="1"/>
    <col min="12809" max="12809" width="14.42578125" style="94" customWidth="1"/>
    <col min="12810" max="12810" width="2.42578125" style="94" customWidth="1"/>
    <col min="12811" max="12811" width="14.42578125" style="94" customWidth="1"/>
    <col min="12812" max="12812" width="2.42578125" style="94" customWidth="1"/>
    <col min="12813" max="12813" width="13.42578125" style="94" customWidth="1"/>
    <col min="12814" max="12814" width="2.42578125" style="94" customWidth="1"/>
    <col min="12815" max="12815" width="14.42578125" style="94" customWidth="1"/>
    <col min="12816" max="12816" width="2.42578125" style="94" customWidth="1"/>
    <col min="12817" max="12817" width="16" style="94" customWidth="1"/>
    <col min="12818" max="12818" width="2.140625" style="94" customWidth="1"/>
    <col min="12819" max="12819" width="13.5703125" style="94" customWidth="1"/>
    <col min="12820" max="12820" width="1.5703125" style="94" customWidth="1"/>
    <col min="12821" max="12821" width="13.5703125" style="94" customWidth="1"/>
    <col min="12822" max="12822" width="1.5703125" style="94" customWidth="1"/>
    <col min="12823" max="12823" width="2" style="94" customWidth="1"/>
    <col min="12824" max="13056" width="12.7109375" style="94"/>
    <col min="13057" max="13057" width="5.5703125" style="94" customWidth="1"/>
    <col min="13058" max="13058" width="2.42578125" style="94" customWidth="1"/>
    <col min="13059" max="13059" width="19.5703125" style="94" customWidth="1"/>
    <col min="13060" max="13060" width="1.5703125" style="94" customWidth="1"/>
    <col min="13061" max="13061" width="14.42578125" style="94" customWidth="1"/>
    <col min="13062" max="13062" width="2.42578125" style="94" customWidth="1"/>
    <col min="13063" max="13063" width="14.42578125" style="94" customWidth="1"/>
    <col min="13064" max="13064" width="2.42578125" style="94" customWidth="1"/>
    <col min="13065" max="13065" width="14.42578125" style="94" customWidth="1"/>
    <col min="13066" max="13066" width="2.42578125" style="94" customWidth="1"/>
    <col min="13067" max="13067" width="14.42578125" style="94" customWidth="1"/>
    <col min="13068" max="13068" width="2.42578125" style="94" customWidth="1"/>
    <col min="13069" max="13069" width="13.42578125" style="94" customWidth="1"/>
    <col min="13070" max="13070" width="2.42578125" style="94" customWidth="1"/>
    <col min="13071" max="13071" width="14.42578125" style="94" customWidth="1"/>
    <col min="13072" max="13072" width="2.42578125" style="94" customWidth="1"/>
    <col min="13073" max="13073" width="16" style="94" customWidth="1"/>
    <col min="13074" max="13074" width="2.140625" style="94" customWidth="1"/>
    <col min="13075" max="13075" width="13.5703125" style="94" customWidth="1"/>
    <col min="13076" max="13076" width="1.5703125" style="94" customWidth="1"/>
    <col min="13077" max="13077" width="13.5703125" style="94" customWidth="1"/>
    <col min="13078" max="13078" width="1.5703125" style="94" customWidth="1"/>
    <col min="13079" max="13079" width="2" style="94" customWidth="1"/>
    <col min="13080" max="13312" width="12.7109375" style="94"/>
    <col min="13313" max="13313" width="5.5703125" style="94" customWidth="1"/>
    <col min="13314" max="13314" width="2.42578125" style="94" customWidth="1"/>
    <col min="13315" max="13315" width="19.5703125" style="94" customWidth="1"/>
    <col min="13316" max="13316" width="1.5703125" style="94" customWidth="1"/>
    <col min="13317" max="13317" width="14.42578125" style="94" customWidth="1"/>
    <col min="13318" max="13318" width="2.42578125" style="94" customWidth="1"/>
    <col min="13319" max="13319" width="14.42578125" style="94" customWidth="1"/>
    <col min="13320" max="13320" width="2.42578125" style="94" customWidth="1"/>
    <col min="13321" max="13321" width="14.42578125" style="94" customWidth="1"/>
    <col min="13322" max="13322" width="2.42578125" style="94" customWidth="1"/>
    <col min="13323" max="13323" width="14.42578125" style="94" customWidth="1"/>
    <col min="13324" max="13324" width="2.42578125" style="94" customWidth="1"/>
    <col min="13325" max="13325" width="13.42578125" style="94" customWidth="1"/>
    <col min="13326" max="13326" width="2.42578125" style="94" customWidth="1"/>
    <col min="13327" max="13327" width="14.42578125" style="94" customWidth="1"/>
    <col min="13328" max="13328" width="2.42578125" style="94" customWidth="1"/>
    <col min="13329" max="13329" width="16" style="94" customWidth="1"/>
    <col min="13330" max="13330" width="2.140625" style="94" customWidth="1"/>
    <col min="13331" max="13331" width="13.5703125" style="94" customWidth="1"/>
    <col min="13332" max="13332" width="1.5703125" style="94" customWidth="1"/>
    <col min="13333" max="13333" width="13.5703125" style="94" customWidth="1"/>
    <col min="13334" max="13334" width="1.5703125" style="94" customWidth="1"/>
    <col min="13335" max="13335" width="2" style="94" customWidth="1"/>
    <col min="13336" max="13568" width="12.7109375" style="94"/>
    <col min="13569" max="13569" width="5.5703125" style="94" customWidth="1"/>
    <col min="13570" max="13570" width="2.42578125" style="94" customWidth="1"/>
    <col min="13571" max="13571" width="19.5703125" style="94" customWidth="1"/>
    <col min="13572" max="13572" width="1.5703125" style="94" customWidth="1"/>
    <col min="13573" max="13573" width="14.42578125" style="94" customWidth="1"/>
    <col min="13574" max="13574" width="2.42578125" style="94" customWidth="1"/>
    <col min="13575" max="13575" width="14.42578125" style="94" customWidth="1"/>
    <col min="13576" max="13576" width="2.42578125" style="94" customWidth="1"/>
    <col min="13577" max="13577" width="14.42578125" style="94" customWidth="1"/>
    <col min="13578" max="13578" width="2.42578125" style="94" customWidth="1"/>
    <col min="13579" max="13579" width="14.42578125" style="94" customWidth="1"/>
    <col min="13580" max="13580" width="2.42578125" style="94" customWidth="1"/>
    <col min="13581" max="13581" width="13.42578125" style="94" customWidth="1"/>
    <col min="13582" max="13582" width="2.42578125" style="94" customWidth="1"/>
    <col min="13583" max="13583" width="14.42578125" style="94" customWidth="1"/>
    <col min="13584" max="13584" width="2.42578125" style="94" customWidth="1"/>
    <col min="13585" max="13585" width="16" style="94" customWidth="1"/>
    <col min="13586" max="13586" width="2.140625" style="94" customWidth="1"/>
    <col min="13587" max="13587" width="13.5703125" style="94" customWidth="1"/>
    <col min="13588" max="13588" width="1.5703125" style="94" customWidth="1"/>
    <col min="13589" max="13589" width="13.5703125" style="94" customWidth="1"/>
    <col min="13590" max="13590" width="1.5703125" style="94" customWidth="1"/>
    <col min="13591" max="13591" width="2" style="94" customWidth="1"/>
    <col min="13592" max="13824" width="12.7109375" style="94"/>
    <col min="13825" max="13825" width="5.5703125" style="94" customWidth="1"/>
    <col min="13826" max="13826" width="2.42578125" style="94" customWidth="1"/>
    <col min="13827" max="13827" width="19.5703125" style="94" customWidth="1"/>
    <col min="13828" max="13828" width="1.5703125" style="94" customWidth="1"/>
    <col min="13829" max="13829" width="14.42578125" style="94" customWidth="1"/>
    <col min="13830" max="13830" width="2.42578125" style="94" customWidth="1"/>
    <col min="13831" max="13831" width="14.42578125" style="94" customWidth="1"/>
    <col min="13832" max="13832" width="2.42578125" style="94" customWidth="1"/>
    <col min="13833" max="13833" width="14.42578125" style="94" customWidth="1"/>
    <col min="13834" max="13834" width="2.42578125" style="94" customWidth="1"/>
    <col min="13835" max="13835" width="14.42578125" style="94" customWidth="1"/>
    <col min="13836" max="13836" width="2.42578125" style="94" customWidth="1"/>
    <col min="13837" max="13837" width="13.42578125" style="94" customWidth="1"/>
    <col min="13838" max="13838" width="2.42578125" style="94" customWidth="1"/>
    <col min="13839" max="13839" width="14.42578125" style="94" customWidth="1"/>
    <col min="13840" max="13840" width="2.42578125" style="94" customWidth="1"/>
    <col min="13841" max="13841" width="16" style="94" customWidth="1"/>
    <col min="13842" max="13842" width="2.140625" style="94" customWidth="1"/>
    <col min="13843" max="13843" width="13.5703125" style="94" customWidth="1"/>
    <col min="13844" max="13844" width="1.5703125" style="94" customWidth="1"/>
    <col min="13845" max="13845" width="13.5703125" style="94" customWidth="1"/>
    <col min="13846" max="13846" width="1.5703125" style="94" customWidth="1"/>
    <col min="13847" max="13847" width="2" style="94" customWidth="1"/>
    <col min="13848" max="14080" width="12.7109375" style="94"/>
    <col min="14081" max="14081" width="5.5703125" style="94" customWidth="1"/>
    <col min="14082" max="14082" width="2.42578125" style="94" customWidth="1"/>
    <col min="14083" max="14083" width="19.5703125" style="94" customWidth="1"/>
    <col min="14084" max="14084" width="1.5703125" style="94" customWidth="1"/>
    <col min="14085" max="14085" width="14.42578125" style="94" customWidth="1"/>
    <col min="14086" max="14086" width="2.42578125" style="94" customWidth="1"/>
    <col min="14087" max="14087" width="14.42578125" style="94" customWidth="1"/>
    <col min="14088" max="14088" width="2.42578125" style="94" customWidth="1"/>
    <col min="14089" max="14089" width="14.42578125" style="94" customWidth="1"/>
    <col min="14090" max="14090" width="2.42578125" style="94" customWidth="1"/>
    <col min="14091" max="14091" width="14.42578125" style="94" customWidth="1"/>
    <col min="14092" max="14092" width="2.42578125" style="94" customWidth="1"/>
    <col min="14093" max="14093" width="13.42578125" style="94" customWidth="1"/>
    <col min="14094" max="14094" width="2.42578125" style="94" customWidth="1"/>
    <col min="14095" max="14095" width="14.42578125" style="94" customWidth="1"/>
    <col min="14096" max="14096" width="2.42578125" style="94" customWidth="1"/>
    <col min="14097" max="14097" width="16" style="94" customWidth="1"/>
    <col min="14098" max="14098" width="2.140625" style="94" customWidth="1"/>
    <col min="14099" max="14099" width="13.5703125" style="94" customWidth="1"/>
    <col min="14100" max="14100" width="1.5703125" style="94" customWidth="1"/>
    <col min="14101" max="14101" width="13.5703125" style="94" customWidth="1"/>
    <col min="14102" max="14102" width="1.5703125" style="94" customWidth="1"/>
    <col min="14103" max="14103" width="2" style="94" customWidth="1"/>
    <col min="14104" max="14336" width="12.7109375" style="94"/>
    <col min="14337" max="14337" width="5.5703125" style="94" customWidth="1"/>
    <col min="14338" max="14338" width="2.42578125" style="94" customWidth="1"/>
    <col min="14339" max="14339" width="19.5703125" style="94" customWidth="1"/>
    <col min="14340" max="14340" width="1.5703125" style="94" customWidth="1"/>
    <col min="14341" max="14341" width="14.42578125" style="94" customWidth="1"/>
    <col min="14342" max="14342" width="2.42578125" style="94" customWidth="1"/>
    <col min="14343" max="14343" width="14.42578125" style="94" customWidth="1"/>
    <col min="14344" max="14344" width="2.42578125" style="94" customWidth="1"/>
    <col min="14345" max="14345" width="14.42578125" style="94" customWidth="1"/>
    <col min="14346" max="14346" width="2.42578125" style="94" customWidth="1"/>
    <col min="14347" max="14347" width="14.42578125" style="94" customWidth="1"/>
    <col min="14348" max="14348" width="2.42578125" style="94" customWidth="1"/>
    <col min="14349" max="14349" width="13.42578125" style="94" customWidth="1"/>
    <col min="14350" max="14350" width="2.42578125" style="94" customWidth="1"/>
    <col min="14351" max="14351" width="14.42578125" style="94" customWidth="1"/>
    <col min="14352" max="14352" width="2.42578125" style="94" customWidth="1"/>
    <col min="14353" max="14353" width="16" style="94" customWidth="1"/>
    <col min="14354" max="14354" width="2.140625" style="94" customWidth="1"/>
    <col min="14355" max="14355" width="13.5703125" style="94" customWidth="1"/>
    <col min="14356" max="14356" width="1.5703125" style="94" customWidth="1"/>
    <col min="14357" max="14357" width="13.5703125" style="94" customWidth="1"/>
    <col min="14358" max="14358" width="1.5703125" style="94" customWidth="1"/>
    <col min="14359" max="14359" width="2" style="94" customWidth="1"/>
    <col min="14360" max="14592" width="12.7109375" style="94"/>
    <col min="14593" max="14593" width="5.5703125" style="94" customWidth="1"/>
    <col min="14594" max="14594" width="2.42578125" style="94" customWidth="1"/>
    <col min="14595" max="14595" width="19.5703125" style="94" customWidth="1"/>
    <col min="14596" max="14596" width="1.5703125" style="94" customWidth="1"/>
    <col min="14597" max="14597" width="14.42578125" style="94" customWidth="1"/>
    <col min="14598" max="14598" width="2.42578125" style="94" customWidth="1"/>
    <col min="14599" max="14599" width="14.42578125" style="94" customWidth="1"/>
    <col min="14600" max="14600" width="2.42578125" style="94" customWidth="1"/>
    <col min="14601" max="14601" width="14.42578125" style="94" customWidth="1"/>
    <col min="14602" max="14602" width="2.42578125" style="94" customWidth="1"/>
    <col min="14603" max="14603" width="14.42578125" style="94" customWidth="1"/>
    <col min="14604" max="14604" width="2.42578125" style="94" customWidth="1"/>
    <col min="14605" max="14605" width="13.42578125" style="94" customWidth="1"/>
    <col min="14606" max="14606" width="2.42578125" style="94" customWidth="1"/>
    <col min="14607" max="14607" width="14.42578125" style="94" customWidth="1"/>
    <col min="14608" max="14608" width="2.42578125" style="94" customWidth="1"/>
    <col min="14609" max="14609" width="16" style="94" customWidth="1"/>
    <col min="14610" max="14610" width="2.140625" style="94" customWidth="1"/>
    <col min="14611" max="14611" width="13.5703125" style="94" customWidth="1"/>
    <col min="14612" max="14612" width="1.5703125" style="94" customWidth="1"/>
    <col min="14613" max="14613" width="13.5703125" style="94" customWidth="1"/>
    <col min="14614" max="14614" width="1.5703125" style="94" customWidth="1"/>
    <col min="14615" max="14615" width="2" style="94" customWidth="1"/>
    <col min="14616" max="14848" width="12.7109375" style="94"/>
    <col min="14849" max="14849" width="5.5703125" style="94" customWidth="1"/>
    <col min="14850" max="14850" width="2.42578125" style="94" customWidth="1"/>
    <col min="14851" max="14851" width="19.5703125" style="94" customWidth="1"/>
    <col min="14852" max="14852" width="1.5703125" style="94" customWidth="1"/>
    <col min="14853" max="14853" width="14.42578125" style="94" customWidth="1"/>
    <col min="14854" max="14854" width="2.42578125" style="94" customWidth="1"/>
    <col min="14855" max="14855" width="14.42578125" style="94" customWidth="1"/>
    <col min="14856" max="14856" width="2.42578125" style="94" customWidth="1"/>
    <col min="14857" max="14857" width="14.42578125" style="94" customWidth="1"/>
    <col min="14858" max="14858" width="2.42578125" style="94" customWidth="1"/>
    <col min="14859" max="14859" width="14.42578125" style="94" customWidth="1"/>
    <col min="14860" max="14860" width="2.42578125" style="94" customWidth="1"/>
    <col min="14861" max="14861" width="13.42578125" style="94" customWidth="1"/>
    <col min="14862" max="14862" width="2.42578125" style="94" customWidth="1"/>
    <col min="14863" max="14863" width="14.42578125" style="94" customWidth="1"/>
    <col min="14864" max="14864" width="2.42578125" style="94" customWidth="1"/>
    <col min="14865" max="14865" width="16" style="94" customWidth="1"/>
    <col min="14866" max="14866" width="2.140625" style="94" customWidth="1"/>
    <col min="14867" max="14867" width="13.5703125" style="94" customWidth="1"/>
    <col min="14868" max="14868" width="1.5703125" style="94" customWidth="1"/>
    <col min="14869" max="14869" width="13.5703125" style="94" customWidth="1"/>
    <col min="14870" max="14870" width="1.5703125" style="94" customWidth="1"/>
    <col min="14871" max="14871" width="2" style="94" customWidth="1"/>
    <col min="14872" max="15104" width="12.7109375" style="94"/>
    <col min="15105" max="15105" width="5.5703125" style="94" customWidth="1"/>
    <col min="15106" max="15106" width="2.42578125" style="94" customWidth="1"/>
    <col min="15107" max="15107" width="19.5703125" style="94" customWidth="1"/>
    <col min="15108" max="15108" width="1.5703125" style="94" customWidth="1"/>
    <col min="15109" max="15109" width="14.42578125" style="94" customWidth="1"/>
    <col min="15110" max="15110" width="2.42578125" style="94" customWidth="1"/>
    <col min="15111" max="15111" width="14.42578125" style="94" customWidth="1"/>
    <col min="15112" max="15112" width="2.42578125" style="94" customWidth="1"/>
    <col min="15113" max="15113" width="14.42578125" style="94" customWidth="1"/>
    <col min="15114" max="15114" width="2.42578125" style="94" customWidth="1"/>
    <col min="15115" max="15115" width="14.42578125" style="94" customWidth="1"/>
    <col min="15116" max="15116" width="2.42578125" style="94" customWidth="1"/>
    <col min="15117" max="15117" width="13.42578125" style="94" customWidth="1"/>
    <col min="15118" max="15118" width="2.42578125" style="94" customWidth="1"/>
    <col min="15119" max="15119" width="14.42578125" style="94" customWidth="1"/>
    <col min="15120" max="15120" width="2.42578125" style="94" customWidth="1"/>
    <col min="15121" max="15121" width="16" style="94" customWidth="1"/>
    <col min="15122" max="15122" width="2.140625" style="94" customWidth="1"/>
    <col min="15123" max="15123" width="13.5703125" style="94" customWidth="1"/>
    <col min="15124" max="15124" width="1.5703125" style="94" customWidth="1"/>
    <col min="15125" max="15125" width="13.5703125" style="94" customWidth="1"/>
    <col min="15126" max="15126" width="1.5703125" style="94" customWidth="1"/>
    <col min="15127" max="15127" width="2" style="94" customWidth="1"/>
    <col min="15128" max="15360" width="12.7109375" style="94"/>
    <col min="15361" max="15361" width="5.5703125" style="94" customWidth="1"/>
    <col min="15362" max="15362" width="2.42578125" style="94" customWidth="1"/>
    <col min="15363" max="15363" width="19.5703125" style="94" customWidth="1"/>
    <col min="15364" max="15364" width="1.5703125" style="94" customWidth="1"/>
    <col min="15365" max="15365" width="14.42578125" style="94" customWidth="1"/>
    <col min="15366" max="15366" width="2.42578125" style="94" customWidth="1"/>
    <col min="15367" max="15367" width="14.42578125" style="94" customWidth="1"/>
    <col min="15368" max="15368" width="2.42578125" style="94" customWidth="1"/>
    <col min="15369" max="15369" width="14.42578125" style="94" customWidth="1"/>
    <col min="15370" max="15370" width="2.42578125" style="94" customWidth="1"/>
    <col min="15371" max="15371" width="14.42578125" style="94" customWidth="1"/>
    <col min="15372" max="15372" width="2.42578125" style="94" customWidth="1"/>
    <col min="15373" max="15373" width="13.42578125" style="94" customWidth="1"/>
    <col min="15374" max="15374" width="2.42578125" style="94" customWidth="1"/>
    <col min="15375" max="15375" width="14.42578125" style="94" customWidth="1"/>
    <col min="15376" max="15376" width="2.42578125" style="94" customWidth="1"/>
    <col min="15377" max="15377" width="16" style="94" customWidth="1"/>
    <col min="15378" max="15378" width="2.140625" style="94" customWidth="1"/>
    <col min="15379" max="15379" width="13.5703125" style="94" customWidth="1"/>
    <col min="15380" max="15380" width="1.5703125" style="94" customWidth="1"/>
    <col min="15381" max="15381" width="13.5703125" style="94" customWidth="1"/>
    <col min="15382" max="15382" width="1.5703125" style="94" customWidth="1"/>
    <col min="15383" max="15383" width="2" style="94" customWidth="1"/>
    <col min="15384" max="15616" width="12.7109375" style="94"/>
    <col min="15617" max="15617" width="5.5703125" style="94" customWidth="1"/>
    <col min="15618" max="15618" width="2.42578125" style="94" customWidth="1"/>
    <col min="15619" max="15619" width="19.5703125" style="94" customWidth="1"/>
    <col min="15620" max="15620" width="1.5703125" style="94" customWidth="1"/>
    <col min="15621" max="15621" width="14.42578125" style="94" customWidth="1"/>
    <col min="15622" max="15622" width="2.42578125" style="94" customWidth="1"/>
    <col min="15623" max="15623" width="14.42578125" style="94" customWidth="1"/>
    <col min="15624" max="15624" width="2.42578125" style="94" customWidth="1"/>
    <col min="15625" max="15625" width="14.42578125" style="94" customWidth="1"/>
    <col min="15626" max="15626" width="2.42578125" style="94" customWidth="1"/>
    <col min="15627" max="15627" width="14.42578125" style="94" customWidth="1"/>
    <col min="15628" max="15628" width="2.42578125" style="94" customWidth="1"/>
    <col min="15629" max="15629" width="13.42578125" style="94" customWidth="1"/>
    <col min="15630" max="15630" width="2.42578125" style="94" customWidth="1"/>
    <col min="15631" max="15631" width="14.42578125" style="94" customWidth="1"/>
    <col min="15632" max="15632" width="2.42578125" style="94" customWidth="1"/>
    <col min="15633" max="15633" width="16" style="94" customWidth="1"/>
    <col min="15634" max="15634" width="2.140625" style="94" customWidth="1"/>
    <col min="15635" max="15635" width="13.5703125" style="94" customWidth="1"/>
    <col min="15636" max="15636" width="1.5703125" style="94" customWidth="1"/>
    <col min="15637" max="15637" width="13.5703125" style="94" customWidth="1"/>
    <col min="15638" max="15638" width="1.5703125" style="94" customWidth="1"/>
    <col min="15639" max="15639" width="2" style="94" customWidth="1"/>
    <col min="15640" max="15872" width="12.7109375" style="94"/>
    <col min="15873" max="15873" width="5.5703125" style="94" customWidth="1"/>
    <col min="15874" max="15874" width="2.42578125" style="94" customWidth="1"/>
    <col min="15875" max="15875" width="19.5703125" style="94" customWidth="1"/>
    <col min="15876" max="15876" width="1.5703125" style="94" customWidth="1"/>
    <col min="15877" max="15877" width="14.42578125" style="94" customWidth="1"/>
    <col min="15878" max="15878" width="2.42578125" style="94" customWidth="1"/>
    <col min="15879" max="15879" width="14.42578125" style="94" customWidth="1"/>
    <col min="15880" max="15880" width="2.42578125" style="94" customWidth="1"/>
    <col min="15881" max="15881" width="14.42578125" style="94" customWidth="1"/>
    <col min="15882" max="15882" width="2.42578125" style="94" customWidth="1"/>
    <col min="15883" max="15883" width="14.42578125" style="94" customWidth="1"/>
    <col min="15884" max="15884" width="2.42578125" style="94" customWidth="1"/>
    <col min="15885" max="15885" width="13.42578125" style="94" customWidth="1"/>
    <col min="15886" max="15886" width="2.42578125" style="94" customWidth="1"/>
    <col min="15887" max="15887" width="14.42578125" style="94" customWidth="1"/>
    <col min="15888" max="15888" width="2.42578125" style="94" customWidth="1"/>
    <col min="15889" max="15889" width="16" style="94" customWidth="1"/>
    <col min="15890" max="15890" width="2.140625" style="94" customWidth="1"/>
    <col min="15891" max="15891" width="13.5703125" style="94" customWidth="1"/>
    <col min="15892" max="15892" width="1.5703125" style="94" customWidth="1"/>
    <col min="15893" max="15893" width="13.5703125" style="94" customWidth="1"/>
    <col min="15894" max="15894" width="1.5703125" style="94" customWidth="1"/>
    <col min="15895" max="15895" width="2" style="94" customWidth="1"/>
    <col min="15896" max="16128" width="12.7109375" style="94"/>
    <col min="16129" max="16129" width="5.5703125" style="94" customWidth="1"/>
    <col min="16130" max="16130" width="2.42578125" style="94" customWidth="1"/>
    <col min="16131" max="16131" width="19.5703125" style="94" customWidth="1"/>
    <col min="16132" max="16132" width="1.5703125" style="94" customWidth="1"/>
    <col min="16133" max="16133" width="14.42578125" style="94" customWidth="1"/>
    <col min="16134" max="16134" width="2.42578125" style="94" customWidth="1"/>
    <col min="16135" max="16135" width="14.42578125" style="94" customWidth="1"/>
    <col min="16136" max="16136" width="2.42578125" style="94" customWidth="1"/>
    <col min="16137" max="16137" width="14.42578125" style="94" customWidth="1"/>
    <col min="16138" max="16138" width="2.42578125" style="94" customWidth="1"/>
    <col min="16139" max="16139" width="14.42578125" style="94" customWidth="1"/>
    <col min="16140" max="16140" width="2.42578125" style="94" customWidth="1"/>
    <col min="16141" max="16141" width="13.42578125" style="94" customWidth="1"/>
    <col min="16142" max="16142" width="2.42578125" style="94" customWidth="1"/>
    <col min="16143" max="16143" width="14.42578125" style="94" customWidth="1"/>
    <col min="16144" max="16144" width="2.42578125" style="94" customWidth="1"/>
    <col min="16145" max="16145" width="16" style="94" customWidth="1"/>
    <col min="16146" max="16146" width="2.140625" style="94" customWidth="1"/>
    <col min="16147" max="16147" width="13.5703125" style="94" customWidth="1"/>
    <col min="16148" max="16148" width="1.5703125" style="94" customWidth="1"/>
    <col min="16149" max="16149" width="13.5703125" style="94" customWidth="1"/>
    <col min="16150" max="16150" width="1.5703125" style="94" customWidth="1"/>
    <col min="16151" max="16151" width="2" style="94" customWidth="1"/>
    <col min="16152" max="16384" width="12.7109375" style="94"/>
  </cols>
  <sheetData>
    <row r="1" spans="1:21" s="111" customFormat="1" ht="10.5" customHeight="1" x14ac:dyDescent="0.25">
      <c r="C1" s="94"/>
      <c r="D1" s="270" t="s">
        <v>281</v>
      </c>
      <c r="E1" s="270"/>
      <c r="F1" s="270"/>
      <c r="G1" s="270"/>
      <c r="H1" s="270"/>
      <c r="I1" s="270"/>
      <c r="J1" s="270"/>
      <c r="K1" s="270"/>
      <c r="L1" s="270"/>
      <c r="M1" s="270"/>
      <c r="N1" s="270"/>
      <c r="O1" s="270"/>
      <c r="P1" s="270"/>
      <c r="Q1" s="270"/>
      <c r="R1" s="270"/>
      <c r="U1" s="113" t="s">
        <v>282</v>
      </c>
    </row>
    <row r="2" spans="1:21" s="111" customFormat="1" ht="10.5" customHeight="1" x14ac:dyDescent="0.25">
      <c r="C2" s="94"/>
      <c r="D2" s="270" t="s">
        <v>283</v>
      </c>
      <c r="E2" s="270"/>
      <c r="F2" s="270"/>
      <c r="G2" s="270"/>
      <c r="H2" s="270"/>
      <c r="I2" s="270"/>
      <c r="J2" s="270"/>
      <c r="K2" s="270"/>
      <c r="L2" s="270"/>
      <c r="M2" s="270"/>
      <c r="N2" s="270"/>
      <c r="O2" s="270"/>
      <c r="P2" s="270"/>
      <c r="Q2" s="270"/>
      <c r="R2" s="270"/>
      <c r="U2" s="113" t="s">
        <v>47</v>
      </c>
    </row>
    <row r="3" spans="1:21" s="111" customFormat="1" ht="10.35" customHeight="1" x14ac:dyDescent="0.25">
      <c r="C3" s="94"/>
      <c r="D3" s="270" t="s">
        <v>284</v>
      </c>
      <c r="E3" s="270"/>
      <c r="F3" s="270"/>
      <c r="G3" s="270"/>
      <c r="H3" s="270"/>
      <c r="I3" s="270"/>
      <c r="J3" s="270"/>
      <c r="K3" s="270"/>
      <c r="L3" s="270"/>
      <c r="M3" s="270"/>
      <c r="N3" s="270"/>
      <c r="O3" s="270"/>
      <c r="P3" s="270"/>
      <c r="Q3" s="270"/>
      <c r="R3" s="270"/>
    </row>
    <row r="4" spans="1:21" ht="9.6" customHeight="1" x14ac:dyDescent="0.25"/>
    <row r="5" spans="1:21" ht="9.6" customHeight="1" x14ac:dyDescent="0.25"/>
    <row r="6" spans="1:21" ht="9.6" customHeight="1" x14ac:dyDescent="0.25">
      <c r="S6" s="122" t="s">
        <v>285</v>
      </c>
      <c r="T6" s="122"/>
      <c r="U6" s="122"/>
    </row>
    <row r="7" spans="1:21" ht="9.6" customHeight="1" x14ac:dyDescent="0.25">
      <c r="S7" s="274" t="s">
        <v>286</v>
      </c>
      <c r="T7" s="118"/>
      <c r="U7" s="118"/>
    </row>
    <row r="8" spans="1:21" ht="9.6" customHeight="1" x14ac:dyDescent="0.25">
      <c r="E8" s="122" t="s">
        <v>51</v>
      </c>
      <c r="F8" s="122"/>
      <c r="G8" s="122"/>
      <c r="H8" s="122"/>
      <c r="I8" s="122"/>
      <c r="J8" s="122"/>
      <c r="K8" s="122"/>
      <c r="M8" s="122" t="s">
        <v>52</v>
      </c>
      <c r="N8" s="122"/>
      <c r="O8" s="122"/>
      <c r="P8" s="122"/>
      <c r="Q8" s="122"/>
      <c r="S8" s="122" t="s">
        <v>287</v>
      </c>
      <c r="T8" s="122"/>
      <c r="U8" s="122"/>
    </row>
    <row r="9" spans="1:21" ht="9.6" customHeight="1" x14ac:dyDescent="0.25">
      <c r="E9" s="123" t="s">
        <v>288</v>
      </c>
      <c r="G9" s="123" t="s">
        <v>289</v>
      </c>
      <c r="I9" s="123" t="s">
        <v>290</v>
      </c>
      <c r="M9" s="123" t="s">
        <v>288</v>
      </c>
      <c r="O9" s="123" t="s">
        <v>289</v>
      </c>
    </row>
    <row r="10" spans="1:21" ht="9.6" customHeight="1" x14ac:dyDescent="0.25">
      <c r="E10" s="123" t="s">
        <v>291</v>
      </c>
      <c r="G10" s="123" t="s">
        <v>292</v>
      </c>
      <c r="I10" s="123" t="s">
        <v>293</v>
      </c>
      <c r="K10" s="123" t="s">
        <v>292</v>
      </c>
      <c r="M10" s="123" t="s">
        <v>291</v>
      </c>
      <c r="O10" s="123" t="s">
        <v>292</v>
      </c>
      <c r="Q10" s="123" t="s">
        <v>292</v>
      </c>
    </row>
    <row r="11" spans="1:21" ht="9.6" customHeight="1" x14ac:dyDescent="0.25">
      <c r="A11" s="125" t="s">
        <v>71</v>
      </c>
      <c r="C11" s="125" t="s">
        <v>72</v>
      </c>
      <c r="E11" s="125" t="s">
        <v>294</v>
      </c>
      <c r="G11" s="125" t="s">
        <v>295</v>
      </c>
      <c r="I11" s="125" t="s">
        <v>296</v>
      </c>
      <c r="K11" s="125" t="s">
        <v>295</v>
      </c>
      <c r="M11" s="125" t="s">
        <v>294</v>
      </c>
      <c r="O11" s="125" t="s">
        <v>297</v>
      </c>
      <c r="Q11" s="125" t="s">
        <v>297</v>
      </c>
      <c r="S11" s="125" t="s">
        <v>298</v>
      </c>
      <c r="U11" s="125" t="s">
        <v>299</v>
      </c>
    </row>
    <row r="12" spans="1:21" ht="8.85" customHeight="1" x14ac:dyDescent="0.25"/>
    <row r="13" spans="1:21" ht="8.85" customHeight="1" x14ac:dyDescent="0.25">
      <c r="B13" s="94" t="s">
        <v>278</v>
      </c>
    </row>
    <row r="14" spans="1:21" ht="11.25" x14ac:dyDescent="0.25">
      <c r="A14" s="94">
        <v>1</v>
      </c>
      <c r="B14" s="265"/>
      <c r="C14" s="94" t="s">
        <v>83</v>
      </c>
      <c r="D14" s="126"/>
      <c r="E14" s="19">
        <v>0</v>
      </c>
      <c r="F14" s="126"/>
      <c r="G14" s="19">
        <v>40262863</v>
      </c>
      <c r="H14" s="126"/>
      <c r="I14" s="19">
        <v>8959780</v>
      </c>
      <c r="J14" s="126"/>
      <c r="K14" s="19">
        <v>99636447</v>
      </c>
      <c r="L14" s="126"/>
      <c r="M14" s="19">
        <v>0</v>
      </c>
      <c r="N14" s="126"/>
      <c r="O14" s="19">
        <v>653905</v>
      </c>
      <c r="P14" s="126"/>
      <c r="Q14" s="19">
        <v>109255346</v>
      </c>
      <c r="R14" s="126"/>
      <c r="S14" s="19">
        <v>5751557.45952</v>
      </c>
      <c r="T14" s="126"/>
      <c r="U14" s="19">
        <v>1065165.1604800001</v>
      </c>
    </row>
    <row r="15" spans="1:21" ht="11.25" x14ac:dyDescent="0.25">
      <c r="A15" s="94">
        <v>2</v>
      </c>
      <c r="B15" s="265"/>
      <c r="C15" s="94" t="s">
        <v>84</v>
      </c>
      <c r="D15" s="126"/>
      <c r="E15" s="21">
        <v>0</v>
      </c>
      <c r="F15" s="126"/>
      <c r="G15" s="21">
        <v>2227611</v>
      </c>
      <c r="H15" s="126"/>
      <c r="I15" s="21">
        <v>2796701</v>
      </c>
      <c r="J15" s="126"/>
      <c r="K15" s="21">
        <v>33854094</v>
      </c>
      <c r="L15" s="126"/>
      <c r="M15" s="21">
        <v>0</v>
      </c>
      <c r="N15" s="126"/>
      <c r="O15" s="21">
        <v>25123</v>
      </c>
      <c r="P15" s="126"/>
      <c r="Q15" s="21">
        <v>16443833</v>
      </c>
      <c r="R15" s="126"/>
      <c r="S15" s="21">
        <v>1854974.8880000003</v>
      </c>
      <c r="T15" s="126"/>
      <c r="U15" s="21">
        <v>1265185.2919999999</v>
      </c>
    </row>
    <row r="16" spans="1:21" ht="11.25" x14ac:dyDescent="0.25">
      <c r="A16" s="94">
        <v>3</v>
      </c>
      <c r="B16" s="267"/>
      <c r="C16" s="94" t="s">
        <v>85</v>
      </c>
      <c r="D16" s="126"/>
      <c r="E16" s="21">
        <v>0</v>
      </c>
      <c r="F16" s="126"/>
      <c r="G16" s="21">
        <v>902613</v>
      </c>
      <c r="H16" s="126"/>
      <c r="I16" s="21">
        <v>744665</v>
      </c>
      <c r="J16" s="126"/>
      <c r="K16" s="21">
        <v>14040669</v>
      </c>
      <c r="L16" s="126"/>
      <c r="M16" s="21">
        <v>0</v>
      </c>
      <c r="N16" s="126"/>
      <c r="O16" s="21">
        <v>292843</v>
      </c>
      <c r="P16" s="126"/>
      <c r="Q16" s="21">
        <v>5132835</v>
      </c>
      <c r="R16" s="126"/>
      <c r="S16" s="21">
        <v>152250.86471999998</v>
      </c>
      <c r="T16" s="126"/>
      <c r="U16" s="21">
        <v>265784.44527999999</v>
      </c>
    </row>
    <row r="17" spans="1:21" ht="11.25" x14ac:dyDescent="0.25">
      <c r="A17" s="94">
        <v>4</v>
      </c>
      <c r="B17" s="265"/>
      <c r="C17" s="94" t="s">
        <v>86</v>
      </c>
      <c r="D17" s="126"/>
      <c r="E17" s="21">
        <v>21771</v>
      </c>
      <c r="F17" s="126"/>
      <c r="G17" s="21">
        <v>9164323</v>
      </c>
      <c r="H17" s="126"/>
      <c r="I17" s="21">
        <v>1997876</v>
      </c>
      <c r="J17" s="126"/>
      <c r="K17" s="21">
        <v>45072252</v>
      </c>
      <c r="L17" s="126"/>
      <c r="M17" s="21">
        <v>0</v>
      </c>
      <c r="N17" s="126"/>
      <c r="O17" s="21">
        <v>454467</v>
      </c>
      <c r="P17" s="126"/>
      <c r="Q17" s="21">
        <v>31449437</v>
      </c>
      <c r="R17" s="126"/>
      <c r="S17" s="21">
        <v>1741617.57916</v>
      </c>
      <c r="T17" s="126"/>
      <c r="U17" s="21">
        <v>992148.38084000011</v>
      </c>
    </row>
    <row r="18" spans="1:21" ht="11.25" x14ac:dyDescent="0.25">
      <c r="A18" s="94">
        <v>5</v>
      </c>
      <c r="B18" s="267"/>
      <c r="C18" s="94" t="s">
        <v>87</v>
      </c>
      <c r="D18" s="126"/>
      <c r="E18" s="21">
        <v>0</v>
      </c>
      <c r="F18" s="126"/>
      <c r="G18" s="21">
        <v>41024652</v>
      </c>
      <c r="H18" s="126"/>
      <c r="I18" s="21">
        <v>18734759</v>
      </c>
      <c r="J18" s="126"/>
      <c r="K18" s="21">
        <v>369978513</v>
      </c>
      <c r="L18" s="126"/>
      <c r="M18" s="21">
        <v>7430</v>
      </c>
      <c r="N18" s="126"/>
      <c r="O18" s="21">
        <v>481091</v>
      </c>
      <c r="P18" s="126"/>
      <c r="Q18" s="21">
        <v>131668352</v>
      </c>
      <c r="R18" s="126"/>
      <c r="S18" s="21">
        <v>18335126.94788</v>
      </c>
      <c r="T18" s="126"/>
      <c r="U18" s="21">
        <v>3325911.7521200003</v>
      </c>
    </row>
    <row r="19" spans="1:21" ht="11.25" x14ac:dyDescent="0.25">
      <c r="A19" s="94">
        <v>6</v>
      </c>
      <c r="B19" s="267"/>
      <c r="C19" s="94" t="s">
        <v>88</v>
      </c>
      <c r="D19" s="126"/>
      <c r="E19" s="21">
        <v>0</v>
      </c>
      <c r="F19" s="126"/>
      <c r="G19" s="21">
        <v>3392138</v>
      </c>
      <c r="H19" s="126"/>
      <c r="I19" s="21">
        <v>1490934</v>
      </c>
      <c r="J19" s="126"/>
      <c r="K19" s="21">
        <v>24951730</v>
      </c>
      <c r="L19" s="126"/>
      <c r="M19" s="21">
        <v>0</v>
      </c>
      <c r="N19" s="126"/>
      <c r="O19" s="21">
        <v>775879</v>
      </c>
      <c r="P19" s="126"/>
      <c r="Q19" s="21">
        <v>7156144</v>
      </c>
      <c r="R19" s="126"/>
      <c r="S19" s="21">
        <v>526183.07480000006</v>
      </c>
      <c r="T19" s="126"/>
      <c r="U19" s="21">
        <v>380628.83519999997</v>
      </c>
    </row>
    <row r="20" spans="1:21" ht="11.25" x14ac:dyDescent="0.25">
      <c r="A20" s="94">
        <v>7</v>
      </c>
      <c r="B20" s="267"/>
      <c r="C20" s="94" t="s">
        <v>89</v>
      </c>
      <c r="D20" s="126"/>
      <c r="E20" s="21">
        <v>0</v>
      </c>
      <c r="F20" s="126"/>
      <c r="G20" s="21">
        <v>803624</v>
      </c>
      <c r="H20" s="126"/>
      <c r="I20" s="21">
        <v>222676</v>
      </c>
      <c r="J20" s="126"/>
      <c r="K20" s="21">
        <v>11737389</v>
      </c>
      <c r="L20" s="126"/>
      <c r="M20" s="21">
        <v>0</v>
      </c>
      <c r="N20" s="126"/>
      <c r="O20" s="21">
        <v>122475</v>
      </c>
      <c r="P20" s="126"/>
      <c r="Q20" s="21">
        <v>3050934</v>
      </c>
      <c r="R20" s="126"/>
      <c r="S20" s="21">
        <v>309301.29079999996</v>
      </c>
      <c r="T20" s="126"/>
      <c r="U20" s="21">
        <v>356628.42920000001</v>
      </c>
    </row>
    <row r="21" spans="1:21" ht="11.25" x14ac:dyDescent="0.25">
      <c r="A21" s="94">
        <v>8</v>
      </c>
      <c r="B21" s="265"/>
      <c r="C21" s="94" t="s">
        <v>90</v>
      </c>
      <c r="D21" s="126"/>
      <c r="E21" s="21">
        <v>0</v>
      </c>
      <c r="F21" s="126"/>
      <c r="G21" s="21">
        <v>8890247</v>
      </c>
      <c r="H21" s="126"/>
      <c r="I21" s="21">
        <v>2770925</v>
      </c>
      <c r="J21" s="126"/>
      <c r="K21" s="21">
        <v>84684667</v>
      </c>
      <c r="L21" s="126"/>
      <c r="M21" s="21">
        <v>3714</v>
      </c>
      <c r="N21" s="126"/>
      <c r="O21" s="21">
        <v>7454133</v>
      </c>
      <c r="P21" s="126"/>
      <c r="Q21" s="21">
        <v>29183978</v>
      </c>
      <c r="R21" s="126"/>
      <c r="S21" s="21">
        <v>1836775.0061600001</v>
      </c>
      <c r="T21" s="126"/>
      <c r="U21" s="21">
        <v>3069125.0138400001</v>
      </c>
    </row>
    <row r="22" spans="1:21" ht="11.25" x14ac:dyDescent="0.25">
      <c r="A22" s="94">
        <v>9</v>
      </c>
      <c r="B22" s="267"/>
      <c r="C22" s="94" t="s">
        <v>92</v>
      </c>
      <c r="D22" s="126"/>
      <c r="E22" s="21">
        <v>0</v>
      </c>
      <c r="F22" s="126"/>
      <c r="G22" s="21">
        <v>0</v>
      </c>
      <c r="H22" s="126"/>
      <c r="I22" s="21">
        <v>0</v>
      </c>
      <c r="J22" s="126"/>
      <c r="K22" s="21">
        <v>0</v>
      </c>
      <c r="L22" s="126"/>
      <c r="M22" s="21">
        <v>0</v>
      </c>
      <c r="N22" s="126"/>
      <c r="O22" s="21">
        <v>0</v>
      </c>
      <c r="P22" s="126"/>
      <c r="Q22" s="21">
        <v>0</v>
      </c>
      <c r="R22" s="126"/>
      <c r="S22" s="21"/>
      <c r="T22" s="126"/>
      <c r="U22" s="21"/>
    </row>
    <row r="23" spans="1:21" ht="11.25" x14ac:dyDescent="0.25">
      <c r="A23" s="94">
        <v>10</v>
      </c>
      <c r="B23" s="265"/>
      <c r="C23" s="94" t="s">
        <v>93</v>
      </c>
      <c r="D23" s="126"/>
      <c r="E23" s="21">
        <v>0</v>
      </c>
      <c r="F23" s="126"/>
      <c r="G23" s="21">
        <v>5367874</v>
      </c>
      <c r="H23" s="126"/>
      <c r="I23" s="21">
        <v>1042202</v>
      </c>
      <c r="J23" s="126"/>
      <c r="K23" s="21">
        <v>13324614</v>
      </c>
      <c r="L23" s="126"/>
      <c r="M23" s="21">
        <v>0</v>
      </c>
      <c r="N23" s="126"/>
      <c r="O23" s="21">
        <v>0</v>
      </c>
      <c r="P23" s="126"/>
      <c r="Q23" s="21">
        <v>378230</v>
      </c>
      <c r="R23" s="126"/>
      <c r="S23" s="21">
        <v>63366.387159999998</v>
      </c>
      <c r="T23" s="126"/>
      <c r="U23" s="21">
        <v>58203.312840000006</v>
      </c>
    </row>
    <row r="24" spans="1:21" ht="11.25" x14ac:dyDescent="0.25">
      <c r="A24" s="94">
        <v>11</v>
      </c>
      <c r="B24" s="265"/>
      <c r="C24" s="94" t="s">
        <v>94</v>
      </c>
      <c r="D24" s="126"/>
      <c r="E24" s="21">
        <v>0</v>
      </c>
      <c r="F24" s="126"/>
      <c r="G24" s="21">
        <v>2860286</v>
      </c>
      <c r="H24" s="126"/>
      <c r="I24" s="21">
        <v>429348</v>
      </c>
      <c r="J24" s="126"/>
      <c r="K24" s="21">
        <v>10843664</v>
      </c>
      <c r="L24" s="126"/>
      <c r="M24" s="21">
        <v>0</v>
      </c>
      <c r="N24" s="126"/>
      <c r="O24" s="21">
        <v>2679775</v>
      </c>
      <c r="P24" s="126"/>
      <c r="Q24" s="21">
        <v>2031480</v>
      </c>
      <c r="R24" s="126"/>
      <c r="S24" s="21">
        <v>69608.025679999992</v>
      </c>
      <c r="T24" s="126"/>
      <c r="U24" s="21">
        <v>22207.764319999998</v>
      </c>
    </row>
    <row r="25" spans="1:21" ht="11.25" x14ac:dyDescent="0.25">
      <c r="A25" s="94">
        <v>12</v>
      </c>
      <c r="B25" s="267"/>
      <c r="C25" s="94" t="s">
        <v>95</v>
      </c>
      <c r="D25" s="126"/>
      <c r="E25" s="21">
        <v>0</v>
      </c>
      <c r="F25" s="126"/>
      <c r="G25" s="21">
        <v>1490981</v>
      </c>
      <c r="H25" s="126"/>
      <c r="I25" s="21">
        <v>226817</v>
      </c>
      <c r="J25" s="126"/>
      <c r="K25" s="21">
        <v>13780426</v>
      </c>
      <c r="L25" s="126"/>
      <c r="M25" s="21">
        <v>0</v>
      </c>
      <c r="N25" s="126"/>
      <c r="O25" s="21">
        <v>0</v>
      </c>
      <c r="P25" s="126"/>
      <c r="Q25" s="21">
        <v>12160946</v>
      </c>
      <c r="R25" s="126"/>
      <c r="S25" s="21">
        <v>667432.79087999999</v>
      </c>
      <c r="T25" s="126"/>
      <c r="U25" s="21">
        <v>720588.93912</v>
      </c>
    </row>
    <row r="26" spans="1:21" ht="11.25" x14ac:dyDescent="0.25">
      <c r="A26" s="94">
        <v>13</v>
      </c>
      <c r="B26" s="265"/>
      <c r="C26" s="94" t="s">
        <v>96</v>
      </c>
      <c r="D26" s="126"/>
      <c r="E26" s="21">
        <v>0</v>
      </c>
      <c r="F26" s="126"/>
      <c r="G26" s="21">
        <v>3206204</v>
      </c>
      <c r="H26" s="126"/>
      <c r="I26" s="21">
        <v>2029431</v>
      </c>
      <c r="J26" s="126"/>
      <c r="K26" s="21">
        <v>34038592</v>
      </c>
      <c r="L26" s="126"/>
      <c r="M26" s="21">
        <v>0</v>
      </c>
      <c r="N26" s="126"/>
      <c r="O26" s="21">
        <v>0</v>
      </c>
      <c r="P26" s="126"/>
      <c r="Q26" s="21">
        <v>17491543</v>
      </c>
      <c r="R26" s="126"/>
      <c r="S26" s="21">
        <v>1329729.80272</v>
      </c>
      <c r="T26" s="126"/>
      <c r="U26" s="21">
        <v>781864.00728000002</v>
      </c>
    </row>
    <row r="27" spans="1:21" ht="11.25" x14ac:dyDescent="0.25">
      <c r="A27" s="94">
        <v>14</v>
      </c>
      <c r="B27" s="267"/>
      <c r="C27" s="94" t="s">
        <v>97</v>
      </c>
      <c r="D27" s="126"/>
      <c r="E27" s="21">
        <v>0</v>
      </c>
      <c r="F27" s="126"/>
      <c r="G27" s="21">
        <v>454109</v>
      </c>
      <c r="H27" s="126"/>
      <c r="I27" s="21">
        <v>122721</v>
      </c>
      <c r="J27" s="126"/>
      <c r="K27" s="21">
        <v>15888669</v>
      </c>
      <c r="L27" s="126"/>
      <c r="M27" s="21">
        <v>0</v>
      </c>
      <c r="N27" s="126"/>
      <c r="O27" s="21">
        <v>0</v>
      </c>
      <c r="P27" s="126"/>
      <c r="Q27" s="21">
        <v>9395673</v>
      </c>
      <c r="R27" s="126"/>
      <c r="S27" s="21">
        <v>726762.6876399999</v>
      </c>
      <c r="T27" s="126"/>
      <c r="U27" s="21">
        <v>532645.46236</v>
      </c>
    </row>
    <row r="28" spans="1:21" ht="11.25" x14ac:dyDescent="0.25">
      <c r="A28" s="94">
        <v>15</v>
      </c>
      <c r="B28" s="265"/>
      <c r="C28" s="94" t="s">
        <v>98</v>
      </c>
      <c r="D28" s="126"/>
      <c r="E28" s="21">
        <v>0</v>
      </c>
      <c r="F28" s="126"/>
      <c r="G28" s="21">
        <v>24278859</v>
      </c>
      <c r="H28" s="126"/>
      <c r="I28" s="21">
        <v>8567815</v>
      </c>
      <c r="J28" s="126"/>
      <c r="K28" s="21">
        <v>206530409</v>
      </c>
      <c r="L28" s="126"/>
      <c r="M28" s="21">
        <v>0</v>
      </c>
      <c r="N28" s="126"/>
      <c r="O28" s="21">
        <v>3176940</v>
      </c>
      <c r="P28" s="126"/>
      <c r="Q28" s="21">
        <v>69646447</v>
      </c>
      <c r="R28" s="126"/>
      <c r="S28" s="21">
        <v>20916539.055</v>
      </c>
      <c r="T28" s="126"/>
      <c r="U28" s="21">
        <v>4273453.915</v>
      </c>
    </row>
    <row r="29" spans="1:21" ht="11.25" x14ac:dyDescent="0.25">
      <c r="A29" s="94">
        <v>16</v>
      </c>
      <c r="B29" s="265"/>
      <c r="C29" s="94" t="s">
        <v>99</v>
      </c>
      <c r="D29" s="126"/>
      <c r="E29" s="21">
        <v>0</v>
      </c>
      <c r="F29" s="126"/>
      <c r="G29" s="21">
        <v>3135579</v>
      </c>
      <c r="H29" s="126"/>
      <c r="I29" s="21">
        <v>378036</v>
      </c>
      <c r="J29" s="126"/>
      <c r="K29" s="21">
        <v>70744746</v>
      </c>
      <c r="L29" s="126"/>
      <c r="M29" s="21">
        <v>0</v>
      </c>
      <c r="N29" s="126"/>
      <c r="O29" s="21">
        <v>1785081</v>
      </c>
      <c r="P29" s="126"/>
      <c r="Q29" s="21">
        <v>22089352</v>
      </c>
      <c r="R29" s="126"/>
      <c r="S29" s="21">
        <v>938788.68727999995</v>
      </c>
      <c r="T29" s="126"/>
      <c r="U29" s="21">
        <v>790944.41271999991</v>
      </c>
    </row>
    <row r="30" spans="1:21" ht="11.25" x14ac:dyDescent="0.25">
      <c r="A30" s="94">
        <v>17</v>
      </c>
      <c r="B30" s="267"/>
      <c r="C30" s="94" t="s">
        <v>100</v>
      </c>
      <c r="D30" s="126"/>
      <c r="E30" s="21">
        <v>0</v>
      </c>
      <c r="F30" s="126"/>
      <c r="G30" s="21">
        <v>0</v>
      </c>
      <c r="H30" s="126"/>
      <c r="I30" s="21">
        <v>0</v>
      </c>
      <c r="J30" s="126"/>
      <c r="K30" s="21">
        <v>0</v>
      </c>
      <c r="L30" s="126"/>
      <c r="M30" s="21">
        <v>0</v>
      </c>
      <c r="N30" s="126"/>
      <c r="O30" s="21">
        <v>0</v>
      </c>
      <c r="P30" s="126"/>
      <c r="Q30" s="21">
        <v>0</v>
      </c>
      <c r="R30" s="126"/>
      <c r="S30" s="21"/>
      <c r="T30" s="126"/>
      <c r="U30" s="21"/>
    </row>
    <row r="31" spans="1:21" ht="11.25" x14ac:dyDescent="0.25">
      <c r="A31" s="94">
        <v>18</v>
      </c>
      <c r="B31" s="265"/>
      <c r="C31" s="94" t="s">
        <v>101</v>
      </c>
      <c r="D31" s="126"/>
      <c r="E31" s="21">
        <v>0</v>
      </c>
      <c r="F31" s="126"/>
      <c r="G31" s="21">
        <v>827283</v>
      </c>
      <c r="H31" s="126"/>
      <c r="I31" s="21">
        <v>371993</v>
      </c>
      <c r="J31" s="126"/>
      <c r="K31" s="21">
        <v>7142922</v>
      </c>
      <c r="L31" s="126"/>
      <c r="M31" s="21">
        <v>0</v>
      </c>
      <c r="N31" s="126"/>
      <c r="O31" s="21">
        <v>0</v>
      </c>
      <c r="P31" s="126"/>
      <c r="Q31" s="21">
        <v>1414499</v>
      </c>
      <c r="R31" s="126"/>
      <c r="S31" s="21">
        <v>218569.53328</v>
      </c>
      <c r="T31" s="126"/>
      <c r="U31" s="21">
        <v>108291.64671999999</v>
      </c>
    </row>
    <row r="32" spans="1:21" ht="11.25" x14ac:dyDescent="0.25">
      <c r="A32" s="94">
        <v>19</v>
      </c>
      <c r="B32" s="267"/>
      <c r="C32" s="94" t="s">
        <v>102</v>
      </c>
      <c r="D32" s="126"/>
      <c r="E32" s="21">
        <v>0</v>
      </c>
      <c r="F32" s="126"/>
      <c r="G32" s="21">
        <v>8869817</v>
      </c>
      <c r="H32" s="126"/>
      <c r="I32" s="21">
        <v>3388859</v>
      </c>
      <c r="J32" s="126"/>
      <c r="K32" s="21">
        <v>107382149</v>
      </c>
      <c r="L32" s="126"/>
      <c r="M32" s="21">
        <v>0</v>
      </c>
      <c r="N32" s="126"/>
      <c r="O32" s="21">
        <v>2710735</v>
      </c>
      <c r="P32" s="126"/>
      <c r="Q32" s="21">
        <v>31007489</v>
      </c>
      <c r="R32" s="126"/>
      <c r="S32" s="21">
        <v>2687799.8095200001</v>
      </c>
      <c r="T32" s="126"/>
      <c r="U32" s="21">
        <v>3618863.1604800001</v>
      </c>
    </row>
    <row r="33" spans="1:21" ht="11.25" x14ac:dyDescent="0.25">
      <c r="A33" s="94">
        <v>20</v>
      </c>
      <c r="B33" s="267"/>
      <c r="C33" s="94" t="s">
        <v>103</v>
      </c>
      <c r="D33" s="126"/>
      <c r="E33" s="21">
        <v>0</v>
      </c>
      <c r="F33" s="126"/>
      <c r="G33" s="21">
        <v>7884277</v>
      </c>
      <c r="H33" s="126"/>
      <c r="I33" s="21">
        <v>348648</v>
      </c>
      <c r="J33" s="126"/>
      <c r="K33" s="21">
        <v>70468730</v>
      </c>
      <c r="L33" s="126"/>
      <c r="M33" s="21">
        <v>0</v>
      </c>
      <c r="N33" s="126"/>
      <c r="O33" s="21">
        <v>5378189</v>
      </c>
      <c r="P33" s="126"/>
      <c r="Q33" s="21">
        <v>21809593</v>
      </c>
      <c r="R33" s="126"/>
      <c r="S33" s="21">
        <v>600025.90096</v>
      </c>
      <c r="T33" s="126"/>
      <c r="U33" s="21">
        <v>256962.83903999993</v>
      </c>
    </row>
    <row r="34" spans="1:21" ht="11.25" x14ac:dyDescent="0.25">
      <c r="A34" s="94">
        <v>21</v>
      </c>
      <c r="B34" s="265"/>
      <c r="C34" s="94" t="s">
        <v>104</v>
      </c>
      <c r="D34" s="126"/>
      <c r="E34" s="21">
        <v>0</v>
      </c>
      <c r="F34" s="126"/>
      <c r="G34" s="21">
        <v>2102989</v>
      </c>
      <c r="H34" s="126"/>
      <c r="I34" s="21">
        <v>249090</v>
      </c>
      <c r="J34" s="126"/>
      <c r="K34" s="21">
        <v>34117395</v>
      </c>
      <c r="L34" s="126"/>
      <c r="M34" s="21">
        <v>0</v>
      </c>
      <c r="N34" s="126"/>
      <c r="O34" s="21">
        <v>0</v>
      </c>
      <c r="P34" s="126"/>
      <c r="Q34" s="21">
        <v>6559934</v>
      </c>
      <c r="R34" s="126"/>
      <c r="S34" s="21">
        <v>136012.02536</v>
      </c>
      <c r="T34" s="126"/>
      <c r="U34" s="21">
        <v>48385.664639999995</v>
      </c>
    </row>
    <row r="35" spans="1:21" ht="11.25" x14ac:dyDescent="0.25">
      <c r="A35" s="94">
        <v>22</v>
      </c>
      <c r="B35" s="265"/>
      <c r="C35" s="94" t="s">
        <v>105</v>
      </c>
      <c r="D35" s="126"/>
      <c r="E35" s="21">
        <v>0</v>
      </c>
      <c r="F35" s="126"/>
      <c r="G35" s="21">
        <v>1403996</v>
      </c>
      <c r="H35" s="126"/>
      <c r="I35" s="21">
        <v>3119001</v>
      </c>
      <c r="J35" s="126"/>
      <c r="K35" s="21">
        <v>25131250</v>
      </c>
      <c r="L35" s="126"/>
      <c r="M35" s="21">
        <v>0</v>
      </c>
      <c r="N35" s="126"/>
      <c r="O35" s="21">
        <v>0</v>
      </c>
      <c r="P35" s="126"/>
      <c r="Q35" s="21">
        <v>10785861</v>
      </c>
      <c r="R35" s="126"/>
      <c r="S35" s="21">
        <v>585063.47336000006</v>
      </c>
      <c r="T35" s="126"/>
      <c r="U35" s="21">
        <v>1196691.43664</v>
      </c>
    </row>
    <row r="36" spans="1:21" ht="11.25" x14ac:dyDescent="0.25">
      <c r="A36" s="94">
        <v>23</v>
      </c>
      <c r="B36" s="265"/>
      <c r="C36" s="94" t="s">
        <v>106</v>
      </c>
      <c r="D36" s="126"/>
      <c r="E36" s="21">
        <v>0</v>
      </c>
      <c r="F36" s="126"/>
      <c r="G36" s="21">
        <v>32684573</v>
      </c>
      <c r="H36" s="126"/>
      <c r="I36" s="21">
        <v>11304477</v>
      </c>
      <c r="J36" s="126"/>
      <c r="K36" s="21">
        <v>271790761</v>
      </c>
      <c r="L36" s="126"/>
      <c r="M36" s="21">
        <v>0</v>
      </c>
      <c r="N36" s="126"/>
      <c r="O36" s="21">
        <v>38319716</v>
      </c>
      <c r="P36" s="126"/>
      <c r="Q36" s="21">
        <v>106042642</v>
      </c>
      <c r="R36" s="126"/>
      <c r="S36" s="21">
        <v>20395312.038079999</v>
      </c>
      <c r="T36" s="126"/>
      <c r="U36" s="21">
        <v>6672875.4719200013</v>
      </c>
    </row>
    <row r="37" spans="1:21" ht="11.25" x14ac:dyDescent="0.25">
      <c r="A37" s="94">
        <v>24</v>
      </c>
      <c r="B37" s="265"/>
      <c r="C37" s="94" t="s">
        <v>107</v>
      </c>
      <c r="D37" s="126"/>
      <c r="E37" s="21">
        <v>513652</v>
      </c>
      <c r="F37" s="126"/>
      <c r="G37" s="21">
        <v>55367083</v>
      </c>
      <c r="H37" s="126"/>
      <c r="I37" s="21">
        <v>7522646</v>
      </c>
      <c r="J37" s="126"/>
      <c r="K37" s="21">
        <v>307950489</v>
      </c>
      <c r="L37" s="126"/>
      <c r="M37" s="21">
        <v>0</v>
      </c>
      <c r="N37" s="126"/>
      <c r="O37" s="21">
        <v>0</v>
      </c>
      <c r="P37" s="126"/>
      <c r="Q37" s="21">
        <v>257966917</v>
      </c>
      <c r="R37" s="126"/>
      <c r="S37" s="21">
        <v>14304203.615320001</v>
      </c>
      <c r="T37" s="126"/>
      <c r="U37" s="21">
        <v>6528105.3246799987</v>
      </c>
    </row>
    <row r="38" spans="1:21" ht="11.25" x14ac:dyDescent="0.25">
      <c r="A38" s="94">
        <v>25</v>
      </c>
      <c r="B38" s="267"/>
      <c r="C38" s="94" t="s">
        <v>108</v>
      </c>
      <c r="D38" s="126"/>
      <c r="E38" s="21">
        <v>0</v>
      </c>
      <c r="F38" s="126"/>
      <c r="G38" s="21">
        <v>0</v>
      </c>
      <c r="H38" s="126"/>
      <c r="I38" s="21">
        <v>0</v>
      </c>
      <c r="J38" s="126"/>
      <c r="K38" s="21">
        <v>0</v>
      </c>
      <c r="L38" s="126"/>
      <c r="M38" s="21">
        <v>0</v>
      </c>
      <c r="N38" s="126"/>
      <c r="O38" s="21">
        <v>0</v>
      </c>
      <c r="P38" s="126"/>
      <c r="Q38" s="21">
        <v>0</v>
      </c>
      <c r="R38" s="126"/>
      <c r="S38" s="21"/>
      <c r="T38" s="126"/>
      <c r="U38" s="21"/>
    </row>
    <row r="39" spans="1:21" ht="11.25" x14ac:dyDescent="0.25">
      <c r="A39" s="94">
        <v>26</v>
      </c>
      <c r="B39" s="267"/>
      <c r="C39" s="94" t="s">
        <v>109</v>
      </c>
      <c r="D39" s="126"/>
      <c r="E39" s="21">
        <v>0</v>
      </c>
      <c r="F39" s="126"/>
      <c r="G39" s="21">
        <v>0</v>
      </c>
      <c r="H39" s="126"/>
      <c r="I39" s="21">
        <v>0</v>
      </c>
      <c r="J39" s="126"/>
      <c r="K39" s="21">
        <v>0</v>
      </c>
      <c r="L39" s="126"/>
      <c r="M39" s="21">
        <v>0</v>
      </c>
      <c r="N39" s="126"/>
      <c r="O39" s="21">
        <v>0</v>
      </c>
      <c r="P39" s="126"/>
      <c r="Q39" s="21">
        <v>0</v>
      </c>
      <c r="R39" s="126"/>
      <c r="S39" s="21"/>
      <c r="T39" s="126"/>
      <c r="U39" s="21"/>
    </row>
    <row r="40" spans="1:21" ht="11.25" x14ac:dyDescent="0.25">
      <c r="A40" s="94">
        <v>27</v>
      </c>
      <c r="B40" s="265"/>
      <c r="C40" s="94" t="s">
        <v>110</v>
      </c>
      <c r="D40" s="126"/>
      <c r="E40" s="21">
        <v>0</v>
      </c>
      <c r="F40" s="126"/>
      <c r="G40" s="21">
        <v>2376910</v>
      </c>
      <c r="H40" s="126"/>
      <c r="I40" s="21">
        <v>319351</v>
      </c>
      <c r="J40" s="126"/>
      <c r="K40" s="21">
        <v>16475916</v>
      </c>
      <c r="L40" s="126"/>
      <c r="M40" s="21">
        <v>0</v>
      </c>
      <c r="N40" s="126"/>
      <c r="O40" s="21">
        <v>118543</v>
      </c>
      <c r="P40" s="126"/>
      <c r="Q40" s="21">
        <v>2563691</v>
      </c>
      <c r="R40" s="126"/>
      <c r="S40" s="21">
        <v>84000.005599999989</v>
      </c>
      <c r="T40" s="126"/>
      <c r="U40" s="21">
        <v>49415.364399999999</v>
      </c>
    </row>
    <row r="41" spans="1:21" ht="11.25" x14ac:dyDescent="0.25">
      <c r="A41" s="94">
        <v>28</v>
      </c>
      <c r="B41" s="267"/>
      <c r="C41" s="94" t="s">
        <v>111</v>
      </c>
      <c r="D41" s="126"/>
      <c r="E41" s="21">
        <v>1188867</v>
      </c>
      <c r="F41" s="126"/>
      <c r="G41" s="21">
        <v>16089074</v>
      </c>
      <c r="H41" s="126"/>
      <c r="I41" s="21">
        <v>9626106</v>
      </c>
      <c r="J41" s="126"/>
      <c r="K41" s="21">
        <v>152071515</v>
      </c>
      <c r="L41" s="126"/>
      <c r="M41" s="21">
        <v>0</v>
      </c>
      <c r="N41" s="126"/>
      <c r="O41" s="21">
        <v>8704330</v>
      </c>
      <c r="P41" s="126"/>
      <c r="Q41" s="21">
        <v>37594717</v>
      </c>
      <c r="R41" s="126"/>
      <c r="S41" s="21">
        <v>3875588.4528399999</v>
      </c>
      <c r="T41" s="126"/>
      <c r="U41" s="21">
        <v>3679573.4971599998</v>
      </c>
    </row>
    <row r="42" spans="1:21" ht="11.25" x14ac:dyDescent="0.25">
      <c r="A42" s="94">
        <v>29</v>
      </c>
      <c r="B42" s="265"/>
      <c r="C42" s="94" t="s">
        <v>112</v>
      </c>
      <c r="D42" s="126"/>
      <c r="E42" s="21">
        <v>0</v>
      </c>
      <c r="F42" s="126"/>
      <c r="G42" s="21">
        <v>1239196</v>
      </c>
      <c r="H42" s="126"/>
      <c r="I42" s="21">
        <v>1119054</v>
      </c>
      <c r="J42" s="126"/>
      <c r="K42" s="21">
        <v>30276849</v>
      </c>
      <c r="L42" s="126"/>
      <c r="M42" s="21">
        <v>0</v>
      </c>
      <c r="N42" s="126"/>
      <c r="O42" s="21">
        <v>169151</v>
      </c>
      <c r="P42" s="126"/>
      <c r="Q42" s="21">
        <v>10568589</v>
      </c>
      <c r="R42" s="126"/>
      <c r="S42" s="21">
        <v>449192.57111999998</v>
      </c>
      <c r="T42" s="126"/>
      <c r="U42" s="21">
        <v>504425.07888000004</v>
      </c>
    </row>
    <row r="43" spans="1:21" ht="11.25" x14ac:dyDescent="0.25">
      <c r="A43" s="94">
        <v>30</v>
      </c>
      <c r="B43" s="267"/>
      <c r="C43" s="94" t="s">
        <v>113</v>
      </c>
      <c r="D43" s="126"/>
      <c r="E43" s="21">
        <v>1001618</v>
      </c>
      <c r="F43" s="126"/>
      <c r="G43" s="21">
        <v>31578008</v>
      </c>
      <c r="H43" s="126"/>
      <c r="I43" s="21">
        <v>22028165</v>
      </c>
      <c r="J43" s="126"/>
      <c r="K43" s="21">
        <v>298132269</v>
      </c>
      <c r="L43" s="126"/>
      <c r="M43" s="21">
        <v>0</v>
      </c>
      <c r="N43" s="126"/>
      <c r="O43" s="21">
        <v>6452841</v>
      </c>
      <c r="P43" s="126"/>
      <c r="Q43" s="21">
        <v>232123157</v>
      </c>
      <c r="R43" s="126"/>
      <c r="S43" s="21">
        <v>10884515.376359999</v>
      </c>
      <c r="T43" s="126"/>
      <c r="U43" s="21">
        <v>6694008.0936399996</v>
      </c>
    </row>
    <row r="44" spans="1:21" ht="11.25" x14ac:dyDescent="0.25">
      <c r="A44" s="94">
        <v>31</v>
      </c>
      <c r="B44" s="265"/>
      <c r="C44" s="94" t="s">
        <v>114</v>
      </c>
      <c r="D44" s="126"/>
      <c r="E44" s="21">
        <v>161752.6</v>
      </c>
      <c r="F44" s="126"/>
      <c r="G44" s="21">
        <v>14171302</v>
      </c>
      <c r="H44" s="126"/>
      <c r="I44" s="21">
        <v>10501961</v>
      </c>
      <c r="J44" s="126"/>
      <c r="K44" s="21">
        <v>170576364</v>
      </c>
      <c r="L44" s="126"/>
      <c r="M44" s="21">
        <v>0</v>
      </c>
      <c r="N44" s="126"/>
      <c r="O44" s="21">
        <v>0</v>
      </c>
      <c r="P44" s="126"/>
      <c r="Q44" s="21">
        <v>91824268</v>
      </c>
      <c r="R44" s="126"/>
      <c r="S44" s="21">
        <v>10864411.03032</v>
      </c>
      <c r="T44" s="126"/>
      <c r="U44" s="21">
        <v>1642625.7096800001</v>
      </c>
    </row>
    <row r="45" spans="1:21" ht="11.25" x14ac:dyDescent="0.25">
      <c r="A45" s="94">
        <v>32</v>
      </c>
      <c r="B45" s="267"/>
      <c r="C45" s="94" t="s">
        <v>115</v>
      </c>
      <c r="D45" s="126"/>
      <c r="E45" s="21">
        <v>0</v>
      </c>
      <c r="F45" s="126"/>
      <c r="G45" s="21">
        <v>4421610</v>
      </c>
      <c r="H45" s="126"/>
      <c r="I45" s="21">
        <v>1572398</v>
      </c>
      <c r="J45" s="126"/>
      <c r="K45" s="21">
        <v>35261854</v>
      </c>
      <c r="L45" s="126"/>
      <c r="M45" s="21">
        <v>0</v>
      </c>
      <c r="N45" s="126"/>
      <c r="O45" s="21">
        <v>72087</v>
      </c>
      <c r="P45" s="126"/>
      <c r="Q45" s="21">
        <v>9498729</v>
      </c>
      <c r="R45" s="126"/>
      <c r="S45" s="21">
        <v>316947.33999999997</v>
      </c>
      <c r="T45" s="126"/>
      <c r="U45" s="21">
        <v>0</v>
      </c>
    </row>
    <row r="46" spans="1:21" ht="11.25" x14ac:dyDescent="0.25">
      <c r="A46" s="94">
        <v>33</v>
      </c>
      <c r="B46" s="265"/>
      <c r="C46" s="94" t="s">
        <v>116</v>
      </c>
      <c r="D46" s="126"/>
      <c r="E46" s="21">
        <v>0</v>
      </c>
      <c r="F46" s="126"/>
      <c r="G46" s="21">
        <v>3945865</v>
      </c>
      <c r="H46" s="126"/>
      <c r="I46" s="21">
        <v>1627875</v>
      </c>
      <c r="J46" s="126"/>
      <c r="K46" s="21">
        <v>34455542</v>
      </c>
      <c r="L46" s="126"/>
      <c r="M46" s="21">
        <v>0</v>
      </c>
      <c r="N46" s="126"/>
      <c r="O46" s="21">
        <v>90648</v>
      </c>
      <c r="P46" s="126"/>
      <c r="Q46" s="21">
        <v>10851716</v>
      </c>
      <c r="R46" s="126"/>
      <c r="S46" s="21">
        <v>846105.41131999984</v>
      </c>
      <c r="T46" s="126"/>
      <c r="U46" s="21">
        <v>827578.11867999984</v>
      </c>
    </row>
    <row r="47" spans="1:21" ht="11.25" x14ac:dyDescent="0.25">
      <c r="A47" s="94">
        <v>34</v>
      </c>
      <c r="B47" s="265"/>
      <c r="C47" s="94" t="s">
        <v>117</v>
      </c>
      <c r="D47" s="126"/>
      <c r="E47" s="21">
        <v>0</v>
      </c>
      <c r="F47" s="126"/>
      <c r="G47" s="21">
        <v>16922194</v>
      </c>
      <c r="H47" s="126"/>
      <c r="I47" s="21">
        <v>3471832</v>
      </c>
      <c r="J47" s="126"/>
      <c r="K47" s="21">
        <v>148587053</v>
      </c>
      <c r="L47" s="126"/>
      <c r="M47" s="21">
        <v>0</v>
      </c>
      <c r="N47" s="126"/>
      <c r="O47" s="21">
        <v>5526669</v>
      </c>
      <c r="P47" s="126"/>
      <c r="Q47" s="21">
        <v>36622026</v>
      </c>
      <c r="R47" s="126"/>
      <c r="S47" s="21">
        <v>5777670.8276000004</v>
      </c>
      <c r="T47" s="126"/>
      <c r="U47" s="21">
        <v>2313392.8523999997</v>
      </c>
    </row>
    <row r="48" spans="1:21" ht="11.25" x14ac:dyDescent="0.25">
      <c r="A48" s="94">
        <v>35</v>
      </c>
      <c r="B48" s="265"/>
      <c r="C48" s="94" t="s">
        <v>118</v>
      </c>
      <c r="D48" s="126"/>
      <c r="E48" s="21">
        <v>0</v>
      </c>
      <c r="F48" s="126"/>
      <c r="G48" s="21">
        <v>98785433</v>
      </c>
      <c r="H48" s="126"/>
      <c r="I48" s="21">
        <v>23686817</v>
      </c>
      <c r="J48" s="126"/>
      <c r="K48" s="21">
        <v>512001373</v>
      </c>
      <c r="L48" s="126"/>
      <c r="M48" s="21">
        <v>0</v>
      </c>
      <c r="N48" s="126"/>
      <c r="O48" s="21">
        <v>32646605</v>
      </c>
      <c r="P48" s="126"/>
      <c r="Q48" s="21">
        <v>213575233</v>
      </c>
      <c r="R48" s="126"/>
      <c r="S48" s="21">
        <v>5950468.7410399998</v>
      </c>
      <c r="T48" s="126"/>
      <c r="U48" s="21">
        <v>3557192.1489599999</v>
      </c>
    </row>
    <row r="49" spans="1:21" ht="11.25" x14ac:dyDescent="0.25">
      <c r="A49" s="94">
        <v>36</v>
      </c>
      <c r="B49" s="267"/>
      <c r="C49" s="94" t="s">
        <v>119</v>
      </c>
      <c r="D49" s="126"/>
      <c r="E49" s="21">
        <v>0</v>
      </c>
      <c r="F49" s="126"/>
      <c r="G49" s="21">
        <v>3683028</v>
      </c>
      <c r="H49" s="126"/>
      <c r="I49" s="21">
        <v>1339439</v>
      </c>
      <c r="J49" s="126"/>
      <c r="K49" s="21">
        <v>34161109</v>
      </c>
      <c r="L49" s="126"/>
      <c r="M49" s="21">
        <v>0</v>
      </c>
      <c r="N49" s="126"/>
      <c r="O49" s="21">
        <v>778834</v>
      </c>
      <c r="P49" s="126"/>
      <c r="Q49" s="21">
        <v>14475289</v>
      </c>
      <c r="R49" s="126"/>
      <c r="S49" s="21">
        <v>683935.05307999998</v>
      </c>
      <c r="T49" s="126"/>
      <c r="U49" s="21">
        <v>769421.06692000013</v>
      </c>
    </row>
    <row r="50" spans="1:21" ht="11.25" x14ac:dyDescent="0.25">
      <c r="A50" s="94">
        <v>37</v>
      </c>
      <c r="B50" s="265"/>
      <c r="C50" s="94" t="s">
        <v>120</v>
      </c>
      <c r="D50" s="126"/>
      <c r="E50" s="21">
        <v>0</v>
      </c>
      <c r="F50" s="126"/>
      <c r="G50" s="21">
        <v>1351542</v>
      </c>
      <c r="H50" s="126"/>
      <c r="I50" s="21">
        <v>178849</v>
      </c>
      <c r="J50" s="126"/>
      <c r="K50" s="21">
        <v>9079528</v>
      </c>
      <c r="L50" s="126"/>
      <c r="M50" s="21">
        <v>0</v>
      </c>
      <c r="N50" s="126"/>
      <c r="O50" s="21">
        <v>0</v>
      </c>
      <c r="P50" s="126"/>
      <c r="Q50" s="21">
        <v>15672652</v>
      </c>
      <c r="R50" s="126"/>
      <c r="S50" s="21">
        <v>505083.06207999995</v>
      </c>
      <c r="T50" s="126"/>
      <c r="U50" s="21">
        <v>136391.08792000002</v>
      </c>
    </row>
    <row r="51" spans="1:21" ht="11.25" x14ac:dyDescent="0.25">
      <c r="A51" s="131">
        <v>38</v>
      </c>
      <c r="B51" s="265"/>
      <c r="C51" s="94" t="s">
        <v>121</v>
      </c>
      <c r="D51" s="126"/>
      <c r="E51" s="23">
        <v>0</v>
      </c>
      <c r="F51" s="126"/>
      <c r="G51" s="23">
        <v>5592828</v>
      </c>
      <c r="H51" s="126"/>
      <c r="I51" s="23">
        <v>2024122</v>
      </c>
      <c r="J51" s="126"/>
      <c r="K51" s="23">
        <v>44928465</v>
      </c>
      <c r="L51" s="126"/>
      <c r="M51" s="23">
        <v>0</v>
      </c>
      <c r="N51" s="126"/>
      <c r="O51" s="23">
        <v>4188740</v>
      </c>
      <c r="P51" s="126"/>
      <c r="Q51" s="23">
        <v>15496868</v>
      </c>
      <c r="R51" s="126"/>
      <c r="S51" s="23">
        <v>653198.11531999998</v>
      </c>
      <c r="T51" s="126"/>
      <c r="U51" s="23">
        <v>438283.86468</v>
      </c>
    </row>
    <row r="52" spans="1:21" ht="9.75" customHeight="1" x14ac:dyDescent="0.25">
      <c r="A52" s="126"/>
      <c r="D52" s="126"/>
      <c r="E52" s="126"/>
      <c r="F52" s="126"/>
      <c r="G52" s="126"/>
      <c r="H52" s="126"/>
      <c r="I52" s="126"/>
      <c r="J52" s="126"/>
      <c r="K52" s="126"/>
      <c r="L52" s="126"/>
      <c r="M52" s="126"/>
      <c r="N52" s="126"/>
      <c r="O52" s="126"/>
      <c r="P52" s="126"/>
      <c r="Q52" s="126"/>
      <c r="R52" s="126"/>
      <c r="S52" s="126"/>
      <c r="T52" s="126"/>
      <c r="U52" s="126"/>
    </row>
    <row r="53" spans="1:21" ht="9.75" customHeight="1" x14ac:dyDescent="0.25">
      <c r="A53" s="131">
        <f>A51</f>
        <v>38</v>
      </c>
      <c r="B53" s="126"/>
      <c r="C53" s="123" t="s">
        <v>65</v>
      </c>
      <c r="D53" s="126"/>
      <c r="E53" s="24">
        <f>SUM(E14:E52)</f>
        <v>2887660.6</v>
      </c>
      <c r="F53" s="126"/>
      <c r="G53" s="24">
        <f>SUM(G14:G52)</f>
        <v>456758971</v>
      </c>
      <c r="H53" s="126"/>
      <c r="I53" s="24">
        <f>SUM(I14:I52)</f>
        <v>154315369</v>
      </c>
      <c r="J53" s="126"/>
      <c r="K53" s="24">
        <f>SUM(K14:K52)</f>
        <v>3359098414</v>
      </c>
      <c r="L53" s="126"/>
      <c r="M53" s="24">
        <f>SUM(M14:M52)</f>
        <v>11144</v>
      </c>
      <c r="N53" s="126"/>
      <c r="O53" s="24">
        <f>SUM(O14:O52)</f>
        <v>123058800</v>
      </c>
      <c r="P53" s="126"/>
      <c r="Q53" s="24">
        <f>SUM(Q14:Q52)</f>
        <v>1592988400</v>
      </c>
      <c r="R53" s="126"/>
      <c r="S53" s="24">
        <f>SUM(S14:S52)</f>
        <v>135038116.92996001</v>
      </c>
      <c r="T53" s="126"/>
      <c r="U53" s="24">
        <f>SUM(U14:U52)</f>
        <v>56942967.550039992</v>
      </c>
    </row>
    <row r="54" spans="1:21" ht="8.85" customHeight="1" x14ac:dyDescent="0.25">
      <c r="A54" s="126"/>
      <c r="B54" s="126"/>
      <c r="D54" s="126"/>
      <c r="E54" s="126"/>
      <c r="F54" s="126"/>
      <c r="G54" s="126"/>
      <c r="H54" s="126"/>
      <c r="I54" s="126"/>
      <c r="J54" s="126"/>
      <c r="K54" s="126"/>
      <c r="L54" s="126"/>
      <c r="M54" s="126"/>
      <c r="N54" s="126"/>
      <c r="O54" s="126"/>
      <c r="P54" s="126"/>
      <c r="Q54" s="126"/>
      <c r="R54" s="126"/>
      <c r="S54" s="126"/>
      <c r="T54" s="126"/>
      <c r="U54" s="126"/>
    </row>
    <row r="55" spans="1:21" ht="8.85" customHeight="1" x14ac:dyDescent="0.25">
      <c r="A55" s="126"/>
      <c r="B55" s="126"/>
      <c r="D55" s="126"/>
      <c r="E55" s="126"/>
      <c r="F55" s="126"/>
      <c r="G55" s="126"/>
      <c r="H55" s="126"/>
      <c r="I55" s="126"/>
      <c r="J55" s="126"/>
      <c r="K55" s="126"/>
      <c r="L55" s="126"/>
      <c r="M55" s="126"/>
      <c r="N55" s="126"/>
      <c r="O55" s="126"/>
      <c r="P55" s="126"/>
      <c r="Q55" s="126"/>
      <c r="R55" s="126"/>
      <c r="S55" s="126"/>
      <c r="T55" s="126"/>
      <c r="U55" s="126"/>
    </row>
    <row r="56" spans="1:21" ht="8.85" customHeight="1" x14ac:dyDescent="0.25">
      <c r="A56" s="126"/>
      <c r="B56" s="126"/>
      <c r="D56" s="126"/>
      <c r="E56" s="126"/>
      <c r="F56" s="126"/>
      <c r="G56" s="126"/>
      <c r="H56" s="126"/>
      <c r="I56" s="126"/>
      <c r="J56" s="126"/>
      <c r="K56" s="126"/>
      <c r="L56" s="126"/>
      <c r="M56" s="126"/>
      <c r="N56" s="126"/>
      <c r="O56" s="126"/>
      <c r="P56" s="126"/>
      <c r="Q56" s="126"/>
      <c r="R56" s="126"/>
      <c r="S56" s="126"/>
      <c r="T56" s="126"/>
      <c r="U56" s="126"/>
    </row>
    <row r="57" spans="1:21" ht="8.85" customHeight="1" x14ac:dyDescent="0.25">
      <c r="A57" s="126"/>
      <c r="B57" s="126"/>
      <c r="D57" s="126"/>
      <c r="E57" s="126"/>
      <c r="F57" s="126"/>
      <c r="G57" s="126"/>
      <c r="H57" s="126"/>
      <c r="I57" s="126"/>
      <c r="J57" s="126"/>
      <c r="K57" s="126"/>
      <c r="L57" s="126"/>
      <c r="M57" s="126"/>
      <c r="N57" s="126"/>
      <c r="O57" s="126"/>
      <c r="P57" s="126"/>
      <c r="Q57" s="126"/>
      <c r="R57" s="126"/>
      <c r="S57" s="126"/>
      <c r="T57" s="126"/>
      <c r="U57" s="126"/>
    </row>
    <row r="58" spans="1:21" ht="8.85" customHeight="1" x14ac:dyDescent="0.25">
      <c r="A58" s="126"/>
      <c r="B58" s="126"/>
      <c r="D58" s="126"/>
      <c r="E58" s="126"/>
      <c r="F58" s="126"/>
      <c r="G58" s="126"/>
      <c r="H58" s="126"/>
      <c r="I58" s="126"/>
      <c r="J58" s="126"/>
      <c r="K58" s="126"/>
      <c r="L58" s="126"/>
      <c r="M58" s="126"/>
      <c r="N58" s="126"/>
      <c r="O58" s="126"/>
      <c r="P58" s="126"/>
      <c r="Q58" s="126"/>
      <c r="R58" s="126"/>
      <c r="S58" s="126"/>
      <c r="T58" s="126"/>
      <c r="U58" s="126"/>
    </row>
    <row r="59" spans="1:21" ht="8.85" customHeight="1" x14ac:dyDescent="0.25">
      <c r="A59" s="126"/>
      <c r="B59" s="126"/>
      <c r="D59" s="126"/>
      <c r="E59" s="126"/>
      <c r="F59" s="126"/>
      <c r="G59" s="126"/>
      <c r="H59" s="126"/>
      <c r="I59" s="126"/>
      <c r="J59" s="126"/>
      <c r="K59" s="126"/>
      <c r="L59" s="126"/>
      <c r="M59" s="126"/>
      <c r="N59" s="126"/>
      <c r="O59" s="126"/>
      <c r="P59" s="126"/>
      <c r="Q59" s="126"/>
      <c r="R59" s="126"/>
      <c r="S59" s="126"/>
      <c r="T59" s="126"/>
      <c r="U59" s="126"/>
    </row>
    <row r="60" spans="1:21" ht="8.85" customHeight="1" x14ac:dyDescent="0.25">
      <c r="A60" s="126"/>
      <c r="B60" s="126"/>
      <c r="D60" s="126"/>
      <c r="E60" s="126"/>
      <c r="F60" s="126"/>
      <c r="G60" s="126"/>
      <c r="H60" s="126"/>
      <c r="I60" s="126"/>
      <c r="J60" s="126"/>
      <c r="K60" s="126"/>
      <c r="L60" s="126"/>
      <c r="M60" s="126"/>
      <c r="N60" s="126"/>
      <c r="O60" s="126"/>
      <c r="P60" s="126"/>
      <c r="Q60" s="126"/>
      <c r="R60" s="126"/>
      <c r="S60" s="126"/>
      <c r="T60" s="126"/>
      <c r="U60" s="126"/>
    </row>
    <row r="61" spans="1:21" ht="8.85" customHeight="1" x14ac:dyDescent="0.25">
      <c r="A61" s="126"/>
      <c r="B61" s="126"/>
      <c r="D61" s="126"/>
      <c r="E61" s="126"/>
      <c r="F61" s="126"/>
      <c r="G61" s="126"/>
      <c r="H61" s="126"/>
      <c r="I61" s="126"/>
      <c r="J61" s="126"/>
      <c r="K61" s="126"/>
      <c r="L61" s="126"/>
      <c r="M61" s="126"/>
      <c r="N61" s="126"/>
      <c r="O61" s="126"/>
      <c r="P61" s="126"/>
      <c r="Q61" s="126"/>
      <c r="R61" s="126"/>
      <c r="S61" s="126"/>
      <c r="T61" s="126"/>
      <c r="U61" s="126"/>
    </row>
    <row r="62" spans="1:21" ht="8.85" customHeight="1" x14ac:dyDescent="0.25">
      <c r="A62" s="126"/>
      <c r="B62" s="126"/>
      <c r="D62" s="126"/>
      <c r="E62" s="126"/>
      <c r="F62" s="126"/>
      <c r="G62" s="126"/>
      <c r="H62" s="126"/>
      <c r="I62" s="126"/>
      <c r="J62" s="126"/>
      <c r="K62" s="126"/>
      <c r="L62" s="126"/>
      <c r="M62" s="126"/>
      <c r="N62" s="126"/>
      <c r="O62" s="126"/>
      <c r="P62" s="126"/>
      <c r="Q62" s="126"/>
      <c r="R62" s="126"/>
      <c r="S62" s="126"/>
      <c r="T62" s="126"/>
      <c r="U62" s="126"/>
    </row>
    <row r="63" spans="1:21" ht="8.85" customHeight="1" x14ac:dyDescent="0.25">
      <c r="A63" s="126"/>
      <c r="B63" s="126"/>
      <c r="D63" s="126"/>
      <c r="E63" s="126"/>
      <c r="F63" s="126"/>
      <c r="G63" s="126"/>
      <c r="H63" s="126"/>
      <c r="I63" s="126"/>
      <c r="J63" s="126"/>
      <c r="K63" s="126"/>
      <c r="L63" s="126"/>
      <c r="M63" s="126"/>
      <c r="N63" s="126"/>
      <c r="O63" s="126"/>
      <c r="P63" s="126"/>
      <c r="Q63" s="126"/>
      <c r="R63" s="126"/>
      <c r="S63" s="126"/>
      <c r="T63" s="126"/>
      <c r="U63" s="126"/>
    </row>
    <row r="64" spans="1:21" ht="8.85" customHeight="1" x14ac:dyDescent="0.25">
      <c r="A64" s="126"/>
      <c r="B64" s="126"/>
      <c r="D64" s="126"/>
      <c r="E64" s="126"/>
      <c r="F64" s="126"/>
      <c r="G64" s="126"/>
      <c r="H64" s="126"/>
      <c r="I64" s="126"/>
      <c r="J64" s="126"/>
      <c r="K64" s="126"/>
      <c r="L64" s="126"/>
      <c r="M64" s="126"/>
      <c r="N64" s="126"/>
      <c r="O64" s="126"/>
      <c r="P64" s="126"/>
      <c r="Q64" s="126"/>
      <c r="R64" s="126"/>
      <c r="S64" s="126"/>
      <c r="T64" s="126"/>
      <c r="U64" s="126"/>
    </row>
    <row r="65" spans="1:21" ht="8.85" customHeight="1" x14ac:dyDescent="0.25">
      <c r="A65" s="126"/>
      <c r="B65" s="126"/>
      <c r="D65" s="126"/>
      <c r="E65" s="126"/>
      <c r="F65" s="126"/>
      <c r="G65" s="126"/>
      <c r="H65" s="126"/>
      <c r="I65" s="126"/>
      <c r="J65" s="126"/>
      <c r="K65" s="126"/>
      <c r="L65" s="126"/>
      <c r="M65" s="126"/>
      <c r="N65" s="126"/>
      <c r="O65" s="126"/>
      <c r="P65" s="126"/>
      <c r="Q65" s="126"/>
      <c r="R65" s="126"/>
      <c r="S65" s="126"/>
      <c r="T65" s="126"/>
      <c r="U65" s="126"/>
    </row>
    <row r="66" spans="1:21" ht="2.4500000000000002" customHeight="1" x14ac:dyDescent="0.25">
      <c r="A66" s="126"/>
      <c r="B66" s="126"/>
      <c r="D66" s="126"/>
      <c r="E66" s="126"/>
      <c r="F66" s="126"/>
      <c r="G66" s="126"/>
      <c r="H66" s="126"/>
      <c r="I66" s="126"/>
      <c r="J66" s="126"/>
      <c r="K66" s="126"/>
      <c r="L66" s="126"/>
      <c r="M66" s="126"/>
      <c r="N66" s="126"/>
      <c r="O66" s="126"/>
      <c r="P66" s="126"/>
      <c r="Q66" s="126"/>
      <c r="R66" s="126"/>
      <c r="S66" s="126"/>
      <c r="T66" s="126"/>
      <c r="U66" s="126"/>
    </row>
    <row r="67" spans="1:21" ht="2.4500000000000002" customHeight="1" x14ac:dyDescent="0.25">
      <c r="A67" s="126"/>
      <c r="B67" s="126"/>
      <c r="D67" s="126"/>
      <c r="E67" s="126"/>
      <c r="F67" s="126"/>
      <c r="G67" s="126"/>
      <c r="H67" s="126"/>
      <c r="I67" s="126"/>
      <c r="J67" s="126"/>
      <c r="K67" s="126"/>
      <c r="L67" s="126"/>
      <c r="M67" s="126"/>
      <c r="N67" s="126"/>
      <c r="O67" s="126"/>
      <c r="P67" s="126"/>
      <c r="Q67" s="126"/>
      <c r="R67" s="126"/>
      <c r="S67" s="126"/>
      <c r="T67" s="126"/>
      <c r="U67" s="126"/>
    </row>
    <row r="68" spans="1:21" s="111" customFormat="1" ht="10.5" customHeight="1" x14ac:dyDescent="0.25">
      <c r="A68" s="134"/>
    </row>
    <row r="69" spans="1:21" s="111" customFormat="1" ht="10.5" customHeight="1" x14ac:dyDescent="0.25">
      <c r="A69" s="114"/>
      <c r="D69" s="270" t="s">
        <v>281</v>
      </c>
      <c r="E69" s="270"/>
      <c r="F69" s="270"/>
      <c r="G69" s="270"/>
      <c r="H69" s="270"/>
      <c r="I69" s="270"/>
      <c r="J69" s="270"/>
      <c r="K69" s="270"/>
      <c r="L69" s="270"/>
      <c r="M69" s="270"/>
      <c r="N69" s="270"/>
      <c r="O69" s="270"/>
      <c r="P69" s="270"/>
      <c r="Q69" s="270"/>
      <c r="R69" s="270"/>
      <c r="U69" s="113" t="s">
        <v>282</v>
      </c>
    </row>
    <row r="70" spans="1:21" s="111" customFormat="1" ht="10.5" customHeight="1" x14ac:dyDescent="0.25">
      <c r="A70" s="115"/>
      <c r="D70" s="270" t="s">
        <v>283</v>
      </c>
      <c r="E70" s="270"/>
      <c r="F70" s="270"/>
      <c r="G70" s="270"/>
      <c r="H70" s="270"/>
      <c r="I70" s="270"/>
      <c r="J70" s="270"/>
      <c r="K70" s="270"/>
      <c r="L70" s="270"/>
      <c r="M70" s="270"/>
      <c r="N70" s="270"/>
      <c r="O70" s="270"/>
      <c r="P70" s="270"/>
      <c r="Q70" s="270"/>
      <c r="R70" s="270"/>
      <c r="U70" s="113" t="s">
        <v>122</v>
      </c>
    </row>
    <row r="71" spans="1:21" s="111" customFormat="1" ht="10.5" customHeight="1" x14ac:dyDescent="0.25">
      <c r="A71" s="116"/>
      <c r="D71" s="270" t="s">
        <v>284</v>
      </c>
      <c r="E71" s="270"/>
      <c r="F71" s="270"/>
      <c r="G71" s="270"/>
      <c r="H71" s="270"/>
      <c r="I71" s="270"/>
      <c r="J71" s="270"/>
      <c r="K71" s="270"/>
      <c r="L71" s="270"/>
      <c r="M71" s="270"/>
      <c r="N71" s="270"/>
      <c r="O71" s="270"/>
      <c r="P71" s="270"/>
      <c r="Q71" s="270"/>
      <c r="R71" s="270"/>
    </row>
    <row r="72" spans="1:21" ht="9.6" customHeight="1" x14ac:dyDescent="0.25"/>
    <row r="73" spans="1:21" ht="9.6" customHeight="1" x14ac:dyDescent="0.25"/>
    <row r="74" spans="1:21" ht="9.6" customHeight="1" x14ac:dyDescent="0.25">
      <c r="S74" s="122" t="s">
        <v>285</v>
      </c>
      <c r="T74" s="122"/>
      <c r="U74" s="122"/>
    </row>
    <row r="75" spans="1:21" ht="9.6" customHeight="1" x14ac:dyDescent="0.25">
      <c r="S75" s="274" t="s">
        <v>286</v>
      </c>
      <c r="T75" s="118"/>
      <c r="U75" s="118"/>
    </row>
    <row r="76" spans="1:21" ht="9.6" customHeight="1" x14ac:dyDescent="0.25">
      <c r="E76" s="122" t="s">
        <v>51</v>
      </c>
      <c r="F76" s="122"/>
      <c r="G76" s="122"/>
      <c r="H76" s="122"/>
      <c r="I76" s="122"/>
      <c r="J76" s="122"/>
      <c r="K76" s="122"/>
      <c r="M76" s="122" t="s">
        <v>52</v>
      </c>
      <c r="N76" s="122"/>
      <c r="O76" s="122"/>
      <c r="P76" s="122"/>
      <c r="Q76" s="122"/>
      <c r="S76" s="122" t="s">
        <v>287</v>
      </c>
      <c r="T76" s="122"/>
      <c r="U76" s="122"/>
    </row>
    <row r="77" spans="1:21" ht="9.6" customHeight="1" x14ac:dyDescent="0.25">
      <c r="E77" s="123" t="s">
        <v>288</v>
      </c>
      <c r="G77" s="123" t="s">
        <v>289</v>
      </c>
      <c r="I77" s="123" t="s">
        <v>290</v>
      </c>
      <c r="M77" s="123" t="s">
        <v>288</v>
      </c>
      <c r="O77" s="123" t="s">
        <v>289</v>
      </c>
    </row>
    <row r="78" spans="1:21" ht="9.6" customHeight="1" x14ac:dyDescent="0.25">
      <c r="E78" s="123" t="s">
        <v>291</v>
      </c>
      <c r="G78" s="123" t="s">
        <v>292</v>
      </c>
      <c r="I78" s="123" t="s">
        <v>293</v>
      </c>
      <c r="K78" s="123" t="s">
        <v>292</v>
      </c>
      <c r="M78" s="123" t="s">
        <v>291</v>
      </c>
      <c r="O78" s="123" t="s">
        <v>292</v>
      </c>
      <c r="Q78" s="123" t="s">
        <v>292</v>
      </c>
    </row>
    <row r="79" spans="1:21" ht="9.6" customHeight="1" x14ac:dyDescent="0.25">
      <c r="A79" s="125" t="s">
        <v>71</v>
      </c>
      <c r="C79" s="125" t="s">
        <v>72</v>
      </c>
      <c r="E79" s="125" t="s">
        <v>294</v>
      </c>
      <c r="G79" s="125" t="s">
        <v>295</v>
      </c>
      <c r="I79" s="125" t="s">
        <v>296</v>
      </c>
      <c r="K79" s="125" t="s">
        <v>295</v>
      </c>
      <c r="M79" s="125" t="s">
        <v>294</v>
      </c>
      <c r="O79" s="125" t="s">
        <v>297</v>
      </c>
      <c r="Q79" s="125" t="s">
        <v>297</v>
      </c>
      <c r="S79" s="125" t="s">
        <v>298</v>
      </c>
      <c r="U79" s="125" t="s">
        <v>299</v>
      </c>
    </row>
    <row r="80" spans="1:21" ht="8.85" customHeight="1" x14ac:dyDescent="0.25"/>
    <row r="81" spans="1:21" ht="8.85" customHeight="1" x14ac:dyDescent="0.25">
      <c r="B81" s="94" t="s">
        <v>279</v>
      </c>
    </row>
    <row r="82" spans="1:21" ht="11.25" x14ac:dyDescent="0.25">
      <c r="A82" s="94">
        <v>1</v>
      </c>
      <c r="B82" s="265"/>
      <c r="C82" s="94" t="s">
        <v>123</v>
      </c>
      <c r="D82" s="126"/>
      <c r="E82" s="19">
        <v>0</v>
      </c>
      <c r="F82" s="126"/>
      <c r="G82" s="19">
        <v>3947979</v>
      </c>
      <c r="H82" s="126"/>
      <c r="I82" s="19">
        <v>4222240</v>
      </c>
      <c r="J82" s="126"/>
      <c r="K82" s="19">
        <v>45771521</v>
      </c>
      <c r="L82" s="126"/>
      <c r="M82" s="19">
        <v>30736</v>
      </c>
      <c r="N82" s="126"/>
      <c r="O82" s="19">
        <v>198985</v>
      </c>
      <c r="P82" s="126"/>
      <c r="Q82" s="19">
        <v>23560945</v>
      </c>
      <c r="R82" s="126"/>
      <c r="S82" s="19">
        <v>9900563.3683199994</v>
      </c>
      <c r="T82" s="126"/>
      <c r="U82" s="19">
        <v>1847622.5616799998</v>
      </c>
    </row>
    <row r="83" spans="1:21" ht="11.25" x14ac:dyDescent="0.25">
      <c r="A83" s="94">
        <v>2</v>
      </c>
      <c r="B83" s="265"/>
      <c r="C83" s="94" t="s">
        <v>124</v>
      </c>
      <c r="D83" s="126"/>
      <c r="E83" s="21">
        <v>179296</v>
      </c>
      <c r="F83" s="126"/>
      <c r="G83" s="21">
        <v>19233331</v>
      </c>
      <c r="H83" s="126"/>
      <c r="I83" s="21">
        <v>2025878</v>
      </c>
      <c r="J83" s="126"/>
      <c r="K83" s="21">
        <v>86983892</v>
      </c>
      <c r="L83" s="126"/>
      <c r="M83" s="21">
        <v>43498</v>
      </c>
      <c r="N83" s="126"/>
      <c r="O83" s="21">
        <v>67430</v>
      </c>
      <c r="P83" s="126"/>
      <c r="Q83" s="21">
        <v>45142011</v>
      </c>
      <c r="R83" s="126"/>
      <c r="S83" s="21">
        <v>23990755.628520004</v>
      </c>
      <c r="T83" s="126"/>
      <c r="U83" s="21">
        <v>1192488.5214800001</v>
      </c>
    </row>
    <row r="84" spans="1:21" ht="11.25" x14ac:dyDescent="0.25">
      <c r="A84" s="94">
        <v>3</v>
      </c>
      <c r="B84" s="265"/>
      <c r="C84" s="94" t="s">
        <v>125</v>
      </c>
      <c r="D84" s="126"/>
      <c r="E84" s="21">
        <v>0</v>
      </c>
      <c r="F84" s="126"/>
      <c r="G84" s="21">
        <v>2049343</v>
      </c>
      <c r="H84" s="126"/>
      <c r="I84" s="21">
        <v>3659347</v>
      </c>
      <c r="J84" s="126"/>
      <c r="K84" s="21">
        <v>21911794</v>
      </c>
      <c r="L84" s="126"/>
      <c r="M84" s="21">
        <v>417381</v>
      </c>
      <c r="N84" s="126"/>
      <c r="O84" s="21">
        <v>0</v>
      </c>
      <c r="P84" s="126"/>
      <c r="Q84" s="21">
        <v>9365712</v>
      </c>
      <c r="R84" s="126"/>
      <c r="S84" s="21">
        <v>7029421.104079999</v>
      </c>
      <c r="T84" s="126"/>
      <c r="U84" s="21">
        <v>760866.87592000002</v>
      </c>
    </row>
    <row r="85" spans="1:21" ht="11.25" x14ac:dyDescent="0.25">
      <c r="A85" s="94">
        <v>4</v>
      </c>
      <c r="B85" s="265"/>
      <c r="C85" s="94" t="s">
        <v>126</v>
      </c>
      <c r="D85" s="126"/>
      <c r="E85" s="21">
        <v>0</v>
      </c>
      <c r="F85" s="126"/>
      <c r="G85" s="21">
        <v>1317371</v>
      </c>
      <c r="H85" s="126"/>
      <c r="I85" s="21">
        <v>1546877</v>
      </c>
      <c r="J85" s="126"/>
      <c r="K85" s="21">
        <v>14972933</v>
      </c>
      <c r="L85" s="126"/>
      <c r="M85" s="21">
        <v>0</v>
      </c>
      <c r="N85" s="126"/>
      <c r="O85" s="21">
        <v>0</v>
      </c>
      <c r="P85" s="126"/>
      <c r="Q85" s="21">
        <v>4159989</v>
      </c>
      <c r="R85" s="126"/>
      <c r="S85" s="21">
        <v>3606234.9884000001</v>
      </c>
      <c r="T85" s="126"/>
      <c r="U85" s="21">
        <v>358243.82160000002</v>
      </c>
    </row>
    <row r="86" spans="1:21" ht="11.25" x14ac:dyDescent="0.25">
      <c r="A86" s="94">
        <v>5</v>
      </c>
      <c r="B86" s="265"/>
      <c r="C86" s="94" t="s">
        <v>127</v>
      </c>
      <c r="D86" s="126"/>
      <c r="E86" s="21">
        <v>0</v>
      </c>
      <c r="F86" s="126"/>
      <c r="G86" s="21">
        <v>0</v>
      </c>
      <c r="H86" s="126"/>
      <c r="I86" s="21">
        <v>0</v>
      </c>
      <c r="J86" s="126"/>
      <c r="K86" s="21">
        <v>0</v>
      </c>
      <c r="L86" s="126"/>
      <c r="M86" s="21">
        <v>0</v>
      </c>
      <c r="N86" s="126"/>
      <c r="O86" s="21">
        <v>0</v>
      </c>
      <c r="P86" s="126"/>
      <c r="Q86" s="21">
        <v>0</v>
      </c>
      <c r="R86" s="126"/>
      <c r="S86" s="21"/>
      <c r="T86" s="126"/>
      <c r="U86" s="21"/>
    </row>
    <row r="87" spans="1:21" ht="11.25" x14ac:dyDescent="0.25">
      <c r="A87" s="94">
        <v>6</v>
      </c>
      <c r="B87" s="265"/>
      <c r="C87" s="94" t="s">
        <v>128</v>
      </c>
      <c r="D87" s="126"/>
      <c r="E87" s="21">
        <v>0</v>
      </c>
      <c r="F87" s="126"/>
      <c r="G87" s="21">
        <v>1610886</v>
      </c>
      <c r="H87" s="126"/>
      <c r="I87" s="21">
        <v>1689543</v>
      </c>
      <c r="J87" s="126"/>
      <c r="K87" s="21">
        <v>22079307</v>
      </c>
      <c r="L87" s="126"/>
      <c r="M87" s="21">
        <v>5430</v>
      </c>
      <c r="N87" s="126"/>
      <c r="O87" s="21">
        <v>0</v>
      </c>
      <c r="P87" s="126"/>
      <c r="Q87" s="21">
        <v>8598730</v>
      </c>
      <c r="R87" s="126"/>
      <c r="S87" s="21">
        <v>4274950.8392000003</v>
      </c>
      <c r="T87" s="126"/>
      <c r="U87" s="21">
        <v>698721.72080000001</v>
      </c>
    </row>
    <row r="88" spans="1:21" ht="11.25" x14ac:dyDescent="0.25">
      <c r="A88" s="94">
        <v>7</v>
      </c>
      <c r="B88" s="265"/>
      <c r="C88" s="94" t="s">
        <v>129</v>
      </c>
      <c r="D88" s="126"/>
      <c r="E88" s="21">
        <v>0</v>
      </c>
      <c r="F88" s="126"/>
      <c r="G88" s="21">
        <v>43693338</v>
      </c>
      <c r="H88" s="126"/>
      <c r="I88" s="21">
        <v>17529078</v>
      </c>
      <c r="J88" s="126"/>
      <c r="K88" s="21">
        <v>159026283</v>
      </c>
      <c r="L88" s="126"/>
      <c r="M88" s="21">
        <v>0</v>
      </c>
      <c r="N88" s="126"/>
      <c r="O88" s="21">
        <v>29505738</v>
      </c>
      <c r="P88" s="126"/>
      <c r="Q88" s="21">
        <v>123344970</v>
      </c>
      <c r="R88" s="126"/>
      <c r="S88" s="21">
        <v>11120749.616160002</v>
      </c>
      <c r="T88" s="126"/>
      <c r="U88" s="21">
        <v>1195508.0238399999</v>
      </c>
    </row>
    <row r="89" spans="1:21" ht="11.25" x14ac:dyDescent="0.25">
      <c r="A89" s="94">
        <v>8</v>
      </c>
      <c r="B89" s="265"/>
      <c r="C89" s="94" t="s">
        <v>130</v>
      </c>
      <c r="D89" s="126"/>
      <c r="E89" s="21">
        <v>0</v>
      </c>
      <c r="F89" s="126"/>
      <c r="G89" s="21">
        <v>6478029</v>
      </c>
      <c r="H89" s="126"/>
      <c r="I89" s="21">
        <v>5108714</v>
      </c>
      <c r="J89" s="126"/>
      <c r="K89" s="21">
        <v>81040936</v>
      </c>
      <c r="L89" s="126"/>
      <c r="M89" s="21">
        <v>584143</v>
      </c>
      <c r="N89" s="126"/>
      <c r="O89" s="21">
        <v>1150694</v>
      </c>
      <c r="P89" s="126"/>
      <c r="Q89" s="21">
        <v>28879598</v>
      </c>
      <c r="R89" s="126"/>
      <c r="S89" s="21">
        <v>22114601.112800002</v>
      </c>
      <c r="T89" s="126"/>
      <c r="U89" s="21">
        <v>1639895.8972</v>
      </c>
    </row>
    <row r="90" spans="1:21" ht="11.25" x14ac:dyDescent="0.25">
      <c r="A90" s="94">
        <v>9</v>
      </c>
      <c r="B90" s="265"/>
      <c r="C90" s="94" t="s">
        <v>131</v>
      </c>
      <c r="D90" s="126"/>
      <c r="E90" s="21">
        <v>0</v>
      </c>
      <c r="F90" s="126"/>
      <c r="G90" s="21">
        <v>197227</v>
      </c>
      <c r="H90" s="126"/>
      <c r="I90" s="21">
        <v>1091384</v>
      </c>
      <c r="J90" s="126"/>
      <c r="K90" s="21">
        <v>3254481</v>
      </c>
      <c r="L90" s="126"/>
      <c r="M90" s="21">
        <v>499705</v>
      </c>
      <c r="N90" s="126"/>
      <c r="O90" s="21">
        <v>0</v>
      </c>
      <c r="P90" s="126"/>
      <c r="Q90" s="21">
        <v>1510318</v>
      </c>
      <c r="R90" s="126"/>
      <c r="S90" s="21">
        <v>3023387.68744</v>
      </c>
      <c r="T90" s="126"/>
      <c r="U90" s="21">
        <v>104150.19256</v>
      </c>
    </row>
    <row r="91" spans="1:21" ht="11.25" x14ac:dyDescent="0.25">
      <c r="A91" s="94">
        <v>10</v>
      </c>
      <c r="B91" s="265"/>
      <c r="C91" s="94" t="s">
        <v>132</v>
      </c>
      <c r="D91" s="126"/>
      <c r="E91" s="21">
        <v>0</v>
      </c>
      <c r="F91" s="126"/>
      <c r="G91" s="21">
        <v>0</v>
      </c>
      <c r="H91" s="126"/>
      <c r="I91" s="21">
        <v>0</v>
      </c>
      <c r="J91" s="126"/>
      <c r="K91" s="21">
        <v>0</v>
      </c>
      <c r="L91" s="126"/>
      <c r="M91" s="21">
        <v>0</v>
      </c>
      <c r="N91" s="126"/>
      <c r="O91" s="21">
        <v>0</v>
      </c>
      <c r="P91" s="126"/>
      <c r="Q91" s="21">
        <v>0</v>
      </c>
      <c r="R91" s="126"/>
      <c r="S91" s="21"/>
      <c r="T91" s="126"/>
      <c r="U91" s="21"/>
    </row>
    <row r="92" spans="1:21" ht="11.25" x14ac:dyDescent="0.25">
      <c r="A92" s="94">
        <v>11</v>
      </c>
      <c r="B92" s="265"/>
      <c r="C92" s="94" t="s">
        <v>133</v>
      </c>
      <c r="D92" s="126"/>
      <c r="E92" s="21">
        <v>0</v>
      </c>
      <c r="F92" s="126"/>
      <c r="G92" s="21">
        <v>486469</v>
      </c>
      <c r="H92" s="126"/>
      <c r="I92" s="21">
        <v>1155160</v>
      </c>
      <c r="J92" s="126"/>
      <c r="K92" s="21">
        <v>7365867</v>
      </c>
      <c r="L92" s="126"/>
      <c r="M92" s="21">
        <v>225129</v>
      </c>
      <c r="N92" s="126"/>
      <c r="O92" s="21">
        <v>0</v>
      </c>
      <c r="P92" s="126"/>
      <c r="Q92" s="21">
        <v>4205969</v>
      </c>
      <c r="R92" s="126"/>
      <c r="S92" s="21">
        <v>6869411.7354400009</v>
      </c>
      <c r="T92" s="126"/>
      <c r="U92" s="21">
        <v>182308.81456</v>
      </c>
    </row>
    <row r="93" spans="1:21" ht="11.25" x14ac:dyDescent="0.25">
      <c r="A93" s="94">
        <v>12</v>
      </c>
      <c r="B93" s="265"/>
      <c r="C93" s="94" t="s">
        <v>134</v>
      </c>
      <c r="D93" s="126"/>
      <c r="E93" s="21">
        <v>0</v>
      </c>
      <c r="F93" s="126"/>
      <c r="G93" s="21">
        <v>4377758</v>
      </c>
      <c r="H93" s="126"/>
      <c r="I93" s="21">
        <v>4917218</v>
      </c>
      <c r="J93" s="126"/>
      <c r="K93" s="21">
        <v>31417656</v>
      </c>
      <c r="L93" s="126"/>
      <c r="M93" s="21">
        <v>267903</v>
      </c>
      <c r="N93" s="126"/>
      <c r="O93" s="21">
        <v>394347</v>
      </c>
      <c r="P93" s="126"/>
      <c r="Q93" s="21">
        <v>7929392</v>
      </c>
      <c r="R93" s="126"/>
      <c r="S93" s="21">
        <v>8835683.5521599986</v>
      </c>
      <c r="T93" s="126"/>
      <c r="U93" s="21">
        <v>312884.29783999996</v>
      </c>
    </row>
    <row r="94" spans="1:21" ht="11.25" x14ac:dyDescent="0.25">
      <c r="A94" s="94">
        <v>13</v>
      </c>
      <c r="B94" s="265"/>
      <c r="C94" s="94" t="s">
        <v>135</v>
      </c>
      <c r="D94" s="126"/>
      <c r="E94" s="21">
        <v>0</v>
      </c>
      <c r="F94" s="126"/>
      <c r="G94" s="21">
        <v>0</v>
      </c>
      <c r="H94" s="126"/>
      <c r="I94" s="21">
        <v>0</v>
      </c>
      <c r="J94" s="126"/>
      <c r="K94" s="21">
        <v>0</v>
      </c>
      <c r="L94" s="126"/>
      <c r="M94" s="21">
        <v>0</v>
      </c>
      <c r="N94" s="126"/>
      <c r="O94" s="21">
        <v>0</v>
      </c>
      <c r="P94" s="126"/>
      <c r="Q94" s="21">
        <v>0</v>
      </c>
      <c r="R94" s="126"/>
      <c r="S94" s="21"/>
      <c r="T94" s="126"/>
      <c r="U94" s="21"/>
    </row>
    <row r="95" spans="1:21" ht="11.25" x14ac:dyDescent="0.25">
      <c r="A95" s="94">
        <v>14</v>
      </c>
      <c r="B95" s="265"/>
      <c r="C95" s="94" t="s">
        <v>136</v>
      </c>
      <c r="D95" s="126"/>
      <c r="E95" s="21">
        <v>0</v>
      </c>
      <c r="F95" s="126"/>
      <c r="G95" s="21">
        <v>0</v>
      </c>
      <c r="H95" s="126"/>
      <c r="I95" s="21">
        <v>0</v>
      </c>
      <c r="J95" s="126"/>
      <c r="K95" s="21">
        <v>0</v>
      </c>
      <c r="L95" s="126"/>
      <c r="M95" s="21">
        <v>0</v>
      </c>
      <c r="N95" s="126"/>
      <c r="O95" s="21">
        <v>0</v>
      </c>
      <c r="P95" s="126"/>
      <c r="Q95" s="21">
        <v>0</v>
      </c>
      <c r="R95" s="126"/>
      <c r="S95" s="21"/>
      <c r="T95" s="126"/>
      <c r="U95" s="21"/>
    </row>
    <row r="96" spans="1:21" ht="11.25" x14ac:dyDescent="0.25">
      <c r="A96" s="94">
        <v>15</v>
      </c>
      <c r="B96" s="265"/>
      <c r="C96" s="94" t="s">
        <v>137</v>
      </c>
      <c r="D96" s="126"/>
      <c r="E96" s="21">
        <v>0</v>
      </c>
      <c r="F96" s="126"/>
      <c r="G96" s="21">
        <v>0</v>
      </c>
      <c r="H96" s="126"/>
      <c r="I96" s="21">
        <v>0</v>
      </c>
      <c r="J96" s="126"/>
      <c r="K96" s="21">
        <v>0</v>
      </c>
      <c r="L96" s="126"/>
      <c r="M96" s="21">
        <v>0</v>
      </c>
      <c r="N96" s="126"/>
      <c r="O96" s="21">
        <v>0</v>
      </c>
      <c r="P96" s="126"/>
      <c r="Q96" s="21">
        <v>0</v>
      </c>
      <c r="R96" s="126"/>
      <c r="S96" s="21"/>
      <c r="T96" s="126"/>
      <c r="U96" s="21"/>
    </row>
    <row r="97" spans="1:21" ht="11.25" x14ac:dyDescent="0.25">
      <c r="A97" s="94">
        <v>16</v>
      </c>
      <c r="B97" s="265"/>
      <c r="C97" s="94" t="s">
        <v>138</v>
      </c>
      <c r="D97" s="126"/>
      <c r="E97" s="21">
        <v>0</v>
      </c>
      <c r="F97" s="126"/>
      <c r="G97" s="21">
        <v>5061903</v>
      </c>
      <c r="H97" s="126"/>
      <c r="I97" s="21">
        <v>3942473</v>
      </c>
      <c r="J97" s="126"/>
      <c r="K97" s="21">
        <v>69621267</v>
      </c>
      <c r="L97" s="126"/>
      <c r="M97" s="21">
        <v>0</v>
      </c>
      <c r="N97" s="126"/>
      <c r="O97" s="21">
        <v>1299332</v>
      </c>
      <c r="P97" s="126"/>
      <c r="Q97" s="21">
        <v>22028027</v>
      </c>
      <c r="R97" s="126"/>
      <c r="S97" s="21">
        <v>11411007.256639998</v>
      </c>
      <c r="T97" s="126"/>
      <c r="U97" s="21">
        <v>2064695.4433599999</v>
      </c>
    </row>
    <row r="98" spans="1:21" ht="11.25" x14ac:dyDescent="0.25">
      <c r="A98" s="94">
        <v>17</v>
      </c>
      <c r="B98" s="265"/>
      <c r="C98" s="94" t="s">
        <v>139</v>
      </c>
      <c r="D98" s="126"/>
      <c r="E98" s="21">
        <v>0</v>
      </c>
      <c r="F98" s="126"/>
      <c r="G98" s="21">
        <v>3224946</v>
      </c>
      <c r="H98" s="126"/>
      <c r="I98" s="21">
        <v>2510850</v>
      </c>
      <c r="J98" s="126"/>
      <c r="K98" s="21">
        <v>38877599</v>
      </c>
      <c r="L98" s="126"/>
      <c r="M98" s="21">
        <v>1687</v>
      </c>
      <c r="N98" s="126"/>
      <c r="O98" s="21">
        <v>377258</v>
      </c>
      <c r="P98" s="126"/>
      <c r="Q98" s="21">
        <v>6227420</v>
      </c>
      <c r="R98" s="126"/>
      <c r="S98" s="21">
        <v>15605845.486479999</v>
      </c>
      <c r="T98" s="126"/>
      <c r="U98" s="21">
        <v>698064.43351999996</v>
      </c>
    </row>
    <row r="99" spans="1:21" ht="11.25" x14ac:dyDescent="0.25">
      <c r="A99" s="94">
        <v>18</v>
      </c>
      <c r="B99" s="265"/>
      <c r="C99" s="94" t="s">
        <v>140</v>
      </c>
      <c r="D99" s="126"/>
      <c r="E99" s="21">
        <v>0</v>
      </c>
      <c r="F99" s="126"/>
      <c r="G99" s="21">
        <v>1999682</v>
      </c>
      <c r="H99" s="126"/>
      <c r="I99" s="21">
        <v>2736550</v>
      </c>
      <c r="J99" s="126"/>
      <c r="K99" s="21">
        <v>39892472</v>
      </c>
      <c r="L99" s="126"/>
      <c r="M99" s="21">
        <v>33071</v>
      </c>
      <c r="N99" s="126"/>
      <c r="O99" s="21">
        <v>25623</v>
      </c>
      <c r="P99" s="126"/>
      <c r="Q99" s="21">
        <v>18481745</v>
      </c>
      <c r="R99" s="126"/>
      <c r="S99" s="21">
        <v>10969366.864239996</v>
      </c>
      <c r="T99" s="126"/>
      <c r="U99" s="21">
        <v>1591767.0557600001</v>
      </c>
    </row>
    <row r="100" spans="1:21" ht="11.25" x14ac:dyDescent="0.25">
      <c r="A100" s="94">
        <v>19</v>
      </c>
      <c r="B100" s="265"/>
      <c r="C100" s="94" t="s">
        <v>141</v>
      </c>
      <c r="D100" s="126"/>
      <c r="E100" s="21">
        <v>0</v>
      </c>
      <c r="F100" s="126"/>
      <c r="G100" s="21">
        <v>856258</v>
      </c>
      <c r="H100" s="126"/>
      <c r="I100" s="21">
        <v>1145189</v>
      </c>
      <c r="J100" s="126"/>
      <c r="K100" s="21">
        <v>7351923</v>
      </c>
      <c r="L100" s="126"/>
      <c r="M100" s="21">
        <v>1085</v>
      </c>
      <c r="N100" s="126"/>
      <c r="O100" s="21">
        <v>0</v>
      </c>
      <c r="P100" s="126"/>
      <c r="Q100" s="21">
        <v>2314165</v>
      </c>
      <c r="R100" s="126"/>
      <c r="S100" s="21">
        <v>1706819.1513599998</v>
      </c>
      <c r="T100" s="126"/>
      <c r="U100" s="21">
        <v>188388.72863999999</v>
      </c>
    </row>
    <row r="101" spans="1:21" ht="11.25" x14ac:dyDescent="0.25">
      <c r="A101" s="94">
        <v>20</v>
      </c>
      <c r="B101" s="265"/>
      <c r="C101" s="94" t="s">
        <v>142</v>
      </c>
      <c r="D101" s="126"/>
      <c r="E101" s="21">
        <v>0</v>
      </c>
      <c r="F101" s="126"/>
      <c r="G101" s="21">
        <v>914774</v>
      </c>
      <c r="H101" s="126"/>
      <c r="I101" s="21">
        <v>2071917</v>
      </c>
      <c r="J101" s="126"/>
      <c r="K101" s="21">
        <v>18049424</v>
      </c>
      <c r="L101" s="126"/>
      <c r="M101" s="21">
        <v>54245</v>
      </c>
      <c r="N101" s="126"/>
      <c r="O101" s="21">
        <v>2639466</v>
      </c>
      <c r="P101" s="126"/>
      <c r="Q101" s="21">
        <v>7062970</v>
      </c>
      <c r="R101" s="126"/>
      <c r="S101" s="21">
        <v>3859968.1746399999</v>
      </c>
      <c r="T101" s="126"/>
      <c r="U101" s="21">
        <v>745737.72536000004</v>
      </c>
    </row>
    <row r="102" spans="1:21" ht="11.25" x14ac:dyDescent="0.25">
      <c r="A102" s="94">
        <v>21</v>
      </c>
      <c r="B102" s="265"/>
      <c r="C102" s="94" t="s">
        <v>143</v>
      </c>
      <c r="D102" s="126"/>
      <c r="E102" s="21">
        <v>0</v>
      </c>
      <c r="F102" s="126"/>
      <c r="G102" s="21">
        <v>56810164</v>
      </c>
      <c r="H102" s="126"/>
      <c r="I102" s="21">
        <v>9006781</v>
      </c>
      <c r="J102" s="126"/>
      <c r="K102" s="21">
        <v>472194695</v>
      </c>
      <c r="L102" s="126"/>
      <c r="M102" s="21">
        <v>0</v>
      </c>
      <c r="N102" s="126"/>
      <c r="O102" s="21">
        <v>122983</v>
      </c>
      <c r="P102" s="126"/>
      <c r="Q102" s="21">
        <v>121234461</v>
      </c>
      <c r="R102" s="126"/>
      <c r="S102" s="21">
        <v>32341822.354040004</v>
      </c>
      <c r="T102" s="126"/>
      <c r="U102" s="21">
        <v>2843662.6759600001</v>
      </c>
    </row>
    <row r="103" spans="1:21" ht="11.25" x14ac:dyDescent="0.25">
      <c r="A103" s="94">
        <v>22</v>
      </c>
      <c r="B103" s="265"/>
      <c r="C103" s="94" t="s">
        <v>144</v>
      </c>
      <c r="D103" s="126"/>
      <c r="E103" s="21">
        <v>0</v>
      </c>
      <c r="F103" s="126"/>
      <c r="G103" s="21">
        <v>2915982</v>
      </c>
      <c r="H103" s="126"/>
      <c r="I103" s="21">
        <v>1555541</v>
      </c>
      <c r="J103" s="126"/>
      <c r="K103" s="21">
        <v>11991782</v>
      </c>
      <c r="L103" s="126"/>
      <c r="M103" s="21">
        <v>6880</v>
      </c>
      <c r="N103" s="126"/>
      <c r="O103" s="21">
        <v>0</v>
      </c>
      <c r="P103" s="126"/>
      <c r="Q103" s="21">
        <v>4340537</v>
      </c>
      <c r="R103" s="126"/>
      <c r="S103" s="21">
        <v>3560681.7928800005</v>
      </c>
      <c r="T103" s="126"/>
      <c r="U103" s="21">
        <v>583025.63711999997</v>
      </c>
    </row>
    <row r="104" spans="1:21" ht="11.25" x14ac:dyDescent="0.25">
      <c r="A104" s="94">
        <v>23</v>
      </c>
      <c r="B104" s="265"/>
      <c r="C104" s="94" t="s">
        <v>145</v>
      </c>
      <c r="D104" s="126"/>
      <c r="E104" s="21">
        <v>0</v>
      </c>
      <c r="F104" s="126"/>
      <c r="G104" s="21">
        <v>453957</v>
      </c>
      <c r="H104" s="126"/>
      <c r="I104" s="21">
        <v>1183545</v>
      </c>
      <c r="J104" s="126"/>
      <c r="K104" s="21">
        <v>5910699</v>
      </c>
      <c r="L104" s="126"/>
      <c r="M104" s="21">
        <v>345420</v>
      </c>
      <c r="N104" s="126"/>
      <c r="O104" s="21">
        <v>231600</v>
      </c>
      <c r="P104" s="126"/>
      <c r="Q104" s="21">
        <v>2422232</v>
      </c>
      <c r="R104" s="126"/>
      <c r="S104" s="21">
        <v>1948262.8871200003</v>
      </c>
      <c r="T104" s="126"/>
      <c r="U104" s="21">
        <v>164705.95288000003</v>
      </c>
    </row>
    <row r="105" spans="1:21" ht="11.25" x14ac:dyDescent="0.25">
      <c r="A105" s="94">
        <v>24</v>
      </c>
      <c r="B105" s="265"/>
      <c r="C105" s="94" t="s">
        <v>146</v>
      </c>
      <c r="D105" s="126"/>
      <c r="E105" s="21">
        <v>0</v>
      </c>
      <c r="F105" s="126"/>
      <c r="G105" s="21">
        <v>5015746</v>
      </c>
      <c r="H105" s="126"/>
      <c r="I105" s="21">
        <v>4534136</v>
      </c>
      <c r="J105" s="126"/>
      <c r="K105" s="21">
        <v>66324544</v>
      </c>
      <c r="L105" s="126"/>
      <c r="M105" s="21">
        <v>0</v>
      </c>
      <c r="N105" s="126"/>
      <c r="O105" s="21">
        <v>278564</v>
      </c>
      <c r="P105" s="126"/>
      <c r="Q105" s="21">
        <v>27748793</v>
      </c>
      <c r="R105" s="126"/>
      <c r="S105" s="21">
        <v>7575753.8467199998</v>
      </c>
      <c r="T105" s="126"/>
      <c r="U105" s="21">
        <v>669122.50327999995</v>
      </c>
    </row>
    <row r="106" spans="1:21" ht="11.25" x14ac:dyDescent="0.25">
      <c r="A106" s="94">
        <v>25</v>
      </c>
      <c r="B106" s="265"/>
      <c r="C106" s="94" t="s">
        <v>147</v>
      </c>
      <c r="D106" s="126"/>
      <c r="E106" s="21">
        <v>62955</v>
      </c>
      <c r="F106" s="126"/>
      <c r="G106" s="21">
        <v>1221025</v>
      </c>
      <c r="H106" s="126"/>
      <c r="I106" s="21">
        <v>1396838</v>
      </c>
      <c r="J106" s="126"/>
      <c r="K106" s="21">
        <v>12391712</v>
      </c>
      <c r="L106" s="126"/>
      <c r="M106" s="21">
        <v>0</v>
      </c>
      <c r="N106" s="126"/>
      <c r="O106" s="21">
        <v>411054</v>
      </c>
      <c r="P106" s="126"/>
      <c r="Q106" s="21">
        <v>4727422</v>
      </c>
      <c r="R106" s="126"/>
      <c r="S106" s="21">
        <v>2687092.8550399998</v>
      </c>
      <c r="T106" s="126"/>
      <c r="U106" s="21">
        <v>483442.79495999997</v>
      </c>
    </row>
    <row r="107" spans="1:21" ht="11.25" x14ac:dyDescent="0.25">
      <c r="A107" s="94">
        <v>26</v>
      </c>
      <c r="B107" s="265"/>
      <c r="C107" s="94" t="s">
        <v>148</v>
      </c>
      <c r="D107" s="126"/>
      <c r="E107" s="21">
        <v>0</v>
      </c>
      <c r="F107" s="126"/>
      <c r="G107" s="21">
        <v>1353879</v>
      </c>
      <c r="H107" s="126"/>
      <c r="I107" s="21">
        <v>2096321</v>
      </c>
      <c r="J107" s="126"/>
      <c r="K107" s="21">
        <v>22694041</v>
      </c>
      <c r="L107" s="126"/>
      <c r="M107" s="21">
        <v>72127</v>
      </c>
      <c r="N107" s="126"/>
      <c r="O107" s="21">
        <v>56870</v>
      </c>
      <c r="P107" s="126"/>
      <c r="Q107" s="21">
        <v>9187027</v>
      </c>
      <c r="R107" s="126"/>
      <c r="S107" s="21">
        <v>4818674.1404400012</v>
      </c>
      <c r="T107" s="126"/>
      <c r="U107" s="21">
        <v>1307692.4495600001</v>
      </c>
    </row>
    <row r="108" spans="1:21" ht="11.25" x14ac:dyDescent="0.25">
      <c r="A108" s="94">
        <v>27</v>
      </c>
      <c r="B108" s="265"/>
      <c r="C108" s="94" t="s">
        <v>149</v>
      </c>
      <c r="D108" s="126"/>
      <c r="E108" s="21">
        <v>0</v>
      </c>
      <c r="F108" s="126"/>
      <c r="G108" s="21">
        <v>4575284</v>
      </c>
      <c r="H108" s="126"/>
      <c r="I108" s="21">
        <v>2595023</v>
      </c>
      <c r="J108" s="126"/>
      <c r="K108" s="21">
        <v>42254928</v>
      </c>
      <c r="L108" s="126"/>
      <c r="M108" s="21">
        <v>1639</v>
      </c>
      <c r="N108" s="126"/>
      <c r="O108" s="21">
        <v>0</v>
      </c>
      <c r="P108" s="126"/>
      <c r="Q108" s="21">
        <v>7651895</v>
      </c>
      <c r="R108" s="126"/>
      <c r="S108" s="21">
        <v>9572394.7993599996</v>
      </c>
      <c r="T108" s="126"/>
      <c r="U108" s="21">
        <v>907299.84064000007</v>
      </c>
    </row>
    <row r="109" spans="1:21" ht="11.25" x14ac:dyDescent="0.25">
      <c r="A109" s="94">
        <v>28</v>
      </c>
      <c r="B109" s="265"/>
      <c r="C109" s="94" t="s">
        <v>150</v>
      </c>
      <c r="D109" s="126"/>
      <c r="E109" s="21">
        <v>0</v>
      </c>
      <c r="F109" s="126"/>
      <c r="G109" s="21">
        <v>1553418</v>
      </c>
      <c r="H109" s="126"/>
      <c r="I109" s="21">
        <v>1410295</v>
      </c>
      <c r="J109" s="126"/>
      <c r="K109" s="21">
        <v>12658935</v>
      </c>
      <c r="L109" s="126"/>
      <c r="M109" s="21">
        <v>0</v>
      </c>
      <c r="N109" s="126"/>
      <c r="O109" s="21">
        <v>0</v>
      </c>
      <c r="P109" s="126"/>
      <c r="Q109" s="21">
        <v>5829605</v>
      </c>
      <c r="R109" s="126"/>
      <c r="S109" s="21">
        <v>2988004.5794399995</v>
      </c>
      <c r="T109" s="126"/>
      <c r="U109" s="21">
        <v>511353.67056</v>
      </c>
    </row>
    <row r="110" spans="1:21" ht="11.25" x14ac:dyDescent="0.25">
      <c r="A110" s="94">
        <v>29</v>
      </c>
      <c r="B110" s="265"/>
      <c r="C110" s="94" t="s">
        <v>93</v>
      </c>
      <c r="D110" s="126"/>
      <c r="E110" s="21">
        <v>0</v>
      </c>
      <c r="F110" s="126"/>
      <c r="G110" s="21">
        <v>263755528</v>
      </c>
      <c r="H110" s="126"/>
      <c r="I110" s="21">
        <v>30407347</v>
      </c>
      <c r="J110" s="126"/>
      <c r="K110" s="21">
        <v>1004298252</v>
      </c>
      <c r="L110" s="126"/>
      <c r="M110" s="21">
        <v>40632</v>
      </c>
      <c r="N110" s="126"/>
      <c r="O110" s="21">
        <v>301881424</v>
      </c>
      <c r="P110" s="126"/>
      <c r="Q110" s="21">
        <v>462696559</v>
      </c>
      <c r="R110" s="126"/>
      <c r="S110" s="21">
        <v>107024383.68335998</v>
      </c>
      <c r="T110" s="126"/>
      <c r="U110" s="21">
        <v>3533460.43664</v>
      </c>
    </row>
    <row r="111" spans="1:21" ht="11.25" x14ac:dyDescent="0.25">
      <c r="A111" s="94">
        <v>30</v>
      </c>
      <c r="B111" s="265"/>
      <c r="C111" s="94" t="s">
        <v>151</v>
      </c>
      <c r="D111" s="126"/>
      <c r="E111" s="21">
        <v>0</v>
      </c>
      <c r="F111" s="126"/>
      <c r="G111" s="21">
        <v>15868917</v>
      </c>
      <c r="H111" s="126"/>
      <c r="I111" s="21">
        <v>3513471</v>
      </c>
      <c r="J111" s="126"/>
      <c r="K111" s="21">
        <v>69829079</v>
      </c>
      <c r="L111" s="126"/>
      <c r="M111" s="21">
        <v>3014</v>
      </c>
      <c r="N111" s="126"/>
      <c r="O111" s="21">
        <v>0</v>
      </c>
      <c r="P111" s="126"/>
      <c r="Q111" s="21">
        <v>24689448</v>
      </c>
      <c r="R111" s="126"/>
      <c r="S111" s="21">
        <v>13986849.082559999</v>
      </c>
      <c r="T111" s="126"/>
      <c r="U111" s="21">
        <v>437454.93744000001</v>
      </c>
    </row>
    <row r="112" spans="1:21" ht="11.25" x14ac:dyDescent="0.25">
      <c r="A112" s="94">
        <v>31</v>
      </c>
      <c r="B112" s="265"/>
      <c r="C112" s="94" t="s">
        <v>152</v>
      </c>
      <c r="D112" s="126"/>
      <c r="E112" s="21">
        <v>0</v>
      </c>
      <c r="F112" s="126"/>
      <c r="G112" s="21">
        <v>1455101</v>
      </c>
      <c r="H112" s="126"/>
      <c r="I112" s="21">
        <v>1666268</v>
      </c>
      <c r="J112" s="126"/>
      <c r="K112" s="21">
        <v>16620348</v>
      </c>
      <c r="L112" s="126"/>
      <c r="M112" s="21">
        <v>11790</v>
      </c>
      <c r="N112" s="126"/>
      <c r="O112" s="21">
        <v>1209289</v>
      </c>
      <c r="P112" s="126"/>
      <c r="Q112" s="21">
        <v>7699651</v>
      </c>
      <c r="R112" s="126"/>
      <c r="S112" s="21">
        <v>4770181.1361600002</v>
      </c>
      <c r="T112" s="126"/>
      <c r="U112" s="21">
        <v>472474.41384000005</v>
      </c>
    </row>
    <row r="113" spans="1:21" ht="11.25" x14ac:dyDescent="0.25">
      <c r="A113" s="94">
        <v>32</v>
      </c>
      <c r="B113" s="265"/>
      <c r="C113" s="94" t="s">
        <v>153</v>
      </c>
      <c r="D113" s="126"/>
      <c r="E113" s="21">
        <v>0</v>
      </c>
      <c r="F113" s="126"/>
      <c r="G113" s="21">
        <v>3687130</v>
      </c>
      <c r="H113" s="126"/>
      <c r="I113" s="21">
        <v>2188849</v>
      </c>
      <c r="J113" s="126"/>
      <c r="K113" s="21">
        <v>28356812</v>
      </c>
      <c r="L113" s="126"/>
      <c r="M113" s="21">
        <v>0</v>
      </c>
      <c r="N113" s="126"/>
      <c r="O113" s="21">
        <v>261424</v>
      </c>
      <c r="P113" s="126"/>
      <c r="Q113" s="21">
        <v>7993819</v>
      </c>
      <c r="R113" s="126"/>
      <c r="S113" s="21">
        <v>6496207.9037600011</v>
      </c>
      <c r="T113" s="126"/>
      <c r="U113" s="21">
        <v>390551.63623999996</v>
      </c>
    </row>
    <row r="114" spans="1:21" ht="11.25" x14ac:dyDescent="0.25">
      <c r="A114" s="94">
        <v>33</v>
      </c>
      <c r="B114" s="265"/>
      <c r="C114" s="94" t="s">
        <v>95</v>
      </c>
      <c r="D114" s="126"/>
      <c r="E114" s="21">
        <v>0</v>
      </c>
      <c r="F114" s="126"/>
      <c r="G114" s="21">
        <v>4817861</v>
      </c>
      <c r="H114" s="126"/>
      <c r="I114" s="21">
        <v>5008341</v>
      </c>
      <c r="J114" s="126"/>
      <c r="K114" s="21">
        <v>58140747</v>
      </c>
      <c r="L114" s="126"/>
      <c r="M114" s="21">
        <v>20762</v>
      </c>
      <c r="N114" s="126"/>
      <c r="O114" s="21">
        <v>0</v>
      </c>
      <c r="P114" s="126"/>
      <c r="Q114" s="21">
        <v>24524560</v>
      </c>
      <c r="R114" s="126"/>
      <c r="S114" s="21">
        <v>10126648.611199999</v>
      </c>
      <c r="T114" s="126"/>
      <c r="U114" s="21">
        <v>1635873.0088</v>
      </c>
    </row>
    <row r="115" spans="1:21" ht="11.25" x14ac:dyDescent="0.25">
      <c r="A115" s="94">
        <v>34</v>
      </c>
      <c r="B115" s="265"/>
      <c r="C115" s="94" t="s">
        <v>154</v>
      </c>
      <c r="D115" s="126"/>
      <c r="E115" s="21">
        <v>0</v>
      </c>
      <c r="F115" s="126"/>
      <c r="G115" s="21">
        <v>14107395</v>
      </c>
      <c r="H115" s="126"/>
      <c r="I115" s="21">
        <v>4672093</v>
      </c>
      <c r="J115" s="126"/>
      <c r="K115" s="21">
        <v>101796758</v>
      </c>
      <c r="L115" s="126"/>
      <c r="M115" s="21">
        <v>17474</v>
      </c>
      <c r="N115" s="126"/>
      <c r="O115" s="21">
        <v>300303</v>
      </c>
      <c r="P115" s="126"/>
      <c r="Q115" s="21">
        <v>27782928</v>
      </c>
      <c r="R115" s="126"/>
      <c r="S115" s="21">
        <v>10085174.385960001</v>
      </c>
      <c r="T115" s="126"/>
      <c r="U115" s="21">
        <v>588588.01404000004</v>
      </c>
    </row>
    <row r="116" spans="1:21" ht="11.25" x14ac:dyDescent="0.25">
      <c r="A116" s="94">
        <v>35</v>
      </c>
      <c r="B116" s="265"/>
      <c r="C116" s="94" t="s">
        <v>155</v>
      </c>
      <c r="D116" s="126"/>
      <c r="E116" s="21">
        <v>0</v>
      </c>
      <c r="F116" s="126"/>
      <c r="G116" s="21">
        <v>1577622</v>
      </c>
      <c r="H116" s="126"/>
      <c r="I116" s="21">
        <v>2066845</v>
      </c>
      <c r="J116" s="126"/>
      <c r="K116" s="21">
        <v>34448724</v>
      </c>
      <c r="L116" s="126"/>
      <c r="M116" s="21">
        <v>197809</v>
      </c>
      <c r="N116" s="126"/>
      <c r="O116" s="21">
        <v>0</v>
      </c>
      <c r="P116" s="126"/>
      <c r="Q116" s="21">
        <v>10576004</v>
      </c>
      <c r="R116" s="126"/>
      <c r="S116" s="21">
        <v>4657212.7629600009</v>
      </c>
      <c r="T116" s="126"/>
      <c r="U116" s="21">
        <v>689928.63704000006</v>
      </c>
    </row>
    <row r="117" spans="1:21" ht="11.25" x14ac:dyDescent="0.25">
      <c r="A117" s="94">
        <v>36</v>
      </c>
      <c r="B117" s="265"/>
      <c r="C117" s="94" t="s">
        <v>156</v>
      </c>
      <c r="D117" s="126"/>
      <c r="E117" s="21">
        <v>0</v>
      </c>
      <c r="F117" s="126"/>
      <c r="G117" s="21">
        <v>3989314</v>
      </c>
      <c r="H117" s="126"/>
      <c r="I117" s="21">
        <v>4042821</v>
      </c>
      <c r="J117" s="126"/>
      <c r="K117" s="21">
        <v>38402922</v>
      </c>
      <c r="L117" s="126"/>
      <c r="M117" s="21">
        <v>778</v>
      </c>
      <c r="N117" s="126"/>
      <c r="O117" s="21">
        <v>0</v>
      </c>
      <c r="P117" s="126"/>
      <c r="Q117" s="21">
        <v>15956306</v>
      </c>
      <c r="R117" s="126"/>
      <c r="S117" s="21">
        <v>4088208.8376799999</v>
      </c>
      <c r="T117" s="126"/>
      <c r="U117" s="21">
        <v>796491.82231999992</v>
      </c>
    </row>
    <row r="118" spans="1:21" ht="11.25" x14ac:dyDescent="0.25">
      <c r="A118" s="94">
        <v>37</v>
      </c>
      <c r="B118" s="265"/>
      <c r="C118" s="94" t="s">
        <v>157</v>
      </c>
      <c r="D118" s="126"/>
      <c r="E118" s="21">
        <v>0</v>
      </c>
      <c r="F118" s="126"/>
      <c r="G118" s="21">
        <v>3556258</v>
      </c>
      <c r="H118" s="126"/>
      <c r="I118" s="21">
        <v>1965934</v>
      </c>
      <c r="J118" s="126"/>
      <c r="K118" s="21">
        <v>12330012</v>
      </c>
      <c r="L118" s="126"/>
      <c r="M118" s="21">
        <v>0</v>
      </c>
      <c r="N118" s="126"/>
      <c r="O118" s="21">
        <v>0</v>
      </c>
      <c r="P118" s="126"/>
      <c r="Q118" s="21">
        <v>8149875</v>
      </c>
      <c r="R118" s="126"/>
      <c r="S118" s="21">
        <v>21218061.858959999</v>
      </c>
      <c r="T118" s="126"/>
      <c r="U118" s="21">
        <v>223310.97104000003</v>
      </c>
    </row>
    <row r="119" spans="1:21" ht="11.25" x14ac:dyDescent="0.25">
      <c r="A119" s="94">
        <v>38</v>
      </c>
      <c r="B119" s="265"/>
      <c r="C119" s="94" t="s">
        <v>158</v>
      </c>
      <c r="D119" s="126"/>
      <c r="E119" s="21">
        <v>0</v>
      </c>
      <c r="F119" s="126"/>
      <c r="G119" s="21">
        <v>753140</v>
      </c>
      <c r="H119" s="126"/>
      <c r="I119" s="21">
        <v>2014184</v>
      </c>
      <c r="J119" s="126"/>
      <c r="K119" s="21">
        <v>17307730</v>
      </c>
      <c r="L119" s="126"/>
      <c r="M119" s="21">
        <v>108684</v>
      </c>
      <c r="N119" s="126"/>
      <c r="O119" s="21">
        <v>121330</v>
      </c>
      <c r="P119" s="126"/>
      <c r="Q119" s="21">
        <v>10924140</v>
      </c>
      <c r="R119" s="126"/>
      <c r="S119" s="21">
        <v>8719091.3933600001</v>
      </c>
      <c r="T119" s="126"/>
      <c r="U119" s="21">
        <v>1035257.72664</v>
      </c>
    </row>
    <row r="120" spans="1:21" ht="11.25" x14ac:dyDescent="0.25">
      <c r="A120" s="94">
        <v>39</v>
      </c>
      <c r="B120" s="265"/>
      <c r="C120" s="94" t="s">
        <v>159</v>
      </c>
      <c r="D120" s="126"/>
      <c r="E120" s="21">
        <v>0</v>
      </c>
      <c r="F120" s="126"/>
      <c r="G120" s="21">
        <v>2627293</v>
      </c>
      <c r="H120" s="126"/>
      <c r="I120" s="21">
        <v>1702106</v>
      </c>
      <c r="J120" s="126"/>
      <c r="K120" s="21">
        <v>25367797</v>
      </c>
      <c r="L120" s="126"/>
      <c r="M120" s="21">
        <v>48490</v>
      </c>
      <c r="N120" s="126"/>
      <c r="O120" s="21">
        <v>39068</v>
      </c>
      <c r="P120" s="126"/>
      <c r="Q120" s="21">
        <v>5834688</v>
      </c>
      <c r="R120" s="126"/>
      <c r="S120" s="21">
        <v>2451940.0141600003</v>
      </c>
      <c r="T120" s="126"/>
      <c r="U120" s="21">
        <v>449606.32584</v>
      </c>
    </row>
    <row r="121" spans="1:21" ht="11.25" x14ac:dyDescent="0.25">
      <c r="A121" s="94">
        <v>40</v>
      </c>
      <c r="B121" s="265"/>
      <c r="C121" s="94" t="s">
        <v>160</v>
      </c>
      <c r="D121" s="126"/>
      <c r="E121" s="30">
        <v>0</v>
      </c>
      <c r="F121" s="126"/>
      <c r="G121" s="30">
        <v>0</v>
      </c>
      <c r="H121" s="126"/>
      <c r="I121" s="30">
        <v>0</v>
      </c>
      <c r="J121" s="126"/>
      <c r="K121" s="30">
        <v>0</v>
      </c>
      <c r="L121" s="126"/>
      <c r="M121" s="30">
        <v>0</v>
      </c>
      <c r="N121" s="126"/>
      <c r="O121" s="30">
        <v>0</v>
      </c>
      <c r="P121" s="126"/>
      <c r="Q121" s="30">
        <v>0</v>
      </c>
      <c r="R121" s="126"/>
      <c r="S121" s="21"/>
      <c r="T121" s="126"/>
      <c r="U121" s="21"/>
    </row>
    <row r="122" spans="1:21" ht="11.25" x14ac:dyDescent="0.25">
      <c r="A122" s="94">
        <v>41</v>
      </c>
      <c r="B122" s="265"/>
      <c r="C122" s="94" t="s">
        <v>161</v>
      </c>
      <c r="D122" s="126"/>
      <c r="E122" s="21">
        <v>0</v>
      </c>
      <c r="F122" s="126"/>
      <c r="G122" s="21">
        <v>2495865</v>
      </c>
      <c r="H122" s="126"/>
      <c r="I122" s="21">
        <v>3134338</v>
      </c>
      <c r="J122" s="126"/>
      <c r="K122" s="21">
        <v>51295853</v>
      </c>
      <c r="L122" s="126"/>
      <c r="M122" s="21">
        <v>48989</v>
      </c>
      <c r="N122" s="126"/>
      <c r="O122" s="21">
        <v>419486</v>
      </c>
      <c r="P122" s="126"/>
      <c r="Q122" s="21">
        <v>15853173</v>
      </c>
      <c r="R122" s="126"/>
      <c r="S122" s="21">
        <v>8010303.3073999994</v>
      </c>
      <c r="T122" s="126"/>
      <c r="U122" s="21">
        <v>2351054.3525999999</v>
      </c>
    </row>
    <row r="123" spans="1:21" ht="11.25" x14ac:dyDescent="0.25">
      <c r="A123" s="94">
        <v>42</v>
      </c>
      <c r="B123" s="265"/>
      <c r="C123" s="94" t="s">
        <v>162</v>
      </c>
      <c r="D123" s="126"/>
      <c r="E123" s="21">
        <v>0</v>
      </c>
      <c r="F123" s="126"/>
      <c r="G123" s="21">
        <v>19186543</v>
      </c>
      <c r="H123" s="126"/>
      <c r="I123" s="21">
        <v>6256053</v>
      </c>
      <c r="J123" s="126"/>
      <c r="K123" s="21">
        <v>112773227</v>
      </c>
      <c r="L123" s="126"/>
      <c r="M123" s="21">
        <v>8018</v>
      </c>
      <c r="N123" s="126"/>
      <c r="O123" s="21">
        <v>946673</v>
      </c>
      <c r="P123" s="126"/>
      <c r="Q123" s="21">
        <v>35138555</v>
      </c>
      <c r="R123" s="126"/>
      <c r="S123" s="21">
        <v>21057815.865960002</v>
      </c>
      <c r="T123" s="126"/>
      <c r="U123" s="21">
        <v>817577.31404000008</v>
      </c>
    </row>
    <row r="124" spans="1:21" ht="11.25" x14ac:dyDescent="0.25">
      <c r="A124" s="94">
        <v>43</v>
      </c>
      <c r="B124" s="265"/>
      <c r="C124" s="94" t="s">
        <v>163</v>
      </c>
      <c r="D124" s="126"/>
      <c r="E124" s="21">
        <v>0</v>
      </c>
      <c r="F124" s="126"/>
      <c r="G124" s="21">
        <v>62830000</v>
      </c>
      <c r="H124" s="126"/>
      <c r="I124" s="21">
        <v>18980611</v>
      </c>
      <c r="J124" s="126"/>
      <c r="K124" s="21">
        <v>410924848</v>
      </c>
      <c r="L124" s="126"/>
      <c r="M124" s="21">
        <v>0</v>
      </c>
      <c r="N124" s="126"/>
      <c r="O124" s="21">
        <v>2624538</v>
      </c>
      <c r="P124" s="126"/>
      <c r="Q124" s="21">
        <v>99764112</v>
      </c>
      <c r="R124" s="126"/>
      <c r="S124" s="21">
        <v>21036891.174799997</v>
      </c>
      <c r="T124" s="126"/>
      <c r="U124" s="21">
        <v>5046649.6452000001</v>
      </c>
    </row>
    <row r="125" spans="1:21" ht="11.25" x14ac:dyDescent="0.25">
      <c r="A125" s="94">
        <v>44</v>
      </c>
      <c r="B125" s="265"/>
      <c r="C125" s="94" t="s">
        <v>164</v>
      </c>
      <c r="D125" s="126"/>
      <c r="E125" s="21">
        <v>0</v>
      </c>
      <c r="F125" s="126"/>
      <c r="G125" s="21">
        <v>4479770</v>
      </c>
      <c r="H125" s="126"/>
      <c r="I125" s="21">
        <v>8513053</v>
      </c>
      <c r="J125" s="126"/>
      <c r="K125" s="21">
        <v>67857079</v>
      </c>
      <c r="L125" s="126"/>
      <c r="M125" s="21">
        <v>0</v>
      </c>
      <c r="N125" s="126"/>
      <c r="O125" s="21">
        <v>0</v>
      </c>
      <c r="P125" s="126"/>
      <c r="Q125" s="21">
        <v>21439554</v>
      </c>
      <c r="R125" s="126"/>
      <c r="S125" s="21">
        <v>9296921.1492800005</v>
      </c>
      <c r="T125" s="126"/>
      <c r="U125" s="21">
        <v>2646332.9907200001</v>
      </c>
    </row>
    <row r="126" spans="1:21" ht="11.25" x14ac:dyDescent="0.25">
      <c r="A126" s="94">
        <v>45</v>
      </c>
      <c r="B126" s="265"/>
      <c r="C126" s="94" t="s">
        <v>165</v>
      </c>
      <c r="D126" s="126"/>
      <c r="E126" s="21">
        <v>0</v>
      </c>
      <c r="F126" s="126"/>
      <c r="G126" s="21">
        <v>266350</v>
      </c>
      <c r="H126" s="126"/>
      <c r="I126" s="21">
        <v>1007311</v>
      </c>
      <c r="J126" s="126"/>
      <c r="K126" s="21">
        <v>2575143</v>
      </c>
      <c r="L126" s="126"/>
      <c r="M126" s="21">
        <v>162962</v>
      </c>
      <c r="N126" s="126"/>
      <c r="O126" s="21">
        <v>83412</v>
      </c>
      <c r="P126" s="126"/>
      <c r="Q126" s="21">
        <v>875986</v>
      </c>
      <c r="R126" s="126"/>
      <c r="S126" s="21">
        <v>3106530.0899199992</v>
      </c>
      <c r="T126" s="126"/>
      <c r="U126" s="21">
        <v>51721.380079999995</v>
      </c>
    </row>
    <row r="127" spans="1:21" ht="11.25" x14ac:dyDescent="0.25">
      <c r="A127" s="94">
        <v>46</v>
      </c>
      <c r="B127" s="265"/>
      <c r="C127" s="94" t="s">
        <v>166</v>
      </c>
      <c r="D127" s="126"/>
      <c r="E127" s="21">
        <v>0</v>
      </c>
      <c r="F127" s="126"/>
      <c r="G127" s="21">
        <v>6557514</v>
      </c>
      <c r="H127" s="126"/>
      <c r="I127" s="21">
        <v>2443979</v>
      </c>
      <c r="J127" s="126"/>
      <c r="K127" s="21">
        <v>47588883</v>
      </c>
      <c r="L127" s="126"/>
      <c r="M127" s="21">
        <v>0</v>
      </c>
      <c r="N127" s="126"/>
      <c r="O127" s="21">
        <v>7647169</v>
      </c>
      <c r="P127" s="126"/>
      <c r="Q127" s="21">
        <v>14305144</v>
      </c>
      <c r="R127" s="126"/>
      <c r="S127" s="21">
        <v>6676627.1660799999</v>
      </c>
      <c r="T127" s="126"/>
      <c r="U127" s="21">
        <v>664311.29391999997</v>
      </c>
    </row>
    <row r="128" spans="1:21" ht="11.25" x14ac:dyDescent="0.25">
      <c r="A128" s="94">
        <v>47</v>
      </c>
      <c r="B128" s="265"/>
      <c r="C128" s="94" t="s">
        <v>167</v>
      </c>
      <c r="D128" s="126"/>
      <c r="E128" s="21">
        <v>0</v>
      </c>
      <c r="F128" s="126"/>
      <c r="G128" s="21">
        <v>11199818</v>
      </c>
      <c r="H128" s="126"/>
      <c r="I128" s="21">
        <v>2514731</v>
      </c>
      <c r="J128" s="126"/>
      <c r="K128" s="21">
        <v>67804649</v>
      </c>
      <c r="L128" s="126"/>
      <c r="M128" s="21">
        <v>8552</v>
      </c>
      <c r="N128" s="126"/>
      <c r="O128" s="21">
        <v>4457721</v>
      </c>
      <c r="P128" s="126"/>
      <c r="Q128" s="21">
        <v>23256272</v>
      </c>
      <c r="R128" s="126"/>
      <c r="S128" s="21">
        <v>16318017.56264</v>
      </c>
      <c r="T128" s="126"/>
      <c r="U128" s="21">
        <v>791159.39735999994</v>
      </c>
    </row>
    <row r="129" spans="1:23" ht="11.25" x14ac:dyDescent="0.25">
      <c r="A129" s="94">
        <v>48</v>
      </c>
      <c r="B129" s="265"/>
      <c r="C129" s="94" t="s">
        <v>168</v>
      </c>
      <c r="D129" s="126"/>
      <c r="E129" s="21">
        <v>0</v>
      </c>
      <c r="F129" s="126"/>
      <c r="G129" s="21">
        <v>1013223</v>
      </c>
      <c r="H129" s="126"/>
      <c r="I129" s="21">
        <v>1153033</v>
      </c>
      <c r="J129" s="126"/>
      <c r="K129" s="21">
        <v>8579327</v>
      </c>
      <c r="L129" s="126"/>
      <c r="M129" s="21">
        <v>0</v>
      </c>
      <c r="N129" s="126"/>
      <c r="O129" s="21">
        <v>170017</v>
      </c>
      <c r="P129" s="126"/>
      <c r="Q129" s="21">
        <v>3024620</v>
      </c>
      <c r="R129" s="126"/>
      <c r="S129" s="21">
        <v>3863801.5710400003</v>
      </c>
      <c r="T129" s="126"/>
      <c r="U129" s="21">
        <v>284430.05895999999</v>
      </c>
    </row>
    <row r="130" spans="1:23" ht="11.25" x14ac:dyDescent="0.25">
      <c r="A130" s="94">
        <v>49</v>
      </c>
      <c r="B130" s="265"/>
      <c r="C130" s="94" t="s">
        <v>169</v>
      </c>
      <c r="D130" s="126"/>
      <c r="E130" s="21">
        <v>0</v>
      </c>
      <c r="F130" s="126"/>
      <c r="G130" s="21">
        <v>2497378</v>
      </c>
      <c r="H130" s="126"/>
      <c r="I130" s="21">
        <v>2008594</v>
      </c>
      <c r="J130" s="126"/>
      <c r="K130" s="21">
        <v>35155699</v>
      </c>
      <c r="L130" s="126"/>
      <c r="M130" s="21">
        <v>0</v>
      </c>
      <c r="N130" s="126"/>
      <c r="O130" s="21">
        <v>0</v>
      </c>
      <c r="P130" s="126"/>
      <c r="Q130" s="21">
        <v>9531893</v>
      </c>
      <c r="R130" s="126"/>
      <c r="S130" s="21">
        <v>5423429.1294400003</v>
      </c>
      <c r="T130" s="126"/>
      <c r="U130" s="21">
        <v>345379.78055999998</v>
      </c>
    </row>
    <row r="131" spans="1:23" ht="11.25" x14ac:dyDescent="0.25">
      <c r="A131" s="94">
        <v>50</v>
      </c>
      <c r="B131" s="265"/>
      <c r="C131" s="94" t="s">
        <v>170</v>
      </c>
      <c r="D131" s="126"/>
      <c r="E131" s="30">
        <v>0</v>
      </c>
      <c r="F131" s="126"/>
      <c r="G131" s="30">
        <v>1500979</v>
      </c>
      <c r="H131" s="126"/>
      <c r="I131" s="30">
        <v>1563369</v>
      </c>
      <c r="J131" s="126"/>
      <c r="K131" s="30">
        <v>13410936</v>
      </c>
      <c r="L131" s="126"/>
      <c r="M131" s="30">
        <v>0</v>
      </c>
      <c r="N131" s="126"/>
      <c r="O131" s="30">
        <v>444008</v>
      </c>
      <c r="P131" s="126"/>
      <c r="Q131" s="30">
        <v>4125442</v>
      </c>
      <c r="R131" s="126"/>
      <c r="S131" s="21">
        <v>3304412.6828800002</v>
      </c>
      <c r="T131" s="126"/>
      <c r="U131" s="21">
        <v>290073.90711999999</v>
      </c>
    </row>
    <row r="132" spans="1:23" ht="8.85" customHeight="1" x14ac:dyDescent="0.25">
      <c r="A132" s="126"/>
      <c r="B132" s="126"/>
      <c r="D132" s="126"/>
      <c r="E132" s="126"/>
      <c r="F132" s="126"/>
      <c r="G132" s="126"/>
      <c r="H132" s="126"/>
      <c r="I132" s="126"/>
      <c r="J132" s="126"/>
      <c r="K132" s="126"/>
      <c r="L132" s="126"/>
      <c r="M132" s="126"/>
      <c r="N132" s="126"/>
      <c r="O132" s="126"/>
      <c r="P132" s="126"/>
      <c r="Q132" s="126"/>
      <c r="R132" s="126"/>
      <c r="S132" s="126"/>
      <c r="T132" s="126"/>
      <c r="U132" s="126"/>
    </row>
    <row r="133" spans="1:23" ht="8.4499999999999993" customHeight="1" x14ac:dyDescent="0.25">
      <c r="A133" s="126"/>
      <c r="B133" s="126"/>
      <c r="D133" s="126"/>
      <c r="E133" s="126"/>
      <c r="F133" s="126"/>
      <c r="G133" s="126"/>
      <c r="H133" s="126"/>
      <c r="I133" s="126"/>
      <c r="J133" s="126"/>
      <c r="K133" s="126"/>
      <c r="L133" s="126"/>
      <c r="M133" s="126"/>
      <c r="N133" s="126"/>
      <c r="O133" s="126"/>
      <c r="P133" s="126"/>
      <c r="Q133" s="126"/>
      <c r="R133" s="126"/>
      <c r="S133" s="126"/>
      <c r="T133" s="126"/>
      <c r="U133" s="126"/>
    </row>
    <row r="134" spans="1:23" ht="8.85" hidden="1" customHeight="1" x14ac:dyDescent="0.25">
      <c r="A134" s="126"/>
      <c r="B134" s="126"/>
      <c r="D134" s="126"/>
      <c r="E134" s="126"/>
      <c r="F134" s="126"/>
      <c r="G134" s="126"/>
      <c r="H134" s="126"/>
      <c r="I134" s="126"/>
      <c r="J134" s="126"/>
      <c r="K134" s="126"/>
      <c r="L134" s="126"/>
      <c r="M134" s="126"/>
      <c r="N134" s="126"/>
      <c r="O134" s="126"/>
      <c r="P134" s="126"/>
      <c r="Q134" s="126"/>
      <c r="R134" s="126"/>
      <c r="S134" s="126"/>
      <c r="T134" s="126"/>
      <c r="U134" s="126"/>
    </row>
    <row r="135" spans="1:23" s="111" customFormat="1" ht="10.5" customHeight="1" x14ac:dyDescent="0.25">
      <c r="W135" s="135"/>
    </row>
    <row r="136" spans="1:23" s="111" customFormat="1" ht="10.5" customHeight="1" x14ac:dyDescent="0.25">
      <c r="A136" s="114"/>
      <c r="D136" s="270" t="s">
        <v>281</v>
      </c>
      <c r="E136" s="270"/>
      <c r="F136" s="270"/>
      <c r="G136" s="270"/>
      <c r="H136" s="270"/>
      <c r="I136" s="270"/>
      <c r="J136" s="270"/>
      <c r="K136" s="270"/>
      <c r="L136" s="270"/>
      <c r="M136" s="270"/>
      <c r="N136" s="270"/>
      <c r="O136" s="270"/>
      <c r="P136" s="270"/>
      <c r="Q136" s="270"/>
      <c r="R136" s="270"/>
      <c r="U136" s="113" t="s">
        <v>282</v>
      </c>
    </row>
    <row r="137" spans="1:23" s="111" customFormat="1" ht="10.5" customHeight="1" x14ac:dyDescent="0.25">
      <c r="A137" s="115"/>
      <c r="D137" s="270" t="s">
        <v>283</v>
      </c>
      <c r="E137" s="270"/>
      <c r="F137" s="270"/>
      <c r="G137" s="270"/>
      <c r="H137" s="270"/>
      <c r="I137" s="270"/>
      <c r="J137" s="270"/>
      <c r="K137" s="270"/>
      <c r="L137" s="270"/>
      <c r="M137" s="270"/>
      <c r="N137" s="270"/>
      <c r="O137" s="270"/>
      <c r="P137" s="270"/>
      <c r="Q137" s="270"/>
      <c r="R137" s="270"/>
      <c r="U137" s="113" t="s">
        <v>171</v>
      </c>
    </row>
    <row r="138" spans="1:23" s="111" customFormat="1" ht="10.5" customHeight="1" x14ac:dyDescent="0.25">
      <c r="A138" s="116"/>
      <c r="D138" s="270" t="s">
        <v>284</v>
      </c>
      <c r="E138" s="270"/>
      <c r="F138" s="270"/>
      <c r="G138" s="270"/>
      <c r="H138" s="270"/>
      <c r="I138" s="270"/>
      <c r="J138" s="270"/>
      <c r="K138" s="270"/>
      <c r="L138" s="270"/>
      <c r="M138" s="270"/>
      <c r="N138" s="270"/>
      <c r="O138" s="270"/>
      <c r="P138" s="270"/>
      <c r="Q138" s="270"/>
      <c r="R138" s="270"/>
    </row>
    <row r="139" spans="1:23" ht="9.6" customHeight="1" x14ac:dyDescent="0.25"/>
    <row r="140" spans="1:23" ht="9.6" customHeight="1" x14ac:dyDescent="0.25"/>
    <row r="141" spans="1:23" ht="9.6" customHeight="1" x14ac:dyDescent="0.25">
      <c r="S141" s="122" t="s">
        <v>285</v>
      </c>
      <c r="T141" s="122"/>
      <c r="U141" s="122"/>
    </row>
    <row r="142" spans="1:23" ht="9.6" customHeight="1" x14ac:dyDescent="0.25">
      <c r="S142" s="274" t="s">
        <v>286</v>
      </c>
      <c r="T142" s="118"/>
      <c r="U142" s="118"/>
    </row>
    <row r="143" spans="1:23" ht="9.6" customHeight="1" x14ac:dyDescent="0.25">
      <c r="E143" s="122" t="s">
        <v>51</v>
      </c>
      <c r="F143" s="122"/>
      <c r="G143" s="122"/>
      <c r="H143" s="122"/>
      <c r="I143" s="122"/>
      <c r="J143" s="122"/>
      <c r="K143" s="122"/>
      <c r="M143" s="122" t="s">
        <v>52</v>
      </c>
      <c r="N143" s="122"/>
      <c r="O143" s="122"/>
      <c r="P143" s="122"/>
      <c r="Q143" s="122"/>
      <c r="S143" s="122" t="s">
        <v>287</v>
      </c>
      <c r="T143" s="122"/>
      <c r="U143" s="122"/>
    </row>
    <row r="144" spans="1:23" ht="9.6" customHeight="1" x14ac:dyDescent="0.25">
      <c r="E144" s="123" t="s">
        <v>288</v>
      </c>
      <c r="G144" s="123" t="s">
        <v>289</v>
      </c>
      <c r="I144" s="123" t="s">
        <v>290</v>
      </c>
      <c r="M144" s="123" t="s">
        <v>288</v>
      </c>
      <c r="O144" s="123" t="s">
        <v>289</v>
      </c>
    </row>
    <row r="145" spans="1:21" ht="9.6" customHeight="1" x14ac:dyDescent="0.25">
      <c r="E145" s="123" t="s">
        <v>291</v>
      </c>
      <c r="G145" s="123" t="s">
        <v>292</v>
      </c>
      <c r="I145" s="123" t="s">
        <v>293</v>
      </c>
      <c r="K145" s="123" t="s">
        <v>292</v>
      </c>
      <c r="M145" s="123" t="s">
        <v>291</v>
      </c>
      <c r="O145" s="123" t="s">
        <v>292</v>
      </c>
      <c r="Q145" s="123" t="s">
        <v>292</v>
      </c>
    </row>
    <row r="146" spans="1:21" ht="9.6" customHeight="1" x14ac:dyDescent="0.25">
      <c r="A146" s="125" t="s">
        <v>71</v>
      </c>
      <c r="C146" s="125" t="s">
        <v>72</v>
      </c>
      <c r="E146" s="125" t="s">
        <v>294</v>
      </c>
      <c r="G146" s="125" t="s">
        <v>295</v>
      </c>
      <c r="I146" s="125" t="s">
        <v>296</v>
      </c>
      <c r="K146" s="125" t="s">
        <v>295</v>
      </c>
      <c r="M146" s="125" t="s">
        <v>294</v>
      </c>
      <c r="O146" s="125" t="s">
        <v>297</v>
      </c>
      <c r="Q146" s="125" t="s">
        <v>297</v>
      </c>
      <c r="S146" s="125" t="s">
        <v>298</v>
      </c>
      <c r="U146" s="125" t="s">
        <v>299</v>
      </c>
    </row>
    <row r="147" spans="1:21" ht="8.85" customHeight="1" x14ac:dyDescent="0.25">
      <c r="C147" s="123"/>
      <c r="E147" s="123"/>
      <c r="G147" s="123"/>
      <c r="I147" s="123"/>
      <c r="K147" s="123"/>
      <c r="M147" s="123"/>
      <c r="O147" s="123"/>
      <c r="Q147" s="123"/>
      <c r="S147" s="123"/>
      <c r="U147" s="123"/>
    </row>
    <row r="148" spans="1:21" ht="8.85" customHeight="1" x14ac:dyDescent="0.25">
      <c r="B148" s="94" t="s">
        <v>279</v>
      </c>
    </row>
    <row r="149" spans="1:21" ht="11.25" x14ac:dyDescent="0.25">
      <c r="A149" s="94">
        <v>51</v>
      </c>
      <c r="B149" s="265"/>
      <c r="C149" s="94" t="s">
        <v>172</v>
      </c>
      <c r="D149" s="126"/>
      <c r="E149" s="19">
        <v>0</v>
      </c>
      <c r="F149" s="126"/>
      <c r="G149" s="19">
        <v>1235001</v>
      </c>
      <c r="H149" s="126"/>
      <c r="I149" s="19">
        <v>2186970</v>
      </c>
      <c r="J149" s="126"/>
      <c r="K149" s="19">
        <v>6063472</v>
      </c>
      <c r="L149" s="126"/>
      <c r="M149" s="19">
        <v>0</v>
      </c>
      <c r="N149" s="126"/>
      <c r="O149" s="19">
        <v>0</v>
      </c>
      <c r="P149" s="126"/>
      <c r="Q149" s="19">
        <v>5704233</v>
      </c>
      <c r="R149" s="126"/>
      <c r="S149" s="19">
        <v>2365140.8777600001</v>
      </c>
      <c r="T149" s="126"/>
      <c r="U149" s="19">
        <v>414649.17223999999</v>
      </c>
    </row>
    <row r="150" spans="1:21" ht="11.25" x14ac:dyDescent="0.25">
      <c r="A150" s="94">
        <v>52</v>
      </c>
      <c r="B150" s="265"/>
      <c r="C150" s="94" t="s">
        <v>173</v>
      </c>
      <c r="D150" s="126"/>
      <c r="E150" s="21">
        <v>0</v>
      </c>
      <c r="F150" s="126"/>
      <c r="G150" s="21">
        <v>0</v>
      </c>
      <c r="H150" s="126"/>
      <c r="I150" s="21">
        <v>0</v>
      </c>
      <c r="J150" s="126"/>
      <c r="K150" s="21">
        <v>0</v>
      </c>
      <c r="L150" s="126"/>
      <c r="M150" s="21">
        <v>0</v>
      </c>
      <c r="N150" s="126"/>
      <c r="O150" s="21">
        <v>0</v>
      </c>
      <c r="P150" s="126"/>
      <c r="Q150" s="21">
        <v>0</v>
      </c>
      <c r="R150" s="126"/>
      <c r="S150" s="21"/>
      <c r="T150" s="126"/>
      <c r="U150" s="21"/>
    </row>
    <row r="151" spans="1:21" ht="11.25" x14ac:dyDescent="0.25">
      <c r="A151" s="94">
        <v>53</v>
      </c>
      <c r="B151" s="265"/>
      <c r="C151" s="94" t="s">
        <v>174</v>
      </c>
      <c r="D151" s="126"/>
      <c r="E151" s="21">
        <v>0</v>
      </c>
      <c r="F151" s="126"/>
      <c r="G151" s="21">
        <v>69953266</v>
      </c>
      <c r="H151" s="126"/>
      <c r="I151" s="21">
        <v>18621696</v>
      </c>
      <c r="J151" s="126"/>
      <c r="K151" s="21">
        <v>448738729</v>
      </c>
      <c r="L151" s="126"/>
      <c r="M151" s="21">
        <v>3646</v>
      </c>
      <c r="N151" s="126"/>
      <c r="O151" s="21">
        <v>0</v>
      </c>
      <c r="P151" s="126"/>
      <c r="Q151" s="21">
        <v>129968384</v>
      </c>
      <c r="R151" s="126"/>
      <c r="S151" s="21">
        <v>24833458.521719992</v>
      </c>
      <c r="T151" s="126"/>
      <c r="U151" s="21">
        <v>613479.11828000005</v>
      </c>
    </row>
    <row r="152" spans="1:21" ht="11.25" x14ac:dyDescent="0.25">
      <c r="A152" s="94">
        <v>54</v>
      </c>
      <c r="B152" s="265"/>
      <c r="C152" s="94" t="s">
        <v>175</v>
      </c>
      <c r="D152" s="126"/>
      <c r="E152" s="21">
        <v>0</v>
      </c>
      <c r="F152" s="126"/>
      <c r="G152" s="21">
        <v>1972853</v>
      </c>
      <c r="H152" s="126"/>
      <c r="I152" s="21">
        <v>2548206</v>
      </c>
      <c r="J152" s="126"/>
      <c r="K152" s="21">
        <v>35753847</v>
      </c>
      <c r="L152" s="126"/>
      <c r="M152" s="21">
        <v>0</v>
      </c>
      <c r="N152" s="126"/>
      <c r="O152" s="21">
        <v>273496</v>
      </c>
      <c r="P152" s="126"/>
      <c r="Q152" s="21">
        <v>16108779</v>
      </c>
      <c r="R152" s="126"/>
      <c r="S152" s="21">
        <v>21728592.508320004</v>
      </c>
      <c r="T152" s="126"/>
      <c r="U152" s="21">
        <v>833593.01168</v>
      </c>
    </row>
    <row r="153" spans="1:21" ht="11.25" x14ac:dyDescent="0.25">
      <c r="A153" s="94">
        <v>55</v>
      </c>
      <c r="B153" s="265"/>
      <c r="C153" s="94" t="s">
        <v>176</v>
      </c>
      <c r="D153" s="126"/>
      <c r="E153" s="21">
        <v>0</v>
      </c>
      <c r="F153" s="126"/>
      <c r="G153" s="21">
        <v>1277547</v>
      </c>
      <c r="H153" s="126"/>
      <c r="I153" s="21">
        <v>1582108</v>
      </c>
      <c r="J153" s="126"/>
      <c r="K153" s="21">
        <v>17805283</v>
      </c>
      <c r="L153" s="126"/>
      <c r="M153" s="21">
        <v>0</v>
      </c>
      <c r="N153" s="126"/>
      <c r="O153" s="21">
        <v>647259</v>
      </c>
      <c r="P153" s="126"/>
      <c r="Q153" s="21">
        <v>7306808</v>
      </c>
      <c r="R153" s="126"/>
      <c r="S153" s="21">
        <v>3620135.77776</v>
      </c>
      <c r="T153" s="126"/>
      <c r="U153" s="21">
        <v>798295.65223999997</v>
      </c>
    </row>
    <row r="154" spans="1:21" ht="11.25" x14ac:dyDescent="0.25">
      <c r="A154" s="94">
        <v>56</v>
      </c>
      <c r="B154" s="265"/>
      <c r="C154" s="94" t="s">
        <v>177</v>
      </c>
      <c r="D154" s="126"/>
      <c r="E154" s="21">
        <v>0</v>
      </c>
      <c r="F154" s="126"/>
      <c r="G154" s="21">
        <v>1470595</v>
      </c>
      <c r="H154" s="126"/>
      <c r="I154" s="21">
        <v>1487004</v>
      </c>
      <c r="J154" s="126"/>
      <c r="K154" s="21">
        <v>13223234</v>
      </c>
      <c r="L154" s="126"/>
      <c r="M154" s="21">
        <v>97332</v>
      </c>
      <c r="N154" s="126"/>
      <c r="O154" s="21">
        <v>10659</v>
      </c>
      <c r="P154" s="126"/>
      <c r="Q154" s="21">
        <v>6588176</v>
      </c>
      <c r="R154" s="126"/>
      <c r="S154" s="21">
        <v>2744805.1660000002</v>
      </c>
      <c r="T154" s="126"/>
      <c r="U154" s="21">
        <v>232021.78399999999</v>
      </c>
    </row>
    <row r="155" spans="1:21" ht="11.25" x14ac:dyDescent="0.25">
      <c r="A155" s="94">
        <v>57</v>
      </c>
      <c r="B155" s="265"/>
      <c r="C155" s="94" t="s">
        <v>178</v>
      </c>
      <c r="D155" s="126"/>
      <c r="E155" s="21">
        <v>0</v>
      </c>
      <c r="F155" s="126"/>
      <c r="G155" s="21">
        <v>1400264</v>
      </c>
      <c r="H155" s="126"/>
      <c r="I155" s="21">
        <v>1302195</v>
      </c>
      <c r="J155" s="126"/>
      <c r="K155" s="21">
        <v>7741027</v>
      </c>
      <c r="L155" s="126"/>
      <c r="M155" s="21">
        <v>0</v>
      </c>
      <c r="N155" s="126"/>
      <c r="O155" s="21">
        <v>0</v>
      </c>
      <c r="P155" s="126"/>
      <c r="Q155" s="21">
        <v>3681626</v>
      </c>
      <c r="R155" s="126"/>
      <c r="S155" s="21">
        <v>2293934.3107200004</v>
      </c>
      <c r="T155" s="126"/>
      <c r="U155" s="21">
        <v>228731.61927999998</v>
      </c>
    </row>
    <row r="156" spans="1:21" ht="11.25" x14ac:dyDescent="0.25">
      <c r="A156" s="94">
        <v>58</v>
      </c>
      <c r="B156" s="265"/>
      <c r="C156" s="94" t="s">
        <v>179</v>
      </c>
      <c r="D156" s="126"/>
      <c r="E156" s="21">
        <v>0</v>
      </c>
      <c r="F156" s="126"/>
      <c r="G156" s="21">
        <v>2165098</v>
      </c>
      <c r="H156" s="126"/>
      <c r="I156" s="21">
        <v>3036187</v>
      </c>
      <c r="J156" s="126"/>
      <c r="K156" s="21">
        <v>40706354</v>
      </c>
      <c r="L156" s="126"/>
      <c r="M156" s="21">
        <v>175034</v>
      </c>
      <c r="N156" s="126"/>
      <c r="O156" s="21">
        <v>0</v>
      </c>
      <c r="P156" s="126"/>
      <c r="Q156" s="21">
        <v>13900093</v>
      </c>
      <c r="R156" s="126"/>
      <c r="S156" s="21">
        <v>9700392.98336</v>
      </c>
      <c r="T156" s="126"/>
      <c r="U156" s="21">
        <v>1582748.16664</v>
      </c>
    </row>
    <row r="157" spans="1:21" ht="11.25" x14ac:dyDescent="0.25">
      <c r="A157" s="94">
        <v>59</v>
      </c>
      <c r="B157" s="265"/>
      <c r="C157" s="94" t="s">
        <v>180</v>
      </c>
      <c r="D157" s="126"/>
      <c r="E157" s="21">
        <v>0</v>
      </c>
      <c r="F157" s="126"/>
      <c r="G157" s="21">
        <v>1101790</v>
      </c>
      <c r="H157" s="126"/>
      <c r="I157" s="21">
        <v>1427405</v>
      </c>
      <c r="J157" s="126"/>
      <c r="K157" s="21">
        <v>8537798</v>
      </c>
      <c r="L157" s="126"/>
      <c r="M157" s="21">
        <v>0</v>
      </c>
      <c r="N157" s="126"/>
      <c r="O157" s="21">
        <v>0</v>
      </c>
      <c r="P157" s="126"/>
      <c r="Q157" s="21">
        <v>4871361</v>
      </c>
      <c r="R157" s="126"/>
      <c r="S157" s="21">
        <v>3469781.0325999996</v>
      </c>
      <c r="T157" s="126"/>
      <c r="U157" s="21">
        <v>400522.64740000002</v>
      </c>
    </row>
    <row r="158" spans="1:21" ht="11.25" x14ac:dyDescent="0.25">
      <c r="A158" s="94">
        <v>60</v>
      </c>
      <c r="B158" s="265"/>
      <c r="C158" s="94" t="s">
        <v>181</v>
      </c>
      <c r="D158" s="126"/>
      <c r="E158" s="21">
        <v>0</v>
      </c>
      <c r="F158" s="126"/>
      <c r="G158" s="21">
        <v>6252454</v>
      </c>
      <c r="H158" s="126"/>
      <c r="I158" s="21">
        <v>6617556</v>
      </c>
      <c r="J158" s="126"/>
      <c r="K158" s="21">
        <v>80261769</v>
      </c>
      <c r="L158" s="126"/>
      <c r="M158" s="21">
        <v>1001</v>
      </c>
      <c r="N158" s="126"/>
      <c r="O158" s="21">
        <v>1939951</v>
      </c>
      <c r="P158" s="126"/>
      <c r="Q158" s="21">
        <v>19761158</v>
      </c>
      <c r="R158" s="126"/>
      <c r="S158" s="21">
        <v>11561743.249200001</v>
      </c>
      <c r="T158" s="126"/>
      <c r="U158" s="21">
        <v>1988811.0208000001</v>
      </c>
    </row>
    <row r="159" spans="1:21" ht="11.25" x14ac:dyDescent="0.25">
      <c r="A159" s="94">
        <v>61</v>
      </c>
      <c r="B159" s="265"/>
      <c r="C159" s="94" t="s">
        <v>182</v>
      </c>
      <c r="D159" s="126"/>
      <c r="E159" s="21">
        <v>0</v>
      </c>
      <c r="F159" s="126"/>
      <c r="G159" s="21">
        <v>2187510</v>
      </c>
      <c r="H159" s="126"/>
      <c r="I159" s="21">
        <v>1836938</v>
      </c>
      <c r="J159" s="126"/>
      <c r="K159" s="21">
        <v>12664096</v>
      </c>
      <c r="L159" s="126"/>
      <c r="M159" s="21">
        <v>73759</v>
      </c>
      <c r="N159" s="126"/>
      <c r="O159" s="21">
        <v>209771</v>
      </c>
      <c r="P159" s="126"/>
      <c r="Q159" s="21">
        <v>4555996</v>
      </c>
      <c r="R159" s="126"/>
      <c r="S159" s="21">
        <v>7353040.1881599994</v>
      </c>
      <c r="T159" s="126"/>
      <c r="U159" s="21">
        <v>609299.16183999996</v>
      </c>
    </row>
    <row r="160" spans="1:21" ht="11.25" x14ac:dyDescent="0.25">
      <c r="A160" s="94">
        <v>62</v>
      </c>
      <c r="B160" s="265"/>
      <c r="C160" s="94" t="s">
        <v>183</v>
      </c>
      <c r="D160" s="126"/>
      <c r="E160" s="21">
        <v>0</v>
      </c>
      <c r="F160" s="126"/>
      <c r="G160" s="21">
        <v>2731302</v>
      </c>
      <c r="H160" s="126"/>
      <c r="I160" s="21">
        <v>2037813</v>
      </c>
      <c r="J160" s="126"/>
      <c r="K160" s="21">
        <v>21862021</v>
      </c>
      <c r="L160" s="126"/>
      <c r="M160" s="21">
        <v>0</v>
      </c>
      <c r="N160" s="126"/>
      <c r="O160" s="21">
        <v>202189</v>
      </c>
      <c r="P160" s="126"/>
      <c r="Q160" s="21">
        <v>5517256</v>
      </c>
      <c r="R160" s="126"/>
      <c r="S160" s="21">
        <v>4010472.6278400011</v>
      </c>
      <c r="T160" s="126"/>
      <c r="U160" s="21">
        <v>166589.01216000001</v>
      </c>
    </row>
    <row r="161" spans="1:21" ht="11.25" x14ac:dyDescent="0.25">
      <c r="A161" s="94">
        <v>63</v>
      </c>
      <c r="B161" s="265"/>
      <c r="C161" s="94" t="s">
        <v>184</v>
      </c>
      <c r="D161" s="126"/>
      <c r="E161" s="21">
        <v>0</v>
      </c>
      <c r="F161" s="126"/>
      <c r="G161" s="21">
        <v>1814092</v>
      </c>
      <c r="H161" s="126"/>
      <c r="I161" s="21">
        <v>3728259</v>
      </c>
      <c r="J161" s="126"/>
      <c r="K161" s="21">
        <v>14047806</v>
      </c>
      <c r="L161" s="126"/>
      <c r="M161" s="21">
        <v>25000</v>
      </c>
      <c r="N161" s="126"/>
      <c r="O161" s="21">
        <v>847457</v>
      </c>
      <c r="P161" s="126"/>
      <c r="Q161" s="21">
        <v>10560441</v>
      </c>
      <c r="R161" s="126"/>
      <c r="S161" s="21">
        <v>3490645.4215200003</v>
      </c>
      <c r="T161" s="126"/>
      <c r="U161" s="21">
        <v>1275951.0984800002</v>
      </c>
    </row>
    <row r="162" spans="1:21" ht="11.25" x14ac:dyDescent="0.25">
      <c r="A162" s="94">
        <v>64</v>
      </c>
      <c r="B162" s="265"/>
      <c r="C162" s="94" t="s">
        <v>185</v>
      </c>
      <c r="D162" s="126"/>
      <c r="E162" s="21">
        <v>0</v>
      </c>
      <c r="F162" s="126"/>
      <c r="G162" s="21">
        <v>1383481</v>
      </c>
      <c r="H162" s="126"/>
      <c r="I162" s="21">
        <v>1663143</v>
      </c>
      <c r="J162" s="126"/>
      <c r="K162" s="21">
        <v>6813541</v>
      </c>
      <c r="L162" s="126"/>
      <c r="M162" s="21">
        <v>0</v>
      </c>
      <c r="N162" s="126"/>
      <c r="O162" s="21">
        <v>1176706</v>
      </c>
      <c r="P162" s="126"/>
      <c r="Q162" s="21">
        <v>4320951</v>
      </c>
      <c r="R162" s="126"/>
      <c r="S162" s="21">
        <v>2581188.5528799999</v>
      </c>
      <c r="T162" s="126"/>
      <c r="U162" s="21">
        <v>450986.59711999999</v>
      </c>
    </row>
    <row r="163" spans="1:21" ht="11.25" x14ac:dyDescent="0.25">
      <c r="A163" s="94">
        <v>65</v>
      </c>
      <c r="B163" s="265"/>
      <c r="C163" s="94" t="s">
        <v>186</v>
      </c>
      <c r="D163" s="126"/>
      <c r="E163" s="21">
        <v>0</v>
      </c>
      <c r="F163" s="126"/>
      <c r="G163" s="21">
        <v>1424560</v>
      </c>
      <c r="H163" s="126"/>
      <c r="I163" s="21">
        <v>1609725</v>
      </c>
      <c r="J163" s="126"/>
      <c r="K163" s="21">
        <v>19915605</v>
      </c>
      <c r="L163" s="126"/>
      <c r="M163" s="21">
        <v>0</v>
      </c>
      <c r="N163" s="126"/>
      <c r="O163" s="21">
        <v>667681</v>
      </c>
      <c r="P163" s="126"/>
      <c r="Q163" s="21">
        <v>7065775</v>
      </c>
      <c r="R163" s="126"/>
      <c r="S163" s="21">
        <v>3009621.7079200004</v>
      </c>
      <c r="T163" s="126"/>
      <c r="U163" s="21">
        <v>890030.78208000003</v>
      </c>
    </row>
    <row r="164" spans="1:21" ht="11.25" x14ac:dyDescent="0.25">
      <c r="A164" s="94">
        <v>66</v>
      </c>
      <c r="B164" s="265"/>
      <c r="C164" s="94" t="s">
        <v>187</v>
      </c>
      <c r="D164" s="126"/>
      <c r="E164" s="21">
        <v>0</v>
      </c>
      <c r="F164" s="126"/>
      <c r="G164" s="21">
        <v>3941940</v>
      </c>
      <c r="H164" s="126"/>
      <c r="I164" s="21">
        <v>2535912</v>
      </c>
      <c r="J164" s="126"/>
      <c r="K164" s="21">
        <v>38868117</v>
      </c>
      <c r="L164" s="126"/>
      <c r="M164" s="21">
        <v>-1003</v>
      </c>
      <c r="N164" s="126"/>
      <c r="O164" s="21">
        <v>14692</v>
      </c>
      <c r="P164" s="126"/>
      <c r="Q164" s="21">
        <v>19345134</v>
      </c>
      <c r="R164" s="126"/>
      <c r="S164" s="21">
        <v>11955050.069919998</v>
      </c>
      <c r="T164" s="126"/>
      <c r="U164" s="21">
        <v>618305.87008000002</v>
      </c>
    </row>
    <row r="165" spans="1:21" ht="11.25" x14ac:dyDescent="0.25">
      <c r="A165" s="94">
        <v>67</v>
      </c>
      <c r="B165" s="265"/>
      <c r="C165" s="94" t="s">
        <v>188</v>
      </c>
      <c r="D165" s="126"/>
      <c r="E165" s="21">
        <v>0</v>
      </c>
      <c r="F165" s="126"/>
      <c r="G165" s="21">
        <v>2088393</v>
      </c>
      <c r="H165" s="126"/>
      <c r="I165" s="21">
        <v>3538289</v>
      </c>
      <c r="J165" s="126"/>
      <c r="K165" s="21">
        <v>27939163</v>
      </c>
      <c r="L165" s="126"/>
      <c r="M165" s="21">
        <v>194806</v>
      </c>
      <c r="N165" s="126"/>
      <c r="O165" s="21">
        <v>990400</v>
      </c>
      <c r="P165" s="126"/>
      <c r="Q165" s="21">
        <v>12628181</v>
      </c>
      <c r="R165" s="126"/>
      <c r="S165" s="21">
        <v>4183791.3258399996</v>
      </c>
      <c r="T165" s="126"/>
      <c r="U165" s="21">
        <v>759527.34415999998</v>
      </c>
    </row>
    <row r="166" spans="1:21" ht="11.25" x14ac:dyDescent="0.25">
      <c r="A166" s="94">
        <v>68</v>
      </c>
      <c r="B166" s="265"/>
      <c r="C166" s="94" t="s">
        <v>189</v>
      </c>
      <c r="D166" s="126"/>
      <c r="E166" s="21">
        <v>0</v>
      </c>
      <c r="F166" s="126"/>
      <c r="G166" s="21">
        <v>1074705</v>
      </c>
      <c r="H166" s="126"/>
      <c r="I166" s="21">
        <v>3213709</v>
      </c>
      <c r="J166" s="126"/>
      <c r="K166" s="21">
        <v>24338480</v>
      </c>
      <c r="L166" s="126"/>
      <c r="M166" s="21">
        <v>23106</v>
      </c>
      <c r="N166" s="126"/>
      <c r="O166" s="21">
        <v>594166</v>
      </c>
      <c r="P166" s="126"/>
      <c r="Q166" s="21">
        <v>10185927</v>
      </c>
      <c r="R166" s="126"/>
      <c r="S166" s="21">
        <v>6173707.7733200006</v>
      </c>
      <c r="T166" s="126"/>
      <c r="U166" s="21">
        <v>914675.77667999989</v>
      </c>
    </row>
    <row r="167" spans="1:21" ht="11.25" x14ac:dyDescent="0.25">
      <c r="A167" s="94">
        <v>69</v>
      </c>
      <c r="B167" s="265"/>
      <c r="C167" s="94" t="s">
        <v>190</v>
      </c>
      <c r="D167" s="126"/>
      <c r="E167" s="21">
        <v>0</v>
      </c>
      <c r="F167" s="126"/>
      <c r="G167" s="21">
        <v>6045789</v>
      </c>
      <c r="H167" s="126"/>
      <c r="I167" s="21">
        <v>6233392</v>
      </c>
      <c r="J167" s="126"/>
      <c r="K167" s="21">
        <v>78409333</v>
      </c>
      <c r="L167" s="126"/>
      <c r="M167" s="21">
        <v>0</v>
      </c>
      <c r="N167" s="126"/>
      <c r="O167" s="21">
        <v>11908507</v>
      </c>
      <c r="P167" s="126"/>
      <c r="Q167" s="21">
        <v>23446481</v>
      </c>
      <c r="R167" s="126"/>
      <c r="S167" s="21">
        <v>16281550.436880004</v>
      </c>
      <c r="T167" s="126"/>
      <c r="U167" s="21">
        <v>2465272.1331199999</v>
      </c>
    </row>
    <row r="168" spans="1:21" ht="11.25" x14ac:dyDescent="0.25">
      <c r="A168" s="94">
        <v>70</v>
      </c>
      <c r="B168" s="265"/>
      <c r="C168" s="94" t="s">
        <v>191</v>
      </c>
      <c r="D168" s="126"/>
      <c r="E168" s="21">
        <v>0</v>
      </c>
      <c r="F168" s="126"/>
      <c r="G168" s="21">
        <v>3895130</v>
      </c>
      <c r="H168" s="126"/>
      <c r="I168" s="21">
        <v>2331260</v>
      </c>
      <c r="J168" s="126"/>
      <c r="K168" s="21">
        <v>28875450</v>
      </c>
      <c r="L168" s="126"/>
      <c r="M168" s="21">
        <v>0</v>
      </c>
      <c r="N168" s="126"/>
      <c r="O168" s="21">
        <v>48442</v>
      </c>
      <c r="P168" s="126"/>
      <c r="Q168" s="21">
        <v>6679427</v>
      </c>
      <c r="R168" s="126"/>
      <c r="S168" s="21">
        <v>3058407.2262399998</v>
      </c>
      <c r="T168" s="126"/>
      <c r="U168" s="21">
        <v>176197.45376</v>
      </c>
    </row>
    <row r="169" spans="1:21" ht="11.25" x14ac:dyDescent="0.25">
      <c r="A169" s="94">
        <v>71</v>
      </c>
      <c r="B169" s="265"/>
      <c r="C169" s="94" t="s">
        <v>192</v>
      </c>
      <c r="D169" s="126"/>
      <c r="E169" s="21">
        <v>112411</v>
      </c>
      <c r="F169" s="126"/>
      <c r="G169" s="21">
        <v>1697884</v>
      </c>
      <c r="H169" s="126"/>
      <c r="I169" s="21">
        <v>2181618</v>
      </c>
      <c r="J169" s="126"/>
      <c r="K169" s="21">
        <v>19524315</v>
      </c>
      <c r="L169" s="126"/>
      <c r="M169" s="21">
        <v>0</v>
      </c>
      <c r="N169" s="126"/>
      <c r="O169" s="21">
        <v>3445789</v>
      </c>
      <c r="P169" s="126"/>
      <c r="Q169" s="21">
        <v>5469967</v>
      </c>
      <c r="R169" s="126"/>
      <c r="S169" s="21">
        <v>4865106.9339199997</v>
      </c>
      <c r="T169" s="126"/>
      <c r="U169" s="21">
        <v>958496.26607999997</v>
      </c>
    </row>
    <row r="170" spans="1:21" ht="11.25" x14ac:dyDescent="0.25">
      <c r="A170" s="94">
        <v>72</v>
      </c>
      <c r="B170" s="265"/>
      <c r="C170" s="94" t="s">
        <v>193</v>
      </c>
      <c r="D170" s="126"/>
      <c r="E170" s="21">
        <v>0</v>
      </c>
      <c r="F170" s="126"/>
      <c r="G170" s="21">
        <v>4951948</v>
      </c>
      <c r="H170" s="126"/>
      <c r="I170" s="21">
        <v>1624152</v>
      </c>
      <c r="J170" s="126"/>
      <c r="K170" s="21">
        <v>56124949</v>
      </c>
      <c r="L170" s="126"/>
      <c r="M170" s="21">
        <v>36287</v>
      </c>
      <c r="N170" s="126"/>
      <c r="O170" s="21">
        <v>424980</v>
      </c>
      <c r="P170" s="126"/>
      <c r="Q170" s="21">
        <v>19678572</v>
      </c>
      <c r="R170" s="126"/>
      <c r="S170" s="21">
        <v>8283641.0750799999</v>
      </c>
      <c r="T170" s="126"/>
      <c r="U170" s="21">
        <v>466889.55492000002</v>
      </c>
    </row>
    <row r="171" spans="1:21" ht="11.25" x14ac:dyDescent="0.25">
      <c r="A171" s="94">
        <v>73</v>
      </c>
      <c r="B171" s="265"/>
      <c r="C171" s="94" t="s">
        <v>194</v>
      </c>
      <c r="D171" s="126"/>
      <c r="E171" s="21">
        <v>0</v>
      </c>
      <c r="F171" s="126"/>
      <c r="G171" s="21">
        <v>82888000</v>
      </c>
      <c r="H171" s="126"/>
      <c r="I171" s="21">
        <v>7171000</v>
      </c>
      <c r="J171" s="126"/>
      <c r="K171" s="21">
        <v>702001000</v>
      </c>
      <c r="L171" s="126"/>
      <c r="M171" s="21">
        <v>85000</v>
      </c>
      <c r="N171" s="126"/>
      <c r="O171" s="21">
        <v>92388000</v>
      </c>
      <c r="P171" s="126"/>
      <c r="Q171" s="21">
        <v>168050000</v>
      </c>
      <c r="R171" s="126"/>
      <c r="S171" s="21">
        <v>38314606.084080003</v>
      </c>
      <c r="T171" s="126"/>
      <c r="U171" s="21">
        <v>2220213.5359199997</v>
      </c>
    </row>
    <row r="172" spans="1:21" ht="11.25" x14ac:dyDescent="0.25">
      <c r="A172" s="94">
        <v>74</v>
      </c>
      <c r="B172" s="265"/>
      <c r="C172" s="94" t="s">
        <v>195</v>
      </c>
      <c r="D172" s="126"/>
      <c r="E172" s="21">
        <v>0</v>
      </c>
      <c r="F172" s="126"/>
      <c r="G172" s="21">
        <v>0</v>
      </c>
      <c r="H172" s="126"/>
      <c r="I172" s="21">
        <v>0</v>
      </c>
      <c r="J172" s="126"/>
      <c r="K172" s="21">
        <v>0</v>
      </c>
      <c r="L172" s="126"/>
      <c r="M172" s="21">
        <v>0</v>
      </c>
      <c r="N172" s="126"/>
      <c r="O172" s="21">
        <v>0</v>
      </c>
      <c r="P172" s="126"/>
      <c r="Q172" s="21">
        <v>0</v>
      </c>
      <c r="R172" s="126"/>
      <c r="S172" s="21"/>
      <c r="T172" s="126"/>
      <c r="U172" s="21"/>
    </row>
    <row r="173" spans="1:21" ht="11.25" x14ac:dyDescent="0.25">
      <c r="A173" s="94">
        <v>75</v>
      </c>
      <c r="B173" s="265"/>
      <c r="C173" s="94" t="s">
        <v>196</v>
      </c>
      <c r="D173" s="126"/>
      <c r="E173" s="21">
        <v>0</v>
      </c>
      <c r="F173" s="126"/>
      <c r="G173" s="21">
        <v>1193099</v>
      </c>
      <c r="H173" s="126"/>
      <c r="I173" s="21">
        <v>1246356</v>
      </c>
      <c r="J173" s="126"/>
      <c r="K173" s="21">
        <v>5530726</v>
      </c>
      <c r="L173" s="126"/>
      <c r="M173" s="21">
        <v>93360</v>
      </c>
      <c r="N173" s="126"/>
      <c r="O173" s="21">
        <v>31415</v>
      </c>
      <c r="P173" s="126"/>
      <c r="Q173" s="21">
        <v>2856354</v>
      </c>
      <c r="R173" s="126"/>
      <c r="S173" s="21">
        <v>2636293.685839999</v>
      </c>
      <c r="T173" s="126"/>
      <c r="U173" s="21">
        <v>67432.174159999995</v>
      </c>
    </row>
    <row r="174" spans="1:21" ht="11.25" x14ac:dyDescent="0.25">
      <c r="A174" s="94">
        <v>76</v>
      </c>
      <c r="B174" s="265"/>
      <c r="C174" s="94" t="s">
        <v>113</v>
      </c>
      <c r="D174" s="126"/>
      <c r="E174" s="21">
        <v>0</v>
      </c>
      <c r="F174" s="126"/>
      <c r="G174" s="21">
        <v>1062492</v>
      </c>
      <c r="H174" s="126"/>
      <c r="I174" s="21">
        <v>1385239</v>
      </c>
      <c r="J174" s="126"/>
      <c r="K174" s="21">
        <v>12065612</v>
      </c>
      <c r="L174" s="126"/>
      <c r="M174" s="21">
        <v>25129</v>
      </c>
      <c r="N174" s="126"/>
      <c r="O174" s="21">
        <v>597492</v>
      </c>
      <c r="P174" s="126"/>
      <c r="Q174" s="21">
        <v>6141705</v>
      </c>
      <c r="R174" s="126"/>
      <c r="S174" s="21">
        <v>2965219.1789599997</v>
      </c>
      <c r="T174" s="126"/>
      <c r="U174" s="21">
        <v>368974.44104000001</v>
      </c>
    </row>
    <row r="175" spans="1:21" ht="11.25" x14ac:dyDescent="0.25">
      <c r="A175" s="94">
        <v>77</v>
      </c>
      <c r="B175" s="265"/>
      <c r="C175" s="94" t="s">
        <v>114</v>
      </c>
      <c r="D175" s="126"/>
      <c r="E175" s="21">
        <v>0</v>
      </c>
      <c r="F175" s="126"/>
      <c r="G175" s="21">
        <v>15814705</v>
      </c>
      <c r="H175" s="126"/>
      <c r="I175" s="21">
        <v>5627640</v>
      </c>
      <c r="J175" s="126"/>
      <c r="K175" s="21">
        <v>107672576</v>
      </c>
      <c r="L175" s="126"/>
      <c r="M175" s="21">
        <v>0</v>
      </c>
      <c r="N175" s="126"/>
      <c r="O175" s="21">
        <v>467850</v>
      </c>
      <c r="P175" s="126"/>
      <c r="Q175" s="21">
        <v>33486455</v>
      </c>
      <c r="R175" s="126"/>
      <c r="S175" s="21">
        <v>19989899.750640005</v>
      </c>
      <c r="T175" s="126"/>
      <c r="U175" s="21">
        <v>1452678.23936</v>
      </c>
    </row>
    <row r="176" spans="1:21" ht="11.25" x14ac:dyDescent="0.25">
      <c r="A176" s="94">
        <v>78</v>
      </c>
      <c r="B176" s="265"/>
      <c r="C176" s="94" t="s">
        <v>197</v>
      </c>
      <c r="D176" s="126"/>
      <c r="E176" s="21">
        <v>0</v>
      </c>
      <c r="F176" s="126"/>
      <c r="G176" s="21">
        <v>3322117</v>
      </c>
      <c r="H176" s="126"/>
      <c r="I176" s="21">
        <v>2536325</v>
      </c>
      <c r="J176" s="126"/>
      <c r="K176" s="21">
        <v>23101709</v>
      </c>
      <c r="L176" s="126"/>
      <c r="M176" s="21">
        <v>195709</v>
      </c>
      <c r="N176" s="126"/>
      <c r="O176" s="21">
        <v>0</v>
      </c>
      <c r="P176" s="126"/>
      <c r="Q176" s="21">
        <v>7434788</v>
      </c>
      <c r="R176" s="126"/>
      <c r="S176" s="21">
        <v>10251543.852879997</v>
      </c>
      <c r="T176" s="126"/>
      <c r="U176" s="21">
        <v>827950.47712000005</v>
      </c>
    </row>
    <row r="177" spans="1:21" ht="11.25" x14ac:dyDescent="0.25">
      <c r="A177" s="94">
        <v>79</v>
      </c>
      <c r="B177" s="265"/>
      <c r="C177" s="94" t="s">
        <v>198</v>
      </c>
      <c r="D177" s="126"/>
      <c r="E177" s="21">
        <v>0</v>
      </c>
      <c r="F177" s="126"/>
      <c r="G177" s="21">
        <v>7230388</v>
      </c>
      <c r="H177" s="126"/>
      <c r="I177" s="21">
        <v>9314316</v>
      </c>
      <c r="J177" s="126"/>
      <c r="K177" s="21">
        <v>93083312</v>
      </c>
      <c r="L177" s="126"/>
      <c r="M177" s="21">
        <v>518725</v>
      </c>
      <c r="N177" s="126"/>
      <c r="O177" s="21">
        <v>180000</v>
      </c>
      <c r="P177" s="126"/>
      <c r="Q177" s="21">
        <v>35858712</v>
      </c>
      <c r="R177" s="126"/>
      <c r="S177" s="21">
        <v>13949889.979039995</v>
      </c>
      <c r="T177" s="126"/>
      <c r="U177" s="21">
        <v>1110656.7709600001</v>
      </c>
    </row>
    <row r="178" spans="1:21" ht="11.25" x14ac:dyDescent="0.25">
      <c r="A178" s="94">
        <v>80</v>
      </c>
      <c r="B178" s="265"/>
      <c r="C178" s="94" t="s">
        <v>199</v>
      </c>
      <c r="D178" s="126"/>
      <c r="E178" s="21">
        <v>0</v>
      </c>
      <c r="F178" s="126"/>
      <c r="G178" s="21">
        <v>0</v>
      </c>
      <c r="H178" s="126"/>
      <c r="I178" s="21">
        <v>0</v>
      </c>
      <c r="J178" s="126"/>
      <c r="K178" s="21">
        <v>0</v>
      </c>
      <c r="L178" s="126"/>
      <c r="M178" s="21">
        <v>0</v>
      </c>
      <c r="N178" s="126"/>
      <c r="O178" s="21">
        <v>0</v>
      </c>
      <c r="P178" s="126"/>
      <c r="Q178" s="21">
        <v>0</v>
      </c>
      <c r="R178" s="126"/>
      <c r="S178" s="21"/>
      <c r="T178" s="126"/>
      <c r="U178" s="21"/>
    </row>
    <row r="179" spans="1:21" ht="11.25" x14ac:dyDescent="0.25">
      <c r="A179" s="94">
        <v>81</v>
      </c>
      <c r="B179" s="265"/>
      <c r="C179" s="94" t="s">
        <v>200</v>
      </c>
      <c r="D179" s="126"/>
      <c r="E179" s="21">
        <v>0</v>
      </c>
      <c r="F179" s="126"/>
      <c r="G179" s="21">
        <v>994560</v>
      </c>
      <c r="H179" s="126"/>
      <c r="I179" s="21">
        <v>2883429</v>
      </c>
      <c r="J179" s="126"/>
      <c r="K179" s="21">
        <v>39618364</v>
      </c>
      <c r="L179" s="126"/>
      <c r="M179" s="21">
        <v>0</v>
      </c>
      <c r="N179" s="126"/>
      <c r="O179" s="21">
        <v>0</v>
      </c>
      <c r="P179" s="126"/>
      <c r="Q179" s="21">
        <v>18912171</v>
      </c>
      <c r="R179" s="126"/>
      <c r="S179" s="21">
        <v>5426264.2037200006</v>
      </c>
      <c r="T179" s="126"/>
      <c r="U179" s="21">
        <v>1481316.45628</v>
      </c>
    </row>
    <row r="180" spans="1:21" ht="11.25" x14ac:dyDescent="0.25">
      <c r="A180" s="94">
        <v>82</v>
      </c>
      <c r="B180" s="265"/>
      <c r="C180" s="94" t="s">
        <v>201</v>
      </c>
      <c r="D180" s="126"/>
      <c r="E180" s="21">
        <v>0</v>
      </c>
      <c r="F180" s="126"/>
      <c r="G180" s="21">
        <v>4750299</v>
      </c>
      <c r="H180" s="126"/>
      <c r="I180" s="21">
        <v>3100623</v>
      </c>
      <c r="J180" s="126"/>
      <c r="K180" s="21">
        <v>52991927</v>
      </c>
      <c r="L180" s="126"/>
      <c r="M180" s="21">
        <v>219549</v>
      </c>
      <c r="N180" s="126"/>
      <c r="O180" s="21">
        <v>750244</v>
      </c>
      <c r="P180" s="126"/>
      <c r="Q180" s="21">
        <v>13177623</v>
      </c>
      <c r="R180" s="126"/>
      <c r="S180" s="21">
        <v>10349826.1938</v>
      </c>
      <c r="T180" s="126"/>
      <c r="U180" s="21">
        <v>965703.4561999999</v>
      </c>
    </row>
    <row r="181" spans="1:21" ht="11.25" x14ac:dyDescent="0.25">
      <c r="A181" s="94">
        <v>83</v>
      </c>
      <c r="B181" s="265"/>
      <c r="C181" s="94" t="s">
        <v>202</v>
      </c>
      <c r="D181" s="126"/>
      <c r="E181" s="21">
        <v>0</v>
      </c>
      <c r="F181" s="126"/>
      <c r="G181" s="21">
        <v>2358823</v>
      </c>
      <c r="H181" s="126"/>
      <c r="I181" s="21">
        <v>3153193</v>
      </c>
      <c r="J181" s="126"/>
      <c r="K181" s="21">
        <v>46786295</v>
      </c>
      <c r="L181" s="126"/>
      <c r="M181" s="21">
        <v>223529</v>
      </c>
      <c r="N181" s="126"/>
      <c r="O181" s="21">
        <v>269751</v>
      </c>
      <c r="P181" s="126"/>
      <c r="Q181" s="21">
        <v>18006403</v>
      </c>
      <c r="R181" s="126"/>
      <c r="S181" s="21">
        <v>12435079.310799997</v>
      </c>
      <c r="T181" s="126"/>
      <c r="U181" s="21">
        <v>2183232.9292000001</v>
      </c>
    </row>
    <row r="182" spans="1:21" ht="11.25" x14ac:dyDescent="0.25">
      <c r="A182" s="94">
        <v>84</v>
      </c>
      <c r="B182" s="265"/>
      <c r="C182" s="94" t="s">
        <v>203</v>
      </c>
      <c r="D182" s="126"/>
      <c r="E182" s="21">
        <v>0</v>
      </c>
      <c r="F182" s="126"/>
      <c r="G182" s="21">
        <v>2859474</v>
      </c>
      <c r="H182" s="126"/>
      <c r="I182" s="21">
        <v>4334624</v>
      </c>
      <c r="J182" s="126"/>
      <c r="K182" s="21">
        <v>26301830</v>
      </c>
      <c r="L182" s="126"/>
      <c r="M182" s="21">
        <v>0</v>
      </c>
      <c r="N182" s="126"/>
      <c r="O182" s="21">
        <v>0</v>
      </c>
      <c r="P182" s="126"/>
      <c r="Q182" s="21">
        <v>7059492</v>
      </c>
      <c r="R182" s="126"/>
      <c r="S182" s="21">
        <v>6657872.3315599998</v>
      </c>
      <c r="T182" s="126"/>
      <c r="U182" s="21">
        <v>674077.0184399999</v>
      </c>
    </row>
    <row r="183" spans="1:21" ht="11.25" x14ac:dyDescent="0.25">
      <c r="A183" s="94">
        <v>85</v>
      </c>
      <c r="B183" s="265"/>
      <c r="C183" s="94" t="s">
        <v>204</v>
      </c>
      <c r="D183" s="126"/>
      <c r="E183" s="21">
        <v>0</v>
      </c>
      <c r="F183" s="126"/>
      <c r="G183" s="21">
        <v>19750362</v>
      </c>
      <c r="H183" s="126"/>
      <c r="I183" s="21">
        <v>6676464</v>
      </c>
      <c r="J183" s="126"/>
      <c r="K183" s="21">
        <v>184786485</v>
      </c>
      <c r="L183" s="126"/>
      <c r="M183" s="21">
        <v>19162</v>
      </c>
      <c r="N183" s="126"/>
      <c r="O183" s="21">
        <v>453459</v>
      </c>
      <c r="P183" s="126"/>
      <c r="Q183" s="21">
        <v>54499099</v>
      </c>
      <c r="R183" s="126"/>
      <c r="S183" s="21">
        <v>24087109.486919999</v>
      </c>
      <c r="T183" s="126"/>
      <c r="U183" s="21">
        <v>1584504.5030799999</v>
      </c>
    </row>
    <row r="184" spans="1:21" ht="11.25" x14ac:dyDescent="0.25">
      <c r="A184" s="94">
        <v>86</v>
      </c>
      <c r="B184" s="265"/>
      <c r="C184" s="94" t="s">
        <v>205</v>
      </c>
      <c r="D184" s="126"/>
      <c r="E184" s="21">
        <v>0</v>
      </c>
      <c r="F184" s="126"/>
      <c r="G184" s="21">
        <v>13455096</v>
      </c>
      <c r="H184" s="126"/>
      <c r="I184" s="21">
        <v>8204257</v>
      </c>
      <c r="J184" s="126"/>
      <c r="K184" s="21">
        <v>220902728</v>
      </c>
      <c r="L184" s="126"/>
      <c r="M184" s="21">
        <v>6651</v>
      </c>
      <c r="N184" s="126"/>
      <c r="O184" s="21">
        <v>138913</v>
      </c>
      <c r="P184" s="126"/>
      <c r="Q184" s="21">
        <v>56475505</v>
      </c>
      <c r="R184" s="126"/>
      <c r="S184" s="21">
        <v>24524467.613280006</v>
      </c>
      <c r="T184" s="126"/>
      <c r="U184" s="21">
        <v>1042884.93672</v>
      </c>
    </row>
    <row r="185" spans="1:21" ht="11.25" x14ac:dyDescent="0.25">
      <c r="A185" s="94">
        <v>87</v>
      </c>
      <c r="B185" s="265"/>
      <c r="C185" s="94" t="s">
        <v>206</v>
      </c>
      <c r="D185" s="126"/>
      <c r="E185" s="21">
        <v>0</v>
      </c>
      <c r="F185" s="126"/>
      <c r="G185" s="21">
        <v>761708</v>
      </c>
      <c r="H185" s="126"/>
      <c r="I185" s="21">
        <v>1136250</v>
      </c>
      <c r="J185" s="126"/>
      <c r="K185" s="21">
        <v>4801256</v>
      </c>
      <c r="L185" s="126"/>
      <c r="M185" s="21">
        <v>382</v>
      </c>
      <c r="N185" s="126"/>
      <c r="O185" s="21">
        <v>0</v>
      </c>
      <c r="P185" s="126"/>
      <c r="Q185" s="21">
        <v>3878283</v>
      </c>
      <c r="R185" s="126"/>
      <c r="S185" s="21">
        <v>13285952.283200001</v>
      </c>
      <c r="T185" s="126"/>
      <c r="U185" s="21">
        <v>189186.2268</v>
      </c>
    </row>
    <row r="186" spans="1:21" ht="11.25" x14ac:dyDescent="0.25">
      <c r="A186" s="94">
        <v>88</v>
      </c>
      <c r="B186" s="265"/>
      <c r="C186" s="94" t="s">
        <v>207</v>
      </c>
      <c r="D186" s="126"/>
      <c r="E186" s="21">
        <v>28500</v>
      </c>
      <c r="F186" s="126"/>
      <c r="G186" s="21">
        <v>1466657</v>
      </c>
      <c r="H186" s="126"/>
      <c r="I186" s="21">
        <v>2333657</v>
      </c>
      <c r="J186" s="126"/>
      <c r="K186" s="21">
        <v>11984033</v>
      </c>
      <c r="L186" s="126"/>
      <c r="M186" s="21">
        <v>0</v>
      </c>
      <c r="N186" s="126"/>
      <c r="O186" s="21">
        <v>1135656</v>
      </c>
      <c r="P186" s="126"/>
      <c r="Q186" s="21">
        <v>5176389</v>
      </c>
      <c r="R186" s="126"/>
      <c r="S186" s="21">
        <v>7769608.8491200004</v>
      </c>
      <c r="T186" s="126"/>
      <c r="U186" s="21">
        <v>490994.03087999998</v>
      </c>
    </row>
    <row r="187" spans="1:21" ht="11.25" x14ac:dyDescent="0.25">
      <c r="A187" s="94">
        <v>89</v>
      </c>
      <c r="B187" s="265"/>
      <c r="C187" s="94" t="s">
        <v>208</v>
      </c>
      <c r="D187" s="126"/>
      <c r="E187" s="21">
        <v>0</v>
      </c>
      <c r="F187" s="126"/>
      <c r="G187" s="21">
        <v>3430320</v>
      </c>
      <c r="H187" s="126"/>
      <c r="I187" s="21">
        <v>4020133</v>
      </c>
      <c r="J187" s="126"/>
      <c r="K187" s="21">
        <v>59067752</v>
      </c>
      <c r="L187" s="126"/>
      <c r="M187" s="21">
        <v>31457</v>
      </c>
      <c r="N187" s="126"/>
      <c r="O187" s="21">
        <v>490240</v>
      </c>
      <c r="P187" s="126"/>
      <c r="Q187" s="21">
        <v>18780464</v>
      </c>
      <c r="R187" s="126"/>
      <c r="S187" s="21">
        <v>7498103.22016</v>
      </c>
      <c r="T187" s="126"/>
      <c r="U187" s="21">
        <v>3232679.9398400001</v>
      </c>
    </row>
    <row r="188" spans="1:21" ht="11.25" x14ac:dyDescent="0.25">
      <c r="A188" s="94">
        <v>90</v>
      </c>
      <c r="B188" s="265"/>
      <c r="C188" s="94" t="s">
        <v>209</v>
      </c>
      <c r="D188" s="126"/>
      <c r="E188" s="30">
        <v>0</v>
      </c>
      <c r="F188" s="126"/>
      <c r="G188" s="30">
        <v>5256463</v>
      </c>
      <c r="H188" s="126"/>
      <c r="I188" s="30">
        <v>3082480</v>
      </c>
      <c r="J188" s="126"/>
      <c r="K188" s="30">
        <v>42077740</v>
      </c>
      <c r="L188" s="126"/>
      <c r="M188" s="30">
        <v>59519</v>
      </c>
      <c r="N188" s="126"/>
      <c r="O188" s="30">
        <v>866024</v>
      </c>
      <c r="P188" s="126"/>
      <c r="Q188" s="30">
        <v>12776588</v>
      </c>
      <c r="R188" s="126"/>
      <c r="S188" s="21">
        <v>4624130.4120400008</v>
      </c>
      <c r="T188" s="126"/>
      <c r="U188" s="21">
        <v>662338.93796000001</v>
      </c>
    </row>
    <row r="189" spans="1:21" ht="11.25" x14ac:dyDescent="0.25">
      <c r="A189" s="94">
        <v>91</v>
      </c>
      <c r="B189" s="265"/>
      <c r="C189" s="94" t="s">
        <v>210</v>
      </c>
      <c r="D189" s="126"/>
      <c r="E189" s="21">
        <v>0</v>
      </c>
      <c r="F189" s="126"/>
      <c r="G189" s="21">
        <v>4046052</v>
      </c>
      <c r="H189" s="126"/>
      <c r="I189" s="21">
        <v>4253563</v>
      </c>
      <c r="J189" s="126"/>
      <c r="K189" s="21">
        <v>65814475</v>
      </c>
      <c r="L189" s="126"/>
      <c r="M189" s="21">
        <v>74218</v>
      </c>
      <c r="N189" s="126"/>
      <c r="O189" s="21">
        <v>234597</v>
      </c>
      <c r="P189" s="126"/>
      <c r="Q189" s="21">
        <v>21649417</v>
      </c>
      <c r="R189" s="126"/>
      <c r="S189" s="21">
        <v>24554996.522</v>
      </c>
      <c r="T189" s="126"/>
      <c r="U189" s="21">
        <v>2037094.318</v>
      </c>
    </row>
    <row r="190" spans="1:21" ht="11.25" x14ac:dyDescent="0.25">
      <c r="A190" s="94">
        <v>92</v>
      </c>
      <c r="B190" s="265"/>
      <c r="C190" s="94" t="s">
        <v>211</v>
      </c>
      <c r="D190" s="126"/>
      <c r="E190" s="21">
        <v>0</v>
      </c>
      <c r="F190" s="126"/>
      <c r="G190" s="21">
        <v>1769422</v>
      </c>
      <c r="H190" s="126"/>
      <c r="I190" s="21">
        <v>1964530</v>
      </c>
      <c r="J190" s="126"/>
      <c r="K190" s="21">
        <v>16210796</v>
      </c>
      <c r="L190" s="126"/>
      <c r="M190" s="21">
        <v>1616</v>
      </c>
      <c r="N190" s="126"/>
      <c r="O190" s="21">
        <v>898951</v>
      </c>
      <c r="P190" s="126"/>
      <c r="Q190" s="21">
        <v>7292946</v>
      </c>
      <c r="R190" s="126"/>
      <c r="S190" s="21">
        <v>3169564.7673599995</v>
      </c>
      <c r="T190" s="126"/>
      <c r="U190" s="21">
        <v>833330.47263999982</v>
      </c>
    </row>
    <row r="191" spans="1:21" ht="11.25" x14ac:dyDescent="0.25">
      <c r="A191" s="94">
        <v>93</v>
      </c>
      <c r="B191" s="265"/>
      <c r="C191" s="94" t="s">
        <v>212</v>
      </c>
      <c r="D191" s="126"/>
      <c r="E191" s="21">
        <v>33489</v>
      </c>
      <c r="F191" s="126"/>
      <c r="G191" s="21">
        <v>2351831</v>
      </c>
      <c r="H191" s="126"/>
      <c r="I191" s="21">
        <v>4329375</v>
      </c>
      <c r="J191" s="126"/>
      <c r="K191" s="21">
        <v>61596939</v>
      </c>
      <c r="L191" s="126"/>
      <c r="M191" s="21">
        <v>10321</v>
      </c>
      <c r="N191" s="126"/>
      <c r="O191" s="21">
        <v>0</v>
      </c>
      <c r="P191" s="126"/>
      <c r="Q191" s="21">
        <v>27117161</v>
      </c>
      <c r="R191" s="126"/>
      <c r="S191" s="21">
        <v>8923803.3849599995</v>
      </c>
      <c r="T191" s="126"/>
      <c r="U191" s="21">
        <v>3023757.55504</v>
      </c>
    </row>
    <row r="192" spans="1:21" ht="11.25" x14ac:dyDescent="0.25">
      <c r="A192" s="94">
        <v>94</v>
      </c>
      <c r="B192" s="265"/>
      <c r="C192" s="94" t="s">
        <v>213</v>
      </c>
      <c r="D192" s="126"/>
      <c r="E192" s="21">
        <v>0</v>
      </c>
      <c r="F192" s="126"/>
      <c r="G192" s="21">
        <v>2277947</v>
      </c>
      <c r="H192" s="126"/>
      <c r="I192" s="21">
        <v>2644725</v>
      </c>
      <c r="J192" s="126"/>
      <c r="K192" s="21">
        <v>40324069</v>
      </c>
      <c r="L192" s="126"/>
      <c r="M192" s="21">
        <v>171015</v>
      </c>
      <c r="N192" s="126"/>
      <c r="O192" s="21">
        <v>44972</v>
      </c>
      <c r="P192" s="126"/>
      <c r="Q192" s="21">
        <v>12934015</v>
      </c>
      <c r="R192" s="126"/>
      <c r="S192" s="21">
        <v>12315946.228480002</v>
      </c>
      <c r="T192" s="126"/>
      <c r="U192" s="21">
        <v>1242864.9815199999</v>
      </c>
    </row>
    <row r="193" spans="1:21" ht="11.25" x14ac:dyDescent="0.25">
      <c r="A193" s="131">
        <v>95</v>
      </c>
      <c r="B193" s="265"/>
      <c r="C193" s="94" t="s">
        <v>214</v>
      </c>
      <c r="D193" s="126"/>
      <c r="E193" s="23">
        <v>0</v>
      </c>
      <c r="F193" s="126"/>
      <c r="G193" s="23">
        <v>9906174</v>
      </c>
      <c r="H193" s="126"/>
      <c r="I193" s="23">
        <v>4555408</v>
      </c>
      <c r="J193" s="126"/>
      <c r="K193" s="23">
        <v>89918556</v>
      </c>
      <c r="L193" s="126"/>
      <c r="M193" s="23">
        <v>11640</v>
      </c>
      <c r="N193" s="126"/>
      <c r="O193" s="23">
        <v>0</v>
      </c>
      <c r="P193" s="126"/>
      <c r="Q193" s="23">
        <v>41858838</v>
      </c>
      <c r="R193" s="126"/>
      <c r="S193" s="23">
        <v>4129656.3403999996</v>
      </c>
      <c r="T193" s="126"/>
      <c r="U193" s="23">
        <v>439681.43959999998</v>
      </c>
    </row>
    <row r="194" spans="1:21" ht="9.75" customHeight="1" x14ac:dyDescent="0.25">
      <c r="A194" s="126"/>
      <c r="B194" s="126"/>
      <c r="D194" s="126"/>
      <c r="E194" s="126"/>
      <c r="F194" s="126"/>
      <c r="G194" s="126"/>
      <c r="H194" s="126"/>
      <c r="I194" s="126"/>
      <c r="J194" s="126"/>
      <c r="K194" s="126"/>
      <c r="L194" s="126"/>
      <c r="M194" s="126"/>
      <c r="N194" s="126"/>
      <c r="O194" s="126"/>
      <c r="P194" s="126"/>
      <c r="Q194" s="126"/>
      <c r="R194" s="126"/>
      <c r="S194" s="126"/>
      <c r="T194" s="126"/>
      <c r="U194" s="126"/>
    </row>
    <row r="195" spans="1:21" ht="9.75" customHeight="1" x14ac:dyDescent="0.25">
      <c r="A195" s="131">
        <f>A193</f>
        <v>95</v>
      </c>
      <c r="B195" s="126"/>
      <c r="C195" s="123" t="s">
        <v>65</v>
      </c>
      <c r="D195" s="126"/>
      <c r="E195" s="24">
        <f>SUM(E82:E193)</f>
        <v>416651</v>
      </c>
      <c r="F195" s="126"/>
      <c r="G195" s="24">
        <f>SUM(G82:G193)</f>
        <v>904583339</v>
      </c>
      <c r="H195" s="126"/>
      <c r="I195" s="24">
        <f>SUM(I82:I193)</f>
        <v>341251353</v>
      </c>
      <c r="J195" s="126"/>
      <c r="K195" s="24">
        <f>SUM(K82:K193)</f>
        <v>6433756085</v>
      </c>
      <c r="L195" s="126"/>
      <c r="M195" s="24">
        <f>SUM(M82:M193)</f>
        <v>5643983</v>
      </c>
      <c r="N195" s="126"/>
      <c r="O195" s="24">
        <f>SUM(O82:O193)</f>
        <v>479715515</v>
      </c>
      <c r="P195" s="126"/>
      <c r="Q195" s="24">
        <f>SUM(Q82:Q193)</f>
        <v>2240863796</v>
      </c>
      <c r="R195" s="126"/>
      <c r="S195" s="24">
        <f>SUM(S82:S193)</f>
        <v>916954204.63667989</v>
      </c>
      <c r="T195" s="126"/>
      <c r="U195" s="24">
        <f>SUM(U82:U193)</f>
        <v>87569963.773319989</v>
      </c>
    </row>
    <row r="196" spans="1:21" ht="8.85" customHeight="1" x14ac:dyDescent="0.25">
      <c r="A196" s="126"/>
      <c r="B196" s="126"/>
      <c r="D196" s="126"/>
      <c r="E196" s="126"/>
      <c r="F196" s="126"/>
      <c r="G196" s="126"/>
      <c r="H196" s="126"/>
      <c r="I196" s="126"/>
      <c r="J196" s="126"/>
      <c r="K196" s="126"/>
      <c r="L196" s="126"/>
      <c r="M196" s="126"/>
      <c r="N196" s="126"/>
      <c r="O196" s="126"/>
      <c r="P196" s="126"/>
      <c r="Q196" s="126"/>
      <c r="R196" s="126"/>
      <c r="S196" s="126"/>
      <c r="T196" s="126"/>
      <c r="U196" s="126"/>
    </row>
    <row r="197" spans="1:21" ht="8.85" customHeight="1" x14ac:dyDescent="0.25">
      <c r="A197" s="126"/>
      <c r="B197" s="126"/>
      <c r="D197" s="126"/>
      <c r="E197" s="126"/>
      <c r="F197" s="126"/>
      <c r="G197" s="126"/>
      <c r="H197" s="126"/>
      <c r="I197" s="126"/>
      <c r="J197" s="126"/>
      <c r="K197" s="126"/>
      <c r="L197" s="126"/>
      <c r="M197" s="126"/>
      <c r="N197" s="126"/>
      <c r="O197" s="126"/>
      <c r="P197" s="126"/>
      <c r="Q197" s="126"/>
      <c r="R197" s="126"/>
      <c r="S197" s="126"/>
      <c r="T197" s="126"/>
      <c r="U197" s="126"/>
    </row>
    <row r="198" spans="1:21" ht="8.85" customHeight="1" x14ac:dyDescent="0.25">
      <c r="A198" s="126"/>
      <c r="B198" s="126"/>
      <c r="D198" s="126"/>
      <c r="E198" s="126"/>
      <c r="F198" s="126"/>
      <c r="G198" s="126"/>
      <c r="H198" s="126"/>
      <c r="I198" s="126"/>
      <c r="J198" s="126"/>
      <c r="K198" s="126"/>
      <c r="L198" s="126"/>
      <c r="M198" s="126"/>
      <c r="N198" s="126"/>
      <c r="O198" s="126"/>
      <c r="P198" s="126"/>
      <c r="Q198" s="126"/>
      <c r="R198" s="126"/>
      <c r="S198" s="126"/>
      <c r="T198" s="126"/>
      <c r="U198" s="126"/>
    </row>
    <row r="199" spans="1:21" ht="6.75" customHeight="1" x14ac:dyDescent="0.25">
      <c r="A199" s="126"/>
      <c r="B199" s="126"/>
      <c r="D199" s="126"/>
      <c r="E199" s="126"/>
      <c r="F199" s="126"/>
      <c r="G199" s="126"/>
      <c r="H199" s="126"/>
      <c r="I199" s="126"/>
      <c r="J199" s="126"/>
      <c r="K199" s="126"/>
      <c r="L199" s="126"/>
      <c r="M199" s="126"/>
      <c r="N199" s="126"/>
      <c r="O199" s="126"/>
      <c r="P199" s="126"/>
      <c r="Q199" s="126"/>
      <c r="R199" s="126"/>
      <c r="S199" s="126"/>
      <c r="T199" s="126"/>
      <c r="U199" s="126"/>
    </row>
    <row r="200" spans="1:21" ht="7.7" customHeight="1" x14ac:dyDescent="0.25">
      <c r="A200" s="126"/>
      <c r="B200" s="126"/>
      <c r="D200" s="126"/>
      <c r="E200" s="126"/>
      <c r="F200" s="126"/>
      <c r="G200" s="126"/>
      <c r="H200" s="126"/>
      <c r="I200" s="126"/>
      <c r="J200" s="126"/>
      <c r="K200" s="126"/>
      <c r="L200" s="126"/>
      <c r="M200" s="126"/>
      <c r="N200" s="126"/>
      <c r="O200" s="126"/>
      <c r="P200" s="126"/>
      <c r="Q200" s="126"/>
      <c r="R200" s="126"/>
      <c r="S200" s="126"/>
      <c r="T200" s="126"/>
      <c r="U200" s="126"/>
    </row>
    <row r="201" spans="1:21" ht="8.85" hidden="1" customHeight="1" x14ac:dyDescent="0.25">
      <c r="A201" s="126"/>
      <c r="B201" s="126"/>
      <c r="D201" s="126"/>
      <c r="E201" s="126"/>
      <c r="F201" s="126"/>
      <c r="G201" s="126"/>
      <c r="H201" s="126"/>
      <c r="I201" s="126"/>
      <c r="J201" s="126"/>
      <c r="K201" s="126"/>
      <c r="L201" s="126"/>
      <c r="M201" s="126"/>
      <c r="N201" s="126"/>
      <c r="O201" s="126"/>
      <c r="P201" s="126"/>
      <c r="Q201" s="126"/>
      <c r="R201" s="126"/>
      <c r="S201" s="126"/>
      <c r="T201" s="126"/>
      <c r="U201" s="126"/>
    </row>
    <row r="202" spans="1:21" ht="8.85" customHeight="1" x14ac:dyDescent="0.25">
      <c r="A202" s="126"/>
      <c r="B202" s="126"/>
      <c r="D202" s="126"/>
      <c r="E202" s="126"/>
      <c r="F202" s="126"/>
      <c r="G202" s="126"/>
      <c r="H202" s="126"/>
      <c r="I202" s="126"/>
      <c r="J202" s="126"/>
      <c r="K202" s="126"/>
      <c r="L202" s="126"/>
      <c r="M202" s="126"/>
      <c r="N202" s="126"/>
      <c r="O202" s="126"/>
      <c r="P202" s="126"/>
      <c r="Q202" s="126"/>
      <c r="R202" s="126"/>
      <c r="S202" s="126"/>
      <c r="T202" s="126"/>
      <c r="U202" s="126"/>
    </row>
    <row r="203" spans="1:21" s="111" customFormat="1" ht="10.5" customHeight="1" x14ac:dyDescent="0.25">
      <c r="A203" s="134"/>
    </row>
    <row r="204" spans="1:21" s="111" customFormat="1" ht="10.5" customHeight="1" x14ac:dyDescent="0.25">
      <c r="D204" s="270" t="s">
        <v>281</v>
      </c>
      <c r="E204" s="270"/>
      <c r="F204" s="270"/>
      <c r="G204" s="270"/>
      <c r="H204" s="270"/>
      <c r="I204" s="270"/>
      <c r="J204" s="270"/>
      <c r="K204" s="270"/>
      <c r="L204" s="270"/>
      <c r="M204" s="270"/>
      <c r="N204" s="270"/>
      <c r="O204" s="270"/>
      <c r="P204" s="270"/>
      <c r="Q204" s="270"/>
      <c r="R204" s="270"/>
      <c r="U204" s="113" t="s">
        <v>282</v>
      </c>
    </row>
    <row r="205" spans="1:21" s="111" customFormat="1" ht="10.5" customHeight="1" x14ac:dyDescent="0.25">
      <c r="A205" s="115"/>
      <c r="D205" s="270" t="s">
        <v>283</v>
      </c>
      <c r="E205" s="270"/>
      <c r="F205" s="270"/>
      <c r="G205" s="270"/>
      <c r="H205" s="270"/>
      <c r="I205" s="270"/>
      <c r="J205" s="270"/>
      <c r="K205" s="270"/>
      <c r="L205" s="270"/>
      <c r="M205" s="270"/>
      <c r="N205" s="270"/>
      <c r="O205" s="270"/>
      <c r="P205" s="270"/>
      <c r="Q205" s="270"/>
      <c r="R205" s="270"/>
      <c r="U205" s="113" t="s">
        <v>215</v>
      </c>
    </row>
    <row r="206" spans="1:21" s="111" customFormat="1" ht="10.5" customHeight="1" x14ac:dyDescent="0.25">
      <c r="A206" s="116"/>
      <c r="D206" s="270" t="s">
        <v>284</v>
      </c>
      <c r="E206" s="270"/>
      <c r="F206" s="270"/>
      <c r="G206" s="270"/>
      <c r="H206" s="270"/>
      <c r="I206" s="270"/>
      <c r="J206" s="270"/>
      <c r="K206" s="270"/>
      <c r="L206" s="270"/>
      <c r="M206" s="270"/>
      <c r="N206" s="270"/>
      <c r="O206" s="270"/>
      <c r="P206" s="270"/>
      <c r="Q206" s="270"/>
      <c r="R206" s="270"/>
    </row>
    <row r="207" spans="1:21" ht="9.6" customHeight="1" x14ac:dyDescent="0.25"/>
    <row r="208" spans="1:21" ht="9.6" customHeight="1" x14ac:dyDescent="0.25"/>
    <row r="209" spans="1:21" ht="9.6" customHeight="1" x14ac:dyDescent="0.25">
      <c r="S209" s="122" t="s">
        <v>285</v>
      </c>
      <c r="T209" s="122"/>
      <c r="U209" s="122"/>
    </row>
    <row r="210" spans="1:21" ht="9.6" customHeight="1" x14ac:dyDescent="0.25">
      <c r="S210" s="274" t="s">
        <v>286</v>
      </c>
      <c r="T210" s="118"/>
      <c r="U210" s="118"/>
    </row>
    <row r="211" spans="1:21" ht="9.6" customHeight="1" x14ac:dyDescent="0.25">
      <c r="E211" s="122" t="s">
        <v>51</v>
      </c>
      <c r="F211" s="122"/>
      <c r="G211" s="122"/>
      <c r="H211" s="122"/>
      <c r="I211" s="122"/>
      <c r="J211" s="122"/>
      <c r="K211" s="122"/>
      <c r="M211" s="122" t="s">
        <v>52</v>
      </c>
      <c r="N211" s="122"/>
      <c r="O211" s="122"/>
      <c r="P211" s="122"/>
      <c r="Q211" s="122"/>
      <c r="S211" s="122" t="s">
        <v>287</v>
      </c>
      <c r="T211" s="122"/>
      <c r="U211" s="122"/>
    </row>
    <row r="212" spans="1:21" ht="9.6" customHeight="1" x14ac:dyDescent="0.25">
      <c r="E212" s="123" t="s">
        <v>288</v>
      </c>
      <c r="G212" s="123" t="s">
        <v>289</v>
      </c>
      <c r="I212" s="123" t="s">
        <v>290</v>
      </c>
      <c r="M212" s="123" t="s">
        <v>288</v>
      </c>
      <c r="O212" s="123" t="s">
        <v>289</v>
      </c>
    </row>
    <row r="213" spans="1:21" ht="9.6" customHeight="1" x14ac:dyDescent="0.25">
      <c r="E213" s="123" t="s">
        <v>291</v>
      </c>
      <c r="G213" s="123" t="s">
        <v>292</v>
      </c>
      <c r="I213" s="123" t="s">
        <v>293</v>
      </c>
      <c r="K213" s="123" t="s">
        <v>292</v>
      </c>
      <c r="M213" s="123" t="s">
        <v>291</v>
      </c>
      <c r="O213" s="123" t="s">
        <v>292</v>
      </c>
      <c r="Q213" s="123" t="s">
        <v>292</v>
      </c>
    </row>
    <row r="214" spans="1:21" ht="9.6" customHeight="1" x14ac:dyDescent="0.25">
      <c r="A214" s="125" t="s">
        <v>71</v>
      </c>
      <c r="C214" s="125" t="s">
        <v>72</v>
      </c>
      <c r="E214" s="125" t="s">
        <v>294</v>
      </c>
      <c r="G214" s="125" t="s">
        <v>295</v>
      </c>
      <c r="I214" s="125" t="s">
        <v>296</v>
      </c>
      <c r="K214" s="125" t="s">
        <v>295</v>
      </c>
      <c r="M214" s="125" t="s">
        <v>294</v>
      </c>
      <c r="O214" s="125" t="s">
        <v>297</v>
      </c>
      <c r="Q214" s="125" t="s">
        <v>297</v>
      </c>
      <c r="S214" s="125" t="s">
        <v>298</v>
      </c>
      <c r="U214" s="125" t="s">
        <v>299</v>
      </c>
    </row>
    <row r="215" spans="1:21" ht="8.85" customHeight="1" x14ac:dyDescent="0.25">
      <c r="C215" s="123"/>
      <c r="E215" s="123"/>
    </row>
    <row r="216" spans="1:21" ht="8.85" customHeight="1" x14ac:dyDescent="0.25">
      <c r="B216" s="94" t="s">
        <v>280</v>
      </c>
    </row>
    <row r="217" spans="1:21" ht="11.25" x14ac:dyDescent="0.25">
      <c r="A217" s="94">
        <v>1</v>
      </c>
      <c r="B217" s="123"/>
      <c r="C217" s="94" t="s">
        <v>216</v>
      </c>
      <c r="D217" s="126"/>
      <c r="E217" s="19">
        <v>0</v>
      </c>
      <c r="F217" s="126"/>
      <c r="G217" s="19">
        <v>312173</v>
      </c>
      <c r="H217" s="126"/>
      <c r="I217" s="19">
        <v>0</v>
      </c>
      <c r="J217" s="126"/>
      <c r="K217" s="19">
        <v>2121406</v>
      </c>
      <c r="L217" s="126"/>
      <c r="M217" s="19">
        <v>0</v>
      </c>
      <c r="N217" s="126"/>
      <c r="O217" s="19">
        <v>1946138</v>
      </c>
      <c r="P217" s="126"/>
      <c r="Q217" s="19">
        <v>261825</v>
      </c>
      <c r="R217" s="126"/>
      <c r="S217" s="19">
        <v>3794.04</v>
      </c>
      <c r="T217" s="126"/>
      <c r="U217" s="19">
        <v>0</v>
      </c>
    </row>
    <row r="218" spans="1:21" ht="11.25" x14ac:dyDescent="0.25">
      <c r="A218" s="94">
        <v>2</v>
      </c>
      <c r="B218" s="123"/>
      <c r="C218" s="94" t="s">
        <v>217</v>
      </c>
      <c r="D218" s="126"/>
      <c r="E218" s="21">
        <v>0</v>
      </c>
      <c r="F218" s="126"/>
      <c r="G218" s="21">
        <v>446862</v>
      </c>
      <c r="H218" s="126"/>
      <c r="I218" s="21">
        <v>0</v>
      </c>
      <c r="J218" s="126"/>
      <c r="K218" s="21">
        <v>2004266</v>
      </c>
      <c r="L218" s="126"/>
      <c r="M218" s="21">
        <v>0</v>
      </c>
      <c r="N218" s="126"/>
      <c r="O218" s="21">
        <v>0</v>
      </c>
      <c r="P218" s="126"/>
      <c r="Q218" s="21">
        <v>1810462</v>
      </c>
      <c r="R218" s="126"/>
      <c r="S218" s="21">
        <v>0</v>
      </c>
      <c r="T218" s="126"/>
      <c r="U218" s="21">
        <v>0</v>
      </c>
    </row>
    <row r="219" spans="1:21" ht="11.25" x14ac:dyDescent="0.25">
      <c r="A219" s="94">
        <v>3</v>
      </c>
      <c r="B219" s="123"/>
      <c r="C219" s="94" t="s">
        <v>132</v>
      </c>
      <c r="D219" s="126"/>
      <c r="E219" s="21">
        <v>0</v>
      </c>
      <c r="F219" s="126"/>
      <c r="G219" s="21">
        <v>404172</v>
      </c>
      <c r="H219" s="126"/>
      <c r="I219" s="21">
        <v>0</v>
      </c>
      <c r="J219" s="126"/>
      <c r="K219" s="21">
        <v>2590145</v>
      </c>
      <c r="L219" s="126"/>
      <c r="M219" s="21">
        <v>0</v>
      </c>
      <c r="N219" s="126"/>
      <c r="O219" s="21">
        <v>2290</v>
      </c>
      <c r="P219" s="126"/>
      <c r="Q219" s="21">
        <v>43000</v>
      </c>
      <c r="R219" s="126"/>
      <c r="S219" s="21">
        <v>0</v>
      </c>
      <c r="T219" s="126"/>
      <c r="U219" s="21">
        <v>0</v>
      </c>
    </row>
    <row r="220" spans="1:21" ht="11.25" x14ac:dyDescent="0.25">
      <c r="A220" s="94">
        <v>4</v>
      </c>
      <c r="B220" s="123"/>
      <c r="C220" s="94" t="s">
        <v>218</v>
      </c>
      <c r="D220" s="126"/>
      <c r="E220" s="21">
        <v>0</v>
      </c>
      <c r="F220" s="126"/>
      <c r="G220" s="21">
        <v>299825</v>
      </c>
      <c r="H220" s="126"/>
      <c r="I220" s="21">
        <v>0</v>
      </c>
      <c r="J220" s="126"/>
      <c r="K220" s="21">
        <v>663061</v>
      </c>
      <c r="L220" s="126"/>
      <c r="M220" s="21">
        <v>0</v>
      </c>
      <c r="N220" s="126"/>
      <c r="O220" s="21">
        <v>270346</v>
      </c>
      <c r="P220" s="126"/>
      <c r="Q220" s="21">
        <v>11347</v>
      </c>
      <c r="R220" s="126"/>
      <c r="S220" s="21">
        <v>0</v>
      </c>
      <c r="T220" s="126"/>
      <c r="U220" s="21">
        <v>0</v>
      </c>
    </row>
    <row r="221" spans="1:21" ht="11.25" x14ac:dyDescent="0.25">
      <c r="A221" s="94">
        <v>5</v>
      </c>
      <c r="B221" s="123"/>
      <c r="C221" s="94" t="s">
        <v>219</v>
      </c>
      <c r="D221" s="126"/>
      <c r="E221" s="21">
        <v>0</v>
      </c>
      <c r="F221" s="126"/>
      <c r="G221" s="21">
        <v>0</v>
      </c>
      <c r="H221" s="126"/>
      <c r="I221" s="21">
        <v>0</v>
      </c>
      <c r="J221" s="126"/>
      <c r="K221" s="21">
        <v>0</v>
      </c>
      <c r="L221" s="126"/>
      <c r="M221" s="21">
        <v>0</v>
      </c>
      <c r="N221" s="126"/>
      <c r="O221" s="21">
        <v>0</v>
      </c>
      <c r="P221" s="126"/>
      <c r="Q221" s="21">
        <v>0</v>
      </c>
      <c r="R221" s="126"/>
      <c r="S221" s="21">
        <v>1812.3</v>
      </c>
      <c r="T221" s="126"/>
      <c r="U221" s="21">
        <v>0</v>
      </c>
    </row>
    <row r="222" spans="1:21" ht="11.25" x14ac:dyDescent="0.25">
      <c r="A222" s="94">
        <v>6</v>
      </c>
      <c r="B222" s="123"/>
      <c r="C222" s="94" t="s">
        <v>220</v>
      </c>
      <c r="D222" s="126"/>
      <c r="E222" s="21">
        <v>0</v>
      </c>
      <c r="F222" s="126"/>
      <c r="G222" s="21">
        <v>1932877</v>
      </c>
      <c r="H222" s="126"/>
      <c r="I222" s="21">
        <v>0</v>
      </c>
      <c r="J222" s="126"/>
      <c r="K222" s="21">
        <v>3875880</v>
      </c>
      <c r="L222" s="126"/>
      <c r="M222" s="21">
        <v>0</v>
      </c>
      <c r="N222" s="126"/>
      <c r="O222" s="21">
        <v>0</v>
      </c>
      <c r="P222" s="126"/>
      <c r="Q222" s="21">
        <v>1607551</v>
      </c>
      <c r="R222" s="126"/>
      <c r="S222" s="21">
        <v>4430.7700000000004</v>
      </c>
      <c r="T222" s="126"/>
      <c r="U222" s="21">
        <v>0</v>
      </c>
    </row>
    <row r="223" spans="1:21" ht="11.25" x14ac:dyDescent="0.25">
      <c r="A223" s="94">
        <v>7</v>
      </c>
      <c r="B223" s="123"/>
      <c r="C223" s="94" t="s">
        <v>221</v>
      </c>
      <c r="D223" s="126"/>
      <c r="E223" s="21">
        <v>0</v>
      </c>
      <c r="F223" s="126"/>
      <c r="G223" s="21">
        <v>147114</v>
      </c>
      <c r="H223" s="126"/>
      <c r="I223" s="21">
        <v>0</v>
      </c>
      <c r="J223" s="126"/>
      <c r="K223" s="21">
        <v>1428054</v>
      </c>
      <c r="L223" s="126"/>
      <c r="M223" s="21">
        <v>0</v>
      </c>
      <c r="N223" s="126"/>
      <c r="O223" s="21">
        <v>250835</v>
      </c>
      <c r="P223" s="126"/>
      <c r="Q223" s="21">
        <v>131408</v>
      </c>
      <c r="R223" s="126"/>
      <c r="S223" s="21">
        <v>0</v>
      </c>
      <c r="T223" s="126"/>
      <c r="U223" s="21">
        <v>0</v>
      </c>
    </row>
    <row r="224" spans="1:21" ht="11.25" x14ac:dyDescent="0.25">
      <c r="A224" s="94">
        <v>8</v>
      </c>
      <c r="B224" s="123"/>
      <c r="C224" s="94" t="s">
        <v>222</v>
      </c>
      <c r="D224" s="126"/>
      <c r="E224" s="21">
        <v>0</v>
      </c>
      <c r="F224" s="126"/>
      <c r="G224" s="21">
        <v>175913</v>
      </c>
      <c r="H224" s="126"/>
      <c r="I224" s="21">
        <v>0</v>
      </c>
      <c r="J224" s="126"/>
      <c r="K224" s="21">
        <v>1376210</v>
      </c>
      <c r="L224" s="126"/>
      <c r="M224" s="21">
        <v>0</v>
      </c>
      <c r="N224" s="126"/>
      <c r="O224" s="21">
        <v>0</v>
      </c>
      <c r="P224" s="126"/>
      <c r="Q224" s="21">
        <v>3882785</v>
      </c>
      <c r="R224" s="126"/>
      <c r="S224" s="21">
        <v>0</v>
      </c>
      <c r="T224" s="126"/>
      <c r="U224" s="21">
        <v>0</v>
      </c>
    </row>
    <row r="225" spans="1:21" ht="11.25" x14ac:dyDescent="0.25">
      <c r="A225" s="94">
        <v>9</v>
      </c>
      <c r="B225" s="123"/>
      <c r="C225" s="94" t="s">
        <v>223</v>
      </c>
      <c r="D225" s="126"/>
      <c r="E225" s="21">
        <v>0</v>
      </c>
      <c r="F225" s="126"/>
      <c r="G225" s="21">
        <v>70779</v>
      </c>
      <c r="H225" s="126"/>
      <c r="I225" s="21">
        <v>0</v>
      </c>
      <c r="J225" s="126"/>
      <c r="K225" s="21">
        <v>563640</v>
      </c>
      <c r="L225" s="126"/>
      <c r="M225" s="21">
        <v>0</v>
      </c>
      <c r="N225" s="126"/>
      <c r="O225" s="21">
        <v>0</v>
      </c>
      <c r="P225" s="126"/>
      <c r="Q225" s="21">
        <v>1081207</v>
      </c>
      <c r="R225" s="126"/>
      <c r="S225" s="21">
        <v>0</v>
      </c>
      <c r="T225" s="126"/>
      <c r="U225" s="21">
        <v>0</v>
      </c>
    </row>
    <row r="226" spans="1:21" ht="11.25" x14ac:dyDescent="0.25">
      <c r="A226" s="94">
        <v>10</v>
      </c>
      <c r="B226" s="123"/>
      <c r="C226" s="94" t="s">
        <v>224</v>
      </c>
      <c r="D226" s="126"/>
      <c r="E226" s="21">
        <v>0</v>
      </c>
      <c r="F226" s="126"/>
      <c r="G226" s="21">
        <v>1147013</v>
      </c>
      <c r="H226" s="126"/>
      <c r="I226" s="21">
        <v>0</v>
      </c>
      <c r="J226" s="126"/>
      <c r="K226" s="21">
        <v>4707441</v>
      </c>
      <c r="L226" s="126"/>
      <c r="M226" s="21">
        <v>0</v>
      </c>
      <c r="N226" s="126"/>
      <c r="O226" s="21">
        <v>373487</v>
      </c>
      <c r="P226" s="126"/>
      <c r="Q226" s="21">
        <v>202886</v>
      </c>
      <c r="R226" s="126"/>
      <c r="S226" s="21">
        <v>3487.9</v>
      </c>
      <c r="T226" s="126"/>
      <c r="U226" s="21">
        <v>0</v>
      </c>
    </row>
    <row r="227" spans="1:21" ht="11.25" x14ac:dyDescent="0.25">
      <c r="A227" s="94">
        <v>11</v>
      </c>
      <c r="B227" s="123"/>
      <c r="C227" s="94" t="s">
        <v>225</v>
      </c>
      <c r="D227" s="126"/>
      <c r="E227" s="21">
        <v>0</v>
      </c>
      <c r="F227" s="126"/>
      <c r="G227" s="21">
        <v>0</v>
      </c>
      <c r="H227" s="126"/>
      <c r="I227" s="21">
        <v>0</v>
      </c>
      <c r="J227" s="126"/>
      <c r="K227" s="21">
        <v>0</v>
      </c>
      <c r="L227" s="126"/>
      <c r="M227" s="21">
        <v>0</v>
      </c>
      <c r="N227" s="126"/>
      <c r="O227" s="21">
        <v>0</v>
      </c>
      <c r="P227" s="126"/>
      <c r="Q227" s="21">
        <v>0</v>
      </c>
      <c r="R227" s="126"/>
      <c r="S227" s="21">
        <v>0</v>
      </c>
      <c r="T227" s="126"/>
      <c r="U227" s="21">
        <v>0</v>
      </c>
    </row>
    <row r="228" spans="1:21" ht="11.25" x14ac:dyDescent="0.25">
      <c r="A228" s="94">
        <v>12</v>
      </c>
      <c r="B228" s="123"/>
      <c r="C228" s="94" t="s">
        <v>226</v>
      </c>
      <c r="D228" s="126"/>
      <c r="E228" s="21">
        <v>0</v>
      </c>
      <c r="F228" s="126"/>
      <c r="G228" s="21">
        <v>385676</v>
      </c>
      <c r="H228" s="126"/>
      <c r="I228" s="21">
        <v>0</v>
      </c>
      <c r="J228" s="126"/>
      <c r="K228" s="21">
        <v>6337354</v>
      </c>
      <c r="L228" s="126"/>
      <c r="M228" s="21">
        <v>0</v>
      </c>
      <c r="N228" s="126"/>
      <c r="O228" s="21">
        <v>0</v>
      </c>
      <c r="P228" s="126"/>
      <c r="Q228" s="21">
        <v>1856510</v>
      </c>
      <c r="R228" s="126"/>
      <c r="S228" s="21">
        <v>728</v>
      </c>
      <c r="T228" s="126"/>
      <c r="U228" s="21">
        <v>0</v>
      </c>
    </row>
    <row r="229" spans="1:21" ht="11.25" x14ac:dyDescent="0.25">
      <c r="A229" s="94">
        <v>13</v>
      </c>
      <c r="B229" s="123"/>
      <c r="C229" s="94" t="s">
        <v>146</v>
      </c>
      <c r="D229" s="126"/>
      <c r="E229" s="21">
        <v>0</v>
      </c>
      <c r="F229" s="126"/>
      <c r="G229" s="21">
        <v>338875</v>
      </c>
      <c r="H229" s="126"/>
      <c r="I229" s="21">
        <v>0</v>
      </c>
      <c r="J229" s="126"/>
      <c r="K229" s="21">
        <v>2576666</v>
      </c>
      <c r="L229" s="126"/>
      <c r="M229" s="21">
        <v>0</v>
      </c>
      <c r="N229" s="126"/>
      <c r="O229" s="21">
        <v>302245</v>
      </c>
      <c r="P229" s="126"/>
      <c r="Q229" s="21">
        <v>5858763</v>
      </c>
      <c r="R229" s="126"/>
      <c r="S229" s="21">
        <v>140175.44</v>
      </c>
      <c r="T229" s="126"/>
      <c r="U229" s="21">
        <v>0</v>
      </c>
    </row>
    <row r="230" spans="1:21" ht="11.25" x14ac:dyDescent="0.25">
      <c r="A230" s="94">
        <v>14</v>
      </c>
      <c r="B230" s="123"/>
      <c r="C230" s="94" t="s">
        <v>227</v>
      </c>
      <c r="D230" s="126"/>
      <c r="E230" s="21">
        <v>0</v>
      </c>
      <c r="F230" s="126"/>
      <c r="G230" s="21">
        <v>0</v>
      </c>
      <c r="H230" s="126"/>
      <c r="I230" s="21">
        <v>0</v>
      </c>
      <c r="J230" s="126"/>
      <c r="K230" s="21">
        <v>0</v>
      </c>
      <c r="L230" s="126"/>
      <c r="M230" s="21">
        <v>0</v>
      </c>
      <c r="N230" s="126"/>
      <c r="O230" s="21">
        <v>0</v>
      </c>
      <c r="P230" s="126"/>
      <c r="Q230" s="21">
        <v>0</v>
      </c>
      <c r="R230" s="126"/>
      <c r="S230" s="21">
        <v>0</v>
      </c>
      <c r="T230" s="126"/>
      <c r="U230" s="21">
        <v>0</v>
      </c>
    </row>
    <row r="231" spans="1:21" ht="11.25" x14ac:dyDescent="0.25">
      <c r="A231" s="94">
        <v>15</v>
      </c>
      <c r="B231" s="123"/>
      <c r="C231" s="94" t="s">
        <v>228</v>
      </c>
      <c r="D231" s="126"/>
      <c r="E231" s="21">
        <v>0</v>
      </c>
      <c r="F231" s="126"/>
      <c r="G231" s="21">
        <v>414362</v>
      </c>
      <c r="H231" s="126"/>
      <c r="I231" s="21">
        <v>0</v>
      </c>
      <c r="J231" s="126"/>
      <c r="K231" s="21">
        <v>2228069</v>
      </c>
      <c r="L231" s="126"/>
      <c r="M231" s="21">
        <v>0</v>
      </c>
      <c r="N231" s="126"/>
      <c r="O231" s="21">
        <v>409070</v>
      </c>
      <c r="P231" s="126"/>
      <c r="Q231" s="21">
        <v>29658</v>
      </c>
      <c r="R231" s="126"/>
      <c r="S231" s="21">
        <v>0</v>
      </c>
      <c r="T231" s="126"/>
      <c r="U231" s="21">
        <v>0</v>
      </c>
    </row>
    <row r="232" spans="1:21" ht="11.25" x14ac:dyDescent="0.25">
      <c r="A232" s="94">
        <v>16</v>
      </c>
      <c r="B232" s="123"/>
      <c r="C232" s="94" t="s">
        <v>229</v>
      </c>
      <c r="D232" s="126"/>
      <c r="E232" s="21">
        <v>0</v>
      </c>
      <c r="F232" s="126"/>
      <c r="G232" s="21">
        <v>918359</v>
      </c>
      <c r="H232" s="126"/>
      <c r="I232" s="21">
        <v>0</v>
      </c>
      <c r="J232" s="126"/>
      <c r="K232" s="21">
        <v>2364973</v>
      </c>
      <c r="L232" s="126"/>
      <c r="M232" s="21">
        <v>0</v>
      </c>
      <c r="N232" s="126"/>
      <c r="O232" s="21">
        <v>0</v>
      </c>
      <c r="P232" s="126"/>
      <c r="Q232" s="21">
        <v>0</v>
      </c>
      <c r="R232" s="126"/>
      <c r="S232" s="21">
        <v>0</v>
      </c>
      <c r="T232" s="126"/>
      <c r="U232" s="21">
        <v>0</v>
      </c>
    </row>
    <row r="233" spans="1:21" ht="11.25" x14ac:dyDescent="0.25">
      <c r="A233" s="94">
        <v>17</v>
      </c>
      <c r="B233" s="123"/>
      <c r="C233" s="94" t="s">
        <v>230</v>
      </c>
      <c r="D233" s="126"/>
      <c r="E233" s="21">
        <v>0</v>
      </c>
      <c r="F233" s="126"/>
      <c r="G233" s="21">
        <v>1891441</v>
      </c>
      <c r="H233" s="126"/>
      <c r="I233" s="21">
        <v>0</v>
      </c>
      <c r="J233" s="126"/>
      <c r="K233" s="21">
        <v>2291906</v>
      </c>
      <c r="L233" s="126"/>
      <c r="M233" s="21">
        <v>0</v>
      </c>
      <c r="N233" s="126"/>
      <c r="O233" s="21">
        <v>2285062</v>
      </c>
      <c r="P233" s="126"/>
      <c r="Q233" s="21">
        <v>168468</v>
      </c>
      <c r="R233" s="126"/>
      <c r="S233" s="21">
        <v>0</v>
      </c>
      <c r="T233" s="126"/>
      <c r="U233" s="21">
        <v>0</v>
      </c>
    </row>
    <row r="234" spans="1:21" ht="11.25" x14ac:dyDescent="0.25">
      <c r="A234" s="94">
        <v>18</v>
      </c>
      <c r="B234" s="123"/>
      <c r="C234" s="94" t="s">
        <v>231</v>
      </c>
      <c r="D234" s="126"/>
      <c r="E234" s="21">
        <v>0</v>
      </c>
      <c r="F234" s="126"/>
      <c r="G234" s="21">
        <v>3193020</v>
      </c>
      <c r="H234" s="126"/>
      <c r="I234" s="21">
        <v>0</v>
      </c>
      <c r="J234" s="126"/>
      <c r="K234" s="21">
        <v>5187405</v>
      </c>
      <c r="L234" s="126"/>
      <c r="M234" s="21">
        <v>0</v>
      </c>
      <c r="N234" s="126"/>
      <c r="O234" s="21">
        <v>2964173</v>
      </c>
      <c r="P234" s="126"/>
      <c r="Q234" s="21">
        <v>177655</v>
      </c>
      <c r="R234" s="126"/>
      <c r="S234" s="21">
        <v>862.88</v>
      </c>
      <c r="T234" s="126"/>
      <c r="U234" s="21">
        <v>0</v>
      </c>
    </row>
    <row r="235" spans="1:21" ht="11.25" x14ac:dyDescent="0.25">
      <c r="A235" s="94">
        <v>19</v>
      </c>
      <c r="B235" s="123"/>
      <c r="C235" s="94" t="s">
        <v>232</v>
      </c>
      <c r="D235" s="126"/>
      <c r="E235" s="21">
        <v>0</v>
      </c>
      <c r="F235" s="126"/>
      <c r="G235" s="21">
        <v>140920</v>
      </c>
      <c r="H235" s="126"/>
      <c r="I235" s="21">
        <v>0</v>
      </c>
      <c r="J235" s="126"/>
      <c r="K235" s="21">
        <v>1442644</v>
      </c>
      <c r="L235" s="126"/>
      <c r="M235" s="21">
        <v>0</v>
      </c>
      <c r="N235" s="126"/>
      <c r="O235" s="21">
        <v>0</v>
      </c>
      <c r="P235" s="126"/>
      <c r="Q235" s="21">
        <v>881409</v>
      </c>
      <c r="R235" s="126"/>
      <c r="S235" s="21">
        <v>0</v>
      </c>
      <c r="T235" s="126"/>
      <c r="U235" s="21">
        <v>0</v>
      </c>
    </row>
    <row r="236" spans="1:21" ht="11.25" x14ac:dyDescent="0.25">
      <c r="A236" s="94">
        <v>20</v>
      </c>
      <c r="B236" s="123"/>
      <c r="C236" s="94" t="s">
        <v>233</v>
      </c>
      <c r="D236" s="126"/>
      <c r="E236" s="21">
        <v>10041</v>
      </c>
      <c r="F236" s="126"/>
      <c r="G236" s="21">
        <v>190549</v>
      </c>
      <c r="H236" s="126"/>
      <c r="I236" s="21">
        <v>0</v>
      </c>
      <c r="J236" s="126"/>
      <c r="K236" s="21">
        <v>1715160</v>
      </c>
      <c r="L236" s="126"/>
      <c r="M236" s="21">
        <v>0</v>
      </c>
      <c r="N236" s="126"/>
      <c r="O236" s="21">
        <v>0</v>
      </c>
      <c r="P236" s="126"/>
      <c r="Q236" s="21">
        <v>702710</v>
      </c>
      <c r="R236" s="126"/>
      <c r="S236" s="21">
        <v>0</v>
      </c>
      <c r="T236" s="126"/>
      <c r="U236" s="21">
        <v>0</v>
      </c>
    </row>
    <row r="237" spans="1:21" ht="11.25" x14ac:dyDescent="0.25">
      <c r="A237" s="94">
        <v>21</v>
      </c>
      <c r="B237" s="123"/>
      <c r="C237" s="94" t="s">
        <v>187</v>
      </c>
      <c r="D237" s="126"/>
      <c r="E237" s="21">
        <v>0</v>
      </c>
      <c r="F237" s="126"/>
      <c r="G237" s="21">
        <v>252307</v>
      </c>
      <c r="H237" s="126"/>
      <c r="I237" s="21">
        <v>0</v>
      </c>
      <c r="J237" s="126"/>
      <c r="K237" s="21">
        <v>1165717</v>
      </c>
      <c r="L237" s="126"/>
      <c r="M237" s="21">
        <v>0</v>
      </c>
      <c r="N237" s="126"/>
      <c r="O237" s="21">
        <v>0</v>
      </c>
      <c r="P237" s="126"/>
      <c r="Q237" s="21">
        <v>0</v>
      </c>
      <c r="R237" s="126"/>
      <c r="S237" s="21">
        <v>0</v>
      </c>
      <c r="T237" s="126"/>
      <c r="U237" s="21">
        <v>0</v>
      </c>
    </row>
    <row r="238" spans="1:21" ht="11.25" x14ac:dyDescent="0.25">
      <c r="A238" s="94">
        <v>22</v>
      </c>
      <c r="B238" s="123"/>
      <c r="C238" s="94" t="s">
        <v>195</v>
      </c>
      <c r="D238" s="126"/>
      <c r="E238" s="21">
        <v>0</v>
      </c>
      <c r="F238" s="126"/>
      <c r="G238" s="21">
        <v>475826</v>
      </c>
      <c r="H238" s="126"/>
      <c r="I238" s="21">
        <v>0</v>
      </c>
      <c r="J238" s="126"/>
      <c r="K238" s="21">
        <v>2738634</v>
      </c>
      <c r="L238" s="126"/>
      <c r="M238" s="21">
        <v>0</v>
      </c>
      <c r="N238" s="126"/>
      <c r="O238" s="21">
        <v>65635</v>
      </c>
      <c r="P238" s="126"/>
      <c r="Q238" s="21">
        <v>1650868</v>
      </c>
      <c r="R238" s="126"/>
      <c r="S238" s="21">
        <v>0</v>
      </c>
      <c r="T238" s="126"/>
      <c r="U238" s="21">
        <v>0</v>
      </c>
    </row>
    <row r="239" spans="1:21" ht="11.25" x14ac:dyDescent="0.25">
      <c r="A239" s="94">
        <v>23</v>
      </c>
      <c r="B239" s="123"/>
      <c r="C239" s="137" t="s">
        <v>234</v>
      </c>
      <c r="D239" s="126"/>
      <c r="E239" s="21">
        <v>0</v>
      </c>
      <c r="F239" s="126"/>
      <c r="G239" s="21">
        <v>316837</v>
      </c>
      <c r="H239" s="126"/>
      <c r="I239" s="21">
        <v>0</v>
      </c>
      <c r="J239" s="126"/>
      <c r="K239" s="21">
        <v>890367</v>
      </c>
      <c r="L239" s="126"/>
      <c r="M239" s="21">
        <v>0</v>
      </c>
      <c r="N239" s="126"/>
      <c r="O239" s="21">
        <v>374838</v>
      </c>
      <c r="P239" s="126"/>
      <c r="Q239" s="21">
        <v>2875</v>
      </c>
      <c r="R239" s="126"/>
      <c r="S239" s="21">
        <v>0</v>
      </c>
      <c r="T239" s="126"/>
      <c r="U239" s="21">
        <v>0</v>
      </c>
    </row>
    <row r="240" spans="1:21" ht="11.25" x14ac:dyDescent="0.25">
      <c r="A240" s="94">
        <v>24</v>
      </c>
      <c r="B240" s="123"/>
      <c r="C240" s="94" t="s">
        <v>235</v>
      </c>
      <c r="D240" s="126"/>
      <c r="E240" s="21">
        <v>0</v>
      </c>
      <c r="F240" s="126"/>
      <c r="G240" s="21">
        <v>0</v>
      </c>
      <c r="H240" s="126"/>
      <c r="I240" s="21">
        <v>0</v>
      </c>
      <c r="J240" s="126"/>
      <c r="K240" s="21">
        <v>0</v>
      </c>
      <c r="L240" s="126"/>
      <c r="M240" s="21">
        <v>0</v>
      </c>
      <c r="N240" s="126"/>
      <c r="O240" s="21">
        <v>0</v>
      </c>
      <c r="P240" s="126"/>
      <c r="Q240" s="21">
        <v>0</v>
      </c>
      <c r="R240" s="126"/>
      <c r="S240" s="21">
        <v>0</v>
      </c>
      <c r="T240" s="126"/>
      <c r="U240" s="21">
        <v>0</v>
      </c>
    </row>
    <row r="241" spans="1:21" ht="11.25" x14ac:dyDescent="0.25">
      <c r="A241" s="94">
        <v>25</v>
      </c>
      <c r="B241" s="123"/>
      <c r="C241" s="94" t="s">
        <v>236</v>
      </c>
      <c r="D241" s="126"/>
      <c r="E241" s="21">
        <v>0</v>
      </c>
      <c r="F241" s="126"/>
      <c r="G241" s="21">
        <v>218515</v>
      </c>
      <c r="H241" s="126"/>
      <c r="I241" s="21">
        <v>0</v>
      </c>
      <c r="J241" s="126"/>
      <c r="K241" s="21">
        <v>1911389</v>
      </c>
      <c r="L241" s="126"/>
      <c r="M241" s="21">
        <v>0</v>
      </c>
      <c r="N241" s="126"/>
      <c r="O241" s="21">
        <v>0</v>
      </c>
      <c r="P241" s="126"/>
      <c r="Q241" s="21">
        <v>2822784</v>
      </c>
      <c r="R241" s="126"/>
      <c r="S241" s="21">
        <v>0</v>
      </c>
      <c r="T241" s="126"/>
      <c r="U241" s="21">
        <v>0</v>
      </c>
    </row>
    <row r="242" spans="1:21" ht="11.25" x14ac:dyDescent="0.25">
      <c r="A242" s="94">
        <v>26</v>
      </c>
      <c r="B242" s="123"/>
      <c r="C242" s="94" t="s">
        <v>237</v>
      </c>
      <c r="D242" s="126"/>
      <c r="E242" s="21">
        <v>0</v>
      </c>
      <c r="F242" s="126"/>
      <c r="G242" s="21">
        <v>417466</v>
      </c>
      <c r="H242" s="126"/>
      <c r="I242" s="21">
        <v>0</v>
      </c>
      <c r="J242" s="126"/>
      <c r="K242" s="21">
        <v>1608368</v>
      </c>
      <c r="L242" s="126"/>
      <c r="M242" s="21">
        <v>0</v>
      </c>
      <c r="N242" s="126"/>
      <c r="O242" s="21">
        <v>52237</v>
      </c>
      <c r="P242" s="126"/>
      <c r="Q242" s="21">
        <v>496184</v>
      </c>
      <c r="R242" s="126"/>
      <c r="S242" s="21">
        <v>7001.2599999999993</v>
      </c>
      <c r="T242" s="126"/>
      <c r="U242" s="21">
        <v>0</v>
      </c>
    </row>
    <row r="243" spans="1:21" ht="11.25" x14ac:dyDescent="0.25">
      <c r="A243" s="94">
        <v>27</v>
      </c>
      <c r="B243" s="123"/>
      <c r="C243" s="94" t="s">
        <v>238</v>
      </c>
      <c r="D243" s="126"/>
      <c r="E243" s="21">
        <v>0</v>
      </c>
      <c r="F243" s="126"/>
      <c r="G243" s="21">
        <v>836051</v>
      </c>
      <c r="H243" s="126"/>
      <c r="I243" s="21">
        <v>0</v>
      </c>
      <c r="J243" s="126"/>
      <c r="K243" s="21">
        <v>2898488</v>
      </c>
      <c r="L243" s="126"/>
      <c r="M243" s="21">
        <v>0</v>
      </c>
      <c r="N243" s="126"/>
      <c r="O243" s="21">
        <v>0</v>
      </c>
      <c r="P243" s="126"/>
      <c r="Q243" s="21">
        <v>2040934</v>
      </c>
      <c r="R243" s="126"/>
      <c r="S243" s="21">
        <v>0</v>
      </c>
      <c r="T243" s="126"/>
      <c r="U243" s="21">
        <v>0</v>
      </c>
    </row>
    <row r="244" spans="1:21" ht="11.25" x14ac:dyDescent="0.25">
      <c r="A244" s="94">
        <v>28</v>
      </c>
      <c r="B244" s="123"/>
      <c r="C244" s="94" t="s">
        <v>239</v>
      </c>
      <c r="D244" s="126"/>
      <c r="E244" s="21">
        <v>0</v>
      </c>
      <c r="F244" s="126"/>
      <c r="G244" s="21">
        <v>289343</v>
      </c>
      <c r="H244" s="126"/>
      <c r="I244" s="21">
        <v>0</v>
      </c>
      <c r="J244" s="126"/>
      <c r="K244" s="21">
        <v>1654442</v>
      </c>
      <c r="L244" s="126"/>
      <c r="M244" s="21">
        <v>0</v>
      </c>
      <c r="N244" s="126"/>
      <c r="O244" s="21">
        <v>0</v>
      </c>
      <c r="P244" s="126"/>
      <c r="Q244" s="21">
        <v>8594</v>
      </c>
      <c r="R244" s="126"/>
      <c r="S244" s="21">
        <v>260.11</v>
      </c>
      <c r="T244" s="126"/>
      <c r="U244" s="21">
        <v>0</v>
      </c>
    </row>
    <row r="245" spans="1:21" ht="11.25" x14ac:dyDescent="0.25">
      <c r="A245" s="94">
        <v>29</v>
      </c>
      <c r="B245" s="123"/>
      <c r="C245" s="94" t="s">
        <v>240</v>
      </c>
      <c r="D245" s="126"/>
      <c r="E245" s="21">
        <v>0</v>
      </c>
      <c r="F245" s="126"/>
      <c r="G245" s="21">
        <v>213139</v>
      </c>
      <c r="H245" s="126"/>
      <c r="I245" s="21">
        <v>0</v>
      </c>
      <c r="J245" s="126"/>
      <c r="K245" s="21">
        <v>236412</v>
      </c>
      <c r="L245" s="126"/>
      <c r="M245" s="21">
        <v>0</v>
      </c>
      <c r="N245" s="126"/>
      <c r="O245" s="21">
        <v>0</v>
      </c>
      <c r="P245" s="126"/>
      <c r="Q245" s="21">
        <v>230771</v>
      </c>
      <c r="R245" s="126"/>
      <c r="S245" s="21">
        <v>0</v>
      </c>
      <c r="T245" s="126"/>
      <c r="U245" s="21">
        <v>0</v>
      </c>
    </row>
    <row r="246" spans="1:21" ht="11.25" x14ac:dyDescent="0.25">
      <c r="A246" s="94">
        <v>30</v>
      </c>
      <c r="B246" s="123"/>
      <c r="C246" s="94" t="s">
        <v>208</v>
      </c>
      <c r="D246" s="126"/>
      <c r="E246" s="21">
        <v>0</v>
      </c>
      <c r="F246" s="126"/>
      <c r="G246" s="21">
        <v>78541</v>
      </c>
      <c r="H246" s="126"/>
      <c r="I246" s="21">
        <v>0</v>
      </c>
      <c r="J246" s="126"/>
      <c r="K246" s="21">
        <v>1314773</v>
      </c>
      <c r="L246" s="126"/>
      <c r="M246" s="21">
        <v>0</v>
      </c>
      <c r="N246" s="126"/>
      <c r="O246" s="21">
        <v>68092</v>
      </c>
      <c r="P246" s="126"/>
      <c r="Q246" s="21">
        <v>650088</v>
      </c>
      <c r="R246" s="126"/>
      <c r="S246" s="21">
        <v>0</v>
      </c>
      <c r="T246" s="126"/>
      <c r="U246" s="21">
        <v>0</v>
      </c>
    </row>
    <row r="247" spans="1:21" ht="11.25" x14ac:dyDescent="0.25">
      <c r="A247" s="94">
        <v>31</v>
      </c>
      <c r="B247" s="123"/>
      <c r="C247" s="94" t="s">
        <v>241</v>
      </c>
      <c r="D247" s="126"/>
      <c r="E247" s="21">
        <v>0</v>
      </c>
      <c r="F247" s="126"/>
      <c r="G247" s="21">
        <v>763058</v>
      </c>
      <c r="H247" s="126"/>
      <c r="I247" s="21">
        <v>0</v>
      </c>
      <c r="J247" s="126"/>
      <c r="K247" s="21">
        <v>2158877</v>
      </c>
      <c r="L247" s="126"/>
      <c r="M247" s="21">
        <v>0</v>
      </c>
      <c r="N247" s="126"/>
      <c r="O247" s="21">
        <v>0</v>
      </c>
      <c r="P247" s="126"/>
      <c r="Q247" s="21">
        <v>129998</v>
      </c>
      <c r="R247" s="126"/>
      <c r="S247" s="21">
        <v>0</v>
      </c>
      <c r="T247" s="126"/>
      <c r="U247" s="21">
        <v>0</v>
      </c>
    </row>
    <row r="248" spans="1:21" ht="11.25" x14ac:dyDescent="0.25">
      <c r="A248" s="94">
        <v>32</v>
      </c>
      <c r="B248" s="123"/>
      <c r="C248" s="94" t="s">
        <v>242</v>
      </c>
      <c r="D248" s="126"/>
      <c r="E248" s="21">
        <v>0</v>
      </c>
      <c r="F248" s="126"/>
      <c r="G248" s="21">
        <v>0</v>
      </c>
      <c r="H248" s="126"/>
      <c r="I248" s="21">
        <v>0</v>
      </c>
      <c r="J248" s="126"/>
      <c r="K248" s="21">
        <v>0</v>
      </c>
      <c r="L248" s="126"/>
      <c r="M248" s="21">
        <v>0</v>
      </c>
      <c r="N248" s="126"/>
      <c r="O248" s="21">
        <v>0</v>
      </c>
      <c r="P248" s="126"/>
      <c r="Q248" s="21">
        <v>0</v>
      </c>
      <c r="R248" s="126"/>
      <c r="S248" s="21">
        <v>0</v>
      </c>
      <c r="T248" s="126"/>
      <c r="U248" s="21">
        <v>0</v>
      </c>
    </row>
    <row r="249" spans="1:21" ht="11.25" x14ac:dyDescent="0.25">
      <c r="A249" s="94">
        <v>33</v>
      </c>
      <c r="B249" s="123"/>
      <c r="C249" s="94" t="s">
        <v>243</v>
      </c>
      <c r="D249" s="126"/>
      <c r="E249" s="21">
        <v>0</v>
      </c>
      <c r="F249" s="126"/>
      <c r="G249" s="21">
        <v>1246773</v>
      </c>
      <c r="H249" s="126"/>
      <c r="I249" s="21">
        <v>0</v>
      </c>
      <c r="J249" s="126"/>
      <c r="K249" s="21">
        <v>1764584</v>
      </c>
      <c r="L249" s="126"/>
      <c r="M249" s="21">
        <v>0</v>
      </c>
      <c r="N249" s="126"/>
      <c r="O249" s="21">
        <v>547733</v>
      </c>
      <c r="P249" s="126"/>
      <c r="Q249" s="21">
        <v>292251</v>
      </c>
      <c r="R249" s="126"/>
      <c r="S249" s="21">
        <v>498.94</v>
      </c>
      <c r="T249" s="126"/>
      <c r="U249" s="21">
        <v>0</v>
      </c>
    </row>
    <row r="250" spans="1:21" ht="11.25" x14ac:dyDescent="0.25">
      <c r="A250" s="94">
        <v>34</v>
      </c>
      <c r="B250" s="123"/>
      <c r="C250" s="94" t="s">
        <v>244</v>
      </c>
      <c r="D250" s="126"/>
      <c r="E250" s="21">
        <v>0</v>
      </c>
      <c r="F250" s="126"/>
      <c r="G250" s="21">
        <v>434461</v>
      </c>
      <c r="H250" s="126"/>
      <c r="I250" s="21">
        <v>0</v>
      </c>
      <c r="J250" s="126"/>
      <c r="K250" s="21">
        <v>6228645</v>
      </c>
      <c r="L250" s="126"/>
      <c r="M250" s="21">
        <v>0</v>
      </c>
      <c r="N250" s="126"/>
      <c r="O250" s="21">
        <v>520993</v>
      </c>
      <c r="P250" s="126"/>
      <c r="Q250" s="21">
        <v>1168039</v>
      </c>
      <c r="R250" s="126"/>
      <c r="S250" s="21">
        <v>514.1</v>
      </c>
      <c r="T250" s="126"/>
      <c r="U250" s="21">
        <v>0</v>
      </c>
    </row>
    <row r="251" spans="1:21" ht="11.25" x14ac:dyDescent="0.25">
      <c r="A251" s="94">
        <v>35</v>
      </c>
      <c r="B251" s="123"/>
      <c r="C251" s="94" t="s">
        <v>212</v>
      </c>
      <c r="D251" s="126"/>
      <c r="E251" s="21">
        <v>0</v>
      </c>
      <c r="F251" s="126"/>
      <c r="G251" s="21">
        <v>229965</v>
      </c>
      <c r="H251" s="126"/>
      <c r="I251" s="21">
        <v>0</v>
      </c>
      <c r="J251" s="126"/>
      <c r="K251" s="21">
        <v>647938</v>
      </c>
      <c r="L251" s="126"/>
      <c r="M251" s="21">
        <v>0</v>
      </c>
      <c r="N251" s="126"/>
      <c r="O251" s="21">
        <v>0</v>
      </c>
      <c r="P251" s="126"/>
      <c r="Q251" s="21">
        <v>810467</v>
      </c>
      <c r="R251" s="126"/>
      <c r="S251" s="21">
        <v>0</v>
      </c>
      <c r="T251" s="126"/>
      <c r="U251" s="21">
        <v>0</v>
      </c>
    </row>
    <row r="252" spans="1:21" ht="11.25" x14ac:dyDescent="0.25">
      <c r="A252" s="94">
        <v>36</v>
      </c>
      <c r="B252" s="123"/>
      <c r="C252" s="94" t="s">
        <v>245</v>
      </c>
      <c r="D252" s="126"/>
      <c r="E252" s="21">
        <v>0</v>
      </c>
      <c r="F252" s="126"/>
      <c r="G252" s="21">
        <v>180792</v>
      </c>
      <c r="H252" s="126"/>
      <c r="I252" s="21">
        <v>0</v>
      </c>
      <c r="J252" s="126"/>
      <c r="K252" s="21">
        <v>997650</v>
      </c>
      <c r="L252" s="126"/>
      <c r="M252" s="21">
        <v>0</v>
      </c>
      <c r="N252" s="126"/>
      <c r="O252" s="21">
        <v>1475</v>
      </c>
      <c r="P252" s="126"/>
      <c r="Q252" s="21">
        <v>3969</v>
      </c>
      <c r="R252" s="126"/>
      <c r="S252" s="21">
        <v>0</v>
      </c>
      <c r="T252" s="126"/>
      <c r="U252" s="21">
        <v>0</v>
      </c>
    </row>
    <row r="253" spans="1:21" ht="11.25" x14ac:dyDescent="0.25">
      <c r="A253" s="131">
        <v>37</v>
      </c>
      <c r="B253" s="123"/>
      <c r="C253" s="94" t="s">
        <v>246</v>
      </c>
      <c r="D253" s="126"/>
      <c r="E253" s="23">
        <v>0</v>
      </c>
      <c r="F253" s="126"/>
      <c r="G253" s="23">
        <v>441782</v>
      </c>
      <c r="H253" s="126"/>
      <c r="I253" s="23">
        <v>0</v>
      </c>
      <c r="J253" s="126"/>
      <c r="K253" s="23">
        <v>3039937</v>
      </c>
      <c r="L253" s="126"/>
      <c r="M253" s="23">
        <v>8882</v>
      </c>
      <c r="N253" s="126"/>
      <c r="O253" s="23">
        <v>30040</v>
      </c>
      <c r="P253" s="126"/>
      <c r="Q253" s="23">
        <v>8698150</v>
      </c>
      <c r="R253" s="126"/>
      <c r="S253" s="23">
        <v>0</v>
      </c>
      <c r="T253" s="126"/>
      <c r="U253" s="23">
        <v>0</v>
      </c>
    </row>
    <row r="254" spans="1:21" ht="8.4499999999999993" customHeight="1" x14ac:dyDescent="0.25">
      <c r="A254" s="126"/>
      <c r="B254" s="126"/>
      <c r="D254" s="126"/>
      <c r="E254" s="268"/>
      <c r="F254" s="126"/>
      <c r="G254" s="268"/>
      <c r="H254" s="126"/>
      <c r="I254" s="268"/>
      <c r="J254" s="126"/>
      <c r="K254" s="268"/>
      <c r="L254" s="126"/>
      <c r="M254" s="268"/>
      <c r="N254" s="126"/>
      <c r="O254" s="268"/>
      <c r="P254" s="126"/>
      <c r="Q254" s="268"/>
      <c r="R254" s="126"/>
      <c r="S254" s="268"/>
      <c r="T254" s="126"/>
      <c r="U254" s="268"/>
    </row>
    <row r="255" spans="1:21" ht="10.5" customHeight="1" x14ac:dyDescent="0.25">
      <c r="A255" s="131">
        <f>A253</f>
        <v>37</v>
      </c>
      <c r="B255" s="126"/>
      <c r="C255" s="123" t="s">
        <v>65</v>
      </c>
      <c r="D255" s="126"/>
      <c r="E255" s="24">
        <f>SUM(E217:E253)</f>
        <v>10041</v>
      </c>
      <c r="F255" s="126"/>
      <c r="G255" s="24">
        <f>SUM(G217:G253)</f>
        <v>18804786</v>
      </c>
      <c r="H255" s="126"/>
      <c r="I255" s="24">
        <f>SUM(I217:I253)</f>
        <v>0</v>
      </c>
      <c r="J255" s="126"/>
      <c r="K255" s="24">
        <f>SUM(K217:K253)</f>
        <v>72730501</v>
      </c>
      <c r="L255" s="126"/>
      <c r="M255" s="24">
        <f>SUM(M217:M253)</f>
        <v>8882</v>
      </c>
      <c r="N255" s="126"/>
      <c r="O255" s="24">
        <f>SUM(O217:O253)</f>
        <v>10464689</v>
      </c>
      <c r="P255" s="126"/>
      <c r="Q255" s="24">
        <f>SUM(Q217:Q253)</f>
        <v>37713616</v>
      </c>
      <c r="R255" s="126"/>
      <c r="S255" s="24">
        <f>SUM(S217:S253)</f>
        <v>163565.74000000002</v>
      </c>
      <c r="T255" s="126"/>
      <c r="U255" s="24">
        <f>SUM(U217:U253)</f>
        <v>0</v>
      </c>
    </row>
    <row r="256" spans="1:21" ht="9.75" customHeight="1" x14ac:dyDescent="0.25">
      <c r="A256" s="126"/>
      <c r="B256" s="126"/>
      <c r="D256" s="126"/>
      <c r="E256" s="126"/>
      <c r="F256" s="126"/>
      <c r="G256" s="126"/>
      <c r="H256" s="126"/>
      <c r="I256" s="126"/>
      <c r="J256" s="126"/>
      <c r="K256" s="126"/>
      <c r="L256" s="126"/>
      <c r="M256" s="126"/>
      <c r="N256" s="126"/>
      <c r="O256" s="126"/>
      <c r="P256" s="126"/>
      <c r="Q256" s="126"/>
      <c r="R256" s="126"/>
      <c r="S256" s="126"/>
      <c r="T256" s="126"/>
      <c r="U256" s="126"/>
    </row>
    <row r="257" spans="1:21" ht="12" thickBot="1" x14ac:dyDescent="0.3">
      <c r="A257" s="138">
        <f>(A53+A195+A255)</f>
        <v>170</v>
      </c>
      <c r="B257" s="126"/>
      <c r="C257" s="123" t="s">
        <v>247</v>
      </c>
      <c r="D257" s="126"/>
      <c r="E257" s="27">
        <f>(E53+E195+E255)</f>
        <v>3314352.6</v>
      </c>
      <c r="F257" s="126"/>
      <c r="G257" s="27">
        <f>(G53+G195+G255)</f>
        <v>1380147096</v>
      </c>
      <c r="H257" s="126"/>
      <c r="I257" s="27">
        <f>(I53+I195+I255)</f>
        <v>495566722</v>
      </c>
      <c r="J257" s="126"/>
      <c r="K257" s="27">
        <f>(K53+K195+K255)</f>
        <v>9865585000</v>
      </c>
      <c r="L257" s="126"/>
      <c r="M257" s="27">
        <f>(M53+M195+M255)</f>
        <v>5664009</v>
      </c>
      <c r="N257" s="126"/>
      <c r="O257" s="27">
        <f>(O53+O195+O255)</f>
        <v>613239004</v>
      </c>
      <c r="P257" s="126"/>
      <c r="Q257" s="27">
        <f>(Q53+Q195+Q255)</f>
        <v>3871565812</v>
      </c>
      <c r="R257" s="126"/>
      <c r="S257" s="27">
        <f>(S53+S195+S255)</f>
        <v>1052155887.3066399</v>
      </c>
      <c r="T257" s="126"/>
      <c r="U257" s="27">
        <f>(U53+U195+U255)</f>
        <v>144512931.32335997</v>
      </c>
    </row>
    <row r="258" spans="1:21" ht="9.75" customHeight="1" thickTop="1" x14ac:dyDescent="0.25">
      <c r="A258" s="126"/>
      <c r="B258" s="126"/>
      <c r="D258" s="126"/>
      <c r="E258" s="126"/>
      <c r="F258" s="126"/>
      <c r="G258" s="126"/>
      <c r="H258" s="126"/>
      <c r="I258" s="126"/>
      <c r="J258" s="126"/>
      <c r="K258" s="126"/>
      <c r="L258" s="126"/>
      <c r="M258" s="126"/>
      <c r="N258" s="126"/>
      <c r="O258" s="126"/>
      <c r="P258" s="126"/>
      <c r="Q258" s="126"/>
      <c r="R258" s="126"/>
      <c r="S258" s="126"/>
      <c r="T258" s="126"/>
      <c r="U258" s="126"/>
    </row>
    <row r="259" spans="1:21" ht="8.4499999999999993" customHeight="1" x14ac:dyDescent="0.25">
      <c r="A259" s="126"/>
      <c r="B259" s="126"/>
      <c r="D259" s="126"/>
      <c r="E259" s="126"/>
      <c r="F259" s="126"/>
      <c r="G259" s="126"/>
      <c r="H259" s="126"/>
      <c r="I259" s="126"/>
      <c r="J259" s="126"/>
      <c r="K259" s="126"/>
      <c r="L259" s="126"/>
      <c r="M259" s="126"/>
      <c r="N259" s="126"/>
      <c r="O259" s="126"/>
      <c r="P259" s="126"/>
      <c r="Q259" s="126"/>
      <c r="R259" s="126"/>
      <c r="S259" s="126"/>
      <c r="T259" s="126"/>
      <c r="U259" s="126"/>
    </row>
    <row r="260" spans="1:21" ht="11.1" customHeight="1" x14ac:dyDescent="0.25">
      <c r="A260" s="126"/>
      <c r="B260" s="126"/>
      <c r="C260" s="94" t="s">
        <v>248</v>
      </c>
      <c r="D260" s="126"/>
      <c r="E260" s="126"/>
      <c r="F260" s="126"/>
      <c r="G260" s="126"/>
      <c r="H260" s="126"/>
      <c r="I260" s="126"/>
      <c r="J260" s="126"/>
      <c r="K260" s="126"/>
      <c r="L260" s="126"/>
      <c r="M260" s="126"/>
      <c r="N260" s="126"/>
      <c r="O260" s="126"/>
      <c r="P260" s="126"/>
      <c r="Q260" s="126"/>
      <c r="R260" s="126"/>
      <c r="S260" s="126"/>
      <c r="T260" s="126"/>
      <c r="U260" s="126"/>
    </row>
    <row r="261" spans="1:21" ht="3.4" customHeight="1" x14ac:dyDescent="0.25">
      <c r="A261" s="126"/>
      <c r="B261" s="126"/>
      <c r="D261" s="126"/>
      <c r="E261" s="126"/>
      <c r="F261" s="126"/>
      <c r="G261" s="126"/>
      <c r="H261" s="126"/>
      <c r="I261" s="126"/>
      <c r="J261" s="126"/>
      <c r="K261" s="126"/>
      <c r="L261" s="126"/>
      <c r="M261" s="126"/>
      <c r="N261" s="126"/>
      <c r="O261" s="126"/>
      <c r="P261" s="126"/>
      <c r="Q261" s="126"/>
      <c r="R261" s="126"/>
      <c r="S261" s="126"/>
      <c r="T261" s="126"/>
      <c r="U261" s="126"/>
    </row>
    <row r="262" spans="1:21" ht="8.4499999999999993" customHeight="1" x14ac:dyDescent="0.25">
      <c r="A262" s="126"/>
      <c r="B262" s="126"/>
      <c r="D262" s="126"/>
      <c r="E262" s="126"/>
      <c r="F262" s="126"/>
      <c r="G262" s="126"/>
      <c r="H262" s="126"/>
      <c r="I262" s="126"/>
      <c r="J262" s="126"/>
      <c r="K262" s="126"/>
      <c r="L262" s="126"/>
      <c r="M262" s="126"/>
      <c r="N262" s="126"/>
      <c r="O262" s="126"/>
      <c r="P262" s="126"/>
      <c r="Q262" s="126"/>
      <c r="R262" s="126"/>
      <c r="S262" s="126"/>
      <c r="T262" s="126"/>
      <c r="U262" s="126"/>
    </row>
    <row r="263" spans="1:21" ht="8.4499999999999993" customHeight="1" x14ac:dyDescent="0.25">
      <c r="A263" s="126"/>
      <c r="B263" s="126"/>
      <c r="D263" s="126"/>
      <c r="E263" s="126"/>
      <c r="F263" s="126"/>
      <c r="G263" s="126"/>
      <c r="H263" s="126"/>
      <c r="I263" s="126"/>
      <c r="J263" s="126"/>
      <c r="K263" s="126"/>
      <c r="L263" s="126"/>
      <c r="M263" s="126"/>
      <c r="N263" s="126"/>
      <c r="O263" s="126"/>
      <c r="P263" s="126"/>
      <c r="Q263" s="126"/>
      <c r="R263" s="126"/>
      <c r="S263" s="126"/>
      <c r="T263" s="126"/>
      <c r="U263" s="126"/>
    </row>
    <row r="264" spans="1:21" ht="8.4499999999999993" customHeight="1" x14ac:dyDescent="0.25">
      <c r="A264" s="126"/>
      <c r="B264" s="126"/>
      <c r="D264" s="126"/>
      <c r="E264" s="126"/>
      <c r="F264" s="126"/>
      <c r="G264" s="126"/>
      <c r="H264" s="126"/>
      <c r="I264" s="126"/>
      <c r="J264" s="126"/>
      <c r="K264" s="126"/>
      <c r="L264" s="126"/>
      <c r="M264" s="126"/>
      <c r="N264" s="126"/>
      <c r="O264" s="126"/>
      <c r="P264" s="126"/>
      <c r="Q264" s="126"/>
      <c r="R264" s="126"/>
      <c r="S264" s="126"/>
      <c r="T264" s="126"/>
      <c r="U264" s="126"/>
    </row>
    <row r="265" spans="1:21" ht="8.4499999999999993" customHeight="1" x14ac:dyDescent="0.25">
      <c r="A265" s="126"/>
      <c r="B265" s="126"/>
      <c r="D265" s="126"/>
      <c r="E265" s="126"/>
      <c r="F265" s="126"/>
      <c r="G265" s="126"/>
      <c r="H265" s="126"/>
      <c r="I265" s="126"/>
      <c r="J265" s="126"/>
      <c r="K265" s="126"/>
      <c r="L265" s="126"/>
      <c r="M265" s="126"/>
      <c r="N265" s="126"/>
      <c r="O265" s="126"/>
      <c r="P265" s="126"/>
      <c r="Q265" s="126"/>
      <c r="R265" s="126"/>
      <c r="S265" s="126"/>
      <c r="T265" s="126"/>
      <c r="U265" s="126"/>
    </row>
    <row r="266" spans="1:21" ht="8.4499999999999993" customHeight="1" x14ac:dyDescent="0.25">
      <c r="A266" s="126"/>
      <c r="B266" s="126"/>
      <c r="D266" s="126"/>
      <c r="E266" s="126"/>
      <c r="F266" s="126"/>
      <c r="G266" s="126"/>
      <c r="H266" s="126"/>
      <c r="I266" s="126"/>
      <c r="J266" s="126"/>
      <c r="K266" s="126"/>
      <c r="L266" s="126"/>
      <c r="M266" s="126"/>
      <c r="N266" s="126"/>
      <c r="O266" s="126"/>
      <c r="P266" s="126"/>
      <c r="Q266" s="126"/>
      <c r="R266" s="126"/>
      <c r="S266" s="126"/>
      <c r="T266" s="126"/>
      <c r="U266" s="126"/>
    </row>
    <row r="267" spans="1:21" ht="8.4499999999999993" customHeight="1" x14ac:dyDescent="0.25">
      <c r="A267" s="126"/>
      <c r="B267" s="126"/>
      <c r="D267" s="126"/>
      <c r="E267" s="126"/>
      <c r="F267" s="126"/>
      <c r="G267" s="126"/>
      <c r="H267" s="126"/>
      <c r="I267" s="126"/>
      <c r="J267" s="126"/>
      <c r="K267" s="126"/>
      <c r="L267" s="126"/>
      <c r="M267" s="126"/>
      <c r="N267" s="126"/>
      <c r="O267" s="126"/>
      <c r="P267" s="126"/>
      <c r="Q267" s="126"/>
      <c r="R267" s="126"/>
      <c r="S267" s="126"/>
      <c r="T267" s="126"/>
      <c r="U267" s="126"/>
    </row>
    <row r="268" spans="1:21" ht="7.15" hidden="1" customHeight="1" x14ac:dyDescent="0.25">
      <c r="A268" s="126"/>
      <c r="B268" s="126"/>
      <c r="D268" s="126"/>
      <c r="E268" s="126"/>
      <c r="F268" s="126"/>
      <c r="G268" s="126"/>
      <c r="H268" s="126"/>
      <c r="I268" s="126"/>
      <c r="J268" s="126"/>
      <c r="K268" s="126"/>
      <c r="L268" s="126"/>
      <c r="M268" s="126"/>
      <c r="N268" s="126"/>
      <c r="O268" s="126"/>
      <c r="P268" s="126"/>
      <c r="Q268" s="126"/>
      <c r="R268" s="126"/>
      <c r="S268" s="126"/>
      <c r="T268" s="126"/>
      <c r="U268" s="126"/>
    </row>
    <row r="269" spans="1:21" ht="8.4499999999999993" hidden="1" customHeight="1" x14ac:dyDescent="0.25">
      <c r="A269" s="126"/>
      <c r="B269" s="126"/>
      <c r="D269" s="126"/>
      <c r="E269" s="126"/>
      <c r="F269" s="126"/>
      <c r="G269" s="126"/>
      <c r="H269" s="126"/>
      <c r="I269" s="126"/>
      <c r="J269" s="126"/>
      <c r="K269" s="126"/>
      <c r="L269" s="126"/>
      <c r="M269" s="126"/>
      <c r="N269" s="126"/>
      <c r="O269" s="126"/>
      <c r="P269" s="126"/>
      <c r="Q269" s="126"/>
      <c r="R269" s="126"/>
      <c r="S269" s="126"/>
      <c r="T269" s="126"/>
      <c r="U269" s="126"/>
    </row>
    <row r="270" spans="1:21" ht="8.4499999999999993" hidden="1" customHeight="1" x14ac:dyDescent="0.25">
      <c r="A270" s="126"/>
      <c r="B270" s="126"/>
      <c r="D270" s="126"/>
      <c r="E270" s="126"/>
      <c r="F270" s="126"/>
      <c r="G270" s="126"/>
      <c r="H270" s="126"/>
      <c r="I270" s="126"/>
      <c r="J270" s="126"/>
      <c r="K270" s="126"/>
      <c r="L270" s="126"/>
      <c r="M270" s="126"/>
      <c r="N270" s="126"/>
      <c r="O270" s="126"/>
      <c r="P270" s="126"/>
      <c r="Q270" s="126"/>
      <c r="R270" s="126"/>
      <c r="S270" s="126"/>
      <c r="T270" s="126"/>
      <c r="U270" s="126"/>
    </row>
    <row r="271" spans="1:21" ht="7.5" customHeight="1" x14ac:dyDescent="0.25">
      <c r="A271" s="126"/>
      <c r="B271" s="126"/>
      <c r="D271" s="126"/>
      <c r="E271" s="126"/>
      <c r="F271" s="126"/>
      <c r="G271" s="126"/>
      <c r="H271" s="126"/>
      <c r="I271" s="126"/>
      <c r="J271" s="126"/>
      <c r="K271" s="126"/>
      <c r="L271" s="126"/>
      <c r="M271" s="126"/>
      <c r="N271" s="126"/>
      <c r="O271" s="126"/>
      <c r="P271" s="126"/>
      <c r="Q271" s="126"/>
      <c r="R271" s="126"/>
      <c r="S271" s="126"/>
      <c r="T271" s="126"/>
      <c r="U271" s="126"/>
    </row>
    <row r="272" spans="1:21" ht="9.75" customHeight="1" x14ac:dyDescent="0.25">
      <c r="A272" s="126"/>
      <c r="B272" s="126"/>
      <c r="D272" s="126"/>
      <c r="E272" s="126"/>
      <c r="F272" s="126"/>
      <c r="G272" s="126"/>
      <c r="H272" s="126"/>
      <c r="I272" s="126"/>
      <c r="J272" s="126"/>
      <c r="K272" s="126"/>
      <c r="L272" s="126"/>
      <c r="M272" s="126"/>
      <c r="N272" s="126"/>
      <c r="O272" s="126"/>
      <c r="P272" s="126"/>
      <c r="Q272" s="126"/>
      <c r="R272" s="126"/>
      <c r="S272" s="126"/>
      <c r="T272" s="126"/>
      <c r="U272" s="126"/>
    </row>
    <row r="273" spans="23:23" s="111" customFormat="1" ht="10.5" customHeight="1" x14ac:dyDescent="0.25">
      <c r="W273" s="135"/>
    </row>
  </sheetData>
  <printOptions gridLinesSet="0"/>
  <pageMargins left="3.75" right="0.25" top="0.5" bottom="0.3" header="0.5" footer="0.5"/>
  <pageSetup paperSize="17" orientation="landscape" r:id="rId1"/>
  <headerFooter alignWithMargins="0"/>
  <rowBreaks count="3" manualBreakCount="3">
    <brk id="68" max="16383" man="1"/>
    <brk id="135" max="16383" man="1"/>
    <brk id="20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1CB26-5519-453F-AD89-AE509241D475}">
  <sheetPr transitionEvaluation="1" transitionEntry="1"/>
  <dimension ref="A1:AN272"/>
  <sheetViews>
    <sheetView showGridLines="0" zoomScale="130" zoomScaleNormal="130" workbookViewId="0">
      <pane xSplit="3" ySplit="12" topLeftCell="D13" activePane="bottomRight" state="frozen"/>
      <selection pane="topRight"/>
      <selection pane="bottomLeft"/>
      <selection pane="bottomRight"/>
    </sheetView>
  </sheetViews>
  <sheetFormatPr defaultColWidth="12.7109375" defaultRowHeight="9.75" customHeight="1" x14ac:dyDescent="0.25"/>
  <cols>
    <col min="1" max="1" width="5.85546875" style="94" customWidth="1"/>
    <col min="2" max="2" width="2.42578125" style="94" customWidth="1"/>
    <col min="3" max="3" width="11.7109375" style="94" customWidth="1"/>
    <col min="4" max="4" width="1.5703125" style="94" customWidth="1"/>
    <col min="5" max="5" width="14.42578125" style="94" customWidth="1"/>
    <col min="6" max="6" width="2.42578125" style="94" customWidth="1"/>
    <col min="7" max="7" width="14.42578125" style="94" customWidth="1"/>
    <col min="8" max="8" width="2.42578125" style="94" customWidth="1"/>
    <col min="9" max="9" width="14.42578125" style="94" customWidth="1"/>
    <col min="10" max="10" width="2.42578125" style="94" customWidth="1"/>
    <col min="11" max="11" width="14.42578125" style="94" customWidth="1"/>
    <col min="12" max="12" width="2.42578125" style="94" customWidth="1"/>
    <col min="13" max="13" width="14.42578125" style="94" customWidth="1"/>
    <col min="14" max="14" width="2.42578125" style="94" customWidth="1"/>
    <col min="15" max="15" width="14.42578125" style="94" customWidth="1"/>
    <col min="16" max="16" width="2.42578125" style="94" customWidth="1"/>
    <col min="17" max="17" width="14.42578125" style="94" customWidth="1"/>
    <col min="18" max="18" width="2.42578125" style="94" customWidth="1"/>
    <col min="19" max="19" width="12.28515625" style="94" customWidth="1"/>
    <col min="20" max="20" width="1.85546875" style="94" customWidth="1"/>
    <col min="21" max="21" width="12.7109375" style="94" customWidth="1"/>
    <col min="22" max="23" width="1.5703125" style="94" customWidth="1"/>
    <col min="24" max="24" width="13.7109375" style="94" customWidth="1"/>
    <col min="25" max="25" width="2.42578125" style="94" customWidth="1"/>
    <col min="26" max="26" width="12.140625" style="94" customWidth="1"/>
    <col min="27" max="27" width="3.28515625" style="94" customWidth="1"/>
    <col min="28" max="28" width="11.85546875" style="94" customWidth="1"/>
    <col min="29" max="29" width="3.28515625" style="94" customWidth="1"/>
    <col min="30" max="30" width="11.7109375" style="94" bestFit="1" customWidth="1"/>
    <col min="31" max="31" width="3.28515625" style="94" customWidth="1"/>
    <col min="32" max="32" width="14" style="94" customWidth="1"/>
    <col min="33" max="33" width="2.42578125" style="94" customWidth="1"/>
    <col min="34" max="34" width="12.7109375" style="94" customWidth="1"/>
    <col min="35" max="35" width="2.42578125" style="94" customWidth="1"/>
    <col min="36" max="36" width="12.7109375" style="94" customWidth="1"/>
    <col min="37" max="37" width="3.28515625" style="94" customWidth="1"/>
    <col min="38" max="38" width="5" style="94" customWidth="1"/>
    <col min="39" max="39" width="9.7109375" style="94" customWidth="1"/>
    <col min="40" max="40" width="0" style="94" hidden="1" customWidth="1"/>
    <col min="41" max="256" width="12.7109375" style="94"/>
    <col min="257" max="257" width="5.85546875" style="94" customWidth="1"/>
    <col min="258" max="258" width="2.42578125" style="94" customWidth="1"/>
    <col min="259" max="259" width="19.5703125" style="94" customWidth="1"/>
    <col min="260" max="260" width="1.5703125" style="94" customWidth="1"/>
    <col min="261" max="261" width="14.42578125" style="94" customWidth="1"/>
    <col min="262" max="262" width="2.42578125" style="94" customWidth="1"/>
    <col min="263" max="263" width="14.42578125" style="94" customWidth="1"/>
    <col min="264" max="264" width="2.42578125" style="94" customWidth="1"/>
    <col min="265" max="265" width="14.42578125" style="94" customWidth="1"/>
    <col min="266" max="266" width="2.42578125" style="94" customWidth="1"/>
    <col min="267" max="267" width="14.42578125" style="94" customWidth="1"/>
    <col min="268" max="268" width="2.42578125" style="94" customWidth="1"/>
    <col min="269" max="269" width="14.42578125" style="94" customWidth="1"/>
    <col min="270" max="270" width="2.42578125" style="94" customWidth="1"/>
    <col min="271" max="271" width="14.42578125" style="94" customWidth="1"/>
    <col min="272" max="272" width="2.42578125" style="94" customWidth="1"/>
    <col min="273" max="273" width="14.42578125" style="94" customWidth="1"/>
    <col min="274" max="274" width="2.42578125" style="94" customWidth="1"/>
    <col min="275" max="275" width="12.28515625" style="94" customWidth="1"/>
    <col min="276" max="276" width="1.85546875" style="94" customWidth="1"/>
    <col min="277" max="277" width="12.7109375" style="94"/>
    <col min="278" max="279" width="1.5703125" style="94" customWidth="1"/>
    <col min="280" max="280" width="13.7109375" style="94" customWidth="1"/>
    <col min="281" max="281" width="2.42578125" style="94" customWidth="1"/>
    <col min="282" max="282" width="12.140625" style="94" customWidth="1"/>
    <col min="283" max="283" width="3.28515625" style="94" customWidth="1"/>
    <col min="284" max="284" width="11.85546875" style="94" customWidth="1"/>
    <col min="285" max="285" width="3.28515625" style="94" customWidth="1"/>
    <col min="286" max="286" width="11.7109375" style="94" bestFit="1" customWidth="1"/>
    <col min="287" max="287" width="3.28515625" style="94" customWidth="1"/>
    <col min="288" max="288" width="14" style="94" customWidth="1"/>
    <col min="289" max="289" width="2.42578125" style="94" customWidth="1"/>
    <col min="290" max="290" width="12.7109375" style="94"/>
    <col min="291" max="291" width="2.42578125" style="94" customWidth="1"/>
    <col min="292" max="292" width="12.7109375" style="94"/>
    <col min="293" max="293" width="3.28515625" style="94" customWidth="1"/>
    <col min="294" max="294" width="5" style="94" customWidth="1"/>
    <col min="295" max="295" width="9.7109375" style="94" customWidth="1"/>
    <col min="296" max="512" width="12.7109375" style="94"/>
    <col min="513" max="513" width="5.85546875" style="94" customWidth="1"/>
    <col min="514" max="514" width="2.42578125" style="94" customWidth="1"/>
    <col min="515" max="515" width="19.5703125" style="94" customWidth="1"/>
    <col min="516" max="516" width="1.5703125" style="94" customWidth="1"/>
    <col min="517" max="517" width="14.42578125" style="94" customWidth="1"/>
    <col min="518" max="518" width="2.42578125" style="94" customWidth="1"/>
    <col min="519" max="519" width="14.42578125" style="94" customWidth="1"/>
    <col min="520" max="520" width="2.42578125" style="94" customWidth="1"/>
    <col min="521" max="521" width="14.42578125" style="94" customWidth="1"/>
    <col min="522" max="522" width="2.42578125" style="94" customWidth="1"/>
    <col min="523" max="523" width="14.42578125" style="94" customWidth="1"/>
    <col min="524" max="524" width="2.42578125" style="94" customWidth="1"/>
    <col min="525" max="525" width="14.42578125" style="94" customWidth="1"/>
    <col min="526" max="526" width="2.42578125" style="94" customWidth="1"/>
    <col min="527" max="527" width="14.42578125" style="94" customWidth="1"/>
    <col min="528" max="528" width="2.42578125" style="94" customWidth="1"/>
    <col min="529" max="529" width="14.42578125" style="94" customWidth="1"/>
    <col min="530" max="530" width="2.42578125" style="94" customWidth="1"/>
    <col min="531" max="531" width="12.28515625" style="94" customWidth="1"/>
    <col min="532" max="532" width="1.85546875" style="94" customWidth="1"/>
    <col min="533" max="533" width="12.7109375" style="94"/>
    <col min="534" max="535" width="1.5703125" style="94" customWidth="1"/>
    <col min="536" max="536" width="13.7109375" style="94" customWidth="1"/>
    <col min="537" max="537" width="2.42578125" style="94" customWidth="1"/>
    <col min="538" max="538" width="12.140625" style="94" customWidth="1"/>
    <col min="539" max="539" width="3.28515625" style="94" customWidth="1"/>
    <col min="540" max="540" width="11.85546875" style="94" customWidth="1"/>
    <col min="541" max="541" width="3.28515625" style="94" customWidth="1"/>
    <col min="542" max="542" width="11.7109375" style="94" bestFit="1" customWidth="1"/>
    <col min="543" max="543" width="3.28515625" style="94" customWidth="1"/>
    <col min="544" max="544" width="14" style="94" customWidth="1"/>
    <col min="545" max="545" width="2.42578125" style="94" customWidth="1"/>
    <col min="546" max="546" width="12.7109375" style="94"/>
    <col min="547" max="547" width="2.42578125" style="94" customWidth="1"/>
    <col min="548" max="548" width="12.7109375" style="94"/>
    <col min="549" max="549" width="3.28515625" style="94" customWidth="1"/>
    <col min="550" max="550" width="5" style="94" customWidth="1"/>
    <col min="551" max="551" width="9.7109375" style="94" customWidth="1"/>
    <col min="552" max="768" width="12.7109375" style="94"/>
    <col min="769" max="769" width="5.85546875" style="94" customWidth="1"/>
    <col min="770" max="770" width="2.42578125" style="94" customWidth="1"/>
    <col min="771" max="771" width="19.5703125" style="94" customWidth="1"/>
    <col min="772" max="772" width="1.5703125" style="94" customWidth="1"/>
    <col min="773" max="773" width="14.42578125" style="94" customWidth="1"/>
    <col min="774" max="774" width="2.42578125" style="94" customWidth="1"/>
    <col min="775" max="775" width="14.42578125" style="94" customWidth="1"/>
    <col min="776" max="776" width="2.42578125" style="94" customWidth="1"/>
    <col min="777" max="777" width="14.42578125" style="94" customWidth="1"/>
    <col min="778" max="778" width="2.42578125" style="94" customWidth="1"/>
    <col min="779" max="779" width="14.42578125" style="94" customWidth="1"/>
    <col min="780" max="780" width="2.42578125" style="94" customWidth="1"/>
    <col min="781" max="781" width="14.42578125" style="94" customWidth="1"/>
    <col min="782" max="782" width="2.42578125" style="94" customWidth="1"/>
    <col min="783" max="783" width="14.42578125" style="94" customWidth="1"/>
    <col min="784" max="784" width="2.42578125" style="94" customWidth="1"/>
    <col min="785" max="785" width="14.42578125" style="94" customWidth="1"/>
    <col min="786" max="786" width="2.42578125" style="94" customWidth="1"/>
    <col min="787" max="787" width="12.28515625" style="94" customWidth="1"/>
    <col min="788" max="788" width="1.85546875" style="94" customWidth="1"/>
    <col min="789" max="789" width="12.7109375" style="94"/>
    <col min="790" max="791" width="1.5703125" style="94" customWidth="1"/>
    <col min="792" max="792" width="13.7109375" style="94" customWidth="1"/>
    <col min="793" max="793" width="2.42578125" style="94" customWidth="1"/>
    <col min="794" max="794" width="12.140625" style="94" customWidth="1"/>
    <col min="795" max="795" width="3.28515625" style="94" customWidth="1"/>
    <col min="796" max="796" width="11.85546875" style="94" customWidth="1"/>
    <col min="797" max="797" width="3.28515625" style="94" customWidth="1"/>
    <col min="798" max="798" width="11.7109375" style="94" bestFit="1" customWidth="1"/>
    <col min="799" max="799" width="3.28515625" style="94" customWidth="1"/>
    <col min="800" max="800" width="14" style="94" customWidth="1"/>
    <col min="801" max="801" width="2.42578125" style="94" customWidth="1"/>
    <col min="802" max="802" width="12.7109375" style="94"/>
    <col min="803" max="803" width="2.42578125" style="94" customWidth="1"/>
    <col min="804" max="804" width="12.7109375" style="94"/>
    <col min="805" max="805" width="3.28515625" style="94" customWidth="1"/>
    <col min="806" max="806" width="5" style="94" customWidth="1"/>
    <col min="807" max="807" width="9.7109375" style="94" customWidth="1"/>
    <col min="808" max="1024" width="12.7109375" style="94"/>
    <col min="1025" max="1025" width="5.85546875" style="94" customWidth="1"/>
    <col min="1026" max="1026" width="2.42578125" style="94" customWidth="1"/>
    <col min="1027" max="1027" width="19.5703125" style="94" customWidth="1"/>
    <col min="1028" max="1028" width="1.5703125" style="94" customWidth="1"/>
    <col min="1029" max="1029" width="14.42578125" style="94" customWidth="1"/>
    <col min="1030" max="1030" width="2.42578125" style="94" customWidth="1"/>
    <col min="1031" max="1031" width="14.42578125" style="94" customWidth="1"/>
    <col min="1032" max="1032" width="2.42578125" style="94" customWidth="1"/>
    <col min="1033" max="1033" width="14.42578125" style="94" customWidth="1"/>
    <col min="1034" max="1034" width="2.42578125" style="94" customWidth="1"/>
    <col min="1035" max="1035" width="14.42578125" style="94" customWidth="1"/>
    <col min="1036" max="1036" width="2.42578125" style="94" customWidth="1"/>
    <col min="1037" max="1037" width="14.42578125" style="94" customWidth="1"/>
    <col min="1038" max="1038" width="2.42578125" style="94" customWidth="1"/>
    <col min="1039" max="1039" width="14.42578125" style="94" customWidth="1"/>
    <col min="1040" max="1040" width="2.42578125" style="94" customWidth="1"/>
    <col min="1041" max="1041" width="14.42578125" style="94" customWidth="1"/>
    <col min="1042" max="1042" width="2.42578125" style="94" customWidth="1"/>
    <col min="1043" max="1043" width="12.28515625" style="94" customWidth="1"/>
    <col min="1044" max="1044" width="1.85546875" style="94" customWidth="1"/>
    <col min="1045" max="1045" width="12.7109375" style="94"/>
    <col min="1046" max="1047" width="1.5703125" style="94" customWidth="1"/>
    <col min="1048" max="1048" width="13.7109375" style="94" customWidth="1"/>
    <col min="1049" max="1049" width="2.42578125" style="94" customWidth="1"/>
    <col min="1050" max="1050" width="12.140625" style="94" customWidth="1"/>
    <col min="1051" max="1051" width="3.28515625" style="94" customWidth="1"/>
    <col min="1052" max="1052" width="11.85546875" style="94" customWidth="1"/>
    <col min="1053" max="1053" width="3.28515625" style="94" customWidth="1"/>
    <col min="1054" max="1054" width="11.7109375" style="94" bestFit="1" customWidth="1"/>
    <col min="1055" max="1055" width="3.28515625" style="94" customWidth="1"/>
    <col min="1056" max="1056" width="14" style="94" customWidth="1"/>
    <col min="1057" max="1057" width="2.42578125" style="94" customWidth="1"/>
    <col min="1058" max="1058" width="12.7109375" style="94"/>
    <col min="1059" max="1059" width="2.42578125" style="94" customWidth="1"/>
    <col min="1060" max="1060" width="12.7109375" style="94"/>
    <col min="1061" max="1061" width="3.28515625" style="94" customWidth="1"/>
    <col min="1062" max="1062" width="5" style="94" customWidth="1"/>
    <col min="1063" max="1063" width="9.7109375" style="94" customWidth="1"/>
    <col min="1064" max="1280" width="12.7109375" style="94"/>
    <col min="1281" max="1281" width="5.85546875" style="94" customWidth="1"/>
    <col min="1282" max="1282" width="2.42578125" style="94" customWidth="1"/>
    <col min="1283" max="1283" width="19.5703125" style="94" customWidth="1"/>
    <col min="1284" max="1284" width="1.5703125" style="94" customWidth="1"/>
    <col min="1285" max="1285" width="14.42578125" style="94" customWidth="1"/>
    <col min="1286" max="1286" width="2.42578125" style="94" customWidth="1"/>
    <col min="1287" max="1287" width="14.42578125" style="94" customWidth="1"/>
    <col min="1288" max="1288" width="2.42578125" style="94" customWidth="1"/>
    <col min="1289" max="1289" width="14.42578125" style="94" customWidth="1"/>
    <col min="1290" max="1290" width="2.42578125" style="94" customWidth="1"/>
    <col min="1291" max="1291" width="14.42578125" style="94" customWidth="1"/>
    <col min="1292" max="1292" width="2.42578125" style="94" customWidth="1"/>
    <col min="1293" max="1293" width="14.42578125" style="94" customWidth="1"/>
    <col min="1294" max="1294" width="2.42578125" style="94" customWidth="1"/>
    <col min="1295" max="1295" width="14.42578125" style="94" customWidth="1"/>
    <col min="1296" max="1296" width="2.42578125" style="94" customWidth="1"/>
    <col min="1297" max="1297" width="14.42578125" style="94" customWidth="1"/>
    <col min="1298" max="1298" width="2.42578125" style="94" customWidth="1"/>
    <col min="1299" max="1299" width="12.28515625" style="94" customWidth="1"/>
    <col min="1300" max="1300" width="1.85546875" style="94" customWidth="1"/>
    <col min="1301" max="1301" width="12.7109375" style="94"/>
    <col min="1302" max="1303" width="1.5703125" style="94" customWidth="1"/>
    <col min="1304" max="1304" width="13.7109375" style="94" customWidth="1"/>
    <col min="1305" max="1305" width="2.42578125" style="94" customWidth="1"/>
    <col min="1306" max="1306" width="12.140625" style="94" customWidth="1"/>
    <col min="1307" max="1307" width="3.28515625" style="94" customWidth="1"/>
    <col min="1308" max="1308" width="11.85546875" style="94" customWidth="1"/>
    <col min="1309" max="1309" width="3.28515625" style="94" customWidth="1"/>
    <col min="1310" max="1310" width="11.7109375" style="94" bestFit="1" customWidth="1"/>
    <col min="1311" max="1311" width="3.28515625" style="94" customWidth="1"/>
    <col min="1312" max="1312" width="14" style="94" customWidth="1"/>
    <col min="1313" max="1313" width="2.42578125" style="94" customWidth="1"/>
    <col min="1314" max="1314" width="12.7109375" style="94"/>
    <col min="1315" max="1315" width="2.42578125" style="94" customWidth="1"/>
    <col min="1316" max="1316" width="12.7109375" style="94"/>
    <col min="1317" max="1317" width="3.28515625" style="94" customWidth="1"/>
    <col min="1318" max="1318" width="5" style="94" customWidth="1"/>
    <col min="1319" max="1319" width="9.7109375" style="94" customWidth="1"/>
    <col min="1320" max="1536" width="12.7109375" style="94"/>
    <col min="1537" max="1537" width="5.85546875" style="94" customWidth="1"/>
    <col min="1538" max="1538" width="2.42578125" style="94" customWidth="1"/>
    <col min="1539" max="1539" width="19.5703125" style="94" customWidth="1"/>
    <col min="1540" max="1540" width="1.5703125" style="94" customWidth="1"/>
    <col min="1541" max="1541" width="14.42578125" style="94" customWidth="1"/>
    <col min="1542" max="1542" width="2.42578125" style="94" customWidth="1"/>
    <col min="1543" max="1543" width="14.42578125" style="94" customWidth="1"/>
    <col min="1544" max="1544" width="2.42578125" style="94" customWidth="1"/>
    <col min="1545" max="1545" width="14.42578125" style="94" customWidth="1"/>
    <col min="1546" max="1546" width="2.42578125" style="94" customWidth="1"/>
    <col min="1547" max="1547" width="14.42578125" style="94" customWidth="1"/>
    <col min="1548" max="1548" width="2.42578125" style="94" customWidth="1"/>
    <col min="1549" max="1549" width="14.42578125" style="94" customWidth="1"/>
    <col min="1550" max="1550" width="2.42578125" style="94" customWidth="1"/>
    <col min="1551" max="1551" width="14.42578125" style="94" customWidth="1"/>
    <col min="1552" max="1552" width="2.42578125" style="94" customWidth="1"/>
    <col min="1553" max="1553" width="14.42578125" style="94" customWidth="1"/>
    <col min="1554" max="1554" width="2.42578125" style="94" customWidth="1"/>
    <col min="1555" max="1555" width="12.28515625" style="94" customWidth="1"/>
    <col min="1556" max="1556" width="1.85546875" style="94" customWidth="1"/>
    <col min="1557" max="1557" width="12.7109375" style="94"/>
    <col min="1558" max="1559" width="1.5703125" style="94" customWidth="1"/>
    <col min="1560" max="1560" width="13.7109375" style="94" customWidth="1"/>
    <col min="1561" max="1561" width="2.42578125" style="94" customWidth="1"/>
    <col min="1562" max="1562" width="12.140625" style="94" customWidth="1"/>
    <col min="1563" max="1563" width="3.28515625" style="94" customWidth="1"/>
    <col min="1564" max="1564" width="11.85546875" style="94" customWidth="1"/>
    <col min="1565" max="1565" width="3.28515625" style="94" customWidth="1"/>
    <col min="1566" max="1566" width="11.7109375" style="94" bestFit="1" customWidth="1"/>
    <col min="1567" max="1567" width="3.28515625" style="94" customWidth="1"/>
    <col min="1568" max="1568" width="14" style="94" customWidth="1"/>
    <col min="1569" max="1569" width="2.42578125" style="94" customWidth="1"/>
    <col min="1570" max="1570" width="12.7109375" style="94"/>
    <col min="1571" max="1571" width="2.42578125" style="94" customWidth="1"/>
    <col min="1572" max="1572" width="12.7109375" style="94"/>
    <col min="1573" max="1573" width="3.28515625" style="94" customWidth="1"/>
    <col min="1574" max="1574" width="5" style="94" customWidth="1"/>
    <col min="1575" max="1575" width="9.7109375" style="94" customWidth="1"/>
    <col min="1576" max="1792" width="12.7109375" style="94"/>
    <col min="1793" max="1793" width="5.85546875" style="94" customWidth="1"/>
    <col min="1794" max="1794" width="2.42578125" style="94" customWidth="1"/>
    <col min="1795" max="1795" width="19.5703125" style="94" customWidth="1"/>
    <col min="1796" max="1796" width="1.5703125" style="94" customWidth="1"/>
    <col min="1797" max="1797" width="14.42578125" style="94" customWidth="1"/>
    <col min="1798" max="1798" width="2.42578125" style="94" customWidth="1"/>
    <col min="1799" max="1799" width="14.42578125" style="94" customWidth="1"/>
    <col min="1800" max="1800" width="2.42578125" style="94" customWidth="1"/>
    <col min="1801" max="1801" width="14.42578125" style="94" customWidth="1"/>
    <col min="1802" max="1802" width="2.42578125" style="94" customWidth="1"/>
    <col min="1803" max="1803" width="14.42578125" style="94" customWidth="1"/>
    <col min="1804" max="1804" width="2.42578125" style="94" customWidth="1"/>
    <col min="1805" max="1805" width="14.42578125" style="94" customWidth="1"/>
    <col min="1806" max="1806" width="2.42578125" style="94" customWidth="1"/>
    <col min="1807" max="1807" width="14.42578125" style="94" customWidth="1"/>
    <col min="1808" max="1808" width="2.42578125" style="94" customWidth="1"/>
    <col min="1809" max="1809" width="14.42578125" style="94" customWidth="1"/>
    <col min="1810" max="1810" width="2.42578125" style="94" customWidth="1"/>
    <col min="1811" max="1811" width="12.28515625" style="94" customWidth="1"/>
    <col min="1812" max="1812" width="1.85546875" style="94" customWidth="1"/>
    <col min="1813" max="1813" width="12.7109375" style="94"/>
    <col min="1814" max="1815" width="1.5703125" style="94" customWidth="1"/>
    <col min="1816" max="1816" width="13.7109375" style="94" customWidth="1"/>
    <col min="1817" max="1817" width="2.42578125" style="94" customWidth="1"/>
    <col min="1818" max="1818" width="12.140625" style="94" customWidth="1"/>
    <col min="1819" max="1819" width="3.28515625" style="94" customWidth="1"/>
    <col min="1820" max="1820" width="11.85546875" style="94" customWidth="1"/>
    <col min="1821" max="1821" width="3.28515625" style="94" customWidth="1"/>
    <col min="1822" max="1822" width="11.7109375" style="94" bestFit="1" customWidth="1"/>
    <col min="1823" max="1823" width="3.28515625" style="94" customWidth="1"/>
    <col min="1824" max="1824" width="14" style="94" customWidth="1"/>
    <col min="1825" max="1825" width="2.42578125" style="94" customWidth="1"/>
    <col min="1826" max="1826" width="12.7109375" style="94"/>
    <col min="1827" max="1827" width="2.42578125" style="94" customWidth="1"/>
    <col min="1828" max="1828" width="12.7109375" style="94"/>
    <col min="1829" max="1829" width="3.28515625" style="94" customWidth="1"/>
    <col min="1830" max="1830" width="5" style="94" customWidth="1"/>
    <col min="1831" max="1831" width="9.7109375" style="94" customWidth="1"/>
    <col min="1832" max="2048" width="12.7109375" style="94"/>
    <col min="2049" max="2049" width="5.85546875" style="94" customWidth="1"/>
    <col min="2050" max="2050" width="2.42578125" style="94" customWidth="1"/>
    <col min="2051" max="2051" width="19.5703125" style="94" customWidth="1"/>
    <col min="2052" max="2052" width="1.5703125" style="94" customWidth="1"/>
    <col min="2053" max="2053" width="14.42578125" style="94" customWidth="1"/>
    <col min="2054" max="2054" width="2.42578125" style="94" customWidth="1"/>
    <col min="2055" max="2055" width="14.42578125" style="94" customWidth="1"/>
    <col min="2056" max="2056" width="2.42578125" style="94" customWidth="1"/>
    <col min="2057" max="2057" width="14.42578125" style="94" customWidth="1"/>
    <col min="2058" max="2058" width="2.42578125" style="94" customWidth="1"/>
    <col min="2059" max="2059" width="14.42578125" style="94" customWidth="1"/>
    <col min="2060" max="2060" width="2.42578125" style="94" customWidth="1"/>
    <col min="2061" max="2061" width="14.42578125" style="94" customWidth="1"/>
    <col min="2062" max="2062" width="2.42578125" style="94" customWidth="1"/>
    <col min="2063" max="2063" width="14.42578125" style="94" customWidth="1"/>
    <col min="2064" max="2064" width="2.42578125" style="94" customWidth="1"/>
    <col min="2065" max="2065" width="14.42578125" style="94" customWidth="1"/>
    <col min="2066" max="2066" width="2.42578125" style="94" customWidth="1"/>
    <col min="2067" max="2067" width="12.28515625" style="94" customWidth="1"/>
    <col min="2068" max="2068" width="1.85546875" style="94" customWidth="1"/>
    <col min="2069" max="2069" width="12.7109375" style="94"/>
    <col min="2070" max="2071" width="1.5703125" style="94" customWidth="1"/>
    <col min="2072" max="2072" width="13.7109375" style="94" customWidth="1"/>
    <col min="2073" max="2073" width="2.42578125" style="94" customWidth="1"/>
    <col min="2074" max="2074" width="12.140625" style="94" customWidth="1"/>
    <col min="2075" max="2075" width="3.28515625" style="94" customWidth="1"/>
    <col min="2076" max="2076" width="11.85546875" style="94" customWidth="1"/>
    <col min="2077" max="2077" width="3.28515625" style="94" customWidth="1"/>
    <col min="2078" max="2078" width="11.7109375" style="94" bestFit="1" customWidth="1"/>
    <col min="2079" max="2079" width="3.28515625" style="94" customWidth="1"/>
    <col min="2080" max="2080" width="14" style="94" customWidth="1"/>
    <col min="2081" max="2081" width="2.42578125" style="94" customWidth="1"/>
    <col min="2082" max="2082" width="12.7109375" style="94"/>
    <col min="2083" max="2083" width="2.42578125" style="94" customWidth="1"/>
    <col min="2084" max="2084" width="12.7109375" style="94"/>
    <col min="2085" max="2085" width="3.28515625" style="94" customWidth="1"/>
    <col min="2086" max="2086" width="5" style="94" customWidth="1"/>
    <col min="2087" max="2087" width="9.7109375" style="94" customWidth="1"/>
    <col min="2088" max="2304" width="12.7109375" style="94"/>
    <col min="2305" max="2305" width="5.85546875" style="94" customWidth="1"/>
    <col min="2306" max="2306" width="2.42578125" style="94" customWidth="1"/>
    <col min="2307" max="2307" width="19.5703125" style="94" customWidth="1"/>
    <col min="2308" max="2308" width="1.5703125" style="94" customWidth="1"/>
    <col min="2309" max="2309" width="14.42578125" style="94" customWidth="1"/>
    <col min="2310" max="2310" width="2.42578125" style="94" customWidth="1"/>
    <col min="2311" max="2311" width="14.42578125" style="94" customWidth="1"/>
    <col min="2312" max="2312" width="2.42578125" style="94" customWidth="1"/>
    <col min="2313" max="2313" width="14.42578125" style="94" customWidth="1"/>
    <col min="2314" max="2314" width="2.42578125" style="94" customWidth="1"/>
    <col min="2315" max="2315" width="14.42578125" style="94" customWidth="1"/>
    <col min="2316" max="2316" width="2.42578125" style="94" customWidth="1"/>
    <col min="2317" max="2317" width="14.42578125" style="94" customWidth="1"/>
    <col min="2318" max="2318" width="2.42578125" style="94" customWidth="1"/>
    <col min="2319" max="2319" width="14.42578125" style="94" customWidth="1"/>
    <col min="2320" max="2320" width="2.42578125" style="94" customWidth="1"/>
    <col min="2321" max="2321" width="14.42578125" style="94" customWidth="1"/>
    <col min="2322" max="2322" width="2.42578125" style="94" customWidth="1"/>
    <col min="2323" max="2323" width="12.28515625" style="94" customWidth="1"/>
    <col min="2324" max="2324" width="1.85546875" style="94" customWidth="1"/>
    <col min="2325" max="2325" width="12.7109375" style="94"/>
    <col min="2326" max="2327" width="1.5703125" style="94" customWidth="1"/>
    <col min="2328" max="2328" width="13.7109375" style="94" customWidth="1"/>
    <col min="2329" max="2329" width="2.42578125" style="94" customWidth="1"/>
    <col min="2330" max="2330" width="12.140625" style="94" customWidth="1"/>
    <col min="2331" max="2331" width="3.28515625" style="94" customWidth="1"/>
    <col min="2332" max="2332" width="11.85546875" style="94" customWidth="1"/>
    <col min="2333" max="2333" width="3.28515625" style="94" customWidth="1"/>
    <col min="2334" max="2334" width="11.7109375" style="94" bestFit="1" customWidth="1"/>
    <col min="2335" max="2335" width="3.28515625" style="94" customWidth="1"/>
    <col min="2336" max="2336" width="14" style="94" customWidth="1"/>
    <col min="2337" max="2337" width="2.42578125" style="94" customWidth="1"/>
    <col min="2338" max="2338" width="12.7109375" style="94"/>
    <col min="2339" max="2339" width="2.42578125" style="94" customWidth="1"/>
    <col min="2340" max="2340" width="12.7109375" style="94"/>
    <col min="2341" max="2341" width="3.28515625" style="94" customWidth="1"/>
    <col min="2342" max="2342" width="5" style="94" customWidth="1"/>
    <col min="2343" max="2343" width="9.7109375" style="94" customWidth="1"/>
    <col min="2344" max="2560" width="12.7109375" style="94"/>
    <col min="2561" max="2561" width="5.85546875" style="94" customWidth="1"/>
    <col min="2562" max="2562" width="2.42578125" style="94" customWidth="1"/>
    <col min="2563" max="2563" width="19.5703125" style="94" customWidth="1"/>
    <col min="2564" max="2564" width="1.5703125" style="94" customWidth="1"/>
    <col min="2565" max="2565" width="14.42578125" style="94" customWidth="1"/>
    <col min="2566" max="2566" width="2.42578125" style="94" customWidth="1"/>
    <col min="2567" max="2567" width="14.42578125" style="94" customWidth="1"/>
    <col min="2568" max="2568" width="2.42578125" style="94" customWidth="1"/>
    <col min="2569" max="2569" width="14.42578125" style="94" customWidth="1"/>
    <col min="2570" max="2570" width="2.42578125" style="94" customWidth="1"/>
    <col min="2571" max="2571" width="14.42578125" style="94" customWidth="1"/>
    <col min="2572" max="2572" width="2.42578125" style="94" customWidth="1"/>
    <col min="2573" max="2573" width="14.42578125" style="94" customWidth="1"/>
    <col min="2574" max="2574" width="2.42578125" style="94" customWidth="1"/>
    <col min="2575" max="2575" width="14.42578125" style="94" customWidth="1"/>
    <col min="2576" max="2576" width="2.42578125" style="94" customWidth="1"/>
    <col min="2577" max="2577" width="14.42578125" style="94" customWidth="1"/>
    <col min="2578" max="2578" width="2.42578125" style="94" customWidth="1"/>
    <col min="2579" max="2579" width="12.28515625" style="94" customWidth="1"/>
    <col min="2580" max="2580" width="1.85546875" style="94" customWidth="1"/>
    <col min="2581" max="2581" width="12.7109375" style="94"/>
    <col min="2582" max="2583" width="1.5703125" style="94" customWidth="1"/>
    <col min="2584" max="2584" width="13.7109375" style="94" customWidth="1"/>
    <col min="2585" max="2585" width="2.42578125" style="94" customWidth="1"/>
    <col min="2586" max="2586" width="12.140625" style="94" customWidth="1"/>
    <col min="2587" max="2587" width="3.28515625" style="94" customWidth="1"/>
    <col min="2588" max="2588" width="11.85546875" style="94" customWidth="1"/>
    <col min="2589" max="2589" width="3.28515625" style="94" customWidth="1"/>
    <col min="2590" max="2590" width="11.7109375" style="94" bestFit="1" customWidth="1"/>
    <col min="2591" max="2591" width="3.28515625" style="94" customWidth="1"/>
    <col min="2592" max="2592" width="14" style="94" customWidth="1"/>
    <col min="2593" max="2593" width="2.42578125" style="94" customWidth="1"/>
    <col min="2594" max="2594" width="12.7109375" style="94"/>
    <col min="2595" max="2595" width="2.42578125" style="94" customWidth="1"/>
    <col min="2596" max="2596" width="12.7109375" style="94"/>
    <col min="2597" max="2597" width="3.28515625" style="94" customWidth="1"/>
    <col min="2598" max="2598" width="5" style="94" customWidth="1"/>
    <col min="2599" max="2599" width="9.7109375" style="94" customWidth="1"/>
    <col min="2600" max="2816" width="12.7109375" style="94"/>
    <col min="2817" max="2817" width="5.85546875" style="94" customWidth="1"/>
    <col min="2818" max="2818" width="2.42578125" style="94" customWidth="1"/>
    <col min="2819" max="2819" width="19.5703125" style="94" customWidth="1"/>
    <col min="2820" max="2820" width="1.5703125" style="94" customWidth="1"/>
    <col min="2821" max="2821" width="14.42578125" style="94" customWidth="1"/>
    <col min="2822" max="2822" width="2.42578125" style="94" customWidth="1"/>
    <col min="2823" max="2823" width="14.42578125" style="94" customWidth="1"/>
    <col min="2824" max="2824" width="2.42578125" style="94" customWidth="1"/>
    <col min="2825" max="2825" width="14.42578125" style="94" customWidth="1"/>
    <col min="2826" max="2826" width="2.42578125" style="94" customWidth="1"/>
    <col min="2827" max="2827" width="14.42578125" style="94" customWidth="1"/>
    <col min="2828" max="2828" width="2.42578125" style="94" customWidth="1"/>
    <col min="2829" max="2829" width="14.42578125" style="94" customWidth="1"/>
    <col min="2830" max="2830" width="2.42578125" style="94" customWidth="1"/>
    <col min="2831" max="2831" width="14.42578125" style="94" customWidth="1"/>
    <col min="2832" max="2832" width="2.42578125" style="94" customWidth="1"/>
    <col min="2833" max="2833" width="14.42578125" style="94" customWidth="1"/>
    <col min="2834" max="2834" width="2.42578125" style="94" customWidth="1"/>
    <col min="2835" max="2835" width="12.28515625" style="94" customWidth="1"/>
    <col min="2836" max="2836" width="1.85546875" style="94" customWidth="1"/>
    <col min="2837" max="2837" width="12.7109375" style="94"/>
    <col min="2838" max="2839" width="1.5703125" style="94" customWidth="1"/>
    <col min="2840" max="2840" width="13.7109375" style="94" customWidth="1"/>
    <col min="2841" max="2841" width="2.42578125" style="94" customWidth="1"/>
    <col min="2842" max="2842" width="12.140625" style="94" customWidth="1"/>
    <col min="2843" max="2843" width="3.28515625" style="94" customWidth="1"/>
    <col min="2844" max="2844" width="11.85546875" style="94" customWidth="1"/>
    <col min="2845" max="2845" width="3.28515625" style="94" customWidth="1"/>
    <col min="2846" max="2846" width="11.7109375" style="94" bestFit="1" customWidth="1"/>
    <col min="2847" max="2847" width="3.28515625" style="94" customWidth="1"/>
    <col min="2848" max="2848" width="14" style="94" customWidth="1"/>
    <col min="2849" max="2849" width="2.42578125" style="94" customWidth="1"/>
    <col min="2850" max="2850" width="12.7109375" style="94"/>
    <col min="2851" max="2851" width="2.42578125" style="94" customWidth="1"/>
    <col min="2852" max="2852" width="12.7109375" style="94"/>
    <col min="2853" max="2853" width="3.28515625" style="94" customWidth="1"/>
    <col min="2854" max="2854" width="5" style="94" customWidth="1"/>
    <col min="2855" max="2855" width="9.7109375" style="94" customWidth="1"/>
    <col min="2856" max="3072" width="12.7109375" style="94"/>
    <col min="3073" max="3073" width="5.85546875" style="94" customWidth="1"/>
    <col min="3074" max="3074" width="2.42578125" style="94" customWidth="1"/>
    <col min="3075" max="3075" width="19.5703125" style="94" customWidth="1"/>
    <col min="3076" max="3076" width="1.5703125" style="94" customWidth="1"/>
    <col min="3077" max="3077" width="14.42578125" style="94" customWidth="1"/>
    <col min="3078" max="3078" width="2.42578125" style="94" customWidth="1"/>
    <col min="3079" max="3079" width="14.42578125" style="94" customWidth="1"/>
    <col min="3080" max="3080" width="2.42578125" style="94" customWidth="1"/>
    <col min="3081" max="3081" width="14.42578125" style="94" customWidth="1"/>
    <col min="3082" max="3082" width="2.42578125" style="94" customWidth="1"/>
    <col min="3083" max="3083" width="14.42578125" style="94" customWidth="1"/>
    <col min="3084" max="3084" width="2.42578125" style="94" customWidth="1"/>
    <col min="3085" max="3085" width="14.42578125" style="94" customWidth="1"/>
    <col min="3086" max="3086" width="2.42578125" style="94" customWidth="1"/>
    <col min="3087" max="3087" width="14.42578125" style="94" customWidth="1"/>
    <col min="3088" max="3088" width="2.42578125" style="94" customWidth="1"/>
    <col min="3089" max="3089" width="14.42578125" style="94" customWidth="1"/>
    <col min="3090" max="3090" width="2.42578125" style="94" customWidth="1"/>
    <col min="3091" max="3091" width="12.28515625" style="94" customWidth="1"/>
    <col min="3092" max="3092" width="1.85546875" style="94" customWidth="1"/>
    <col min="3093" max="3093" width="12.7109375" style="94"/>
    <col min="3094" max="3095" width="1.5703125" style="94" customWidth="1"/>
    <col min="3096" max="3096" width="13.7109375" style="94" customWidth="1"/>
    <col min="3097" max="3097" width="2.42578125" style="94" customWidth="1"/>
    <col min="3098" max="3098" width="12.140625" style="94" customWidth="1"/>
    <col min="3099" max="3099" width="3.28515625" style="94" customWidth="1"/>
    <col min="3100" max="3100" width="11.85546875" style="94" customWidth="1"/>
    <col min="3101" max="3101" width="3.28515625" style="94" customWidth="1"/>
    <col min="3102" max="3102" width="11.7109375" style="94" bestFit="1" customWidth="1"/>
    <col min="3103" max="3103" width="3.28515625" style="94" customWidth="1"/>
    <col min="3104" max="3104" width="14" style="94" customWidth="1"/>
    <col min="3105" max="3105" width="2.42578125" style="94" customWidth="1"/>
    <col min="3106" max="3106" width="12.7109375" style="94"/>
    <col min="3107" max="3107" width="2.42578125" style="94" customWidth="1"/>
    <col min="3108" max="3108" width="12.7109375" style="94"/>
    <col min="3109" max="3109" width="3.28515625" style="94" customWidth="1"/>
    <col min="3110" max="3110" width="5" style="94" customWidth="1"/>
    <col min="3111" max="3111" width="9.7109375" style="94" customWidth="1"/>
    <col min="3112" max="3328" width="12.7109375" style="94"/>
    <col min="3329" max="3329" width="5.85546875" style="94" customWidth="1"/>
    <col min="3330" max="3330" width="2.42578125" style="94" customWidth="1"/>
    <col min="3331" max="3331" width="19.5703125" style="94" customWidth="1"/>
    <col min="3332" max="3332" width="1.5703125" style="94" customWidth="1"/>
    <col min="3333" max="3333" width="14.42578125" style="94" customWidth="1"/>
    <col min="3334" max="3334" width="2.42578125" style="94" customWidth="1"/>
    <col min="3335" max="3335" width="14.42578125" style="94" customWidth="1"/>
    <col min="3336" max="3336" width="2.42578125" style="94" customWidth="1"/>
    <col min="3337" max="3337" width="14.42578125" style="94" customWidth="1"/>
    <col min="3338" max="3338" width="2.42578125" style="94" customWidth="1"/>
    <col min="3339" max="3339" width="14.42578125" style="94" customWidth="1"/>
    <col min="3340" max="3340" width="2.42578125" style="94" customWidth="1"/>
    <col min="3341" max="3341" width="14.42578125" style="94" customWidth="1"/>
    <col min="3342" max="3342" width="2.42578125" style="94" customWidth="1"/>
    <col min="3343" max="3343" width="14.42578125" style="94" customWidth="1"/>
    <col min="3344" max="3344" width="2.42578125" style="94" customWidth="1"/>
    <col min="3345" max="3345" width="14.42578125" style="94" customWidth="1"/>
    <col min="3346" max="3346" width="2.42578125" style="94" customWidth="1"/>
    <col min="3347" max="3347" width="12.28515625" style="94" customWidth="1"/>
    <col min="3348" max="3348" width="1.85546875" style="94" customWidth="1"/>
    <col min="3349" max="3349" width="12.7109375" style="94"/>
    <col min="3350" max="3351" width="1.5703125" style="94" customWidth="1"/>
    <col min="3352" max="3352" width="13.7109375" style="94" customWidth="1"/>
    <col min="3353" max="3353" width="2.42578125" style="94" customWidth="1"/>
    <col min="3354" max="3354" width="12.140625" style="94" customWidth="1"/>
    <col min="3355" max="3355" width="3.28515625" style="94" customWidth="1"/>
    <col min="3356" max="3356" width="11.85546875" style="94" customWidth="1"/>
    <col min="3357" max="3357" width="3.28515625" style="94" customWidth="1"/>
    <col min="3358" max="3358" width="11.7109375" style="94" bestFit="1" customWidth="1"/>
    <col min="3359" max="3359" width="3.28515625" style="94" customWidth="1"/>
    <col min="3360" max="3360" width="14" style="94" customWidth="1"/>
    <col min="3361" max="3361" width="2.42578125" style="94" customWidth="1"/>
    <col min="3362" max="3362" width="12.7109375" style="94"/>
    <col min="3363" max="3363" width="2.42578125" style="94" customWidth="1"/>
    <col min="3364" max="3364" width="12.7109375" style="94"/>
    <col min="3365" max="3365" width="3.28515625" style="94" customWidth="1"/>
    <col min="3366" max="3366" width="5" style="94" customWidth="1"/>
    <col min="3367" max="3367" width="9.7109375" style="94" customWidth="1"/>
    <col min="3368" max="3584" width="12.7109375" style="94"/>
    <col min="3585" max="3585" width="5.85546875" style="94" customWidth="1"/>
    <col min="3586" max="3586" width="2.42578125" style="94" customWidth="1"/>
    <col min="3587" max="3587" width="19.5703125" style="94" customWidth="1"/>
    <col min="3588" max="3588" width="1.5703125" style="94" customWidth="1"/>
    <col min="3589" max="3589" width="14.42578125" style="94" customWidth="1"/>
    <col min="3590" max="3590" width="2.42578125" style="94" customWidth="1"/>
    <col min="3591" max="3591" width="14.42578125" style="94" customWidth="1"/>
    <col min="3592" max="3592" width="2.42578125" style="94" customWidth="1"/>
    <col min="3593" max="3593" width="14.42578125" style="94" customWidth="1"/>
    <col min="3594" max="3594" width="2.42578125" style="94" customWidth="1"/>
    <col min="3595" max="3595" width="14.42578125" style="94" customWidth="1"/>
    <col min="3596" max="3596" width="2.42578125" style="94" customWidth="1"/>
    <col min="3597" max="3597" width="14.42578125" style="94" customWidth="1"/>
    <col min="3598" max="3598" width="2.42578125" style="94" customWidth="1"/>
    <col min="3599" max="3599" width="14.42578125" style="94" customWidth="1"/>
    <col min="3600" max="3600" width="2.42578125" style="94" customWidth="1"/>
    <col min="3601" max="3601" width="14.42578125" style="94" customWidth="1"/>
    <col min="3602" max="3602" width="2.42578125" style="94" customWidth="1"/>
    <col min="3603" max="3603" width="12.28515625" style="94" customWidth="1"/>
    <col min="3604" max="3604" width="1.85546875" style="94" customWidth="1"/>
    <col min="3605" max="3605" width="12.7109375" style="94"/>
    <col min="3606" max="3607" width="1.5703125" style="94" customWidth="1"/>
    <col min="3608" max="3608" width="13.7109375" style="94" customWidth="1"/>
    <col min="3609" max="3609" width="2.42578125" style="94" customWidth="1"/>
    <col min="3610" max="3610" width="12.140625" style="94" customWidth="1"/>
    <col min="3611" max="3611" width="3.28515625" style="94" customWidth="1"/>
    <col min="3612" max="3612" width="11.85546875" style="94" customWidth="1"/>
    <col min="3613" max="3613" width="3.28515625" style="94" customWidth="1"/>
    <col min="3614" max="3614" width="11.7109375" style="94" bestFit="1" customWidth="1"/>
    <col min="3615" max="3615" width="3.28515625" style="94" customWidth="1"/>
    <col min="3616" max="3616" width="14" style="94" customWidth="1"/>
    <col min="3617" max="3617" width="2.42578125" style="94" customWidth="1"/>
    <col min="3618" max="3618" width="12.7109375" style="94"/>
    <col min="3619" max="3619" width="2.42578125" style="94" customWidth="1"/>
    <col min="3620" max="3620" width="12.7109375" style="94"/>
    <col min="3621" max="3621" width="3.28515625" style="94" customWidth="1"/>
    <col min="3622" max="3622" width="5" style="94" customWidth="1"/>
    <col min="3623" max="3623" width="9.7109375" style="94" customWidth="1"/>
    <col min="3624" max="3840" width="12.7109375" style="94"/>
    <col min="3841" max="3841" width="5.85546875" style="94" customWidth="1"/>
    <col min="3842" max="3842" width="2.42578125" style="94" customWidth="1"/>
    <col min="3843" max="3843" width="19.5703125" style="94" customWidth="1"/>
    <col min="3844" max="3844" width="1.5703125" style="94" customWidth="1"/>
    <col min="3845" max="3845" width="14.42578125" style="94" customWidth="1"/>
    <col min="3846" max="3846" width="2.42578125" style="94" customWidth="1"/>
    <col min="3847" max="3847" width="14.42578125" style="94" customWidth="1"/>
    <col min="3848" max="3848" width="2.42578125" style="94" customWidth="1"/>
    <col min="3849" max="3849" width="14.42578125" style="94" customWidth="1"/>
    <col min="3850" max="3850" width="2.42578125" style="94" customWidth="1"/>
    <col min="3851" max="3851" width="14.42578125" style="94" customWidth="1"/>
    <col min="3852" max="3852" width="2.42578125" style="94" customWidth="1"/>
    <col min="3853" max="3853" width="14.42578125" style="94" customWidth="1"/>
    <col min="3854" max="3854" width="2.42578125" style="94" customWidth="1"/>
    <col min="3855" max="3855" width="14.42578125" style="94" customWidth="1"/>
    <col min="3856" max="3856" width="2.42578125" style="94" customWidth="1"/>
    <col min="3857" max="3857" width="14.42578125" style="94" customWidth="1"/>
    <col min="3858" max="3858" width="2.42578125" style="94" customWidth="1"/>
    <col min="3859" max="3859" width="12.28515625" style="94" customWidth="1"/>
    <col min="3860" max="3860" width="1.85546875" style="94" customWidth="1"/>
    <col min="3861" max="3861" width="12.7109375" style="94"/>
    <col min="3862" max="3863" width="1.5703125" style="94" customWidth="1"/>
    <col min="3864" max="3864" width="13.7109375" style="94" customWidth="1"/>
    <col min="3865" max="3865" width="2.42578125" style="94" customWidth="1"/>
    <col min="3866" max="3866" width="12.140625" style="94" customWidth="1"/>
    <col min="3867" max="3867" width="3.28515625" style="94" customWidth="1"/>
    <col min="3868" max="3868" width="11.85546875" style="94" customWidth="1"/>
    <col min="3869" max="3869" width="3.28515625" style="94" customWidth="1"/>
    <col min="3870" max="3870" width="11.7109375" style="94" bestFit="1" customWidth="1"/>
    <col min="3871" max="3871" width="3.28515625" style="94" customWidth="1"/>
    <col min="3872" max="3872" width="14" style="94" customWidth="1"/>
    <col min="3873" max="3873" width="2.42578125" style="94" customWidth="1"/>
    <col min="3874" max="3874" width="12.7109375" style="94"/>
    <col min="3875" max="3875" width="2.42578125" style="94" customWidth="1"/>
    <col min="3876" max="3876" width="12.7109375" style="94"/>
    <col min="3877" max="3877" width="3.28515625" style="94" customWidth="1"/>
    <col min="3878" max="3878" width="5" style="94" customWidth="1"/>
    <col min="3879" max="3879" width="9.7109375" style="94" customWidth="1"/>
    <col min="3880" max="4096" width="12.7109375" style="94"/>
    <col min="4097" max="4097" width="5.85546875" style="94" customWidth="1"/>
    <col min="4098" max="4098" width="2.42578125" style="94" customWidth="1"/>
    <col min="4099" max="4099" width="19.5703125" style="94" customWidth="1"/>
    <col min="4100" max="4100" width="1.5703125" style="94" customWidth="1"/>
    <col min="4101" max="4101" width="14.42578125" style="94" customWidth="1"/>
    <col min="4102" max="4102" width="2.42578125" style="94" customWidth="1"/>
    <col min="4103" max="4103" width="14.42578125" style="94" customWidth="1"/>
    <col min="4104" max="4104" width="2.42578125" style="94" customWidth="1"/>
    <col min="4105" max="4105" width="14.42578125" style="94" customWidth="1"/>
    <col min="4106" max="4106" width="2.42578125" style="94" customWidth="1"/>
    <col min="4107" max="4107" width="14.42578125" style="94" customWidth="1"/>
    <col min="4108" max="4108" width="2.42578125" style="94" customWidth="1"/>
    <col min="4109" max="4109" width="14.42578125" style="94" customWidth="1"/>
    <col min="4110" max="4110" width="2.42578125" style="94" customWidth="1"/>
    <col min="4111" max="4111" width="14.42578125" style="94" customWidth="1"/>
    <col min="4112" max="4112" width="2.42578125" style="94" customWidth="1"/>
    <col min="4113" max="4113" width="14.42578125" style="94" customWidth="1"/>
    <col min="4114" max="4114" width="2.42578125" style="94" customWidth="1"/>
    <col min="4115" max="4115" width="12.28515625" style="94" customWidth="1"/>
    <col min="4116" max="4116" width="1.85546875" style="94" customWidth="1"/>
    <col min="4117" max="4117" width="12.7109375" style="94"/>
    <col min="4118" max="4119" width="1.5703125" style="94" customWidth="1"/>
    <col min="4120" max="4120" width="13.7109375" style="94" customWidth="1"/>
    <col min="4121" max="4121" width="2.42578125" style="94" customWidth="1"/>
    <col min="4122" max="4122" width="12.140625" style="94" customWidth="1"/>
    <col min="4123" max="4123" width="3.28515625" style="94" customWidth="1"/>
    <col min="4124" max="4124" width="11.85546875" style="94" customWidth="1"/>
    <col min="4125" max="4125" width="3.28515625" style="94" customWidth="1"/>
    <col min="4126" max="4126" width="11.7109375" style="94" bestFit="1" customWidth="1"/>
    <col min="4127" max="4127" width="3.28515625" style="94" customWidth="1"/>
    <col min="4128" max="4128" width="14" style="94" customWidth="1"/>
    <col min="4129" max="4129" width="2.42578125" style="94" customWidth="1"/>
    <col min="4130" max="4130" width="12.7109375" style="94"/>
    <col min="4131" max="4131" width="2.42578125" style="94" customWidth="1"/>
    <col min="4132" max="4132" width="12.7109375" style="94"/>
    <col min="4133" max="4133" width="3.28515625" style="94" customWidth="1"/>
    <col min="4134" max="4134" width="5" style="94" customWidth="1"/>
    <col min="4135" max="4135" width="9.7109375" style="94" customWidth="1"/>
    <col min="4136" max="4352" width="12.7109375" style="94"/>
    <col min="4353" max="4353" width="5.85546875" style="94" customWidth="1"/>
    <col min="4354" max="4354" width="2.42578125" style="94" customWidth="1"/>
    <col min="4355" max="4355" width="19.5703125" style="94" customWidth="1"/>
    <col min="4356" max="4356" width="1.5703125" style="94" customWidth="1"/>
    <col min="4357" max="4357" width="14.42578125" style="94" customWidth="1"/>
    <col min="4358" max="4358" width="2.42578125" style="94" customWidth="1"/>
    <col min="4359" max="4359" width="14.42578125" style="94" customWidth="1"/>
    <col min="4360" max="4360" width="2.42578125" style="94" customWidth="1"/>
    <col min="4361" max="4361" width="14.42578125" style="94" customWidth="1"/>
    <col min="4362" max="4362" width="2.42578125" style="94" customWidth="1"/>
    <col min="4363" max="4363" width="14.42578125" style="94" customWidth="1"/>
    <col min="4364" max="4364" width="2.42578125" style="94" customWidth="1"/>
    <col min="4365" max="4365" width="14.42578125" style="94" customWidth="1"/>
    <col min="4366" max="4366" width="2.42578125" style="94" customWidth="1"/>
    <col min="4367" max="4367" width="14.42578125" style="94" customWidth="1"/>
    <col min="4368" max="4368" width="2.42578125" style="94" customWidth="1"/>
    <col min="4369" max="4369" width="14.42578125" style="94" customWidth="1"/>
    <col min="4370" max="4370" width="2.42578125" style="94" customWidth="1"/>
    <col min="4371" max="4371" width="12.28515625" style="94" customWidth="1"/>
    <col min="4372" max="4372" width="1.85546875" style="94" customWidth="1"/>
    <col min="4373" max="4373" width="12.7109375" style="94"/>
    <col min="4374" max="4375" width="1.5703125" style="94" customWidth="1"/>
    <col min="4376" max="4376" width="13.7109375" style="94" customWidth="1"/>
    <col min="4377" max="4377" width="2.42578125" style="94" customWidth="1"/>
    <col min="4378" max="4378" width="12.140625" style="94" customWidth="1"/>
    <col min="4379" max="4379" width="3.28515625" style="94" customWidth="1"/>
    <col min="4380" max="4380" width="11.85546875" style="94" customWidth="1"/>
    <col min="4381" max="4381" width="3.28515625" style="94" customWidth="1"/>
    <col min="4382" max="4382" width="11.7109375" style="94" bestFit="1" customWidth="1"/>
    <col min="4383" max="4383" width="3.28515625" style="94" customWidth="1"/>
    <col min="4384" max="4384" width="14" style="94" customWidth="1"/>
    <col min="4385" max="4385" width="2.42578125" style="94" customWidth="1"/>
    <col min="4386" max="4386" width="12.7109375" style="94"/>
    <col min="4387" max="4387" width="2.42578125" style="94" customWidth="1"/>
    <col min="4388" max="4388" width="12.7109375" style="94"/>
    <col min="4389" max="4389" width="3.28515625" style="94" customWidth="1"/>
    <col min="4390" max="4390" width="5" style="94" customWidth="1"/>
    <col min="4391" max="4391" width="9.7109375" style="94" customWidth="1"/>
    <col min="4392" max="4608" width="12.7109375" style="94"/>
    <col min="4609" max="4609" width="5.85546875" style="94" customWidth="1"/>
    <col min="4610" max="4610" width="2.42578125" style="94" customWidth="1"/>
    <col min="4611" max="4611" width="19.5703125" style="94" customWidth="1"/>
    <col min="4612" max="4612" width="1.5703125" style="94" customWidth="1"/>
    <col min="4613" max="4613" width="14.42578125" style="94" customWidth="1"/>
    <col min="4614" max="4614" width="2.42578125" style="94" customWidth="1"/>
    <col min="4615" max="4615" width="14.42578125" style="94" customWidth="1"/>
    <col min="4616" max="4616" width="2.42578125" style="94" customWidth="1"/>
    <col min="4617" max="4617" width="14.42578125" style="94" customWidth="1"/>
    <col min="4618" max="4618" width="2.42578125" style="94" customWidth="1"/>
    <col min="4619" max="4619" width="14.42578125" style="94" customWidth="1"/>
    <col min="4620" max="4620" width="2.42578125" style="94" customWidth="1"/>
    <col min="4621" max="4621" width="14.42578125" style="94" customWidth="1"/>
    <col min="4622" max="4622" width="2.42578125" style="94" customWidth="1"/>
    <col min="4623" max="4623" width="14.42578125" style="94" customWidth="1"/>
    <col min="4624" max="4624" width="2.42578125" style="94" customWidth="1"/>
    <col min="4625" max="4625" width="14.42578125" style="94" customWidth="1"/>
    <col min="4626" max="4626" width="2.42578125" style="94" customWidth="1"/>
    <col min="4627" max="4627" width="12.28515625" style="94" customWidth="1"/>
    <col min="4628" max="4628" width="1.85546875" style="94" customWidth="1"/>
    <col min="4629" max="4629" width="12.7109375" style="94"/>
    <col min="4630" max="4631" width="1.5703125" style="94" customWidth="1"/>
    <col min="4632" max="4632" width="13.7109375" style="94" customWidth="1"/>
    <col min="4633" max="4633" width="2.42578125" style="94" customWidth="1"/>
    <col min="4634" max="4634" width="12.140625" style="94" customWidth="1"/>
    <col min="4635" max="4635" width="3.28515625" style="94" customWidth="1"/>
    <col min="4636" max="4636" width="11.85546875" style="94" customWidth="1"/>
    <col min="4637" max="4637" width="3.28515625" style="94" customWidth="1"/>
    <col min="4638" max="4638" width="11.7109375" style="94" bestFit="1" customWidth="1"/>
    <col min="4639" max="4639" width="3.28515625" style="94" customWidth="1"/>
    <col min="4640" max="4640" width="14" style="94" customWidth="1"/>
    <col min="4641" max="4641" width="2.42578125" style="94" customWidth="1"/>
    <col min="4642" max="4642" width="12.7109375" style="94"/>
    <col min="4643" max="4643" width="2.42578125" style="94" customWidth="1"/>
    <col min="4644" max="4644" width="12.7109375" style="94"/>
    <col min="4645" max="4645" width="3.28515625" style="94" customWidth="1"/>
    <col min="4646" max="4646" width="5" style="94" customWidth="1"/>
    <col min="4647" max="4647" width="9.7109375" style="94" customWidth="1"/>
    <col min="4648" max="4864" width="12.7109375" style="94"/>
    <col min="4865" max="4865" width="5.85546875" style="94" customWidth="1"/>
    <col min="4866" max="4866" width="2.42578125" style="94" customWidth="1"/>
    <col min="4867" max="4867" width="19.5703125" style="94" customWidth="1"/>
    <col min="4868" max="4868" width="1.5703125" style="94" customWidth="1"/>
    <col min="4869" max="4869" width="14.42578125" style="94" customWidth="1"/>
    <col min="4870" max="4870" width="2.42578125" style="94" customWidth="1"/>
    <col min="4871" max="4871" width="14.42578125" style="94" customWidth="1"/>
    <col min="4872" max="4872" width="2.42578125" style="94" customWidth="1"/>
    <col min="4873" max="4873" width="14.42578125" style="94" customWidth="1"/>
    <col min="4874" max="4874" width="2.42578125" style="94" customWidth="1"/>
    <col min="4875" max="4875" width="14.42578125" style="94" customWidth="1"/>
    <col min="4876" max="4876" width="2.42578125" style="94" customWidth="1"/>
    <col min="4877" max="4877" width="14.42578125" style="94" customWidth="1"/>
    <col min="4878" max="4878" width="2.42578125" style="94" customWidth="1"/>
    <col min="4879" max="4879" width="14.42578125" style="94" customWidth="1"/>
    <col min="4880" max="4880" width="2.42578125" style="94" customWidth="1"/>
    <col min="4881" max="4881" width="14.42578125" style="94" customWidth="1"/>
    <col min="4882" max="4882" width="2.42578125" style="94" customWidth="1"/>
    <col min="4883" max="4883" width="12.28515625" style="94" customWidth="1"/>
    <col min="4884" max="4884" width="1.85546875" style="94" customWidth="1"/>
    <col min="4885" max="4885" width="12.7109375" style="94"/>
    <col min="4886" max="4887" width="1.5703125" style="94" customWidth="1"/>
    <col min="4888" max="4888" width="13.7109375" style="94" customWidth="1"/>
    <col min="4889" max="4889" width="2.42578125" style="94" customWidth="1"/>
    <col min="4890" max="4890" width="12.140625" style="94" customWidth="1"/>
    <col min="4891" max="4891" width="3.28515625" style="94" customWidth="1"/>
    <col min="4892" max="4892" width="11.85546875" style="94" customWidth="1"/>
    <col min="4893" max="4893" width="3.28515625" style="94" customWidth="1"/>
    <col min="4894" max="4894" width="11.7109375" style="94" bestFit="1" customWidth="1"/>
    <col min="4895" max="4895" width="3.28515625" style="94" customWidth="1"/>
    <col min="4896" max="4896" width="14" style="94" customWidth="1"/>
    <col min="4897" max="4897" width="2.42578125" style="94" customWidth="1"/>
    <col min="4898" max="4898" width="12.7109375" style="94"/>
    <col min="4899" max="4899" width="2.42578125" style="94" customWidth="1"/>
    <col min="4900" max="4900" width="12.7109375" style="94"/>
    <col min="4901" max="4901" width="3.28515625" style="94" customWidth="1"/>
    <col min="4902" max="4902" width="5" style="94" customWidth="1"/>
    <col min="4903" max="4903" width="9.7109375" style="94" customWidth="1"/>
    <col min="4904" max="5120" width="12.7109375" style="94"/>
    <col min="5121" max="5121" width="5.85546875" style="94" customWidth="1"/>
    <col min="5122" max="5122" width="2.42578125" style="94" customWidth="1"/>
    <col min="5123" max="5123" width="19.5703125" style="94" customWidth="1"/>
    <col min="5124" max="5124" width="1.5703125" style="94" customWidth="1"/>
    <col min="5125" max="5125" width="14.42578125" style="94" customWidth="1"/>
    <col min="5126" max="5126" width="2.42578125" style="94" customWidth="1"/>
    <col min="5127" max="5127" width="14.42578125" style="94" customWidth="1"/>
    <col min="5128" max="5128" width="2.42578125" style="94" customWidth="1"/>
    <col min="5129" max="5129" width="14.42578125" style="94" customWidth="1"/>
    <col min="5130" max="5130" width="2.42578125" style="94" customWidth="1"/>
    <col min="5131" max="5131" width="14.42578125" style="94" customWidth="1"/>
    <col min="5132" max="5132" width="2.42578125" style="94" customWidth="1"/>
    <col min="5133" max="5133" width="14.42578125" style="94" customWidth="1"/>
    <col min="5134" max="5134" width="2.42578125" style="94" customWidth="1"/>
    <col min="5135" max="5135" width="14.42578125" style="94" customWidth="1"/>
    <col min="5136" max="5136" width="2.42578125" style="94" customWidth="1"/>
    <col min="5137" max="5137" width="14.42578125" style="94" customWidth="1"/>
    <col min="5138" max="5138" width="2.42578125" style="94" customWidth="1"/>
    <col min="5139" max="5139" width="12.28515625" style="94" customWidth="1"/>
    <col min="5140" max="5140" width="1.85546875" style="94" customWidth="1"/>
    <col min="5141" max="5141" width="12.7109375" style="94"/>
    <col min="5142" max="5143" width="1.5703125" style="94" customWidth="1"/>
    <col min="5144" max="5144" width="13.7109375" style="94" customWidth="1"/>
    <col min="5145" max="5145" width="2.42578125" style="94" customWidth="1"/>
    <col min="5146" max="5146" width="12.140625" style="94" customWidth="1"/>
    <col min="5147" max="5147" width="3.28515625" style="94" customWidth="1"/>
    <col min="5148" max="5148" width="11.85546875" style="94" customWidth="1"/>
    <col min="5149" max="5149" width="3.28515625" style="94" customWidth="1"/>
    <col min="5150" max="5150" width="11.7109375" style="94" bestFit="1" customWidth="1"/>
    <col min="5151" max="5151" width="3.28515625" style="94" customWidth="1"/>
    <col min="5152" max="5152" width="14" style="94" customWidth="1"/>
    <col min="5153" max="5153" width="2.42578125" style="94" customWidth="1"/>
    <col min="5154" max="5154" width="12.7109375" style="94"/>
    <col min="5155" max="5155" width="2.42578125" style="94" customWidth="1"/>
    <col min="5156" max="5156" width="12.7109375" style="94"/>
    <col min="5157" max="5157" width="3.28515625" style="94" customWidth="1"/>
    <col min="5158" max="5158" width="5" style="94" customWidth="1"/>
    <col min="5159" max="5159" width="9.7109375" style="94" customWidth="1"/>
    <col min="5160" max="5376" width="12.7109375" style="94"/>
    <col min="5377" max="5377" width="5.85546875" style="94" customWidth="1"/>
    <col min="5378" max="5378" width="2.42578125" style="94" customWidth="1"/>
    <col min="5379" max="5379" width="19.5703125" style="94" customWidth="1"/>
    <col min="5380" max="5380" width="1.5703125" style="94" customWidth="1"/>
    <col min="5381" max="5381" width="14.42578125" style="94" customWidth="1"/>
    <col min="5382" max="5382" width="2.42578125" style="94" customWidth="1"/>
    <col min="5383" max="5383" width="14.42578125" style="94" customWidth="1"/>
    <col min="5384" max="5384" width="2.42578125" style="94" customWidth="1"/>
    <col min="5385" max="5385" width="14.42578125" style="94" customWidth="1"/>
    <col min="5386" max="5386" width="2.42578125" style="94" customWidth="1"/>
    <col min="5387" max="5387" width="14.42578125" style="94" customWidth="1"/>
    <col min="5388" max="5388" width="2.42578125" style="94" customWidth="1"/>
    <col min="5389" max="5389" width="14.42578125" style="94" customWidth="1"/>
    <col min="5390" max="5390" width="2.42578125" style="94" customWidth="1"/>
    <col min="5391" max="5391" width="14.42578125" style="94" customWidth="1"/>
    <col min="5392" max="5392" width="2.42578125" style="94" customWidth="1"/>
    <col min="5393" max="5393" width="14.42578125" style="94" customWidth="1"/>
    <col min="5394" max="5394" width="2.42578125" style="94" customWidth="1"/>
    <col min="5395" max="5395" width="12.28515625" style="94" customWidth="1"/>
    <col min="5396" max="5396" width="1.85546875" style="94" customWidth="1"/>
    <col min="5397" max="5397" width="12.7109375" style="94"/>
    <col min="5398" max="5399" width="1.5703125" style="94" customWidth="1"/>
    <col min="5400" max="5400" width="13.7109375" style="94" customWidth="1"/>
    <col min="5401" max="5401" width="2.42578125" style="94" customWidth="1"/>
    <col min="5402" max="5402" width="12.140625" style="94" customWidth="1"/>
    <col min="5403" max="5403" width="3.28515625" style="94" customWidth="1"/>
    <col min="5404" max="5404" width="11.85546875" style="94" customWidth="1"/>
    <col min="5405" max="5405" width="3.28515625" style="94" customWidth="1"/>
    <col min="5406" max="5406" width="11.7109375" style="94" bestFit="1" customWidth="1"/>
    <col min="5407" max="5407" width="3.28515625" style="94" customWidth="1"/>
    <col min="5408" max="5408" width="14" style="94" customWidth="1"/>
    <col min="5409" max="5409" width="2.42578125" style="94" customWidth="1"/>
    <col min="5410" max="5410" width="12.7109375" style="94"/>
    <col min="5411" max="5411" width="2.42578125" style="94" customWidth="1"/>
    <col min="5412" max="5412" width="12.7109375" style="94"/>
    <col min="5413" max="5413" width="3.28515625" style="94" customWidth="1"/>
    <col min="5414" max="5414" width="5" style="94" customWidth="1"/>
    <col min="5415" max="5415" width="9.7109375" style="94" customWidth="1"/>
    <col min="5416" max="5632" width="12.7109375" style="94"/>
    <col min="5633" max="5633" width="5.85546875" style="94" customWidth="1"/>
    <col min="5634" max="5634" width="2.42578125" style="94" customWidth="1"/>
    <col min="5635" max="5635" width="19.5703125" style="94" customWidth="1"/>
    <col min="5636" max="5636" width="1.5703125" style="94" customWidth="1"/>
    <col min="5637" max="5637" width="14.42578125" style="94" customWidth="1"/>
    <col min="5638" max="5638" width="2.42578125" style="94" customWidth="1"/>
    <col min="5639" max="5639" width="14.42578125" style="94" customWidth="1"/>
    <col min="5640" max="5640" width="2.42578125" style="94" customWidth="1"/>
    <col min="5641" max="5641" width="14.42578125" style="94" customWidth="1"/>
    <col min="5642" max="5642" width="2.42578125" style="94" customWidth="1"/>
    <col min="5643" max="5643" width="14.42578125" style="94" customWidth="1"/>
    <col min="5644" max="5644" width="2.42578125" style="94" customWidth="1"/>
    <col min="5645" max="5645" width="14.42578125" style="94" customWidth="1"/>
    <col min="5646" max="5646" width="2.42578125" style="94" customWidth="1"/>
    <col min="5647" max="5647" width="14.42578125" style="94" customWidth="1"/>
    <col min="5648" max="5648" width="2.42578125" style="94" customWidth="1"/>
    <col min="5649" max="5649" width="14.42578125" style="94" customWidth="1"/>
    <col min="5650" max="5650" width="2.42578125" style="94" customWidth="1"/>
    <col min="5651" max="5651" width="12.28515625" style="94" customWidth="1"/>
    <col min="5652" max="5652" width="1.85546875" style="94" customWidth="1"/>
    <col min="5653" max="5653" width="12.7109375" style="94"/>
    <col min="5654" max="5655" width="1.5703125" style="94" customWidth="1"/>
    <col min="5656" max="5656" width="13.7109375" style="94" customWidth="1"/>
    <col min="5657" max="5657" width="2.42578125" style="94" customWidth="1"/>
    <col min="5658" max="5658" width="12.140625" style="94" customWidth="1"/>
    <col min="5659" max="5659" width="3.28515625" style="94" customWidth="1"/>
    <col min="5660" max="5660" width="11.85546875" style="94" customWidth="1"/>
    <col min="5661" max="5661" width="3.28515625" style="94" customWidth="1"/>
    <col min="5662" max="5662" width="11.7109375" style="94" bestFit="1" customWidth="1"/>
    <col min="5663" max="5663" width="3.28515625" style="94" customWidth="1"/>
    <col min="5664" max="5664" width="14" style="94" customWidth="1"/>
    <col min="5665" max="5665" width="2.42578125" style="94" customWidth="1"/>
    <col min="5666" max="5666" width="12.7109375" style="94"/>
    <col min="5667" max="5667" width="2.42578125" style="94" customWidth="1"/>
    <col min="5668" max="5668" width="12.7109375" style="94"/>
    <col min="5669" max="5669" width="3.28515625" style="94" customWidth="1"/>
    <col min="5670" max="5670" width="5" style="94" customWidth="1"/>
    <col min="5671" max="5671" width="9.7109375" style="94" customWidth="1"/>
    <col min="5672" max="5888" width="12.7109375" style="94"/>
    <col min="5889" max="5889" width="5.85546875" style="94" customWidth="1"/>
    <col min="5890" max="5890" width="2.42578125" style="94" customWidth="1"/>
    <col min="5891" max="5891" width="19.5703125" style="94" customWidth="1"/>
    <col min="5892" max="5892" width="1.5703125" style="94" customWidth="1"/>
    <col min="5893" max="5893" width="14.42578125" style="94" customWidth="1"/>
    <col min="5894" max="5894" width="2.42578125" style="94" customWidth="1"/>
    <col min="5895" max="5895" width="14.42578125" style="94" customWidth="1"/>
    <col min="5896" max="5896" width="2.42578125" style="94" customWidth="1"/>
    <col min="5897" max="5897" width="14.42578125" style="94" customWidth="1"/>
    <col min="5898" max="5898" width="2.42578125" style="94" customWidth="1"/>
    <col min="5899" max="5899" width="14.42578125" style="94" customWidth="1"/>
    <col min="5900" max="5900" width="2.42578125" style="94" customWidth="1"/>
    <col min="5901" max="5901" width="14.42578125" style="94" customWidth="1"/>
    <col min="5902" max="5902" width="2.42578125" style="94" customWidth="1"/>
    <col min="5903" max="5903" width="14.42578125" style="94" customWidth="1"/>
    <col min="5904" max="5904" width="2.42578125" style="94" customWidth="1"/>
    <col min="5905" max="5905" width="14.42578125" style="94" customWidth="1"/>
    <col min="5906" max="5906" width="2.42578125" style="94" customWidth="1"/>
    <col min="5907" max="5907" width="12.28515625" style="94" customWidth="1"/>
    <col min="5908" max="5908" width="1.85546875" style="94" customWidth="1"/>
    <col min="5909" max="5909" width="12.7109375" style="94"/>
    <col min="5910" max="5911" width="1.5703125" style="94" customWidth="1"/>
    <col min="5912" max="5912" width="13.7109375" style="94" customWidth="1"/>
    <col min="5913" max="5913" width="2.42578125" style="94" customWidth="1"/>
    <col min="5914" max="5914" width="12.140625" style="94" customWidth="1"/>
    <col min="5915" max="5915" width="3.28515625" style="94" customWidth="1"/>
    <col min="5916" max="5916" width="11.85546875" style="94" customWidth="1"/>
    <col min="5917" max="5917" width="3.28515625" style="94" customWidth="1"/>
    <col min="5918" max="5918" width="11.7109375" style="94" bestFit="1" customWidth="1"/>
    <col min="5919" max="5919" width="3.28515625" style="94" customWidth="1"/>
    <col min="5920" max="5920" width="14" style="94" customWidth="1"/>
    <col min="5921" max="5921" width="2.42578125" style="94" customWidth="1"/>
    <col min="5922" max="5922" width="12.7109375" style="94"/>
    <col min="5923" max="5923" width="2.42578125" style="94" customWidth="1"/>
    <col min="5924" max="5924" width="12.7109375" style="94"/>
    <col min="5925" max="5925" width="3.28515625" style="94" customWidth="1"/>
    <col min="5926" max="5926" width="5" style="94" customWidth="1"/>
    <col min="5927" max="5927" width="9.7109375" style="94" customWidth="1"/>
    <col min="5928" max="6144" width="12.7109375" style="94"/>
    <col min="6145" max="6145" width="5.85546875" style="94" customWidth="1"/>
    <col min="6146" max="6146" width="2.42578125" style="94" customWidth="1"/>
    <col min="6147" max="6147" width="19.5703125" style="94" customWidth="1"/>
    <col min="6148" max="6148" width="1.5703125" style="94" customWidth="1"/>
    <col min="6149" max="6149" width="14.42578125" style="94" customWidth="1"/>
    <col min="6150" max="6150" width="2.42578125" style="94" customWidth="1"/>
    <col min="6151" max="6151" width="14.42578125" style="94" customWidth="1"/>
    <col min="6152" max="6152" width="2.42578125" style="94" customWidth="1"/>
    <col min="6153" max="6153" width="14.42578125" style="94" customWidth="1"/>
    <col min="6154" max="6154" width="2.42578125" style="94" customWidth="1"/>
    <col min="6155" max="6155" width="14.42578125" style="94" customWidth="1"/>
    <col min="6156" max="6156" width="2.42578125" style="94" customWidth="1"/>
    <col min="6157" max="6157" width="14.42578125" style="94" customWidth="1"/>
    <col min="6158" max="6158" width="2.42578125" style="94" customWidth="1"/>
    <col min="6159" max="6159" width="14.42578125" style="94" customWidth="1"/>
    <col min="6160" max="6160" width="2.42578125" style="94" customWidth="1"/>
    <col min="6161" max="6161" width="14.42578125" style="94" customWidth="1"/>
    <col min="6162" max="6162" width="2.42578125" style="94" customWidth="1"/>
    <col min="6163" max="6163" width="12.28515625" style="94" customWidth="1"/>
    <col min="6164" max="6164" width="1.85546875" style="94" customWidth="1"/>
    <col min="6165" max="6165" width="12.7109375" style="94"/>
    <col min="6166" max="6167" width="1.5703125" style="94" customWidth="1"/>
    <col min="6168" max="6168" width="13.7109375" style="94" customWidth="1"/>
    <col min="6169" max="6169" width="2.42578125" style="94" customWidth="1"/>
    <col min="6170" max="6170" width="12.140625" style="94" customWidth="1"/>
    <col min="6171" max="6171" width="3.28515625" style="94" customWidth="1"/>
    <col min="6172" max="6172" width="11.85546875" style="94" customWidth="1"/>
    <col min="6173" max="6173" width="3.28515625" style="94" customWidth="1"/>
    <col min="6174" max="6174" width="11.7109375" style="94" bestFit="1" customWidth="1"/>
    <col min="6175" max="6175" width="3.28515625" style="94" customWidth="1"/>
    <col min="6176" max="6176" width="14" style="94" customWidth="1"/>
    <col min="6177" max="6177" width="2.42578125" style="94" customWidth="1"/>
    <col min="6178" max="6178" width="12.7109375" style="94"/>
    <col min="6179" max="6179" width="2.42578125" style="94" customWidth="1"/>
    <col min="6180" max="6180" width="12.7109375" style="94"/>
    <col min="6181" max="6181" width="3.28515625" style="94" customWidth="1"/>
    <col min="6182" max="6182" width="5" style="94" customWidth="1"/>
    <col min="6183" max="6183" width="9.7109375" style="94" customWidth="1"/>
    <col min="6184" max="6400" width="12.7109375" style="94"/>
    <col min="6401" max="6401" width="5.85546875" style="94" customWidth="1"/>
    <col min="6402" max="6402" width="2.42578125" style="94" customWidth="1"/>
    <col min="6403" max="6403" width="19.5703125" style="94" customWidth="1"/>
    <col min="6404" max="6404" width="1.5703125" style="94" customWidth="1"/>
    <col min="6405" max="6405" width="14.42578125" style="94" customWidth="1"/>
    <col min="6406" max="6406" width="2.42578125" style="94" customWidth="1"/>
    <col min="6407" max="6407" width="14.42578125" style="94" customWidth="1"/>
    <col min="6408" max="6408" width="2.42578125" style="94" customWidth="1"/>
    <col min="6409" max="6409" width="14.42578125" style="94" customWidth="1"/>
    <col min="6410" max="6410" width="2.42578125" style="94" customWidth="1"/>
    <col min="6411" max="6411" width="14.42578125" style="94" customWidth="1"/>
    <col min="6412" max="6412" width="2.42578125" style="94" customWidth="1"/>
    <col min="6413" max="6413" width="14.42578125" style="94" customWidth="1"/>
    <col min="6414" max="6414" width="2.42578125" style="94" customWidth="1"/>
    <col min="6415" max="6415" width="14.42578125" style="94" customWidth="1"/>
    <col min="6416" max="6416" width="2.42578125" style="94" customWidth="1"/>
    <col min="6417" max="6417" width="14.42578125" style="94" customWidth="1"/>
    <col min="6418" max="6418" width="2.42578125" style="94" customWidth="1"/>
    <col min="6419" max="6419" width="12.28515625" style="94" customWidth="1"/>
    <col min="6420" max="6420" width="1.85546875" style="94" customWidth="1"/>
    <col min="6421" max="6421" width="12.7109375" style="94"/>
    <col min="6422" max="6423" width="1.5703125" style="94" customWidth="1"/>
    <col min="6424" max="6424" width="13.7109375" style="94" customWidth="1"/>
    <col min="6425" max="6425" width="2.42578125" style="94" customWidth="1"/>
    <col min="6426" max="6426" width="12.140625" style="94" customWidth="1"/>
    <col min="6427" max="6427" width="3.28515625" style="94" customWidth="1"/>
    <col min="6428" max="6428" width="11.85546875" style="94" customWidth="1"/>
    <col min="6429" max="6429" width="3.28515625" style="94" customWidth="1"/>
    <col min="6430" max="6430" width="11.7109375" style="94" bestFit="1" customWidth="1"/>
    <col min="6431" max="6431" width="3.28515625" style="94" customWidth="1"/>
    <col min="6432" max="6432" width="14" style="94" customWidth="1"/>
    <col min="6433" max="6433" width="2.42578125" style="94" customWidth="1"/>
    <col min="6434" max="6434" width="12.7109375" style="94"/>
    <col min="6435" max="6435" width="2.42578125" style="94" customWidth="1"/>
    <col min="6436" max="6436" width="12.7109375" style="94"/>
    <col min="6437" max="6437" width="3.28515625" style="94" customWidth="1"/>
    <col min="6438" max="6438" width="5" style="94" customWidth="1"/>
    <col min="6439" max="6439" width="9.7109375" style="94" customWidth="1"/>
    <col min="6440" max="6656" width="12.7109375" style="94"/>
    <col min="6657" max="6657" width="5.85546875" style="94" customWidth="1"/>
    <col min="6658" max="6658" width="2.42578125" style="94" customWidth="1"/>
    <col min="6659" max="6659" width="19.5703125" style="94" customWidth="1"/>
    <col min="6660" max="6660" width="1.5703125" style="94" customWidth="1"/>
    <col min="6661" max="6661" width="14.42578125" style="94" customWidth="1"/>
    <col min="6662" max="6662" width="2.42578125" style="94" customWidth="1"/>
    <col min="6663" max="6663" width="14.42578125" style="94" customWidth="1"/>
    <col min="6664" max="6664" width="2.42578125" style="94" customWidth="1"/>
    <col min="6665" max="6665" width="14.42578125" style="94" customWidth="1"/>
    <col min="6666" max="6666" width="2.42578125" style="94" customWidth="1"/>
    <col min="6667" max="6667" width="14.42578125" style="94" customWidth="1"/>
    <col min="6668" max="6668" width="2.42578125" style="94" customWidth="1"/>
    <col min="6669" max="6669" width="14.42578125" style="94" customWidth="1"/>
    <col min="6670" max="6670" width="2.42578125" style="94" customWidth="1"/>
    <col min="6671" max="6671" width="14.42578125" style="94" customWidth="1"/>
    <col min="6672" max="6672" width="2.42578125" style="94" customWidth="1"/>
    <col min="6673" max="6673" width="14.42578125" style="94" customWidth="1"/>
    <col min="6674" max="6674" width="2.42578125" style="94" customWidth="1"/>
    <col min="6675" max="6675" width="12.28515625" style="94" customWidth="1"/>
    <col min="6676" max="6676" width="1.85546875" style="94" customWidth="1"/>
    <col min="6677" max="6677" width="12.7109375" style="94"/>
    <col min="6678" max="6679" width="1.5703125" style="94" customWidth="1"/>
    <col min="6680" max="6680" width="13.7109375" style="94" customWidth="1"/>
    <col min="6681" max="6681" width="2.42578125" style="94" customWidth="1"/>
    <col min="6682" max="6682" width="12.140625" style="94" customWidth="1"/>
    <col min="6683" max="6683" width="3.28515625" style="94" customWidth="1"/>
    <col min="6684" max="6684" width="11.85546875" style="94" customWidth="1"/>
    <col min="6685" max="6685" width="3.28515625" style="94" customWidth="1"/>
    <col min="6686" max="6686" width="11.7109375" style="94" bestFit="1" customWidth="1"/>
    <col min="6687" max="6687" width="3.28515625" style="94" customWidth="1"/>
    <col min="6688" max="6688" width="14" style="94" customWidth="1"/>
    <col min="6689" max="6689" width="2.42578125" style="94" customWidth="1"/>
    <col min="6690" max="6690" width="12.7109375" style="94"/>
    <col min="6691" max="6691" width="2.42578125" style="94" customWidth="1"/>
    <col min="6692" max="6692" width="12.7109375" style="94"/>
    <col min="6693" max="6693" width="3.28515625" style="94" customWidth="1"/>
    <col min="6694" max="6694" width="5" style="94" customWidth="1"/>
    <col min="6695" max="6695" width="9.7109375" style="94" customWidth="1"/>
    <col min="6696" max="6912" width="12.7109375" style="94"/>
    <col min="6913" max="6913" width="5.85546875" style="94" customWidth="1"/>
    <col min="6914" max="6914" width="2.42578125" style="94" customWidth="1"/>
    <col min="6915" max="6915" width="19.5703125" style="94" customWidth="1"/>
    <col min="6916" max="6916" width="1.5703125" style="94" customWidth="1"/>
    <col min="6917" max="6917" width="14.42578125" style="94" customWidth="1"/>
    <col min="6918" max="6918" width="2.42578125" style="94" customWidth="1"/>
    <col min="6919" max="6919" width="14.42578125" style="94" customWidth="1"/>
    <col min="6920" max="6920" width="2.42578125" style="94" customWidth="1"/>
    <col min="6921" max="6921" width="14.42578125" style="94" customWidth="1"/>
    <col min="6922" max="6922" width="2.42578125" style="94" customWidth="1"/>
    <col min="6923" max="6923" width="14.42578125" style="94" customWidth="1"/>
    <col min="6924" max="6924" width="2.42578125" style="94" customWidth="1"/>
    <col min="6925" max="6925" width="14.42578125" style="94" customWidth="1"/>
    <col min="6926" max="6926" width="2.42578125" style="94" customWidth="1"/>
    <col min="6927" max="6927" width="14.42578125" style="94" customWidth="1"/>
    <col min="6928" max="6928" width="2.42578125" style="94" customWidth="1"/>
    <col min="6929" max="6929" width="14.42578125" style="94" customWidth="1"/>
    <col min="6930" max="6930" width="2.42578125" style="94" customWidth="1"/>
    <col min="6931" max="6931" width="12.28515625" style="94" customWidth="1"/>
    <col min="6932" max="6932" width="1.85546875" style="94" customWidth="1"/>
    <col min="6933" max="6933" width="12.7109375" style="94"/>
    <col min="6934" max="6935" width="1.5703125" style="94" customWidth="1"/>
    <col min="6936" max="6936" width="13.7109375" style="94" customWidth="1"/>
    <col min="6937" max="6937" width="2.42578125" style="94" customWidth="1"/>
    <col min="6938" max="6938" width="12.140625" style="94" customWidth="1"/>
    <col min="6939" max="6939" width="3.28515625" style="94" customWidth="1"/>
    <col min="6940" max="6940" width="11.85546875" style="94" customWidth="1"/>
    <col min="6941" max="6941" width="3.28515625" style="94" customWidth="1"/>
    <col min="6942" max="6942" width="11.7109375" style="94" bestFit="1" customWidth="1"/>
    <col min="6943" max="6943" width="3.28515625" style="94" customWidth="1"/>
    <col min="6944" max="6944" width="14" style="94" customWidth="1"/>
    <col min="6945" max="6945" width="2.42578125" style="94" customWidth="1"/>
    <col min="6946" max="6946" width="12.7109375" style="94"/>
    <col min="6947" max="6947" width="2.42578125" style="94" customWidth="1"/>
    <col min="6948" max="6948" width="12.7109375" style="94"/>
    <col min="6949" max="6949" width="3.28515625" style="94" customWidth="1"/>
    <col min="6950" max="6950" width="5" style="94" customWidth="1"/>
    <col min="6951" max="6951" width="9.7109375" style="94" customWidth="1"/>
    <col min="6952" max="7168" width="12.7109375" style="94"/>
    <col min="7169" max="7169" width="5.85546875" style="94" customWidth="1"/>
    <col min="7170" max="7170" width="2.42578125" style="94" customWidth="1"/>
    <col min="7171" max="7171" width="19.5703125" style="94" customWidth="1"/>
    <col min="7172" max="7172" width="1.5703125" style="94" customWidth="1"/>
    <col min="7173" max="7173" width="14.42578125" style="94" customWidth="1"/>
    <col min="7174" max="7174" width="2.42578125" style="94" customWidth="1"/>
    <col min="7175" max="7175" width="14.42578125" style="94" customWidth="1"/>
    <col min="7176" max="7176" width="2.42578125" style="94" customWidth="1"/>
    <col min="7177" max="7177" width="14.42578125" style="94" customWidth="1"/>
    <col min="7178" max="7178" width="2.42578125" style="94" customWidth="1"/>
    <col min="7179" max="7179" width="14.42578125" style="94" customWidth="1"/>
    <col min="7180" max="7180" width="2.42578125" style="94" customWidth="1"/>
    <col min="7181" max="7181" width="14.42578125" style="94" customWidth="1"/>
    <col min="7182" max="7182" width="2.42578125" style="94" customWidth="1"/>
    <col min="7183" max="7183" width="14.42578125" style="94" customWidth="1"/>
    <col min="7184" max="7184" width="2.42578125" style="94" customWidth="1"/>
    <col min="7185" max="7185" width="14.42578125" style="94" customWidth="1"/>
    <col min="7186" max="7186" width="2.42578125" style="94" customWidth="1"/>
    <col min="7187" max="7187" width="12.28515625" style="94" customWidth="1"/>
    <col min="7188" max="7188" width="1.85546875" style="94" customWidth="1"/>
    <col min="7189" max="7189" width="12.7109375" style="94"/>
    <col min="7190" max="7191" width="1.5703125" style="94" customWidth="1"/>
    <col min="7192" max="7192" width="13.7109375" style="94" customWidth="1"/>
    <col min="7193" max="7193" width="2.42578125" style="94" customWidth="1"/>
    <col min="7194" max="7194" width="12.140625" style="94" customWidth="1"/>
    <col min="7195" max="7195" width="3.28515625" style="94" customWidth="1"/>
    <col min="7196" max="7196" width="11.85546875" style="94" customWidth="1"/>
    <col min="7197" max="7197" width="3.28515625" style="94" customWidth="1"/>
    <col min="7198" max="7198" width="11.7109375" style="94" bestFit="1" customWidth="1"/>
    <col min="7199" max="7199" width="3.28515625" style="94" customWidth="1"/>
    <col min="7200" max="7200" width="14" style="94" customWidth="1"/>
    <col min="7201" max="7201" width="2.42578125" style="94" customWidth="1"/>
    <col min="7202" max="7202" width="12.7109375" style="94"/>
    <col min="7203" max="7203" width="2.42578125" style="94" customWidth="1"/>
    <col min="7204" max="7204" width="12.7109375" style="94"/>
    <col min="7205" max="7205" width="3.28515625" style="94" customWidth="1"/>
    <col min="7206" max="7206" width="5" style="94" customWidth="1"/>
    <col min="7207" max="7207" width="9.7109375" style="94" customWidth="1"/>
    <col min="7208" max="7424" width="12.7109375" style="94"/>
    <col min="7425" max="7425" width="5.85546875" style="94" customWidth="1"/>
    <col min="7426" max="7426" width="2.42578125" style="94" customWidth="1"/>
    <col min="7427" max="7427" width="19.5703125" style="94" customWidth="1"/>
    <col min="7428" max="7428" width="1.5703125" style="94" customWidth="1"/>
    <col min="7429" max="7429" width="14.42578125" style="94" customWidth="1"/>
    <col min="7430" max="7430" width="2.42578125" style="94" customWidth="1"/>
    <col min="7431" max="7431" width="14.42578125" style="94" customWidth="1"/>
    <col min="7432" max="7432" width="2.42578125" style="94" customWidth="1"/>
    <col min="7433" max="7433" width="14.42578125" style="94" customWidth="1"/>
    <col min="7434" max="7434" width="2.42578125" style="94" customWidth="1"/>
    <col min="7435" max="7435" width="14.42578125" style="94" customWidth="1"/>
    <col min="7436" max="7436" width="2.42578125" style="94" customWidth="1"/>
    <col min="7437" max="7437" width="14.42578125" style="94" customWidth="1"/>
    <col min="7438" max="7438" width="2.42578125" style="94" customWidth="1"/>
    <col min="7439" max="7439" width="14.42578125" style="94" customWidth="1"/>
    <col min="7440" max="7440" width="2.42578125" style="94" customWidth="1"/>
    <col min="7441" max="7441" width="14.42578125" style="94" customWidth="1"/>
    <col min="7442" max="7442" width="2.42578125" style="94" customWidth="1"/>
    <col min="7443" max="7443" width="12.28515625" style="94" customWidth="1"/>
    <col min="7444" max="7444" width="1.85546875" style="94" customWidth="1"/>
    <col min="7445" max="7445" width="12.7109375" style="94"/>
    <col min="7446" max="7447" width="1.5703125" style="94" customWidth="1"/>
    <col min="7448" max="7448" width="13.7109375" style="94" customWidth="1"/>
    <col min="7449" max="7449" width="2.42578125" style="94" customWidth="1"/>
    <col min="7450" max="7450" width="12.140625" style="94" customWidth="1"/>
    <col min="7451" max="7451" width="3.28515625" style="94" customWidth="1"/>
    <col min="7452" max="7452" width="11.85546875" style="94" customWidth="1"/>
    <col min="7453" max="7453" width="3.28515625" style="94" customWidth="1"/>
    <col min="7454" max="7454" width="11.7109375" style="94" bestFit="1" customWidth="1"/>
    <col min="7455" max="7455" width="3.28515625" style="94" customWidth="1"/>
    <col min="7456" max="7456" width="14" style="94" customWidth="1"/>
    <col min="7457" max="7457" width="2.42578125" style="94" customWidth="1"/>
    <col min="7458" max="7458" width="12.7109375" style="94"/>
    <col min="7459" max="7459" width="2.42578125" style="94" customWidth="1"/>
    <col min="7460" max="7460" width="12.7109375" style="94"/>
    <col min="7461" max="7461" width="3.28515625" style="94" customWidth="1"/>
    <col min="7462" max="7462" width="5" style="94" customWidth="1"/>
    <col min="7463" max="7463" width="9.7109375" style="94" customWidth="1"/>
    <col min="7464" max="7680" width="12.7109375" style="94"/>
    <col min="7681" max="7681" width="5.85546875" style="94" customWidth="1"/>
    <col min="7682" max="7682" width="2.42578125" style="94" customWidth="1"/>
    <col min="7683" max="7683" width="19.5703125" style="94" customWidth="1"/>
    <col min="7684" max="7684" width="1.5703125" style="94" customWidth="1"/>
    <col min="7685" max="7685" width="14.42578125" style="94" customWidth="1"/>
    <col min="7686" max="7686" width="2.42578125" style="94" customWidth="1"/>
    <col min="7687" max="7687" width="14.42578125" style="94" customWidth="1"/>
    <col min="7688" max="7688" width="2.42578125" style="94" customWidth="1"/>
    <col min="7689" max="7689" width="14.42578125" style="94" customWidth="1"/>
    <col min="7690" max="7690" width="2.42578125" style="94" customWidth="1"/>
    <col min="7691" max="7691" width="14.42578125" style="94" customWidth="1"/>
    <col min="7692" max="7692" width="2.42578125" style="94" customWidth="1"/>
    <col min="7693" max="7693" width="14.42578125" style="94" customWidth="1"/>
    <col min="7694" max="7694" width="2.42578125" style="94" customWidth="1"/>
    <col min="7695" max="7695" width="14.42578125" style="94" customWidth="1"/>
    <col min="7696" max="7696" width="2.42578125" style="94" customWidth="1"/>
    <col min="7697" max="7697" width="14.42578125" style="94" customWidth="1"/>
    <col min="7698" max="7698" width="2.42578125" style="94" customWidth="1"/>
    <col min="7699" max="7699" width="12.28515625" style="94" customWidth="1"/>
    <col min="7700" max="7700" width="1.85546875" style="94" customWidth="1"/>
    <col min="7701" max="7701" width="12.7109375" style="94"/>
    <col min="7702" max="7703" width="1.5703125" style="94" customWidth="1"/>
    <col min="7704" max="7704" width="13.7109375" style="94" customWidth="1"/>
    <col min="7705" max="7705" width="2.42578125" style="94" customWidth="1"/>
    <col min="7706" max="7706" width="12.140625" style="94" customWidth="1"/>
    <col min="7707" max="7707" width="3.28515625" style="94" customWidth="1"/>
    <col min="7708" max="7708" width="11.85546875" style="94" customWidth="1"/>
    <col min="7709" max="7709" width="3.28515625" style="94" customWidth="1"/>
    <col min="7710" max="7710" width="11.7109375" style="94" bestFit="1" customWidth="1"/>
    <col min="7711" max="7711" width="3.28515625" style="94" customWidth="1"/>
    <col min="7712" max="7712" width="14" style="94" customWidth="1"/>
    <col min="7713" max="7713" width="2.42578125" style="94" customWidth="1"/>
    <col min="7714" max="7714" width="12.7109375" style="94"/>
    <col min="7715" max="7715" width="2.42578125" style="94" customWidth="1"/>
    <col min="7716" max="7716" width="12.7109375" style="94"/>
    <col min="7717" max="7717" width="3.28515625" style="94" customWidth="1"/>
    <col min="7718" max="7718" width="5" style="94" customWidth="1"/>
    <col min="7719" max="7719" width="9.7109375" style="94" customWidth="1"/>
    <col min="7720" max="7936" width="12.7109375" style="94"/>
    <col min="7937" max="7937" width="5.85546875" style="94" customWidth="1"/>
    <col min="7938" max="7938" width="2.42578125" style="94" customWidth="1"/>
    <col min="7939" max="7939" width="19.5703125" style="94" customWidth="1"/>
    <col min="7940" max="7940" width="1.5703125" style="94" customWidth="1"/>
    <col min="7941" max="7941" width="14.42578125" style="94" customWidth="1"/>
    <col min="7942" max="7942" width="2.42578125" style="94" customWidth="1"/>
    <col min="7943" max="7943" width="14.42578125" style="94" customWidth="1"/>
    <col min="7944" max="7944" width="2.42578125" style="94" customWidth="1"/>
    <col min="7945" max="7945" width="14.42578125" style="94" customWidth="1"/>
    <col min="7946" max="7946" width="2.42578125" style="94" customWidth="1"/>
    <col min="7947" max="7947" width="14.42578125" style="94" customWidth="1"/>
    <col min="7948" max="7948" width="2.42578125" style="94" customWidth="1"/>
    <col min="7949" max="7949" width="14.42578125" style="94" customWidth="1"/>
    <col min="7950" max="7950" width="2.42578125" style="94" customWidth="1"/>
    <col min="7951" max="7951" width="14.42578125" style="94" customWidth="1"/>
    <col min="7952" max="7952" width="2.42578125" style="94" customWidth="1"/>
    <col min="7953" max="7953" width="14.42578125" style="94" customWidth="1"/>
    <col min="7954" max="7954" width="2.42578125" style="94" customWidth="1"/>
    <col min="7955" max="7955" width="12.28515625" style="94" customWidth="1"/>
    <col min="7956" max="7956" width="1.85546875" style="94" customWidth="1"/>
    <col min="7957" max="7957" width="12.7109375" style="94"/>
    <col min="7958" max="7959" width="1.5703125" style="94" customWidth="1"/>
    <col min="7960" max="7960" width="13.7109375" style="94" customWidth="1"/>
    <col min="7961" max="7961" width="2.42578125" style="94" customWidth="1"/>
    <col min="7962" max="7962" width="12.140625" style="94" customWidth="1"/>
    <col min="7963" max="7963" width="3.28515625" style="94" customWidth="1"/>
    <col min="7964" max="7964" width="11.85546875" style="94" customWidth="1"/>
    <col min="7965" max="7965" width="3.28515625" style="94" customWidth="1"/>
    <col min="7966" max="7966" width="11.7109375" style="94" bestFit="1" customWidth="1"/>
    <col min="7967" max="7967" width="3.28515625" style="94" customWidth="1"/>
    <col min="7968" max="7968" width="14" style="94" customWidth="1"/>
    <col min="7969" max="7969" width="2.42578125" style="94" customWidth="1"/>
    <col min="7970" max="7970" width="12.7109375" style="94"/>
    <col min="7971" max="7971" width="2.42578125" style="94" customWidth="1"/>
    <col min="7972" max="7972" width="12.7109375" style="94"/>
    <col min="7973" max="7973" width="3.28515625" style="94" customWidth="1"/>
    <col min="7974" max="7974" width="5" style="94" customWidth="1"/>
    <col min="7975" max="7975" width="9.7109375" style="94" customWidth="1"/>
    <col min="7976" max="8192" width="12.7109375" style="94"/>
    <col min="8193" max="8193" width="5.85546875" style="94" customWidth="1"/>
    <col min="8194" max="8194" width="2.42578125" style="94" customWidth="1"/>
    <col min="8195" max="8195" width="19.5703125" style="94" customWidth="1"/>
    <col min="8196" max="8196" width="1.5703125" style="94" customWidth="1"/>
    <col min="8197" max="8197" width="14.42578125" style="94" customWidth="1"/>
    <col min="8198" max="8198" width="2.42578125" style="94" customWidth="1"/>
    <col min="8199" max="8199" width="14.42578125" style="94" customWidth="1"/>
    <col min="8200" max="8200" width="2.42578125" style="94" customWidth="1"/>
    <col min="8201" max="8201" width="14.42578125" style="94" customWidth="1"/>
    <col min="8202" max="8202" width="2.42578125" style="94" customWidth="1"/>
    <col min="8203" max="8203" width="14.42578125" style="94" customWidth="1"/>
    <col min="8204" max="8204" width="2.42578125" style="94" customWidth="1"/>
    <col min="8205" max="8205" width="14.42578125" style="94" customWidth="1"/>
    <col min="8206" max="8206" width="2.42578125" style="94" customWidth="1"/>
    <col min="8207" max="8207" width="14.42578125" style="94" customWidth="1"/>
    <col min="8208" max="8208" width="2.42578125" style="94" customWidth="1"/>
    <col min="8209" max="8209" width="14.42578125" style="94" customWidth="1"/>
    <col min="8210" max="8210" width="2.42578125" style="94" customWidth="1"/>
    <col min="8211" max="8211" width="12.28515625" style="94" customWidth="1"/>
    <col min="8212" max="8212" width="1.85546875" style="94" customWidth="1"/>
    <col min="8213" max="8213" width="12.7109375" style="94"/>
    <col min="8214" max="8215" width="1.5703125" style="94" customWidth="1"/>
    <col min="8216" max="8216" width="13.7109375" style="94" customWidth="1"/>
    <col min="8217" max="8217" width="2.42578125" style="94" customWidth="1"/>
    <col min="8218" max="8218" width="12.140625" style="94" customWidth="1"/>
    <col min="8219" max="8219" width="3.28515625" style="94" customWidth="1"/>
    <col min="8220" max="8220" width="11.85546875" style="94" customWidth="1"/>
    <col min="8221" max="8221" width="3.28515625" style="94" customWidth="1"/>
    <col min="8222" max="8222" width="11.7109375" style="94" bestFit="1" customWidth="1"/>
    <col min="8223" max="8223" width="3.28515625" style="94" customWidth="1"/>
    <col min="8224" max="8224" width="14" style="94" customWidth="1"/>
    <col min="8225" max="8225" width="2.42578125" style="94" customWidth="1"/>
    <col min="8226" max="8226" width="12.7109375" style="94"/>
    <col min="8227" max="8227" width="2.42578125" style="94" customWidth="1"/>
    <col min="8228" max="8228" width="12.7109375" style="94"/>
    <col min="8229" max="8229" width="3.28515625" style="94" customWidth="1"/>
    <col min="8230" max="8230" width="5" style="94" customWidth="1"/>
    <col min="8231" max="8231" width="9.7109375" style="94" customWidth="1"/>
    <col min="8232" max="8448" width="12.7109375" style="94"/>
    <col min="8449" max="8449" width="5.85546875" style="94" customWidth="1"/>
    <col min="8450" max="8450" width="2.42578125" style="94" customWidth="1"/>
    <col min="8451" max="8451" width="19.5703125" style="94" customWidth="1"/>
    <col min="8452" max="8452" width="1.5703125" style="94" customWidth="1"/>
    <col min="8453" max="8453" width="14.42578125" style="94" customWidth="1"/>
    <col min="8454" max="8454" width="2.42578125" style="94" customWidth="1"/>
    <col min="8455" max="8455" width="14.42578125" style="94" customWidth="1"/>
    <col min="8456" max="8456" width="2.42578125" style="94" customWidth="1"/>
    <col min="8457" max="8457" width="14.42578125" style="94" customWidth="1"/>
    <col min="8458" max="8458" width="2.42578125" style="94" customWidth="1"/>
    <col min="8459" max="8459" width="14.42578125" style="94" customWidth="1"/>
    <col min="8460" max="8460" width="2.42578125" style="94" customWidth="1"/>
    <col min="8461" max="8461" width="14.42578125" style="94" customWidth="1"/>
    <col min="8462" max="8462" width="2.42578125" style="94" customWidth="1"/>
    <col min="8463" max="8463" width="14.42578125" style="94" customWidth="1"/>
    <col min="8464" max="8464" width="2.42578125" style="94" customWidth="1"/>
    <col min="8465" max="8465" width="14.42578125" style="94" customWidth="1"/>
    <col min="8466" max="8466" width="2.42578125" style="94" customWidth="1"/>
    <col min="8467" max="8467" width="12.28515625" style="94" customWidth="1"/>
    <col min="8468" max="8468" width="1.85546875" style="94" customWidth="1"/>
    <col min="8469" max="8469" width="12.7109375" style="94"/>
    <col min="8470" max="8471" width="1.5703125" style="94" customWidth="1"/>
    <col min="8472" max="8472" width="13.7109375" style="94" customWidth="1"/>
    <col min="8473" max="8473" width="2.42578125" style="94" customWidth="1"/>
    <col min="8474" max="8474" width="12.140625" style="94" customWidth="1"/>
    <col min="8475" max="8475" width="3.28515625" style="94" customWidth="1"/>
    <col min="8476" max="8476" width="11.85546875" style="94" customWidth="1"/>
    <col min="8477" max="8477" width="3.28515625" style="94" customWidth="1"/>
    <col min="8478" max="8478" width="11.7109375" style="94" bestFit="1" customWidth="1"/>
    <col min="8479" max="8479" width="3.28515625" style="94" customWidth="1"/>
    <col min="8480" max="8480" width="14" style="94" customWidth="1"/>
    <col min="8481" max="8481" width="2.42578125" style="94" customWidth="1"/>
    <col min="8482" max="8482" width="12.7109375" style="94"/>
    <col min="8483" max="8483" width="2.42578125" style="94" customWidth="1"/>
    <col min="8484" max="8484" width="12.7109375" style="94"/>
    <col min="8485" max="8485" width="3.28515625" style="94" customWidth="1"/>
    <col min="8486" max="8486" width="5" style="94" customWidth="1"/>
    <col min="8487" max="8487" width="9.7109375" style="94" customWidth="1"/>
    <col min="8488" max="8704" width="12.7109375" style="94"/>
    <col min="8705" max="8705" width="5.85546875" style="94" customWidth="1"/>
    <col min="8706" max="8706" width="2.42578125" style="94" customWidth="1"/>
    <col min="8707" max="8707" width="19.5703125" style="94" customWidth="1"/>
    <col min="8708" max="8708" width="1.5703125" style="94" customWidth="1"/>
    <col min="8709" max="8709" width="14.42578125" style="94" customWidth="1"/>
    <col min="8710" max="8710" width="2.42578125" style="94" customWidth="1"/>
    <col min="8711" max="8711" width="14.42578125" style="94" customWidth="1"/>
    <col min="8712" max="8712" width="2.42578125" style="94" customWidth="1"/>
    <col min="8713" max="8713" width="14.42578125" style="94" customWidth="1"/>
    <col min="8714" max="8714" width="2.42578125" style="94" customWidth="1"/>
    <col min="8715" max="8715" width="14.42578125" style="94" customWidth="1"/>
    <col min="8716" max="8716" width="2.42578125" style="94" customWidth="1"/>
    <col min="8717" max="8717" width="14.42578125" style="94" customWidth="1"/>
    <col min="8718" max="8718" width="2.42578125" style="94" customWidth="1"/>
    <col min="8719" max="8719" width="14.42578125" style="94" customWidth="1"/>
    <col min="8720" max="8720" width="2.42578125" style="94" customWidth="1"/>
    <col min="8721" max="8721" width="14.42578125" style="94" customWidth="1"/>
    <col min="8722" max="8722" width="2.42578125" style="94" customWidth="1"/>
    <col min="8723" max="8723" width="12.28515625" style="94" customWidth="1"/>
    <col min="8724" max="8724" width="1.85546875" style="94" customWidth="1"/>
    <col min="8725" max="8725" width="12.7109375" style="94"/>
    <col min="8726" max="8727" width="1.5703125" style="94" customWidth="1"/>
    <col min="8728" max="8728" width="13.7109375" style="94" customWidth="1"/>
    <col min="8729" max="8729" width="2.42578125" style="94" customWidth="1"/>
    <col min="8730" max="8730" width="12.140625" style="94" customWidth="1"/>
    <col min="8731" max="8731" width="3.28515625" style="94" customWidth="1"/>
    <col min="8732" max="8732" width="11.85546875" style="94" customWidth="1"/>
    <col min="8733" max="8733" width="3.28515625" style="94" customWidth="1"/>
    <col min="8734" max="8734" width="11.7109375" style="94" bestFit="1" customWidth="1"/>
    <col min="8735" max="8735" width="3.28515625" style="94" customWidth="1"/>
    <col min="8736" max="8736" width="14" style="94" customWidth="1"/>
    <col min="8737" max="8737" width="2.42578125" style="94" customWidth="1"/>
    <col min="8738" max="8738" width="12.7109375" style="94"/>
    <col min="8739" max="8739" width="2.42578125" style="94" customWidth="1"/>
    <col min="8740" max="8740" width="12.7109375" style="94"/>
    <col min="8741" max="8741" width="3.28515625" style="94" customWidth="1"/>
    <col min="8742" max="8742" width="5" style="94" customWidth="1"/>
    <col min="8743" max="8743" width="9.7109375" style="94" customWidth="1"/>
    <col min="8744" max="8960" width="12.7109375" style="94"/>
    <col min="8961" max="8961" width="5.85546875" style="94" customWidth="1"/>
    <col min="8962" max="8962" width="2.42578125" style="94" customWidth="1"/>
    <col min="8963" max="8963" width="19.5703125" style="94" customWidth="1"/>
    <col min="8964" max="8964" width="1.5703125" style="94" customWidth="1"/>
    <col min="8965" max="8965" width="14.42578125" style="94" customWidth="1"/>
    <col min="8966" max="8966" width="2.42578125" style="94" customWidth="1"/>
    <col min="8967" max="8967" width="14.42578125" style="94" customWidth="1"/>
    <col min="8968" max="8968" width="2.42578125" style="94" customWidth="1"/>
    <col min="8969" max="8969" width="14.42578125" style="94" customWidth="1"/>
    <col min="8970" max="8970" width="2.42578125" style="94" customWidth="1"/>
    <col min="8971" max="8971" width="14.42578125" style="94" customWidth="1"/>
    <col min="8972" max="8972" width="2.42578125" style="94" customWidth="1"/>
    <col min="8973" max="8973" width="14.42578125" style="94" customWidth="1"/>
    <col min="8974" max="8974" width="2.42578125" style="94" customWidth="1"/>
    <col min="8975" max="8975" width="14.42578125" style="94" customWidth="1"/>
    <col min="8976" max="8976" width="2.42578125" style="94" customWidth="1"/>
    <col min="8977" max="8977" width="14.42578125" style="94" customWidth="1"/>
    <col min="8978" max="8978" width="2.42578125" style="94" customWidth="1"/>
    <col min="8979" max="8979" width="12.28515625" style="94" customWidth="1"/>
    <col min="8980" max="8980" width="1.85546875" style="94" customWidth="1"/>
    <col min="8981" max="8981" width="12.7109375" style="94"/>
    <col min="8982" max="8983" width="1.5703125" style="94" customWidth="1"/>
    <col min="8984" max="8984" width="13.7109375" style="94" customWidth="1"/>
    <col min="8985" max="8985" width="2.42578125" style="94" customWidth="1"/>
    <col min="8986" max="8986" width="12.140625" style="94" customWidth="1"/>
    <col min="8987" max="8987" width="3.28515625" style="94" customWidth="1"/>
    <col min="8988" max="8988" width="11.85546875" style="94" customWidth="1"/>
    <col min="8989" max="8989" width="3.28515625" style="94" customWidth="1"/>
    <col min="8990" max="8990" width="11.7109375" style="94" bestFit="1" customWidth="1"/>
    <col min="8991" max="8991" width="3.28515625" style="94" customWidth="1"/>
    <col min="8992" max="8992" width="14" style="94" customWidth="1"/>
    <col min="8993" max="8993" width="2.42578125" style="94" customWidth="1"/>
    <col min="8994" max="8994" width="12.7109375" style="94"/>
    <col min="8995" max="8995" width="2.42578125" style="94" customWidth="1"/>
    <col min="8996" max="8996" width="12.7109375" style="94"/>
    <col min="8997" max="8997" width="3.28515625" style="94" customWidth="1"/>
    <col min="8998" max="8998" width="5" style="94" customWidth="1"/>
    <col min="8999" max="8999" width="9.7109375" style="94" customWidth="1"/>
    <col min="9000" max="9216" width="12.7109375" style="94"/>
    <col min="9217" max="9217" width="5.85546875" style="94" customWidth="1"/>
    <col min="9218" max="9218" width="2.42578125" style="94" customWidth="1"/>
    <col min="9219" max="9219" width="19.5703125" style="94" customWidth="1"/>
    <col min="9220" max="9220" width="1.5703125" style="94" customWidth="1"/>
    <col min="9221" max="9221" width="14.42578125" style="94" customWidth="1"/>
    <col min="9222" max="9222" width="2.42578125" style="94" customWidth="1"/>
    <col min="9223" max="9223" width="14.42578125" style="94" customWidth="1"/>
    <col min="9224" max="9224" width="2.42578125" style="94" customWidth="1"/>
    <col min="9225" max="9225" width="14.42578125" style="94" customWidth="1"/>
    <col min="9226" max="9226" width="2.42578125" style="94" customWidth="1"/>
    <col min="9227" max="9227" width="14.42578125" style="94" customWidth="1"/>
    <col min="9228" max="9228" width="2.42578125" style="94" customWidth="1"/>
    <col min="9229" max="9229" width="14.42578125" style="94" customWidth="1"/>
    <col min="9230" max="9230" width="2.42578125" style="94" customWidth="1"/>
    <col min="9231" max="9231" width="14.42578125" style="94" customWidth="1"/>
    <col min="9232" max="9232" width="2.42578125" style="94" customWidth="1"/>
    <col min="9233" max="9233" width="14.42578125" style="94" customWidth="1"/>
    <col min="9234" max="9234" width="2.42578125" style="94" customWidth="1"/>
    <col min="9235" max="9235" width="12.28515625" style="94" customWidth="1"/>
    <col min="9236" max="9236" width="1.85546875" style="94" customWidth="1"/>
    <col min="9237" max="9237" width="12.7109375" style="94"/>
    <col min="9238" max="9239" width="1.5703125" style="94" customWidth="1"/>
    <col min="9240" max="9240" width="13.7109375" style="94" customWidth="1"/>
    <col min="9241" max="9241" width="2.42578125" style="94" customWidth="1"/>
    <col min="9242" max="9242" width="12.140625" style="94" customWidth="1"/>
    <col min="9243" max="9243" width="3.28515625" style="94" customWidth="1"/>
    <col min="9244" max="9244" width="11.85546875" style="94" customWidth="1"/>
    <col min="9245" max="9245" width="3.28515625" style="94" customWidth="1"/>
    <col min="9246" max="9246" width="11.7109375" style="94" bestFit="1" customWidth="1"/>
    <col min="9247" max="9247" width="3.28515625" style="94" customWidth="1"/>
    <col min="9248" max="9248" width="14" style="94" customWidth="1"/>
    <col min="9249" max="9249" width="2.42578125" style="94" customWidth="1"/>
    <col min="9250" max="9250" width="12.7109375" style="94"/>
    <col min="9251" max="9251" width="2.42578125" style="94" customWidth="1"/>
    <col min="9252" max="9252" width="12.7109375" style="94"/>
    <col min="9253" max="9253" width="3.28515625" style="94" customWidth="1"/>
    <col min="9254" max="9254" width="5" style="94" customWidth="1"/>
    <col min="9255" max="9255" width="9.7109375" style="94" customWidth="1"/>
    <col min="9256" max="9472" width="12.7109375" style="94"/>
    <col min="9473" max="9473" width="5.85546875" style="94" customWidth="1"/>
    <col min="9474" max="9474" width="2.42578125" style="94" customWidth="1"/>
    <col min="9475" max="9475" width="19.5703125" style="94" customWidth="1"/>
    <col min="9476" max="9476" width="1.5703125" style="94" customWidth="1"/>
    <col min="9477" max="9477" width="14.42578125" style="94" customWidth="1"/>
    <col min="9478" max="9478" width="2.42578125" style="94" customWidth="1"/>
    <col min="9479" max="9479" width="14.42578125" style="94" customWidth="1"/>
    <col min="9480" max="9480" width="2.42578125" style="94" customWidth="1"/>
    <col min="9481" max="9481" width="14.42578125" style="94" customWidth="1"/>
    <col min="9482" max="9482" width="2.42578125" style="94" customWidth="1"/>
    <col min="9483" max="9483" width="14.42578125" style="94" customWidth="1"/>
    <col min="9484" max="9484" width="2.42578125" style="94" customWidth="1"/>
    <col min="9485" max="9485" width="14.42578125" style="94" customWidth="1"/>
    <col min="9486" max="9486" width="2.42578125" style="94" customWidth="1"/>
    <col min="9487" max="9487" width="14.42578125" style="94" customWidth="1"/>
    <col min="9488" max="9488" width="2.42578125" style="94" customWidth="1"/>
    <col min="9489" max="9489" width="14.42578125" style="94" customWidth="1"/>
    <col min="9490" max="9490" width="2.42578125" style="94" customWidth="1"/>
    <col min="9491" max="9491" width="12.28515625" style="94" customWidth="1"/>
    <col min="9492" max="9492" width="1.85546875" style="94" customWidth="1"/>
    <col min="9493" max="9493" width="12.7109375" style="94"/>
    <col min="9494" max="9495" width="1.5703125" style="94" customWidth="1"/>
    <col min="9496" max="9496" width="13.7109375" style="94" customWidth="1"/>
    <col min="9497" max="9497" width="2.42578125" style="94" customWidth="1"/>
    <col min="9498" max="9498" width="12.140625" style="94" customWidth="1"/>
    <col min="9499" max="9499" width="3.28515625" style="94" customWidth="1"/>
    <col min="9500" max="9500" width="11.85546875" style="94" customWidth="1"/>
    <col min="9501" max="9501" width="3.28515625" style="94" customWidth="1"/>
    <col min="9502" max="9502" width="11.7109375" style="94" bestFit="1" customWidth="1"/>
    <col min="9503" max="9503" width="3.28515625" style="94" customWidth="1"/>
    <col min="9504" max="9504" width="14" style="94" customWidth="1"/>
    <col min="9505" max="9505" width="2.42578125" style="94" customWidth="1"/>
    <col min="9506" max="9506" width="12.7109375" style="94"/>
    <col min="9507" max="9507" width="2.42578125" style="94" customWidth="1"/>
    <col min="9508" max="9508" width="12.7109375" style="94"/>
    <col min="9509" max="9509" width="3.28515625" style="94" customWidth="1"/>
    <col min="9510" max="9510" width="5" style="94" customWidth="1"/>
    <col min="9511" max="9511" width="9.7109375" style="94" customWidth="1"/>
    <col min="9512" max="9728" width="12.7109375" style="94"/>
    <col min="9729" max="9729" width="5.85546875" style="94" customWidth="1"/>
    <col min="9730" max="9730" width="2.42578125" style="94" customWidth="1"/>
    <col min="9731" max="9731" width="19.5703125" style="94" customWidth="1"/>
    <col min="9732" max="9732" width="1.5703125" style="94" customWidth="1"/>
    <col min="9733" max="9733" width="14.42578125" style="94" customWidth="1"/>
    <col min="9734" max="9734" width="2.42578125" style="94" customWidth="1"/>
    <col min="9735" max="9735" width="14.42578125" style="94" customWidth="1"/>
    <col min="9736" max="9736" width="2.42578125" style="94" customWidth="1"/>
    <col min="9737" max="9737" width="14.42578125" style="94" customWidth="1"/>
    <col min="9738" max="9738" width="2.42578125" style="94" customWidth="1"/>
    <col min="9739" max="9739" width="14.42578125" style="94" customWidth="1"/>
    <col min="9740" max="9740" width="2.42578125" style="94" customWidth="1"/>
    <col min="9741" max="9741" width="14.42578125" style="94" customWidth="1"/>
    <col min="9742" max="9742" width="2.42578125" style="94" customWidth="1"/>
    <col min="9743" max="9743" width="14.42578125" style="94" customWidth="1"/>
    <col min="9744" max="9744" width="2.42578125" style="94" customWidth="1"/>
    <col min="9745" max="9745" width="14.42578125" style="94" customWidth="1"/>
    <col min="9746" max="9746" width="2.42578125" style="94" customWidth="1"/>
    <col min="9747" max="9747" width="12.28515625" style="94" customWidth="1"/>
    <col min="9748" max="9748" width="1.85546875" style="94" customWidth="1"/>
    <col min="9749" max="9749" width="12.7109375" style="94"/>
    <col min="9750" max="9751" width="1.5703125" style="94" customWidth="1"/>
    <col min="9752" max="9752" width="13.7109375" style="94" customWidth="1"/>
    <col min="9753" max="9753" width="2.42578125" style="94" customWidth="1"/>
    <col min="9754" max="9754" width="12.140625" style="94" customWidth="1"/>
    <col min="9755" max="9755" width="3.28515625" style="94" customWidth="1"/>
    <col min="9756" max="9756" width="11.85546875" style="94" customWidth="1"/>
    <col min="9757" max="9757" width="3.28515625" style="94" customWidth="1"/>
    <col min="9758" max="9758" width="11.7109375" style="94" bestFit="1" customWidth="1"/>
    <col min="9759" max="9759" width="3.28515625" style="94" customWidth="1"/>
    <col min="9760" max="9760" width="14" style="94" customWidth="1"/>
    <col min="9761" max="9761" width="2.42578125" style="94" customWidth="1"/>
    <col min="9762" max="9762" width="12.7109375" style="94"/>
    <col min="9763" max="9763" width="2.42578125" style="94" customWidth="1"/>
    <col min="9764" max="9764" width="12.7109375" style="94"/>
    <col min="9765" max="9765" width="3.28515625" style="94" customWidth="1"/>
    <col min="9766" max="9766" width="5" style="94" customWidth="1"/>
    <col min="9767" max="9767" width="9.7109375" style="94" customWidth="1"/>
    <col min="9768" max="9984" width="12.7109375" style="94"/>
    <col min="9985" max="9985" width="5.85546875" style="94" customWidth="1"/>
    <col min="9986" max="9986" width="2.42578125" style="94" customWidth="1"/>
    <col min="9987" max="9987" width="19.5703125" style="94" customWidth="1"/>
    <col min="9988" max="9988" width="1.5703125" style="94" customWidth="1"/>
    <col min="9989" max="9989" width="14.42578125" style="94" customWidth="1"/>
    <col min="9990" max="9990" width="2.42578125" style="94" customWidth="1"/>
    <col min="9991" max="9991" width="14.42578125" style="94" customWidth="1"/>
    <col min="9992" max="9992" width="2.42578125" style="94" customWidth="1"/>
    <col min="9993" max="9993" width="14.42578125" style="94" customWidth="1"/>
    <col min="9994" max="9994" width="2.42578125" style="94" customWidth="1"/>
    <col min="9995" max="9995" width="14.42578125" style="94" customWidth="1"/>
    <col min="9996" max="9996" width="2.42578125" style="94" customWidth="1"/>
    <col min="9997" max="9997" width="14.42578125" style="94" customWidth="1"/>
    <col min="9998" max="9998" width="2.42578125" style="94" customWidth="1"/>
    <col min="9999" max="9999" width="14.42578125" style="94" customWidth="1"/>
    <col min="10000" max="10000" width="2.42578125" style="94" customWidth="1"/>
    <col min="10001" max="10001" width="14.42578125" style="94" customWidth="1"/>
    <col min="10002" max="10002" width="2.42578125" style="94" customWidth="1"/>
    <col min="10003" max="10003" width="12.28515625" style="94" customWidth="1"/>
    <col min="10004" max="10004" width="1.85546875" style="94" customWidth="1"/>
    <col min="10005" max="10005" width="12.7109375" style="94"/>
    <col min="10006" max="10007" width="1.5703125" style="94" customWidth="1"/>
    <col min="10008" max="10008" width="13.7109375" style="94" customWidth="1"/>
    <col min="10009" max="10009" width="2.42578125" style="94" customWidth="1"/>
    <col min="10010" max="10010" width="12.140625" style="94" customWidth="1"/>
    <col min="10011" max="10011" width="3.28515625" style="94" customWidth="1"/>
    <col min="10012" max="10012" width="11.85546875" style="94" customWidth="1"/>
    <col min="10013" max="10013" width="3.28515625" style="94" customWidth="1"/>
    <col min="10014" max="10014" width="11.7109375" style="94" bestFit="1" customWidth="1"/>
    <col min="10015" max="10015" width="3.28515625" style="94" customWidth="1"/>
    <col min="10016" max="10016" width="14" style="94" customWidth="1"/>
    <col min="10017" max="10017" width="2.42578125" style="94" customWidth="1"/>
    <col min="10018" max="10018" width="12.7109375" style="94"/>
    <col min="10019" max="10019" width="2.42578125" style="94" customWidth="1"/>
    <col min="10020" max="10020" width="12.7109375" style="94"/>
    <col min="10021" max="10021" width="3.28515625" style="94" customWidth="1"/>
    <col min="10022" max="10022" width="5" style="94" customWidth="1"/>
    <col min="10023" max="10023" width="9.7109375" style="94" customWidth="1"/>
    <col min="10024" max="10240" width="12.7109375" style="94"/>
    <col min="10241" max="10241" width="5.85546875" style="94" customWidth="1"/>
    <col min="10242" max="10242" width="2.42578125" style="94" customWidth="1"/>
    <col min="10243" max="10243" width="19.5703125" style="94" customWidth="1"/>
    <col min="10244" max="10244" width="1.5703125" style="94" customWidth="1"/>
    <col min="10245" max="10245" width="14.42578125" style="94" customWidth="1"/>
    <col min="10246" max="10246" width="2.42578125" style="94" customWidth="1"/>
    <col min="10247" max="10247" width="14.42578125" style="94" customWidth="1"/>
    <col min="10248" max="10248" width="2.42578125" style="94" customWidth="1"/>
    <col min="10249" max="10249" width="14.42578125" style="94" customWidth="1"/>
    <col min="10250" max="10250" width="2.42578125" style="94" customWidth="1"/>
    <col min="10251" max="10251" width="14.42578125" style="94" customWidth="1"/>
    <col min="10252" max="10252" width="2.42578125" style="94" customWidth="1"/>
    <col min="10253" max="10253" width="14.42578125" style="94" customWidth="1"/>
    <col min="10254" max="10254" width="2.42578125" style="94" customWidth="1"/>
    <col min="10255" max="10255" width="14.42578125" style="94" customWidth="1"/>
    <col min="10256" max="10256" width="2.42578125" style="94" customWidth="1"/>
    <col min="10257" max="10257" width="14.42578125" style="94" customWidth="1"/>
    <col min="10258" max="10258" width="2.42578125" style="94" customWidth="1"/>
    <col min="10259" max="10259" width="12.28515625" style="94" customWidth="1"/>
    <col min="10260" max="10260" width="1.85546875" style="94" customWidth="1"/>
    <col min="10261" max="10261" width="12.7109375" style="94"/>
    <col min="10262" max="10263" width="1.5703125" style="94" customWidth="1"/>
    <col min="10264" max="10264" width="13.7109375" style="94" customWidth="1"/>
    <col min="10265" max="10265" width="2.42578125" style="94" customWidth="1"/>
    <col min="10266" max="10266" width="12.140625" style="94" customWidth="1"/>
    <col min="10267" max="10267" width="3.28515625" style="94" customWidth="1"/>
    <col min="10268" max="10268" width="11.85546875" style="94" customWidth="1"/>
    <col min="10269" max="10269" width="3.28515625" style="94" customWidth="1"/>
    <col min="10270" max="10270" width="11.7109375" style="94" bestFit="1" customWidth="1"/>
    <col min="10271" max="10271" width="3.28515625" style="94" customWidth="1"/>
    <col min="10272" max="10272" width="14" style="94" customWidth="1"/>
    <col min="10273" max="10273" width="2.42578125" style="94" customWidth="1"/>
    <col min="10274" max="10274" width="12.7109375" style="94"/>
    <col min="10275" max="10275" width="2.42578125" style="94" customWidth="1"/>
    <col min="10276" max="10276" width="12.7109375" style="94"/>
    <col min="10277" max="10277" width="3.28515625" style="94" customWidth="1"/>
    <col min="10278" max="10278" width="5" style="94" customWidth="1"/>
    <col min="10279" max="10279" width="9.7109375" style="94" customWidth="1"/>
    <col min="10280" max="10496" width="12.7109375" style="94"/>
    <col min="10497" max="10497" width="5.85546875" style="94" customWidth="1"/>
    <col min="10498" max="10498" width="2.42578125" style="94" customWidth="1"/>
    <col min="10499" max="10499" width="19.5703125" style="94" customWidth="1"/>
    <col min="10500" max="10500" width="1.5703125" style="94" customWidth="1"/>
    <col min="10501" max="10501" width="14.42578125" style="94" customWidth="1"/>
    <col min="10502" max="10502" width="2.42578125" style="94" customWidth="1"/>
    <col min="10503" max="10503" width="14.42578125" style="94" customWidth="1"/>
    <col min="10504" max="10504" width="2.42578125" style="94" customWidth="1"/>
    <col min="10505" max="10505" width="14.42578125" style="94" customWidth="1"/>
    <col min="10506" max="10506" width="2.42578125" style="94" customWidth="1"/>
    <col min="10507" max="10507" width="14.42578125" style="94" customWidth="1"/>
    <col min="10508" max="10508" width="2.42578125" style="94" customWidth="1"/>
    <col min="10509" max="10509" width="14.42578125" style="94" customWidth="1"/>
    <col min="10510" max="10510" width="2.42578125" style="94" customWidth="1"/>
    <col min="10511" max="10511" width="14.42578125" style="94" customWidth="1"/>
    <col min="10512" max="10512" width="2.42578125" style="94" customWidth="1"/>
    <col min="10513" max="10513" width="14.42578125" style="94" customWidth="1"/>
    <col min="10514" max="10514" width="2.42578125" style="94" customWidth="1"/>
    <col min="10515" max="10515" width="12.28515625" style="94" customWidth="1"/>
    <col min="10516" max="10516" width="1.85546875" style="94" customWidth="1"/>
    <col min="10517" max="10517" width="12.7109375" style="94"/>
    <col min="10518" max="10519" width="1.5703125" style="94" customWidth="1"/>
    <col min="10520" max="10520" width="13.7109375" style="94" customWidth="1"/>
    <col min="10521" max="10521" width="2.42578125" style="94" customWidth="1"/>
    <col min="10522" max="10522" width="12.140625" style="94" customWidth="1"/>
    <col min="10523" max="10523" width="3.28515625" style="94" customWidth="1"/>
    <col min="10524" max="10524" width="11.85546875" style="94" customWidth="1"/>
    <col min="10525" max="10525" width="3.28515625" style="94" customWidth="1"/>
    <col min="10526" max="10526" width="11.7109375" style="94" bestFit="1" customWidth="1"/>
    <col min="10527" max="10527" width="3.28515625" style="94" customWidth="1"/>
    <col min="10528" max="10528" width="14" style="94" customWidth="1"/>
    <col min="10529" max="10529" width="2.42578125" style="94" customWidth="1"/>
    <col min="10530" max="10530" width="12.7109375" style="94"/>
    <col min="10531" max="10531" width="2.42578125" style="94" customWidth="1"/>
    <col min="10532" max="10532" width="12.7109375" style="94"/>
    <col min="10533" max="10533" width="3.28515625" style="94" customWidth="1"/>
    <col min="10534" max="10534" width="5" style="94" customWidth="1"/>
    <col min="10535" max="10535" width="9.7109375" style="94" customWidth="1"/>
    <col min="10536" max="10752" width="12.7109375" style="94"/>
    <col min="10753" max="10753" width="5.85546875" style="94" customWidth="1"/>
    <col min="10754" max="10754" width="2.42578125" style="94" customWidth="1"/>
    <col min="10755" max="10755" width="19.5703125" style="94" customWidth="1"/>
    <col min="10756" max="10756" width="1.5703125" style="94" customWidth="1"/>
    <col min="10757" max="10757" width="14.42578125" style="94" customWidth="1"/>
    <col min="10758" max="10758" width="2.42578125" style="94" customWidth="1"/>
    <col min="10759" max="10759" width="14.42578125" style="94" customWidth="1"/>
    <col min="10760" max="10760" width="2.42578125" style="94" customWidth="1"/>
    <col min="10761" max="10761" width="14.42578125" style="94" customWidth="1"/>
    <col min="10762" max="10762" width="2.42578125" style="94" customWidth="1"/>
    <col min="10763" max="10763" width="14.42578125" style="94" customWidth="1"/>
    <col min="10764" max="10764" width="2.42578125" style="94" customWidth="1"/>
    <col min="10765" max="10765" width="14.42578125" style="94" customWidth="1"/>
    <col min="10766" max="10766" width="2.42578125" style="94" customWidth="1"/>
    <col min="10767" max="10767" width="14.42578125" style="94" customWidth="1"/>
    <col min="10768" max="10768" width="2.42578125" style="94" customWidth="1"/>
    <col min="10769" max="10769" width="14.42578125" style="94" customWidth="1"/>
    <col min="10770" max="10770" width="2.42578125" style="94" customWidth="1"/>
    <col min="10771" max="10771" width="12.28515625" style="94" customWidth="1"/>
    <col min="10772" max="10772" width="1.85546875" style="94" customWidth="1"/>
    <col min="10773" max="10773" width="12.7109375" style="94"/>
    <col min="10774" max="10775" width="1.5703125" style="94" customWidth="1"/>
    <col min="10776" max="10776" width="13.7109375" style="94" customWidth="1"/>
    <col min="10777" max="10777" width="2.42578125" style="94" customWidth="1"/>
    <col min="10778" max="10778" width="12.140625" style="94" customWidth="1"/>
    <col min="10779" max="10779" width="3.28515625" style="94" customWidth="1"/>
    <col min="10780" max="10780" width="11.85546875" style="94" customWidth="1"/>
    <col min="10781" max="10781" width="3.28515625" style="94" customWidth="1"/>
    <col min="10782" max="10782" width="11.7109375" style="94" bestFit="1" customWidth="1"/>
    <col min="10783" max="10783" width="3.28515625" style="94" customWidth="1"/>
    <col min="10784" max="10784" width="14" style="94" customWidth="1"/>
    <col min="10785" max="10785" width="2.42578125" style="94" customWidth="1"/>
    <col min="10786" max="10786" width="12.7109375" style="94"/>
    <col min="10787" max="10787" width="2.42578125" style="94" customWidth="1"/>
    <col min="10788" max="10788" width="12.7109375" style="94"/>
    <col min="10789" max="10789" width="3.28515625" style="94" customWidth="1"/>
    <col min="10790" max="10790" width="5" style="94" customWidth="1"/>
    <col min="10791" max="10791" width="9.7109375" style="94" customWidth="1"/>
    <col min="10792" max="11008" width="12.7109375" style="94"/>
    <col min="11009" max="11009" width="5.85546875" style="94" customWidth="1"/>
    <col min="11010" max="11010" width="2.42578125" style="94" customWidth="1"/>
    <col min="11011" max="11011" width="19.5703125" style="94" customWidth="1"/>
    <col min="11012" max="11012" width="1.5703125" style="94" customWidth="1"/>
    <col min="11013" max="11013" width="14.42578125" style="94" customWidth="1"/>
    <col min="11014" max="11014" width="2.42578125" style="94" customWidth="1"/>
    <col min="11015" max="11015" width="14.42578125" style="94" customWidth="1"/>
    <col min="11016" max="11016" width="2.42578125" style="94" customWidth="1"/>
    <col min="11017" max="11017" width="14.42578125" style="94" customWidth="1"/>
    <col min="11018" max="11018" width="2.42578125" style="94" customWidth="1"/>
    <col min="11019" max="11019" width="14.42578125" style="94" customWidth="1"/>
    <col min="11020" max="11020" width="2.42578125" style="94" customWidth="1"/>
    <col min="11021" max="11021" width="14.42578125" style="94" customWidth="1"/>
    <col min="11022" max="11022" width="2.42578125" style="94" customWidth="1"/>
    <col min="11023" max="11023" width="14.42578125" style="94" customWidth="1"/>
    <col min="11024" max="11024" width="2.42578125" style="94" customWidth="1"/>
    <col min="11025" max="11025" width="14.42578125" style="94" customWidth="1"/>
    <col min="11026" max="11026" width="2.42578125" style="94" customWidth="1"/>
    <col min="11027" max="11027" width="12.28515625" style="94" customWidth="1"/>
    <col min="11028" max="11028" width="1.85546875" style="94" customWidth="1"/>
    <col min="11029" max="11029" width="12.7109375" style="94"/>
    <col min="11030" max="11031" width="1.5703125" style="94" customWidth="1"/>
    <col min="11032" max="11032" width="13.7109375" style="94" customWidth="1"/>
    <col min="11033" max="11033" width="2.42578125" style="94" customWidth="1"/>
    <col min="11034" max="11034" width="12.140625" style="94" customWidth="1"/>
    <col min="11035" max="11035" width="3.28515625" style="94" customWidth="1"/>
    <col min="11036" max="11036" width="11.85546875" style="94" customWidth="1"/>
    <col min="11037" max="11037" width="3.28515625" style="94" customWidth="1"/>
    <col min="11038" max="11038" width="11.7109375" style="94" bestFit="1" customWidth="1"/>
    <col min="11039" max="11039" width="3.28515625" style="94" customWidth="1"/>
    <col min="11040" max="11040" width="14" style="94" customWidth="1"/>
    <col min="11041" max="11041" width="2.42578125" style="94" customWidth="1"/>
    <col min="11042" max="11042" width="12.7109375" style="94"/>
    <col min="11043" max="11043" width="2.42578125" style="94" customWidth="1"/>
    <col min="11044" max="11044" width="12.7109375" style="94"/>
    <col min="11045" max="11045" width="3.28515625" style="94" customWidth="1"/>
    <col min="11046" max="11046" width="5" style="94" customWidth="1"/>
    <col min="11047" max="11047" width="9.7109375" style="94" customWidth="1"/>
    <col min="11048" max="11264" width="12.7109375" style="94"/>
    <col min="11265" max="11265" width="5.85546875" style="94" customWidth="1"/>
    <col min="11266" max="11266" width="2.42578125" style="94" customWidth="1"/>
    <col min="11267" max="11267" width="19.5703125" style="94" customWidth="1"/>
    <col min="11268" max="11268" width="1.5703125" style="94" customWidth="1"/>
    <col min="11269" max="11269" width="14.42578125" style="94" customWidth="1"/>
    <col min="11270" max="11270" width="2.42578125" style="94" customWidth="1"/>
    <col min="11271" max="11271" width="14.42578125" style="94" customWidth="1"/>
    <col min="11272" max="11272" width="2.42578125" style="94" customWidth="1"/>
    <col min="11273" max="11273" width="14.42578125" style="94" customWidth="1"/>
    <col min="11274" max="11274" width="2.42578125" style="94" customWidth="1"/>
    <col min="11275" max="11275" width="14.42578125" style="94" customWidth="1"/>
    <col min="11276" max="11276" width="2.42578125" style="94" customWidth="1"/>
    <col min="11277" max="11277" width="14.42578125" style="94" customWidth="1"/>
    <col min="11278" max="11278" width="2.42578125" style="94" customWidth="1"/>
    <col min="11279" max="11279" width="14.42578125" style="94" customWidth="1"/>
    <col min="11280" max="11280" width="2.42578125" style="94" customWidth="1"/>
    <col min="11281" max="11281" width="14.42578125" style="94" customWidth="1"/>
    <col min="11282" max="11282" width="2.42578125" style="94" customWidth="1"/>
    <col min="11283" max="11283" width="12.28515625" style="94" customWidth="1"/>
    <col min="11284" max="11284" width="1.85546875" style="94" customWidth="1"/>
    <col min="11285" max="11285" width="12.7109375" style="94"/>
    <col min="11286" max="11287" width="1.5703125" style="94" customWidth="1"/>
    <col min="11288" max="11288" width="13.7109375" style="94" customWidth="1"/>
    <col min="11289" max="11289" width="2.42578125" style="94" customWidth="1"/>
    <col min="11290" max="11290" width="12.140625" style="94" customWidth="1"/>
    <col min="11291" max="11291" width="3.28515625" style="94" customWidth="1"/>
    <col min="11292" max="11292" width="11.85546875" style="94" customWidth="1"/>
    <col min="11293" max="11293" width="3.28515625" style="94" customWidth="1"/>
    <col min="11294" max="11294" width="11.7109375" style="94" bestFit="1" customWidth="1"/>
    <col min="11295" max="11295" width="3.28515625" style="94" customWidth="1"/>
    <col min="11296" max="11296" width="14" style="94" customWidth="1"/>
    <col min="11297" max="11297" width="2.42578125" style="94" customWidth="1"/>
    <col min="11298" max="11298" width="12.7109375" style="94"/>
    <col min="11299" max="11299" width="2.42578125" style="94" customWidth="1"/>
    <col min="11300" max="11300" width="12.7109375" style="94"/>
    <col min="11301" max="11301" width="3.28515625" style="94" customWidth="1"/>
    <col min="11302" max="11302" width="5" style="94" customWidth="1"/>
    <col min="11303" max="11303" width="9.7109375" style="94" customWidth="1"/>
    <col min="11304" max="11520" width="12.7109375" style="94"/>
    <col min="11521" max="11521" width="5.85546875" style="94" customWidth="1"/>
    <col min="11522" max="11522" width="2.42578125" style="94" customWidth="1"/>
    <col min="11523" max="11523" width="19.5703125" style="94" customWidth="1"/>
    <col min="11524" max="11524" width="1.5703125" style="94" customWidth="1"/>
    <col min="11525" max="11525" width="14.42578125" style="94" customWidth="1"/>
    <col min="11526" max="11526" width="2.42578125" style="94" customWidth="1"/>
    <col min="11527" max="11527" width="14.42578125" style="94" customWidth="1"/>
    <col min="11528" max="11528" width="2.42578125" style="94" customWidth="1"/>
    <col min="11529" max="11529" width="14.42578125" style="94" customWidth="1"/>
    <col min="11530" max="11530" width="2.42578125" style="94" customWidth="1"/>
    <col min="11531" max="11531" width="14.42578125" style="94" customWidth="1"/>
    <col min="11532" max="11532" width="2.42578125" style="94" customWidth="1"/>
    <col min="11533" max="11533" width="14.42578125" style="94" customWidth="1"/>
    <col min="11534" max="11534" width="2.42578125" style="94" customWidth="1"/>
    <col min="11535" max="11535" width="14.42578125" style="94" customWidth="1"/>
    <col min="11536" max="11536" width="2.42578125" style="94" customWidth="1"/>
    <col min="11537" max="11537" width="14.42578125" style="94" customWidth="1"/>
    <col min="11538" max="11538" width="2.42578125" style="94" customWidth="1"/>
    <col min="11539" max="11539" width="12.28515625" style="94" customWidth="1"/>
    <col min="11540" max="11540" width="1.85546875" style="94" customWidth="1"/>
    <col min="11541" max="11541" width="12.7109375" style="94"/>
    <col min="11542" max="11543" width="1.5703125" style="94" customWidth="1"/>
    <col min="11544" max="11544" width="13.7109375" style="94" customWidth="1"/>
    <col min="11545" max="11545" width="2.42578125" style="94" customWidth="1"/>
    <col min="11546" max="11546" width="12.140625" style="94" customWidth="1"/>
    <col min="11547" max="11547" width="3.28515625" style="94" customWidth="1"/>
    <col min="11548" max="11548" width="11.85546875" style="94" customWidth="1"/>
    <col min="11549" max="11549" width="3.28515625" style="94" customWidth="1"/>
    <col min="11550" max="11550" width="11.7109375" style="94" bestFit="1" customWidth="1"/>
    <col min="11551" max="11551" width="3.28515625" style="94" customWidth="1"/>
    <col min="11552" max="11552" width="14" style="94" customWidth="1"/>
    <col min="11553" max="11553" width="2.42578125" style="94" customWidth="1"/>
    <col min="11554" max="11554" width="12.7109375" style="94"/>
    <col min="11555" max="11555" width="2.42578125" style="94" customWidth="1"/>
    <col min="11556" max="11556" width="12.7109375" style="94"/>
    <col min="11557" max="11557" width="3.28515625" style="94" customWidth="1"/>
    <col min="11558" max="11558" width="5" style="94" customWidth="1"/>
    <col min="11559" max="11559" width="9.7109375" style="94" customWidth="1"/>
    <col min="11560" max="11776" width="12.7109375" style="94"/>
    <col min="11777" max="11777" width="5.85546875" style="94" customWidth="1"/>
    <col min="11778" max="11778" width="2.42578125" style="94" customWidth="1"/>
    <col min="11779" max="11779" width="19.5703125" style="94" customWidth="1"/>
    <col min="11780" max="11780" width="1.5703125" style="94" customWidth="1"/>
    <col min="11781" max="11781" width="14.42578125" style="94" customWidth="1"/>
    <col min="11782" max="11782" width="2.42578125" style="94" customWidth="1"/>
    <col min="11783" max="11783" width="14.42578125" style="94" customWidth="1"/>
    <col min="11784" max="11784" width="2.42578125" style="94" customWidth="1"/>
    <col min="11785" max="11785" width="14.42578125" style="94" customWidth="1"/>
    <col min="11786" max="11786" width="2.42578125" style="94" customWidth="1"/>
    <col min="11787" max="11787" width="14.42578125" style="94" customWidth="1"/>
    <col min="11788" max="11788" width="2.42578125" style="94" customWidth="1"/>
    <col min="11789" max="11789" width="14.42578125" style="94" customWidth="1"/>
    <col min="11790" max="11790" width="2.42578125" style="94" customWidth="1"/>
    <col min="11791" max="11791" width="14.42578125" style="94" customWidth="1"/>
    <col min="11792" max="11792" width="2.42578125" style="94" customWidth="1"/>
    <col min="11793" max="11793" width="14.42578125" style="94" customWidth="1"/>
    <col min="11794" max="11794" width="2.42578125" style="94" customWidth="1"/>
    <col min="11795" max="11795" width="12.28515625" style="94" customWidth="1"/>
    <col min="11796" max="11796" width="1.85546875" style="94" customWidth="1"/>
    <col min="11797" max="11797" width="12.7109375" style="94"/>
    <col min="11798" max="11799" width="1.5703125" style="94" customWidth="1"/>
    <col min="11800" max="11800" width="13.7109375" style="94" customWidth="1"/>
    <col min="11801" max="11801" width="2.42578125" style="94" customWidth="1"/>
    <col min="11802" max="11802" width="12.140625" style="94" customWidth="1"/>
    <col min="11803" max="11803" width="3.28515625" style="94" customWidth="1"/>
    <col min="11804" max="11804" width="11.85546875" style="94" customWidth="1"/>
    <col min="11805" max="11805" width="3.28515625" style="94" customWidth="1"/>
    <col min="11806" max="11806" width="11.7109375" style="94" bestFit="1" customWidth="1"/>
    <col min="11807" max="11807" width="3.28515625" style="94" customWidth="1"/>
    <col min="11808" max="11808" width="14" style="94" customWidth="1"/>
    <col min="11809" max="11809" width="2.42578125" style="94" customWidth="1"/>
    <col min="11810" max="11810" width="12.7109375" style="94"/>
    <col min="11811" max="11811" width="2.42578125" style="94" customWidth="1"/>
    <col min="11812" max="11812" width="12.7109375" style="94"/>
    <col min="11813" max="11813" width="3.28515625" style="94" customWidth="1"/>
    <col min="11814" max="11814" width="5" style="94" customWidth="1"/>
    <col min="11815" max="11815" width="9.7109375" style="94" customWidth="1"/>
    <col min="11816" max="12032" width="12.7109375" style="94"/>
    <col min="12033" max="12033" width="5.85546875" style="94" customWidth="1"/>
    <col min="12034" max="12034" width="2.42578125" style="94" customWidth="1"/>
    <col min="12035" max="12035" width="19.5703125" style="94" customWidth="1"/>
    <col min="12036" max="12036" width="1.5703125" style="94" customWidth="1"/>
    <col min="12037" max="12037" width="14.42578125" style="94" customWidth="1"/>
    <col min="12038" max="12038" width="2.42578125" style="94" customWidth="1"/>
    <col min="12039" max="12039" width="14.42578125" style="94" customWidth="1"/>
    <col min="12040" max="12040" width="2.42578125" style="94" customWidth="1"/>
    <col min="12041" max="12041" width="14.42578125" style="94" customWidth="1"/>
    <col min="12042" max="12042" width="2.42578125" style="94" customWidth="1"/>
    <col min="12043" max="12043" width="14.42578125" style="94" customWidth="1"/>
    <col min="12044" max="12044" width="2.42578125" style="94" customWidth="1"/>
    <col min="12045" max="12045" width="14.42578125" style="94" customWidth="1"/>
    <col min="12046" max="12046" width="2.42578125" style="94" customWidth="1"/>
    <col min="12047" max="12047" width="14.42578125" style="94" customWidth="1"/>
    <col min="12048" max="12048" width="2.42578125" style="94" customWidth="1"/>
    <col min="12049" max="12049" width="14.42578125" style="94" customWidth="1"/>
    <col min="12050" max="12050" width="2.42578125" style="94" customWidth="1"/>
    <col min="12051" max="12051" width="12.28515625" style="94" customWidth="1"/>
    <col min="12052" max="12052" width="1.85546875" style="94" customWidth="1"/>
    <col min="12053" max="12053" width="12.7109375" style="94"/>
    <col min="12054" max="12055" width="1.5703125" style="94" customWidth="1"/>
    <col min="12056" max="12056" width="13.7109375" style="94" customWidth="1"/>
    <col min="12057" max="12057" width="2.42578125" style="94" customWidth="1"/>
    <col min="12058" max="12058" width="12.140625" style="94" customWidth="1"/>
    <col min="12059" max="12059" width="3.28515625" style="94" customWidth="1"/>
    <col min="12060" max="12060" width="11.85546875" style="94" customWidth="1"/>
    <col min="12061" max="12061" width="3.28515625" style="94" customWidth="1"/>
    <col min="12062" max="12062" width="11.7109375" style="94" bestFit="1" customWidth="1"/>
    <col min="12063" max="12063" width="3.28515625" style="94" customWidth="1"/>
    <col min="12064" max="12064" width="14" style="94" customWidth="1"/>
    <col min="12065" max="12065" width="2.42578125" style="94" customWidth="1"/>
    <col min="12066" max="12066" width="12.7109375" style="94"/>
    <col min="12067" max="12067" width="2.42578125" style="94" customWidth="1"/>
    <col min="12068" max="12068" width="12.7109375" style="94"/>
    <col min="12069" max="12069" width="3.28515625" style="94" customWidth="1"/>
    <col min="12070" max="12070" width="5" style="94" customWidth="1"/>
    <col min="12071" max="12071" width="9.7109375" style="94" customWidth="1"/>
    <col min="12072" max="12288" width="12.7109375" style="94"/>
    <col min="12289" max="12289" width="5.85546875" style="94" customWidth="1"/>
    <col min="12290" max="12290" width="2.42578125" style="94" customWidth="1"/>
    <col min="12291" max="12291" width="19.5703125" style="94" customWidth="1"/>
    <col min="12292" max="12292" width="1.5703125" style="94" customWidth="1"/>
    <col min="12293" max="12293" width="14.42578125" style="94" customWidth="1"/>
    <col min="12294" max="12294" width="2.42578125" style="94" customWidth="1"/>
    <col min="12295" max="12295" width="14.42578125" style="94" customWidth="1"/>
    <col min="12296" max="12296" width="2.42578125" style="94" customWidth="1"/>
    <col min="12297" max="12297" width="14.42578125" style="94" customWidth="1"/>
    <col min="12298" max="12298" width="2.42578125" style="94" customWidth="1"/>
    <col min="12299" max="12299" width="14.42578125" style="94" customWidth="1"/>
    <col min="12300" max="12300" width="2.42578125" style="94" customWidth="1"/>
    <col min="12301" max="12301" width="14.42578125" style="94" customWidth="1"/>
    <col min="12302" max="12302" width="2.42578125" style="94" customWidth="1"/>
    <col min="12303" max="12303" width="14.42578125" style="94" customWidth="1"/>
    <col min="12304" max="12304" width="2.42578125" style="94" customWidth="1"/>
    <col min="12305" max="12305" width="14.42578125" style="94" customWidth="1"/>
    <col min="12306" max="12306" width="2.42578125" style="94" customWidth="1"/>
    <col min="12307" max="12307" width="12.28515625" style="94" customWidth="1"/>
    <col min="12308" max="12308" width="1.85546875" style="94" customWidth="1"/>
    <col min="12309" max="12309" width="12.7109375" style="94"/>
    <col min="12310" max="12311" width="1.5703125" style="94" customWidth="1"/>
    <col min="12312" max="12312" width="13.7109375" style="94" customWidth="1"/>
    <col min="12313" max="12313" width="2.42578125" style="94" customWidth="1"/>
    <col min="12314" max="12314" width="12.140625" style="94" customWidth="1"/>
    <col min="12315" max="12315" width="3.28515625" style="94" customWidth="1"/>
    <col min="12316" max="12316" width="11.85546875" style="94" customWidth="1"/>
    <col min="12317" max="12317" width="3.28515625" style="94" customWidth="1"/>
    <col min="12318" max="12318" width="11.7109375" style="94" bestFit="1" customWidth="1"/>
    <col min="12319" max="12319" width="3.28515625" style="94" customWidth="1"/>
    <col min="12320" max="12320" width="14" style="94" customWidth="1"/>
    <col min="12321" max="12321" width="2.42578125" style="94" customWidth="1"/>
    <col min="12322" max="12322" width="12.7109375" style="94"/>
    <col min="12323" max="12323" width="2.42578125" style="94" customWidth="1"/>
    <col min="12324" max="12324" width="12.7109375" style="94"/>
    <col min="12325" max="12325" width="3.28515625" style="94" customWidth="1"/>
    <col min="12326" max="12326" width="5" style="94" customWidth="1"/>
    <col min="12327" max="12327" width="9.7109375" style="94" customWidth="1"/>
    <col min="12328" max="12544" width="12.7109375" style="94"/>
    <col min="12545" max="12545" width="5.85546875" style="94" customWidth="1"/>
    <col min="12546" max="12546" width="2.42578125" style="94" customWidth="1"/>
    <col min="12547" max="12547" width="19.5703125" style="94" customWidth="1"/>
    <col min="12548" max="12548" width="1.5703125" style="94" customWidth="1"/>
    <col min="12549" max="12549" width="14.42578125" style="94" customWidth="1"/>
    <col min="12550" max="12550" width="2.42578125" style="94" customWidth="1"/>
    <col min="12551" max="12551" width="14.42578125" style="94" customWidth="1"/>
    <col min="12552" max="12552" width="2.42578125" style="94" customWidth="1"/>
    <col min="12553" max="12553" width="14.42578125" style="94" customWidth="1"/>
    <col min="12554" max="12554" width="2.42578125" style="94" customWidth="1"/>
    <col min="12555" max="12555" width="14.42578125" style="94" customWidth="1"/>
    <col min="12556" max="12556" width="2.42578125" style="94" customWidth="1"/>
    <col min="12557" max="12557" width="14.42578125" style="94" customWidth="1"/>
    <col min="12558" max="12558" width="2.42578125" style="94" customWidth="1"/>
    <col min="12559" max="12559" width="14.42578125" style="94" customWidth="1"/>
    <col min="12560" max="12560" width="2.42578125" style="94" customWidth="1"/>
    <col min="12561" max="12561" width="14.42578125" style="94" customWidth="1"/>
    <col min="12562" max="12562" width="2.42578125" style="94" customWidth="1"/>
    <col min="12563" max="12563" width="12.28515625" style="94" customWidth="1"/>
    <col min="12564" max="12564" width="1.85546875" style="94" customWidth="1"/>
    <col min="12565" max="12565" width="12.7109375" style="94"/>
    <col min="12566" max="12567" width="1.5703125" style="94" customWidth="1"/>
    <col min="12568" max="12568" width="13.7109375" style="94" customWidth="1"/>
    <col min="12569" max="12569" width="2.42578125" style="94" customWidth="1"/>
    <col min="12570" max="12570" width="12.140625" style="94" customWidth="1"/>
    <col min="12571" max="12571" width="3.28515625" style="94" customWidth="1"/>
    <col min="12572" max="12572" width="11.85546875" style="94" customWidth="1"/>
    <col min="12573" max="12573" width="3.28515625" style="94" customWidth="1"/>
    <col min="12574" max="12574" width="11.7109375" style="94" bestFit="1" customWidth="1"/>
    <col min="12575" max="12575" width="3.28515625" style="94" customWidth="1"/>
    <col min="12576" max="12576" width="14" style="94" customWidth="1"/>
    <col min="12577" max="12577" width="2.42578125" style="94" customWidth="1"/>
    <col min="12578" max="12578" width="12.7109375" style="94"/>
    <col min="12579" max="12579" width="2.42578125" style="94" customWidth="1"/>
    <col min="12580" max="12580" width="12.7109375" style="94"/>
    <col min="12581" max="12581" width="3.28515625" style="94" customWidth="1"/>
    <col min="12582" max="12582" width="5" style="94" customWidth="1"/>
    <col min="12583" max="12583" width="9.7109375" style="94" customWidth="1"/>
    <col min="12584" max="12800" width="12.7109375" style="94"/>
    <col min="12801" max="12801" width="5.85546875" style="94" customWidth="1"/>
    <col min="12802" max="12802" width="2.42578125" style="94" customWidth="1"/>
    <col min="12803" max="12803" width="19.5703125" style="94" customWidth="1"/>
    <col min="12804" max="12804" width="1.5703125" style="94" customWidth="1"/>
    <col min="12805" max="12805" width="14.42578125" style="94" customWidth="1"/>
    <col min="12806" max="12806" width="2.42578125" style="94" customWidth="1"/>
    <col min="12807" max="12807" width="14.42578125" style="94" customWidth="1"/>
    <col min="12808" max="12808" width="2.42578125" style="94" customWidth="1"/>
    <col min="12809" max="12809" width="14.42578125" style="94" customWidth="1"/>
    <col min="12810" max="12810" width="2.42578125" style="94" customWidth="1"/>
    <col min="12811" max="12811" width="14.42578125" style="94" customWidth="1"/>
    <col min="12812" max="12812" width="2.42578125" style="94" customWidth="1"/>
    <col min="12813" max="12813" width="14.42578125" style="94" customWidth="1"/>
    <col min="12814" max="12814" width="2.42578125" style="94" customWidth="1"/>
    <col min="12815" max="12815" width="14.42578125" style="94" customWidth="1"/>
    <col min="12816" max="12816" width="2.42578125" style="94" customWidth="1"/>
    <col min="12817" max="12817" width="14.42578125" style="94" customWidth="1"/>
    <col min="12818" max="12818" width="2.42578125" style="94" customWidth="1"/>
    <col min="12819" max="12819" width="12.28515625" style="94" customWidth="1"/>
    <col min="12820" max="12820" width="1.85546875" style="94" customWidth="1"/>
    <col min="12821" max="12821" width="12.7109375" style="94"/>
    <col min="12822" max="12823" width="1.5703125" style="94" customWidth="1"/>
    <col min="12824" max="12824" width="13.7109375" style="94" customWidth="1"/>
    <col min="12825" max="12825" width="2.42578125" style="94" customWidth="1"/>
    <col min="12826" max="12826" width="12.140625" style="94" customWidth="1"/>
    <col min="12827" max="12827" width="3.28515625" style="94" customWidth="1"/>
    <col min="12828" max="12828" width="11.85546875" style="94" customWidth="1"/>
    <col min="12829" max="12829" width="3.28515625" style="94" customWidth="1"/>
    <col min="12830" max="12830" width="11.7109375" style="94" bestFit="1" customWidth="1"/>
    <col min="12831" max="12831" width="3.28515625" style="94" customWidth="1"/>
    <col min="12832" max="12832" width="14" style="94" customWidth="1"/>
    <col min="12833" max="12833" width="2.42578125" style="94" customWidth="1"/>
    <col min="12834" max="12834" width="12.7109375" style="94"/>
    <col min="12835" max="12835" width="2.42578125" style="94" customWidth="1"/>
    <col min="12836" max="12836" width="12.7109375" style="94"/>
    <col min="12837" max="12837" width="3.28515625" style="94" customWidth="1"/>
    <col min="12838" max="12838" width="5" style="94" customWidth="1"/>
    <col min="12839" max="12839" width="9.7109375" style="94" customWidth="1"/>
    <col min="12840" max="13056" width="12.7109375" style="94"/>
    <col min="13057" max="13057" width="5.85546875" style="94" customWidth="1"/>
    <col min="13058" max="13058" width="2.42578125" style="94" customWidth="1"/>
    <col min="13059" max="13059" width="19.5703125" style="94" customWidth="1"/>
    <col min="13060" max="13060" width="1.5703125" style="94" customWidth="1"/>
    <col min="13061" max="13061" width="14.42578125" style="94" customWidth="1"/>
    <col min="13062" max="13062" width="2.42578125" style="94" customWidth="1"/>
    <col min="13063" max="13063" width="14.42578125" style="94" customWidth="1"/>
    <col min="13064" max="13064" width="2.42578125" style="94" customWidth="1"/>
    <col min="13065" max="13065" width="14.42578125" style="94" customWidth="1"/>
    <col min="13066" max="13066" width="2.42578125" style="94" customWidth="1"/>
    <col min="13067" max="13067" width="14.42578125" style="94" customWidth="1"/>
    <col min="13068" max="13068" width="2.42578125" style="94" customWidth="1"/>
    <col min="13069" max="13069" width="14.42578125" style="94" customWidth="1"/>
    <col min="13070" max="13070" width="2.42578125" style="94" customWidth="1"/>
    <col min="13071" max="13071" width="14.42578125" style="94" customWidth="1"/>
    <col min="13072" max="13072" width="2.42578125" style="94" customWidth="1"/>
    <col min="13073" max="13073" width="14.42578125" style="94" customWidth="1"/>
    <col min="13074" max="13074" width="2.42578125" style="94" customWidth="1"/>
    <col min="13075" max="13075" width="12.28515625" style="94" customWidth="1"/>
    <col min="13076" max="13076" width="1.85546875" style="94" customWidth="1"/>
    <col min="13077" max="13077" width="12.7109375" style="94"/>
    <col min="13078" max="13079" width="1.5703125" style="94" customWidth="1"/>
    <col min="13080" max="13080" width="13.7109375" style="94" customWidth="1"/>
    <col min="13081" max="13081" width="2.42578125" style="94" customWidth="1"/>
    <col min="13082" max="13082" width="12.140625" style="94" customWidth="1"/>
    <col min="13083" max="13083" width="3.28515625" style="94" customWidth="1"/>
    <col min="13084" max="13084" width="11.85546875" style="94" customWidth="1"/>
    <col min="13085" max="13085" width="3.28515625" style="94" customWidth="1"/>
    <col min="13086" max="13086" width="11.7109375" style="94" bestFit="1" customWidth="1"/>
    <col min="13087" max="13087" width="3.28515625" style="94" customWidth="1"/>
    <col min="13088" max="13088" width="14" style="94" customWidth="1"/>
    <col min="13089" max="13089" width="2.42578125" style="94" customWidth="1"/>
    <col min="13090" max="13090" width="12.7109375" style="94"/>
    <col min="13091" max="13091" width="2.42578125" style="94" customWidth="1"/>
    <col min="13092" max="13092" width="12.7109375" style="94"/>
    <col min="13093" max="13093" width="3.28515625" style="94" customWidth="1"/>
    <col min="13094" max="13094" width="5" style="94" customWidth="1"/>
    <col min="13095" max="13095" width="9.7109375" style="94" customWidth="1"/>
    <col min="13096" max="13312" width="12.7109375" style="94"/>
    <col min="13313" max="13313" width="5.85546875" style="94" customWidth="1"/>
    <col min="13314" max="13314" width="2.42578125" style="94" customWidth="1"/>
    <col min="13315" max="13315" width="19.5703125" style="94" customWidth="1"/>
    <col min="13316" max="13316" width="1.5703125" style="94" customWidth="1"/>
    <col min="13317" max="13317" width="14.42578125" style="94" customWidth="1"/>
    <col min="13318" max="13318" width="2.42578125" style="94" customWidth="1"/>
    <col min="13319" max="13319" width="14.42578125" style="94" customWidth="1"/>
    <col min="13320" max="13320" width="2.42578125" style="94" customWidth="1"/>
    <col min="13321" max="13321" width="14.42578125" style="94" customWidth="1"/>
    <col min="13322" max="13322" width="2.42578125" style="94" customWidth="1"/>
    <col min="13323" max="13323" width="14.42578125" style="94" customWidth="1"/>
    <col min="13324" max="13324" width="2.42578125" style="94" customWidth="1"/>
    <col min="13325" max="13325" width="14.42578125" style="94" customWidth="1"/>
    <col min="13326" max="13326" width="2.42578125" style="94" customWidth="1"/>
    <col min="13327" max="13327" width="14.42578125" style="94" customWidth="1"/>
    <col min="13328" max="13328" width="2.42578125" style="94" customWidth="1"/>
    <col min="13329" max="13329" width="14.42578125" style="94" customWidth="1"/>
    <col min="13330" max="13330" width="2.42578125" style="94" customWidth="1"/>
    <col min="13331" max="13331" width="12.28515625" style="94" customWidth="1"/>
    <col min="13332" max="13332" width="1.85546875" style="94" customWidth="1"/>
    <col min="13333" max="13333" width="12.7109375" style="94"/>
    <col min="13334" max="13335" width="1.5703125" style="94" customWidth="1"/>
    <col min="13336" max="13336" width="13.7109375" style="94" customWidth="1"/>
    <col min="13337" max="13337" width="2.42578125" style="94" customWidth="1"/>
    <col min="13338" max="13338" width="12.140625" style="94" customWidth="1"/>
    <col min="13339" max="13339" width="3.28515625" style="94" customWidth="1"/>
    <col min="13340" max="13340" width="11.85546875" style="94" customWidth="1"/>
    <col min="13341" max="13341" width="3.28515625" style="94" customWidth="1"/>
    <col min="13342" max="13342" width="11.7109375" style="94" bestFit="1" customWidth="1"/>
    <col min="13343" max="13343" width="3.28515625" style="94" customWidth="1"/>
    <col min="13344" max="13344" width="14" style="94" customWidth="1"/>
    <col min="13345" max="13345" width="2.42578125" style="94" customWidth="1"/>
    <col min="13346" max="13346" width="12.7109375" style="94"/>
    <col min="13347" max="13347" width="2.42578125" style="94" customWidth="1"/>
    <col min="13348" max="13348" width="12.7109375" style="94"/>
    <col min="13349" max="13349" width="3.28515625" style="94" customWidth="1"/>
    <col min="13350" max="13350" width="5" style="94" customWidth="1"/>
    <col min="13351" max="13351" width="9.7109375" style="94" customWidth="1"/>
    <col min="13352" max="13568" width="12.7109375" style="94"/>
    <col min="13569" max="13569" width="5.85546875" style="94" customWidth="1"/>
    <col min="13570" max="13570" width="2.42578125" style="94" customWidth="1"/>
    <col min="13571" max="13571" width="19.5703125" style="94" customWidth="1"/>
    <col min="13572" max="13572" width="1.5703125" style="94" customWidth="1"/>
    <col min="13573" max="13573" width="14.42578125" style="94" customWidth="1"/>
    <col min="13574" max="13574" width="2.42578125" style="94" customWidth="1"/>
    <col min="13575" max="13575" width="14.42578125" style="94" customWidth="1"/>
    <col min="13576" max="13576" width="2.42578125" style="94" customWidth="1"/>
    <col min="13577" max="13577" width="14.42578125" style="94" customWidth="1"/>
    <col min="13578" max="13578" width="2.42578125" style="94" customWidth="1"/>
    <col min="13579" max="13579" width="14.42578125" style="94" customWidth="1"/>
    <col min="13580" max="13580" width="2.42578125" style="94" customWidth="1"/>
    <col min="13581" max="13581" width="14.42578125" style="94" customWidth="1"/>
    <col min="13582" max="13582" width="2.42578125" style="94" customWidth="1"/>
    <col min="13583" max="13583" width="14.42578125" style="94" customWidth="1"/>
    <col min="13584" max="13584" width="2.42578125" style="94" customWidth="1"/>
    <col min="13585" max="13585" width="14.42578125" style="94" customWidth="1"/>
    <col min="13586" max="13586" width="2.42578125" style="94" customWidth="1"/>
    <col min="13587" max="13587" width="12.28515625" style="94" customWidth="1"/>
    <col min="13588" max="13588" width="1.85546875" style="94" customWidth="1"/>
    <col min="13589" max="13589" width="12.7109375" style="94"/>
    <col min="13590" max="13591" width="1.5703125" style="94" customWidth="1"/>
    <col min="13592" max="13592" width="13.7109375" style="94" customWidth="1"/>
    <col min="13593" max="13593" width="2.42578125" style="94" customWidth="1"/>
    <col min="13594" max="13594" width="12.140625" style="94" customWidth="1"/>
    <col min="13595" max="13595" width="3.28515625" style="94" customWidth="1"/>
    <col min="13596" max="13596" width="11.85546875" style="94" customWidth="1"/>
    <col min="13597" max="13597" width="3.28515625" style="94" customWidth="1"/>
    <col min="13598" max="13598" width="11.7109375" style="94" bestFit="1" customWidth="1"/>
    <col min="13599" max="13599" width="3.28515625" style="94" customWidth="1"/>
    <col min="13600" max="13600" width="14" style="94" customWidth="1"/>
    <col min="13601" max="13601" width="2.42578125" style="94" customWidth="1"/>
    <col min="13602" max="13602" width="12.7109375" style="94"/>
    <col min="13603" max="13603" width="2.42578125" style="94" customWidth="1"/>
    <col min="13604" max="13604" width="12.7109375" style="94"/>
    <col min="13605" max="13605" width="3.28515625" style="94" customWidth="1"/>
    <col min="13606" max="13606" width="5" style="94" customWidth="1"/>
    <col min="13607" max="13607" width="9.7109375" style="94" customWidth="1"/>
    <col min="13608" max="13824" width="12.7109375" style="94"/>
    <col min="13825" max="13825" width="5.85546875" style="94" customWidth="1"/>
    <col min="13826" max="13826" width="2.42578125" style="94" customWidth="1"/>
    <col min="13827" max="13827" width="19.5703125" style="94" customWidth="1"/>
    <col min="13828" max="13828" width="1.5703125" style="94" customWidth="1"/>
    <col min="13829" max="13829" width="14.42578125" style="94" customWidth="1"/>
    <col min="13830" max="13830" width="2.42578125" style="94" customWidth="1"/>
    <col min="13831" max="13831" width="14.42578125" style="94" customWidth="1"/>
    <col min="13832" max="13832" width="2.42578125" style="94" customWidth="1"/>
    <col min="13833" max="13833" width="14.42578125" style="94" customWidth="1"/>
    <col min="13834" max="13834" width="2.42578125" style="94" customWidth="1"/>
    <col min="13835" max="13835" width="14.42578125" style="94" customWidth="1"/>
    <col min="13836" max="13836" width="2.42578125" style="94" customWidth="1"/>
    <col min="13837" max="13837" width="14.42578125" style="94" customWidth="1"/>
    <col min="13838" max="13838" width="2.42578125" style="94" customWidth="1"/>
    <col min="13839" max="13839" width="14.42578125" style="94" customWidth="1"/>
    <col min="13840" max="13840" width="2.42578125" style="94" customWidth="1"/>
    <col min="13841" max="13841" width="14.42578125" style="94" customWidth="1"/>
    <col min="13842" max="13842" width="2.42578125" style="94" customWidth="1"/>
    <col min="13843" max="13843" width="12.28515625" style="94" customWidth="1"/>
    <col min="13844" max="13844" width="1.85546875" style="94" customWidth="1"/>
    <col min="13845" max="13845" width="12.7109375" style="94"/>
    <col min="13846" max="13847" width="1.5703125" style="94" customWidth="1"/>
    <col min="13848" max="13848" width="13.7109375" style="94" customWidth="1"/>
    <col min="13849" max="13849" width="2.42578125" style="94" customWidth="1"/>
    <col min="13850" max="13850" width="12.140625" style="94" customWidth="1"/>
    <col min="13851" max="13851" width="3.28515625" style="94" customWidth="1"/>
    <col min="13852" max="13852" width="11.85546875" style="94" customWidth="1"/>
    <col min="13853" max="13853" width="3.28515625" style="94" customWidth="1"/>
    <col min="13854" max="13854" width="11.7109375" style="94" bestFit="1" customWidth="1"/>
    <col min="13855" max="13855" width="3.28515625" style="94" customWidth="1"/>
    <col min="13856" max="13856" width="14" style="94" customWidth="1"/>
    <col min="13857" max="13857" width="2.42578125" style="94" customWidth="1"/>
    <col min="13858" max="13858" width="12.7109375" style="94"/>
    <col min="13859" max="13859" width="2.42578125" style="94" customWidth="1"/>
    <col min="13860" max="13860" width="12.7109375" style="94"/>
    <col min="13861" max="13861" width="3.28515625" style="94" customWidth="1"/>
    <col min="13862" max="13862" width="5" style="94" customWidth="1"/>
    <col min="13863" max="13863" width="9.7109375" style="94" customWidth="1"/>
    <col min="13864" max="14080" width="12.7109375" style="94"/>
    <col min="14081" max="14081" width="5.85546875" style="94" customWidth="1"/>
    <col min="14082" max="14082" width="2.42578125" style="94" customWidth="1"/>
    <col min="14083" max="14083" width="19.5703125" style="94" customWidth="1"/>
    <col min="14084" max="14084" width="1.5703125" style="94" customWidth="1"/>
    <col min="14085" max="14085" width="14.42578125" style="94" customWidth="1"/>
    <col min="14086" max="14086" width="2.42578125" style="94" customWidth="1"/>
    <col min="14087" max="14087" width="14.42578125" style="94" customWidth="1"/>
    <col min="14088" max="14088" width="2.42578125" style="94" customWidth="1"/>
    <col min="14089" max="14089" width="14.42578125" style="94" customWidth="1"/>
    <col min="14090" max="14090" width="2.42578125" style="94" customWidth="1"/>
    <col min="14091" max="14091" width="14.42578125" style="94" customWidth="1"/>
    <col min="14092" max="14092" width="2.42578125" style="94" customWidth="1"/>
    <col min="14093" max="14093" width="14.42578125" style="94" customWidth="1"/>
    <col min="14094" max="14094" width="2.42578125" style="94" customWidth="1"/>
    <col min="14095" max="14095" width="14.42578125" style="94" customWidth="1"/>
    <col min="14096" max="14096" width="2.42578125" style="94" customWidth="1"/>
    <col min="14097" max="14097" width="14.42578125" style="94" customWidth="1"/>
    <col min="14098" max="14098" width="2.42578125" style="94" customWidth="1"/>
    <col min="14099" max="14099" width="12.28515625" style="94" customWidth="1"/>
    <col min="14100" max="14100" width="1.85546875" style="94" customWidth="1"/>
    <col min="14101" max="14101" width="12.7109375" style="94"/>
    <col min="14102" max="14103" width="1.5703125" style="94" customWidth="1"/>
    <col min="14104" max="14104" width="13.7109375" style="94" customWidth="1"/>
    <col min="14105" max="14105" width="2.42578125" style="94" customWidth="1"/>
    <col min="14106" max="14106" width="12.140625" style="94" customWidth="1"/>
    <col min="14107" max="14107" width="3.28515625" style="94" customWidth="1"/>
    <col min="14108" max="14108" width="11.85546875" style="94" customWidth="1"/>
    <col min="14109" max="14109" width="3.28515625" style="94" customWidth="1"/>
    <col min="14110" max="14110" width="11.7109375" style="94" bestFit="1" customWidth="1"/>
    <col min="14111" max="14111" width="3.28515625" style="94" customWidth="1"/>
    <col min="14112" max="14112" width="14" style="94" customWidth="1"/>
    <col min="14113" max="14113" width="2.42578125" style="94" customWidth="1"/>
    <col min="14114" max="14114" width="12.7109375" style="94"/>
    <col min="14115" max="14115" width="2.42578125" style="94" customWidth="1"/>
    <col min="14116" max="14116" width="12.7109375" style="94"/>
    <col min="14117" max="14117" width="3.28515625" style="94" customWidth="1"/>
    <col min="14118" max="14118" width="5" style="94" customWidth="1"/>
    <col min="14119" max="14119" width="9.7109375" style="94" customWidth="1"/>
    <col min="14120" max="14336" width="12.7109375" style="94"/>
    <col min="14337" max="14337" width="5.85546875" style="94" customWidth="1"/>
    <col min="14338" max="14338" width="2.42578125" style="94" customWidth="1"/>
    <col min="14339" max="14339" width="19.5703125" style="94" customWidth="1"/>
    <col min="14340" max="14340" width="1.5703125" style="94" customWidth="1"/>
    <col min="14341" max="14341" width="14.42578125" style="94" customWidth="1"/>
    <col min="14342" max="14342" width="2.42578125" style="94" customWidth="1"/>
    <col min="14343" max="14343" width="14.42578125" style="94" customWidth="1"/>
    <col min="14344" max="14344" width="2.42578125" style="94" customWidth="1"/>
    <col min="14345" max="14345" width="14.42578125" style="94" customWidth="1"/>
    <col min="14346" max="14346" width="2.42578125" style="94" customWidth="1"/>
    <col min="14347" max="14347" width="14.42578125" style="94" customWidth="1"/>
    <col min="14348" max="14348" width="2.42578125" style="94" customWidth="1"/>
    <col min="14349" max="14349" width="14.42578125" style="94" customWidth="1"/>
    <col min="14350" max="14350" width="2.42578125" style="94" customWidth="1"/>
    <col min="14351" max="14351" width="14.42578125" style="94" customWidth="1"/>
    <col min="14352" max="14352" width="2.42578125" style="94" customWidth="1"/>
    <col min="14353" max="14353" width="14.42578125" style="94" customWidth="1"/>
    <col min="14354" max="14354" width="2.42578125" style="94" customWidth="1"/>
    <col min="14355" max="14355" width="12.28515625" style="94" customWidth="1"/>
    <col min="14356" max="14356" width="1.85546875" style="94" customWidth="1"/>
    <col min="14357" max="14357" width="12.7109375" style="94"/>
    <col min="14358" max="14359" width="1.5703125" style="94" customWidth="1"/>
    <col min="14360" max="14360" width="13.7109375" style="94" customWidth="1"/>
    <col min="14361" max="14361" width="2.42578125" style="94" customWidth="1"/>
    <col min="14362" max="14362" width="12.140625" style="94" customWidth="1"/>
    <col min="14363" max="14363" width="3.28515625" style="94" customWidth="1"/>
    <col min="14364" max="14364" width="11.85546875" style="94" customWidth="1"/>
    <col min="14365" max="14365" width="3.28515625" style="94" customWidth="1"/>
    <col min="14366" max="14366" width="11.7109375" style="94" bestFit="1" customWidth="1"/>
    <col min="14367" max="14367" width="3.28515625" style="94" customWidth="1"/>
    <col min="14368" max="14368" width="14" style="94" customWidth="1"/>
    <col min="14369" max="14369" width="2.42578125" style="94" customWidth="1"/>
    <col min="14370" max="14370" width="12.7109375" style="94"/>
    <col min="14371" max="14371" width="2.42578125" style="94" customWidth="1"/>
    <col min="14372" max="14372" width="12.7109375" style="94"/>
    <col min="14373" max="14373" width="3.28515625" style="94" customWidth="1"/>
    <col min="14374" max="14374" width="5" style="94" customWidth="1"/>
    <col min="14375" max="14375" width="9.7109375" style="94" customWidth="1"/>
    <col min="14376" max="14592" width="12.7109375" style="94"/>
    <col min="14593" max="14593" width="5.85546875" style="94" customWidth="1"/>
    <col min="14594" max="14594" width="2.42578125" style="94" customWidth="1"/>
    <col min="14595" max="14595" width="19.5703125" style="94" customWidth="1"/>
    <col min="14596" max="14596" width="1.5703125" style="94" customWidth="1"/>
    <col min="14597" max="14597" width="14.42578125" style="94" customWidth="1"/>
    <col min="14598" max="14598" width="2.42578125" style="94" customWidth="1"/>
    <col min="14599" max="14599" width="14.42578125" style="94" customWidth="1"/>
    <col min="14600" max="14600" width="2.42578125" style="94" customWidth="1"/>
    <col min="14601" max="14601" width="14.42578125" style="94" customWidth="1"/>
    <col min="14602" max="14602" width="2.42578125" style="94" customWidth="1"/>
    <col min="14603" max="14603" width="14.42578125" style="94" customWidth="1"/>
    <col min="14604" max="14604" width="2.42578125" style="94" customWidth="1"/>
    <col min="14605" max="14605" width="14.42578125" style="94" customWidth="1"/>
    <col min="14606" max="14606" width="2.42578125" style="94" customWidth="1"/>
    <col min="14607" max="14607" width="14.42578125" style="94" customWidth="1"/>
    <col min="14608" max="14608" width="2.42578125" style="94" customWidth="1"/>
    <col min="14609" max="14609" width="14.42578125" style="94" customWidth="1"/>
    <col min="14610" max="14610" width="2.42578125" style="94" customWidth="1"/>
    <col min="14611" max="14611" width="12.28515625" style="94" customWidth="1"/>
    <col min="14612" max="14612" width="1.85546875" style="94" customWidth="1"/>
    <col min="14613" max="14613" width="12.7109375" style="94"/>
    <col min="14614" max="14615" width="1.5703125" style="94" customWidth="1"/>
    <col min="14616" max="14616" width="13.7109375" style="94" customWidth="1"/>
    <col min="14617" max="14617" width="2.42578125" style="94" customWidth="1"/>
    <col min="14618" max="14618" width="12.140625" style="94" customWidth="1"/>
    <col min="14619" max="14619" width="3.28515625" style="94" customWidth="1"/>
    <col min="14620" max="14620" width="11.85546875" style="94" customWidth="1"/>
    <col min="14621" max="14621" width="3.28515625" style="94" customWidth="1"/>
    <col min="14622" max="14622" width="11.7109375" style="94" bestFit="1" customWidth="1"/>
    <col min="14623" max="14623" width="3.28515625" style="94" customWidth="1"/>
    <col min="14624" max="14624" width="14" style="94" customWidth="1"/>
    <col min="14625" max="14625" width="2.42578125" style="94" customWidth="1"/>
    <col min="14626" max="14626" width="12.7109375" style="94"/>
    <col min="14627" max="14627" width="2.42578125" style="94" customWidth="1"/>
    <col min="14628" max="14628" width="12.7109375" style="94"/>
    <col min="14629" max="14629" width="3.28515625" style="94" customWidth="1"/>
    <col min="14630" max="14630" width="5" style="94" customWidth="1"/>
    <col min="14631" max="14631" width="9.7109375" style="94" customWidth="1"/>
    <col min="14632" max="14848" width="12.7109375" style="94"/>
    <col min="14849" max="14849" width="5.85546875" style="94" customWidth="1"/>
    <col min="14850" max="14850" width="2.42578125" style="94" customWidth="1"/>
    <col min="14851" max="14851" width="19.5703125" style="94" customWidth="1"/>
    <col min="14852" max="14852" width="1.5703125" style="94" customWidth="1"/>
    <col min="14853" max="14853" width="14.42578125" style="94" customWidth="1"/>
    <col min="14854" max="14854" width="2.42578125" style="94" customWidth="1"/>
    <col min="14855" max="14855" width="14.42578125" style="94" customWidth="1"/>
    <col min="14856" max="14856" width="2.42578125" style="94" customWidth="1"/>
    <col min="14857" max="14857" width="14.42578125" style="94" customWidth="1"/>
    <col min="14858" max="14858" width="2.42578125" style="94" customWidth="1"/>
    <col min="14859" max="14859" width="14.42578125" style="94" customWidth="1"/>
    <col min="14860" max="14860" width="2.42578125" style="94" customWidth="1"/>
    <col min="14861" max="14861" width="14.42578125" style="94" customWidth="1"/>
    <col min="14862" max="14862" width="2.42578125" style="94" customWidth="1"/>
    <col min="14863" max="14863" width="14.42578125" style="94" customWidth="1"/>
    <col min="14864" max="14864" width="2.42578125" style="94" customWidth="1"/>
    <col min="14865" max="14865" width="14.42578125" style="94" customWidth="1"/>
    <col min="14866" max="14866" width="2.42578125" style="94" customWidth="1"/>
    <col min="14867" max="14867" width="12.28515625" style="94" customWidth="1"/>
    <col min="14868" max="14868" width="1.85546875" style="94" customWidth="1"/>
    <col min="14869" max="14869" width="12.7109375" style="94"/>
    <col min="14870" max="14871" width="1.5703125" style="94" customWidth="1"/>
    <col min="14872" max="14872" width="13.7109375" style="94" customWidth="1"/>
    <col min="14873" max="14873" width="2.42578125" style="94" customWidth="1"/>
    <col min="14874" max="14874" width="12.140625" style="94" customWidth="1"/>
    <col min="14875" max="14875" width="3.28515625" style="94" customWidth="1"/>
    <col min="14876" max="14876" width="11.85546875" style="94" customWidth="1"/>
    <col min="14877" max="14877" width="3.28515625" style="94" customWidth="1"/>
    <col min="14878" max="14878" width="11.7109375" style="94" bestFit="1" customWidth="1"/>
    <col min="14879" max="14879" width="3.28515625" style="94" customWidth="1"/>
    <col min="14880" max="14880" width="14" style="94" customWidth="1"/>
    <col min="14881" max="14881" width="2.42578125" style="94" customWidth="1"/>
    <col min="14882" max="14882" width="12.7109375" style="94"/>
    <col min="14883" max="14883" width="2.42578125" style="94" customWidth="1"/>
    <col min="14884" max="14884" width="12.7109375" style="94"/>
    <col min="14885" max="14885" width="3.28515625" style="94" customWidth="1"/>
    <col min="14886" max="14886" width="5" style="94" customWidth="1"/>
    <col min="14887" max="14887" width="9.7109375" style="94" customWidth="1"/>
    <col min="14888" max="15104" width="12.7109375" style="94"/>
    <col min="15105" max="15105" width="5.85546875" style="94" customWidth="1"/>
    <col min="15106" max="15106" width="2.42578125" style="94" customWidth="1"/>
    <col min="15107" max="15107" width="19.5703125" style="94" customWidth="1"/>
    <col min="15108" max="15108" width="1.5703125" style="94" customWidth="1"/>
    <col min="15109" max="15109" width="14.42578125" style="94" customWidth="1"/>
    <col min="15110" max="15110" width="2.42578125" style="94" customWidth="1"/>
    <col min="15111" max="15111" width="14.42578125" style="94" customWidth="1"/>
    <col min="15112" max="15112" width="2.42578125" style="94" customWidth="1"/>
    <col min="15113" max="15113" width="14.42578125" style="94" customWidth="1"/>
    <col min="15114" max="15114" width="2.42578125" style="94" customWidth="1"/>
    <col min="15115" max="15115" width="14.42578125" style="94" customWidth="1"/>
    <col min="15116" max="15116" width="2.42578125" style="94" customWidth="1"/>
    <col min="15117" max="15117" width="14.42578125" style="94" customWidth="1"/>
    <col min="15118" max="15118" width="2.42578125" style="94" customWidth="1"/>
    <col min="15119" max="15119" width="14.42578125" style="94" customWidth="1"/>
    <col min="15120" max="15120" width="2.42578125" style="94" customWidth="1"/>
    <col min="15121" max="15121" width="14.42578125" style="94" customWidth="1"/>
    <col min="15122" max="15122" width="2.42578125" style="94" customWidth="1"/>
    <col min="15123" max="15123" width="12.28515625" style="94" customWidth="1"/>
    <col min="15124" max="15124" width="1.85546875" style="94" customWidth="1"/>
    <col min="15125" max="15125" width="12.7109375" style="94"/>
    <col min="15126" max="15127" width="1.5703125" style="94" customWidth="1"/>
    <col min="15128" max="15128" width="13.7109375" style="94" customWidth="1"/>
    <col min="15129" max="15129" width="2.42578125" style="94" customWidth="1"/>
    <col min="15130" max="15130" width="12.140625" style="94" customWidth="1"/>
    <col min="15131" max="15131" width="3.28515625" style="94" customWidth="1"/>
    <col min="15132" max="15132" width="11.85546875" style="94" customWidth="1"/>
    <col min="15133" max="15133" width="3.28515625" style="94" customWidth="1"/>
    <col min="15134" max="15134" width="11.7109375" style="94" bestFit="1" customWidth="1"/>
    <col min="15135" max="15135" width="3.28515625" style="94" customWidth="1"/>
    <col min="15136" max="15136" width="14" style="94" customWidth="1"/>
    <col min="15137" max="15137" width="2.42578125" style="94" customWidth="1"/>
    <col min="15138" max="15138" width="12.7109375" style="94"/>
    <col min="15139" max="15139" width="2.42578125" style="94" customWidth="1"/>
    <col min="15140" max="15140" width="12.7109375" style="94"/>
    <col min="15141" max="15141" width="3.28515625" style="94" customWidth="1"/>
    <col min="15142" max="15142" width="5" style="94" customWidth="1"/>
    <col min="15143" max="15143" width="9.7109375" style="94" customWidth="1"/>
    <col min="15144" max="15360" width="12.7109375" style="94"/>
    <col min="15361" max="15361" width="5.85546875" style="94" customWidth="1"/>
    <col min="15362" max="15362" width="2.42578125" style="94" customWidth="1"/>
    <col min="15363" max="15363" width="19.5703125" style="94" customWidth="1"/>
    <col min="15364" max="15364" width="1.5703125" style="94" customWidth="1"/>
    <col min="15365" max="15365" width="14.42578125" style="94" customWidth="1"/>
    <col min="15366" max="15366" width="2.42578125" style="94" customWidth="1"/>
    <col min="15367" max="15367" width="14.42578125" style="94" customWidth="1"/>
    <col min="15368" max="15368" width="2.42578125" style="94" customWidth="1"/>
    <col min="15369" max="15369" width="14.42578125" style="94" customWidth="1"/>
    <col min="15370" max="15370" width="2.42578125" style="94" customWidth="1"/>
    <col min="15371" max="15371" width="14.42578125" style="94" customWidth="1"/>
    <col min="15372" max="15372" width="2.42578125" style="94" customWidth="1"/>
    <col min="15373" max="15373" width="14.42578125" style="94" customWidth="1"/>
    <col min="15374" max="15374" width="2.42578125" style="94" customWidth="1"/>
    <col min="15375" max="15375" width="14.42578125" style="94" customWidth="1"/>
    <col min="15376" max="15376" width="2.42578125" style="94" customWidth="1"/>
    <col min="15377" max="15377" width="14.42578125" style="94" customWidth="1"/>
    <col min="15378" max="15378" width="2.42578125" style="94" customWidth="1"/>
    <col min="15379" max="15379" width="12.28515625" style="94" customWidth="1"/>
    <col min="15380" max="15380" width="1.85546875" style="94" customWidth="1"/>
    <col min="15381" max="15381" width="12.7109375" style="94"/>
    <col min="15382" max="15383" width="1.5703125" style="94" customWidth="1"/>
    <col min="15384" max="15384" width="13.7109375" style="94" customWidth="1"/>
    <col min="15385" max="15385" width="2.42578125" style="94" customWidth="1"/>
    <col min="15386" max="15386" width="12.140625" style="94" customWidth="1"/>
    <col min="15387" max="15387" width="3.28515625" style="94" customWidth="1"/>
    <col min="15388" max="15388" width="11.85546875" style="94" customWidth="1"/>
    <col min="15389" max="15389" width="3.28515625" style="94" customWidth="1"/>
    <col min="15390" max="15390" width="11.7109375" style="94" bestFit="1" customWidth="1"/>
    <col min="15391" max="15391" width="3.28515625" style="94" customWidth="1"/>
    <col min="15392" max="15392" width="14" style="94" customWidth="1"/>
    <col min="15393" max="15393" width="2.42578125" style="94" customWidth="1"/>
    <col min="15394" max="15394" width="12.7109375" style="94"/>
    <col min="15395" max="15395" width="2.42578125" style="94" customWidth="1"/>
    <col min="15396" max="15396" width="12.7109375" style="94"/>
    <col min="15397" max="15397" width="3.28515625" style="94" customWidth="1"/>
    <col min="15398" max="15398" width="5" style="94" customWidth="1"/>
    <col min="15399" max="15399" width="9.7109375" style="94" customWidth="1"/>
    <col min="15400" max="15616" width="12.7109375" style="94"/>
    <col min="15617" max="15617" width="5.85546875" style="94" customWidth="1"/>
    <col min="15618" max="15618" width="2.42578125" style="94" customWidth="1"/>
    <col min="15619" max="15619" width="19.5703125" style="94" customWidth="1"/>
    <col min="15620" max="15620" width="1.5703125" style="94" customWidth="1"/>
    <col min="15621" max="15621" width="14.42578125" style="94" customWidth="1"/>
    <col min="15622" max="15622" width="2.42578125" style="94" customWidth="1"/>
    <col min="15623" max="15623" width="14.42578125" style="94" customWidth="1"/>
    <col min="15624" max="15624" width="2.42578125" style="94" customWidth="1"/>
    <col min="15625" max="15625" width="14.42578125" style="94" customWidth="1"/>
    <col min="15626" max="15626" width="2.42578125" style="94" customWidth="1"/>
    <col min="15627" max="15627" width="14.42578125" style="94" customWidth="1"/>
    <col min="15628" max="15628" width="2.42578125" style="94" customWidth="1"/>
    <col min="15629" max="15629" width="14.42578125" style="94" customWidth="1"/>
    <col min="15630" max="15630" width="2.42578125" style="94" customWidth="1"/>
    <col min="15631" max="15631" width="14.42578125" style="94" customWidth="1"/>
    <col min="15632" max="15632" width="2.42578125" style="94" customWidth="1"/>
    <col min="15633" max="15633" width="14.42578125" style="94" customWidth="1"/>
    <col min="15634" max="15634" width="2.42578125" style="94" customWidth="1"/>
    <col min="15635" max="15635" width="12.28515625" style="94" customWidth="1"/>
    <col min="15636" max="15636" width="1.85546875" style="94" customWidth="1"/>
    <col min="15637" max="15637" width="12.7109375" style="94"/>
    <col min="15638" max="15639" width="1.5703125" style="94" customWidth="1"/>
    <col min="15640" max="15640" width="13.7109375" style="94" customWidth="1"/>
    <col min="15641" max="15641" width="2.42578125" style="94" customWidth="1"/>
    <col min="15642" max="15642" width="12.140625" style="94" customWidth="1"/>
    <col min="15643" max="15643" width="3.28515625" style="94" customWidth="1"/>
    <col min="15644" max="15644" width="11.85546875" style="94" customWidth="1"/>
    <col min="15645" max="15645" width="3.28515625" style="94" customWidth="1"/>
    <col min="15646" max="15646" width="11.7109375" style="94" bestFit="1" customWidth="1"/>
    <col min="15647" max="15647" width="3.28515625" style="94" customWidth="1"/>
    <col min="15648" max="15648" width="14" style="94" customWidth="1"/>
    <col min="15649" max="15649" width="2.42578125" style="94" customWidth="1"/>
    <col min="15650" max="15650" width="12.7109375" style="94"/>
    <col min="15651" max="15651" width="2.42578125" style="94" customWidth="1"/>
    <col min="15652" max="15652" width="12.7109375" style="94"/>
    <col min="15653" max="15653" width="3.28515625" style="94" customWidth="1"/>
    <col min="15654" max="15654" width="5" style="94" customWidth="1"/>
    <col min="15655" max="15655" width="9.7109375" style="94" customWidth="1"/>
    <col min="15656" max="15872" width="12.7109375" style="94"/>
    <col min="15873" max="15873" width="5.85546875" style="94" customWidth="1"/>
    <col min="15874" max="15874" width="2.42578125" style="94" customWidth="1"/>
    <col min="15875" max="15875" width="19.5703125" style="94" customWidth="1"/>
    <col min="15876" max="15876" width="1.5703125" style="94" customWidth="1"/>
    <col min="15877" max="15877" width="14.42578125" style="94" customWidth="1"/>
    <col min="15878" max="15878" width="2.42578125" style="94" customWidth="1"/>
    <col min="15879" max="15879" width="14.42578125" style="94" customWidth="1"/>
    <col min="15880" max="15880" width="2.42578125" style="94" customWidth="1"/>
    <col min="15881" max="15881" width="14.42578125" style="94" customWidth="1"/>
    <col min="15882" max="15882" width="2.42578125" style="94" customWidth="1"/>
    <col min="15883" max="15883" width="14.42578125" style="94" customWidth="1"/>
    <col min="15884" max="15884" width="2.42578125" style="94" customWidth="1"/>
    <col min="15885" max="15885" width="14.42578125" style="94" customWidth="1"/>
    <col min="15886" max="15886" width="2.42578125" style="94" customWidth="1"/>
    <col min="15887" max="15887" width="14.42578125" style="94" customWidth="1"/>
    <col min="15888" max="15888" width="2.42578125" style="94" customWidth="1"/>
    <col min="15889" max="15889" width="14.42578125" style="94" customWidth="1"/>
    <col min="15890" max="15890" width="2.42578125" style="94" customWidth="1"/>
    <col min="15891" max="15891" width="12.28515625" style="94" customWidth="1"/>
    <col min="15892" max="15892" width="1.85546875" style="94" customWidth="1"/>
    <col min="15893" max="15893" width="12.7109375" style="94"/>
    <col min="15894" max="15895" width="1.5703125" style="94" customWidth="1"/>
    <col min="15896" max="15896" width="13.7109375" style="94" customWidth="1"/>
    <col min="15897" max="15897" width="2.42578125" style="94" customWidth="1"/>
    <col min="15898" max="15898" width="12.140625" style="94" customWidth="1"/>
    <col min="15899" max="15899" width="3.28515625" style="94" customWidth="1"/>
    <col min="15900" max="15900" width="11.85546875" style="94" customWidth="1"/>
    <col min="15901" max="15901" width="3.28515625" style="94" customWidth="1"/>
    <col min="15902" max="15902" width="11.7109375" style="94" bestFit="1" customWidth="1"/>
    <col min="15903" max="15903" width="3.28515625" style="94" customWidth="1"/>
    <col min="15904" max="15904" width="14" style="94" customWidth="1"/>
    <col min="15905" max="15905" width="2.42578125" style="94" customWidth="1"/>
    <col min="15906" max="15906" width="12.7109375" style="94"/>
    <col min="15907" max="15907" width="2.42578125" style="94" customWidth="1"/>
    <col min="15908" max="15908" width="12.7109375" style="94"/>
    <col min="15909" max="15909" width="3.28515625" style="94" customWidth="1"/>
    <col min="15910" max="15910" width="5" style="94" customWidth="1"/>
    <col min="15911" max="15911" width="9.7109375" style="94" customWidth="1"/>
    <col min="15912" max="16128" width="12.7109375" style="94"/>
    <col min="16129" max="16129" width="5.85546875" style="94" customWidth="1"/>
    <col min="16130" max="16130" width="2.42578125" style="94" customWidth="1"/>
    <col min="16131" max="16131" width="19.5703125" style="94" customWidth="1"/>
    <col min="16132" max="16132" width="1.5703125" style="94" customWidth="1"/>
    <col min="16133" max="16133" width="14.42578125" style="94" customWidth="1"/>
    <col min="16134" max="16134" width="2.42578125" style="94" customWidth="1"/>
    <col min="16135" max="16135" width="14.42578125" style="94" customWidth="1"/>
    <col min="16136" max="16136" width="2.42578125" style="94" customWidth="1"/>
    <col min="16137" max="16137" width="14.42578125" style="94" customWidth="1"/>
    <col min="16138" max="16138" width="2.42578125" style="94" customWidth="1"/>
    <col min="16139" max="16139" width="14.42578125" style="94" customWidth="1"/>
    <col min="16140" max="16140" width="2.42578125" style="94" customWidth="1"/>
    <col min="16141" max="16141" width="14.42578125" style="94" customWidth="1"/>
    <col min="16142" max="16142" width="2.42578125" style="94" customWidth="1"/>
    <col min="16143" max="16143" width="14.42578125" style="94" customWidth="1"/>
    <col min="16144" max="16144" width="2.42578125" style="94" customWidth="1"/>
    <col min="16145" max="16145" width="14.42578125" style="94" customWidth="1"/>
    <col min="16146" max="16146" width="2.42578125" style="94" customWidth="1"/>
    <col min="16147" max="16147" width="12.28515625" style="94" customWidth="1"/>
    <col min="16148" max="16148" width="1.85546875" style="94" customWidth="1"/>
    <col min="16149" max="16149" width="12.7109375" style="94"/>
    <col min="16150" max="16151" width="1.5703125" style="94" customWidth="1"/>
    <col min="16152" max="16152" width="13.7109375" style="94" customWidth="1"/>
    <col min="16153" max="16153" width="2.42578125" style="94" customWidth="1"/>
    <col min="16154" max="16154" width="12.140625" style="94" customWidth="1"/>
    <col min="16155" max="16155" width="3.28515625" style="94" customWidth="1"/>
    <col min="16156" max="16156" width="11.85546875" style="94" customWidth="1"/>
    <col min="16157" max="16157" width="3.28515625" style="94" customWidth="1"/>
    <col min="16158" max="16158" width="11.7109375" style="94" bestFit="1" customWidth="1"/>
    <col min="16159" max="16159" width="3.28515625" style="94" customWidth="1"/>
    <col min="16160" max="16160" width="14" style="94" customWidth="1"/>
    <col min="16161" max="16161" width="2.42578125" style="94" customWidth="1"/>
    <col min="16162" max="16162" width="12.7109375" style="94"/>
    <col min="16163" max="16163" width="2.42578125" style="94" customWidth="1"/>
    <col min="16164" max="16164" width="12.7109375" style="94"/>
    <col min="16165" max="16165" width="3.28515625" style="94" customWidth="1"/>
    <col min="16166" max="16166" width="5" style="94" customWidth="1"/>
    <col min="16167" max="16167" width="9.7109375" style="94" customWidth="1"/>
    <col min="16168" max="16384" width="12.7109375" style="94"/>
  </cols>
  <sheetData>
    <row r="1" spans="1:40" s="111" customFormat="1" ht="10.5" customHeight="1" x14ac:dyDescent="0.25">
      <c r="C1" s="94"/>
      <c r="U1" s="113" t="s">
        <v>42</v>
      </c>
      <c r="X1" s="114" t="s">
        <v>43</v>
      </c>
      <c r="AA1" s="114"/>
      <c r="AB1" s="114"/>
      <c r="AC1" s="114"/>
      <c r="AD1" s="270"/>
      <c r="AL1" s="113" t="s">
        <v>300</v>
      </c>
      <c r="AM1" s="113"/>
    </row>
    <row r="2" spans="1:40" s="111" customFormat="1" ht="10.5" customHeight="1" x14ac:dyDescent="0.25">
      <c r="A2" s="115"/>
      <c r="C2" s="94"/>
      <c r="U2" s="113" t="s">
        <v>250</v>
      </c>
      <c r="X2" s="114" t="s">
        <v>251</v>
      </c>
      <c r="AA2" s="114"/>
      <c r="AB2" s="114"/>
      <c r="AC2" s="114"/>
      <c r="AD2" s="270"/>
      <c r="AL2" s="113" t="s">
        <v>301</v>
      </c>
      <c r="AM2" s="113"/>
    </row>
    <row r="3" spans="1:40" s="111" customFormat="1" ht="10.5" customHeight="1" x14ac:dyDescent="0.25">
      <c r="A3" s="116"/>
      <c r="C3" s="94"/>
      <c r="U3" s="113" t="s">
        <v>48</v>
      </c>
      <c r="X3" s="117" t="s">
        <v>49</v>
      </c>
      <c r="AA3" s="114"/>
      <c r="AB3" s="114"/>
      <c r="AC3" s="114"/>
      <c r="AD3" s="270"/>
    </row>
    <row r="4" spans="1:40" ht="9.6" customHeight="1" x14ac:dyDescent="0.25"/>
    <row r="5" spans="1:40" ht="9.6" customHeight="1" x14ac:dyDescent="0.25"/>
    <row r="6" spans="1:40" ht="9.6" customHeight="1" x14ac:dyDescent="0.25"/>
    <row r="7" spans="1:40" ht="9.6" customHeight="1" x14ac:dyDescent="0.25"/>
    <row r="8" spans="1:40" ht="9.6" customHeight="1" x14ac:dyDescent="0.25">
      <c r="AD8" s="118"/>
      <c r="AF8" s="122" t="s">
        <v>65</v>
      </c>
      <c r="AG8" s="122"/>
      <c r="AH8" s="122"/>
      <c r="AI8" s="122"/>
      <c r="AJ8" s="122"/>
    </row>
    <row r="9" spans="1:40" ht="9.6" customHeight="1" x14ac:dyDescent="0.25">
      <c r="M9" s="123"/>
      <c r="AJ9" s="123"/>
    </row>
    <row r="10" spans="1:40" ht="9.6" customHeight="1" x14ac:dyDescent="0.25">
      <c r="E10" s="123" t="s">
        <v>302</v>
      </c>
      <c r="G10" s="123" t="s">
        <v>303</v>
      </c>
      <c r="I10" s="123" t="s">
        <v>304</v>
      </c>
      <c r="K10" s="123" t="s">
        <v>305</v>
      </c>
      <c r="M10" s="123" t="s">
        <v>306</v>
      </c>
      <c r="O10" s="123" t="s">
        <v>307</v>
      </c>
      <c r="Q10" s="123" t="s">
        <v>308</v>
      </c>
      <c r="U10" s="123"/>
      <c r="X10" s="123" t="s">
        <v>309</v>
      </c>
      <c r="Z10" s="123" t="s">
        <v>310</v>
      </c>
      <c r="AA10" s="123"/>
      <c r="AB10" s="123" t="s">
        <v>311</v>
      </c>
      <c r="AC10" s="123"/>
      <c r="AD10" s="123" t="s">
        <v>312</v>
      </c>
      <c r="AH10" s="123" t="s">
        <v>63</v>
      </c>
      <c r="AJ10" s="123" t="s">
        <v>64</v>
      </c>
    </row>
    <row r="11" spans="1:40" ht="9.6" customHeight="1" x14ac:dyDescent="0.25">
      <c r="A11" s="125" t="s">
        <v>71</v>
      </c>
      <c r="C11" s="125" t="s">
        <v>72</v>
      </c>
      <c r="E11" s="125" t="s">
        <v>313</v>
      </c>
      <c r="G11" s="125" t="s">
        <v>314</v>
      </c>
      <c r="I11" s="125" t="s">
        <v>315</v>
      </c>
      <c r="K11" s="125" t="s">
        <v>315</v>
      </c>
      <c r="M11" s="125" t="s">
        <v>315</v>
      </c>
      <c r="O11" s="125" t="s">
        <v>316</v>
      </c>
      <c r="Q11" s="125" t="s">
        <v>317</v>
      </c>
      <c r="S11" s="125" t="s">
        <v>318</v>
      </c>
      <c r="U11" s="125" t="s">
        <v>319</v>
      </c>
      <c r="X11" s="125" t="s">
        <v>320</v>
      </c>
      <c r="Z11" s="125" t="s">
        <v>321</v>
      </c>
      <c r="AA11" s="123"/>
      <c r="AB11" s="125" t="s">
        <v>322</v>
      </c>
      <c r="AC11" s="123"/>
      <c r="AD11" s="125" t="s">
        <v>323</v>
      </c>
      <c r="AF11" s="125" t="s">
        <v>73</v>
      </c>
      <c r="AH11" s="125" t="s">
        <v>74</v>
      </c>
      <c r="AJ11" s="125" t="s">
        <v>79</v>
      </c>
      <c r="AL11" s="125" t="s">
        <v>71</v>
      </c>
      <c r="AM11" s="123"/>
    </row>
    <row r="12" spans="1:40" ht="8.85" customHeight="1" x14ac:dyDescent="0.25"/>
    <row r="13" spans="1:40" ht="8.85" customHeight="1" x14ac:dyDescent="0.25">
      <c r="B13" s="94" t="s">
        <v>278</v>
      </c>
      <c r="Z13" s="271"/>
      <c r="AB13" s="271"/>
    </row>
    <row r="14" spans="1:40" ht="11.25" x14ac:dyDescent="0.25">
      <c r="A14" s="94">
        <v>1</v>
      </c>
      <c r="B14" s="126"/>
      <c r="C14" s="94" t="s">
        <v>83</v>
      </c>
      <c r="D14" s="126"/>
      <c r="E14" s="19">
        <v>43579630</v>
      </c>
      <c r="F14" s="126"/>
      <c r="G14" s="19">
        <v>12017966</v>
      </c>
      <c r="H14" s="126"/>
      <c r="I14" s="19">
        <v>38101182</v>
      </c>
      <c r="J14" s="126"/>
      <c r="K14" s="19">
        <v>0</v>
      </c>
      <c r="L14" s="126"/>
      <c r="M14" s="19">
        <v>86262</v>
      </c>
      <c r="N14" s="126"/>
      <c r="O14" s="19">
        <v>3182904</v>
      </c>
      <c r="P14" s="126"/>
      <c r="Q14" s="19">
        <v>6443480</v>
      </c>
      <c r="R14" s="126"/>
      <c r="S14" s="19">
        <v>2149715</v>
      </c>
      <c r="T14" s="126"/>
      <c r="U14" s="19">
        <v>254968</v>
      </c>
      <c r="V14" s="126"/>
      <c r="W14" s="126"/>
      <c r="X14" s="19">
        <v>10206837</v>
      </c>
      <c r="Y14" s="126"/>
      <c r="Z14" s="19">
        <v>28872822</v>
      </c>
      <c r="AA14" s="19"/>
      <c r="AB14" s="19">
        <v>0</v>
      </c>
      <c r="AC14" s="19"/>
      <c r="AD14" s="19">
        <v>1172336</v>
      </c>
      <c r="AE14" s="126"/>
      <c r="AF14" s="19">
        <f>SUM(E14:AD14)</f>
        <v>146068102</v>
      </c>
      <c r="AG14" s="272"/>
      <c r="AH14" s="20">
        <f>IFERROR(AF14/$AN14,0)</f>
        <v>915.97698583405975</v>
      </c>
      <c r="AI14" s="126"/>
      <c r="AJ14" s="20">
        <f>IF(AH$53,AH14/AH$53*100,0)</f>
        <v>119.54011117870161</v>
      </c>
      <c r="AK14" s="268"/>
      <c r="AL14" s="94">
        <v>1</v>
      </c>
      <c r="AN14" s="268">
        <v>159467</v>
      </c>
    </row>
    <row r="15" spans="1:40" ht="11.25" x14ac:dyDescent="0.25">
      <c r="A15" s="94">
        <v>2</v>
      </c>
      <c r="B15" s="126"/>
      <c r="C15" s="94" t="s">
        <v>84</v>
      </c>
      <c r="D15" s="126"/>
      <c r="E15" s="21">
        <v>5214209</v>
      </c>
      <c r="F15" s="126"/>
      <c r="G15" s="21">
        <v>241103</v>
      </c>
      <c r="H15" s="126"/>
      <c r="I15" s="21">
        <v>1514267</v>
      </c>
      <c r="J15" s="126"/>
      <c r="K15" s="21">
        <v>0</v>
      </c>
      <c r="L15" s="126"/>
      <c r="M15" s="21">
        <v>245673</v>
      </c>
      <c r="N15" s="126"/>
      <c r="O15" s="21">
        <v>371496</v>
      </c>
      <c r="P15" s="126"/>
      <c r="Q15" s="21">
        <v>359596</v>
      </c>
      <c r="R15" s="126"/>
      <c r="S15" s="21">
        <v>421514</v>
      </c>
      <c r="T15" s="126"/>
      <c r="U15" s="21">
        <v>46746</v>
      </c>
      <c r="V15" s="126"/>
      <c r="W15" s="126"/>
      <c r="X15" s="21">
        <v>1810057</v>
      </c>
      <c r="Y15" s="126"/>
      <c r="Z15" s="21">
        <v>7060364</v>
      </c>
      <c r="AA15" s="21"/>
      <c r="AB15" s="21">
        <v>0</v>
      </c>
      <c r="AC15" s="21"/>
      <c r="AD15" s="21">
        <v>0</v>
      </c>
      <c r="AE15" s="126"/>
      <c r="AF15" s="21">
        <f>SUM(E15:AD15)</f>
        <v>17285025</v>
      </c>
      <c r="AG15" s="126"/>
      <c r="AH15" s="20">
        <f t="shared" ref="AH15:AH18" si="0">IFERROR(AF15/$AN15,0)</f>
        <v>1003.8344270863581</v>
      </c>
      <c r="AI15" s="126"/>
      <c r="AJ15" s="20">
        <f>IF(AH$53,AH15/AH$53*100,0)</f>
        <v>131.00599783044183</v>
      </c>
      <c r="AK15" s="268"/>
      <c r="AL15" s="94">
        <v>2</v>
      </c>
      <c r="AN15" s="268">
        <v>17219</v>
      </c>
    </row>
    <row r="16" spans="1:40" ht="11.25" x14ac:dyDescent="0.25">
      <c r="A16" s="94">
        <v>3</v>
      </c>
      <c r="B16" s="126"/>
      <c r="C16" s="94" t="s">
        <v>85</v>
      </c>
      <c r="D16" s="126"/>
      <c r="E16" s="21">
        <v>518437</v>
      </c>
      <c r="F16" s="126"/>
      <c r="G16" s="21">
        <v>369042</v>
      </c>
      <c r="H16" s="126"/>
      <c r="I16" s="21">
        <v>186455</v>
      </c>
      <c r="J16" s="126"/>
      <c r="K16" s="21">
        <v>0</v>
      </c>
      <c r="L16" s="126"/>
      <c r="M16" s="21">
        <v>142274</v>
      </c>
      <c r="N16" s="126"/>
      <c r="O16" s="21">
        <v>39100</v>
      </c>
      <c r="P16" s="126"/>
      <c r="Q16" s="21">
        <v>59838</v>
      </c>
      <c r="R16" s="126"/>
      <c r="S16" s="21">
        <v>0</v>
      </c>
      <c r="T16" s="126"/>
      <c r="U16" s="21">
        <v>0</v>
      </c>
      <c r="V16" s="126"/>
      <c r="W16" s="126"/>
      <c r="X16" s="21">
        <v>23552</v>
      </c>
      <c r="Y16" s="126"/>
      <c r="Z16" s="21">
        <v>387636</v>
      </c>
      <c r="AA16" s="21"/>
      <c r="AB16" s="21">
        <v>0</v>
      </c>
      <c r="AC16" s="21"/>
      <c r="AD16" s="21">
        <v>0</v>
      </c>
      <c r="AE16" s="126"/>
      <c r="AF16" s="21">
        <f>SUM(E16:AD16)</f>
        <v>1726334</v>
      </c>
      <c r="AG16" s="126"/>
      <c r="AH16" s="20">
        <f t="shared" si="0"/>
        <v>259.95091100737841</v>
      </c>
      <c r="AI16" s="126"/>
      <c r="AJ16" s="20">
        <f>IF(AH$53,AH16/AH$53*100,0)</f>
        <v>33.925045370579113</v>
      </c>
      <c r="AK16" s="268"/>
      <c r="AL16" s="94">
        <v>3</v>
      </c>
      <c r="AN16" s="268">
        <v>6641</v>
      </c>
    </row>
    <row r="17" spans="1:40" ht="11.25" x14ac:dyDescent="0.25">
      <c r="A17" s="94">
        <v>4</v>
      </c>
      <c r="B17" s="126"/>
      <c r="C17" s="94" t="s">
        <v>86</v>
      </c>
      <c r="D17" s="126"/>
      <c r="E17" s="21">
        <v>14526660</v>
      </c>
      <c r="F17" s="126"/>
      <c r="G17" s="21">
        <v>4611301</v>
      </c>
      <c r="H17" s="126"/>
      <c r="I17" s="21">
        <v>8712415</v>
      </c>
      <c r="J17" s="126"/>
      <c r="K17" s="21">
        <v>0</v>
      </c>
      <c r="L17" s="126"/>
      <c r="M17" s="21">
        <v>875041</v>
      </c>
      <c r="N17" s="126"/>
      <c r="O17" s="21">
        <v>1225370</v>
      </c>
      <c r="P17" s="126"/>
      <c r="Q17" s="21">
        <v>742</v>
      </c>
      <c r="R17" s="126"/>
      <c r="S17" s="21">
        <v>355991</v>
      </c>
      <c r="T17" s="126"/>
      <c r="U17" s="21">
        <v>11232</v>
      </c>
      <c r="V17" s="126"/>
      <c r="W17" s="126"/>
      <c r="X17" s="21">
        <v>7222710</v>
      </c>
      <c r="Y17" s="126"/>
      <c r="Z17" s="21">
        <v>15925582</v>
      </c>
      <c r="AA17" s="21"/>
      <c r="AB17" s="21">
        <v>0</v>
      </c>
      <c r="AC17" s="21"/>
      <c r="AD17" s="21">
        <v>0</v>
      </c>
      <c r="AE17" s="126"/>
      <c r="AF17" s="21">
        <f>SUM(E17:AD17)</f>
        <v>53467044</v>
      </c>
      <c r="AG17" s="126"/>
      <c r="AH17" s="20">
        <f t="shared" si="0"/>
        <v>1047.3466013712048</v>
      </c>
      <c r="AI17" s="126"/>
      <c r="AJ17" s="20">
        <f>IF(AH$53,AH17/AH$53*100,0)</f>
        <v>136.68457953290823</v>
      </c>
      <c r="AK17" s="268"/>
      <c r="AL17" s="94">
        <v>4</v>
      </c>
      <c r="AN17" s="268">
        <v>51050</v>
      </c>
    </row>
    <row r="18" spans="1:40" ht="11.25" x14ac:dyDescent="0.25">
      <c r="A18" s="94">
        <v>5</v>
      </c>
      <c r="B18" s="126"/>
      <c r="C18" s="94" t="s">
        <v>87</v>
      </c>
      <c r="D18" s="126"/>
      <c r="E18" s="21">
        <v>55017862</v>
      </c>
      <c r="F18" s="126"/>
      <c r="G18" s="21">
        <v>11006951</v>
      </c>
      <c r="H18" s="126"/>
      <c r="I18" s="21">
        <v>30439211</v>
      </c>
      <c r="J18" s="126"/>
      <c r="K18" s="21">
        <v>0</v>
      </c>
      <c r="L18" s="126"/>
      <c r="M18" s="21">
        <v>6173406</v>
      </c>
      <c r="N18" s="126"/>
      <c r="O18" s="21">
        <v>1778958</v>
      </c>
      <c r="P18" s="126"/>
      <c r="Q18" s="21">
        <v>5981357</v>
      </c>
      <c r="R18" s="126"/>
      <c r="S18" s="21">
        <v>4259276</v>
      </c>
      <c r="T18" s="126"/>
      <c r="U18" s="21">
        <v>807019</v>
      </c>
      <c r="V18" s="126"/>
      <c r="W18" s="126"/>
      <c r="X18" s="21">
        <v>6723274</v>
      </c>
      <c r="Y18" s="126"/>
      <c r="Z18" s="21">
        <v>34337920</v>
      </c>
      <c r="AA18" s="21"/>
      <c r="AB18" s="21">
        <v>0</v>
      </c>
      <c r="AC18" s="21"/>
      <c r="AD18" s="21">
        <v>3076696</v>
      </c>
      <c r="AE18" s="126"/>
      <c r="AF18" s="21">
        <f>SUM(E18:AD18)</f>
        <v>159601930</v>
      </c>
      <c r="AG18" s="126"/>
      <c r="AH18" s="20">
        <f t="shared" si="0"/>
        <v>639.88713906551948</v>
      </c>
      <c r="AI18" s="126"/>
      <c r="AJ18" s="22">
        <f>IF(AH$53,AH18/AH$53*100,0)</f>
        <v>83.508844576550274</v>
      </c>
      <c r="AK18" s="268"/>
      <c r="AL18" s="94">
        <v>5</v>
      </c>
      <c r="AN18" s="268">
        <v>249422</v>
      </c>
    </row>
    <row r="19" spans="1:40" ht="11.25" x14ac:dyDescent="0.25">
      <c r="A19" s="94">
        <v>6</v>
      </c>
      <c r="B19" s="126"/>
      <c r="C19" s="94" t="s">
        <v>88</v>
      </c>
      <c r="D19" s="126"/>
      <c r="E19" s="21">
        <v>9386473</v>
      </c>
      <c r="F19" s="126"/>
      <c r="G19" s="21">
        <v>1014797</v>
      </c>
      <c r="H19" s="126"/>
      <c r="I19" s="21">
        <v>3551392</v>
      </c>
      <c r="J19" s="126"/>
      <c r="K19" s="21">
        <v>0</v>
      </c>
      <c r="L19" s="126"/>
      <c r="M19" s="21">
        <v>452866</v>
      </c>
      <c r="N19" s="126"/>
      <c r="O19" s="21">
        <v>531559</v>
      </c>
      <c r="P19" s="126"/>
      <c r="Q19" s="21">
        <v>0</v>
      </c>
      <c r="R19" s="126"/>
      <c r="S19" s="21">
        <v>469558</v>
      </c>
      <c r="T19" s="126"/>
      <c r="U19" s="21">
        <v>0</v>
      </c>
      <c r="V19" s="126"/>
      <c r="W19" s="126"/>
      <c r="X19" s="21">
        <v>1491915</v>
      </c>
      <c r="Y19" s="126"/>
      <c r="Z19" s="21">
        <v>8844339</v>
      </c>
      <c r="AA19" s="21"/>
      <c r="AB19" s="21">
        <v>0</v>
      </c>
      <c r="AC19" s="21"/>
      <c r="AD19" s="21">
        <v>0</v>
      </c>
      <c r="AE19" s="126"/>
      <c r="AF19" s="21">
        <f>SUM(E19:AD19)</f>
        <v>25742899</v>
      </c>
      <c r="AG19" s="126"/>
      <c r="AH19" s="20">
        <f t="shared" ref="AH19:AH23" si="1">IFERROR(AF19/$AN19,0)</f>
        <v>1416.7803522289489</v>
      </c>
      <c r="AI19" s="126"/>
      <c r="AJ19" s="22">
        <f>IF(AH$53,AH19/AH$53*100,0)</f>
        <v>184.89774682169858</v>
      </c>
      <c r="AK19" s="268"/>
      <c r="AL19" s="94">
        <v>6</v>
      </c>
      <c r="AN19" s="268">
        <v>18170</v>
      </c>
    </row>
    <row r="20" spans="1:40" ht="11.25" x14ac:dyDescent="0.25">
      <c r="A20" s="94">
        <v>7</v>
      </c>
      <c r="B20" s="126"/>
      <c r="C20" s="94" t="s">
        <v>89</v>
      </c>
      <c r="D20" s="126"/>
      <c r="E20" s="21">
        <v>1657290</v>
      </c>
      <c r="F20" s="126"/>
      <c r="G20" s="21">
        <v>383985</v>
      </c>
      <c r="H20" s="126"/>
      <c r="I20" s="21">
        <v>619910</v>
      </c>
      <c r="J20" s="126"/>
      <c r="K20" s="21">
        <v>0</v>
      </c>
      <c r="L20" s="126"/>
      <c r="M20" s="21">
        <v>206689</v>
      </c>
      <c r="N20" s="126"/>
      <c r="O20" s="21">
        <v>243115</v>
      </c>
      <c r="P20" s="126"/>
      <c r="Q20" s="21">
        <v>43078</v>
      </c>
      <c r="R20" s="126"/>
      <c r="S20" s="21">
        <v>95860</v>
      </c>
      <c r="T20" s="126"/>
      <c r="U20" s="21">
        <v>0</v>
      </c>
      <c r="V20" s="126"/>
      <c r="W20" s="126"/>
      <c r="X20" s="21">
        <v>38254</v>
      </c>
      <c r="Y20" s="126"/>
      <c r="Z20" s="21">
        <v>1051053</v>
      </c>
      <c r="AA20" s="21"/>
      <c r="AB20" s="21">
        <v>0</v>
      </c>
      <c r="AC20" s="21"/>
      <c r="AD20" s="21">
        <v>22953</v>
      </c>
      <c r="AE20" s="126"/>
      <c r="AF20" s="21">
        <f>SUM(E20:AD20)</f>
        <v>4362187</v>
      </c>
      <c r="AG20" s="126"/>
      <c r="AH20" s="20">
        <f t="shared" si="1"/>
        <v>760.36029283597702</v>
      </c>
      <c r="AI20" s="126"/>
      <c r="AJ20" s="22">
        <f>IF(AH$53,AH20/AH$53*100,0)</f>
        <v>99.231263827789292</v>
      </c>
      <c r="AK20" s="268"/>
      <c r="AL20" s="94">
        <v>7</v>
      </c>
      <c r="AN20" s="268">
        <v>5737</v>
      </c>
    </row>
    <row r="21" spans="1:40" ht="11.25" x14ac:dyDescent="0.25">
      <c r="A21" s="94">
        <v>8</v>
      </c>
      <c r="B21" s="126"/>
      <c r="C21" s="94" t="s">
        <v>90</v>
      </c>
      <c r="D21" s="126"/>
      <c r="E21" s="21">
        <v>10927394</v>
      </c>
      <c r="F21" s="126"/>
      <c r="G21" s="21">
        <v>938023</v>
      </c>
      <c r="H21" s="126"/>
      <c r="I21" s="21">
        <v>5928912</v>
      </c>
      <c r="J21" s="126"/>
      <c r="K21" s="21">
        <v>0</v>
      </c>
      <c r="L21" s="126"/>
      <c r="M21" s="21">
        <v>1423249</v>
      </c>
      <c r="N21" s="126"/>
      <c r="O21" s="21">
        <v>1022661</v>
      </c>
      <c r="P21" s="126"/>
      <c r="Q21" s="21">
        <v>353935</v>
      </c>
      <c r="R21" s="126"/>
      <c r="S21" s="21">
        <v>0</v>
      </c>
      <c r="T21" s="126"/>
      <c r="U21" s="21">
        <v>0</v>
      </c>
      <c r="V21" s="126"/>
      <c r="W21" s="126"/>
      <c r="X21" s="21">
        <v>2179750</v>
      </c>
      <c r="Y21" s="126"/>
      <c r="Z21" s="21">
        <v>10349788</v>
      </c>
      <c r="AA21" s="21"/>
      <c r="AB21" s="21">
        <v>0</v>
      </c>
      <c r="AC21" s="21"/>
      <c r="AD21" s="21">
        <v>0</v>
      </c>
      <c r="AE21" s="126"/>
      <c r="AF21" s="21">
        <f>SUM(E21:AD21)</f>
        <v>33123712</v>
      </c>
      <c r="AG21" s="126"/>
      <c r="AH21" s="20">
        <f t="shared" si="1"/>
        <v>777.73449166471005</v>
      </c>
      <c r="AI21" s="126"/>
      <c r="AJ21" s="22">
        <f>IF(AH$53,AH21/AH$53*100,0)</f>
        <v>101.49869378699994</v>
      </c>
      <c r="AK21" s="268"/>
      <c r="AL21" s="94">
        <v>8</v>
      </c>
      <c r="AN21" s="268">
        <v>42590</v>
      </c>
    </row>
    <row r="22" spans="1:40" ht="11.25" x14ac:dyDescent="0.25">
      <c r="A22" s="94">
        <v>9</v>
      </c>
      <c r="B22" s="126"/>
      <c r="C22" s="94" t="s">
        <v>92</v>
      </c>
      <c r="D22" s="126"/>
      <c r="E22" s="21">
        <v>0</v>
      </c>
      <c r="F22" s="126"/>
      <c r="G22" s="21">
        <v>0</v>
      </c>
      <c r="H22" s="126"/>
      <c r="I22" s="21">
        <v>0</v>
      </c>
      <c r="J22" s="126"/>
      <c r="K22" s="21">
        <v>0</v>
      </c>
      <c r="L22" s="126"/>
      <c r="M22" s="21">
        <v>0</v>
      </c>
      <c r="N22" s="126"/>
      <c r="O22" s="21">
        <v>0</v>
      </c>
      <c r="P22" s="126"/>
      <c r="Q22" s="21">
        <v>0</v>
      </c>
      <c r="R22" s="126"/>
      <c r="S22" s="21">
        <v>0</v>
      </c>
      <c r="T22" s="126"/>
      <c r="U22" s="21">
        <v>0</v>
      </c>
      <c r="V22" s="126"/>
      <c r="W22" s="126"/>
      <c r="X22" s="21">
        <v>0</v>
      </c>
      <c r="Y22" s="126"/>
      <c r="Z22" s="21">
        <v>0</v>
      </c>
      <c r="AA22" s="21"/>
      <c r="AB22" s="21">
        <v>0</v>
      </c>
      <c r="AC22" s="21"/>
      <c r="AD22" s="21">
        <v>0</v>
      </c>
      <c r="AE22" s="126"/>
      <c r="AF22" s="21">
        <f>SUM(E22:AD22)</f>
        <v>0</v>
      </c>
      <c r="AG22" s="126"/>
      <c r="AH22" s="20">
        <f t="shared" si="1"/>
        <v>0</v>
      </c>
      <c r="AI22" s="126"/>
      <c r="AJ22" s="22">
        <f>IF(AH$53,AH22/AH$53*100,0)</f>
        <v>0</v>
      </c>
      <c r="AK22" s="268"/>
      <c r="AL22" s="94">
        <v>9</v>
      </c>
      <c r="AN22" s="268">
        <v>0</v>
      </c>
    </row>
    <row r="23" spans="1:40" ht="11.25" x14ac:dyDescent="0.25">
      <c r="A23" s="94">
        <v>10</v>
      </c>
      <c r="B23" s="126"/>
      <c r="C23" s="94" t="s">
        <v>93</v>
      </c>
      <c r="D23" s="126"/>
      <c r="E23" s="21">
        <v>13076127</v>
      </c>
      <c r="F23" s="126"/>
      <c r="G23" s="21">
        <v>1570569</v>
      </c>
      <c r="H23" s="126"/>
      <c r="I23" s="21">
        <v>10365899</v>
      </c>
      <c r="J23" s="126"/>
      <c r="K23" s="21">
        <v>0</v>
      </c>
      <c r="L23" s="126"/>
      <c r="M23" s="21">
        <v>726946</v>
      </c>
      <c r="N23" s="126"/>
      <c r="O23" s="21">
        <v>3337378</v>
      </c>
      <c r="P23" s="126"/>
      <c r="Q23" s="21">
        <v>833165</v>
      </c>
      <c r="R23" s="126"/>
      <c r="S23" s="21">
        <v>490689</v>
      </c>
      <c r="T23" s="126"/>
      <c r="U23" s="21">
        <v>0</v>
      </c>
      <c r="V23" s="126"/>
      <c r="W23" s="126"/>
      <c r="X23" s="21">
        <v>466388</v>
      </c>
      <c r="Y23" s="126"/>
      <c r="Z23" s="21">
        <v>6829649</v>
      </c>
      <c r="AA23" s="21"/>
      <c r="AB23" s="21">
        <v>0</v>
      </c>
      <c r="AC23" s="21"/>
      <c r="AD23" s="21">
        <v>2993782</v>
      </c>
      <c r="AE23" s="126"/>
      <c r="AF23" s="21">
        <f>SUM(E23:AD23)</f>
        <v>40690592</v>
      </c>
      <c r="AG23" s="126"/>
      <c r="AH23" s="20">
        <f t="shared" si="1"/>
        <v>1685.1897622794665</v>
      </c>
      <c r="AI23" s="126"/>
      <c r="AJ23" s="22">
        <f>IF(AH$53,AH23/AH$53*100,0)</f>
        <v>219.92667354700529</v>
      </c>
      <c r="AK23" s="268"/>
      <c r="AL23" s="94">
        <v>10</v>
      </c>
      <c r="AN23" s="268">
        <v>24146</v>
      </c>
    </row>
    <row r="24" spans="1:40" ht="11.25" x14ac:dyDescent="0.25">
      <c r="A24" s="94">
        <v>11</v>
      </c>
      <c r="B24" s="126"/>
      <c r="C24" s="94" t="s">
        <v>94</v>
      </c>
      <c r="D24" s="126"/>
      <c r="E24" s="21">
        <v>5896951</v>
      </c>
      <c r="F24" s="126"/>
      <c r="G24" s="21">
        <v>1325700</v>
      </c>
      <c r="H24" s="126"/>
      <c r="I24" s="21">
        <v>4915332</v>
      </c>
      <c r="J24" s="126"/>
      <c r="K24" s="21">
        <v>46634</v>
      </c>
      <c r="L24" s="126"/>
      <c r="M24" s="21">
        <v>327663</v>
      </c>
      <c r="N24" s="126"/>
      <c r="O24" s="21">
        <v>380948</v>
      </c>
      <c r="P24" s="126"/>
      <c r="Q24" s="21">
        <v>725376</v>
      </c>
      <c r="R24" s="126"/>
      <c r="S24" s="21">
        <v>183549</v>
      </c>
      <c r="T24" s="126"/>
      <c r="U24" s="21">
        <v>5525</v>
      </c>
      <c r="V24" s="126"/>
      <c r="W24" s="126"/>
      <c r="X24" s="21">
        <v>338943</v>
      </c>
      <c r="Y24" s="126"/>
      <c r="Z24" s="21">
        <v>4013646</v>
      </c>
      <c r="AA24" s="21"/>
      <c r="AB24" s="21">
        <v>0</v>
      </c>
      <c r="AC24" s="21"/>
      <c r="AD24" s="21">
        <v>10869</v>
      </c>
      <c r="AE24" s="126"/>
      <c r="AF24" s="21">
        <f>SUM(E24:AD24)</f>
        <v>18171136</v>
      </c>
      <c r="AG24" s="126"/>
      <c r="AH24" s="20">
        <f t="shared" ref="AH24:AH28" si="2">IFERROR(AF24/$AN24,0)</f>
        <v>1239.6736253240551</v>
      </c>
      <c r="AI24" s="126"/>
      <c r="AJ24" s="22">
        <f>IF(AH$53,AH24/AH$53*100,0)</f>
        <v>161.78433005235806</v>
      </c>
      <c r="AK24" s="268"/>
      <c r="AL24" s="94">
        <v>11</v>
      </c>
      <c r="AN24" s="268">
        <v>14658</v>
      </c>
    </row>
    <row r="25" spans="1:40" ht="11.25" x14ac:dyDescent="0.25">
      <c r="A25" s="94">
        <v>12</v>
      </c>
      <c r="B25" s="126"/>
      <c r="C25" s="94" t="s">
        <v>95</v>
      </c>
      <c r="D25" s="126"/>
      <c r="E25" s="21">
        <v>2171098</v>
      </c>
      <c r="F25" s="126"/>
      <c r="G25" s="21">
        <v>542265</v>
      </c>
      <c r="H25" s="126"/>
      <c r="I25" s="21">
        <v>1171365</v>
      </c>
      <c r="J25" s="126"/>
      <c r="K25" s="21">
        <v>0</v>
      </c>
      <c r="L25" s="126"/>
      <c r="M25" s="21">
        <v>199297</v>
      </c>
      <c r="N25" s="126"/>
      <c r="O25" s="21">
        <v>39910</v>
      </c>
      <c r="P25" s="126"/>
      <c r="Q25" s="21">
        <v>93731</v>
      </c>
      <c r="R25" s="126"/>
      <c r="S25" s="21">
        <v>311078</v>
      </c>
      <c r="T25" s="126"/>
      <c r="U25" s="21">
        <v>0</v>
      </c>
      <c r="V25" s="126"/>
      <c r="W25" s="126"/>
      <c r="X25" s="21">
        <v>194387</v>
      </c>
      <c r="Y25" s="126"/>
      <c r="Z25" s="21">
        <v>1917888</v>
      </c>
      <c r="AA25" s="21"/>
      <c r="AB25" s="21">
        <v>0</v>
      </c>
      <c r="AC25" s="21"/>
      <c r="AD25" s="21">
        <v>32446</v>
      </c>
      <c r="AE25" s="126"/>
      <c r="AF25" s="21">
        <f>SUM(E25:AD25)</f>
        <v>6673465</v>
      </c>
      <c r="AG25" s="126"/>
      <c r="AH25" s="20">
        <f t="shared" si="2"/>
        <v>815.82701711491438</v>
      </c>
      <c r="AI25" s="126"/>
      <c r="AJ25" s="22">
        <f>IF(AH$53,AH25/AH$53*100,0)</f>
        <v>106.46998105493124</v>
      </c>
      <c r="AK25" s="268"/>
      <c r="AL25" s="94">
        <v>12</v>
      </c>
      <c r="AN25" s="268">
        <v>8180</v>
      </c>
    </row>
    <row r="26" spans="1:40" ht="11.25" x14ac:dyDescent="0.25">
      <c r="A26" s="94">
        <v>13</v>
      </c>
      <c r="B26" s="126"/>
      <c r="C26" s="94" t="s">
        <v>96</v>
      </c>
      <c r="D26" s="126"/>
      <c r="E26" s="21">
        <v>15569291</v>
      </c>
      <c r="F26" s="126"/>
      <c r="G26" s="21">
        <v>1946425</v>
      </c>
      <c r="H26" s="126"/>
      <c r="I26" s="21">
        <v>7810020</v>
      </c>
      <c r="J26" s="126"/>
      <c r="K26" s="21">
        <v>0</v>
      </c>
      <c r="L26" s="126"/>
      <c r="M26" s="21">
        <v>137252</v>
      </c>
      <c r="N26" s="126"/>
      <c r="O26" s="21">
        <v>1112472</v>
      </c>
      <c r="P26" s="126"/>
      <c r="Q26" s="21">
        <v>1087879</v>
      </c>
      <c r="R26" s="126"/>
      <c r="S26" s="21">
        <v>532959</v>
      </c>
      <c r="T26" s="126"/>
      <c r="U26" s="21">
        <v>459244</v>
      </c>
      <c r="V26" s="126"/>
      <c r="W26" s="126"/>
      <c r="X26" s="21">
        <v>1661182</v>
      </c>
      <c r="Y26" s="126"/>
      <c r="Z26" s="21">
        <v>13849223</v>
      </c>
      <c r="AA26" s="21"/>
      <c r="AB26" s="21">
        <v>0</v>
      </c>
      <c r="AC26" s="21"/>
      <c r="AD26" s="21">
        <v>630000</v>
      </c>
      <c r="AE26" s="126"/>
      <c r="AF26" s="21">
        <f>SUM(E26:AD26)</f>
        <v>44795947</v>
      </c>
      <c r="AG26" s="126"/>
      <c r="AH26" s="20">
        <f t="shared" si="2"/>
        <v>1600.8843899649776</v>
      </c>
      <c r="AI26" s="126"/>
      <c r="AJ26" s="22">
        <f>IF(AH$53,AH26/AH$53*100,0)</f>
        <v>208.92435172528479</v>
      </c>
      <c r="AK26" s="268"/>
      <c r="AL26" s="94">
        <v>13</v>
      </c>
      <c r="AN26" s="268">
        <v>27982</v>
      </c>
    </row>
    <row r="27" spans="1:40" ht="11.25" x14ac:dyDescent="0.25">
      <c r="A27" s="94">
        <v>14</v>
      </c>
      <c r="B27" s="126"/>
      <c r="C27" s="94" t="s">
        <v>97</v>
      </c>
      <c r="D27" s="126"/>
      <c r="E27" s="21">
        <v>2936567</v>
      </c>
      <c r="F27" s="126"/>
      <c r="G27" s="21">
        <v>180675</v>
      </c>
      <c r="H27" s="126"/>
      <c r="I27" s="21">
        <v>1153607</v>
      </c>
      <c r="J27" s="126"/>
      <c r="K27" s="21">
        <v>0</v>
      </c>
      <c r="L27" s="126"/>
      <c r="M27" s="21">
        <v>140445</v>
      </c>
      <c r="N27" s="126"/>
      <c r="O27" s="21">
        <v>230513</v>
      </c>
      <c r="P27" s="126"/>
      <c r="Q27" s="21">
        <v>0</v>
      </c>
      <c r="R27" s="126"/>
      <c r="S27" s="21">
        <v>0</v>
      </c>
      <c r="T27" s="126"/>
      <c r="U27" s="21">
        <v>0</v>
      </c>
      <c r="V27" s="126"/>
      <c r="W27" s="126"/>
      <c r="X27" s="21">
        <v>204256</v>
      </c>
      <c r="Y27" s="126"/>
      <c r="Z27" s="21">
        <v>2581967</v>
      </c>
      <c r="AA27" s="21"/>
      <c r="AB27" s="21">
        <v>0</v>
      </c>
      <c r="AC27" s="21"/>
      <c r="AD27" s="21">
        <v>49772</v>
      </c>
      <c r="AE27" s="126"/>
      <c r="AF27" s="21">
        <f>SUM(E27:AD27)</f>
        <v>7477802</v>
      </c>
      <c r="AG27" s="126"/>
      <c r="AH27" s="20">
        <f t="shared" si="2"/>
        <v>1112.7681547619047</v>
      </c>
      <c r="AI27" s="126"/>
      <c r="AJ27" s="22">
        <f>IF(AH$53,AH27/AH$53*100,0)</f>
        <v>145.22245754376954</v>
      </c>
      <c r="AK27" s="268"/>
      <c r="AL27" s="94">
        <v>14</v>
      </c>
      <c r="AN27" s="268">
        <v>6720</v>
      </c>
    </row>
    <row r="28" spans="1:40" ht="11.25" x14ac:dyDescent="0.25">
      <c r="A28" s="94">
        <v>15</v>
      </c>
      <c r="B28" s="126"/>
      <c r="C28" s="94" t="s">
        <v>98</v>
      </c>
      <c r="D28" s="126"/>
      <c r="E28" s="21">
        <v>20875990</v>
      </c>
      <c r="F28" s="126"/>
      <c r="G28" s="21">
        <v>5073682</v>
      </c>
      <c r="H28" s="126"/>
      <c r="I28" s="21">
        <v>15296618</v>
      </c>
      <c r="J28" s="126"/>
      <c r="K28" s="21">
        <v>0</v>
      </c>
      <c r="L28" s="126"/>
      <c r="M28" s="21">
        <v>4440827</v>
      </c>
      <c r="N28" s="126"/>
      <c r="O28" s="21">
        <v>614608</v>
      </c>
      <c r="P28" s="126"/>
      <c r="Q28" s="21">
        <v>1619921</v>
      </c>
      <c r="R28" s="126"/>
      <c r="S28" s="21">
        <v>3838119</v>
      </c>
      <c r="T28" s="126"/>
      <c r="U28" s="21">
        <v>970865</v>
      </c>
      <c r="V28" s="126"/>
      <c r="W28" s="126"/>
      <c r="X28" s="21">
        <v>5519989</v>
      </c>
      <c r="Y28" s="126"/>
      <c r="Z28" s="21">
        <v>26862653</v>
      </c>
      <c r="AA28" s="21"/>
      <c r="AB28" s="21">
        <v>0</v>
      </c>
      <c r="AC28" s="21"/>
      <c r="AD28" s="21">
        <v>3016827</v>
      </c>
      <c r="AE28" s="126"/>
      <c r="AF28" s="21">
        <f>SUM(E28:AD28)</f>
        <v>88130099</v>
      </c>
      <c r="AG28" s="126"/>
      <c r="AH28" s="20">
        <f t="shared" si="2"/>
        <v>642.59120803803194</v>
      </c>
      <c r="AI28" s="126"/>
      <c r="AJ28" s="22">
        <f>IF(AH$53,AH28/AH$53*100,0)</f>
        <v>83.861740676133707</v>
      </c>
      <c r="AK28" s="268"/>
      <c r="AL28" s="94">
        <v>15</v>
      </c>
      <c r="AN28" s="268">
        <v>137148</v>
      </c>
    </row>
    <row r="29" spans="1:40" ht="11.25" x14ac:dyDescent="0.25">
      <c r="A29" s="94">
        <v>16</v>
      </c>
      <c r="B29" s="126"/>
      <c r="C29" s="94" t="s">
        <v>99</v>
      </c>
      <c r="D29" s="126"/>
      <c r="E29" s="21">
        <v>17692891</v>
      </c>
      <c r="F29" s="126"/>
      <c r="G29" s="21">
        <v>1979451</v>
      </c>
      <c r="H29" s="126"/>
      <c r="I29" s="21">
        <v>8026003</v>
      </c>
      <c r="J29" s="126"/>
      <c r="K29" s="21">
        <v>0</v>
      </c>
      <c r="L29" s="126"/>
      <c r="M29" s="21">
        <v>1279704</v>
      </c>
      <c r="N29" s="126"/>
      <c r="O29" s="21">
        <v>917973</v>
      </c>
      <c r="P29" s="126"/>
      <c r="Q29" s="21">
        <v>707464</v>
      </c>
      <c r="R29" s="126"/>
      <c r="S29" s="21">
        <v>474150</v>
      </c>
      <c r="T29" s="126"/>
      <c r="U29" s="21">
        <v>129922</v>
      </c>
      <c r="V29" s="126"/>
      <c r="W29" s="126"/>
      <c r="X29" s="21">
        <v>3597607</v>
      </c>
      <c r="Y29" s="126"/>
      <c r="Z29" s="21">
        <v>16439222</v>
      </c>
      <c r="AA29" s="21"/>
      <c r="AB29" s="21">
        <v>0</v>
      </c>
      <c r="AC29" s="21"/>
      <c r="AD29" s="21">
        <v>279466</v>
      </c>
      <c r="AE29" s="126"/>
      <c r="AF29" s="21">
        <f>SUM(E29:AD29)</f>
        <v>51523853</v>
      </c>
      <c r="AG29" s="126"/>
      <c r="AH29" s="20">
        <f t="shared" ref="AH29:AH33" si="3">IFERROR(AF29/$AN29,0)</f>
        <v>940.04475460682352</v>
      </c>
      <c r="AI29" s="126"/>
      <c r="AJ29" s="22">
        <f>IF(AH$53,AH29/AH$53*100,0)</f>
        <v>122.68108939039728</v>
      </c>
      <c r="AK29" s="268"/>
      <c r="AL29" s="94">
        <v>16</v>
      </c>
      <c r="AN29" s="268">
        <v>54810</v>
      </c>
    </row>
    <row r="30" spans="1:40" ht="11.25" x14ac:dyDescent="0.25">
      <c r="A30" s="94">
        <v>17</v>
      </c>
      <c r="B30" s="126"/>
      <c r="C30" s="94" t="s">
        <v>100</v>
      </c>
      <c r="D30" s="126"/>
      <c r="E30" s="21">
        <v>0</v>
      </c>
      <c r="F30" s="126"/>
      <c r="G30" s="21">
        <v>0</v>
      </c>
      <c r="H30" s="126"/>
      <c r="I30" s="21">
        <v>0</v>
      </c>
      <c r="J30" s="126"/>
      <c r="K30" s="21">
        <v>0</v>
      </c>
      <c r="L30" s="126"/>
      <c r="M30" s="21">
        <v>0</v>
      </c>
      <c r="N30" s="126"/>
      <c r="O30" s="21">
        <v>0</v>
      </c>
      <c r="P30" s="126"/>
      <c r="Q30" s="21">
        <v>0</v>
      </c>
      <c r="R30" s="126"/>
      <c r="S30" s="21">
        <v>0</v>
      </c>
      <c r="T30" s="126"/>
      <c r="U30" s="21">
        <v>0</v>
      </c>
      <c r="V30" s="126"/>
      <c r="W30" s="126"/>
      <c r="X30" s="21">
        <v>0</v>
      </c>
      <c r="Y30" s="126"/>
      <c r="Z30" s="21">
        <v>0</v>
      </c>
      <c r="AA30" s="21"/>
      <c r="AB30" s="21">
        <v>0</v>
      </c>
      <c r="AC30" s="21"/>
      <c r="AD30" s="21">
        <v>0</v>
      </c>
      <c r="AE30" s="126"/>
      <c r="AF30" s="21">
        <f>SUM(E30:AD30)</f>
        <v>0</v>
      </c>
      <c r="AG30" s="126"/>
      <c r="AH30" s="20">
        <f t="shared" si="3"/>
        <v>0</v>
      </c>
      <c r="AI30" s="126"/>
      <c r="AJ30" s="22">
        <f>IF(AH$53,AH30/AH$53*100,0)</f>
        <v>0</v>
      </c>
      <c r="AK30" s="268"/>
      <c r="AL30" s="94">
        <v>17</v>
      </c>
      <c r="AN30" s="268">
        <v>0</v>
      </c>
    </row>
    <row r="31" spans="1:40" ht="11.25" x14ac:dyDescent="0.25">
      <c r="A31" s="94">
        <v>18</v>
      </c>
      <c r="B31" s="126"/>
      <c r="C31" s="94" t="s">
        <v>101</v>
      </c>
      <c r="D31" s="126"/>
      <c r="E31" s="21">
        <v>1363789</v>
      </c>
      <c r="F31" s="126"/>
      <c r="G31" s="21">
        <v>311970</v>
      </c>
      <c r="H31" s="126"/>
      <c r="I31" s="21">
        <v>765579</v>
      </c>
      <c r="J31" s="126"/>
      <c r="K31" s="21">
        <v>0</v>
      </c>
      <c r="L31" s="126"/>
      <c r="M31" s="21">
        <v>0</v>
      </c>
      <c r="N31" s="126"/>
      <c r="O31" s="21">
        <v>162412</v>
      </c>
      <c r="P31" s="126"/>
      <c r="Q31" s="21">
        <v>133337</v>
      </c>
      <c r="R31" s="126"/>
      <c r="S31" s="21">
        <v>55407</v>
      </c>
      <c r="T31" s="126"/>
      <c r="U31" s="21">
        <v>0</v>
      </c>
      <c r="V31" s="126"/>
      <c r="W31" s="126"/>
      <c r="X31" s="21">
        <v>702285</v>
      </c>
      <c r="Y31" s="126"/>
      <c r="Z31" s="21">
        <v>1821361</v>
      </c>
      <c r="AA31" s="21"/>
      <c r="AB31" s="21">
        <v>0</v>
      </c>
      <c r="AC31" s="21"/>
      <c r="AD31" s="21">
        <v>26252</v>
      </c>
      <c r="AE31" s="126"/>
      <c r="AF31" s="21">
        <f>SUM(E31:AD31)</f>
        <v>5342392</v>
      </c>
      <c r="AG31" s="126"/>
      <c r="AH31" s="20">
        <f t="shared" si="3"/>
        <v>714.31902660783533</v>
      </c>
      <c r="AI31" s="126"/>
      <c r="AJ31" s="22">
        <f>IF(AH$53,AH31/AH$53*100,0)</f>
        <v>93.222621505069043</v>
      </c>
      <c r="AK31" s="268"/>
      <c r="AL31" s="94">
        <v>18</v>
      </c>
      <c r="AN31" s="268">
        <v>7479</v>
      </c>
    </row>
    <row r="32" spans="1:40" ht="11.25" x14ac:dyDescent="0.25">
      <c r="A32" s="94">
        <v>19</v>
      </c>
      <c r="B32" s="126"/>
      <c r="C32" s="94" t="s">
        <v>102</v>
      </c>
      <c r="D32" s="126"/>
      <c r="E32" s="21">
        <v>20685252</v>
      </c>
      <c r="F32" s="126"/>
      <c r="G32" s="21">
        <v>4733521</v>
      </c>
      <c r="H32" s="126"/>
      <c r="I32" s="21">
        <v>10165196</v>
      </c>
      <c r="J32" s="126"/>
      <c r="K32" s="21">
        <v>0</v>
      </c>
      <c r="L32" s="126"/>
      <c r="M32" s="21">
        <v>1792935</v>
      </c>
      <c r="N32" s="126"/>
      <c r="O32" s="21">
        <v>955810</v>
      </c>
      <c r="P32" s="126"/>
      <c r="Q32" s="21">
        <v>1177889</v>
      </c>
      <c r="R32" s="126"/>
      <c r="S32" s="21">
        <v>796786</v>
      </c>
      <c r="T32" s="126"/>
      <c r="U32" s="21">
        <v>757080</v>
      </c>
      <c r="V32" s="126"/>
      <c r="W32" s="126"/>
      <c r="X32" s="21">
        <v>2869336</v>
      </c>
      <c r="Y32" s="126"/>
      <c r="Z32" s="21">
        <v>17915086</v>
      </c>
      <c r="AA32" s="21"/>
      <c r="AB32" s="21">
        <v>0</v>
      </c>
      <c r="AC32" s="21"/>
      <c r="AD32" s="21">
        <v>0</v>
      </c>
      <c r="AE32" s="126"/>
      <c r="AF32" s="21">
        <f>SUM(E32:AD32)</f>
        <v>61848891</v>
      </c>
      <c r="AG32" s="126"/>
      <c r="AH32" s="20">
        <f t="shared" si="3"/>
        <v>769.31265625971764</v>
      </c>
      <c r="AI32" s="126"/>
      <c r="AJ32" s="22">
        <f>IF(AH$53,AH32/AH$53*100,0)</f>
        <v>100.39959724176872</v>
      </c>
      <c r="AK32" s="268"/>
      <c r="AL32" s="94">
        <v>19</v>
      </c>
      <c r="AN32" s="268">
        <v>80395</v>
      </c>
    </row>
    <row r="33" spans="1:40" ht="11.25" x14ac:dyDescent="0.25">
      <c r="A33" s="94">
        <v>20</v>
      </c>
      <c r="B33" s="126"/>
      <c r="C33" s="94" t="s">
        <v>103</v>
      </c>
      <c r="D33" s="126"/>
      <c r="E33" s="21">
        <v>12324357</v>
      </c>
      <c r="F33" s="126"/>
      <c r="G33" s="21">
        <v>639790</v>
      </c>
      <c r="H33" s="126"/>
      <c r="I33" s="21">
        <v>5366607</v>
      </c>
      <c r="J33" s="126"/>
      <c r="K33" s="21">
        <v>0</v>
      </c>
      <c r="L33" s="126"/>
      <c r="M33" s="21">
        <v>981790</v>
      </c>
      <c r="N33" s="126"/>
      <c r="O33" s="21">
        <v>565591</v>
      </c>
      <c r="P33" s="126"/>
      <c r="Q33" s="21">
        <v>1450277</v>
      </c>
      <c r="R33" s="126"/>
      <c r="S33" s="21">
        <v>504371</v>
      </c>
      <c r="T33" s="126"/>
      <c r="U33" s="21">
        <v>0</v>
      </c>
      <c r="V33" s="126"/>
      <c r="W33" s="126"/>
      <c r="X33" s="21">
        <v>475352</v>
      </c>
      <c r="Y33" s="126"/>
      <c r="Z33" s="21">
        <v>5574688</v>
      </c>
      <c r="AA33" s="21"/>
      <c r="AB33" s="21">
        <v>0</v>
      </c>
      <c r="AC33" s="21"/>
      <c r="AD33" s="21">
        <v>256735</v>
      </c>
      <c r="AE33" s="126"/>
      <c r="AF33" s="21">
        <f>SUM(E33:AD33)</f>
        <v>28139558</v>
      </c>
      <c r="AG33" s="126"/>
      <c r="AH33" s="20">
        <f t="shared" si="3"/>
        <v>657.89670812681197</v>
      </c>
      <c r="AI33" s="126"/>
      <c r="AJ33" s="22">
        <f>IF(AH$53,AH33/AH$53*100,0)</f>
        <v>85.859193898817438</v>
      </c>
      <c r="AK33" s="268"/>
      <c r="AL33" s="94">
        <v>20</v>
      </c>
      <c r="AN33" s="268">
        <v>42772</v>
      </c>
    </row>
    <row r="34" spans="1:40" ht="11.25" x14ac:dyDescent="0.25">
      <c r="A34" s="94">
        <v>21</v>
      </c>
      <c r="B34" s="126"/>
      <c r="C34" s="94" t="s">
        <v>104</v>
      </c>
      <c r="D34" s="126"/>
      <c r="E34" s="21">
        <v>3105224</v>
      </c>
      <c r="F34" s="126"/>
      <c r="G34" s="21">
        <v>801137</v>
      </c>
      <c r="H34" s="126"/>
      <c r="I34" s="21">
        <v>1146669</v>
      </c>
      <c r="J34" s="126"/>
      <c r="K34" s="21">
        <v>23698</v>
      </c>
      <c r="L34" s="126"/>
      <c r="M34" s="21">
        <v>516701</v>
      </c>
      <c r="N34" s="126"/>
      <c r="O34" s="21">
        <v>146853</v>
      </c>
      <c r="P34" s="126"/>
      <c r="Q34" s="21">
        <v>493910</v>
      </c>
      <c r="R34" s="126"/>
      <c r="S34" s="21">
        <v>216362</v>
      </c>
      <c r="T34" s="126"/>
      <c r="U34" s="21">
        <v>0</v>
      </c>
      <c r="V34" s="126"/>
      <c r="W34" s="126"/>
      <c r="X34" s="21">
        <v>0</v>
      </c>
      <c r="Y34" s="126"/>
      <c r="Z34" s="21">
        <v>465662</v>
      </c>
      <c r="AA34" s="21"/>
      <c r="AB34" s="21">
        <v>0</v>
      </c>
      <c r="AC34" s="21"/>
      <c r="AD34" s="21">
        <v>0</v>
      </c>
      <c r="AE34" s="126"/>
      <c r="AF34" s="21">
        <f>SUM(E34:AD34)</f>
        <v>6916216</v>
      </c>
      <c r="AG34" s="126"/>
      <c r="AH34" s="20">
        <f t="shared" ref="AH34:AH51" si="4">IFERROR(AF34/$AN34,0)</f>
        <v>401.66188512689473</v>
      </c>
      <c r="AI34" s="126"/>
      <c r="AJ34" s="22">
        <f>IF(AH$53,AH34/AH$53*100,0)</f>
        <v>52.419118762678508</v>
      </c>
      <c r="AK34" s="268"/>
      <c r="AL34" s="94">
        <v>21</v>
      </c>
      <c r="AN34" s="268">
        <v>17219</v>
      </c>
    </row>
    <row r="35" spans="1:40" ht="11.25" x14ac:dyDescent="0.25">
      <c r="A35" s="94">
        <v>22</v>
      </c>
      <c r="B35" s="126"/>
      <c r="C35" s="94" t="s">
        <v>105</v>
      </c>
      <c r="D35" s="126"/>
      <c r="E35" s="21">
        <v>2765851</v>
      </c>
      <c r="F35" s="126"/>
      <c r="G35" s="21">
        <v>585152</v>
      </c>
      <c r="H35" s="126"/>
      <c r="I35" s="21">
        <v>2157701</v>
      </c>
      <c r="J35" s="126"/>
      <c r="K35" s="21">
        <v>20000</v>
      </c>
      <c r="L35" s="126"/>
      <c r="M35" s="21">
        <v>345563</v>
      </c>
      <c r="N35" s="126"/>
      <c r="O35" s="21">
        <v>507145</v>
      </c>
      <c r="P35" s="126"/>
      <c r="Q35" s="21">
        <v>136558</v>
      </c>
      <c r="R35" s="126"/>
      <c r="S35" s="21">
        <v>144826</v>
      </c>
      <c r="T35" s="126"/>
      <c r="U35" s="21">
        <v>0</v>
      </c>
      <c r="V35" s="126"/>
      <c r="W35" s="126"/>
      <c r="X35" s="21">
        <v>15910</v>
      </c>
      <c r="Y35" s="126"/>
      <c r="Z35" s="21">
        <v>2340491</v>
      </c>
      <c r="AA35" s="21"/>
      <c r="AB35" s="21">
        <v>0</v>
      </c>
      <c r="AC35" s="21"/>
      <c r="AD35" s="21">
        <v>44</v>
      </c>
      <c r="AE35" s="126"/>
      <c r="AF35" s="21">
        <f>SUM(E35:AD35)</f>
        <v>9019241</v>
      </c>
      <c r="AG35" s="126"/>
      <c r="AH35" s="20">
        <f t="shared" si="4"/>
        <v>668.83507601038195</v>
      </c>
      <c r="AI35" s="126"/>
      <c r="AJ35" s="22">
        <f>IF(AH$53,AH35/AH$53*100,0)</f>
        <v>87.286711984028784</v>
      </c>
      <c r="AK35" s="268"/>
      <c r="AL35" s="94">
        <v>22</v>
      </c>
      <c r="AN35" s="268">
        <v>13485</v>
      </c>
    </row>
    <row r="36" spans="1:40" ht="11.25" x14ac:dyDescent="0.25">
      <c r="A36" s="94">
        <v>23</v>
      </c>
      <c r="B36" s="126"/>
      <c r="C36" s="94" t="s">
        <v>106</v>
      </c>
      <c r="D36" s="126"/>
      <c r="E36" s="21">
        <v>32707526</v>
      </c>
      <c r="F36" s="126"/>
      <c r="G36" s="21">
        <v>7322176</v>
      </c>
      <c r="H36" s="126"/>
      <c r="I36" s="21">
        <v>20599261</v>
      </c>
      <c r="J36" s="126"/>
      <c r="K36" s="21">
        <v>301263</v>
      </c>
      <c r="L36" s="126"/>
      <c r="M36" s="21">
        <v>4219377</v>
      </c>
      <c r="N36" s="126"/>
      <c r="O36" s="21">
        <v>1282753</v>
      </c>
      <c r="P36" s="126"/>
      <c r="Q36" s="21">
        <v>3013965</v>
      </c>
      <c r="R36" s="126"/>
      <c r="S36" s="21">
        <v>4111000</v>
      </c>
      <c r="T36" s="126"/>
      <c r="U36" s="21">
        <v>767921</v>
      </c>
      <c r="V36" s="126"/>
      <c r="W36" s="126"/>
      <c r="X36" s="21">
        <v>5411355</v>
      </c>
      <c r="Y36" s="126"/>
      <c r="Z36" s="21">
        <v>32341996</v>
      </c>
      <c r="AA36" s="21"/>
      <c r="AB36" s="21">
        <v>0</v>
      </c>
      <c r="AC36" s="21"/>
      <c r="AD36" s="21">
        <v>726536</v>
      </c>
      <c r="AE36" s="126"/>
      <c r="AF36" s="21">
        <f>SUM(E36:AD36)</f>
        <v>112805129</v>
      </c>
      <c r="AG36" s="126"/>
      <c r="AH36" s="20">
        <f t="shared" si="4"/>
        <v>605.67487798461184</v>
      </c>
      <c r="AI36" s="126"/>
      <c r="AJ36" s="22">
        <f>IF(AH$53,AH36/AH$53*100,0)</f>
        <v>79.043953474987845</v>
      </c>
      <c r="AK36" s="268"/>
      <c r="AL36" s="94">
        <v>23</v>
      </c>
      <c r="AN36" s="268">
        <v>186247</v>
      </c>
    </row>
    <row r="37" spans="1:40" ht="11.25" x14ac:dyDescent="0.25">
      <c r="A37" s="94">
        <v>24</v>
      </c>
      <c r="B37" s="126"/>
      <c r="C37" s="94" t="s">
        <v>107</v>
      </c>
      <c r="D37" s="126"/>
      <c r="E37" s="21">
        <v>42726193</v>
      </c>
      <c r="F37" s="126"/>
      <c r="G37" s="21">
        <v>15559944</v>
      </c>
      <c r="H37" s="126"/>
      <c r="I37" s="21">
        <v>32645360</v>
      </c>
      <c r="J37" s="126"/>
      <c r="K37" s="21">
        <v>296257</v>
      </c>
      <c r="L37" s="126"/>
      <c r="M37" s="21">
        <v>2236654</v>
      </c>
      <c r="N37" s="126"/>
      <c r="O37" s="21">
        <v>2564683</v>
      </c>
      <c r="P37" s="126"/>
      <c r="Q37" s="21">
        <v>4689999</v>
      </c>
      <c r="R37" s="126"/>
      <c r="S37" s="21">
        <v>6388731</v>
      </c>
      <c r="T37" s="126"/>
      <c r="U37" s="21">
        <v>3985616</v>
      </c>
      <c r="V37" s="126"/>
      <c r="W37" s="126"/>
      <c r="X37" s="21">
        <v>14539389</v>
      </c>
      <c r="Y37" s="126"/>
      <c r="Z37" s="21">
        <v>43567303</v>
      </c>
      <c r="AA37" s="21"/>
      <c r="AB37" s="21">
        <v>0</v>
      </c>
      <c r="AC37" s="21"/>
      <c r="AD37" s="21">
        <v>154076</v>
      </c>
      <c r="AE37" s="126"/>
      <c r="AF37" s="21">
        <f>SUM(E37:AD37)</f>
        <v>169354205</v>
      </c>
      <c r="AG37" s="126"/>
      <c r="AH37" s="20">
        <f t="shared" si="4"/>
        <v>711.55734123232708</v>
      </c>
      <c r="AI37" s="126"/>
      <c r="AJ37" s="22">
        <f>IF(AH$53,AH37/AH$53*100,0)</f>
        <v>92.862206143182803</v>
      </c>
      <c r="AK37" s="268"/>
      <c r="AL37" s="94">
        <v>24</v>
      </c>
      <c r="AN37" s="268">
        <v>238005</v>
      </c>
    </row>
    <row r="38" spans="1:40" ht="11.25" x14ac:dyDescent="0.25">
      <c r="A38" s="94">
        <v>25</v>
      </c>
      <c r="B38" s="126"/>
      <c r="C38" s="94" t="s">
        <v>108</v>
      </c>
      <c r="D38" s="126"/>
      <c r="E38" s="21">
        <v>0</v>
      </c>
      <c r="F38" s="126"/>
      <c r="G38" s="21">
        <v>0</v>
      </c>
      <c r="H38" s="126"/>
      <c r="I38" s="21">
        <v>0</v>
      </c>
      <c r="J38" s="126"/>
      <c r="K38" s="21">
        <v>0</v>
      </c>
      <c r="L38" s="126"/>
      <c r="M38" s="21">
        <v>0</v>
      </c>
      <c r="N38" s="126"/>
      <c r="O38" s="21">
        <v>0</v>
      </c>
      <c r="P38" s="126"/>
      <c r="Q38" s="21">
        <v>0</v>
      </c>
      <c r="R38" s="126"/>
      <c r="S38" s="21">
        <v>0</v>
      </c>
      <c r="T38" s="126"/>
      <c r="U38" s="21">
        <v>0</v>
      </c>
      <c r="V38" s="126"/>
      <c r="W38" s="126"/>
      <c r="X38" s="21">
        <v>0</v>
      </c>
      <c r="Y38" s="126"/>
      <c r="Z38" s="21">
        <v>0</v>
      </c>
      <c r="AA38" s="21"/>
      <c r="AB38" s="21">
        <v>0</v>
      </c>
      <c r="AC38" s="21"/>
      <c r="AD38" s="21">
        <v>0</v>
      </c>
      <c r="AE38" s="126"/>
      <c r="AF38" s="21">
        <f>SUM(E38:AD38)</f>
        <v>0</v>
      </c>
      <c r="AG38" s="126"/>
      <c r="AH38" s="20">
        <f t="shared" si="4"/>
        <v>0</v>
      </c>
      <c r="AI38" s="126"/>
      <c r="AJ38" s="22">
        <f>IF(AH$53,AH38/AH$53*100,0)</f>
        <v>0</v>
      </c>
      <c r="AK38" s="268"/>
      <c r="AL38" s="94">
        <v>25</v>
      </c>
      <c r="AN38" s="268">
        <v>0</v>
      </c>
    </row>
    <row r="39" spans="1:40" ht="11.25" x14ac:dyDescent="0.25">
      <c r="A39" s="94">
        <v>26</v>
      </c>
      <c r="B39" s="126"/>
      <c r="C39" s="94" t="s">
        <v>109</v>
      </c>
      <c r="D39" s="126"/>
      <c r="E39" s="21">
        <v>0</v>
      </c>
      <c r="F39" s="126"/>
      <c r="G39" s="21">
        <v>0</v>
      </c>
      <c r="H39" s="126"/>
      <c r="I39" s="21">
        <v>0</v>
      </c>
      <c r="J39" s="126"/>
      <c r="K39" s="21">
        <v>0</v>
      </c>
      <c r="L39" s="126"/>
      <c r="M39" s="21">
        <v>0</v>
      </c>
      <c r="N39" s="126"/>
      <c r="O39" s="21">
        <v>0</v>
      </c>
      <c r="P39" s="126"/>
      <c r="Q39" s="21">
        <v>0</v>
      </c>
      <c r="R39" s="126"/>
      <c r="S39" s="21">
        <v>0</v>
      </c>
      <c r="T39" s="126"/>
      <c r="U39" s="21">
        <v>0</v>
      </c>
      <c r="V39" s="126"/>
      <c r="W39" s="126"/>
      <c r="X39" s="21">
        <v>0</v>
      </c>
      <c r="Y39" s="126"/>
      <c r="Z39" s="21">
        <v>0</v>
      </c>
      <c r="AA39" s="21"/>
      <c r="AB39" s="21">
        <v>0</v>
      </c>
      <c r="AC39" s="21"/>
      <c r="AD39" s="21">
        <v>0</v>
      </c>
      <c r="AE39" s="126"/>
      <c r="AF39" s="21">
        <f>SUM(E39:AD39)</f>
        <v>0</v>
      </c>
      <c r="AG39" s="126"/>
      <c r="AH39" s="20">
        <f t="shared" si="4"/>
        <v>0</v>
      </c>
      <c r="AI39" s="126"/>
      <c r="AJ39" s="22">
        <f>IF(AH$53,AH39/AH$53*100,0)</f>
        <v>0</v>
      </c>
      <c r="AK39" s="268"/>
      <c r="AL39" s="94">
        <v>26</v>
      </c>
      <c r="AN39" s="268">
        <v>0</v>
      </c>
    </row>
    <row r="40" spans="1:40" ht="11.25" x14ac:dyDescent="0.25">
      <c r="A40" s="94">
        <v>27</v>
      </c>
      <c r="B40" s="126"/>
      <c r="C40" s="94" t="s">
        <v>110</v>
      </c>
      <c r="D40" s="126"/>
      <c r="E40" s="21">
        <v>1038184</v>
      </c>
      <c r="F40" s="126"/>
      <c r="G40" s="21">
        <v>322314</v>
      </c>
      <c r="H40" s="126"/>
      <c r="I40" s="21">
        <v>488190</v>
      </c>
      <c r="J40" s="126"/>
      <c r="K40" s="21">
        <v>0</v>
      </c>
      <c r="L40" s="126"/>
      <c r="M40" s="21">
        <v>0</v>
      </c>
      <c r="N40" s="126"/>
      <c r="O40" s="21">
        <v>18887</v>
      </c>
      <c r="P40" s="126"/>
      <c r="Q40" s="21">
        <v>304821</v>
      </c>
      <c r="R40" s="126"/>
      <c r="S40" s="21">
        <v>69293</v>
      </c>
      <c r="T40" s="126"/>
      <c r="U40" s="21">
        <v>0</v>
      </c>
      <c r="V40" s="126"/>
      <c r="W40" s="126"/>
      <c r="X40" s="21">
        <v>0</v>
      </c>
      <c r="Y40" s="126"/>
      <c r="Z40" s="21">
        <v>948641</v>
      </c>
      <c r="AA40" s="21"/>
      <c r="AB40" s="21">
        <v>0</v>
      </c>
      <c r="AC40" s="21"/>
      <c r="AD40" s="21">
        <v>126705</v>
      </c>
      <c r="AE40" s="126"/>
      <c r="AF40" s="21">
        <f>SUM(E40:AD40)</f>
        <v>3317035</v>
      </c>
      <c r="AG40" s="126"/>
      <c r="AH40" s="20">
        <f t="shared" si="4"/>
        <v>266.21468699839488</v>
      </c>
      <c r="AI40" s="126"/>
      <c r="AJ40" s="22">
        <f>IF(AH$53,AH40/AH$53*100,0)</f>
        <v>34.742503112361547</v>
      </c>
      <c r="AK40" s="268"/>
      <c r="AL40" s="94">
        <v>27</v>
      </c>
      <c r="AN40" s="268">
        <v>12460</v>
      </c>
    </row>
    <row r="41" spans="1:40" ht="11.25" x14ac:dyDescent="0.25">
      <c r="A41" s="94">
        <v>28</v>
      </c>
      <c r="B41" s="126"/>
      <c r="C41" s="94" t="s">
        <v>111</v>
      </c>
      <c r="D41" s="126"/>
      <c r="E41" s="21">
        <v>10705732</v>
      </c>
      <c r="F41" s="126"/>
      <c r="G41" s="21">
        <v>8658682</v>
      </c>
      <c r="H41" s="126"/>
      <c r="I41" s="21">
        <v>7701420</v>
      </c>
      <c r="J41" s="126"/>
      <c r="K41" s="21">
        <v>0</v>
      </c>
      <c r="L41" s="126"/>
      <c r="M41" s="21">
        <v>2589580</v>
      </c>
      <c r="N41" s="126"/>
      <c r="O41" s="21">
        <v>877053</v>
      </c>
      <c r="P41" s="126"/>
      <c r="Q41" s="21">
        <v>2254151</v>
      </c>
      <c r="R41" s="126"/>
      <c r="S41" s="21">
        <v>2876738</v>
      </c>
      <c r="T41" s="126"/>
      <c r="U41" s="21">
        <v>289825</v>
      </c>
      <c r="V41" s="126"/>
      <c r="W41" s="126"/>
      <c r="X41" s="21">
        <v>1257948</v>
      </c>
      <c r="Y41" s="126"/>
      <c r="Z41" s="21">
        <v>11220911</v>
      </c>
      <c r="AA41" s="21"/>
      <c r="AB41" s="21">
        <v>0</v>
      </c>
      <c r="AC41" s="21"/>
      <c r="AD41" s="21">
        <v>29537</v>
      </c>
      <c r="AE41" s="126"/>
      <c r="AF41" s="21">
        <f>SUM(E41:AD41)</f>
        <v>48461577</v>
      </c>
      <c r="AG41" s="126"/>
      <c r="AH41" s="20">
        <f t="shared" si="4"/>
        <v>494.93516825818313</v>
      </c>
      <c r="AI41" s="126"/>
      <c r="AJ41" s="22">
        <f>IF(AH$53,AH41/AH$53*100,0)</f>
        <v>64.591803019984368</v>
      </c>
      <c r="AK41" s="268"/>
      <c r="AL41" s="94">
        <v>28</v>
      </c>
      <c r="AN41" s="268">
        <v>97915</v>
      </c>
    </row>
    <row r="42" spans="1:40" ht="11.25" x14ac:dyDescent="0.25">
      <c r="A42" s="94">
        <v>29</v>
      </c>
      <c r="B42" s="126"/>
      <c r="C42" s="94" t="s">
        <v>112</v>
      </c>
      <c r="D42" s="126"/>
      <c r="E42" s="21">
        <v>1509145</v>
      </c>
      <c r="F42" s="126"/>
      <c r="G42" s="21">
        <v>444142</v>
      </c>
      <c r="H42" s="126"/>
      <c r="I42" s="21">
        <v>598325</v>
      </c>
      <c r="J42" s="126"/>
      <c r="K42" s="21">
        <v>43364</v>
      </c>
      <c r="L42" s="126"/>
      <c r="M42" s="21">
        <v>200104</v>
      </c>
      <c r="N42" s="126"/>
      <c r="O42" s="21">
        <v>217516</v>
      </c>
      <c r="P42" s="126"/>
      <c r="Q42" s="21">
        <v>160860</v>
      </c>
      <c r="R42" s="126"/>
      <c r="S42" s="21">
        <v>117021</v>
      </c>
      <c r="T42" s="126"/>
      <c r="U42" s="21">
        <v>0</v>
      </c>
      <c r="V42" s="126"/>
      <c r="W42" s="126"/>
      <c r="X42" s="21">
        <v>223957</v>
      </c>
      <c r="Y42" s="126"/>
      <c r="Z42" s="21">
        <v>1366556</v>
      </c>
      <c r="AA42" s="21"/>
      <c r="AB42" s="21">
        <v>0</v>
      </c>
      <c r="AC42" s="21"/>
      <c r="AD42" s="21">
        <v>0</v>
      </c>
      <c r="AE42" s="126"/>
      <c r="AF42" s="21">
        <f>SUM(E42:AD42)</f>
        <v>4880990</v>
      </c>
      <c r="AG42" s="126"/>
      <c r="AH42" s="20">
        <f t="shared" si="4"/>
        <v>277.26596228129972</v>
      </c>
      <c r="AI42" s="126"/>
      <c r="AJ42" s="22">
        <f>IF(AH$53,AH42/AH$53*100,0)</f>
        <v>36.184756243625493</v>
      </c>
      <c r="AK42" s="268"/>
      <c r="AL42" s="94">
        <v>29</v>
      </c>
      <c r="AN42" s="268">
        <v>17604</v>
      </c>
    </row>
    <row r="43" spans="1:40" ht="11.25" x14ac:dyDescent="0.25">
      <c r="A43" s="94">
        <v>30</v>
      </c>
      <c r="B43" s="126"/>
      <c r="C43" s="94" t="s">
        <v>113</v>
      </c>
      <c r="D43" s="126"/>
      <c r="E43" s="21">
        <v>44689387</v>
      </c>
      <c r="F43" s="126"/>
      <c r="G43" s="21">
        <v>18618297</v>
      </c>
      <c r="H43" s="126"/>
      <c r="I43" s="21">
        <v>41035093</v>
      </c>
      <c r="J43" s="126"/>
      <c r="K43" s="21">
        <v>0</v>
      </c>
      <c r="L43" s="126"/>
      <c r="M43" s="21">
        <v>6337362</v>
      </c>
      <c r="N43" s="126"/>
      <c r="O43" s="21">
        <v>4278305</v>
      </c>
      <c r="P43" s="126"/>
      <c r="Q43" s="21">
        <v>0</v>
      </c>
      <c r="R43" s="126"/>
      <c r="S43" s="21">
        <v>2579506</v>
      </c>
      <c r="T43" s="126"/>
      <c r="U43" s="21">
        <v>1909783</v>
      </c>
      <c r="V43" s="126"/>
      <c r="W43" s="126"/>
      <c r="X43" s="21">
        <v>8130205</v>
      </c>
      <c r="Y43" s="126"/>
      <c r="Z43" s="21">
        <v>45762510</v>
      </c>
      <c r="AA43" s="21"/>
      <c r="AB43" s="21">
        <v>0</v>
      </c>
      <c r="AC43" s="21"/>
      <c r="AD43" s="21">
        <v>726465</v>
      </c>
      <c r="AE43" s="126"/>
      <c r="AF43" s="21">
        <f>SUM(E43:AD43)</f>
        <v>174066913</v>
      </c>
      <c r="AG43" s="126"/>
      <c r="AH43" s="20">
        <f t="shared" si="4"/>
        <v>768.1342968094965</v>
      </c>
      <c r="AI43" s="126"/>
      <c r="AJ43" s="22">
        <f>IF(AH$53,AH43/AH$53*100,0)</f>
        <v>100.24581475392635</v>
      </c>
      <c r="AK43" s="268"/>
      <c r="AL43" s="94">
        <v>30</v>
      </c>
      <c r="AN43" s="268">
        <v>226610</v>
      </c>
    </row>
    <row r="44" spans="1:40" ht="11.25" x14ac:dyDescent="0.25">
      <c r="A44" s="94">
        <v>31</v>
      </c>
      <c r="B44" s="126"/>
      <c r="C44" s="94" t="s">
        <v>114</v>
      </c>
      <c r="D44" s="126"/>
      <c r="E44" s="21">
        <v>26412560</v>
      </c>
      <c r="F44" s="126"/>
      <c r="G44" s="21">
        <v>9355793</v>
      </c>
      <c r="H44" s="126"/>
      <c r="I44" s="21">
        <v>15762152</v>
      </c>
      <c r="J44" s="126"/>
      <c r="K44" s="21">
        <v>414134</v>
      </c>
      <c r="L44" s="126"/>
      <c r="M44" s="21">
        <v>2684923</v>
      </c>
      <c r="N44" s="126"/>
      <c r="O44" s="21">
        <v>2032726</v>
      </c>
      <c r="P44" s="126"/>
      <c r="Q44" s="21">
        <v>1814416</v>
      </c>
      <c r="R44" s="126"/>
      <c r="S44" s="21">
        <v>1804158</v>
      </c>
      <c r="T44" s="126"/>
      <c r="U44" s="21">
        <v>949394</v>
      </c>
      <c r="V44" s="126"/>
      <c r="W44" s="126"/>
      <c r="X44" s="21">
        <v>4746104</v>
      </c>
      <c r="Y44" s="126"/>
      <c r="Z44" s="21">
        <v>19248569</v>
      </c>
      <c r="AA44" s="21"/>
      <c r="AB44" s="21">
        <v>0</v>
      </c>
      <c r="AC44" s="21"/>
      <c r="AD44" s="21">
        <v>1018196</v>
      </c>
      <c r="AE44" s="126"/>
      <c r="AF44" s="21">
        <f>SUM(E44:AD44)</f>
        <v>86243125</v>
      </c>
      <c r="AG44" s="126"/>
      <c r="AH44" s="20">
        <f t="shared" si="4"/>
        <v>862.33639299677031</v>
      </c>
      <c r="AI44" s="126"/>
      <c r="AJ44" s="22">
        <f>IF(AH$53,AH44/AH$53*100,0)</f>
        <v>112.53971430123826</v>
      </c>
      <c r="AK44" s="268"/>
      <c r="AL44" s="94">
        <v>31</v>
      </c>
      <c r="AN44" s="268">
        <v>100011</v>
      </c>
    </row>
    <row r="45" spans="1:40" ht="11.25" x14ac:dyDescent="0.25">
      <c r="A45" s="94">
        <v>32</v>
      </c>
      <c r="B45" s="126"/>
      <c r="C45" s="94" t="s">
        <v>115</v>
      </c>
      <c r="D45" s="126"/>
      <c r="E45" s="21">
        <v>9071908</v>
      </c>
      <c r="F45" s="126"/>
      <c r="G45" s="21">
        <v>1220636</v>
      </c>
      <c r="H45" s="126"/>
      <c r="I45" s="21">
        <v>6176361</v>
      </c>
      <c r="J45" s="126"/>
      <c r="K45" s="21">
        <v>156723</v>
      </c>
      <c r="L45" s="126"/>
      <c r="M45" s="21">
        <v>614000</v>
      </c>
      <c r="N45" s="126"/>
      <c r="O45" s="21">
        <v>385638</v>
      </c>
      <c r="P45" s="126"/>
      <c r="Q45" s="21">
        <v>585537</v>
      </c>
      <c r="R45" s="126"/>
      <c r="S45" s="21">
        <v>583774</v>
      </c>
      <c r="T45" s="126"/>
      <c r="U45" s="21">
        <v>268513</v>
      </c>
      <c r="V45" s="126"/>
      <c r="W45" s="126"/>
      <c r="X45" s="21">
        <v>1674212</v>
      </c>
      <c r="Y45" s="126"/>
      <c r="Z45" s="21">
        <v>5835238</v>
      </c>
      <c r="AA45" s="21"/>
      <c r="AB45" s="21">
        <v>0</v>
      </c>
      <c r="AC45" s="21"/>
      <c r="AD45" s="21">
        <v>161272</v>
      </c>
      <c r="AE45" s="126"/>
      <c r="AF45" s="21">
        <f>SUM(E45:AD45)</f>
        <v>26733812</v>
      </c>
      <c r="AG45" s="126"/>
      <c r="AH45" s="20">
        <f t="shared" si="4"/>
        <v>1054.754675293932</v>
      </c>
      <c r="AI45" s="126"/>
      <c r="AJ45" s="22">
        <f>IF(AH$53,AH45/AH$53*100,0)</f>
        <v>137.65137454417859</v>
      </c>
      <c r="AK45" s="268"/>
      <c r="AL45" s="94">
        <v>32</v>
      </c>
      <c r="AN45" s="268">
        <v>25346</v>
      </c>
    </row>
    <row r="46" spans="1:40" ht="11.25" x14ac:dyDescent="0.25">
      <c r="A46" s="94">
        <v>33</v>
      </c>
      <c r="B46" s="126"/>
      <c r="C46" s="94" t="s">
        <v>116</v>
      </c>
      <c r="D46" s="126"/>
      <c r="E46" s="21">
        <v>5484719</v>
      </c>
      <c r="F46" s="126"/>
      <c r="G46" s="21">
        <v>1183396</v>
      </c>
      <c r="H46" s="126"/>
      <c r="I46" s="21">
        <v>2741890</v>
      </c>
      <c r="J46" s="126"/>
      <c r="K46" s="21">
        <v>0</v>
      </c>
      <c r="L46" s="126"/>
      <c r="M46" s="21">
        <v>0</v>
      </c>
      <c r="N46" s="126"/>
      <c r="O46" s="21">
        <v>647823</v>
      </c>
      <c r="P46" s="126"/>
      <c r="Q46" s="21">
        <v>448883</v>
      </c>
      <c r="R46" s="126"/>
      <c r="S46" s="21">
        <v>384700</v>
      </c>
      <c r="T46" s="126"/>
      <c r="U46" s="21">
        <v>0</v>
      </c>
      <c r="V46" s="126"/>
      <c r="W46" s="126"/>
      <c r="X46" s="21">
        <v>1208260</v>
      </c>
      <c r="Y46" s="126"/>
      <c r="Z46" s="21">
        <v>5809981</v>
      </c>
      <c r="AA46" s="21"/>
      <c r="AB46" s="21">
        <v>0</v>
      </c>
      <c r="AC46" s="21"/>
      <c r="AD46" s="21">
        <v>30579</v>
      </c>
      <c r="AE46" s="126"/>
      <c r="AF46" s="21">
        <f>SUM(E46:AD46)</f>
        <v>17940231</v>
      </c>
      <c r="AG46" s="126"/>
      <c r="AH46" s="20">
        <f t="shared" si="4"/>
        <v>696.70799999999997</v>
      </c>
      <c r="AI46" s="126"/>
      <c r="AJ46" s="22">
        <f>IF(AH$53,AH46/AH$53*100,0)</f>
        <v>90.924284198313714</v>
      </c>
      <c r="AK46" s="268"/>
      <c r="AL46" s="94">
        <v>33</v>
      </c>
      <c r="AN46" s="268">
        <v>25750</v>
      </c>
    </row>
    <row r="47" spans="1:40" ht="11.25" x14ac:dyDescent="0.25">
      <c r="A47" s="94">
        <v>34</v>
      </c>
      <c r="B47" s="126"/>
      <c r="C47" s="94" t="s">
        <v>117</v>
      </c>
      <c r="D47" s="126"/>
      <c r="E47" s="21">
        <v>16370460</v>
      </c>
      <c r="F47" s="126"/>
      <c r="G47" s="21">
        <v>5024008</v>
      </c>
      <c r="H47" s="126"/>
      <c r="I47" s="21">
        <v>10964624</v>
      </c>
      <c r="J47" s="126"/>
      <c r="K47" s="21">
        <v>0</v>
      </c>
      <c r="L47" s="126"/>
      <c r="M47" s="21">
        <v>2709174</v>
      </c>
      <c r="N47" s="126"/>
      <c r="O47" s="21">
        <v>747889</v>
      </c>
      <c r="P47" s="126"/>
      <c r="Q47" s="21">
        <v>3279397</v>
      </c>
      <c r="R47" s="126"/>
      <c r="S47" s="21">
        <v>1831481</v>
      </c>
      <c r="T47" s="126"/>
      <c r="U47" s="21">
        <v>177788</v>
      </c>
      <c r="V47" s="126"/>
      <c r="W47" s="126"/>
      <c r="X47" s="21">
        <v>2206627</v>
      </c>
      <c r="Y47" s="126"/>
      <c r="Z47" s="21">
        <v>15617080</v>
      </c>
      <c r="AA47" s="21"/>
      <c r="AB47" s="21">
        <v>0</v>
      </c>
      <c r="AC47" s="21"/>
      <c r="AD47" s="21">
        <v>109661</v>
      </c>
      <c r="AE47" s="126"/>
      <c r="AF47" s="21">
        <f>SUM(E47:AD47)</f>
        <v>59038189</v>
      </c>
      <c r="AG47" s="126"/>
      <c r="AH47" s="20">
        <f t="shared" si="4"/>
        <v>625.90845383995588</v>
      </c>
      <c r="AI47" s="126"/>
      <c r="AJ47" s="22">
        <f>IF(AH$53,AH47/AH$53*100,0)</f>
        <v>81.684548102033091</v>
      </c>
      <c r="AK47" s="268"/>
      <c r="AL47" s="94">
        <v>34</v>
      </c>
      <c r="AN47" s="268">
        <v>94324</v>
      </c>
    </row>
    <row r="48" spans="1:40" ht="11.25" x14ac:dyDescent="0.25">
      <c r="A48" s="94">
        <v>35</v>
      </c>
      <c r="B48" s="126"/>
      <c r="C48" s="94" t="s">
        <v>118</v>
      </c>
      <c r="D48" s="126"/>
      <c r="E48" s="21">
        <v>87383198</v>
      </c>
      <c r="F48" s="126"/>
      <c r="G48" s="21">
        <v>26938776</v>
      </c>
      <c r="H48" s="126"/>
      <c r="I48" s="21">
        <v>55489629</v>
      </c>
      <c r="J48" s="126"/>
      <c r="K48" s="21">
        <v>0</v>
      </c>
      <c r="L48" s="126"/>
      <c r="M48" s="21">
        <v>10474573</v>
      </c>
      <c r="N48" s="126"/>
      <c r="O48" s="21">
        <v>4367291</v>
      </c>
      <c r="P48" s="126"/>
      <c r="Q48" s="21">
        <v>13146819</v>
      </c>
      <c r="R48" s="126"/>
      <c r="S48" s="21">
        <v>8804084</v>
      </c>
      <c r="T48" s="126"/>
      <c r="U48" s="21">
        <v>7568665</v>
      </c>
      <c r="V48" s="126"/>
      <c r="W48" s="126"/>
      <c r="X48" s="21">
        <v>48186507</v>
      </c>
      <c r="Y48" s="126"/>
      <c r="Z48" s="21">
        <v>85941096</v>
      </c>
      <c r="AA48" s="21"/>
      <c r="AB48" s="21">
        <v>0</v>
      </c>
      <c r="AC48" s="21"/>
      <c r="AD48" s="21">
        <v>1999649</v>
      </c>
      <c r="AE48" s="126"/>
      <c r="AF48" s="21">
        <f>SUM(E48:AD48)</f>
        <v>350300287</v>
      </c>
      <c r="AG48" s="126"/>
      <c r="AH48" s="20">
        <f t="shared" si="4"/>
        <v>762.4007813350164</v>
      </c>
      <c r="AI48" s="126"/>
      <c r="AJ48" s="22">
        <f>IF(AH$53,AH48/AH$53*100,0)</f>
        <v>99.497558970359847</v>
      </c>
      <c r="AK48" s="268"/>
      <c r="AL48" s="94">
        <v>35</v>
      </c>
      <c r="AN48" s="268">
        <v>459470</v>
      </c>
    </row>
    <row r="49" spans="1:40" ht="11.25" x14ac:dyDescent="0.25">
      <c r="A49" s="94">
        <v>36</v>
      </c>
      <c r="B49" s="126"/>
      <c r="C49" s="94" t="s">
        <v>119</v>
      </c>
      <c r="D49" s="126"/>
      <c r="E49" s="21">
        <v>6890032</v>
      </c>
      <c r="F49" s="126"/>
      <c r="G49" s="21">
        <v>1050236</v>
      </c>
      <c r="H49" s="126"/>
      <c r="I49" s="21">
        <v>2833854</v>
      </c>
      <c r="J49" s="126"/>
      <c r="K49" s="21">
        <v>0</v>
      </c>
      <c r="L49" s="126"/>
      <c r="M49" s="21">
        <v>432872</v>
      </c>
      <c r="N49" s="126"/>
      <c r="O49" s="21">
        <v>374624</v>
      </c>
      <c r="P49" s="126"/>
      <c r="Q49" s="21">
        <v>377292</v>
      </c>
      <c r="R49" s="126"/>
      <c r="S49" s="21">
        <v>431509</v>
      </c>
      <c r="T49" s="126"/>
      <c r="U49" s="21">
        <v>0</v>
      </c>
      <c r="V49" s="126"/>
      <c r="W49" s="126"/>
      <c r="X49" s="21">
        <v>860607</v>
      </c>
      <c r="Y49" s="126"/>
      <c r="Z49" s="21">
        <v>6236664</v>
      </c>
      <c r="AA49" s="21"/>
      <c r="AB49" s="21">
        <v>0</v>
      </c>
      <c r="AC49" s="21"/>
      <c r="AD49" s="21">
        <v>27735</v>
      </c>
      <c r="AE49" s="126"/>
      <c r="AF49" s="21">
        <f>SUM(E49:AD49)</f>
        <v>19515425</v>
      </c>
      <c r="AG49" s="126"/>
      <c r="AH49" s="20">
        <f t="shared" si="4"/>
        <v>879.23161830960532</v>
      </c>
      <c r="AI49" s="126"/>
      <c r="AJ49" s="22">
        <f>IF(AH$53,AH49/AH$53*100,0)</f>
        <v>114.74463554218677</v>
      </c>
      <c r="AK49" s="268"/>
      <c r="AL49" s="94">
        <v>36</v>
      </c>
      <c r="AN49" s="268">
        <v>22196</v>
      </c>
    </row>
    <row r="50" spans="1:40" ht="11.25" x14ac:dyDescent="0.25">
      <c r="A50" s="94">
        <v>37</v>
      </c>
      <c r="B50" s="126"/>
      <c r="C50" s="94" t="s">
        <v>120</v>
      </c>
      <c r="D50" s="126"/>
      <c r="E50" s="21">
        <v>6887726</v>
      </c>
      <c r="F50" s="126"/>
      <c r="G50" s="21">
        <v>297000</v>
      </c>
      <c r="H50" s="126"/>
      <c r="I50" s="21">
        <v>2349858</v>
      </c>
      <c r="J50" s="126"/>
      <c r="K50" s="21">
        <v>94819</v>
      </c>
      <c r="L50" s="126"/>
      <c r="M50" s="21">
        <v>0</v>
      </c>
      <c r="N50" s="126"/>
      <c r="O50" s="21">
        <v>376742</v>
      </c>
      <c r="P50" s="126"/>
      <c r="Q50" s="21">
        <v>450965</v>
      </c>
      <c r="R50" s="126"/>
      <c r="S50" s="21">
        <v>182672</v>
      </c>
      <c r="T50" s="126"/>
      <c r="U50" s="21">
        <v>0</v>
      </c>
      <c r="V50" s="126"/>
      <c r="W50" s="126"/>
      <c r="X50" s="21">
        <v>4415310</v>
      </c>
      <c r="Y50" s="126"/>
      <c r="Z50" s="21">
        <v>7877823</v>
      </c>
      <c r="AA50" s="21"/>
      <c r="AB50" s="21">
        <v>0</v>
      </c>
      <c r="AC50" s="21"/>
      <c r="AD50" s="21">
        <v>77915</v>
      </c>
      <c r="AE50" s="126"/>
      <c r="AF50" s="21">
        <f>SUM(E50:AD50)</f>
        <v>23010830</v>
      </c>
      <c r="AG50" s="126"/>
      <c r="AH50" s="20">
        <f t="shared" si="4"/>
        <v>1436.6504339139665</v>
      </c>
      <c r="AI50" s="126"/>
      <c r="AJ50" s="22">
        <f>IF(AH$53,AH50/AH$53*100,0)</f>
        <v>187.4909034298791</v>
      </c>
      <c r="AK50" s="268"/>
      <c r="AL50" s="94">
        <v>37</v>
      </c>
      <c r="AN50" s="268">
        <v>16017</v>
      </c>
    </row>
    <row r="51" spans="1:40" ht="11.25" x14ac:dyDescent="0.25">
      <c r="A51" s="131">
        <v>38</v>
      </c>
      <c r="B51" s="126"/>
      <c r="C51" s="94" t="s">
        <v>121</v>
      </c>
      <c r="D51" s="126"/>
      <c r="E51" s="23">
        <v>12129457</v>
      </c>
      <c r="F51" s="126"/>
      <c r="G51" s="23">
        <v>1925536</v>
      </c>
      <c r="H51" s="126"/>
      <c r="I51" s="23">
        <v>8635956</v>
      </c>
      <c r="J51" s="126"/>
      <c r="K51" s="23">
        <v>584256</v>
      </c>
      <c r="L51" s="126"/>
      <c r="M51" s="23">
        <v>3222</v>
      </c>
      <c r="N51" s="126"/>
      <c r="O51" s="23">
        <v>1006400</v>
      </c>
      <c r="P51" s="126"/>
      <c r="Q51" s="23">
        <v>550009</v>
      </c>
      <c r="R51" s="126"/>
      <c r="S51" s="23">
        <v>640350</v>
      </c>
      <c r="T51" s="126"/>
      <c r="U51" s="23">
        <v>88933</v>
      </c>
      <c r="V51" s="126"/>
      <c r="W51" s="126"/>
      <c r="X51" s="23">
        <v>1091337</v>
      </c>
      <c r="Y51" s="126"/>
      <c r="Z51" s="23">
        <v>10295677</v>
      </c>
      <c r="AA51" s="21"/>
      <c r="AB51" s="23">
        <v>0</v>
      </c>
      <c r="AC51" s="21"/>
      <c r="AD51" s="23">
        <v>0</v>
      </c>
      <c r="AE51" s="126"/>
      <c r="AF51" s="23">
        <f>SUM(E51:AD51)</f>
        <v>36951133</v>
      </c>
      <c r="AG51" s="126"/>
      <c r="AH51" s="20">
        <f t="shared" si="4"/>
        <v>1314.0516714082503</v>
      </c>
      <c r="AI51" s="126"/>
      <c r="AJ51" s="22">
        <f>IF(AH$53,AH51/AH$53*100,0)</f>
        <v>171.4910803699583</v>
      </c>
      <c r="AK51" s="268"/>
      <c r="AL51" s="131">
        <v>38</v>
      </c>
      <c r="AN51" s="269">
        <v>28120</v>
      </c>
    </row>
    <row r="52" spans="1:40" ht="8.85" customHeight="1" x14ac:dyDescent="0.25">
      <c r="A52" s="126"/>
      <c r="B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row>
    <row r="53" spans="1:40" ht="8.85" customHeight="1" x14ac:dyDescent="0.25">
      <c r="A53" s="131">
        <f>A51</f>
        <v>38</v>
      </c>
      <c r="B53" s="126"/>
      <c r="C53" s="123" t="s">
        <v>65</v>
      </c>
      <c r="D53" s="126"/>
      <c r="E53" s="24">
        <f>SUM(E14:E52)</f>
        <v>563297570</v>
      </c>
      <c r="F53" s="126"/>
      <c r="G53" s="24">
        <f>SUM(G14:G52)</f>
        <v>148194441</v>
      </c>
      <c r="H53" s="126"/>
      <c r="I53" s="24">
        <f>SUM(I14:I52)</f>
        <v>365416313</v>
      </c>
      <c r="J53" s="126"/>
      <c r="K53" s="24">
        <f>SUM(K14:K52)</f>
        <v>1981148</v>
      </c>
      <c r="L53" s="126"/>
      <c r="M53" s="24">
        <f>SUM(M14:M52)</f>
        <v>52996424</v>
      </c>
      <c r="N53" s="268"/>
      <c r="O53" s="24">
        <f>SUM(O14:O52)</f>
        <v>36545106</v>
      </c>
      <c r="P53" s="268"/>
      <c r="Q53" s="24">
        <f>SUM(Q14:Q52)</f>
        <v>52778647</v>
      </c>
      <c r="R53" s="126"/>
      <c r="S53" s="24">
        <f>SUM(S14:S52)</f>
        <v>46105227</v>
      </c>
      <c r="T53" s="126"/>
      <c r="U53" s="24">
        <f>SUM(U14:U52)</f>
        <v>19449039</v>
      </c>
      <c r="V53" s="126"/>
      <c r="W53" s="126"/>
      <c r="X53" s="24">
        <f>SUM(X14:X52)</f>
        <v>139693802</v>
      </c>
      <c r="Y53" s="126"/>
      <c r="Z53" s="24">
        <f>SUM(Z14:Z52)</f>
        <v>499511085</v>
      </c>
      <c r="AA53" s="25"/>
      <c r="AB53" s="24">
        <f>SUM(AB14:AB52)</f>
        <v>0</v>
      </c>
      <c r="AC53" s="25"/>
      <c r="AD53" s="24">
        <f>SUM(AD14:AD52)</f>
        <v>16756504</v>
      </c>
      <c r="AE53" s="126"/>
      <c r="AF53" s="24">
        <f>SUM(AF14:AF52)</f>
        <v>1942725306</v>
      </c>
      <c r="AG53" s="272"/>
      <c r="AH53" s="26">
        <f>AF53/AN53</f>
        <v>766.25073943988343</v>
      </c>
      <c r="AI53" s="126"/>
      <c r="AJ53" s="22">
        <f>IF(AH$53,AH53/AH$53*100,0)</f>
        <v>100</v>
      </c>
      <c r="AK53" s="268"/>
      <c r="AL53" s="131">
        <f>AL51</f>
        <v>38</v>
      </c>
      <c r="AN53" s="29">
        <f>SUM(AN14:AN52)</f>
        <v>2535365</v>
      </c>
    </row>
    <row r="54" spans="1:40" ht="8.85" customHeight="1" x14ac:dyDescent="0.25">
      <c r="A54" s="126"/>
      <c r="B54" s="126"/>
      <c r="D54" s="126"/>
      <c r="E54" s="268"/>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row>
    <row r="55" spans="1:40" ht="8.85" customHeight="1" x14ac:dyDescent="0.25">
      <c r="A55" s="126"/>
      <c r="B55" s="126"/>
      <c r="D55" s="126"/>
      <c r="E55" s="268"/>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row>
    <row r="56" spans="1:40" ht="8.85" customHeight="1" x14ac:dyDescent="0.25">
      <c r="A56" s="126"/>
      <c r="B56" s="126"/>
      <c r="D56" s="126"/>
      <c r="E56" s="268"/>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row>
    <row r="57" spans="1:40" ht="8.85" customHeight="1" x14ac:dyDescent="0.25">
      <c r="A57" s="126"/>
      <c r="B57" s="126"/>
      <c r="D57" s="126"/>
      <c r="E57" s="268"/>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row>
    <row r="58" spans="1:40" ht="8.85" customHeight="1" x14ac:dyDescent="0.25">
      <c r="A58" s="126"/>
      <c r="B58" s="126"/>
      <c r="D58" s="126"/>
      <c r="E58" s="268"/>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row>
    <row r="59" spans="1:40" ht="8.85" customHeight="1" x14ac:dyDescent="0.25">
      <c r="A59" s="126"/>
      <c r="B59" s="126"/>
      <c r="D59" s="126"/>
      <c r="E59" s="268"/>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row>
    <row r="60" spans="1:40" ht="8.85" customHeight="1" x14ac:dyDescent="0.25">
      <c r="A60" s="126"/>
      <c r="B60" s="126"/>
      <c r="D60" s="126"/>
      <c r="E60" s="268"/>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row>
    <row r="61" spans="1:40" ht="8.85" customHeight="1" x14ac:dyDescent="0.25">
      <c r="A61" s="126"/>
      <c r="B61" s="126"/>
      <c r="D61" s="126"/>
      <c r="E61" s="268"/>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row>
    <row r="62" spans="1:40" ht="8.85" customHeight="1" x14ac:dyDescent="0.25">
      <c r="A62" s="126"/>
      <c r="B62" s="126"/>
      <c r="D62" s="126"/>
      <c r="E62" s="268"/>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row>
    <row r="63" spans="1:40" ht="8.85" customHeight="1" x14ac:dyDescent="0.25">
      <c r="A63" s="126"/>
      <c r="B63" s="126"/>
      <c r="D63" s="126"/>
      <c r="E63" s="268"/>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row>
    <row r="64" spans="1:40" ht="8.85" customHeight="1" x14ac:dyDescent="0.25">
      <c r="A64" s="126"/>
      <c r="B64" s="126"/>
      <c r="D64" s="126"/>
      <c r="E64" s="268"/>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row>
    <row r="65" spans="1:40" ht="8.85" customHeight="1" x14ac:dyDescent="0.25">
      <c r="A65" s="126"/>
      <c r="B65" s="126"/>
      <c r="D65" s="126"/>
      <c r="E65" s="268"/>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row>
    <row r="66" spans="1:40" ht="8.85" customHeight="1" x14ac:dyDescent="0.25">
      <c r="A66" s="126"/>
      <c r="B66" s="126"/>
      <c r="D66" s="126"/>
      <c r="E66" s="268"/>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row>
    <row r="67" spans="1:40" ht="8.85" customHeight="1" x14ac:dyDescent="0.25">
      <c r="A67" s="126"/>
      <c r="B67" s="126"/>
      <c r="D67" s="126"/>
      <c r="E67" s="268"/>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row>
    <row r="68" spans="1:40" s="111" customFormat="1" ht="10.5" customHeight="1" x14ac:dyDescent="0.25">
      <c r="A68" s="134"/>
      <c r="E68" s="115"/>
      <c r="AM68" s="135"/>
    </row>
    <row r="69" spans="1:40" s="111" customFormat="1" ht="10.5" customHeight="1" x14ac:dyDescent="0.25">
      <c r="U69" s="113" t="s">
        <v>42</v>
      </c>
      <c r="X69" s="114" t="s">
        <v>43</v>
      </c>
      <c r="Z69" s="114"/>
      <c r="AA69" s="114"/>
      <c r="AB69" s="114"/>
      <c r="AC69" s="114"/>
      <c r="AD69" s="270"/>
      <c r="AL69" s="113" t="s">
        <v>300</v>
      </c>
      <c r="AM69" s="113"/>
    </row>
    <row r="70" spans="1:40" s="111" customFormat="1" ht="10.5" customHeight="1" x14ac:dyDescent="0.25">
      <c r="A70" s="115"/>
      <c r="U70" s="113" t="s">
        <v>250</v>
      </c>
      <c r="X70" s="114" t="s">
        <v>251</v>
      </c>
      <c r="Z70" s="114"/>
      <c r="AA70" s="114"/>
      <c r="AB70" s="114"/>
      <c r="AC70" s="114"/>
      <c r="AD70" s="270"/>
      <c r="AL70" s="113" t="s">
        <v>324</v>
      </c>
      <c r="AM70" s="113"/>
    </row>
    <row r="71" spans="1:40" s="111" customFormat="1" ht="10.5" customHeight="1" x14ac:dyDescent="0.25">
      <c r="A71" s="116"/>
      <c r="U71" s="113" t="s">
        <v>48</v>
      </c>
      <c r="X71" s="117" t="s">
        <v>49</v>
      </c>
      <c r="Z71" s="114"/>
      <c r="AA71" s="114"/>
      <c r="AB71" s="114"/>
      <c r="AC71" s="114"/>
      <c r="AD71" s="270"/>
    </row>
    <row r="72" spans="1:40" ht="9.6" customHeight="1" x14ac:dyDescent="0.25"/>
    <row r="73" spans="1:40" ht="9.6" customHeight="1" x14ac:dyDescent="0.25"/>
    <row r="74" spans="1:40" ht="9.6" customHeight="1" x14ac:dyDescent="0.25"/>
    <row r="75" spans="1:40" ht="9.6" customHeight="1" x14ac:dyDescent="0.25"/>
    <row r="76" spans="1:40" ht="9.6" customHeight="1" x14ac:dyDescent="0.25">
      <c r="AD76" s="118"/>
      <c r="AF76" s="122" t="s">
        <v>65</v>
      </c>
      <c r="AG76" s="122"/>
      <c r="AH76" s="122"/>
      <c r="AI76" s="122"/>
      <c r="AJ76" s="122"/>
    </row>
    <row r="77" spans="1:40" ht="9.6" customHeight="1" x14ac:dyDescent="0.25">
      <c r="M77" s="123"/>
      <c r="AJ77" s="123"/>
    </row>
    <row r="78" spans="1:40" ht="9.6" customHeight="1" x14ac:dyDescent="0.25">
      <c r="E78" s="123" t="s">
        <v>302</v>
      </c>
      <c r="G78" s="123" t="s">
        <v>303</v>
      </c>
      <c r="I78" s="123" t="s">
        <v>304</v>
      </c>
      <c r="K78" s="123" t="s">
        <v>305</v>
      </c>
      <c r="M78" s="123" t="s">
        <v>306</v>
      </c>
      <c r="O78" s="123" t="s">
        <v>307</v>
      </c>
      <c r="Q78" s="123" t="s">
        <v>308</v>
      </c>
      <c r="U78" s="123"/>
      <c r="X78" s="123" t="s">
        <v>309</v>
      </c>
      <c r="Z78" s="123" t="s">
        <v>310</v>
      </c>
      <c r="AA78" s="123"/>
      <c r="AB78" s="123" t="s">
        <v>311</v>
      </c>
      <c r="AC78" s="123"/>
      <c r="AD78" s="123" t="s">
        <v>312</v>
      </c>
      <c r="AH78" s="123" t="s">
        <v>63</v>
      </c>
      <c r="AJ78" s="123" t="s">
        <v>64</v>
      </c>
    </row>
    <row r="79" spans="1:40" ht="9.6" customHeight="1" x14ac:dyDescent="0.25">
      <c r="A79" s="125" t="s">
        <v>71</v>
      </c>
      <c r="C79" s="125" t="s">
        <v>72</v>
      </c>
      <c r="E79" s="125" t="s">
        <v>313</v>
      </c>
      <c r="G79" s="125" t="s">
        <v>314</v>
      </c>
      <c r="I79" s="125" t="s">
        <v>315</v>
      </c>
      <c r="K79" s="125" t="s">
        <v>315</v>
      </c>
      <c r="M79" s="125" t="s">
        <v>315</v>
      </c>
      <c r="O79" s="125" t="s">
        <v>316</v>
      </c>
      <c r="Q79" s="125" t="s">
        <v>317</v>
      </c>
      <c r="S79" s="125" t="s">
        <v>318</v>
      </c>
      <c r="U79" s="125" t="s">
        <v>319</v>
      </c>
      <c r="X79" s="125" t="s">
        <v>320</v>
      </c>
      <c r="Z79" s="125" t="s">
        <v>321</v>
      </c>
      <c r="AA79" s="123"/>
      <c r="AB79" s="125" t="s">
        <v>322</v>
      </c>
      <c r="AC79" s="123"/>
      <c r="AD79" s="125" t="s">
        <v>323</v>
      </c>
      <c r="AF79" s="125" t="s">
        <v>73</v>
      </c>
      <c r="AH79" s="125" t="s">
        <v>74</v>
      </c>
      <c r="AJ79" s="125" t="s">
        <v>79</v>
      </c>
      <c r="AL79" s="125" t="s">
        <v>71</v>
      </c>
      <c r="AM79" s="123"/>
    </row>
    <row r="80" spans="1:40" ht="8.85" customHeight="1" x14ac:dyDescent="0.25"/>
    <row r="81" spans="1:40" ht="8.85" customHeight="1" x14ac:dyDescent="0.25">
      <c r="B81" s="94" t="s">
        <v>279</v>
      </c>
      <c r="E81" s="129"/>
    </row>
    <row r="82" spans="1:40" ht="11.25" x14ac:dyDescent="0.25">
      <c r="A82" s="94">
        <v>1</v>
      </c>
      <c r="B82" s="265"/>
      <c r="C82" s="94" t="s">
        <v>123</v>
      </c>
      <c r="D82" s="126"/>
      <c r="E82" s="19">
        <v>5135747</v>
      </c>
      <c r="F82" s="126"/>
      <c r="G82" s="19">
        <v>1200126</v>
      </c>
      <c r="H82" s="126"/>
      <c r="I82" s="19">
        <v>66555</v>
      </c>
      <c r="J82" s="126"/>
      <c r="K82" s="19">
        <v>51761</v>
      </c>
      <c r="L82" s="126"/>
      <c r="M82" s="19">
        <v>723023</v>
      </c>
      <c r="N82" s="126"/>
      <c r="O82" s="19">
        <v>48511</v>
      </c>
      <c r="P82" s="126"/>
      <c r="Q82" s="19">
        <v>644067</v>
      </c>
      <c r="R82" s="126"/>
      <c r="S82" s="19">
        <v>0</v>
      </c>
      <c r="T82" s="126"/>
      <c r="U82" s="19">
        <v>0</v>
      </c>
      <c r="V82" s="126"/>
      <c r="W82" s="126"/>
      <c r="X82" s="19">
        <v>960636</v>
      </c>
      <c r="Y82" s="126"/>
      <c r="Z82" s="19">
        <v>357770</v>
      </c>
      <c r="AA82" s="19"/>
      <c r="AB82" s="19">
        <v>0</v>
      </c>
      <c r="AC82" s="19"/>
      <c r="AD82" s="19">
        <v>16589</v>
      </c>
      <c r="AE82" s="126"/>
      <c r="AF82" s="19">
        <f>SUM(E82:AD82)</f>
        <v>9204785</v>
      </c>
      <c r="AG82" s="272"/>
      <c r="AH82" s="20">
        <f t="shared" ref="AH82:AH86" si="5">IFERROR(AF82/$AN82,0)</f>
        <v>275.48514051417112</v>
      </c>
      <c r="AI82" s="126"/>
      <c r="AJ82" s="20">
        <f>IF(AH$195,AH82/AH$195*100,0)</f>
        <v>60.773705706194427</v>
      </c>
      <c r="AK82" s="268"/>
      <c r="AL82" s="94">
        <v>1</v>
      </c>
      <c r="AN82" s="268">
        <v>33413</v>
      </c>
    </row>
    <row r="83" spans="1:40" ht="11.25" x14ac:dyDescent="0.25">
      <c r="A83" s="94">
        <v>2</v>
      </c>
      <c r="B83" s="265"/>
      <c r="C83" s="94" t="s">
        <v>124</v>
      </c>
      <c r="D83" s="126"/>
      <c r="E83" s="21">
        <v>22446273</v>
      </c>
      <c r="F83" s="126"/>
      <c r="G83" s="21">
        <v>4651518</v>
      </c>
      <c r="H83" s="126"/>
      <c r="I83" s="21">
        <v>15225497</v>
      </c>
      <c r="J83" s="126"/>
      <c r="K83" s="21">
        <v>109810</v>
      </c>
      <c r="L83" s="126"/>
      <c r="M83" s="21">
        <v>4008964</v>
      </c>
      <c r="N83" s="126"/>
      <c r="O83" s="21">
        <v>1396559</v>
      </c>
      <c r="P83" s="126"/>
      <c r="Q83" s="21">
        <v>2972263</v>
      </c>
      <c r="R83" s="126"/>
      <c r="S83" s="21">
        <v>392591</v>
      </c>
      <c r="T83" s="126"/>
      <c r="U83" s="21">
        <v>129870</v>
      </c>
      <c r="V83" s="126"/>
      <c r="W83" s="126"/>
      <c r="X83" s="21">
        <v>3215390</v>
      </c>
      <c r="Y83" s="126"/>
      <c r="Z83" s="21">
        <v>10217608</v>
      </c>
      <c r="AA83" s="21"/>
      <c r="AB83" s="21">
        <v>0</v>
      </c>
      <c r="AC83" s="21"/>
      <c r="AD83" s="21">
        <v>1140996</v>
      </c>
      <c r="AE83" s="126"/>
      <c r="AF83" s="21">
        <f>SUM(E83:AD83)</f>
        <v>65907339</v>
      </c>
      <c r="AG83" s="126"/>
      <c r="AH83" s="20">
        <f t="shared" si="5"/>
        <v>586.39031095689313</v>
      </c>
      <c r="AI83" s="126"/>
      <c r="AJ83" s="20">
        <f>IF(AH$195,AH83/AH$195*100,0)</f>
        <v>129.36128649459721</v>
      </c>
      <c r="AK83" s="268"/>
      <c r="AL83" s="94">
        <v>2</v>
      </c>
      <c r="AN83" s="268">
        <v>112395</v>
      </c>
    </row>
    <row r="84" spans="1:40" ht="11.25" x14ac:dyDescent="0.25">
      <c r="A84" s="94">
        <v>3</v>
      </c>
      <c r="B84" s="265"/>
      <c r="C84" s="94" t="s">
        <v>125</v>
      </c>
      <c r="D84" s="126"/>
      <c r="E84" s="21">
        <v>1098215</v>
      </c>
      <c r="F84" s="126"/>
      <c r="G84" s="21">
        <v>531730</v>
      </c>
      <c r="H84" s="126"/>
      <c r="I84" s="21">
        <v>415459</v>
      </c>
      <c r="J84" s="126"/>
      <c r="K84" s="21">
        <v>0</v>
      </c>
      <c r="L84" s="126"/>
      <c r="M84" s="21">
        <v>404452</v>
      </c>
      <c r="N84" s="126"/>
      <c r="O84" s="21">
        <v>0</v>
      </c>
      <c r="P84" s="126"/>
      <c r="Q84" s="21">
        <v>115944</v>
      </c>
      <c r="R84" s="126"/>
      <c r="S84" s="21">
        <v>0</v>
      </c>
      <c r="T84" s="126"/>
      <c r="U84" s="21">
        <v>0</v>
      </c>
      <c r="V84" s="126"/>
      <c r="W84" s="126"/>
      <c r="X84" s="21">
        <v>202931</v>
      </c>
      <c r="Y84" s="126"/>
      <c r="Z84" s="21">
        <v>700512</v>
      </c>
      <c r="AA84" s="21"/>
      <c r="AB84" s="21">
        <v>0</v>
      </c>
      <c r="AC84" s="21"/>
      <c r="AD84" s="21">
        <v>7179</v>
      </c>
      <c r="AE84" s="126"/>
      <c r="AF84" s="21">
        <f>SUM(E84:AD84)</f>
        <v>3476422</v>
      </c>
      <c r="AG84" s="126"/>
      <c r="AH84" s="20">
        <f t="shared" si="5"/>
        <v>228.36641923405372</v>
      </c>
      <c r="AI84" s="126"/>
      <c r="AJ84" s="20">
        <f>IF(AH$195,AH84/AH$195*100,0)</f>
        <v>50.379027811824471</v>
      </c>
      <c r="AK84" s="268"/>
      <c r="AL84" s="94">
        <v>3</v>
      </c>
      <c r="AN84" s="268">
        <v>15223</v>
      </c>
    </row>
    <row r="85" spans="1:40" ht="11.25" x14ac:dyDescent="0.25">
      <c r="A85" s="94">
        <v>4</v>
      </c>
      <c r="B85" s="265"/>
      <c r="C85" s="94" t="s">
        <v>126</v>
      </c>
      <c r="D85" s="126"/>
      <c r="E85" s="21">
        <v>1358106</v>
      </c>
      <c r="F85" s="126"/>
      <c r="G85" s="21">
        <v>217603</v>
      </c>
      <c r="H85" s="126"/>
      <c r="I85" s="21">
        <v>385705</v>
      </c>
      <c r="J85" s="126"/>
      <c r="K85" s="21">
        <v>0</v>
      </c>
      <c r="L85" s="126"/>
      <c r="M85" s="21">
        <v>401092</v>
      </c>
      <c r="N85" s="126"/>
      <c r="O85" s="21">
        <v>59651</v>
      </c>
      <c r="P85" s="126"/>
      <c r="Q85" s="21">
        <v>230494</v>
      </c>
      <c r="R85" s="126"/>
      <c r="S85" s="21">
        <v>0</v>
      </c>
      <c r="T85" s="126"/>
      <c r="U85" s="21">
        <v>0</v>
      </c>
      <c r="V85" s="126"/>
      <c r="W85" s="126"/>
      <c r="X85" s="21">
        <v>0</v>
      </c>
      <c r="Y85" s="126"/>
      <c r="Z85" s="21">
        <v>0</v>
      </c>
      <c r="AA85" s="21"/>
      <c r="AB85" s="21">
        <v>0</v>
      </c>
      <c r="AC85" s="21"/>
      <c r="AD85" s="21">
        <v>41457</v>
      </c>
      <c r="AE85" s="126"/>
      <c r="AF85" s="21">
        <f>SUM(E85:AD85)</f>
        <v>2694108</v>
      </c>
      <c r="AG85" s="126"/>
      <c r="AH85" s="20">
        <f t="shared" si="5"/>
        <v>203.09898228420656</v>
      </c>
      <c r="AI85" s="126"/>
      <c r="AJ85" s="20">
        <f>IF(AH$195,AH85/AH$195*100,0)</f>
        <v>44.804876791287512</v>
      </c>
      <c r="AK85" s="268"/>
      <c r="AL85" s="94">
        <v>4</v>
      </c>
      <c r="AN85" s="268">
        <v>13265</v>
      </c>
    </row>
    <row r="86" spans="1:40" ht="11.25" x14ac:dyDescent="0.25">
      <c r="A86" s="94">
        <v>5</v>
      </c>
      <c r="B86" s="265"/>
      <c r="C86" s="94" t="s">
        <v>127</v>
      </c>
      <c r="D86" s="126"/>
      <c r="E86" s="21">
        <v>0</v>
      </c>
      <c r="F86" s="126"/>
      <c r="G86" s="21">
        <v>0</v>
      </c>
      <c r="H86" s="126"/>
      <c r="I86" s="21">
        <v>0</v>
      </c>
      <c r="J86" s="126"/>
      <c r="K86" s="21">
        <v>0</v>
      </c>
      <c r="L86" s="126"/>
      <c r="M86" s="21">
        <v>0</v>
      </c>
      <c r="N86" s="126"/>
      <c r="O86" s="21">
        <v>0</v>
      </c>
      <c r="P86" s="126"/>
      <c r="Q86" s="21">
        <v>0</v>
      </c>
      <c r="R86" s="126"/>
      <c r="S86" s="21">
        <v>0</v>
      </c>
      <c r="T86" s="126"/>
      <c r="U86" s="21">
        <v>0</v>
      </c>
      <c r="V86" s="126"/>
      <c r="W86" s="126"/>
      <c r="X86" s="21">
        <v>0</v>
      </c>
      <c r="Y86" s="126"/>
      <c r="Z86" s="21">
        <v>0</v>
      </c>
      <c r="AA86" s="21"/>
      <c r="AB86" s="21">
        <v>0</v>
      </c>
      <c r="AC86" s="21"/>
      <c r="AD86" s="21">
        <v>0</v>
      </c>
      <c r="AE86" s="126"/>
      <c r="AF86" s="21">
        <f>SUM(E86:AD86)</f>
        <v>0</v>
      </c>
      <c r="AG86" s="126"/>
      <c r="AH86" s="20">
        <f t="shared" si="5"/>
        <v>0</v>
      </c>
      <c r="AI86" s="126"/>
      <c r="AJ86" s="22">
        <f>IF(AH$195,AH86/AH$195*100,0)</f>
        <v>0</v>
      </c>
      <c r="AK86" s="268"/>
      <c r="AL86" s="94">
        <v>5</v>
      </c>
      <c r="AN86" s="268">
        <v>0</v>
      </c>
    </row>
    <row r="87" spans="1:40" ht="11.25" x14ac:dyDescent="0.25">
      <c r="A87" s="94">
        <v>6</v>
      </c>
      <c r="B87" s="265"/>
      <c r="C87" s="94" t="s">
        <v>128</v>
      </c>
      <c r="D87" s="126"/>
      <c r="E87" s="21">
        <v>1757761</v>
      </c>
      <c r="F87" s="126"/>
      <c r="G87" s="21">
        <v>408640</v>
      </c>
      <c r="H87" s="126"/>
      <c r="I87" s="21">
        <v>0</v>
      </c>
      <c r="J87" s="126"/>
      <c r="K87" s="21">
        <v>10412</v>
      </c>
      <c r="L87" s="126"/>
      <c r="M87" s="21">
        <v>544209</v>
      </c>
      <c r="N87" s="126"/>
      <c r="O87" s="21">
        <v>0</v>
      </c>
      <c r="P87" s="126"/>
      <c r="Q87" s="21">
        <v>180327</v>
      </c>
      <c r="R87" s="126"/>
      <c r="S87" s="21">
        <v>0</v>
      </c>
      <c r="T87" s="126"/>
      <c r="U87" s="21">
        <v>0</v>
      </c>
      <c r="V87" s="126"/>
      <c r="W87" s="126"/>
      <c r="X87" s="21">
        <v>7317</v>
      </c>
      <c r="Y87" s="126"/>
      <c r="Z87" s="21">
        <v>0</v>
      </c>
      <c r="AA87" s="21"/>
      <c r="AB87" s="21">
        <v>0</v>
      </c>
      <c r="AC87" s="21"/>
      <c r="AD87" s="21">
        <v>41133</v>
      </c>
      <c r="AE87" s="126"/>
      <c r="AF87" s="21">
        <f>SUM(E87:AD87)</f>
        <v>2949799</v>
      </c>
      <c r="AG87" s="126"/>
      <c r="AH87" s="20">
        <f t="shared" ref="AH87:AH91" si="6">IFERROR(AF87/$AN87,0)</f>
        <v>183.00136484893605</v>
      </c>
      <c r="AI87" s="126"/>
      <c r="AJ87" s="22">
        <f>IF(AH$195,AH87/AH$195*100,0)</f>
        <v>40.371219552544424</v>
      </c>
      <c r="AK87" s="268"/>
      <c r="AL87" s="94">
        <v>6</v>
      </c>
      <c r="AN87" s="268">
        <v>16119</v>
      </c>
    </row>
    <row r="88" spans="1:40" ht="11.25" x14ac:dyDescent="0.25">
      <c r="A88" s="94">
        <v>7</v>
      </c>
      <c r="B88" s="265"/>
      <c r="C88" s="94" t="s">
        <v>129</v>
      </c>
      <c r="D88" s="126"/>
      <c r="E88" s="21">
        <v>47967779</v>
      </c>
      <c r="F88" s="126"/>
      <c r="G88" s="21">
        <v>17521351</v>
      </c>
      <c r="H88" s="126"/>
      <c r="I88" s="21">
        <v>77913434</v>
      </c>
      <c r="J88" s="126"/>
      <c r="K88" s="21">
        <v>0</v>
      </c>
      <c r="L88" s="126"/>
      <c r="M88" s="21">
        <v>5555658</v>
      </c>
      <c r="N88" s="126"/>
      <c r="O88" s="21">
        <v>3935984.4</v>
      </c>
      <c r="P88" s="126"/>
      <c r="Q88" s="21">
        <v>10716857</v>
      </c>
      <c r="R88" s="126"/>
      <c r="S88" s="21">
        <v>2155666</v>
      </c>
      <c r="T88" s="126"/>
      <c r="U88" s="21">
        <v>0</v>
      </c>
      <c r="V88" s="126"/>
      <c r="W88" s="126"/>
      <c r="X88" s="21">
        <v>15070995</v>
      </c>
      <c r="Y88" s="126"/>
      <c r="Z88" s="21">
        <v>39302301</v>
      </c>
      <c r="AA88" s="21"/>
      <c r="AB88" s="21">
        <v>0</v>
      </c>
      <c r="AC88" s="21"/>
      <c r="AD88" s="21">
        <v>60348944.469999999</v>
      </c>
      <c r="AE88" s="126"/>
      <c r="AF88" s="21">
        <f>SUM(E88:AD88)</f>
        <v>280488969.87</v>
      </c>
      <c r="AG88" s="126"/>
      <c r="AH88" s="20">
        <f t="shared" si="6"/>
        <v>1175.3496640169626</v>
      </c>
      <c r="AI88" s="126"/>
      <c r="AJ88" s="22">
        <f>IF(AH$195,AH88/AH$195*100,0)</f>
        <v>259.28931937861444</v>
      </c>
      <c r="AK88" s="268"/>
      <c r="AL88" s="94">
        <v>7</v>
      </c>
      <c r="AN88" s="268">
        <v>238643</v>
      </c>
    </row>
    <row r="89" spans="1:40" ht="11.25" x14ac:dyDescent="0.25">
      <c r="A89" s="94">
        <v>8</v>
      </c>
      <c r="B89" s="265"/>
      <c r="C89" s="94" t="s">
        <v>130</v>
      </c>
      <c r="D89" s="126"/>
      <c r="E89" s="21">
        <v>8911976</v>
      </c>
      <c r="F89" s="126"/>
      <c r="G89" s="21">
        <v>1858499</v>
      </c>
      <c r="H89" s="126"/>
      <c r="I89" s="21">
        <v>5079478</v>
      </c>
      <c r="J89" s="126"/>
      <c r="K89" s="21">
        <v>290508</v>
      </c>
      <c r="L89" s="126"/>
      <c r="M89" s="21">
        <v>0</v>
      </c>
      <c r="N89" s="126"/>
      <c r="O89" s="21">
        <v>303686</v>
      </c>
      <c r="P89" s="126"/>
      <c r="Q89" s="21">
        <v>1364143</v>
      </c>
      <c r="R89" s="126"/>
      <c r="S89" s="21">
        <v>77166</v>
      </c>
      <c r="T89" s="126"/>
      <c r="U89" s="21">
        <v>0</v>
      </c>
      <c r="V89" s="126"/>
      <c r="W89" s="126"/>
      <c r="X89" s="21">
        <v>1303134</v>
      </c>
      <c r="Y89" s="126"/>
      <c r="Z89" s="21">
        <v>4149877</v>
      </c>
      <c r="AA89" s="21"/>
      <c r="AB89" s="21">
        <v>0</v>
      </c>
      <c r="AC89" s="21"/>
      <c r="AD89" s="21">
        <v>115360</v>
      </c>
      <c r="AE89" s="126"/>
      <c r="AF89" s="21">
        <f>SUM(E89:AD89)</f>
        <v>23453827</v>
      </c>
      <c r="AG89" s="126"/>
      <c r="AH89" s="20">
        <f t="shared" si="6"/>
        <v>302.68079806935356</v>
      </c>
      <c r="AI89" s="126"/>
      <c r="AJ89" s="22">
        <f>IF(AH$195,AH89/AH$195*100,0)</f>
        <v>66.773233977157858</v>
      </c>
      <c r="AK89" s="268"/>
      <c r="AL89" s="94">
        <v>8</v>
      </c>
      <c r="AN89" s="268">
        <v>77487</v>
      </c>
    </row>
    <row r="90" spans="1:40" ht="11.25" x14ac:dyDescent="0.25">
      <c r="A90" s="94">
        <v>9</v>
      </c>
      <c r="B90" s="265"/>
      <c r="C90" s="94" t="s">
        <v>131</v>
      </c>
      <c r="D90" s="126"/>
      <c r="E90" s="21">
        <v>942980</v>
      </c>
      <c r="F90" s="126"/>
      <c r="G90" s="21">
        <v>19991</v>
      </c>
      <c r="H90" s="126"/>
      <c r="I90" s="21">
        <v>2847</v>
      </c>
      <c r="J90" s="126"/>
      <c r="K90" s="21">
        <v>0</v>
      </c>
      <c r="L90" s="126"/>
      <c r="M90" s="21">
        <v>49776</v>
      </c>
      <c r="N90" s="126"/>
      <c r="O90" s="21">
        <v>48896</v>
      </c>
      <c r="P90" s="126"/>
      <c r="Q90" s="21">
        <v>62200</v>
      </c>
      <c r="R90" s="126"/>
      <c r="S90" s="21">
        <v>0</v>
      </c>
      <c r="T90" s="126"/>
      <c r="U90" s="21">
        <v>0</v>
      </c>
      <c r="V90" s="126"/>
      <c r="W90" s="126"/>
      <c r="X90" s="21">
        <v>1964091</v>
      </c>
      <c r="Y90" s="126"/>
      <c r="Z90" s="21">
        <v>685748</v>
      </c>
      <c r="AA90" s="21"/>
      <c r="AB90" s="21">
        <v>0</v>
      </c>
      <c r="AC90" s="21"/>
      <c r="AD90" s="21">
        <v>1655</v>
      </c>
      <c r="AE90" s="126"/>
      <c r="AF90" s="21">
        <f>SUM(E90:AD90)</f>
        <v>3778184</v>
      </c>
      <c r="AG90" s="126"/>
      <c r="AH90" s="20">
        <f t="shared" si="6"/>
        <v>897.64409598479449</v>
      </c>
      <c r="AI90" s="126"/>
      <c r="AJ90" s="22">
        <f>IF(AH$195,AH90/AH$195*100,0)</f>
        <v>198.02577379115155</v>
      </c>
      <c r="AK90" s="268"/>
      <c r="AL90" s="94">
        <v>9</v>
      </c>
      <c r="AN90" s="268">
        <v>4209</v>
      </c>
    </row>
    <row r="91" spans="1:40" ht="11.25" x14ac:dyDescent="0.25">
      <c r="A91" s="94">
        <v>10</v>
      </c>
      <c r="B91" s="265"/>
      <c r="C91" s="94" t="s">
        <v>132</v>
      </c>
      <c r="D91" s="126"/>
      <c r="E91" s="21">
        <v>0</v>
      </c>
      <c r="F91" s="126"/>
      <c r="G91" s="21">
        <v>0</v>
      </c>
      <c r="H91" s="126"/>
      <c r="I91" s="21">
        <v>0</v>
      </c>
      <c r="J91" s="126"/>
      <c r="K91" s="21">
        <v>0</v>
      </c>
      <c r="L91" s="126"/>
      <c r="M91" s="21">
        <v>0</v>
      </c>
      <c r="N91" s="126"/>
      <c r="O91" s="21">
        <v>0</v>
      </c>
      <c r="P91" s="126"/>
      <c r="Q91" s="21">
        <v>0</v>
      </c>
      <c r="R91" s="126"/>
      <c r="S91" s="21">
        <v>0</v>
      </c>
      <c r="T91" s="126"/>
      <c r="U91" s="21">
        <v>0</v>
      </c>
      <c r="V91" s="126"/>
      <c r="W91" s="126"/>
      <c r="X91" s="21">
        <v>0</v>
      </c>
      <c r="Y91" s="126"/>
      <c r="Z91" s="21">
        <v>0</v>
      </c>
      <c r="AA91" s="21"/>
      <c r="AB91" s="21">
        <v>0</v>
      </c>
      <c r="AC91" s="21"/>
      <c r="AD91" s="21">
        <v>0</v>
      </c>
      <c r="AE91" s="126"/>
      <c r="AF91" s="21">
        <f>SUM(E91:AD91)</f>
        <v>0</v>
      </c>
      <c r="AG91" s="126"/>
      <c r="AH91" s="20">
        <f t="shared" si="6"/>
        <v>0</v>
      </c>
      <c r="AI91" s="126"/>
      <c r="AJ91" s="22">
        <f>IF(AH$195,AH91/AH$195*100,0)</f>
        <v>0</v>
      </c>
      <c r="AK91" s="268"/>
      <c r="AL91" s="94">
        <v>10</v>
      </c>
      <c r="AN91" s="268">
        <v>0</v>
      </c>
    </row>
    <row r="92" spans="1:40" ht="11.25" x14ac:dyDescent="0.25">
      <c r="A92" s="94">
        <v>11</v>
      </c>
      <c r="B92" s="265"/>
      <c r="C92" s="94" t="s">
        <v>133</v>
      </c>
      <c r="D92" s="126"/>
      <c r="E92" s="21">
        <v>479750</v>
      </c>
      <c r="F92" s="126"/>
      <c r="G92" s="21">
        <v>165351</v>
      </c>
      <c r="H92" s="126"/>
      <c r="I92" s="21">
        <v>0</v>
      </c>
      <c r="J92" s="126"/>
      <c r="K92" s="21">
        <v>0</v>
      </c>
      <c r="L92" s="126"/>
      <c r="M92" s="21">
        <v>116683</v>
      </c>
      <c r="N92" s="126"/>
      <c r="O92" s="21">
        <v>30966</v>
      </c>
      <c r="P92" s="126"/>
      <c r="Q92" s="21">
        <v>47464</v>
      </c>
      <c r="R92" s="126"/>
      <c r="S92" s="21">
        <v>35775</v>
      </c>
      <c r="T92" s="126"/>
      <c r="U92" s="21">
        <v>0</v>
      </c>
      <c r="V92" s="126"/>
      <c r="W92" s="126"/>
      <c r="X92" s="21">
        <v>30701</v>
      </c>
      <c r="Y92" s="126"/>
      <c r="Z92" s="21">
        <v>328806</v>
      </c>
      <c r="AA92" s="21"/>
      <c r="AB92" s="21">
        <v>0</v>
      </c>
      <c r="AC92" s="21"/>
      <c r="AD92" s="21">
        <v>23604</v>
      </c>
      <c r="AE92" s="126"/>
      <c r="AF92" s="21">
        <f>SUM(E92:AD92)</f>
        <v>1259100</v>
      </c>
      <c r="AG92" s="126"/>
      <c r="AH92" s="20">
        <f t="shared" ref="AH92:AH96" si="7">IFERROR(AF92/$AN92,0)</f>
        <v>200.8133971291866</v>
      </c>
      <c r="AI92" s="126"/>
      <c r="AJ92" s="22">
        <f>IF(AH$195,AH92/AH$195*100,0)</f>
        <v>44.300662737061657</v>
      </c>
      <c r="AK92" s="268"/>
      <c r="AL92" s="94">
        <v>11</v>
      </c>
      <c r="AN92" s="268">
        <v>6270</v>
      </c>
    </row>
    <row r="93" spans="1:40" ht="11.25" x14ac:dyDescent="0.25">
      <c r="A93" s="94">
        <v>12</v>
      </c>
      <c r="B93" s="265"/>
      <c r="C93" s="94" t="s">
        <v>134</v>
      </c>
      <c r="D93" s="126"/>
      <c r="E93" s="21">
        <v>4054589</v>
      </c>
      <c r="F93" s="126"/>
      <c r="G93" s="21">
        <v>594872</v>
      </c>
      <c r="H93" s="126"/>
      <c r="I93" s="21">
        <v>1073675</v>
      </c>
      <c r="J93" s="126"/>
      <c r="K93" s="21">
        <v>33380</v>
      </c>
      <c r="L93" s="126"/>
      <c r="M93" s="21">
        <v>662891</v>
      </c>
      <c r="N93" s="126"/>
      <c r="O93" s="21">
        <v>247120</v>
      </c>
      <c r="P93" s="126"/>
      <c r="Q93" s="21">
        <v>488201</v>
      </c>
      <c r="R93" s="126"/>
      <c r="S93" s="21">
        <v>0</v>
      </c>
      <c r="T93" s="126"/>
      <c r="U93" s="21">
        <v>0</v>
      </c>
      <c r="V93" s="126"/>
      <c r="W93" s="126"/>
      <c r="X93" s="21">
        <v>657579</v>
      </c>
      <c r="Y93" s="126"/>
      <c r="Z93" s="21">
        <v>1658955</v>
      </c>
      <c r="AA93" s="21"/>
      <c r="AB93" s="21">
        <v>0</v>
      </c>
      <c r="AC93" s="21"/>
      <c r="AD93" s="21">
        <v>169857</v>
      </c>
      <c r="AE93" s="126"/>
      <c r="AF93" s="21">
        <f>SUM(E93:AD93)</f>
        <v>9641119</v>
      </c>
      <c r="AG93" s="126"/>
      <c r="AH93" s="20">
        <f t="shared" si="7"/>
        <v>286.97222883676631</v>
      </c>
      <c r="AI93" s="126"/>
      <c r="AJ93" s="22">
        <f>IF(AH$195,AH93/AH$195*100,0)</f>
        <v>63.307827596890561</v>
      </c>
      <c r="AK93" s="268"/>
      <c r="AL93" s="94">
        <v>12</v>
      </c>
      <c r="AN93" s="268">
        <v>33596</v>
      </c>
    </row>
    <row r="94" spans="1:40" ht="11.25" x14ac:dyDescent="0.25">
      <c r="A94" s="94">
        <v>13</v>
      </c>
      <c r="B94" s="265"/>
      <c r="C94" s="94" t="s">
        <v>135</v>
      </c>
      <c r="D94" s="126"/>
      <c r="E94" s="21">
        <v>0</v>
      </c>
      <c r="F94" s="126"/>
      <c r="G94" s="21">
        <v>0</v>
      </c>
      <c r="H94" s="126"/>
      <c r="I94" s="21">
        <v>0</v>
      </c>
      <c r="J94" s="126"/>
      <c r="K94" s="21">
        <v>0</v>
      </c>
      <c r="L94" s="126"/>
      <c r="M94" s="21">
        <v>0</v>
      </c>
      <c r="N94" s="126"/>
      <c r="O94" s="21">
        <v>0</v>
      </c>
      <c r="P94" s="126"/>
      <c r="Q94" s="21">
        <v>0</v>
      </c>
      <c r="R94" s="126"/>
      <c r="S94" s="21">
        <v>0</v>
      </c>
      <c r="T94" s="126"/>
      <c r="U94" s="21">
        <v>0</v>
      </c>
      <c r="V94" s="126"/>
      <c r="W94" s="126"/>
      <c r="X94" s="21">
        <v>0</v>
      </c>
      <c r="Y94" s="126"/>
      <c r="Z94" s="21">
        <v>0</v>
      </c>
      <c r="AA94" s="21"/>
      <c r="AB94" s="21">
        <v>0</v>
      </c>
      <c r="AC94" s="21"/>
      <c r="AD94" s="21">
        <v>0</v>
      </c>
      <c r="AE94" s="126"/>
      <c r="AF94" s="21">
        <f>SUM(E94:AD94)</f>
        <v>0</v>
      </c>
      <c r="AG94" s="126"/>
      <c r="AH94" s="20">
        <f t="shared" si="7"/>
        <v>0</v>
      </c>
      <c r="AI94" s="126"/>
      <c r="AJ94" s="22">
        <f>IF(AH$195,AH94/AH$195*100,0)</f>
        <v>0</v>
      </c>
      <c r="AK94" s="268"/>
      <c r="AL94" s="94">
        <v>13</v>
      </c>
      <c r="AN94" s="268">
        <v>0</v>
      </c>
    </row>
    <row r="95" spans="1:40" ht="11.25" x14ac:dyDescent="0.25">
      <c r="A95" s="94">
        <v>14</v>
      </c>
      <c r="B95" s="265"/>
      <c r="C95" s="94" t="s">
        <v>136</v>
      </c>
      <c r="D95" s="126"/>
      <c r="E95" s="21">
        <v>0</v>
      </c>
      <c r="F95" s="126"/>
      <c r="G95" s="21">
        <v>0</v>
      </c>
      <c r="H95" s="126"/>
      <c r="I95" s="21">
        <v>0</v>
      </c>
      <c r="J95" s="126"/>
      <c r="K95" s="21">
        <v>0</v>
      </c>
      <c r="L95" s="126"/>
      <c r="M95" s="21">
        <v>0</v>
      </c>
      <c r="N95" s="126"/>
      <c r="O95" s="21">
        <v>0</v>
      </c>
      <c r="P95" s="126"/>
      <c r="Q95" s="21">
        <v>0</v>
      </c>
      <c r="R95" s="126"/>
      <c r="S95" s="21">
        <v>0</v>
      </c>
      <c r="T95" s="126"/>
      <c r="U95" s="21">
        <v>0</v>
      </c>
      <c r="V95" s="126"/>
      <c r="W95" s="126"/>
      <c r="X95" s="21">
        <v>0</v>
      </c>
      <c r="Y95" s="126"/>
      <c r="Z95" s="21">
        <v>0</v>
      </c>
      <c r="AA95" s="21"/>
      <c r="AB95" s="21">
        <v>0</v>
      </c>
      <c r="AC95" s="21"/>
      <c r="AD95" s="21">
        <v>0</v>
      </c>
      <c r="AE95" s="126"/>
      <c r="AF95" s="21">
        <f>SUM(E95:AD95)</f>
        <v>0</v>
      </c>
      <c r="AG95" s="126"/>
      <c r="AH95" s="20">
        <f t="shared" si="7"/>
        <v>0</v>
      </c>
      <c r="AI95" s="126"/>
      <c r="AJ95" s="22">
        <f>IF(AH$195,AH95/AH$195*100,0)</f>
        <v>0</v>
      </c>
      <c r="AK95" s="268"/>
      <c r="AL95" s="94">
        <v>14</v>
      </c>
      <c r="AN95" s="268">
        <v>0</v>
      </c>
    </row>
    <row r="96" spans="1:40" ht="11.25" x14ac:dyDescent="0.25">
      <c r="A96" s="94">
        <v>15</v>
      </c>
      <c r="B96" s="265"/>
      <c r="C96" s="94" t="s">
        <v>137</v>
      </c>
      <c r="D96" s="126"/>
      <c r="E96" s="21">
        <v>0</v>
      </c>
      <c r="F96" s="126"/>
      <c r="G96" s="21">
        <v>0</v>
      </c>
      <c r="H96" s="126"/>
      <c r="I96" s="21">
        <v>0</v>
      </c>
      <c r="J96" s="126"/>
      <c r="K96" s="21">
        <v>0</v>
      </c>
      <c r="L96" s="126"/>
      <c r="M96" s="21">
        <v>0</v>
      </c>
      <c r="N96" s="126"/>
      <c r="O96" s="21">
        <v>0</v>
      </c>
      <c r="P96" s="126"/>
      <c r="Q96" s="21">
        <v>0</v>
      </c>
      <c r="R96" s="126"/>
      <c r="S96" s="21">
        <v>0</v>
      </c>
      <c r="T96" s="126"/>
      <c r="U96" s="21">
        <v>0</v>
      </c>
      <c r="V96" s="126"/>
      <c r="W96" s="126"/>
      <c r="X96" s="21">
        <v>0</v>
      </c>
      <c r="Y96" s="126"/>
      <c r="Z96" s="21">
        <v>0</v>
      </c>
      <c r="AA96" s="21"/>
      <c r="AB96" s="21">
        <v>0</v>
      </c>
      <c r="AC96" s="21"/>
      <c r="AD96" s="21">
        <v>0</v>
      </c>
      <c r="AE96" s="126"/>
      <c r="AF96" s="21">
        <f>SUM(E96:AD96)</f>
        <v>0</v>
      </c>
      <c r="AG96" s="126"/>
      <c r="AH96" s="20">
        <f t="shared" si="7"/>
        <v>0</v>
      </c>
      <c r="AI96" s="126"/>
      <c r="AJ96" s="22">
        <f>IF(AH$195,AH96/AH$195*100,0)</f>
        <v>0</v>
      </c>
      <c r="AK96" s="268"/>
      <c r="AL96" s="94">
        <v>15</v>
      </c>
      <c r="AN96" s="268">
        <v>0</v>
      </c>
    </row>
    <row r="97" spans="1:40" ht="11.25" x14ac:dyDescent="0.25">
      <c r="A97" s="94">
        <v>16</v>
      </c>
      <c r="B97" s="265"/>
      <c r="C97" s="94" t="s">
        <v>138</v>
      </c>
      <c r="D97" s="126"/>
      <c r="E97" s="21">
        <v>7503025</v>
      </c>
      <c r="F97" s="126"/>
      <c r="G97" s="21">
        <v>1096668</v>
      </c>
      <c r="H97" s="126"/>
      <c r="I97" s="21">
        <v>2586690</v>
      </c>
      <c r="J97" s="126"/>
      <c r="K97" s="21">
        <v>0</v>
      </c>
      <c r="L97" s="126"/>
      <c r="M97" s="21">
        <v>1710298</v>
      </c>
      <c r="N97" s="126"/>
      <c r="O97" s="21">
        <v>372959</v>
      </c>
      <c r="P97" s="126"/>
      <c r="Q97" s="21">
        <v>838832</v>
      </c>
      <c r="R97" s="126"/>
      <c r="S97" s="21">
        <v>0</v>
      </c>
      <c r="T97" s="126"/>
      <c r="U97" s="21">
        <v>0</v>
      </c>
      <c r="V97" s="126"/>
      <c r="W97" s="126"/>
      <c r="X97" s="21">
        <v>246521</v>
      </c>
      <c r="Y97" s="126"/>
      <c r="Z97" s="21">
        <v>2160727</v>
      </c>
      <c r="AA97" s="21"/>
      <c r="AB97" s="21">
        <v>0</v>
      </c>
      <c r="AC97" s="21"/>
      <c r="AD97" s="21">
        <v>1563</v>
      </c>
      <c r="AE97" s="126"/>
      <c r="AF97" s="21">
        <f>SUM(E97:AD97)</f>
        <v>16517283</v>
      </c>
      <c r="AG97" s="126"/>
      <c r="AH97" s="20">
        <f t="shared" ref="AH97:AH101" si="8">IFERROR(AF97/$AN97,0)</f>
        <v>296.56138681413387</v>
      </c>
      <c r="AI97" s="126"/>
      <c r="AJ97" s="22">
        <f>IF(AH$195,AH97/AH$195*100,0)</f>
        <v>65.423254453667852</v>
      </c>
      <c r="AK97" s="268"/>
      <c r="AL97" s="94">
        <v>16</v>
      </c>
      <c r="AN97" s="268">
        <v>55696</v>
      </c>
    </row>
    <row r="98" spans="1:40" ht="11.25" x14ac:dyDescent="0.25">
      <c r="A98" s="94">
        <v>17</v>
      </c>
      <c r="B98" s="265"/>
      <c r="C98" s="94" t="s">
        <v>139</v>
      </c>
      <c r="D98" s="126"/>
      <c r="E98" s="21">
        <v>3199698</v>
      </c>
      <c r="F98" s="126"/>
      <c r="G98" s="21">
        <v>656084</v>
      </c>
      <c r="H98" s="126"/>
      <c r="I98" s="21">
        <v>1306624</v>
      </c>
      <c r="J98" s="126"/>
      <c r="K98" s="21">
        <v>0</v>
      </c>
      <c r="L98" s="126"/>
      <c r="M98" s="21">
        <v>406962</v>
      </c>
      <c r="N98" s="126"/>
      <c r="O98" s="21">
        <v>106560</v>
      </c>
      <c r="P98" s="126"/>
      <c r="Q98" s="21">
        <v>676253</v>
      </c>
      <c r="R98" s="126"/>
      <c r="S98" s="21">
        <v>0</v>
      </c>
      <c r="T98" s="126"/>
      <c r="U98" s="21">
        <v>0</v>
      </c>
      <c r="V98" s="126"/>
      <c r="W98" s="126"/>
      <c r="X98" s="21">
        <v>227562</v>
      </c>
      <c r="Y98" s="126"/>
      <c r="Z98" s="21">
        <v>1512111</v>
      </c>
      <c r="AA98" s="21"/>
      <c r="AB98" s="21">
        <v>0</v>
      </c>
      <c r="AC98" s="21"/>
      <c r="AD98" s="21">
        <v>0</v>
      </c>
      <c r="AE98" s="126"/>
      <c r="AF98" s="21">
        <f>SUM(E98:AD98)</f>
        <v>8091854</v>
      </c>
      <c r="AG98" s="126"/>
      <c r="AH98" s="20">
        <f t="shared" si="8"/>
        <v>261.98251691650211</v>
      </c>
      <c r="AI98" s="126"/>
      <c r="AJ98" s="22">
        <f>IF(AH$195,AH98/AH$195*100,0)</f>
        <v>57.794944415278117</v>
      </c>
      <c r="AK98" s="268"/>
      <c r="AL98" s="94">
        <v>17</v>
      </c>
      <c r="AN98" s="268">
        <v>30887</v>
      </c>
    </row>
    <row r="99" spans="1:40" ht="11.25" x14ac:dyDescent="0.25">
      <c r="A99" s="94">
        <v>18</v>
      </c>
      <c r="B99" s="265"/>
      <c r="C99" s="94" t="s">
        <v>140</v>
      </c>
      <c r="D99" s="126"/>
      <c r="E99" s="21">
        <v>2716384</v>
      </c>
      <c r="F99" s="126"/>
      <c r="G99" s="21">
        <v>724854</v>
      </c>
      <c r="H99" s="126"/>
      <c r="I99" s="21">
        <v>0</v>
      </c>
      <c r="J99" s="126"/>
      <c r="K99" s="21">
        <v>0</v>
      </c>
      <c r="L99" s="126"/>
      <c r="M99" s="21">
        <v>669201</v>
      </c>
      <c r="N99" s="126"/>
      <c r="O99" s="21">
        <v>21854</v>
      </c>
      <c r="P99" s="126"/>
      <c r="Q99" s="21">
        <v>266185</v>
      </c>
      <c r="R99" s="126"/>
      <c r="S99" s="21">
        <v>0</v>
      </c>
      <c r="T99" s="126"/>
      <c r="U99" s="21">
        <v>0</v>
      </c>
      <c r="V99" s="126"/>
      <c r="W99" s="126"/>
      <c r="X99" s="21">
        <v>438186</v>
      </c>
      <c r="Y99" s="126"/>
      <c r="Z99" s="21">
        <v>632279</v>
      </c>
      <c r="AA99" s="21"/>
      <c r="AB99" s="21">
        <v>0</v>
      </c>
      <c r="AC99" s="21"/>
      <c r="AD99" s="21">
        <v>101847</v>
      </c>
      <c r="AE99" s="126"/>
      <c r="AF99" s="21">
        <f>SUM(E99:AD99)</f>
        <v>5570790</v>
      </c>
      <c r="AG99" s="126"/>
      <c r="AH99" s="20">
        <f t="shared" si="8"/>
        <v>191.07494426341967</v>
      </c>
      <c r="AI99" s="126"/>
      <c r="AJ99" s="22">
        <f>IF(AH$195,AH99/AH$195*100,0)</f>
        <v>42.152300515443677</v>
      </c>
      <c r="AK99" s="268"/>
      <c r="AL99" s="94">
        <v>18</v>
      </c>
      <c r="AN99" s="268">
        <v>29155</v>
      </c>
    </row>
    <row r="100" spans="1:40" ht="11.25" x14ac:dyDescent="0.25">
      <c r="A100" s="94">
        <v>19</v>
      </c>
      <c r="B100" s="265"/>
      <c r="C100" s="94" t="s">
        <v>141</v>
      </c>
      <c r="D100" s="126"/>
      <c r="E100" s="21">
        <v>1609900</v>
      </c>
      <c r="F100" s="126"/>
      <c r="G100" s="21">
        <v>146275</v>
      </c>
      <c r="H100" s="126"/>
      <c r="I100" s="21">
        <v>0</v>
      </c>
      <c r="J100" s="126"/>
      <c r="K100" s="21">
        <v>4874</v>
      </c>
      <c r="L100" s="126"/>
      <c r="M100" s="21">
        <v>15</v>
      </c>
      <c r="N100" s="126"/>
      <c r="O100" s="21">
        <v>0</v>
      </c>
      <c r="P100" s="126"/>
      <c r="Q100" s="21">
        <v>111438</v>
      </c>
      <c r="R100" s="126"/>
      <c r="S100" s="21">
        <v>0</v>
      </c>
      <c r="T100" s="126"/>
      <c r="U100" s="21">
        <v>0</v>
      </c>
      <c r="V100" s="126"/>
      <c r="W100" s="126"/>
      <c r="X100" s="21">
        <v>6116</v>
      </c>
      <c r="Y100" s="126"/>
      <c r="Z100" s="21">
        <v>0</v>
      </c>
      <c r="AA100" s="21"/>
      <c r="AB100" s="21">
        <v>0</v>
      </c>
      <c r="AC100" s="21"/>
      <c r="AD100" s="21">
        <v>32976</v>
      </c>
      <c r="AE100" s="126"/>
      <c r="AF100" s="21">
        <f>SUM(E100:AD100)</f>
        <v>1911594</v>
      </c>
      <c r="AG100" s="126"/>
      <c r="AH100" s="20">
        <f t="shared" si="8"/>
        <v>282.23741325852649</v>
      </c>
      <c r="AI100" s="126"/>
      <c r="AJ100" s="22">
        <f>IF(AH$195,AH100/AH$195*100,0)</f>
        <v>62.263298342107589</v>
      </c>
      <c r="AK100" s="268"/>
      <c r="AL100" s="94">
        <v>19</v>
      </c>
      <c r="AN100" s="268">
        <v>6773</v>
      </c>
    </row>
    <row r="101" spans="1:40" ht="11.25" x14ac:dyDescent="0.25">
      <c r="A101" s="94">
        <v>20</v>
      </c>
      <c r="B101" s="265"/>
      <c r="C101" s="94" t="s">
        <v>142</v>
      </c>
      <c r="D101" s="126"/>
      <c r="E101" s="21">
        <v>859357</v>
      </c>
      <c r="F101" s="126"/>
      <c r="G101" s="21">
        <v>217554</v>
      </c>
      <c r="H101" s="126"/>
      <c r="I101" s="21">
        <v>0</v>
      </c>
      <c r="J101" s="126"/>
      <c r="K101" s="21">
        <v>0</v>
      </c>
      <c r="L101" s="126"/>
      <c r="M101" s="21">
        <v>309499</v>
      </c>
      <c r="N101" s="126"/>
      <c r="O101" s="21">
        <v>0</v>
      </c>
      <c r="P101" s="126"/>
      <c r="Q101" s="21">
        <v>88491</v>
      </c>
      <c r="R101" s="126"/>
      <c r="S101" s="21">
        <v>0</v>
      </c>
      <c r="T101" s="126"/>
      <c r="U101" s="21">
        <v>0</v>
      </c>
      <c r="V101" s="126"/>
      <c r="W101" s="126"/>
      <c r="X101" s="21">
        <v>0</v>
      </c>
      <c r="Y101" s="126"/>
      <c r="Z101" s="21">
        <v>0</v>
      </c>
      <c r="AA101" s="21"/>
      <c r="AB101" s="21">
        <v>0</v>
      </c>
      <c r="AC101" s="21"/>
      <c r="AD101" s="21">
        <v>31119</v>
      </c>
      <c r="AE101" s="126"/>
      <c r="AF101" s="21">
        <f>SUM(E101:AD101)</f>
        <v>1506020</v>
      </c>
      <c r="AG101" s="126"/>
      <c r="AH101" s="20">
        <f t="shared" si="8"/>
        <v>130.62884898950472</v>
      </c>
      <c r="AI101" s="126"/>
      <c r="AJ101" s="22">
        <f>IF(AH$195,AH101/AH$195*100,0)</f>
        <v>28.817522463861156</v>
      </c>
      <c r="AK101" s="268"/>
      <c r="AL101" s="94">
        <v>20</v>
      </c>
      <c r="AN101" s="268">
        <v>11529</v>
      </c>
    </row>
    <row r="102" spans="1:40" ht="11.25" x14ac:dyDescent="0.25">
      <c r="A102" s="94">
        <v>21</v>
      </c>
      <c r="B102" s="265"/>
      <c r="C102" s="94" t="s">
        <v>143</v>
      </c>
      <c r="D102" s="126"/>
      <c r="E102" s="21">
        <v>90186471</v>
      </c>
      <c r="F102" s="126"/>
      <c r="G102" s="21">
        <v>8611855</v>
      </c>
      <c r="H102" s="126"/>
      <c r="I102" s="21">
        <v>26756039</v>
      </c>
      <c r="J102" s="126"/>
      <c r="K102" s="21">
        <v>0</v>
      </c>
      <c r="L102" s="126"/>
      <c r="M102" s="21">
        <v>9865854</v>
      </c>
      <c r="N102" s="126"/>
      <c r="O102" s="21">
        <v>3079680</v>
      </c>
      <c r="P102" s="126"/>
      <c r="Q102" s="21">
        <v>8517173</v>
      </c>
      <c r="R102" s="126"/>
      <c r="S102" s="21">
        <v>0</v>
      </c>
      <c r="T102" s="126"/>
      <c r="U102" s="21">
        <v>0</v>
      </c>
      <c r="V102" s="126"/>
      <c r="W102" s="126"/>
      <c r="X102" s="21">
        <v>6642030</v>
      </c>
      <c r="Y102" s="126"/>
      <c r="Z102" s="21">
        <v>0</v>
      </c>
      <c r="AA102" s="21"/>
      <c r="AB102" s="21">
        <v>0</v>
      </c>
      <c r="AC102" s="21"/>
      <c r="AD102" s="21">
        <v>9071737</v>
      </c>
      <c r="AE102" s="126"/>
      <c r="AF102" s="21">
        <f>SUM(E102:AD102)</f>
        <v>162730839</v>
      </c>
      <c r="AG102" s="126"/>
      <c r="AH102" s="20">
        <f t="shared" ref="AH102:AH106" si="9">IFERROR(AF102/$AN102,0)</f>
        <v>446.39070575068303</v>
      </c>
      <c r="AI102" s="126"/>
      <c r="AJ102" s="22">
        <f>IF(AH$195,AH102/AH$195*100,0)</f>
        <v>98.476517937187694</v>
      </c>
      <c r="AK102" s="268"/>
      <c r="AL102" s="94">
        <v>21</v>
      </c>
      <c r="AN102" s="268">
        <v>364548</v>
      </c>
    </row>
    <row r="103" spans="1:40" ht="11.25" x14ac:dyDescent="0.25">
      <c r="A103" s="94">
        <v>22</v>
      </c>
      <c r="B103" s="265"/>
      <c r="C103" s="94" t="s">
        <v>144</v>
      </c>
      <c r="D103" s="126"/>
      <c r="E103" s="21">
        <v>1536477</v>
      </c>
      <c r="F103" s="126"/>
      <c r="G103" s="21">
        <v>371457</v>
      </c>
      <c r="H103" s="126"/>
      <c r="I103" s="21">
        <v>24135</v>
      </c>
      <c r="J103" s="126"/>
      <c r="K103" s="21">
        <v>0</v>
      </c>
      <c r="L103" s="126"/>
      <c r="M103" s="21">
        <v>355829</v>
      </c>
      <c r="N103" s="126"/>
      <c r="O103" s="21">
        <v>0</v>
      </c>
      <c r="P103" s="126"/>
      <c r="Q103" s="21">
        <v>418247</v>
      </c>
      <c r="R103" s="126"/>
      <c r="S103" s="21">
        <v>216489</v>
      </c>
      <c r="T103" s="126"/>
      <c r="U103" s="21">
        <v>0</v>
      </c>
      <c r="V103" s="126"/>
      <c r="W103" s="126"/>
      <c r="X103" s="21">
        <v>90310</v>
      </c>
      <c r="Y103" s="126"/>
      <c r="Z103" s="21">
        <v>191715</v>
      </c>
      <c r="AA103" s="21"/>
      <c r="AB103" s="21">
        <v>0</v>
      </c>
      <c r="AC103" s="21"/>
      <c r="AD103" s="21">
        <v>0</v>
      </c>
      <c r="AE103" s="126"/>
      <c r="AF103" s="21">
        <f>SUM(E103:AD103)</f>
        <v>3204659</v>
      </c>
      <c r="AG103" s="126"/>
      <c r="AH103" s="20">
        <f t="shared" si="9"/>
        <v>216.78001758776975</v>
      </c>
      <c r="AI103" s="126"/>
      <c r="AJ103" s="22">
        <f>IF(AH$195,AH103/AH$195*100,0)</f>
        <v>47.82299679493989</v>
      </c>
      <c r="AK103" s="268"/>
      <c r="AL103" s="94">
        <v>22</v>
      </c>
      <c r="AN103" s="268">
        <v>14783</v>
      </c>
    </row>
    <row r="104" spans="1:40" ht="11.25" x14ac:dyDescent="0.25">
      <c r="A104" s="94">
        <v>23</v>
      </c>
      <c r="B104" s="265"/>
      <c r="C104" s="94" t="s">
        <v>145</v>
      </c>
      <c r="D104" s="126"/>
      <c r="E104" s="21">
        <v>285544</v>
      </c>
      <c r="F104" s="126"/>
      <c r="G104" s="21">
        <v>118038</v>
      </c>
      <c r="H104" s="126"/>
      <c r="I104" s="21">
        <v>0</v>
      </c>
      <c r="J104" s="126"/>
      <c r="K104" s="21">
        <v>7038</v>
      </c>
      <c r="L104" s="126"/>
      <c r="M104" s="21">
        <v>0</v>
      </c>
      <c r="N104" s="126"/>
      <c r="O104" s="21">
        <v>0</v>
      </c>
      <c r="P104" s="126"/>
      <c r="Q104" s="21">
        <v>40880</v>
      </c>
      <c r="R104" s="126"/>
      <c r="S104" s="21">
        <v>54037</v>
      </c>
      <c r="T104" s="126"/>
      <c r="U104" s="21">
        <v>0</v>
      </c>
      <c r="V104" s="126"/>
      <c r="W104" s="126"/>
      <c r="X104" s="21">
        <v>47871</v>
      </c>
      <c r="Y104" s="126"/>
      <c r="Z104" s="21">
        <v>98278</v>
      </c>
      <c r="AA104" s="21"/>
      <c r="AB104" s="21">
        <v>0</v>
      </c>
      <c r="AC104" s="21"/>
      <c r="AD104" s="21">
        <v>13475</v>
      </c>
      <c r="AE104" s="126"/>
      <c r="AF104" s="21">
        <f>SUM(E104:AD104)</f>
        <v>665161</v>
      </c>
      <c r="AG104" s="126"/>
      <c r="AH104" s="20">
        <f t="shared" si="9"/>
        <v>135.96913327882257</v>
      </c>
      <c r="AI104" s="126"/>
      <c r="AJ104" s="22">
        <f>IF(AH$195,AH104/AH$195*100,0)</f>
        <v>29.995621816808733</v>
      </c>
      <c r="AK104" s="268"/>
      <c r="AL104" s="94">
        <v>23</v>
      </c>
      <c r="AN104" s="268">
        <v>4892</v>
      </c>
    </row>
    <row r="105" spans="1:40" ht="11.25" x14ac:dyDescent="0.25">
      <c r="A105" s="94">
        <v>24</v>
      </c>
      <c r="B105" s="265"/>
      <c r="C105" s="94" t="s">
        <v>146</v>
      </c>
      <c r="D105" s="126"/>
      <c r="E105" s="21">
        <v>8922468</v>
      </c>
      <c r="F105" s="126"/>
      <c r="G105" s="21">
        <v>856092</v>
      </c>
      <c r="H105" s="126"/>
      <c r="I105" s="21">
        <v>0</v>
      </c>
      <c r="J105" s="126"/>
      <c r="K105" s="21">
        <v>0</v>
      </c>
      <c r="L105" s="126"/>
      <c r="M105" s="21">
        <v>833491</v>
      </c>
      <c r="N105" s="126"/>
      <c r="O105" s="21">
        <v>0</v>
      </c>
      <c r="P105" s="126"/>
      <c r="Q105" s="21">
        <v>1321394</v>
      </c>
      <c r="R105" s="126"/>
      <c r="S105" s="21">
        <v>0</v>
      </c>
      <c r="T105" s="126"/>
      <c r="U105" s="21">
        <v>0</v>
      </c>
      <c r="V105" s="126"/>
      <c r="W105" s="126"/>
      <c r="X105" s="21">
        <v>88510</v>
      </c>
      <c r="Y105" s="126"/>
      <c r="Z105" s="21">
        <v>0</v>
      </c>
      <c r="AA105" s="21"/>
      <c r="AB105" s="21">
        <v>0</v>
      </c>
      <c r="AC105" s="21"/>
      <c r="AD105" s="21">
        <v>0</v>
      </c>
      <c r="AE105" s="126"/>
      <c r="AF105" s="21">
        <f>SUM(E105:AD105)</f>
        <v>12021955</v>
      </c>
      <c r="AG105" s="126"/>
      <c r="AH105" s="20">
        <f t="shared" si="9"/>
        <v>228.76303470847921</v>
      </c>
      <c r="AI105" s="126"/>
      <c r="AJ105" s="22">
        <f>IF(AH$195,AH105/AH$195*100,0)</f>
        <v>50.466523609515299</v>
      </c>
      <c r="AK105" s="268"/>
      <c r="AL105" s="94">
        <v>24</v>
      </c>
      <c r="AN105" s="268">
        <v>52552</v>
      </c>
    </row>
    <row r="106" spans="1:40" ht="11.25" x14ac:dyDescent="0.25">
      <c r="A106" s="94">
        <v>25</v>
      </c>
      <c r="B106" s="265"/>
      <c r="C106" s="94" t="s">
        <v>147</v>
      </c>
      <c r="D106" s="126"/>
      <c r="E106" s="21">
        <v>874910</v>
      </c>
      <c r="F106" s="126"/>
      <c r="G106" s="21">
        <v>180388</v>
      </c>
      <c r="H106" s="126"/>
      <c r="I106" s="21">
        <v>130746</v>
      </c>
      <c r="J106" s="126"/>
      <c r="K106" s="21">
        <v>0</v>
      </c>
      <c r="L106" s="126"/>
      <c r="M106" s="21">
        <v>241412</v>
      </c>
      <c r="N106" s="126"/>
      <c r="O106" s="21">
        <v>18310</v>
      </c>
      <c r="P106" s="126"/>
      <c r="Q106" s="21">
        <v>134853</v>
      </c>
      <c r="R106" s="126"/>
      <c r="S106" s="21">
        <v>0</v>
      </c>
      <c r="T106" s="126"/>
      <c r="U106" s="21">
        <v>0</v>
      </c>
      <c r="V106" s="126"/>
      <c r="W106" s="126"/>
      <c r="X106" s="21">
        <v>0</v>
      </c>
      <c r="Y106" s="126"/>
      <c r="Z106" s="21">
        <v>0</v>
      </c>
      <c r="AA106" s="21"/>
      <c r="AB106" s="21">
        <v>0</v>
      </c>
      <c r="AC106" s="21"/>
      <c r="AD106" s="21">
        <v>0</v>
      </c>
      <c r="AE106" s="126"/>
      <c r="AF106" s="21">
        <f>SUM(E106:AD106)</f>
        <v>1580619</v>
      </c>
      <c r="AG106" s="126"/>
      <c r="AH106" s="20">
        <f t="shared" si="9"/>
        <v>163.37147286821704</v>
      </c>
      <c r="AI106" s="126"/>
      <c r="AJ106" s="22">
        <f>IF(AH$195,AH106/AH$195*100,0)</f>
        <v>36.040745407717601</v>
      </c>
      <c r="AK106" s="268"/>
      <c r="AL106" s="94">
        <v>25</v>
      </c>
      <c r="AN106" s="268">
        <v>9675</v>
      </c>
    </row>
    <row r="107" spans="1:40" ht="11.25" x14ac:dyDescent="0.25">
      <c r="A107" s="94">
        <v>26</v>
      </c>
      <c r="B107" s="265"/>
      <c r="C107" s="94" t="s">
        <v>148</v>
      </c>
      <c r="D107" s="126"/>
      <c r="E107" s="21">
        <v>938744</v>
      </c>
      <c r="F107" s="126"/>
      <c r="G107" s="21">
        <v>300209</v>
      </c>
      <c r="H107" s="126"/>
      <c r="I107" s="21">
        <v>0</v>
      </c>
      <c r="J107" s="126"/>
      <c r="K107" s="21">
        <v>55984</v>
      </c>
      <c r="L107" s="126"/>
      <c r="M107" s="21">
        <v>0</v>
      </c>
      <c r="N107" s="126"/>
      <c r="O107" s="21">
        <v>0</v>
      </c>
      <c r="P107" s="126"/>
      <c r="Q107" s="21">
        <v>32353</v>
      </c>
      <c r="R107" s="126"/>
      <c r="S107" s="21">
        <v>0</v>
      </c>
      <c r="T107" s="126"/>
      <c r="U107" s="21">
        <v>0</v>
      </c>
      <c r="V107" s="126"/>
      <c r="W107" s="126"/>
      <c r="X107" s="21">
        <v>37145</v>
      </c>
      <c r="Y107" s="126"/>
      <c r="Z107" s="21">
        <v>0</v>
      </c>
      <c r="AA107" s="21"/>
      <c r="AB107" s="21">
        <v>16474594</v>
      </c>
      <c r="AC107" s="21"/>
      <c r="AD107" s="21">
        <v>26662</v>
      </c>
      <c r="AE107" s="126"/>
      <c r="AF107" s="21">
        <f>SUM(E107:AD107)</f>
        <v>17865691</v>
      </c>
      <c r="AG107" s="126"/>
      <c r="AH107" s="20">
        <f t="shared" ref="AH107:AH111" si="10">IFERROR(AF107/$AN107,0)</f>
        <v>1264.9172330784481</v>
      </c>
      <c r="AI107" s="126"/>
      <c r="AJ107" s="22">
        <f>IF(AH$195,AH107/AH$195*100,0)</f>
        <v>279.04847253221965</v>
      </c>
      <c r="AK107" s="268"/>
      <c r="AL107" s="94">
        <v>26</v>
      </c>
      <c r="AN107" s="268">
        <v>14124</v>
      </c>
    </row>
    <row r="108" spans="1:40" ht="11.25" x14ac:dyDescent="0.25">
      <c r="A108" s="94">
        <v>27</v>
      </c>
      <c r="B108" s="265"/>
      <c r="C108" s="94" t="s">
        <v>149</v>
      </c>
      <c r="D108" s="126"/>
      <c r="E108" s="21">
        <v>2686215</v>
      </c>
      <c r="F108" s="126"/>
      <c r="G108" s="21">
        <v>526594</v>
      </c>
      <c r="H108" s="126"/>
      <c r="I108" s="21">
        <v>1111702</v>
      </c>
      <c r="J108" s="126"/>
      <c r="K108" s="21">
        <v>0</v>
      </c>
      <c r="L108" s="126"/>
      <c r="M108" s="21">
        <v>555276</v>
      </c>
      <c r="N108" s="126"/>
      <c r="O108" s="21">
        <v>221922</v>
      </c>
      <c r="P108" s="126"/>
      <c r="Q108" s="21">
        <v>315293</v>
      </c>
      <c r="R108" s="126"/>
      <c r="S108" s="21">
        <v>0</v>
      </c>
      <c r="T108" s="126"/>
      <c r="U108" s="21">
        <v>95317</v>
      </c>
      <c r="V108" s="126"/>
      <c r="W108" s="126"/>
      <c r="X108" s="21">
        <v>143302</v>
      </c>
      <c r="Y108" s="126"/>
      <c r="Z108" s="21">
        <v>1094721</v>
      </c>
      <c r="AA108" s="21"/>
      <c r="AB108" s="21">
        <v>0</v>
      </c>
      <c r="AC108" s="21"/>
      <c r="AD108" s="21">
        <v>235125</v>
      </c>
      <c r="AE108" s="126"/>
      <c r="AF108" s="21">
        <f>SUM(E108:AD108)</f>
        <v>6985467</v>
      </c>
      <c r="AG108" s="126"/>
      <c r="AH108" s="20">
        <f t="shared" si="10"/>
        <v>249.95409167352489</v>
      </c>
      <c r="AI108" s="126"/>
      <c r="AJ108" s="22">
        <f>IF(AH$195,AH108/AH$195*100,0)</f>
        <v>55.141400291405297</v>
      </c>
      <c r="AK108" s="268"/>
      <c r="AL108" s="94">
        <v>27</v>
      </c>
      <c r="AN108" s="268">
        <v>27947</v>
      </c>
    </row>
    <row r="109" spans="1:40" ht="11.25" x14ac:dyDescent="0.25">
      <c r="A109" s="94">
        <v>28</v>
      </c>
      <c r="B109" s="265"/>
      <c r="C109" s="94" t="s">
        <v>150</v>
      </c>
      <c r="D109" s="126"/>
      <c r="E109" s="21">
        <v>2308860</v>
      </c>
      <c r="F109" s="126"/>
      <c r="G109" s="21">
        <v>239213</v>
      </c>
      <c r="H109" s="126"/>
      <c r="I109" s="21">
        <v>6240</v>
      </c>
      <c r="J109" s="126"/>
      <c r="K109" s="21">
        <v>0</v>
      </c>
      <c r="L109" s="126"/>
      <c r="M109" s="21">
        <v>406378</v>
      </c>
      <c r="N109" s="126"/>
      <c r="O109" s="21">
        <v>0</v>
      </c>
      <c r="P109" s="126"/>
      <c r="Q109" s="21">
        <v>47513</v>
      </c>
      <c r="R109" s="126"/>
      <c r="S109" s="21">
        <v>25204</v>
      </c>
      <c r="T109" s="126"/>
      <c r="U109" s="21">
        <v>0</v>
      </c>
      <c r="V109" s="126"/>
      <c r="W109" s="126"/>
      <c r="X109" s="21">
        <v>0</v>
      </c>
      <c r="Y109" s="126"/>
      <c r="Z109" s="21">
        <v>0</v>
      </c>
      <c r="AA109" s="21"/>
      <c r="AB109" s="21">
        <v>0</v>
      </c>
      <c r="AC109" s="21"/>
      <c r="AD109" s="21">
        <v>0</v>
      </c>
      <c r="AE109" s="126"/>
      <c r="AF109" s="21">
        <f>SUM(E109:AD109)</f>
        <v>3033408</v>
      </c>
      <c r="AG109" s="126"/>
      <c r="AH109" s="20">
        <f t="shared" si="10"/>
        <v>286.19756580809508</v>
      </c>
      <c r="AI109" s="126"/>
      <c r="AJ109" s="22">
        <f>IF(AH$195,AH109/AH$195*100,0)</f>
        <v>63.136932198183892</v>
      </c>
      <c r="AK109" s="268"/>
      <c r="AL109" s="94">
        <v>28</v>
      </c>
      <c r="AN109" s="268">
        <v>10599</v>
      </c>
    </row>
    <row r="110" spans="1:40" ht="11.25" x14ac:dyDescent="0.25">
      <c r="A110" s="94">
        <v>29</v>
      </c>
      <c r="B110" s="265"/>
      <c r="C110" s="94" t="s">
        <v>93</v>
      </c>
      <c r="D110" s="126"/>
      <c r="E110" s="21">
        <v>231087296</v>
      </c>
      <c r="F110" s="126"/>
      <c r="G110" s="21">
        <v>44880523</v>
      </c>
      <c r="H110" s="126"/>
      <c r="I110" s="21">
        <v>189840578</v>
      </c>
      <c r="J110" s="126"/>
      <c r="K110" s="21">
        <v>1426496</v>
      </c>
      <c r="L110" s="126"/>
      <c r="M110" s="21">
        <v>26905547</v>
      </c>
      <c r="N110" s="126"/>
      <c r="O110" s="21">
        <v>27055959</v>
      </c>
      <c r="P110" s="126"/>
      <c r="Q110" s="21">
        <v>41600761</v>
      </c>
      <c r="R110" s="126"/>
      <c r="S110" s="21">
        <v>4689566</v>
      </c>
      <c r="T110" s="126"/>
      <c r="U110" s="21">
        <v>0</v>
      </c>
      <c r="V110" s="126"/>
      <c r="W110" s="126"/>
      <c r="X110" s="21">
        <v>15652745</v>
      </c>
      <c r="Y110" s="126"/>
      <c r="Z110" s="21">
        <v>0</v>
      </c>
      <c r="AA110" s="21"/>
      <c r="AB110" s="21">
        <v>0</v>
      </c>
      <c r="AC110" s="21"/>
      <c r="AD110" s="21">
        <v>4049253</v>
      </c>
      <c r="AE110" s="126"/>
      <c r="AF110" s="21">
        <f>SUM(E110:AD110)</f>
        <v>587188724</v>
      </c>
      <c r="AG110" s="126"/>
      <c r="AH110" s="20">
        <f t="shared" si="10"/>
        <v>510.46173158690402</v>
      </c>
      <c r="AI110" s="126"/>
      <c r="AJ110" s="22">
        <f>IF(AH$195,AH110/AH$195*100,0)</f>
        <v>112.61097782564826</v>
      </c>
      <c r="AK110" s="268"/>
      <c r="AL110" s="94">
        <v>29</v>
      </c>
      <c r="AN110" s="268">
        <v>1150309</v>
      </c>
    </row>
    <row r="111" spans="1:40" ht="11.25" x14ac:dyDescent="0.25">
      <c r="A111" s="94">
        <v>30</v>
      </c>
      <c r="B111" s="265"/>
      <c r="C111" s="94" t="s">
        <v>151</v>
      </c>
      <c r="D111" s="126"/>
      <c r="E111" s="21">
        <v>13399789</v>
      </c>
      <c r="F111" s="126"/>
      <c r="G111" s="21">
        <v>1689430</v>
      </c>
      <c r="H111" s="126"/>
      <c r="I111" s="21">
        <v>2724747</v>
      </c>
      <c r="J111" s="126"/>
      <c r="K111" s="21">
        <v>0</v>
      </c>
      <c r="L111" s="126"/>
      <c r="M111" s="21">
        <v>68595</v>
      </c>
      <c r="N111" s="126"/>
      <c r="O111" s="21">
        <v>202447</v>
      </c>
      <c r="P111" s="126"/>
      <c r="Q111" s="21">
        <v>2922086</v>
      </c>
      <c r="R111" s="126"/>
      <c r="S111" s="21">
        <v>278910</v>
      </c>
      <c r="T111" s="126"/>
      <c r="U111" s="21">
        <v>0</v>
      </c>
      <c r="V111" s="126"/>
      <c r="W111" s="126"/>
      <c r="X111" s="21">
        <v>108892</v>
      </c>
      <c r="Y111" s="126"/>
      <c r="Z111" s="21">
        <v>0</v>
      </c>
      <c r="AA111" s="21"/>
      <c r="AB111" s="21">
        <v>0</v>
      </c>
      <c r="AC111" s="21"/>
      <c r="AD111" s="21">
        <v>0</v>
      </c>
      <c r="AE111" s="126"/>
      <c r="AF111" s="21">
        <f>SUM(E111:AD111)</f>
        <v>21394896</v>
      </c>
      <c r="AG111" s="126"/>
      <c r="AH111" s="20">
        <f t="shared" si="10"/>
        <v>293.19322479855288</v>
      </c>
      <c r="AI111" s="126"/>
      <c r="AJ111" s="22">
        <f>IF(AH$195,AH111/AH$195*100,0)</f>
        <v>64.680217327514143</v>
      </c>
      <c r="AK111" s="268"/>
      <c r="AL111" s="94">
        <v>30</v>
      </c>
      <c r="AN111" s="268">
        <v>72972</v>
      </c>
    </row>
    <row r="112" spans="1:40" ht="11.25" x14ac:dyDescent="0.25">
      <c r="A112" s="94">
        <v>31</v>
      </c>
      <c r="B112" s="265"/>
      <c r="C112" s="94" t="s">
        <v>152</v>
      </c>
      <c r="D112" s="126"/>
      <c r="E112" s="21">
        <v>1441841</v>
      </c>
      <c r="F112" s="126"/>
      <c r="G112" s="21">
        <v>380735</v>
      </c>
      <c r="H112" s="126"/>
      <c r="I112" s="21">
        <v>0</v>
      </c>
      <c r="J112" s="126"/>
      <c r="K112" s="21">
        <v>46723</v>
      </c>
      <c r="L112" s="126"/>
      <c r="M112" s="21">
        <v>421215</v>
      </c>
      <c r="N112" s="126"/>
      <c r="O112" s="21">
        <v>0</v>
      </c>
      <c r="P112" s="126"/>
      <c r="Q112" s="21">
        <v>8320</v>
      </c>
      <c r="R112" s="126"/>
      <c r="S112" s="21">
        <v>0</v>
      </c>
      <c r="T112" s="126"/>
      <c r="U112" s="21">
        <v>0</v>
      </c>
      <c r="V112" s="126"/>
      <c r="W112" s="126"/>
      <c r="X112" s="21">
        <v>91779</v>
      </c>
      <c r="Y112" s="126"/>
      <c r="Z112" s="21">
        <v>183639</v>
      </c>
      <c r="AA112" s="21"/>
      <c r="AB112" s="21">
        <v>0</v>
      </c>
      <c r="AC112" s="21"/>
      <c r="AD112" s="21">
        <v>89027</v>
      </c>
      <c r="AE112" s="126"/>
      <c r="AF112" s="21">
        <f>SUM(E112:AD112)</f>
        <v>2663279</v>
      </c>
      <c r="AG112" s="126"/>
      <c r="AH112" s="20">
        <f t="shared" ref="AH112:AH116" si="11">IFERROR(AF112/$AN112,0)</f>
        <v>172.09091496510726</v>
      </c>
      <c r="AI112" s="126"/>
      <c r="AJ112" s="22">
        <f>IF(AH$195,AH112/AH$195*100,0)</f>
        <v>37.964307625736218</v>
      </c>
      <c r="AK112" s="268"/>
      <c r="AL112" s="94">
        <v>31</v>
      </c>
      <c r="AN112" s="268">
        <v>15476</v>
      </c>
    </row>
    <row r="113" spans="1:40" ht="11.25" x14ac:dyDescent="0.25">
      <c r="A113" s="94">
        <v>32</v>
      </c>
      <c r="B113" s="265"/>
      <c r="C113" s="94" t="s">
        <v>153</v>
      </c>
      <c r="D113" s="126"/>
      <c r="E113" s="21">
        <v>2571149</v>
      </c>
      <c r="F113" s="126"/>
      <c r="G113" s="21">
        <v>582744</v>
      </c>
      <c r="H113" s="126"/>
      <c r="I113" s="21">
        <v>0</v>
      </c>
      <c r="J113" s="126"/>
      <c r="K113" s="21">
        <v>0</v>
      </c>
      <c r="L113" s="126"/>
      <c r="M113" s="21">
        <v>861080</v>
      </c>
      <c r="N113" s="126"/>
      <c r="O113" s="21">
        <v>92146</v>
      </c>
      <c r="P113" s="126"/>
      <c r="Q113" s="21">
        <v>622252</v>
      </c>
      <c r="R113" s="126"/>
      <c r="S113" s="21">
        <v>81885</v>
      </c>
      <c r="T113" s="126"/>
      <c r="U113" s="21">
        <v>0</v>
      </c>
      <c r="V113" s="126"/>
      <c r="W113" s="126"/>
      <c r="X113" s="21">
        <v>0</v>
      </c>
      <c r="Y113" s="126"/>
      <c r="Z113" s="21">
        <v>0</v>
      </c>
      <c r="AA113" s="21"/>
      <c r="AB113" s="21">
        <v>0</v>
      </c>
      <c r="AC113" s="21"/>
      <c r="AD113" s="21">
        <v>0</v>
      </c>
      <c r="AE113" s="126"/>
      <c r="AF113" s="21">
        <f>SUM(E113:AD113)</f>
        <v>4811256</v>
      </c>
      <c r="AG113" s="126"/>
      <c r="AH113" s="20">
        <f t="shared" si="11"/>
        <v>176.56633270945721</v>
      </c>
      <c r="AI113" s="126"/>
      <c r="AJ113" s="22">
        <f>IF(AH$195,AH113/AH$195*100,0)</f>
        <v>38.951612132976642</v>
      </c>
      <c r="AK113" s="268"/>
      <c r="AL113" s="94">
        <v>32</v>
      </c>
      <c r="AN113" s="268">
        <v>27249</v>
      </c>
    </row>
    <row r="114" spans="1:40" ht="11.25" x14ac:dyDescent="0.25">
      <c r="A114" s="94">
        <v>33</v>
      </c>
      <c r="B114" s="265"/>
      <c r="C114" s="94" t="s">
        <v>95</v>
      </c>
      <c r="D114" s="126"/>
      <c r="E114" s="21">
        <v>7043338</v>
      </c>
      <c r="F114" s="126"/>
      <c r="G114" s="21">
        <v>1017326</v>
      </c>
      <c r="H114" s="126"/>
      <c r="I114" s="21">
        <v>5517</v>
      </c>
      <c r="J114" s="126"/>
      <c r="K114" s="21">
        <v>201654</v>
      </c>
      <c r="L114" s="126"/>
      <c r="M114" s="21">
        <v>2061003</v>
      </c>
      <c r="N114" s="126"/>
      <c r="O114" s="21">
        <v>281964</v>
      </c>
      <c r="P114" s="126"/>
      <c r="Q114" s="21">
        <v>1046385</v>
      </c>
      <c r="R114" s="126"/>
      <c r="S114" s="21">
        <v>0</v>
      </c>
      <c r="T114" s="126"/>
      <c r="U114" s="21">
        <v>0</v>
      </c>
      <c r="V114" s="126"/>
      <c r="W114" s="126"/>
      <c r="X114" s="21">
        <v>334941</v>
      </c>
      <c r="Y114" s="126"/>
      <c r="Z114" s="21">
        <v>1404130</v>
      </c>
      <c r="AA114" s="21"/>
      <c r="AB114" s="21">
        <v>0</v>
      </c>
      <c r="AC114" s="21"/>
      <c r="AD114" s="21">
        <v>0</v>
      </c>
      <c r="AE114" s="126"/>
      <c r="AF114" s="21">
        <f>SUM(E114:AD114)</f>
        <v>13396258</v>
      </c>
      <c r="AG114" s="126"/>
      <c r="AH114" s="20">
        <f t="shared" si="11"/>
        <v>245.90667621197937</v>
      </c>
      <c r="AI114" s="126"/>
      <c r="AJ114" s="22">
        <f>IF(AH$195,AH114/AH$195*100,0)</f>
        <v>54.24851570361384</v>
      </c>
      <c r="AK114" s="268"/>
      <c r="AL114" s="94">
        <v>33</v>
      </c>
      <c r="AN114" s="268">
        <v>54477</v>
      </c>
    </row>
    <row r="115" spans="1:40" ht="11.25" x14ac:dyDescent="0.25">
      <c r="A115" s="94">
        <v>34</v>
      </c>
      <c r="B115" s="265"/>
      <c r="C115" s="94" t="s">
        <v>154</v>
      </c>
      <c r="D115" s="126"/>
      <c r="E115" s="21">
        <v>20782663</v>
      </c>
      <c r="F115" s="126"/>
      <c r="G115" s="21">
        <v>4006629</v>
      </c>
      <c r="H115" s="126"/>
      <c r="I115" s="21">
        <v>9437066</v>
      </c>
      <c r="J115" s="126"/>
      <c r="K115" s="21">
        <v>0</v>
      </c>
      <c r="L115" s="126"/>
      <c r="M115" s="21">
        <v>2669780</v>
      </c>
      <c r="N115" s="126"/>
      <c r="O115" s="21">
        <v>613250</v>
      </c>
      <c r="P115" s="126"/>
      <c r="Q115" s="21">
        <v>2985325</v>
      </c>
      <c r="R115" s="126"/>
      <c r="S115" s="21">
        <v>0</v>
      </c>
      <c r="T115" s="126"/>
      <c r="U115" s="21">
        <v>0</v>
      </c>
      <c r="V115" s="126"/>
      <c r="W115" s="126"/>
      <c r="X115" s="21">
        <v>1636829</v>
      </c>
      <c r="Y115" s="126"/>
      <c r="Z115" s="21">
        <v>6558863</v>
      </c>
      <c r="AA115" s="21"/>
      <c r="AB115" s="21">
        <v>0</v>
      </c>
      <c r="AC115" s="21"/>
      <c r="AD115" s="21">
        <v>31208</v>
      </c>
      <c r="AE115" s="126"/>
      <c r="AF115" s="21">
        <f>SUM(E115:AD115)</f>
        <v>48721613</v>
      </c>
      <c r="AG115" s="126"/>
      <c r="AH115" s="20">
        <f t="shared" si="11"/>
        <v>532.94843522681276</v>
      </c>
      <c r="AI115" s="126"/>
      <c r="AJ115" s="22">
        <f>IF(AH$195,AH115/AH$195*100,0)</f>
        <v>117.57168208274021</v>
      </c>
      <c r="AK115" s="268"/>
      <c r="AL115" s="94">
        <v>34</v>
      </c>
      <c r="AN115" s="268">
        <v>91419</v>
      </c>
    </row>
    <row r="116" spans="1:40" ht="11.25" x14ac:dyDescent="0.25">
      <c r="A116" s="94">
        <v>35</v>
      </c>
      <c r="B116" s="265"/>
      <c r="C116" s="94" t="s">
        <v>155</v>
      </c>
      <c r="D116" s="126"/>
      <c r="E116" s="21">
        <v>2007650</v>
      </c>
      <c r="F116" s="126"/>
      <c r="G116" s="21">
        <v>245786</v>
      </c>
      <c r="H116" s="126"/>
      <c r="I116" s="21">
        <v>0</v>
      </c>
      <c r="J116" s="126"/>
      <c r="K116" s="21">
        <v>5599</v>
      </c>
      <c r="L116" s="126"/>
      <c r="M116" s="21">
        <v>205029</v>
      </c>
      <c r="N116" s="126"/>
      <c r="O116" s="21">
        <v>0</v>
      </c>
      <c r="P116" s="126"/>
      <c r="Q116" s="21">
        <v>124574</v>
      </c>
      <c r="R116" s="126"/>
      <c r="S116" s="21">
        <v>0</v>
      </c>
      <c r="T116" s="126"/>
      <c r="U116" s="21">
        <v>0</v>
      </c>
      <c r="V116" s="126"/>
      <c r="W116" s="126"/>
      <c r="X116" s="21">
        <v>182883</v>
      </c>
      <c r="Y116" s="126"/>
      <c r="Z116" s="21">
        <v>0</v>
      </c>
      <c r="AA116" s="21"/>
      <c r="AB116" s="21">
        <v>0</v>
      </c>
      <c r="AC116" s="21"/>
      <c r="AD116" s="21">
        <v>50956</v>
      </c>
      <c r="AE116" s="126"/>
      <c r="AF116" s="21">
        <f>SUM(E116:AD116)</f>
        <v>2822477</v>
      </c>
      <c r="AG116" s="126"/>
      <c r="AH116" s="20">
        <f t="shared" si="11"/>
        <v>168.1346875558468</v>
      </c>
      <c r="AI116" s="126"/>
      <c r="AJ116" s="22">
        <f>IF(AH$195,AH116/AH$195*100,0)</f>
        <v>37.091539679601539</v>
      </c>
      <c r="AK116" s="268"/>
      <c r="AL116" s="94">
        <v>35</v>
      </c>
      <c r="AN116" s="268">
        <v>16787</v>
      </c>
    </row>
    <row r="117" spans="1:40" ht="11.25" x14ac:dyDescent="0.25">
      <c r="A117" s="94">
        <v>36</v>
      </c>
      <c r="B117" s="265"/>
      <c r="C117" s="94" t="s">
        <v>156</v>
      </c>
      <c r="D117" s="126"/>
      <c r="E117" s="21">
        <v>12176217</v>
      </c>
      <c r="F117" s="126"/>
      <c r="G117" s="21">
        <v>893765</v>
      </c>
      <c r="H117" s="126"/>
      <c r="I117" s="21">
        <v>2216575</v>
      </c>
      <c r="J117" s="126"/>
      <c r="K117" s="21">
        <v>0</v>
      </c>
      <c r="L117" s="126"/>
      <c r="M117" s="21">
        <v>0</v>
      </c>
      <c r="N117" s="126"/>
      <c r="O117" s="21">
        <v>422033</v>
      </c>
      <c r="P117" s="126"/>
      <c r="Q117" s="21">
        <v>865276</v>
      </c>
      <c r="R117" s="126"/>
      <c r="S117" s="21">
        <v>0</v>
      </c>
      <c r="T117" s="126"/>
      <c r="U117" s="21">
        <v>0</v>
      </c>
      <c r="V117" s="126"/>
      <c r="W117" s="126"/>
      <c r="X117" s="21">
        <v>306720</v>
      </c>
      <c r="Y117" s="126"/>
      <c r="Z117" s="21">
        <v>3085826</v>
      </c>
      <c r="AA117" s="21"/>
      <c r="AB117" s="21">
        <v>0</v>
      </c>
      <c r="AC117" s="21"/>
      <c r="AD117" s="21">
        <v>0</v>
      </c>
      <c r="AE117" s="126"/>
      <c r="AF117" s="21">
        <f>SUM(E117:AD117)</f>
        <v>19966412</v>
      </c>
      <c r="AG117" s="126"/>
      <c r="AH117" s="20">
        <f t="shared" ref="AH117:AH121" si="12">IFERROR(AF117/$AN117,0)</f>
        <v>515.78135413706696</v>
      </c>
      <c r="AI117" s="126"/>
      <c r="AJ117" s="22">
        <f>IF(AH$195,AH117/AH$195*100,0)</f>
        <v>113.78451907265794</v>
      </c>
      <c r="AK117" s="268"/>
      <c r="AL117" s="94">
        <v>36</v>
      </c>
      <c r="AN117" s="268">
        <v>38711</v>
      </c>
    </row>
    <row r="118" spans="1:40" ht="11.25" x14ac:dyDescent="0.25">
      <c r="A118" s="94">
        <v>37</v>
      </c>
      <c r="B118" s="265"/>
      <c r="C118" s="94" t="s">
        <v>157</v>
      </c>
      <c r="D118" s="126"/>
      <c r="E118" s="21">
        <v>4796403</v>
      </c>
      <c r="F118" s="126"/>
      <c r="G118" s="21">
        <v>537875</v>
      </c>
      <c r="H118" s="126"/>
      <c r="I118" s="21">
        <v>1229750</v>
      </c>
      <c r="J118" s="126"/>
      <c r="K118" s="21">
        <v>0</v>
      </c>
      <c r="L118" s="126"/>
      <c r="M118" s="21">
        <v>2748</v>
      </c>
      <c r="N118" s="126"/>
      <c r="O118" s="21">
        <v>1000943</v>
      </c>
      <c r="P118" s="126"/>
      <c r="Q118" s="21">
        <v>1215082</v>
      </c>
      <c r="R118" s="126"/>
      <c r="S118" s="21">
        <v>0</v>
      </c>
      <c r="T118" s="126"/>
      <c r="U118" s="21">
        <v>0</v>
      </c>
      <c r="V118" s="126"/>
      <c r="W118" s="126"/>
      <c r="X118" s="21">
        <v>122243</v>
      </c>
      <c r="Y118" s="126"/>
      <c r="Z118" s="21">
        <v>0</v>
      </c>
      <c r="AA118" s="21"/>
      <c r="AB118" s="21">
        <v>0</v>
      </c>
      <c r="AC118" s="21"/>
      <c r="AD118" s="21">
        <v>2553996</v>
      </c>
      <c r="AE118" s="126"/>
      <c r="AF118" s="21">
        <f>SUM(E118:AD118)</f>
        <v>11459040</v>
      </c>
      <c r="AG118" s="126"/>
      <c r="AH118" s="20">
        <f t="shared" si="12"/>
        <v>463.42217009746429</v>
      </c>
      <c r="AI118" s="126"/>
      <c r="AJ118" s="22">
        <f>IF(AH$195,AH118/AH$195*100,0)</f>
        <v>102.23376306491024</v>
      </c>
      <c r="AK118" s="268"/>
      <c r="AL118" s="94">
        <v>37</v>
      </c>
      <c r="AN118" s="268">
        <v>24727</v>
      </c>
    </row>
    <row r="119" spans="1:40" ht="11.25" x14ac:dyDescent="0.25">
      <c r="A119" s="94">
        <v>38</v>
      </c>
      <c r="B119" s="265"/>
      <c r="C119" s="94" t="s">
        <v>158</v>
      </c>
      <c r="D119" s="126"/>
      <c r="E119" s="21">
        <v>759034</v>
      </c>
      <c r="F119" s="126"/>
      <c r="G119" s="21">
        <v>349402</v>
      </c>
      <c r="H119" s="126"/>
      <c r="I119" s="21">
        <v>0</v>
      </c>
      <c r="J119" s="126"/>
      <c r="K119" s="21">
        <v>0</v>
      </c>
      <c r="L119" s="126"/>
      <c r="M119" s="21">
        <v>275885</v>
      </c>
      <c r="N119" s="126"/>
      <c r="O119" s="21">
        <v>13915</v>
      </c>
      <c r="P119" s="126"/>
      <c r="Q119" s="21">
        <v>219204</v>
      </c>
      <c r="R119" s="126"/>
      <c r="S119" s="21">
        <v>0</v>
      </c>
      <c r="T119" s="126"/>
      <c r="U119" s="21">
        <v>0</v>
      </c>
      <c r="V119" s="126"/>
      <c r="W119" s="126"/>
      <c r="X119" s="21">
        <v>58097</v>
      </c>
      <c r="Y119" s="126"/>
      <c r="Z119" s="21">
        <v>0</v>
      </c>
      <c r="AA119" s="21"/>
      <c r="AB119" s="21">
        <v>0</v>
      </c>
      <c r="AC119" s="21"/>
      <c r="AD119" s="21">
        <v>35424</v>
      </c>
      <c r="AE119" s="126"/>
      <c r="AF119" s="21">
        <f>SUM(E119:AD119)</f>
        <v>1710961</v>
      </c>
      <c r="AG119" s="126"/>
      <c r="AH119" s="20">
        <f t="shared" si="12"/>
        <v>111.5868388443227</v>
      </c>
      <c r="AI119" s="126"/>
      <c r="AJ119" s="22">
        <f>IF(AH$195,AH119/AH$195*100,0)</f>
        <v>24.616738644967189</v>
      </c>
      <c r="AK119" s="268"/>
      <c r="AL119" s="94">
        <v>38</v>
      </c>
      <c r="AN119" s="268">
        <v>15333</v>
      </c>
    </row>
    <row r="120" spans="1:40" ht="11.25" x14ac:dyDescent="0.25">
      <c r="A120" s="94">
        <v>39</v>
      </c>
      <c r="B120" s="265"/>
      <c r="C120" s="94" t="s">
        <v>159</v>
      </c>
      <c r="D120" s="126"/>
      <c r="E120" s="21">
        <v>3095337</v>
      </c>
      <c r="F120" s="126"/>
      <c r="G120" s="21">
        <v>452071</v>
      </c>
      <c r="H120" s="126"/>
      <c r="I120" s="21">
        <v>784403</v>
      </c>
      <c r="J120" s="126"/>
      <c r="K120" s="21">
        <v>0</v>
      </c>
      <c r="L120" s="126"/>
      <c r="M120" s="21">
        <v>475825</v>
      </c>
      <c r="N120" s="126"/>
      <c r="O120" s="21">
        <v>103141</v>
      </c>
      <c r="P120" s="126"/>
      <c r="Q120" s="21">
        <v>481856</v>
      </c>
      <c r="R120" s="126"/>
      <c r="S120" s="21">
        <v>116388</v>
      </c>
      <c r="T120" s="126"/>
      <c r="U120" s="21">
        <v>0</v>
      </c>
      <c r="V120" s="126"/>
      <c r="W120" s="126"/>
      <c r="X120" s="21">
        <v>586760</v>
      </c>
      <c r="Y120" s="126"/>
      <c r="Z120" s="21">
        <v>1131777</v>
      </c>
      <c r="AA120" s="21"/>
      <c r="AB120" s="21">
        <v>0</v>
      </c>
      <c r="AC120" s="21"/>
      <c r="AD120" s="21">
        <v>0</v>
      </c>
      <c r="AE120" s="126"/>
      <c r="AF120" s="21">
        <f>SUM(E120:AD120)</f>
        <v>7227558</v>
      </c>
      <c r="AG120" s="126"/>
      <c r="AH120" s="20">
        <f t="shared" si="12"/>
        <v>351.67175943947063</v>
      </c>
      <c r="AI120" s="126"/>
      <c r="AJ120" s="22">
        <f>IF(AH$195,AH120/AH$195*100,0)</f>
        <v>77.580939478129778</v>
      </c>
      <c r="AK120" s="268"/>
      <c r="AL120" s="94">
        <v>39</v>
      </c>
      <c r="AN120" s="268">
        <v>20552</v>
      </c>
    </row>
    <row r="121" spans="1:40" ht="11.25" x14ac:dyDescent="0.25">
      <c r="A121" s="94">
        <v>40</v>
      </c>
      <c r="B121" s="265"/>
      <c r="C121" s="94" t="s">
        <v>160</v>
      </c>
      <c r="D121" s="126"/>
      <c r="E121" s="30">
        <v>0</v>
      </c>
      <c r="F121" s="126"/>
      <c r="G121" s="30">
        <v>0</v>
      </c>
      <c r="H121" s="126"/>
      <c r="I121" s="30">
        <v>0</v>
      </c>
      <c r="J121" s="126"/>
      <c r="K121" s="30">
        <v>0</v>
      </c>
      <c r="L121" s="126"/>
      <c r="M121" s="30">
        <v>0</v>
      </c>
      <c r="N121" s="126"/>
      <c r="O121" s="30">
        <v>0</v>
      </c>
      <c r="P121" s="126"/>
      <c r="Q121" s="30">
        <v>0</v>
      </c>
      <c r="R121" s="126"/>
      <c r="S121" s="30">
        <v>0</v>
      </c>
      <c r="T121" s="126"/>
      <c r="U121" s="30">
        <v>0</v>
      </c>
      <c r="V121" s="126"/>
      <c r="W121" s="126"/>
      <c r="X121" s="30">
        <v>0</v>
      </c>
      <c r="Y121" s="126"/>
      <c r="Z121" s="30">
        <v>0</v>
      </c>
      <c r="AA121" s="30"/>
      <c r="AB121" s="30">
        <v>0</v>
      </c>
      <c r="AC121" s="30"/>
      <c r="AD121" s="30">
        <v>0</v>
      </c>
      <c r="AE121" s="126"/>
      <c r="AF121" s="30">
        <f>SUM(E121:AD121)</f>
        <v>0</v>
      </c>
      <c r="AG121" s="126"/>
      <c r="AH121" s="20">
        <f t="shared" si="12"/>
        <v>0</v>
      </c>
      <c r="AI121" s="126"/>
      <c r="AJ121" s="22">
        <f>IF(AH$195,AH121/AH$195*100,0)</f>
        <v>0</v>
      </c>
      <c r="AK121" s="268"/>
      <c r="AL121" s="94">
        <v>40</v>
      </c>
      <c r="AN121" s="268">
        <v>0</v>
      </c>
    </row>
    <row r="122" spans="1:40" ht="11.25" x14ac:dyDescent="0.25">
      <c r="A122" s="94">
        <v>41</v>
      </c>
      <c r="B122" s="265"/>
      <c r="C122" s="94" t="s">
        <v>161</v>
      </c>
      <c r="D122" s="126"/>
      <c r="E122" s="21">
        <v>8747995</v>
      </c>
      <c r="F122" s="126"/>
      <c r="G122" s="21">
        <v>1072197</v>
      </c>
      <c r="H122" s="126"/>
      <c r="I122" s="21">
        <v>465406</v>
      </c>
      <c r="J122" s="126"/>
      <c r="K122" s="21">
        <v>18554</v>
      </c>
      <c r="L122" s="126"/>
      <c r="M122" s="21">
        <v>1139525</v>
      </c>
      <c r="N122" s="126"/>
      <c r="O122" s="21">
        <v>0</v>
      </c>
      <c r="P122" s="126"/>
      <c r="Q122" s="21">
        <v>317909</v>
      </c>
      <c r="R122" s="126"/>
      <c r="S122" s="21">
        <v>0</v>
      </c>
      <c r="T122" s="126"/>
      <c r="U122" s="21">
        <v>0</v>
      </c>
      <c r="V122" s="126"/>
      <c r="W122" s="126"/>
      <c r="X122" s="21">
        <v>279924</v>
      </c>
      <c r="Y122" s="126"/>
      <c r="Z122" s="21">
        <v>463535</v>
      </c>
      <c r="AA122" s="21"/>
      <c r="AB122" s="21">
        <v>0</v>
      </c>
      <c r="AC122" s="21"/>
      <c r="AD122" s="21">
        <v>924088</v>
      </c>
      <c r="AE122" s="126"/>
      <c r="AF122" s="21">
        <f>SUM(E122:AD122)</f>
        <v>13429133</v>
      </c>
      <c r="AG122" s="126"/>
      <c r="AH122" s="20">
        <f t="shared" ref="AH122:AH126" si="13">IFERROR(AF122/$AN122,0)</f>
        <v>394.71909352771735</v>
      </c>
      <c r="AI122" s="126"/>
      <c r="AJ122" s="22">
        <f>IF(AH$195,AH122/AH$195*100,0)</f>
        <v>87.077444474488246</v>
      </c>
      <c r="AK122" s="268"/>
      <c r="AL122" s="94">
        <v>41</v>
      </c>
      <c r="AN122" s="268">
        <v>34022</v>
      </c>
    </row>
    <row r="123" spans="1:40" ht="11.25" x14ac:dyDescent="0.25">
      <c r="A123" s="94">
        <v>42</v>
      </c>
      <c r="B123" s="265"/>
      <c r="C123" s="94" t="s">
        <v>162</v>
      </c>
      <c r="D123" s="126"/>
      <c r="E123" s="21">
        <v>41489206</v>
      </c>
      <c r="F123" s="126"/>
      <c r="G123" s="21">
        <v>2085443</v>
      </c>
      <c r="H123" s="126"/>
      <c r="I123" s="21">
        <v>1124749</v>
      </c>
      <c r="J123" s="126"/>
      <c r="K123" s="21">
        <v>466586</v>
      </c>
      <c r="L123" s="126"/>
      <c r="M123" s="21">
        <v>0</v>
      </c>
      <c r="N123" s="126"/>
      <c r="O123" s="21">
        <v>1221416</v>
      </c>
      <c r="P123" s="126"/>
      <c r="Q123" s="21">
        <v>3524403</v>
      </c>
      <c r="R123" s="126"/>
      <c r="S123" s="21">
        <v>0</v>
      </c>
      <c r="T123" s="126"/>
      <c r="U123" s="21">
        <v>0</v>
      </c>
      <c r="V123" s="126"/>
      <c r="W123" s="126"/>
      <c r="X123" s="21">
        <v>1407264</v>
      </c>
      <c r="Y123" s="126"/>
      <c r="Z123" s="21">
        <v>0</v>
      </c>
      <c r="AA123" s="21"/>
      <c r="AB123" s="21">
        <v>0</v>
      </c>
      <c r="AC123" s="21"/>
      <c r="AD123" s="21">
        <v>4326461</v>
      </c>
      <c r="AE123" s="126"/>
      <c r="AF123" s="21">
        <f>SUM(E123:AD123)</f>
        <v>55645528</v>
      </c>
      <c r="AG123" s="126"/>
      <c r="AH123" s="20">
        <f t="shared" si="13"/>
        <v>505.96502968748581</v>
      </c>
      <c r="AI123" s="126"/>
      <c r="AJ123" s="22">
        <f>IF(AH$195,AH123/AH$195*100,0)</f>
        <v>111.61897790371538</v>
      </c>
      <c r="AK123" s="268"/>
      <c r="AL123" s="94">
        <v>42</v>
      </c>
      <c r="AN123" s="268">
        <v>109979</v>
      </c>
    </row>
    <row r="124" spans="1:40" ht="11.25" x14ac:dyDescent="0.25">
      <c r="A124" s="94">
        <v>43</v>
      </c>
      <c r="B124" s="265"/>
      <c r="C124" s="94" t="s">
        <v>163</v>
      </c>
      <c r="D124" s="126"/>
      <c r="E124" s="21">
        <v>87993897</v>
      </c>
      <c r="F124" s="126"/>
      <c r="G124" s="21">
        <v>1893791</v>
      </c>
      <c r="H124" s="126"/>
      <c r="I124" s="21">
        <v>46330255</v>
      </c>
      <c r="J124" s="126"/>
      <c r="K124" s="21">
        <v>0</v>
      </c>
      <c r="L124" s="126"/>
      <c r="M124" s="21">
        <v>7445801</v>
      </c>
      <c r="N124" s="126"/>
      <c r="O124" s="21">
        <v>17980194</v>
      </c>
      <c r="P124" s="126"/>
      <c r="Q124" s="21">
        <v>8062570</v>
      </c>
      <c r="R124" s="126"/>
      <c r="S124" s="21">
        <v>0</v>
      </c>
      <c r="T124" s="126"/>
      <c r="U124" s="21">
        <v>0</v>
      </c>
      <c r="V124" s="126"/>
      <c r="W124" s="126"/>
      <c r="X124" s="21">
        <v>14944485</v>
      </c>
      <c r="Y124" s="126"/>
      <c r="Z124" s="21">
        <v>34826570</v>
      </c>
      <c r="AA124" s="21"/>
      <c r="AB124" s="21">
        <v>0</v>
      </c>
      <c r="AC124" s="21"/>
      <c r="AD124" s="21">
        <v>1979655</v>
      </c>
      <c r="AE124" s="126"/>
      <c r="AF124" s="21">
        <f>SUM(E124:AD124)</f>
        <v>221457218</v>
      </c>
      <c r="AG124" s="126"/>
      <c r="AH124" s="20">
        <f t="shared" si="13"/>
        <v>662.27423150881157</v>
      </c>
      <c r="AI124" s="126"/>
      <c r="AJ124" s="22">
        <f>IF(AH$195,AH124/AH$195*100,0)</f>
        <v>146.10174315533425</v>
      </c>
      <c r="AK124" s="268"/>
      <c r="AL124" s="94">
        <v>43</v>
      </c>
      <c r="AN124" s="268">
        <v>334389</v>
      </c>
    </row>
    <row r="125" spans="1:40" ht="11.25" x14ac:dyDescent="0.25">
      <c r="A125" s="94">
        <v>44</v>
      </c>
      <c r="B125" s="265"/>
      <c r="C125" s="94" t="s">
        <v>164</v>
      </c>
      <c r="D125" s="126"/>
      <c r="E125" s="21">
        <v>11563226</v>
      </c>
      <c r="F125" s="126"/>
      <c r="G125" s="21">
        <v>2782388</v>
      </c>
      <c r="H125" s="126"/>
      <c r="I125" s="21">
        <v>1842107</v>
      </c>
      <c r="J125" s="126"/>
      <c r="K125" s="21">
        <v>0</v>
      </c>
      <c r="L125" s="126"/>
      <c r="M125" s="21">
        <v>944266</v>
      </c>
      <c r="N125" s="126"/>
      <c r="O125" s="21">
        <v>388471</v>
      </c>
      <c r="P125" s="126"/>
      <c r="Q125" s="21">
        <v>429423</v>
      </c>
      <c r="R125" s="126"/>
      <c r="S125" s="21">
        <v>0</v>
      </c>
      <c r="T125" s="126"/>
      <c r="U125" s="21">
        <v>0</v>
      </c>
      <c r="V125" s="126"/>
      <c r="W125" s="126"/>
      <c r="X125" s="21">
        <v>153321</v>
      </c>
      <c r="Y125" s="126"/>
      <c r="Z125" s="21">
        <v>2790954</v>
      </c>
      <c r="AA125" s="21"/>
      <c r="AB125" s="21">
        <v>0</v>
      </c>
      <c r="AC125" s="21"/>
      <c r="AD125" s="21">
        <v>0</v>
      </c>
      <c r="AE125" s="126"/>
      <c r="AF125" s="21">
        <f>SUM(E125:AD125)</f>
        <v>20894156</v>
      </c>
      <c r="AG125" s="126"/>
      <c r="AH125" s="20">
        <f t="shared" si="13"/>
        <v>410.10748213865116</v>
      </c>
      <c r="AI125" s="126"/>
      <c r="AJ125" s="22">
        <f>IF(AH$195,AH125/AH$195*100,0)</f>
        <v>90.47221705274039</v>
      </c>
      <c r="AK125" s="268"/>
      <c r="AL125" s="94">
        <v>44</v>
      </c>
      <c r="AN125" s="268">
        <v>50948</v>
      </c>
    </row>
    <row r="126" spans="1:40" ht="11.25" x14ac:dyDescent="0.25">
      <c r="A126" s="94">
        <v>45</v>
      </c>
      <c r="B126" s="265"/>
      <c r="C126" s="94" t="s">
        <v>165</v>
      </c>
      <c r="D126" s="126"/>
      <c r="E126" s="21">
        <v>192579</v>
      </c>
      <c r="F126" s="126"/>
      <c r="G126" s="21">
        <v>72722</v>
      </c>
      <c r="H126" s="126"/>
      <c r="I126" s="21">
        <v>0</v>
      </c>
      <c r="J126" s="126"/>
      <c r="K126" s="21">
        <v>0</v>
      </c>
      <c r="L126" s="126"/>
      <c r="M126" s="21">
        <v>58249</v>
      </c>
      <c r="N126" s="126"/>
      <c r="O126" s="21">
        <v>14096</v>
      </c>
      <c r="P126" s="126"/>
      <c r="Q126" s="21">
        <v>10869</v>
      </c>
      <c r="R126" s="126"/>
      <c r="S126" s="21">
        <v>0</v>
      </c>
      <c r="T126" s="126"/>
      <c r="U126" s="21">
        <v>0</v>
      </c>
      <c r="V126" s="126"/>
      <c r="W126" s="126"/>
      <c r="X126" s="21">
        <v>25757</v>
      </c>
      <c r="Y126" s="126"/>
      <c r="Z126" s="21">
        <v>0</v>
      </c>
      <c r="AA126" s="21"/>
      <c r="AB126" s="21">
        <v>0</v>
      </c>
      <c r="AC126" s="21"/>
      <c r="AD126" s="21">
        <v>0</v>
      </c>
      <c r="AE126" s="126"/>
      <c r="AF126" s="21">
        <f>SUM(E126:AD126)</f>
        <v>374272</v>
      </c>
      <c r="AG126" s="126"/>
      <c r="AH126" s="20">
        <f t="shared" si="13"/>
        <v>167.68458781362008</v>
      </c>
      <c r="AI126" s="126"/>
      <c r="AJ126" s="22">
        <f>IF(AH$195,AH126/AH$195*100,0)</f>
        <v>36.992244925548867</v>
      </c>
      <c r="AK126" s="268"/>
      <c r="AL126" s="94">
        <v>45</v>
      </c>
      <c r="AN126" s="268">
        <v>2232</v>
      </c>
    </row>
    <row r="127" spans="1:40" ht="11.25" x14ac:dyDescent="0.25">
      <c r="A127" s="94">
        <v>46</v>
      </c>
      <c r="B127" s="265"/>
      <c r="C127" s="94" t="s">
        <v>166</v>
      </c>
      <c r="D127" s="126"/>
      <c r="E127" s="21">
        <v>3941291</v>
      </c>
      <c r="F127" s="126"/>
      <c r="G127" s="21">
        <v>1041962</v>
      </c>
      <c r="H127" s="126"/>
      <c r="I127" s="21">
        <v>1082494</v>
      </c>
      <c r="J127" s="126"/>
      <c r="K127" s="21">
        <v>0</v>
      </c>
      <c r="L127" s="126"/>
      <c r="M127" s="21">
        <v>1034287</v>
      </c>
      <c r="N127" s="126"/>
      <c r="O127" s="21">
        <v>15937</v>
      </c>
      <c r="P127" s="126"/>
      <c r="Q127" s="21">
        <v>852700</v>
      </c>
      <c r="R127" s="126"/>
      <c r="S127" s="21">
        <v>0</v>
      </c>
      <c r="T127" s="126"/>
      <c r="U127" s="21">
        <v>0</v>
      </c>
      <c r="V127" s="126"/>
      <c r="W127" s="126"/>
      <c r="X127" s="21">
        <v>84095</v>
      </c>
      <c r="Y127" s="126"/>
      <c r="Z127" s="21">
        <v>641208</v>
      </c>
      <c r="AA127" s="21"/>
      <c r="AB127" s="21">
        <v>0</v>
      </c>
      <c r="AC127" s="21"/>
      <c r="AD127" s="21">
        <v>142264</v>
      </c>
      <c r="AE127" s="126"/>
      <c r="AF127" s="21">
        <f>SUM(E127:AD127)</f>
        <v>8836238</v>
      </c>
      <c r="AG127" s="126"/>
      <c r="AH127" s="20">
        <f t="shared" ref="AH127:AH131" si="14">IFERROR(AF127/$AN127,0)</f>
        <v>228.88250531005542</v>
      </c>
      <c r="AI127" s="126"/>
      <c r="AJ127" s="22">
        <f>IF(AH$195,AH127/AH$195*100,0)</f>
        <v>50.492879554402869</v>
      </c>
      <c r="AK127" s="268"/>
      <c r="AL127" s="94">
        <v>46</v>
      </c>
      <c r="AN127" s="268">
        <v>38606</v>
      </c>
    </row>
    <row r="128" spans="1:40" ht="11.25" x14ac:dyDescent="0.25">
      <c r="A128" s="94">
        <v>47</v>
      </c>
      <c r="B128" s="265"/>
      <c r="C128" s="94" t="s">
        <v>167</v>
      </c>
      <c r="D128" s="126"/>
      <c r="E128" s="21">
        <v>20846612</v>
      </c>
      <c r="F128" s="126"/>
      <c r="G128" s="21">
        <v>0</v>
      </c>
      <c r="H128" s="126"/>
      <c r="I128" s="21">
        <v>8209299</v>
      </c>
      <c r="J128" s="126"/>
      <c r="K128" s="21">
        <v>896434</v>
      </c>
      <c r="L128" s="126"/>
      <c r="M128" s="21">
        <v>173551</v>
      </c>
      <c r="N128" s="126"/>
      <c r="O128" s="21">
        <v>0</v>
      </c>
      <c r="P128" s="126"/>
      <c r="Q128" s="21">
        <v>2431571</v>
      </c>
      <c r="R128" s="126"/>
      <c r="S128" s="21">
        <v>632700</v>
      </c>
      <c r="T128" s="126"/>
      <c r="U128" s="21">
        <v>0</v>
      </c>
      <c r="V128" s="126"/>
      <c r="W128" s="126"/>
      <c r="X128" s="21">
        <v>4376944</v>
      </c>
      <c r="Y128" s="126"/>
      <c r="Z128" s="21">
        <v>8413901</v>
      </c>
      <c r="AA128" s="21"/>
      <c r="AB128" s="21">
        <v>0</v>
      </c>
      <c r="AC128" s="21"/>
      <c r="AD128" s="21">
        <v>774375</v>
      </c>
      <c r="AE128" s="126"/>
      <c r="AF128" s="21">
        <f>SUM(E128:AD128)</f>
        <v>46755387</v>
      </c>
      <c r="AG128" s="126"/>
      <c r="AH128" s="20">
        <f t="shared" si="14"/>
        <v>597.48239067651491</v>
      </c>
      <c r="AI128" s="126"/>
      <c r="AJ128" s="22">
        <f>IF(AH$195,AH128/AH$195*100,0)</f>
        <v>131.80826707326571</v>
      </c>
      <c r="AK128" s="268"/>
      <c r="AL128" s="94">
        <v>47</v>
      </c>
      <c r="AN128" s="268">
        <v>78254</v>
      </c>
    </row>
    <row r="129" spans="1:40" ht="11.25" x14ac:dyDescent="0.25">
      <c r="A129" s="94">
        <v>48</v>
      </c>
      <c r="B129" s="265"/>
      <c r="C129" s="94" t="s">
        <v>168</v>
      </c>
      <c r="D129" s="126"/>
      <c r="E129" s="21">
        <v>373780</v>
      </c>
      <c r="F129" s="126"/>
      <c r="G129" s="21">
        <v>186759</v>
      </c>
      <c r="H129" s="126"/>
      <c r="I129" s="21">
        <v>24929</v>
      </c>
      <c r="J129" s="126"/>
      <c r="K129" s="21">
        <v>0</v>
      </c>
      <c r="L129" s="126"/>
      <c r="M129" s="21">
        <v>197419</v>
      </c>
      <c r="N129" s="126"/>
      <c r="O129" s="21">
        <v>5040</v>
      </c>
      <c r="P129" s="126"/>
      <c r="Q129" s="21">
        <v>77698</v>
      </c>
      <c r="R129" s="126"/>
      <c r="S129" s="21">
        <v>0</v>
      </c>
      <c r="T129" s="126"/>
      <c r="U129" s="21">
        <v>0</v>
      </c>
      <c r="V129" s="126"/>
      <c r="W129" s="126"/>
      <c r="X129" s="21">
        <v>0</v>
      </c>
      <c r="Y129" s="126"/>
      <c r="Z129" s="21">
        <v>0</v>
      </c>
      <c r="AA129" s="21"/>
      <c r="AB129" s="21">
        <v>0</v>
      </c>
      <c r="AC129" s="21"/>
      <c r="AD129" s="21">
        <v>0</v>
      </c>
      <c r="AE129" s="126"/>
      <c r="AF129" s="21">
        <f>SUM(E129:AD129)</f>
        <v>865625</v>
      </c>
      <c r="AG129" s="126"/>
      <c r="AH129" s="20">
        <f t="shared" si="14"/>
        <v>130.99651937046005</v>
      </c>
      <c r="AI129" s="126"/>
      <c r="AJ129" s="22">
        <f>IF(AH$195,AH129/AH$195*100,0)</f>
        <v>28.898632797025982</v>
      </c>
      <c r="AK129" s="268"/>
      <c r="AL129" s="94">
        <v>48</v>
      </c>
      <c r="AN129" s="268">
        <v>6608</v>
      </c>
    </row>
    <row r="130" spans="1:40" ht="11.25" x14ac:dyDescent="0.25">
      <c r="A130" s="94">
        <v>49</v>
      </c>
      <c r="B130" s="265"/>
      <c r="C130" s="94" t="s">
        <v>169</v>
      </c>
      <c r="D130" s="126"/>
      <c r="E130" s="21">
        <v>3946055</v>
      </c>
      <c r="F130" s="126"/>
      <c r="G130" s="21">
        <v>282375</v>
      </c>
      <c r="H130" s="126"/>
      <c r="I130" s="21">
        <v>1452723</v>
      </c>
      <c r="J130" s="126"/>
      <c r="K130" s="21">
        <v>0</v>
      </c>
      <c r="L130" s="126"/>
      <c r="M130" s="21">
        <v>624187</v>
      </c>
      <c r="N130" s="126"/>
      <c r="O130" s="21">
        <v>201044</v>
      </c>
      <c r="P130" s="126"/>
      <c r="Q130" s="21">
        <v>660016</v>
      </c>
      <c r="R130" s="126"/>
      <c r="S130" s="21">
        <v>2339267</v>
      </c>
      <c r="T130" s="126"/>
      <c r="U130" s="21">
        <v>0</v>
      </c>
      <c r="V130" s="126"/>
      <c r="W130" s="126"/>
      <c r="X130" s="21">
        <v>400032</v>
      </c>
      <c r="Y130" s="126"/>
      <c r="Z130" s="21">
        <v>1570408</v>
      </c>
      <c r="AA130" s="21"/>
      <c r="AB130" s="21">
        <v>0</v>
      </c>
      <c r="AC130" s="21"/>
      <c r="AD130" s="21">
        <v>1281508</v>
      </c>
      <c r="AE130" s="126"/>
      <c r="AF130" s="21">
        <f>SUM(E130:AD130)</f>
        <v>12757615</v>
      </c>
      <c r="AG130" s="126"/>
      <c r="AH130" s="20">
        <f t="shared" si="14"/>
        <v>477.40205066796392</v>
      </c>
      <c r="AI130" s="126"/>
      <c r="AJ130" s="22">
        <f>IF(AH$195,AH130/AH$195*100,0)</f>
        <v>105.31781016092985</v>
      </c>
      <c r="AK130" s="268"/>
      <c r="AL130" s="94">
        <v>49</v>
      </c>
      <c r="AN130" s="268">
        <v>26723</v>
      </c>
    </row>
    <row r="131" spans="1:40" ht="11.25" x14ac:dyDescent="0.25">
      <c r="A131" s="94">
        <v>50</v>
      </c>
      <c r="B131" s="265"/>
      <c r="C131" s="94" t="s">
        <v>170</v>
      </c>
      <c r="D131" s="126"/>
      <c r="E131" s="30">
        <v>4405686</v>
      </c>
      <c r="F131" s="126"/>
      <c r="G131" s="30">
        <v>330403</v>
      </c>
      <c r="H131" s="126"/>
      <c r="I131" s="30">
        <v>483919</v>
      </c>
      <c r="J131" s="126"/>
      <c r="K131" s="30">
        <v>0</v>
      </c>
      <c r="L131" s="126"/>
      <c r="M131" s="30">
        <v>456336</v>
      </c>
      <c r="N131" s="126"/>
      <c r="O131" s="30">
        <v>185578</v>
      </c>
      <c r="P131" s="126"/>
      <c r="Q131" s="30">
        <v>433576</v>
      </c>
      <c r="R131" s="126"/>
      <c r="S131" s="30">
        <v>0</v>
      </c>
      <c r="T131" s="126"/>
      <c r="U131" s="30">
        <v>0</v>
      </c>
      <c r="V131" s="126"/>
      <c r="W131" s="126"/>
      <c r="X131" s="30">
        <v>0</v>
      </c>
      <c r="Y131" s="126"/>
      <c r="Z131" s="30">
        <v>532181</v>
      </c>
      <c r="AA131" s="30"/>
      <c r="AB131" s="30">
        <v>0</v>
      </c>
      <c r="AC131" s="30"/>
      <c r="AD131" s="30">
        <v>0</v>
      </c>
      <c r="AE131" s="126"/>
      <c r="AF131" s="21">
        <f>SUM(E131:AD131)</f>
        <v>6827679</v>
      </c>
      <c r="AG131" s="126"/>
      <c r="AH131" s="20">
        <f t="shared" si="14"/>
        <v>383.36209994385177</v>
      </c>
      <c r="AI131" s="126"/>
      <c r="AJ131" s="22">
        <f>IF(AH$195,AH131/AH$195*100,0)</f>
        <v>84.572022278268264</v>
      </c>
      <c r="AK131" s="268"/>
      <c r="AL131" s="94">
        <v>50</v>
      </c>
      <c r="AN131" s="268">
        <v>17810</v>
      </c>
    </row>
    <row r="132" spans="1:40" ht="8.85" customHeight="1" x14ac:dyDescent="0.25">
      <c r="A132" s="126"/>
      <c r="B132" s="126"/>
      <c r="D132" s="126"/>
      <c r="E132" s="268"/>
      <c r="F132" s="126"/>
      <c r="G132" s="268"/>
      <c r="H132" s="126"/>
      <c r="I132" s="268"/>
      <c r="J132" s="126"/>
      <c r="K132" s="268"/>
      <c r="L132" s="126"/>
      <c r="M132" s="268"/>
      <c r="N132" s="126"/>
      <c r="O132" s="268"/>
      <c r="P132" s="126"/>
      <c r="Q132" s="268"/>
      <c r="R132" s="126"/>
      <c r="S132" s="268"/>
      <c r="T132" s="126"/>
      <c r="U132" s="268"/>
      <c r="V132" s="126"/>
      <c r="W132" s="126"/>
      <c r="X132" s="268"/>
      <c r="Y132" s="126"/>
      <c r="Z132" s="126"/>
      <c r="AA132" s="126"/>
      <c r="AB132" s="126"/>
      <c r="AC132" s="126"/>
      <c r="AD132" s="126"/>
      <c r="AE132" s="126"/>
      <c r="AF132" s="126"/>
      <c r="AG132" s="126"/>
      <c r="AH132" s="126"/>
      <c r="AI132" s="126"/>
      <c r="AJ132" s="126"/>
      <c r="AK132" s="126"/>
      <c r="AL132" s="126"/>
      <c r="AM132" s="126"/>
      <c r="AN132" s="126"/>
    </row>
    <row r="133" spans="1:40" ht="7.7" customHeight="1" x14ac:dyDescent="0.25">
      <c r="A133" s="126"/>
      <c r="B133" s="126"/>
      <c r="D133" s="126"/>
      <c r="E133" s="268"/>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row>
    <row r="134" spans="1:40" ht="8.85" hidden="1" customHeight="1" x14ac:dyDescent="0.25">
      <c r="A134" s="126"/>
      <c r="B134" s="126"/>
      <c r="D134" s="126"/>
      <c r="E134" s="268"/>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row>
    <row r="135" spans="1:40" s="111" customFormat="1" ht="10.5" customHeight="1" x14ac:dyDescent="0.25">
      <c r="A135" s="134"/>
      <c r="E135" s="115"/>
      <c r="AM135" s="135"/>
    </row>
    <row r="136" spans="1:40" s="111" customFormat="1" ht="10.5" customHeight="1" x14ac:dyDescent="0.25">
      <c r="U136" s="113" t="s">
        <v>42</v>
      </c>
      <c r="X136" s="114" t="s">
        <v>43</v>
      </c>
      <c r="Z136" s="114"/>
      <c r="AA136" s="114"/>
      <c r="AB136" s="114"/>
      <c r="AC136" s="114"/>
      <c r="AD136" s="270"/>
      <c r="AL136" s="113" t="s">
        <v>300</v>
      </c>
      <c r="AM136" s="113"/>
    </row>
    <row r="137" spans="1:40" s="111" customFormat="1" ht="10.5" customHeight="1" x14ac:dyDescent="0.25">
      <c r="A137" s="115"/>
      <c r="U137" s="113" t="s">
        <v>250</v>
      </c>
      <c r="X137" s="114" t="s">
        <v>251</v>
      </c>
      <c r="Z137" s="114"/>
      <c r="AA137" s="114"/>
      <c r="AB137" s="114"/>
      <c r="AC137" s="114"/>
      <c r="AD137" s="270"/>
      <c r="AL137" s="113" t="s">
        <v>325</v>
      </c>
      <c r="AM137" s="113"/>
    </row>
    <row r="138" spans="1:40" s="111" customFormat="1" ht="10.5" customHeight="1" x14ac:dyDescent="0.25">
      <c r="A138" s="116"/>
      <c r="U138" s="113" t="s">
        <v>48</v>
      </c>
      <c r="X138" s="117" t="s">
        <v>49</v>
      </c>
      <c r="Z138" s="114"/>
      <c r="AA138" s="114"/>
      <c r="AB138" s="114"/>
      <c r="AC138" s="114"/>
      <c r="AD138" s="270"/>
    </row>
    <row r="139" spans="1:40" ht="9.6" customHeight="1" x14ac:dyDescent="0.25"/>
    <row r="140" spans="1:40" ht="9.6" customHeight="1" x14ac:dyDescent="0.25"/>
    <row r="141" spans="1:40" ht="9.6" customHeight="1" x14ac:dyDescent="0.25"/>
    <row r="142" spans="1:40" ht="9.6" customHeight="1" x14ac:dyDescent="0.25"/>
    <row r="143" spans="1:40" ht="9.6" customHeight="1" x14ac:dyDescent="0.25">
      <c r="AD143" s="118"/>
      <c r="AF143" s="122" t="s">
        <v>65</v>
      </c>
      <c r="AG143" s="122"/>
      <c r="AH143" s="122"/>
      <c r="AI143" s="122"/>
      <c r="AJ143" s="122"/>
    </row>
    <row r="144" spans="1:40" ht="9.6" customHeight="1" x14ac:dyDescent="0.25">
      <c r="M144" s="123"/>
      <c r="AJ144" s="123"/>
    </row>
    <row r="145" spans="1:40" ht="9.6" customHeight="1" x14ac:dyDescent="0.25">
      <c r="E145" s="123" t="s">
        <v>302</v>
      </c>
      <c r="G145" s="123" t="s">
        <v>303</v>
      </c>
      <c r="I145" s="123" t="s">
        <v>304</v>
      </c>
      <c r="K145" s="123" t="s">
        <v>305</v>
      </c>
      <c r="M145" s="123" t="s">
        <v>306</v>
      </c>
      <c r="O145" s="123" t="s">
        <v>307</v>
      </c>
      <c r="Q145" s="123" t="s">
        <v>308</v>
      </c>
      <c r="U145" s="123"/>
      <c r="X145" s="123" t="s">
        <v>309</v>
      </c>
      <c r="Z145" s="123" t="s">
        <v>310</v>
      </c>
      <c r="AA145" s="123"/>
      <c r="AB145" s="123" t="s">
        <v>311</v>
      </c>
      <c r="AC145" s="123"/>
      <c r="AD145" s="123" t="s">
        <v>312</v>
      </c>
      <c r="AH145" s="123" t="s">
        <v>63</v>
      </c>
      <c r="AJ145" s="123" t="s">
        <v>64</v>
      </c>
    </row>
    <row r="146" spans="1:40" ht="9.6" customHeight="1" x14ac:dyDescent="0.25">
      <c r="A146" s="125" t="s">
        <v>71</v>
      </c>
      <c r="C146" s="125" t="s">
        <v>72</v>
      </c>
      <c r="E146" s="125" t="s">
        <v>313</v>
      </c>
      <c r="G146" s="125" t="s">
        <v>314</v>
      </c>
      <c r="I146" s="125" t="s">
        <v>315</v>
      </c>
      <c r="K146" s="125" t="s">
        <v>315</v>
      </c>
      <c r="M146" s="125" t="s">
        <v>315</v>
      </c>
      <c r="O146" s="125" t="s">
        <v>316</v>
      </c>
      <c r="Q146" s="125" t="s">
        <v>317</v>
      </c>
      <c r="S146" s="125" t="s">
        <v>318</v>
      </c>
      <c r="U146" s="125" t="s">
        <v>319</v>
      </c>
      <c r="X146" s="125" t="s">
        <v>320</v>
      </c>
      <c r="Z146" s="125" t="s">
        <v>321</v>
      </c>
      <c r="AA146" s="123"/>
      <c r="AB146" s="125" t="s">
        <v>322</v>
      </c>
      <c r="AC146" s="123"/>
      <c r="AD146" s="125" t="s">
        <v>323</v>
      </c>
      <c r="AF146" s="125" t="s">
        <v>73</v>
      </c>
      <c r="AH146" s="125" t="s">
        <v>74</v>
      </c>
      <c r="AJ146" s="125" t="s">
        <v>79</v>
      </c>
      <c r="AL146" s="125" t="s">
        <v>71</v>
      </c>
      <c r="AM146" s="123"/>
    </row>
    <row r="147" spans="1:40" ht="8.85" customHeight="1" x14ac:dyDescent="0.25">
      <c r="AD147" s="123"/>
    </row>
    <row r="148" spans="1:40" ht="8.85" customHeight="1" x14ac:dyDescent="0.25">
      <c r="B148" s="94" t="s">
        <v>279</v>
      </c>
      <c r="E148" s="129"/>
    </row>
    <row r="149" spans="1:40" ht="11.25" x14ac:dyDescent="0.25">
      <c r="A149" s="94">
        <v>51</v>
      </c>
      <c r="B149" s="265"/>
      <c r="C149" s="94" t="s">
        <v>172</v>
      </c>
      <c r="D149" s="126"/>
      <c r="E149" s="19">
        <v>2356485</v>
      </c>
      <c r="F149" s="126"/>
      <c r="G149" s="19">
        <v>0</v>
      </c>
      <c r="H149" s="126"/>
      <c r="I149" s="19">
        <v>0</v>
      </c>
      <c r="J149" s="126"/>
      <c r="K149" s="19">
        <v>0</v>
      </c>
      <c r="L149" s="126"/>
      <c r="M149" s="19">
        <v>205378</v>
      </c>
      <c r="N149" s="126"/>
      <c r="O149" s="19">
        <v>50532</v>
      </c>
      <c r="P149" s="126"/>
      <c r="Q149" s="19">
        <v>329400</v>
      </c>
      <c r="R149" s="126"/>
      <c r="S149" s="19">
        <v>46749</v>
      </c>
      <c r="T149" s="126"/>
      <c r="U149" s="19">
        <v>0</v>
      </c>
      <c r="V149" s="126"/>
      <c r="W149" s="126"/>
      <c r="X149" s="19">
        <v>21108</v>
      </c>
      <c r="Y149" s="126"/>
      <c r="Z149" s="19">
        <v>0</v>
      </c>
      <c r="AA149" s="19"/>
      <c r="AB149" s="19">
        <v>0</v>
      </c>
      <c r="AC149" s="19"/>
      <c r="AD149" s="19">
        <v>44216</v>
      </c>
      <c r="AE149" s="126"/>
      <c r="AF149" s="19">
        <f>SUM(E149:AD149)</f>
        <v>3053868</v>
      </c>
      <c r="AG149" s="272"/>
      <c r="AH149" s="20">
        <f t="shared" ref="AH149:AH153" si="15">IFERROR(AF149/$AN149,0)</f>
        <v>279.68385383276859</v>
      </c>
      <c r="AI149" s="126"/>
      <c r="AJ149" s="20">
        <f>IF(AH$195,AH149/AH$195*100,0)</f>
        <v>61.69996752595307</v>
      </c>
      <c r="AK149" s="268"/>
      <c r="AL149" s="94">
        <v>51</v>
      </c>
      <c r="AN149" s="268">
        <v>10919</v>
      </c>
    </row>
    <row r="150" spans="1:40" ht="11.25" x14ac:dyDescent="0.25">
      <c r="A150" s="94">
        <v>52</v>
      </c>
      <c r="B150" s="265"/>
      <c r="C150" s="94" t="s">
        <v>173</v>
      </c>
      <c r="D150" s="126"/>
      <c r="E150" s="21">
        <v>0</v>
      </c>
      <c r="F150" s="126"/>
      <c r="G150" s="21">
        <v>0</v>
      </c>
      <c r="H150" s="126"/>
      <c r="I150" s="21">
        <v>0</v>
      </c>
      <c r="J150" s="126"/>
      <c r="K150" s="21">
        <v>0</v>
      </c>
      <c r="L150" s="126"/>
      <c r="M150" s="21">
        <v>0</v>
      </c>
      <c r="N150" s="126"/>
      <c r="O150" s="21">
        <v>0</v>
      </c>
      <c r="P150" s="126"/>
      <c r="Q150" s="21">
        <v>0</v>
      </c>
      <c r="R150" s="126"/>
      <c r="S150" s="21">
        <v>0</v>
      </c>
      <c r="T150" s="126"/>
      <c r="U150" s="21">
        <v>0</v>
      </c>
      <c r="V150" s="126"/>
      <c r="W150" s="126"/>
      <c r="X150" s="21">
        <v>0</v>
      </c>
      <c r="Y150" s="126"/>
      <c r="Z150" s="21">
        <v>0</v>
      </c>
      <c r="AA150" s="21"/>
      <c r="AB150" s="21">
        <v>0</v>
      </c>
      <c r="AC150" s="21"/>
      <c r="AD150" s="21">
        <v>0</v>
      </c>
      <c r="AE150" s="126"/>
      <c r="AF150" s="21">
        <f>SUM(E150:AD150)</f>
        <v>0</v>
      </c>
      <c r="AG150" s="126"/>
      <c r="AH150" s="20">
        <f t="shared" si="15"/>
        <v>0</v>
      </c>
      <c r="AI150" s="126"/>
      <c r="AJ150" s="20">
        <f>IF(AH$195,AH150/AH$195*100,0)</f>
        <v>0</v>
      </c>
      <c r="AK150" s="268"/>
      <c r="AL150" s="94">
        <v>52</v>
      </c>
      <c r="AN150" s="268">
        <v>0</v>
      </c>
    </row>
    <row r="151" spans="1:40" ht="11.25" x14ac:dyDescent="0.25">
      <c r="A151" s="94">
        <v>53</v>
      </c>
      <c r="B151" s="265"/>
      <c r="C151" s="94" t="s">
        <v>174</v>
      </c>
      <c r="D151" s="126"/>
      <c r="E151" s="21">
        <v>104544712</v>
      </c>
      <c r="F151" s="126"/>
      <c r="G151" s="21">
        <v>12992812</v>
      </c>
      <c r="H151" s="126"/>
      <c r="I151" s="21">
        <v>47427543</v>
      </c>
      <c r="J151" s="126"/>
      <c r="K151" s="21">
        <v>0</v>
      </c>
      <c r="L151" s="126"/>
      <c r="M151" s="21">
        <v>7370675</v>
      </c>
      <c r="N151" s="126"/>
      <c r="O151" s="21">
        <v>1946620</v>
      </c>
      <c r="P151" s="126"/>
      <c r="Q151" s="21">
        <v>19812140</v>
      </c>
      <c r="R151" s="126"/>
      <c r="S151" s="21">
        <v>0</v>
      </c>
      <c r="T151" s="126"/>
      <c r="U151" s="21">
        <v>0</v>
      </c>
      <c r="V151" s="126"/>
      <c r="W151" s="126"/>
      <c r="X151" s="21">
        <v>5283388</v>
      </c>
      <c r="Y151" s="126"/>
      <c r="Z151" s="21">
        <v>0</v>
      </c>
      <c r="AA151" s="21"/>
      <c r="AB151" s="21">
        <v>0</v>
      </c>
      <c r="AC151" s="21"/>
      <c r="AD151" s="21">
        <v>27998409</v>
      </c>
      <c r="AE151" s="126"/>
      <c r="AF151" s="21">
        <f>SUM(E151:AD151)</f>
        <v>227376299</v>
      </c>
      <c r="AG151" s="126"/>
      <c r="AH151" s="20">
        <f t="shared" si="15"/>
        <v>540.13882349587493</v>
      </c>
      <c r="AI151" s="126"/>
      <c r="AJ151" s="20">
        <f>IF(AH$195,AH151/AH$195*100,0)</f>
        <v>119.15792568107607</v>
      </c>
      <c r="AK151" s="268"/>
      <c r="AL151" s="94">
        <v>53</v>
      </c>
      <c r="AN151" s="268">
        <v>420959</v>
      </c>
    </row>
    <row r="152" spans="1:40" ht="11.25" x14ac:dyDescent="0.25">
      <c r="A152" s="94">
        <v>54</v>
      </c>
      <c r="B152" s="265"/>
      <c r="C152" s="94" t="s">
        <v>175</v>
      </c>
      <c r="D152" s="126"/>
      <c r="E152" s="21">
        <v>5782979</v>
      </c>
      <c r="F152" s="126"/>
      <c r="G152" s="21">
        <v>687863</v>
      </c>
      <c r="H152" s="126"/>
      <c r="I152" s="21">
        <v>340739</v>
      </c>
      <c r="J152" s="126"/>
      <c r="K152" s="21">
        <v>4622</v>
      </c>
      <c r="L152" s="126"/>
      <c r="M152" s="21">
        <v>1439846</v>
      </c>
      <c r="N152" s="126"/>
      <c r="O152" s="21">
        <v>0</v>
      </c>
      <c r="P152" s="126"/>
      <c r="Q152" s="21">
        <v>1323934</v>
      </c>
      <c r="R152" s="126"/>
      <c r="S152" s="21">
        <v>0</v>
      </c>
      <c r="T152" s="126"/>
      <c r="U152" s="21">
        <v>0</v>
      </c>
      <c r="V152" s="126"/>
      <c r="W152" s="126"/>
      <c r="X152" s="21">
        <v>381920</v>
      </c>
      <c r="Y152" s="126"/>
      <c r="Z152" s="21">
        <v>1717277</v>
      </c>
      <c r="AA152" s="21"/>
      <c r="AB152" s="21">
        <v>0</v>
      </c>
      <c r="AC152" s="21"/>
      <c r="AD152" s="21">
        <v>0</v>
      </c>
      <c r="AE152" s="126"/>
      <c r="AF152" s="21">
        <f>SUM(E152:AD152)</f>
        <v>11679180</v>
      </c>
      <c r="AG152" s="126"/>
      <c r="AH152" s="20">
        <f t="shared" si="15"/>
        <v>310.64953718480689</v>
      </c>
      <c r="AI152" s="126"/>
      <c r="AJ152" s="20">
        <f>IF(AH$195,AH152/AH$195*100,0)</f>
        <v>68.531186529328579</v>
      </c>
      <c r="AK152" s="268"/>
      <c r="AL152" s="94">
        <v>54</v>
      </c>
      <c r="AN152" s="268">
        <v>37596</v>
      </c>
    </row>
    <row r="153" spans="1:40" ht="11.25" x14ac:dyDescent="0.25">
      <c r="A153" s="94">
        <v>55</v>
      </c>
      <c r="B153" s="265"/>
      <c r="C153" s="94" t="s">
        <v>176</v>
      </c>
      <c r="D153" s="126"/>
      <c r="E153" s="21">
        <v>605662</v>
      </c>
      <c r="F153" s="126"/>
      <c r="G153" s="21">
        <v>185783</v>
      </c>
      <c r="H153" s="126"/>
      <c r="I153" s="21">
        <v>0</v>
      </c>
      <c r="J153" s="126"/>
      <c r="K153" s="21">
        <v>0</v>
      </c>
      <c r="L153" s="126"/>
      <c r="M153" s="21">
        <v>215720</v>
      </c>
      <c r="N153" s="126"/>
      <c r="O153" s="21">
        <v>0</v>
      </c>
      <c r="P153" s="126"/>
      <c r="Q153" s="21">
        <v>95555</v>
      </c>
      <c r="R153" s="126"/>
      <c r="S153" s="21">
        <v>0</v>
      </c>
      <c r="T153" s="126"/>
      <c r="U153" s="21">
        <v>0</v>
      </c>
      <c r="V153" s="126"/>
      <c r="W153" s="126"/>
      <c r="X153" s="21">
        <v>0</v>
      </c>
      <c r="Y153" s="126"/>
      <c r="Z153" s="21">
        <v>0</v>
      </c>
      <c r="AA153" s="21"/>
      <c r="AB153" s="21">
        <v>0</v>
      </c>
      <c r="AC153" s="21"/>
      <c r="AD153" s="21">
        <v>23951</v>
      </c>
      <c r="AE153" s="126"/>
      <c r="AF153" s="21">
        <f>SUM(E153:AD153)</f>
        <v>1126671</v>
      </c>
      <c r="AG153" s="126"/>
      <c r="AH153" s="20">
        <f t="shared" si="15"/>
        <v>94.392677613941018</v>
      </c>
      <c r="AI153" s="126"/>
      <c r="AJ153" s="22">
        <f>IF(AH$195,AH153/AH$195*100,0)</f>
        <v>20.823601590352364</v>
      </c>
      <c r="AK153" s="268"/>
      <c r="AL153" s="94">
        <v>55</v>
      </c>
      <c r="AN153" s="268">
        <v>11936</v>
      </c>
    </row>
    <row r="154" spans="1:40" ht="11.25" x14ac:dyDescent="0.25">
      <c r="A154" s="94">
        <v>56</v>
      </c>
      <c r="B154" s="265"/>
      <c r="C154" s="94" t="s">
        <v>177</v>
      </c>
      <c r="D154" s="126"/>
      <c r="E154" s="21">
        <v>1562757</v>
      </c>
      <c r="F154" s="126"/>
      <c r="G154" s="21">
        <v>407663</v>
      </c>
      <c r="H154" s="126"/>
      <c r="I154" s="21">
        <v>0</v>
      </c>
      <c r="J154" s="126"/>
      <c r="K154" s="21">
        <v>11098</v>
      </c>
      <c r="L154" s="126"/>
      <c r="M154" s="21">
        <v>433793</v>
      </c>
      <c r="N154" s="126"/>
      <c r="O154" s="21">
        <v>148400</v>
      </c>
      <c r="P154" s="126"/>
      <c r="Q154" s="21">
        <v>277314</v>
      </c>
      <c r="R154" s="126"/>
      <c r="S154" s="21">
        <v>103157</v>
      </c>
      <c r="T154" s="126"/>
      <c r="U154" s="21">
        <v>0</v>
      </c>
      <c r="V154" s="126"/>
      <c r="W154" s="126"/>
      <c r="X154" s="21">
        <v>289380</v>
      </c>
      <c r="Y154" s="126"/>
      <c r="Z154" s="21">
        <v>671726</v>
      </c>
      <c r="AA154" s="21"/>
      <c r="AB154" s="21">
        <v>0</v>
      </c>
      <c r="AC154" s="21"/>
      <c r="AD154" s="21">
        <v>0</v>
      </c>
      <c r="AE154" s="126"/>
      <c r="AF154" s="21">
        <f>SUM(E154:AD154)</f>
        <v>3905288</v>
      </c>
      <c r="AG154" s="126"/>
      <c r="AH154" s="20">
        <f t="shared" ref="AH154:AH158" si="16">IFERROR(AF154/$AN154,0)</f>
        <v>282.23516658235167</v>
      </c>
      <c r="AI154" s="126"/>
      <c r="AJ154" s="22">
        <f>IF(AH$195,AH154/AH$195*100,0)</f>
        <v>62.262802711612196</v>
      </c>
      <c r="AK154" s="268"/>
      <c r="AL154" s="94">
        <v>56</v>
      </c>
      <c r="AN154" s="268">
        <v>13837</v>
      </c>
    </row>
    <row r="155" spans="1:40" ht="11.25" x14ac:dyDescent="0.25">
      <c r="A155" s="94">
        <v>57</v>
      </c>
      <c r="B155" s="265"/>
      <c r="C155" s="94" t="s">
        <v>178</v>
      </c>
      <c r="D155" s="126"/>
      <c r="E155" s="21">
        <v>825922</v>
      </c>
      <c r="F155" s="126"/>
      <c r="G155" s="21">
        <v>154548</v>
      </c>
      <c r="H155" s="126"/>
      <c r="I155" s="21">
        <v>188312</v>
      </c>
      <c r="J155" s="126"/>
      <c r="K155" s="21">
        <v>0</v>
      </c>
      <c r="L155" s="126"/>
      <c r="M155" s="21">
        <v>295260</v>
      </c>
      <c r="N155" s="126"/>
      <c r="O155" s="21">
        <v>132659</v>
      </c>
      <c r="P155" s="126"/>
      <c r="Q155" s="21">
        <v>206627</v>
      </c>
      <c r="R155" s="126"/>
      <c r="S155" s="21">
        <v>0</v>
      </c>
      <c r="T155" s="126"/>
      <c r="U155" s="21">
        <v>0</v>
      </c>
      <c r="V155" s="126"/>
      <c r="W155" s="126"/>
      <c r="X155" s="21">
        <v>0</v>
      </c>
      <c r="Y155" s="126"/>
      <c r="Z155" s="21">
        <v>330989</v>
      </c>
      <c r="AA155" s="21"/>
      <c r="AB155" s="21">
        <v>0</v>
      </c>
      <c r="AC155" s="21"/>
      <c r="AD155" s="21">
        <v>36791</v>
      </c>
      <c r="AE155" s="126"/>
      <c r="AF155" s="21">
        <f>SUM(E155:AD155)</f>
        <v>2171108</v>
      </c>
      <c r="AG155" s="126"/>
      <c r="AH155" s="20">
        <f t="shared" si="16"/>
        <v>254.43665768194069</v>
      </c>
      <c r="AI155" s="126"/>
      <c r="AJ155" s="22">
        <f>IF(AH$195,AH155/AH$195*100,0)</f>
        <v>56.130281749387379</v>
      </c>
      <c r="AK155" s="268"/>
      <c r="AL155" s="94">
        <v>57</v>
      </c>
      <c r="AN155" s="268">
        <v>8533</v>
      </c>
    </row>
    <row r="156" spans="1:40" ht="11.25" x14ac:dyDescent="0.25">
      <c r="A156" s="94">
        <v>58</v>
      </c>
      <c r="B156" s="265"/>
      <c r="C156" s="94" t="s">
        <v>179</v>
      </c>
      <c r="D156" s="126"/>
      <c r="E156" s="21">
        <v>6423893</v>
      </c>
      <c r="F156" s="126"/>
      <c r="G156" s="21">
        <v>530556</v>
      </c>
      <c r="H156" s="126"/>
      <c r="I156" s="21">
        <v>2012</v>
      </c>
      <c r="J156" s="126"/>
      <c r="K156" s="21">
        <v>0</v>
      </c>
      <c r="L156" s="126"/>
      <c r="M156" s="21">
        <v>661449</v>
      </c>
      <c r="N156" s="126"/>
      <c r="O156" s="21">
        <v>0</v>
      </c>
      <c r="P156" s="126"/>
      <c r="Q156" s="21">
        <v>424597</v>
      </c>
      <c r="R156" s="126"/>
      <c r="S156" s="21">
        <v>0</v>
      </c>
      <c r="T156" s="126"/>
      <c r="U156" s="21">
        <v>0</v>
      </c>
      <c r="V156" s="126"/>
      <c r="W156" s="126"/>
      <c r="X156" s="21">
        <v>148821</v>
      </c>
      <c r="Y156" s="126"/>
      <c r="Z156" s="21">
        <v>0</v>
      </c>
      <c r="AA156" s="21"/>
      <c r="AB156" s="21">
        <v>0</v>
      </c>
      <c r="AC156" s="21"/>
      <c r="AD156" s="21">
        <v>94732</v>
      </c>
      <c r="AE156" s="126"/>
      <c r="AF156" s="21">
        <f>SUM(E156:AD156)</f>
        <v>8286060</v>
      </c>
      <c r="AG156" s="126"/>
      <c r="AH156" s="20">
        <f t="shared" si="16"/>
        <v>273.29595303275175</v>
      </c>
      <c r="AI156" s="126"/>
      <c r="AJ156" s="22">
        <f>IF(AH$195,AH156/AH$195*100,0)</f>
        <v>60.290757567927699</v>
      </c>
      <c r="AK156" s="268"/>
      <c r="AL156" s="94">
        <v>58</v>
      </c>
      <c r="AN156" s="268">
        <v>30319</v>
      </c>
    </row>
    <row r="157" spans="1:40" ht="11.25" x14ac:dyDescent="0.25">
      <c r="A157" s="94">
        <v>59</v>
      </c>
      <c r="B157" s="265"/>
      <c r="C157" s="94" t="s">
        <v>180</v>
      </c>
      <c r="D157" s="126"/>
      <c r="E157" s="21">
        <v>1597014</v>
      </c>
      <c r="F157" s="126"/>
      <c r="G157" s="21">
        <v>218712</v>
      </c>
      <c r="H157" s="126"/>
      <c r="I157" s="21">
        <v>437895</v>
      </c>
      <c r="J157" s="126"/>
      <c r="K157" s="21">
        <v>0</v>
      </c>
      <c r="L157" s="126"/>
      <c r="M157" s="21">
        <v>282483</v>
      </c>
      <c r="N157" s="126"/>
      <c r="O157" s="21">
        <v>151040</v>
      </c>
      <c r="P157" s="126"/>
      <c r="Q157" s="21">
        <v>310790</v>
      </c>
      <c r="R157" s="126"/>
      <c r="S157" s="21">
        <v>180718</v>
      </c>
      <c r="T157" s="126"/>
      <c r="U157" s="21">
        <v>0</v>
      </c>
      <c r="V157" s="126"/>
      <c r="W157" s="126"/>
      <c r="X157" s="21">
        <v>327155</v>
      </c>
      <c r="Y157" s="126"/>
      <c r="Z157" s="21">
        <v>431979</v>
      </c>
      <c r="AA157" s="21"/>
      <c r="AB157" s="21">
        <v>0</v>
      </c>
      <c r="AC157" s="21"/>
      <c r="AD157" s="21">
        <v>47080</v>
      </c>
      <c r="AE157" s="126"/>
      <c r="AF157" s="21">
        <f>SUM(E157:AD157)</f>
        <v>3984866</v>
      </c>
      <c r="AG157" s="126"/>
      <c r="AH157" s="20">
        <f t="shared" si="16"/>
        <v>375.0462117647059</v>
      </c>
      <c r="AI157" s="126"/>
      <c r="AJ157" s="22">
        <f>IF(AH$195,AH157/AH$195*100,0)</f>
        <v>82.737486520942966</v>
      </c>
      <c r="AK157" s="268"/>
      <c r="AL157" s="94">
        <v>59</v>
      </c>
      <c r="AN157" s="268">
        <v>10625</v>
      </c>
    </row>
    <row r="158" spans="1:40" ht="11.25" x14ac:dyDescent="0.25">
      <c r="A158" s="94">
        <v>60</v>
      </c>
      <c r="B158" s="265"/>
      <c r="C158" s="94" t="s">
        <v>181</v>
      </c>
      <c r="D158" s="126"/>
      <c r="E158" s="21">
        <v>12510891</v>
      </c>
      <c r="F158" s="126"/>
      <c r="G158" s="21">
        <v>840948</v>
      </c>
      <c r="H158" s="126"/>
      <c r="I158" s="21">
        <v>0</v>
      </c>
      <c r="J158" s="126"/>
      <c r="K158" s="21">
        <v>0</v>
      </c>
      <c r="L158" s="126"/>
      <c r="M158" s="21">
        <v>827457</v>
      </c>
      <c r="N158" s="126"/>
      <c r="O158" s="21">
        <v>47520</v>
      </c>
      <c r="P158" s="126"/>
      <c r="Q158" s="21">
        <v>1620338</v>
      </c>
      <c r="R158" s="126"/>
      <c r="S158" s="21">
        <v>0</v>
      </c>
      <c r="T158" s="126"/>
      <c r="U158" s="21">
        <v>0</v>
      </c>
      <c r="V158" s="126"/>
      <c r="W158" s="126"/>
      <c r="X158" s="21">
        <v>120373</v>
      </c>
      <c r="Y158" s="126"/>
      <c r="Z158" s="21">
        <v>230788</v>
      </c>
      <c r="AA158" s="21"/>
      <c r="AB158" s="21">
        <v>0</v>
      </c>
      <c r="AC158" s="21"/>
      <c r="AD158" s="21">
        <v>0</v>
      </c>
      <c r="AE158" s="126"/>
      <c r="AF158" s="21">
        <f>SUM(E158:AD158)</f>
        <v>16198315</v>
      </c>
      <c r="AG158" s="126"/>
      <c r="AH158" s="20">
        <f t="shared" si="16"/>
        <v>159.86809510180314</v>
      </c>
      <c r="AI158" s="126"/>
      <c r="AJ158" s="22">
        <f>IF(AH$195,AH158/AH$195*100,0)</f>
        <v>35.267878860519161</v>
      </c>
      <c r="AK158" s="268"/>
      <c r="AL158" s="94">
        <v>60</v>
      </c>
      <c r="AN158" s="268">
        <v>101323</v>
      </c>
    </row>
    <row r="159" spans="1:40" ht="11.25" x14ac:dyDescent="0.25">
      <c r="A159" s="94">
        <v>61</v>
      </c>
      <c r="B159" s="265"/>
      <c r="C159" s="94" t="s">
        <v>182</v>
      </c>
      <c r="D159" s="126"/>
      <c r="E159" s="21">
        <v>2039141</v>
      </c>
      <c r="F159" s="126"/>
      <c r="G159" s="21">
        <v>500240</v>
      </c>
      <c r="H159" s="126"/>
      <c r="I159" s="21">
        <v>48283</v>
      </c>
      <c r="J159" s="126"/>
      <c r="K159" s="21">
        <v>78056</v>
      </c>
      <c r="L159" s="126"/>
      <c r="M159" s="21">
        <v>731344</v>
      </c>
      <c r="N159" s="126"/>
      <c r="O159" s="21">
        <v>109504</v>
      </c>
      <c r="P159" s="126"/>
      <c r="Q159" s="21">
        <v>536895</v>
      </c>
      <c r="R159" s="126"/>
      <c r="S159" s="21">
        <v>0</v>
      </c>
      <c r="T159" s="126"/>
      <c r="U159" s="21">
        <v>0</v>
      </c>
      <c r="V159" s="126"/>
      <c r="W159" s="126"/>
      <c r="X159" s="21">
        <v>1180031</v>
      </c>
      <c r="Y159" s="126"/>
      <c r="Z159" s="21">
        <v>1199063</v>
      </c>
      <c r="AA159" s="21"/>
      <c r="AB159" s="21">
        <v>0</v>
      </c>
      <c r="AC159" s="21"/>
      <c r="AD159" s="21">
        <v>0</v>
      </c>
      <c r="AE159" s="126"/>
      <c r="AF159" s="21">
        <f>SUM(E159:AD159)</f>
        <v>6422557</v>
      </c>
      <c r="AG159" s="126"/>
      <c r="AH159" s="20">
        <f t="shared" ref="AH159:AH163" si="17">IFERROR(AF159/$AN159,0)</f>
        <v>434.69082910321487</v>
      </c>
      <c r="AI159" s="126"/>
      <c r="AJ159" s="22">
        <f>IF(AH$195,AH159/AH$195*100,0)</f>
        <v>95.895453641505895</v>
      </c>
      <c r="AK159" s="268"/>
      <c r="AL159" s="94">
        <v>61</v>
      </c>
      <c r="AN159" s="268">
        <v>14775</v>
      </c>
    </row>
    <row r="160" spans="1:40" ht="11.25" x14ac:dyDescent="0.25">
      <c r="A160" s="94">
        <v>62</v>
      </c>
      <c r="B160" s="265"/>
      <c r="C160" s="94" t="s">
        <v>183</v>
      </c>
      <c r="D160" s="126"/>
      <c r="E160" s="21">
        <v>3143123</v>
      </c>
      <c r="F160" s="126"/>
      <c r="G160" s="21">
        <v>348166</v>
      </c>
      <c r="H160" s="126"/>
      <c r="I160" s="21">
        <v>1194883</v>
      </c>
      <c r="J160" s="126"/>
      <c r="K160" s="21">
        <v>7128</v>
      </c>
      <c r="L160" s="126"/>
      <c r="M160" s="21">
        <v>647509</v>
      </c>
      <c r="N160" s="126"/>
      <c r="O160" s="21">
        <v>129412</v>
      </c>
      <c r="P160" s="126"/>
      <c r="Q160" s="21">
        <v>846059</v>
      </c>
      <c r="R160" s="126"/>
      <c r="S160" s="21">
        <v>0</v>
      </c>
      <c r="T160" s="126"/>
      <c r="U160" s="21">
        <v>0</v>
      </c>
      <c r="V160" s="126"/>
      <c r="W160" s="126"/>
      <c r="X160" s="21">
        <v>37743</v>
      </c>
      <c r="Y160" s="126"/>
      <c r="Z160" s="21">
        <v>1672051</v>
      </c>
      <c r="AA160" s="21"/>
      <c r="AB160" s="21">
        <v>0</v>
      </c>
      <c r="AC160" s="21"/>
      <c r="AD160" s="21">
        <v>2315098</v>
      </c>
      <c r="AE160" s="126"/>
      <c r="AF160" s="21">
        <f>SUM(E160:AD160)</f>
        <v>10341172</v>
      </c>
      <c r="AG160" s="126"/>
      <c r="AH160" s="20">
        <f t="shared" si="17"/>
        <v>450.69392024406187</v>
      </c>
      <c r="AI160" s="126"/>
      <c r="AJ160" s="22">
        <f>IF(AH$195,AH160/AH$195*100,0)</f>
        <v>99.425833354792886</v>
      </c>
      <c r="AK160" s="268"/>
      <c r="AL160" s="94">
        <v>62</v>
      </c>
      <c r="AN160" s="268">
        <v>22945</v>
      </c>
    </row>
    <row r="161" spans="1:40" ht="11.25" x14ac:dyDescent="0.25">
      <c r="A161" s="94">
        <v>63</v>
      </c>
      <c r="B161" s="265"/>
      <c r="C161" s="94" t="s">
        <v>184</v>
      </c>
      <c r="D161" s="126"/>
      <c r="E161" s="21">
        <v>4139963</v>
      </c>
      <c r="F161" s="126"/>
      <c r="G161" s="21">
        <v>335039</v>
      </c>
      <c r="H161" s="126"/>
      <c r="I161" s="21">
        <v>33026</v>
      </c>
      <c r="J161" s="126"/>
      <c r="K161" s="21">
        <v>0</v>
      </c>
      <c r="L161" s="126"/>
      <c r="M161" s="21">
        <v>359014</v>
      </c>
      <c r="N161" s="126"/>
      <c r="O161" s="21">
        <v>40320</v>
      </c>
      <c r="P161" s="126"/>
      <c r="Q161" s="21">
        <v>416351</v>
      </c>
      <c r="R161" s="126"/>
      <c r="S161" s="21">
        <v>0</v>
      </c>
      <c r="T161" s="126"/>
      <c r="U161" s="21">
        <v>0</v>
      </c>
      <c r="V161" s="126"/>
      <c r="W161" s="126"/>
      <c r="X161" s="21">
        <v>1018413</v>
      </c>
      <c r="Y161" s="126"/>
      <c r="Z161" s="21">
        <v>410177</v>
      </c>
      <c r="AA161" s="21"/>
      <c r="AB161" s="21">
        <v>0</v>
      </c>
      <c r="AC161" s="21"/>
      <c r="AD161" s="21">
        <v>0</v>
      </c>
      <c r="AE161" s="126"/>
      <c r="AF161" s="21">
        <f>SUM(E161:AD161)</f>
        <v>6752303</v>
      </c>
      <c r="AG161" s="126"/>
      <c r="AH161" s="20">
        <f t="shared" si="17"/>
        <v>549.77226836020191</v>
      </c>
      <c r="AI161" s="126"/>
      <c r="AJ161" s="22">
        <f>IF(AH$195,AH161/AH$195*100,0)</f>
        <v>121.28312249578899</v>
      </c>
      <c r="AK161" s="268"/>
      <c r="AL161" s="94">
        <v>63</v>
      </c>
      <c r="AN161" s="268">
        <v>12282</v>
      </c>
    </row>
    <row r="162" spans="1:40" ht="11.25" x14ac:dyDescent="0.25">
      <c r="A162" s="94">
        <v>64</v>
      </c>
      <c r="B162" s="265"/>
      <c r="C162" s="94" t="s">
        <v>185</v>
      </c>
      <c r="D162" s="126"/>
      <c r="E162" s="21">
        <v>1179698</v>
      </c>
      <c r="F162" s="126"/>
      <c r="G162" s="21">
        <v>352778</v>
      </c>
      <c r="H162" s="126"/>
      <c r="I162" s="21">
        <v>0</v>
      </c>
      <c r="J162" s="126"/>
      <c r="K162" s="21">
        <v>0</v>
      </c>
      <c r="L162" s="126"/>
      <c r="M162" s="21">
        <v>397742</v>
      </c>
      <c r="N162" s="126"/>
      <c r="O162" s="21">
        <v>362908</v>
      </c>
      <c r="P162" s="126"/>
      <c r="Q162" s="21">
        <v>330983</v>
      </c>
      <c r="R162" s="126"/>
      <c r="S162" s="21">
        <v>0</v>
      </c>
      <c r="T162" s="126"/>
      <c r="U162" s="21">
        <v>0</v>
      </c>
      <c r="V162" s="126"/>
      <c r="W162" s="126"/>
      <c r="X162" s="21">
        <v>0</v>
      </c>
      <c r="Y162" s="126"/>
      <c r="Z162" s="21">
        <v>0</v>
      </c>
      <c r="AA162" s="21"/>
      <c r="AB162" s="21">
        <v>0</v>
      </c>
      <c r="AC162" s="21"/>
      <c r="AD162" s="21">
        <v>56723</v>
      </c>
      <c r="AE162" s="126"/>
      <c r="AF162" s="21">
        <f>SUM(E162:AD162)</f>
        <v>2680832</v>
      </c>
      <c r="AG162" s="126"/>
      <c r="AH162" s="20">
        <f t="shared" si="17"/>
        <v>226.44074668468622</v>
      </c>
      <c r="AI162" s="126"/>
      <c r="AJ162" s="22">
        <f>IF(AH$195,AH162/AH$195*100,0)</f>
        <v>49.954212678117692</v>
      </c>
      <c r="AK162" s="268"/>
      <c r="AL162" s="94">
        <v>64</v>
      </c>
      <c r="AN162" s="268">
        <v>11839</v>
      </c>
    </row>
    <row r="163" spans="1:40" ht="11.25" x14ac:dyDescent="0.25">
      <c r="A163" s="94">
        <v>65</v>
      </c>
      <c r="B163" s="265"/>
      <c r="C163" s="94" t="s">
        <v>186</v>
      </c>
      <c r="D163" s="126"/>
      <c r="E163" s="21">
        <v>1676633</v>
      </c>
      <c r="F163" s="126"/>
      <c r="G163" s="21">
        <v>152798</v>
      </c>
      <c r="H163" s="126"/>
      <c r="I163" s="21">
        <v>204235</v>
      </c>
      <c r="J163" s="126"/>
      <c r="K163" s="21">
        <v>0</v>
      </c>
      <c r="L163" s="126"/>
      <c r="M163" s="21">
        <v>204740</v>
      </c>
      <c r="N163" s="126"/>
      <c r="O163" s="21">
        <v>0</v>
      </c>
      <c r="P163" s="126"/>
      <c r="Q163" s="21">
        <v>127219</v>
      </c>
      <c r="R163" s="126"/>
      <c r="S163" s="21">
        <v>0</v>
      </c>
      <c r="T163" s="126"/>
      <c r="U163" s="21">
        <v>0</v>
      </c>
      <c r="V163" s="126"/>
      <c r="W163" s="126"/>
      <c r="X163" s="21">
        <v>5363</v>
      </c>
      <c r="Y163" s="126"/>
      <c r="Z163" s="21">
        <v>0</v>
      </c>
      <c r="AA163" s="21"/>
      <c r="AB163" s="21">
        <v>0</v>
      </c>
      <c r="AC163" s="21"/>
      <c r="AD163" s="21">
        <v>27978</v>
      </c>
      <c r="AE163" s="126"/>
      <c r="AF163" s="21">
        <f>SUM(E163:AD163)</f>
        <v>2398966</v>
      </c>
      <c r="AG163" s="126"/>
      <c r="AH163" s="20">
        <f t="shared" si="17"/>
        <v>153.36696074670758</v>
      </c>
      <c r="AI163" s="126"/>
      <c r="AJ163" s="22">
        <f>IF(AH$195,AH163/AH$195*100,0)</f>
        <v>33.833688888183126</v>
      </c>
      <c r="AK163" s="268"/>
      <c r="AL163" s="94">
        <v>65</v>
      </c>
      <c r="AN163" s="268">
        <v>15642</v>
      </c>
    </row>
    <row r="164" spans="1:40" ht="11.25" x14ac:dyDescent="0.25">
      <c r="A164" s="94">
        <v>66</v>
      </c>
      <c r="B164" s="265"/>
      <c r="C164" s="94" t="s">
        <v>187</v>
      </c>
      <c r="D164" s="126"/>
      <c r="E164" s="21">
        <v>5312136</v>
      </c>
      <c r="F164" s="126"/>
      <c r="G164" s="21">
        <v>753205</v>
      </c>
      <c r="H164" s="126"/>
      <c r="I164" s="21">
        <v>0</v>
      </c>
      <c r="J164" s="126"/>
      <c r="K164" s="21">
        <v>7738</v>
      </c>
      <c r="L164" s="126"/>
      <c r="M164" s="21">
        <v>1099823</v>
      </c>
      <c r="N164" s="126"/>
      <c r="O164" s="21">
        <v>113816</v>
      </c>
      <c r="P164" s="126"/>
      <c r="Q164" s="21">
        <v>1126347</v>
      </c>
      <c r="R164" s="126"/>
      <c r="S164" s="21">
        <v>84175</v>
      </c>
      <c r="T164" s="126"/>
      <c r="U164" s="21">
        <v>0</v>
      </c>
      <c r="V164" s="126"/>
      <c r="W164" s="126"/>
      <c r="X164" s="21">
        <v>62972</v>
      </c>
      <c r="Y164" s="126"/>
      <c r="Z164" s="21">
        <v>1099713</v>
      </c>
      <c r="AA164" s="21"/>
      <c r="AB164" s="21">
        <v>0</v>
      </c>
      <c r="AC164" s="21"/>
      <c r="AD164" s="21">
        <v>0</v>
      </c>
      <c r="AE164" s="126"/>
      <c r="AF164" s="21">
        <f>SUM(E164:AD164)</f>
        <v>9659925</v>
      </c>
      <c r="AG164" s="126"/>
      <c r="AH164" s="20">
        <f t="shared" ref="AH164:AH168" si="18">IFERROR(AF164/$AN164,0)</f>
        <v>266.45128813372315</v>
      </c>
      <c r="AI164" s="126"/>
      <c r="AJ164" s="22">
        <f>IF(AH$195,AH164/AH$195*100,0)</f>
        <v>58.780782658011702</v>
      </c>
      <c r="AK164" s="268"/>
      <c r="AL164" s="94">
        <v>66</v>
      </c>
      <c r="AN164" s="268">
        <v>36254</v>
      </c>
    </row>
    <row r="165" spans="1:40" ht="11.25" x14ac:dyDescent="0.25">
      <c r="A165" s="94">
        <v>67</v>
      </c>
      <c r="B165" s="265"/>
      <c r="C165" s="94" t="s">
        <v>188</v>
      </c>
      <c r="D165" s="126"/>
      <c r="E165" s="21">
        <v>2423211</v>
      </c>
      <c r="F165" s="126"/>
      <c r="G165" s="21">
        <v>54086</v>
      </c>
      <c r="H165" s="126"/>
      <c r="I165" s="21">
        <v>246040</v>
      </c>
      <c r="J165" s="126"/>
      <c r="K165" s="21">
        <v>0</v>
      </c>
      <c r="L165" s="126"/>
      <c r="M165" s="21">
        <v>477868</v>
      </c>
      <c r="N165" s="126"/>
      <c r="O165" s="21">
        <v>0</v>
      </c>
      <c r="P165" s="126"/>
      <c r="Q165" s="21">
        <v>326130</v>
      </c>
      <c r="R165" s="126"/>
      <c r="S165" s="21">
        <v>51000</v>
      </c>
      <c r="T165" s="126"/>
      <c r="U165" s="21">
        <v>0</v>
      </c>
      <c r="V165" s="126"/>
      <c r="W165" s="126"/>
      <c r="X165" s="21">
        <v>1567960</v>
      </c>
      <c r="Y165" s="126"/>
      <c r="Z165" s="21">
        <v>344523</v>
      </c>
      <c r="AA165" s="21"/>
      <c r="AB165" s="21">
        <v>0</v>
      </c>
      <c r="AC165" s="21"/>
      <c r="AD165" s="21">
        <v>0</v>
      </c>
      <c r="AE165" s="126"/>
      <c r="AF165" s="21">
        <f>SUM(E165:AD165)</f>
        <v>5490818</v>
      </c>
      <c r="AG165" s="126"/>
      <c r="AH165" s="20">
        <f t="shared" si="18"/>
        <v>231.59213800666413</v>
      </c>
      <c r="AI165" s="126"/>
      <c r="AJ165" s="22">
        <f>IF(AH$195,AH165/AH$195*100,0)</f>
        <v>51.090641087994939</v>
      </c>
      <c r="AK165" s="268"/>
      <c r="AL165" s="94">
        <v>67</v>
      </c>
      <c r="AN165" s="268">
        <v>23709</v>
      </c>
    </row>
    <row r="166" spans="1:40" ht="11.25" x14ac:dyDescent="0.25">
      <c r="A166" s="94">
        <v>68</v>
      </c>
      <c r="B166" s="265"/>
      <c r="C166" s="94" t="s">
        <v>189</v>
      </c>
      <c r="D166" s="126"/>
      <c r="E166" s="21">
        <v>3071890</v>
      </c>
      <c r="F166" s="126"/>
      <c r="G166" s="21">
        <v>415039</v>
      </c>
      <c r="H166" s="126"/>
      <c r="I166" s="21">
        <v>0</v>
      </c>
      <c r="J166" s="126"/>
      <c r="K166" s="21">
        <v>1926</v>
      </c>
      <c r="L166" s="126"/>
      <c r="M166" s="21">
        <v>452248</v>
      </c>
      <c r="N166" s="126"/>
      <c r="O166" s="21">
        <v>6573</v>
      </c>
      <c r="P166" s="126"/>
      <c r="Q166" s="21">
        <v>181775</v>
      </c>
      <c r="R166" s="126"/>
      <c r="S166" s="21">
        <v>12729</v>
      </c>
      <c r="T166" s="126"/>
      <c r="U166" s="21">
        <v>0</v>
      </c>
      <c r="V166" s="126"/>
      <c r="W166" s="126"/>
      <c r="X166" s="21">
        <v>745475</v>
      </c>
      <c r="Y166" s="126"/>
      <c r="Z166" s="21">
        <v>380163</v>
      </c>
      <c r="AA166" s="21"/>
      <c r="AB166" s="21">
        <v>0</v>
      </c>
      <c r="AC166" s="21"/>
      <c r="AD166" s="21">
        <v>55898</v>
      </c>
      <c r="AE166" s="126"/>
      <c r="AF166" s="21">
        <f>SUM(E166:AD166)</f>
        <v>5323716</v>
      </c>
      <c r="AG166" s="126"/>
      <c r="AH166" s="20">
        <f t="shared" si="18"/>
        <v>302.34643343934573</v>
      </c>
      <c r="AI166" s="126"/>
      <c r="AJ166" s="22">
        <f>IF(AH$195,AH166/AH$195*100,0)</f>
        <v>66.699471096209976</v>
      </c>
      <c r="AK166" s="268"/>
      <c r="AL166" s="94">
        <v>68</v>
      </c>
      <c r="AN166" s="268">
        <v>17608</v>
      </c>
    </row>
    <row r="167" spans="1:40" ht="11.25" x14ac:dyDescent="0.25">
      <c r="A167" s="94">
        <v>69</v>
      </c>
      <c r="B167" s="265"/>
      <c r="C167" s="94" t="s">
        <v>190</v>
      </c>
      <c r="D167" s="126"/>
      <c r="E167" s="21">
        <v>3842171</v>
      </c>
      <c r="F167" s="126"/>
      <c r="G167" s="21">
        <v>1317640</v>
      </c>
      <c r="H167" s="126"/>
      <c r="I167" s="21">
        <v>1200</v>
      </c>
      <c r="J167" s="126"/>
      <c r="K167" s="21">
        <v>18110</v>
      </c>
      <c r="L167" s="126"/>
      <c r="M167" s="21">
        <v>2430267</v>
      </c>
      <c r="N167" s="126"/>
      <c r="O167" s="21">
        <v>80152</v>
      </c>
      <c r="P167" s="126"/>
      <c r="Q167" s="21">
        <v>555846</v>
      </c>
      <c r="R167" s="126"/>
      <c r="S167" s="21">
        <v>0</v>
      </c>
      <c r="T167" s="126"/>
      <c r="U167" s="21">
        <v>0</v>
      </c>
      <c r="V167" s="126"/>
      <c r="W167" s="126"/>
      <c r="X167" s="21">
        <v>9786</v>
      </c>
      <c r="Y167" s="126"/>
      <c r="Z167" s="21">
        <v>1471347</v>
      </c>
      <c r="AA167" s="21"/>
      <c r="AB167" s="21">
        <v>0</v>
      </c>
      <c r="AC167" s="21"/>
      <c r="AD167" s="21">
        <v>194686</v>
      </c>
      <c r="AE167" s="126"/>
      <c r="AF167" s="21">
        <f>SUM(E167:AD167)</f>
        <v>9921205</v>
      </c>
      <c r="AG167" s="126"/>
      <c r="AH167" s="20">
        <f t="shared" si="18"/>
        <v>163.9841490223302</v>
      </c>
      <c r="AI167" s="126"/>
      <c r="AJ167" s="22">
        <f>IF(AH$195,AH167/AH$195*100,0)</f>
        <v>36.175905511866155</v>
      </c>
      <c r="AK167" s="268"/>
      <c r="AL167" s="94">
        <v>69</v>
      </c>
      <c r="AN167" s="268">
        <v>60501</v>
      </c>
    </row>
    <row r="168" spans="1:40" ht="11.25" x14ac:dyDescent="0.25">
      <c r="A168" s="94">
        <v>70</v>
      </c>
      <c r="B168" s="265"/>
      <c r="C168" s="94" t="s">
        <v>191</v>
      </c>
      <c r="D168" s="126"/>
      <c r="E168" s="21">
        <v>5036269</v>
      </c>
      <c r="F168" s="126"/>
      <c r="G168" s="21">
        <v>731178</v>
      </c>
      <c r="H168" s="126"/>
      <c r="I168" s="21">
        <v>107350</v>
      </c>
      <c r="J168" s="126"/>
      <c r="K168" s="21">
        <v>404378</v>
      </c>
      <c r="L168" s="126"/>
      <c r="M168" s="21">
        <v>176314</v>
      </c>
      <c r="N168" s="126"/>
      <c r="O168" s="21">
        <v>0</v>
      </c>
      <c r="P168" s="126"/>
      <c r="Q168" s="21">
        <v>767604</v>
      </c>
      <c r="R168" s="126"/>
      <c r="S168" s="21">
        <v>0</v>
      </c>
      <c r="T168" s="126"/>
      <c r="U168" s="21">
        <v>0</v>
      </c>
      <c r="V168" s="126"/>
      <c r="W168" s="126"/>
      <c r="X168" s="21">
        <v>51075</v>
      </c>
      <c r="Y168" s="126"/>
      <c r="Z168" s="21">
        <v>0</v>
      </c>
      <c r="AA168" s="21"/>
      <c r="AB168" s="21">
        <v>0</v>
      </c>
      <c r="AC168" s="21"/>
      <c r="AD168" s="21">
        <v>2332299</v>
      </c>
      <c r="AE168" s="126"/>
      <c r="AF168" s="21">
        <f>SUM(E168:AD168)</f>
        <v>9606467</v>
      </c>
      <c r="AG168" s="126"/>
      <c r="AH168" s="20">
        <f t="shared" si="18"/>
        <v>316.70019450763198</v>
      </c>
      <c r="AI168" s="126"/>
      <c r="AJ168" s="22">
        <f>IF(AH$195,AH168/AH$195*100,0)</f>
        <v>69.865998515122371</v>
      </c>
      <c r="AK168" s="268"/>
      <c r="AL168" s="94">
        <v>70</v>
      </c>
      <c r="AN168" s="268">
        <v>30333</v>
      </c>
    </row>
    <row r="169" spans="1:40" ht="11.25" x14ac:dyDescent="0.25">
      <c r="A169" s="94">
        <v>71</v>
      </c>
      <c r="B169" s="265"/>
      <c r="C169" s="94" t="s">
        <v>192</v>
      </c>
      <c r="D169" s="126"/>
      <c r="E169" s="21">
        <v>3670212</v>
      </c>
      <c r="F169" s="126"/>
      <c r="G169" s="21">
        <v>350703</v>
      </c>
      <c r="H169" s="126"/>
      <c r="I169" s="21">
        <v>0</v>
      </c>
      <c r="J169" s="126"/>
      <c r="K169" s="21">
        <v>56823</v>
      </c>
      <c r="L169" s="126"/>
      <c r="M169" s="21">
        <v>580993</v>
      </c>
      <c r="N169" s="126"/>
      <c r="O169" s="21">
        <v>0</v>
      </c>
      <c r="P169" s="126"/>
      <c r="Q169" s="21">
        <v>335712</v>
      </c>
      <c r="R169" s="126"/>
      <c r="S169" s="21">
        <v>0</v>
      </c>
      <c r="T169" s="126"/>
      <c r="U169" s="21">
        <v>0</v>
      </c>
      <c r="V169" s="126"/>
      <c r="W169" s="126"/>
      <c r="X169" s="21">
        <v>15782</v>
      </c>
      <c r="Y169" s="126"/>
      <c r="Z169" s="21">
        <v>0</v>
      </c>
      <c r="AA169" s="21"/>
      <c r="AB169" s="21">
        <v>0</v>
      </c>
      <c r="AC169" s="21"/>
      <c r="AD169" s="21">
        <v>0</v>
      </c>
      <c r="AE169" s="126"/>
      <c r="AF169" s="21">
        <f>SUM(E169:AD169)</f>
        <v>5010225</v>
      </c>
      <c r="AG169" s="126"/>
      <c r="AH169" s="20">
        <f t="shared" ref="AH169:AH173" si="19">IFERROR(AF169/$AN169,0)</f>
        <v>223.50113752955346</v>
      </c>
      <c r="AI169" s="126"/>
      <c r="AJ169" s="22">
        <f>IF(AH$195,AH169/AH$195*100,0)</f>
        <v>49.305716932206188</v>
      </c>
      <c r="AK169" s="268"/>
      <c r="AL169" s="94">
        <v>71</v>
      </c>
      <c r="AN169" s="268">
        <v>22417</v>
      </c>
    </row>
    <row r="170" spans="1:40" ht="11.25" x14ac:dyDescent="0.25">
      <c r="A170" s="94">
        <v>72</v>
      </c>
      <c r="B170" s="265"/>
      <c r="C170" s="94" t="s">
        <v>193</v>
      </c>
      <c r="D170" s="126"/>
      <c r="E170" s="21">
        <v>4309079</v>
      </c>
      <c r="F170" s="126"/>
      <c r="G170" s="21">
        <v>897231</v>
      </c>
      <c r="H170" s="126"/>
      <c r="I170" s="21">
        <v>2214083</v>
      </c>
      <c r="J170" s="126"/>
      <c r="K170" s="21">
        <v>0</v>
      </c>
      <c r="L170" s="126"/>
      <c r="M170" s="21">
        <v>394770</v>
      </c>
      <c r="N170" s="126"/>
      <c r="O170" s="21">
        <v>141423</v>
      </c>
      <c r="P170" s="126"/>
      <c r="Q170" s="21">
        <v>709361</v>
      </c>
      <c r="R170" s="126"/>
      <c r="S170" s="21">
        <v>0</v>
      </c>
      <c r="T170" s="126"/>
      <c r="U170" s="21">
        <v>0</v>
      </c>
      <c r="V170" s="126"/>
      <c r="W170" s="126"/>
      <c r="X170" s="21">
        <v>1245562</v>
      </c>
      <c r="Y170" s="126"/>
      <c r="Z170" s="21">
        <v>1695898</v>
      </c>
      <c r="AA170" s="21"/>
      <c r="AB170" s="21">
        <v>0</v>
      </c>
      <c r="AC170" s="21"/>
      <c r="AD170" s="21">
        <v>0</v>
      </c>
      <c r="AE170" s="126"/>
      <c r="AF170" s="21">
        <f>SUM(E170:AD170)</f>
        <v>11607407</v>
      </c>
      <c r="AG170" s="126"/>
      <c r="AH170" s="20">
        <f t="shared" si="19"/>
        <v>269.87693559637296</v>
      </c>
      <c r="AI170" s="126"/>
      <c r="AJ170" s="22">
        <f>IF(AH$195,AH170/AH$195*100,0)</f>
        <v>59.536501425128073</v>
      </c>
      <c r="AK170" s="268"/>
      <c r="AL170" s="94">
        <v>72</v>
      </c>
      <c r="AN170" s="268">
        <v>43010</v>
      </c>
    </row>
    <row r="171" spans="1:40" ht="11.25" x14ac:dyDescent="0.25">
      <c r="A171" s="94">
        <v>73</v>
      </c>
      <c r="B171" s="265"/>
      <c r="C171" s="94" t="s">
        <v>194</v>
      </c>
      <c r="D171" s="126"/>
      <c r="E171" s="21">
        <v>88032000</v>
      </c>
      <c r="F171" s="126"/>
      <c r="G171" s="21">
        <v>15278000</v>
      </c>
      <c r="H171" s="126"/>
      <c r="I171" s="21">
        <v>32910000</v>
      </c>
      <c r="J171" s="126"/>
      <c r="K171" s="21">
        <v>1978000</v>
      </c>
      <c r="L171" s="126"/>
      <c r="M171" s="21">
        <v>12814000</v>
      </c>
      <c r="N171" s="126"/>
      <c r="O171" s="21">
        <v>2711000</v>
      </c>
      <c r="P171" s="126"/>
      <c r="Q171" s="21">
        <v>13854000</v>
      </c>
      <c r="R171" s="126"/>
      <c r="S171" s="21">
        <v>0</v>
      </c>
      <c r="T171" s="126"/>
      <c r="U171" s="21">
        <v>0</v>
      </c>
      <c r="V171" s="126"/>
      <c r="W171" s="126"/>
      <c r="X171" s="21">
        <v>6575000</v>
      </c>
      <c r="Y171" s="126"/>
      <c r="Z171" s="21">
        <v>0</v>
      </c>
      <c r="AA171" s="21"/>
      <c r="AB171" s="21">
        <v>0</v>
      </c>
      <c r="AC171" s="21"/>
      <c r="AD171" s="21">
        <v>11092000</v>
      </c>
      <c r="AE171" s="126"/>
      <c r="AF171" s="21">
        <f>SUM(E171:AD171)</f>
        <v>185244000</v>
      </c>
      <c r="AG171" s="126"/>
      <c r="AH171" s="20">
        <f t="shared" si="19"/>
        <v>384.16106046403598</v>
      </c>
      <c r="AI171" s="126"/>
      <c r="AJ171" s="22">
        <f>IF(AH$195,AH171/AH$195*100,0)</f>
        <v>84.74827785210401</v>
      </c>
      <c r="AK171" s="268"/>
      <c r="AL171" s="94">
        <v>73</v>
      </c>
      <c r="AN171" s="268">
        <v>482204</v>
      </c>
    </row>
    <row r="172" spans="1:40" ht="11.25" x14ac:dyDescent="0.25">
      <c r="A172" s="94">
        <v>74</v>
      </c>
      <c r="B172" s="265"/>
      <c r="C172" s="94" t="s">
        <v>195</v>
      </c>
      <c r="D172" s="126"/>
      <c r="E172" s="21">
        <v>0</v>
      </c>
      <c r="F172" s="126"/>
      <c r="G172" s="21">
        <v>0</v>
      </c>
      <c r="H172" s="126"/>
      <c r="I172" s="21">
        <v>0</v>
      </c>
      <c r="J172" s="126"/>
      <c r="K172" s="21">
        <v>0</v>
      </c>
      <c r="L172" s="126"/>
      <c r="M172" s="21">
        <v>0</v>
      </c>
      <c r="N172" s="126"/>
      <c r="O172" s="21">
        <v>0</v>
      </c>
      <c r="P172" s="126"/>
      <c r="Q172" s="21">
        <v>0</v>
      </c>
      <c r="R172" s="126"/>
      <c r="S172" s="21">
        <v>0</v>
      </c>
      <c r="T172" s="126"/>
      <c r="U172" s="21">
        <v>0</v>
      </c>
      <c r="V172" s="126"/>
      <c r="W172" s="126"/>
      <c r="X172" s="21">
        <v>0</v>
      </c>
      <c r="Y172" s="126"/>
      <c r="Z172" s="21">
        <v>0</v>
      </c>
      <c r="AA172" s="21"/>
      <c r="AB172" s="21">
        <v>0</v>
      </c>
      <c r="AC172" s="21"/>
      <c r="AD172" s="21">
        <v>0</v>
      </c>
      <c r="AE172" s="126"/>
      <c r="AF172" s="21">
        <f>SUM(E172:AD172)</f>
        <v>0</v>
      </c>
      <c r="AG172" s="126"/>
      <c r="AH172" s="20">
        <f t="shared" si="19"/>
        <v>0</v>
      </c>
      <c r="AI172" s="126"/>
      <c r="AJ172" s="22">
        <f>IF(AH$195,AH172/AH$195*100,0)</f>
        <v>0</v>
      </c>
      <c r="AK172" s="268"/>
      <c r="AL172" s="94">
        <v>74</v>
      </c>
      <c r="AN172" s="268">
        <v>0</v>
      </c>
    </row>
    <row r="173" spans="1:40" ht="11.25" x14ac:dyDescent="0.25">
      <c r="A173" s="94">
        <v>75</v>
      </c>
      <c r="B173" s="265"/>
      <c r="C173" s="94" t="s">
        <v>196</v>
      </c>
      <c r="D173" s="126"/>
      <c r="E173" s="21">
        <v>1016582</v>
      </c>
      <c r="F173" s="126"/>
      <c r="G173" s="21">
        <v>177449</v>
      </c>
      <c r="H173" s="126"/>
      <c r="I173" s="21">
        <v>0</v>
      </c>
      <c r="J173" s="126"/>
      <c r="K173" s="21">
        <v>25577</v>
      </c>
      <c r="L173" s="126"/>
      <c r="M173" s="21">
        <v>205016</v>
      </c>
      <c r="N173" s="126"/>
      <c r="O173" s="21">
        <v>106605</v>
      </c>
      <c r="P173" s="126"/>
      <c r="Q173" s="21">
        <v>360955</v>
      </c>
      <c r="R173" s="126"/>
      <c r="S173" s="21">
        <v>0</v>
      </c>
      <c r="T173" s="126"/>
      <c r="U173" s="21">
        <v>0</v>
      </c>
      <c r="V173" s="126"/>
      <c r="W173" s="126"/>
      <c r="X173" s="21">
        <v>103498</v>
      </c>
      <c r="Y173" s="126"/>
      <c r="Z173" s="21">
        <v>413990</v>
      </c>
      <c r="AA173" s="21"/>
      <c r="AB173" s="21">
        <v>0</v>
      </c>
      <c r="AC173" s="21"/>
      <c r="AD173" s="21">
        <v>0</v>
      </c>
      <c r="AE173" s="126"/>
      <c r="AF173" s="21">
        <f>SUM(E173:AD173)</f>
        <v>2409672</v>
      </c>
      <c r="AG173" s="126"/>
      <c r="AH173" s="20">
        <f t="shared" si="19"/>
        <v>327.93576483396845</v>
      </c>
      <c r="AI173" s="126"/>
      <c r="AJ173" s="22">
        <f>IF(AH$195,AH173/AH$195*100,0)</f>
        <v>72.344633998617354</v>
      </c>
      <c r="AK173" s="268"/>
      <c r="AL173" s="94">
        <v>75</v>
      </c>
      <c r="AN173" s="268">
        <v>7348</v>
      </c>
    </row>
    <row r="174" spans="1:40" ht="11.25" x14ac:dyDescent="0.25">
      <c r="A174" s="94">
        <v>76</v>
      </c>
      <c r="B174" s="265"/>
      <c r="C174" s="94" t="s">
        <v>113</v>
      </c>
      <c r="D174" s="126"/>
      <c r="E174" s="21">
        <v>1547006</v>
      </c>
      <c r="F174" s="126"/>
      <c r="G174" s="21">
        <v>126074</v>
      </c>
      <c r="H174" s="126"/>
      <c r="I174" s="21">
        <v>0</v>
      </c>
      <c r="J174" s="126"/>
      <c r="K174" s="21">
        <v>0</v>
      </c>
      <c r="L174" s="126"/>
      <c r="M174" s="21">
        <v>0</v>
      </c>
      <c r="N174" s="126"/>
      <c r="O174" s="21">
        <v>0</v>
      </c>
      <c r="P174" s="126"/>
      <c r="Q174" s="21">
        <v>88423</v>
      </c>
      <c r="R174" s="126"/>
      <c r="S174" s="21">
        <v>0</v>
      </c>
      <c r="T174" s="126"/>
      <c r="U174" s="21">
        <v>0</v>
      </c>
      <c r="V174" s="126"/>
      <c r="W174" s="126"/>
      <c r="X174" s="21">
        <v>0</v>
      </c>
      <c r="Y174" s="126"/>
      <c r="Z174" s="21">
        <v>0</v>
      </c>
      <c r="AA174" s="21"/>
      <c r="AB174" s="21">
        <v>0</v>
      </c>
      <c r="AC174" s="21"/>
      <c r="AD174" s="21">
        <v>21150</v>
      </c>
      <c r="AE174" s="126"/>
      <c r="AF174" s="21">
        <f>SUM(E174:AD174)</f>
        <v>1782653</v>
      </c>
      <c r="AG174" s="126"/>
      <c r="AH174" s="20">
        <f t="shared" ref="AH174:AH178" si="20">IFERROR(AF174/$AN174,0)</f>
        <v>199.78179984310211</v>
      </c>
      <c r="AI174" s="126"/>
      <c r="AJ174" s="22">
        <f>IF(AH$195,AH174/AH$195*100,0)</f>
        <v>44.073086070840048</v>
      </c>
      <c r="AK174" s="268"/>
      <c r="AL174" s="94">
        <v>76</v>
      </c>
      <c r="AN174" s="268">
        <v>8923</v>
      </c>
    </row>
    <row r="175" spans="1:40" ht="11.25" x14ac:dyDescent="0.25">
      <c r="A175" s="94">
        <v>77</v>
      </c>
      <c r="B175" s="265"/>
      <c r="C175" s="94" t="s">
        <v>114</v>
      </c>
      <c r="D175" s="126"/>
      <c r="E175" s="21">
        <v>14152238</v>
      </c>
      <c r="F175" s="126"/>
      <c r="G175" s="21">
        <v>3731298</v>
      </c>
      <c r="H175" s="126"/>
      <c r="I175" s="21">
        <v>7763436</v>
      </c>
      <c r="J175" s="126"/>
      <c r="K175" s="21">
        <v>454795</v>
      </c>
      <c r="L175" s="126"/>
      <c r="M175" s="21">
        <v>2433678</v>
      </c>
      <c r="N175" s="126"/>
      <c r="O175" s="21">
        <v>692806</v>
      </c>
      <c r="P175" s="126"/>
      <c r="Q175" s="21">
        <v>1924527</v>
      </c>
      <c r="R175" s="126"/>
      <c r="S175" s="21">
        <v>834313</v>
      </c>
      <c r="T175" s="126"/>
      <c r="U175" s="21">
        <v>71551</v>
      </c>
      <c r="V175" s="126"/>
      <c r="W175" s="126"/>
      <c r="X175" s="21">
        <v>1688196</v>
      </c>
      <c r="Y175" s="126"/>
      <c r="Z175" s="21">
        <v>5310072</v>
      </c>
      <c r="AA175" s="21"/>
      <c r="AB175" s="21">
        <v>0</v>
      </c>
      <c r="AC175" s="21"/>
      <c r="AD175" s="21">
        <v>0</v>
      </c>
      <c r="AE175" s="126"/>
      <c r="AF175" s="21">
        <f>SUM(E175:AD175)</f>
        <v>39056910</v>
      </c>
      <c r="AG175" s="126"/>
      <c r="AH175" s="20">
        <f t="shared" si="20"/>
        <v>402.94349472294152</v>
      </c>
      <c r="AI175" s="126"/>
      <c r="AJ175" s="22">
        <f>IF(AH$195,AH175/AH$195*100,0)</f>
        <v>88.891797644010708</v>
      </c>
      <c r="AK175" s="268"/>
      <c r="AL175" s="94">
        <v>77</v>
      </c>
      <c r="AN175" s="268">
        <v>96929</v>
      </c>
    </row>
    <row r="176" spans="1:40" ht="11.25" x14ac:dyDescent="0.25">
      <c r="A176" s="94">
        <v>78</v>
      </c>
      <c r="B176" s="265"/>
      <c r="C176" s="94" t="s">
        <v>197</v>
      </c>
      <c r="D176" s="126"/>
      <c r="E176" s="21">
        <v>3806590</v>
      </c>
      <c r="F176" s="126"/>
      <c r="G176" s="21">
        <v>609790</v>
      </c>
      <c r="H176" s="126"/>
      <c r="I176" s="21">
        <v>985942</v>
      </c>
      <c r="J176" s="126"/>
      <c r="K176" s="21">
        <v>0</v>
      </c>
      <c r="L176" s="126"/>
      <c r="M176" s="21">
        <v>523978</v>
      </c>
      <c r="N176" s="126"/>
      <c r="O176" s="21">
        <v>221017</v>
      </c>
      <c r="P176" s="126"/>
      <c r="Q176" s="21">
        <v>387914</v>
      </c>
      <c r="R176" s="126"/>
      <c r="S176" s="21">
        <v>160131</v>
      </c>
      <c r="T176" s="126"/>
      <c r="U176" s="21">
        <v>79821</v>
      </c>
      <c r="V176" s="126"/>
      <c r="W176" s="126"/>
      <c r="X176" s="21">
        <v>3086248</v>
      </c>
      <c r="Y176" s="126"/>
      <c r="Z176" s="21">
        <v>2625230</v>
      </c>
      <c r="AA176" s="21"/>
      <c r="AB176" s="21">
        <v>0</v>
      </c>
      <c r="AC176" s="21"/>
      <c r="AD176" s="21">
        <v>0</v>
      </c>
      <c r="AE176" s="126"/>
      <c r="AF176" s="21">
        <f>SUM(E176:AD176)</f>
        <v>12486661</v>
      </c>
      <c r="AG176" s="126"/>
      <c r="AH176" s="20">
        <f t="shared" si="20"/>
        <v>551.28746136865345</v>
      </c>
      <c r="AI176" s="126"/>
      <c r="AJ176" s="22">
        <f>IF(AH$195,AH176/AH$195*100,0)</f>
        <v>121.61738333400281</v>
      </c>
      <c r="AK176" s="268"/>
      <c r="AL176" s="94">
        <v>78</v>
      </c>
      <c r="AN176" s="268">
        <v>22650</v>
      </c>
    </row>
    <row r="177" spans="1:40" ht="11.25" x14ac:dyDescent="0.25">
      <c r="A177" s="94">
        <v>79</v>
      </c>
      <c r="B177" s="265"/>
      <c r="C177" s="94" t="s">
        <v>198</v>
      </c>
      <c r="D177" s="126"/>
      <c r="E177" s="21">
        <v>9866363</v>
      </c>
      <c r="F177" s="126"/>
      <c r="G177" s="21">
        <v>1801969</v>
      </c>
      <c r="H177" s="126"/>
      <c r="I177" s="21">
        <v>314596</v>
      </c>
      <c r="J177" s="126"/>
      <c r="K177" s="21">
        <v>0</v>
      </c>
      <c r="L177" s="126"/>
      <c r="M177" s="21">
        <v>1396287</v>
      </c>
      <c r="N177" s="126"/>
      <c r="O177" s="21">
        <v>149355</v>
      </c>
      <c r="P177" s="126"/>
      <c r="Q177" s="21">
        <v>1807256</v>
      </c>
      <c r="R177" s="126"/>
      <c r="S177" s="21">
        <v>0</v>
      </c>
      <c r="T177" s="126"/>
      <c r="U177" s="21">
        <v>0</v>
      </c>
      <c r="V177" s="126"/>
      <c r="W177" s="126"/>
      <c r="X177" s="21">
        <v>1599148</v>
      </c>
      <c r="Y177" s="126"/>
      <c r="Z177" s="21">
        <v>2171602</v>
      </c>
      <c r="AA177" s="21"/>
      <c r="AB177" s="21">
        <v>0</v>
      </c>
      <c r="AC177" s="21"/>
      <c r="AD177" s="21">
        <v>0</v>
      </c>
      <c r="AE177" s="126"/>
      <c r="AF177" s="21">
        <f>SUM(E177:AD177)</f>
        <v>19106576</v>
      </c>
      <c r="AG177" s="126"/>
      <c r="AH177" s="20">
        <f t="shared" si="20"/>
        <v>228.11915421994578</v>
      </c>
      <c r="AI177" s="126"/>
      <c r="AJ177" s="22">
        <f>IF(AH$195,AH177/AH$195*100,0)</f>
        <v>50.324479638479126</v>
      </c>
      <c r="AK177" s="268"/>
      <c r="AL177" s="94">
        <v>79</v>
      </c>
      <c r="AN177" s="268">
        <v>83757</v>
      </c>
    </row>
    <row r="178" spans="1:40" ht="11.25" x14ac:dyDescent="0.25">
      <c r="A178" s="94">
        <v>80</v>
      </c>
      <c r="B178" s="265"/>
      <c r="C178" s="94" t="s">
        <v>199</v>
      </c>
      <c r="D178" s="126"/>
      <c r="E178" s="21">
        <v>0</v>
      </c>
      <c r="F178" s="126"/>
      <c r="G178" s="21">
        <v>0</v>
      </c>
      <c r="H178" s="126"/>
      <c r="I178" s="21">
        <v>0</v>
      </c>
      <c r="J178" s="126"/>
      <c r="K178" s="21">
        <v>0</v>
      </c>
      <c r="L178" s="126"/>
      <c r="M178" s="21">
        <v>0</v>
      </c>
      <c r="N178" s="126"/>
      <c r="O178" s="21">
        <v>0</v>
      </c>
      <c r="P178" s="126"/>
      <c r="Q178" s="21">
        <v>0</v>
      </c>
      <c r="R178" s="126"/>
      <c r="S178" s="21">
        <v>0</v>
      </c>
      <c r="T178" s="126"/>
      <c r="U178" s="21">
        <v>0</v>
      </c>
      <c r="V178" s="126"/>
      <c r="W178" s="126"/>
      <c r="X178" s="21">
        <v>0</v>
      </c>
      <c r="Y178" s="126"/>
      <c r="Z178" s="21">
        <v>0</v>
      </c>
      <c r="AA178" s="21"/>
      <c r="AB178" s="21">
        <v>0</v>
      </c>
      <c r="AC178" s="21"/>
      <c r="AD178" s="21">
        <v>0</v>
      </c>
      <c r="AE178" s="126"/>
      <c r="AF178" s="21">
        <f>SUM(E178:AD178)</f>
        <v>0</v>
      </c>
      <c r="AG178" s="126"/>
      <c r="AH178" s="20">
        <f t="shared" si="20"/>
        <v>0</v>
      </c>
      <c r="AI178" s="126"/>
      <c r="AJ178" s="22">
        <f>IF(AH$195,AH178/AH$195*100,0)</f>
        <v>0</v>
      </c>
      <c r="AK178" s="268"/>
      <c r="AL178" s="94">
        <v>80</v>
      </c>
      <c r="AN178" s="268">
        <v>0</v>
      </c>
    </row>
    <row r="179" spans="1:40" ht="11.25" x14ac:dyDescent="0.25">
      <c r="A179" s="94">
        <v>81</v>
      </c>
      <c r="B179" s="265"/>
      <c r="C179" s="94" t="s">
        <v>200</v>
      </c>
      <c r="D179" s="126"/>
      <c r="E179" s="21">
        <v>1900986</v>
      </c>
      <c r="F179" s="126"/>
      <c r="G179" s="21">
        <v>405946</v>
      </c>
      <c r="H179" s="126"/>
      <c r="I179" s="21">
        <v>60895</v>
      </c>
      <c r="J179" s="126"/>
      <c r="K179" s="21">
        <v>552506</v>
      </c>
      <c r="L179" s="126"/>
      <c r="M179" s="21">
        <v>435954</v>
      </c>
      <c r="N179" s="126"/>
      <c r="O179" s="21">
        <v>26923</v>
      </c>
      <c r="P179" s="126"/>
      <c r="Q179" s="21">
        <v>130162</v>
      </c>
      <c r="R179" s="126"/>
      <c r="S179" s="21">
        <v>0</v>
      </c>
      <c r="T179" s="126"/>
      <c r="U179" s="21">
        <v>864</v>
      </c>
      <c r="V179" s="126"/>
      <c r="W179" s="126"/>
      <c r="X179" s="21">
        <v>3985</v>
      </c>
      <c r="Y179" s="126"/>
      <c r="Z179" s="21">
        <v>29033</v>
      </c>
      <c r="AA179" s="21"/>
      <c r="AB179" s="21">
        <v>9742</v>
      </c>
      <c r="AC179" s="21"/>
      <c r="AD179" s="21">
        <v>0</v>
      </c>
      <c r="AE179" s="126"/>
      <c r="AF179" s="21">
        <f>SUM(E179:AD179)</f>
        <v>3556996</v>
      </c>
      <c r="AG179" s="126"/>
      <c r="AH179" s="20">
        <f t="shared" ref="AH179:AH183" si="21">IFERROR(AF179/$AN179,0)</f>
        <v>164.85891731553579</v>
      </c>
      <c r="AI179" s="126"/>
      <c r="AJ179" s="22">
        <f>IF(AH$195,AH179/AH$195*100,0)</f>
        <v>36.368884743751991</v>
      </c>
      <c r="AK179" s="268"/>
      <c r="AL179" s="94">
        <v>81</v>
      </c>
      <c r="AN179" s="268">
        <v>21576</v>
      </c>
    </row>
    <row r="180" spans="1:40" ht="11.25" x14ac:dyDescent="0.25">
      <c r="A180" s="94">
        <v>82</v>
      </c>
      <c r="B180" s="265"/>
      <c r="C180" s="94" t="s">
        <v>201</v>
      </c>
      <c r="D180" s="126"/>
      <c r="E180" s="21">
        <v>4671421</v>
      </c>
      <c r="F180" s="126"/>
      <c r="G180" s="21">
        <v>837505</v>
      </c>
      <c r="H180" s="126"/>
      <c r="I180" s="21">
        <v>0</v>
      </c>
      <c r="J180" s="126"/>
      <c r="K180" s="21">
        <v>0</v>
      </c>
      <c r="L180" s="126"/>
      <c r="M180" s="21">
        <v>922217</v>
      </c>
      <c r="N180" s="126"/>
      <c r="O180" s="21">
        <v>0</v>
      </c>
      <c r="P180" s="126"/>
      <c r="Q180" s="21">
        <v>691810</v>
      </c>
      <c r="R180" s="126"/>
      <c r="S180" s="21">
        <v>0</v>
      </c>
      <c r="T180" s="126"/>
      <c r="U180" s="21">
        <v>0</v>
      </c>
      <c r="V180" s="126"/>
      <c r="W180" s="126"/>
      <c r="X180" s="21">
        <v>141793</v>
      </c>
      <c r="Y180" s="126"/>
      <c r="Z180" s="21">
        <v>0</v>
      </c>
      <c r="AA180" s="21"/>
      <c r="AB180" s="21">
        <v>0</v>
      </c>
      <c r="AC180" s="21"/>
      <c r="AD180" s="21">
        <v>0</v>
      </c>
      <c r="AE180" s="126"/>
      <c r="AF180" s="21">
        <f>SUM(E180:AD180)</f>
        <v>7264746</v>
      </c>
      <c r="AG180" s="126"/>
      <c r="AH180" s="20">
        <f t="shared" si="21"/>
        <v>164.41284569773231</v>
      </c>
      <c r="AI180" s="126"/>
      <c r="AJ180" s="22">
        <f>IF(AH$195,AH180/AH$195*100,0)</f>
        <v>36.270478618566159</v>
      </c>
      <c r="AK180" s="268"/>
      <c r="AL180" s="94">
        <v>82</v>
      </c>
      <c r="AN180" s="268">
        <v>44186</v>
      </c>
    </row>
    <row r="181" spans="1:40" ht="11.25" x14ac:dyDescent="0.25">
      <c r="A181" s="94">
        <v>83</v>
      </c>
      <c r="B181" s="265"/>
      <c r="C181" s="94" t="s">
        <v>202</v>
      </c>
      <c r="D181" s="126"/>
      <c r="E181" s="21">
        <v>2670579</v>
      </c>
      <c r="F181" s="126"/>
      <c r="G181" s="21">
        <v>569622</v>
      </c>
      <c r="H181" s="126"/>
      <c r="I181" s="21">
        <v>0</v>
      </c>
      <c r="J181" s="126"/>
      <c r="K181" s="21">
        <v>0</v>
      </c>
      <c r="L181" s="126"/>
      <c r="M181" s="21">
        <v>505016</v>
      </c>
      <c r="N181" s="126"/>
      <c r="O181" s="21">
        <v>0</v>
      </c>
      <c r="P181" s="126"/>
      <c r="Q181" s="21">
        <v>170278</v>
      </c>
      <c r="R181" s="126"/>
      <c r="S181" s="21">
        <v>0</v>
      </c>
      <c r="T181" s="126"/>
      <c r="U181" s="21">
        <v>0</v>
      </c>
      <c r="V181" s="126"/>
      <c r="W181" s="126"/>
      <c r="X181" s="21">
        <v>62931</v>
      </c>
      <c r="Y181" s="126"/>
      <c r="Z181" s="21">
        <v>0</v>
      </c>
      <c r="AA181" s="21"/>
      <c r="AB181" s="21">
        <v>0</v>
      </c>
      <c r="AC181" s="21"/>
      <c r="AD181" s="21">
        <v>259880</v>
      </c>
      <c r="AE181" s="126"/>
      <c r="AF181" s="21">
        <f>SUM(E181:AD181)</f>
        <v>4238306</v>
      </c>
      <c r="AG181" s="126"/>
      <c r="AH181" s="20">
        <f t="shared" si="21"/>
        <v>142.22503355704697</v>
      </c>
      <c r="AI181" s="126"/>
      <c r="AJ181" s="22">
        <f>IF(AH$195,AH181/AH$195*100,0)</f>
        <v>31.375711652966526</v>
      </c>
      <c r="AK181" s="268"/>
      <c r="AL181" s="94">
        <v>83</v>
      </c>
      <c r="AN181" s="268">
        <v>29800</v>
      </c>
    </row>
    <row r="182" spans="1:40" ht="11.25" x14ac:dyDescent="0.25">
      <c r="A182" s="94">
        <v>84</v>
      </c>
      <c r="B182" s="265"/>
      <c r="C182" s="94" t="s">
        <v>203</v>
      </c>
      <c r="D182" s="126"/>
      <c r="E182" s="21">
        <v>967104</v>
      </c>
      <c r="F182" s="126"/>
      <c r="G182" s="21">
        <v>528898</v>
      </c>
      <c r="H182" s="126"/>
      <c r="I182" s="21">
        <v>264775</v>
      </c>
      <c r="J182" s="126"/>
      <c r="K182" s="21">
        <v>0</v>
      </c>
      <c r="L182" s="126"/>
      <c r="M182" s="21">
        <v>528039</v>
      </c>
      <c r="N182" s="126"/>
      <c r="O182" s="21">
        <v>45956</v>
      </c>
      <c r="P182" s="126"/>
      <c r="Q182" s="21">
        <v>242938</v>
      </c>
      <c r="R182" s="126"/>
      <c r="S182" s="21">
        <v>0</v>
      </c>
      <c r="T182" s="126"/>
      <c r="U182" s="21">
        <v>0</v>
      </c>
      <c r="V182" s="126"/>
      <c r="W182" s="126"/>
      <c r="X182" s="21">
        <v>4764</v>
      </c>
      <c r="Y182" s="126"/>
      <c r="Z182" s="21">
        <v>220728</v>
      </c>
      <c r="AA182" s="21"/>
      <c r="AB182" s="21">
        <v>0</v>
      </c>
      <c r="AC182" s="21"/>
      <c r="AD182" s="21">
        <v>76296</v>
      </c>
      <c r="AE182" s="126"/>
      <c r="AF182" s="21">
        <f>SUM(E182:AD182)</f>
        <v>2879498</v>
      </c>
      <c r="AG182" s="126"/>
      <c r="AH182" s="20">
        <f t="shared" si="21"/>
        <v>160.00766837074906</v>
      </c>
      <c r="AI182" s="126"/>
      <c r="AJ182" s="22">
        <f>IF(AH$195,AH182/AH$195*100,0)</f>
        <v>35.298669576691871</v>
      </c>
      <c r="AK182" s="268"/>
      <c r="AL182" s="94">
        <v>84</v>
      </c>
      <c r="AN182" s="268">
        <v>17996</v>
      </c>
    </row>
    <row r="183" spans="1:40" ht="11.25" x14ac:dyDescent="0.25">
      <c r="A183" s="94">
        <v>85</v>
      </c>
      <c r="B183" s="265"/>
      <c r="C183" s="94" t="s">
        <v>204</v>
      </c>
      <c r="D183" s="126"/>
      <c r="E183" s="21">
        <v>27699091</v>
      </c>
      <c r="F183" s="126"/>
      <c r="G183" s="21">
        <v>2827741</v>
      </c>
      <c r="H183" s="126"/>
      <c r="I183" s="21">
        <v>5990549</v>
      </c>
      <c r="J183" s="126"/>
      <c r="K183" s="21">
        <v>590724</v>
      </c>
      <c r="L183" s="126"/>
      <c r="M183" s="21">
        <v>3304719</v>
      </c>
      <c r="N183" s="126"/>
      <c r="O183" s="21">
        <v>1217994</v>
      </c>
      <c r="P183" s="126"/>
      <c r="Q183" s="21">
        <v>4012177</v>
      </c>
      <c r="R183" s="126"/>
      <c r="S183" s="21">
        <v>878733</v>
      </c>
      <c r="T183" s="126"/>
      <c r="U183" s="21">
        <v>0</v>
      </c>
      <c r="V183" s="126"/>
      <c r="W183" s="126"/>
      <c r="X183" s="21">
        <v>2663006</v>
      </c>
      <c r="Y183" s="126"/>
      <c r="Z183" s="21">
        <v>13792806</v>
      </c>
      <c r="AA183" s="21"/>
      <c r="AB183" s="21">
        <v>0</v>
      </c>
      <c r="AC183" s="21"/>
      <c r="AD183" s="21">
        <v>6324252</v>
      </c>
      <c r="AE183" s="126"/>
      <c r="AF183" s="21">
        <f>SUM(E183:AD183)</f>
        <v>69301792</v>
      </c>
      <c r="AG183" s="126"/>
      <c r="AH183" s="20">
        <f t="shared" si="21"/>
        <v>494.89968007312615</v>
      </c>
      <c r="AI183" s="126"/>
      <c r="AJ183" s="22">
        <f>IF(AH$195,AH183/AH$195*100,0)</f>
        <v>109.17789414963661</v>
      </c>
      <c r="AK183" s="268"/>
      <c r="AL183" s="94">
        <v>85</v>
      </c>
      <c r="AN183" s="268">
        <v>140032</v>
      </c>
    </row>
    <row r="184" spans="1:40" ht="11.25" x14ac:dyDescent="0.25">
      <c r="A184" s="94">
        <v>86</v>
      </c>
      <c r="B184" s="265"/>
      <c r="C184" s="94" t="s">
        <v>205</v>
      </c>
      <c r="D184" s="126"/>
      <c r="E184" s="21">
        <v>22709674</v>
      </c>
      <c r="F184" s="126"/>
      <c r="G184" s="21">
        <v>6008104</v>
      </c>
      <c r="H184" s="126"/>
      <c r="I184" s="21">
        <v>0</v>
      </c>
      <c r="J184" s="126"/>
      <c r="K184" s="21">
        <v>290927</v>
      </c>
      <c r="L184" s="126"/>
      <c r="M184" s="21">
        <v>83968</v>
      </c>
      <c r="N184" s="126"/>
      <c r="O184" s="21">
        <v>613011</v>
      </c>
      <c r="P184" s="126"/>
      <c r="Q184" s="21">
        <v>8475589</v>
      </c>
      <c r="R184" s="126"/>
      <c r="S184" s="21">
        <v>750916</v>
      </c>
      <c r="T184" s="126"/>
      <c r="U184" s="21">
        <v>0</v>
      </c>
      <c r="V184" s="126"/>
      <c r="W184" s="126"/>
      <c r="X184" s="21">
        <v>2213264</v>
      </c>
      <c r="Y184" s="126"/>
      <c r="Z184" s="21">
        <v>13208651</v>
      </c>
      <c r="AA184" s="21"/>
      <c r="AB184" s="21">
        <v>0</v>
      </c>
      <c r="AC184" s="21"/>
      <c r="AD184" s="21">
        <v>6458268</v>
      </c>
      <c r="AE184" s="126"/>
      <c r="AF184" s="21">
        <f>SUM(E184:AD184)</f>
        <v>60812372</v>
      </c>
      <c r="AG184" s="126"/>
      <c r="AH184" s="20">
        <f t="shared" ref="AH184:AH188" si="22">IFERROR(AF184/$AN184,0)</f>
        <v>387.52013356528835</v>
      </c>
      <c r="AI184" s="126"/>
      <c r="AJ184" s="22">
        <f>IF(AH$195,AH184/AH$195*100,0)</f>
        <v>85.489309908207233</v>
      </c>
      <c r="AK184" s="268"/>
      <c r="AL184" s="94">
        <v>86</v>
      </c>
      <c r="AN184" s="268">
        <v>156927</v>
      </c>
    </row>
    <row r="185" spans="1:40" ht="11.25" x14ac:dyDescent="0.25">
      <c r="A185" s="94">
        <v>87</v>
      </c>
      <c r="B185" s="265"/>
      <c r="C185" s="94" t="s">
        <v>206</v>
      </c>
      <c r="D185" s="126"/>
      <c r="E185" s="21">
        <v>919860</v>
      </c>
      <c r="F185" s="126"/>
      <c r="G185" s="21">
        <v>0</v>
      </c>
      <c r="H185" s="126"/>
      <c r="I185" s="21">
        <v>148508</v>
      </c>
      <c r="J185" s="126"/>
      <c r="K185" s="21">
        <v>0</v>
      </c>
      <c r="L185" s="126"/>
      <c r="M185" s="21">
        <v>128267</v>
      </c>
      <c r="N185" s="126"/>
      <c r="O185" s="21">
        <v>0</v>
      </c>
      <c r="P185" s="126"/>
      <c r="Q185" s="21">
        <v>91340</v>
      </c>
      <c r="R185" s="126"/>
      <c r="S185" s="21">
        <v>0</v>
      </c>
      <c r="T185" s="126"/>
      <c r="U185" s="21">
        <v>0</v>
      </c>
      <c r="V185" s="126"/>
      <c r="W185" s="126"/>
      <c r="X185" s="21">
        <v>0</v>
      </c>
      <c r="Y185" s="126"/>
      <c r="Z185" s="21">
        <v>137646</v>
      </c>
      <c r="AA185" s="21"/>
      <c r="AB185" s="21">
        <v>0</v>
      </c>
      <c r="AC185" s="21"/>
      <c r="AD185" s="21">
        <v>19456</v>
      </c>
      <c r="AE185" s="126"/>
      <c r="AF185" s="21">
        <f>SUM(E185:AD185)</f>
        <v>1445077</v>
      </c>
      <c r="AG185" s="126"/>
      <c r="AH185" s="20">
        <f t="shared" si="22"/>
        <v>220.25255296448711</v>
      </c>
      <c r="AI185" s="126"/>
      <c r="AJ185" s="22">
        <f>IF(AH$195,AH185/AH$195*100,0)</f>
        <v>48.589059322468898</v>
      </c>
      <c r="AK185" s="268"/>
      <c r="AL185" s="94">
        <v>87</v>
      </c>
      <c r="AN185" s="268">
        <v>6561</v>
      </c>
    </row>
    <row r="186" spans="1:40" ht="11.25" x14ac:dyDescent="0.25">
      <c r="A186" s="94">
        <v>88</v>
      </c>
      <c r="B186" s="265"/>
      <c r="C186" s="94" t="s">
        <v>207</v>
      </c>
      <c r="D186" s="126"/>
      <c r="E186" s="21">
        <v>1093961</v>
      </c>
      <c r="F186" s="126"/>
      <c r="G186" s="21">
        <v>93930</v>
      </c>
      <c r="H186" s="126"/>
      <c r="I186" s="21">
        <v>42679</v>
      </c>
      <c r="J186" s="126"/>
      <c r="K186" s="21">
        <v>0</v>
      </c>
      <c r="L186" s="126"/>
      <c r="M186" s="21">
        <v>224558</v>
      </c>
      <c r="N186" s="126"/>
      <c r="O186" s="21">
        <v>0</v>
      </c>
      <c r="P186" s="126"/>
      <c r="Q186" s="21">
        <v>0</v>
      </c>
      <c r="R186" s="126"/>
      <c r="S186" s="21">
        <v>0</v>
      </c>
      <c r="T186" s="126"/>
      <c r="U186" s="21">
        <v>0</v>
      </c>
      <c r="V186" s="126"/>
      <c r="W186" s="126"/>
      <c r="X186" s="21">
        <v>96433</v>
      </c>
      <c r="Y186" s="126"/>
      <c r="Z186" s="21">
        <v>0</v>
      </c>
      <c r="AA186" s="21"/>
      <c r="AB186" s="21">
        <v>0</v>
      </c>
      <c r="AC186" s="21"/>
      <c r="AD186" s="21">
        <v>37993</v>
      </c>
      <c r="AE186" s="126"/>
      <c r="AF186" s="21">
        <f>SUM(E186:AD186)</f>
        <v>1589554</v>
      </c>
      <c r="AG186" s="126"/>
      <c r="AH186" s="20">
        <f t="shared" si="22"/>
        <v>146.78677624896113</v>
      </c>
      <c r="AI186" s="126"/>
      <c r="AJ186" s="22">
        <f>IF(AH$195,AH186/AH$195*100,0)</f>
        <v>32.382059971240025</v>
      </c>
      <c r="AK186" s="268"/>
      <c r="AL186" s="94">
        <v>88</v>
      </c>
      <c r="AN186" s="268">
        <v>10829</v>
      </c>
    </row>
    <row r="187" spans="1:40" ht="11.25" x14ac:dyDescent="0.25">
      <c r="A187" s="94">
        <v>89</v>
      </c>
      <c r="B187" s="265"/>
      <c r="C187" s="94" t="s">
        <v>208</v>
      </c>
      <c r="D187" s="126"/>
      <c r="E187" s="21">
        <v>5751693</v>
      </c>
      <c r="F187" s="126"/>
      <c r="G187" s="21">
        <v>827409</v>
      </c>
      <c r="H187" s="126"/>
      <c r="I187" s="21">
        <v>0</v>
      </c>
      <c r="J187" s="126"/>
      <c r="K187" s="21">
        <v>7868</v>
      </c>
      <c r="L187" s="126"/>
      <c r="M187" s="21">
        <v>0</v>
      </c>
      <c r="N187" s="126"/>
      <c r="O187" s="21">
        <v>123907</v>
      </c>
      <c r="P187" s="126"/>
      <c r="Q187" s="21">
        <v>300251</v>
      </c>
      <c r="R187" s="126"/>
      <c r="S187" s="21">
        <v>351549</v>
      </c>
      <c r="T187" s="126"/>
      <c r="U187" s="21">
        <v>0</v>
      </c>
      <c r="V187" s="126"/>
      <c r="W187" s="126"/>
      <c r="X187" s="21">
        <v>239693</v>
      </c>
      <c r="Y187" s="126"/>
      <c r="Z187" s="21">
        <v>0</v>
      </c>
      <c r="AA187" s="21"/>
      <c r="AB187" s="21">
        <v>2717325</v>
      </c>
      <c r="AC187" s="21"/>
      <c r="AD187" s="21">
        <v>24566</v>
      </c>
      <c r="AE187" s="126"/>
      <c r="AF187" s="21">
        <f>SUM(E187:AD187)</f>
        <v>10344261</v>
      </c>
      <c r="AG187" s="126"/>
      <c r="AH187" s="20">
        <f t="shared" si="22"/>
        <v>255.8624007519355</v>
      </c>
      <c r="AI187" s="126"/>
      <c r="AJ187" s="22">
        <f>IF(AH$195,AH187/AH$195*100,0)</f>
        <v>56.444809384477935</v>
      </c>
      <c r="AK187" s="268"/>
      <c r="AL187" s="94">
        <v>89</v>
      </c>
      <c r="AN187" s="268">
        <v>40429</v>
      </c>
    </row>
    <row r="188" spans="1:40" ht="11.25" x14ac:dyDescent="0.25">
      <c r="A188" s="94">
        <v>90</v>
      </c>
      <c r="B188" s="265"/>
      <c r="C188" s="94" t="s">
        <v>209</v>
      </c>
      <c r="D188" s="126"/>
      <c r="E188" s="30">
        <v>5805476</v>
      </c>
      <c r="F188" s="126"/>
      <c r="G188" s="30">
        <v>758522</v>
      </c>
      <c r="H188" s="126"/>
      <c r="I188" s="30">
        <v>1287435</v>
      </c>
      <c r="J188" s="126"/>
      <c r="K188" s="30">
        <v>0</v>
      </c>
      <c r="L188" s="126"/>
      <c r="M188" s="30">
        <v>842841</v>
      </c>
      <c r="N188" s="126"/>
      <c r="O188" s="30">
        <v>0</v>
      </c>
      <c r="P188" s="126"/>
      <c r="Q188" s="30">
        <v>1244164</v>
      </c>
      <c r="R188" s="126"/>
      <c r="S188" s="30">
        <v>0</v>
      </c>
      <c r="T188" s="126"/>
      <c r="U188" s="30">
        <v>0</v>
      </c>
      <c r="V188" s="126"/>
      <c r="W188" s="126"/>
      <c r="X188" s="30">
        <v>374207</v>
      </c>
      <c r="Y188" s="126"/>
      <c r="Z188" s="30">
        <v>1252151</v>
      </c>
      <c r="AA188" s="30"/>
      <c r="AB188" s="30">
        <v>0</v>
      </c>
      <c r="AC188" s="30"/>
      <c r="AD188" s="30">
        <v>0</v>
      </c>
      <c r="AE188" s="126"/>
      <c r="AF188" s="21">
        <f>SUM(E188:AD188)</f>
        <v>11564796</v>
      </c>
      <c r="AG188" s="126"/>
      <c r="AH188" s="20">
        <f t="shared" si="22"/>
        <v>283.95894615365728</v>
      </c>
      <c r="AI188" s="126"/>
      <c r="AJ188" s="22">
        <f>IF(AH$195,AH188/AH$195*100,0)</f>
        <v>62.64307902042998</v>
      </c>
      <c r="AK188" s="268"/>
      <c r="AL188" s="94">
        <v>90</v>
      </c>
      <c r="AN188" s="268">
        <v>40727</v>
      </c>
    </row>
    <row r="189" spans="1:40" ht="11.25" x14ac:dyDescent="0.25">
      <c r="A189" s="94">
        <v>91</v>
      </c>
      <c r="B189" s="265"/>
      <c r="C189" s="94" t="s">
        <v>210</v>
      </c>
      <c r="D189" s="126"/>
      <c r="E189" s="21">
        <v>9190568</v>
      </c>
      <c r="F189" s="126"/>
      <c r="G189" s="21">
        <v>1140662</v>
      </c>
      <c r="H189" s="126"/>
      <c r="I189" s="21">
        <v>0</v>
      </c>
      <c r="J189" s="126"/>
      <c r="K189" s="21">
        <v>132650</v>
      </c>
      <c r="L189" s="126"/>
      <c r="M189" s="21">
        <v>1138725</v>
      </c>
      <c r="N189" s="126"/>
      <c r="O189" s="21">
        <v>77055</v>
      </c>
      <c r="P189" s="126"/>
      <c r="Q189" s="21">
        <v>604544</v>
      </c>
      <c r="R189" s="126"/>
      <c r="S189" s="21">
        <v>0</v>
      </c>
      <c r="T189" s="126"/>
      <c r="U189" s="21">
        <v>0</v>
      </c>
      <c r="V189" s="126"/>
      <c r="W189" s="126"/>
      <c r="X189" s="21">
        <v>196435</v>
      </c>
      <c r="Y189" s="126"/>
      <c r="Z189" s="21">
        <v>0</v>
      </c>
      <c r="AA189" s="21"/>
      <c r="AB189" s="21">
        <v>0</v>
      </c>
      <c r="AC189" s="21"/>
      <c r="AD189" s="21">
        <v>0</v>
      </c>
      <c r="AE189" s="126"/>
      <c r="AF189" s="21">
        <f>SUM(E189:AD189)</f>
        <v>12480639</v>
      </c>
      <c r="AG189" s="126"/>
      <c r="AH189" s="20">
        <f t="shared" ref="AH189:AH193" si="23">IFERROR(AF189/$AN189,0)</f>
        <v>231.40148326689533</v>
      </c>
      <c r="AI189" s="126"/>
      <c r="AJ189" s="22">
        <f>IF(AH$195,AH189/AH$195*100,0)</f>
        <v>51.048581487159218</v>
      </c>
      <c r="AK189" s="268"/>
      <c r="AL189" s="94">
        <v>91</v>
      </c>
      <c r="AN189" s="268">
        <v>53935</v>
      </c>
    </row>
    <row r="190" spans="1:40" ht="11.25" x14ac:dyDescent="0.25">
      <c r="A190" s="94">
        <v>92</v>
      </c>
      <c r="B190" s="265"/>
      <c r="C190" s="94" t="s">
        <v>211</v>
      </c>
      <c r="D190" s="126"/>
      <c r="E190" s="21">
        <v>1274178</v>
      </c>
      <c r="F190" s="126"/>
      <c r="G190" s="21">
        <v>355936</v>
      </c>
      <c r="H190" s="126"/>
      <c r="I190" s="21">
        <v>0</v>
      </c>
      <c r="J190" s="126"/>
      <c r="K190" s="21">
        <v>56878</v>
      </c>
      <c r="L190" s="126"/>
      <c r="M190" s="21">
        <v>810090</v>
      </c>
      <c r="N190" s="126"/>
      <c r="O190" s="21">
        <v>0</v>
      </c>
      <c r="P190" s="126"/>
      <c r="Q190" s="21">
        <v>415797</v>
      </c>
      <c r="R190" s="126"/>
      <c r="S190" s="21">
        <v>131915</v>
      </c>
      <c r="T190" s="126"/>
      <c r="U190" s="21">
        <v>0</v>
      </c>
      <c r="V190" s="126"/>
      <c r="W190" s="126"/>
      <c r="X190" s="21">
        <v>0</v>
      </c>
      <c r="Y190" s="126"/>
      <c r="Z190" s="21">
        <v>108445</v>
      </c>
      <c r="AA190" s="21"/>
      <c r="AB190" s="21">
        <v>0</v>
      </c>
      <c r="AC190" s="21"/>
      <c r="AD190" s="21">
        <v>9452</v>
      </c>
      <c r="AE190" s="126"/>
      <c r="AF190" s="21">
        <f>SUM(E190:AD190)</f>
        <v>3162691</v>
      </c>
      <c r="AG190" s="126"/>
      <c r="AH190" s="20">
        <f t="shared" si="23"/>
        <v>171.16907506629863</v>
      </c>
      <c r="AI190" s="126"/>
      <c r="AJ190" s="22">
        <f>IF(AH$195,AH190/AH$195*100,0)</f>
        <v>37.760944109962331</v>
      </c>
      <c r="AK190" s="268"/>
      <c r="AL190" s="94">
        <v>92</v>
      </c>
      <c r="AN190" s="268">
        <v>18477</v>
      </c>
    </row>
    <row r="191" spans="1:40" ht="11.25" x14ac:dyDescent="0.25">
      <c r="A191" s="94">
        <v>93</v>
      </c>
      <c r="B191" s="265"/>
      <c r="C191" s="94" t="s">
        <v>212</v>
      </c>
      <c r="D191" s="126"/>
      <c r="E191" s="21">
        <v>3367625</v>
      </c>
      <c r="F191" s="126"/>
      <c r="G191" s="21">
        <v>468249</v>
      </c>
      <c r="H191" s="126"/>
      <c r="I191" s="21">
        <v>0</v>
      </c>
      <c r="J191" s="126"/>
      <c r="K191" s="21">
        <v>16540</v>
      </c>
      <c r="L191" s="126"/>
      <c r="M191" s="21">
        <v>0</v>
      </c>
      <c r="N191" s="126"/>
      <c r="O191" s="21">
        <v>26165</v>
      </c>
      <c r="P191" s="126"/>
      <c r="Q191" s="21">
        <v>207406</v>
      </c>
      <c r="R191" s="126"/>
      <c r="S191" s="21">
        <v>0</v>
      </c>
      <c r="T191" s="126"/>
      <c r="U191" s="21">
        <v>0</v>
      </c>
      <c r="V191" s="126"/>
      <c r="W191" s="126"/>
      <c r="X191" s="21">
        <v>68455</v>
      </c>
      <c r="Y191" s="126"/>
      <c r="Z191" s="21">
        <v>0</v>
      </c>
      <c r="AA191" s="21"/>
      <c r="AB191" s="21">
        <v>1779168</v>
      </c>
      <c r="AC191" s="21"/>
      <c r="AD191" s="21">
        <v>113407</v>
      </c>
      <c r="AE191" s="126"/>
      <c r="AF191" s="21">
        <f>SUM(E191:AD191)</f>
        <v>6047015</v>
      </c>
      <c r="AG191" s="126"/>
      <c r="AH191" s="20">
        <f t="shared" si="23"/>
        <v>167.36825352892333</v>
      </c>
      <c r="AI191" s="126"/>
      <c r="AJ191" s="22">
        <f>IF(AH$195,AH191/AH$195*100,0)</f>
        <v>36.922459648974396</v>
      </c>
      <c r="AK191" s="268"/>
      <c r="AL191" s="94">
        <v>93</v>
      </c>
      <c r="AN191" s="268">
        <v>36130</v>
      </c>
    </row>
    <row r="192" spans="1:40" ht="11.25" x14ac:dyDescent="0.25">
      <c r="A192" s="94">
        <v>94</v>
      </c>
      <c r="B192" s="265"/>
      <c r="C192" s="94" t="s">
        <v>213</v>
      </c>
      <c r="D192" s="126"/>
      <c r="E192" s="21">
        <v>5040568</v>
      </c>
      <c r="F192" s="126"/>
      <c r="G192" s="21">
        <v>799800</v>
      </c>
      <c r="H192" s="126"/>
      <c r="I192" s="21">
        <v>0</v>
      </c>
      <c r="J192" s="126"/>
      <c r="K192" s="21">
        <v>0</v>
      </c>
      <c r="L192" s="126"/>
      <c r="M192" s="21">
        <v>445340</v>
      </c>
      <c r="N192" s="126"/>
      <c r="O192" s="21">
        <v>44717</v>
      </c>
      <c r="P192" s="126"/>
      <c r="Q192" s="21">
        <v>292100</v>
      </c>
      <c r="R192" s="126"/>
      <c r="S192" s="21">
        <v>133596</v>
      </c>
      <c r="T192" s="126"/>
      <c r="U192" s="21">
        <v>15673</v>
      </c>
      <c r="V192" s="126"/>
      <c r="W192" s="126"/>
      <c r="X192" s="21">
        <v>248064</v>
      </c>
      <c r="Y192" s="126"/>
      <c r="Z192" s="21">
        <v>1245250</v>
      </c>
      <c r="AA192" s="21"/>
      <c r="AB192" s="21">
        <v>0</v>
      </c>
      <c r="AC192" s="21"/>
      <c r="AD192" s="21">
        <v>0</v>
      </c>
      <c r="AE192" s="126"/>
      <c r="AF192" s="21">
        <f>SUM(E192:AD192)</f>
        <v>8265108</v>
      </c>
      <c r="AG192" s="126"/>
      <c r="AH192" s="20">
        <f t="shared" si="23"/>
        <v>292.15652173913043</v>
      </c>
      <c r="AI192" s="126"/>
      <c r="AJ192" s="22">
        <f>IF(AH$195,AH192/AH$195*100,0)</f>
        <v>64.451514296488739</v>
      </c>
      <c r="AK192" s="268"/>
      <c r="AL192" s="94">
        <v>94</v>
      </c>
      <c r="AN192" s="268">
        <v>28290</v>
      </c>
    </row>
    <row r="193" spans="1:40" ht="11.25" x14ac:dyDescent="0.25">
      <c r="A193" s="131">
        <v>95</v>
      </c>
      <c r="B193" s="126"/>
      <c r="C193" s="94" t="s">
        <v>214</v>
      </c>
      <c r="D193" s="126"/>
      <c r="E193" s="23">
        <v>18641867</v>
      </c>
      <c r="F193" s="126"/>
      <c r="G193" s="23">
        <v>230649</v>
      </c>
      <c r="H193" s="126"/>
      <c r="I193" s="23">
        <v>8674395</v>
      </c>
      <c r="J193" s="126"/>
      <c r="K193" s="23">
        <v>4077</v>
      </c>
      <c r="L193" s="126"/>
      <c r="M193" s="23">
        <v>1664712</v>
      </c>
      <c r="N193" s="126"/>
      <c r="O193" s="23">
        <v>367538</v>
      </c>
      <c r="P193" s="126"/>
      <c r="Q193" s="23">
        <v>2097909</v>
      </c>
      <c r="R193" s="126"/>
      <c r="S193" s="23">
        <v>1544370</v>
      </c>
      <c r="T193" s="126"/>
      <c r="U193" s="23">
        <v>0</v>
      </c>
      <c r="V193" s="126"/>
      <c r="W193" s="126"/>
      <c r="X193" s="23">
        <v>6017165</v>
      </c>
      <c r="Y193" s="273"/>
      <c r="Z193" s="23">
        <v>3952285</v>
      </c>
      <c r="AA193" s="21"/>
      <c r="AB193" s="23">
        <v>0</v>
      </c>
      <c r="AC193" s="21"/>
      <c r="AD193" s="23">
        <v>14030</v>
      </c>
      <c r="AE193" s="126"/>
      <c r="AF193" s="23">
        <f>SUM(E193:AD193)</f>
        <v>43208997</v>
      </c>
      <c r="AG193" s="126"/>
      <c r="AH193" s="20">
        <f t="shared" si="23"/>
        <v>616.87482332786067</v>
      </c>
      <c r="AI193" s="126"/>
      <c r="AJ193" s="22">
        <f>IF(AH$195,AH193/AH$195*100,0)</f>
        <v>136.08635623873002</v>
      </c>
      <c r="AK193" s="268"/>
      <c r="AL193" s="131">
        <v>95</v>
      </c>
      <c r="AN193" s="269">
        <v>70045</v>
      </c>
    </row>
    <row r="194" spans="1:40" ht="9.75" customHeight="1" x14ac:dyDescent="0.25">
      <c r="A194" s="126"/>
      <c r="B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row>
    <row r="195" spans="1:40" ht="10.5" customHeight="1" x14ac:dyDescent="0.25">
      <c r="A195" s="131">
        <v>95</v>
      </c>
      <c r="B195" s="126"/>
      <c r="C195" s="123" t="s">
        <v>65</v>
      </c>
      <c r="D195" s="126"/>
      <c r="E195" s="24">
        <f>SUM(E82:E194)</f>
        <v>1106621544</v>
      </c>
      <c r="F195" s="126"/>
      <c r="G195" s="24">
        <f>SUM(G82:G194)</f>
        <v>165803829</v>
      </c>
      <c r="H195" s="126"/>
      <c r="I195" s="24">
        <f>SUM(I82:I194)</f>
        <v>510228154</v>
      </c>
      <c r="J195" s="126"/>
      <c r="K195" s="24">
        <f>SUM(K82:K194)</f>
        <v>8326234</v>
      </c>
      <c r="L195" s="126"/>
      <c r="M195" s="24">
        <f>SUM(M82:M194)</f>
        <v>121933389</v>
      </c>
      <c r="N195" s="268"/>
      <c r="O195" s="24">
        <f>SUM(O82:O194)</f>
        <v>69575160.400000006</v>
      </c>
      <c r="P195" s="268"/>
      <c r="Q195" s="24">
        <f>SUM(Q82:Q194)</f>
        <v>166583238</v>
      </c>
      <c r="R195" s="126"/>
      <c r="S195" s="24">
        <f>SUM(S82:S194)</f>
        <v>16359695</v>
      </c>
      <c r="T195" s="126"/>
      <c r="U195" s="24">
        <f>SUM(U82:U194)</f>
        <v>393096</v>
      </c>
      <c r="V195" s="126"/>
      <c r="W195" s="126"/>
      <c r="X195" s="24">
        <f>SUM(X82:X194)</f>
        <v>110028630</v>
      </c>
      <c r="Y195" s="126"/>
      <c r="Z195" s="24">
        <f>SUM(Z82:Z194)</f>
        <v>180817983</v>
      </c>
      <c r="AA195" s="25"/>
      <c r="AB195" s="24">
        <f>SUM(AB82:AB194)</f>
        <v>20980829</v>
      </c>
      <c r="AC195" s="25"/>
      <c r="AD195" s="24">
        <f>SUM(AD82:AD193)</f>
        <v>145338104.47</v>
      </c>
      <c r="AE195" s="126"/>
      <c r="AF195" s="24">
        <f>SUM(AF82:AF194)</f>
        <v>2622989885.8699999</v>
      </c>
      <c r="AG195" s="272"/>
      <c r="AH195" s="26">
        <f t="shared" ref="AH195" si="24">AF195/AN195</f>
        <v>453.29659811429269</v>
      </c>
      <c r="AI195" s="126"/>
      <c r="AJ195" s="22">
        <f>IF(AH$195,AH195/AH$195*100,0)</f>
        <v>100</v>
      </c>
      <c r="AK195" s="268"/>
      <c r="AL195" s="131">
        <v>95</v>
      </c>
      <c r="AN195" s="29">
        <f>SUM(AN82:AN193)</f>
        <v>5786476</v>
      </c>
    </row>
    <row r="196" spans="1:40" ht="8.85" customHeight="1" x14ac:dyDescent="0.25">
      <c r="A196" s="126"/>
      <c r="B196" s="126"/>
      <c r="D196" s="126"/>
      <c r="E196" s="268"/>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row>
    <row r="197" spans="1:40" ht="8.85" customHeight="1" x14ac:dyDescent="0.25">
      <c r="A197" s="126"/>
      <c r="B197" s="126"/>
      <c r="D197" s="126"/>
      <c r="E197" s="268"/>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row>
    <row r="198" spans="1:40" ht="5.45" customHeight="1" x14ac:dyDescent="0.25">
      <c r="A198" s="126"/>
      <c r="B198" s="126"/>
      <c r="D198" s="126"/>
      <c r="E198" s="268"/>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row>
    <row r="199" spans="1:40" ht="8.85" customHeight="1" x14ac:dyDescent="0.25">
      <c r="A199" s="126"/>
      <c r="B199" s="126"/>
      <c r="D199" s="126"/>
      <c r="E199" s="268"/>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row>
    <row r="200" spans="1:40" ht="7.7" customHeight="1" x14ac:dyDescent="0.25">
      <c r="A200" s="126"/>
      <c r="B200" s="126"/>
      <c r="D200" s="126"/>
      <c r="E200" s="268"/>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row>
    <row r="201" spans="1:40" ht="8.85" hidden="1" customHeight="1" x14ac:dyDescent="0.25">
      <c r="A201" s="126"/>
      <c r="B201" s="126"/>
      <c r="D201" s="126"/>
      <c r="E201" s="268"/>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row>
    <row r="202" spans="1:40" ht="8.85" customHeight="1" x14ac:dyDescent="0.25">
      <c r="A202" s="126"/>
      <c r="B202" s="126"/>
      <c r="D202" s="126"/>
      <c r="E202" s="268"/>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row>
    <row r="203" spans="1:40" s="111" customFormat="1" ht="10.5" customHeight="1" x14ac:dyDescent="0.25">
      <c r="A203" s="134"/>
      <c r="E203" s="115"/>
      <c r="AM203" s="135"/>
    </row>
    <row r="204" spans="1:40" s="111" customFormat="1" ht="10.5" customHeight="1" x14ac:dyDescent="0.25">
      <c r="U204" s="113" t="s">
        <v>42</v>
      </c>
      <c r="X204" s="114" t="s">
        <v>43</v>
      </c>
      <c r="Z204" s="114"/>
      <c r="AA204" s="114"/>
      <c r="AB204" s="114"/>
      <c r="AC204" s="114"/>
      <c r="AD204" s="270"/>
      <c r="AL204" s="113" t="s">
        <v>300</v>
      </c>
      <c r="AM204" s="113"/>
    </row>
    <row r="205" spans="1:40" s="111" customFormat="1" ht="10.5" customHeight="1" x14ac:dyDescent="0.25">
      <c r="A205" s="115"/>
      <c r="U205" s="113" t="s">
        <v>250</v>
      </c>
      <c r="X205" s="114" t="s">
        <v>251</v>
      </c>
      <c r="Z205" s="114"/>
      <c r="AA205" s="114"/>
      <c r="AB205" s="114"/>
      <c r="AC205" s="114"/>
      <c r="AD205" s="270"/>
      <c r="AL205" s="113" t="s">
        <v>326</v>
      </c>
      <c r="AM205" s="113"/>
    </row>
    <row r="206" spans="1:40" s="111" customFormat="1" ht="10.5" customHeight="1" x14ac:dyDescent="0.25">
      <c r="A206" s="116"/>
      <c r="U206" s="113" t="s">
        <v>48</v>
      </c>
      <c r="X206" s="117" t="s">
        <v>49</v>
      </c>
      <c r="Z206" s="114"/>
      <c r="AA206" s="114"/>
      <c r="AB206" s="114"/>
      <c r="AC206" s="114"/>
      <c r="AD206" s="270"/>
    </row>
    <row r="207" spans="1:40" ht="9.6" customHeight="1" x14ac:dyDescent="0.25"/>
    <row r="208" spans="1:40" ht="9.6" customHeight="1" x14ac:dyDescent="0.25"/>
    <row r="209" spans="1:40" ht="9.6" customHeight="1" x14ac:dyDescent="0.25"/>
    <row r="210" spans="1:40" ht="9.6" customHeight="1" x14ac:dyDescent="0.25"/>
    <row r="211" spans="1:40" ht="9.6" customHeight="1" x14ac:dyDescent="0.25">
      <c r="AD211" s="118"/>
      <c r="AF211" s="122" t="s">
        <v>65</v>
      </c>
      <c r="AG211" s="122"/>
      <c r="AH211" s="122"/>
      <c r="AI211" s="122"/>
      <c r="AJ211" s="122"/>
    </row>
    <row r="212" spans="1:40" ht="9.6" customHeight="1" x14ac:dyDescent="0.25">
      <c r="M212" s="123"/>
      <c r="AJ212" s="123"/>
    </row>
    <row r="213" spans="1:40" ht="9.6" customHeight="1" x14ac:dyDescent="0.25">
      <c r="E213" s="123" t="s">
        <v>302</v>
      </c>
      <c r="G213" s="123" t="s">
        <v>303</v>
      </c>
      <c r="I213" s="123" t="s">
        <v>304</v>
      </c>
      <c r="K213" s="123" t="s">
        <v>305</v>
      </c>
      <c r="M213" s="123" t="s">
        <v>306</v>
      </c>
      <c r="O213" s="123" t="s">
        <v>307</v>
      </c>
      <c r="Q213" s="123" t="s">
        <v>308</v>
      </c>
      <c r="U213" s="123"/>
      <c r="X213" s="123" t="s">
        <v>309</v>
      </c>
      <c r="Z213" s="123" t="s">
        <v>310</v>
      </c>
      <c r="AA213" s="123"/>
      <c r="AB213" s="123" t="s">
        <v>311</v>
      </c>
      <c r="AC213" s="123"/>
      <c r="AD213" s="123" t="s">
        <v>312</v>
      </c>
      <c r="AH213" s="123" t="s">
        <v>63</v>
      </c>
      <c r="AJ213" s="123" t="s">
        <v>64</v>
      </c>
    </row>
    <row r="214" spans="1:40" ht="9.6" customHeight="1" x14ac:dyDescent="0.25">
      <c r="A214" s="125" t="s">
        <v>71</v>
      </c>
      <c r="C214" s="125" t="s">
        <v>72</v>
      </c>
      <c r="E214" s="125" t="s">
        <v>313</v>
      </c>
      <c r="G214" s="125" t="s">
        <v>314</v>
      </c>
      <c r="I214" s="125" t="s">
        <v>315</v>
      </c>
      <c r="K214" s="125" t="s">
        <v>315</v>
      </c>
      <c r="M214" s="125" t="s">
        <v>315</v>
      </c>
      <c r="O214" s="125" t="s">
        <v>316</v>
      </c>
      <c r="Q214" s="125" t="s">
        <v>317</v>
      </c>
      <c r="S214" s="125" t="s">
        <v>318</v>
      </c>
      <c r="U214" s="125" t="s">
        <v>319</v>
      </c>
      <c r="X214" s="125" t="s">
        <v>320</v>
      </c>
      <c r="Z214" s="125" t="s">
        <v>321</v>
      </c>
      <c r="AA214" s="123"/>
      <c r="AB214" s="125" t="s">
        <v>322</v>
      </c>
      <c r="AC214" s="123"/>
      <c r="AD214" s="125" t="s">
        <v>323</v>
      </c>
      <c r="AF214" s="125" t="s">
        <v>73</v>
      </c>
      <c r="AH214" s="125" t="s">
        <v>74</v>
      </c>
      <c r="AJ214" s="125" t="s">
        <v>79</v>
      </c>
      <c r="AL214" s="125" t="s">
        <v>71</v>
      </c>
      <c r="AM214" s="123"/>
    </row>
    <row r="215" spans="1:40" ht="8.85" customHeight="1" x14ac:dyDescent="0.25"/>
    <row r="216" spans="1:40" ht="8.85" customHeight="1" x14ac:dyDescent="0.25">
      <c r="B216" s="94" t="s">
        <v>280</v>
      </c>
      <c r="E216" s="129"/>
    </row>
    <row r="217" spans="1:40" ht="11.25" x14ac:dyDescent="0.25">
      <c r="A217" s="94">
        <v>1</v>
      </c>
      <c r="B217" s="123"/>
      <c r="C217" s="94" t="s">
        <v>216</v>
      </c>
      <c r="D217" s="126"/>
      <c r="E217" s="19">
        <v>625761</v>
      </c>
      <c r="F217" s="126"/>
      <c r="G217" s="19">
        <v>83048</v>
      </c>
      <c r="H217" s="126"/>
      <c r="I217" s="19">
        <v>957533</v>
      </c>
      <c r="J217" s="126"/>
      <c r="K217" s="19">
        <v>51903</v>
      </c>
      <c r="L217" s="126"/>
      <c r="M217" s="19">
        <v>157071</v>
      </c>
      <c r="N217" s="126"/>
      <c r="O217" s="19">
        <v>692257</v>
      </c>
      <c r="P217" s="126"/>
      <c r="Q217" s="19">
        <v>0</v>
      </c>
      <c r="R217" s="126"/>
      <c r="S217" s="19">
        <v>207298</v>
      </c>
      <c r="T217" s="126"/>
      <c r="U217" s="19">
        <v>0</v>
      </c>
      <c r="V217" s="126"/>
      <c r="W217" s="126"/>
      <c r="X217" s="19">
        <v>1107105</v>
      </c>
      <c r="Y217" s="126"/>
      <c r="Z217" s="19">
        <v>3796797</v>
      </c>
      <c r="AA217" s="19"/>
      <c r="AB217" s="19">
        <v>0</v>
      </c>
      <c r="AC217" s="19"/>
      <c r="AD217" s="19">
        <v>0</v>
      </c>
      <c r="AE217" s="126"/>
      <c r="AF217" s="19">
        <f>SUM(E217:AD217)</f>
        <v>7678773</v>
      </c>
      <c r="AG217" s="272"/>
      <c r="AH217" s="20">
        <f t="shared" ref="AH217:AH221" si="25">IFERROR(AF217/$AN217,0)</f>
        <v>916.7589541547278</v>
      </c>
      <c r="AI217" s="126"/>
      <c r="AJ217" s="20">
        <f>IF(AH$255,AH217/AH$255*100,0)</f>
        <v>156.53058181368476</v>
      </c>
      <c r="AK217" s="268"/>
      <c r="AL217" s="94">
        <v>1</v>
      </c>
      <c r="AN217" s="268">
        <v>8376</v>
      </c>
    </row>
    <row r="218" spans="1:40" ht="11.25" x14ac:dyDescent="0.25">
      <c r="A218" s="94">
        <v>2</v>
      </c>
      <c r="B218" s="123"/>
      <c r="C218" s="94" t="s">
        <v>217</v>
      </c>
      <c r="D218" s="126"/>
      <c r="E218" s="21">
        <v>762464</v>
      </c>
      <c r="F218" s="126"/>
      <c r="G218" s="21">
        <v>163017</v>
      </c>
      <c r="H218" s="126"/>
      <c r="I218" s="21">
        <v>598121</v>
      </c>
      <c r="J218" s="126"/>
      <c r="K218" s="21">
        <v>0</v>
      </c>
      <c r="L218" s="126"/>
      <c r="M218" s="21">
        <v>112199</v>
      </c>
      <c r="N218" s="126"/>
      <c r="O218" s="21">
        <v>387526</v>
      </c>
      <c r="P218" s="126"/>
      <c r="Q218" s="21">
        <v>0</v>
      </c>
      <c r="R218" s="126"/>
      <c r="S218" s="21">
        <v>221942</v>
      </c>
      <c r="T218" s="126"/>
      <c r="U218" s="21">
        <v>0</v>
      </c>
      <c r="V218" s="126"/>
      <c r="W218" s="126"/>
      <c r="X218" s="21">
        <v>1136471</v>
      </c>
      <c r="Y218" s="126"/>
      <c r="Z218" s="21">
        <v>3282837</v>
      </c>
      <c r="AA218" s="21"/>
      <c r="AB218" s="21">
        <v>0</v>
      </c>
      <c r="AC218" s="21"/>
      <c r="AD218" s="21">
        <v>388536</v>
      </c>
      <c r="AE218" s="126"/>
      <c r="AF218" s="21">
        <f>SUM(E218:AD218)</f>
        <v>7053113</v>
      </c>
      <c r="AG218" s="126"/>
      <c r="AH218" s="20">
        <f t="shared" si="25"/>
        <v>932.3348314606742</v>
      </c>
      <c r="AI218" s="126"/>
      <c r="AJ218" s="20">
        <f>IF(AH$255,AH218/AH$255*100,0)</f>
        <v>159.19006075949591</v>
      </c>
      <c r="AK218" s="268"/>
      <c r="AL218" s="94">
        <v>2</v>
      </c>
      <c r="AN218" s="268">
        <v>7565</v>
      </c>
    </row>
    <row r="219" spans="1:40" ht="11.25" x14ac:dyDescent="0.25">
      <c r="A219" s="94">
        <v>3</v>
      </c>
      <c r="B219" s="123"/>
      <c r="C219" s="94" t="s">
        <v>132</v>
      </c>
      <c r="D219" s="126"/>
      <c r="E219" s="21">
        <v>328026</v>
      </c>
      <c r="F219" s="126"/>
      <c r="G219" s="21">
        <v>0</v>
      </c>
      <c r="H219" s="126"/>
      <c r="I219" s="21">
        <v>21150</v>
      </c>
      <c r="J219" s="126"/>
      <c r="K219" s="21">
        <v>0</v>
      </c>
      <c r="L219" s="126"/>
      <c r="M219" s="21">
        <v>0</v>
      </c>
      <c r="N219" s="126"/>
      <c r="O219" s="21">
        <v>257752</v>
      </c>
      <c r="P219" s="126"/>
      <c r="Q219" s="21">
        <v>0</v>
      </c>
      <c r="R219" s="126"/>
      <c r="S219" s="21">
        <v>215280</v>
      </c>
      <c r="T219" s="126"/>
      <c r="U219" s="21">
        <v>0</v>
      </c>
      <c r="V219" s="126"/>
      <c r="W219" s="126"/>
      <c r="X219" s="21">
        <v>64448</v>
      </c>
      <c r="Y219" s="126"/>
      <c r="Z219" s="21">
        <v>1582364</v>
      </c>
      <c r="AA219" s="21"/>
      <c r="AB219" s="21">
        <v>0</v>
      </c>
      <c r="AC219" s="21"/>
      <c r="AD219" s="21">
        <v>0</v>
      </c>
      <c r="AE219" s="126"/>
      <c r="AF219" s="21">
        <f>SUM(E219:AD219)</f>
        <v>2469020</v>
      </c>
      <c r="AG219" s="126"/>
      <c r="AH219" s="20">
        <f t="shared" si="25"/>
        <v>370.89079164788944</v>
      </c>
      <c r="AI219" s="126"/>
      <c r="AJ219" s="20">
        <f>IF(AH$255,AH219/AH$255*100,0)</f>
        <v>63.327171382264765</v>
      </c>
      <c r="AK219" s="268"/>
      <c r="AL219" s="94">
        <v>3</v>
      </c>
      <c r="AN219" s="268">
        <v>6657</v>
      </c>
    </row>
    <row r="220" spans="1:40" ht="11.25" x14ac:dyDescent="0.25">
      <c r="A220" s="94">
        <v>4</v>
      </c>
      <c r="B220" s="123"/>
      <c r="C220" s="94" t="s">
        <v>218</v>
      </c>
      <c r="D220" s="126"/>
      <c r="E220" s="21">
        <v>239274</v>
      </c>
      <c r="F220" s="126"/>
      <c r="G220" s="21">
        <v>115891</v>
      </c>
      <c r="H220" s="126"/>
      <c r="I220" s="21">
        <v>266539</v>
      </c>
      <c r="J220" s="126"/>
      <c r="K220" s="21">
        <v>0</v>
      </c>
      <c r="L220" s="126"/>
      <c r="M220" s="21">
        <v>101285</v>
      </c>
      <c r="N220" s="126"/>
      <c r="O220" s="21">
        <v>159179</v>
      </c>
      <c r="P220" s="126"/>
      <c r="Q220" s="21">
        <v>0</v>
      </c>
      <c r="R220" s="126"/>
      <c r="S220" s="21">
        <v>16947</v>
      </c>
      <c r="T220" s="126"/>
      <c r="U220" s="21">
        <v>0</v>
      </c>
      <c r="V220" s="126"/>
      <c r="W220" s="126"/>
      <c r="X220" s="21">
        <v>10266</v>
      </c>
      <c r="Y220" s="126"/>
      <c r="Z220" s="21">
        <v>406181</v>
      </c>
      <c r="AA220" s="21"/>
      <c r="AB220" s="21">
        <v>0</v>
      </c>
      <c r="AC220" s="21"/>
      <c r="AD220" s="21">
        <v>0</v>
      </c>
      <c r="AE220" s="126"/>
      <c r="AF220" s="21">
        <f>SUM(E220:AD220)</f>
        <v>1315562</v>
      </c>
      <c r="AG220" s="126"/>
      <c r="AH220" s="20">
        <f t="shared" si="25"/>
        <v>287.61740271097506</v>
      </c>
      <c r="AI220" s="126"/>
      <c r="AJ220" s="20">
        <f>IF(AH$255,AH220/AH$255*100,0)</f>
        <v>49.108786101358653</v>
      </c>
      <c r="AK220" s="268"/>
      <c r="AL220" s="94">
        <v>4</v>
      </c>
      <c r="AN220" s="268">
        <v>4574</v>
      </c>
    </row>
    <row r="221" spans="1:40" ht="11.25" x14ac:dyDescent="0.25">
      <c r="A221" s="94">
        <v>5</v>
      </c>
      <c r="B221" s="123"/>
      <c r="C221" s="94" t="s">
        <v>219</v>
      </c>
      <c r="D221" s="126"/>
      <c r="E221" s="21">
        <v>0</v>
      </c>
      <c r="F221" s="126"/>
      <c r="G221" s="21">
        <v>0</v>
      </c>
      <c r="H221" s="126"/>
      <c r="I221" s="21">
        <v>0</v>
      </c>
      <c r="J221" s="126"/>
      <c r="K221" s="21">
        <v>0</v>
      </c>
      <c r="L221" s="126"/>
      <c r="M221" s="21">
        <v>0</v>
      </c>
      <c r="N221" s="126"/>
      <c r="O221" s="21">
        <v>0</v>
      </c>
      <c r="P221" s="126"/>
      <c r="Q221" s="21">
        <v>0</v>
      </c>
      <c r="R221" s="126"/>
      <c r="S221" s="21">
        <v>0</v>
      </c>
      <c r="T221" s="126"/>
      <c r="U221" s="21">
        <v>0</v>
      </c>
      <c r="V221" s="126"/>
      <c r="W221" s="126"/>
      <c r="X221" s="21">
        <v>0</v>
      </c>
      <c r="Y221" s="126"/>
      <c r="Z221" s="21">
        <v>0</v>
      </c>
      <c r="AA221" s="21"/>
      <c r="AB221" s="21">
        <v>0</v>
      </c>
      <c r="AC221" s="21"/>
      <c r="AD221" s="21">
        <v>0</v>
      </c>
      <c r="AE221" s="126"/>
      <c r="AF221" s="21">
        <f>SUM(E221:AD221)</f>
        <v>0</v>
      </c>
      <c r="AG221" s="126"/>
      <c r="AH221" s="20">
        <f t="shared" si="25"/>
        <v>0</v>
      </c>
      <c r="AI221" s="126"/>
      <c r="AJ221" s="22">
        <f>IF(AH$255,AH221/AH$255*100,0)</f>
        <v>0</v>
      </c>
      <c r="AK221" s="268"/>
      <c r="AL221" s="94">
        <v>5</v>
      </c>
      <c r="AN221" s="268">
        <v>0</v>
      </c>
    </row>
    <row r="222" spans="1:40" ht="11.25" x14ac:dyDescent="0.25">
      <c r="A222" s="94">
        <v>6</v>
      </c>
      <c r="B222" s="123"/>
      <c r="C222" s="94" t="s">
        <v>220</v>
      </c>
      <c r="D222" s="126"/>
      <c r="E222" s="21">
        <v>1938012</v>
      </c>
      <c r="F222" s="126"/>
      <c r="G222" s="21">
        <v>896951</v>
      </c>
      <c r="H222" s="126"/>
      <c r="I222" s="21">
        <v>3246402</v>
      </c>
      <c r="J222" s="126"/>
      <c r="K222" s="21">
        <v>543000</v>
      </c>
      <c r="L222" s="126"/>
      <c r="M222" s="21">
        <v>219003</v>
      </c>
      <c r="N222" s="126"/>
      <c r="O222" s="21">
        <v>770282</v>
      </c>
      <c r="P222" s="126"/>
      <c r="Q222" s="21">
        <v>0</v>
      </c>
      <c r="R222" s="126"/>
      <c r="S222" s="21">
        <v>197292</v>
      </c>
      <c r="T222" s="126"/>
      <c r="U222" s="21">
        <v>0</v>
      </c>
      <c r="V222" s="126"/>
      <c r="W222" s="126"/>
      <c r="X222" s="21">
        <v>1853524</v>
      </c>
      <c r="Y222" s="126"/>
      <c r="Z222" s="21">
        <v>6649113</v>
      </c>
      <c r="AA222" s="21"/>
      <c r="AB222" s="21">
        <v>0</v>
      </c>
      <c r="AC222" s="21"/>
      <c r="AD222" s="21">
        <v>0</v>
      </c>
      <c r="AE222" s="126"/>
      <c r="AF222" s="21">
        <f>SUM(E222:AD222)</f>
        <v>16313579</v>
      </c>
      <c r="AG222" s="126"/>
      <c r="AH222" s="20">
        <f t="shared" ref="AH222:AH225" si="26">IFERROR(AF222/$AN222,0)</f>
        <v>363.9311783340026</v>
      </c>
      <c r="AI222" s="126"/>
      <c r="AJ222" s="22">
        <f>IF(AH$255,AH222/AH$255*100,0)</f>
        <v>62.13886303110673</v>
      </c>
      <c r="AK222" s="268"/>
      <c r="AL222" s="94">
        <v>6</v>
      </c>
      <c r="AN222" s="268">
        <v>44826</v>
      </c>
    </row>
    <row r="223" spans="1:40" ht="11.25" x14ac:dyDescent="0.25">
      <c r="A223" s="94">
        <v>7</v>
      </c>
      <c r="B223" s="123"/>
      <c r="C223" s="94" t="s">
        <v>221</v>
      </c>
      <c r="D223" s="126"/>
      <c r="E223" s="21">
        <v>435496</v>
      </c>
      <c r="F223" s="126"/>
      <c r="G223" s="21">
        <v>108603</v>
      </c>
      <c r="H223" s="126"/>
      <c r="I223" s="21">
        <v>680918</v>
      </c>
      <c r="J223" s="126"/>
      <c r="K223" s="21">
        <v>14471</v>
      </c>
      <c r="L223" s="126"/>
      <c r="M223" s="21">
        <v>36635</v>
      </c>
      <c r="N223" s="126"/>
      <c r="O223" s="21">
        <v>222104</v>
      </c>
      <c r="P223" s="126"/>
      <c r="Q223" s="21">
        <v>0</v>
      </c>
      <c r="R223" s="126"/>
      <c r="S223" s="21">
        <v>259061</v>
      </c>
      <c r="T223" s="126"/>
      <c r="U223" s="21">
        <v>0</v>
      </c>
      <c r="V223" s="126"/>
      <c r="W223" s="126"/>
      <c r="X223" s="21">
        <v>0</v>
      </c>
      <c r="Y223" s="126"/>
      <c r="Z223" s="21">
        <v>1812093</v>
      </c>
      <c r="AA223" s="21"/>
      <c r="AB223" s="21">
        <v>0</v>
      </c>
      <c r="AC223" s="21"/>
      <c r="AD223" s="21">
        <v>30338</v>
      </c>
      <c r="AE223" s="126"/>
      <c r="AF223" s="21">
        <f>SUM(E223:AD223)</f>
        <v>3599719</v>
      </c>
      <c r="AG223" s="126"/>
      <c r="AH223" s="20">
        <f t="shared" si="26"/>
        <v>706.38127943485085</v>
      </c>
      <c r="AI223" s="126"/>
      <c r="AJ223" s="22">
        <f>IF(AH$255,AH223/AH$255*100,0)</f>
        <v>120.6099729390486</v>
      </c>
      <c r="AK223" s="268"/>
      <c r="AL223" s="94">
        <v>8</v>
      </c>
      <c r="AN223" s="268">
        <v>5096</v>
      </c>
    </row>
    <row r="224" spans="1:40" ht="11.25" x14ac:dyDescent="0.25">
      <c r="A224" s="94">
        <v>8</v>
      </c>
      <c r="B224" s="123"/>
      <c r="C224" s="94" t="s">
        <v>222</v>
      </c>
      <c r="D224" s="126"/>
      <c r="E224" s="21">
        <v>298889</v>
      </c>
      <c r="F224" s="126"/>
      <c r="G224" s="21">
        <v>735101</v>
      </c>
      <c r="H224" s="126"/>
      <c r="I224" s="21">
        <v>235246</v>
      </c>
      <c r="J224" s="126"/>
      <c r="K224" s="21">
        <v>0</v>
      </c>
      <c r="L224" s="126"/>
      <c r="M224" s="21">
        <v>100718</v>
      </c>
      <c r="N224" s="126"/>
      <c r="O224" s="21">
        <v>189060</v>
      </c>
      <c r="P224" s="126"/>
      <c r="Q224" s="21">
        <v>0</v>
      </c>
      <c r="R224" s="126"/>
      <c r="S224" s="21">
        <v>20454</v>
      </c>
      <c r="T224" s="126"/>
      <c r="U224" s="21">
        <v>0</v>
      </c>
      <c r="V224" s="126"/>
      <c r="W224" s="126"/>
      <c r="X224" s="21">
        <v>0</v>
      </c>
      <c r="Y224" s="126"/>
      <c r="Z224" s="21">
        <v>930375</v>
      </c>
      <c r="AA224" s="21"/>
      <c r="AB224" s="21">
        <v>0</v>
      </c>
      <c r="AC224" s="21"/>
      <c r="AD224" s="21">
        <v>57154</v>
      </c>
      <c r="AE224" s="126"/>
      <c r="AF224" s="21">
        <f>SUM(E224:AD224)</f>
        <v>2566997</v>
      </c>
      <c r="AG224" s="126"/>
      <c r="AH224" s="20">
        <f t="shared" si="26"/>
        <v>389.17480291085508</v>
      </c>
      <c r="AI224" s="126"/>
      <c r="AJ224" s="22">
        <f>IF(AH$255,AH224/AH$255*100,0)</f>
        <v>66.449046448670657</v>
      </c>
      <c r="AK224" s="268"/>
      <c r="AL224" s="94">
        <v>9</v>
      </c>
      <c r="AN224" s="268">
        <v>6596</v>
      </c>
    </row>
    <row r="225" spans="1:40" ht="11.25" x14ac:dyDescent="0.25">
      <c r="A225" s="94">
        <v>9</v>
      </c>
      <c r="B225" s="123"/>
      <c r="C225" s="94" t="s">
        <v>223</v>
      </c>
      <c r="D225" s="126"/>
      <c r="E225" s="21">
        <v>283703</v>
      </c>
      <c r="F225" s="126"/>
      <c r="G225" s="21">
        <v>74075</v>
      </c>
      <c r="H225" s="126"/>
      <c r="I225" s="21">
        <v>101369</v>
      </c>
      <c r="J225" s="126"/>
      <c r="K225" s="21">
        <v>0</v>
      </c>
      <c r="L225" s="126"/>
      <c r="M225" s="21">
        <v>76504</v>
      </c>
      <c r="N225" s="126"/>
      <c r="O225" s="21">
        <v>89625</v>
      </c>
      <c r="P225" s="126"/>
      <c r="Q225" s="21">
        <v>0</v>
      </c>
      <c r="R225" s="126"/>
      <c r="S225" s="21">
        <v>87005</v>
      </c>
      <c r="T225" s="126"/>
      <c r="U225" s="21">
        <v>0</v>
      </c>
      <c r="V225" s="126"/>
      <c r="W225" s="126"/>
      <c r="X225" s="21">
        <v>4332</v>
      </c>
      <c r="Y225" s="126"/>
      <c r="Z225" s="21">
        <v>264210</v>
      </c>
      <c r="AA225" s="21"/>
      <c r="AB225" s="21">
        <v>0</v>
      </c>
      <c r="AC225" s="21"/>
      <c r="AD225" s="21">
        <v>0</v>
      </c>
      <c r="AE225" s="126"/>
      <c r="AF225" s="21">
        <f>SUM(E225:AD225)</f>
        <v>980823</v>
      </c>
      <c r="AG225" s="126"/>
      <c r="AH225" s="20">
        <f t="shared" si="26"/>
        <v>235.20935251798562</v>
      </c>
      <c r="AI225" s="126"/>
      <c r="AJ225" s="22">
        <f>IF(AH$255,AH225/AH$255*100,0)</f>
        <v>40.160455080154499</v>
      </c>
      <c r="AK225" s="268"/>
      <c r="AL225" s="94">
        <v>10</v>
      </c>
      <c r="AN225" s="268">
        <v>4170</v>
      </c>
    </row>
    <row r="226" spans="1:40" ht="11.25" x14ac:dyDescent="0.25">
      <c r="A226" s="94">
        <v>10</v>
      </c>
      <c r="B226" s="123"/>
      <c r="C226" s="94" t="s">
        <v>224</v>
      </c>
      <c r="D226" s="126"/>
      <c r="E226" s="21">
        <v>2706608</v>
      </c>
      <c r="F226" s="126"/>
      <c r="G226" s="21">
        <v>606359</v>
      </c>
      <c r="H226" s="126"/>
      <c r="I226" s="21">
        <v>3175283</v>
      </c>
      <c r="J226" s="126"/>
      <c r="K226" s="21">
        <v>102607</v>
      </c>
      <c r="L226" s="126"/>
      <c r="M226" s="21">
        <v>621463</v>
      </c>
      <c r="N226" s="126"/>
      <c r="O226" s="21">
        <v>1017644</v>
      </c>
      <c r="P226" s="126"/>
      <c r="Q226" s="21">
        <v>0</v>
      </c>
      <c r="R226" s="126"/>
      <c r="S226" s="21">
        <v>390585</v>
      </c>
      <c r="T226" s="126"/>
      <c r="U226" s="21">
        <v>0</v>
      </c>
      <c r="V226" s="126"/>
      <c r="W226" s="126"/>
      <c r="X226" s="21">
        <v>1996828</v>
      </c>
      <c r="Y226" s="126"/>
      <c r="Z226" s="21">
        <v>8743128</v>
      </c>
      <c r="AA226" s="21"/>
      <c r="AB226" s="21">
        <v>0</v>
      </c>
      <c r="AC226" s="21"/>
      <c r="AD226" s="21">
        <v>0</v>
      </c>
      <c r="AE226" s="126"/>
      <c r="AF226" s="21">
        <f>SUM(E226:AD226)</f>
        <v>19360505</v>
      </c>
      <c r="AG226" s="126"/>
      <c r="AH226" s="20">
        <f t="shared" ref="AH226:AH230" si="27">IFERROR(AF226/$AN226,0)</f>
        <v>829.21470789789271</v>
      </c>
      <c r="AI226" s="126"/>
      <c r="AJ226" s="22">
        <f>IF(AH$255,AH226/AH$255*100,0)</f>
        <v>141.58297564205188</v>
      </c>
      <c r="AK226" s="268"/>
      <c r="AL226" s="94">
        <v>11</v>
      </c>
      <c r="AN226" s="268">
        <v>23348</v>
      </c>
    </row>
    <row r="227" spans="1:40" ht="11.25" x14ac:dyDescent="0.25">
      <c r="A227" s="94">
        <v>11</v>
      </c>
      <c r="B227" s="123"/>
      <c r="C227" s="94" t="s">
        <v>225</v>
      </c>
      <c r="D227" s="126"/>
      <c r="E227" s="21">
        <v>0</v>
      </c>
      <c r="F227" s="126"/>
      <c r="G227" s="21">
        <v>0</v>
      </c>
      <c r="H227" s="126"/>
      <c r="I227" s="21">
        <v>0</v>
      </c>
      <c r="J227" s="126"/>
      <c r="K227" s="21">
        <v>0</v>
      </c>
      <c r="L227" s="126"/>
      <c r="M227" s="21">
        <v>0</v>
      </c>
      <c r="N227" s="126"/>
      <c r="O227" s="21">
        <v>0</v>
      </c>
      <c r="P227" s="126"/>
      <c r="Q227" s="21">
        <v>0</v>
      </c>
      <c r="R227" s="126"/>
      <c r="S227" s="21">
        <v>0</v>
      </c>
      <c r="T227" s="126"/>
      <c r="U227" s="21">
        <v>0</v>
      </c>
      <c r="V227" s="126"/>
      <c r="W227" s="126"/>
      <c r="X227" s="21">
        <v>0</v>
      </c>
      <c r="Y227" s="126"/>
      <c r="Z227" s="21">
        <v>0</v>
      </c>
      <c r="AA227" s="21"/>
      <c r="AB227" s="21">
        <v>0</v>
      </c>
      <c r="AC227" s="21"/>
      <c r="AD227" s="21">
        <v>0</v>
      </c>
      <c r="AE227" s="126"/>
      <c r="AF227" s="21">
        <f>SUM(E227:AD227)</f>
        <v>0</v>
      </c>
      <c r="AG227" s="126"/>
      <c r="AH227" s="20">
        <f t="shared" si="27"/>
        <v>0</v>
      </c>
      <c r="AI227" s="126"/>
      <c r="AJ227" s="22">
        <f>IF(AH$255,AH227/AH$255*100,0)</f>
        <v>0</v>
      </c>
      <c r="AK227" s="268"/>
      <c r="AL227" s="94">
        <v>12</v>
      </c>
      <c r="AN227" s="268">
        <v>0</v>
      </c>
    </row>
    <row r="228" spans="1:40" ht="11.25" x14ac:dyDescent="0.25">
      <c r="A228" s="94">
        <v>12</v>
      </c>
      <c r="B228" s="123"/>
      <c r="C228" s="94" t="s">
        <v>226</v>
      </c>
      <c r="D228" s="126"/>
      <c r="E228" s="21">
        <v>416909</v>
      </c>
      <c r="F228" s="126"/>
      <c r="G228" s="21">
        <v>107357</v>
      </c>
      <c r="H228" s="126"/>
      <c r="I228" s="21">
        <v>131152</v>
      </c>
      <c r="J228" s="126"/>
      <c r="K228" s="21">
        <v>0</v>
      </c>
      <c r="L228" s="126"/>
      <c r="M228" s="21">
        <v>69590</v>
      </c>
      <c r="N228" s="126"/>
      <c r="O228" s="21">
        <v>74067</v>
      </c>
      <c r="P228" s="126"/>
      <c r="Q228" s="21">
        <v>0</v>
      </c>
      <c r="R228" s="126"/>
      <c r="S228" s="21">
        <v>66432</v>
      </c>
      <c r="T228" s="126"/>
      <c r="U228" s="21">
        <v>0</v>
      </c>
      <c r="V228" s="126"/>
      <c r="W228" s="126"/>
      <c r="X228" s="21">
        <v>111979</v>
      </c>
      <c r="Y228" s="126"/>
      <c r="Z228" s="21">
        <v>660973</v>
      </c>
      <c r="AA228" s="21"/>
      <c r="AB228" s="21">
        <v>0</v>
      </c>
      <c r="AC228" s="21"/>
      <c r="AD228" s="21">
        <v>0</v>
      </c>
      <c r="AE228" s="126"/>
      <c r="AF228" s="21">
        <f>SUM(E228:AD228)</f>
        <v>1638459</v>
      </c>
      <c r="AG228" s="126"/>
      <c r="AH228" s="20">
        <f t="shared" si="27"/>
        <v>419.25767656090073</v>
      </c>
      <c r="AI228" s="126"/>
      <c r="AJ228" s="22">
        <f>IF(AH$255,AH228/AH$255*100,0)</f>
        <v>71.585499922867598</v>
      </c>
      <c r="AK228" s="268"/>
      <c r="AL228" s="94">
        <v>13</v>
      </c>
      <c r="AN228" s="268">
        <v>3908</v>
      </c>
    </row>
    <row r="229" spans="1:40" ht="11.25" x14ac:dyDescent="0.25">
      <c r="A229" s="94">
        <v>13</v>
      </c>
      <c r="B229" s="123"/>
      <c r="C229" s="94" t="s">
        <v>146</v>
      </c>
      <c r="D229" s="126"/>
      <c r="E229" s="21">
        <v>2125855</v>
      </c>
      <c r="F229" s="126"/>
      <c r="G229" s="21">
        <v>66003</v>
      </c>
      <c r="H229" s="126"/>
      <c r="I229" s="21">
        <v>1159132</v>
      </c>
      <c r="J229" s="126"/>
      <c r="K229" s="21">
        <v>0</v>
      </c>
      <c r="L229" s="126"/>
      <c r="M229" s="21">
        <v>0</v>
      </c>
      <c r="N229" s="126"/>
      <c r="O229" s="21">
        <v>510246</v>
      </c>
      <c r="P229" s="126"/>
      <c r="Q229" s="21">
        <v>0</v>
      </c>
      <c r="R229" s="126"/>
      <c r="S229" s="21">
        <v>207338</v>
      </c>
      <c r="T229" s="126"/>
      <c r="U229" s="21">
        <v>32766</v>
      </c>
      <c r="V229" s="126"/>
      <c r="W229" s="126"/>
      <c r="X229" s="21">
        <v>503564</v>
      </c>
      <c r="Y229" s="126"/>
      <c r="Z229" s="21">
        <v>5176632</v>
      </c>
      <c r="AA229" s="21"/>
      <c r="AB229" s="21">
        <v>0</v>
      </c>
      <c r="AC229" s="21"/>
      <c r="AD229" s="21">
        <v>0</v>
      </c>
      <c r="AE229" s="126"/>
      <c r="AF229" s="21">
        <f>SUM(E229:AD229)</f>
        <v>9781536</v>
      </c>
      <c r="AG229" s="126"/>
      <c r="AH229" s="20">
        <f t="shared" si="27"/>
        <v>487.56534742298874</v>
      </c>
      <c r="AI229" s="126"/>
      <c r="AJ229" s="22">
        <f>IF(AH$255,AH229/AH$255*100,0)</f>
        <v>83.24858694691396</v>
      </c>
      <c r="AK229" s="268"/>
      <c r="AL229" s="94">
        <v>14</v>
      </c>
      <c r="AN229" s="268">
        <v>20062</v>
      </c>
    </row>
    <row r="230" spans="1:40" ht="11.25" x14ac:dyDescent="0.25">
      <c r="A230" s="94">
        <v>14</v>
      </c>
      <c r="B230" s="123"/>
      <c r="C230" s="94" t="s">
        <v>227</v>
      </c>
      <c r="D230" s="126"/>
      <c r="E230" s="21">
        <v>0</v>
      </c>
      <c r="F230" s="126"/>
      <c r="G230" s="21">
        <v>0</v>
      </c>
      <c r="H230" s="126"/>
      <c r="I230" s="21">
        <v>0</v>
      </c>
      <c r="J230" s="126"/>
      <c r="K230" s="21">
        <v>0</v>
      </c>
      <c r="L230" s="126"/>
      <c r="M230" s="21">
        <v>0</v>
      </c>
      <c r="N230" s="126"/>
      <c r="O230" s="21">
        <v>0</v>
      </c>
      <c r="P230" s="126"/>
      <c r="Q230" s="21">
        <v>0</v>
      </c>
      <c r="R230" s="126"/>
      <c r="S230" s="21">
        <v>0</v>
      </c>
      <c r="T230" s="126"/>
      <c r="U230" s="21">
        <v>0</v>
      </c>
      <c r="V230" s="126"/>
      <c r="W230" s="126"/>
      <c r="X230" s="21">
        <v>0</v>
      </c>
      <c r="Y230" s="126"/>
      <c r="Z230" s="21">
        <v>0</v>
      </c>
      <c r="AA230" s="21"/>
      <c r="AB230" s="21">
        <v>0</v>
      </c>
      <c r="AC230" s="21"/>
      <c r="AD230" s="21">
        <v>0</v>
      </c>
      <c r="AE230" s="126"/>
      <c r="AF230" s="21">
        <f>SUM(E230:AD230)</f>
        <v>0</v>
      </c>
      <c r="AG230" s="126"/>
      <c r="AH230" s="20">
        <f t="shared" si="27"/>
        <v>0</v>
      </c>
      <c r="AI230" s="126"/>
      <c r="AJ230" s="22">
        <f>IF(AH$255,AH230/AH$255*100,0)</f>
        <v>0</v>
      </c>
      <c r="AK230" s="268"/>
      <c r="AL230" s="94">
        <v>15</v>
      </c>
      <c r="AN230" s="268">
        <v>0</v>
      </c>
    </row>
    <row r="231" spans="1:40" ht="11.25" x14ac:dyDescent="0.25">
      <c r="A231" s="94">
        <v>15</v>
      </c>
      <c r="B231" s="123"/>
      <c r="C231" s="94" t="s">
        <v>228</v>
      </c>
      <c r="D231" s="126"/>
      <c r="E231" s="21">
        <v>484499</v>
      </c>
      <c r="F231" s="126"/>
      <c r="G231" s="21">
        <v>367121</v>
      </c>
      <c r="H231" s="126"/>
      <c r="I231" s="21">
        <v>1574490</v>
      </c>
      <c r="J231" s="126"/>
      <c r="K231" s="21">
        <v>23438</v>
      </c>
      <c r="L231" s="126"/>
      <c r="M231" s="21">
        <v>86097</v>
      </c>
      <c r="N231" s="126"/>
      <c r="O231" s="21">
        <v>239706</v>
      </c>
      <c r="P231" s="126"/>
      <c r="Q231" s="21">
        <v>0</v>
      </c>
      <c r="R231" s="126"/>
      <c r="S231" s="21">
        <v>191775</v>
      </c>
      <c r="T231" s="126"/>
      <c r="U231" s="21">
        <v>0</v>
      </c>
      <c r="V231" s="126"/>
      <c r="W231" s="126"/>
      <c r="X231" s="21">
        <v>794209</v>
      </c>
      <c r="Y231" s="126"/>
      <c r="Z231" s="21">
        <v>3383893</v>
      </c>
      <c r="AA231" s="21"/>
      <c r="AB231" s="21">
        <v>0</v>
      </c>
      <c r="AC231" s="21"/>
      <c r="AD231" s="21">
        <v>28953</v>
      </c>
      <c r="AE231" s="126"/>
      <c r="AF231" s="21">
        <f>SUM(E231:AD231)</f>
        <v>7174181</v>
      </c>
      <c r="AG231" s="126"/>
      <c r="AH231" s="20">
        <f t="shared" ref="AH231:AH235" si="28">IFERROR(AF231/$AN231,0)</f>
        <v>960.01351532182525</v>
      </c>
      <c r="AI231" s="126"/>
      <c r="AJ231" s="22">
        <f>IF(AH$255,AH231/AH$255*100,0)</f>
        <v>163.91601458736741</v>
      </c>
      <c r="AK231" s="268"/>
      <c r="AL231" s="94">
        <v>16</v>
      </c>
      <c r="AN231" s="268">
        <v>7473</v>
      </c>
    </row>
    <row r="232" spans="1:40" ht="11.25" x14ac:dyDescent="0.25">
      <c r="A232" s="94">
        <v>16</v>
      </c>
      <c r="B232" s="123"/>
      <c r="C232" s="94" t="s">
        <v>229</v>
      </c>
      <c r="D232" s="126"/>
      <c r="E232" s="21">
        <v>1344539</v>
      </c>
      <c r="F232" s="126"/>
      <c r="G232" s="21">
        <v>236869</v>
      </c>
      <c r="H232" s="126"/>
      <c r="I232" s="21">
        <v>921215</v>
      </c>
      <c r="J232" s="126"/>
      <c r="K232" s="21">
        <v>74057</v>
      </c>
      <c r="L232" s="126"/>
      <c r="M232" s="21">
        <v>385138</v>
      </c>
      <c r="N232" s="126"/>
      <c r="O232" s="21">
        <v>422070</v>
      </c>
      <c r="P232" s="126"/>
      <c r="Q232" s="21">
        <v>0</v>
      </c>
      <c r="R232" s="126"/>
      <c r="S232" s="21">
        <v>0</v>
      </c>
      <c r="T232" s="126"/>
      <c r="U232" s="21">
        <v>0</v>
      </c>
      <c r="V232" s="126"/>
      <c r="W232" s="126"/>
      <c r="X232" s="21">
        <v>352893</v>
      </c>
      <c r="Y232" s="126"/>
      <c r="Z232" s="21">
        <v>2186812</v>
      </c>
      <c r="AA232" s="21"/>
      <c r="AB232" s="21">
        <v>0</v>
      </c>
      <c r="AC232" s="21"/>
      <c r="AD232" s="21">
        <v>0</v>
      </c>
      <c r="AE232" s="126"/>
      <c r="AF232" s="21">
        <f>SUM(E232:AD232)</f>
        <v>5923593</v>
      </c>
      <c r="AG232" s="126"/>
      <c r="AH232" s="20">
        <f t="shared" si="28"/>
        <v>394.61681433615348</v>
      </c>
      <c r="AI232" s="126"/>
      <c r="AJ232" s="22">
        <f>IF(AH$255,AH232/AH$255*100,0)</f>
        <v>67.378234225651894</v>
      </c>
      <c r="AK232" s="268"/>
      <c r="AL232" s="94">
        <v>17</v>
      </c>
      <c r="AN232" s="268">
        <v>15011</v>
      </c>
    </row>
    <row r="233" spans="1:40" ht="11.25" x14ac:dyDescent="0.25">
      <c r="A233" s="94">
        <v>17</v>
      </c>
      <c r="B233" s="123"/>
      <c r="C233" s="94" t="s">
        <v>230</v>
      </c>
      <c r="D233" s="126"/>
      <c r="E233" s="21">
        <v>2326918</v>
      </c>
      <c r="F233" s="126"/>
      <c r="G233" s="21">
        <v>786539</v>
      </c>
      <c r="H233" s="126"/>
      <c r="I233" s="21">
        <v>5863537</v>
      </c>
      <c r="J233" s="126"/>
      <c r="K233" s="21">
        <v>0</v>
      </c>
      <c r="L233" s="126"/>
      <c r="M233" s="21">
        <v>430872</v>
      </c>
      <c r="N233" s="126"/>
      <c r="O233" s="21">
        <v>483622</v>
      </c>
      <c r="P233" s="126"/>
      <c r="Q233" s="21">
        <v>0</v>
      </c>
      <c r="R233" s="126"/>
      <c r="S233" s="21">
        <v>175432</v>
      </c>
      <c r="T233" s="126"/>
      <c r="U233" s="21">
        <v>0</v>
      </c>
      <c r="V233" s="126"/>
      <c r="W233" s="126"/>
      <c r="X233" s="21">
        <v>1267569</v>
      </c>
      <c r="Y233" s="126"/>
      <c r="Z233" s="21">
        <v>3447384</v>
      </c>
      <c r="AA233" s="21"/>
      <c r="AB233" s="21">
        <v>0</v>
      </c>
      <c r="AC233" s="21"/>
      <c r="AD233" s="21">
        <v>346641</v>
      </c>
      <c r="AE233" s="126"/>
      <c r="AF233" s="21">
        <f>SUM(E233:AD233)</f>
        <v>15128514</v>
      </c>
      <c r="AG233" s="126"/>
      <c r="AH233" s="20">
        <f t="shared" si="28"/>
        <v>613.60835530318388</v>
      </c>
      <c r="AI233" s="126"/>
      <c r="AJ233" s="22">
        <f>IF(AH$255,AH233/AH$255*100,0)</f>
        <v>104.76960429571631</v>
      </c>
      <c r="AK233" s="268"/>
      <c r="AL233" s="94">
        <v>18</v>
      </c>
      <c r="AN233" s="268">
        <v>24655</v>
      </c>
    </row>
    <row r="234" spans="1:40" ht="11.25" x14ac:dyDescent="0.25">
      <c r="A234" s="94">
        <v>18</v>
      </c>
      <c r="B234" s="123"/>
      <c r="C234" s="94" t="s">
        <v>231</v>
      </c>
      <c r="D234" s="126"/>
      <c r="E234" s="21">
        <v>7135552</v>
      </c>
      <c r="F234" s="126"/>
      <c r="G234" s="21">
        <v>1354300</v>
      </c>
      <c r="H234" s="126"/>
      <c r="I234" s="21">
        <v>4361698</v>
      </c>
      <c r="J234" s="126"/>
      <c r="K234" s="21">
        <v>213396</v>
      </c>
      <c r="L234" s="126"/>
      <c r="M234" s="21">
        <v>898095</v>
      </c>
      <c r="N234" s="126"/>
      <c r="O234" s="21">
        <v>1629903</v>
      </c>
      <c r="P234" s="126"/>
      <c r="Q234" s="21">
        <v>0</v>
      </c>
      <c r="R234" s="126"/>
      <c r="S234" s="21">
        <v>618476</v>
      </c>
      <c r="T234" s="126"/>
      <c r="U234" s="21">
        <v>0</v>
      </c>
      <c r="V234" s="126"/>
      <c r="W234" s="126"/>
      <c r="X234" s="21">
        <v>803751</v>
      </c>
      <c r="Y234" s="126"/>
      <c r="Z234" s="21">
        <v>7545383</v>
      </c>
      <c r="AA234" s="21"/>
      <c r="AB234" s="21">
        <v>0</v>
      </c>
      <c r="AC234" s="21"/>
      <c r="AD234" s="21">
        <v>349715</v>
      </c>
      <c r="AE234" s="126"/>
      <c r="AF234" s="21">
        <f>SUM(E234:AD234)</f>
        <v>24910269</v>
      </c>
      <c r="AG234" s="126"/>
      <c r="AH234" s="20">
        <f t="shared" si="28"/>
        <v>516.27500518134718</v>
      </c>
      <c r="AI234" s="126"/>
      <c r="AJ234" s="22">
        <f>IF(AH$255,AH234/AH$255*100,0)</f>
        <v>88.150572809414896</v>
      </c>
      <c r="AK234" s="268"/>
      <c r="AL234" s="94">
        <v>19</v>
      </c>
      <c r="AN234" s="268">
        <v>48250</v>
      </c>
    </row>
    <row r="235" spans="1:40" ht="11.25" x14ac:dyDescent="0.25">
      <c r="A235" s="94">
        <v>19</v>
      </c>
      <c r="B235" s="123"/>
      <c r="C235" s="94" t="s">
        <v>232</v>
      </c>
      <c r="D235" s="126"/>
      <c r="E235" s="21">
        <v>270094</v>
      </c>
      <c r="F235" s="126"/>
      <c r="G235" s="21">
        <v>65513</v>
      </c>
      <c r="H235" s="126"/>
      <c r="I235" s="21">
        <v>398277</v>
      </c>
      <c r="J235" s="126"/>
      <c r="K235" s="21">
        <v>30880</v>
      </c>
      <c r="L235" s="126"/>
      <c r="M235" s="21">
        <v>56212</v>
      </c>
      <c r="N235" s="126"/>
      <c r="O235" s="21">
        <v>580546</v>
      </c>
      <c r="P235" s="126"/>
      <c r="Q235" s="21">
        <v>0</v>
      </c>
      <c r="R235" s="126"/>
      <c r="S235" s="21">
        <v>132611</v>
      </c>
      <c r="T235" s="126"/>
      <c r="U235" s="21">
        <v>0</v>
      </c>
      <c r="V235" s="126"/>
      <c r="W235" s="126"/>
      <c r="X235" s="21">
        <v>282197</v>
      </c>
      <c r="Y235" s="126"/>
      <c r="Z235" s="21">
        <v>829470</v>
      </c>
      <c r="AA235" s="21"/>
      <c r="AB235" s="21">
        <v>0</v>
      </c>
      <c r="AC235" s="21"/>
      <c r="AD235" s="21">
        <v>36842</v>
      </c>
      <c r="AE235" s="126"/>
      <c r="AF235" s="21">
        <f>SUM(E235:AD235)</f>
        <v>2682642</v>
      </c>
      <c r="AG235" s="126"/>
      <c r="AH235" s="20">
        <f t="shared" si="28"/>
        <v>555.29745394328302</v>
      </c>
      <c r="AI235" s="126"/>
      <c r="AJ235" s="22">
        <f>IF(AH$255,AH235/AH$255*100,0)</f>
        <v>94.813400132582331</v>
      </c>
      <c r="AK235" s="268"/>
      <c r="AL235" s="94">
        <v>20</v>
      </c>
      <c r="AN235" s="268">
        <v>4831</v>
      </c>
    </row>
    <row r="236" spans="1:40" ht="11.25" x14ac:dyDescent="0.25">
      <c r="A236" s="94">
        <v>20</v>
      </c>
      <c r="B236" s="123"/>
      <c r="C236" s="94" t="s">
        <v>233</v>
      </c>
      <c r="D236" s="126"/>
      <c r="E236" s="21">
        <v>248142</v>
      </c>
      <c r="F236" s="126"/>
      <c r="G236" s="21">
        <v>112327</v>
      </c>
      <c r="H236" s="126"/>
      <c r="I236" s="21">
        <v>602087</v>
      </c>
      <c r="J236" s="126"/>
      <c r="K236" s="21">
        <v>4883</v>
      </c>
      <c r="L236" s="126"/>
      <c r="M236" s="21">
        <v>86463</v>
      </c>
      <c r="N236" s="126"/>
      <c r="O236" s="21">
        <v>200786</v>
      </c>
      <c r="P236" s="126"/>
      <c r="Q236" s="21">
        <v>0</v>
      </c>
      <c r="R236" s="126"/>
      <c r="S236" s="21">
        <v>116955</v>
      </c>
      <c r="T236" s="126"/>
      <c r="U236" s="21">
        <v>0</v>
      </c>
      <c r="V236" s="126"/>
      <c r="W236" s="126"/>
      <c r="X236" s="21">
        <v>149975</v>
      </c>
      <c r="Y236" s="126"/>
      <c r="Z236" s="21">
        <v>1551447</v>
      </c>
      <c r="AA236" s="21"/>
      <c r="AB236" s="21">
        <v>0</v>
      </c>
      <c r="AC236" s="21"/>
      <c r="AD236" s="21">
        <v>2304</v>
      </c>
      <c r="AE236" s="126"/>
      <c r="AF236" s="21">
        <f t="shared" ref="AF236:AF246" si="29">SUM(E236:AD236)</f>
        <v>3075369</v>
      </c>
      <c r="AG236" s="126"/>
      <c r="AH236" s="20">
        <f t="shared" ref="AH236:AH240" si="30">IFERROR(AF236/$AN236,0)</f>
        <v>534.75378195096505</v>
      </c>
      <c r="AI236" s="126"/>
      <c r="AJ236" s="22">
        <f>IF(AH$255,AH236/AH$255*100,0)</f>
        <v>91.305702809339934</v>
      </c>
      <c r="AK236" s="268"/>
      <c r="AL236" s="94">
        <v>21</v>
      </c>
      <c r="AN236" s="268">
        <v>5751</v>
      </c>
    </row>
    <row r="237" spans="1:40" ht="11.25" x14ac:dyDescent="0.25">
      <c r="A237" s="94">
        <v>21</v>
      </c>
      <c r="B237" s="123"/>
      <c r="C237" s="94" t="s">
        <v>187</v>
      </c>
      <c r="D237" s="126"/>
      <c r="E237" s="21">
        <v>350017</v>
      </c>
      <c r="F237" s="126"/>
      <c r="G237" s="21">
        <v>249518</v>
      </c>
      <c r="H237" s="126"/>
      <c r="I237" s="21">
        <v>237</v>
      </c>
      <c r="J237" s="126"/>
      <c r="K237" s="21">
        <v>0</v>
      </c>
      <c r="L237" s="126"/>
      <c r="M237" s="21">
        <v>98012</v>
      </c>
      <c r="N237" s="126"/>
      <c r="O237" s="21">
        <v>148930</v>
      </c>
      <c r="P237" s="126"/>
      <c r="Q237" s="21">
        <v>0</v>
      </c>
      <c r="R237" s="126"/>
      <c r="S237" s="21">
        <v>81000</v>
      </c>
      <c r="T237" s="126"/>
      <c r="U237" s="21">
        <v>0</v>
      </c>
      <c r="V237" s="126"/>
      <c r="W237" s="126"/>
      <c r="X237" s="21">
        <v>162334</v>
      </c>
      <c r="Y237" s="126"/>
      <c r="Z237" s="21">
        <v>1480589</v>
      </c>
      <c r="AA237" s="21"/>
      <c r="AB237" s="21">
        <v>0</v>
      </c>
      <c r="AC237" s="21"/>
      <c r="AD237" s="21">
        <v>0</v>
      </c>
      <c r="AE237" s="126"/>
      <c r="AF237" s="21">
        <f t="shared" si="29"/>
        <v>2570637</v>
      </c>
      <c r="AG237" s="126"/>
      <c r="AH237" s="20">
        <f t="shared" si="30"/>
        <v>526.76987704918031</v>
      </c>
      <c r="AI237" s="126"/>
      <c r="AJ237" s="22">
        <f>IF(AH$255,AH237/AH$255*100,0)</f>
        <v>89.94250338406269</v>
      </c>
      <c r="AK237" s="268"/>
      <c r="AL237" s="94">
        <v>22</v>
      </c>
      <c r="AN237" s="268">
        <v>4880</v>
      </c>
    </row>
    <row r="238" spans="1:40" ht="11.25" x14ac:dyDescent="0.25">
      <c r="A238" s="94">
        <v>22</v>
      </c>
      <c r="B238" s="123"/>
      <c r="C238" s="94" t="s">
        <v>195</v>
      </c>
      <c r="D238" s="126"/>
      <c r="E238" s="21">
        <v>707754</v>
      </c>
      <c r="F238" s="126"/>
      <c r="G238" s="21">
        <v>226848</v>
      </c>
      <c r="H238" s="126"/>
      <c r="I238" s="21">
        <v>539303</v>
      </c>
      <c r="J238" s="126"/>
      <c r="K238" s="21">
        <v>3623</v>
      </c>
      <c r="L238" s="126"/>
      <c r="M238" s="21">
        <v>88858</v>
      </c>
      <c r="N238" s="126"/>
      <c r="O238" s="21">
        <v>202557</v>
      </c>
      <c r="P238" s="126"/>
      <c r="Q238" s="21">
        <v>0</v>
      </c>
      <c r="R238" s="126"/>
      <c r="S238" s="21">
        <v>211964</v>
      </c>
      <c r="T238" s="126"/>
      <c r="U238" s="21">
        <v>0</v>
      </c>
      <c r="V238" s="126"/>
      <c r="W238" s="126"/>
      <c r="X238" s="21">
        <v>48280</v>
      </c>
      <c r="Y238" s="126"/>
      <c r="Z238" s="21">
        <v>1070776</v>
      </c>
      <c r="AA238" s="21"/>
      <c r="AB238" s="21">
        <v>0</v>
      </c>
      <c r="AC238" s="21"/>
      <c r="AD238" s="21">
        <v>44545</v>
      </c>
      <c r="AE238" s="126"/>
      <c r="AF238" s="21">
        <f t="shared" si="29"/>
        <v>3144508</v>
      </c>
      <c r="AG238" s="126"/>
      <c r="AH238" s="20">
        <f t="shared" si="30"/>
        <v>349.97306622148022</v>
      </c>
      <c r="AI238" s="126"/>
      <c r="AJ238" s="22">
        <f>IF(AH$255,AH238/AH$255*100,0)</f>
        <v>59.755606887174906</v>
      </c>
      <c r="AK238" s="268"/>
      <c r="AL238" s="94">
        <v>23</v>
      </c>
      <c r="AN238" s="268">
        <v>8985</v>
      </c>
    </row>
    <row r="239" spans="1:40" ht="11.25" x14ac:dyDescent="0.25">
      <c r="A239" s="94">
        <v>23</v>
      </c>
      <c r="B239" s="123"/>
      <c r="C239" s="137" t="s">
        <v>234</v>
      </c>
      <c r="D239" s="126"/>
      <c r="E239" s="21">
        <v>1615994</v>
      </c>
      <c r="F239" s="126"/>
      <c r="G239" s="21">
        <v>216334</v>
      </c>
      <c r="H239" s="126"/>
      <c r="I239" s="21">
        <v>949542</v>
      </c>
      <c r="J239" s="126"/>
      <c r="K239" s="21">
        <v>10347</v>
      </c>
      <c r="L239" s="126"/>
      <c r="M239" s="21">
        <v>195693</v>
      </c>
      <c r="N239" s="126"/>
      <c r="O239" s="21">
        <v>394553</v>
      </c>
      <c r="P239" s="126"/>
      <c r="Q239" s="21">
        <v>0</v>
      </c>
      <c r="R239" s="126"/>
      <c r="S239" s="21">
        <v>200274</v>
      </c>
      <c r="T239" s="126"/>
      <c r="U239" s="21">
        <v>0</v>
      </c>
      <c r="V239" s="126"/>
      <c r="W239" s="126"/>
      <c r="X239" s="21">
        <v>346</v>
      </c>
      <c r="Y239" s="126"/>
      <c r="Z239" s="21">
        <v>2751798</v>
      </c>
      <c r="AA239" s="21"/>
      <c r="AB239" s="21">
        <v>0</v>
      </c>
      <c r="AC239" s="21"/>
      <c r="AD239" s="21">
        <v>500</v>
      </c>
      <c r="AE239" s="126"/>
      <c r="AF239" s="21">
        <f t="shared" si="29"/>
        <v>6335381</v>
      </c>
      <c r="AG239" s="126"/>
      <c r="AH239" s="20">
        <f t="shared" si="30"/>
        <v>709.52861462649798</v>
      </c>
      <c r="AI239" s="126"/>
      <c r="AJ239" s="22">
        <f>IF(AH$255,AH239/AH$255*100,0)</f>
        <v>121.14735979137062</v>
      </c>
      <c r="AK239" s="268"/>
      <c r="AL239" s="94">
        <v>24</v>
      </c>
      <c r="AN239" s="268">
        <v>8929</v>
      </c>
    </row>
    <row r="240" spans="1:40" ht="11.25" x14ac:dyDescent="0.25">
      <c r="A240" s="94">
        <v>24</v>
      </c>
      <c r="B240" s="123"/>
      <c r="C240" s="94" t="s">
        <v>235</v>
      </c>
      <c r="D240" s="126"/>
      <c r="E240" s="21">
        <v>0</v>
      </c>
      <c r="F240" s="126"/>
      <c r="G240" s="21">
        <v>0</v>
      </c>
      <c r="H240" s="126"/>
      <c r="I240" s="21">
        <v>0</v>
      </c>
      <c r="J240" s="126"/>
      <c r="K240" s="21">
        <v>0</v>
      </c>
      <c r="L240" s="126"/>
      <c r="M240" s="21">
        <v>0</v>
      </c>
      <c r="N240" s="126"/>
      <c r="O240" s="21">
        <v>0</v>
      </c>
      <c r="P240" s="126"/>
      <c r="Q240" s="21">
        <v>0</v>
      </c>
      <c r="R240" s="126"/>
      <c r="S240" s="21">
        <v>0</v>
      </c>
      <c r="T240" s="126"/>
      <c r="U240" s="21">
        <v>0</v>
      </c>
      <c r="V240" s="126"/>
      <c r="W240" s="126"/>
      <c r="X240" s="21">
        <v>0</v>
      </c>
      <c r="Y240" s="126"/>
      <c r="Z240" s="21">
        <v>0</v>
      </c>
      <c r="AA240" s="21"/>
      <c r="AB240" s="21">
        <v>0</v>
      </c>
      <c r="AC240" s="21"/>
      <c r="AD240" s="21">
        <v>0</v>
      </c>
      <c r="AE240" s="126"/>
      <c r="AF240" s="21">
        <f t="shared" si="29"/>
        <v>0</v>
      </c>
      <c r="AG240" s="126"/>
      <c r="AH240" s="20">
        <f t="shared" si="30"/>
        <v>0</v>
      </c>
      <c r="AI240" s="126"/>
      <c r="AJ240" s="22">
        <f>IF(AH$255,AH240/AH$255*100,0)</f>
        <v>0</v>
      </c>
      <c r="AK240" s="268"/>
      <c r="AL240" s="94">
        <v>25</v>
      </c>
      <c r="AN240" s="268">
        <v>0</v>
      </c>
    </row>
    <row r="241" spans="1:40" ht="11.25" x14ac:dyDescent="0.25">
      <c r="A241" s="94">
        <v>25</v>
      </c>
      <c r="B241" s="123"/>
      <c r="C241" s="94" t="s">
        <v>236</v>
      </c>
      <c r="D241" s="126"/>
      <c r="E241" s="21">
        <v>278770</v>
      </c>
      <c r="F241" s="126"/>
      <c r="G241" s="21">
        <v>317320</v>
      </c>
      <c r="H241" s="126"/>
      <c r="I241" s="21">
        <v>777979</v>
      </c>
      <c r="J241" s="126"/>
      <c r="K241" s="21">
        <v>0</v>
      </c>
      <c r="L241" s="126"/>
      <c r="M241" s="21">
        <v>0</v>
      </c>
      <c r="N241" s="126"/>
      <c r="O241" s="21">
        <v>440763</v>
      </c>
      <c r="P241" s="126"/>
      <c r="Q241" s="21">
        <v>0</v>
      </c>
      <c r="R241" s="126"/>
      <c r="S241" s="21">
        <v>84390</v>
      </c>
      <c r="T241" s="126"/>
      <c r="U241" s="21">
        <v>0</v>
      </c>
      <c r="V241" s="126"/>
      <c r="W241" s="126"/>
      <c r="X241" s="21">
        <v>227767</v>
      </c>
      <c r="Y241" s="126"/>
      <c r="Z241" s="21">
        <v>1974015</v>
      </c>
      <c r="AA241" s="21"/>
      <c r="AB241" s="21">
        <v>0</v>
      </c>
      <c r="AC241" s="21"/>
      <c r="AD241" s="21">
        <v>0</v>
      </c>
      <c r="AE241" s="126"/>
      <c r="AF241" s="21">
        <f t="shared" si="29"/>
        <v>4101004</v>
      </c>
      <c r="AG241" s="126"/>
      <c r="AH241" s="20">
        <f t="shared" ref="AH241:AH245" si="31">IFERROR(AF241/$AN241,0)</f>
        <v>836.42749337140526</v>
      </c>
      <c r="AI241" s="126"/>
      <c r="AJ241" s="22">
        <f>IF(AH$255,AH241/AH$255*100,0)</f>
        <v>142.81451147985257</v>
      </c>
      <c r="AK241" s="268"/>
      <c r="AL241" s="94">
        <v>26</v>
      </c>
      <c r="AN241" s="268">
        <v>4903</v>
      </c>
    </row>
    <row r="242" spans="1:40" ht="11.25" x14ac:dyDescent="0.25">
      <c r="A242" s="94">
        <v>26</v>
      </c>
      <c r="B242" s="123"/>
      <c r="C242" s="94" t="s">
        <v>237</v>
      </c>
      <c r="D242" s="126"/>
      <c r="E242" s="21">
        <v>540311</v>
      </c>
      <c r="F242" s="126"/>
      <c r="G242" s="21">
        <v>195542</v>
      </c>
      <c r="H242" s="126"/>
      <c r="I242" s="21">
        <v>505998</v>
      </c>
      <c r="J242" s="126"/>
      <c r="K242" s="21">
        <v>0</v>
      </c>
      <c r="L242" s="126"/>
      <c r="M242" s="21">
        <v>243106</v>
      </c>
      <c r="N242" s="126"/>
      <c r="O242" s="21">
        <v>167804</v>
      </c>
      <c r="P242" s="126"/>
      <c r="Q242" s="21">
        <v>0</v>
      </c>
      <c r="R242" s="126"/>
      <c r="S242" s="21">
        <v>211408</v>
      </c>
      <c r="T242" s="126"/>
      <c r="U242" s="21">
        <v>0</v>
      </c>
      <c r="V242" s="126"/>
      <c r="W242" s="126"/>
      <c r="X242" s="21">
        <v>245105</v>
      </c>
      <c r="Y242" s="126"/>
      <c r="Z242" s="21">
        <v>2277144</v>
      </c>
      <c r="AA242" s="21"/>
      <c r="AB242" s="21">
        <v>0</v>
      </c>
      <c r="AC242" s="21"/>
      <c r="AD242" s="21">
        <v>45326</v>
      </c>
      <c r="AE242" s="126"/>
      <c r="AF242" s="21">
        <f t="shared" si="29"/>
        <v>4431744</v>
      </c>
      <c r="AG242" s="126"/>
      <c r="AH242" s="20">
        <f t="shared" si="31"/>
        <v>519.36528770655104</v>
      </c>
      <c r="AI242" s="126"/>
      <c r="AJ242" s="22">
        <f>IF(AH$255,AH242/AH$255*100,0)</f>
        <v>88.678218292937686</v>
      </c>
      <c r="AK242" s="268"/>
      <c r="AL242" s="94">
        <v>27</v>
      </c>
      <c r="AN242" s="268">
        <v>8533</v>
      </c>
    </row>
    <row r="243" spans="1:40" ht="11.25" x14ac:dyDescent="0.25">
      <c r="A243" s="94">
        <v>27</v>
      </c>
      <c r="B243" s="123"/>
      <c r="C243" s="94" t="s">
        <v>238</v>
      </c>
      <c r="D243" s="126"/>
      <c r="E243" s="21">
        <v>556094</v>
      </c>
      <c r="F243" s="126"/>
      <c r="G243" s="21">
        <v>395216</v>
      </c>
      <c r="H243" s="126"/>
      <c r="I243" s="21">
        <v>663835</v>
      </c>
      <c r="J243" s="126"/>
      <c r="K243" s="21">
        <v>8690</v>
      </c>
      <c r="L243" s="126"/>
      <c r="M243" s="21">
        <v>142280</v>
      </c>
      <c r="N243" s="126"/>
      <c r="O243" s="21">
        <v>366187</v>
      </c>
      <c r="P243" s="126"/>
      <c r="Q243" s="21">
        <v>0</v>
      </c>
      <c r="R243" s="126"/>
      <c r="S243" s="21">
        <v>114683</v>
      </c>
      <c r="T243" s="126"/>
      <c r="U243" s="21">
        <v>0</v>
      </c>
      <c r="V243" s="126"/>
      <c r="W243" s="126"/>
      <c r="X243" s="21">
        <v>230533</v>
      </c>
      <c r="Y243" s="126"/>
      <c r="Z243" s="21">
        <v>2336251</v>
      </c>
      <c r="AA243" s="21"/>
      <c r="AB243" s="21">
        <v>0</v>
      </c>
      <c r="AC243" s="21"/>
      <c r="AD243" s="21">
        <v>134569</v>
      </c>
      <c r="AE243" s="126"/>
      <c r="AF243" s="21">
        <f t="shared" si="29"/>
        <v>4948338</v>
      </c>
      <c r="AG243" s="126"/>
      <c r="AH243" s="20">
        <f t="shared" si="31"/>
        <v>621.18227466733617</v>
      </c>
      <c r="AI243" s="126"/>
      <c r="AJ243" s="22">
        <f>IF(AH$255,AH243/AH$255*100,0)</f>
        <v>106.0628013780113</v>
      </c>
      <c r="AK243" s="268"/>
      <c r="AL243" s="94">
        <v>28</v>
      </c>
      <c r="AN243" s="268">
        <v>7966</v>
      </c>
    </row>
    <row r="244" spans="1:40" ht="11.25" x14ac:dyDescent="0.25">
      <c r="A244" s="94">
        <v>28</v>
      </c>
      <c r="B244" s="123"/>
      <c r="C244" s="94" t="s">
        <v>239</v>
      </c>
      <c r="D244" s="126"/>
      <c r="E244" s="21">
        <v>670326</v>
      </c>
      <c r="F244" s="126"/>
      <c r="G244" s="21">
        <v>195134</v>
      </c>
      <c r="H244" s="126"/>
      <c r="I244" s="21">
        <v>1023363</v>
      </c>
      <c r="J244" s="126"/>
      <c r="K244" s="21">
        <v>0</v>
      </c>
      <c r="L244" s="126"/>
      <c r="M244" s="21">
        <v>46182</v>
      </c>
      <c r="N244" s="126"/>
      <c r="O244" s="21">
        <v>247694</v>
      </c>
      <c r="P244" s="126"/>
      <c r="Q244" s="21">
        <v>0</v>
      </c>
      <c r="R244" s="126"/>
      <c r="S244" s="21">
        <v>207455</v>
      </c>
      <c r="T244" s="126"/>
      <c r="U244" s="21">
        <v>0</v>
      </c>
      <c r="V244" s="126"/>
      <c r="W244" s="126"/>
      <c r="X244" s="21">
        <v>747348</v>
      </c>
      <c r="Y244" s="126"/>
      <c r="Z244" s="21">
        <v>2283575</v>
      </c>
      <c r="AA244" s="21"/>
      <c r="AB244" s="21">
        <v>0</v>
      </c>
      <c r="AC244" s="21"/>
      <c r="AD244" s="21">
        <v>9844</v>
      </c>
      <c r="AE244" s="126"/>
      <c r="AF244" s="21">
        <f t="shared" si="29"/>
        <v>5430921</v>
      </c>
      <c r="AG244" s="126"/>
      <c r="AH244" s="20">
        <f t="shared" si="31"/>
        <v>1157.9788912579957</v>
      </c>
      <c r="AI244" s="126"/>
      <c r="AJ244" s="22">
        <f>IF(AH$255,AH244/AH$255*100,0)</f>
        <v>197.71730481073357</v>
      </c>
      <c r="AK244" s="268"/>
      <c r="AL244" s="94">
        <v>29</v>
      </c>
      <c r="AN244" s="268">
        <v>4690</v>
      </c>
    </row>
    <row r="245" spans="1:40" ht="11.25" x14ac:dyDescent="0.25">
      <c r="A245" s="94">
        <v>29</v>
      </c>
      <c r="B245" s="123"/>
      <c r="C245" s="94" t="s">
        <v>240</v>
      </c>
      <c r="D245" s="126"/>
      <c r="E245" s="21">
        <v>491243</v>
      </c>
      <c r="F245" s="126"/>
      <c r="G245" s="21">
        <v>127233</v>
      </c>
      <c r="H245" s="126"/>
      <c r="I245" s="21">
        <v>166137</v>
      </c>
      <c r="J245" s="126"/>
      <c r="K245" s="21">
        <v>22198</v>
      </c>
      <c r="L245" s="126"/>
      <c r="M245" s="21">
        <v>168777</v>
      </c>
      <c r="N245" s="126"/>
      <c r="O245" s="21">
        <v>122921</v>
      </c>
      <c r="P245" s="126"/>
      <c r="Q245" s="21">
        <v>0</v>
      </c>
      <c r="R245" s="126"/>
      <c r="S245" s="21">
        <v>92625</v>
      </c>
      <c r="T245" s="126"/>
      <c r="U245" s="21">
        <v>0</v>
      </c>
      <c r="V245" s="126"/>
      <c r="W245" s="126"/>
      <c r="X245" s="21">
        <v>199321</v>
      </c>
      <c r="Y245" s="126"/>
      <c r="Z245" s="21">
        <v>895074</v>
      </c>
      <c r="AA245" s="21"/>
      <c r="AB245" s="21">
        <v>0</v>
      </c>
      <c r="AC245" s="21"/>
      <c r="AD245" s="21">
        <v>0</v>
      </c>
      <c r="AE245" s="126"/>
      <c r="AF245" s="21">
        <f t="shared" si="29"/>
        <v>2285529</v>
      </c>
      <c r="AG245" s="126"/>
      <c r="AH245" s="20">
        <f t="shared" si="31"/>
        <v>322.67810249894114</v>
      </c>
      <c r="AI245" s="126"/>
      <c r="AJ245" s="22">
        <f>IF(AH$255,AH245/AH$255*100,0)</f>
        <v>55.095170757579858</v>
      </c>
      <c r="AK245" s="268"/>
      <c r="AL245" s="94">
        <v>30</v>
      </c>
      <c r="AN245" s="268">
        <v>7083</v>
      </c>
    </row>
    <row r="246" spans="1:40" ht="11.25" x14ac:dyDescent="0.25">
      <c r="A246" s="94">
        <v>30</v>
      </c>
      <c r="B246" s="123"/>
      <c r="C246" s="94" t="s">
        <v>208</v>
      </c>
      <c r="D246" s="126"/>
      <c r="E246" s="21">
        <v>327155</v>
      </c>
      <c r="F246" s="126"/>
      <c r="G246" s="21">
        <v>71591</v>
      </c>
      <c r="H246" s="126"/>
      <c r="I246" s="21">
        <v>315821</v>
      </c>
      <c r="J246" s="126"/>
      <c r="K246" s="21">
        <v>0</v>
      </c>
      <c r="L246" s="126"/>
      <c r="M246" s="21">
        <v>69875</v>
      </c>
      <c r="N246" s="126"/>
      <c r="O246" s="21">
        <v>198647</v>
      </c>
      <c r="P246" s="126"/>
      <c r="Q246" s="21">
        <v>0</v>
      </c>
      <c r="R246" s="126"/>
      <c r="S246" s="21">
        <v>246000</v>
      </c>
      <c r="T246" s="126"/>
      <c r="U246" s="21">
        <v>0</v>
      </c>
      <c r="V246" s="126"/>
      <c r="W246" s="126"/>
      <c r="X246" s="21">
        <v>31003</v>
      </c>
      <c r="Y246" s="126"/>
      <c r="Z246" s="21">
        <v>959240</v>
      </c>
      <c r="AA246" s="21"/>
      <c r="AB246" s="21">
        <v>0</v>
      </c>
      <c r="AC246" s="21"/>
      <c r="AD246" s="21">
        <v>0</v>
      </c>
      <c r="AE246" s="126"/>
      <c r="AF246" s="21">
        <f t="shared" si="29"/>
        <v>2219332</v>
      </c>
      <c r="AG246" s="126"/>
      <c r="AH246" s="20">
        <f t="shared" ref="AH246:AH250" si="32">IFERROR(AF246/$AN246,0)</f>
        <v>494.72403031654034</v>
      </c>
      <c r="AI246" s="126"/>
      <c r="AJ246" s="22">
        <f>IF(AH$255,AH246/AH$255*100,0)</f>
        <v>84.470885123843658</v>
      </c>
      <c r="AK246" s="268"/>
      <c r="AL246" s="94">
        <v>31</v>
      </c>
      <c r="AN246" s="268">
        <v>4486</v>
      </c>
    </row>
    <row r="247" spans="1:40" ht="11.25" x14ac:dyDescent="0.25">
      <c r="A247" s="94">
        <v>31</v>
      </c>
      <c r="B247" s="123"/>
      <c r="C247" s="94" t="s">
        <v>241</v>
      </c>
      <c r="D247" s="126"/>
      <c r="E247" s="21">
        <v>1850910</v>
      </c>
      <c r="F247" s="126"/>
      <c r="G247" s="21">
        <v>661544</v>
      </c>
      <c r="H247" s="126"/>
      <c r="I247" s="21">
        <v>2635973</v>
      </c>
      <c r="J247" s="126"/>
      <c r="K247" s="21">
        <v>389067</v>
      </c>
      <c r="L247" s="126"/>
      <c r="M247" s="21">
        <v>387615</v>
      </c>
      <c r="N247" s="126"/>
      <c r="O247" s="21">
        <v>998962</v>
      </c>
      <c r="P247" s="126"/>
      <c r="Q247" s="21">
        <v>0</v>
      </c>
      <c r="R247" s="126"/>
      <c r="S247" s="21">
        <v>218293</v>
      </c>
      <c r="T247" s="126"/>
      <c r="U247" s="21">
        <v>0</v>
      </c>
      <c r="V247" s="126"/>
      <c r="W247" s="126"/>
      <c r="X247" s="21">
        <v>0</v>
      </c>
      <c r="Y247" s="126"/>
      <c r="Z247" s="21">
        <v>3331812</v>
      </c>
      <c r="AA247" s="21"/>
      <c r="AB247" s="21">
        <v>0</v>
      </c>
      <c r="AC247" s="21"/>
      <c r="AD247" s="21">
        <v>676127</v>
      </c>
      <c r="AE247" s="126"/>
      <c r="AF247" s="21">
        <f>SUM(E247:AD247)</f>
        <v>11150303</v>
      </c>
      <c r="AG247" s="126"/>
      <c r="AH247" s="20">
        <f t="shared" si="32"/>
        <v>676.88356704911064</v>
      </c>
      <c r="AI247" s="126"/>
      <c r="AJ247" s="22">
        <f>IF(AH$255,AH247/AH$255*100,0)</f>
        <v>115.57343191483807</v>
      </c>
      <c r="AK247" s="268"/>
      <c r="AL247" s="94">
        <v>32</v>
      </c>
      <c r="AN247" s="268">
        <v>16473</v>
      </c>
    </row>
    <row r="248" spans="1:40" ht="11.25" x14ac:dyDescent="0.25">
      <c r="A248" s="94">
        <v>32</v>
      </c>
      <c r="B248" s="123"/>
      <c r="C248" s="94" t="s">
        <v>242</v>
      </c>
      <c r="D248" s="126"/>
      <c r="E248" s="21">
        <v>0</v>
      </c>
      <c r="F248" s="126"/>
      <c r="G248" s="21">
        <v>0</v>
      </c>
      <c r="H248" s="126"/>
      <c r="I248" s="21">
        <v>0</v>
      </c>
      <c r="J248" s="126"/>
      <c r="K248" s="21">
        <v>0</v>
      </c>
      <c r="L248" s="126"/>
      <c r="M248" s="21">
        <v>0</v>
      </c>
      <c r="N248" s="126"/>
      <c r="O248" s="21">
        <v>0</v>
      </c>
      <c r="P248" s="126"/>
      <c r="Q248" s="21">
        <v>0</v>
      </c>
      <c r="R248" s="126"/>
      <c r="S248" s="21">
        <v>0</v>
      </c>
      <c r="T248" s="126"/>
      <c r="U248" s="21">
        <v>0</v>
      </c>
      <c r="V248" s="126"/>
      <c r="W248" s="126"/>
      <c r="X248" s="21">
        <v>0</v>
      </c>
      <c r="Y248" s="126"/>
      <c r="Z248" s="21">
        <v>0</v>
      </c>
      <c r="AA248" s="21"/>
      <c r="AB248" s="21">
        <v>0</v>
      </c>
      <c r="AC248" s="21"/>
      <c r="AD248" s="21">
        <v>0</v>
      </c>
      <c r="AE248" s="126"/>
      <c r="AF248" s="21">
        <f>SUM(E248:AD248)</f>
        <v>0</v>
      </c>
      <c r="AG248" s="126"/>
      <c r="AH248" s="20">
        <f t="shared" si="32"/>
        <v>0</v>
      </c>
      <c r="AI248" s="126"/>
      <c r="AJ248" s="22">
        <f>IF(AH$255,AH248/AH$255*100,0)</f>
        <v>0</v>
      </c>
      <c r="AK248" s="268"/>
      <c r="AL248" s="94">
        <v>33</v>
      </c>
      <c r="AN248" s="268">
        <v>0</v>
      </c>
    </row>
    <row r="249" spans="1:40" ht="11.25" x14ac:dyDescent="0.25">
      <c r="A249" s="94">
        <v>33</v>
      </c>
      <c r="B249" s="123"/>
      <c r="C249" s="94" t="s">
        <v>243</v>
      </c>
      <c r="D249" s="126"/>
      <c r="E249" s="21">
        <v>978837</v>
      </c>
      <c r="F249" s="126"/>
      <c r="G249" s="21">
        <v>499103</v>
      </c>
      <c r="H249" s="126"/>
      <c r="I249" s="21">
        <v>1964786</v>
      </c>
      <c r="J249" s="126"/>
      <c r="K249" s="21">
        <v>16365</v>
      </c>
      <c r="L249" s="126"/>
      <c r="M249" s="21">
        <v>219887</v>
      </c>
      <c r="N249" s="126"/>
      <c r="O249" s="21">
        <v>1330962</v>
      </c>
      <c r="P249" s="126"/>
      <c r="Q249" s="21">
        <v>0</v>
      </c>
      <c r="R249" s="126"/>
      <c r="S249" s="21">
        <v>173866</v>
      </c>
      <c r="T249" s="126"/>
      <c r="U249" s="21">
        <v>0</v>
      </c>
      <c r="V249" s="126"/>
      <c r="W249" s="126"/>
      <c r="X249" s="21">
        <v>261215</v>
      </c>
      <c r="Y249" s="126"/>
      <c r="Z249" s="21">
        <v>3296859</v>
      </c>
      <c r="AA249" s="21"/>
      <c r="AB249" s="21">
        <v>0</v>
      </c>
      <c r="AC249" s="21"/>
      <c r="AD249" s="21">
        <v>43989</v>
      </c>
      <c r="AE249" s="126"/>
      <c r="AF249" s="21">
        <f>SUM(E249:AD249)</f>
        <v>8785869</v>
      </c>
      <c r="AG249" s="126"/>
      <c r="AH249" s="20">
        <f t="shared" si="32"/>
        <v>873.60733817241726</v>
      </c>
      <c r="AI249" s="126"/>
      <c r="AJ249" s="22">
        <f>IF(AH$255,AH249/AH$255*100,0)</f>
        <v>149.16272625547032</v>
      </c>
      <c r="AK249" s="268"/>
      <c r="AL249" s="94">
        <v>34</v>
      </c>
      <c r="AN249" s="268">
        <v>10057</v>
      </c>
    </row>
    <row r="250" spans="1:40" ht="11.25" x14ac:dyDescent="0.25">
      <c r="A250" s="94">
        <v>34</v>
      </c>
      <c r="B250" s="123"/>
      <c r="C250" s="94" t="s">
        <v>244</v>
      </c>
      <c r="D250" s="126"/>
      <c r="E250" s="21">
        <v>479428</v>
      </c>
      <c r="F250" s="126"/>
      <c r="G250" s="21">
        <v>116263</v>
      </c>
      <c r="H250" s="126"/>
      <c r="I250" s="21">
        <v>260726</v>
      </c>
      <c r="J250" s="126"/>
      <c r="K250" s="21">
        <v>0</v>
      </c>
      <c r="L250" s="126"/>
      <c r="M250" s="21">
        <v>52442</v>
      </c>
      <c r="N250" s="126"/>
      <c r="O250" s="21">
        <v>103321</v>
      </c>
      <c r="P250" s="126"/>
      <c r="Q250" s="21">
        <v>0</v>
      </c>
      <c r="R250" s="126"/>
      <c r="S250" s="21">
        <v>0</v>
      </c>
      <c r="T250" s="126"/>
      <c r="U250" s="21">
        <v>0</v>
      </c>
      <c r="V250" s="126"/>
      <c r="W250" s="126"/>
      <c r="X250" s="21">
        <v>0</v>
      </c>
      <c r="Y250" s="126"/>
      <c r="Z250" s="21">
        <v>369636</v>
      </c>
      <c r="AA250" s="21"/>
      <c r="AB250" s="21">
        <v>0</v>
      </c>
      <c r="AC250" s="21"/>
      <c r="AD250" s="21">
        <v>47271</v>
      </c>
      <c r="AE250" s="126"/>
      <c r="AF250" s="21">
        <f>SUM(E250:AD250)</f>
        <v>1429087</v>
      </c>
      <c r="AG250" s="126"/>
      <c r="AH250" s="20">
        <f t="shared" si="32"/>
        <v>418.59607498535445</v>
      </c>
      <c r="AI250" s="126"/>
      <c r="AJ250" s="22">
        <f>IF(AH$255,AH250/AH$255*100,0)</f>
        <v>71.472535790824196</v>
      </c>
      <c r="AK250" s="268"/>
      <c r="AL250" s="94">
        <v>35</v>
      </c>
      <c r="AN250" s="268">
        <v>3414</v>
      </c>
    </row>
    <row r="251" spans="1:40" ht="11.25" x14ac:dyDescent="0.25">
      <c r="A251" s="94">
        <v>35</v>
      </c>
      <c r="B251" s="123"/>
      <c r="C251" s="94" t="s">
        <v>212</v>
      </c>
      <c r="D251" s="126"/>
      <c r="E251" s="21">
        <v>107054</v>
      </c>
      <c r="F251" s="126"/>
      <c r="G251" s="21">
        <v>88324</v>
      </c>
      <c r="H251" s="126"/>
      <c r="I251" s="21">
        <v>488703</v>
      </c>
      <c r="J251" s="126"/>
      <c r="K251" s="21">
        <v>2502</v>
      </c>
      <c r="L251" s="126"/>
      <c r="M251" s="21">
        <v>0</v>
      </c>
      <c r="N251" s="126"/>
      <c r="O251" s="21">
        <v>160190</v>
      </c>
      <c r="P251" s="126"/>
      <c r="Q251" s="21">
        <v>0</v>
      </c>
      <c r="R251" s="126"/>
      <c r="S251" s="21">
        <v>42300</v>
      </c>
      <c r="T251" s="126"/>
      <c r="U251" s="21">
        <v>0</v>
      </c>
      <c r="V251" s="126"/>
      <c r="W251" s="126"/>
      <c r="X251" s="21">
        <v>138848</v>
      </c>
      <c r="Y251" s="126"/>
      <c r="Z251" s="21">
        <v>1399414</v>
      </c>
      <c r="AA251" s="21"/>
      <c r="AB251" s="21">
        <v>23562</v>
      </c>
      <c r="AC251" s="21"/>
      <c r="AD251" s="21">
        <v>864</v>
      </c>
      <c r="AE251" s="126"/>
      <c r="AF251" s="21">
        <f>SUM(E251:AD251)</f>
        <v>2451761</v>
      </c>
      <c r="AG251" s="126"/>
      <c r="AH251" s="20">
        <f t="shared" ref="AH251:AH253" si="33">IFERROR(AF251/$AN251,0)</f>
        <v>825.23089868731063</v>
      </c>
      <c r="AI251" s="126"/>
      <c r="AJ251" s="22">
        <f>IF(AH$255,AH251/AH$255*100,0)</f>
        <v>140.90276633431506</v>
      </c>
      <c r="AK251" s="268"/>
      <c r="AL251" s="94">
        <v>36</v>
      </c>
      <c r="AN251" s="268">
        <v>2971</v>
      </c>
    </row>
    <row r="252" spans="1:40" ht="11.25" x14ac:dyDescent="0.25">
      <c r="A252" s="94">
        <v>36</v>
      </c>
      <c r="B252" s="123"/>
      <c r="C252" s="94" t="s">
        <v>245</v>
      </c>
      <c r="D252" s="126"/>
      <c r="E252" s="21">
        <v>325132</v>
      </c>
      <c r="F252" s="126"/>
      <c r="G252" s="21">
        <v>228420</v>
      </c>
      <c r="H252" s="126"/>
      <c r="I252" s="21">
        <v>507361</v>
      </c>
      <c r="J252" s="126"/>
      <c r="K252" s="21">
        <v>0</v>
      </c>
      <c r="L252" s="126"/>
      <c r="M252" s="21">
        <v>131193</v>
      </c>
      <c r="N252" s="126"/>
      <c r="O252" s="21">
        <v>242632</v>
      </c>
      <c r="P252" s="126"/>
      <c r="Q252" s="21">
        <v>0</v>
      </c>
      <c r="R252" s="126"/>
      <c r="S252" s="21">
        <v>177766</v>
      </c>
      <c r="T252" s="126"/>
      <c r="U252" s="21">
        <v>0</v>
      </c>
      <c r="V252" s="126"/>
      <c r="W252" s="126"/>
      <c r="X252" s="21">
        <v>405684</v>
      </c>
      <c r="Y252" s="126"/>
      <c r="Z252" s="21">
        <v>1965962</v>
      </c>
      <c r="AA252" s="21"/>
      <c r="AB252" s="21">
        <v>0</v>
      </c>
      <c r="AC252" s="21"/>
      <c r="AD252" s="21">
        <v>26443</v>
      </c>
      <c r="AE252" s="126"/>
      <c r="AF252" s="21">
        <f>SUM(E252:AD252)</f>
        <v>4010593</v>
      </c>
      <c r="AG252" s="126"/>
      <c r="AH252" s="20">
        <f t="shared" si="33"/>
        <v>690.64801102118133</v>
      </c>
      <c r="AI252" s="126"/>
      <c r="AJ252" s="22">
        <f>IF(AH$255,AH252/AH$255*100,0)</f>
        <v>117.92362049333592</v>
      </c>
      <c r="AK252" s="268"/>
      <c r="AL252" s="94">
        <v>37</v>
      </c>
      <c r="AN252" s="268">
        <v>5807</v>
      </c>
    </row>
    <row r="253" spans="1:40" ht="11.25" x14ac:dyDescent="0.25">
      <c r="A253" s="131">
        <v>37</v>
      </c>
      <c r="B253" s="123"/>
      <c r="C253" s="94" t="s">
        <v>246</v>
      </c>
      <c r="D253" s="126"/>
      <c r="E253" s="23">
        <v>762022</v>
      </c>
      <c r="F253" s="126"/>
      <c r="G253" s="23">
        <v>241692</v>
      </c>
      <c r="H253" s="126"/>
      <c r="I253" s="23">
        <v>1792481</v>
      </c>
      <c r="J253" s="126"/>
      <c r="K253" s="23">
        <v>500</v>
      </c>
      <c r="L253" s="126"/>
      <c r="M253" s="23">
        <v>142230</v>
      </c>
      <c r="N253" s="126"/>
      <c r="O253" s="23">
        <v>463167</v>
      </c>
      <c r="P253" s="126"/>
      <c r="Q253" s="23">
        <v>0</v>
      </c>
      <c r="R253" s="126"/>
      <c r="S253" s="23">
        <v>249799</v>
      </c>
      <c r="T253" s="126"/>
      <c r="U253" s="23">
        <v>0</v>
      </c>
      <c r="V253" s="126"/>
      <c r="W253" s="126"/>
      <c r="X253" s="23">
        <v>1974892</v>
      </c>
      <c r="Y253" s="126"/>
      <c r="Z253" s="23">
        <v>3511612</v>
      </c>
      <c r="AA253" s="21"/>
      <c r="AB253" s="23">
        <v>0</v>
      </c>
      <c r="AC253" s="21"/>
      <c r="AD253" s="23">
        <v>74637</v>
      </c>
      <c r="AE253" s="126"/>
      <c r="AF253" s="23">
        <f>SUM(E253:AD253)</f>
        <v>9213032</v>
      </c>
      <c r="AG253" s="126"/>
      <c r="AH253" s="20">
        <f t="shared" si="33"/>
        <v>1114.7044162129462</v>
      </c>
      <c r="AI253" s="126"/>
      <c r="AJ253" s="22">
        <f>IF(AH$255,AH253/AH$255*100,0)</f>
        <v>190.32847187293157</v>
      </c>
      <c r="AK253" s="268"/>
      <c r="AL253" s="131">
        <v>38</v>
      </c>
      <c r="AN253" s="268">
        <v>8265</v>
      </c>
    </row>
    <row r="254" spans="1:40" ht="8.85" customHeight="1" x14ac:dyDescent="0.25">
      <c r="A254" s="126"/>
      <c r="B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268"/>
      <c r="AE254" s="126"/>
      <c r="AF254" s="126"/>
      <c r="AG254" s="126"/>
      <c r="AH254" s="126"/>
      <c r="AI254" s="126"/>
      <c r="AJ254" s="126"/>
      <c r="AK254" s="126"/>
      <c r="AL254" s="126"/>
      <c r="AM254" s="126"/>
      <c r="AN254" s="126"/>
    </row>
    <row r="255" spans="1:40" ht="8.85" customHeight="1" x14ac:dyDescent="0.25">
      <c r="A255" s="131">
        <f>A253</f>
        <v>37</v>
      </c>
      <c r="B255" s="126"/>
      <c r="C255" s="123" t="s">
        <v>65</v>
      </c>
      <c r="D255" s="126"/>
      <c r="E255" s="24">
        <f>SUM(E217:E253)</f>
        <v>32011788</v>
      </c>
      <c r="F255" s="126"/>
      <c r="G255" s="24">
        <f>SUM(G217:G253)</f>
        <v>9709156</v>
      </c>
      <c r="H255" s="126"/>
      <c r="I255" s="24">
        <f>SUM(I217:I253)</f>
        <v>36886394</v>
      </c>
      <c r="J255" s="126"/>
      <c r="K255" s="24">
        <f>SUM(K217:K253)</f>
        <v>1511927</v>
      </c>
      <c r="L255" s="126"/>
      <c r="M255" s="24">
        <f>SUM(M217:M253)</f>
        <v>5423495</v>
      </c>
      <c r="N255" s="268"/>
      <c r="O255" s="24">
        <f>SUM(O217:O253)</f>
        <v>13515665</v>
      </c>
      <c r="P255" s="268"/>
      <c r="Q255" s="24">
        <f>SUM(Q217:Q253)</f>
        <v>0</v>
      </c>
      <c r="R255" s="126"/>
      <c r="S255" s="24">
        <f>SUM(S217:S253)</f>
        <v>5436706</v>
      </c>
      <c r="T255" s="126"/>
      <c r="U255" s="24">
        <f>SUM(U217:U253)</f>
        <v>32766</v>
      </c>
      <c r="V255" s="126"/>
      <c r="W255" s="126"/>
      <c r="X255" s="24">
        <f>SUM(X217:X253)</f>
        <v>15111787</v>
      </c>
      <c r="Y255" s="126"/>
      <c r="Z255" s="24">
        <f>SUM(Z217:Z253)</f>
        <v>82152849</v>
      </c>
      <c r="AA255" s="25"/>
      <c r="AB255" s="24">
        <f>SUM(AB217:AB253)</f>
        <v>23562</v>
      </c>
      <c r="AC255" s="25"/>
      <c r="AD255" s="24">
        <f>SUM(AD217:AD253)</f>
        <v>2344598</v>
      </c>
      <c r="AE255" s="126"/>
      <c r="AF255" s="24">
        <f>SUM(AF217:AF253)</f>
        <v>204160693</v>
      </c>
      <c r="AG255" s="272"/>
      <c r="AH255" s="26">
        <f>AF255/AN255</f>
        <v>585.67402199138814</v>
      </c>
      <c r="AI255" s="126"/>
      <c r="AJ255" s="22">
        <f>IF(AH$255,AH255/AH$255*100,0)</f>
        <v>100</v>
      </c>
      <c r="AK255" s="268"/>
      <c r="AL255" s="131">
        <f>AL253</f>
        <v>38</v>
      </c>
      <c r="AN255" s="29">
        <f>SUM(AN217:AN253)</f>
        <v>348591</v>
      </c>
    </row>
    <row r="256" spans="1:40" ht="8.85" customHeight="1" x14ac:dyDescent="0.25">
      <c r="A256" s="126"/>
      <c r="B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row>
    <row r="257" spans="1:40" ht="12" thickBot="1" x14ac:dyDescent="0.3">
      <c r="A257" s="138">
        <f>A53+A195+A255</f>
        <v>170</v>
      </c>
      <c r="B257" s="126"/>
      <c r="C257" s="123" t="s">
        <v>247</v>
      </c>
      <c r="D257" s="126"/>
      <c r="E257" s="27">
        <f>E53+E195+E255</f>
        <v>1701930902</v>
      </c>
      <c r="F257" s="126"/>
      <c r="G257" s="27">
        <f>G53+G195+G255</f>
        <v>323707426</v>
      </c>
      <c r="H257" s="126"/>
      <c r="I257" s="27">
        <f>I53+I195+I255</f>
        <v>912530861</v>
      </c>
      <c r="J257" s="126"/>
      <c r="K257" s="27">
        <f>K53+K195+K255</f>
        <v>11819309</v>
      </c>
      <c r="L257" s="126"/>
      <c r="M257" s="27">
        <f>M53+M195+M255</f>
        <v>180353308</v>
      </c>
      <c r="N257" s="268"/>
      <c r="O257" s="27">
        <f>O53+O195+O255</f>
        <v>119635931.40000001</v>
      </c>
      <c r="P257" s="268"/>
      <c r="Q257" s="27">
        <f>Q53+Q195+Q255</f>
        <v>219361885</v>
      </c>
      <c r="R257" s="126"/>
      <c r="S257" s="27">
        <f>S53+S195+S255</f>
        <v>67901628</v>
      </c>
      <c r="T257" s="126"/>
      <c r="U257" s="27">
        <f>U53+U195+U255</f>
        <v>19874901</v>
      </c>
      <c r="V257" s="126"/>
      <c r="W257" s="126"/>
      <c r="X257" s="27">
        <f>X53+X195+X255</f>
        <v>264834219</v>
      </c>
      <c r="Y257" s="126"/>
      <c r="Z257" s="27">
        <f>Z53+Z195+Z255</f>
        <v>762481917</v>
      </c>
      <c r="AA257" s="25"/>
      <c r="AB257" s="27">
        <f>AB53+AB195+AB255</f>
        <v>21004391</v>
      </c>
      <c r="AC257" s="25"/>
      <c r="AD257" s="27">
        <f>(AD53+AD195+AD255)</f>
        <v>164439206.47</v>
      </c>
      <c r="AE257" s="126"/>
      <c r="AF257" s="27">
        <f>AF53+AF195+AF255</f>
        <v>4769875884.8699999</v>
      </c>
      <c r="AG257" s="272"/>
      <c r="AH257" s="26">
        <f>AF257/AN257</f>
        <v>550.13128352428112</v>
      </c>
      <c r="AI257" s="126"/>
      <c r="AJ257" s="22"/>
      <c r="AK257" s="268"/>
      <c r="AL257" s="138">
        <f>AL53+AL195+AL255</f>
        <v>171</v>
      </c>
      <c r="AN257" s="29">
        <f>AN53+AN195+AN255</f>
        <v>8670432</v>
      </c>
    </row>
    <row r="258" spans="1:40" ht="8.85" customHeight="1" thickTop="1" x14ac:dyDescent="0.25">
      <c r="A258" s="126"/>
      <c r="B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row>
    <row r="259" spans="1:40" ht="8.85" customHeight="1" x14ac:dyDescent="0.25">
      <c r="A259" s="126"/>
      <c r="B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row>
    <row r="260" spans="1:40" ht="11.1" customHeight="1" x14ac:dyDescent="0.25">
      <c r="A260" s="126"/>
      <c r="B260" s="126"/>
      <c r="C260" s="94" t="s">
        <v>248</v>
      </c>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row>
    <row r="261" spans="1:40" ht="5.65" customHeight="1" x14ac:dyDescent="0.25">
      <c r="A261" s="126"/>
      <c r="B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row>
    <row r="262" spans="1:40" ht="8.85" customHeight="1" x14ac:dyDescent="0.25">
      <c r="A262" s="126"/>
      <c r="B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row>
    <row r="263" spans="1:40" ht="8.85" customHeight="1" x14ac:dyDescent="0.25">
      <c r="A263" s="126"/>
      <c r="B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row>
    <row r="264" spans="1:40" ht="8.85" customHeight="1" x14ac:dyDescent="0.25">
      <c r="A264" s="126"/>
      <c r="B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row>
    <row r="265" spans="1:40" ht="8.85" customHeight="1" x14ac:dyDescent="0.25">
      <c r="A265" s="126"/>
      <c r="B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row>
    <row r="266" spans="1:40" ht="8.85" customHeight="1" x14ac:dyDescent="0.25">
      <c r="A266" s="126"/>
      <c r="B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row>
    <row r="267" spans="1:40" ht="8.85" customHeight="1" x14ac:dyDescent="0.25">
      <c r="A267" s="126"/>
      <c r="B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row>
    <row r="268" spans="1:40" ht="8.85" hidden="1" customHeight="1" x14ac:dyDescent="0.25">
      <c r="A268" s="126"/>
      <c r="B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row>
    <row r="269" spans="1:40" ht="8.85" hidden="1" customHeight="1" x14ac:dyDescent="0.25">
      <c r="A269" s="126"/>
      <c r="B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row>
    <row r="270" spans="1:40" ht="8.85" customHeight="1" x14ac:dyDescent="0.25">
      <c r="A270" s="126"/>
      <c r="B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row>
    <row r="271" spans="1:40" ht="8.85" customHeight="1" x14ac:dyDescent="0.25">
      <c r="A271" s="126"/>
      <c r="B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row>
    <row r="272" spans="1:40" s="111" customFormat="1" ht="10.5" customHeight="1" x14ac:dyDescent="0.25">
      <c r="A272" s="134"/>
      <c r="AM272" s="135"/>
    </row>
  </sheetData>
  <printOptions gridLinesSet="0"/>
  <pageMargins left="3.75" right="0.25" top="0.5" bottom="0.3" header="0.5" footer="0.5"/>
  <pageSetup paperSize="17" pageOrder="overThenDown" orientation="landscape" r:id="rId1"/>
  <headerFooter alignWithMargins="0"/>
  <rowBreaks count="3" manualBreakCount="3">
    <brk id="68" max="44" man="1"/>
    <brk id="135" max="44" man="1"/>
    <brk id="203" max="44" man="1"/>
  </rowBreaks>
  <colBreaks count="1" manualBreakCount="1">
    <brk id="22" max="30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1C52D-55D7-4767-BFC6-7F3EBAFE1704}">
  <sheetPr transitionEvaluation="1" transitionEntry="1"/>
  <dimension ref="A1:CD272"/>
  <sheetViews>
    <sheetView showGridLines="0" zoomScale="130" zoomScaleNormal="130" workbookViewId="0">
      <pane xSplit="3" ySplit="12" topLeftCell="D13" activePane="bottomRight" state="frozen"/>
      <selection pane="topRight"/>
      <selection pane="bottomLeft"/>
      <selection pane="bottomRight"/>
    </sheetView>
  </sheetViews>
  <sheetFormatPr defaultColWidth="12.7109375" defaultRowHeight="9.75" customHeight="1" x14ac:dyDescent="0.25"/>
  <cols>
    <col min="1" max="1" width="4.140625" style="94" customWidth="1"/>
    <col min="2" max="2" width="1.5703125" style="94" customWidth="1"/>
    <col min="3" max="3" width="11.7109375" style="94" customWidth="1"/>
    <col min="4" max="4" width="1.28515625" style="94" customWidth="1"/>
    <col min="5" max="5" width="12.7109375" style="94" customWidth="1"/>
    <col min="6" max="6" width="1.5703125" style="94" customWidth="1"/>
    <col min="7" max="7" width="7.5703125" style="94" customWidth="1"/>
    <col min="8" max="8" width="1.5703125" style="94" customWidth="1"/>
    <col min="9" max="9" width="7.5703125" style="94" customWidth="1"/>
    <col min="10" max="10" width="1.85546875" style="94" customWidth="1"/>
    <col min="11" max="11" width="11.85546875" style="94" customWidth="1"/>
    <col min="12" max="12" width="0.85546875" style="94" customWidth="1"/>
    <col min="13" max="13" width="7.42578125" style="94" customWidth="1"/>
    <col min="14" max="14" width="2.140625" style="94" customWidth="1"/>
    <col min="15" max="15" width="6.7109375" style="94" customWidth="1"/>
    <col min="16" max="16" width="1.28515625" style="94" customWidth="1"/>
    <col min="17" max="17" width="12.7109375" style="94" customWidth="1"/>
    <col min="18" max="18" width="1.5703125" style="94" customWidth="1"/>
    <col min="19" max="19" width="8.140625" style="94" customWidth="1"/>
    <col min="20" max="20" width="1.5703125" style="94" customWidth="1"/>
    <col min="21" max="21" width="6.7109375" style="94" customWidth="1"/>
    <col min="22" max="22" width="1.28515625" style="94" customWidth="1"/>
    <col min="23" max="23" width="12.7109375" style="94" customWidth="1"/>
    <col min="24" max="24" width="1.28515625" style="94" customWidth="1"/>
    <col min="25" max="25" width="8.140625" style="94" customWidth="1"/>
    <col min="26" max="26" width="1.5703125" style="94" customWidth="1"/>
    <col min="27" max="27" width="6.7109375" style="94" customWidth="1"/>
    <col min="28" max="28" width="1.28515625" style="94" customWidth="1"/>
    <col min="29" max="29" width="12.7109375" style="94" customWidth="1"/>
    <col min="30" max="30" width="0.85546875" style="94" customWidth="1"/>
    <col min="31" max="31" width="8.140625" style="94" customWidth="1"/>
    <col min="32" max="32" width="1.7109375" style="94" customWidth="1"/>
    <col min="33" max="33" width="8.42578125" style="94" customWidth="1"/>
    <col min="34" max="35" width="1.5703125" style="94" customWidth="1"/>
    <col min="36" max="36" width="14.42578125" style="94" customWidth="1"/>
    <col min="37" max="37" width="1.5703125" style="94" customWidth="1"/>
    <col min="38" max="38" width="9.28515625" style="94" customWidth="1"/>
    <col min="39" max="39" width="1.5703125" style="94" customWidth="1"/>
    <col min="40" max="40" width="8.42578125" style="94" customWidth="1"/>
    <col min="41" max="41" width="1.5703125" style="94" customWidth="1"/>
    <col min="42" max="42" width="14.42578125" style="94" customWidth="1"/>
    <col min="43" max="43" width="1.5703125" style="94" customWidth="1"/>
    <col min="44" max="44" width="9.28515625" style="94" customWidth="1"/>
    <col min="45" max="45" width="1.5703125" style="94" customWidth="1"/>
    <col min="46" max="46" width="9.28515625" style="94" customWidth="1"/>
    <col min="47" max="47" width="1.5703125" style="94" customWidth="1"/>
    <col min="48" max="48" width="14.42578125" style="94" customWidth="1"/>
    <col min="49" max="49" width="1.5703125" style="94" customWidth="1"/>
    <col min="50" max="50" width="9.28515625" style="94" customWidth="1"/>
    <col min="51" max="51" width="1.5703125" style="94" customWidth="1"/>
    <col min="52" max="52" width="9.28515625" style="94" customWidth="1"/>
    <col min="53" max="53" width="1.5703125" style="94" customWidth="1"/>
    <col min="54" max="54" width="12.7109375" style="94" customWidth="1"/>
    <col min="55" max="55" width="1.5703125" style="94" customWidth="1"/>
    <col min="56" max="56" width="9.28515625" style="94" customWidth="1"/>
    <col min="57" max="57" width="1.5703125" style="94" customWidth="1"/>
    <col min="58" max="58" width="9.28515625" style="94" customWidth="1"/>
    <col min="59" max="59" width="1.5703125" style="94" customWidth="1"/>
    <col min="60" max="60" width="14.42578125" style="94" customWidth="1"/>
    <col min="61" max="61" width="1.5703125" style="94" customWidth="1"/>
    <col min="62" max="62" width="5" style="94" customWidth="1"/>
    <col min="63" max="63" width="5.42578125" style="94" customWidth="1"/>
    <col min="64" max="64" width="9.28515625" style="94" hidden="1" customWidth="1"/>
    <col min="65" max="65" width="1.5703125" style="94" hidden="1" customWidth="1"/>
    <col min="66" max="66" width="12.7109375" style="94" hidden="1" customWidth="1"/>
    <col min="67" max="67" width="1.5703125" style="94" hidden="1" customWidth="1"/>
    <col min="68" max="68" width="12.7109375" style="94" hidden="1" customWidth="1"/>
    <col min="69" max="69" width="1.5703125" style="94" hidden="1" customWidth="1"/>
    <col min="70" max="70" width="12.7109375" style="94" hidden="1" customWidth="1"/>
    <col min="71" max="71" width="1.5703125" style="94" hidden="1" customWidth="1"/>
    <col min="72" max="72" width="12.7109375" style="94" hidden="1" customWidth="1"/>
    <col min="73" max="73" width="1.5703125" style="94" hidden="1" customWidth="1"/>
    <col min="74" max="74" width="12.7109375" style="94" hidden="1" customWidth="1"/>
    <col min="75" max="75" width="1.5703125" style="94" hidden="1" customWidth="1"/>
    <col min="76" max="76" width="12.7109375" style="94" hidden="1" customWidth="1"/>
    <col min="77" max="77" width="1.5703125" style="94" hidden="1" customWidth="1"/>
    <col min="78" max="78" width="12.7109375" style="94" hidden="1" customWidth="1"/>
    <col min="79" max="79" width="1.5703125" style="94" hidden="1" customWidth="1"/>
    <col min="80" max="80" width="12.7109375" style="94" hidden="1" customWidth="1"/>
    <col min="81" max="81" width="1.5703125" style="94" hidden="1" customWidth="1"/>
    <col min="82" max="82" width="12.7109375" style="94" hidden="1" customWidth="1"/>
    <col min="83" max="256" width="12.7109375" style="94"/>
    <col min="257" max="257" width="4.140625" style="94" customWidth="1"/>
    <col min="258" max="258" width="1.5703125" style="94" customWidth="1"/>
    <col min="259" max="259" width="14.42578125" style="94" customWidth="1"/>
    <col min="260" max="260" width="1.28515625" style="94" customWidth="1"/>
    <col min="261" max="261" width="12.7109375" style="94"/>
    <col min="262" max="262" width="1.5703125" style="94" customWidth="1"/>
    <col min="263" max="263" width="7.5703125" style="94" customWidth="1"/>
    <col min="264" max="264" width="1.5703125" style="94" customWidth="1"/>
    <col min="265" max="265" width="7.5703125" style="94" customWidth="1"/>
    <col min="266" max="266" width="1.85546875" style="94" customWidth="1"/>
    <col min="267" max="267" width="11.85546875" style="94" customWidth="1"/>
    <col min="268" max="268" width="0.85546875" style="94" customWidth="1"/>
    <col min="269" max="269" width="7.42578125" style="94" customWidth="1"/>
    <col min="270" max="270" width="2.140625" style="94" customWidth="1"/>
    <col min="271" max="271" width="6.7109375" style="94" customWidth="1"/>
    <col min="272" max="272" width="1.28515625" style="94" customWidth="1"/>
    <col min="273" max="273" width="12.7109375" style="94"/>
    <col min="274" max="274" width="1.5703125" style="94" customWidth="1"/>
    <col min="275" max="275" width="8.140625" style="94" customWidth="1"/>
    <col min="276" max="276" width="1.5703125" style="94" customWidth="1"/>
    <col min="277" max="277" width="6.7109375" style="94" customWidth="1"/>
    <col min="278" max="278" width="1.28515625" style="94" customWidth="1"/>
    <col min="279" max="279" width="12.7109375" style="94"/>
    <col min="280" max="280" width="1.28515625" style="94" customWidth="1"/>
    <col min="281" max="281" width="8.140625" style="94" customWidth="1"/>
    <col min="282" max="282" width="1.5703125" style="94" customWidth="1"/>
    <col min="283" max="283" width="6.7109375" style="94" customWidth="1"/>
    <col min="284" max="284" width="1.28515625" style="94" customWidth="1"/>
    <col min="285" max="285" width="12.7109375" style="94"/>
    <col min="286" max="286" width="0.85546875" style="94" customWidth="1"/>
    <col min="287" max="287" width="8.140625" style="94" customWidth="1"/>
    <col min="288" max="288" width="1.7109375" style="94" customWidth="1"/>
    <col min="289" max="289" width="8.42578125" style="94" customWidth="1"/>
    <col min="290" max="291" width="1.5703125" style="94" customWidth="1"/>
    <col min="292" max="292" width="14.42578125" style="94" customWidth="1"/>
    <col min="293" max="293" width="1.5703125" style="94" customWidth="1"/>
    <col min="294" max="294" width="9.28515625" style="94" customWidth="1"/>
    <col min="295" max="295" width="1.5703125" style="94" customWidth="1"/>
    <col min="296" max="296" width="8.42578125" style="94" customWidth="1"/>
    <col min="297" max="297" width="1.5703125" style="94" customWidth="1"/>
    <col min="298" max="298" width="14.42578125" style="94" customWidth="1"/>
    <col min="299" max="299" width="1.5703125" style="94" customWidth="1"/>
    <col min="300" max="300" width="9.28515625" style="94" customWidth="1"/>
    <col min="301" max="301" width="1.5703125" style="94" customWidth="1"/>
    <col min="302" max="302" width="9.28515625" style="94" customWidth="1"/>
    <col min="303" max="303" width="1.5703125" style="94" customWidth="1"/>
    <col min="304" max="304" width="14.42578125" style="94" customWidth="1"/>
    <col min="305" max="305" width="1.5703125" style="94" customWidth="1"/>
    <col min="306" max="306" width="9.28515625" style="94" customWidth="1"/>
    <col min="307" max="307" width="1.5703125" style="94" customWidth="1"/>
    <col min="308" max="308" width="9.28515625" style="94" customWidth="1"/>
    <col min="309" max="309" width="1.5703125" style="94" customWidth="1"/>
    <col min="310" max="310" width="12.7109375" style="94"/>
    <col min="311" max="311" width="1.5703125" style="94" customWidth="1"/>
    <col min="312" max="312" width="9.28515625" style="94" customWidth="1"/>
    <col min="313" max="313" width="1.5703125" style="94" customWidth="1"/>
    <col min="314" max="314" width="9.28515625" style="94" customWidth="1"/>
    <col min="315" max="315" width="1.5703125" style="94" customWidth="1"/>
    <col min="316" max="316" width="14.42578125" style="94" customWidth="1"/>
    <col min="317" max="317" width="1.5703125" style="94" customWidth="1"/>
    <col min="318" max="318" width="5" style="94" customWidth="1"/>
    <col min="319" max="319" width="5.42578125" style="94" customWidth="1"/>
    <col min="320" max="338" width="0" style="94" hidden="1" customWidth="1"/>
    <col min="339" max="512" width="12.7109375" style="94"/>
    <col min="513" max="513" width="4.140625" style="94" customWidth="1"/>
    <col min="514" max="514" width="1.5703125" style="94" customWidth="1"/>
    <col min="515" max="515" width="14.42578125" style="94" customWidth="1"/>
    <col min="516" max="516" width="1.28515625" style="94" customWidth="1"/>
    <col min="517" max="517" width="12.7109375" style="94"/>
    <col min="518" max="518" width="1.5703125" style="94" customWidth="1"/>
    <col min="519" max="519" width="7.5703125" style="94" customWidth="1"/>
    <col min="520" max="520" width="1.5703125" style="94" customWidth="1"/>
    <col min="521" max="521" width="7.5703125" style="94" customWidth="1"/>
    <col min="522" max="522" width="1.85546875" style="94" customWidth="1"/>
    <col min="523" max="523" width="11.85546875" style="94" customWidth="1"/>
    <col min="524" max="524" width="0.85546875" style="94" customWidth="1"/>
    <col min="525" max="525" width="7.42578125" style="94" customWidth="1"/>
    <col min="526" max="526" width="2.140625" style="94" customWidth="1"/>
    <col min="527" max="527" width="6.7109375" style="94" customWidth="1"/>
    <col min="528" max="528" width="1.28515625" style="94" customWidth="1"/>
    <col min="529" max="529" width="12.7109375" style="94"/>
    <col min="530" max="530" width="1.5703125" style="94" customWidth="1"/>
    <col min="531" max="531" width="8.140625" style="94" customWidth="1"/>
    <col min="532" max="532" width="1.5703125" style="94" customWidth="1"/>
    <col min="533" max="533" width="6.7109375" style="94" customWidth="1"/>
    <col min="534" max="534" width="1.28515625" style="94" customWidth="1"/>
    <col min="535" max="535" width="12.7109375" style="94"/>
    <col min="536" max="536" width="1.28515625" style="94" customWidth="1"/>
    <col min="537" max="537" width="8.140625" style="94" customWidth="1"/>
    <col min="538" max="538" width="1.5703125" style="94" customWidth="1"/>
    <col min="539" max="539" width="6.7109375" style="94" customWidth="1"/>
    <col min="540" max="540" width="1.28515625" style="94" customWidth="1"/>
    <col min="541" max="541" width="12.7109375" style="94"/>
    <col min="542" max="542" width="0.85546875" style="94" customWidth="1"/>
    <col min="543" max="543" width="8.140625" style="94" customWidth="1"/>
    <col min="544" max="544" width="1.7109375" style="94" customWidth="1"/>
    <col min="545" max="545" width="8.42578125" style="94" customWidth="1"/>
    <col min="546" max="547" width="1.5703125" style="94" customWidth="1"/>
    <col min="548" max="548" width="14.42578125" style="94" customWidth="1"/>
    <col min="549" max="549" width="1.5703125" style="94" customWidth="1"/>
    <col min="550" max="550" width="9.28515625" style="94" customWidth="1"/>
    <col min="551" max="551" width="1.5703125" style="94" customWidth="1"/>
    <col min="552" max="552" width="8.42578125" style="94" customWidth="1"/>
    <col min="553" max="553" width="1.5703125" style="94" customWidth="1"/>
    <col min="554" max="554" width="14.42578125" style="94" customWidth="1"/>
    <col min="555" max="555" width="1.5703125" style="94" customWidth="1"/>
    <col min="556" max="556" width="9.28515625" style="94" customWidth="1"/>
    <col min="557" max="557" width="1.5703125" style="94" customWidth="1"/>
    <col min="558" max="558" width="9.28515625" style="94" customWidth="1"/>
    <col min="559" max="559" width="1.5703125" style="94" customWidth="1"/>
    <col min="560" max="560" width="14.42578125" style="94" customWidth="1"/>
    <col min="561" max="561" width="1.5703125" style="94" customWidth="1"/>
    <col min="562" max="562" width="9.28515625" style="94" customWidth="1"/>
    <col min="563" max="563" width="1.5703125" style="94" customWidth="1"/>
    <col min="564" max="564" width="9.28515625" style="94" customWidth="1"/>
    <col min="565" max="565" width="1.5703125" style="94" customWidth="1"/>
    <col min="566" max="566" width="12.7109375" style="94"/>
    <col min="567" max="567" width="1.5703125" style="94" customWidth="1"/>
    <col min="568" max="568" width="9.28515625" style="94" customWidth="1"/>
    <col min="569" max="569" width="1.5703125" style="94" customWidth="1"/>
    <col min="570" max="570" width="9.28515625" style="94" customWidth="1"/>
    <col min="571" max="571" width="1.5703125" style="94" customWidth="1"/>
    <col min="572" max="572" width="14.42578125" style="94" customWidth="1"/>
    <col min="573" max="573" width="1.5703125" style="94" customWidth="1"/>
    <col min="574" max="574" width="5" style="94" customWidth="1"/>
    <col min="575" max="575" width="5.42578125" style="94" customWidth="1"/>
    <col min="576" max="594" width="0" style="94" hidden="1" customWidth="1"/>
    <col min="595" max="768" width="12.7109375" style="94"/>
    <col min="769" max="769" width="4.140625" style="94" customWidth="1"/>
    <col min="770" max="770" width="1.5703125" style="94" customWidth="1"/>
    <col min="771" max="771" width="14.42578125" style="94" customWidth="1"/>
    <col min="772" max="772" width="1.28515625" style="94" customWidth="1"/>
    <col min="773" max="773" width="12.7109375" style="94"/>
    <col min="774" max="774" width="1.5703125" style="94" customWidth="1"/>
    <col min="775" max="775" width="7.5703125" style="94" customWidth="1"/>
    <col min="776" max="776" width="1.5703125" style="94" customWidth="1"/>
    <col min="777" max="777" width="7.5703125" style="94" customWidth="1"/>
    <col min="778" max="778" width="1.85546875" style="94" customWidth="1"/>
    <col min="779" max="779" width="11.85546875" style="94" customWidth="1"/>
    <col min="780" max="780" width="0.85546875" style="94" customWidth="1"/>
    <col min="781" max="781" width="7.42578125" style="94" customWidth="1"/>
    <col min="782" max="782" width="2.140625" style="94" customWidth="1"/>
    <col min="783" max="783" width="6.7109375" style="94" customWidth="1"/>
    <col min="784" max="784" width="1.28515625" style="94" customWidth="1"/>
    <col min="785" max="785" width="12.7109375" style="94"/>
    <col min="786" max="786" width="1.5703125" style="94" customWidth="1"/>
    <col min="787" max="787" width="8.140625" style="94" customWidth="1"/>
    <col min="788" max="788" width="1.5703125" style="94" customWidth="1"/>
    <col min="789" max="789" width="6.7109375" style="94" customWidth="1"/>
    <col min="790" max="790" width="1.28515625" style="94" customWidth="1"/>
    <col min="791" max="791" width="12.7109375" style="94"/>
    <col min="792" max="792" width="1.28515625" style="94" customWidth="1"/>
    <col min="793" max="793" width="8.140625" style="94" customWidth="1"/>
    <col min="794" max="794" width="1.5703125" style="94" customWidth="1"/>
    <col min="795" max="795" width="6.7109375" style="94" customWidth="1"/>
    <col min="796" max="796" width="1.28515625" style="94" customWidth="1"/>
    <col min="797" max="797" width="12.7109375" style="94"/>
    <col min="798" max="798" width="0.85546875" style="94" customWidth="1"/>
    <col min="799" max="799" width="8.140625" style="94" customWidth="1"/>
    <col min="800" max="800" width="1.7109375" style="94" customWidth="1"/>
    <col min="801" max="801" width="8.42578125" style="94" customWidth="1"/>
    <col min="802" max="803" width="1.5703125" style="94" customWidth="1"/>
    <col min="804" max="804" width="14.42578125" style="94" customWidth="1"/>
    <col min="805" max="805" width="1.5703125" style="94" customWidth="1"/>
    <col min="806" max="806" width="9.28515625" style="94" customWidth="1"/>
    <col min="807" max="807" width="1.5703125" style="94" customWidth="1"/>
    <col min="808" max="808" width="8.42578125" style="94" customWidth="1"/>
    <col min="809" max="809" width="1.5703125" style="94" customWidth="1"/>
    <col min="810" max="810" width="14.42578125" style="94" customWidth="1"/>
    <col min="811" max="811" width="1.5703125" style="94" customWidth="1"/>
    <col min="812" max="812" width="9.28515625" style="94" customWidth="1"/>
    <col min="813" max="813" width="1.5703125" style="94" customWidth="1"/>
    <col min="814" max="814" width="9.28515625" style="94" customWidth="1"/>
    <col min="815" max="815" width="1.5703125" style="94" customWidth="1"/>
    <col min="816" max="816" width="14.42578125" style="94" customWidth="1"/>
    <col min="817" max="817" width="1.5703125" style="94" customWidth="1"/>
    <col min="818" max="818" width="9.28515625" style="94" customWidth="1"/>
    <col min="819" max="819" width="1.5703125" style="94" customWidth="1"/>
    <col min="820" max="820" width="9.28515625" style="94" customWidth="1"/>
    <col min="821" max="821" width="1.5703125" style="94" customWidth="1"/>
    <col min="822" max="822" width="12.7109375" style="94"/>
    <col min="823" max="823" width="1.5703125" style="94" customWidth="1"/>
    <col min="824" max="824" width="9.28515625" style="94" customWidth="1"/>
    <col min="825" max="825" width="1.5703125" style="94" customWidth="1"/>
    <col min="826" max="826" width="9.28515625" style="94" customWidth="1"/>
    <col min="827" max="827" width="1.5703125" style="94" customWidth="1"/>
    <col min="828" max="828" width="14.42578125" style="94" customWidth="1"/>
    <col min="829" max="829" width="1.5703125" style="94" customWidth="1"/>
    <col min="830" max="830" width="5" style="94" customWidth="1"/>
    <col min="831" max="831" width="5.42578125" style="94" customWidth="1"/>
    <col min="832" max="850" width="0" style="94" hidden="1" customWidth="1"/>
    <col min="851" max="1024" width="12.7109375" style="94"/>
    <col min="1025" max="1025" width="4.140625" style="94" customWidth="1"/>
    <col min="1026" max="1026" width="1.5703125" style="94" customWidth="1"/>
    <col min="1027" max="1027" width="14.42578125" style="94" customWidth="1"/>
    <col min="1028" max="1028" width="1.28515625" style="94" customWidth="1"/>
    <col min="1029" max="1029" width="12.7109375" style="94"/>
    <col min="1030" max="1030" width="1.5703125" style="94" customWidth="1"/>
    <col min="1031" max="1031" width="7.5703125" style="94" customWidth="1"/>
    <col min="1032" max="1032" width="1.5703125" style="94" customWidth="1"/>
    <col min="1033" max="1033" width="7.5703125" style="94" customWidth="1"/>
    <col min="1034" max="1034" width="1.85546875" style="94" customWidth="1"/>
    <col min="1035" max="1035" width="11.85546875" style="94" customWidth="1"/>
    <col min="1036" max="1036" width="0.85546875" style="94" customWidth="1"/>
    <col min="1037" max="1037" width="7.42578125" style="94" customWidth="1"/>
    <col min="1038" max="1038" width="2.140625" style="94" customWidth="1"/>
    <col min="1039" max="1039" width="6.7109375" style="94" customWidth="1"/>
    <col min="1040" max="1040" width="1.28515625" style="94" customWidth="1"/>
    <col min="1041" max="1041" width="12.7109375" style="94"/>
    <col min="1042" max="1042" width="1.5703125" style="94" customWidth="1"/>
    <col min="1043" max="1043" width="8.140625" style="94" customWidth="1"/>
    <col min="1044" max="1044" width="1.5703125" style="94" customWidth="1"/>
    <col min="1045" max="1045" width="6.7109375" style="94" customWidth="1"/>
    <col min="1046" max="1046" width="1.28515625" style="94" customWidth="1"/>
    <col min="1047" max="1047" width="12.7109375" style="94"/>
    <col min="1048" max="1048" width="1.28515625" style="94" customWidth="1"/>
    <col min="1049" max="1049" width="8.140625" style="94" customWidth="1"/>
    <col min="1050" max="1050" width="1.5703125" style="94" customWidth="1"/>
    <col min="1051" max="1051" width="6.7109375" style="94" customWidth="1"/>
    <col min="1052" max="1052" width="1.28515625" style="94" customWidth="1"/>
    <col min="1053" max="1053" width="12.7109375" style="94"/>
    <col min="1054" max="1054" width="0.85546875" style="94" customWidth="1"/>
    <col min="1055" max="1055" width="8.140625" style="94" customWidth="1"/>
    <col min="1056" max="1056" width="1.7109375" style="94" customWidth="1"/>
    <col min="1057" max="1057" width="8.42578125" style="94" customWidth="1"/>
    <col min="1058" max="1059" width="1.5703125" style="94" customWidth="1"/>
    <col min="1060" max="1060" width="14.42578125" style="94" customWidth="1"/>
    <col min="1061" max="1061" width="1.5703125" style="94" customWidth="1"/>
    <col min="1062" max="1062" width="9.28515625" style="94" customWidth="1"/>
    <col min="1063" max="1063" width="1.5703125" style="94" customWidth="1"/>
    <col min="1064" max="1064" width="8.42578125" style="94" customWidth="1"/>
    <col min="1065" max="1065" width="1.5703125" style="94" customWidth="1"/>
    <col min="1066" max="1066" width="14.42578125" style="94" customWidth="1"/>
    <col min="1067" max="1067" width="1.5703125" style="94" customWidth="1"/>
    <col min="1068" max="1068" width="9.28515625" style="94" customWidth="1"/>
    <col min="1069" max="1069" width="1.5703125" style="94" customWidth="1"/>
    <col min="1070" max="1070" width="9.28515625" style="94" customWidth="1"/>
    <col min="1071" max="1071" width="1.5703125" style="94" customWidth="1"/>
    <col min="1072" max="1072" width="14.42578125" style="94" customWidth="1"/>
    <col min="1073" max="1073" width="1.5703125" style="94" customWidth="1"/>
    <col min="1074" max="1074" width="9.28515625" style="94" customWidth="1"/>
    <col min="1075" max="1075" width="1.5703125" style="94" customWidth="1"/>
    <col min="1076" max="1076" width="9.28515625" style="94" customWidth="1"/>
    <col min="1077" max="1077" width="1.5703125" style="94" customWidth="1"/>
    <col min="1078" max="1078" width="12.7109375" style="94"/>
    <col min="1079" max="1079" width="1.5703125" style="94" customWidth="1"/>
    <col min="1080" max="1080" width="9.28515625" style="94" customWidth="1"/>
    <col min="1081" max="1081" width="1.5703125" style="94" customWidth="1"/>
    <col min="1082" max="1082" width="9.28515625" style="94" customWidth="1"/>
    <col min="1083" max="1083" width="1.5703125" style="94" customWidth="1"/>
    <col min="1084" max="1084" width="14.42578125" style="94" customWidth="1"/>
    <col min="1085" max="1085" width="1.5703125" style="94" customWidth="1"/>
    <col min="1086" max="1086" width="5" style="94" customWidth="1"/>
    <col min="1087" max="1087" width="5.42578125" style="94" customWidth="1"/>
    <col min="1088" max="1106" width="0" style="94" hidden="1" customWidth="1"/>
    <col min="1107" max="1280" width="12.7109375" style="94"/>
    <col min="1281" max="1281" width="4.140625" style="94" customWidth="1"/>
    <col min="1282" max="1282" width="1.5703125" style="94" customWidth="1"/>
    <col min="1283" max="1283" width="14.42578125" style="94" customWidth="1"/>
    <col min="1284" max="1284" width="1.28515625" style="94" customWidth="1"/>
    <col min="1285" max="1285" width="12.7109375" style="94"/>
    <col min="1286" max="1286" width="1.5703125" style="94" customWidth="1"/>
    <col min="1287" max="1287" width="7.5703125" style="94" customWidth="1"/>
    <col min="1288" max="1288" width="1.5703125" style="94" customWidth="1"/>
    <col min="1289" max="1289" width="7.5703125" style="94" customWidth="1"/>
    <col min="1290" max="1290" width="1.85546875" style="94" customWidth="1"/>
    <col min="1291" max="1291" width="11.85546875" style="94" customWidth="1"/>
    <col min="1292" max="1292" width="0.85546875" style="94" customWidth="1"/>
    <col min="1293" max="1293" width="7.42578125" style="94" customWidth="1"/>
    <col min="1294" max="1294" width="2.140625" style="94" customWidth="1"/>
    <col min="1295" max="1295" width="6.7109375" style="94" customWidth="1"/>
    <col min="1296" max="1296" width="1.28515625" style="94" customWidth="1"/>
    <col min="1297" max="1297" width="12.7109375" style="94"/>
    <col min="1298" max="1298" width="1.5703125" style="94" customWidth="1"/>
    <col min="1299" max="1299" width="8.140625" style="94" customWidth="1"/>
    <col min="1300" max="1300" width="1.5703125" style="94" customWidth="1"/>
    <col min="1301" max="1301" width="6.7109375" style="94" customWidth="1"/>
    <col min="1302" max="1302" width="1.28515625" style="94" customWidth="1"/>
    <col min="1303" max="1303" width="12.7109375" style="94"/>
    <col min="1304" max="1304" width="1.28515625" style="94" customWidth="1"/>
    <col min="1305" max="1305" width="8.140625" style="94" customWidth="1"/>
    <col min="1306" max="1306" width="1.5703125" style="94" customWidth="1"/>
    <col min="1307" max="1307" width="6.7109375" style="94" customWidth="1"/>
    <col min="1308" max="1308" width="1.28515625" style="94" customWidth="1"/>
    <col min="1309" max="1309" width="12.7109375" style="94"/>
    <col min="1310" max="1310" width="0.85546875" style="94" customWidth="1"/>
    <col min="1311" max="1311" width="8.140625" style="94" customWidth="1"/>
    <col min="1312" max="1312" width="1.7109375" style="94" customWidth="1"/>
    <col min="1313" max="1313" width="8.42578125" style="94" customWidth="1"/>
    <col min="1314" max="1315" width="1.5703125" style="94" customWidth="1"/>
    <col min="1316" max="1316" width="14.42578125" style="94" customWidth="1"/>
    <col min="1317" max="1317" width="1.5703125" style="94" customWidth="1"/>
    <col min="1318" max="1318" width="9.28515625" style="94" customWidth="1"/>
    <col min="1319" max="1319" width="1.5703125" style="94" customWidth="1"/>
    <col min="1320" max="1320" width="8.42578125" style="94" customWidth="1"/>
    <col min="1321" max="1321" width="1.5703125" style="94" customWidth="1"/>
    <col min="1322" max="1322" width="14.42578125" style="94" customWidth="1"/>
    <col min="1323" max="1323" width="1.5703125" style="94" customWidth="1"/>
    <col min="1324" max="1324" width="9.28515625" style="94" customWidth="1"/>
    <col min="1325" max="1325" width="1.5703125" style="94" customWidth="1"/>
    <col min="1326" max="1326" width="9.28515625" style="94" customWidth="1"/>
    <col min="1327" max="1327" width="1.5703125" style="94" customWidth="1"/>
    <col min="1328" max="1328" width="14.42578125" style="94" customWidth="1"/>
    <col min="1329" max="1329" width="1.5703125" style="94" customWidth="1"/>
    <col min="1330" max="1330" width="9.28515625" style="94" customWidth="1"/>
    <col min="1331" max="1331" width="1.5703125" style="94" customWidth="1"/>
    <col min="1332" max="1332" width="9.28515625" style="94" customWidth="1"/>
    <col min="1333" max="1333" width="1.5703125" style="94" customWidth="1"/>
    <col min="1334" max="1334" width="12.7109375" style="94"/>
    <col min="1335" max="1335" width="1.5703125" style="94" customWidth="1"/>
    <col min="1336" max="1336" width="9.28515625" style="94" customWidth="1"/>
    <col min="1337" max="1337" width="1.5703125" style="94" customWidth="1"/>
    <col min="1338" max="1338" width="9.28515625" style="94" customWidth="1"/>
    <col min="1339" max="1339" width="1.5703125" style="94" customWidth="1"/>
    <col min="1340" max="1340" width="14.42578125" style="94" customWidth="1"/>
    <col min="1341" max="1341" width="1.5703125" style="94" customWidth="1"/>
    <col min="1342" max="1342" width="5" style="94" customWidth="1"/>
    <col min="1343" max="1343" width="5.42578125" style="94" customWidth="1"/>
    <col min="1344" max="1362" width="0" style="94" hidden="1" customWidth="1"/>
    <col min="1363" max="1536" width="12.7109375" style="94"/>
    <col min="1537" max="1537" width="4.140625" style="94" customWidth="1"/>
    <col min="1538" max="1538" width="1.5703125" style="94" customWidth="1"/>
    <col min="1539" max="1539" width="14.42578125" style="94" customWidth="1"/>
    <col min="1540" max="1540" width="1.28515625" style="94" customWidth="1"/>
    <col min="1541" max="1541" width="12.7109375" style="94"/>
    <col min="1542" max="1542" width="1.5703125" style="94" customWidth="1"/>
    <col min="1543" max="1543" width="7.5703125" style="94" customWidth="1"/>
    <col min="1544" max="1544" width="1.5703125" style="94" customWidth="1"/>
    <col min="1545" max="1545" width="7.5703125" style="94" customWidth="1"/>
    <col min="1546" max="1546" width="1.85546875" style="94" customWidth="1"/>
    <col min="1547" max="1547" width="11.85546875" style="94" customWidth="1"/>
    <col min="1548" max="1548" width="0.85546875" style="94" customWidth="1"/>
    <col min="1549" max="1549" width="7.42578125" style="94" customWidth="1"/>
    <col min="1550" max="1550" width="2.140625" style="94" customWidth="1"/>
    <col min="1551" max="1551" width="6.7109375" style="94" customWidth="1"/>
    <col min="1552" max="1552" width="1.28515625" style="94" customWidth="1"/>
    <col min="1553" max="1553" width="12.7109375" style="94"/>
    <col min="1554" max="1554" width="1.5703125" style="94" customWidth="1"/>
    <col min="1555" max="1555" width="8.140625" style="94" customWidth="1"/>
    <col min="1556" max="1556" width="1.5703125" style="94" customWidth="1"/>
    <col min="1557" max="1557" width="6.7109375" style="94" customWidth="1"/>
    <col min="1558" max="1558" width="1.28515625" style="94" customWidth="1"/>
    <col min="1559" max="1559" width="12.7109375" style="94"/>
    <col min="1560" max="1560" width="1.28515625" style="94" customWidth="1"/>
    <col min="1561" max="1561" width="8.140625" style="94" customWidth="1"/>
    <col min="1562" max="1562" width="1.5703125" style="94" customWidth="1"/>
    <col min="1563" max="1563" width="6.7109375" style="94" customWidth="1"/>
    <col min="1564" max="1564" width="1.28515625" style="94" customWidth="1"/>
    <col min="1565" max="1565" width="12.7109375" style="94"/>
    <col min="1566" max="1566" width="0.85546875" style="94" customWidth="1"/>
    <col min="1567" max="1567" width="8.140625" style="94" customWidth="1"/>
    <col min="1568" max="1568" width="1.7109375" style="94" customWidth="1"/>
    <col min="1569" max="1569" width="8.42578125" style="94" customWidth="1"/>
    <col min="1570" max="1571" width="1.5703125" style="94" customWidth="1"/>
    <col min="1572" max="1572" width="14.42578125" style="94" customWidth="1"/>
    <col min="1573" max="1573" width="1.5703125" style="94" customWidth="1"/>
    <col min="1574" max="1574" width="9.28515625" style="94" customWidth="1"/>
    <col min="1575" max="1575" width="1.5703125" style="94" customWidth="1"/>
    <col min="1576" max="1576" width="8.42578125" style="94" customWidth="1"/>
    <col min="1577" max="1577" width="1.5703125" style="94" customWidth="1"/>
    <col min="1578" max="1578" width="14.42578125" style="94" customWidth="1"/>
    <col min="1579" max="1579" width="1.5703125" style="94" customWidth="1"/>
    <col min="1580" max="1580" width="9.28515625" style="94" customWidth="1"/>
    <col min="1581" max="1581" width="1.5703125" style="94" customWidth="1"/>
    <col min="1582" max="1582" width="9.28515625" style="94" customWidth="1"/>
    <col min="1583" max="1583" width="1.5703125" style="94" customWidth="1"/>
    <col min="1584" max="1584" width="14.42578125" style="94" customWidth="1"/>
    <col min="1585" max="1585" width="1.5703125" style="94" customWidth="1"/>
    <col min="1586" max="1586" width="9.28515625" style="94" customWidth="1"/>
    <col min="1587" max="1587" width="1.5703125" style="94" customWidth="1"/>
    <col min="1588" max="1588" width="9.28515625" style="94" customWidth="1"/>
    <col min="1589" max="1589" width="1.5703125" style="94" customWidth="1"/>
    <col min="1590" max="1590" width="12.7109375" style="94"/>
    <col min="1591" max="1591" width="1.5703125" style="94" customWidth="1"/>
    <col min="1592" max="1592" width="9.28515625" style="94" customWidth="1"/>
    <col min="1593" max="1593" width="1.5703125" style="94" customWidth="1"/>
    <col min="1594" max="1594" width="9.28515625" style="94" customWidth="1"/>
    <col min="1595" max="1595" width="1.5703125" style="94" customWidth="1"/>
    <col min="1596" max="1596" width="14.42578125" style="94" customWidth="1"/>
    <col min="1597" max="1597" width="1.5703125" style="94" customWidth="1"/>
    <col min="1598" max="1598" width="5" style="94" customWidth="1"/>
    <col min="1599" max="1599" width="5.42578125" style="94" customWidth="1"/>
    <col min="1600" max="1618" width="0" style="94" hidden="1" customWidth="1"/>
    <col min="1619" max="1792" width="12.7109375" style="94"/>
    <col min="1793" max="1793" width="4.140625" style="94" customWidth="1"/>
    <col min="1794" max="1794" width="1.5703125" style="94" customWidth="1"/>
    <col min="1795" max="1795" width="14.42578125" style="94" customWidth="1"/>
    <col min="1796" max="1796" width="1.28515625" style="94" customWidth="1"/>
    <col min="1797" max="1797" width="12.7109375" style="94"/>
    <col min="1798" max="1798" width="1.5703125" style="94" customWidth="1"/>
    <col min="1799" max="1799" width="7.5703125" style="94" customWidth="1"/>
    <col min="1800" max="1800" width="1.5703125" style="94" customWidth="1"/>
    <col min="1801" max="1801" width="7.5703125" style="94" customWidth="1"/>
    <col min="1802" max="1802" width="1.85546875" style="94" customWidth="1"/>
    <col min="1803" max="1803" width="11.85546875" style="94" customWidth="1"/>
    <col min="1804" max="1804" width="0.85546875" style="94" customWidth="1"/>
    <col min="1805" max="1805" width="7.42578125" style="94" customWidth="1"/>
    <col min="1806" max="1806" width="2.140625" style="94" customWidth="1"/>
    <col min="1807" max="1807" width="6.7109375" style="94" customWidth="1"/>
    <col min="1808" max="1808" width="1.28515625" style="94" customWidth="1"/>
    <col min="1809" max="1809" width="12.7109375" style="94"/>
    <col min="1810" max="1810" width="1.5703125" style="94" customWidth="1"/>
    <col min="1811" max="1811" width="8.140625" style="94" customWidth="1"/>
    <col min="1812" max="1812" width="1.5703125" style="94" customWidth="1"/>
    <col min="1813" max="1813" width="6.7109375" style="94" customWidth="1"/>
    <col min="1814" max="1814" width="1.28515625" style="94" customWidth="1"/>
    <col min="1815" max="1815" width="12.7109375" style="94"/>
    <col min="1816" max="1816" width="1.28515625" style="94" customWidth="1"/>
    <col min="1817" max="1817" width="8.140625" style="94" customWidth="1"/>
    <col min="1818" max="1818" width="1.5703125" style="94" customWidth="1"/>
    <col min="1819" max="1819" width="6.7109375" style="94" customWidth="1"/>
    <col min="1820" max="1820" width="1.28515625" style="94" customWidth="1"/>
    <col min="1821" max="1821" width="12.7109375" style="94"/>
    <col min="1822" max="1822" width="0.85546875" style="94" customWidth="1"/>
    <col min="1823" max="1823" width="8.140625" style="94" customWidth="1"/>
    <col min="1824" max="1824" width="1.7109375" style="94" customWidth="1"/>
    <col min="1825" max="1825" width="8.42578125" style="94" customWidth="1"/>
    <col min="1826" max="1827" width="1.5703125" style="94" customWidth="1"/>
    <col min="1828" max="1828" width="14.42578125" style="94" customWidth="1"/>
    <col min="1829" max="1829" width="1.5703125" style="94" customWidth="1"/>
    <col min="1830" max="1830" width="9.28515625" style="94" customWidth="1"/>
    <col min="1831" max="1831" width="1.5703125" style="94" customWidth="1"/>
    <col min="1832" max="1832" width="8.42578125" style="94" customWidth="1"/>
    <col min="1833" max="1833" width="1.5703125" style="94" customWidth="1"/>
    <col min="1834" max="1834" width="14.42578125" style="94" customWidth="1"/>
    <col min="1835" max="1835" width="1.5703125" style="94" customWidth="1"/>
    <col min="1836" max="1836" width="9.28515625" style="94" customWidth="1"/>
    <col min="1837" max="1837" width="1.5703125" style="94" customWidth="1"/>
    <col min="1838" max="1838" width="9.28515625" style="94" customWidth="1"/>
    <col min="1839" max="1839" width="1.5703125" style="94" customWidth="1"/>
    <col min="1840" max="1840" width="14.42578125" style="94" customWidth="1"/>
    <col min="1841" max="1841" width="1.5703125" style="94" customWidth="1"/>
    <col min="1842" max="1842" width="9.28515625" style="94" customWidth="1"/>
    <col min="1843" max="1843" width="1.5703125" style="94" customWidth="1"/>
    <col min="1844" max="1844" width="9.28515625" style="94" customWidth="1"/>
    <col min="1845" max="1845" width="1.5703125" style="94" customWidth="1"/>
    <col min="1846" max="1846" width="12.7109375" style="94"/>
    <col min="1847" max="1847" width="1.5703125" style="94" customWidth="1"/>
    <col min="1848" max="1848" width="9.28515625" style="94" customWidth="1"/>
    <col min="1849" max="1849" width="1.5703125" style="94" customWidth="1"/>
    <col min="1850" max="1850" width="9.28515625" style="94" customWidth="1"/>
    <col min="1851" max="1851" width="1.5703125" style="94" customWidth="1"/>
    <col min="1852" max="1852" width="14.42578125" style="94" customWidth="1"/>
    <col min="1853" max="1853" width="1.5703125" style="94" customWidth="1"/>
    <col min="1854" max="1854" width="5" style="94" customWidth="1"/>
    <col min="1855" max="1855" width="5.42578125" style="94" customWidth="1"/>
    <col min="1856" max="1874" width="0" style="94" hidden="1" customWidth="1"/>
    <col min="1875" max="2048" width="12.7109375" style="94"/>
    <col min="2049" max="2049" width="4.140625" style="94" customWidth="1"/>
    <col min="2050" max="2050" width="1.5703125" style="94" customWidth="1"/>
    <col min="2051" max="2051" width="14.42578125" style="94" customWidth="1"/>
    <col min="2052" max="2052" width="1.28515625" style="94" customWidth="1"/>
    <col min="2053" max="2053" width="12.7109375" style="94"/>
    <col min="2054" max="2054" width="1.5703125" style="94" customWidth="1"/>
    <col min="2055" max="2055" width="7.5703125" style="94" customWidth="1"/>
    <col min="2056" max="2056" width="1.5703125" style="94" customWidth="1"/>
    <col min="2057" max="2057" width="7.5703125" style="94" customWidth="1"/>
    <col min="2058" max="2058" width="1.85546875" style="94" customWidth="1"/>
    <col min="2059" max="2059" width="11.85546875" style="94" customWidth="1"/>
    <col min="2060" max="2060" width="0.85546875" style="94" customWidth="1"/>
    <col min="2061" max="2061" width="7.42578125" style="94" customWidth="1"/>
    <col min="2062" max="2062" width="2.140625" style="94" customWidth="1"/>
    <col min="2063" max="2063" width="6.7109375" style="94" customWidth="1"/>
    <col min="2064" max="2064" width="1.28515625" style="94" customWidth="1"/>
    <col min="2065" max="2065" width="12.7109375" style="94"/>
    <col min="2066" max="2066" width="1.5703125" style="94" customWidth="1"/>
    <col min="2067" max="2067" width="8.140625" style="94" customWidth="1"/>
    <col min="2068" max="2068" width="1.5703125" style="94" customWidth="1"/>
    <col min="2069" max="2069" width="6.7109375" style="94" customWidth="1"/>
    <col min="2070" max="2070" width="1.28515625" style="94" customWidth="1"/>
    <col min="2071" max="2071" width="12.7109375" style="94"/>
    <col min="2072" max="2072" width="1.28515625" style="94" customWidth="1"/>
    <col min="2073" max="2073" width="8.140625" style="94" customWidth="1"/>
    <col min="2074" max="2074" width="1.5703125" style="94" customWidth="1"/>
    <col min="2075" max="2075" width="6.7109375" style="94" customWidth="1"/>
    <col min="2076" max="2076" width="1.28515625" style="94" customWidth="1"/>
    <col min="2077" max="2077" width="12.7109375" style="94"/>
    <col min="2078" max="2078" width="0.85546875" style="94" customWidth="1"/>
    <col min="2079" max="2079" width="8.140625" style="94" customWidth="1"/>
    <col min="2080" max="2080" width="1.7109375" style="94" customWidth="1"/>
    <col min="2081" max="2081" width="8.42578125" style="94" customWidth="1"/>
    <col min="2082" max="2083" width="1.5703125" style="94" customWidth="1"/>
    <col min="2084" max="2084" width="14.42578125" style="94" customWidth="1"/>
    <col min="2085" max="2085" width="1.5703125" style="94" customWidth="1"/>
    <col min="2086" max="2086" width="9.28515625" style="94" customWidth="1"/>
    <col min="2087" max="2087" width="1.5703125" style="94" customWidth="1"/>
    <col min="2088" max="2088" width="8.42578125" style="94" customWidth="1"/>
    <col min="2089" max="2089" width="1.5703125" style="94" customWidth="1"/>
    <col min="2090" max="2090" width="14.42578125" style="94" customWidth="1"/>
    <col min="2091" max="2091" width="1.5703125" style="94" customWidth="1"/>
    <col min="2092" max="2092" width="9.28515625" style="94" customWidth="1"/>
    <col min="2093" max="2093" width="1.5703125" style="94" customWidth="1"/>
    <col min="2094" max="2094" width="9.28515625" style="94" customWidth="1"/>
    <col min="2095" max="2095" width="1.5703125" style="94" customWidth="1"/>
    <col min="2096" max="2096" width="14.42578125" style="94" customWidth="1"/>
    <col min="2097" max="2097" width="1.5703125" style="94" customWidth="1"/>
    <col min="2098" max="2098" width="9.28515625" style="94" customWidth="1"/>
    <col min="2099" max="2099" width="1.5703125" style="94" customWidth="1"/>
    <col min="2100" max="2100" width="9.28515625" style="94" customWidth="1"/>
    <col min="2101" max="2101" width="1.5703125" style="94" customWidth="1"/>
    <col min="2102" max="2102" width="12.7109375" style="94"/>
    <col min="2103" max="2103" width="1.5703125" style="94" customWidth="1"/>
    <col min="2104" max="2104" width="9.28515625" style="94" customWidth="1"/>
    <col min="2105" max="2105" width="1.5703125" style="94" customWidth="1"/>
    <col min="2106" max="2106" width="9.28515625" style="94" customWidth="1"/>
    <col min="2107" max="2107" width="1.5703125" style="94" customWidth="1"/>
    <col min="2108" max="2108" width="14.42578125" style="94" customWidth="1"/>
    <col min="2109" max="2109" width="1.5703125" style="94" customWidth="1"/>
    <col min="2110" max="2110" width="5" style="94" customWidth="1"/>
    <col min="2111" max="2111" width="5.42578125" style="94" customWidth="1"/>
    <col min="2112" max="2130" width="0" style="94" hidden="1" customWidth="1"/>
    <col min="2131" max="2304" width="12.7109375" style="94"/>
    <col min="2305" max="2305" width="4.140625" style="94" customWidth="1"/>
    <col min="2306" max="2306" width="1.5703125" style="94" customWidth="1"/>
    <col min="2307" max="2307" width="14.42578125" style="94" customWidth="1"/>
    <col min="2308" max="2308" width="1.28515625" style="94" customWidth="1"/>
    <col min="2309" max="2309" width="12.7109375" style="94"/>
    <col min="2310" max="2310" width="1.5703125" style="94" customWidth="1"/>
    <col min="2311" max="2311" width="7.5703125" style="94" customWidth="1"/>
    <col min="2312" max="2312" width="1.5703125" style="94" customWidth="1"/>
    <col min="2313" max="2313" width="7.5703125" style="94" customWidth="1"/>
    <col min="2314" max="2314" width="1.85546875" style="94" customWidth="1"/>
    <col min="2315" max="2315" width="11.85546875" style="94" customWidth="1"/>
    <col min="2316" max="2316" width="0.85546875" style="94" customWidth="1"/>
    <col min="2317" max="2317" width="7.42578125" style="94" customWidth="1"/>
    <col min="2318" max="2318" width="2.140625" style="94" customWidth="1"/>
    <col min="2319" max="2319" width="6.7109375" style="94" customWidth="1"/>
    <col min="2320" max="2320" width="1.28515625" style="94" customWidth="1"/>
    <col min="2321" max="2321" width="12.7109375" style="94"/>
    <col min="2322" max="2322" width="1.5703125" style="94" customWidth="1"/>
    <col min="2323" max="2323" width="8.140625" style="94" customWidth="1"/>
    <col min="2324" max="2324" width="1.5703125" style="94" customWidth="1"/>
    <col min="2325" max="2325" width="6.7109375" style="94" customWidth="1"/>
    <col min="2326" max="2326" width="1.28515625" style="94" customWidth="1"/>
    <col min="2327" max="2327" width="12.7109375" style="94"/>
    <col min="2328" max="2328" width="1.28515625" style="94" customWidth="1"/>
    <col min="2329" max="2329" width="8.140625" style="94" customWidth="1"/>
    <col min="2330" max="2330" width="1.5703125" style="94" customWidth="1"/>
    <col min="2331" max="2331" width="6.7109375" style="94" customWidth="1"/>
    <col min="2332" max="2332" width="1.28515625" style="94" customWidth="1"/>
    <col min="2333" max="2333" width="12.7109375" style="94"/>
    <col min="2334" max="2334" width="0.85546875" style="94" customWidth="1"/>
    <col min="2335" max="2335" width="8.140625" style="94" customWidth="1"/>
    <col min="2336" max="2336" width="1.7109375" style="94" customWidth="1"/>
    <col min="2337" max="2337" width="8.42578125" style="94" customWidth="1"/>
    <col min="2338" max="2339" width="1.5703125" style="94" customWidth="1"/>
    <col min="2340" max="2340" width="14.42578125" style="94" customWidth="1"/>
    <col min="2341" max="2341" width="1.5703125" style="94" customWidth="1"/>
    <col min="2342" max="2342" width="9.28515625" style="94" customWidth="1"/>
    <col min="2343" max="2343" width="1.5703125" style="94" customWidth="1"/>
    <col min="2344" max="2344" width="8.42578125" style="94" customWidth="1"/>
    <col min="2345" max="2345" width="1.5703125" style="94" customWidth="1"/>
    <col min="2346" max="2346" width="14.42578125" style="94" customWidth="1"/>
    <col min="2347" max="2347" width="1.5703125" style="94" customWidth="1"/>
    <col min="2348" max="2348" width="9.28515625" style="94" customWidth="1"/>
    <col min="2349" max="2349" width="1.5703125" style="94" customWidth="1"/>
    <col min="2350" max="2350" width="9.28515625" style="94" customWidth="1"/>
    <col min="2351" max="2351" width="1.5703125" style="94" customWidth="1"/>
    <col min="2352" max="2352" width="14.42578125" style="94" customWidth="1"/>
    <col min="2353" max="2353" width="1.5703125" style="94" customWidth="1"/>
    <col min="2354" max="2354" width="9.28515625" style="94" customWidth="1"/>
    <col min="2355" max="2355" width="1.5703125" style="94" customWidth="1"/>
    <col min="2356" max="2356" width="9.28515625" style="94" customWidth="1"/>
    <col min="2357" max="2357" width="1.5703125" style="94" customWidth="1"/>
    <col min="2358" max="2358" width="12.7109375" style="94"/>
    <col min="2359" max="2359" width="1.5703125" style="94" customWidth="1"/>
    <col min="2360" max="2360" width="9.28515625" style="94" customWidth="1"/>
    <col min="2361" max="2361" width="1.5703125" style="94" customWidth="1"/>
    <col min="2362" max="2362" width="9.28515625" style="94" customWidth="1"/>
    <col min="2363" max="2363" width="1.5703125" style="94" customWidth="1"/>
    <col min="2364" max="2364" width="14.42578125" style="94" customWidth="1"/>
    <col min="2365" max="2365" width="1.5703125" style="94" customWidth="1"/>
    <col min="2366" max="2366" width="5" style="94" customWidth="1"/>
    <col min="2367" max="2367" width="5.42578125" style="94" customWidth="1"/>
    <col min="2368" max="2386" width="0" style="94" hidden="1" customWidth="1"/>
    <col min="2387" max="2560" width="12.7109375" style="94"/>
    <col min="2561" max="2561" width="4.140625" style="94" customWidth="1"/>
    <col min="2562" max="2562" width="1.5703125" style="94" customWidth="1"/>
    <col min="2563" max="2563" width="14.42578125" style="94" customWidth="1"/>
    <col min="2564" max="2564" width="1.28515625" style="94" customWidth="1"/>
    <col min="2565" max="2565" width="12.7109375" style="94"/>
    <col min="2566" max="2566" width="1.5703125" style="94" customWidth="1"/>
    <col min="2567" max="2567" width="7.5703125" style="94" customWidth="1"/>
    <col min="2568" max="2568" width="1.5703125" style="94" customWidth="1"/>
    <col min="2569" max="2569" width="7.5703125" style="94" customWidth="1"/>
    <col min="2570" max="2570" width="1.85546875" style="94" customWidth="1"/>
    <col min="2571" max="2571" width="11.85546875" style="94" customWidth="1"/>
    <col min="2572" max="2572" width="0.85546875" style="94" customWidth="1"/>
    <col min="2573" max="2573" width="7.42578125" style="94" customWidth="1"/>
    <col min="2574" max="2574" width="2.140625" style="94" customWidth="1"/>
    <col min="2575" max="2575" width="6.7109375" style="94" customWidth="1"/>
    <col min="2576" max="2576" width="1.28515625" style="94" customWidth="1"/>
    <col min="2577" max="2577" width="12.7109375" style="94"/>
    <col min="2578" max="2578" width="1.5703125" style="94" customWidth="1"/>
    <col min="2579" max="2579" width="8.140625" style="94" customWidth="1"/>
    <col min="2580" max="2580" width="1.5703125" style="94" customWidth="1"/>
    <col min="2581" max="2581" width="6.7109375" style="94" customWidth="1"/>
    <col min="2582" max="2582" width="1.28515625" style="94" customWidth="1"/>
    <col min="2583" max="2583" width="12.7109375" style="94"/>
    <col min="2584" max="2584" width="1.28515625" style="94" customWidth="1"/>
    <col min="2585" max="2585" width="8.140625" style="94" customWidth="1"/>
    <col min="2586" max="2586" width="1.5703125" style="94" customWidth="1"/>
    <col min="2587" max="2587" width="6.7109375" style="94" customWidth="1"/>
    <col min="2588" max="2588" width="1.28515625" style="94" customWidth="1"/>
    <col min="2589" max="2589" width="12.7109375" style="94"/>
    <col min="2590" max="2590" width="0.85546875" style="94" customWidth="1"/>
    <col min="2591" max="2591" width="8.140625" style="94" customWidth="1"/>
    <col min="2592" max="2592" width="1.7109375" style="94" customWidth="1"/>
    <col min="2593" max="2593" width="8.42578125" style="94" customWidth="1"/>
    <col min="2594" max="2595" width="1.5703125" style="94" customWidth="1"/>
    <col min="2596" max="2596" width="14.42578125" style="94" customWidth="1"/>
    <col min="2597" max="2597" width="1.5703125" style="94" customWidth="1"/>
    <col min="2598" max="2598" width="9.28515625" style="94" customWidth="1"/>
    <col min="2599" max="2599" width="1.5703125" style="94" customWidth="1"/>
    <col min="2600" max="2600" width="8.42578125" style="94" customWidth="1"/>
    <col min="2601" max="2601" width="1.5703125" style="94" customWidth="1"/>
    <col min="2602" max="2602" width="14.42578125" style="94" customWidth="1"/>
    <col min="2603" max="2603" width="1.5703125" style="94" customWidth="1"/>
    <col min="2604" max="2604" width="9.28515625" style="94" customWidth="1"/>
    <col min="2605" max="2605" width="1.5703125" style="94" customWidth="1"/>
    <col min="2606" max="2606" width="9.28515625" style="94" customWidth="1"/>
    <col min="2607" max="2607" width="1.5703125" style="94" customWidth="1"/>
    <col min="2608" max="2608" width="14.42578125" style="94" customWidth="1"/>
    <col min="2609" max="2609" width="1.5703125" style="94" customWidth="1"/>
    <col min="2610" max="2610" width="9.28515625" style="94" customWidth="1"/>
    <col min="2611" max="2611" width="1.5703125" style="94" customWidth="1"/>
    <col min="2612" max="2612" width="9.28515625" style="94" customWidth="1"/>
    <col min="2613" max="2613" width="1.5703125" style="94" customWidth="1"/>
    <col min="2614" max="2614" width="12.7109375" style="94"/>
    <col min="2615" max="2615" width="1.5703125" style="94" customWidth="1"/>
    <col min="2616" max="2616" width="9.28515625" style="94" customWidth="1"/>
    <col min="2617" max="2617" width="1.5703125" style="94" customWidth="1"/>
    <col min="2618" max="2618" width="9.28515625" style="94" customWidth="1"/>
    <col min="2619" max="2619" width="1.5703125" style="94" customWidth="1"/>
    <col min="2620" max="2620" width="14.42578125" style="94" customWidth="1"/>
    <col min="2621" max="2621" width="1.5703125" style="94" customWidth="1"/>
    <col min="2622" max="2622" width="5" style="94" customWidth="1"/>
    <col min="2623" max="2623" width="5.42578125" style="94" customWidth="1"/>
    <col min="2624" max="2642" width="0" style="94" hidden="1" customWidth="1"/>
    <col min="2643" max="2816" width="12.7109375" style="94"/>
    <col min="2817" max="2817" width="4.140625" style="94" customWidth="1"/>
    <col min="2818" max="2818" width="1.5703125" style="94" customWidth="1"/>
    <col min="2819" max="2819" width="14.42578125" style="94" customWidth="1"/>
    <col min="2820" max="2820" width="1.28515625" style="94" customWidth="1"/>
    <col min="2821" max="2821" width="12.7109375" style="94"/>
    <col min="2822" max="2822" width="1.5703125" style="94" customWidth="1"/>
    <col min="2823" max="2823" width="7.5703125" style="94" customWidth="1"/>
    <col min="2824" max="2824" width="1.5703125" style="94" customWidth="1"/>
    <col min="2825" max="2825" width="7.5703125" style="94" customWidth="1"/>
    <col min="2826" max="2826" width="1.85546875" style="94" customWidth="1"/>
    <col min="2827" max="2827" width="11.85546875" style="94" customWidth="1"/>
    <col min="2828" max="2828" width="0.85546875" style="94" customWidth="1"/>
    <col min="2829" max="2829" width="7.42578125" style="94" customWidth="1"/>
    <col min="2830" max="2830" width="2.140625" style="94" customWidth="1"/>
    <col min="2831" max="2831" width="6.7109375" style="94" customWidth="1"/>
    <col min="2832" max="2832" width="1.28515625" style="94" customWidth="1"/>
    <col min="2833" max="2833" width="12.7109375" style="94"/>
    <col min="2834" max="2834" width="1.5703125" style="94" customWidth="1"/>
    <col min="2835" max="2835" width="8.140625" style="94" customWidth="1"/>
    <col min="2836" max="2836" width="1.5703125" style="94" customWidth="1"/>
    <col min="2837" max="2837" width="6.7109375" style="94" customWidth="1"/>
    <col min="2838" max="2838" width="1.28515625" style="94" customWidth="1"/>
    <col min="2839" max="2839" width="12.7109375" style="94"/>
    <col min="2840" max="2840" width="1.28515625" style="94" customWidth="1"/>
    <col min="2841" max="2841" width="8.140625" style="94" customWidth="1"/>
    <col min="2842" max="2842" width="1.5703125" style="94" customWidth="1"/>
    <col min="2843" max="2843" width="6.7109375" style="94" customWidth="1"/>
    <col min="2844" max="2844" width="1.28515625" style="94" customWidth="1"/>
    <col min="2845" max="2845" width="12.7109375" style="94"/>
    <col min="2846" max="2846" width="0.85546875" style="94" customWidth="1"/>
    <col min="2847" max="2847" width="8.140625" style="94" customWidth="1"/>
    <col min="2848" max="2848" width="1.7109375" style="94" customWidth="1"/>
    <col min="2849" max="2849" width="8.42578125" style="94" customWidth="1"/>
    <col min="2850" max="2851" width="1.5703125" style="94" customWidth="1"/>
    <col min="2852" max="2852" width="14.42578125" style="94" customWidth="1"/>
    <col min="2853" max="2853" width="1.5703125" style="94" customWidth="1"/>
    <col min="2854" max="2854" width="9.28515625" style="94" customWidth="1"/>
    <col min="2855" max="2855" width="1.5703125" style="94" customWidth="1"/>
    <col min="2856" max="2856" width="8.42578125" style="94" customWidth="1"/>
    <col min="2857" max="2857" width="1.5703125" style="94" customWidth="1"/>
    <col min="2858" max="2858" width="14.42578125" style="94" customWidth="1"/>
    <col min="2859" max="2859" width="1.5703125" style="94" customWidth="1"/>
    <col min="2860" max="2860" width="9.28515625" style="94" customWidth="1"/>
    <col min="2861" max="2861" width="1.5703125" style="94" customWidth="1"/>
    <col min="2862" max="2862" width="9.28515625" style="94" customWidth="1"/>
    <col min="2863" max="2863" width="1.5703125" style="94" customWidth="1"/>
    <col min="2864" max="2864" width="14.42578125" style="94" customWidth="1"/>
    <col min="2865" max="2865" width="1.5703125" style="94" customWidth="1"/>
    <col min="2866" max="2866" width="9.28515625" style="94" customWidth="1"/>
    <col min="2867" max="2867" width="1.5703125" style="94" customWidth="1"/>
    <col min="2868" max="2868" width="9.28515625" style="94" customWidth="1"/>
    <col min="2869" max="2869" width="1.5703125" style="94" customWidth="1"/>
    <col min="2870" max="2870" width="12.7109375" style="94"/>
    <col min="2871" max="2871" width="1.5703125" style="94" customWidth="1"/>
    <col min="2872" max="2872" width="9.28515625" style="94" customWidth="1"/>
    <col min="2873" max="2873" width="1.5703125" style="94" customWidth="1"/>
    <col min="2874" max="2874" width="9.28515625" style="94" customWidth="1"/>
    <col min="2875" max="2875" width="1.5703125" style="94" customWidth="1"/>
    <col min="2876" max="2876" width="14.42578125" style="94" customWidth="1"/>
    <col min="2877" max="2877" width="1.5703125" style="94" customWidth="1"/>
    <col min="2878" max="2878" width="5" style="94" customWidth="1"/>
    <col min="2879" max="2879" width="5.42578125" style="94" customWidth="1"/>
    <col min="2880" max="2898" width="0" style="94" hidden="1" customWidth="1"/>
    <col min="2899" max="3072" width="12.7109375" style="94"/>
    <col min="3073" max="3073" width="4.140625" style="94" customWidth="1"/>
    <col min="3074" max="3074" width="1.5703125" style="94" customWidth="1"/>
    <col min="3075" max="3075" width="14.42578125" style="94" customWidth="1"/>
    <col min="3076" max="3076" width="1.28515625" style="94" customWidth="1"/>
    <col min="3077" max="3077" width="12.7109375" style="94"/>
    <col min="3078" max="3078" width="1.5703125" style="94" customWidth="1"/>
    <col min="3079" max="3079" width="7.5703125" style="94" customWidth="1"/>
    <col min="3080" max="3080" width="1.5703125" style="94" customWidth="1"/>
    <col min="3081" max="3081" width="7.5703125" style="94" customWidth="1"/>
    <col min="3082" max="3082" width="1.85546875" style="94" customWidth="1"/>
    <col min="3083" max="3083" width="11.85546875" style="94" customWidth="1"/>
    <col min="3084" max="3084" width="0.85546875" style="94" customWidth="1"/>
    <col min="3085" max="3085" width="7.42578125" style="94" customWidth="1"/>
    <col min="3086" max="3086" width="2.140625" style="94" customWidth="1"/>
    <col min="3087" max="3087" width="6.7109375" style="94" customWidth="1"/>
    <col min="3088" max="3088" width="1.28515625" style="94" customWidth="1"/>
    <col min="3089" max="3089" width="12.7109375" style="94"/>
    <col min="3090" max="3090" width="1.5703125" style="94" customWidth="1"/>
    <col min="3091" max="3091" width="8.140625" style="94" customWidth="1"/>
    <col min="3092" max="3092" width="1.5703125" style="94" customWidth="1"/>
    <col min="3093" max="3093" width="6.7109375" style="94" customWidth="1"/>
    <col min="3094" max="3094" width="1.28515625" style="94" customWidth="1"/>
    <col min="3095" max="3095" width="12.7109375" style="94"/>
    <col min="3096" max="3096" width="1.28515625" style="94" customWidth="1"/>
    <col min="3097" max="3097" width="8.140625" style="94" customWidth="1"/>
    <col min="3098" max="3098" width="1.5703125" style="94" customWidth="1"/>
    <col min="3099" max="3099" width="6.7109375" style="94" customWidth="1"/>
    <col min="3100" max="3100" width="1.28515625" style="94" customWidth="1"/>
    <col min="3101" max="3101" width="12.7109375" style="94"/>
    <col min="3102" max="3102" width="0.85546875" style="94" customWidth="1"/>
    <col min="3103" max="3103" width="8.140625" style="94" customWidth="1"/>
    <col min="3104" max="3104" width="1.7109375" style="94" customWidth="1"/>
    <col min="3105" max="3105" width="8.42578125" style="94" customWidth="1"/>
    <col min="3106" max="3107" width="1.5703125" style="94" customWidth="1"/>
    <col min="3108" max="3108" width="14.42578125" style="94" customWidth="1"/>
    <col min="3109" max="3109" width="1.5703125" style="94" customWidth="1"/>
    <col min="3110" max="3110" width="9.28515625" style="94" customWidth="1"/>
    <col min="3111" max="3111" width="1.5703125" style="94" customWidth="1"/>
    <col min="3112" max="3112" width="8.42578125" style="94" customWidth="1"/>
    <col min="3113" max="3113" width="1.5703125" style="94" customWidth="1"/>
    <col min="3114" max="3114" width="14.42578125" style="94" customWidth="1"/>
    <col min="3115" max="3115" width="1.5703125" style="94" customWidth="1"/>
    <col min="3116" max="3116" width="9.28515625" style="94" customWidth="1"/>
    <col min="3117" max="3117" width="1.5703125" style="94" customWidth="1"/>
    <col min="3118" max="3118" width="9.28515625" style="94" customWidth="1"/>
    <col min="3119" max="3119" width="1.5703125" style="94" customWidth="1"/>
    <col min="3120" max="3120" width="14.42578125" style="94" customWidth="1"/>
    <col min="3121" max="3121" width="1.5703125" style="94" customWidth="1"/>
    <col min="3122" max="3122" width="9.28515625" style="94" customWidth="1"/>
    <col min="3123" max="3123" width="1.5703125" style="94" customWidth="1"/>
    <col min="3124" max="3124" width="9.28515625" style="94" customWidth="1"/>
    <col min="3125" max="3125" width="1.5703125" style="94" customWidth="1"/>
    <col min="3126" max="3126" width="12.7109375" style="94"/>
    <col min="3127" max="3127" width="1.5703125" style="94" customWidth="1"/>
    <col min="3128" max="3128" width="9.28515625" style="94" customWidth="1"/>
    <col min="3129" max="3129" width="1.5703125" style="94" customWidth="1"/>
    <col min="3130" max="3130" width="9.28515625" style="94" customWidth="1"/>
    <col min="3131" max="3131" width="1.5703125" style="94" customWidth="1"/>
    <col min="3132" max="3132" width="14.42578125" style="94" customWidth="1"/>
    <col min="3133" max="3133" width="1.5703125" style="94" customWidth="1"/>
    <col min="3134" max="3134" width="5" style="94" customWidth="1"/>
    <col min="3135" max="3135" width="5.42578125" style="94" customWidth="1"/>
    <col min="3136" max="3154" width="0" style="94" hidden="1" customWidth="1"/>
    <col min="3155" max="3328" width="12.7109375" style="94"/>
    <col min="3329" max="3329" width="4.140625" style="94" customWidth="1"/>
    <col min="3330" max="3330" width="1.5703125" style="94" customWidth="1"/>
    <col min="3331" max="3331" width="14.42578125" style="94" customWidth="1"/>
    <col min="3332" max="3332" width="1.28515625" style="94" customWidth="1"/>
    <col min="3333" max="3333" width="12.7109375" style="94"/>
    <col min="3334" max="3334" width="1.5703125" style="94" customWidth="1"/>
    <col min="3335" max="3335" width="7.5703125" style="94" customWidth="1"/>
    <col min="3336" max="3336" width="1.5703125" style="94" customWidth="1"/>
    <col min="3337" max="3337" width="7.5703125" style="94" customWidth="1"/>
    <col min="3338" max="3338" width="1.85546875" style="94" customWidth="1"/>
    <col min="3339" max="3339" width="11.85546875" style="94" customWidth="1"/>
    <col min="3340" max="3340" width="0.85546875" style="94" customWidth="1"/>
    <col min="3341" max="3341" width="7.42578125" style="94" customWidth="1"/>
    <col min="3342" max="3342" width="2.140625" style="94" customWidth="1"/>
    <col min="3343" max="3343" width="6.7109375" style="94" customWidth="1"/>
    <col min="3344" max="3344" width="1.28515625" style="94" customWidth="1"/>
    <col min="3345" max="3345" width="12.7109375" style="94"/>
    <col min="3346" max="3346" width="1.5703125" style="94" customWidth="1"/>
    <col min="3347" max="3347" width="8.140625" style="94" customWidth="1"/>
    <col min="3348" max="3348" width="1.5703125" style="94" customWidth="1"/>
    <col min="3349" max="3349" width="6.7109375" style="94" customWidth="1"/>
    <col min="3350" max="3350" width="1.28515625" style="94" customWidth="1"/>
    <col min="3351" max="3351" width="12.7109375" style="94"/>
    <col min="3352" max="3352" width="1.28515625" style="94" customWidth="1"/>
    <col min="3353" max="3353" width="8.140625" style="94" customWidth="1"/>
    <col min="3354" max="3354" width="1.5703125" style="94" customWidth="1"/>
    <col min="3355" max="3355" width="6.7109375" style="94" customWidth="1"/>
    <col min="3356" max="3356" width="1.28515625" style="94" customWidth="1"/>
    <col min="3357" max="3357" width="12.7109375" style="94"/>
    <col min="3358" max="3358" width="0.85546875" style="94" customWidth="1"/>
    <col min="3359" max="3359" width="8.140625" style="94" customWidth="1"/>
    <col min="3360" max="3360" width="1.7109375" style="94" customWidth="1"/>
    <col min="3361" max="3361" width="8.42578125" style="94" customWidth="1"/>
    <col min="3362" max="3363" width="1.5703125" style="94" customWidth="1"/>
    <col min="3364" max="3364" width="14.42578125" style="94" customWidth="1"/>
    <col min="3365" max="3365" width="1.5703125" style="94" customWidth="1"/>
    <col min="3366" max="3366" width="9.28515625" style="94" customWidth="1"/>
    <col min="3367" max="3367" width="1.5703125" style="94" customWidth="1"/>
    <col min="3368" max="3368" width="8.42578125" style="94" customWidth="1"/>
    <col min="3369" max="3369" width="1.5703125" style="94" customWidth="1"/>
    <col min="3370" max="3370" width="14.42578125" style="94" customWidth="1"/>
    <col min="3371" max="3371" width="1.5703125" style="94" customWidth="1"/>
    <col min="3372" max="3372" width="9.28515625" style="94" customWidth="1"/>
    <col min="3373" max="3373" width="1.5703125" style="94" customWidth="1"/>
    <col min="3374" max="3374" width="9.28515625" style="94" customWidth="1"/>
    <col min="3375" max="3375" width="1.5703125" style="94" customWidth="1"/>
    <col min="3376" max="3376" width="14.42578125" style="94" customWidth="1"/>
    <col min="3377" max="3377" width="1.5703125" style="94" customWidth="1"/>
    <col min="3378" max="3378" width="9.28515625" style="94" customWidth="1"/>
    <col min="3379" max="3379" width="1.5703125" style="94" customWidth="1"/>
    <col min="3380" max="3380" width="9.28515625" style="94" customWidth="1"/>
    <col min="3381" max="3381" width="1.5703125" style="94" customWidth="1"/>
    <col min="3382" max="3382" width="12.7109375" style="94"/>
    <col min="3383" max="3383" width="1.5703125" style="94" customWidth="1"/>
    <col min="3384" max="3384" width="9.28515625" style="94" customWidth="1"/>
    <col min="3385" max="3385" width="1.5703125" style="94" customWidth="1"/>
    <col min="3386" max="3386" width="9.28515625" style="94" customWidth="1"/>
    <col min="3387" max="3387" width="1.5703125" style="94" customWidth="1"/>
    <col min="3388" max="3388" width="14.42578125" style="94" customWidth="1"/>
    <col min="3389" max="3389" width="1.5703125" style="94" customWidth="1"/>
    <col min="3390" max="3390" width="5" style="94" customWidth="1"/>
    <col min="3391" max="3391" width="5.42578125" style="94" customWidth="1"/>
    <col min="3392" max="3410" width="0" style="94" hidden="1" customWidth="1"/>
    <col min="3411" max="3584" width="12.7109375" style="94"/>
    <col min="3585" max="3585" width="4.140625" style="94" customWidth="1"/>
    <col min="3586" max="3586" width="1.5703125" style="94" customWidth="1"/>
    <col min="3587" max="3587" width="14.42578125" style="94" customWidth="1"/>
    <col min="3588" max="3588" width="1.28515625" style="94" customWidth="1"/>
    <col min="3589" max="3589" width="12.7109375" style="94"/>
    <col min="3590" max="3590" width="1.5703125" style="94" customWidth="1"/>
    <col min="3591" max="3591" width="7.5703125" style="94" customWidth="1"/>
    <col min="3592" max="3592" width="1.5703125" style="94" customWidth="1"/>
    <col min="3593" max="3593" width="7.5703125" style="94" customWidth="1"/>
    <col min="3594" max="3594" width="1.85546875" style="94" customWidth="1"/>
    <col min="3595" max="3595" width="11.85546875" style="94" customWidth="1"/>
    <col min="3596" max="3596" width="0.85546875" style="94" customWidth="1"/>
    <col min="3597" max="3597" width="7.42578125" style="94" customWidth="1"/>
    <col min="3598" max="3598" width="2.140625" style="94" customWidth="1"/>
    <col min="3599" max="3599" width="6.7109375" style="94" customWidth="1"/>
    <col min="3600" max="3600" width="1.28515625" style="94" customWidth="1"/>
    <col min="3601" max="3601" width="12.7109375" style="94"/>
    <col min="3602" max="3602" width="1.5703125" style="94" customWidth="1"/>
    <col min="3603" max="3603" width="8.140625" style="94" customWidth="1"/>
    <col min="3604" max="3604" width="1.5703125" style="94" customWidth="1"/>
    <col min="3605" max="3605" width="6.7109375" style="94" customWidth="1"/>
    <col min="3606" max="3606" width="1.28515625" style="94" customWidth="1"/>
    <col min="3607" max="3607" width="12.7109375" style="94"/>
    <col min="3608" max="3608" width="1.28515625" style="94" customWidth="1"/>
    <col min="3609" max="3609" width="8.140625" style="94" customWidth="1"/>
    <col min="3610" max="3610" width="1.5703125" style="94" customWidth="1"/>
    <col min="3611" max="3611" width="6.7109375" style="94" customWidth="1"/>
    <col min="3612" max="3612" width="1.28515625" style="94" customWidth="1"/>
    <col min="3613" max="3613" width="12.7109375" style="94"/>
    <col min="3614" max="3614" width="0.85546875" style="94" customWidth="1"/>
    <col min="3615" max="3615" width="8.140625" style="94" customWidth="1"/>
    <col min="3616" max="3616" width="1.7109375" style="94" customWidth="1"/>
    <col min="3617" max="3617" width="8.42578125" style="94" customWidth="1"/>
    <col min="3618" max="3619" width="1.5703125" style="94" customWidth="1"/>
    <col min="3620" max="3620" width="14.42578125" style="94" customWidth="1"/>
    <col min="3621" max="3621" width="1.5703125" style="94" customWidth="1"/>
    <col min="3622" max="3622" width="9.28515625" style="94" customWidth="1"/>
    <col min="3623" max="3623" width="1.5703125" style="94" customWidth="1"/>
    <col min="3624" max="3624" width="8.42578125" style="94" customWidth="1"/>
    <col min="3625" max="3625" width="1.5703125" style="94" customWidth="1"/>
    <col min="3626" max="3626" width="14.42578125" style="94" customWidth="1"/>
    <col min="3627" max="3627" width="1.5703125" style="94" customWidth="1"/>
    <col min="3628" max="3628" width="9.28515625" style="94" customWidth="1"/>
    <col min="3629" max="3629" width="1.5703125" style="94" customWidth="1"/>
    <col min="3630" max="3630" width="9.28515625" style="94" customWidth="1"/>
    <col min="3631" max="3631" width="1.5703125" style="94" customWidth="1"/>
    <col min="3632" max="3632" width="14.42578125" style="94" customWidth="1"/>
    <col min="3633" max="3633" width="1.5703125" style="94" customWidth="1"/>
    <col min="3634" max="3634" width="9.28515625" style="94" customWidth="1"/>
    <col min="3635" max="3635" width="1.5703125" style="94" customWidth="1"/>
    <col min="3636" max="3636" width="9.28515625" style="94" customWidth="1"/>
    <col min="3637" max="3637" width="1.5703125" style="94" customWidth="1"/>
    <col min="3638" max="3638" width="12.7109375" style="94"/>
    <col min="3639" max="3639" width="1.5703125" style="94" customWidth="1"/>
    <col min="3640" max="3640" width="9.28515625" style="94" customWidth="1"/>
    <col min="3641" max="3641" width="1.5703125" style="94" customWidth="1"/>
    <col min="3642" max="3642" width="9.28515625" style="94" customWidth="1"/>
    <col min="3643" max="3643" width="1.5703125" style="94" customWidth="1"/>
    <col min="3644" max="3644" width="14.42578125" style="94" customWidth="1"/>
    <col min="3645" max="3645" width="1.5703125" style="94" customWidth="1"/>
    <col min="3646" max="3646" width="5" style="94" customWidth="1"/>
    <col min="3647" max="3647" width="5.42578125" style="94" customWidth="1"/>
    <col min="3648" max="3666" width="0" style="94" hidden="1" customWidth="1"/>
    <col min="3667" max="3840" width="12.7109375" style="94"/>
    <col min="3841" max="3841" width="4.140625" style="94" customWidth="1"/>
    <col min="3842" max="3842" width="1.5703125" style="94" customWidth="1"/>
    <col min="3843" max="3843" width="14.42578125" style="94" customWidth="1"/>
    <col min="3844" max="3844" width="1.28515625" style="94" customWidth="1"/>
    <col min="3845" max="3845" width="12.7109375" style="94"/>
    <col min="3846" max="3846" width="1.5703125" style="94" customWidth="1"/>
    <col min="3847" max="3847" width="7.5703125" style="94" customWidth="1"/>
    <col min="3848" max="3848" width="1.5703125" style="94" customWidth="1"/>
    <col min="3849" max="3849" width="7.5703125" style="94" customWidth="1"/>
    <col min="3850" max="3850" width="1.85546875" style="94" customWidth="1"/>
    <col min="3851" max="3851" width="11.85546875" style="94" customWidth="1"/>
    <col min="3852" max="3852" width="0.85546875" style="94" customWidth="1"/>
    <col min="3853" max="3853" width="7.42578125" style="94" customWidth="1"/>
    <col min="3854" max="3854" width="2.140625" style="94" customWidth="1"/>
    <col min="3855" max="3855" width="6.7109375" style="94" customWidth="1"/>
    <col min="3856" max="3856" width="1.28515625" style="94" customWidth="1"/>
    <col min="3857" max="3857" width="12.7109375" style="94"/>
    <col min="3858" max="3858" width="1.5703125" style="94" customWidth="1"/>
    <col min="3859" max="3859" width="8.140625" style="94" customWidth="1"/>
    <col min="3860" max="3860" width="1.5703125" style="94" customWidth="1"/>
    <col min="3861" max="3861" width="6.7109375" style="94" customWidth="1"/>
    <col min="3862" max="3862" width="1.28515625" style="94" customWidth="1"/>
    <col min="3863" max="3863" width="12.7109375" style="94"/>
    <col min="3864" max="3864" width="1.28515625" style="94" customWidth="1"/>
    <col min="3865" max="3865" width="8.140625" style="94" customWidth="1"/>
    <col min="3866" max="3866" width="1.5703125" style="94" customWidth="1"/>
    <col min="3867" max="3867" width="6.7109375" style="94" customWidth="1"/>
    <col min="3868" max="3868" width="1.28515625" style="94" customWidth="1"/>
    <col min="3869" max="3869" width="12.7109375" style="94"/>
    <col min="3870" max="3870" width="0.85546875" style="94" customWidth="1"/>
    <col min="3871" max="3871" width="8.140625" style="94" customWidth="1"/>
    <col min="3872" max="3872" width="1.7109375" style="94" customWidth="1"/>
    <col min="3873" max="3873" width="8.42578125" style="94" customWidth="1"/>
    <col min="3874" max="3875" width="1.5703125" style="94" customWidth="1"/>
    <col min="3876" max="3876" width="14.42578125" style="94" customWidth="1"/>
    <col min="3877" max="3877" width="1.5703125" style="94" customWidth="1"/>
    <col min="3878" max="3878" width="9.28515625" style="94" customWidth="1"/>
    <col min="3879" max="3879" width="1.5703125" style="94" customWidth="1"/>
    <col min="3880" max="3880" width="8.42578125" style="94" customWidth="1"/>
    <col min="3881" max="3881" width="1.5703125" style="94" customWidth="1"/>
    <col min="3882" max="3882" width="14.42578125" style="94" customWidth="1"/>
    <col min="3883" max="3883" width="1.5703125" style="94" customWidth="1"/>
    <col min="3884" max="3884" width="9.28515625" style="94" customWidth="1"/>
    <col min="3885" max="3885" width="1.5703125" style="94" customWidth="1"/>
    <col min="3886" max="3886" width="9.28515625" style="94" customWidth="1"/>
    <col min="3887" max="3887" width="1.5703125" style="94" customWidth="1"/>
    <col min="3888" max="3888" width="14.42578125" style="94" customWidth="1"/>
    <col min="3889" max="3889" width="1.5703125" style="94" customWidth="1"/>
    <col min="3890" max="3890" width="9.28515625" style="94" customWidth="1"/>
    <col min="3891" max="3891" width="1.5703125" style="94" customWidth="1"/>
    <col min="3892" max="3892" width="9.28515625" style="94" customWidth="1"/>
    <col min="3893" max="3893" width="1.5703125" style="94" customWidth="1"/>
    <col min="3894" max="3894" width="12.7109375" style="94"/>
    <col min="3895" max="3895" width="1.5703125" style="94" customWidth="1"/>
    <col min="3896" max="3896" width="9.28515625" style="94" customWidth="1"/>
    <col min="3897" max="3897" width="1.5703125" style="94" customWidth="1"/>
    <col min="3898" max="3898" width="9.28515625" style="94" customWidth="1"/>
    <col min="3899" max="3899" width="1.5703125" style="94" customWidth="1"/>
    <col min="3900" max="3900" width="14.42578125" style="94" customWidth="1"/>
    <col min="3901" max="3901" width="1.5703125" style="94" customWidth="1"/>
    <col min="3902" max="3902" width="5" style="94" customWidth="1"/>
    <col min="3903" max="3903" width="5.42578125" style="94" customWidth="1"/>
    <col min="3904" max="3922" width="0" style="94" hidden="1" customWidth="1"/>
    <col min="3923" max="4096" width="12.7109375" style="94"/>
    <col min="4097" max="4097" width="4.140625" style="94" customWidth="1"/>
    <col min="4098" max="4098" width="1.5703125" style="94" customWidth="1"/>
    <col min="4099" max="4099" width="14.42578125" style="94" customWidth="1"/>
    <col min="4100" max="4100" width="1.28515625" style="94" customWidth="1"/>
    <col min="4101" max="4101" width="12.7109375" style="94"/>
    <col min="4102" max="4102" width="1.5703125" style="94" customWidth="1"/>
    <col min="4103" max="4103" width="7.5703125" style="94" customWidth="1"/>
    <col min="4104" max="4104" width="1.5703125" style="94" customWidth="1"/>
    <col min="4105" max="4105" width="7.5703125" style="94" customWidth="1"/>
    <col min="4106" max="4106" width="1.85546875" style="94" customWidth="1"/>
    <col min="4107" max="4107" width="11.85546875" style="94" customWidth="1"/>
    <col min="4108" max="4108" width="0.85546875" style="94" customWidth="1"/>
    <col min="4109" max="4109" width="7.42578125" style="94" customWidth="1"/>
    <col min="4110" max="4110" width="2.140625" style="94" customWidth="1"/>
    <col min="4111" max="4111" width="6.7109375" style="94" customWidth="1"/>
    <col min="4112" max="4112" width="1.28515625" style="94" customWidth="1"/>
    <col min="4113" max="4113" width="12.7109375" style="94"/>
    <col min="4114" max="4114" width="1.5703125" style="94" customWidth="1"/>
    <col min="4115" max="4115" width="8.140625" style="94" customWidth="1"/>
    <col min="4116" max="4116" width="1.5703125" style="94" customWidth="1"/>
    <col min="4117" max="4117" width="6.7109375" style="94" customWidth="1"/>
    <col min="4118" max="4118" width="1.28515625" style="94" customWidth="1"/>
    <col min="4119" max="4119" width="12.7109375" style="94"/>
    <col min="4120" max="4120" width="1.28515625" style="94" customWidth="1"/>
    <col min="4121" max="4121" width="8.140625" style="94" customWidth="1"/>
    <col min="4122" max="4122" width="1.5703125" style="94" customWidth="1"/>
    <col min="4123" max="4123" width="6.7109375" style="94" customWidth="1"/>
    <col min="4124" max="4124" width="1.28515625" style="94" customWidth="1"/>
    <col min="4125" max="4125" width="12.7109375" style="94"/>
    <col min="4126" max="4126" width="0.85546875" style="94" customWidth="1"/>
    <col min="4127" max="4127" width="8.140625" style="94" customWidth="1"/>
    <col min="4128" max="4128" width="1.7109375" style="94" customWidth="1"/>
    <col min="4129" max="4129" width="8.42578125" style="94" customWidth="1"/>
    <col min="4130" max="4131" width="1.5703125" style="94" customWidth="1"/>
    <col min="4132" max="4132" width="14.42578125" style="94" customWidth="1"/>
    <col min="4133" max="4133" width="1.5703125" style="94" customWidth="1"/>
    <col min="4134" max="4134" width="9.28515625" style="94" customWidth="1"/>
    <col min="4135" max="4135" width="1.5703125" style="94" customWidth="1"/>
    <col min="4136" max="4136" width="8.42578125" style="94" customWidth="1"/>
    <col min="4137" max="4137" width="1.5703125" style="94" customWidth="1"/>
    <col min="4138" max="4138" width="14.42578125" style="94" customWidth="1"/>
    <col min="4139" max="4139" width="1.5703125" style="94" customWidth="1"/>
    <col min="4140" max="4140" width="9.28515625" style="94" customWidth="1"/>
    <col min="4141" max="4141" width="1.5703125" style="94" customWidth="1"/>
    <col min="4142" max="4142" width="9.28515625" style="94" customWidth="1"/>
    <col min="4143" max="4143" width="1.5703125" style="94" customWidth="1"/>
    <col min="4144" max="4144" width="14.42578125" style="94" customWidth="1"/>
    <col min="4145" max="4145" width="1.5703125" style="94" customWidth="1"/>
    <col min="4146" max="4146" width="9.28515625" style="94" customWidth="1"/>
    <col min="4147" max="4147" width="1.5703125" style="94" customWidth="1"/>
    <col min="4148" max="4148" width="9.28515625" style="94" customWidth="1"/>
    <col min="4149" max="4149" width="1.5703125" style="94" customWidth="1"/>
    <col min="4150" max="4150" width="12.7109375" style="94"/>
    <col min="4151" max="4151" width="1.5703125" style="94" customWidth="1"/>
    <col min="4152" max="4152" width="9.28515625" style="94" customWidth="1"/>
    <col min="4153" max="4153" width="1.5703125" style="94" customWidth="1"/>
    <col min="4154" max="4154" width="9.28515625" style="94" customWidth="1"/>
    <col min="4155" max="4155" width="1.5703125" style="94" customWidth="1"/>
    <col min="4156" max="4156" width="14.42578125" style="94" customWidth="1"/>
    <col min="4157" max="4157" width="1.5703125" style="94" customWidth="1"/>
    <col min="4158" max="4158" width="5" style="94" customWidth="1"/>
    <col min="4159" max="4159" width="5.42578125" style="94" customWidth="1"/>
    <col min="4160" max="4178" width="0" style="94" hidden="1" customWidth="1"/>
    <col min="4179" max="4352" width="12.7109375" style="94"/>
    <col min="4353" max="4353" width="4.140625" style="94" customWidth="1"/>
    <col min="4354" max="4354" width="1.5703125" style="94" customWidth="1"/>
    <col min="4355" max="4355" width="14.42578125" style="94" customWidth="1"/>
    <col min="4356" max="4356" width="1.28515625" style="94" customWidth="1"/>
    <col min="4357" max="4357" width="12.7109375" style="94"/>
    <col min="4358" max="4358" width="1.5703125" style="94" customWidth="1"/>
    <col min="4359" max="4359" width="7.5703125" style="94" customWidth="1"/>
    <col min="4360" max="4360" width="1.5703125" style="94" customWidth="1"/>
    <col min="4361" max="4361" width="7.5703125" style="94" customWidth="1"/>
    <col min="4362" max="4362" width="1.85546875" style="94" customWidth="1"/>
    <col min="4363" max="4363" width="11.85546875" style="94" customWidth="1"/>
    <col min="4364" max="4364" width="0.85546875" style="94" customWidth="1"/>
    <col min="4365" max="4365" width="7.42578125" style="94" customWidth="1"/>
    <col min="4366" max="4366" width="2.140625" style="94" customWidth="1"/>
    <col min="4367" max="4367" width="6.7109375" style="94" customWidth="1"/>
    <col min="4368" max="4368" width="1.28515625" style="94" customWidth="1"/>
    <col min="4369" max="4369" width="12.7109375" style="94"/>
    <col min="4370" max="4370" width="1.5703125" style="94" customWidth="1"/>
    <col min="4371" max="4371" width="8.140625" style="94" customWidth="1"/>
    <col min="4372" max="4372" width="1.5703125" style="94" customWidth="1"/>
    <col min="4373" max="4373" width="6.7109375" style="94" customWidth="1"/>
    <col min="4374" max="4374" width="1.28515625" style="94" customWidth="1"/>
    <col min="4375" max="4375" width="12.7109375" style="94"/>
    <col min="4376" max="4376" width="1.28515625" style="94" customWidth="1"/>
    <col min="4377" max="4377" width="8.140625" style="94" customWidth="1"/>
    <col min="4378" max="4378" width="1.5703125" style="94" customWidth="1"/>
    <col min="4379" max="4379" width="6.7109375" style="94" customWidth="1"/>
    <col min="4380" max="4380" width="1.28515625" style="94" customWidth="1"/>
    <col min="4381" max="4381" width="12.7109375" style="94"/>
    <col min="4382" max="4382" width="0.85546875" style="94" customWidth="1"/>
    <col min="4383" max="4383" width="8.140625" style="94" customWidth="1"/>
    <col min="4384" max="4384" width="1.7109375" style="94" customWidth="1"/>
    <col min="4385" max="4385" width="8.42578125" style="94" customWidth="1"/>
    <col min="4386" max="4387" width="1.5703125" style="94" customWidth="1"/>
    <col min="4388" max="4388" width="14.42578125" style="94" customWidth="1"/>
    <col min="4389" max="4389" width="1.5703125" style="94" customWidth="1"/>
    <col min="4390" max="4390" width="9.28515625" style="94" customWidth="1"/>
    <col min="4391" max="4391" width="1.5703125" style="94" customWidth="1"/>
    <col min="4392" max="4392" width="8.42578125" style="94" customWidth="1"/>
    <col min="4393" max="4393" width="1.5703125" style="94" customWidth="1"/>
    <col min="4394" max="4394" width="14.42578125" style="94" customWidth="1"/>
    <col min="4395" max="4395" width="1.5703125" style="94" customWidth="1"/>
    <col min="4396" max="4396" width="9.28515625" style="94" customWidth="1"/>
    <col min="4397" max="4397" width="1.5703125" style="94" customWidth="1"/>
    <col min="4398" max="4398" width="9.28515625" style="94" customWidth="1"/>
    <col min="4399" max="4399" width="1.5703125" style="94" customWidth="1"/>
    <col min="4400" max="4400" width="14.42578125" style="94" customWidth="1"/>
    <col min="4401" max="4401" width="1.5703125" style="94" customWidth="1"/>
    <col min="4402" max="4402" width="9.28515625" style="94" customWidth="1"/>
    <col min="4403" max="4403" width="1.5703125" style="94" customWidth="1"/>
    <col min="4404" max="4404" width="9.28515625" style="94" customWidth="1"/>
    <col min="4405" max="4405" width="1.5703125" style="94" customWidth="1"/>
    <col min="4406" max="4406" width="12.7109375" style="94"/>
    <col min="4407" max="4407" width="1.5703125" style="94" customWidth="1"/>
    <col min="4408" max="4408" width="9.28515625" style="94" customWidth="1"/>
    <col min="4409" max="4409" width="1.5703125" style="94" customWidth="1"/>
    <col min="4410" max="4410" width="9.28515625" style="94" customWidth="1"/>
    <col min="4411" max="4411" width="1.5703125" style="94" customWidth="1"/>
    <col min="4412" max="4412" width="14.42578125" style="94" customWidth="1"/>
    <col min="4413" max="4413" width="1.5703125" style="94" customWidth="1"/>
    <col min="4414" max="4414" width="5" style="94" customWidth="1"/>
    <col min="4415" max="4415" width="5.42578125" style="94" customWidth="1"/>
    <col min="4416" max="4434" width="0" style="94" hidden="1" customWidth="1"/>
    <col min="4435" max="4608" width="12.7109375" style="94"/>
    <col min="4609" max="4609" width="4.140625" style="94" customWidth="1"/>
    <col min="4610" max="4610" width="1.5703125" style="94" customWidth="1"/>
    <col min="4611" max="4611" width="14.42578125" style="94" customWidth="1"/>
    <col min="4612" max="4612" width="1.28515625" style="94" customWidth="1"/>
    <col min="4613" max="4613" width="12.7109375" style="94"/>
    <col min="4614" max="4614" width="1.5703125" style="94" customWidth="1"/>
    <col min="4615" max="4615" width="7.5703125" style="94" customWidth="1"/>
    <col min="4616" max="4616" width="1.5703125" style="94" customWidth="1"/>
    <col min="4617" max="4617" width="7.5703125" style="94" customWidth="1"/>
    <col min="4618" max="4618" width="1.85546875" style="94" customWidth="1"/>
    <col min="4619" max="4619" width="11.85546875" style="94" customWidth="1"/>
    <col min="4620" max="4620" width="0.85546875" style="94" customWidth="1"/>
    <col min="4621" max="4621" width="7.42578125" style="94" customWidth="1"/>
    <col min="4622" max="4622" width="2.140625" style="94" customWidth="1"/>
    <col min="4623" max="4623" width="6.7109375" style="94" customWidth="1"/>
    <col min="4624" max="4624" width="1.28515625" style="94" customWidth="1"/>
    <col min="4625" max="4625" width="12.7109375" style="94"/>
    <col min="4626" max="4626" width="1.5703125" style="94" customWidth="1"/>
    <col min="4627" max="4627" width="8.140625" style="94" customWidth="1"/>
    <col min="4628" max="4628" width="1.5703125" style="94" customWidth="1"/>
    <col min="4629" max="4629" width="6.7109375" style="94" customWidth="1"/>
    <col min="4630" max="4630" width="1.28515625" style="94" customWidth="1"/>
    <col min="4631" max="4631" width="12.7109375" style="94"/>
    <col min="4632" max="4632" width="1.28515625" style="94" customWidth="1"/>
    <col min="4633" max="4633" width="8.140625" style="94" customWidth="1"/>
    <col min="4634" max="4634" width="1.5703125" style="94" customWidth="1"/>
    <col min="4635" max="4635" width="6.7109375" style="94" customWidth="1"/>
    <col min="4636" max="4636" width="1.28515625" style="94" customWidth="1"/>
    <col min="4637" max="4637" width="12.7109375" style="94"/>
    <col min="4638" max="4638" width="0.85546875" style="94" customWidth="1"/>
    <col min="4639" max="4639" width="8.140625" style="94" customWidth="1"/>
    <col min="4640" max="4640" width="1.7109375" style="94" customWidth="1"/>
    <col min="4641" max="4641" width="8.42578125" style="94" customWidth="1"/>
    <col min="4642" max="4643" width="1.5703125" style="94" customWidth="1"/>
    <col min="4644" max="4644" width="14.42578125" style="94" customWidth="1"/>
    <col min="4645" max="4645" width="1.5703125" style="94" customWidth="1"/>
    <col min="4646" max="4646" width="9.28515625" style="94" customWidth="1"/>
    <col min="4647" max="4647" width="1.5703125" style="94" customWidth="1"/>
    <col min="4648" max="4648" width="8.42578125" style="94" customWidth="1"/>
    <col min="4649" max="4649" width="1.5703125" style="94" customWidth="1"/>
    <col min="4650" max="4650" width="14.42578125" style="94" customWidth="1"/>
    <col min="4651" max="4651" width="1.5703125" style="94" customWidth="1"/>
    <col min="4652" max="4652" width="9.28515625" style="94" customWidth="1"/>
    <col min="4653" max="4653" width="1.5703125" style="94" customWidth="1"/>
    <col min="4654" max="4654" width="9.28515625" style="94" customWidth="1"/>
    <col min="4655" max="4655" width="1.5703125" style="94" customWidth="1"/>
    <col min="4656" max="4656" width="14.42578125" style="94" customWidth="1"/>
    <col min="4657" max="4657" width="1.5703125" style="94" customWidth="1"/>
    <col min="4658" max="4658" width="9.28515625" style="94" customWidth="1"/>
    <col min="4659" max="4659" width="1.5703125" style="94" customWidth="1"/>
    <col min="4660" max="4660" width="9.28515625" style="94" customWidth="1"/>
    <col min="4661" max="4661" width="1.5703125" style="94" customWidth="1"/>
    <col min="4662" max="4662" width="12.7109375" style="94"/>
    <col min="4663" max="4663" width="1.5703125" style="94" customWidth="1"/>
    <col min="4664" max="4664" width="9.28515625" style="94" customWidth="1"/>
    <col min="4665" max="4665" width="1.5703125" style="94" customWidth="1"/>
    <col min="4666" max="4666" width="9.28515625" style="94" customWidth="1"/>
    <col min="4667" max="4667" width="1.5703125" style="94" customWidth="1"/>
    <col min="4668" max="4668" width="14.42578125" style="94" customWidth="1"/>
    <col min="4669" max="4669" width="1.5703125" style="94" customWidth="1"/>
    <col min="4670" max="4670" width="5" style="94" customWidth="1"/>
    <col min="4671" max="4671" width="5.42578125" style="94" customWidth="1"/>
    <col min="4672" max="4690" width="0" style="94" hidden="1" customWidth="1"/>
    <col min="4691" max="4864" width="12.7109375" style="94"/>
    <col min="4865" max="4865" width="4.140625" style="94" customWidth="1"/>
    <col min="4866" max="4866" width="1.5703125" style="94" customWidth="1"/>
    <col min="4867" max="4867" width="14.42578125" style="94" customWidth="1"/>
    <col min="4868" max="4868" width="1.28515625" style="94" customWidth="1"/>
    <col min="4869" max="4869" width="12.7109375" style="94"/>
    <col min="4870" max="4870" width="1.5703125" style="94" customWidth="1"/>
    <col min="4871" max="4871" width="7.5703125" style="94" customWidth="1"/>
    <col min="4872" max="4872" width="1.5703125" style="94" customWidth="1"/>
    <col min="4873" max="4873" width="7.5703125" style="94" customWidth="1"/>
    <col min="4874" max="4874" width="1.85546875" style="94" customWidth="1"/>
    <col min="4875" max="4875" width="11.85546875" style="94" customWidth="1"/>
    <col min="4876" max="4876" width="0.85546875" style="94" customWidth="1"/>
    <col min="4877" max="4877" width="7.42578125" style="94" customWidth="1"/>
    <col min="4878" max="4878" width="2.140625" style="94" customWidth="1"/>
    <col min="4879" max="4879" width="6.7109375" style="94" customWidth="1"/>
    <col min="4880" max="4880" width="1.28515625" style="94" customWidth="1"/>
    <col min="4881" max="4881" width="12.7109375" style="94"/>
    <col min="4882" max="4882" width="1.5703125" style="94" customWidth="1"/>
    <col min="4883" max="4883" width="8.140625" style="94" customWidth="1"/>
    <col min="4884" max="4884" width="1.5703125" style="94" customWidth="1"/>
    <col min="4885" max="4885" width="6.7109375" style="94" customWidth="1"/>
    <col min="4886" max="4886" width="1.28515625" style="94" customWidth="1"/>
    <col min="4887" max="4887" width="12.7109375" style="94"/>
    <col min="4888" max="4888" width="1.28515625" style="94" customWidth="1"/>
    <col min="4889" max="4889" width="8.140625" style="94" customWidth="1"/>
    <col min="4890" max="4890" width="1.5703125" style="94" customWidth="1"/>
    <col min="4891" max="4891" width="6.7109375" style="94" customWidth="1"/>
    <col min="4892" max="4892" width="1.28515625" style="94" customWidth="1"/>
    <col min="4893" max="4893" width="12.7109375" style="94"/>
    <col min="4894" max="4894" width="0.85546875" style="94" customWidth="1"/>
    <col min="4895" max="4895" width="8.140625" style="94" customWidth="1"/>
    <col min="4896" max="4896" width="1.7109375" style="94" customWidth="1"/>
    <col min="4897" max="4897" width="8.42578125" style="94" customWidth="1"/>
    <col min="4898" max="4899" width="1.5703125" style="94" customWidth="1"/>
    <col min="4900" max="4900" width="14.42578125" style="94" customWidth="1"/>
    <col min="4901" max="4901" width="1.5703125" style="94" customWidth="1"/>
    <col min="4902" max="4902" width="9.28515625" style="94" customWidth="1"/>
    <col min="4903" max="4903" width="1.5703125" style="94" customWidth="1"/>
    <col min="4904" max="4904" width="8.42578125" style="94" customWidth="1"/>
    <col min="4905" max="4905" width="1.5703125" style="94" customWidth="1"/>
    <col min="4906" max="4906" width="14.42578125" style="94" customWidth="1"/>
    <col min="4907" max="4907" width="1.5703125" style="94" customWidth="1"/>
    <col min="4908" max="4908" width="9.28515625" style="94" customWidth="1"/>
    <col min="4909" max="4909" width="1.5703125" style="94" customWidth="1"/>
    <col min="4910" max="4910" width="9.28515625" style="94" customWidth="1"/>
    <col min="4911" max="4911" width="1.5703125" style="94" customWidth="1"/>
    <col min="4912" max="4912" width="14.42578125" style="94" customWidth="1"/>
    <col min="4913" max="4913" width="1.5703125" style="94" customWidth="1"/>
    <col min="4914" max="4914" width="9.28515625" style="94" customWidth="1"/>
    <col min="4915" max="4915" width="1.5703125" style="94" customWidth="1"/>
    <col min="4916" max="4916" width="9.28515625" style="94" customWidth="1"/>
    <col min="4917" max="4917" width="1.5703125" style="94" customWidth="1"/>
    <col min="4918" max="4918" width="12.7109375" style="94"/>
    <col min="4919" max="4919" width="1.5703125" style="94" customWidth="1"/>
    <col min="4920" max="4920" width="9.28515625" style="94" customWidth="1"/>
    <col min="4921" max="4921" width="1.5703125" style="94" customWidth="1"/>
    <col min="4922" max="4922" width="9.28515625" style="94" customWidth="1"/>
    <col min="4923" max="4923" width="1.5703125" style="94" customWidth="1"/>
    <col min="4924" max="4924" width="14.42578125" style="94" customWidth="1"/>
    <col min="4925" max="4925" width="1.5703125" style="94" customWidth="1"/>
    <col min="4926" max="4926" width="5" style="94" customWidth="1"/>
    <col min="4927" max="4927" width="5.42578125" style="94" customWidth="1"/>
    <col min="4928" max="4946" width="0" style="94" hidden="1" customWidth="1"/>
    <col min="4947" max="5120" width="12.7109375" style="94"/>
    <col min="5121" max="5121" width="4.140625" style="94" customWidth="1"/>
    <col min="5122" max="5122" width="1.5703125" style="94" customWidth="1"/>
    <col min="5123" max="5123" width="14.42578125" style="94" customWidth="1"/>
    <col min="5124" max="5124" width="1.28515625" style="94" customWidth="1"/>
    <col min="5125" max="5125" width="12.7109375" style="94"/>
    <col min="5126" max="5126" width="1.5703125" style="94" customWidth="1"/>
    <col min="5127" max="5127" width="7.5703125" style="94" customWidth="1"/>
    <col min="5128" max="5128" width="1.5703125" style="94" customWidth="1"/>
    <col min="5129" max="5129" width="7.5703125" style="94" customWidth="1"/>
    <col min="5130" max="5130" width="1.85546875" style="94" customWidth="1"/>
    <col min="5131" max="5131" width="11.85546875" style="94" customWidth="1"/>
    <col min="5132" max="5132" width="0.85546875" style="94" customWidth="1"/>
    <col min="5133" max="5133" width="7.42578125" style="94" customWidth="1"/>
    <col min="5134" max="5134" width="2.140625" style="94" customWidth="1"/>
    <col min="5135" max="5135" width="6.7109375" style="94" customWidth="1"/>
    <col min="5136" max="5136" width="1.28515625" style="94" customWidth="1"/>
    <col min="5137" max="5137" width="12.7109375" style="94"/>
    <col min="5138" max="5138" width="1.5703125" style="94" customWidth="1"/>
    <col min="5139" max="5139" width="8.140625" style="94" customWidth="1"/>
    <col min="5140" max="5140" width="1.5703125" style="94" customWidth="1"/>
    <col min="5141" max="5141" width="6.7109375" style="94" customWidth="1"/>
    <col min="5142" max="5142" width="1.28515625" style="94" customWidth="1"/>
    <col min="5143" max="5143" width="12.7109375" style="94"/>
    <col min="5144" max="5144" width="1.28515625" style="94" customWidth="1"/>
    <col min="5145" max="5145" width="8.140625" style="94" customWidth="1"/>
    <col min="5146" max="5146" width="1.5703125" style="94" customWidth="1"/>
    <col min="5147" max="5147" width="6.7109375" style="94" customWidth="1"/>
    <col min="5148" max="5148" width="1.28515625" style="94" customWidth="1"/>
    <col min="5149" max="5149" width="12.7109375" style="94"/>
    <col min="5150" max="5150" width="0.85546875" style="94" customWidth="1"/>
    <col min="5151" max="5151" width="8.140625" style="94" customWidth="1"/>
    <col min="5152" max="5152" width="1.7109375" style="94" customWidth="1"/>
    <col min="5153" max="5153" width="8.42578125" style="94" customWidth="1"/>
    <col min="5154" max="5155" width="1.5703125" style="94" customWidth="1"/>
    <col min="5156" max="5156" width="14.42578125" style="94" customWidth="1"/>
    <col min="5157" max="5157" width="1.5703125" style="94" customWidth="1"/>
    <col min="5158" max="5158" width="9.28515625" style="94" customWidth="1"/>
    <col min="5159" max="5159" width="1.5703125" style="94" customWidth="1"/>
    <col min="5160" max="5160" width="8.42578125" style="94" customWidth="1"/>
    <col min="5161" max="5161" width="1.5703125" style="94" customWidth="1"/>
    <col min="5162" max="5162" width="14.42578125" style="94" customWidth="1"/>
    <col min="5163" max="5163" width="1.5703125" style="94" customWidth="1"/>
    <col min="5164" max="5164" width="9.28515625" style="94" customWidth="1"/>
    <col min="5165" max="5165" width="1.5703125" style="94" customWidth="1"/>
    <col min="5166" max="5166" width="9.28515625" style="94" customWidth="1"/>
    <col min="5167" max="5167" width="1.5703125" style="94" customWidth="1"/>
    <col min="5168" max="5168" width="14.42578125" style="94" customWidth="1"/>
    <col min="5169" max="5169" width="1.5703125" style="94" customWidth="1"/>
    <col min="5170" max="5170" width="9.28515625" style="94" customWidth="1"/>
    <col min="5171" max="5171" width="1.5703125" style="94" customWidth="1"/>
    <col min="5172" max="5172" width="9.28515625" style="94" customWidth="1"/>
    <col min="5173" max="5173" width="1.5703125" style="94" customWidth="1"/>
    <col min="5174" max="5174" width="12.7109375" style="94"/>
    <col min="5175" max="5175" width="1.5703125" style="94" customWidth="1"/>
    <col min="5176" max="5176" width="9.28515625" style="94" customWidth="1"/>
    <col min="5177" max="5177" width="1.5703125" style="94" customWidth="1"/>
    <col min="5178" max="5178" width="9.28515625" style="94" customWidth="1"/>
    <col min="5179" max="5179" width="1.5703125" style="94" customWidth="1"/>
    <col min="5180" max="5180" width="14.42578125" style="94" customWidth="1"/>
    <col min="5181" max="5181" width="1.5703125" style="94" customWidth="1"/>
    <col min="5182" max="5182" width="5" style="94" customWidth="1"/>
    <col min="5183" max="5183" width="5.42578125" style="94" customWidth="1"/>
    <col min="5184" max="5202" width="0" style="94" hidden="1" customWidth="1"/>
    <col min="5203" max="5376" width="12.7109375" style="94"/>
    <col min="5377" max="5377" width="4.140625" style="94" customWidth="1"/>
    <col min="5378" max="5378" width="1.5703125" style="94" customWidth="1"/>
    <col min="5379" max="5379" width="14.42578125" style="94" customWidth="1"/>
    <col min="5380" max="5380" width="1.28515625" style="94" customWidth="1"/>
    <col min="5381" max="5381" width="12.7109375" style="94"/>
    <col min="5382" max="5382" width="1.5703125" style="94" customWidth="1"/>
    <col min="5383" max="5383" width="7.5703125" style="94" customWidth="1"/>
    <col min="5384" max="5384" width="1.5703125" style="94" customWidth="1"/>
    <col min="5385" max="5385" width="7.5703125" style="94" customWidth="1"/>
    <col min="5386" max="5386" width="1.85546875" style="94" customWidth="1"/>
    <col min="5387" max="5387" width="11.85546875" style="94" customWidth="1"/>
    <col min="5388" max="5388" width="0.85546875" style="94" customWidth="1"/>
    <col min="5389" max="5389" width="7.42578125" style="94" customWidth="1"/>
    <col min="5390" max="5390" width="2.140625" style="94" customWidth="1"/>
    <col min="5391" max="5391" width="6.7109375" style="94" customWidth="1"/>
    <col min="5392" max="5392" width="1.28515625" style="94" customWidth="1"/>
    <col min="5393" max="5393" width="12.7109375" style="94"/>
    <col min="5394" max="5394" width="1.5703125" style="94" customWidth="1"/>
    <col min="5395" max="5395" width="8.140625" style="94" customWidth="1"/>
    <col min="5396" max="5396" width="1.5703125" style="94" customWidth="1"/>
    <col min="5397" max="5397" width="6.7109375" style="94" customWidth="1"/>
    <col min="5398" max="5398" width="1.28515625" style="94" customWidth="1"/>
    <col min="5399" max="5399" width="12.7109375" style="94"/>
    <col min="5400" max="5400" width="1.28515625" style="94" customWidth="1"/>
    <col min="5401" max="5401" width="8.140625" style="94" customWidth="1"/>
    <col min="5402" max="5402" width="1.5703125" style="94" customWidth="1"/>
    <col min="5403" max="5403" width="6.7109375" style="94" customWidth="1"/>
    <col min="5404" max="5404" width="1.28515625" style="94" customWidth="1"/>
    <col min="5405" max="5405" width="12.7109375" style="94"/>
    <col min="5406" max="5406" width="0.85546875" style="94" customWidth="1"/>
    <col min="5407" max="5407" width="8.140625" style="94" customWidth="1"/>
    <col min="5408" max="5408" width="1.7109375" style="94" customWidth="1"/>
    <col min="5409" max="5409" width="8.42578125" style="94" customWidth="1"/>
    <col min="5410" max="5411" width="1.5703125" style="94" customWidth="1"/>
    <col min="5412" max="5412" width="14.42578125" style="94" customWidth="1"/>
    <col min="5413" max="5413" width="1.5703125" style="94" customWidth="1"/>
    <col min="5414" max="5414" width="9.28515625" style="94" customWidth="1"/>
    <col min="5415" max="5415" width="1.5703125" style="94" customWidth="1"/>
    <col min="5416" max="5416" width="8.42578125" style="94" customWidth="1"/>
    <col min="5417" max="5417" width="1.5703125" style="94" customWidth="1"/>
    <col min="5418" max="5418" width="14.42578125" style="94" customWidth="1"/>
    <col min="5419" max="5419" width="1.5703125" style="94" customWidth="1"/>
    <col min="5420" max="5420" width="9.28515625" style="94" customWidth="1"/>
    <col min="5421" max="5421" width="1.5703125" style="94" customWidth="1"/>
    <col min="5422" max="5422" width="9.28515625" style="94" customWidth="1"/>
    <col min="5423" max="5423" width="1.5703125" style="94" customWidth="1"/>
    <col min="5424" max="5424" width="14.42578125" style="94" customWidth="1"/>
    <col min="5425" max="5425" width="1.5703125" style="94" customWidth="1"/>
    <col min="5426" max="5426" width="9.28515625" style="94" customWidth="1"/>
    <col min="5427" max="5427" width="1.5703125" style="94" customWidth="1"/>
    <col min="5428" max="5428" width="9.28515625" style="94" customWidth="1"/>
    <col min="5429" max="5429" width="1.5703125" style="94" customWidth="1"/>
    <col min="5430" max="5430" width="12.7109375" style="94"/>
    <col min="5431" max="5431" width="1.5703125" style="94" customWidth="1"/>
    <col min="5432" max="5432" width="9.28515625" style="94" customWidth="1"/>
    <col min="5433" max="5433" width="1.5703125" style="94" customWidth="1"/>
    <col min="5434" max="5434" width="9.28515625" style="94" customWidth="1"/>
    <col min="5435" max="5435" width="1.5703125" style="94" customWidth="1"/>
    <col min="5436" max="5436" width="14.42578125" style="94" customWidth="1"/>
    <col min="5437" max="5437" width="1.5703125" style="94" customWidth="1"/>
    <col min="5438" max="5438" width="5" style="94" customWidth="1"/>
    <col min="5439" max="5439" width="5.42578125" style="94" customWidth="1"/>
    <col min="5440" max="5458" width="0" style="94" hidden="1" customWidth="1"/>
    <col min="5459" max="5632" width="12.7109375" style="94"/>
    <col min="5633" max="5633" width="4.140625" style="94" customWidth="1"/>
    <col min="5634" max="5634" width="1.5703125" style="94" customWidth="1"/>
    <col min="5635" max="5635" width="14.42578125" style="94" customWidth="1"/>
    <col min="5636" max="5636" width="1.28515625" style="94" customWidth="1"/>
    <col min="5637" max="5637" width="12.7109375" style="94"/>
    <col min="5638" max="5638" width="1.5703125" style="94" customWidth="1"/>
    <col min="5639" max="5639" width="7.5703125" style="94" customWidth="1"/>
    <col min="5640" max="5640" width="1.5703125" style="94" customWidth="1"/>
    <col min="5641" max="5641" width="7.5703125" style="94" customWidth="1"/>
    <col min="5642" max="5642" width="1.85546875" style="94" customWidth="1"/>
    <col min="5643" max="5643" width="11.85546875" style="94" customWidth="1"/>
    <col min="5644" max="5644" width="0.85546875" style="94" customWidth="1"/>
    <col min="5645" max="5645" width="7.42578125" style="94" customWidth="1"/>
    <col min="5646" max="5646" width="2.140625" style="94" customWidth="1"/>
    <col min="5647" max="5647" width="6.7109375" style="94" customWidth="1"/>
    <col min="5648" max="5648" width="1.28515625" style="94" customWidth="1"/>
    <col min="5649" max="5649" width="12.7109375" style="94"/>
    <col min="5650" max="5650" width="1.5703125" style="94" customWidth="1"/>
    <col min="5651" max="5651" width="8.140625" style="94" customWidth="1"/>
    <col min="5652" max="5652" width="1.5703125" style="94" customWidth="1"/>
    <col min="5653" max="5653" width="6.7109375" style="94" customWidth="1"/>
    <col min="5654" max="5654" width="1.28515625" style="94" customWidth="1"/>
    <col min="5655" max="5655" width="12.7109375" style="94"/>
    <col min="5656" max="5656" width="1.28515625" style="94" customWidth="1"/>
    <col min="5657" max="5657" width="8.140625" style="94" customWidth="1"/>
    <col min="5658" max="5658" width="1.5703125" style="94" customWidth="1"/>
    <col min="5659" max="5659" width="6.7109375" style="94" customWidth="1"/>
    <col min="5660" max="5660" width="1.28515625" style="94" customWidth="1"/>
    <col min="5661" max="5661" width="12.7109375" style="94"/>
    <col min="5662" max="5662" width="0.85546875" style="94" customWidth="1"/>
    <col min="5663" max="5663" width="8.140625" style="94" customWidth="1"/>
    <col min="5664" max="5664" width="1.7109375" style="94" customWidth="1"/>
    <col min="5665" max="5665" width="8.42578125" style="94" customWidth="1"/>
    <col min="5666" max="5667" width="1.5703125" style="94" customWidth="1"/>
    <col min="5668" max="5668" width="14.42578125" style="94" customWidth="1"/>
    <col min="5669" max="5669" width="1.5703125" style="94" customWidth="1"/>
    <col min="5670" max="5670" width="9.28515625" style="94" customWidth="1"/>
    <col min="5671" max="5671" width="1.5703125" style="94" customWidth="1"/>
    <col min="5672" max="5672" width="8.42578125" style="94" customWidth="1"/>
    <col min="5673" max="5673" width="1.5703125" style="94" customWidth="1"/>
    <col min="5674" max="5674" width="14.42578125" style="94" customWidth="1"/>
    <col min="5675" max="5675" width="1.5703125" style="94" customWidth="1"/>
    <col min="5676" max="5676" width="9.28515625" style="94" customWidth="1"/>
    <col min="5677" max="5677" width="1.5703125" style="94" customWidth="1"/>
    <col min="5678" max="5678" width="9.28515625" style="94" customWidth="1"/>
    <col min="5679" max="5679" width="1.5703125" style="94" customWidth="1"/>
    <col min="5680" max="5680" width="14.42578125" style="94" customWidth="1"/>
    <col min="5681" max="5681" width="1.5703125" style="94" customWidth="1"/>
    <col min="5682" max="5682" width="9.28515625" style="94" customWidth="1"/>
    <col min="5683" max="5683" width="1.5703125" style="94" customWidth="1"/>
    <col min="5684" max="5684" width="9.28515625" style="94" customWidth="1"/>
    <col min="5685" max="5685" width="1.5703125" style="94" customWidth="1"/>
    <col min="5686" max="5686" width="12.7109375" style="94"/>
    <col min="5687" max="5687" width="1.5703125" style="94" customWidth="1"/>
    <col min="5688" max="5688" width="9.28515625" style="94" customWidth="1"/>
    <col min="5689" max="5689" width="1.5703125" style="94" customWidth="1"/>
    <col min="5690" max="5690" width="9.28515625" style="94" customWidth="1"/>
    <col min="5691" max="5691" width="1.5703125" style="94" customWidth="1"/>
    <col min="5692" max="5692" width="14.42578125" style="94" customWidth="1"/>
    <col min="5693" max="5693" width="1.5703125" style="94" customWidth="1"/>
    <col min="5694" max="5694" width="5" style="94" customWidth="1"/>
    <col min="5695" max="5695" width="5.42578125" style="94" customWidth="1"/>
    <col min="5696" max="5714" width="0" style="94" hidden="1" customWidth="1"/>
    <col min="5715" max="5888" width="12.7109375" style="94"/>
    <col min="5889" max="5889" width="4.140625" style="94" customWidth="1"/>
    <col min="5890" max="5890" width="1.5703125" style="94" customWidth="1"/>
    <col min="5891" max="5891" width="14.42578125" style="94" customWidth="1"/>
    <col min="5892" max="5892" width="1.28515625" style="94" customWidth="1"/>
    <col min="5893" max="5893" width="12.7109375" style="94"/>
    <col min="5894" max="5894" width="1.5703125" style="94" customWidth="1"/>
    <col min="5895" max="5895" width="7.5703125" style="94" customWidth="1"/>
    <col min="5896" max="5896" width="1.5703125" style="94" customWidth="1"/>
    <col min="5897" max="5897" width="7.5703125" style="94" customWidth="1"/>
    <col min="5898" max="5898" width="1.85546875" style="94" customWidth="1"/>
    <col min="5899" max="5899" width="11.85546875" style="94" customWidth="1"/>
    <col min="5900" max="5900" width="0.85546875" style="94" customWidth="1"/>
    <col min="5901" max="5901" width="7.42578125" style="94" customWidth="1"/>
    <col min="5902" max="5902" width="2.140625" style="94" customWidth="1"/>
    <col min="5903" max="5903" width="6.7109375" style="94" customWidth="1"/>
    <col min="5904" max="5904" width="1.28515625" style="94" customWidth="1"/>
    <col min="5905" max="5905" width="12.7109375" style="94"/>
    <col min="5906" max="5906" width="1.5703125" style="94" customWidth="1"/>
    <col min="5907" max="5907" width="8.140625" style="94" customWidth="1"/>
    <col min="5908" max="5908" width="1.5703125" style="94" customWidth="1"/>
    <col min="5909" max="5909" width="6.7109375" style="94" customWidth="1"/>
    <col min="5910" max="5910" width="1.28515625" style="94" customWidth="1"/>
    <col min="5911" max="5911" width="12.7109375" style="94"/>
    <col min="5912" max="5912" width="1.28515625" style="94" customWidth="1"/>
    <col min="5913" max="5913" width="8.140625" style="94" customWidth="1"/>
    <col min="5914" max="5914" width="1.5703125" style="94" customWidth="1"/>
    <col min="5915" max="5915" width="6.7109375" style="94" customWidth="1"/>
    <col min="5916" max="5916" width="1.28515625" style="94" customWidth="1"/>
    <col min="5917" max="5917" width="12.7109375" style="94"/>
    <col min="5918" max="5918" width="0.85546875" style="94" customWidth="1"/>
    <col min="5919" max="5919" width="8.140625" style="94" customWidth="1"/>
    <col min="5920" max="5920" width="1.7109375" style="94" customWidth="1"/>
    <col min="5921" max="5921" width="8.42578125" style="94" customWidth="1"/>
    <col min="5922" max="5923" width="1.5703125" style="94" customWidth="1"/>
    <col min="5924" max="5924" width="14.42578125" style="94" customWidth="1"/>
    <col min="5925" max="5925" width="1.5703125" style="94" customWidth="1"/>
    <col min="5926" max="5926" width="9.28515625" style="94" customWidth="1"/>
    <col min="5927" max="5927" width="1.5703125" style="94" customWidth="1"/>
    <col min="5928" max="5928" width="8.42578125" style="94" customWidth="1"/>
    <col min="5929" max="5929" width="1.5703125" style="94" customWidth="1"/>
    <col min="5930" max="5930" width="14.42578125" style="94" customWidth="1"/>
    <col min="5931" max="5931" width="1.5703125" style="94" customWidth="1"/>
    <col min="5932" max="5932" width="9.28515625" style="94" customWidth="1"/>
    <col min="5933" max="5933" width="1.5703125" style="94" customWidth="1"/>
    <col min="5934" max="5934" width="9.28515625" style="94" customWidth="1"/>
    <col min="5935" max="5935" width="1.5703125" style="94" customWidth="1"/>
    <col min="5936" max="5936" width="14.42578125" style="94" customWidth="1"/>
    <col min="5937" max="5937" width="1.5703125" style="94" customWidth="1"/>
    <col min="5938" max="5938" width="9.28515625" style="94" customWidth="1"/>
    <col min="5939" max="5939" width="1.5703125" style="94" customWidth="1"/>
    <col min="5940" max="5940" width="9.28515625" style="94" customWidth="1"/>
    <col min="5941" max="5941" width="1.5703125" style="94" customWidth="1"/>
    <col min="5942" max="5942" width="12.7109375" style="94"/>
    <col min="5943" max="5943" width="1.5703125" style="94" customWidth="1"/>
    <col min="5944" max="5944" width="9.28515625" style="94" customWidth="1"/>
    <col min="5945" max="5945" width="1.5703125" style="94" customWidth="1"/>
    <col min="5946" max="5946" width="9.28515625" style="94" customWidth="1"/>
    <col min="5947" max="5947" width="1.5703125" style="94" customWidth="1"/>
    <col min="5948" max="5948" width="14.42578125" style="94" customWidth="1"/>
    <col min="5949" max="5949" width="1.5703125" style="94" customWidth="1"/>
    <col min="5950" max="5950" width="5" style="94" customWidth="1"/>
    <col min="5951" max="5951" width="5.42578125" style="94" customWidth="1"/>
    <col min="5952" max="5970" width="0" style="94" hidden="1" customWidth="1"/>
    <col min="5971" max="6144" width="12.7109375" style="94"/>
    <col min="6145" max="6145" width="4.140625" style="94" customWidth="1"/>
    <col min="6146" max="6146" width="1.5703125" style="94" customWidth="1"/>
    <col min="6147" max="6147" width="14.42578125" style="94" customWidth="1"/>
    <col min="6148" max="6148" width="1.28515625" style="94" customWidth="1"/>
    <col min="6149" max="6149" width="12.7109375" style="94"/>
    <col min="6150" max="6150" width="1.5703125" style="94" customWidth="1"/>
    <col min="6151" max="6151" width="7.5703125" style="94" customWidth="1"/>
    <col min="6152" max="6152" width="1.5703125" style="94" customWidth="1"/>
    <col min="6153" max="6153" width="7.5703125" style="94" customWidth="1"/>
    <col min="6154" max="6154" width="1.85546875" style="94" customWidth="1"/>
    <col min="6155" max="6155" width="11.85546875" style="94" customWidth="1"/>
    <col min="6156" max="6156" width="0.85546875" style="94" customWidth="1"/>
    <col min="6157" max="6157" width="7.42578125" style="94" customWidth="1"/>
    <col min="6158" max="6158" width="2.140625" style="94" customWidth="1"/>
    <col min="6159" max="6159" width="6.7109375" style="94" customWidth="1"/>
    <col min="6160" max="6160" width="1.28515625" style="94" customWidth="1"/>
    <col min="6161" max="6161" width="12.7109375" style="94"/>
    <col min="6162" max="6162" width="1.5703125" style="94" customWidth="1"/>
    <col min="6163" max="6163" width="8.140625" style="94" customWidth="1"/>
    <col min="6164" max="6164" width="1.5703125" style="94" customWidth="1"/>
    <col min="6165" max="6165" width="6.7109375" style="94" customWidth="1"/>
    <col min="6166" max="6166" width="1.28515625" style="94" customWidth="1"/>
    <col min="6167" max="6167" width="12.7109375" style="94"/>
    <col min="6168" max="6168" width="1.28515625" style="94" customWidth="1"/>
    <col min="6169" max="6169" width="8.140625" style="94" customWidth="1"/>
    <col min="6170" max="6170" width="1.5703125" style="94" customWidth="1"/>
    <col min="6171" max="6171" width="6.7109375" style="94" customWidth="1"/>
    <col min="6172" max="6172" width="1.28515625" style="94" customWidth="1"/>
    <col min="6173" max="6173" width="12.7109375" style="94"/>
    <col min="6174" max="6174" width="0.85546875" style="94" customWidth="1"/>
    <col min="6175" max="6175" width="8.140625" style="94" customWidth="1"/>
    <col min="6176" max="6176" width="1.7109375" style="94" customWidth="1"/>
    <col min="6177" max="6177" width="8.42578125" style="94" customWidth="1"/>
    <col min="6178" max="6179" width="1.5703125" style="94" customWidth="1"/>
    <col min="6180" max="6180" width="14.42578125" style="94" customWidth="1"/>
    <col min="6181" max="6181" width="1.5703125" style="94" customWidth="1"/>
    <col min="6182" max="6182" width="9.28515625" style="94" customWidth="1"/>
    <col min="6183" max="6183" width="1.5703125" style="94" customWidth="1"/>
    <col min="6184" max="6184" width="8.42578125" style="94" customWidth="1"/>
    <col min="6185" max="6185" width="1.5703125" style="94" customWidth="1"/>
    <col min="6186" max="6186" width="14.42578125" style="94" customWidth="1"/>
    <col min="6187" max="6187" width="1.5703125" style="94" customWidth="1"/>
    <col min="6188" max="6188" width="9.28515625" style="94" customWidth="1"/>
    <col min="6189" max="6189" width="1.5703125" style="94" customWidth="1"/>
    <col min="6190" max="6190" width="9.28515625" style="94" customWidth="1"/>
    <col min="6191" max="6191" width="1.5703125" style="94" customWidth="1"/>
    <col min="6192" max="6192" width="14.42578125" style="94" customWidth="1"/>
    <col min="6193" max="6193" width="1.5703125" style="94" customWidth="1"/>
    <col min="6194" max="6194" width="9.28515625" style="94" customWidth="1"/>
    <col min="6195" max="6195" width="1.5703125" style="94" customWidth="1"/>
    <col min="6196" max="6196" width="9.28515625" style="94" customWidth="1"/>
    <col min="6197" max="6197" width="1.5703125" style="94" customWidth="1"/>
    <col min="6198" max="6198" width="12.7109375" style="94"/>
    <col min="6199" max="6199" width="1.5703125" style="94" customWidth="1"/>
    <col min="6200" max="6200" width="9.28515625" style="94" customWidth="1"/>
    <col min="6201" max="6201" width="1.5703125" style="94" customWidth="1"/>
    <col min="6202" max="6202" width="9.28515625" style="94" customWidth="1"/>
    <col min="6203" max="6203" width="1.5703125" style="94" customWidth="1"/>
    <col min="6204" max="6204" width="14.42578125" style="94" customWidth="1"/>
    <col min="6205" max="6205" width="1.5703125" style="94" customWidth="1"/>
    <col min="6206" max="6206" width="5" style="94" customWidth="1"/>
    <col min="6207" max="6207" width="5.42578125" style="94" customWidth="1"/>
    <col min="6208" max="6226" width="0" style="94" hidden="1" customWidth="1"/>
    <col min="6227" max="6400" width="12.7109375" style="94"/>
    <col min="6401" max="6401" width="4.140625" style="94" customWidth="1"/>
    <col min="6402" max="6402" width="1.5703125" style="94" customWidth="1"/>
    <col min="6403" max="6403" width="14.42578125" style="94" customWidth="1"/>
    <col min="6404" max="6404" width="1.28515625" style="94" customWidth="1"/>
    <col min="6405" max="6405" width="12.7109375" style="94"/>
    <col min="6406" max="6406" width="1.5703125" style="94" customWidth="1"/>
    <col min="6407" max="6407" width="7.5703125" style="94" customWidth="1"/>
    <col min="6408" max="6408" width="1.5703125" style="94" customWidth="1"/>
    <col min="6409" max="6409" width="7.5703125" style="94" customWidth="1"/>
    <col min="6410" max="6410" width="1.85546875" style="94" customWidth="1"/>
    <col min="6411" max="6411" width="11.85546875" style="94" customWidth="1"/>
    <col min="6412" max="6412" width="0.85546875" style="94" customWidth="1"/>
    <col min="6413" max="6413" width="7.42578125" style="94" customWidth="1"/>
    <col min="6414" max="6414" width="2.140625" style="94" customWidth="1"/>
    <col min="6415" max="6415" width="6.7109375" style="94" customWidth="1"/>
    <col min="6416" max="6416" width="1.28515625" style="94" customWidth="1"/>
    <col min="6417" max="6417" width="12.7109375" style="94"/>
    <col min="6418" max="6418" width="1.5703125" style="94" customWidth="1"/>
    <col min="6419" max="6419" width="8.140625" style="94" customWidth="1"/>
    <col min="6420" max="6420" width="1.5703125" style="94" customWidth="1"/>
    <col min="6421" max="6421" width="6.7109375" style="94" customWidth="1"/>
    <col min="6422" max="6422" width="1.28515625" style="94" customWidth="1"/>
    <col min="6423" max="6423" width="12.7109375" style="94"/>
    <col min="6424" max="6424" width="1.28515625" style="94" customWidth="1"/>
    <col min="6425" max="6425" width="8.140625" style="94" customWidth="1"/>
    <col min="6426" max="6426" width="1.5703125" style="94" customWidth="1"/>
    <col min="6427" max="6427" width="6.7109375" style="94" customWidth="1"/>
    <col min="6428" max="6428" width="1.28515625" style="94" customWidth="1"/>
    <col min="6429" max="6429" width="12.7109375" style="94"/>
    <col min="6430" max="6430" width="0.85546875" style="94" customWidth="1"/>
    <col min="6431" max="6431" width="8.140625" style="94" customWidth="1"/>
    <col min="6432" max="6432" width="1.7109375" style="94" customWidth="1"/>
    <col min="6433" max="6433" width="8.42578125" style="94" customWidth="1"/>
    <col min="6434" max="6435" width="1.5703125" style="94" customWidth="1"/>
    <col min="6436" max="6436" width="14.42578125" style="94" customWidth="1"/>
    <col min="6437" max="6437" width="1.5703125" style="94" customWidth="1"/>
    <col min="6438" max="6438" width="9.28515625" style="94" customWidth="1"/>
    <col min="6439" max="6439" width="1.5703125" style="94" customWidth="1"/>
    <col min="6440" max="6440" width="8.42578125" style="94" customWidth="1"/>
    <col min="6441" max="6441" width="1.5703125" style="94" customWidth="1"/>
    <col min="6442" max="6442" width="14.42578125" style="94" customWidth="1"/>
    <col min="6443" max="6443" width="1.5703125" style="94" customWidth="1"/>
    <col min="6444" max="6444" width="9.28515625" style="94" customWidth="1"/>
    <col min="6445" max="6445" width="1.5703125" style="94" customWidth="1"/>
    <col min="6446" max="6446" width="9.28515625" style="94" customWidth="1"/>
    <col min="6447" max="6447" width="1.5703125" style="94" customWidth="1"/>
    <col min="6448" max="6448" width="14.42578125" style="94" customWidth="1"/>
    <col min="6449" max="6449" width="1.5703125" style="94" customWidth="1"/>
    <col min="6450" max="6450" width="9.28515625" style="94" customWidth="1"/>
    <col min="6451" max="6451" width="1.5703125" style="94" customWidth="1"/>
    <col min="6452" max="6452" width="9.28515625" style="94" customWidth="1"/>
    <col min="6453" max="6453" width="1.5703125" style="94" customWidth="1"/>
    <col min="6454" max="6454" width="12.7109375" style="94"/>
    <col min="6455" max="6455" width="1.5703125" style="94" customWidth="1"/>
    <col min="6456" max="6456" width="9.28515625" style="94" customWidth="1"/>
    <col min="6457" max="6457" width="1.5703125" style="94" customWidth="1"/>
    <col min="6458" max="6458" width="9.28515625" style="94" customWidth="1"/>
    <col min="6459" max="6459" width="1.5703125" style="94" customWidth="1"/>
    <col min="6460" max="6460" width="14.42578125" style="94" customWidth="1"/>
    <col min="6461" max="6461" width="1.5703125" style="94" customWidth="1"/>
    <col min="6462" max="6462" width="5" style="94" customWidth="1"/>
    <col min="6463" max="6463" width="5.42578125" style="94" customWidth="1"/>
    <col min="6464" max="6482" width="0" style="94" hidden="1" customWidth="1"/>
    <col min="6483" max="6656" width="12.7109375" style="94"/>
    <col min="6657" max="6657" width="4.140625" style="94" customWidth="1"/>
    <col min="6658" max="6658" width="1.5703125" style="94" customWidth="1"/>
    <col min="6659" max="6659" width="14.42578125" style="94" customWidth="1"/>
    <col min="6660" max="6660" width="1.28515625" style="94" customWidth="1"/>
    <col min="6661" max="6661" width="12.7109375" style="94"/>
    <col min="6662" max="6662" width="1.5703125" style="94" customWidth="1"/>
    <col min="6663" max="6663" width="7.5703125" style="94" customWidth="1"/>
    <col min="6664" max="6664" width="1.5703125" style="94" customWidth="1"/>
    <col min="6665" max="6665" width="7.5703125" style="94" customWidth="1"/>
    <col min="6666" max="6666" width="1.85546875" style="94" customWidth="1"/>
    <col min="6667" max="6667" width="11.85546875" style="94" customWidth="1"/>
    <col min="6668" max="6668" width="0.85546875" style="94" customWidth="1"/>
    <col min="6669" max="6669" width="7.42578125" style="94" customWidth="1"/>
    <col min="6670" max="6670" width="2.140625" style="94" customWidth="1"/>
    <col min="6671" max="6671" width="6.7109375" style="94" customWidth="1"/>
    <col min="6672" max="6672" width="1.28515625" style="94" customWidth="1"/>
    <col min="6673" max="6673" width="12.7109375" style="94"/>
    <col min="6674" max="6674" width="1.5703125" style="94" customWidth="1"/>
    <col min="6675" max="6675" width="8.140625" style="94" customWidth="1"/>
    <col min="6676" max="6676" width="1.5703125" style="94" customWidth="1"/>
    <col min="6677" max="6677" width="6.7109375" style="94" customWidth="1"/>
    <col min="6678" max="6678" width="1.28515625" style="94" customWidth="1"/>
    <col min="6679" max="6679" width="12.7109375" style="94"/>
    <col min="6680" max="6680" width="1.28515625" style="94" customWidth="1"/>
    <col min="6681" max="6681" width="8.140625" style="94" customWidth="1"/>
    <col min="6682" max="6682" width="1.5703125" style="94" customWidth="1"/>
    <col min="6683" max="6683" width="6.7109375" style="94" customWidth="1"/>
    <col min="6684" max="6684" width="1.28515625" style="94" customWidth="1"/>
    <col min="6685" max="6685" width="12.7109375" style="94"/>
    <col min="6686" max="6686" width="0.85546875" style="94" customWidth="1"/>
    <col min="6687" max="6687" width="8.140625" style="94" customWidth="1"/>
    <col min="6688" max="6688" width="1.7109375" style="94" customWidth="1"/>
    <col min="6689" max="6689" width="8.42578125" style="94" customWidth="1"/>
    <col min="6690" max="6691" width="1.5703125" style="94" customWidth="1"/>
    <col min="6692" max="6692" width="14.42578125" style="94" customWidth="1"/>
    <col min="6693" max="6693" width="1.5703125" style="94" customWidth="1"/>
    <col min="6694" max="6694" width="9.28515625" style="94" customWidth="1"/>
    <col min="6695" max="6695" width="1.5703125" style="94" customWidth="1"/>
    <col min="6696" max="6696" width="8.42578125" style="94" customWidth="1"/>
    <col min="6697" max="6697" width="1.5703125" style="94" customWidth="1"/>
    <col min="6698" max="6698" width="14.42578125" style="94" customWidth="1"/>
    <col min="6699" max="6699" width="1.5703125" style="94" customWidth="1"/>
    <col min="6700" max="6700" width="9.28515625" style="94" customWidth="1"/>
    <col min="6701" max="6701" width="1.5703125" style="94" customWidth="1"/>
    <col min="6702" max="6702" width="9.28515625" style="94" customWidth="1"/>
    <col min="6703" max="6703" width="1.5703125" style="94" customWidth="1"/>
    <col min="6704" max="6704" width="14.42578125" style="94" customWidth="1"/>
    <col min="6705" max="6705" width="1.5703125" style="94" customWidth="1"/>
    <col min="6706" max="6706" width="9.28515625" style="94" customWidth="1"/>
    <col min="6707" max="6707" width="1.5703125" style="94" customWidth="1"/>
    <col min="6708" max="6708" width="9.28515625" style="94" customWidth="1"/>
    <col min="6709" max="6709" width="1.5703125" style="94" customWidth="1"/>
    <col min="6710" max="6710" width="12.7109375" style="94"/>
    <col min="6711" max="6711" width="1.5703125" style="94" customWidth="1"/>
    <col min="6712" max="6712" width="9.28515625" style="94" customWidth="1"/>
    <col min="6713" max="6713" width="1.5703125" style="94" customWidth="1"/>
    <col min="6714" max="6714" width="9.28515625" style="94" customWidth="1"/>
    <col min="6715" max="6715" width="1.5703125" style="94" customWidth="1"/>
    <col min="6716" max="6716" width="14.42578125" style="94" customWidth="1"/>
    <col min="6717" max="6717" width="1.5703125" style="94" customWidth="1"/>
    <col min="6718" max="6718" width="5" style="94" customWidth="1"/>
    <col min="6719" max="6719" width="5.42578125" style="94" customWidth="1"/>
    <col min="6720" max="6738" width="0" style="94" hidden="1" customWidth="1"/>
    <col min="6739" max="6912" width="12.7109375" style="94"/>
    <col min="6913" max="6913" width="4.140625" style="94" customWidth="1"/>
    <col min="6914" max="6914" width="1.5703125" style="94" customWidth="1"/>
    <col min="6915" max="6915" width="14.42578125" style="94" customWidth="1"/>
    <col min="6916" max="6916" width="1.28515625" style="94" customWidth="1"/>
    <col min="6917" max="6917" width="12.7109375" style="94"/>
    <col min="6918" max="6918" width="1.5703125" style="94" customWidth="1"/>
    <col min="6919" max="6919" width="7.5703125" style="94" customWidth="1"/>
    <col min="6920" max="6920" width="1.5703125" style="94" customWidth="1"/>
    <col min="6921" max="6921" width="7.5703125" style="94" customWidth="1"/>
    <col min="6922" max="6922" width="1.85546875" style="94" customWidth="1"/>
    <col min="6923" max="6923" width="11.85546875" style="94" customWidth="1"/>
    <col min="6924" max="6924" width="0.85546875" style="94" customWidth="1"/>
    <col min="6925" max="6925" width="7.42578125" style="94" customWidth="1"/>
    <col min="6926" max="6926" width="2.140625" style="94" customWidth="1"/>
    <col min="6927" max="6927" width="6.7109375" style="94" customWidth="1"/>
    <col min="6928" max="6928" width="1.28515625" style="94" customWidth="1"/>
    <col min="6929" max="6929" width="12.7109375" style="94"/>
    <col min="6930" max="6930" width="1.5703125" style="94" customWidth="1"/>
    <col min="6931" max="6931" width="8.140625" style="94" customWidth="1"/>
    <col min="6932" max="6932" width="1.5703125" style="94" customWidth="1"/>
    <col min="6933" max="6933" width="6.7109375" style="94" customWidth="1"/>
    <col min="6934" max="6934" width="1.28515625" style="94" customWidth="1"/>
    <col min="6935" max="6935" width="12.7109375" style="94"/>
    <col min="6936" max="6936" width="1.28515625" style="94" customWidth="1"/>
    <col min="6937" max="6937" width="8.140625" style="94" customWidth="1"/>
    <col min="6938" max="6938" width="1.5703125" style="94" customWidth="1"/>
    <col min="6939" max="6939" width="6.7109375" style="94" customWidth="1"/>
    <col min="6940" max="6940" width="1.28515625" style="94" customWidth="1"/>
    <col min="6941" max="6941" width="12.7109375" style="94"/>
    <col min="6942" max="6942" width="0.85546875" style="94" customWidth="1"/>
    <col min="6943" max="6943" width="8.140625" style="94" customWidth="1"/>
    <col min="6944" max="6944" width="1.7109375" style="94" customWidth="1"/>
    <col min="6945" max="6945" width="8.42578125" style="94" customWidth="1"/>
    <col min="6946" max="6947" width="1.5703125" style="94" customWidth="1"/>
    <col min="6948" max="6948" width="14.42578125" style="94" customWidth="1"/>
    <col min="6949" max="6949" width="1.5703125" style="94" customWidth="1"/>
    <col min="6950" max="6950" width="9.28515625" style="94" customWidth="1"/>
    <col min="6951" max="6951" width="1.5703125" style="94" customWidth="1"/>
    <col min="6952" max="6952" width="8.42578125" style="94" customWidth="1"/>
    <col min="6953" max="6953" width="1.5703125" style="94" customWidth="1"/>
    <col min="6954" max="6954" width="14.42578125" style="94" customWidth="1"/>
    <col min="6955" max="6955" width="1.5703125" style="94" customWidth="1"/>
    <col min="6956" max="6956" width="9.28515625" style="94" customWidth="1"/>
    <col min="6957" max="6957" width="1.5703125" style="94" customWidth="1"/>
    <col min="6958" max="6958" width="9.28515625" style="94" customWidth="1"/>
    <col min="6959" max="6959" width="1.5703125" style="94" customWidth="1"/>
    <col min="6960" max="6960" width="14.42578125" style="94" customWidth="1"/>
    <col min="6961" max="6961" width="1.5703125" style="94" customWidth="1"/>
    <col min="6962" max="6962" width="9.28515625" style="94" customWidth="1"/>
    <col min="6963" max="6963" width="1.5703125" style="94" customWidth="1"/>
    <col min="6964" max="6964" width="9.28515625" style="94" customWidth="1"/>
    <col min="6965" max="6965" width="1.5703125" style="94" customWidth="1"/>
    <col min="6966" max="6966" width="12.7109375" style="94"/>
    <col min="6967" max="6967" width="1.5703125" style="94" customWidth="1"/>
    <col min="6968" max="6968" width="9.28515625" style="94" customWidth="1"/>
    <col min="6969" max="6969" width="1.5703125" style="94" customWidth="1"/>
    <col min="6970" max="6970" width="9.28515625" style="94" customWidth="1"/>
    <col min="6971" max="6971" width="1.5703125" style="94" customWidth="1"/>
    <col min="6972" max="6972" width="14.42578125" style="94" customWidth="1"/>
    <col min="6973" max="6973" width="1.5703125" style="94" customWidth="1"/>
    <col min="6974" max="6974" width="5" style="94" customWidth="1"/>
    <col min="6975" max="6975" width="5.42578125" style="94" customWidth="1"/>
    <col min="6976" max="6994" width="0" style="94" hidden="1" customWidth="1"/>
    <col min="6995" max="7168" width="12.7109375" style="94"/>
    <col min="7169" max="7169" width="4.140625" style="94" customWidth="1"/>
    <col min="7170" max="7170" width="1.5703125" style="94" customWidth="1"/>
    <col min="7171" max="7171" width="14.42578125" style="94" customWidth="1"/>
    <col min="7172" max="7172" width="1.28515625" style="94" customWidth="1"/>
    <col min="7173" max="7173" width="12.7109375" style="94"/>
    <col min="7174" max="7174" width="1.5703125" style="94" customWidth="1"/>
    <col min="7175" max="7175" width="7.5703125" style="94" customWidth="1"/>
    <col min="7176" max="7176" width="1.5703125" style="94" customWidth="1"/>
    <col min="7177" max="7177" width="7.5703125" style="94" customWidth="1"/>
    <col min="7178" max="7178" width="1.85546875" style="94" customWidth="1"/>
    <col min="7179" max="7179" width="11.85546875" style="94" customWidth="1"/>
    <col min="7180" max="7180" width="0.85546875" style="94" customWidth="1"/>
    <col min="7181" max="7181" width="7.42578125" style="94" customWidth="1"/>
    <col min="7182" max="7182" width="2.140625" style="94" customWidth="1"/>
    <col min="7183" max="7183" width="6.7109375" style="94" customWidth="1"/>
    <col min="7184" max="7184" width="1.28515625" style="94" customWidth="1"/>
    <col min="7185" max="7185" width="12.7109375" style="94"/>
    <col min="7186" max="7186" width="1.5703125" style="94" customWidth="1"/>
    <col min="7187" max="7187" width="8.140625" style="94" customWidth="1"/>
    <col min="7188" max="7188" width="1.5703125" style="94" customWidth="1"/>
    <col min="7189" max="7189" width="6.7109375" style="94" customWidth="1"/>
    <col min="7190" max="7190" width="1.28515625" style="94" customWidth="1"/>
    <col min="7191" max="7191" width="12.7109375" style="94"/>
    <col min="7192" max="7192" width="1.28515625" style="94" customWidth="1"/>
    <col min="7193" max="7193" width="8.140625" style="94" customWidth="1"/>
    <col min="7194" max="7194" width="1.5703125" style="94" customWidth="1"/>
    <col min="7195" max="7195" width="6.7109375" style="94" customWidth="1"/>
    <col min="7196" max="7196" width="1.28515625" style="94" customWidth="1"/>
    <col min="7197" max="7197" width="12.7109375" style="94"/>
    <col min="7198" max="7198" width="0.85546875" style="94" customWidth="1"/>
    <col min="7199" max="7199" width="8.140625" style="94" customWidth="1"/>
    <col min="7200" max="7200" width="1.7109375" style="94" customWidth="1"/>
    <col min="7201" max="7201" width="8.42578125" style="94" customWidth="1"/>
    <col min="7202" max="7203" width="1.5703125" style="94" customWidth="1"/>
    <col min="7204" max="7204" width="14.42578125" style="94" customWidth="1"/>
    <col min="7205" max="7205" width="1.5703125" style="94" customWidth="1"/>
    <col min="7206" max="7206" width="9.28515625" style="94" customWidth="1"/>
    <col min="7207" max="7207" width="1.5703125" style="94" customWidth="1"/>
    <col min="7208" max="7208" width="8.42578125" style="94" customWidth="1"/>
    <col min="7209" max="7209" width="1.5703125" style="94" customWidth="1"/>
    <col min="7210" max="7210" width="14.42578125" style="94" customWidth="1"/>
    <col min="7211" max="7211" width="1.5703125" style="94" customWidth="1"/>
    <col min="7212" max="7212" width="9.28515625" style="94" customWidth="1"/>
    <col min="7213" max="7213" width="1.5703125" style="94" customWidth="1"/>
    <col min="7214" max="7214" width="9.28515625" style="94" customWidth="1"/>
    <col min="7215" max="7215" width="1.5703125" style="94" customWidth="1"/>
    <col min="7216" max="7216" width="14.42578125" style="94" customWidth="1"/>
    <col min="7217" max="7217" width="1.5703125" style="94" customWidth="1"/>
    <col min="7218" max="7218" width="9.28515625" style="94" customWidth="1"/>
    <col min="7219" max="7219" width="1.5703125" style="94" customWidth="1"/>
    <col min="7220" max="7220" width="9.28515625" style="94" customWidth="1"/>
    <col min="7221" max="7221" width="1.5703125" style="94" customWidth="1"/>
    <col min="7222" max="7222" width="12.7109375" style="94"/>
    <col min="7223" max="7223" width="1.5703125" style="94" customWidth="1"/>
    <col min="7224" max="7224" width="9.28515625" style="94" customWidth="1"/>
    <col min="7225" max="7225" width="1.5703125" style="94" customWidth="1"/>
    <col min="7226" max="7226" width="9.28515625" style="94" customWidth="1"/>
    <col min="7227" max="7227" width="1.5703125" style="94" customWidth="1"/>
    <col min="7228" max="7228" width="14.42578125" style="94" customWidth="1"/>
    <col min="7229" max="7229" width="1.5703125" style="94" customWidth="1"/>
    <col min="7230" max="7230" width="5" style="94" customWidth="1"/>
    <col min="7231" max="7231" width="5.42578125" style="94" customWidth="1"/>
    <col min="7232" max="7250" width="0" style="94" hidden="1" customWidth="1"/>
    <col min="7251" max="7424" width="12.7109375" style="94"/>
    <col min="7425" max="7425" width="4.140625" style="94" customWidth="1"/>
    <col min="7426" max="7426" width="1.5703125" style="94" customWidth="1"/>
    <col min="7427" max="7427" width="14.42578125" style="94" customWidth="1"/>
    <col min="7428" max="7428" width="1.28515625" style="94" customWidth="1"/>
    <col min="7429" max="7429" width="12.7109375" style="94"/>
    <col min="7430" max="7430" width="1.5703125" style="94" customWidth="1"/>
    <col min="7431" max="7431" width="7.5703125" style="94" customWidth="1"/>
    <col min="7432" max="7432" width="1.5703125" style="94" customWidth="1"/>
    <col min="7433" max="7433" width="7.5703125" style="94" customWidth="1"/>
    <col min="7434" max="7434" width="1.85546875" style="94" customWidth="1"/>
    <col min="7435" max="7435" width="11.85546875" style="94" customWidth="1"/>
    <col min="7436" max="7436" width="0.85546875" style="94" customWidth="1"/>
    <col min="7437" max="7437" width="7.42578125" style="94" customWidth="1"/>
    <col min="7438" max="7438" width="2.140625" style="94" customWidth="1"/>
    <col min="7439" max="7439" width="6.7109375" style="94" customWidth="1"/>
    <col min="7440" max="7440" width="1.28515625" style="94" customWidth="1"/>
    <col min="7441" max="7441" width="12.7109375" style="94"/>
    <col min="7442" max="7442" width="1.5703125" style="94" customWidth="1"/>
    <col min="7443" max="7443" width="8.140625" style="94" customWidth="1"/>
    <col min="7444" max="7444" width="1.5703125" style="94" customWidth="1"/>
    <col min="7445" max="7445" width="6.7109375" style="94" customWidth="1"/>
    <col min="7446" max="7446" width="1.28515625" style="94" customWidth="1"/>
    <col min="7447" max="7447" width="12.7109375" style="94"/>
    <col min="7448" max="7448" width="1.28515625" style="94" customWidth="1"/>
    <col min="7449" max="7449" width="8.140625" style="94" customWidth="1"/>
    <col min="7450" max="7450" width="1.5703125" style="94" customWidth="1"/>
    <col min="7451" max="7451" width="6.7109375" style="94" customWidth="1"/>
    <col min="7452" max="7452" width="1.28515625" style="94" customWidth="1"/>
    <col min="7453" max="7453" width="12.7109375" style="94"/>
    <col min="7454" max="7454" width="0.85546875" style="94" customWidth="1"/>
    <col min="7455" max="7455" width="8.140625" style="94" customWidth="1"/>
    <col min="7456" max="7456" width="1.7109375" style="94" customWidth="1"/>
    <col min="7457" max="7457" width="8.42578125" style="94" customWidth="1"/>
    <col min="7458" max="7459" width="1.5703125" style="94" customWidth="1"/>
    <col min="7460" max="7460" width="14.42578125" style="94" customWidth="1"/>
    <col min="7461" max="7461" width="1.5703125" style="94" customWidth="1"/>
    <col min="7462" max="7462" width="9.28515625" style="94" customWidth="1"/>
    <col min="7463" max="7463" width="1.5703125" style="94" customWidth="1"/>
    <col min="7464" max="7464" width="8.42578125" style="94" customWidth="1"/>
    <col min="7465" max="7465" width="1.5703125" style="94" customWidth="1"/>
    <col min="7466" max="7466" width="14.42578125" style="94" customWidth="1"/>
    <col min="7467" max="7467" width="1.5703125" style="94" customWidth="1"/>
    <col min="7468" max="7468" width="9.28515625" style="94" customWidth="1"/>
    <col min="7469" max="7469" width="1.5703125" style="94" customWidth="1"/>
    <col min="7470" max="7470" width="9.28515625" style="94" customWidth="1"/>
    <col min="7471" max="7471" width="1.5703125" style="94" customWidth="1"/>
    <col min="7472" max="7472" width="14.42578125" style="94" customWidth="1"/>
    <col min="7473" max="7473" width="1.5703125" style="94" customWidth="1"/>
    <col min="7474" max="7474" width="9.28515625" style="94" customWidth="1"/>
    <col min="7475" max="7475" width="1.5703125" style="94" customWidth="1"/>
    <col min="7476" max="7476" width="9.28515625" style="94" customWidth="1"/>
    <col min="7477" max="7477" width="1.5703125" style="94" customWidth="1"/>
    <col min="7478" max="7478" width="12.7109375" style="94"/>
    <col min="7479" max="7479" width="1.5703125" style="94" customWidth="1"/>
    <col min="7480" max="7480" width="9.28515625" style="94" customWidth="1"/>
    <col min="7481" max="7481" width="1.5703125" style="94" customWidth="1"/>
    <col min="7482" max="7482" width="9.28515625" style="94" customWidth="1"/>
    <col min="7483" max="7483" width="1.5703125" style="94" customWidth="1"/>
    <col min="7484" max="7484" width="14.42578125" style="94" customWidth="1"/>
    <col min="7485" max="7485" width="1.5703125" style="94" customWidth="1"/>
    <col min="7486" max="7486" width="5" style="94" customWidth="1"/>
    <col min="7487" max="7487" width="5.42578125" style="94" customWidth="1"/>
    <col min="7488" max="7506" width="0" style="94" hidden="1" customWidth="1"/>
    <col min="7507" max="7680" width="12.7109375" style="94"/>
    <col min="7681" max="7681" width="4.140625" style="94" customWidth="1"/>
    <col min="7682" max="7682" width="1.5703125" style="94" customWidth="1"/>
    <col min="7683" max="7683" width="14.42578125" style="94" customWidth="1"/>
    <col min="7684" max="7684" width="1.28515625" style="94" customWidth="1"/>
    <col min="7685" max="7685" width="12.7109375" style="94"/>
    <col min="7686" max="7686" width="1.5703125" style="94" customWidth="1"/>
    <col min="7687" max="7687" width="7.5703125" style="94" customWidth="1"/>
    <col min="7688" max="7688" width="1.5703125" style="94" customWidth="1"/>
    <col min="7689" max="7689" width="7.5703125" style="94" customWidth="1"/>
    <col min="7690" max="7690" width="1.85546875" style="94" customWidth="1"/>
    <col min="7691" max="7691" width="11.85546875" style="94" customWidth="1"/>
    <col min="7692" max="7692" width="0.85546875" style="94" customWidth="1"/>
    <col min="7693" max="7693" width="7.42578125" style="94" customWidth="1"/>
    <col min="7694" max="7694" width="2.140625" style="94" customWidth="1"/>
    <col min="7695" max="7695" width="6.7109375" style="94" customWidth="1"/>
    <col min="7696" max="7696" width="1.28515625" style="94" customWidth="1"/>
    <col min="7697" max="7697" width="12.7109375" style="94"/>
    <col min="7698" max="7698" width="1.5703125" style="94" customWidth="1"/>
    <col min="7699" max="7699" width="8.140625" style="94" customWidth="1"/>
    <col min="7700" max="7700" width="1.5703125" style="94" customWidth="1"/>
    <col min="7701" max="7701" width="6.7109375" style="94" customWidth="1"/>
    <col min="7702" max="7702" width="1.28515625" style="94" customWidth="1"/>
    <col min="7703" max="7703" width="12.7109375" style="94"/>
    <col min="7704" max="7704" width="1.28515625" style="94" customWidth="1"/>
    <col min="7705" max="7705" width="8.140625" style="94" customWidth="1"/>
    <col min="7706" max="7706" width="1.5703125" style="94" customWidth="1"/>
    <col min="7707" max="7707" width="6.7109375" style="94" customWidth="1"/>
    <col min="7708" max="7708" width="1.28515625" style="94" customWidth="1"/>
    <col min="7709" max="7709" width="12.7109375" style="94"/>
    <col min="7710" max="7710" width="0.85546875" style="94" customWidth="1"/>
    <col min="7711" max="7711" width="8.140625" style="94" customWidth="1"/>
    <col min="7712" max="7712" width="1.7109375" style="94" customWidth="1"/>
    <col min="7713" max="7713" width="8.42578125" style="94" customWidth="1"/>
    <col min="7714" max="7715" width="1.5703125" style="94" customWidth="1"/>
    <col min="7716" max="7716" width="14.42578125" style="94" customWidth="1"/>
    <col min="7717" max="7717" width="1.5703125" style="94" customWidth="1"/>
    <col min="7718" max="7718" width="9.28515625" style="94" customWidth="1"/>
    <col min="7719" max="7719" width="1.5703125" style="94" customWidth="1"/>
    <col min="7720" max="7720" width="8.42578125" style="94" customWidth="1"/>
    <col min="7721" max="7721" width="1.5703125" style="94" customWidth="1"/>
    <col min="7722" max="7722" width="14.42578125" style="94" customWidth="1"/>
    <col min="7723" max="7723" width="1.5703125" style="94" customWidth="1"/>
    <col min="7724" max="7724" width="9.28515625" style="94" customWidth="1"/>
    <col min="7725" max="7725" width="1.5703125" style="94" customWidth="1"/>
    <col min="7726" max="7726" width="9.28515625" style="94" customWidth="1"/>
    <col min="7727" max="7727" width="1.5703125" style="94" customWidth="1"/>
    <col min="7728" max="7728" width="14.42578125" style="94" customWidth="1"/>
    <col min="7729" max="7729" width="1.5703125" style="94" customWidth="1"/>
    <col min="7730" max="7730" width="9.28515625" style="94" customWidth="1"/>
    <col min="7731" max="7731" width="1.5703125" style="94" customWidth="1"/>
    <col min="7732" max="7732" width="9.28515625" style="94" customWidth="1"/>
    <col min="7733" max="7733" width="1.5703125" style="94" customWidth="1"/>
    <col min="7734" max="7734" width="12.7109375" style="94"/>
    <col min="7735" max="7735" width="1.5703125" style="94" customWidth="1"/>
    <col min="7736" max="7736" width="9.28515625" style="94" customWidth="1"/>
    <col min="7737" max="7737" width="1.5703125" style="94" customWidth="1"/>
    <col min="7738" max="7738" width="9.28515625" style="94" customWidth="1"/>
    <col min="7739" max="7739" width="1.5703125" style="94" customWidth="1"/>
    <col min="7740" max="7740" width="14.42578125" style="94" customWidth="1"/>
    <col min="7741" max="7741" width="1.5703125" style="94" customWidth="1"/>
    <col min="7742" max="7742" width="5" style="94" customWidth="1"/>
    <col min="7743" max="7743" width="5.42578125" style="94" customWidth="1"/>
    <col min="7744" max="7762" width="0" style="94" hidden="1" customWidth="1"/>
    <col min="7763" max="7936" width="12.7109375" style="94"/>
    <col min="7937" max="7937" width="4.140625" style="94" customWidth="1"/>
    <col min="7938" max="7938" width="1.5703125" style="94" customWidth="1"/>
    <col min="7939" max="7939" width="14.42578125" style="94" customWidth="1"/>
    <col min="7940" max="7940" width="1.28515625" style="94" customWidth="1"/>
    <col min="7941" max="7941" width="12.7109375" style="94"/>
    <col min="7942" max="7942" width="1.5703125" style="94" customWidth="1"/>
    <col min="7943" max="7943" width="7.5703125" style="94" customWidth="1"/>
    <col min="7944" max="7944" width="1.5703125" style="94" customWidth="1"/>
    <col min="7945" max="7945" width="7.5703125" style="94" customWidth="1"/>
    <col min="7946" max="7946" width="1.85546875" style="94" customWidth="1"/>
    <col min="7947" max="7947" width="11.85546875" style="94" customWidth="1"/>
    <col min="7948" max="7948" width="0.85546875" style="94" customWidth="1"/>
    <col min="7949" max="7949" width="7.42578125" style="94" customWidth="1"/>
    <col min="7950" max="7950" width="2.140625" style="94" customWidth="1"/>
    <col min="7951" max="7951" width="6.7109375" style="94" customWidth="1"/>
    <col min="7952" max="7952" width="1.28515625" style="94" customWidth="1"/>
    <col min="7953" max="7953" width="12.7109375" style="94"/>
    <col min="7954" max="7954" width="1.5703125" style="94" customWidth="1"/>
    <col min="7955" max="7955" width="8.140625" style="94" customWidth="1"/>
    <col min="7956" max="7956" width="1.5703125" style="94" customWidth="1"/>
    <col min="7957" max="7957" width="6.7109375" style="94" customWidth="1"/>
    <col min="7958" max="7958" width="1.28515625" style="94" customWidth="1"/>
    <col min="7959" max="7959" width="12.7109375" style="94"/>
    <col min="7960" max="7960" width="1.28515625" style="94" customWidth="1"/>
    <col min="7961" max="7961" width="8.140625" style="94" customWidth="1"/>
    <col min="7962" max="7962" width="1.5703125" style="94" customWidth="1"/>
    <col min="7963" max="7963" width="6.7109375" style="94" customWidth="1"/>
    <col min="7964" max="7964" width="1.28515625" style="94" customWidth="1"/>
    <col min="7965" max="7965" width="12.7109375" style="94"/>
    <col min="7966" max="7966" width="0.85546875" style="94" customWidth="1"/>
    <col min="7967" max="7967" width="8.140625" style="94" customWidth="1"/>
    <col min="7968" max="7968" width="1.7109375" style="94" customWidth="1"/>
    <col min="7969" max="7969" width="8.42578125" style="94" customWidth="1"/>
    <col min="7970" max="7971" width="1.5703125" style="94" customWidth="1"/>
    <col min="7972" max="7972" width="14.42578125" style="94" customWidth="1"/>
    <col min="7973" max="7973" width="1.5703125" style="94" customWidth="1"/>
    <col min="7974" max="7974" width="9.28515625" style="94" customWidth="1"/>
    <col min="7975" max="7975" width="1.5703125" style="94" customWidth="1"/>
    <col min="7976" max="7976" width="8.42578125" style="94" customWidth="1"/>
    <col min="7977" max="7977" width="1.5703125" style="94" customWidth="1"/>
    <col min="7978" max="7978" width="14.42578125" style="94" customWidth="1"/>
    <col min="7979" max="7979" width="1.5703125" style="94" customWidth="1"/>
    <col min="7980" max="7980" width="9.28515625" style="94" customWidth="1"/>
    <col min="7981" max="7981" width="1.5703125" style="94" customWidth="1"/>
    <col min="7982" max="7982" width="9.28515625" style="94" customWidth="1"/>
    <col min="7983" max="7983" width="1.5703125" style="94" customWidth="1"/>
    <col min="7984" max="7984" width="14.42578125" style="94" customWidth="1"/>
    <col min="7985" max="7985" width="1.5703125" style="94" customWidth="1"/>
    <col min="7986" max="7986" width="9.28515625" style="94" customWidth="1"/>
    <col min="7987" max="7987" width="1.5703125" style="94" customWidth="1"/>
    <col min="7988" max="7988" width="9.28515625" style="94" customWidth="1"/>
    <col min="7989" max="7989" width="1.5703125" style="94" customWidth="1"/>
    <col min="7990" max="7990" width="12.7109375" style="94"/>
    <col min="7991" max="7991" width="1.5703125" style="94" customWidth="1"/>
    <col min="7992" max="7992" width="9.28515625" style="94" customWidth="1"/>
    <col min="7993" max="7993" width="1.5703125" style="94" customWidth="1"/>
    <col min="7994" max="7994" width="9.28515625" style="94" customWidth="1"/>
    <col min="7995" max="7995" width="1.5703125" style="94" customWidth="1"/>
    <col min="7996" max="7996" width="14.42578125" style="94" customWidth="1"/>
    <col min="7997" max="7997" width="1.5703125" style="94" customWidth="1"/>
    <col min="7998" max="7998" width="5" style="94" customWidth="1"/>
    <col min="7999" max="7999" width="5.42578125" style="94" customWidth="1"/>
    <col min="8000" max="8018" width="0" style="94" hidden="1" customWidth="1"/>
    <col min="8019" max="8192" width="12.7109375" style="94"/>
    <col min="8193" max="8193" width="4.140625" style="94" customWidth="1"/>
    <col min="8194" max="8194" width="1.5703125" style="94" customWidth="1"/>
    <col min="8195" max="8195" width="14.42578125" style="94" customWidth="1"/>
    <col min="8196" max="8196" width="1.28515625" style="94" customWidth="1"/>
    <col min="8197" max="8197" width="12.7109375" style="94"/>
    <col min="8198" max="8198" width="1.5703125" style="94" customWidth="1"/>
    <col min="8199" max="8199" width="7.5703125" style="94" customWidth="1"/>
    <col min="8200" max="8200" width="1.5703125" style="94" customWidth="1"/>
    <col min="8201" max="8201" width="7.5703125" style="94" customWidth="1"/>
    <col min="8202" max="8202" width="1.85546875" style="94" customWidth="1"/>
    <col min="8203" max="8203" width="11.85546875" style="94" customWidth="1"/>
    <col min="8204" max="8204" width="0.85546875" style="94" customWidth="1"/>
    <col min="8205" max="8205" width="7.42578125" style="94" customWidth="1"/>
    <col min="8206" max="8206" width="2.140625" style="94" customWidth="1"/>
    <col min="8207" max="8207" width="6.7109375" style="94" customWidth="1"/>
    <col min="8208" max="8208" width="1.28515625" style="94" customWidth="1"/>
    <col min="8209" max="8209" width="12.7109375" style="94"/>
    <col min="8210" max="8210" width="1.5703125" style="94" customWidth="1"/>
    <col min="8211" max="8211" width="8.140625" style="94" customWidth="1"/>
    <col min="8212" max="8212" width="1.5703125" style="94" customWidth="1"/>
    <col min="8213" max="8213" width="6.7109375" style="94" customWidth="1"/>
    <col min="8214" max="8214" width="1.28515625" style="94" customWidth="1"/>
    <col min="8215" max="8215" width="12.7109375" style="94"/>
    <col min="8216" max="8216" width="1.28515625" style="94" customWidth="1"/>
    <col min="8217" max="8217" width="8.140625" style="94" customWidth="1"/>
    <col min="8218" max="8218" width="1.5703125" style="94" customWidth="1"/>
    <col min="8219" max="8219" width="6.7109375" style="94" customWidth="1"/>
    <col min="8220" max="8220" width="1.28515625" style="94" customWidth="1"/>
    <col min="8221" max="8221" width="12.7109375" style="94"/>
    <col min="8222" max="8222" width="0.85546875" style="94" customWidth="1"/>
    <col min="8223" max="8223" width="8.140625" style="94" customWidth="1"/>
    <col min="8224" max="8224" width="1.7109375" style="94" customWidth="1"/>
    <col min="8225" max="8225" width="8.42578125" style="94" customWidth="1"/>
    <col min="8226" max="8227" width="1.5703125" style="94" customWidth="1"/>
    <col min="8228" max="8228" width="14.42578125" style="94" customWidth="1"/>
    <col min="8229" max="8229" width="1.5703125" style="94" customWidth="1"/>
    <col min="8230" max="8230" width="9.28515625" style="94" customWidth="1"/>
    <col min="8231" max="8231" width="1.5703125" style="94" customWidth="1"/>
    <col min="8232" max="8232" width="8.42578125" style="94" customWidth="1"/>
    <col min="8233" max="8233" width="1.5703125" style="94" customWidth="1"/>
    <col min="8234" max="8234" width="14.42578125" style="94" customWidth="1"/>
    <col min="8235" max="8235" width="1.5703125" style="94" customWidth="1"/>
    <col min="8236" max="8236" width="9.28515625" style="94" customWidth="1"/>
    <col min="8237" max="8237" width="1.5703125" style="94" customWidth="1"/>
    <col min="8238" max="8238" width="9.28515625" style="94" customWidth="1"/>
    <col min="8239" max="8239" width="1.5703125" style="94" customWidth="1"/>
    <col min="8240" max="8240" width="14.42578125" style="94" customWidth="1"/>
    <col min="8241" max="8241" width="1.5703125" style="94" customWidth="1"/>
    <col min="8242" max="8242" width="9.28515625" style="94" customWidth="1"/>
    <col min="8243" max="8243" width="1.5703125" style="94" customWidth="1"/>
    <col min="8244" max="8244" width="9.28515625" style="94" customWidth="1"/>
    <col min="8245" max="8245" width="1.5703125" style="94" customWidth="1"/>
    <col min="8246" max="8246" width="12.7109375" style="94"/>
    <col min="8247" max="8247" width="1.5703125" style="94" customWidth="1"/>
    <col min="8248" max="8248" width="9.28515625" style="94" customWidth="1"/>
    <col min="8249" max="8249" width="1.5703125" style="94" customWidth="1"/>
    <col min="8250" max="8250" width="9.28515625" style="94" customWidth="1"/>
    <col min="8251" max="8251" width="1.5703125" style="94" customWidth="1"/>
    <col min="8252" max="8252" width="14.42578125" style="94" customWidth="1"/>
    <col min="8253" max="8253" width="1.5703125" style="94" customWidth="1"/>
    <col min="8254" max="8254" width="5" style="94" customWidth="1"/>
    <col min="8255" max="8255" width="5.42578125" style="94" customWidth="1"/>
    <col min="8256" max="8274" width="0" style="94" hidden="1" customWidth="1"/>
    <col min="8275" max="8448" width="12.7109375" style="94"/>
    <col min="8449" max="8449" width="4.140625" style="94" customWidth="1"/>
    <col min="8450" max="8450" width="1.5703125" style="94" customWidth="1"/>
    <col min="8451" max="8451" width="14.42578125" style="94" customWidth="1"/>
    <col min="8452" max="8452" width="1.28515625" style="94" customWidth="1"/>
    <col min="8453" max="8453" width="12.7109375" style="94"/>
    <col min="8454" max="8454" width="1.5703125" style="94" customWidth="1"/>
    <col min="8455" max="8455" width="7.5703125" style="94" customWidth="1"/>
    <col min="8456" max="8456" width="1.5703125" style="94" customWidth="1"/>
    <col min="8457" max="8457" width="7.5703125" style="94" customWidth="1"/>
    <col min="8458" max="8458" width="1.85546875" style="94" customWidth="1"/>
    <col min="8459" max="8459" width="11.85546875" style="94" customWidth="1"/>
    <col min="8460" max="8460" width="0.85546875" style="94" customWidth="1"/>
    <col min="8461" max="8461" width="7.42578125" style="94" customWidth="1"/>
    <col min="8462" max="8462" width="2.140625" style="94" customWidth="1"/>
    <col min="8463" max="8463" width="6.7109375" style="94" customWidth="1"/>
    <col min="8464" max="8464" width="1.28515625" style="94" customWidth="1"/>
    <col min="8465" max="8465" width="12.7109375" style="94"/>
    <col min="8466" max="8466" width="1.5703125" style="94" customWidth="1"/>
    <col min="8467" max="8467" width="8.140625" style="94" customWidth="1"/>
    <col min="8468" max="8468" width="1.5703125" style="94" customWidth="1"/>
    <col min="8469" max="8469" width="6.7109375" style="94" customWidth="1"/>
    <col min="8470" max="8470" width="1.28515625" style="94" customWidth="1"/>
    <col min="8471" max="8471" width="12.7109375" style="94"/>
    <col min="8472" max="8472" width="1.28515625" style="94" customWidth="1"/>
    <col min="8473" max="8473" width="8.140625" style="94" customWidth="1"/>
    <col min="8474" max="8474" width="1.5703125" style="94" customWidth="1"/>
    <col min="8475" max="8475" width="6.7109375" style="94" customWidth="1"/>
    <col min="8476" max="8476" width="1.28515625" style="94" customWidth="1"/>
    <col min="8477" max="8477" width="12.7109375" style="94"/>
    <col min="8478" max="8478" width="0.85546875" style="94" customWidth="1"/>
    <col min="8479" max="8479" width="8.140625" style="94" customWidth="1"/>
    <col min="8480" max="8480" width="1.7109375" style="94" customWidth="1"/>
    <col min="8481" max="8481" width="8.42578125" style="94" customWidth="1"/>
    <col min="8482" max="8483" width="1.5703125" style="94" customWidth="1"/>
    <col min="8484" max="8484" width="14.42578125" style="94" customWidth="1"/>
    <col min="8485" max="8485" width="1.5703125" style="94" customWidth="1"/>
    <col min="8486" max="8486" width="9.28515625" style="94" customWidth="1"/>
    <col min="8487" max="8487" width="1.5703125" style="94" customWidth="1"/>
    <col min="8488" max="8488" width="8.42578125" style="94" customWidth="1"/>
    <col min="8489" max="8489" width="1.5703125" style="94" customWidth="1"/>
    <col min="8490" max="8490" width="14.42578125" style="94" customWidth="1"/>
    <col min="8491" max="8491" width="1.5703125" style="94" customWidth="1"/>
    <col min="8492" max="8492" width="9.28515625" style="94" customWidth="1"/>
    <col min="8493" max="8493" width="1.5703125" style="94" customWidth="1"/>
    <col min="8494" max="8494" width="9.28515625" style="94" customWidth="1"/>
    <col min="8495" max="8495" width="1.5703125" style="94" customWidth="1"/>
    <col min="8496" max="8496" width="14.42578125" style="94" customWidth="1"/>
    <col min="8497" max="8497" width="1.5703125" style="94" customWidth="1"/>
    <col min="8498" max="8498" width="9.28515625" style="94" customWidth="1"/>
    <col min="8499" max="8499" width="1.5703125" style="94" customWidth="1"/>
    <col min="8500" max="8500" width="9.28515625" style="94" customWidth="1"/>
    <col min="8501" max="8501" width="1.5703125" style="94" customWidth="1"/>
    <col min="8502" max="8502" width="12.7109375" style="94"/>
    <col min="8503" max="8503" width="1.5703125" style="94" customWidth="1"/>
    <col min="8504" max="8504" width="9.28515625" style="94" customWidth="1"/>
    <col min="8505" max="8505" width="1.5703125" style="94" customWidth="1"/>
    <col min="8506" max="8506" width="9.28515625" style="94" customWidth="1"/>
    <col min="8507" max="8507" width="1.5703125" style="94" customWidth="1"/>
    <col min="8508" max="8508" width="14.42578125" style="94" customWidth="1"/>
    <col min="8509" max="8509" width="1.5703125" style="94" customWidth="1"/>
    <col min="8510" max="8510" width="5" style="94" customWidth="1"/>
    <col min="8511" max="8511" width="5.42578125" style="94" customWidth="1"/>
    <col min="8512" max="8530" width="0" style="94" hidden="1" customWidth="1"/>
    <col min="8531" max="8704" width="12.7109375" style="94"/>
    <col min="8705" max="8705" width="4.140625" style="94" customWidth="1"/>
    <col min="8706" max="8706" width="1.5703125" style="94" customWidth="1"/>
    <col min="8707" max="8707" width="14.42578125" style="94" customWidth="1"/>
    <col min="8708" max="8708" width="1.28515625" style="94" customWidth="1"/>
    <col min="8709" max="8709" width="12.7109375" style="94"/>
    <col min="8710" max="8710" width="1.5703125" style="94" customWidth="1"/>
    <col min="8711" max="8711" width="7.5703125" style="94" customWidth="1"/>
    <col min="8712" max="8712" width="1.5703125" style="94" customWidth="1"/>
    <col min="8713" max="8713" width="7.5703125" style="94" customWidth="1"/>
    <col min="8714" max="8714" width="1.85546875" style="94" customWidth="1"/>
    <col min="8715" max="8715" width="11.85546875" style="94" customWidth="1"/>
    <col min="8716" max="8716" width="0.85546875" style="94" customWidth="1"/>
    <col min="8717" max="8717" width="7.42578125" style="94" customWidth="1"/>
    <col min="8718" max="8718" width="2.140625" style="94" customWidth="1"/>
    <col min="8719" max="8719" width="6.7109375" style="94" customWidth="1"/>
    <col min="8720" max="8720" width="1.28515625" style="94" customWidth="1"/>
    <col min="8721" max="8721" width="12.7109375" style="94"/>
    <col min="8722" max="8722" width="1.5703125" style="94" customWidth="1"/>
    <col min="8723" max="8723" width="8.140625" style="94" customWidth="1"/>
    <col min="8724" max="8724" width="1.5703125" style="94" customWidth="1"/>
    <col min="8725" max="8725" width="6.7109375" style="94" customWidth="1"/>
    <col min="8726" max="8726" width="1.28515625" style="94" customWidth="1"/>
    <col min="8727" max="8727" width="12.7109375" style="94"/>
    <col min="8728" max="8728" width="1.28515625" style="94" customWidth="1"/>
    <col min="8729" max="8729" width="8.140625" style="94" customWidth="1"/>
    <col min="8730" max="8730" width="1.5703125" style="94" customWidth="1"/>
    <col min="8731" max="8731" width="6.7109375" style="94" customWidth="1"/>
    <col min="8732" max="8732" width="1.28515625" style="94" customWidth="1"/>
    <col min="8733" max="8733" width="12.7109375" style="94"/>
    <col min="8734" max="8734" width="0.85546875" style="94" customWidth="1"/>
    <col min="8735" max="8735" width="8.140625" style="94" customWidth="1"/>
    <col min="8736" max="8736" width="1.7109375" style="94" customWidth="1"/>
    <col min="8737" max="8737" width="8.42578125" style="94" customWidth="1"/>
    <col min="8738" max="8739" width="1.5703125" style="94" customWidth="1"/>
    <col min="8740" max="8740" width="14.42578125" style="94" customWidth="1"/>
    <col min="8741" max="8741" width="1.5703125" style="94" customWidth="1"/>
    <col min="8742" max="8742" width="9.28515625" style="94" customWidth="1"/>
    <col min="8743" max="8743" width="1.5703125" style="94" customWidth="1"/>
    <col min="8744" max="8744" width="8.42578125" style="94" customWidth="1"/>
    <col min="8745" max="8745" width="1.5703125" style="94" customWidth="1"/>
    <col min="8746" max="8746" width="14.42578125" style="94" customWidth="1"/>
    <col min="8747" max="8747" width="1.5703125" style="94" customWidth="1"/>
    <col min="8748" max="8748" width="9.28515625" style="94" customWidth="1"/>
    <col min="8749" max="8749" width="1.5703125" style="94" customWidth="1"/>
    <col min="8750" max="8750" width="9.28515625" style="94" customWidth="1"/>
    <col min="8751" max="8751" width="1.5703125" style="94" customWidth="1"/>
    <col min="8752" max="8752" width="14.42578125" style="94" customWidth="1"/>
    <col min="8753" max="8753" width="1.5703125" style="94" customWidth="1"/>
    <col min="8754" max="8754" width="9.28515625" style="94" customWidth="1"/>
    <col min="8755" max="8755" width="1.5703125" style="94" customWidth="1"/>
    <col min="8756" max="8756" width="9.28515625" style="94" customWidth="1"/>
    <col min="8757" max="8757" width="1.5703125" style="94" customWidth="1"/>
    <col min="8758" max="8758" width="12.7109375" style="94"/>
    <col min="8759" max="8759" width="1.5703125" style="94" customWidth="1"/>
    <col min="8760" max="8760" width="9.28515625" style="94" customWidth="1"/>
    <col min="8761" max="8761" width="1.5703125" style="94" customWidth="1"/>
    <col min="8762" max="8762" width="9.28515625" style="94" customWidth="1"/>
    <col min="8763" max="8763" width="1.5703125" style="94" customWidth="1"/>
    <col min="8764" max="8764" width="14.42578125" style="94" customWidth="1"/>
    <col min="8765" max="8765" width="1.5703125" style="94" customWidth="1"/>
    <col min="8766" max="8766" width="5" style="94" customWidth="1"/>
    <col min="8767" max="8767" width="5.42578125" style="94" customWidth="1"/>
    <col min="8768" max="8786" width="0" style="94" hidden="1" customWidth="1"/>
    <col min="8787" max="8960" width="12.7109375" style="94"/>
    <col min="8961" max="8961" width="4.140625" style="94" customWidth="1"/>
    <col min="8962" max="8962" width="1.5703125" style="94" customWidth="1"/>
    <col min="8963" max="8963" width="14.42578125" style="94" customWidth="1"/>
    <col min="8964" max="8964" width="1.28515625" style="94" customWidth="1"/>
    <col min="8965" max="8965" width="12.7109375" style="94"/>
    <col min="8966" max="8966" width="1.5703125" style="94" customWidth="1"/>
    <col min="8967" max="8967" width="7.5703125" style="94" customWidth="1"/>
    <col min="8968" max="8968" width="1.5703125" style="94" customWidth="1"/>
    <col min="8969" max="8969" width="7.5703125" style="94" customWidth="1"/>
    <col min="8970" max="8970" width="1.85546875" style="94" customWidth="1"/>
    <col min="8971" max="8971" width="11.85546875" style="94" customWidth="1"/>
    <col min="8972" max="8972" width="0.85546875" style="94" customWidth="1"/>
    <col min="8973" max="8973" width="7.42578125" style="94" customWidth="1"/>
    <col min="8974" max="8974" width="2.140625" style="94" customWidth="1"/>
    <col min="8975" max="8975" width="6.7109375" style="94" customWidth="1"/>
    <col min="8976" max="8976" width="1.28515625" style="94" customWidth="1"/>
    <col min="8977" max="8977" width="12.7109375" style="94"/>
    <col min="8978" max="8978" width="1.5703125" style="94" customWidth="1"/>
    <col min="8979" max="8979" width="8.140625" style="94" customWidth="1"/>
    <col min="8980" max="8980" width="1.5703125" style="94" customWidth="1"/>
    <col min="8981" max="8981" width="6.7109375" style="94" customWidth="1"/>
    <col min="8982" max="8982" width="1.28515625" style="94" customWidth="1"/>
    <col min="8983" max="8983" width="12.7109375" style="94"/>
    <col min="8984" max="8984" width="1.28515625" style="94" customWidth="1"/>
    <col min="8985" max="8985" width="8.140625" style="94" customWidth="1"/>
    <col min="8986" max="8986" width="1.5703125" style="94" customWidth="1"/>
    <col min="8987" max="8987" width="6.7109375" style="94" customWidth="1"/>
    <col min="8988" max="8988" width="1.28515625" style="94" customWidth="1"/>
    <col min="8989" max="8989" width="12.7109375" style="94"/>
    <col min="8990" max="8990" width="0.85546875" style="94" customWidth="1"/>
    <col min="8991" max="8991" width="8.140625" style="94" customWidth="1"/>
    <col min="8992" max="8992" width="1.7109375" style="94" customWidth="1"/>
    <col min="8993" max="8993" width="8.42578125" style="94" customWidth="1"/>
    <col min="8994" max="8995" width="1.5703125" style="94" customWidth="1"/>
    <col min="8996" max="8996" width="14.42578125" style="94" customWidth="1"/>
    <col min="8997" max="8997" width="1.5703125" style="94" customWidth="1"/>
    <col min="8998" max="8998" width="9.28515625" style="94" customWidth="1"/>
    <col min="8999" max="8999" width="1.5703125" style="94" customWidth="1"/>
    <col min="9000" max="9000" width="8.42578125" style="94" customWidth="1"/>
    <col min="9001" max="9001" width="1.5703125" style="94" customWidth="1"/>
    <col min="9002" max="9002" width="14.42578125" style="94" customWidth="1"/>
    <col min="9003" max="9003" width="1.5703125" style="94" customWidth="1"/>
    <col min="9004" max="9004" width="9.28515625" style="94" customWidth="1"/>
    <col min="9005" max="9005" width="1.5703125" style="94" customWidth="1"/>
    <col min="9006" max="9006" width="9.28515625" style="94" customWidth="1"/>
    <col min="9007" max="9007" width="1.5703125" style="94" customWidth="1"/>
    <col min="9008" max="9008" width="14.42578125" style="94" customWidth="1"/>
    <col min="9009" max="9009" width="1.5703125" style="94" customWidth="1"/>
    <col min="9010" max="9010" width="9.28515625" style="94" customWidth="1"/>
    <col min="9011" max="9011" width="1.5703125" style="94" customWidth="1"/>
    <col min="9012" max="9012" width="9.28515625" style="94" customWidth="1"/>
    <col min="9013" max="9013" width="1.5703125" style="94" customWidth="1"/>
    <col min="9014" max="9014" width="12.7109375" style="94"/>
    <col min="9015" max="9015" width="1.5703125" style="94" customWidth="1"/>
    <col min="9016" max="9016" width="9.28515625" style="94" customWidth="1"/>
    <col min="9017" max="9017" width="1.5703125" style="94" customWidth="1"/>
    <col min="9018" max="9018" width="9.28515625" style="94" customWidth="1"/>
    <col min="9019" max="9019" width="1.5703125" style="94" customWidth="1"/>
    <col min="9020" max="9020" width="14.42578125" style="94" customWidth="1"/>
    <col min="9021" max="9021" width="1.5703125" style="94" customWidth="1"/>
    <col min="9022" max="9022" width="5" style="94" customWidth="1"/>
    <col min="9023" max="9023" width="5.42578125" style="94" customWidth="1"/>
    <col min="9024" max="9042" width="0" style="94" hidden="1" customWidth="1"/>
    <col min="9043" max="9216" width="12.7109375" style="94"/>
    <col min="9217" max="9217" width="4.140625" style="94" customWidth="1"/>
    <col min="9218" max="9218" width="1.5703125" style="94" customWidth="1"/>
    <col min="9219" max="9219" width="14.42578125" style="94" customWidth="1"/>
    <col min="9220" max="9220" width="1.28515625" style="94" customWidth="1"/>
    <col min="9221" max="9221" width="12.7109375" style="94"/>
    <col min="9222" max="9222" width="1.5703125" style="94" customWidth="1"/>
    <col min="9223" max="9223" width="7.5703125" style="94" customWidth="1"/>
    <col min="9224" max="9224" width="1.5703125" style="94" customWidth="1"/>
    <col min="9225" max="9225" width="7.5703125" style="94" customWidth="1"/>
    <col min="9226" max="9226" width="1.85546875" style="94" customWidth="1"/>
    <col min="9227" max="9227" width="11.85546875" style="94" customWidth="1"/>
    <col min="9228" max="9228" width="0.85546875" style="94" customWidth="1"/>
    <col min="9229" max="9229" width="7.42578125" style="94" customWidth="1"/>
    <col min="9230" max="9230" width="2.140625" style="94" customWidth="1"/>
    <col min="9231" max="9231" width="6.7109375" style="94" customWidth="1"/>
    <col min="9232" max="9232" width="1.28515625" style="94" customWidth="1"/>
    <col min="9233" max="9233" width="12.7109375" style="94"/>
    <col min="9234" max="9234" width="1.5703125" style="94" customWidth="1"/>
    <col min="9235" max="9235" width="8.140625" style="94" customWidth="1"/>
    <col min="9236" max="9236" width="1.5703125" style="94" customWidth="1"/>
    <col min="9237" max="9237" width="6.7109375" style="94" customWidth="1"/>
    <col min="9238" max="9238" width="1.28515625" style="94" customWidth="1"/>
    <col min="9239" max="9239" width="12.7109375" style="94"/>
    <col min="9240" max="9240" width="1.28515625" style="94" customWidth="1"/>
    <col min="9241" max="9241" width="8.140625" style="94" customWidth="1"/>
    <col min="9242" max="9242" width="1.5703125" style="94" customWidth="1"/>
    <col min="9243" max="9243" width="6.7109375" style="94" customWidth="1"/>
    <col min="9244" max="9244" width="1.28515625" style="94" customWidth="1"/>
    <col min="9245" max="9245" width="12.7109375" style="94"/>
    <col min="9246" max="9246" width="0.85546875" style="94" customWidth="1"/>
    <col min="9247" max="9247" width="8.140625" style="94" customWidth="1"/>
    <col min="9248" max="9248" width="1.7109375" style="94" customWidth="1"/>
    <col min="9249" max="9249" width="8.42578125" style="94" customWidth="1"/>
    <col min="9250" max="9251" width="1.5703125" style="94" customWidth="1"/>
    <col min="9252" max="9252" width="14.42578125" style="94" customWidth="1"/>
    <col min="9253" max="9253" width="1.5703125" style="94" customWidth="1"/>
    <col min="9254" max="9254" width="9.28515625" style="94" customWidth="1"/>
    <col min="9255" max="9255" width="1.5703125" style="94" customWidth="1"/>
    <col min="9256" max="9256" width="8.42578125" style="94" customWidth="1"/>
    <col min="9257" max="9257" width="1.5703125" style="94" customWidth="1"/>
    <col min="9258" max="9258" width="14.42578125" style="94" customWidth="1"/>
    <col min="9259" max="9259" width="1.5703125" style="94" customWidth="1"/>
    <col min="9260" max="9260" width="9.28515625" style="94" customWidth="1"/>
    <col min="9261" max="9261" width="1.5703125" style="94" customWidth="1"/>
    <col min="9262" max="9262" width="9.28515625" style="94" customWidth="1"/>
    <col min="9263" max="9263" width="1.5703125" style="94" customWidth="1"/>
    <col min="9264" max="9264" width="14.42578125" style="94" customWidth="1"/>
    <col min="9265" max="9265" width="1.5703125" style="94" customWidth="1"/>
    <col min="9266" max="9266" width="9.28515625" style="94" customWidth="1"/>
    <col min="9267" max="9267" width="1.5703125" style="94" customWidth="1"/>
    <col min="9268" max="9268" width="9.28515625" style="94" customWidth="1"/>
    <col min="9269" max="9269" width="1.5703125" style="94" customWidth="1"/>
    <col min="9270" max="9270" width="12.7109375" style="94"/>
    <col min="9271" max="9271" width="1.5703125" style="94" customWidth="1"/>
    <col min="9272" max="9272" width="9.28515625" style="94" customWidth="1"/>
    <col min="9273" max="9273" width="1.5703125" style="94" customWidth="1"/>
    <col min="9274" max="9274" width="9.28515625" style="94" customWidth="1"/>
    <col min="9275" max="9275" width="1.5703125" style="94" customWidth="1"/>
    <col min="9276" max="9276" width="14.42578125" style="94" customWidth="1"/>
    <col min="9277" max="9277" width="1.5703125" style="94" customWidth="1"/>
    <col min="9278" max="9278" width="5" style="94" customWidth="1"/>
    <col min="9279" max="9279" width="5.42578125" style="94" customWidth="1"/>
    <col min="9280" max="9298" width="0" style="94" hidden="1" customWidth="1"/>
    <col min="9299" max="9472" width="12.7109375" style="94"/>
    <col min="9473" max="9473" width="4.140625" style="94" customWidth="1"/>
    <col min="9474" max="9474" width="1.5703125" style="94" customWidth="1"/>
    <col min="9475" max="9475" width="14.42578125" style="94" customWidth="1"/>
    <col min="9476" max="9476" width="1.28515625" style="94" customWidth="1"/>
    <col min="9477" max="9477" width="12.7109375" style="94"/>
    <col min="9478" max="9478" width="1.5703125" style="94" customWidth="1"/>
    <col min="9479" max="9479" width="7.5703125" style="94" customWidth="1"/>
    <col min="9480" max="9480" width="1.5703125" style="94" customWidth="1"/>
    <col min="9481" max="9481" width="7.5703125" style="94" customWidth="1"/>
    <col min="9482" max="9482" width="1.85546875" style="94" customWidth="1"/>
    <col min="9483" max="9483" width="11.85546875" style="94" customWidth="1"/>
    <col min="9484" max="9484" width="0.85546875" style="94" customWidth="1"/>
    <col min="9485" max="9485" width="7.42578125" style="94" customWidth="1"/>
    <col min="9486" max="9486" width="2.140625" style="94" customWidth="1"/>
    <col min="9487" max="9487" width="6.7109375" style="94" customWidth="1"/>
    <col min="9488" max="9488" width="1.28515625" style="94" customWidth="1"/>
    <col min="9489" max="9489" width="12.7109375" style="94"/>
    <col min="9490" max="9490" width="1.5703125" style="94" customWidth="1"/>
    <col min="9491" max="9491" width="8.140625" style="94" customWidth="1"/>
    <col min="9492" max="9492" width="1.5703125" style="94" customWidth="1"/>
    <col min="9493" max="9493" width="6.7109375" style="94" customWidth="1"/>
    <col min="9494" max="9494" width="1.28515625" style="94" customWidth="1"/>
    <col min="9495" max="9495" width="12.7109375" style="94"/>
    <col min="9496" max="9496" width="1.28515625" style="94" customWidth="1"/>
    <col min="9497" max="9497" width="8.140625" style="94" customWidth="1"/>
    <col min="9498" max="9498" width="1.5703125" style="94" customWidth="1"/>
    <col min="9499" max="9499" width="6.7109375" style="94" customWidth="1"/>
    <col min="9500" max="9500" width="1.28515625" style="94" customWidth="1"/>
    <col min="9501" max="9501" width="12.7109375" style="94"/>
    <col min="9502" max="9502" width="0.85546875" style="94" customWidth="1"/>
    <col min="9503" max="9503" width="8.140625" style="94" customWidth="1"/>
    <col min="9504" max="9504" width="1.7109375" style="94" customWidth="1"/>
    <col min="9505" max="9505" width="8.42578125" style="94" customWidth="1"/>
    <col min="9506" max="9507" width="1.5703125" style="94" customWidth="1"/>
    <col min="9508" max="9508" width="14.42578125" style="94" customWidth="1"/>
    <col min="9509" max="9509" width="1.5703125" style="94" customWidth="1"/>
    <col min="9510" max="9510" width="9.28515625" style="94" customWidth="1"/>
    <col min="9511" max="9511" width="1.5703125" style="94" customWidth="1"/>
    <col min="9512" max="9512" width="8.42578125" style="94" customWidth="1"/>
    <col min="9513" max="9513" width="1.5703125" style="94" customWidth="1"/>
    <col min="9514" max="9514" width="14.42578125" style="94" customWidth="1"/>
    <col min="9515" max="9515" width="1.5703125" style="94" customWidth="1"/>
    <col min="9516" max="9516" width="9.28515625" style="94" customWidth="1"/>
    <col min="9517" max="9517" width="1.5703125" style="94" customWidth="1"/>
    <col min="9518" max="9518" width="9.28515625" style="94" customWidth="1"/>
    <col min="9519" max="9519" width="1.5703125" style="94" customWidth="1"/>
    <col min="9520" max="9520" width="14.42578125" style="94" customWidth="1"/>
    <col min="9521" max="9521" width="1.5703125" style="94" customWidth="1"/>
    <col min="9522" max="9522" width="9.28515625" style="94" customWidth="1"/>
    <col min="9523" max="9523" width="1.5703125" style="94" customWidth="1"/>
    <col min="9524" max="9524" width="9.28515625" style="94" customWidth="1"/>
    <col min="9525" max="9525" width="1.5703125" style="94" customWidth="1"/>
    <col min="9526" max="9526" width="12.7109375" style="94"/>
    <col min="9527" max="9527" width="1.5703125" style="94" customWidth="1"/>
    <col min="9528" max="9528" width="9.28515625" style="94" customWidth="1"/>
    <col min="9529" max="9529" width="1.5703125" style="94" customWidth="1"/>
    <col min="9530" max="9530" width="9.28515625" style="94" customWidth="1"/>
    <col min="9531" max="9531" width="1.5703125" style="94" customWidth="1"/>
    <col min="9532" max="9532" width="14.42578125" style="94" customWidth="1"/>
    <col min="9533" max="9533" width="1.5703125" style="94" customWidth="1"/>
    <col min="9534" max="9534" width="5" style="94" customWidth="1"/>
    <col min="9535" max="9535" width="5.42578125" style="94" customWidth="1"/>
    <col min="9536" max="9554" width="0" style="94" hidden="1" customWidth="1"/>
    <col min="9555" max="9728" width="12.7109375" style="94"/>
    <col min="9729" max="9729" width="4.140625" style="94" customWidth="1"/>
    <col min="9730" max="9730" width="1.5703125" style="94" customWidth="1"/>
    <col min="9731" max="9731" width="14.42578125" style="94" customWidth="1"/>
    <col min="9732" max="9732" width="1.28515625" style="94" customWidth="1"/>
    <col min="9733" max="9733" width="12.7109375" style="94"/>
    <col min="9734" max="9734" width="1.5703125" style="94" customWidth="1"/>
    <col min="9735" max="9735" width="7.5703125" style="94" customWidth="1"/>
    <col min="9736" max="9736" width="1.5703125" style="94" customWidth="1"/>
    <col min="9737" max="9737" width="7.5703125" style="94" customWidth="1"/>
    <col min="9738" max="9738" width="1.85546875" style="94" customWidth="1"/>
    <col min="9739" max="9739" width="11.85546875" style="94" customWidth="1"/>
    <col min="9740" max="9740" width="0.85546875" style="94" customWidth="1"/>
    <col min="9741" max="9741" width="7.42578125" style="94" customWidth="1"/>
    <col min="9742" max="9742" width="2.140625" style="94" customWidth="1"/>
    <col min="9743" max="9743" width="6.7109375" style="94" customWidth="1"/>
    <col min="9744" max="9744" width="1.28515625" style="94" customWidth="1"/>
    <col min="9745" max="9745" width="12.7109375" style="94"/>
    <col min="9746" max="9746" width="1.5703125" style="94" customWidth="1"/>
    <col min="9747" max="9747" width="8.140625" style="94" customWidth="1"/>
    <col min="9748" max="9748" width="1.5703125" style="94" customWidth="1"/>
    <col min="9749" max="9749" width="6.7109375" style="94" customWidth="1"/>
    <col min="9750" max="9750" width="1.28515625" style="94" customWidth="1"/>
    <col min="9751" max="9751" width="12.7109375" style="94"/>
    <col min="9752" max="9752" width="1.28515625" style="94" customWidth="1"/>
    <col min="9753" max="9753" width="8.140625" style="94" customWidth="1"/>
    <col min="9754" max="9754" width="1.5703125" style="94" customWidth="1"/>
    <col min="9755" max="9755" width="6.7109375" style="94" customWidth="1"/>
    <col min="9756" max="9756" width="1.28515625" style="94" customWidth="1"/>
    <col min="9757" max="9757" width="12.7109375" style="94"/>
    <col min="9758" max="9758" width="0.85546875" style="94" customWidth="1"/>
    <col min="9759" max="9759" width="8.140625" style="94" customWidth="1"/>
    <col min="9760" max="9760" width="1.7109375" style="94" customWidth="1"/>
    <col min="9761" max="9761" width="8.42578125" style="94" customWidth="1"/>
    <col min="9762" max="9763" width="1.5703125" style="94" customWidth="1"/>
    <col min="9764" max="9764" width="14.42578125" style="94" customWidth="1"/>
    <col min="9765" max="9765" width="1.5703125" style="94" customWidth="1"/>
    <col min="9766" max="9766" width="9.28515625" style="94" customWidth="1"/>
    <col min="9767" max="9767" width="1.5703125" style="94" customWidth="1"/>
    <col min="9768" max="9768" width="8.42578125" style="94" customWidth="1"/>
    <col min="9769" max="9769" width="1.5703125" style="94" customWidth="1"/>
    <col min="9770" max="9770" width="14.42578125" style="94" customWidth="1"/>
    <col min="9771" max="9771" width="1.5703125" style="94" customWidth="1"/>
    <col min="9772" max="9772" width="9.28515625" style="94" customWidth="1"/>
    <col min="9773" max="9773" width="1.5703125" style="94" customWidth="1"/>
    <col min="9774" max="9774" width="9.28515625" style="94" customWidth="1"/>
    <col min="9775" max="9775" width="1.5703125" style="94" customWidth="1"/>
    <col min="9776" max="9776" width="14.42578125" style="94" customWidth="1"/>
    <col min="9777" max="9777" width="1.5703125" style="94" customWidth="1"/>
    <col min="9778" max="9778" width="9.28515625" style="94" customWidth="1"/>
    <col min="9779" max="9779" width="1.5703125" style="94" customWidth="1"/>
    <col min="9780" max="9780" width="9.28515625" style="94" customWidth="1"/>
    <col min="9781" max="9781" width="1.5703125" style="94" customWidth="1"/>
    <col min="9782" max="9782" width="12.7109375" style="94"/>
    <col min="9783" max="9783" width="1.5703125" style="94" customWidth="1"/>
    <col min="9784" max="9784" width="9.28515625" style="94" customWidth="1"/>
    <col min="9785" max="9785" width="1.5703125" style="94" customWidth="1"/>
    <col min="9786" max="9786" width="9.28515625" style="94" customWidth="1"/>
    <col min="9787" max="9787" width="1.5703125" style="94" customWidth="1"/>
    <col min="9788" max="9788" width="14.42578125" style="94" customWidth="1"/>
    <col min="9789" max="9789" width="1.5703125" style="94" customWidth="1"/>
    <col min="9790" max="9790" width="5" style="94" customWidth="1"/>
    <col min="9791" max="9791" width="5.42578125" style="94" customWidth="1"/>
    <col min="9792" max="9810" width="0" style="94" hidden="1" customWidth="1"/>
    <col min="9811" max="9984" width="12.7109375" style="94"/>
    <col min="9985" max="9985" width="4.140625" style="94" customWidth="1"/>
    <col min="9986" max="9986" width="1.5703125" style="94" customWidth="1"/>
    <col min="9987" max="9987" width="14.42578125" style="94" customWidth="1"/>
    <col min="9988" max="9988" width="1.28515625" style="94" customWidth="1"/>
    <col min="9989" max="9989" width="12.7109375" style="94"/>
    <col min="9990" max="9990" width="1.5703125" style="94" customWidth="1"/>
    <col min="9991" max="9991" width="7.5703125" style="94" customWidth="1"/>
    <col min="9992" max="9992" width="1.5703125" style="94" customWidth="1"/>
    <col min="9993" max="9993" width="7.5703125" style="94" customWidth="1"/>
    <col min="9994" max="9994" width="1.85546875" style="94" customWidth="1"/>
    <col min="9995" max="9995" width="11.85546875" style="94" customWidth="1"/>
    <col min="9996" max="9996" width="0.85546875" style="94" customWidth="1"/>
    <col min="9997" max="9997" width="7.42578125" style="94" customWidth="1"/>
    <col min="9998" max="9998" width="2.140625" style="94" customWidth="1"/>
    <col min="9999" max="9999" width="6.7109375" style="94" customWidth="1"/>
    <col min="10000" max="10000" width="1.28515625" style="94" customWidth="1"/>
    <col min="10001" max="10001" width="12.7109375" style="94"/>
    <col min="10002" max="10002" width="1.5703125" style="94" customWidth="1"/>
    <col min="10003" max="10003" width="8.140625" style="94" customWidth="1"/>
    <col min="10004" max="10004" width="1.5703125" style="94" customWidth="1"/>
    <col min="10005" max="10005" width="6.7109375" style="94" customWidth="1"/>
    <col min="10006" max="10006" width="1.28515625" style="94" customWidth="1"/>
    <col min="10007" max="10007" width="12.7109375" style="94"/>
    <col min="10008" max="10008" width="1.28515625" style="94" customWidth="1"/>
    <col min="10009" max="10009" width="8.140625" style="94" customWidth="1"/>
    <col min="10010" max="10010" width="1.5703125" style="94" customWidth="1"/>
    <col min="10011" max="10011" width="6.7109375" style="94" customWidth="1"/>
    <col min="10012" max="10012" width="1.28515625" style="94" customWidth="1"/>
    <col min="10013" max="10013" width="12.7109375" style="94"/>
    <col min="10014" max="10014" width="0.85546875" style="94" customWidth="1"/>
    <col min="10015" max="10015" width="8.140625" style="94" customWidth="1"/>
    <col min="10016" max="10016" width="1.7109375" style="94" customWidth="1"/>
    <col min="10017" max="10017" width="8.42578125" style="94" customWidth="1"/>
    <col min="10018" max="10019" width="1.5703125" style="94" customWidth="1"/>
    <col min="10020" max="10020" width="14.42578125" style="94" customWidth="1"/>
    <col min="10021" max="10021" width="1.5703125" style="94" customWidth="1"/>
    <col min="10022" max="10022" width="9.28515625" style="94" customWidth="1"/>
    <col min="10023" max="10023" width="1.5703125" style="94" customWidth="1"/>
    <col min="10024" max="10024" width="8.42578125" style="94" customWidth="1"/>
    <col min="10025" max="10025" width="1.5703125" style="94" customWidth="1"/>
    <col min="10026" max="10026" width="14.42578125" style="94" customWidth="1"/>
    <col min="10027" max="10027" width="1.5703125" style="94" customWidth="1"/>
    <col min="10028" max="10028" width="9.28515625" style="94" customWidth="1"/>
    <col min="10029" max="10029" width="1.5703125" style="94" customWidth="1"/>
    <col min="10030" max="10030" width="9.28515625" style="94" customWidth="1"/>
    <col min="10031" max="10031" width="1.5703125" style="94" customWidth="1"/>
    <col min="10032" max="10032" width="14.42578125" style="94" customWidth="1"/>
    <col min="10033" max="10033" width="1.5703125" style="94" customWidth="1"/>
    <col min="10034" max="10034" width="9.28515625" style="94" customWidth="1"/>
    <col min="10035" max="10035" width="1.5703125" style="94" customWidth="1"/>
    <col min="10036" max="10036" width="9.28515625" style="94" customWidth="1"/>
    <col min="10037" max="10037" width="1.5703125" style="94" customWidth="1"/>
    <col min="10038" max="10038" width="12.7109375" style="94"/>
    <col min="10039" max="10039" width="1.5703125" style="94" customWidth="1"/>
    <col min="10040" max="10040" width="9.28515625" style="94" customWidth="1"/>
    <col min="10041" max="10041" width="1.5703125" style="94" customWidth="1"/>
    <col min="10042" max="10042" width="9.28515625" style="94" customWidth="1"/>
    <col min="10043" max="10043" width="1.5703125" style="94" customWidth="1"/>
    <col min="10044" max="10044" width="14.42578125" style="94" customWidth="1"/>
    <col min="10045" max="10045" width="1.5703125" style="94" customWidth="1"/>
    <col min="10046" max="10046" width="5" style="94" customWidth="1"/>
    <col min="10047" max="10047" width="5.42578125" style="94" customWidth="1"/>
    <col min="10048" max="10066" width="0" style="94" hidden="1" customWidth="1"/>
    <col min="10067" max="10240" width="12.7109375" style="94"/>
    <col min="10241" max="10241" width="4.140625" style="94" customWidth="1"/>
    <col min="10242" max="10242" width="1.5703125" style="94" customWidth="1"/>
    <col min="10243" max="10243" width="14.42578125" style="94" customWidth="1"/>
    <col min="10244" max="10244" width="1.28515625" style="94" customWidth="1"/>
    <col min="10245" max="10245" width="12.7109375" style="94"/>
    <col min="10246" max="10246" width="1.5703125" style="94" customWidth="1"/>
    <col min="10247" max="10247" width="7.5703125" style="94" customWidth="1"/>
    <col min="10248" max="10248" width="1.5703125" style="94" customWidth="1"/>
    <col min="10249" max="10249" width="7.5703125" style="94" customWidth="1"/>
    <col min="10250" max="10250" width="1.85546875" style="94" customWidth="1"/>
    <col min="10251" max="10251" width="11.85546875" style="94" customWidth="1"/>
    <col min="10252" max="10252" width="0.85546875" style="94" customWidth="1"/>
    <col min="10253" max="10253" width="7.42578125" style="94" customWidth="1"/>
    <col min="10254" max="10254" width="2.140625" style="94" customWidth="1"/>
    <col min="10255" max="10255" width="6.7109375" style="94" customWidth="1"/>
    <col min="10256" max="10256" width="1.28515625" style="94" customWidth="1"/>
    <col min="10257" max="10257" width="12.7109375" style="94"/>
    <col min="10258" max="10258" width="1.5703125" style="94" customWidth="1"/>
    <col min="10259" max="10259" width="8.140625" style="94" customWidth="1"/>
    <col min="10260" max="10260" width="1.5703125" style="94" customWidth="1"/>
    <col min="10261" max="10261" width="6.7109375" style="94" customWidth="1"/>
    <col min="10262" max="10262" width="1.28515625" style="94" customWidth="1"/>
    <col min="10263" max="10263" width="12.7109375" style="94"/>
    <col min="10264" max="10264" width="1.28515625" style="94" customWidth="1"/>
    <col min="10265" max="10265" width="8.140625" style="94" customWidth="1"/>
    <col min="10266" max="10266" width="1.5703125" style="94" customWidth="1"/>
    <col min="10267" max="10267" width="6.7109375" style="94" customWidth="1"/>
    <col min="10268" max="10268" width="1.28515625" style="94" customWidth="1"/>
    <col min="10269" max="10269" width="12.7109375" style="94"/>
    <col min="10270" max="10270" width="0.85546875" style="94" customWidth="1"/>
    <col min="10271" max="10271" width="8.140625" style="94" customWidth="1"/>
    <col min="10272" max="10272" width="1.7109375" style="94" customWidth="1"/>
    <col min="10273" max="10273" width="8.42578125" style="94" customWidth="1"/>
    <col min="10274" max="10275" width="1.5703125" style="94" customWidth="1"/>
    <col min="10276" max="10276" width="14.42578125" style="94" customWidth="1"/>
    <col min="10277" max="10277" width="1.5703125" style="94" customWidth="1"/>
    <col min="10278" max="10278" width="9.28515625" style="94" customWidth="1"/>
    <col min="10279" max="10279" width="1.5703125" style="94" customWidth="1"/>
    <col min="10280" max="10280" width="8.42578125" style="94" customWidth="1"/>
    <col min="10281" max="10281" width="1.5703125" style="94" customWidth="1"/>
    <col min="10282" max="10282" width="14.42578125" style="94" customWidth="1"/>
    <col min="10283" max="10283" width="1.5703125" style="94" customWidth="1"/>
    <col min="10284" max="10284" width="9.28515625" style="94" customWidth="1"/>
    <col min="10285" max="10285" width="1.5703125" style="94" customWidth="1"/>
    <col min="10286" max="10286" width="9.28515625" style="94" customWidth="1"/>
    <col min="10287" max="10287" width="1.5703125" style="94" customWidth="1"/>
    <col min="10288" max="10288" width="14.42578125" style="94" customWidth="1"/>
    <col min="10289" max="10289" width="1.5703125" style="94" customWidth="1"/>
    <col min="10290" max="10290" width="9.28515625" style="94" customWidth="1"/>
    <col min="10291" max="10291" width="1.5703125" style="94" customWidth="1"/>
    <col min="10292" max="10292" width="9.28515625" style="94" customWidth="1"/>
    <col min="10293" max="10293" width="1.5703125" style="94" customWidth="1"/>
    <col min="10294" max="10294" width="12.7109375" style="94"/>
    <col min="10295" max="10295" width="1.5703125" style="94" customWidth="1"/>
    <col min="10296" max="10296" width="9.28515625" style="94" customWidth="1"/>
    <col min="10297" max="10297" width="1.5703125" style="94" customWidth="1"/>
    <col min="10298" max="10298" width="9.28515625" style="94" customWidth="1"/>
    <col min="10299" max="10299" width="1.5703125" style="94" customWidth="1"/>
    <col min="10300" max="10300" width="14.42578125" style="94" customWidth="1"/>
    <col min="10301" max="10301" width="1.5703125" style="94" customWidth="1"/>
    <col min="10302" max="10302" width="5" style="94" customWidth="1"/>
    <col min="10303" max="10303" width="5.42578125" style="94" customWidth="1"/>
    <col min="10304" max="10322" width="0" style="94" hidden="1" customWidth="1"/>
    <col min="10323" max="10496" width="12.7109375" style="94"/>
    <col min="10497" max="10497" width="4.140625" style="94" customWidth="1"/>
    <col min="10498" max="10498" width="1.5703125" style="94" customWidth="1"/>
    <col min="10499" max="10499" width="14.42578125" style="94" customWidth="1"/>
    <col min="10500" max="10500" width="1.28515625" style="94" customWidth="1"/>
    <col min="10501" max="10501" width="12.7109375" style="94"/>
    <col min="10502" max="10502" width="1.5703125" style="94" customWidth="1"/>
    <col min="10503" max="10503" width="7.5703125" style="94" customWidth="1"/>
    <col min="10504" max="10504" width="1.5703125" style="94" customWidth="1"/>
    <col min="10505" max="10505" width="7.5703125" style="94" customWidth="1"/>
    <col min="10506" max="10506" width="1.85546875" style="94" customWidth="1"/>
    <col min="10507" max="10507" width="11.85546875" style="94" customWidth="1"/>
    <col min="10508" max="10508" width="0.85546875" style="94" customWidth="1"/>
    <col min="10509" max="10509" width="7.42578125" style="94" customWidth="1"/>
    <col min="10510" max="10510" width="2.140625" style="94" customWidth="1"/>
    <col min="10511" max="10511" width="6.7109375" style="94" customWidth="1"/>
    <col min="10512" max="10512" width="1.28515625" style="94" customWidth="1"/>
    <col min="10513" max="10513" width="12.7109375" style="94"/>
    <col min="10514" max="10514" width="1.5703125" style="94" customWidth="1"/>
    <col min="10515" max="10515" width="8.140625" style="94" customWidth="1"/>
    <col min="10516" max="10516" width="1.5703125" style="94" customWidth="1"/>
    <col min="10517" max="10517" width="6.7109375" style="94" customWidth="1"/>
    <col min="10518" max="10518" width="1.28515625" style="94" customWidth="1"/>
    <col min="10519" max="10519" width="12.7109375" style="94"/>
    <col min="10520" max="10520" width="1.28515625" style="94" customWidth="1"/>
    <col min="10521" max="10521" width="8.140625" style="94" customWidth="1"/>
    <col min="10522" max="10522" width="1.5703125" style="94" customWidth="1"/>
    <col min="10523" max="10523" width="6.7109375" style="94" customWidth="1"/>
    <col min="10524" max="10524" width="1.28515625" style="94" customWidth="1"/>
    <col min="10525" max="10525" width="12.7109375" style="94"/>
    <col min="10526" max="10526" width="0.85546875" style="94" customWidth="1"/>
    <col min="10527" max="10527" width="8.140625" style="94" customWidth="1"/>
    <col min="10528" max="10528" width="1.7109375" style="94" customWidth="1"/>
    <col min="10529" max="10529" width="8.42578125" style="94" customWidth="1"/>
    <col min="10530" max="10531" width="1.5703125" style="94" customWidth="1"/>
    <col min="10532" max="10532" width="14.42578125" style="94" customWidth="1"/>
    <col min="10533" max="10533" width="1.5703125" style="94" customWidth="1"/>
    <col min="10534" max="10534" width="9.28515625" style="94" customWidth="1"/>
    <col min="10535" max="10535" width="1.5703125" style="94" customWidth="1"/>
    <col min="10536" max="10536" width="8.42578125" style="94" customWidth="1"/>
    <col min="10537" max="10537" width="1.5703125" style="94" customWidth="1"/>
    <col min="10538" max="10538" width="14.42578125" style="94" customWidth="1"/>
    <col min="10539" max="10539" width="1.5703125" style="94" customWidth="1"/>
    <col min="10540" max="10540" width="9.28515625" style="94" customWidth="1"/>
    <col min="10541" max="10541" width="1.5703125" style="94" customWidth="1"/>
    <col min="10542" max="10542" width="9.28515625" style="94" customWidth="1"/>
    <col min="10543" max="10543" width="1.5703125" style="94" customWidth="1"/>
    <col min="10544" max="10544" width="14.42578125" style="94" customWidth="1"/>
    <col min="10545" max="10545" width="1.5703125" style="94" customWidth="1"/>
    <col min="10546" max="10546" width="9.28515625" style="94" customWidth="1"/>
    <col min="10547" max="10547" width="1.5703125" style="94" customWidth="1"/>
    <col min="10548" max="10548" width="9.28515625" style="94" customWidth="1"/>
    <col min="10549" max="10549" width="1.5703125" style="94" customWidth="1"/>
    <col min="10550" max="10550" width="12.7109375" style="94"/>
    <col min="10551" max="10551" width="1.5703125" style="94" customWidth="1"/>
    <col min="10552" max="10552" width="9.28515625" style="94" customWidth="1"/>
    <col min="10553" max="10553" width="1.5703125" style="94" customWidth="1"/>
    <col min="10554" max="10554" width="9.28515625" style="94" customWidth="1"/>
    <col min="10555" max="10555" width="1.5703125" style="94" customWidth="1"/>
    <col min="10556" max="10556" width="14.42578125" style="94" customWidth="1"/>
    <col min="10557" max="10557" width="1.5703125" style="94" customWidth="1"/>
    <col min="10558" max="10558" width="5" style="94" customWidth="1"/>
    <col min="10559" max="10559" width="5.42578125" style="94" customWidth="1"/>
    <col min="10560" max="10578" width="0" style="94" hidden="1" customWidth="1"/>
    <col min="10579" max="10752" width="12.7109375" style="94"/>
    <col min="10753" max="10753" width="4.140625" style="94" customWidth="1"/>
    <col min="10754" max="10754" width="1.5703125" style="94" customWidth="1"/>
    <col min="10755" max="10755" width="14.42578125" style="94" customWidth="1"/>
    <col min="10756" max="10756" width="1.28515625" style="94" customWidth="1"/>
    <col min="10757" max="10757" width="12.7109375" style="94"/>
    <col min="10758" max="10758" width="1.5703125" style="94" customWidth="1"/>
    <col min="10759" max="10759" width="7.5703125" style="94" customWidth="1"/>
    <col min="10760" max="10760" width="1.5703125" style="94" customWidth="1"/>
    <col min="10761" max="10761" width="7.5703125" style="94" customWidth="1"/>
    <col min="10762" max="10762" width="1.85546875" style="94" customWidth="1"/>
    <col min="10763" max="10763" width="11.85546875" style="94" customWidth="1"/>
    <col min="10764" max="10764" width="0.85546875" style="94" customWidth="1"/>
    <col min="10765" max="10765" width="7.42578125" style="94" customWidth="1"/>
    <col min="10766" max="10766" width="2.140625" style="94" customWidth="1"/>
    <col min="10767" max="10767" width="6.7109375" style="94" customWidth="1"/>
    <col min="10768" max="10768" width="1.28515625" style="94" customWidth="1"/>
    <col min="10769" max="10769" width="12.7109375" style="94"/>
    <col min="10770" max="10770" width="1.5703125" style="94" customWidth="1"/>
    <col min="10771" max="10771" width="8.140625" style="94" customWidth="1"/>
    <col min="10772" max="10772" width="1.5703125" style="94" customWidth="1"/>
    <col min="10773" max="10773" width="6.7109375" style="94" customWidth="1"/>
    <col min="10774" max="10774" width="1.28515625" style="94" customWidth="1"/>
    <col min="10775" max="10775" width="12.7109375" style="94"/>
    <col min="10776" max="10776" width="1.28515625" style="94" customWidth="1"/>
    <col min="10777" max="10777" width="8.140625" style="94" customWidth="1"/>
    <col min="10778" max="10778" width="1.5703125" style="94" customWidth="1"/>
    <col min="10779" max="10779" width="6.7109375" style="94" customWidth="1"/>
    <col min="10780" max="10780" width="1.28515625" style="94" customWidth="1"/>
    <col min="10781" max="10781" width="12.7109375" style="94"/>
    <col min="10782" max="10782" width="0.85546875" style="94" customWidth="1"/>
    <col min="10783" max="10783" width="8.140625" style="94" customWidth="1"/>
    <col min="10784" max="10784" width="1.7109375" style="94" customWidth="1"/>
    <col min="10785" max="10785" width="8.42578125" style="94" customWidth="1"/>
    <col min="10786" max="10787" width="1.5703125" style="94" customWidth="1"/>
    <col min="10788" max="10788" width="14.42578125" style="94" customWidth="1"/>
    <col min="10789" max="10789" width="1.5703125" style="94" customWidth="1"/>
    <col min="10790" max="10790" width="9.28515625" style="94" customWidth="1"/>
    <col min="10791" max="10791" width="1.5703125" style="94" customWidth="1"/>
    <col min="10792" max="10792" width="8.42578125" style="94" customWidth="1"/>
    <col min="10793" max="10793" width="1.5703125" style="94" customWidth="1"/>
    <col min="10794" max="10794" width="14.42578125" style="94" customWidth="1"/>
    <col min="10795" max="10795" width="1.5703125" style="94" customWidth="1"/>
    <col min="10796" max="10796" width="9.28515625" style="94" customWidth="1"/>
    <col min="10797" max="10797" width="1.5703125" style="94" customWidth="1"/>
    <col min="10798" max="10798" width="9.28515625" style="94" customWidth="1"/>
    <col min="10799" max="10799" width="1.5703125" style="94" customWidth="1"/>
    <col min="10800" max="10800" width="14.42578125" style="94" customWidth="1"/>
    <col min="10801" max="10801" width="1.5703125" style="94" customWidth="1"/>
    <col min="10802" max="10802" width="9.28515625" style="94" customWidth="1"/>
    <col min="10803" max="10803" width="1.5703125" style="94" customWidth="1"/>
    <col min="10804" max="10804" width="9.28515625" style="94" customWidth="1"/>
    <col min="10805" max="10805" width="1.5703125" style="94" customWidth="1"/>
    <col min="10806" max="10806" width="12.7109375" style="94"/>
    <col min="10807" max="10807" width="1.5703125" style="94" customWidth="1"/>
    <col min="10808" max="10808" width="9.28515625" style="94" customWidth="1"/>
    <col min="10809" max="10809" width="1.5703125" style="94" customWidth="1"/>
    <col min="10810" max="10810" width="9.28515625" style="94" customWidth="1"/>
    <col min="10811" max="10811" width="1.5703125" style="94" customWidth="1"/>
    <col min="10812" max="10812" width="14.42578125" style="94" customWidth="1"/>
    <col min="10813" max="10813" width="1.5703125" style="94" customWidth="1"/>
    <col min="10814" max="10814" width="5" style="94" customWidth="1"/>
    <col min="10815" max="10815" width="5.42578125" style="94" customWidth="1"/>
    <col min="10816" max="10834" width="0" style="94" hidden="1" customWidth="1"/>
    <col min="10835" max="11008" width="12.7109375" style="94"/>
    <col min="11009" max="11009" width="4.140625" style="94" customWidth="1"/>
    <col min="11010" max="11010" width="1.5703125" style="94" customWidth="1"/>
    <col min="11011" max="11011" width="14.42578125" style="94" customWidth="1"/>
    <col min="11012" max="11012" width="1.28515625" style="94" customWidth="1"/>
    <col min="11013" max="11013" width="12.7109375" style="94"/>
    <col min="11014" max="11014" width="1.5703125" style="94" customWidth="1"/>
    <col min="11015" max="11015" width="7.5703125" style="94" customWidth="1"/>
    <col min="11016" max="11016" width="1.5703125" style="94" customWidth="1"/>
    <col min="11017" max="11017" width="7.5703125" style="94" customWidth="1"/>
    <col min="11018" max="11018" width="1.85546875" style="94" customWidth="1"/>
    <col min="11019" max="11019" width="11.85546875" style="94" customWidth="1"/>
    <col min="11020" max="11020" width="0.85546875" style="94" customWidth="1"/>
    <col min="11021" max="11021" width="7.42578125" style="94" customWidth="1"/>
    <col min="11022" max="11022" width="2.140625" style="94" customWidth="1"/>
    <col min="11023" max="11023" width="6.7109375" style="94" customWidth="1"/>
    <col min="11024" max="11024" width="1.28515625" style="94" customWidth="1"/>
    <col min="11025" max="11025" width="12.7109375" style="94"/>
    <col min="11026" max="11026" width="1.5703125" style="94" customWidth="1"/>
    <col min="11027" max="11027" width="8.140625" style="94" customWidth="1"/>
    <col min="11028" max="11028" width="1.5703125" style="94" customWidth="1"/>
    <col min="11029" max="11029" width="6.7109375" style="94" customWidth="1"/>
    <col min="11030" max="11030" width="1.28515625" style="94" customWidth="1"/>
    <col min="11031" max="11031" width="12.7109375" style="94"/>
    <col min="11032" max="11032" width="1.28515625" style="94" customWidth="1"/>
    <col min="11033" max="11033" width="8.140625" style="94" customWidth="1"/>
    <col min="11034" max="11034" width="1.5703125" style="94" customWidth="1"/>
    <col min="11035" max="11035" width="6.7109375" style="94" customWidth="1"/>
    <col min="11036" max="11036" width="1.28515625" style="94" customWidth="1"/>
    <col min="11037" max="11037" width="12.7109375" style="94"/>
    <col min="11038" max="11038" width="0.85546875" style="94" customWidth="1"/>
    <col min="11039" max="11039" width="8.140625" style="94" customWidth="1"/>
    <col min="11040" max="11040" width="1.7109375" style="94" customWidth="1"/>
    <col min="11041" max="11041" width="8.42578125" style="94" customWidth="1"/>
    <col min="11042" max="11043" width="1.5703125" style="94" customWidth="1"/>
    <col min="11044" max="11044" width="14.42578125" style="94" customWidth="1"/>
    <col min="11045" max="11045" width="1.5703125" style="94" customWidth="1"/>
    <col min="11046" max="11046" width="9.28515625" style="94" customWidth="1"/>
    <col min="11047" max="11047" width="1.5703125" style="94" customWidth="1"/>
    <col min="11048" max="11048" width="8.42578125" style="94" customWidth="1"/>
    <col min="11049" max="11049" width="1.5703125" style="94" customWidth="1"/>
    <col min="11050" max="11050" width="14.42578125" style="94" customWidth="1"/>
    <col min="11051" max="11051" width="1.5703125" style="94" customWidth="1"/>
    <col min="11052" max="11052" width="9.28515625" style="94" customWidth="1"/>
    <col min="11053" max="11053" width="1.5703125" style="94" customWidth="1"/>
    <col min="11054" max="11054" width="9.28515625" style="94" customWidth="1"/>
    <col min="11055" max="11055" width="1.5703125" style="94" customWidth="1"/>
    <col min="11056" max="11056" width="14.42578125" style="94" customWidth="1"/>
    <col min="11057" max="11057" width="1.5703125" style="94" customWidth="1"/>
    <col min="11058" max="11058" width="9.28515625" style="94" customWidth="1"/>
    <col min="11059" max="11059" width="1.5703125" style="94" customWidth="1"/>
    <col min="11060" max="11060" width="9.28515625" style="94" customWidth="1"/>
    <col min="11061" max="11061" width="1.5703125" style="94" customWidth="1"/>
    <col min="11062" max="11062" width="12.7109375" style="94"/>
    <col min="11063" max="11063" width="1.5703125" style="94" customWidth="1"/>
    <col min="11064" max="11064" width="9.28515625" style="94" customWidth="1"/>
    <col min="11065" max="11065" width="1.5703125" style="94" customWidth="1"/>
    <col min="11066" max="11066" width="9.28515625" style="94" customWidth="1"/>
    <col min="11067" max="11067" width="1.5703125" style="94" customWidth="1"/>
    <col min="11068" max="11068" width="14.42578125" style="94" customWidth="1"/>
    <col min="11069" max="11069" width="1.5703125" style="94" customWidth="1"/>
    <col min="11070" max="11070" width="5" style="94" customWidth="1"/>
    <col min="11071" max="11071" width="5.42578125" style="94" customWidth="1"/>
    <col min="11072" max="11090" width="0" style="94" hidden="1" customWidth="1"/>
    <col min="11091" max="11264" width="12.7109375" style="94"/>
    <col min="11265" max="11265" width="4.140625" style="94" customWidth="1"/>
    <col min="11266" max="11266" width="1.5703125" style="94" customWidth="1"/>
    <col min="11267" max="11267" width="14.42578125" style="94" customWidth="1"/>
    <col min="11268" max="11268" width="1.28515625" style="94" customWidth="1"/>
    <col min="11269" max="11269" width="12.7109375" style="94"/>
    <col min="11270" max="11270" width="1.5703125" style="94" customWidth="1"/>
    <col min="11271" max="11271" width="7.5703125" style="94" customWidth="1"/>
    <col min="11272" max="11272" width="1.5703125" style="94" customWidth="1"/>
    <col min="11273" max="11273" width="7.5703125" style="94" customWidth="1"/>
    <col min="11274" max="11274" width="1.85546875" style="94" customWidth="1"/>
    <col min="11275" max="11275" width="11.85546875" style="94" customWidth="1"/>
    <col min="11276" max="11276" width="0.85546875" style="94" customWidth="1"/>
    <col min="11277" max="11277" width="7.42578125" style="94" customWidth="1"/>
    <col min="11278" max="11278" width="2.140625" style="94" customWidth="1"/>
    <col min="11279" max="11279" width="6.7109375" style="94" customWidth="1"/>
    <col min="11280" max="11280" width="1.28515625" style="94" customWidth="1"/>
    <col min="11281" max="11281" width="12.7109375" style="94"/>
    <col min="11282" max="11282" width="1.5703125" style="94" customWidth="1"/>
    <col min="11283" max="11283" width="8.140625" style="94" customWidth="1"/>
    <col min="11284" max="11284" width="1.5703125" style="94" customWidth="1"/>
    <col min="11285" max="11285" width="6.7109375" style="94" customWidth="1"/>
    <col min="11286" max="11286" width="1.28515625" style="94" customWidth="1"/>
    <col min="11287" max="11287" width="12.7109375" style="94"/>
    <col min="11288" max="11288" width="1.28515625" style="94" customWidth="1"/>
    <col min="11289" max="11289" width="8.140625" style="94" customWidth="1"/>
    <col min="11290" max="11290" width="1.5703125" style="94" customWidth="1"/>
    <col min="11291" max="11291" width="6.7109375" style="94" customWidth="1"/>
    <col min="11292" max="11292" width="1.28515625" style="94" customWidth="1"/>
    <col min="11293" max="11293" width="12.7109375" style="94"/>
    <col min="11294" max="11294" width="0.85546875" style="94" customWidth="1"/>
    <col min="11295" max="11295" width="8.140625" style="94" customWidth="1"/>
    <col min="11296" max="11296" width="1.7109375" style="94" customWidth="1"/>
    <col min="11297" max="11297" width="8.42578125" style="94" customWidth="1"/>
    <col min="11298" max="11299" width="1.5703125" style="94" customWidth="1"/>
    <col min="11300" max="11300" width="14.42578125" style="94" customWidth="1"/>
    <col min="11301" max="11301" width="1.5703125" style="94" customWidth="1"/>
    <col min="11302" max="11302" width="9.28515625" style="94" customWidth="1"/>
    <col min="11303" max="11303" width="1.5703125" style="94" customWidth="1"/>
    <col min="11304" max="11304" width="8.42578125" style="94" customWidth="1"/>
    <col min="11305" max="11305" width="1.5703125" style="94" customWidth="1"/>
    <col min="11306" max="11306" width="14.42578125" style="94" customWidth="1"/>
    <col min="11307" max="11307" width="1.5703125" style="94" customWidth="1"/>
    <col min="11308" max="11308" width="9.28515625" style="94" customWidth="1"/>
    <col min="11309" max="11309" width="1.5703125" style="94" customWidth="1"/>
    <col min="11310" max="11310" width="9.28515625" style="94" customWidth="1"/>
    <col min="11311" max="11311" width="1.5703125" style="94" customWidth="1"/>
    <col min="11312" max="11312" width="14.42578125" style="94" customWidth="1"/>
    <col min="11313" max="11313" width="1.5703125" style="94" customWidth="1"/>
    <col min="11314" max="11314" width="9.28515625" style="94" customWidth="1"/>
    <col min="11315" max="11315" width="1.5703125" style="94" customWidth="1"/>
    <col min="11316" max="11316" width="9.28515625" style="94" customWidth="1"/>
    <col min="11317" max="11317" width="1.5703125" style="94" customWidth="1"/>
    <col min="11318" max="11318" width="12.7109375" style="94"/>
    <col min="11319" max="11319" width="1.5703125" style="94" customWidth="1"/>
    <col min="11320" max="11320" width="9.28515625" style="94" customWidth="1"/>
    <col min="11321" max="11321" width="1.5703125" style="94" customWidth="1"/>
    <col min="11322" max="11322" width="9.28515625" style="94" customWidth="1"/>
    <col min="11323" max="11323" width="1.5703125" style="94" customWidth="1"/>
    <col min="11324" max="11324" width="14.42578125" style="94" customWidth="1"/>
    <col min="11325" max="11325" width="1.5703125" style="94" customWidth="1"/>
    <col min="11326" max="11326" width="5" style="94" customWidth="1"/>
    <col min="11327" max="11327" width="5.42578125" style="94" customWidth="1"/>
    <col min="11328" max="11346" width="0" style="94" hidden="1" customWidth="1"/>
    <col min="11347" max="11520" width="12.7109375" style="94"/>
    <col min="11521" max="11521" width="4.140625" style="94" customWidth="1"/>
    <col min="11522" max="11522" width="1.5703125" style="94" customWidth="1"/>
    <col min="11523" max="11523" width="14.42578125" style="94" customWidth="1"/>
    <col min="11524" max="11524" width="1.28515625" style="94" customWidth="1"/>
    <col min="11525" max="11525" width="12.7109375" style="94"/>
    <col min="11526" max="11526" width="1.5703125" style="94" customWidth="1"/>
    <col min="11527" max="11527" width="7.5703125" style="94" customWidth="1"/>
    <col min="11528" max="11528" width="1.5703125" style="94" customWidth="1"/>
    <col min="11529" max="11529" width="7.5703125" style="94" customWidth="1"/>
    <col min="11530" max="11530" width="1.85546875" style="94" customWidth="1"/>
    <col min="11531" max="11531" width="11.85546875" style="94" customWidth="1"/>
    <col min="11532" max="11532" width="0.85546875" style="94" customWidth="1"/>
    <col min="11533" max="11533" width="7.42578125" style="94" customWidth="1"/>
    <col min="11534" max="11534" width="2.140625" style="94" customWidth="1"/>
    <col min="11535" max="11535" width="6.7109375" style="94" customWidth="1"/>
    <col min="11536" max="11536" width="1.28515625" style="94" customWidth="1"/>
    <col min="11537" max="11537" width="12.7109375" style="94"/>
    <col min="11538" max="11538" width="1.5703125" style="94" customWidth="1"/>
    <col min="11539" max="11539" width="8.140625" style="94" customWidth="1"/>
    <col min="11540" max="11540" width="1.5703125" style="94" customWidth="1"/>
    <col min="11541" max="11541" width="6.7109375" style="94" customWidth="1"/>
    <col min="11542" max="11542" width="1.28515625" style="94" customWidth="1"/>
    <col min="11543" max="11543" width="12.7109375" style="94"/>
    <col min="11544" max="11544" width="1.28515625" style="94" customWidth="1"/>
    <col min="11545" max="11545" width="8.140625" style="94" customWidth="1"/>
    <col min="11546" max="11546" width="1.5703125" style="94" customWidth="1"/>
    <col min="11547" max="11547" width="6.7109375" style="94" customWidth="1"/>
    <col min="11548" max="11548" width="1.28515625" style="94" customWidth="1"/>
    <col min="11549" max="11549" width="12.7109375" style="94"/>
    <col min="11550" max="11550" width="0.85546875" style="94" customWidth="1"/>
    <col min="11551" max="11551" width="8.140625" style="94" customWidth="1"/>
    <col min="11552" max="11552" width="1.7109375" style="94" customWidth="1"/>
    <col min="11553" max="11553" width="8.42578125" style="94" customWidth="1"/>
    <col min="11554" max="11555" width="1.5703125" style="94" customWidth="1"/>
    <col min="11556" max="11556" width="14.42578125" style="94" customWidth="1"/>
    <col min="11557" max="11557" width="1.5703125" style="94" customWidth="1"/>
    <col min="11558" max="11558" width="9.28515625" style="94" customWidth="1"/>
    <col min="11559" max="11559" width="1.5703125" style="94" customWidth="1"/>
    <col min="11560" max="11560" width="8.42578125" style="94" customWidth="1"/>
    <col min="11561" max="11561" width="1.5703125" style="94" customWidth="1"/>
    <col min="11562" max="11562" width="14.42578125" style="94" customWidth="1"/>
    <col min="11563" max="11563" width="1.5703125" style="94" customWidth="1"/>
    <col min="11564" max="11564" width="9.28515625" style="94" customWidth="1"/>
    <col min="11565" max="11565" width="1.5703125" style="94" customWidth="1"/>
    <col min="11566" max="11566" width="9.28515625" style="94" customWidth="1"/>
    <col min="11567" max="11567" width="1.5703125" style="94" customWidth="1"/>
    <col min="11568" max="11568" width="14.42578125" style="94" customWidth="1"/>
    <col min="11569" max="11569" width="1.5703125" style="94" customWidth="1"/>
    <col min="11570" max="11570" width="9.28515625" style="94" customWidth="1"/>
    <col min="11571" max="11571" width="1.5703125" style="94" customWidth="1"/>
    <col min="11572" max="11572" width="9.28515625" style="94" customWidth="1"/>
    <col min="11573" max="11573" width="1.5703125" style="94" customWidth="1"/>
    <col min="11574" max="11574" width="12.7109375" style="94"/>
    <col min="11575" max="11575" width="1.5703125" style="94" customWidth="1"/>
    <col min="11576" max="11576" width="9.28515625" style="94" customWidth="1"/>
    <col min="11577" max="11577" width="1.5703125" style="94" customWidth="1"/>
    <col min="11578" max="11578" width="9.28515625" style="94" customWidth="1"/>
    <col min="11579" max="11579" width="1.5703125" style="94" customWidth="1"/>
    <col min="11580" max="11580" width="14.42578125" style="94" customWidth="1"/>
    <col min="11581" max="11581" width="1.5703125" style="94" customWidth="1"/>
    <col min="11582" max="11582" width="5" style="94" customWidth="1"/>
    <col min="11583" max="11583" width="5.42578125" style="94" customWidth="1"/>
    <col min="11584" max="11602" width="0" style="94" hidden="1" customWidth="1"/>
    <col min="11603" max="11776" width="12.7109375" style="94"/>
    <col min="11777" max="11777" width="4.140625" style="94" customWidth="1"/>
    <col min="11778" max="11778" width="1.5703125" style="94" customWidth="1"/>
    <col min="11779" max="11779" width="14.42578125" style="94" customWidth="1"/>
    <col min="11780" max="11780" width="1.28515625" style="94" customWidth="1"/>
    <col min="11781" max="11781" width="12.7109375" style="94"/>
    <col min="11782" max="11782" width="1.5703125" style="94" customWidth="1"/>
    <col min="11783" max="11783" width="7.5703125" style="94" customWidth="1"/>
    <col min="11784" max="11784" width="1.5703125" style="94" customWidth="1"/>
    <col min="11785" max="11785" width="7.5703125" style="94" customWidth="1"/>
    <col min="11786" max="11786" width="1.85546875" style="94" customWidth="1"/>
    <col min="11787" max="11787" width="11.85546875" style="94" customWidth="1"/>
    <col min="11788" max="11788" width="0.85546875" style="94" customWidth="1"/>
    <col min="11789" max="11789" width="7.42578125" style="94" customWidth="1"/>
    <col min="11790" max="11790" width="2.140625" style="94" customWidth="1"/>
    <col min="11791" max="11791" width="6.7109375" style="94" customWidth="1"/>
    <col min="11792" max="11792" width="1.28515625" style="94" customWidth="1"/>
    <col min="11793" max="11793" width="12.7109375" style="94"/>
    <col min="11794" max="11794" width="1.5703125" style="94" customWidth="1"/>
    <col min="11795" max="11795" width="8.140625" style="94" customWidth="1"/>
    <col min="11796" max="11796" width="1.5703125" style="94" customWidth="1"/>
    <col min="11797" max="11797" width="6.7109375" style="94" customWidth="1"/>
    <col min="11798" max="11798" width="1.28515625" style="94" customWidth="1"/>
    <col min="11799" max="11799" width="12.7109375" style="94"/>
    <col min="11800" max="11800" width="1.28515625" style="94" customWidth="1"/>
    <col min="11801" max="11801" width="8.140625" style="94" customWidth="1"/>
    <col min="11802" max="11802" width="1.5703125" style="94" customWidth="1"/>
    <col min="11803" max="11803" width="6.7109375" style="94" customWidth="1"/>
    <col min="11804" max="11804" width="1.28515625" style="94" customWidth="1"/>
    <col min="11805" max="11805" width="12.7109375" style="94"/>
    <col min="11806" max="11806" width="0.85546875" style="94" customWidth="1"/>
    <col min="11807" max="11807" width="8.140625" style="94" customWidth="1"/>
    <col min="11808" max="11808" width="1.7109375" style="94" customWidth="1"/>
    <col min="11809" max="11809" width="8.42578125" style="94" customWidth="1"/>
    <col min="11810" max="11811" width="1.5703125" style="94" customWidth="1"/>
    <col min="11812" max="11812" width="14.42578125" style="94" customWidth="1"/>
    <col min="11813" max="11813" width="1.5703125" style="94" customWidth="1"/>
    <col min="11814" max="11814" width="9.28515625" style="94" customWidth="1"/>
    <col min="11815" max="11815" width="1.5703125" style="94" customWidth="1"/>
    <col min="11816" max="11816" width="8.42578125" style="94" customWidth="1"/>
    <col min="11817" max="11817" width="1.5703125" style="94" customWidth="1"/>
    <col min="11818" max="11818" width="14.42578125" style="94" customWidth="1"/>
    <col min="11819" max="11819" width="1.5703125" style="94" customWidth="1"/>
    <col min="11820" max="11820" width="9.28515625" style="94" customWidth="1"/>
    <col min="11821" max="11821" width="1.5703125" style="94" customWidth="1"/>
    <col min="11822" max="11822" width="9.28515625" style="94" customWidth="1"/>
    <col min="11823" max="11823" width="1.5703125" style="94" customWidth="1"/>
    <col min="11824" max="11824" width="14.42578125" style="94" customWidth="1"/>
    <col min="11825" max="11825" width="1.5703125" style="94" customWidth="1"/>
    <col min="11826" max="11826" width="9.28515625" style="94" customWidth="1"/>
    <col min="11827" max="11827" width="1.5703125" style="94" customWidth="1"/>
    <col min="11828" max="11828" width="9.28515625" style="94" customWidth="1"/>
    <col min="11829" max="11829" width="1.5703125" style="94" customWidth="1"/>
    <col min="11830" max="11830" width="12.7109375" style="94"/>
    <col min="11831" max="11831" width="1.5703125" style="94" customWidth="1"/>
    <col min="11832" max="11832" width="9.28515625" style="94" customWidth="1"/>
    <col min="11833" max="11833" width="1.5703125" style="94" customWidth="1"/>
    <col min="11834" max="11834" width="9.28515625" style="94" customWidth="1"/>
    <col min="11835" max="11835" width="1.5703125" style="94" customWidth="1"/>
    <col min="11836" max="11836" width="14.42578125" style="94" customWidth="1"/>
    <col min="11837" max="11837" width="1.5703125" style="94" customWidth="1"/>
    <col min="11838" max="11838" width="5" style="94" customWidth="1"/>
    <col min="11839" max="11839" width="5.42578125" style="94" customWidth="1"/>
    <col min="11840" max="11858" width="0" style="94" hidden="1" customWidth="1"/>
    <col min="11859" max="12032" width="12.7109375" style="94"/>
    <col min="12033" max="12033" width="4.140625" style="94" customWidth="1"/>
    <col min="12034" max="12034" width="1.5703125" style="94" customWidth="1"/>
    <col min="12035" max="12035" width="14.42578125" style="94" customWidth="1"/>
    <col min="12036" max="12036" width="1.28515625" style="94" customWidth="1"/>
    <col min="12037" max="12037" width="12.7109375" style="94"/>
    <col min="12038" max="12038" width="1.5703125" style="94" customWidth="1"/>
    <col min="12039" max="12039" width="7.5703125" style="94" customWidth="1"/>
    <col min="12040" max="12040" width="1.5703125" style="94" customWidth="1"/>
    <col min="12041" max="12041" width="7.5703125" style="94" customWidth="1"/>
    <col min="12042" max="12042" width="1.85546875" style="94" customWidth="1"/>
    <col min="12043" max="12043" width="11.85546875" style="94" customWidth="1"/>
    <col min="12044" max="12044" width="0.85546875" style="94" customWidth="1"/>
    <col min="12045" max="12045" width="7.42578125" style="94" customWidth="1"/>
    <col min="12046" max="12046" width="2.140625" style="94" customWidth="1"/>
    <col min="12047" max="12047" width="6.7109375" style="94" customWidth="1"/>
    <col min="12048" max="12048" width="1.28515625" style="94" customWidth="1"/>
    <col min="12049" max="12049" width="12.7109375" style="94"/>
    <col min="12050" max="12050" width="1.5703125" style="94" customWidth="1"/>
    <col min="12051" max="12051" width="8.140625" style="94" customWidth="1"/>
    <col min="12052" max="12052" width="1.5703125" style="94" customWidth="1"/>
    <col min="12053" max="12053" width="6.7109375" style="94" customWidth="1"/>
    <col min="12054" max="12054" width="1.28515625" style="94" customWidth="1"/>
    <col min="12055" max="12055" width="12.7109375" style="94"/>
    <col min="12056" max="12056" width="1.28515625" style="94" customWidth="1"/>
    <col min="12057" max="12057" width="8.140625" style="94" customWidth="1"/>
    <col min="12058" max="12058" width="1.5703125" style="94" customWidth="1"/>
    <col min="12059" max="12059" width="6.7109375" style="94" customWidth="1"/>
    <col min="12060" max="12060" width="1.28515625" style="94" customWidth="1"/>
    <col min="12061" max="12061" width="12.7109375" style="94"/>
    <col min="12062" max="12062" width="0.85546875" style="94" customWidth="1"/>
    <col min="12063" max="12063" width="8.140625" style="94" customWidth="1"/>
    <col min="12064" max="12064" width="1.7109375" style="94" customWidth="1"/>
    <col min="12065" max="12065" width="8.42578125" style="94" customWidth="1"/>
    <col min="12066" max="12067" width="1.5703125" style="94" customWidth="1"/>
    <col min="12068" max="12068" width="14.42578125" style="94" customWidth="1"/>
    <col min="12069" max="12069" width="1.5703125" style="94" customWidth="1"/>
    <col min="12070" max="12070" width="9.28515625" style="94" customWidth="1"/>
    <col min="12071" max="12071" width="1.5703125" style="94" customWidth="1"/>
    <col min="12072" max="12072" width="8.42578125" style="94" customWidth="1"/>
    <col min="12073" max="12073" width="1.5703125" style="94" customWidth="1"/>
    <col min="12074" max="12074" width="14.42578125" style="94" customWidth="1"/>
    <col min="12075" max="12075" width="1.5703125" style="94" customWidth="1"/>
    <col min="12076" max="12076" width="9.28515625" style="94" customWidth="1"/>
    <col min="12077" max="12077" width="1.5703125" style="94" customWidth="1"/>
    <col min="12078" max="12078" width="9.28515625" style="94" customWidth="1"/>
    <col min="12079" max="12079" width="1.5703125" style="94" customWidth="1"/>
    <col min="12080" max="12080" width="14.42578125" style="94" customWidth="1"/>
    <col min="12081" max="12081" width="1.5703125" style="94" customWidth="1"/>
    <col min="12082" max="12082" width="9.28515625" style="94" customWidth="1"/>
    <col min="12083" max="12083" width="1.5703125" style="94" customWidth="1"/>
    <col min="12084" max="12084" width="9.28515625" style="94" customWidth="1"/>
    <col min="12085" max="12085" width="1.5703125" style="94" customWidth="1"/>
    <col min="12086" max="12086" width="12.7109375" style="94"/>
    <col min="12087" max="12087" width="1.5703125" style="94" customWidth="1"/>
    <col min="12088" max="12088" width="9.28515625" style="94" customWidth="1"/>
    <col min="12089" max="12089" width="1.5703125" style="94" customWidth="1"/>
    <col min="12090" max="12090" width="9.28515625" style="94" customWidth="1"/>
    <col min="12091" max="12091" width="1.5703125" style="94" customWidth="1"/>
    <col min="12092" max="12092" width="14.42578125" style="94" customWidth="1"/>
    <col min="12093" max="12093" width="1.5703125" style="94" customWidth="1"/>
    <col min="12094" max="12094" width="5" style="94" customWidth="1"/>
    <col min="12095" max="12095" width="5.42578125" style="94" customWidth="1"/>
    <col min="12096" max="12114" width="0" style="94" hidden="1" customWidth="1"/>
    <col min="12115" max="12288" width="12.7109375" style="94"/>
    <col min="12289" max="12289" width="4.140625" style="94" customWidth="1"/>
    <col min="12290" max="12290" width="1.5703125" style="94" customWidth="1"/>
    <col min="12291" max="12291" width="14.42578125" style="94" customWidth="1"/>
    <col min="12292" max="12292" width="1.28515625" style="94" customWidth="1"/>
    <col min="12293" max="12293" width="12.7109375" style="94"/>
    <col min="12294" max="12294" width="1.5703125" style="94" customWidth="1"/>
    <col min="12295" max="12295" width="7.5703125" style="94" customWidth="1"/>
    <col min="12296" max="12296" width="1.5703125" style="94" customWidth="1"/>
    <col min="12297" max="12297" width="7.5703125" style="94" customWidth="1"/>
    <col min="12298" max="12298" width="1.85546875" style="94" customWidth="1"/>
    <col min="12299" max="12299" width="11.85546875" style="94" customWidth="1"/>
    <col min="12300" max="12300" width="0.85546875" style="94" customWidth="1"/>
    <col min="12301" max="12301" width="7.42578125" style="94" customWidth="1"/>
    <col min="12302" max="12302" width="2.140625" style="94" customWidth="1"/>
    <col min="12303" max="12303" width="6.7109375" style="94" customWidth="1"/>
    <col min="12304" max="12304" width="1.28515625" style="94" customWidth="1"/>
    <col min="12305" max="12305" width="12.7109375" style="94"/>
    <col min="12306" max="12306" width="1.5703125" style="94" customWidth="1"/>
    <col min="12307" max="12307" width="8.140625" style="94" customWidth="1"/>
    <col min="12308" max="12308" width="1.5703125" style="94" customWidth="1"/>
    <col min="12309" max="12309" width="6.7109375" style="94" customWidth="1"/>
    <col min="12310" max="12310" width="1.28515625" style="94" customWidth="1"/>
    <col min="12311" max="12311" width="12.7109375" style="94"/>
    <col min="12312" max="12312" width="1.28515625" style="94" customWidth="1"/>
    <col min="12313" max="12313" width="8.140625" style="94" customWidth="1"/>
    <col min="12314" max="12314" width="1.5703125" style="94" customWidth="1"/>
    <col min="12315" max="12315" width="6.7109375" style="94" customWidth="1"/>
    <col min="12316" max="12316" width="1.28515625" style="94" customWidth="1"/>
    <col min="12317" max="12317" width="12.7109375" style="94"/>
    <col min="12318" max="12318" width="0.85546875" style="94" customWidth="1"/>
    <col min="12319" max="12319" width="8.140625" style="94" customWidth="1"/>
    <col min="12320" max="12320" width="1.7109375" style="94" customWidth="1"/>
    <col min="12321" max="12321" width="8.42578125" style="94" customWidth="1"/>
    <col min="12322" max="12323" width="1.5703125" style="94" customWidth="1"/>
    <col min="12324" max="12324" width="14.42578125" style="94" customWidth="1"/>
    <col min="12325" max="12325" width="1.5703125" style="94" customWidth="1"/>
    <col min="12326" max="12326" width="9.28515625" style="94" customWidth="1"/>
    <col min="12327" max="12327" width="1.5703125" style="94" customWidth="1"/>
    <col min="12328" max="12328" width="8.42578125" style="94" customWidth="1"/>
    <col min="12329" max="12329" width="1.5703125" style="94" customWidth="1"/>
    <col min="12330" max="12330" width="14.42578125" style="94" customWidth="1"/>
    <col min="12331" max="12331" width="1.5703125" style="94" customWidth="1"/>
    <col min="12332" max="12332" width="9.28515625" style="94" customWidth="1"/>
    <col min="12333" max="12333" width="1.5703125" style="94" customWidth="1"/>
    <col min="12334" max="12334" width="9.28515625" style="94" customWidth="1"/>
    <col min="12335" max="12335" width="1.5703125" style="94" customWidth="1"/>
    <col min="12336" max="12336" width="14.42578125" style="94" customWidth="1"/>
    <col min="12337" max="12337" width="1.5703125" style="94" customWidth="1"/>
    <col min="12338" max="12338" width="9.28515625" style="94" customWidth="1"/>
    <col min="12339" max="12339" width="1.5703125" style="94" customWidth="1"/>
    <col min="12340" max="12340" width="9.28515625" style="94" customWidth="1"/>
    <col min="12341" max="12341" width="1.5703125" style="94" customWidth="1"/>
    <col min="12342" max="12342" width="12.7109375" style="94"/>
    <col min="12343" max="12343" width="1.5703125" style="94" customWidth="1"/>
    <col min="12344" max="12344" width="9.28515625" style="94" customWidth="1"/>
    <col min="12345" max="12345" width="1.5703125" style="94" customWidth="1"/>
    <col min="12346" max="12346" width="9.28515625" style="94" customWidth="1"/>
    <col min="12347" max="12347" width="1.5703125" style="94" customWidth="1"/>
    <col min="12348" max="12348" width="14.42578125" style="94" customWidth="1"/>
    <col min="12349" max="12349" width="1.5703125" style="94" customWidth="1"/>
    <col min="12350" max="12350" width="5" style="94" customWidth="1"/>
    <col min="12351" max="12351" width="5.42578125" style="94" customWidth="1"/>
    <col min="12352" max="12370" width="0" style="94" hidden="1" customWidth="1"/>
    <col min="12371" max="12544" width="12.7109375" style="94"/>
    <col min="12545" max="12545" width="4.140625" style="94" customWidth="1"/>
    <col min="12546" max="12546" width="1.5703125" style="94" customWidth="1"/>
    <col min="12547" max="12547" width="14.42578125" style="94" customWidth="1"/>
    <col min="12548" max="12548" width="1.28515625" style="94" customWidth="1"/>
    <col min="12549" max="12549" width="12.7109375" style="94"/>
    <col min="12550" max="12550" width="1.5703125" style="94" customWidth="1"/>
    <col min="12551" max="12551" width="7.5703125" style="94" customWidth="1"/>
    <col min="12552" max="12552" width="1.5703125" style="94" customWidth="1"/>
    <col min="12553" max="12553" width="7.5703125" style="94" customWidth="1"/>
    <col min="12554" max="12554" width="1.85546875" style="94" customWidth="1"/>
    <col min="12555" max="12555" width="11.85546875" style="94" customWidth="1"/>
    <col min="12556" max="12556" width="0.85546875" style="94" customWidth="1"/>
    <col min="12557" max="12557" width="7.42578125" style="94" customWidth="1"/>
    <col min="12558" max="12558" width="2.140625" style="94" customWidth="1"/>
    <col min="12559" max="12559" width="6.7109375" style="94" customWidth="1"/>
    <col min="12560" max="12560" width="1.28515625" style="94" customWidth="1"/>
    <col min="12561" max="12561" width="12.7109375" style="94"/>
    <col min="12562" max="12562" width="1.5703125" style="94" customWidth="1"/>
    <col min="12563" max="12563" width="8.140625" style="94" customWidth="1"/>
    <col min="12564" max="12564" width="1.5703125" style="94" customWidth="1"/>
    <col min="12565" max="12565" width="6.7109375" style="94" customWidth="1"/>
    <col min="12566" max="12566" width="1.28515625" style="94" customWidth="1"/>
    <col min="12567" max="12567" width="12.7109375" style="94"/>
    <col min="12568" max="12568" width="1.28515625" style="94" customWidth="1"/>
    <col min="12569" max="12569" width="8.140625" style="94" customWidth="1"/>
    <col min="12570" max="12570" width="1.5703125" style="94" customWidth="1"/>
    <col min="12571" max="12571" width="6.7109375" style="94" customWidth="1"/>
    <col min="12572" max="12572" width="1.28515625" style="94" customWidth="1"/>
    <col min="12573" max="12573" width="12.7109375" style="94"/>
    <col min="12574" max="12574" width="0.85546875" style="94" customWidth="1"/>
    <col min="12575" max="12575" width="8.140625" style="94" customWidth="1"/>
    <col min="12576" max="12576" width="1.7109375" style="94" customWidth="1"/>
    <col min="12577" max="12577" width="8.42578125" style="94" customWidth="1"/>
    <col min="12578" max="12579" width="1.5703125" style="94" customWidth="1"/>
    <col min="12580" max="12580" width="14.42578125" style="94" customWidth="1"/>
    <col min="12581" max="12581" width="1.5703125" style="94" customWidth="1"/>
    <col min="12582" max="12582" width="9.28515625" style="94" customWidth="1"/>
    <col min="12583" max="12583" width="1.5703125" style="94" customWidth="1"/>
    <col min="12584" max="12584" width="8.42578125" style="94" customWidth="1"/>
    <col min="12585" max="12585" width="1.5703125" style="94" customWidth="1"/>
    <col min="12586" max="12586" width="14.42578125" style="94" customWidth="1"/>
    <col min="12587" max="12587" width="1.5703125" style="94" customWidth="1"/>
    <col min="12588" max="12588" width="9.28515625" style="94" customWidth="1"/>
    <col min="12589" max="12589" width="1.5703125" style="94" customWidth="1"/>
    <col min="12590" max="12590" width="9.28515625" style="94" customWidth="1"/>
    <col min="12591" max="12591" width="1.5703125" style="94" customWidth="1"/>
    <col min="12592" max="12592" width="14.42578125" style="94" customWidth="1"/>
    <col min="12593" max="12593" width="1.5703125" style="94" customWidth="1"/>
    <col min="12594" max="12594" width="9.28515625" style="94" customWidth="1"/>
    <col min="12595" max="12595" width="1.5703125" style="94" customWidth="1"/>
    <col min="12596" max="12596" width="9.28515625" style="94" customWidth="1"/>
    <col min="12597" max="12597" width="1.5703125" style="94" customWidth="1"/>
    <col min="12598" max="12598" width="12.7109375" style="94"/>
    <col min="12599" max="12599" width="1.5703125" style="94" customWidth="1"/>
    <col min="12600" max="12600" width="9.28515625" style="94" customWidth="1"/>
    <col min="12601" max="12601" width="1.5703125" style="94" customWidth="1"/>
    <col min="12602" max="12602" width="9.28515625" style="94" customWidth="1"/>
    <col min="12603" max="12603" width="1.5703125" style="94" customWidth="1"/>
    <col min="12604" max="12604" width="14.42578125" style="94" customWidth="1"/>
    <col min="12605" max="12605" width="1.5703125" style="94" customWidth="1"/>
    <col min="12606" max="12606" width="5" style="94" customWidth="1"/>
    <col min="12607" max="12607" width="5.42578125" style="94" customWidth="1"/>
    <col min="12608" max="12626" width="0" style="94" hidden="1" customWidth="1"/>
    <col min="12627" max="12800" width="12.7109375" style="94"/>
    <col min="12801" max="12801" width="4.140625" style="94" customWidth="1"/>
    <col min="12802" max="12802" width="1.5703125" style="94" customWidth="1"/>
    <col min="12803" max="12803" width="14.42578125" style="94" customWidth="1"/>
    <col min="12804" max="12804" width="1.28515625" style="94" customWidth="1"/>
    <col min="12805" max="12805" width="12.7109375" style="94"/>
    <col min="12806" max="12806" width="1.5703125" style="94" customWidth="1"/>
    <col min="12807" max="12807" width="7.5703125" style="94" customWidth="1"/>
    <col min="12808" max="12808" width="1.5703125" style="94" customWidth="1"/>
    <col min="12809" max="12809" width="7.5703125" style="94" customWidth="1"/>
    <col min="12810" max="12810" width="1.85546875" style="94" customWidth="1"/>
    <col min="12811" max="12811" width="11.85546875" style="94" customWidth="1"/>
    <col min="12812" max="12812" width="0.85546875" style="94" customWidth="1"/>
    <col min="12813" max="12813" width="7.42578125" style="94" customWidth="1"/>
    <col min="12814" max="12814" width="2.140625" style="94" customWidth="1"/>
    <col min="12815" max="12815" width="6.7109375" style="94" customWidth="1"/>
    <col min="12816" max="12816" width="1.28515625" style="94" customWidth="1"/>
    <col min="12817" max="12817" width="12.7109375" style="94"/>
    <col min="12818" max="12818" width="1.5703125" style="94" customWidth="1"/>
    <col min="12819" max="12819" width="8.140625" style="94" customWidth="1"/>
    <col min="12820" max="12820" width="1.5703125" style="94" customWidth="1"/>
    <col min="12821" max="12821" width="6.7109375" style="94" customWidth="1"/>
    <col min="12822" max="12822" width="1.28515625" style="94" customWidth="1"/>
    <col min="12823" max="12823" width="12.7109375" style="94"/>
    <col min="12824" max="12824" width="1.28515625" style="94" customWidth="1"/>
    <col min="12825" max="12825" width="8.140625" style="94" customWidth="1"/>
    <col min="12826" max="12826" width="1.5703125" style="94" customWidth="1"/>
    <col min="12827" max="12827" width="6.7109375" style="94" customWidth="1"/>
    <col min="12828" max="12828" width="1.28515625" style="94" customWidth="1"/>
    <col min="12829" max="12829" width="12.7109375" style="94"/>
    <col min="12830" max="12830" width="0.85546875" style="94" customWidth="1"/>
    <col min="12831" max="12831" width="8.140625" style="94" customWidth="1"/>
    <col min="12832" max="12832" width="1.7109375" style="94" customWidth="1"/>
    <col min="12833" max="12833" width="8.42578125" style="94" customWidth="1"/>
    <col min="12834" max="12835" width="1.5703125" style="94" customWidth="1"/>
    <col min="12836" max="12836" width="14.42578125" style="94" customWidth="1"/>
    <col min="12837" max="12837" width="1.5703125" style="94" customWidth="1"/>
    <col min="12838" max="12838" width="9.28515625" style="94" customWidth="1"/>
    <col min="12839" max="12839" width="1.5703125" style="94" customWidth="1"/>
    <col min="12840" max="12840" width="8.42578125" style="94" customWidth="1"/>
    <col min="12841" max="12841" width="1.5703125" style="94" customWidth="1"/>
    <col min="12842" max="12842" width="14.42578125" style="94" customWidth="1"/>
    <col min="12843" max="12843" width="1.5703125" style="94" customWidth="1"/>
    <col min="12844" max="12844" width="9.28515625" style="94" customWidth="1"/>
    <col min="12845" max="12845" width="1.5703125" style="94" customWidth="1"/>
    <col min="12846" max="12846" width="9.28515625" style="94" customWidth="1"/>
    <col min="12847" max="12847" width="1.5703125" style="94" customWidth="1"/>
    <col min="12848" max="12848" width="14.42578125" style="94" customWidth="1"/>
    <col min="12849" max="12849" width="1.5703125" style="94" customWidth="1"/>
    <col min="12850" max="12850" width="9.28515625" style="94" customWidth="1"/>
    <col min="12851" max="12851" width="1.5703125" style="94" customWidth="1"/>
    <col min="12852" max="12852" width="9.28515625" style="94" customWidth="1"/>
    <col min="12853" max="12853" width="1.5703125" style="94" customWidth="1"/>
    <col min="12854" max="12854" width="12.7109375" style="94"/>
    <col min="12855" max="12855" width="1.5703125" style="94" customWidth="1"/>
    <col min="12856" max="12856" width="9.28515625" style="94" customWidth="1"/>
    <col min="12857" max="12857" width="1.5703125" style="94" customWidth="1"/>
    <col min="12858" max="12858" width="9.28515625" style="94" customWidth="1"/>
    <col min="12859" max="12859" width="1.5703125" style="94" customWidth="1"/>
    <col min="12860" max="12860" width="14.42578125" style="94" customWidth="1"/>
    <col min="12861" max="12861" width="1.5703125" style="94" customWidth="1"/>
    <col min="12862" max="12862" width="5" style="94" customWidth="1"/>
    <col min="12863" max="12863" width="5.42578125" style="94" customWidth="1"/>
    <col min="12864" max="12882" width="0" style="94" hidden="1" customWidth="1"/>
    <col min="12883" max="13056" width="12.7109375" style="94"/>
    <col min="13057" max="13057" width="4.140625" style="94" customWidth="1"/>
    <col min="13058" max="13058" width="1.5703125" style="94" customWidth="1"/>
    <col min="13059" max="13059" width="14.42578125" style="94" customWidth="1"/>
    <col min="13060" max="13060" width="1.28515625" style="94" customWidth="1"/>
    <col min="13061" max="13061" width="12.7109375" style="94"/>
    <col min="13062" max="13062" width="1.5703125" style="94" customWidth="1"/>
    <col min="13063" max="13063" width="7.5703125" style="94" customWidth="1"/>
    <col min="13064" max="13064" width="1.5703125" style="94" customWidth="1"/>
    <col min="13065" max="13065" width="7.5703125" style="94" customWidth="1"/>
    <col min="13066" max="13066" width="1.85546875" style="94" customWidth="1"/>
    <col min="13067" max="13067" width="11.85546875" style="94" customWidth="1"/>
    <col min="13068" max="13068" width="0.85546875" style="94" customWidth="1"/>
    <col min="13069" max="13069" width="7.42578125" style="94" customWidth="1"/>
    <col min="13070" max="13070" width="2.140625" style="94" customWidth="1"/>
    <col min="13071" max="13071" width="6.7109375" style="94" customWidth="1"/>
    <col min="13072" max="13072" width="1.28515625" style="94" customWidth="1"/>
    <col min="13073" max="13073" width="12.7109375" style="94"/>
    <col min="13074" max="13074" width="1.5703125" style="94" customWidth="1"/>
    <col min="13075" max="13075" width="8.140625" style="94" customWidth="1"/>
    <col min="13076" max="13076" width="1.5703125" style="94" customWidth="1"/>
    <col min="13077" max="13077" width="6.7109375" style="94" customWidth="1"/>
    <col min="13078" max="13078" width="1.28515625" style="94" customWidth="1"/>
    <col min="13079" max="13079" width="12.7109375" style="94"/>
    <col min="13080" max="13080" width="1.28515625" style="94" customWidth="1"/>
    <col min="13081" max="13081" width="8.140625" style="94" customWidth="1"/>
    <col min="13082" max="13082" width="1.5703125" style="94" customWidth="1"/>
    <col min="13083" max="13083" width="6.7109375" style="94" customWidth="1"/>
    <col min="13084" max="13084" width="1.28515625" style="94" customWidth="1"/>
    <col min="13085" max="13085" width="12.7109375" style="94"/>
    <col min="13086" max="13086" width="0.85546875" style="94" customWidth="1"/>
    <col min="13087" max="13087" width="8.140625" style="94" customWidth="1"/>
    <col min="13088" max="13088" width="1.7109375" style="94" customWidth="1"/>
    <col min="13089" max="13089" width="8.42578125" style="94" customWidth="1"/>
    <col min="13090" max="13091" width="1.5703125" style="94" customWidth="1"/>
    <col min="13092" max="13092" width="14.42578125" style="94" customWidth="1"/>
    <col min="13093" max="13093" width="1.5703125" style="94" customWidth="1"/>
    <col min="13094" max="13094" width="9.28515625" style="94" customWidth="1"/>
    <col min="13095" max="13095" width="1.5703125" style="94" customWidth="1"/>
    <col min="13096" max="13096" width="8.42578125" style="94" customWidth="1"/>
    <col min="13097" max="13097" width="1.5703125" style="94" customWidth="1"/>
    <col min="13098" max="13098" width="14.42578125" style="94" customWidth="1"/>
    <col min="13099" max="13099" width="1.5703125" style="94" customWidth="1"/>
    <col min="13100" max="13100" width="9.28515625" style="94" customWidth="1"/>
    <col min="13101" max="13101" width="1.5703125" style="94" customWidth="1"/>
    <col min="13102" max="13102" width="9.28515625" style="94" customWidth="1"/>
    <col min="13103" max="13103" width="1.5703125" style="94" customWidth="1"/>
    <col min="13104" max="13104" width="14.42578125" style="94" customWidth="1"/>
    <col min="13105" max="13105" width="1.5703125" style="94" customWidth="1"/>
    <col min="13106" max="13106" width="9.28515625" style="94" customWidth="1"/>
    <col min="13107" max="13107" width="1.5703125" style="94" customWidth="1"/>
    <col min="13108" max="13108" width="9.28515625" style="94" customWidth="1"/>
    <col min="13109" max="13109" width="1.5703125" style="94" customWidth="1"/>
    <col min="13110" max="13110" width="12.7109375" style="94"/>
    <col min="13111" max="13111" width="1.5703125" style="94" customWidth="1"/>
    <col min="13112" max="13112" width="9.28515625" style="94" customWidth="1"/>
    <col min="13113" max="13113" width="1.5703125" style="94" customWidth="1"/>
    <col min="13114" max="13114" width="9.28515625" style="94" customWidth="1"/>
    <col min="13115" max="13115" width="1.5703125" style="94" customWidth="1"/>
    <col min="13116" max="13116" width="14.42578125" style="94" customWidth="1"/>
    <col min="13117" max="13117" width="1.5703125" style="94" customWidth="1"/>
    <col min="13118" max="13118" width="5" style="94" customWidth="1"/>
    <col min="13119" max="13119" width="5.42578125" style="94" customWidth="1"/>
    <col min="13120" max="13138" width="0" style="94" hidden="1" customWidth="1"/>
    <col min="13139" max="13312" width="12.7109375" style="94"/>
    <col min="13313" max="13313" width="4.140625" style="94" customWidth="1"/>
    <col min="13314" max="13314" width="1.5703125" style="94" customWidth="1"/>
    <col min="13315" max="13315" width="14.42578125" style="94" customWidth="1"/>
    <col min="13316" max="13316" width="1.28515625" style="94" customWidth="1"/>
    <col min="13317" max="13317" width="12.7109375" style="94"/>
    <col min="13318" max="13318" width="1.5703125" style="94" customWidth="1"/>
    <col min="13319" max="13319" width="7.5703125" style="94" customWidth="1"/>
    <col min="13320" max="13320" width="1.5703125" style="94" customWidth="1"/>
    <col min="13321" max="13321" width="7.5703125" style="94" customWidth="1"/>
    <col min="13322" max="13322" width="1.85546875" style="94" customWidth="1"/>
    <col min="13323" max="13323" width="11.85546875" style="94" customWidth="1"/>
    <col min="13324" max="13324" width="0.85546875" style="94" customWidth="1"/>
    <col min="13325" max="13325" width="7.42578125" style="94" customWidth="1"/>
    <col min="13326" max="13326" width="2.140625" style="94" customWidth="1"/>
    <col min="13327" max="13327" width="6.7109375" style="94" customWidth="1"/>
    <col min="13328" max="13328" width="1.28515625" style="94" customWidth="1"/>
    <col min="13329" max="13329" width="12.7109375" style="94"/>
    <col min="13330" max="13330" width="1.5703125" style="94" customWidth="1"/>
    <col min="13331" max="13331" width="8.140625" style="94" customWidth="1"/>
    <col min="13332" max="13332" width="1.5703125" style="94" customWidth="1"/>
    <col min="13333" max="13333" width="6.7109375" style="94" customWidth="1"/>
    <col min="13334" max="13334" width="1.28515625" style="94" customWidth="1"/>
    <col min="13335" max="13335" width="12.7109375" style="94"/>
    <col min="13336" max="13336" width="1.28515625" style="94" customWidth="1"/>
    <col min="13337" max="13337" width="8.140625" style="94" customWidth="1"/>
    <col min="13338" max="13338" width="1.5703125" style="94" customWidth="1"/>
    <col min="13339" max="13339" width="6.7109375" style="94" customWidth="1"/>
    <col min="13340" max="13340" width="1.28515625" style="94" customWidth="1"/>
    <col min="13341" max="13341" width="12.7109375" style="94"/>
    <col min="13342" max="13342" width="0.85546875" style="94" customWidth="1"/>
    <col min="13343" max="13343" width="8.140625" style="94" customWidth="1"/>
    <col min="13344" max="13344" width="1.7109375" style="94" customWidth="1"/>
    <col min="13345" max="13345" width="8.42578125" style="94" customWidth="1"/>
    <col min="13346" max="13347" width="1.5703125" style="94" customWidth="1"/>
    <col min="13348" max="13348" width="14.42578125" style="94" customWidth="1"/>
    <col min="13349" max="13349" width="1.5703125" style="94" customWidth="1"/>
    <col min="13350" max="13350" width="9.28515625" style="94" customWidth="1"/>
    <col min="13351" max="13351" width="1.5703125" style="94" customWidth="1"/>
    <col min="13352" max="13352" width="8.42578125" style="94" customWidth="1"/>
    <col min="13353" max="13353" width="1.5703125" style="94" customWidth="1"/>
    <col min="13354" max="13354" width="14.42578125" style="94" customWidth="1"/>
    <col min="13355" max="13355" width="1.5703125" style="94" customWidth="1"/>
    <col min="13356" max="13356" width="9.28515625" style="94" customWidth="1"/>
    <col min="13357" max="13357" width="1.5703125" style="94" customWidth="1"/>
    <col min="13358" max="13358" width="9.28515625" style="94" customWidth="1"/>
    <col min="13359" max="13359" width="1.5703125" style="94" customWidth="1"/>
    <col min="13360" max="13360" width="14.42578125" style="94" customWidth="1"/>
    <col min="13361" max="13361" width="1.5703125" style="94" customWidth="1"/>
    <col min="13362" max="13362" width="9.28515625" style="94" customWidth="1"/>
    <col min="13363" max="13363" width="1.5703125" style="94" customWidth="1"/>
    <col min="13364" max="13364" width="9.28515625" style="94" customWidth="1"/>
    <col min="13365" max="13365" width="1.5703125" style="94" customWidth="1"/>
    <col min="13366" max="13366" width="12.7109375" style="94"/>
    <col min="13367" max="13367" width="1.5703125" style="94" customWidth="1"/>
    <col min="13368" max="13368" width="9.28515625" style="94" customWidth="1"/>
    <col min="13369" max="13369" width="1.5703125" style="94" customWidth="1"/>
    <col min="13370" max="13370" width="9.28515625" style="94" customWidth="1"/>
    <col min="13371" max="13371" width="1.5703125" style="94" customWidth="1"/>
    <col min="13372" max="13372" width="14.42578125" style="94" customWidth="1"/>
    <col min="13373" max="13373" width="1.5703125" style="94" customWidth="1"/>
    <col min="13374" max="13374" width="5" style="94" customWidth="1"/>
    <col min="13375" max="13375" width="5.42578125" style="94" customWidth="1"/>
    <col min="13376" max="13394" width="0" style="94" hidden="1" customWidth="1"/>
    <col min="13395" max="13568" width="12.7109375" style="94"/>
    <col min="13569" max="13569" width="4.140625" style="94" customWidth="1"/>
    <col min="13570" max="13570" width="1.5703125" style="94" customWidth="1"/>
    <col min="13571" max="13571" width="14.42578125" style="94" customWidth="1"/>
    <col min="13572" max="13572" width="1.28515625" style="94" customWidth="1"/>
    <col min="13573" max="13573" width="12.7109375" style="94"/>
    <col min="13574" max="13574" width="1.5703125" style="94" customWidth="1"/>
    <col min="13575" max="13575" width="7.5703125" style="94" customWidth="1"/>
    <col min="13576" max="13576" width="1.5703125" style="94" customWidth="1"/>
    <col min="13577" max="13577" width="7.5703125" style="94" customWidth="1"/>
    <col min="13578" max="13578" width="1.85546875" style="94" customWidth="1"/>
    <col min="13579" max="13579" width="11.85546875" style="94" customWidth="1"/>
    <col min="13580" max="13580" width="0.85546875" style="94" customWidth="1"/>
    <col min="13581" max="13581" width="7.42578125" style="94" customWidth="1"/>
    <col min="13582" max="13582" width="2.140625" style="94" customWidth="1"/>
    <col min="13583" max="13583" width="6.7109375" style="94" customWidth="1"/>
    <col min="13584" max="13584" width="1.28515625" style="94" customWidth="1"/>
    <col min="13585" max="13585" width="12.7109375" style="94"/>
    <col min="13586" max="13586" width="1.5703125" style="94" customWidth="1"/>
    <col min="13587" max="13587" width="8.140625" style="94" customWidth="1"/>
    <col min="13588" max="13588" width="1.5703125" style="94" customWidth="1"/>
    <col min="13589" max="13589" width="6.7109375" style="94" customWidth="1"/>
    <col min="13590" max="13590" width="1.28515625" style="94" customWidth="1"/>
    <col min="13591" max="13591" width="12.7109375" style="94"/>
    <col min="13592" max="13592" width="1.28515625" style="94" customWidth="1"/>
    <col min="13593" max="13593" width="8.140625" style="94" customWidth="1"/>
    <col min="13594" max="13594" width="1.5703125" style="94" customWidth="1"/>
    <col min="13595" max="13595" width="6.7109375" style="94" customWidth="1"/>
    <col min="13596" max="13596" width="1.28515625" style="94" customWidth="1"/>
    <col min="13597" max="13597" width="12.7109375" style="94"/>
    <col min="13598" max="13598" width="0.85546875" style="94" customWidth="1"/>
    <col min="13599" max="13599" width="8.140625" style="94" customWidth="1"/>
    <col min="13600" max="13600" width="1.7109375" style="94" customWidth="1"/>
    <col min="13601" max="13601" width="8.42578125" style="94" customWidth="1"/>
    <col min="13602" max="13603" width="1.5703125" style="94" customWidth="1"/>
    <col min="13604" max="13604" width="14.42578125" style="94" customWidth="1"/>
    <col min="13605" max="13605" width="1.5703125" style="94" customWidth="1"/>
    <col min="13606" max="13606" width="9.28515625" style="94" customWidth="1"/>
    <col min="13607" max="13607" width="1.5703125" style="94" customWidth="1"/>
    <col min="13608" max="13608" width="8.42578125" style="94" customWidth="1"/>
    <col min="13609" max="13609" width="1.5703125" style="94" customWidth="1"/>
    <col min="13610" max="13610" width="14.42578125" style="94" customWidth="1"/>
    <col min="13611" max="13611" width="1.5703125" style="94" customWidth="1"/>
    <col min="13612" max="13612" width="9.28515625" style="94" customWidth="1"/>
    <col min="13613" max="13613" width="1.5703125" style="94" customWidth="1"/>
    <col min="13614" max="13614" width="9.28515625" style="94" customWidth="1"/>
    <col min="13615" max="13615" width="1.5703125" style="94" customWidth="1"/>
    <col min="13616" max="13616" width="14.42578125" style="94" customWidth="1"/>
    <col min="13617" max="13617" width="1.5703125" style="94" customWidth="1"/>
    <col min="13618" max="13618" width="9.28515625" style="94" customWidth="1"/>
    <col min="13619" max="13619" width="1.5703125" style="94" customWidth="1"/>
    <col min="13620" max="13620" width="9.28515625" style="94" customWidth="1"/>
    <col min="13621" max="13621" width="1.5703125" style="94" customWidth="1"/>
    <col min="13622" max="13622" width="12.7109375" style="94"/>
    <col min="13623" max="13623" width="1.5703125" style="94" customWidth="1"/>
    <col min="13624" max="13624" width="9.28515625" style="94" customWidth="1"/>
    <col min="13625" max="13625" width="1.5703125" style="94" customWidth="1"/>
    <col min="13626" max="13626" width="9.28515625" style="94" customWidth="1"/>
    <col min="13627" max="13627" width="1.5703125" style="94" customWidth="1"/>
    <col min="13628" max="13628" width="14.42578125" style="94" customWidth="1"/>
    <col min="13629" max="13629" width="1.5703125" style="94" customWidth="1"/>
    <col min="13630" max="13630" width="5" style="94" customWidth="1"/>
    <col min="13631" max="13631" width="5.42578125" style="94" customWidth="1"/>
    <col min="13632" max="13650" width="0" style="94" hidden="1" customWidth="1"/>
    <col min="13651" max="13824" width="12.7109375" style="94"/>
    <col min="13825" max="13825" width="4.140625" style="94" customWidth="1"/>
    <col min="13826" max="13826" width="1.5703125" style="94" customWidth="1"/>
    <col min="13827" max="13827" width="14.42578125" style="94" customWidth="1"/>
    <col min="13828" max="13828" width="1.28515625" style="94" customWidth="1"/>
    <col min="13829" max="13829" width="12.7109375" style="94"/>
    <col min="13830" max="13830" width="1.5703125" style="94" customWidth="1"/>
    <col min="13831" max="13831" width="7.5703125" style="94" customWidth="1"/>
    <col min="13832" max="13832" width="1.5703125" style="94" customWidth="1"/>
    <col min="13833" max="13833" width="7.5703125" style="94" customWidth="1"/>
    <col min="13834" max="13834" width="1.85546875" style="94" customWidth="1"/>
    <col min="13835" max="13835" width="11.85546875" style="94" customWidth="1"/>
    <col min="13836" max="13836" width="0.85546875" style="94" customWidth="1"/>
    <col min="13837" max="13837" width="7.42578125" style="94" customWidth="1"/>
    <col min="13838" max="13838" width="2.140625" style="94" customWidth="1"/>
    <col min="13839" max="13839" width="6.7109375" style="94" customWidth="1"/>
    <col min="13840" max="13840" width="1.28515625" style="94" customWidth="1"/>
    <col min="13841" max="13841" width="12.7109375" style="94"/>
    <col min="13842" max="13842" width="1.5703125" style="94" customWidth="1"/>
    <col min="13843" max="13843" width="8.140625" style="94" customWidth="1"/>
    <col min="13844" max="13844" width="1.5703125" style="94" customWidth="1"/>
    <col min="13845" max="13845" width="6.7109375" style="94" customWidth="1"/>
    <col min="13846" max="13846" width="1.28515625" style="94" customWidth="1"/>
    <col min="13847" max="13847" width="12.7109375" style="94"/>
    <col min="13848" max="13848" width="1.28515625" style="94" customWidth="1"/>
    <col min="13849" max="13849" width="8.140625" style="94" customWidth="1"/>
    <col min="13850" max="13850" width="1.5703125" style="94" customWidth="1"/>
    <col min="13851" max="13851" width="6.7109375" style="94" customWidth="1"/>
    <col min="13852" max="13852" width="1.28515625" style="94" customWidth="1"/>
    <col min="13853" max="13853" width="12.7109375" style="94"/>
    <col min="13854" max="13854" width="0.85546875" style="94" customWidth="1"/>
    <col min="13855" max="13855" width="8.140625" style="94" customWidth="1"/>
    <col min="13856" max="13856" width="1.7109375" style="94" customWidth="1"/>
    <col min="13857" max="13857" width="8.42578125" style="94" customWidth="1"/>
    <col min="13858" max="13859" width="1.5703125" style="94" customWidth="1"/>
    <col min="13860" max="13860" width="14.42578125" style="94" customWidth="1"/>
    <col min="13861" max="13861" width="1.5703125" style="94" customWidth="1"/>
    <col min="13862" max="13862" width="9.28515625" style="94" customWidth="1"/>
    <col min="13863" max="13863" width="1.5703125" style="94" customWidth="1"/>
    <col min="13864" max="13864" width="8.42578125" style="94" customWidth="1"/>
    <col min="13865" max="13865" width="1.5703125" style="94" customWidth="1"/>
    <col min="13866" max="13866" width="14.42578125" style="94" customWidth="1"/>
    <col min="13867" max="13867" width="1.5703125" style="94" customWidth="1"/>
    <col min="13868" max="13868" width="9.28515625" style="94" customWidth="1"/>
    <col min="13869" max="13869" width="1.5703125" style="94" customWidth="1"/>
    <col min="13870" max="13870" width="9.28515625" style="94" customWidth="1"/>
    <col min="13871" max="13871" width="1.5703125" style="94" customWidth="1"/>
    <col min="13872" max="13872" width="14.42578125" style="94" customWidth="1"/>
    <col min="13873" max="13873" width="1.5703125" style="94" customWidth="1"/>
    <col min="13874" max="13874" width="9.28515625" style="94" customWidth="1"/>
    <col min="13875" max="13875" width="1.5703125" style="94" customWidth="1"/>
    <col min="13876" max="13876" width="9.28515625" style="94" customWidth="1"/>
    <col min="13877" max="13877" width="1.5703125" style="94" customWidth="1"/>
    <col min="13878" max="13878" width="12.7109375" style="94"/>
    <col min="13879" max="13879" width="1.5703125" style="94" customWidth="1"/>
    <col min="13880" max="13880" width="9.28515625" style="94" customWidth="1"/>
    <col min="13881" max="13881" width="1.5703125" style="94" customWidth="1"/>
    <col min="13882" max="13882" width="9.28515625" style="94" customWidth="1"/>
    <col min="13883" max="13883" width="1.5703125" style="94" customWidth="1"/>
    <col min="13884" max="13884" width="14.42578125" style="94" customWidth="1"/>
    <col min="13885" max="13885" width="1.5703125" style="94" customWidth="1"/>
    <col min="13886" max="13886" width="5" style="94" customWidth="1"/>
    <col min="13887" max="13887" width="5.42578125" style="94" customWidth="1"/>
    <col min="13888" max="13906" width="0" style="94" hidden="1" customWidth="1"/>
    <col min="13907" max="14080" width="12.7109375" style="94"/>
    <col min="14081" max="14081" width="4.140625" style="94" customWidth="1"/>
    <col min="14082" max="14082" width="1.5703125" style="94" customWidth="1"/>
    <col min="14083" max="14083" width="14.42578125" style="94" customWidth="1"/>
    <col min="14084" max="14084" width="1.28515625" style="94" customWidth="1"/>
    <col min="14085" max="14085" width="12.7109375" style="94"/>
    <col min="14086" max="14086" width="1.5703125" style="94" customWidth="1"/>
    <col min="14087" max="14087" width="7.5703125" style="94" customWidth="1"/>
    <col min="14088" max="14088" width="1.5703125" style="94" customWidth="1"/>
    <col min="14089" max="14089" width="7.5703125" style="94" customWidth="1"/>
    <col min="14090" max="14090" width="1.85546875" style="94" customWidth="1"/>
    <col min="14091" max="14091" width="11.85546875" style="94" customWidth="1"/>
    <col min="14092" max="14092" width="0.85546875" style="94" customWidth="1"/>
    <col min="14093" max="14093" width="7.42578125" style="94" customWidth="1"/>
    <col min="14094" max="14094" width="2.140625" style="94" customWidth="1"/>
    <col min="14095" max="14095" width="6.7109375" style="94" customWidth="1"/>
    <col min="14096" max="14096" width="1.28515625" style="94" customWidth="1"/>
    <col min="14097" max="14097" width="12.7109375" style="94"/>
    <col min="14098" max="14098" width="1.5703125" style="94" customWidth="1"/>
    <col min="14099" max="14099" width="8.140625" style="94" customWidth="1"/>
    <col min="14100" max="14100" width="1.5703125" style="94" customWidth="1"/>
    <col min="14101" max="14101" width="6.7109375" style="94" customWidth="1"/>
    <col min="14102" max="14102" width="1.28515625" style="94" customWidth="1"/>
    <col min="14103" max="14103" width="12.7109375" style="94"/>
    <col min="14104" max="14104" width="1.28515625" style="94" customWidth="1"/>
    <col min="14105" max="14105" width="8.140625" style="94" customWidth="1"/>
    <col min="14106" max="14106" width="1.5703125" style="94" customWidth="1"/>
    <col min="14107" max="14107" width="6.7109375" style="94" customWidth="1"/>
    <col min="14108" max="14108" width="1.28515625" style="94" customWidth="1"/>
    <col min="14109" max="14109" width="12.7109375" style="94"/>
    <col min="14110" max="14110" width="0.85546875" style="94" customWidth="1"/>
    <col min="14111" max="14111" width="8.140625" style="94" customWidth="1"/>
    <col min="14112" max="14112" width="1.7109375" style="94" customWidth="1"/>
    <col min="14113" max="14113" width="8.42578125" style="94" customWidth="1"/>
    <col min="14114" max="14115" width="1.5703125" style="94" customWidth="1"/>
    <col min="14116" max="14116" width="14.42578125" style="94" customWidth="1"/>
    <col min="14117" max="14117" width="1.5703125" style="94" customWidth="1"/>
    <col min="14118" max="14118" width="9.28515625" style="94" customWidth="1"/>
    <col min="14119" max="14119" width="1.5703125" style="94" customWidth="1"/>
    <col min="14120" max="14120" width="8.42578125" style="94" customWidth="1"/>
    <col min="14121" max="14121" width="1.5703125" style="94" customWidth="1"/>
    <col min="14122" max="14122" width="14.42578125" style="94" customWidth="1"/>
    <col min="14123" max="14123" width="1.5703125" style="94" customWidth="1"/>
    <col min="14124" max="14124" width="9.28515625" style="94" customWidth="1"/>
    <col min="14125" max="14125" width="1.5703125" style="94" customWidth="1"/>
    <col min="14126" max="14126" width="9.28515625" style="94" customWidth="1"/>
    <col min="14127" max="14127" width="1.5703125" style="94" customWidth="1"/>
    <col min="14128" max="14128" width="14.42578125" style="94" customWidth="1"/>
    <col min="14129" max="14129" width="1.5703125" style="94" customWidth="1"/>
    <col min="14130" max="14130" width="9.28515625" style="94" customWidth="1"/>
    <col min="14131" max="14131" width="1.5703125" style="94" customWidth="1"/>
    <col min="14132" max="14132" width="9.28515625" style="94" customWidth="1"/>
    <col min="14133" max="14133" width="1.5703125" style="94" customWidth="1"/>
    <col min="14134" max="14134" width="12.7109375" style="94"/>
    <col min="14135" max="14135" width="1.5703125" style="94" customWidth="1"/>
    <col min="14136" max="14136" width="9.28515625" style="94" customWidth="1"/>
    <col min="14137" max="14137" width="1.5703125" style="94" customWidth="1"/>
    <col min="14138" max="14138" width="9.28515625" style="94" customWidth="1"/>
    <col min="14139" max="14139" width="1.5703125" style="94" customWidth="1"/>
    <col min="14140" max="14140" width="14.42578125" style="94" customWidth="1"/>
    <col min="14141" max="14141" width="1.5703125" style="94" customWidth="1"/>
    <col min="14142" max="14142" width="5" style="94" customWidth="1"/>
    <col min="14143" max="14143" width="5.42578125" style="94" customWidth="1"/>
    <col min="14144" max="14162" width="0" style="94" hidden="1" customWidth="1"/>
    <col min="14163" max="14336" width="12.7109375" style="94"/>
    <col min="14337" max="14337" width="4.140625" style="94" customWidth="1"/>
    <col min="14338" max="14338" width="1.5703125" style="94" customWidth="1"/>
    <col min="14339" max="14339" width="14.42578125" style="94" customWidth="1"/>
    <col min="14340" max="14340" width="1.28515625" style="94" customWidth="1"/>
    <col min="14341" max="14341" width="12.7109375" style="94"/>
    <col min="14342" max="14342" width="1.5703125" style="94" customWidth="1"/>
    <col min="14343" max="14343" width="7.5703125" style="94" customWidth="1"/>
    <col min="14344" max="14344" width="1.5703125" style="94" customWidth="1"/>
    <col min="14345" max="14345" width="7.5703125" style="94" customWidth="1"/>
    <col min="14346" max="14346" width="1.85546875" style="94" customWidth="1"/>
    <col min="14347" max="14347" width="11.85546875" style="94" customWidth="1"/>
    <col min="14348" max="14348" width="0.85546875" style="94" customWidth="1"/>
    <col min="14349" max="14349" width="7.42578125" style="94" customWidth="1"/>
    <col min="14350" max="14350" width="2.140625" style="94" customWidth="1"/>
    <col min="14351" max="14351" width="6.7109375" style="94" customWidth="1"/>
    <col min="14352" max="14352" width="1.28515625" style="94" customWidth="1"/>
    <col min="14353" max="14353" width="12.7109375" style="94"/>
    <col min="14354" max="14354" width="1.5703125" style="94" customWidth="1"/>
    <col min="14355" max="14355" width="8.140625" style="94" customWidth="1"/>
    <col min="14356" max="14356" width="1.5703125" style="94" customWidth="1"/>
    <col min="14357" max="14357" width="6.7109375" style="94" customWidth="1"/>
    <col min="14358" max="14358" width="1.28515625" style="94" customWidth="1"/>
    <col min="14359" max="14359" width="12.7109375" style="94"/>
    <col min="14360" max="14360" width="1.28515625" style="94" customWidth="1"/>
    <col min="14361" max="14361" width="8.140625" style="94" customWidth="1"/>
    <col min="14362" max="14362" width="1.5703125" style="94" customWidth="1"/>
    <col min="14363" max="14363" width="6.7109375" style="94" customWidth="1"/>
    <col min="14364" max="14364" width="1.28515625" style="94" customWidth="1"/>
    <col min="14365" max="14365" width="12.7109375" style="94"/>
    <col min="14366" max="14366" width="0.85546875" style="94" customWidth="1"/>
    <col min="14367" max="14367" width="8.140625" style="94" customWidth="1"/>
    <col min="14368" max="14368" width="1.7109375" style="94" customWidth="1"/>
    <col min="14369" max="14369" width="8.42578125" style="94" customWidth="1"/>
    <col min="14370" max="14371" width="1.5703125" style="94" customWidth="1"/>
    <col min="14372" max="14372" width="14.42578125" style="94" customWidth="1"/>
    <col min="14373" max="14373" width="1.5703125" style="94" customWidth="1"/>
    <col min="14374" max="14374" width="9.28515625" style="94" customWidth="1"/>
    <col min="14375" max="14375" width="1.5703125" style="94" customWidth="1"/>
    <col min="14376" max="14376" width="8.42578125" style="94" customWidth="1"/>
    <col min="14377" max="14377" width="1.5703125" style="94" customWidth="1"/>
    <col min="14378" max="14378" width="14.42578125" style="94" customWidth="1"/>
    <col min="14379" max="14379" width="1.5703125" style="94" customWidth="1"/>
    <col min="14380" max="14380" width="9.28515625" style="94" customWidth="1"/>
    <col min="14381" max="14381" width="1.5703125" style="94" customWidth="1"/>
    <col min="14382" max="14382" width="9.28515625" style="94" customWidth="1"/>
    <col min="14383" max="14383" width="1.5703125" style="94" customWidth="1"/>
    <col min="14384" max="14384" width="14.42578125" style="94" customWidth="1"/>
    <col min="14385" max="14385" width="1.5703125" style="94" customWidth="1"/>
    <col min="14386" max="14386" width="9.28515625" style="94" customWidth="1"/>
    <col min="14387" max="14387" width="1.5703125" style="94" customWidth="1"/>
    <col min="14388" max="14388" width="9.28515625" style="94" customWidth="1"/>
    <col min="14389" max="14389" width="1.5703125" style="94" customWidth="1"/>
    <col min="14390" max="14390" width="12.7109375" style="94"/>
    <col min="14391" max="14391" width="1.5703125" style="94" customWidth="1"/>
    <col min="14392" max="14392" width="9.28515625" style="94" customWidth="1"/>
    <col min="14393" max="14393" width="1.5703125" style="94" customWidth="1"/>
    <col min="14394" max="14394" width="9.28515625" style="94" customWidth="1"/>
    <col min="14395" max="14395" width="1.5703125" style="94" customWidth="1"/>
    <col min="14396" max="14396" width="14.42578125" style="94" customWidth="1"/>
    <col min="14397" max="14397" width="1.5703125" style="94" customWidth="1"/>
    <col min="14398" max="14398" width="5" style="94" customWidth="1"/>
    <col min="14399" max="14399" width="5.42578125" style="94" customWidth="1"/>
    <col min="14400" max="14418" width="0" style="94" hidden="1" customWidth="1"/>
    <col min="14419" max="14592" width="12.7109375" style="94"/>
    <col min="14593" max="14593" width="4.140625" style="94" customWidth="1"/>
    <col min="14594" max="14594" width="1.5703125" style="94" customWidth="1"/>
    <col min="14595" max="14595" width="14.42578125" style="94" customWidth="1"/>
    <col min="14596" max="14596" width="1.28515625" style="94" customWidth="1"/>
    <col min="14597" max="14597" width="12.7109375" style="94"/>
    <col min="14598" max="14598" width="1.5703125" style="94" customWidth="1"/>
    <col min="14599" max="14599" width="7.5703125" style="94" customWidth="1"/>
    <col min="14600" max="14600" width="1.5703125" style="94" customWidth="1"/>
    <col min="14601" max="14601" width="7.5703125" style="94" customWidth="1"/>
    <col min="14602" max="14602" width="1.85546875" style="94" customWidth="1"/>
    <col min="14603" max="14603" width="11.85546875" style="94" customWidth="1"/>
    <col min="14604" max="14604" width="0.85546875" style="94" customWidth="1"/>
    <col min="14605" max="14605" width="7.42578125" style="94" customWidth="1"/>
    <col min="14606" max="14606" width="2.140625" style="94" customWidth="1"/>
    <col min="14607" max="14607" width="6.7109375" style="94" customWidth="1"/>
    <col min="14608" max="14608" width="1.28515625" style="94" customWidth="1"/>
    <col min="14609" max="14609" width="12.7109375" style="94"/>
    <col min="14610" max="14610" width="1.5703125" style="94" customWidth="1"/>
    <col min="14611" max="14611" width="8.140625" style="94" customWidth="1"/>
    <col min="14612" max="14612" width="1.5703125" style="94" customWidth="1"/>
    <col min="14613" max="14613" width="6.7109375" style="94" customWidth="1"/>
    <col min="14614" max="14614" width="1.28515625" style="94" customWidth="1"/>
    <col min="14615" max="14615" width="12.7109375" style="94"/>
    <col min="14616" max="14616" width="1.28515625" style="94" customWidth="1"/>
    <col min="14617" max="14617" width="8.140625" style="94" customWidth="1"/>
    <col min="14618" max="14618" width="1.5703125" style="94" customWidth="1"/>
    <col min="14619" max="14619" width="6.7109375" style="94" customWidth="1"/>
    <col min="14620" max="14620" width="1.28515625" style="94" customWidth="1"/>
    <col min="14621" max="14621" width="12.7109375" style="94"/>
    <col min="14622" max="14622" width="0.85546875" style="94" customWidth="1"/>
    <col min="14623" max="14623" width="8.140625" style="94" customWidth="1"/>
    <col min="14624" max="14624" width="1.7109375" style="94" customWidth="1"/>
    <col min="14625" max="14625" width="8.42578125" style="94" customWidth="1"/>
    <col min="14626" max="14627" width="1.5703125" style="94" customWidth="1"/>
    <col min="14628" max="14628" width="14.42578125" style="94" customWidth="1"/>
    <col min="14629" max="14629" width="1.5703125" style="94" customWidth="1"/>
    <col min="14630" max="14630" width="9.28515625" style="94" customWidth="1"/>
    <col min="14631" max="14631" width="1.5703125" style="94" customWidth="1"/>
    <col min="14632" max="14632" width="8.42578125" style="94" customWidth="1"/>
    <col min="14633" max="14633" width="1.5703125" style="94" customWidth="1"/>
    <col min="14634" max="14634" width="14.42578125" style="94" customWidth="1"/>
    <col min="14635" max="14635" width="1.5703125" style="94" customWidth="1"/>
    <col min="14636" max="14636" width="9.28515625" style="94" customWidth="1"/>
    <col min="14637" max="14637" width="1.5703125" style="94" customWidth="1"/>
    <col min="14638" max="14638" width="9.28515625" style="94" customWidth="1"/>
    <col min="14639" max="14639" width="1.5703125" style="94" customWidth="1"/>
    <col min="14640" max="14640" width="14.42578125" style="94" customWidth="1"/>
    <col min="14641" max="14641" width="1.5703125" style="94" customWidth="1"/>
    <col min="14642" max="14642" width="9.28515625" style="94" customWidth="1"/>
    <col min="14643" max="14643" width="1.5703125" style="94" customWidth="1"/>
    <col min="14644" max="14644" width="9.28515625" style="94" customWidth="1"/>
    <col min="14645" max="14645" width="1.5703125" style="94" customWidth="1"/>
    <col min="14646" max="14646" width="12.7109375" style="94"/>
    <col min="14647" max="14647" width="1.5703125" style="94" customWidth="1"/>
    <col min="14648" max="14648" width="9.28515625" style="94" customWidth="1"/>
    <col min="14649" max="14649" width="1.5703125" style="94" customWidth="1"/>
    <col min="14650" max="14650" width="9.28515625" style="94" customWidth="1"/>
    <col min="14651" max="14651" width="1.5703125" style="94" customWidth="1"/>
    <col min="14652" max="14652" width="14.42578125" style="94" customWidth="1"/>
    <col min="14653" max="14653" width="1.5703125" style="94" customWidth="1"/>
    <col min="14654" max="14654" width="5" style="94" customWidth="1"/>
    <col min="14655" max="14655" width="5.42578125" style="94" customWidth="1"/>
    <col min="14656" max="14674" width="0" style="94" hidden="1" customWidth="1"/>
    <col min="14675" max="14848" width="12.7109375" style="94"/>
    <col min="14849" max="14849" width="4.140625" style="94" customWidth="1"/>
    <col min="14850" max="14850" width="1.5703125" style="94" customWidth="1"/>
    <col min="14851" max="14851" width="14.42578125" style="94" customWidth="1"/>
    <col min="14852" max="14852" width="1.28515625" style="94" customWidth="1"/>
    <col min="14853" max="14853" width="12.7109375" style="94"/>
    <col min="14854" max="14854" width="1.5703125" style="94" customWidth="1"/>
    <col min="14855" max="14855" width="7.5703125" style="94" customWidth="1"/>
    <col min="14856" max="14856" width="1.5703125" style="94" customWidth="1"/>
    <col min="14857" max="14857" width="7.5703125" style="94" customWidth="1"/>
    <col min="14858" max="14858" width="1.85546875" style="94" customWidth="1"/>
    <col min="14859" max="14859" width="11.85546875" style="94" customWidth="1"/>
    <col min="14860" max="14860" width="0.85546875" style="94" customWidth="1"/>
    <col min="14861" max="14861" width="7.42578125" style="94" customWidth="1"/>
    <col min="14862" max="14862" width="2.140625" style="94" customWidth="1"/>
    <col min="14863" max="14863" width="6.7109375" style="94" customWidth="1"/>
    <col min="14864" max="14864" width="1.28515625" style="94" customWidth="1"/>
    <col min="14865" max="14865" width="12.7109375" style="94"/>
    <col min="14866" max="14866" width="1.5703125" style="94" customWidth="1"/>
    <col min="14867" max="14867" width="8.140625" style="94" customWidth="1"/>
    <col min="14868" max="14868" width="1.5703125" style="94" customWidth="1"/>
    <col min="14869" max="14869" width="6.7109375" style="94" customWidth="1"/>
    <col min="14870" max="14870" width="1.28515625" style="94" customWidth="1"/>
    <col min="14871" max="14871" width="12.7109375" style="94"/>
    <col min="14872" max="14872" width="1.28515625" style="94" customWidth="1"/>
    <col min="14873" max="14873" width="8.140625" style="94" customWidth="1"/>
    <col min="14874" max="14874" width="1.5703125" style="94" customWidth="1"/>
    <col min="14875" max="14875" width="6.7109375" style="94" customWidth="1"/>
    <col min="14876" max="14876" width="1.28515625" style="94" customWidth="1"/>
    <col min="14877" max="14877" width="12.7109375" style="94"/>
    <col min="14878" max="14878" width="0.85546875" style="94" customWidth="1"/>
    <col min="14879" max="14879" width="8.140625" style="94" customWidth="1"/>
    <col min="14880" max="14880" width="1.7109375" style="94" customWidth="1"/>
    <col min="14881" max="14881" width="8.42578125" style="94" customWidth="1"/>
    <col min="14882" max="14883" width="1.5703125" style="94" customWidth="1"/>
    <col min="14884" max="14884" width="14.42578125" style="94" customWidth="1"/>
    <col min="14885" max="14885" width="1.5703125" style="94" customWidth="1"/>
    <col min="14886" max="14886" width="9.28515625" style="94" customWidth="1"/>
    <col min="14887" max="14887" width="1.5703125" style="94" customWidth="1"/>
    <col min="14888" max="14888" width="8.42578125" style="94" customWidth="1"/>
    <col min="14889" max="14889" width="1.5703125" style="94" customWidth="1"/>
    <col min="14890" max="14890" width="14.42578125" style="94" customWidth="1"/>
    <col min="14891" max="14891" width="1.5703125" style="94" customWidth="1"/>
    <col min="14892" max="14892" width="9.28515625" style="94" customWidth="1"/>
    <col min="14893" max="14893" width="1.5703125" style="94" customWidth="1"/>
    <col min="14894" max="14894" width="9.28515625" style="94" customWidth="1"/>
    <col min="14895" max="14895" width="1.5703125" style="94" customWidth="1"/>
    <col min="14896" max="14896" width="14.42578125" style="94" customWidth="1"/>
    <col min="14897" max="14897" width="1.5703125" style="94" customWidth="1"/>
    <col min="14898" max="14898" width="9.28515625" style="94" customWidth="1"/>
    <col min="14899" max="14899" width="1.5703125" style="94" customWidth="1"/>
    <col min="14900" max="14900" width="9.28515625" style="94" customWidth="1"/>
    <col min="14901" max="14901" width="1.5703125" style="94" customWidth="1"/>
    <col min="14902" max="14902" width="12.7109375" style="94"/>
    <col min="14903" max="14903" width="1.5703125" style="94" customWidth="1"/>
    <col min="14904" max="14904" width="9.28515625" style="94" customWidth="1"/>
    <col min="14905" max="14905" width="1.5703125" style="94" customWidth="1"/>
    <col min="14906" max="14906" width="9.28515625" style="94" customWidth="1"/>
    <col min="14907" max="14907" width="1.5703125" style="94" customWidth="1"/>
    <col min="14908" max="14908" width="14.42578125" style="94" customWidth="1"/>
    <col min="14909" max="14909" width="1.5703125" style="94" customWidth="1"/>
    <col min="14910" max="14910" width="5" style="94" customWidth="1"/>
    <col min="14911" max="14911" width="5.42578125" style="94" customWidth="1"/>
    <col min="14912" max="14930" width="0" style="94" hidden="1" customWidth="1"/>
    <col min="14931" max="15104" width="12.7109375" style="94"/>
    <col min="15105" max="15105" width="4.140625" style="94" customWidth="1"/>
    <col min="15106" max="15106" width="1.5703125" style="94" customWidth="1"/>
    <col min="15107" max="15107" width="14.42578125" style="94" customWidth="1"/>
    <col min="15108" max="15108" width="1.28515625" style="94" customWidth="1"/>
    <col min="15109" max="15109" width="12.7109375" style="94"/>
    <col min="15110" max="15110" width="1.5703125" style="94" customWidth="1"/>
    <col min="15111" max="15111" width="7.5703125" style="94" customWidth="1"/>
    <col min="15112" max="15112" width="1.5703125" style="94" customWidth="1"/>
    <col min="15113" max="15113" width="7.5703125" style="94" customWidth="1"/>
    <col min="15114" max="15114" width="1.85546875" style="94" customWidth="1"/>
    <col min="15115" max="15115" width="11.85546875" style="94" customWidth="1"/>
    <col min="15116" max="15116" width="0.85546875" style="94" customWidth="1"/>
    <col min="15117" max="15117" width="7.42578125" style="94" customWidth="1"/>
    <col min="15118" max="15118" width="2.140625" style="94" customWidth="1"/>
    <col min="15119" max="15119" width="6.7109375" style="94" customWidth="1"/>
    <col min="15120" max="15120" width="1.28515625" style="94" customWidth="1"/>
    <col min="15121" max="15121" width="12.7109375" style="94"/>
    <col min="15122" max="15122" width="1.5703125" style="94" customWidth="1"/>
    <col min="15123" max="15123" width="8.140625" style="94" customWidth="1"/>
    <col min="15124" max="15124" width="1.5703125" style="94" customWidth="1"/>
    <col min="15125" max="15125" width="6.7109375" style="94" customWidth="1"/>
    <col min="15126" max="15126" width="1.28515625" style="94" customWidth="1"/>
    <col min="15127" max="15127" width="12.7109375" style="94"/>
    <col min="15128" max="15128" width="1.28515625" style="94" customWidth="1"/>
    <col min="15129" max="15129" width="8.140625" style="94" customWidth="1"/>
    <col min="15130" max="15130" width="1.5703125" style="94" customWidth="1"/>
    <col min="15131" max="15131" width="6.7109375" style="94" customWidth="1"/>
    <col min="15132" max="15132" width="1.28515625" style="94" customWidth="1"/>
    <col min="15133" max="15133" width="12.7109375" style="94"/>
    <col min="15134" max="15134" width="0.85546875" style="94" customWidth="1"/>
    <col min="15135" max="15135" width="8.140625" style="94" customWidth="1"/>
    <col min="15136" max="15136" width="1.7109375" style="94" customWidth="1"/>
    <col min="15137" max="15137" width="8.42578125" style="94" customWidth="1"/>
    <col min="15138" max="15139" width="1.5703125" style="94" customWidth="1"/>
    <col min="15140" max="15140" width="14.42578125" style="94" customWidth="1"/>
    <col min="15141" max="15141" width="1.5703125" style="94" customWidth="1"/>
    <col min="15142" max="15142" width="9.28515625" style="94" customWidth="1"/>
    <col min="15143" max="15143" width="1.5703125" style="94" customWidth="1"/>
    <col min="15144" max="15144" width="8.42578125" style="94" customWidth="1"/>
    <col min="15145" max="15145" width="1.5703125" style="94" customWidth="1"/>
    <col min="15146" max="15146" width="14.42578125" style="94" customWidth="1"/>
    <col min="15147" max="15147" width="1.5703125" style="94" customWidth="1"/>
    <col min="15148" max="15148" width="9.28515625" style="94" customWidth="1"/>
    <col min="15149" max="15149" width="1.5703125" style="94" customWidth="1"/>
    <col min="15150" max="15150" width="9.28515625" style="94" customWidth="1"/>
    <col min="15151" max="15151" width="1.5703125" style="94" customWidth="1"/>
    <col min="15152" max="15152" width="14.42578125" style="94" customWidth="1"/>
    <col min="15153" max="15153" width="1.5703125" style="94" customWidth="1"/>
    <col min="15154" max="15154" width="9.28515625" style="94" customWidth="1"/>
    <col min="15155" max="15155" width="1.5703125" style="94" customWidth="1"/>
    <col min="15156" max="15156" width="9.28515625" style="94" customWidth="1"/>
    <col min="15157" max="15157" width="1.5703125" style="94" customWidth="1"/>
    <col min="15158" max="15158" width="12.7109375" style="94"/>
    <col min="15159" max="15159" width="1.5703125" style="94" customWidth="1"/>
    <col min="15160" max="15160" width="9.28515625" style="94" customWidth="1"/>
    <col min="15161" max="15161" width="1.5703125" style="94" customWidth="1"/>
    <col min="15162" max="15162" width="9.28515625" style="94" customWidth="1"/>
    <col min="15163" max="15163" width="1.5703125" style="94" customWidth="1"/>
    <col min="15164" max="15164" width="14.42578125" style="94" customWidth="1"/>
    <col min="15165" max="15165" width="1.5703125" style="94" customWidth="1"/>
    <col min="15166" max="15166" width="5" style="94" customWidth="1"/>
    <col min="15167" max="15167" width="5.42578125" style="94" customWidth="1"/>
    <col min="15168" max="15186" width="0" style="94" hidden="1" customWidth="1"/>
    <col min="15187" max="15360" width="12.7109375" style="94"/>
    <col min="15361" max="15361" width="4.140625" style="94" customWidth="1"/>
    <col min="15362" max="15362" width="1.5703125" style="94" customWidth="1"/>
    <col min="15363" max="15363" width="14.42578125" style="94" customWidth="1"/>
    <col min="15364" max="15364" width="1.28515625" style="94" customWidth="1"/>
    <col min="15365" max="15365" width="12.7109375" style="94"/>
    <col min="15366" max="15366" width="1.5703125" style="94" customWidth="1"/>
    <col min="15367" max="15367" width="7.5703125" style="94" customWidth="1"/>
    <col min="15368" max="15368" width="1.5703125" style="94" customWidth="1"/>
    <col min="15369" max="15369" width="7.5703125" style="94" customWidth="1"/>
    <col min="15370" max="15370" width="1.85546875" style="94" customWidth="1"/>
    <col min="15371" max="15371" width="11.85546875" style="94" customWidth="1"/>
    <col min="15372" max="15372" width="0.85546875" style="94" customWidth="1"/>
    <col min="15373" max="15373" width="7.42578125" style="94" customWidth="1"/>
    <col min="15374" max="15374" width="2.140625" style="94" customWidth="1"/>
    <col min="15375" max="15375" width="6.7109375" style="94" customWidth="1"/>
    <col min="15376" max="15376" width="1.28515625" style="94" customWidth="1"/>
    <col min="15377" max="15377" width="12.7109375" style="94"/>
    <col min="15378" max="15378" width="1.5703125" style="94" customWidth="1"/>
    <col min="15379" max="15379" width="8.140625" style="94" customWidth="1"/>
    <col min="15380" max="15380" width="1.5703125" style="94" customWidth="1"/>
    <col min="15381" max="15381" width="6.7109375" style="94" customWidth="1"/>
    <col min="15382" max="15382" width="1.28515625" style="94" customWidth="1"/>
    <col min="15383" max="15383" width="12.7109375" style="94"/>
    <col min="15384" max="15384" width="1.28515625" style="94" customWidth="1"/>
    <col min="15385" max="15385" width="8.140625" style="94" customWidth="1"/>
    <col min="15386" max="15386" width="1.5703125" style="94" customWidth="1"/>
    <col min="15387" max="15387" width="6.7109375" style="94" customWidth="1"/>
    <col min="15388" max="15388" width="1.28515625" style="94" customWidth="1"/>
    <col min="15389" max="15389" width="12.7109375" style="94"/>
    <col min="15390" max="15390" width="0.85546875" style="94" customWidth="1"/>
    <col min="15391" max="15391" width="8.140625" style="94" customWidth="1"/>
    <col min="15392" max="15392" width="1.7109375" style="94" customWidth="1"/>
    <col min="15393" max="15393" width="8.42578125" style="94" customWidth="1"/>
    <col min="15394" max="15395" width="1.5703125" style="94" customWidth="1"/>
    <col min="15396" max="15396" width="14.42578125" style="94" customWidth="1"/>
    <col min="15397" max="15397" width="1.5703125" style="94" customWidth="1"/>
    <col min="15398" max="15398" width="9.28515625" style="94" customWidth="1"/>
    <col min="15399" max="15399" width="1.5703125" style="94" customWidth="1"/>
    <col min="15400" max="15400" width="8.42578125" style="94" customWidth="1"/>
    <col min="15401" max="15401" width="1.5703125" style="94" customWidth="1"/>
    <col min="15402" max="15402" width="14.42578125" style="94" customWidth="1"/>
    <col min="15403" max="15403" width="1.5703125" style="94" customWidth="1"/>
    <col min="15404" max="15404" width="9.28515625" style="94" customWidth="1"/>
    <col min="15405" max="15405" width="1.5703125" style="94" customWidth="1"/>
    <col min="15406" max="15406" width="9.28515625" style="94" customWidth="1"/>
    <col min="15407" max="15407" width="1.5703125" style="94" customWidth="1"/>
    <col min="15408" max="15408" width="14.42578125" style="94" customWidth="1"/>
    <col min="15409" max="15409" width="1.5703125" style="94" customWidth="1"/>
    <col min="15410" max="15410" width="9.28515625" style="94" customWidth="1"/>
    <col min="15411" max="15411" width="1.5703125" style="94" customWidth="1"/>
    <col min="15412" max="15412" width="9.28515625" style="94" customWidth="1"/>
    <col min="15413" max="15413" width="1.5703125" style="94" customWidth="1"/>
    <col min="15414" max="15414" width="12.7109375" style="94"/>
    <col min="15415" max="15415" width="1.5703125" style="94" customWidth="1"/>
    <col min="15416" max="15416" width="9.28515625" style="94" customWidth="1"/>
    <col min="15417" max="15417" width="1.5703125" style="94" customWidth="1"/>
    <col min="15418" max="15418" width="9.28515625" style="94" customWidth="1"/>
    <col min="15419" max="15419" width="1.5703125" style="94" customWidth="1"/>
    <col min="15420" max="15420" width="14.42578125" style="94" customWidth="1"/>
    <col min="15421" max="15421" width="1.5703125" style="94" customWidth="1"/>
    <col min="15422" max="15422" width="5" style="94" customWidth="1"/>
    <col min="15423" max="15423" width="5.42578125" style="94" customWidth="1"/>
    <col min="15424" max="15442" width="0" style="94" hidden="1" customWidth="1"/>
    <col min="15443" max="15616" width="12.7109375" style="94"/>
    <col min="15617" max="15617" width="4.140625" style="94" customWidth="1"/>
    <col min="15618" max="15618" width="1.5703125" style="94" customWidth="1"/>
    <col min="15619" max="15619" width="14.42578125" style="94" customWidth="1"/>
    <col min="15620" max="15620" width="1.28515625" style="94" customWidth="1"/>
    <col min="15621" max="15621" width="12.7109375" style="94"/>
    <col min="15622" max="15622" width="1.5703125" style="94" customWidth="1"/>
    <col min="15623" max="15623" width="7.5703125" style="94" customWidth="1"/>
    <col min="15624" max="15624" width="1.5703125" style="94" customWidth="1"/>
    <col min="15625" max="15625" width="7.5703125" style="94" customWidth="1"/>
    <col min="15626" max="15626" width="1.85546875" style="94" customWidth="1"/>
    <col min="15627" max="15627" width="11.85546875" style="94" customWidth="1"/>
    <col min="15628" max="15628" width="0.85546875" style="94" customWidth="1"/>
    <col min="15629" max="15629" width="7.42578125" style="94" customWidth="1"/>
    <col min="15630" max="15630" width="2.140625" style="94" customWidth="1"/>
    <col min="15631" max="15631" width="6.7109375" style="94" customWidth="1"/>
    <col min="15632" max="15632" width="1.28515625" style="94" customWidth="1"/>
    <col min="15633" max="15633" width="12.7109375" style="94"/>
    <col min="15634" max="15634" width="1.5703125" style="94" customWidth="1"/>
    <col min="15635" max="15635" width="8.140625" style="94" customWidth="1"/>
    <col min="15636" max="15636" width="1.5703125" style="94" customWidth="1"/>
    <col min="15637" max="15637" width="6.7109375" style="94" customWidth="1"/>
    <col min="15638" max="15638" width="1.28515625" style="94" customWidth="1"/>
    <col min="15639" max="15639" width="12.7109375" style="94"/>
    <col min="15640" max="15640" width="1.28515625" style="94" customWidth="1"/>
    <col min="15641" max="15641" width="8.140625" style="94" customWidth="1"/>
    <col min="15642" max="15642" width="1.5703125" style="94" customWidth="1"/>
    <col min="15643" max="15643" width="6.7109375" style="94" customWidth="1"/>
    <col min="15644" max="15644" width="1.28515625" style="94" customWidth="1"/>
    <col min="15645" max="15645" width="12.7109375" style="94"/>
    <col min="15646" max="15646" width="0.85546875" style="94" customWidth="1"/>
    <col min="15647" max="15647" width="8.140625" style="94" customWidth="1"/>
    <col min="15648" max="15648" width="1.7109375" style="94" customWidth="1"/>
    <col min="15649" max="15649" width="8.42578125" style="94" customWidth="1"/>
    <col min="15650" max="15651" width="1.5703125" style="94" customWidth="1"/>
    <col min="15652" max="15652" width="14.42578125" style="94" customWidth="1"/>
    <col min="15653" max="15653" width="1.5703125" style="94" customWidth="1"/>
    <col min="15654" max="15654" width="9.28515625" style="94" customWidth="1"/>
    <col min="15655" max="15655" width="1.5703125" style="94" customWidth="1"/>
    <col min="15656" max="15656" width="8.42578125" style="94" customWidth="1"/>
    <col min="15657" max="15657" width="1.5703125" style="94" customWidth="1"/>
    <col min="15658" max="15658" width="14.42578125" style="94" customWidth="1"/>
    <col min="15659" max="15659" width="1.5703125" style="94" customWidth="1"/>
    <col min="15660" max="15660" width="9.28515625" style="94" customWidth="1"/>
    <col min="15661" max="15661" width="1.5703125" style="94" customWidth="1"/>
    <col min="15662" max="15662" width="9.28515625" style="94" customWidth="1"/>
    <col min="15663" max="15663" width="1.5703125" style="94" customWidth="1"/>
    <col min="15664" max="15664" width="14.42578125" style="94" customWidth="1"/>
    <col min="15665" max="15665" width="1.5703125" style="94" customWidth="1"/>
    <col min="15666" max="15666" width="9.28515625" style="94" customWidth="1"/>
    <col min="15667" max="15667" width="1.5703125" style="94" customWidth="1"/>
    <col min="15668" max="15668" width="9.28515625" style="94" customWidth="1"/>
    <col min="15669" max="15669" width="1.5703125" style="94" customWidth="1"/>
    <col min="15670" max="15670" width="12.7109375" style="94"/>
    <col min="15671" max="15671" width="1.5703125" style="94" customWidth="1"/>
    <col min="15672" max="15672" width="9.28515625" style="94" customWidth="1"/>
    <col min="15673" max="15673" width="1.5703125" style="94" customWidth="1"/>
    <col min="15674" max="15674" width="9.28515625" style="94" customWidth="1"/>
    <col min="15675" max="15675" width="1.5703125" style="94" customWidth="1"/>
    <col min="15676" max="15676" width="14.42578125" style="94" customWidth="1"/>
    <col min="15677" max="15677" width="1.5703125" style="94" customWidth="1"/>
    <col min="15678" max="15678" width="5" style="94" customWidth="1"/>
    <col min="15679" max="15679" width="5.42578125" style="94" customWidth="1"/>
    <col min="15680" max="15698" width="0" style="94" hidden="1" customWidth="1"/>
    <col min="15699" max="15872" width="12.7109375" style="94"/>
    <col min="15873" max="15873" width="4.140625" style="94" customWidth="1"/>
    <col min="15874" max="15874" width="1.5703125" style="94" customWidth="1"/>
    <col min="15875" max="15875" width="14.42578125" style="94" customWidth="1"/>
    <col min="15876" max="15876" width="1.28515625" style="94" customWidth="1"/>
    <col min="15877" max="15877" width="12.7109375" style="94"/>
    <col min="15878" max="15878" width="1.5703125" style="94" customWidth="1"/>
    <col min="15879" max="15879" width="7.5703125" style="94" customWidth="1"/>
    <col min="15880" max="15880" width="1.5703125" style="94" customWidth="1"/>
    <col min="15881" max="15881" width="7.5703125" style="94" customWidth="1"/>
    <col min="15882" max="15882" width="1.85546875" style="94" customWidth="1"/>
    <col min="15883" max="15883" width="11.85546875" style="94" customWidth="1"/>
    <col min="15884" max="15884" width="0.85546875" style="94" customWidth="1"/>
    <col min="15885" max="15885" width="7.42578125" style="94" customWidth="1"/>
    <col min="15886" max="15886" width="2.140625" style="94" customWidth="1"/>
    <col min="15887" max="15887" width="6.7109375" style="94" customWidth="1"/>
    <col min="15888" max="15888" width="1.28515625" style="94" customWidth="1"/>
    <col min="15889" max="15889" width="12.7109375" style="94"/>
    <col min="15890" max="15890" width="1.5703125" style="94" customWidth="1"/>
    <col min="15891" max="15891" width="8.140625" style="94" customWidth="1"/>
    <col min="15892" max="15892" width="1.5703125" style="94" customWidth="1"/>
    <col min="15893" max="15893" width="6.7109375" style="94" customWidth="1"/>
    <col min="15894" max="15894" width="1.28515625" style="94" customWidth="1"/>
    <col min="15895" max="15895" width="12.7109375" style="94"/>
    <col min="15896" max="15896" width="1.28515625" style="94" customWidth="1"/>
    <col min="15897" max="15897" width="8.140625" style="94" customWidth="1"/>
    <col min="15898" max="15898" width="1.5703125" style="94" customWidth="1"/>
    <col min="15899" max="15899" width="6.7109375" style="94" customWidth="1"/>
    <col min="15900" max="15900" width="1.28515625" style="94" customWidth="1"/>
    <col min="15901" max="15901" width="12.7109375" style="94"/>
    <col min="15902" max="15902" width="0.85546875" style="94" customWidth="1"/>
    <col min="15903" max="15903" width="8.140625" style="94" customWidth="1"/>
    <col min="15904" max="15904" width="1.7109375" style="94" customWidth="1"/>
    <col min="15905" max="15905" width="8.42578125" style="94" customWidth="1"/>
    <col min="15906" max="15907" width="1.5703125" style="94" customWidth="1"/>
    <col min="15908" max="15908" width="14.42578125" style="94" customWidth="1"/>
    <col min="15909" max="15909" width="1.5703125" style="94" customWidth="1"/>
    <col min="15910" max="15910" width="9.28515625" style="94" customWidth="1"/>
    <col min="15911" max="15911" width="1.5703125" style="94" customWidth="1"/>
    <col min="15912" max="15912" width="8.42578125" style="94" customWidth="1"/>
    <col min="15913" max="15913" width="1.5703125" style="94" customWidth="1"/>
    <col min="15914" max="15914" width="14.42578125" style="94" customWidth="1"/>
    <col min="15915" max="15915" width="1.5703125" style="94" customWidth="1"/>
    <col min="15916" max="15916" width="9.28515625" style="94" customWidth="1"/>
    <col min="15917" max="15917" width="1.5703125" style="94" customWidth="1"/>
    <col min="15918" max="15918" width="9.28515625" style="94" customWidth="1"/>
    <col min="15919" max="15919" width="1.5703125" style="94" customWidth="1"/>
    <col min="15920" max="15920" width="14.42578125" style="94" customWidth="1"/>
    <col min="15921" max="15921" width="1.5703125" style="94" customWidth="1"/>
    <col min="15922" max="15922" width="9.28515625" style="94" customWidth="1"/>
    <col min="15923" max="15923" width="1.5703125" style="94" customWidth="1"/>
    <col min="15924" max="15924" width="9.28515625" style="94" customWidth="1"/>
    <col min="15925" max="15925" width="1.5703125" style="94" customWidth="1"/>
    <col min="15926" max="15926" width="12.7109375" style="94"/>
    <col min="15927" max="15927" width="1.5703125" style="94" customWidth="1"/>
    <col min="15928" max="15928" width="9.28515625" style="94" customWidth="1"/>
    <col min="15929" max="15929" width="1.5703125" style="94" customWidth="1"/>
    <col min="15930" max="15930" width="9.28515625" style="94" customWidth="1"/>
    <col min="15931" max="15931" width="1.5703125" style="94" customWidth="1"/>
    <col min="15932" max="15932" width="14.42578125" style="94" customWidth="1"/>
    <col min="15933" max="15933" width="1.5703125" style="94" customWidth="1"/>
    <col min="15934" max="15934" width="5" style="94" customWidth="1"/>
    <col min="15935" max="15935" width="5.42578125" style="94" customWidth="1"/>
    <col min="15936" max="15954" width="0" style="94" hidden="1" customWidth="1"/>
    <col min="15955" max="16128" width="12.7109375" style="94"/>
    <col min="16129" max="16129" width="4.140625" style="94" customWidth="1"/>
    <col min="16130" max="16130" width="1.5703125" style="94" customWidth="1"/>
    <col min="16131" max="16131" width="14.42578125" style="94" customWidth="1"/>
    <col min="16132" max="16132" width="1.28515625" style="94" customWidth="1"/>
    <col min="16133" max="16133" width="12.7109375" style="94"/>
    <col min="16134" max="16134" width="1.5703125" style="94" customWidth="1"/>
    <col min="16135" max="16135" width="7.5703125" style="94" customWidth="1"/>
    <col min="16136" max="16136" width="1.5703125" style="94" customWidth="1"/>
    <col min="16137" max="16137" width="7.5703125" style="94" customWidth="1"/>
    <col min="16138" max="16138" width="1.85546875" style="94" customWidth="1"/>
    <col min="16139" max="16139" width="11.85546875" style="94" customWidth="1"/>
    <col min="16140" max="16140" width="0.85546875" style="94" customWidth="1"/>
    <col min="16141" max="16141" width="7.42578125" style="94" customWidth="1"/>
    <col min="16142" max="16142" width="2.140625" style="94" customWidth="1"/>
    <col min="16143" max="16143" width="6.7109375" style="94" customWidth="1"/>
    <col min="16144" max="16144" width="1.28515625" style="94" customWidth="1"/>
    <col min="16145" max="16145" width="12.7109375" style="94"/>
    <col min="16146" max="16146" width="1.5703125" style="94" customWidth="1"/>
    <col min="16147" max="16147" width="8.140625" style="94" customWidth="1"/>
    <col min="16148" max="16148" width="1.5703125" style="94" customWidth="1"/>
    <col min="16149" max="16149" width="6.7109375" style="94" customWidth="1"/>
    <col min="16150" max="16150" width="1.28515625" style="94" customWidth="1"/>
    <col min="16151" max="16151" width="12.7109375" style="94"/>
    <col min="16152" max="16152" width="1.28515625" style="94" customWidth="1"/>
    <col min="16153" max="16153" width="8.140625" style="94" customWidth="1"/>
    <col min="16154" max="16154" width="1.5703125" style="94" customWidth="1"/>
    <col min="16155" max="16155" width="6.7109375" style="94" customWidth="1"/>
    <col min="16156" max="16156" width="1.28515625" style="94" customWidth="1"/>
    <col min="16157" max="16157" width="12.7109375" style="94"/>
    <col min="16158" max="16158" width="0.85546875" style="94" customWidth="1"/>
    <col min="16159" max="16159" width="8.140625" style="94" customWidth="1"/>
    <col min="16160" max="16160" width="1.7109375" style="94" customWidth="1"/>
    <col min="16161" max="16161" width="8.42578125" style="94" customWidth="1"/>
    <col min="16162" max="16163" width="1.5703125" style="94" customWidth="1"/>
    <col min="16164" max="16164" width="14.42578125" style="94" customWidth="1"/>
    <col min="16165" max="16165" width="1.5703125" style="94" customWidth="1"/>
    <col min="16166" max="16166" width="9.28515625" style="94" customWidth="1"/>
    <col min="16167" max="16167" width="1.5703125" style="94" customWidth="1"/>
    <col min="16168" max="16168" width="8.42578125" style="94" customWidth="1"/>
    <col min="16169" max="16169" width="1.5703125" style="94" customWidth="1"/>
    <col min="16170" max="16170" width="14.42578125" style="94" customWidth="1"/>
    <col min="16171" max="16171" width="1.5703125" style="94" customWidth="1"/>
    <col min="16172" max="16172" width="9.28515625" style="94" customWidth="1"/>
    <col min="16173" max="16173" width="1.5703125" style="94" customWidth="1"/>
    <col min="16174" max="16174" width="9.28515625" style="94" customWidth="1"/>
    <col min="16175" max="16175" width="1.5703125" style="94" customWidth="1"/>
    <col min="16176" max="16176" width="14.42578125" style="94" customWidth="1"/>
    <col min="16177" max="16177" width="1.5703125" style="94" customWidth="1"/>
    <col min="16178" max="16178" width="9.28515625" style="94" customWidth="1"/>
    <col min="16179" max="16179" width="1.5703125" style="94" customWidth="1"/>
    <col min="16180" max="16180" width="9.28515625" style="94" customWidth="1"/>
    <col min="16181" max="16181" width="1.5703125" style="94" customWidth="1"/>
    <col min="16182" max="16182" width="12.7109375" style="94"/>
    <col min="16183" max="16183" width="1.5703125" style="94" customWidth="1"/>
    <col min="16184" max="16184" width="9.28515625" style="94" customWidth="1"/>
    <col min="16185" max="16185" width="1.5703125" style="94" customWidth="1"/>
    <col min="16186" max="16186" width="9.28515625" style="94" customWidth="1"/>
    <col min="16187" max="16187" width="1.5703125" style="94" customWidth="1"/>
    <col min="16188" max="16188" width="14.42578125" style="94" customWidth="1"/>
    <col min="16189" max="16189" width="1.5703125" style="94" customWidth="1"/>
    <col min="16190" max="16190" width="5" style="94" customWidth="1"/>
    <col min="16191" max="16191" width="5.42578125" style="94" customWidth="1"/>
    <col min="16192" max="16210" width="0" style="94" hidden="1" customWidth="1"/>
    <col min="16211" max="16384" width="12.7109375" style="94"/>
  </cols>
  <sheetData>
    <row r="1" spans="1:82" s="111" customFormat="1" ht="10.5" customHeight="1" x14ac:dyDescent="0.25">
      <c r="C1" s="94"/>
      <c r="AG1" s="113" t="s">
        <v>42</v>
      </c>
      <c r="AJ1" s="114" t="s">
        <v>43</v>
      </c>
      <c r="BJ1" s="113" t="s">
        <v>327</v>
      </c>
    </row>
    <row r="2" spans="1:82" s="111" customFormat="1" ht="10.5" customHeight="1" x14ac:dyDescent="0.25">
      <c r="A2" s="115"/>
      <c r="C2" s="94"/>
      <c r="AG2" s="113" t="s">
        <v>328</v>
      </c>
      <c r="AJ2" s="114" t="s">
        <v>329</v>
      </c>
      <c r="BJ2" s="113" t="s">
        <v>47</v>
      </c>
    </row>
    <row r="3" spans="1:82" s="111" customFormat="1" ht="10.5" customHeight="1" x14ac:dyDescent="0.25">
      <c r="A3" s="116"/>
      <c r="C3" s="94"/>
      <c r="AG3" s="113" t="s">
        <v>48</v>
      </c>
      <c r="AJ3" s="117" t="s">
        <v>49</v>
      </c>
    </row>
    <row r="4" spans="1:82" ht="9.6" customHeight="1" x14ac:dyDescent="0.25"/>
    <row r="5" spans="1:82" ht="9.6" customHeight="1" x14ac:dyDescent="0.25">
      <c r="AG5" s="128" t="s">
        <v>330</v>
      </c>
      <c r="AJ5" s="262" t="s">
        <v>331</v>
      </c>
    </row>
    <row r="6" spans="1:82" ht="9.6" customHeight="1" x14ac:dyDescent="0.25">
      <c r="E6" s="118" t="s">
        <v>4</v>
      </c>
      <c r="F6" s="118"/>
      <c r="G6" s="118"/>
      <c r="H6" s="118"/>
      <c r="I6" s="118"/>
    </row>
    <row r="7" spans="1:82" ht="9.6" customHeight="1" x14ac:dyDescent="0.25">
      <c r="E7" s="263" t="s">
        <v>332</v>
      </c>
      <c r="F7" s="122"/>
      <c r="G7" s="122"/>
      <c r="H7" s="122"/>
      <c r="I7" s="122"/>
      <c r="K7" s="263" t="s">
        <v>333</v>
      </c>
      <c r="L7" s="122"/>
      <c r="M7" s="122"/>
      <c r="N7" s="122"/>
      <c r="O7" s="122"/>
      <c r="Q7" s="263" t="s">
        <v>334</v>
      </c>
      <c r="R7" s="122"/>
      <c r="S7" s="122"/>
      <c r="T7" s="122"/>
      <c r="U7" s="122"/>
      <c r="W7" s="263" t="s">
        <v>335</v>
      </c>
      <c r="X7" s="122"/>
      <c r="Y7" s="122"/>
      <c r="Z7" s="122"/>
      <c r="AA7" s="122"/>
      <c r="AC7" s="263" t="s">
        <v>336</v>
      </c>
      <c r="AD7" s="122"/>
      <c r="AE7" s="122"/>
      <c r="AF7" s="122"/>
      <c r="AG7" s="122"/>
      <c r="AH7" s="118"/>
      <c r="AJ7" s="263" t="s">
        <v>337</v>
      </c>
      <c r="AK7" s="122"/>
      <c r="AL7" s="122"/>
      <c r="AM7" s="122"/>
      <c r="AN7" s="122"/>
      <c r="AP7" s="263" t="s">
        <v>338</v>
      </c>
      <c r="AQ7" s="122"/>
      <c r="AR7" s="122"/>
      <c r="AS7" s="122"/>
      <c r="AT7" s="122"/>
      <c r="AV7" s="263" t="s">
        <v>339</v>
      </c>
      <c r="AW7" s="122"/>
      <c r="AX7" s="122"/>
      <c r="AY7" s="122"/>
      <c r="AZ7" s="122"/>
      <c r="BB7" s="122" t="s">
        <v>340</v>
      </c>
      <c r="BC7" s="122"/>
      <c r="BD7" s="122"/>
      <c r="BE7" s="122"/>
      <c r="BF7" s="122"/>
    </row>
    <row r="8" spans="1:82" ht="9.6" customHeight="1" x14ac:dyDescent="0.25"/>
    <row r="9" spans="1:82" ht="9.6" customHeight="1" x14ac:dyDescent="0.25">
      <c r="I9" s="123" t="s">
        <v>64</v>
      </c>
      <c r="O9" s="123" t="s">
        <v>64</v>
      </c>
      <c r="U9" s="123" t="s">
        <v>64</v>
      </c>
      <c r="AA9" s="123" t="s">
        <v>64</v>
      </c>
      <c r="AG9" s="123" t="s">
        <v>64</v>
      </c>
      <c r="AH9" s="123"/>
      <c r="AN9" s="123" t="s">
        <v>64</v>
      </c>
      <c r="AT9" s="123" t="s">
        <v>64</v>
      </c>
      <c r="AZ9" s="123" t="s">
        <v>64</v>
      </c>
      <c r="BF9" s="123" t="s">
        <v>64</v>
      </c>
      <c r="BN9" s="123" t="s">
        <v>61</v>
      </c>
      <c r="BV9" s="123" t="s">
        <v>341</v>
      </c>
      <c r="BZ9" s="123" t="s">
        <v>342</v>
      </c>
    </row>
    <row r="10" spans="1:82" ht="9.6" customHeight="1" x14ac:dyDescent="0.25">
      <c r="G10" s="123" t="s">
        <v>63</v>
      </c>
      <c r="I10" s="123" t="s">
        <v>343</v>
      </c>
      <c r="M10" s="123" t="s">
        <v>63</v>
      </c>
      <c r="O10" s="123" t="s">
        <v>343</v>
      </c>
      <c r="S10" s="123" t="s">
        <v>63</v>
      </c>
      <c r="U10" s="123" t="s">
        <v>343</v>
      </c>
      <c r="Y10" s="123" t="s">
        <v>63</v>
      </c>
      <c r="AA10" s="123" t="s">
        <v>343</v>
      </c>
      <c r="AE10" s="123" t="s">
        <v>63</v>
      </c>
      <c r="AG10" s="123" t="s">
        <v>343</v>
      </c>
      <c r="AH10" s="123"/>
      <c r="AL10" s="123" t="s">
        <v>63</v>
      </c>
      <c r="AN10" s="123" t="s">
        <v>343</v>
      </c>
      <c r="AR10" s="123" t="s">
        <v>63</v>
      </c>
      <c r="AT10" s="123" t="s">
        <v>343</v>
      </c>
      <c r="AX10" s="123" t="s">
        <v>63</v>
      </c>
      <c r="AZ10" s="123" t="s">
        <v>343</v>
      </c>
      <c r="BD10" s="123" t="s">
        <v>63</v>
      </c>
      <c r="BF10" s="123" t="s">
        <v>343</v>
      </c>
      <c r="BH10" s="123" t="s">
        <v>65</v>
      </c>
      <c r="BN10" s="123" t="s">
        <v>344</v>
      </c>
      <c r="BP10" s="123" t="s">
        <v>345</v>
      </c>
      <c r="BR10" s="123" t="s">
        <v>260</v>
      </c>
      <c r="BT10" s="123" t="s">
        <v>260</v>
      </c>
      <c r="BV10" s="123" t="s">
        <v>266</v>
      </c>
      <c r="BZ10" s="123" t="s">
        <v>346</v>
      </c>
      <c r="CB10" s="123" t="s">
        <v>347</v>
      </c>
    </row>
    <row r="11" spans="1:82" ht="9.6" customHeight="1" x14ac:dyDescent="0.25">
      <c r="A11" s="125" t="s">
        <v>71</v>
      </c>
      <c r="C11" s="125" t="s">
        <v>72</v>
      </c>
      <c r="E11" s="125" t="s">
        <v>73</v>
      </c>
      <c r="G11" s="125" t="s">
        <v>74</v>
      </c>
      <c r="I11" s="125" t="s">
        <v>348</v>
      </c>
      <c r="K11" s="125" t="s">
        <v>73</v>
      </c>
      <c r="M11" s="125" t="s">
        <v>74</v>
      </c>
      <c r="O11" s="125" t="s">
        <v>348</v>
      </c>
      <c r="Q11" s="125" t="s">
        <v>73</v>
      </c>
      <c r="S11" s="125" t="s">
        <v>74</v>
      </c>
      <c r="U11" s="125" t="s">
        <v>348</v>
      </c>
      <c r="W11" s="125" t="s">
        <v>73</v>
      </c>
      <c r="Y11" s="125" t="s">
        <v>74</v>
      </c>
      <c r="AA11" s="125" t="s">
        <v>348</v>
      </c>
      <c r="AC11" s="125" t="s">
        <v>73</v>
      </c>
      <c r="AE11" s="125" t="s">
        <v>74</v>
      </c>
      <c r="AG11" s="125" t="s">
        <v>348</v>
      </c>
      <c r="AH11" s="123"/>
      <c r="AJ11" s="125" t="s">
        <v>73</v>
      </c>
      <c r="AL11" s="125" t="s">
        <v>74</v>
      </c>
      <c r="AN11" s="125" t="s">
        <v>348</v>
      </c>
      <c r="AP11" s="125" t="s">
        <v>73</v>
      </c>
      <c r="AR11" s="125" t="s">
        <v>74</v>
      </c>
      <c r="AT11" s="125" t="s">
        <v>348</v>
      </c>
      <c r="AV11" s="125" t="s">
        <v>73</v>
      </c>
      <c r="AX11" s="125" t="s">
        <v>74</v>
      </c>
      <c r="AZ11" s="125" t="s">
        <v>348</v>
      </c>
      <c r="BB11" s="125" t="s">
        <v>73</v>
      </c>
      <c r="BD11" s="125" t="s">
        <v>74</v>
      </c>
      <c r="BF11" s="125" t="s">
        <v>348</v>
      </c>
      <c r="BH11" s="125" t="s">
        <v>349</v>
      </c>
      <c r="BJ11" s="125" t="s">
        <v>71</v>
      </c>
      <c r="BN11" s="264" t="s">
        <v>350</v>
      </c>
      <c r="BP11" s="264" t="s">
        <v>350</v>
      </c>
      <c r="BR11" s="264" t="s">
        <v>351</v>
      </c>
      <c r="BT11" s="264" t="s">
        <v>352</v>
      </c>
      <c r="BV11" s="264" t="s">
        <v>353</v>
      </c>
      <c r="BX11" s="264" t="s">
        <v>354</v>
      </c>
      <c r="BZ11" s="264" t="s">
        <v>355</v>
      </c>
      <c r="CB11" s="264" t="s">
        <v>356</v>
      </c>
      <c r="CD11" s="264" t="s">
        <v>340</v>
      </c>
    </row>
    <row r="12" spans="1:82" ht="8.85" customHeight="1" x14ac:dyDescent="0.25">
      <c r="E12" s="129"/>
      <c r="K12" s="129"/>
      <c r="Q12" s="129"/>
      <c r="X12" s="129"/>
      <c r="AD12" s="129"/>
      <c r="AJ12" s="129"/>
      <c r="AP12" s="129"/>
    </row>
    <row r="13" spans="1:82" ht="8.85" customHeight="1" x14ac:dyDescent="0.25">
      <c r="B13" s="94" t="s">
        <v>278</v>
      </c>
    </row>
    <row r="14" spans="1:82" ht="11.25" x14ac:dyDescent="0.25">
      <c r="A14" s="94">
        <v>1</v>
      </c>
      <c r="B14" s="265"/>
      <c r="C14" s="94" t="s">
        <v>83</v>
      </c>
      <c r="D14" s="126"/>
      <c r="E14" s="19">
        <v>46030398</v>
      </c>
      <c r="F14" s="126"/>
      <c r="G14" s="20">
        <f>IFERROR(E14/$BL14,0)</f>
        <v>288.65155800259618</v>
      </c>
      <c r="H14" s="126"/>
      <c r="I14" s="20">
        <f>IF(G14,G14/G$53*100,0)</f>
        <v>121.72015874047248</v>
      </c>
      <c r="J14" s="126"/>
      <c r="K14" s="19">
        <v>21789691</v>
      </c>
      <c r="L14" s="126"/>
      <c r="M14" s="20">
        <f t="shared" ref="M14:M51" si="0">IFERROR(K14/$BL14,0)</f>
        <v>136.64075325929502</v>
      </c>
      <c r="N14" s="126"/>
      <c r="O14" s="20">
        <f>IF(M14,M14/M$53*100,0)</f>
        <v>159.29510199904249</v>
      </c>
      <c r="P14" s="126"/>
      <c r="Q14" s="19">
        <v>157931233</v>
      </c>
      <c r="R14" s="126"/>
      <c r="S14" s="20">
        <f t="shared" ref="S14:S51" si="1">IFERROR(Q14/$BL14,0)</f>
        <v>990.36937422789663</v>
      </c>
      <c r="T14" s="126"/>
      <c r="U14" s="20">
        <f>IF(S14,S14/S$53*100,0)</f>
        <v>121.32289840723243</v>
      </c>
      <c r="V14" s="126"/>
      <c r="W14" s="19">
        <v>63880263</v>
      </c>
      <c r="X14" s="126"/>
      <c r="Y14" s="20">
        <f t="shared" ref="Y14:Y51" si="2">IFERROR(W14/$BL14,0)</f>
        <v>400.58609618290933</v>
      </c>
      <c r="Z14" s="126"/>
      <c r="AA14" s="20">
        <f>IF(Y14,Y14/Y$53*100,0)</f>
        <v>107.628706945148</v>
      </c>
      <c r="AB14" s="126"/>
      <c r="AC14" s="19">
        <v>118658432</v>
      </c>
      <c r="AD14" s="126"/>
      <c r="AE14" s="20">
        <f t="shared" ref="AE14:AE51" si="3">IFERROR(AC14/$BL14,0)</f>
        <v>744.09396301429138</v>
      </c>
      <c r="AF14" s="126"/>
      <c r="AG14" s="20">
        <f>IF(AE14,AE14/AE$53*100,0)</f>
        <v>156.0844300623566</v>
      </c>
      <c r="AH14" s="266"/>
      <c r="AI14" s="126"/>
      <c r="AJ14" s="19">
        <v>334704685</v>
      </c>
      <c r="AK14" s="126"/>
      <c r="AL14" s="20">
        <f t="shared" ref="AL14:AL51" si="4">IFERROR(AJ14/$BL14,0)</f>
        <v>2098.896229313902</v>
      </c>
      <c r="AM14" s="126"/>
      <c r="AN14" s="20">
        <f>IF(AL14,AL14/AL$53*100,0)</f>
        <v>97.877169885641919</v>
      </c>
      <c r="AO14" s="126"/>
      <c r="AP14" s="19">
        <v>38337223</v>
      </c>
      <c r="AQ14" s="126"/>
      <c r="AR14" s="20">
        <f t="shared" ref="AR14:AR51" si="5">IFERROR(AP14/$BL14,0)</f>
        <v>240.40850458088508</v>
      </c>
      <c r="AS14" s="126"/>
      <c r="AT14" s="20">
        <f>IF(AR14,AR14/AR$53*100,0)</f>
        <v>133.75479709950807</v>
      </c>
      <c r="AU14" s="126"/>
      <c r="AV14" s="19">
        <v>12059017</v>
      </c>
      <c r="AW14" s="126"/>
      <c r="AX14" s="20">
        <f t="shared" ref="AX14:AX51" si="6">IFERROR(AV14/$BL14,0)</f>
        <v>75.62076793317739</v>
      </c>
      <c r="AY14" s="126"/>
      <c r="AZ14" s="20">
        <f>IF(AX14,AX14/AX$53*100,0)</f>
        <v>38.338066561352989</v>
      </c>
      <c r="BA14" s="126"/>
      <c r="BB14" s="19">
        <v>0</v>
      </c>
      <c r="BC14" s="126"/>
      <c r="BD14" s="20">
        <f t="shared" ref="BD14:BD51" si="7">IFERROR(BB14/$BL14,0)</f>
        <v>0</v>
      </c>
      <c r="BE14" s="126"/>
      <c r="BF14" s="20">
        <f>IF(BD14,BD14/BD$53*100,0)</f>
        <v>0</v>
      </c>
      <c r="BG14" s="126"/>
      <c r="BH14" s="19">
        <f>(E14+K14+Q14+W14+AC14+AJ14+AP14+AV14+BB14)</f>
        <v>793390942</v>
      </c>
      <c r="BI14" s="126"/>
      <c r="BJ14" s="94">
        <v>1</v>
      </c>
      <c r="BK14" s="126"/>
      <c r="BL14" s="28">
        <v>159467</v>
      </c>
      <c r="BM14" s="126"/>
      <c r="BN14" s="28">
        <f>IF(E14,BL14,0)</f>
        <v>159467</v>
      </c>
      <c r="BO14" s="126"/>
      <c r="BP14" s="28">
        <f>IF(K14,BL14,0)</f>
        <v>159467</v>
      </c>
      <c r="BQ14" s="126"/>
      <c r="BR14" s="28">
        <f>IF(Q14,BL14,0)</f>
        <v>159467</v>
      </c>
      <c r="BS14" s="126"/>
      <c r="BT14" s="28">
        <f>IF(W14,BL14,0)</f>
        <v>159467</v>
      </c>
      <c r="BU14" s="126"/>
      <c r="BV14" s="28">
        <f>IF(AC14,BL14,0)</f>
        <v>159467</v>
      </c>
      <c r="BW14" s="126"/>
      <c r="BX14" s="28">
        <f>IF(AJ14,BL14,0)</f>
        <v>159467</v>
      </c>
      <c r="BY14" s="126"/>
      <c r="BZ14" s="28">
        <f>IF(AP14,BL14,0)</f>
        <v>159467</v>
      </c>
      <c r="CA14" s="126"/>
      <c r="CB14" s="28">
        <f>IF(AV14,BL14,0)</f>
        <v>159467</v>
      </c>
      <c r="CC14" s="126"/>
      <c r="CD14" s="28">
        <f>IF(BB14,$BL14,0)</f>
        <v>0</v>
      </c>
    </row>
    <row r="15" spans="1:82" ht="11.25" x14ac:dyDescent="0.25">
      <c r="A15" s="94">
        <v>2</v>
      </c>
      <c r="B15" s="265"/>
      <c r="C15" s="94" t="s">
        <v>84</v>
      </c>
      <c r="D15" s="126"/>
      <c r="E15" s="21">
        <v>3717524</v>
      </c>
      <c r="F15" s="126"/>
      <c r="G15" s="20">
        <f t="shared" ref="G15:G18" si="8">IFERROR(E15/$BL15,0)</f>
        <v>215.89662582031477</v>
      </c>
      <c r="H15" s="126"/>
      <c r="I15" s="20">
        <f>IF(G15,G15/G$53*100,0)</f>
        <v>91.040463277682164</v>
      </c>
      <c r="J15" s="126"/>
      <c r="K15" s="21">
        <v>2331421</v>
      </c>
      <c r="L15" s="126"/>
      <c r="M15" s="20">
        <f t="shared" si="0"/>
        <v>135.39816481793369</v>
      </c>
      <c r="N15" s="126"/>
      <c r="O15" s="20">
        <f>IF(M15,M15/M$53*100,0)</f>
        <v>157.84649865203173</v>
      </c>
      <c r="P15" s="126"/>
      <c r="Q15" s="21">
        <v>14003028</v>
      </c>
      <c r="R15" s="126"/>
      <c r="S15" s="20">
        <f t="shared" si="1"/>
        <v>813.23119809512752</v>
      </c>
      <c r="T15" s="126"/>
      <c r="U15" s="20">
        <f>IF(S15,S15/S$53*100,0)</f>
        <v>99.622997838565354</v>
      </c>
      <c r="V15" s="126"/>
      <c r="W15" s="21">
        <v>12824563</v>
      </c>
      <c r="X15" s="126"/>
      <c r="Y15" s="20">
        <f t="shared" si="2"/>
        <v>744.79139322841047</v>
      </c>
      <c r="Z15" s="126"/>
      <c r="AA15" s="20">
        <f>IF(Y15,Y15/Y$53*100,0)</f>
        <v>200.10912850167233</v>
      </c>
      <c r="AB15" s="126"/>
      <c r="AC15" s="21">
        <v>18750289</v>
      </c>
      <c r="AD15" s="126"/>
      <c r="AE15" s="20">
        <f t="shared" si="3"/>
        <v>1088.9301933910215</v>
      </c>
      <c r="AF15" s="126"/>
      <c r="AG15" s="20">
        <f>IF(AE15,AE15/AE$53*100,0)</f>
        <v>228.41879797627777</v>
      </c>
      <c r="AH15" s="266"/>
      <c r="AI15" s="126"/>
      <c r="AJ15" s="21">
        <v>37410208</v>
      </c>
      <c r="AK15" s="126"/>
      <c r="AL15" s="20">
        <f t="shared" si="4"/>
        <v>2172.612114524653</v>
      </c>
      <c r="AM15" s="126"/>
      <c r="AN15" s="20">
        <f>IF(AL15,AL15/AL$53*100,0)</f>
        <v>101.31473965172874</v>
      </c>
      <c r="AO15" s="126"/>
      <c r="AP15" s="21">
        <v>2651488</v>
      </c>
      <c r="AQ15" s="126"/>
      <c r="AR15" s="20">
        <f t="shared" si="5"/>
        <v>153.98617805912073</v>
      </c>
      <c r="AS15" s="126"/>
      <c r="AT15" s="20">
        <f>IF(AR15,AR15/AR$53*100,0)</f>
        <v>85.672468361021686</v>
      </c>
      <c r="AU15" s="126"/>
      <c r="AV15" s="21">
        <v>2616060</v>
      </c>
      <c r="AW15" s="126"/>
      <c r="AX15" s="20">
        <f t="shared" si="6"/>
        <v>151.92868343109356</v>
      </c>
      <c r="AY15" s="126"/>
      <c r="AZ15" s="22">
        <f>IF(AX15,AX15/AX$53*100,0)</f>
        <v>77.024501828743269</v>
      </c>
      <c r="BA15" s="126"/>
      <c r="BB15" s="21">
        <v>0</v>
      </c>
      <c r="BC15" s="126"/>
      <c r="BD15" s="20">
        <f t="shared" si="7"/>
        <v>0</v>
      </c>
      <c r="BE15" s="126"/>
      <c r="BF15" s="20">
        <f>IF(BD15,BD15/BD$53*100,0)</f>
        <v>0</v>
      </c>
      <c r="BG15" s="126"/>
      <c r="BH15" s="21">
        <f>(E15+K15+Q15+W15+AC15+AJ15+AP15+AV15+BB15)</f>
        <v>94304581</v>
      </c>
      <c r="BI15" s="126"/>
      <c r="BJ15" s="94">
        <v>2</v>
      </c>
      <c r="BK15" s="126"/>
      <c r="BL15" s="28">
        <v>17219</v>
      </c>
      <c r="BM15" s="126"/>
      <c r="BN15" s="28">
        <f>IF(E15,BL15,0)</f>
        <v>17219</v>
      </c>
      <c r="BO15" s="126"/>
      <c r="BP15" s="28">
        <f>IF(K15,BL15,0)</f>
        <v>17219</v>
      </c>
      <c r="BQ15" s="126"/>
      <c r="BR15" s="28">
        <f>IF(Q15,BL15,0)</f>
        <v>17219</v>
      </c>
      <c r="BS15" s="126"/>
      <c r="BT15" s="28">
        <f>IF(W15,BL15,0)</f>
        <v>17219</v>
      </c>
      <c r="BU15" s="126"/>
      <c r="BV15" s="28">
        <f>IF(AC15,BL15,0)</f>
        <v>17219</v>
      </c>
      <c r="BW15" s="126"/>
      <c r="BX15" s="28">
        <f>IF(AJ15,BL15,0)</f>
        <v>17219</v>
      </c>
      <c r="BY15" s="126"/>
      <c r="BZ15" s="28">
        <f>IF(AP15,BL15,0)</f>
        <v>17219</v>
      </c>
      <c r="CA15" s="126"/>
      <c r="CB15" s="28">
        <f>IF(AV15,BL15,0)</f>
        <v>17219</v>
      </c>
      <c r="CC15" s="126"/>
      <c r="CD15" s="28">
        <f>IF(BB15,$BL15,0)</f>
        <v>0</v>
      </c>
    </row>
    <row r="16" spans="1:82" ht="11.25" x14ac:dyDescent="0.25">
      <c r="A16" s="94">
        <v>3</v>
      </c>
      <c r="B16" s="267"/>
      <c r="C16" s="94" t="s">
        <v>85</v>
      </c>
      <c r="D16" s="126"/>
      <c r="E16" s="21">
        <v>1396084</v>
      </c>
      <c r="F16" s="126"/>
      <c r="G16" s="20">
        <f t="shared" si="8"/>
        <v>210.22195452492093</v>
      </c>
      <c r="H16" s="126"/>
      <c r="I16" s="20">
        <f>IF(G16,G16/G$53*100,0)</f>
        <v>88.647537025508157</v>
      </c>
      <c r="J16" s="126"/>
      <c r="K16" s="21">
        <v>1043350</v>
      </c>
      <c r="L16" s="126"/>
      <c r="M16" s="20">
        <f t="shared" si="0"/>
        <v>157.10736334889324</v>
      </c>
      <c r="N16" s="126"/>
      <c r="O16" s="20">
        <f>IF(M16,M16/M$53*100,0)</f>
        <v>183.15497296748217</v>
      </c>
      <c r="P16" s="126"/>
      <c r="Q16" s="21">
        <v>4380590</v>
      </c>
      <c r="R16" s="126"/>
      <c r="S16" s="20">
        <f t="shared" si="1"/>
        <v>659.62806806203889</v>
      </c>
      <c r="T16" s="126"/>
      <c r="U16" s="20">
        <f>IF(S16,S16/S$53*100,0)</f>
        <v>80.806203392992131</v>
      </c>
      <c r="V16" s="126"/>
      <c r="W16" s="21">
        <v>3209508</v>
      </c>
      <c r="X16" s="126"/>
      <c r="Y16" s="20">
        <f t="shared" si="2"/>
        <v>483.2868543893992</v>
      </c>
      <c r="Z16" s="126"/>
      <c r="AA16" s="20">
        <f>IF(Y16,Y16/Y$53*100,0)</f>
        <v>129.84858864839018</v>
      </c>
      <c r="AB16" s="126"/>
      <c r="AC16" s="21">
        <v>5114142</v>
      </c>
      <c r="AD16" s="126"/>
      <c r="AE16" s="20">
        <f t="shared" si="3"/>
        <v>770.08613160668574</v>
      </c>
      <c r="AF16" s="126"/>
      <c r="AG16" s="20">
        <f>IF(AE16,AE16/AE$53*100,0)</f>
        <v>161.53666193424806</v>
      </c>
      <c r="AH16" s="266"/>
      <c r="AI16" s="126"/>
      <c r="AJ16" s="21">
        <v>13343727</v>
      </c>
      <c r="AK16" s="126"/>
      <c r="AL16" s="20">
        <f t="shared" si="4"/>
        <v>2009.2948351151936</v>
      </c>
      <c r="AM16" s="126"/>
      <c r="AN16" s="20">
        <f>IF(AL16,AL16/AL$53*100,0)</f>
        <v>93.69881615881468</v>
      </c>
      <c r="AO16" s="126"/>
      <c r="AP16" s="21">
        <v>1313484</v>
      </c>
      <c r="AQ16" s="126"/>
      <c r="AR16" s="20">
        <f t="shared" si="5"/>
        <v>197.78406866435779</v>
      </c>
      <c r="AS16" s="126"/>
      <c r="AT16" s="20">
        <f>IF(AR16,AR16/AR$53*100,0)</f>
        <v>110.04006709261714</v>
      </c>
      <c r="AU16" s="126"/>
      <c r="AV16" s="21">
        <v>509804</v>
      </c>
      <c r="AW16" s="126"/>
      <c r="AX16" s="20">
        <f t="shared" si="6"/>
        <v>76.766149676253576</v>
      </c>
      <c r="AY16" s="126"/>
      <c r="AZ16" s="22">
        <f>IF(AX16,AX16/AX$53*100,0)</f>
        <v>38.918749919964426</v>
      </c>
      <c r="BA16" s="126"/>
      <c r="BB16" s="21">
        <v>0</v>
      </c>
      <c r="BC16" s="126"/>
      <c r="BD16" s="20">
        <f t="shared" si="7"/>
        <v>0</v>
      </c>
      <c r="BE16" s="126"/>
      <c r="BF16" s="20">
        <f>IF(BD16,BD16/BD$53*100,0)</f>
        <v>0</v>
      </c>
      <c r="BG16" s="126"/>
      <c r="BH16" s="21">
        <f>(E16+K16+Q16+W16+AC16+AJ16+AP16+AV16+BB16)</f>
        <v>30310689</v>
      </c>
      <c r="BI16" s="126"/>
      <c r="BJ16" s="94">
        <v>3</v>
      </c>
      <c r="BK16" s="126"/>
      <c r="BL16" s="28">
        <v>6641</v>
      </c>
      <c r="BM16" s="126"/>
      <c r="BN16" s="28">
        <f>IF(E16,BL16,0)</f>
        <v>6641</v>
      </c>
      <c r="BO16" s="126"/>
      <c r="BP16" s="28">
        <f>IF(K16,BL16,0)</f>
        <v>6641</v>
      </c>
      <c r="BQ16" s="126"/>
      <c r="BR16" s="28">
        <f>IF(Q16,BL16,0)</f>
        <v>6641</v>
      </c>
      <c r="BS16" s="126"/>
      <c r="BT16" s="28">
        <f>IF(W16,BL16,0)</f>
        <v>6641</v>
      </c>
      <c r="BU16" s="126"/>
      <c r="BV16" s="28">
        <f>IF(AC16,BL16,0)</f>
        <v>6641</v>
      </c>
      <c r="BW16" s="126"/>
      <c r="BX16" s="28">
        <f>IF(AJ16,BL16,0)</f>
        <v>6641</v>
      </c>
      <c r="BY16" s="126"/>
      <c r="BZ16" s="28">
        <f>IF(AP16,BL16,0)</f>
        <v>6641</v>
      </c>
      <c r="CA16" s="126"/>
      <c r="CB16" s="28">
        <f>IF(AV16,BL16,0)</f>
        <v>6641</v>
      </c>
      <c r="CC16" s="126"/>
      <c r="CD16" s="28">
        <f>IF(BB16,$BL16,0)</f>
        <v>0</v>
      </c>
    </row>
    <row r="17" spans="1:82" ht="11.25" x14ac:dyDescent="0.25">
      <c r="A17" s="94">
        <v>4</v>
      </c>
      <c r="B17" s="265"/>
      <c r="C17" s="94" t="s">
        <v>86</v>
      </c>
      <c r="D17" s="126"/>
      <c r="E17" s="21">
        <v>30812426</v>
      </c>
      <c r="F17" s="126"/>
      <c r="G17" s="20">
        <f t="shared" si="8"/>
        <v>603.57347698334968</v>
      </c>
      <c r="H17" s="126"/>
      <c r="I17" s="20">
        <f>IF(G17,G17/G$53*100,0)</f>
        <v>254.51814616324177</v>
      </c>
      <c r="J17" s="126"/>
      <c r="K17" s="21">
        <v>4837130</v>
      </c>
      <c r="L17" s="126"/>
      <c r="M17" s="20">
        <f t="shared" si="0"/>
        <v>94.752791380999014</v>
      </c>
      <c r="N17" s="126"/>
      <c r="O17" s="20">
        <f>IF(M17,M17/M$53*100,0)</f>
        <v>110.46232699762639</v>
      </c>
      <c r="P17" s="126"/>
      <c r="Q17" s="21">
        <v>42509640</v>
      </c>
      <c r="R17" s="126"/>
      <c r="S17" s="20">
        <f t="shared" si="1"/>
        <v>832.70597453476978</v>
      </c>
      <c r="T17" s="126"/>
      <c r="U17" s="20">
        <f>IF(S17,S17/S$53*100,0)</f>
        <v>102.0087100636958</v>
      </c>
      <c r="V17" s="126"/>
      <c r="W17" s="21">
        <v>10743483</v>
      </c>
      <c r="X17" s="126"/>
      <c r="Y17" s="20">
        <f t="shared" si="2"/>
        <v>210.45020568070518</v>
      </c>
      <c r="Z17" s="126"/>
      <c r="AA17" s="20">
        <f>IF(Y17,Y17/Y$53*100,0)</f>
        <v>56.543359166945294</v>
      </c>
      <c r="AB17" s="126"/>
      <c r="AC17" s="21">
        <v>58683795</v>
      </c>
      <c r="AD17" s="126"/>
      <c r="AE17" s="20">
        <f t="shared" si="3"/>
        <v>1149.5356513222332</v>
      </c>
      <c r="AF17" s="126"/>
      <c r="AG17" s="20">
        <f>IF(AE17,AE17/AE$53*100,0)</f>
        <v>241.13166601453065</v>
      </c>
      <c r="AH17" s="266"/>
      <c r="AI17" s="126"/>
      <c r="AJ17" s="21">
        <v>99835657</v>
      </c>
      <c r="AK17" s="126"/>
      <c r="AL17" s="20">
        <f t="shared" si="4"/>
        <v>1955.6446033300685</v>
      </c>
      <c r="AM17" s="126"/>
      <c r="AN17" s="20">
        <f>IF(AL17,AL17/AL$53*100,0)</f>
        <v>91.196961718610524</v>
      </c>
      <c r="AO17" s="126"/>
      <c r="AP17" s="21">
        <v>15785204</v>
      </c>
      <c r="AQ17" s="126"/>
      <c r="AR17" s="20">
        <f t="shared" si="5"/>
        <v>309.21065621939277</v>
      </c>
      <c r="AS17" s="126"/>
      <c r="AT17" s="20">
        <f>IF(AR17,AR17/AR$53*100,0)</f>
        <v>172.03388314291374</v>
      </c>
      <c r="AU17" s="126"/>
      <c r="AV17" s="21">
        <v>12940262</v>
      </c>
      <c r="AW17" s="126"/>
      <c r="AX17" s="20">
        <f t="shared" si="6"/>
        <v>253.48211557296767</v>
      </c>
      <c r="AY17" s="126"/>
      <c r="AZ17" s="22">
        <f>IF(AX17,AX17/AX$53*100,0)</f>
        <v>128.5098589257434</v>
      </c>
      <c r="BA17" s="126"/>
      <c r="BB17" s="21">
        <v>0</v>
      </c>
      <c r="BC17" s="126"/>
      <c r="BD17" s="20">
        <f t="shared" si="7"/>
        <v>0</v>
      </c>
      <c r="BE17" s="126"/>
      <c r="BF17" s="20">
        <f>IF(BD17,BD17/BD$53*100,0)</f>
        <v>0</v>
      </c>
      <c r="BG17" s="126"/>
      <c r="BH17" s="21">
        <f>(E17+K17+Q17+W17+AC17+AJ17+AP17+AV17+BB17)</f>
        <v>276147597</v>
      </c>
      <c r="BI17" s="126"/>
      <c r="BJ17" s="94">
        <v>4</v>
      </c>
      <c r="BK17" s="126"/>
      <c r="BL17" s="28">
        <v>51050</v>
      </c>
      <c r="BM17" s="126"/>
      <c r="BN17" s="28">
        <f>IF(E17,BL17,0)</f>
        <v>51050</v>
      </c>
      <c r="BO17" s="126"/>
      <c r="BP17" s="28">
        <f>IF(K17,BL17,0)</f>
        <v>51050</v>
      </c>
      <c r="BQ17" s="126"/>
      <c r="BR17" s="28">
        <f>IF(Q17,BL17,0)</f>
        <v>51050</v>
      </c>
      <c r="BS17" s="126"/>
      <c r="BT17" s="28">
        <f>IF(W17,BL17,0)</f>
        <v>51050</v>
      </c>
      <c r="BU17" s="126"/>
      <c r="BV17" s="28">
        <f>IF(AC17,BL17,0)</f>
        <v>51050</v>
      </c>
      <c r="BW17" s="126"/>
      <c r="BX17" s="28">
        <f>IF(AJ17,BL17,0)</f>
        <v>51050</v>
      </c>
      <c r="BY17" s="126"/>
      <c r="BZ17" s="28">
        <f>IF(AP17,BL17,0)</f>
        <v>51050</v>
      </c>
      <c r="CA17" s="126"/>
      <c r="CB17" s="28">
        <f>IF(AV17,BL17,0)</f>
        <v>51050</v>
      </c>
      <c r="CC17" s="126"/>
      <c r="CD17" s="28">
        <f>IF(BB17,$BL17,0)</f>
        <v>0</v>
      </c>
    </row>
    <row r="18" spans="1:82" ht="11.25" x14ac:dyDescent="0.25">
      <c r="A18" s="94">
        <v>5</v>
      </c>
      <c r="B18" s="267"/>
      <c r="C18" s="94" t="s">
        <v>87</v>
      </c>
      <c r="D18" s="126"/>
      <c r="E18" s="21">
        <v>31584171</v>
      </c>
      <c r="F18" s="126"/>
      <c r="G18" s="20">
        <f t="shared" si="8"/>
        <v>126.62945129138568</v>
      </c>
      <c r="H18" s="126"/>
      <c r="I18" s="20">
        <f>IF(G18,G18/G$53*100,0)</f>
        <v>53.397795664306656</v>
      </c>
      <c r="J18" s="126"/>
      <c r="K18" s="21">
        <v>29726830</v>
      </c>
      <c r="L18" s="126"/>
      <c r="M18" s="20">
        <f t="shared" si="0"/>
        <v>119.18287079728331</v>
      </c>
      <c r="N18" s="126"/>
      <c r="O18" s="20">
        <f>IF(M18,M18/M$53*100,0)</f>
        <v>138.9427905462785</v>
      </c>
      <c r="P18" s="126"/>
      <c r="Q18" s="21">
        <v>176663449</v>
      </c>
      <c r="R18" s="126"/>
      <c r="S18" s="20">
        <f t="shared" si="1"/>
        <v>708.29136563735358</v>
      </c>
      <c r="T18" s="126"/>
      <c r="U18" s="20">
        <f>IF(S18,S18/S$53*100,0)</f>
        <v>86.767587560887691</v>
      </c>
      <c r="V18" s="126"/>
      <c r="W18" s="21">
        <v>80162165</v>
      </c>
      <c r="X18" s="126"/>
      <c r="Y18" s="20">
        <f t="shared" si="2"/>
        <v>321.3917176512096</v>
      </c>
      <c r="Z18" s="126"/>
      <c r="AA18" s="20">
        <f>IF(Y18,Y18/Y$53*100,0)</f>
        <v>86.350912633486416</v>
      </c>
      <c r="AB18" s="126"/>
      <c r="AC18" s="21">
        <v>65046239</v>
      </c>
      <c r="AD18" s="126"/>
      <c r="AE18" s="20">
        <f t="shared" si="3"/>
        <v>260.78789761929579</v>
      </c>
      <c r="AF18" s="126"/>
      <c r="AG18" s="20">
        <f>IF(AE18,AE18/AE$53*100,0)</f>
        <v>54.7040191028753</v>
      </c>
      <c r="AH18" s="266"/>
      <c r="AI18" s="126"/>
      <c r="AJ18" s="21">
        <v>614867430</v>
      </c>
      <c r="AK18" s="126"/>
      <c r="AL18" s="20">
        <f t="shared" si="4"/>
        <v>2465.169191169985</v>
      </c>
      <c r="AM18" s="126"/>
      <c r="AN18" s="20">
        <f>IF(AL18,AL18/AL$53*100,0)</f>
        <v>114.95746209419184</v>
      </c>
      <c r="AO18" s="126"/>
      <c r="AP18" s="21">
        <v>23687015</v>
      </c>
      <c r="AQ18" s="126"/>
      <c r="AR18" s="20">
        <f t="shared" si="5"/>
        <v>94.967625149345281</v>
      </c>
      <c r="AS18" s="126"/>
      <c r="AT18" s="20">
        <f>IF(AR18,AR18/AR$53*100,0)</f>
        <v>52.836630946219799</v>
      </c>
      <c r="AU18" s="126"/>
      <c r="AV18" s="21">
        <v>17727540</v>
      </c>
      <c r="AW18" s="126"/>
      <c r="AX18" s="20">
        <f t="shared" si="6"/>
        <v>71.074484207487714</v>
      </c>
      <c r="AY18" s="126"/>
      <c r="AZ18" s="22">
        <f>IF(AX18,AX18/AX$53*100,0)</f>
        <v>36.033200677997989</v>
      </c>
      <c r="BA18" s="126"/>
      <c r="BB18" s="21">
        <v>0</v>
      </c>
      <c r="BC18" s="126"/>
      <c r="BD18" s="20">
        <f t="shared" si="7"/>
        <v>0</v>
      </c>
      <c r="BE18" s="126"/>
      <c r="BF18" s="22">
        <f>IF(BD18,BD18/BD$53*100,0)</f>
        <v>0</v>
      </c>
      <c r="BG18" s="126"/>
      <c r="BH18" s="21">
        <f>(E18+K18+Q18+W18+AC18+AJ18+AP18+AV18+BB18)</f>
        <v>1039464839</v>
      </c>
      <c r="BI18" s="126"/>
      <c r="BJ18" s="94">
        <v>5</v>
      </c>
      <c r="BK18" s="126"/>
      <c r="BL18" s="28">
        <v>249422</v>
      </c>
      <c r="BM18" s="126"/>
      <c r="BN18" s="28">
        <f>IF(E18,BL18,0)</f>
        <v>249422</v>
      </c>
      <c r="BO18" s="126"/>
      <c r="BP18" s="28">
        <f>IF(K18,BL18,0)</f>
        <v>249422</v>
      </c>
      <c r="BQ18" s="126"/>
      <c r="BR18" s="28">
        <f>IF(Q18,BL18,0)</f>
        <v>249422</v>
      </c>
      <c r="BS18" s="126"/>
      <c r="BT18" s="28">
        <f>IF(W18,BL18,0)</f>
        <v>249422</v>
      </c>
      <c r="BU18" s="126"/>
      <c r="BV18" s="28">
        <f>IF(AC18,BL18,0)</f>
        <v>249422</v>
      </c>
      <c r="BW18" s="126"/>
      <c r="BX18" s="28">
        <f>IF(AJ18,BL18,0)</f>
        <v>249422</v>
      </c>
      <c r="BY18" s="126"/>
      <c r="BZ18" s="28">
        <f>IF(AP18,BL18,0)</f>
        <v>249422</v>
      </c>
      <c r="CA18" s="126"/>
      <c r="CB18" s="28">
        <f>IF(AV18,BL18,0)</f>
        <v>249422</v>
      </c>
      <c r="CC18" s="126"/>
      <c r="CD18" s="28">
        <f>IF(BB18,$BL18,0)</f>
        <v>0</v>
      </c>
    </row>
    <row r="19" spans="1:82" ht="11.25" x14ac:dyDescent="0.25">
      <c r="A19" s="94">
        <v>6</v>
      </c>
      <c r="B19" s="267"/>
      <c r="C19" s="94" t="s">
        <v>88</v>
      </c>
      <c r="D19" s="126"/>
      <c r="E19" s="21">
        <v>5291882</v>
      </c>
      <c r="F19" s="126"/>
      <c r="G19" s="20">
        <f t="shared" ref="G19:G23" si="9">IFERROR(E19/$BL19,0)</f>
        <v>291.24281783159051</v>
      </c>
      <c r="H19" s="126"/>
      <c r="I19" s="22">
        <f>IF(G19,G19/G$53*100,0)</f>
        <v>122.81285527710494</v>
      </c>
      <c r="J19" s="126"/>
      <c r="K19" s="21">
        <v>3005297</v>
      </c>
      <c r="L19" s="126"/>
      <c r="M19" s="20">
        <f t="shared" si="0"/>
        <v>165.39884424876169</v>
      </c>
      <c r="N19" s="126"/>
      <c r="O19" s="20">
        <f>IF(M19,M19/M$53*100,0)</f>
        <v>192.8211396429634</v>
      </c>
      <c r="P19" s="126"/>
      <c r="Q19" s="21">
        <v>18908805</v>
      </c>
      <c r="R19" s="126"/>
      <c r="S19" s="20">
        <f t="shared" si="1"/>
        <v>1040.6607044578977</v>
      </c>
      <c r="T19" s="126"/>
      <c r="U19" s="20">
        <f>IF(S19,S19/S$53*100,0)</f>
        <v>127.48372093167266</v>
      </c>
      <c r="V19" s="126"/>
      <c r="W19" s="21">
        <v>6007067</v>
      </c>
      <c r="X19" s="126"/>
      <c r="Y19" s="20">
        <f t="shared" si="2"/>
        <v>330.60357732526143</v>
      </c>
      <c r="Z19" s="126"/>
      <c r="AA19" s="20">
        <f>IF(Y19,Y19/Y$53*100,0)</f>
        <v>88.825937490129576</v>
      </c>
      <c r="AB19" s="126"/>
      <c r="AC19" s="21">
        <v>4168987</v>
      </c>
      <c r="AD19" s="126"/>
      <c r="AE19" s="20">
        <f t="shared" si="3"/>
        <v>229.44342322509632</v>
      </c>
      <c r="AF19" s="126"/>
      <c r="AG19" s="20">
        <f>IF(AE19,AE19/AE$53*100,0)</f>
        <v>48.129063970053195</v>
      </c>
      <c r="AH19" s="266"/>
      <c r="AI19" s="126"/>
      <c r="AJ19" s="21">
        <v>44701186</v>
      </c>
      <c r="AK19" s="126"/>
      <c r="AL19" s="20">
        <f t="shared" si="4"/>
        <v>2460.1643368189325</v>
      </c>
      <c r="AM19" s="126"/>
      <c r="AN19" s="20">
        <f>IF(AL19,AL19/AL$53*100,0)</f>
        <v>114.72407229019426</v>
      </c>
      <c r="AO19" s="126"/>
      <c r="AP19" s="21">
        <v>2418275</v>
      </c>
      <c r="AQ19" s="126"/>
      <c r="AR19" s="20">
        <f t="shared" si="5"/>
        <v>133.0916345624656</v>
      </c>
      <c r="AS19" s="126"/>
      <c r="AT19" s="20">
        <f>IF(AR19,AR19/AR$53*100,0)</f>
        <v>74.047482669462411</v>
      </c>
      <c r="AU19" s="126"/>
      <c r="AV19" s="21">
        <v>412454</v>
      </c>
      <c r="AW19" s="126"/>
      <c r="AX19" s="20">
        <f t="shared" si="6"/>
        <v>22.699724821133739</v>
      </c>
      <c r="AY19" s="126"/>
      <c r="AZ19" s="22">
        <f>IF(AX19,AX19/AX$53*100,0)</f>
        <v>11.508261353363061</v>
      </c>
      <c r="BA19" s="126"/>
      <c r="BB19" s="21">
        <v>0</v>
      </c>
      <c r="BC19" s="126"/>
      <c r="BD19" s="20">
        <f t="shared" si="7"/>
        <v>0</v>
      </c>
      <c r="BE19" s="126"/>
      <c r="BF19" s="22">
        <f>IF(BD19,BD19/BD$53*100,0)</f>
        <v>0</v>
      </c>
      <c r="BG19" s="126"/>
      <c r="BH19" s="21">
        <f>(E19+K19+Q19+W19+AC19+AJ19+AP19+AV19+BB19)</f>
        <v>84913953</v>
      </c>
      <c r="BI19" s="126"/>
      <c r="BJ19" s="94">
        <v>6</v>
      </c>
      <c r="BK19" s="126"/>
      <c r="BL19" s="28">
        <v>18170</v>
      </c>
      <c r="BM19" s="126"/>
      <c r="BN19" s="28">
        <f>IF(E19,BL19,0)</f>
        <v>18170</v>
      </c>
      <c r="BO19" s="126"/>
      <c r="BP19" s="28">
        <f>IF(K19,BL19,0)</f>
        <v>18170</v>
      </c>
      <c r="BQ19" s="126"/>
      <c r="BR19" s="28">
        <f>IF(Q19,BL19,0)</f>
        <v>18170</v>
      </c>
      <c r="BS19" s="126"/>
      <c r="BT19" s="28">
        <f>IF(W19,BL19,0)</f>
        <v>18170</v>
      </c>
      <c r="BU19" s="126"/>
      <c r="BV19" s="28">
        <f>IF(AC19,BL19,0)</f>
        <v>18170</v>
      </c>
      <c r="BW19" s="126"/>
      <c r="BX19" s="28">
        <f>IF(AJ19,BL19,0)</f>
        <v>18170</v>
      </c>
      <c r="BY19" s="126"/>
      <c r="BZ19" s="28">
        <f>IF(AP19,BL19,0)</f>
        <v>18170</v>
      </c>
      <c r="CA19" s="126"/>
      <c r="CB19" s="28">
        <f>IF(AV19,BL19,0)</f>
        <v>18170</v>
      </c>
      <c r="CC19" s="126"/>
      <c r="CD19" s="28">
        <f>IF(BB19,$BL19,0)</f>
        <v>0</v>
      </c>
    </row>
    <row r="20" spans="1:82" ht="11.25" x14ac:dyDescent="0.25">
      <c r="A20" s="94">
        <v>7</v>
      </c>
      <c r="B20" s="267"/>
      <c r="C20" s="94" t="s">
        <v>89</v>
      </c>
      <c r="D20" s="126"/>
      <c r="E20" s="21">
        <v>2148162</v>
      </c>
      <c r="F20" s="126"/>
      <c r="G20" s="20">
        <f t="shared" si="9"/>
        <v>374.43995119400381</v>
      </c>
      <c r="H20" s="126"/>
      <c r="I20" s="22">
        <f>IF(G20,G20/G$53*100,0)</f>
        <v>157.89587492092798</v>
      </c>
      <c r="J20" s="126"/>
      <c r="K20" s="21">
        <v>310745</v>
      </c>
      <c r="L20" s="126"/>
      <c r="M20" s="20">
        <f t="shared" si="0"/>
        <v>54.165068851316022</v>
      </c>
      <c r="N20" s="126"/>
      <c r="O20" s="20">
        <f>IF(M20,M20/M$53*100,0)</f>
        <v>63.145364480553368</v>
      </c>
      <c r="P20" s="126"/>
      <c r="Q20" s="21">
        <v>4114123</v>
      </c>
      <c r="R20" s="126"/>
      <c r="S20" s="20">
        <f t="shared" si="1"/>
        <v>717.12096914763811</v>
      </c>
      <c r="T20" s="126"/>
      <c r="U20" s="20">
        <f>IF(S20,S20/S$53*100,0)</f>
        <v>87.849237617453241</v>
      </c>
      <c r="V20" s="126"/>
      <c r="W20" s="21">
        <v>3764357</v>
      </c>
      <c r="X20" s="126"/>
      <c r="Y20" s="20">
        <f t="shared" si="2"/>
        <v>656.15426180930797</v>
      </c>
      <c r="Z20" s="126"/>
      <c r="AA20" s="20">
        <f>IF(Y20,Y20/Y$53*100,0)</f>
        <v>176.29427338595909</v>
      </c>
      <c r="AB20" s="126"/>
      <c r="AC20" s="21">
        <v>5237691</v>
      </c>
      <c r="AD20" s="126"/>
      <c r="AE20" s="20">
        <f t="shared" si="3"/>
        <v>912.96688164545935</v>
      </c>
      <c r="AF20" s="126"/>
      <c r="AG20" s="20">
        <f>IF(AE20,AE20/AE$53*100,0)</f>
        <v>191.50795796027924</v>
      </c>
      <c r="AH20" s="266"/>
      <c r="AI20" s="126"/>
      <c r="AJ20" s="21">
        <v>12529208</v>
      </c>
      <c r="AK20" s="126"/>
      <c r="AL20" s="20">
        <f t="shared" si="4"/>
        <v>2183.9302771483353</v>
      </c>
      <c r="AM20" s="126"/>
      <c r="AN20" s="20">
        <f>IF(AL20,AL20/AL$53*100,0)</f>
        <v>101.84253598126602</v>
      </c>
      <c r="AO20" s="126"/>
      <c r="AP20" s="21">
        <v>1879832</v>
      </c>
      <c r="AQ20" s="126"/>
      <c r="AR20" s="20">
        <f t="shared" si="5"/>
        <v>327.66811922607633</v>
      </c>
      <c r="AS20" s="126"/>
      <c r="AT20" s="20">
        <f>IF(AR20,AR20/AR$53*100,0)</f>
        <v>182.30296336424183</v>
      </c>
      <c r="AU20" s="126"/>
      <c r="AV20" s="21">
        <v>328008</v>
      </c>
      <c r="AW20" s="126"/>
      <c r="AX20" s="20">
        <f t="shared" si="6"/>
        <v>57.174132822032419</v>
      </c>
      <c r="AY20" s="126"/>
      <c r="AZ20" s="22">
        <f>IF(AX20,AX20/AX$53*100,0)</f>
        <v>28.986028172256034</v>
      </c>
      <c r="BA20" s="126"/>
      <c r="BB20" s="21">
        <v>0</v>
      </c>
      <c r="BC20" s="126"/>
      <c r="BD20" s="20">
        <f t="shared" si="7"/>
        <v>0</v>
      </c>
      <c r="BE20" s="126"/>
      <c r="BF20" s="22">
        <f>IF(BD20,BD20/BD$53*100,0)</f>
        <v>0</v>
      </c>
      <c r="BG20" s="126"/>
      <c r="BH20" s="21">
        <f>(E20+K20+Q20+W20+AC20+AJ20+AP20+AV20+BB20)</f>
        <v>30312126</v>
      </c>
      <c r="BI20" s="126"/>
      <c r="BJ20" s="94">
        <v>7</v>
      </c>
      <c r="BK20" s="126"/>
      <c r="BL20" s="28">
        <v>5737</v>
      </c>
      <c r="BM20" s="126"/>
      <c r="BN20" s="28">
        <f>IF(E20,BL20,0)</f>
        <v>5737</v>
      </c>
      <c r="BO20" s="126"/>
      <c r="BP20" s="28">
        <f>IF(K20,BL20,0)</f>
        <v>5737</v>
      </c>
      <c r="BQ20" s="126"/>
      <c r="BR20" s="28">
        <f>IF(Q20,BL20,0)</f>
        <v>5737</v>
      </c>
      <c r="BS20" s="126"/>
      <c r="BT20" s="28">
        <f>IF(W20,BL20,0)</f>
        <v>5737</v>
      </c>
      <c r="BU20" s="126"/>
      <c r="BV20" s="28">
        <f>IF(AC20,BL20,0)</f>
        <v>5737</v>
      </c>
      <c r="BW20" s="126"/>
      <c r="BX20" s="28">
        <f>IF(AJ20,BL20,0)</f>
        <v>5737</v>
      </c>
      <c r="BY20" s="126"/>
      <c r="BZ20" s="28">
        <f>IF(AP20,BL20,0)</f>
        <v>5737</v>
      </c>
      <c r="CA20" s="126"/>
      <c r="CB20" s="28">
        <f>IF(AV20,BL20,0)</f>
        <v>5737</v>
      </c>
      <c r="CC20" s="126"/>
      <c r="CD20" s="28">
        <f>IF(BB20,$BL20,0)</f>
        <v>0</v>
      </c>
    </row>
    <row r="21" spans="1:82" ht="11.25" x14ac:dyDescent="0.25">
      <c r="A21" s="94">
        <v>8</v>
      </c>
      <c r="B21" s="265"/>
      <c r="C21" s="94" t="s">
        <v>90</v>
      </c>
      <c r="D21" s="126"/>
      <c r="E21" s="21">
        <v>11395978</v>
      </c>
      <c r="F21" s="126"/>
      <c r="G21" s="20">
        <f t="shared" si="9"/>
        <v>267.57403146278472</v>
      </c>
      <c r="H21" s="126"/>
      <c r="I21" s="22">
        <f>IF(G21,G21/G$53*100,0)</f>
        <v>112.83207272411605</v>
      </c>
      <c r="J21" s="126"/>
      <c r="K21" s="21">
        <v>4270631</v>
      </c>
      <c r="L21" s="126"/>
      <c r="M21" s="20">
        <f t="shared" si="0"/>
        <v>100.27309227518197</v>
      </c>
      <c r="N21" s="126"/>
      <c r="O21" s="20">
        <f>IF(M21,M21/M$53*100,0)</f>
        <v>116.89786597870604</v>
      </c>
      <c r="P21" s="126"/>
      <c r="Q21" s="21">
        <v>40645843</v>
      </c>
      <c r="R21" s="126"/>
      <c r="S21" s="20">
        <f t="shared" si="1"/>
        <v>954.35179619629025</v>
      </c>
      <c r="T21" s="126"/>
      <c r="U21" s="20">
        <f>IF(S21,S21/S$53*100,0)</f>
        <v>116.91064872129091</v>
      </c>
      <c r="V21" s="126"/>
      <c r="W21" s="21">
        <v>22827859</v>
      </c>
      <c r="X21" s="126"/>
      <c r="Y21" s="20">
        <f t="shared" si="2"/>
        <v>535.99105423808408</v>
      </c>
      <c r="Z21" s="126"/>
      <c r="AA21" s="20">
        <f>IF(Y21,Y21/Y$53*100,0)</f>
        <v>144.0090523647907</v>
      </c>
      <c r="AB21" s="126"/>
      <c r="AC21" s="21">
        <v>26317709</v>
      </c>
      <c r="AD21" s="126"/>
      <c r="AE21" s="20">
        <f t="shared" si="3"/>
        <v>617.93165062221181</v>
      </c>
      <c r="AF21" s="126"/>
      <c r="AG21" s="20">
        <f>IF(AE21,AE21/AE$53*100,0)</f>
        <v>129.62006722127745</v>
      </c>
      <c r="AH21" s="266"/>
      <c r="AI21" s="126"/>
      <c r="AJ21" s="21">
        <v>106255614</v>
      </c>
      <c r="AK21" s="126"/>
      <c r="AL21" s="20">
        <f t="shared" si="4"/>
        <v>2494.8488847147219</v>
      </c>
      <c r="AM21" s="126"/>
      <c r="AN21" s="20">
        <f>IF(AL21,AL21/AL$53*100,0)</f>
        <v>116.34150593907577</v>
      </c>
      <c r="AO21" s="126"/>
      <c r="AP21" s="21">
        <v>6523045</v>
      </c>
      <c r="AQ21" s="126"/>
      <c r="AR21" s="20">
        <f t="shared" si="5"/>
        <v>153.15907490021132</v>
      </c>
      <c r="AS21" s="126"/>
      <c r="AT21" s="20">
        <f>IF(AR21,AR21/AR$53*100,0)</f>
        <v>85.21229738914549</v>
      </c>
      <c r="AU21" s="126"/>
      <c r="AV21" s="21">
        <v>9469199</v>
      </c>
      <c r="AW21" s="126"/>
      <c r="AX21" s="20">
        <f t="shared" si="6"/>
        <v>222.33385771307817</v>
      </c>
      <c r="AY21" s="126"/>
      <c r="AZ21" s="22">
        <f>IF(AX21,AX21/AX$53*100,0)</f>
        <v>112.71837709157506</v>
      </c>
      <c r="BA21" s="126"/>
      <c r="BB21" s="21">
        <v>0</v>
      </c>
      <c r="BC21" s="126"/>
      <c r="BD21" s="20">
        <f t="shared" si="7"/>
        <v>0</v>
      </c>
      <c r="BE21" s="126"/>
      <c r="BF21" s="22">
        <f>IF(BD21,BD21/BD$53*100,0)</f>
        <v>0</v>
      </c>
      <c r="BG21" s="126"/>
      <c r="BH21" s="21">
        <f>(E21+K21+Q21+W21+AC21+AJ21+AP21+AV21+BB21)</f>
        <v>227705878</v>
      </c>
      <c r="BI21" s="126"/>
      <c r="BJ21" s="94">
        <v>8</v>
      </c>
      <c r="BK21" s="126"/>
      <c r="BL21" s="28">
        <v>42590</v>
      </c>
      <c r="BM21" s="126"/>
      <c r="BN21" s="28">
        <f>IF(E21,BL21,0)</f>
        <v>42590</v>
      </c>
      <c r="BO21" s="126"/>
      <c r="BP21" s="28">
        <f>IF(K21,BL21,0)</f>
        <v>42590</v>
      </c>
      <c r="BQ21" s="126"/>
      <c r="BR21" s="28">
        <f>IF(Q21,BL21,0)</f>
        <v>42590</v>
      </c>
      <c r="BS21" s="126"/>
      <c r="BT21" s="28">
        <f>IF(W21,BL21,0)</f>
        <v>42590</v>
      </c>
      <c r="BU21" s="126"/>
      <c r="BV21" s="28">
        <f>IF(AC21,BL21,0)</f>
        <v>42590</v>
      </c>
      <c r="BW21" s="126"/>
      <c r="BX21" s="28">
        <f>IF(AJ21,BL21,0)</f>
        <v>42590</v>
      </c>
      <c r="BY21" s="126"/>
      <c r="BZ21" s="28">
        <f>IF(AP21,BL21,0)</f>
        <v>42590</v>
      </c>
      <c r="CA21" s="126"/>
      <c r="CB21" s="28">
        <f>IF(AV21,BL21,0)</f>
        <v>42590</v>
      </c>
      <c r="CC21" s="126"/>
      <c r="CD21" s="28">
        <f>IF(BB21,$BL21,0)</f>
        <v>0</v>
      </c>
    </row>
    <row r="22" spans="1:82" ht="11.25" x14ac:dyDescent="0.25">
      <c r="A22" s="94">
        <v>9</v>
      </c>
      <c r="B22" s="267"/>
      <c r="C22" s="94" t="s">
        <v>92</v>
      </c>
      <c r="D22" s="126"/>
      <c r="E22" s="21">
        <v>0</v>
      </c>
      <c r="F22" s="126"/>
      <c r="G22" s="20">
        <f t="shared" si="9"/>
        <v>0</v>
      </c>
      <c r="H22" s="126"/>
      <c r="I22" s="22">
        <f>IF(G22,G22/G$53*100,0)</f>
        <v>0</v>
      </c>
      <c r="J22" s="126"/>
      <c r="K22" s="21">
        <v>0</v>
      </c>
      <c r="L22" s="126"/>
      <c r="M22" s="20">
        <f t="shared" si="0"/>
        <v>0</v>
      </c>
      <c r="N22" s="126"/>
      <c r="O22" s="20">
        <f>IF(M22,M22/M$53*100,0)</f>
        <v>0</v>
      </c>
      <c r="P22" s="126"/>
      <c r="Q22" s="21">
        <v>0</v>
      </c>
      <c r="R22" s="126"/>
      <c r="S22" s="20">
        <f t="shared" si="1"/>
        <v>0</v>
      </c>
      <c r="T22" s="126"/>
      <c r="U22" s="20">
        <f>IF(S22,S22/S$53*100,0)</f>
        <v>0</v>
      </c>
      <c r="V22" s="126"/>
      <c r="W22" s="21">
        <v>0</v>
      </c>
      <c r="X22" s="126"/>
      <c r="Y22" s="20">
        <f t="shared" si="2"/>
        <v>0</v>
      </c>
      <c r="Z22" s="126"/>
      <c r="AA22" s="20">
        <f>IF(Y22,Y22/Y$53*100,0)</f>
        <v>0</v>
      </c>
      <c r="AB22" s="126"/>
      <c r="AC22" s="21">
        <v>0</v>
      </c>
      <c r="AD22" s="126"/>
      <c r="AE22" s="20">
        <f t="shared" si="3"/>
        <v>0</v>
      </c>
      <c r="AF22" s="126"/>
      <c r="AG22" s="20">
        <f>IF(AE22,AE22/AE$53*100,0)</f>
        <v>0</v>
      </c>
      <c r="AH22" s="266"/>
      <c r="AI22" s="126"/>
      <c r="AJ22" s="21">
        <v>0</v>
      </c>
      <c r="AK22" s="126"/>
      <c r="AL22" s="20">
        <f t="shared" si="4"/>
        <v>0</v>
      </c>
      <c r="AM22" s="126"/>
      <c r="AN22" s="20">
        <f>IF(AL22,AL22/AL$53*100,0)</f>
        <v>0</v>
      </c>
      <c r="AO22" s="126"/>
      <c r="AP22" s="21">
        <v>0</v>
      </c>
      <c r="AQ22" s="126"/>
      <c r="AR22" s="20">
        <f t="shared" si="5"/>
        <v>0</v>
      </c>
      <c r="AS22" s="126"/>
      <c r="AT22" s="20">
        <f>IF(AR22,AR22/AR$53*100,0)</f>
        <v>0</v>
      </c>
      <c r="AU22" s="126"/>
      <c r="AV22" s="21">
        <v>0</v>
      </c>
      <c r="AW22" s="126"/>
      <c r="AX22" s="20">
        <f t="shared" si="6"/>
        <v>0</v>
      </c>
      <c r="AY22" s="126"/>
      <c r="AZ22" s="22">
        <f>IF(AX22,AX22/AX$53*100,0)</f>
        <v>0</v>
      </c>
      <c r="BA22" s="126"/>
      <c r="BB22" s="21">
        <v>0</v>
      </c>
      <c r="BC22" s="126"/>
      <c r="BD22" s="20">
        <f t="shared" si="7"/>
        <v>0</v>
      </c>
      <c r="BE22" s="126"/>
      <c r="BF22" s="22">
        <f>IF(BD22,BD22/BD$53*100,0)</f>
        <v>0</v>
      </c>
      <c r="BG22" s="126"/>
      <c r="BH22" s="21">
        <f>(E22+K22+Q22+W22+AC22+AJ22+AP22+AV22+BB22)</f>
        <v>0</v>
      </c>
      <c r="BI22" s="126"/>
      <c r="BJ22" s="94">
        <v>9</v>
      </c>
      <c r="BK22" s="126"/>
      <c r="BL22" s="28">
        <v>0</v>
      </c>
      <c r="BM22" s="126"/>
      <c r="BN22" s="28">
        <f>IF(E22,BL22,0)</f>
        <v>0</v>
      </c>
      <c r="BO22" s="126"/>
      <c r="BP22" s="28">
        <f>IF(K22,BL22,0)</f>
        <v>0</v>
      </c>
      <c r="BQ22" s="126"/>
      <c r="BR22" s="28">
        <f>IF(Q22,BL22,0)</f>
        <v>0</v>
      </c>
      <c r="BS22" s="126"/>
      <c r="BT22" s="28">
        <f>IF(W22,BL22,0)</f>
        <v>0</v>
      </c>
      <c r="BU22" s="126"/>
      <c r="BV22" s="28">
        <f>IF(AC22,BL22,0)</f>
        <v>0</v>
      </c>
      <c r="BW22" s="126"/>
      <c r="BX22" s="28">
        <f>IF(AJ22,BL22,0)</f>
        <v>0</v>
      </c>
      <c r="BY22" s="126"/>
      <c r="BZ22" s="28">
        <f>IF(AP22,BL22,0)</f>
        <v>0</v>
      </c>
      <c r="CA22" s="126"/>
      <c r="CB22" s="28">
        <f>IF(AV22,BL22,0)</f>
        <v>0</v>
      </c>
      <c r="CC22" s="126"/>
      <c r="CD22" s="28">
        <f>IF(BB22,$BL22,0)</f>
        <v>0</v>
      </c>
    </row>
    <row r="23" spans="1:82" ht="11.25" x14ac:dyDescent="0.25">
      <c r="A23" s="94">
        <v>10</v>
      </c>
      <c r="B23" s="265"/>
      <c r="C23" s="94" t="s">
        <v>93</v>
      </c>
      <c r="D23" s="126"/>
      <c r="E23" s="21">
        <v>14271726</v>
      </c>
      <c r="F23" s="126"/>
      <c r="G23" s="20">
        <f t="shared" si="9"/>
        <v>591.05963720699083</v>
      </c>
      <c r="H23" s="126"/>
      <c r="I23" s="22">
        <f>IF(G23,G23/G$53*100,0)</f>
        <v>249.24124215284479</v>
      </c>
      <c r="J23" s="126"/>
      <c r="K23" s="21">
        <v>1105045</v>
      </c>
      <c r="L23" s="126"/>
      <c r="M23" s="20">
        <f t="shared" si="0"/>
        <v>45.765137082746627</v>
      </c>
      <c r="N23" s="126"/>
      <c r="O23" s="20">
        <f>IF(M23,M23/M$53*100,0)</f>
        <v>53.35276632852117</v>
      </c>
      <c r="P23" s="126"/>
      <c r="Q23" s="21">
        <v>33180940</v>
      </c>
      <c r="R23" s="126"/>
      <c r="S23" s="20">
        <f t="shared" si="1"/>
        <v>1374.1795742566057</v>
      </c>
      <c r="T23" s="126"/>
      <c r="U23" s="20">
        <f>IF(S23,S23/S$53*100,0)</f>
        <v>168.34067492323709</v>
      </c>
      <c r="V23" s="126"/>
      <c r="W23" s="21">
        <v>29212196</v>
      </c>
      <c r="X23" s="126"/>
      <c r="Y23" s="20">
        <f t="shared" si="2"/>
        <v>1209.8151246583286</v>
      </c>
      <c r="Z23" s="126"/>
      <c r="AA23" s="20">
        <f>IF(Y23,Y23/Y$53*100,0)</f>
        <v>325.05081616762885</v>
      </c>
      <c r="AB23" s="126"/>
      <c r="AC23" s="21">
        <v>8149023</v>
      </c>
      <c r="AD23" s="126"/>
      <c r="AE23" s="20">
        <f t="shared" si="3"/>
        <v>337.48956348877658</v>
      </c>
      <c r="AF23" s="126"/>
      <c r="AG23" s="20">
        <f>IF(AE23,AE23/AE$53*100,0)</f>
        <v>70.793298679306005</v>
      </c>
      <c r="AH23" s="266"/>
      <c r="AI23" s="126"/>
      <c r="AJ23" s="21">
        <v>52161667</v>
      </c>
      <c r="AK23" s="126"/>
      <c r="AL23" s="20">
        <f t="shared" si="4"/>
        <v>2160.2612026836741</v>
      </c>
      <c r="AM23" s="126"/>
      <c r="AN23" s="20">
        <f>IF(AL23,AL23/AL$53*100,0)</f>
        <v>100.7387834516944</v>
      </c>
      <c r="AO23" s="126"/>
      <c r="AP23" s="21">
        <v>6873035</v>
      </c>
      <c r="AQ23" s="126"/>
      <c r="AR23" s="20">
        <f t="shared" si="5"/>
        <v>284.64486871531517</v>
      </c>
      <c r="AS23" s="126"/>
      <c r="AT23" s="20">
        <f>IF(AR23,AR23/AR$53*100,0)</f>
        <v>158.36634700925737</v>
      </c>
      <c r="AU23" s="126"/>
      <c r="AV23" s="21">
        <v>5345677</v>
      </c>
      <c r="AW23" s="126"/>
      <c r="AX23" s="20">
        <f t="shared" si="6"/>
        <v>221.38975399652116</v>
      </c>
      <c r="AY23" s="126"/>
      <c r="AZ23" s="22">
        <f>IF(AX23,AX23/AX$53*100,0)</f>
        <v>112.23973726662425</v>
      </c>
      <c r="BA23" s="126"/>
      <c r="BB23" s="21">
        <v>0</v>
      </c>
      <c r="BC23" s="126"/>
      <c r="BD23" s="20">
        <f t="shared" si="7"/>
        <v>0</v>
      </c>
      <c r="BE23" s="126"/>
      <c r="BF23" s="22">
        <f>IF(BD23,BD23/BD$53*100,0)</f>
        <v>0</v>
      </c>
      <c r="BG23" s="126"/>
      <c r="BH23" s="21">
        <f>(E23+K23+Q23+W23+AC23+AJ23+AP23+AV23+BB23)</f>
        <v>150299309</v>
      </c>
      <c r="BI23" s="126"/>
      <c r="BJ23" s="94">
        <v>10</v>
      </c>
      <c r="BK23" s="126"/>
      <c r="BL23" s="28">
        <v>24146</v>
      </c>
      <c r="BM23" s="126"/>
      <c r="BN23" s="28">
        <f>IF(E23,BL23,0)</f>
        <v>24146</v>
      </c>
      <c r="BO23" s="126"/>
      <c r="BP23" s="28">
        <f>IF(K23,BL23,0)</f>
        <v>24146</v>
      </c>
      <c r="BQ23" s="126"/>
      <c r="BR23" s="28">
        <f>IF(Q23,BL23,0)</f>
        <v>24146</v>
      </c>
      <c r="BS23" s="126"/>
      <c r="BT23" s="28">
        <f>IF(W23,BL23,0)</f>
        <v>24146</v>
      </c>
      <c r="BU23" s="126"/>
      <c r="BV23" s="28">
        <f>IF(AC23,BL23,0)</f>
        <v>24146</v>
      </c>
      <c r="BW23" s="126"/>
      <c r="BX23" s="28">
        <f>IF(AJ23,BL23,0)</f>
        <v>24146</v>
      </c>
      <c r="BY23" s="126"/>
      <c r="BZ23" s="28">
        <f>IF(AP23,BL23,0)</f>
        <v>24146</v>
      </c>
      <c r="CA23" s="126"/>
      <c r="CB23" s="28">
        <f>IF(AV23,BL23,0)</f>
        <v>24146</v>
      </c>
      <c r="CC23" s="126"/>
      <c r="CD23" s="28">
        <f>IF(BB23,$BL23,0)</f>
        <v>0</v>
      </c>
    </row>
    <row r="24" spans="1:82" ht="11.25" x14ac:dyDescent="0.25">
      <c r="A24" s="94">
        <v>11</v>
      </c>
      <c r="B24" s="265"/>
      <c r="C24" s="94" t="s">
        <v>94</v>
      </c>
      <c r="D24" s="126"/>
      <c r="E24" s="21">
        <v>6183603</v>
      </c>
      <c r="F24" s="126"/>
      <c r="G24" s="20">
        <f t="shared" ref="G24:G28" si="10">IFERROR(E24/$BL24,0)</f>
        <v>421.8585755218993</v>
      </c>
      <c r="H24" s="126"/>
      <c r="I24" s="22">
        <f>IF(G24,G24/G$53*100,0)</f>
        <v>177.89161830227619</v>
      </c>
      <c r="J24" s="126"/>
      <c r="K24" s="21">
        <v>1150732</v>
      </c>
      <c r="L24" s="126"/>
      <c r="M24" s="20">
        <f t="shared" si="0"/>
        <v>78.505389548369493</v>
      </c>
      <c r="N24" s="126"/>
      <c r="O24" s="20">
        <f>IF(M24,M24/M$53*100,0)</f>
        <v>91.521187766369323</v>
      </c>
      <c r="P24" s="126"/>
      <c r="Q24" s="21">
        <v>12859442</v>
      </c>
      <c r="R24" s="126"/>
      <c r="S24" s="20">
        <f t="shared" si="1"/>
        <v>877.29854004639105</v>
      </c>
      <c r="T24" s="126"/>
      <c r="U24" s="20">
        <f>IF(S24,S24/S$53*100,0)</f>
        <v>107.47141866118454</v>
      </c>
      <c r="V24" s="126"/>
      <c r="W24" s="21">
        <v>7015045</v>
      </c>
      <c r="X24" s="126"/>
      <c r="Y24" s="20">
        <f t="shared" si="2"/>
        <v>478.58132078046117</v>
      </c>
      <c r="Z24" s="126"/>
      <c r="AA24" s="20">
        <f>IF(Y24,Y24/Y$53*100,0)</f>
        <v>128.58431486893855</v>
      </c>
      <c r="AB24" s="126"/>
      <c r="AC24" s="21">
        <v>3548719</v>
      </c>
      <c r="AD24" s="126"/>
      <c r="AE24" s="20">
        <f t="shared" si="3"/>
        <v>242.10117342065766</v>
      </c>
      <c r="AF24" s="126"/>
      <c r="AG24" s="20">
        <f>IF(AE24,AE24/AE$53*100,0)</f>
        <v>50.784209453484472</v>
      </c>
      <c r="AH24" s="266"/>
      <c r="AI24" s="126"/>
      <c r="AJ24" s="21">
        <v>60470056</v>
      </c>
      <c r="AK24" s="126"/>
      <c r="AL24" s="20">
        <f t="shared" si="4"/>
        <v>4125.3960976940916</v>
      </c>
      <c r="AM24" s="126"/>
      <c r="AN24" s="20">
        <f>IF(AL24,AL24/AL$53*100,0)</f>
        <v>192.37830296715487</v>
      </c>
      <c r="AO24" s="126"/>
      <c r="AP24" s="21">
        <v>5368084</v>
      </c>
      <c r="AQ24" s="126"/>
      <c r="AR24" s="20">
        <f t="shared" si="5"/>
        <v>366.22213125938055</v>
      </c>
      <c r="AS24" s="126"/>
      <c r="AT24" s="20">
        <f>IF(AR24,AR24/AR$53*100,0)</f>
        <v>203.75305335118571</v>
      </c>
      <c r="AU24" s="126"/>
      <c r="AV24" s="21">
        <v>3754029</v>
      </c>
      <c r="AW24" s="126"/>
      <c r="AX24" s="20">
        <f t="shared" si="6"/>
        <v>256.10785918952109</v>
      </c>
      <c r="AY24" s="126"/>
      <c r="AZ24" s="22">
        <f>IF(AX24,AX24/AX$53*100,0)</f>
        <v>129.84105320339773</v>
      </c>
      <c r="BA24" s="126"/>
      <c r="BB24" s="21">
        <v>0</v>
      </c>
      <c r="BC24" s="126"/>
      <c r="BD24" s="20">
        <f t="shared" si="7"/>
        <v>0</v>
      </c>
      <c r="BE24" s="126"/>
      <c r="BF24" s="22">
        <f>IF(BD24,BD24/BD$53*100,0)</f>
        <v>0</v>
      </c>
      <c r="BG24" s="126"/>
      <c r="BH24" s="21">
        <f>(E24+K24+Q24+W24+AC24+AJ24+AP24+AV24+BB24)</f>
        <v>100349710</v>
      </c>
      <c r="BI24" s="126"/>
      <c r="BJ24" s="94">
        <v>11</v>
      </c>
      <c r="BK24" s="126"/>
      <c r="BL24" s="28">
        <v>14658</v>
      </c>
      <c r="BM24" s="126"/>
      <c r="BN24" s="28">
        <f>IF(E24,BL24,0)</f>
        <v>14658</v>
      </c>
      <c r="BO24" s="126"/>
      <c r="BP24" s="28">
        <f>IF(K24,BL24,0)</f>
        <v>14658</v>
      </c>
      <c r="BQ24" s="126"/>
      <c r="BR24" s="28">
        <f>IF(Q24,BL24,0)</f>
        <v>14658</v>
      </c>
      <c r="BS24" s="126"/>
      <c r="BT24" s="28">
        <f>IF(W24,BL24,0)</f>
        <v>14658</v>
      </c>
      <c r="BU24" s="126"/>
      <c r="BV24" s="28">
        <f>IF(AC24,BL24,0)</f>
        <v>14658</v>
      </c>
      <c r="BW24" s="126"/>
      <c r="BX24" s="28">
        <f>IF(AJ24,BL24,0)</f>
        <v>14658</v>
      </c>
      <c r="BY24" s="126"/>
      <c r="BZ24" s="28">
        <f>IF(AP24,BL24,0)</f>
        <v>14658</v>
      </c>
      <c r="CA24" s="126"/>
      <c r="CB24" s="28">
        <f>IF(AV24,BL24,0)</f>
        <v>14658</v>
      </c>
      <c r="CC24" s="126"/>
      <c r="CD24" s="28">
        <f>IF(BB24,$BL24,0)</f>
        <v>0</v>
      </c>
    </row>
    <row r="25" spans="1:82" ht="11.25" x14ac:dyDescent="0.25">
      <c r="A25" s="94">
        <v>12</v>
      </c>
      <c r="B25" s="267"/>
      <c r="C25" s="94" t="s">
        <v>95</v>
      </c>
      <c r="D25" s="126"/>
      <c r="E25" s="21">
        <v>2696201</v>
      </c>
      <c r="F25" s="126"/>
      <c r="G25" s="20">
        <f t="shared" si="10"/>
        <v>329.60892420537897</v>
      </c>
      <c r="H25" s="126"/>
      <c r="I25" s="22">
        <f>IF(G25,G25/G$53*100,0)</f>
        <v>138.99128365762795</v>
      </c>
      <c r="J25" s="126"/>
      <c r="K25" s="21">
        <v>528559</v>
      </c>
      <c r="L25" s="126"/>
      <c r="M25" s="20">
        <f t="shared" si="0"/>
        <v>64.616014669926656</v>
      </c>
      <c r="N25" s="126"/>
      <c r="O25" s="20">
        <f>IF(M25,M25/M$53*100,0)</f>
        <v>75.32902448279944</v>
      </c>
      <c r="P25" s="126"/>
      <c r="Q25" s="21">
        <v>10798707</v>
      </c>
      <c r="R25" s="126"/>
      <c r="S25" s="20">
        <f t="shared" si="1"/>
        <v>1320.1353300733497</v>
      </c>
      <c r="T25" s="126"/>
      <c r="U25" s="20">
        <f>IF(S25,S25/S$53*100,0)</f>
        <v>161.72011039734736</v>
      </c>
      <c r="V25" s="126"/>
      <c r="W25" s="21">
        <v>4363243</v>
      </c>
      <c r="X25" s="126"/>
      <c r="Y25" s="20">
        <f t="shared" si="2"/>
        <v>533.40378973105135</v>
      </c>
      <c r="Z25" s="126"/>
      <c r="AA25" s="20">
        <f>IF(Y25,Y25/Y$53*100,0)</f>
        <v>143.31391108038162</v>
      </c>
      <c r="AB25" s="126"/>
      <c r="AC25" s="21">
        <v>4866344</v>
      </c>
      <c r="AD25" s="126"/>
      <c r="AE25" s="20">
        <f t="shared" si="3"/>
        <v>594.90757946210272</v>
      </c>
      <c r="AF25" s="126"/>
      <c r="AG25" s="20">
        <f>IF(AE25,AE25/AE$53*100,0)</f>
        <v>124.79043655180817</v>
      </c>
      <c r="AH25" s="266"/>
      <c r="AI25" s="126"/>
      <c r="AJ25" s="21">
        <v>19944694</v>
      </c>
      <c r="AK25" s="126"/>
      <c r="AL25" s="20">
        <f t="shared" si="4"/>
        <v>2438.2266503667483</v>
      </c>
      <c r="AM25" s="126"/>
      <c r="AN25" s="20">
        <f>IF(AL25,AL25/AL$53*100,0)</f>
        <v>113.70105903504144</v>
      </c>
      <c r="AO25" s="126"/>
      <c r="AP25" s="21">
        <v>1161345</v>
      </c>
      <c r="AQ25" s="126"/>
      <c r="AR25" s="20">
        <f t="shared" si="5"/>
        <v>141.97371638141809</v>
      </c>
      <c r="AS25" s="126"/>
      <c r="AT25" s="20">
        <f>IF(AR25,AR25/AR$53*100,0)</f>
        <v>78.989159144620174</v>
      </c>
      <c r="AU25" s="126"/>
      <c r="AV25" s="21">
        <v>1250442</v>
      </c>
      <c r="AW25" s="126"/>
      <c r="AX25" s="20">
        <f t="shared" si="6"/>
        <v>152.86577017114914</v>
      </c>
      <c r="AY25" s="126"/>
      <c r="AZ25" s="22">
        <f>IF(AX25,AX25/AX$53*100,0)</f>
        <v>77.49958420090006</v>
      </c>
      <c r="BA25" s="126"/>
      <c r="BB25" s="21">
        <v>0</v>
      </c>
      <c r="BC25" s="126"/>
      <c r="BD25" s="20">
        <f t="shared" si="7"/>
        <v>0</v>
      </c>
      <c r="BE25" s="126"/>
      <c r="BF25" s="22">
        <f>IF(BD25,BD25/BD$53*100,0)</f>
        <v>0</v>
      </c>
      <c r="BG25" s="126"/>
      <c r="BH25" s="21">
        <f>(E25+K25+Q25+W25+AC25+AJ25+AP25+AV25+BB25)</f>
        <v>45609535</v>
      </c>
      <c r="BI25" s="126"/>
      <c r="BJ25" s="94">
        <v>12</v>
      </c>
      <c r="BK25" s="126"/>
      <c r="BL25" s="28">
        <v>8180</v>
      </c>
      <c r="BM25" s="126"/>
      <c r="BN25" s="28">
        <f>IF(E25,BL25,0)</f>
        <v>8180</v>
      </c>
      <c r="BO25" s="126"/>
      <c r="BP25" s="28">
        <f>IF(K25,BL25,0)</f>
        <v>8180</v>
      </c>
      <c r="BQ25" s="126"/>
      <c r="BR25" s="28">
        <f>IF(Q25,BL25,0)</f>
        <v>8180</v>
      </c>
      <c r="BS25" s="126"/>
      <c r="BT25" s="28">
        <f>IF(W25,BL25,0)</f>
        <v>8180</v>
      </c>
      <c r="BU25" s="126"/>
      <c r="BV25" s="28">
        <f>IF(AC25,BL25,0)</f>
        <v>8180</v>
      </c>
      <c r="BW25" s="126"/>
      <c r="BX25" s="28">
        <f>IF(AJ25,BL25,0)</f>
        <v>8180</v>
      </c>
      <c r="BY25" s="126"/>
      <c r="BZ25" s="28">
        <f>IF(AP25,BL25,0)</f>
        <v>8180</v>
      </c>
      <c r="CA25" s="126"/>
      <c r="CB25" s="28">
        <f>IF(AV25,BL25,0)</f>
        <v>8180</v>
      </c>
      <c r="CC25" s="126"/>
      <c r="CD25" s="28">
        <f>IF(BB25,$BL25,0)</f>
        <v>0</v>
      </c>
    </row>
    <row r="26" spans="1:82" ht="11.25" x14ac:dyDescent="0.25">
      <c r="A26" s="94">
        <v>13</v>
      </c>
      <c r="B26" s="265"/>
      <c r="C26" s="94" t="s">
        <v>96</v>
      </c>
      <c r="D26" s="126"/>
      <c r="E26" s="21">
        <v>9040471</v>
      </c>
      <c r="F26" s="126"/>
      <c r="G26" s="20">
        <f t="shared" si="10"/>
        <v>323.08165963833892</v>
      </c>
      <c r="H26" s="126"/>
      <c r="I26" s="22">
        <f>IF(G26,G26/G$53*100,0)</f>
        <v>136.23883123804313</v>
      </c>
      <c r="J26" s="126"/>
      <c r="K26" s="21">
        <v>5566651</v>
      </c>
      <c r="L26" s="126"/>
      <c r="M26" s="20">
        <f t="shared" si="0"/>
        <v>198.93685226216854</v>
      </c>
      <c r="N26" s="126"/>
      <c r="O26" s="20">
        <f>IF(M26,M26/M$53*100,0)</f>
        <v>231.91958048075884</v>
      </c>
      <c r="P26" s="126"/>
      <c r="Q26" s="21">
        <v>32229665</v>
      </c>
      <c r="R26" s="126"/>
      <c r="S26" s="20">
        <f t="shared" si="1"/>
        <v>1151.7999070831249</v>
      </c>
      <c r="T26" s="126"/>
      <c r="U26" s="20">
        <f>IF(S26,S26/S$53*100,0)</f>
        <v>141.09857064335051</v>
      </c>
      <c r="V26" s="126"/>
      <c r="W26" s="21">
        <v>15967269</v>
      </c>
      <c r="X26" s="126"/>
      <c r="Y26" s="20">
        <f t="shared" si="2"/>
        <v>570.62643842470163</v>
      </c>
      <c r="Z26" s="126"/>
      <c r="AA26" s="20">
        <f>IF(Y26,Y26/Y$53*100,0)</f>
        <v>153.31482121217468</v>
      </c>
      <c r="AB26" s="126"/>
      <c r="AC26" s="21">
        <v>18380068</v>
      </c>
      <c r="AD26" s="126"/>
      <c r="AE26" s="20">
        <f t="shared" si="3"/>
        <v>656.85326281180755</v>
      </c>
      <c r="AF26" s="126"/>
      <c r="AG26" s="20">
        <f>IF(AE26,AE26/AE$53*100,0)</f>
        <v>137.78443618230401</v>
      </c>
      <c r="AH26" s="266"/>
      <c r="AI26" s="126"/>
      <c r="AJ26" s="21">
        <v>60180809</v>
      </c>
      <c r="AK26" s="126"/>
      <c r="AL26" s="20">
        <f t="shared" si="4"/>
        <v>2150.6971981988422</v>
      </c>
      <c r="AM26" s="126"/>
      <c r="AN26" s="20">
        <f>IF(AL26,AL26/AL$53*100,0)</f>
        <v>100.29278822874099</v>
      </c>
      <c r="AO26" s="126"/>
      <c r="AP26" s="21">
        <v>5580794</v>
      </c>
      <c r="AQ26" s="126"/>
      <c r="AR26" s="20">
        <f t="shared" si="5"/>
        <v>199.4422843256379</v>
      </c>
      <c r="AS26" s="126"/>
      <c r="AT26" s="20">
        <f>IF(AR26,AR26/AR$53*100,0)</f>
        <v>110.96263969340099</v>
      </c>
      <c r="AU26" s="126"/>
      <c r="AV26" s="21">
        <v>2909100</v>
      </c>
      <c r="AW26" s="126"/>
      <c r="AX26" s="20">
        <f t="shared" si="6"/>
        <v>103.9632620970624</v>
      </c>
      <c r="AY26" s="126"/>
      <c r="AZ26" s="22">
        <f>IF(AX26,AX26/AX$53*100,0)</f>
        <v>52.707087895941363</v>
      </c>
      <c r="BA26" s="126"/>
      <c r="BB26" s="21">
        <v>0</v>
      </c>
      <c r="BC26" s="126"/>
      <c r="BD26" s="20">
        <f t="shared" si="7"/>
        <v>0</v>
      </c>
      <c r="BE26" s="126"/>
      <c r="BF26" s="22">
        <f>IF(BD26,BD26/BD$53*100,0)</f>
        <v>0</v>
      </c>
      <c r="BG26" s="126"/>
      <c r="BH26" s="21">
        <f>(E26+K26+Q26+W26+AC26+AJ26+AP26+AV26+BB26)</f>
        <v>149854827</v>
      </c>
      <c r="BI26" s="126"/>
      <c r="BJ26" s="94">
        <v>13</v>
      </c>
      <c r="BK26" s="126"/>
      <c r="BL26" s="28">
        <v>27982</v>
      </c>
      <c r="BM26" s="126"/>
      <c r="BN26" s="28">
        <f>IF(E26,BL26,0)</f>
        <v>27982</v>
      </c>
      <c r="BO26" s="126"/>
      <c r="BP26" s="28">
        <f>IF(K26,BL26,0)</f>
        <v>27982</v>
      </c>
      <c r="BQ26" s="126"/>
      <c r="BR26" s="28">
        <f>IF(Q26,BL26,0)</f>
        <v>27982</v>
      </c>
      <c r="BS26" s="126"/>
      <c r="BT26" s="28">
        <f>IF(W26,BL26,0)</f>
        <v>27982</v>
      </c>
      <c r="BU26" s="126"/>
      <c r="BV26" s="28">
        <f>IF(AC26,BL26,0)</f>
        <v>27982</v>
      </c>
      <c r="BW26" s="126"/>
      <c r="BX26" s="28">
        <f>IF(AJ26,BL26,0)</f>
        <v>27982</v>
      </c>
      <c r="BY26" s="126"/>
      <c r="BZ26" s="28">
        <f>IF(AP26,BL26,0)</f>
        <v>27982</v>
      </c>
      <c r="CA26" s="126"/>
      <c r="CB26" s="28">
        <f>IF(AV26,BL26,0)</f>
        <v>27982</v>
      </c>
      <c r="CC26" s="126"/>
      <c r="CD26" s="28">
        <f>IF(BB26,$BL26,0)</f>
        <v>0</v>
      </c>
    </row>
    <row r="27" spans="1:82" ht="11.25" x14ac:dyDescent="0.25">
      <c r="A27" s="94">
        <v>14</v>
      </c>
      <c r="B27" s="267"/>
      <c r="C27" s="94" t="s">
        <v>97</v>
      </c>
      <c r="D27" s="126"/>
      <c r="E27" s="21">
        <v>1803648</v>
      </c>
      <c r="F27" s="126"/>
      <c r="G27" s="20">
        <f t="shared" si="10"/>
        <v>268.39999999999998</v>
      </c>
      <c r="H27" s="126"/>
      <c r="I27" s="22">
        <f>IF(G27,G27/G$53*100,0)</f>
        <v>113.18037162871984</v>
      </c>
      <c r="J27" s="126"/>
      <c r="K27" s="21">
        <v>601040</v>
      </c>
      <c r="L27" s="126"/>
      <c r="M27" s="20">
        <f t="shared" si="0"/>
        <v>89.44047619047619</v>
      </c>
      <c r="N27" s="126"/>
      <c r="O27" s="20">
        <f>IF(M27,M27/M$53*100,0)</f>
        <v>104.2692567024154</v>
      </c>
      <c r="P27" s="126"/>
      <c r="Q27" s="21">
        <v>5103922</v>
      </c>
      <c r="R27" s="126"/>
      <c r="S27" s="20">
        <f t="shared" si="1"/>
        <v>759.51220238095243</v>
      </c>
      <c r="T27" s="126"/>
      <c r="U27" s="20">
        <f>IF(S27,S27/S$53*100,0)</f>
        <v>93.042277120449029</v>
      </c>
      <c r="V27" s="126"/>
      <c r="W27" s="21">
        <v>3844303</v>
      </c>
      <c r="X27" s="126"/>
      <c r="Y27" s="20">
        <f t="shared" si="2"/>
        <v>572.06889880952383</v>
      </c>
      <c r="Z27" s="126"/>
      <c r="AA27" s="20">
        <f>IF(Y27,Y27/Y$53*100,0)</f>
        <v>153.70237871234093</v>
      </c>
      <c r="AB27" s="126"/>
      <c r="AC27" s="21">
        <v>7510573</v>
      </c>
      <c r="AD27" s="126"/>
      <c r="AE27" s="20">
        <f t="shared" si="3"/>
        <v>1117.6447916666666</v>
      </c>
      <c r="AF27" s="126"/>
      <c r="AG27" s="20">
        <f>IF(AE27,AE27/AE$53*100,0)</f>
        <v>234.44209870051375</v>
      </c>
      <c r="AH27" s="266"/>
      <c r="AI27" s="126"/>
      <c r="AJ27" s="21">
        <v>18617093</v>
      </c>
      <c r="AK27" s="126"/>
      <c r="AL27" s="20">
        <f t="shared" si="4"/>
        <v>2770.4007440476189</v>
      </c>
      <c r="AM27" s="126"/>
      <c r="AN27" s="20">
        <f>IF(AL27,AL27/AL$53*100,0)</f>
        <v>129.19122941351674</v>
      </c>
      <c r="AO27" s="126"/>
      <c r="AP27" s="21">
        <v>1955128</v>
      </c>
      <c r="AQ27" s="126"/>
      <c r="AR27" s="20">
        <f t="shared" si="5"/>
        <v>290.94166666666666</v>
      </c>
      <c r="AS27" s="126"/>
      <c r="AT27" s="20">
        <f>IF(AR27,AR27/AR$53*100,0)</f>
        <v>161.86966289164644</v>
      </c>
      <c r="AU27" s="126"/>
      <c r="AV27" s="21">
        <v>975404</v>
      </c>
      <c r="AW27" s="126"/>
      <c r="AX27" s="20">
        <f t="shared" si="6"/>
        <v>145.14940476190475</v>
      </c>
      <c r="AY27" s="126"/>
      <c r="AZ27" s="22">
        <f>IF(AX27,AX27/AX$53*100,0)</f>
        <v>73.587556609051944</v>
      </c>
      <c r="BA27" s="126"/>
      <c r="BB27" s="21">
        <v>0</v>
      </c>
      <c r="BC27" s="126"/>
      <c r="BD27" s="20">
        <f t="shared" si="7"/>
        <v>0</v>
      </c>
      <c r="BE27" s="126"/>
      <c r="BF27" s="22">
        <f>IF(BD27,BD27/BD$53*100,0)</f>
        <v>0</v>
      </c>
      <c r="BG27" s="126"/>
      <c r="BH27" s="21">
        <f>(E27+K27+Q27+W27+AC27+AJ27+AP27+AV27+BB27)</f>
        <v>40411111</v>
      </c>
      <c r="BI27" s="126"/>
      <c r="BJ27" s="94">
        <v>14</v>
      </c>
      <c r="BK27" s="126"/>
      <c r="BL27" s="28">
        <v>6720</v>
      </c>
      <c r="BM27" s="126"/>
      <c r="BN27" s="28">
        <f>IF(E27,BL27,0)</f>
        <v>6720</v>
      </c>
      <c r="BO27" s="126"/>
      <c r="BP27" s="28">
        <f>IF(K27,BL27,0)</f>
        <v>6720</v>
      </c>
      <c r="BQ27" s="126"/>
      <c r="BR27" s="28">
        <f>IF(Q27,BL27,0)</f>
        <v>6720</v>
      </c>
      <c r="BS27" s="126"/>
      <c r="BT27" s="28">
        <f>IF(W27,BL27,0)</f>
        <v>6720</v>
      </c>
      <c r="BU27" s="126"/>
      <c r="BV27" s="28">
        <f>IF(AC27,BL27,0)</f>
        <v>6720</v>
      </c>
      <c r="BW27" s="126"/>
      <c r="BX27" s="28">
        <f>IF(AJ27,BL27,0)</f>
        <v>6720</v>
      </c>
      <c r="BY27" s="126"/>
      <c r="BZ27" s="28">
        <f>IF(AP27,BL27,0)</f>
        <v>6720</v>
      </c>
      <c r="CA27" s="126"/>
      <c r="CB27" s="28">
        <f>IF(AV27,BL27,0)</f>
        <v>6720</v>
      </c>
      <c r="CC27" s="126"/>
      <c r="CD27" s="28">
        <f>IF(BB27,$BL27,0)</f>
        <v>0</v>
      </c>
    </row>
    <row r="28" spans="1:82" ht="11.25" x14ac:dyDescent="0.25">
      <c r="A28" s="94">
        <v>15</v>
      </c>
      <c r="B28" s="265"/>
      <c r="C28" s="94" t="s">
        <v>98</v>
      </c>
      <c r="D28" s="126"/>
      <c r="E28" s="21">
        <v>63709072</v>
      </c>
      <c r="F28" s="126"/>
      <c r="G28" s="20">
        <f t="shared" si="10"/>
        <v>464.52789687053399</v>
      </c>
      <c r="H28" s="126"/>
      <c r="I28" s="22">
        <f>IF(G28,G28/G$53*100,0)</f>
        <v>195.88464977538999</v>
      </c>
      <c r="J28" s="126"/>
      <c r="K28" s="21">
        <v>8481060</v>
      </c>
      <c r="L28" s="126"/>
      <c r="M28" s="20">
        <f t="shared" si="0"/>
        <v>61.838743547116984</v>
      </c>
      <c r="N28" s="126"/>
      <c r="O28" s="20">
        <f>IF(M28,M28/M$53*100,0)</f>
        <v>72.091295794730542</v>
      </c>
      <c r="P28" s="126"/>
      <c r="Q28" s="21">
        <v>106198569</v>
      </c>
      <c r="R28" s="126"/>
      <c r="S28" s="20">
        <f t="shared" si="1"/>
        <v>774.33552804269834</v>
      </c>
      <c r="T28" s="126"/>
      <c r="U28" s="20">
        <f>IF(S28,S28/S$53*100,0)</f>
        <v>94.858174178775755</v>
      </c>
      <c r="V28" s="126"/>
      <c r="W28" s="21">
        <v>55256888</v>
      </c>
      <c r="X28" s="126"/>
      <c r="Y28" s="20">
        <f t="shared" si="2"/>
        <v>402.89969959459853</v>
      </c>
      <c r="Z28" s="126"/>
      <c r="AA28" s="20">
        <f>IF(Y28,Y28/Y$53*100,0)</f>
        <v>108.25032148932901</v>
      </c>
      <c r="AB28" s="126"/>
      <c r="AC28" s="21">
        <v>72637342</v>
      </c>
      <c r="AD28" s="126"/>
      <c r="AE28" s="20">
        <f t="shared" si="3"/>
        <v>529.62742438825205</v>
      </c>
      <c r="AF28" s="126"/>
      <c r="AG28" s="20">
        <f>IF(AE28,AE28/AE$53*100,0)</f>
        <v>111.09698343224758</v>
      </c>
      <c r="AH28" s="266"/>
      <c r="AI28" s="126"/>
      <c r="AJ28" s="21">
        <v>296213734</v>
      </c>
      <c r="AK28" s="126"/>
      <c r="AL28" s="20">
        <f t="shared" si="4"/>
        <v>2159.8108175110101</v>
      </c>
      <c r="AM28" s="126"/>
      <c r="AN28" s="20">
        <f>IF(AL28,AL28/AL$53*100,0)</f>
        <v>100.7177807811273</v>
      </c>
      <c r="AO28" s="126"/>
      <c r="AP28" s="21">
        <v>24995905</v>
      </c>
      <c r="AQ28" s="126"/>
      <c r="AR28" s="20">
        <f t="shared" si="5"/>
        <v>182.25497273018928</v>
      </c>
      <c r="AS28" s="126"/>
      <c r="AT28" s="20">
        <f>IF(AR28,AR28/AR$53*100,0)</f>
        <v>101.40022683640578</v>
      </c>
      <c r="AU28" s="126"/>
      <c r="AV28" s="21">
        <v>27501893</v>
      </c>
      <c r="AW28" s="126"/>
      <c r="AX28" s="20">
        <f t="shared" si="6"/>
        <v>200.52711669145739</v>
      </c>
      <c r="AY28" s="126"/>
      <c r="AZ28" s="22">
        <f>IF(AX28,AX28/AX$53*100,0)</f>
        <v>101.66283888926742</v>
      </c>
      <c r="BA28" s="126"/>
      <c r="BB28" s="21">
        <v>0</v>
      </c>
      <c r="BC28" s="126"/>
      <c r="BD28" s="20">
        <f t="shared" si="7"/>
        <v>0</v>
      </c>
      <c r="BE28" s="126"/>
      <c r="BF28" s="22">
        <f>IF(BD28,BD28/BD$53*100,0)</f>
        <v>0</v>
      </c>
      <c r="BG28" s="126"/>
      <c r="BH28" s="21">
        <f>(E28+K28+Q28+W28+AC28+AJ28+AP28+AV28+BB28)</f>
        <v>654994463</v>
      </c>
      <c r="BI28" s="126"/>
      <c r="BJ28" s="94">
        <v>15</v>
      </c>
      <c r="BK28" s="126"/>
      <c r="BL28" s="28">
        <v>137148</v>
      </c>
      <c r="BM28" s="126"/>
      <c r="BN28" s="28">
        <f>IF(E28,BL28,0)</f>
        <v>137148</v>
      </c>
      <c r="BO28" s="126"/>
      <c r="BP28" s="28">
        <f>IF(K28,BL28,0)</f>
        <v>137148</v>
      </c>
      <c r="BQ28" s="126"/>
      <c r="BR28" s="28">
        <f>IF(Q28,BL28,0)</f>
        <v>137148</v>
      </c>
      <c r="BS28" s="126"/>
      <c r="BT28" s="28">
        <f>IF(W28,BL28,0)</f>
        <v>137148</v>
      </c>
      <c r="BU28" s="126"/>
      <c r="BV28" s="28">
        <f>IF(AC28,BL28,0)</f>
        <v>137148</v>
      </c>
      <c r="BW28" s="126"/>
      <c r="BX28" s="28">
        <f>IF(AJ28,BL28,0)</f>
        <v>137148</v>
      </c>
      <c r="BY28" s="126"/>
      <c r="BZ28" s="28">
        <f>IF(AP28,BL28,0)</f>
        <v>137148</v>
      </c>
      <c r="CA28" s="126"/>
      <c r="CB28" s="28">
        <f>IF(AV28,BL28,0)</f>
        <v>137148</v>
      </c>
      <c r="CC28" s="126"/>
      <c r="CD28" s="28">
        <f>IF(BB28,$BL28,0)</f>
        <v>0</v>
      </c>
    </row>
    <row r="29" spans="1:82" ht="11.25" x14ac:dyDescent="0.25">
      <c r="A29" s="94">
        <v>16</v>
      </c>
      <c r="B29" s="265"/>
      <c r="C29" s="94" t="s">
        <v>99</v>
      </c>
      <c r="D29" s="126"/>
      <c r="E29" s="21">
        <v>5784084</v>
      </c>
      <c r="F29" s="126"/>
      <c r="G29" s="20">
        <f t="shared" ref="G29:G33" si="11">IFERROR(E29/$BL29,0)</f>
        <v>105.52972085385879</v>
      </c>
      <c r="H29" s="126"/>
      <c r="I29" s="22">
        <f>IF(G29,G29/G$53*100,0)</f>
        <v>44.500346587611041</v>
      </c>
      <c r="J29" s="126"/>
      <c r="K29" s="21">
        <v>2850785</v>
      </c>
      <c r="L29" s="126"/>
      <c r="M29" s="20">
        <f t="shared" si="0"/>
        <v>52.012132822477653</v>
      </c>
      <c r="N29" s="126"/>
      <c r="O29" s="20">
        <f>IF(M29,M29/M$53*100,0)</f>
        <v>60.635482500757618</v>
      </c>
      <c r="P29" s="126"/>
      <c r="Q29" s="21">
        <v>36903616</v>
      </c>
      <c r="R29" s="126"/>
      <c r="S29" s="20">
        <f t="shared" si="1"/>
        <v>673.30078452837074</v>
      </c>
      <c r="T29" s="126"/>
      <c r="U29" s="20">
        <f>IF(S29,S29/S$53*100,0)</f>
        <v>82.481147746041103</v>
      </c>
      <c r="V29" s="126"/>
      <c r="W29" s="21">
        <v>13704133</v>
      </c>
      <c r="X29" s="126"/>
      <c r="Y29" s="20">
        <f t="shared" si="2"/>
        <v>250.02979383324211</v>
      </c>
      <c r="Z29" s="126"/>
      <c r="AA29" s="20">
        <f>IF(Y29,Y29/Y$53*100,0)</f>
        <v>67.177527289280619</v>
      </c>
      <c r="AB29" s="126"/>
      <c r="AC29" s="21">
        <v>20186809</v>
      </c>
      <c r="AD29" s="126"/>
      <c r="AE29" s="20">
        <f t="shared" si="3"/>
        <v>368.30521802590766</v>
      </c>
      <c r="AF29" s="126"/>
      <c r="AG29" s="20">
        <f>IF(AE29,AE29/AE$53*100,0)</f>
        <v>77.257326227577067</v>
      </c>
      <c r="AH29" s="266"/>
      <c r="AI29" s="126"/>
      <c r="AJ29" s="21">
        <v>98736842</v>
      </c>
      <c r="AK29" s="126"/>
      <c r="AL29" s="20">
        <f t="shared" si="4"/>
        <v>1801.4384601350118</v>
      </c>
      <c r="AM29" s="126"/>
      <c r="AN29" s="20">
        <f>IF(AL29,AL29/AL$53*100,0)</f>
        <v>84.005914984563105</v>
      </c>
      <c r="AO29" s="126"/>
      <c r="AP29" s="21">
        <v>6540830</v>
      </c>
      <c r="AQ29" s="126"/>
      <c r="AR29" s="20">
        <f t="shared" si="5"/>
        <v>119.33643495712461</v>
      </c>
      <c r="AS29" s="126"/>
      <c r="AT29" s="20">
        <f>IF(AR29,AR29/AR$53*100,0)</f>
        <v>66.394575649874781</v>
      </c>
      <c r="AU29" s="126"/>
      <c r="AV29" s="21">
        <v>4846643</v>
      </c>
      <c r="AW29" s="126"/>
      <c r="AX29" s="20">
        <f t="shared" si="6"/>
        <v>88.426254333150879</v>
      </c>
      <c r="AY29" s="126"/>
      <c r="AZ29" s="22">
        <f>IF(AX29,AX29/AX$53*100,0)</f>
        <v>44.83016659380047</v>
      </c>
      <c r="BA29" s="126"/>
      <c r="BB29" s="21">
        <v>0</v>
      </c>
      <c r="BC29" s="126"/>
      <c r="BD29" s="20">
        <f t="shared" si="7"/>
        <v>0</v>
      </c>
      <c r="BE29" s="126"/>
      <c r="BF29" s="22">
        <f>IF(BD29,BD29/BD$53*100,0)</f>
        <v>0</v>
      </c>
      <c r="BG29" s="126"/>
      <c r="BH29" s="21">
        <f>(E29+K29+Q29+W29+AC29+AJ29+AP29+AV29+BB29)</f>
        <v>189553742</v>
      </c>
      <c r="BI29" s="126"/>
      <c r="BJ29" s="94">
        <v>16</v>
      </c>
      <c r="BK29" s="126"/>
      <c r="BL29" s="28">
        <v>54810</v>
      </c>
      <c r="BM29" s="126"/>
      <c r="BN29" s="28">
        <f>IF(E29,BL29,0)</f>
        <v>54810</v>
      </c>
      <c r="BO29" s="126"/>
      <c r="BP29" s="28">
        <f>IF(K29,BL29,0)</f>
        <v>54810</v>
      </c>
      <c r="BQ29" s="126"/>
      <c r="BR29" s="28">
        <f>IF(Q29,BL29,0)</f>
        <v>54810</v>
      </c>
      <c r="BS29" s="126"/>
      <c r="BT29" s="28">
        <f>IF(W29,BL29,0)</f>
        <v>54810</v>
      </c>
      <c r="BU29" s="126"/>
      <c r="BV29" s="28">
        <f>IF(AC29,BL29,0)</f>
        <v>54810</v>
      </c>
      <c r="BW29" s="126"/>
      <c r="BX29" s="28">
        <f>IF(AJ29,BL29,0)</f>
        <v>54810</v>
      </c>
      <c r="BY29" s="126"/>
      <c r="BZ29" s="28">
        <f>IF(AP29,BL29,0)</f>
        <v>54810</v>
      </c>
      <c r="CA29" s="126"/>
      <c r="CB29" s="28">
        <f>IF(AV29,BL29,0)</f>
        <v>54810</v>
      </c>
      <c r="CC29" s="126"/>
      <c r="CD29" s="28">
        <f>IF(BB29,$BL29,0)</f>
        <v>0</v>
      </c>
    </row>
    <row r="30" spans="1:82" ht="11.25" x14ac:dyDescent="0.25">
      <c r="A30" s="94">
        <v>17</v>
      </c>
      <c r="B30" s="267"/>
      <c r="C30" s="94" t="s">
        <v>100</v>
      </c>
      <c r="D30" s="126"/>
      <c r="E30" s="21">
        <v>0</v>
      </c>
      <c r="F30" s="126"/>
      <c r="G30" s="20">
        <f t="shared" si="11"/>
        <v>0</v>
      </c>
      <c r="H30" s="126"/>
      <c r="I30" s="22">
        <f>IF(G30,G30/G$53*100,0)</f>
        <v>0</v>
      </c>
      <c r="J30" s="126"/>
      <c r="K30" s="21">
        <v>0</v>
      </c>
      <c r="L30" s="126"/>
      <c r="M30" s="20">
        <f t="shared" si="0"/>
        <v>0</v>
      </c>
      <c r="N30" s="126"/>
      <c r="O30" s="20">
        <f>IF(M30,M30/M$53*100,0)</f>
        <v>0</v>
      </c>
      <c r="P30" s="126"/>
      <c r="Q30" s="21">
        <v>0</v>
      </c>
      <c r="R30" s="126"/>
      <c r="S30" s="20">
        <f t="shared" si="1"/>
        <v>0</v>
      </c>
      <c r="T30" s="126"/>
      <c r="U30" s="20">
        <f>IF(S30,S30/S$53*100,0)</f>
        <v>0</v>
      </c>
      <c r="V30" s="126"/>
      <c r="W30" s="21">
        <v>0</v>
      </c>
      <c r="X30" s="126"/>
      <c r="Y30" s="20">
        <f t="shared" si="2"/>
        <v>0</v>
      </c>
      <c r="Z30" s="126"/>
      <c r="AA30" s="20">
        <f>IF(Y30,Y30/Y$53*100,0)</f>
        <v>0</v>
      </c>
      <c r="AB30" s="126"/>
      <c r="AC30" s="21">
        <v>0</v>
      </c>
      <c r="AD30" s="126"/>
      <c r="AE30" s="20">
        <f t="shared" si="3"/>
        <v>0</v>
      </c>
      <c r="AF30" s="126"/>
      <c r="AG30" s="20">
        <f>IF(AE30,AE30/AE$53*100,0)</f>
        <v>0</v>
      </c>
      <c r="AH30" s="266"/>
      <c r="AI30" s="126"/>
      <c r="AJ30" s="21">
        <v>0</v>
      </c>
      <c r="AK30" s="126"/>
      <c r="AL30" s="20">
        <f t="shared" si="4"/>
        <v>0</v>
      </c>
      <c r="AM30" s="126"/>
      <c r="AN30" s="20">
        <f>IF(AL30,AL30/AL$53*100,0)</f>
        <v>0</v>
      </c>
      <c r="AO30" s="126"/>
      <c r="AP30" s="21">
        <v>0</v>
      </c>
      <c r="AQ30" s="126"/>
      <c r="AR30" s="20">
        <f t="shared" si="5"/>
        <v>0</v>
      </c>
      <c r="AS30" s="126"/>
      <c r="AT30" s="20">
        <f>IF(AR30,AR30/AR$53*100,0)</f>
        <v>0</v>
      </c>
      <c r="AU30" s="126"/>
      <c r="AV30" s="21">
        <v>0</v>
      </c>
      <c r="AW30" s="126"/>
      <c r="AX30" s="20">
        <f t="shared" si="6"/>
        <v>0</v>
      </c>
      <c r="AY30" s="126"/>
      <c r="AZ30" s="22">
        <f>IF(AX30,AX30/AX$53*100,0)</f>
        <v>0</v>
      </c>
      <c r="BA30" s="126"/>
      <c r="BB30" s="21">
        <v>0</v>
      </c>
      <c r="BC30" s="126"/>
      <c r="BD30" s="20">
        <f t="shared" si="7"/>
        <v>0</v>
      </c>
      <c r="BE30" s="126"/>
      <c r="BF30" s="22">
        <f>IF(BD30,BD30/BD$53*100,0)</f>
        <v>0</v>
      </c>
      <c r="BG30" s="126"/>
      <c r="BH30" s="21">
        <f>(E30+K30+Q30+W30+AC30+AJ30+AP30+AV30+BB30)</f>
        <v>0</v>
      </c>
      <c r="BI30" s="126"/>
      <c r="BJ30" s="94">
        <v>17</v>
      </c>
      <c r="BK30" s="126"/>
      <c r="BL30" s="28">
        <v>0</v>
      </c>
      <c r="BM30" s="126"/>
      <c r="BN30" s="28">
        <f>IF(E30,BL30,0)</f>
        <v>0</v>
      </c>
      <c r="BO30" s="126"/>
      <c r="BP30" s="28">
        <f>IF(K30,BL30,0)</f>
        <v>0</v>
      </c>
      <c r="BQ30" s="126"/>
      <c r="BR30" s="28">
        <f>IF(Q30,BL30,0)</f>
        <v>0</v>
      </c>
      <c r="BS30" s="126"/>
      <c r="BT30" s="28">
        <f>IF(W30,BL30,0)</f>
        <v>0</v>
      </c>
      <c r="BU30" s="126"/>
      <c r="BV30" s="28">
        <f>IF(AC30,BL30,0)</f>
        <v>0</v>
      </c>
      <c r="BW30" s="126"/>
      <c r="BX30" s="28">
        <f>IF(AJ30,BL30,0)</f>
        <v>0</v>
      </c>
      <c r="BY30" s="126"/>
      <c r="BZ30" s="28">
        <f>IF(AP30,BL30,0)</f>
        <v>0</v>
      </c>
      <c r="CA30" s="126"/>
      <c r="CB30" s="28">
        <f>IF(AV30,BL30,0)</f>
        <v>0</v>
      </c>
      <c r="CC30" s="126"/>
      <c r="CD30" s="28">
        <f>IF(BB30,$BL30,0)</f>
        <v>0</v>
      </c>
    </row>
    <row r="31" spans="1:82" ht="11.25" x14ac:dyDescent="0.25">
      <c r="A31" s="94">
        <v>18</v>
      </c>
      <c r="B31" s="265"/>
      <c r="C31" s="94" t="s">
        <v>101</v>
      </c>
      <c r="D31" s="126"/>
      <c r="E31" s="21">
        <v>1601285</v>
      </c>
      <c r="F31" s="126"/>
      <c r="G31" s="20">
        <f t="shared" si="11"/>
        <v>214.10415830993449</v>
      </c>
      <c r="H31" s="126"/>
      <c r="I31" s="22">
        <f>IF(G31,G31/G$53*100,0)</f>
        <v>90.28460583000242</v>
      </c>
      <c r="J31" s="126"/>
      <c r="K31" s="21">
        <v>357646</v>
      </c>
      <c r="L31" s="126"/>
      <c r="M31" s="20">
        <f t="shared" si="0"/>
        <v>47.820029415697284</v>
      </c>
      <c r="N31" s="126"/>
      <c r="O31" s="20">
        <f>IF(M31,M31/M$53*100,0)</f>
        <v>55.748349461419032</v>
      </c>
      <c r="P31" s="126"/>
      <c r="Q31" s="21">
        <v>3968233</v>
      </c>
      <c r="R31" s="126"/>
      <c r="S31" s="20">
        <f t="shared" si="1"/>
        <v>530.58336676026204</v>
      </c>
      <c r="T31" s="126"/>
      <c r="U31" s="20">
        <f>IF(S31,S31/S$53*100,0)</f>
        <v>64.997882181289896</v>
      </c>
      <c r="V31" s="126"/>
      <c r="W31" s="21">
        <v>3844600</v>
      </c>
      <c r="X31" s="126"/>
      <c r="Y31" s="20">
        <f t="shared" si="2"/>
        <v>514.0526808396844</v>
      </c>
      <c r="Z31" s="126"/>
      <c r="AA31" s="20">
        <f>IF(Y31,Y31/Y$53*100,0)</f>
        <v>138.11469211652224</v>
      </c>
      <c r="AB31" s="126"/>
      <c r="AC31" s="21">
        <v>3197139</v>
      </c>
      <c r="AD31" s="126"/>
      <c r="AE31" s="20">
        <f t="shared" si="3"/>
        <v>427.48215002005617</v>
      </c>
      <c r="AF31" s="126"/>
      <c r="AG31" s="20">
        <f>IF(AE31,AE31/AE$53*100,0)</f>
        <v>89.670540367533889</v>
      </c>
      <c r="AH31" s="266"/>
      <c r="AI31" s="126"/>
      <c r="AJ31" s="21">
        <v>8151497</v>
      </c>
      <c r="AK31" s="126"/>
      <c r="AL31" s="20">
        <f t="shared" si="4"/>
        <v>1089.9180371707448</v>
      </c>
      <c r="AM31" s="126"/>
      <c r="AN31" s="20">
        <f>IF(AL31,AL31/AL$53*100,0)</f>
        <v>50.82580615262615</v>
      </c>
      <c r="AO31" s="126"/>
      <c r="AP31" s="21">
        <v>805048</v>
      </c>
      <c r="AQ31" s="126"/>
      <c r="AR31" s="20">
        <f t="shared" si="5"/>
        <v>107.64112849311405</v>
      </c>
      <c r="AS31" s="126"/>
      <c r="AT31" s="20">
        <f>IF(AR31,AR31/AR$53*100,0)</f>
        <v>59.887720387672573</v>
      </c>
      <c r="AU31" s="126"/>
      <c r="AV31" s="21">
        <v>748958</v>
      </c>
      <c r="AW31" s="126"/>
      <c r="AX31" s="20">
        <f t="shared" si="6"/>
        <v>100.14146276240139</v>
      </c>
      <c r="AY31" s="126"/>
      <c r="AZ31" s="22">
        <f>IF(AX31,AX31/AX$53*100,0)</f>
        <v>50.769519668575015</v>
      </c>
      <c r="BA31" s="126"/>
      <c r="BB31" s="21">
        <v>0</v>
      </c>
      <c r="BC31" s="126"/>
      <c r="BD31" s="20">
        <f t="shared" si="7"/>
        <v>0</v>
      </c>
      <c r="BE31" s="126"/>
      <c r="BF31" s="22">
        <f>IF(BD31,BD31/BD$53*100,0)</f>
        <v>0</v>
      </c>
      <c r="BG31" s="126"/>
      <c r="BH31" s="21">
        <f>(E31+K31+Q31+W31+AC31+AJ31+AP31+AV31+BB31)</f>
        <v>22674406</v>
      </c>
      <c r="BI31" s="126"/>
      <c r="BJ31" s="94">
        <v>18</v>
      </c>
      <c r="BK31" s="126"/>
      <c r="BL31" s="28">
        <v>7479</v>
      </c>
      <c r="BM31" s="126"/>
      <c r="BN31" s="28">
        <f>IF(E31,BL31,0)</f>
        <v>7479</v>
      </c>
      <c r="BO31" s="126"/>
      <c r="BP31" s="28">
        <f>IF(K31,BL31,0)</f>
        <v>7479</v>
      </c>
      <c r="BQ31" s="126"/>
      <c r="BR31" s="28">
        <f>IF(Q31,BL31,0)</f>
        <v>7479</v>
      </c>
      <c r="BS31" s="126"/>
      <c r="BT31" s="28">
        <f>IF(W31,BL31,0)</f>
        <v>7479</v>
      </c>
      <c r="BU31" s="126"/>
      <c r="BV31" s="28">
        <f>IF(AC31,BL31,0)</f>
        <v>7479</v>
      </c>
      <c r="BW31" s="126"/>
      <c r="BX31" s="28">
        <f>IF(AJ31,BL31,0)</f>
        <v>7479</v>
      </c>
      <c r="BY31" s="126"/>
      <c r="BZ31" s="28">
        <f>IF(AP31,BL31,0)</f>
        <v>7479</v>
      </c>
      <c r="CA31" s="126"/>
      <c r="CB31" s="28">
        <f>IF(AV31,BL31,0)</f>
        <v>7479</v>
      </c>
      <c r="CC31" s="126"/>
      <c r="CD31" s="28">
        <f>IF(BB31,$BL31,0)</f>
        <v>0</v>
      </c>
    </row>
    <row r="32" spans="1:82" ht="11.25" x14ac:dyDescent="0.25">
      <c r="A32" s="94">
        <v>19</v>
      </c>
      <c r="B32" s="267"/>
      <c r="C32" s="94" t="s">
        <v>102</v>
      </c>
      <c r="D32" s="126"/>
      <c r="E32" s="21">
        <v>12355374</v>
      </c>
      <c r="F32" s="126"/>
      <c r="G32" s="20">
        <f t="shared" si="11"/>
        <v>153.68336339324586</v>
      </c>
      <c r="H32" s="126"/>
      <c r="I32" s="22">
        <f>IF(G32,G32/G$53*100,0)</f>
        <v>64.806036445600455</v>
      </c>
      <c r="J32" s="126"/>
      <c r="K32" s="21">
        <v>7143425</v>
      </c>
      <c r="L32" s="126"/>
      <c r="M32" s="20">
        <f t="shared" si="0"/>
        <v>88.854095403943035</v>
      </c>
      <c r="N32" s="126"/>
      <c r="O32" s="20">
        <f>IF(M32,M32/M$53*100,0)</f>
        <v>103.58565693460801</v>
      </c>
      <c r="P32" s="126"/>
      <c r="Q32" s="21">
        <v>63128629</v>
      </c>
      <c r="R32" s="126"/>
      <c r="S32" s="20">
        <f t="shared" si="1"/>
        <v>785.23078549661045</v>
      </c>
      <c r="T32" s="126"/>
      <c r="U32" s="20">
        <f>IF(S32,S32/S$53*100,0)</f>
        <v>96.192872370783306</v>
      </c>
      <c r="V32" s="126"/>
      <c r="W32" s="21">
        <v>26908237</v>
      </c>
      <c r="X32" s="126"/>
      <c r="Y32" s="20">
        <f t="shared" si="2"/>
        <v>334.7003793768269</v>
      </c>
      <c r="Z32" s="126"/>
      <c r="AA32" s="20">
        <f>IF(Y32,Y32/Y$53*100,0)</f>
        <v>89.926658437815405</v>
      </c>
      <c r="AB32" s="126"/>
      <c r="AC32" s="21">
        <v>52329465</v>
      </c>
      <c r="AD32" s="126"/>
      <c r="AE32" s="20">
        <f t="shared" si="3"/>
        <v>650.90447167112382</v>
      </c>
      <c r="AF32" s="126"/>
      <c r="AG32" s="20">
        <f>IF(AE32,AE32/AE$53*100,0)</f>
        <v>136.53659152705075</v>
      </c>
      <c r="AH32" s="266"/>
      <c r="AI32" s="126"/>
      <c r="AJ32" s="21">
        <v>124092210</v>
      </c>
      <c r="AK32" s="126"/>
      <c r="AL32" s="20">
        <f t="shared" si="4"/>
        <v>1543.5314385222962</v>
      </c>
      <c r="AM32" s="126"/>
      <c r="AN32" s="20">
        <f>IF(AL32,AL32/AL$53*100,0)</f>
        <v>71.97901769610624</v>
      </c>
      <c r="AO32" s="126"/>
      <c r="AP32" s="21">
        <v>10918990</v>
      </c>
      <c r="AQ32" s="126"/>
      <c r="AR32" s="20">
        <f t="shared" si="5"/>
        <v>135.81677965047578</v>
      </c>
      <c r="AS32" s="126"/>
      <c r="AT32" s="20">
        <f>IF(AR32,AR32/AR$53*100,0)</f>
        <v>75.56365710326196</v>
      </c>
      <c r="AU32" s="126"/>
      <c r="AV32" s="21">
        <v>5655373</v>
      </c>
      <c r="AW32" s="126"/>
      <c r="AX32" s="20">
        <f t="shared" si="6"/>
        <v>70.344834877790902</v>
      </c>
      <c r="AY32" s="126"/>
      <c r="AZ32" s="22">
        <f>IF(AX32,AX32/AX$53*100,0)</f>
        <v>35.663284511673396</v>
      </c>
      <c r="BA32" s="126"/>
      <c r="BB32" s="21">
        <v>0</v>
      </c>
      <c r="BC32" s="126"/>
      <c r="BD32" s="20">
        <f t="shared" si="7"/>
        <v>0</v>
      </c>
      <c r="BE32" s="126"/>
      <c r="BF32" s="22">
        <f>IF(BD32,BD32/BD$53*100,0)</f>
        <v>0</v>
      </c>
      <c r="BG32" s="126"/>
      <c r="BH32" s="21">
        <f>(E32+K32+Q32+W32+AC32+AJ32+AP32+AV32+BB32)</f>
        <v>302531703</v>
      </c>
      <c r="BI32" s="126"/>
      <c r="BJ32" s="94">
        <v>19</v>
      </c>
      <c r="BK32" s="126"/>
      <c r="BL32" s="28">
        <v>80395</v>
      </c>
      <c r="BM32" s="126"/>
      <c r="BN32" s="28">
        <f>IF(E32,BL32,0)</f>
        <v>80395</v>
      </c>
      <c r="BO32" s="126"/>
      <c r="BP32" s="28">
        <f>IF(K32,BL32,0)</f>
        <v>80395</v>
      </c>
      <c r="BQ32" s="126"/>
      <c r="BR32" s="28">
        <f>IF(Q32,BL32,0)</f>
        <v>80395</v>
      </c>
      <c r="BS32" s="126"/>
      <c r="BT32" s="28">
        <f>IF(W32,BL32,0)</f>
        <v>80395</v>
      </c>
      <c r="BU32" s="126"/>
      <c r="BV32" s="28">
        <f>IF(AC32,BL32,0)</f>
        <v>80395</v>
      </c>
      <c r="BW32" s="126"/>
      <c r="BX32" s="28">
        <f>IF(AJ32,BL32,0)</f>
        <v>80395</v>
      </c>
      <c r="BY32" s="126"/>
      <c r="BZ32" s="28">
        <f>IF(AP32,BL32,0)</f>
        <v>80395</v>
      </c>
      <c r="CA32" s="126"/>
      <c r="CB32" s="28">
        <f>IF(AV32,BL32,0)</f>
        <v>80395</v>
      </c>
      <c r="CC32" s="126"/>
      <c r="CD32" s="28">
        <f>IF(BB32,$BL32,0)</f>
        <v>0</v>
      </c>
    </row>
    <row r="33" spans="1:82" ht="11.25" x14ac:dyDescent="0.25">
      <c r="A33" s="94">
        <v>20</v>
      </c>
      <c r="B33" s="267"/>
      <c r="C33" s="94" t="s">
        <v>103</v>
      </c>
      <c r="D33" s="126"/>
      <c r="E33" s="21">
        <v>7100088</v>
      </c>
      <c r="F33" s="126"/>
      <c r="G33" s="20">
        <f t="shared" si="11"/>
        <v>165.99850369400542</v>
      </c>
      <c r="H33" s="126"/>
      <c r="I33" s="22">
        <f>IF(G33,G33/G$53*100,0)</f>
        <v>69.999151780547521</v>
      </c>
      <c r="J33" s="126"/>
      <c r="K33" s="21">
        <v>1848993</v>
      </c>
      <c r="L33" s="126"/>
      <c r="M33" s="20">
        <f t="shared" si="0"/>
        <v>43.229051716075936</v>
      </c>
      <c r="N33" s="126"/>
      <c r="O33" s="20">
        <f>IF(M33,M33/M$53*100,0)</f>
        <v>50.396210780298553</v>
      </c>
      <c r="P33" s="126"/>
      <c r="Q33" s="21">
        <v>35769311</v>
      </c>
      <c r="R33" s="126"/>
      <c r="S33" s="20">
        <f t="shared" si="1"/>
        <v>836.27866361170857</v>
      </c>
      <c r="T33" s="126"/>
      <c r="U33" s="20">
        <f>IF(S33,S33/S$53*100,0)</f>
        <v>102.44637403554468</v>
      </c>
      <c r="V33" s="126"/>
      <c r="W33" s="21">
        <v>19644785</v>
      </c>
      <c r="X33" s="126"/>
      <c r="Y33" s="20">
        <f t="shared" si="2"/>
        <v>459.29077433835221</v>
      </c>
      <c r="Z33" s="126"/>
      <c r="AA33" s="20">
        <f>IF(Y33,Y33/Y$53*100,0)</f>
        <v>123.40136770823256</v>
      </c>
      <c r="AB33" s="126"/>
      <c r="AC33" s="21">
        <v>12646211</v>
      </c>
      <c r="AD33" s="126"/>
      <c r="AE33" s="20">
        <f t="shared" si="3"/>
        <v>295.66564574955578</v>
      </c>
      <c r="AF33" s="126"/>
      <c r="AG33" s="20">
        <f>IF(AE33,AE33/AE$53*100,0)</f>
        <v>62.020129311211313</v>
      </c>
      <c r="AH33" s="266"/>
      <c r="AI33" s="126"/>
      <c r="AJ33" s="21">
        <v>123823195</v>
      </c>
      <c r="AK33" s="126"/>
      <c r="AL33" s="20">
        <f t="shared" si="4"/>
        <v>2894.9592022818665</v>
      </c>
      <c r="AM33" s="126"/>
      <c r="AN33" s="20">
        <f>IF(AL33,AL33/AL$53*100,0)</f>
        <v>134.99972494894027</v>
      </c>
      <c r="AO33" s="126"/>
      <c r="AP33" s="21">
        <v>5661842</v>
      </c>
      <c r="AQ33" s="126"/>
      <c r="AR33" s="20">
        <f t="shared" si="5"/>
        <v>132.37262695221173</v>
      </c>
      <c r="AS33" s="126"/>
      <c r="AT33" s="20">
        <f>IF(AR33,AR33/AR$53*100,0)</f>
        <v>73.647452241295284</v>
      </c>
      <c r="AU33" s="126"/>
      <c r="AV33" s="21">
        <v>2618595</v>
      </c>
      <c r="AW33" s="126"/>
      <c r="AX33" s="20">
        <f t="shared" si="6"/>
        <v>61.222178060413356</v>
      </c>
      <c r="AY33" s="126"/>
      <c r="AZ33" s="22">
        <f>IF(AX33,AX33/AX$53*100,0)</f>
        <v>31.038298098019741</v>
      </c>
      <c r="BA33" s="126"/>
      <c r="BB33" s="21">
        <v>0</v>
      </c>
      <c r="BC33" s="126"/>
      <c r="BD33" s="20">
        <f t="shared" si="7"/>
        <v>0</v>
      </c>
      <c r="BE33" s="126"/>
      <c r="BF33" s="22">
        <f>IF(BD33,BD33/BD$53*100,0)</f>
        <v>0</v>
      </c>
      <c r="BG33" s="126"/>
      <c r="BH33" s="21">
        <f>(E33+K33+Q33+W33+AC33+AJ33+AP33+AV33+BB33)</f>
        <v>209113020</v>
      </c>
      <c r="BI33" s="126"/>
      <c r="BJ33" s="94">
        <v>20</v>
      </c>
      <c r="BK33" s="126"/>
      <c r="BL33" s="28">
        <v>42772</v>
      </c>
      <c r="BM33" s="126"/>
      <c r="BN33" s="28">
        <f>IF(E33,BL33,0)</f>
        <v>42772</v>
      </c>
      <c r="BO33" s="126"/>
      <c r="BP33" s="28">
        <f>IF(K33,BL33,0)</f>
        <v>42772</v>
      </c>
      <c r="BQ33" s="126"/>
      <c r="BR33" s="28">
        <f>IF(Q33,BL33,0)</f>
        <v>42772</v>
      </c>
      <c r="BS33" s="126"/>
      <c r="BT33" s="28">
        <f>IF(W33,BL33,0)</f>
        <v>42772</v>
      </c>
      <c r="BU33" s="126"/>
      <c r="BV33" s="28">
        <f>IF(AC33,BL33,0)</f>
        <v>42772</v>
      </c>
      <c r="BW33" s="126"/>
      <c r="BX33" s="28">
        <f>IF(AJ33,BL33,0)</f>
        <v>42772</v>
      </c>
      <c r="BY33" s="126"/>
      <c r="BZ33" s="28">
        <f>IF(AP33,BL33,0)</f>
        <v>42772</v>
      </c>
      <c r="CA33" s="126"/>
      <c r="CB33" s="28">
        <f>IF(AV33,BL33,0)</f>
        <v>42772</v>
      </c>
      <c r="CC33" s="126"/>
      <c r="CD33" s="28">
        <f>IF(BB33,$BL33,0)</f>
        <v>0</v>
      </c>
    </row>
    <row r="34" spans="1:82" ht="11.25" x14ac:dyDescent="0.25">
      <c r="A34" s="94">
        <v>21</v>
      </c>
      <c r="B34" s="265"/>
      <c r="C34" s="94" t="s">
        <v>104</v>
      </c>
      <c r="D34" s="126"/>
      <c r="E34" s="21">
        <v>5903484</v>
      </c>
      <c r="F34" s="126"/>
      <c r="G34" s="20">
        <f t="shared" ref="G34:G38" si="12">IFERROR(E34/$BL34,0)</f>
        <v>342.84708751960045</v>
      </c>
      <c r="H34" s="126"/>
      <c r="I34" s="22">
        <f>IF(G34,G34/G$53*100,0)</f>
        <v>144.57362435652985</v>
      </c>
      <c r="J34" s="126"/>
      <c r="K34" s="21">
        <v>269560</v>
      </c>
      <c r="L34" s="126"/>
      <c r="M34" s="20">
        <f t="shared" si="0"/>
        <v>15.654799930309542</v>
      </c>
      <c r="N34" s="126"/>
      <c r="O34" s="20">
        <f>IF(M34,M34/M$53*100,0)</f>
        <v>18.250286917996224</v>
      </c>
      <c r="P34" s="126"/>
      <c r="Q34" s="21">
        <v>10740794</v>
      </c>
      <c r="R34" s="126"/>
      <c r="S34" s="20">
        <f t="shared" si="1"/>
        <v>623.77571287531214</v>
      </c>
      <c r="T34" s="126"/>
      <c r="U34" s="20">
        <f>IF(S34,S34/S$53*100,0)</f>
        <v>76.414193947657296</v>
      </c>
      <c r="V34" s="126"/>
      <c r="W34" s="21">
        <v>5210231</v>
      </c>
      <c r="X34" s="126"/>
      <c r="Y34" s="20">
        <f t="shared" si="2"/>
        <v>302.58615482896801</v>
      </c>
      <c r="Z34" s="126"/>
      <c r="AA34" s="20">
        <f>IF(Y34,Y34/Y$53*100,0)</f>
        <v>81.298269945135488</v>
      </c>
      <c r="AB34" s="126"/>
      <c r="AC34" s="21">
        <v>5418508</v>
      </c>
      <c r="AD34" s="126"/>
      <c r="AE34" s="20">
        <f t="shared" si="3"/>
        <v>314.68192113363148</v>
      </c>
      <c r="AF34" s="126"/>
      <c r="AG34" s="20">
        <f>IF(AE34,AE34/AE$53*100,0)</f>
        <v>66.009067070104635</v>
      </c>
      <c r="AH34" s="266"/>
      <c r="AI34" s="126"/>
      <c r="AJ34" s="21">
        <v>49060656</v>
      </c>
      <c r="AK34" s="126"/>
      <c r="AL34" s="20">
        <f t="shared" si="4"/>
        <v>2849.2163307973751</v>
      </c>
      <c r="AM34" s="126"/>
      <c r="AN34" s="20">
        <f>IF(AL34,AL34/AL$53*100,0)</f>
        <v>132.86661196278365</v>
      </c>
      <c r="AO34" s="126"/>
      <c r="AP34" s="21">
        <v>3832438</v>
      </c>
      <c r="AQ34" s="126"/>
      <c r="AR34" s="20">
        <f t="shared" si="5"/>
        <v>222.57030024972414</v>
      </c>
      <c r="AS34" s="126"/>
      <c r="AT34" s="20">
        <f>IF(AR34,AR34/AR$53*100,0)</f>
        <v>123.83025052369734</v>
      </c>
      <c r="AU34" s="126"/>
      <c r="AV34" s="21">
        <v>959759</v>
      </c>
      <c r="AW34" s="126"/>
      <c r="AX34" s="20">
        <f t="shared" si="6"/>
        <v>55.738370404785414</v>
      </c>
      <c r="AY34" s="126"/>
      <c r="AZ34" s="22">
        <f>IF(AX34,AX34/AX$53*100,0)</f>
        <v>28.258128196850535</v>
      </c>
      <c r="BA34" s="126"/>
      <c r="BB34" s="21">
        <v>0</v>
      </c>
      <c r="BC34" s="126"/>
      <c r="BD34" s="20">
        <f t="shared" si="7"/>
        <v>0</v>
      </c>
      <c r="BE34" s="126"/>
      <c r="BF34" s="22">
        <f>IF(BD34,BD34/BD$53*100,0)</f>
        <v>0</v>
      </c>
      <c r="BG34" s="126"/>
      <c r="BH34" s="21">
        <f>(E34+K34+Q34+W34+AC34+AJ34+AP34+AV34+BB34)</f>
        <v>81395430</v>
      </c>
      <c r="BI34" s="126"/>
      <c r="BJ34" s="94">
        <v>21</v>
      </c>
      <c r="BK34" s="126"/>
      <c r="BL34" s="28">
        <v>17219</v>
      </c>
      <c r="BM34" s="126"/>
      <c r="BN34" s="28">
        <f>IF(E34,BL34,0)</f>
        <v>17219</v>
      </c>
      <c r="BO34" s="126"/>
      <c r="BP34" s="28">
        <f>IF(K34,BL34,0)</f>
        <v>17219</v>
      </c>
      <c r="BQ34" s="126"/>
      <c r="BR34" s="28">
        <f>IF(Q34,BL34,0)</f>
        <v>17219</v>
      </c>
      <c r="BS34" s="126"/>
      <c r="BT34" s="28">
        <f>IF(W34,BL34,0)</f>
        <v>17219</v>
      </c>
      <c r="BU34" s="126"/>
      <c r="BV34" s="28">
        <f>IF(AC34,BL34,0)</f>
        <v>17219</v>
      </c>
      <c r="BW34" s="126"/>
      <c r="BX34" s="28">
        <f>IF(AJ34,BL34,0)</f>
        <v>17219</v>
      </c>
      <c r="BY34" s="126"/>
      <c r="BZ34" s="28">
        <f>IF(AP34,BL34,0)</f>
        <v>17219</v>
      </c>
      <c r="CA34" s="126"/>
      <c r="CB34" s="28">
        <f>IF(AV34,BL34,0)</f>
        <v>17219</v>
      </c>
      <c r="CC34" s="126"/>
      <c r="CD34" s="28">
        <f>IF(BB34,$BL34,0)</f>
        <v>0</v>
      </c>
    </row>
    <row r="35" spans="1:82" ht="11.25" x14ac:dyDescent="0.25">
      <c r="A35" s="94">
        <v>22</v>
      </c>
      <c r="B35" s="265"/>
      <c r="C35" s="94" t="s">
        <v>105</v>
      </c>
      <c r="D35" s="126"/>
      <c r="E35" s="21">
        <v>5726637</v>
      </c>
      <c r="F35" s="126"/>
      <c r="G35" s="20">
        <f t="shared" si="12"/>
        <v>424.66718576195774</v>
      </c>
      <c r="H35" s="126"/>
      <c r="I35" s="22">
        <f>IF(G35,G35/G$53*100,0)</f>
        <v>179.07596834225401</v>
      </c>
      <c r="J35" s="126"/>
      <c r="K35" s="21">
        <v>2800505</v>
      </c>
      <c r="L35" s="126"/>
      <c r="M35" s="20">
        <f t="shared" si="0"/>
        <v>207.67556544308491</v>
      </c>
      <c r="N35" s="126"/>
      <c r="O35" s="20">
        <f>IF(M35,M35/M$53*100,0)</f>
        <v>242.10712829713299</v>
      </c>
      <c r="P35" s="126"/>
      <c r="Q35" s="21">
        <v>12936709</v>
      </c>
      <c r="R35" s="126"/>
      <c r="S35" s="20">
        <f t="shared" si="1"/>
        <v>959.34067482387843</v>
      </c>
      <c r="T35" s="126"/>
      <c r="U35" s="20">
        <f>IF(S35,S35/S$53*100,0)</f>
        <v>117.52179970258287</v>
      </c>
      <c r="V35" s="126"/>
      <c r="W35" s="21">
        <v>6596277</v>
      </c>
      <c r="X35" s="126"/>
      <c r="Y35" s="20">
        <f t="shared" si="2"/>
        <v>489.15661846496107</v>
      </c>
      <c r="Z35" s="126"/>
      <c r="AA35" s="20">
        <f>IF(Y35,Y35/Y$53*100,0)</f>
        <v>131.42566564518475</v>
      </c>
      <c r="AB35" s="126"/>
      <c r="AC35" s="21">
        <v>9400884</v>
      </c>
      <c r="AD35" s="126"/>
      <c r="AE35" s="20">
        <f t="shared" si="3"/>
        <v>697.13637374860957</v>
      </c>
      <c r="AF35" s="126"/>
      <c r="AG35" s="20">
        <f>IF(AE35,AE35/AE$53*100,0)</f>
        <v>146.23439912278906</v>
      </c>
      <c r="AH35" s="266"/>
      <c r="AI35" s="126"/>
      <c r="AJ35" s="21">
        <v>28438520</v>
      </c>
      <c r="AK35" s="126"/>
      <c r="AL35" s="20">
        <f t="shared" si="4"/>
        <v>2108.9002595476454</v>
      </c>
      <c r="AM35" s="126"/>
      <c r="AN35" s="20">
        <f>IF(AL35,AL35/AL$53*100,0)</f>
        <v>98.343684691402117</v>
      </c>
      <c r="AO35" s="126"/>
      <c r="AP35" s="21">
        <v>1014551</v>
      </c>
      <c r="AQ35" s="126"/>
      <c r="AR35" s="20">
        <f t="shared" si="5"/>
        <v>75.235520949202822</v>
      </c>
      <c r="AS35" s="126"/>
      <c r="AT35" s="20">
        <f>IF(AR35,AR35/AR$53*100,0)</f>
        <v>41.858385404376129</v>
      </c>
      <c r="AU35" s="126"/>
      <c r="AV35" s="21">
        <v>3386044</v>
      </c>
      <c r="AW35" s="126"/>
      <c r="AX35" s="20">
        <f t="shared" si="6"/>
        <v>251.09707081942901</v>
      </c>
      <c r="AY35" s="126"/>
      <c r="AZ35" s="22">
        <f>IF(AX35,AX35/AX$53*100,0)</f>
        <v>127.30069367905124</v>
      </c>
      <c r="BA35" s="126"/>
      <c r="BB35" s="21">
        <v>0</v>
      </c>
      <c r="BC35" s="126"/>
      <c r="BD35" s="20">
        <f t="shared" si="7"/>
        <v>0</v>
      </c>
      <c r="BE35" s="126"/>
      <c r="BF35" s="22">
        <f>IF(BD35,BD35/BD$53*100,0)</f>
        <v>0</v>
      </c>
      <c r="BG35" s="126"/>
      <c r="BH35" s="21">
        <f>(E35+K35+Q35+W35+AC35+AJ35+AP35+AV35+BB35)</f>
        <v>70300127</v>
      </c>
      <c r="BI35" s="126"/>
      <c r="BJ35" s="94">
        <v>22</v>
      </c>
      <c r="BK35" s="126"/>
      <c r="BL35" s="28">
        <v>13485</v>
      </c>
      <c r="BM35" s="126"/>
      <c r="BN35" s="28">
        <f>IF(E35,BL35,0)</f>
        <v>13485</v>
      </c>
      <c r="BO35" s="126"/>
      <c r="BP35" s="28">
        <f>IF(K35,BL35,0)</f>
        <v>13485</v>
      </c>
      <c r="BQ35" s="126"/>
      <c r="BR35" s="28">
        <f>IF(Q35,BL35,0)</f>
        <v>13485</v>
      </c>
      <c r="BS35" s="126"/>
      <c r="BT35" s="28">
        <f>IF(W35,BL35,0)</f>
        <v>13485</v>
      </c>
      <c r="BU35" s="126"/>
      <c r="BV35" s="28">
        <f>IF(AC35,BL35,0)</f>
        <v>13485</v>
      </c>
      <c r="BW35" s="126"/>
      <c r="BX35" s="28">
        <f>IF(AJ35,BL35,0)</f>
        <v>13485</v>
      </c>
      <c r="BY35" s="126"/>
      <c r="BZ35" s="28">
        <f>IF(AP35,BL35,0)</f>
        <v>13485</v>
      </c>
      <c r="CA35" s="126"/>
      <c r="CB35" s="28">
        <f>IF(AV35,BL35,0)</f>
        <v>13485</v>
      </c>
      <c r="CC35" s="126"/>
      <c r="CD35" s="28">
        <f>IF(BB35,$BL35,0)</f>
        <v>0</v>
      </c>
    </row>
    <row r="36" spans="1:82" ht="11.25" x14ac:dyDescent="0.25">
      <c r="A36" s="94">
        <v>23</v>
      </c>
      <c r="B36" s="265"/>
      <c r="C36" s="94" t="s">
        <v>106</v>
      </c>
      <c r="D36" s="126"/>
      <c r="E36" s="21">
        <v>27586848</v>
      </c>
      <c r="F36" s="126"/>
      <c r="G36" s="20">
        <f t="shared" si="12"/>
        <v>148.119690518505</v>
      </c>
      <c r="H36" s="126"/>
      <c r="I36" s="22">
        <f>IF(G36,G36/G$53*100,0)</f>
        <v>62.459916611085561</v>
      </c>
      <c r="J36" s="126"/>
      <c r="K36" s="21">
        <v>14526930</v>
      </c>
      <c r="L36" s="126"/>
      <c r="M36" s="20">
        <f t="shared" si="0"/>
        <v>77.998195944095741</v>
      </c>
      <c r="N36" s="126"/>
      <c r="O36" s="20">
        <f>IF(M36,M36/M$53*100,0)</f>
        <v>90.929904016837213</v>
      </c>
      <c r="P36" s="126"/>
      <c r="Q36" s="21">
        <v>166519050</v>
      </c>
      <c r="R36" s="126"/>
      <c r="S36" s="20">
        <f t="shared" si="1"/>
        <v>894.07641465365884</v>
      </c>
      <c r="T36" s="126"/>
      <c r="U36" s="20">
        <f>IF(S36,S36/S$53*100,0)</f>
        <v>109.52675319538676</v>
      </c>
      <c r="V36" s="126"/>
      <c r="W36" s="21">
        <v>24499435</v>
      </c>
      <c r="X36" s="126"/>
      <c r="Y36" s="20">
        <f t="shared" si="2"/>
        <v>131.54270941276906</v>
      </c>
      <c r="Z36" s="126"/>
      <c r="AA36" s="20">
        <f>IF(Y36,Y36/Y$53*100,0)</f>
        <v>35.342643833781942</v>
      </c>
      <c r="AB36" s="126"/>
      <c r="AC36" s="21">
        <v>87139510</v>
      </c>
      <c r="AD36" s="126"/>
      <c r="AE36" s="20">
        <f t="shared" si="3"/>
        <v>467.87067711157766</v>
      </c>
      <c r="AF36" s="126"/>
      <c r="AG36" s="20">
        <f>IF(AE36,AE36/AE$53*100,0)</f>
        <v>98.142615865366011</v>
      </c>
      <c r="AH36" s="266"/>
      <c r="AI36" s="126"/>
      <c r="AJ36" s="21">
        <v>427562644</v>
      </c>
      <c r="AK36" s="126"/>
      <c r="AL36" s="20">
        <f t="shared" si="4"/>
        <v>2295.675334367802</v>
      </c>
      <c r="AM36" s="126"/>
      <c r="AN36" s="20">
        <f>IF(AL36,AL36/AL$53*100,0)</f>
        <v>107.05350820399747</v>
      </c>
      <c r="AO36" s="126"/>
      <c r="AP36" s="21">
        <v>41555700</v>
      </c>
      <c r="AQ36" s="126"/>
      <c r="AR36" s="20">
        <f t="shared" si="5"/>
        <v>223.12144625148323</v>
      </c>
      <c r="AS36" s="126"/>
      <c r="AT36" s="20">
        <f>IF(AR36,AR36/AR$53*100,0)</f>
        <v>124.13688868429824</v>
      </c>
      <c r="AU36" s="126"/>
      <c r="AV36" s="21">
        <v>30166681</v>
      </c>
      <c r="AW36" s="126"/>
      <c r="AX36" s="20">
        <f t="shared" si="6"/>
        <v>161.97136598173392</v>
      </c>
      <c r="AY36" s="126"/>
      <c r="AZ36" s="22">
        <f>IF(AX36,AX36/AX$53*100,0)</f>
        <v>82.115921059254276</v>
      </c>
      <c r="BA36" s="126"/>
      <c r="BB36" s="21">
        <v>0</v>
      </c>
      <c r="BC36" s="126"/>
      <c r="BD36" s="20">
        <f t="shared" si="7"/>
        <v>0</v>
      </c>
      <c r="BE36" s="126"/>
      <c r="BF36" s="22">
        <f>IF(BD36,BD36/BD$53*100,0)</f>
        <v>0</v>
      </c>
      <c r="BG36" s="126"/>
      <c r="BH36" s="21">
        <f>(E36+K36+Q36+W36+AC36+AJ36+AP36+AV36+BB36)</f>
        <v>819556798</v>
      </c>
      <c r="BI36" s="126"/>
      <c r="BJ36" s="94">
        <v>23</v>
      </c>
      <c r="BK36" s="126"/>
      <c r="BL36" s="28">
        <v>186247</v>
      </c>
      <c r="BM36" s="126"/>
      <c r="BN36" s="28">
        <f>IF(E36,BL36,0)</f>
        <v>186247</v>
      </c>
      <c r="BO36" s="126"/>
      <c r="BP36" s="28">
        <f>IF(K36,BL36,0)</f>
        <v>186247</v>
      </c>
      <c r="BQ36" s="126"/>
      <c r="BR36" s="28">
        <f>IF(Q36,BL36,0)</f>
        <v>186247</v>
      </c>
      <c r="BS36" s="126"/>
      <c r="BT36" s="28">
        <f>IF(W36,BL36,0)</f>
        <v>186247</v>
      </c>
      <c r="BU36" s="126"/>
      <c r="BV36" s="28">
        <f>IF(AC36,BL36,0)</f>
        <v>186247</v>
      </c>
      <c r="BW36" s="126"/>
      <c r="BX36" s="28">
        <f>IF(AJ36,BL36,0)</f>
        <v>186247</v>
      </c>
      <c r="BY36" s="126"/>
      <c r="BZ36" s="28">
        <f>IF(AP36,BL36,0)</f>
        <v>186247</v>
      </c>
      <c r="CA36" s="126"/>
      <c r="CB36" s="28">
        <f>IF(AV36,BL36,0)</f>
        <v>186247</v>
      </c>
      <c r="CC36" s="126"/>
      <c r="CD36" s="28">
        <f>IF(BB36,$BL36,0)</f>
        <v>0</v>
      </c>
    </row>
    <row r="37" spans="1:82" ht="11.25" x14ac:dyDescent="0.25">
      <c r="A37" s="94">
        <v>24</v>
      </c>
      <c r="B37" s="265"/>
      <c r="C37" s="94" t="s">
        <v>107</v>
      </c>
      <c r="D37" s="126"/>
      <c r="E37" s="21">
        <v>46494033</v>
      </c>
      <c r="F37" s="126"/>
      <c r="G37" s="20">
        <f t="shared" si="12"/>
        <v>195.34897586185164</v>
      </c>
      <c r="H37" s="126"/>
      <c r="I37" s="22">
        <f>IF(G37,G37/G$53*100,0)</f>
        <v>82.3758184997548</v>
      </c>
      <c r="J37" s="126"/>
      <c r="K37" s="21">
        <v>17449086</v>
      </c>
      <c r="L37" s="126"/>
      <c r="M37" s="20">
        <f t="shared" si="0"/>
        <v>73.313947185983494</v>
      </c>
      <c r="N37" s="126"/>
      <c r="O37" s="20">
        <f>IF(M37,M37/M$53*100,0)</f>
        <v>85.469030405460074</v>
      </c>
      <c r="P37" s="126"/>
      <c r="Q37" s="21">
        <v>199531338</v>
      </c>
      <c r="R37" s="126"/>
      <c r="S37" s="20">
        <f t="shared" si="1"/>
        <v>838.34935400516792</v>
      </c>
      <c r="T37" s="126"/>
      <c r="U37" s="20">
        <f>IF(S37,S37/S$53*100,0)</f>
        <v>102.70003914956777</v>
      </c>
      <c r="V37" s="126"/>
      <c r="W37" s="21">
        <v>106933206</v>
      </c>
      <c r="X37" s="126"/>
      <c r="Y37" s="20">
        <f t="shared" si="2"/>
        <v>449.2897460137392</v>
      </c>
      <c r="Z37" s="126"/>
      <c r="AA37" s="20">
        <f>IF(Y37,Y37/Y$53*100,0)</f>
        <v>120.71431052637666</v>
      </c>
      <c r="AB37" s="126"/>
      <c r="AC37" s="21">
        <v>92448400</v>
      </c>
      <c r="AD37" s="126"/>
      <c r="AE37" s="20">
        <f t="shared" si="3"/>
        <v>388.43049515766478</v>
      </c>
      <c r="AF37" s="126"/>
      <c r="AG37" s="20">
        <f>IF(AE37,AE37/AE$53*100,0)</f>
        <v>81.478893082161207</v>
      </c>
      <c r="AH37" s="266"/>
      <c r="AI37" s="126"/>
      <c r="AJ37" s="21">
        <v>428523990</v>
      </c>
      <c r="AK37" s="126"/>
      <c r="AL37" s="20">
        <f t="shared" si="4"/>
        <v>1800.4831411104808</v>
      </c>
      <c r="AM37" s="126"/>
      <c r="AN37" s="20">
        <f>IF(AL37,AL37/AL$53*100,0)</f>
        <v>83.961365891971909</v>
      </c>
      <c r="AO37" s="126"/>
      <c r="AP37" s="21">
        <v>50963079</v>
      </c>
      <c r="AQ37" s="126"/>
      <c r="AR37" s="20">
        <f t="shared" si="5"/>
        <v>214.12608558643726</v>
      </c>
      <c r="AS37" s="126"/>
      <c r="AT37" s="20">
        <f>IF(AR37,AR37/AR$53*100,0)</f>
        <v>119.13218786188904</v>
      </c>
      <c r="AU37" s="126"/>
      <c r="AV37" s="21">
        <v>87513328</v>
      </c>
      <c r="AW37" s="126"/>
      <c r="AX37" s="20">
        <f t="shared" si="6"/>
        <v>367.69533413163589</v>
      </c>
      <c r="AY37" s="126"/>
      <c r="AZ37" s="22">
        <f>IF(AX37,AX37/AX$53*100,0)</f>
        <v>186.41344936743062</v>
      </c>
      <c r="BA37" s="126"/>
      <c r="BB37" s="21">
        <v>0</v>
      </c>
      <c r="BC37" s="126"/>
      <c r="BD37" s="20">
        <f t="shared" si="7"/>
        <v>0</v>
      </c>
      <c r="BE37" s="126"/>
      <c r="BF37" s="22">
        <f>IF(BD37,BD37/BD$53*100,0)</f>
        <v>0</v>
      </c>
      <c r="BG37" s="126"/>
      <c r="BH37" s="21">
        <f>(E37+K37+Q37+W37+AC37+AJ37+AP37+AV37+BB37)</f>
        <v>1029856460</v>
      </c>
      <c r="BI37" s="126"/>
      <c r="BJ37" s="94">
        <v>24</v>
      </c>
      <c r="BK37" s="126"/>
      <c r="BL37" s="28">
        <v>238005</v>
      </c>
      <c r="BM37" s="126"/>
      <c r="BN37" s="28">
        <f>IF(E37,BL37,0)</f>
        <v>238005</v>
      </c>
      <c r="BO37" s="126"/>
      <c r="BP37" s="28">
        <f>IF(K37,BL37,0)</f>
        <v>238005</v>
      </c>
      <c r="BQ37" s="126"/>
      <c r="BR37" s="28">
        <f>IF(Q37,BL37,0)</f>
        <v>238005</v>
      </c>
      <c r="BS37" s="126"/>
      <c r="BT37" s="28">
        <f>IF(W37,BL37,0)</f>
        <v>238005</v>
      </c>
      <c r="BU37" s="126"/>
      <c r="BV37" s="28">
        <f>IF(AC37,BL37,0)</f>
        <v>238005</v>
      </c>
      <c r="BW37" s="126"/>
      <c r="BX37" s="28">
        <f>IF(AJ37,BL37,0)</f>
        <v>238005</v>
      </c>
      <c r="BY37" s="126"/>
      <c r="BZ37" s="28">
        <f>IF(AP37,BL37,0)</f>
        <v>238005</v>
      </c>
      <c r="CA37" s="126"/>
      <c r="CB37" s="28">
        <f>IF(AV37,BL37,0)</f>
        <v>238005</v>
      </c>
      <c r="CC37" s="126"/>
      <c r="CD37" s="28">
        <f>IF(BB37,$BL37,0)</f>
        <v>0</v>
      </c>
    </row>
    <row r="38" spans="1:82" ht="11.25" x14ac:dyDescent="0.25">
      <c r="A38" s="94">
        <v>25</v>
      </c>
      <c r="B38" s="267"/>
      <c r="C38" s="94" t="s">
        <v>108</v>
      </c>
      <c r="D38" s="126"/>
      <c r="E38" s="21">
        <v>0</v>
      </c>
      <c r="F38" s="126"/>
      <c r="G38" s="20">
        <f t="shared" si="12"/>
        <v>0</v>
      </c>
      <c r="H38" s="126"/>
      <c r="I38" s="22">
        <f>IF(G38,G38/G$53*100,0)</f>
        <v>0</v>
      </c>
      <c r="J38" s="126"/>
      <c r="K38" s="21">
        <v>0</v>
      </c>
      <c r="L38" s="126"/>
      <c r="M38" s="20">
        <f t="shared" si="0"/>
        <v>0</v>
      </c>
      <c r="N38" s="126"/>
      <c r="O38" s="20">
        <f>IF(M38,M38/M$53*100,0)</f>
        <v>0</v>
      </c>
      <c r="P38" s="126"/>
      <c r="Q38" s="21">
        <v>0</v>
      </c>
      <c r="R38" s="126"/>
      <c r="S38" s="20">
        <f t="shared" si="1"/>
        <v>0</v>
      </c>
      <c r="T38" s="126"/>
      <c r="U38" s="20">
        <f>IF(S38,S38/S$53*100,0)</f>
        <v>0</v>
      </c>
      <c r="V38" s="126"/>
      <c r="W38" s="21">
        <v>0</v>
      </c>
      <c r="X38" s="126"/>
      <c r="Y38" s="20">
        <f t="shared" si="2"/>
        <v>0</v>
      </c>
      <c r="Z38" s="126"/>
      <c r="AA38" s="20">
        <f>IF(Y38,Y38/Y$53*100,0)</f>
        <v>0</v>
      </c>
      <c r="AB38" s="126"/>
      <c r="AC38" s="21">
        <v>0</v>
      </c>
      <c r="AD38" s="126"/>
      <c r="AE38" s="20">
        <f t="shared" si="3"/>
        <v>0</v>
      </c>
      <c r="AF38" s="126"/>
      <c r="AG38" s="20">
        <f>IF(AE38,AE38/AE$53*100,0)</f>
        <v>0</v>
      </c>
      <c r="AH38" s="266"/>
      <c r="AI38" s="126"/>
      <c r="AJ38" s="21">
        <v>0</v>
      </c>
      <c r="AK38" s="126"/>
      <c r="AL38" s="20">
        <f t="shared" si="4"/>
        <v>0</v>
      </c>
      <c r="AM38" s="126"/>
      <c r="AN38" s="20">
        <f>IF(AL38,AL38/AL$53*100,0)</f>
        <v>0</v>
      </c>
      <c r="AO38" s="126"/>
      <c r="AP38" s="21">
        <v>0</v>
      </c>
      <c r="AQ38" s="126"/>
      <c r="AR38" s="20">
        <f t="shared" si="5"/>
        <v>0</v>
      </c>
      <c r="AS38" s="126"/>
      <c r="AT38" s="20">
        <f>IF(AR38,AR38/AR$53*100,0)</f>
        <v>0</v>
      </c>
      <c r="AU38" s="126"/>
      <c r="AV38" s="21">
        <v>0</v>
      </c>
      <c r="AW38" s="126"/>
      <c r="AX38" s="20">
        <f t="shared" si="6"/>
        <v>0</v>
      </c>
      <c r="AY38" s="126"/>
      <c r="AZ38" s="22">
        <f>IF(AX38,AX38/AX$53*100,0)</f>
        <v>0</v>
      </c>
      <c r="BA38" s="126"/>
      <c r="BB38" s="21">
        <v>0</v>
      </c>
      <c r="BC38" s="126"/>
      <c r="BD38" s="20">
        <f t="shared" si="7"/>
        <v>0</v>
      </c>
      <c r="BE38" s="126"/>
      <c r="BF38" s="22">
        <f>IF(BD38,BD38/BD$53*100,0)</f>
        <v>0</v>
      </c>
      <c r="BG38" s="126"/>
      <c r="BH38" s="21">
        <f>(E38+K38+Q38+W38+AC38+AJ38+AP38+AV38+BB38)</f>
        <v>0</v>
      </c>
      <c r="BI38" s="126"/>
      <c r="BJ38" s="94">
        <v>25</v>
      </c>
      <c r="BK38" s="126"/>
      <c r="BL38" s="28">
        <v>0</v>
      </c>
      <c r="BM38" s="126"/>
      <c r="BN38" s="28">
        <f>IF(E38,BL38,0)</f>
        <v>0</v>
      </c>
      <c r="BO38" s="126"/>
      <c r="BP38" s="28">
        <f>IF(K38,BL38,0)</f>
        <v>0</v>
      </c>
      <c r="BQ38" s="126"/>
      <c r="BR38" s="28">
        <f>IF(Q38,BL38,0)</f>
        <v>0</v>
      </c>
      <c r="BS38" s="126"/>
      <c r="BT38" s="28">
        <f>IF(W38,BL38,0)</f>
        <v>0</v>
      </c>
      <c r="BU38" s="126"/>
      <c r="BV38" s="28">
        <f>IF(AC38,BL38,0)</f>
        <v>0</v>
      </c>
      <c r="BW38" s="126"/>
      <c r="BX38" s="28">
        <f>IF(AJ38,BL38,0)</f>
        <v>0</v>
      </c>
      <c r="BY38" s="126"/>
      <c r="BZ38" s="28">
        <f>IF(AP38,BL38,0)</f>
        <v>0</v>
      </c>
      <c r="CA38" s="126"/>
      <c r="CB38" s="28">
        <f>IF(AV38,BL38,0)</f>
        <v>0</v>
      </c>
      <c r="CC38" s="126"/>
      <c r="CD38" s="28">
        <f>IF(BB38,$BL38,0)</f>
        <v>0</v>
      </c>
    </row>
    <row r="39" spans="1:82" ht="11.25" x14ac:dyDescent="0.25">
      <c r="A39" s="94">
        <v>26</v>
      </c>
      <c r="B39" s="267"/>
      <c r="C39" s="94" t="s">
        <v>109</v>
      </c>
      <c r="D39" s="126"/>
      <c r="E39" s="21">
        <v>0</v>
      </c>
      <c r="F39" s="126"/>
      <c r="G39" s="20">
        <f t="shared" ref="G39:G43" si="13">IFERROR(E39/$BL39,0)</f>
        <v>0</v>
      </c>
      <c r="H39" s="126"/>
      <c r="I39" s="22">
        <f>IF(G39,G39/G$53*100,0)</f>
        <v>0</v>
      </c>
      <c r="J39" s="126"/>
      <c r="K39" s="21">
        <v>0</v>
      </c>
      <c r="L39" s="126"/>
      <c r="M39" s="20">
        <f t="shared" si="0"/>
        <v>0</v>
      </c>
      <c r="N39" s="126"/>
      <c r="O39" s="20">
        <f>IF(M39,M39/M$53*100,0)</f>
        <v>0</v>
      </c>
      <c r="P39" s="126"/>
      <c r="Q39" s="21">
        <v>0</v>
      </c>
      <c r="R39" s="126"/>
      <c r="S39" s="20">
        <f t="shared" si="1"/>
        <v>0</v>
      </c>
      <c r="T39" s="126"/>
      <c r="U39" s="20">
        <f>IF(S39,S39/S$53*100,0)</f>
        <v>0</v>
      </c>
      <c r="V39" s="126"/>
      <c r="W39" s="21">
        <v>0</v>
      </c>
      <c r="X39" s="126"/>
      <c r="Y39" s="20">
        <f t="shared" si="2"/>
        <v>0</v>
      </c>
      <c r="Z39" s="126"/>
      <c r="AA39" s="20">
        <f>IF(Y39,Y39/Y$53*100,0)</f>
        <v>0</v>
      </c>
      <c r="AB39" s="126"/>
      <c r="AC39" s="21">
        <v>0</v>
      </c>
      <c r="AD39" s="126"/>
      <c r="AE39" s="20">
        <f t="shared" si="3"/>
        <v>0</v>
      </c>
      <c r="AF39" s="126"/>
      <c r="AG39" s="20">
        <f>IF(AE39,AE39/AE$53*100,0)</f>
        <v>0</v>
      </c>
      <c r="AH39" s="266"/>
      <c r="AI39" s="126"/>
      <c r="AJ39" s="21">
        <v>0</v>
      </c>
      <c r="AK39" s="126"/>
      <c r="AL39" s="20">
        <f t="shared" si="4"/>
        <v>0</v>
      </c>
      <c r="AM39" s="126"/>
      <c r="AN39" s="20">
        <f>IF(AL39,AL39/AL$53*100,0)</f>
        <v>0</v>
      </c>
      <c r="AO39" s="126"/>
      <c r="AP39" s="21">
        <v>0</v>
      </c>
      <c r="AQ39" s="126"/>
      <c r="AR39" s="20">
        <f t="shared" si="5"/>
        <v>0</v>
      </c>
      <c r="AS39" s="126"/>
      <c r="AT39" s="20">
        <f>IF(AR39,AR39/AR$53*100,0)</f>
        <v>0</v>
      </c>
      <c r="AU39" s="126"/>
      <c r="AV39" s="21">
        <v>0</v>
      </c>
      <c r="AW39" s="126"/>
      <c r="AX39" s="20">
        <f t="shared" si="6"/>
        <v>0</v>
      </c>
      <c r="AY39" s="126"/>
      <c r="AZ39" s="22">
        <f>IF(AX39,AX39/AX$53*100,0)</f>
        <v>0</v>
      </c>
      <c r="BA39" s="126"/>
      <c r="BB39" s="21">
        <v>0</v>
      </c>
      <c r="BC39" s="126"/>
      <c r="BD39" s="20">
        <f t="shared" si="7"/>
        <v>0</v>
      </c>
      <c r="BE39" s="126"/>
      <c r="BF39" s="22">
        <f>IF(BD39,BD39/BD$53*100,0)</f>
        <v>0</v>
      </c>
      <c r="BG39" s="126"/>
      <c r="BH39" s="21">
        <f>(E39+K39+Q39+W39+AC39+AJ39+AP39+AV39+BB39)</f>
        <v>0</v>
      </c>
      <c r="BI39" s="126"/>
      <c r="BJ39" s="94">
        <v>26</v>
      </c>
      <c r="BK39" s="126"/>
      <c r="BL39" s="28">
        <v>0</v>
      </c>
      <c r="BM39" s="126"/>
      <c r="BN39" s="28">
        <f>IF(E39,BL39,0)</f>
        <v>0</v>
      </c>
      <c r="BO39" s="126"/>
      <c r="BP39" s="28">
        <f>IF(K39,BL39,0)</f>
        <v>0</v>
      </c>
      <c r="BQ39" s="126"/>
      <c r="BR39" s="28">
        <f>IF(Q39,BL39,0)</f>
        <v>0</v>
      </c>
      <c r="BS39" s="126"/>
      <c r="BT39" s="28">
        <f>IF(W39,BL39,0)</f>
        <v>0</v>
      </c>
      <c r="BU39" s="126"/>
      <c r="BV39" s="28">
        <f>IF(AC39,BL39,0)</f>
        <v>0</v>
      </c>
      <c r="BW39" s="126"/>
      <c r="BX39" s="28">
        <f>IF(AJ39,BL39,0)</f>
        <v>0</v>
      </c>
      <c r="BY39" s="126"/>
      <c r="BZ39" s="28">
        <f>IF(AP39,BL39,0)</f>
        <v>0</v>
      </c>
      <c r="CA39" s="126"/>
      <c r="CB39" s="28">
        <f>IF(AV39,BL39,0)</f>
        <v>0</v>
      </c>
      <c r="CC39" s="126"/>
      <c r="CD39" s="28">
        <f>IF(BB39,$BL39,0)</f>
        <v>0</v>
      </c>
    </row>
    <row r="40" spans="1:82" ht="11.25" x14ac:dyDescent="0.25">
      <c r="A40" s="94">
        <v>27</v>
      </c>
      <c r="B40" s="265"/>
      <c r="C40" s="94" t="s">
        <v>110</v>
      </c>
      <c r="D40" s="126"/>
      <c r="E40" s="21">
        <v>3151242</v>
      </c>
      <c r="F40" s="126"/>
      <c r="G40" s="20">
        <f t="shared" si="13"/>
        <v>252.90866773675762</v>
      </c>
      <c r="H40" s="126"/>
      <c r="I40" s="22">
        <f>IF(G40,G40/G$53*100,0)</f>
        <v>106.64790239407844</v>
      </c>
      <c r="J40" s="126"/>
      <c r="K40" s="21">
        <v>528675</v>
      </c>
      <c r="L40" s="126"/>
      <c r="M40" s="20">
        <f t="shared" si="0"/>
        <v>42.429775280898873</v>
      </c>
      <c r="N40" s="126"/>
      <c r="O40" s="20">
        <f>IF(M40,M40/M$53*100,0)</f>
        <v>49.464418337487935</v>
      </c>
      <c r="P40" s="126"/>
      <c r="Q40" s="21">
        <v>8086677</v>
      </c>
      <c r="R40" s="126"/>
      <c r="S40" s="20">
        <f t="shared" si="1"/>
        <v>649.01099518459068</v>
      </c>
      <c r="T40" s="126"/>
      <c r="U40" s="20">
        <f>IF(S40,S40/S$53*100,0)</f>
        <v>79.505583555977225</v>
      </c>
      <c r="V40" s="126"/>
      <c r="W40" s="21">
        <v>4108200</v>
      </c>
      <c r="X40" s="126"/>
      <c r="Y40" s="20">
        <f t="shared" si="2"/>
        <v>329.7110754414125</v>
      </c>
      <c r="Z40" s="126"/>
      <c r="AA40" s="20">
        <f>IF(Y40,Y40/Y$53*100,0)</f>
        <v>88.586141789230084</v>
      </c>
      <c r="AB40" s="126"/>
      <c r="AC40" s="21">
        <v>1881958</v>
      </c>
      <c r="AD40" s="126"/>
      <c r="AE40" s="20">
        <f t="shared" si="3"/>
        <v>151.03996789727128</v>
      </c>
      <c r="AF40" s="126"/>
      <c r="AG40" s="20">
        <f>IF(AE40,AE40/AE$53*100,0)</f>
        <v>31.682809534404772</v>
      </c>
      <c r="AH40" s="266"/>
      <c r="AI40" s="126"/>
      <c r="AJ40" s="21">
        <v>27473966</v>
      </c>
      <c r="AK40" s="126"/>
      <c r="AL40" s="20">
        <f t="shared" si="4"/>
        <v>2204.9731942215089</v>
      </c>
      <c r="AM40" s="126"/>
      <c r="AN40" s="20">
        <f>IF(AL40,AL40/AL$53*100,0)</f>
        <v>102.82382373646568</v>
      </c>
      <c r="AO40" s="126"/>
      <c r="AP40" s="21">
        <v>1683119</v>
      </c>
      <c r="AQ40" s="126"/>
      <c r="AR40" s="20">
        <f t="shared" si="5"/>
        <v>135.08178170144461</v>
      </c>
      <c r="AS40" s="126"/>
      <c r="AT40" s="20">
        <f>IF(AR40,AR40/AR$53*100,0)</f>
        <v>75.154730215618756</v>
      </c>
      <c r="AU40" s="126"/>
      <c r="AV40" s="21">
        <v>632475</v>
      </c>
      <c r="AW40" s="126"/>
      <c r="AX40" s="20">
        <f t="shared" si="6"/>
        <v>50.760433386837882</v>
      </c>
      <c r="AY40" s="126"/>
      <c r="AZ40" s="22">
        <f>IF(AX40,AX40/AX$53*100,0)</f>
        <v>25.734423585692184</v>
      </c>
      <c r="BA40" s="126"/>
      <c r="BB40" s="21">
        <v>0</v>
      </c>
      <c r="BC40" s="126"/>
      <c r="BD40" s="20">
        <f t="shared" si="7"/>
        <v>0</v>
      </c>
      <c r="BE40" s="126"/>
      <c r="BF40" s="22">
        <f>IF(BD40,BD40/BD$53*100,0)</f>
        <v>0</v>
      </c>
      <c r="BG40" s="126"/>
      <c r="BH40" s="21">
        <f>(E40+K40+Q40+W40+AC40+AJ40+AP40+AV40+BB40)</f>
        <v>47546312</v>
      </c>
      <c r="BI40" s="126"/>
      <c r="BJ40" s="94">
        <v>27</v>
      </c>
      <c r="BK40" s="126"/>
      <c r="BL40" s="28">
        <v>12460</v>
      </c>
      <c r="BM40" s="126"/>
      <c r="BN40" s="28">
        <f>IF(E40,BL40,0)</f>
        <v>12460</v>
      </c>
      <c r="BO40" s="126"/>
      <c r="BP40" s="28">
        <f>IF(K40,BL40,0)</f>
        <v>12460</v>
      </c>
      <c r="BQ40" s="126"/>
      <c r="BR40" s="28">
        <f>IF(Q40,BL40,0)</f>
        <v>12460</v>
      </c>
      <c r="BS40" s="126"/>
      <c r="BT40" s="28">
        <f>IF(W40,BL40,0)</f>
        <v>12460</v>
      </c>
      <c r="BU40" s="126"/>
      <c r="BV40" s="28">
        <f>IF(AC40,BL40,0)</f>
        <v>12460</v>
      </c>
      <c r="BW40" s="126"/>
      <c r="BX40" s="28">
        <f>IF(AJ40,BL40,0)</f>
        <v>12460</v>
      </c>
      <c r="BY40" s="126"/>
      <c r="BZ40" s="28">
        <f>IF(AP40,BL40,0)</f>
        <v>12460</v>
      </c>
      <c r="CA40" s="126"/>
      <c r="CB40" s="28">
        <f>IF(AV40,BL40,0)</f>
        <v>12460</v>
      </c>
      <c r="CC40" s="126"/>
      <c r="CD40" s="28">
        <f>IF(BB40,$BL40,0)</f>
        <v>0</v>
      </c>
    </row>
    <row r="41" spans="1:82" ht="11.25" x14ac:dyDescent="0.25">
      <c r="A41" s="94">
        <v>28</v>
      </c>
      <c r="B41" s="267"/>
      <c r="C41" s="94" t="s">
        <v>111</v>
      </c>
      <c r="D41" s="126"/>
      <c r="E41" s="21">
        <v>24923026</v>
      </c>
      <c r="F41" s="126"/>
      <c r="G41" s="20">
        <f t="shared" si="13"/>
        <v>254.53736404023897</v>
      </c>
      <c r="H41" s="126"/>
      <c r="I41" s="22">
        <f>IF(G41,G41/G$53*100,0)</f>
        <v>107.3346999086028</v>
      </c>
      <c r="J41" s="126"/>
      <c r="K41" s="21">
        <v>8914149</v>
      </c>
      <c r="L41" s="126"/>
      <c r="M41" s="20">
        <f t="shared" si="0"/>
        <v>91.039667058162692</v>
      </c>
      <c r="N41" s="126"/>
      <c r="O41" s="20">
        <f>IF(M41,M41/M$53*100,0)</f>
        <v>106.13358536211364</v>
      </c>
      <c r="P41" s="126"/>
      <c r="Q41" s="21">
        <v>86081713</v>
      </c>
      <c r="R41" s="126"/>
      <c r="S41" s="20">
        <f t="shared" si="1"/>
        <v>879.14735229535825</v>
      </c>
      <c r="T41" s="126"/>
      <c r="U41" s="20">
        <f>IF(S41,S41/S$53*100,0)</f>
        <v>107.69790310879822</v>
      </c>
      <c r="V41" s="126"/>
      <c r="W41" s="21">
        <v>27141709</v>
      </c>
      <c r="X41" s="126"/>
      <c r="Y41" s="20">
        <f t="shared" si="2"/>
        <v>277.19663994280756</v>
      </c>
      <c r="Z41" s="126"/>
      <c r="AA41" s="20">
        <f>IF(Y41,Y41/Y$53*100,0)</f>
        <v>74.476663595836996</v>
      </c>
      <c r="AB41" s="126"/>
      <c r="AC41" s="21">
        <v>30602841</v>
      </c>
      <c r="AD41" s="126"/>
      <c r="AE41" s="20">
        <f t="shared" si="3"/>
        <v>312.54497268038602</v>
      </c>
      <c r="AF41" s="126"/>
      <c r="AG41" s="20">
        <f>IF(AE41,AE41/AE$53*100,0)</f>
        <v>65.560811341693295</v>
      </c>
      <c r="AH41" s="266"/>
      <c r="AI41" s="126"/>
      <c r="AJ41" s="21">
        <v>188188642</v>
      </c>
      <c r="AK41" s="126"/>
      <c r="AL41" s="20">
        <f t="shared" si="4"/>
        <v>1921.9592707960987</v>
      </c>
      <c r="AM41" s="126"/>
      <c r="AN41" s="20">
        <f>IF(AL41,AL41/AL$53*100,0)</f>
        <v>89.626124166456052</v>
      </c>
      <c r="AO41" s="126"/>
      <c r="AP41" s="21">
        <v>16660466</v>
      </c>
      <c r="AQ41" s="126"/>
      <c r="AR41" s="20">
        <f t="shared" si="5"/>
        <v>170.15233620997805</v>
      </c>
      <c r="AS41" s="126"/>
      <c r="AT41" s="20">
        <f>IF(AR41,AR41/AR$53*100,0)</f>
        <v>94.666747523966094</v>
      </c>
      <c r="AU41" s="126"/>
      <c r="AV41" s="21">
        <v>5656748</v>
      </c>
      <c r="AW41" s="126"/>
      <c r="AX41" s="20">
        <f t="shared" si="6"/>
        <v>57.77202675790226</v>
      </c>
      <c r="AY41" s="126"/>
      <c r="AZ41" s="22">
        <f>IF(AX41,AX41/AX$53*100,0)</f>
        <v>29.289147251002532</v>
      </c>
      <c r="BA41" s="126"/>
      <c r="BB41" s="21">
        <v>0</v>
      </c>
      <c r="BC41" s="126"/>
      <c r="BD41" s="20">
        <f t="shared" si="7"/>
        <v>0</v>
      </c>
      <c r="BE41" s="126"/>
      <c r="BF41" s="22">
        <f>IF(BD41,BD41/BD$53*100,0)</f>
        <v>0</v>
      </c>
      <c r="BG41" s="126"/>
      <c r="BH41" s="21">
        <f>(E41+K41+Q41+W41+AC41+AJ41+AP41+AV41+BB41)</f>
        <v>388169294</v>
      </c>
      <c r="BI41" s="126"/>
      <c r="BJ41" s="94">
        <v>28</v>
      </c>
      <c r="BK41" s="126"/>
      <c r="BL41" s="28">
        <v>97915</v>
      </c>
      <c r="BM41" s="126"/>
      <c r="BN41" s="28">
        <f>IF(E41,BL41,0)</f>
        <v>97915</v>
      </c>
      <c r="BO41" s="126"/>
      <c r="BP41" s="28">
        <f>IF(K41,BL41,0)</f>
        <v>97915</v>
      </c>
      <c r="BQ41" s="126"/>
      <c r="BR41" s="28">
        <f>IF(Q41,BL41,0)</f>
        <v>97915</v>
      </c>
      <c r="BS41" s="126"/>
      <c r="BT41" s="28">
        <f>IF(W41,BL41,0)</f>
        <v>97915</v>
      </c>
      <c r="BU41" s="126"/>
      <c r="BV41" s="28">
        <f>IF(AC41,BL41,0)</f>
        <v>97915</v>
      </c>
      <c r="BW41" s="126"/>
      <c r="BX41" s="28">
        <f>IF(AJ41,BL41,0)</f>
        <v>97915</v>
      </c>
      <c r="BY41" s="126"/>
      <c r="BZ41" s="28">
        <f>IF(AP41,BL41,0)</f>
        <v>97915</v>
      </c>
      <c r="CA41" s="126"/>
      <c r="CB41" s="28">
        <f>IF(AV41,BL41,0)</f>
        <v>97915</v>
      </c>
      <c r="CC41" s="126"/>
      <c r="CD41" s="28">
        <f>IF(BB41,$BL41,0)</f>
        <v>0</v>
      </c>
    </row>
    <row r="42" spans="1:82" ht="11.25" x14ac:dyDescent="0.25">
      <c r="A42" s="94">
        <v>29</v>
      </c>
      <c r="B42" s="265"/>
      <c r="C42" s="94" t="s">
        <v>112</v>
      </c>
      <c r="D42" s="126"/>
      <c r="E42" s="21">
        <v>3262541</v>
      </c>
      <c r="F42" s="126"/>
      <c r="G42" s="20">
        <f t="shared" si="13"/>
        <v>185.32952738014089</v>
      </c>
      <c r="H42" s="126"/>
      <c r="I42" s="22">
        <f>IF(G42,G42/G$53*100,0)</f>
        <v>78.150762975630968</v>
      </c>
      <c r="J42" s="126"/>
      <c r="K42" s="21">
        <v>1497953</v>
      </c>
      <c r="L42" s="126"/>
      <c r="M42" s="20">
        <f t="shared" si="0"/>
        <v>85.0916269029766</v>
      </c>
      <c r="N42" s="126"/>
      <c r="O42" s="20">
        <f>IF(M42,M42/M$53*100,0)</f>
        <v>99.199390104738498</v>
      </c>
      <c r="P42" s="126"/>
      <c r="Q42" s="21">
        <v>11706679</v>
      </c>
      <c r="R42" s="126"/>
      <c r="S42" s="20">
        <f t="shared" si="1"/>
        <v>665.00107930015906</v>
      </c>
      <c r="T42" s="126"/>
      <c r="U42" s="20">
        <f>IF(S42,S42/S$53*100,0)</f>
        <v>81.464411646949458</v>
      </c>
      <c r="V42" s="126"/>
      <c r="W42" s="21">
        <v>4942913</v>
      </c>
      <c r="X42" s="126"/>
      <c r="Y42" s="20">
        <f t="shared" si="2"/>
        <v>280.78351511020225</v>
      </c>
      <c r="Z42" s="126"/>
      <c r="AA42" s="20">
        <f>IF(Y42,Y42/Y$53*100,0)</f>
        <v>75.440378362572375</v>
      </c>
      <c r="AB42" s="126"/>
      <c r="AC42" s="21">
        <v>14466470</v>
      </c>
      <c r="AD42" s="126"/>
      <c r="AE42" s="20">
        <f t="shared" si="3"/>
        <v>821.77175641899566</v>
      </c>
      <c r="AF42" s="126"/>
      <c r="AG42" s="20">
        <f>IF(AE42,AE42/AE$53*100,0)</f>
        <v>172.37846645388942</v>
      </c>
      <c r="AH42" s="266"/>
      <c r="AI42" s="126"/>
      <c r="AJ42" s="21">
        <v>29470909</v>
      </c>
      <c r="AK42" s="126"/>
      <c r="AL42" s="20">
        <f t="shared" si="4"/>
        <v>1674.1029879572825</v>
      </c>
      <c r="AM42" s="126"/>
      <c r="AN42" s="20">
        <f>IF(AL42,AL42/AL$53*100,0)</f>
        <v>78.067919828469996</v>
      </c>
      <c r="AO42" s="126"/>
      <c r="AP42" s="21">
        <v>2559710</v>
      </c>
      <c r="AQ42" s="126"/>
      <c r="AR42" s="20">
        <f t="shared" si="5"/>
        <v>145.40502158600319</v>
      </c>
      <c r="AS42" s="126"/>
      <c r="AT42" s="20">
        <f>IF(AR42,AR42/AR$53*100,0)</f>
        <v>80.898216115070866</v>
      </c>
      <c r="AU42" s="126"/>
      <c r="AV42" s="21">
        <v>715232</v>
      </c>
      <c r="AW42" s="126"/>
      <c r="AX42" s="20">
        <f t="shared" si="6"/>
        <v>40.628947966371278</v>
      </c>
      <c r="AY42" s="126"/>
      <c r="AZ42" s="22">
        <f>IF(AX42,AX42/AX$53*100,0)</f>
        <v>20.59798325281357</v>
      </c>
      <c r="BA42" s="126"/>
      <c r="BB42" s="21">
        <v>0</v>
      </c>
      <c r="BC42" s="126"/>
      <c r="BD42" s="20">
        <f t="shared" si="7"/>
        <v>0</v>
      </c>
      <c r="BE42" s="126"/>
      <c r="BF42" s="22">
        <f>IF(BD42,BD42/BD$53*100,0)</f>
        <v>0</v>
      </c>
      <c r="BG42" s="126"/>
      <c r="BH42" s="21">
        <f>(E42+K42+Q42+W42+AC42+AJ42+AP42+AV42+BB42)</f>
        <v>68622407</v>
      </c>
      <c r="BI42" s="126"/>
      <c r="BJ42" s="94">
        <v>29</v>
      </c>
      <c r="BK42" s="126"/>
      <c r="BL42" s="28">
        <v>17604</v>
      </c>
      <c r="BM42" s="126"/>
      <c r="BN42" s="28">
        <f>IF(E42,BL42,0)</f>
        <v>17604</v>
      </c>
      <c r="BO42" s="126"/>
      <c r="BP42" s="28">
        <f>IF(K42,BL42,0)</f>
        <v>17604</v>
      </c>
      <c r="BQ42" s="126"/>
      <c r="BR42" s="28">
        <f>IF(Q42,BL42,0)</f>
        <v>17604</v>
      </c>
      <c r="BS42" s="126"/>
      <c r="BT42" s="28">
        <f>IF(W42,BL42,0)</f>
        <v>17604</v>
      </c>
      <c r="BU42" s="126"/>
      <c r="BV42" s="28">
        <f>IF(AC42,BL42,0)</f>
        <v>17604</v>
      </c>
      <c r="BW42" s="126"/>
      <c r="BX42" s="28">
        <f>IF(AJ42,BL42,0)</f>
        <v>17604</v>
      </c>
      <c r="BY42" s="126"/>
      <c r="BZ42" s="28">
        <f>IF(AP42,BL42,0)</f>
        <v>17604</v>
      </c>
      <c r="CA42" s="126"/>
      <c r="CB42" s="28">
        <f>IF(AV42,BL42,0)</f>
        <v>17604</v>
      </c>
      <c r="CC42" s="126"/>
      <c r="CD42" s="28">
        <f>IF(BB42,$BL42,0)</f>
        <v>0</v>
      </c>
    </row>
    <row r="43" spans="1:82" ht="11.25" x14ac:dyDescent="0.25">
      <c r="A43" s="94">
        <v>30</v>
      </c>
      <c r="B43" s="267"/>
      <c r="C43" s="94" t="s">
        <v>113</v>
      </c>
      <c r="D43" s="126"/>
      <c r="E43" s="21">
        <v>53087271</v>
      </c>
      <c r="F43" s="126"/>
      <c r="G43" s="20">
        <f t="shared" si="13"/>
        <v>234.26711530823883</v>
      </c>
      <c r="H43" s="126"/>
      <c r="I43" s="22">
        <f>IF(G43,G43/G$53*100,0)</f>
        <v>98.787031188430078</v>
      </c>
      <c r="J43" s="126"/>
      <c r="K43" s="21">
        <v>20488509</v>
      </c>
      <c r="L43" s="126"/>
      <c r="M43" s="20">
        <f t="shared" si="0"/>
        <v>90.413084153391296</v>
      </c>
      <c r="N43" s="126"/>
      <c r="O43" s="20">
        <f>IF(M43,M43/M$53*100,0)</f>
        <v>105.40311816733016</v>
      </c>
      <c r="P43" s="126"/>
      <c r="Q43" s="21">
        <v>253961670</v>
      </c>
      <c r="R43" s="126"/>
      <c r="S43" s="20">
        <f t="shared" si="1"/>
        <v>1120.699307179736</v>
      </c>
      <c r="T43" s="126"/>
      <c r="U43" s="20">
        <f>IF(S43,S43/S$53*100,0)</f>
        <v>137.28866393513422</v>
      </c>
      <c r="V43" s="126"/>
      <c r="W43" s="21">
        <v>132930866</v>
      </c>
      <c r="X43" s="126"/>
      <c r="Y43" s="20">
        <f t="shared" si="2"/>
        <v>586.60635452980887</v>
      </c>
      <c r="Z43" s="126"/>
      <c r="AA43" s="20">
        <f>IF(Y43,Y43/Y$53*100,0)</f>
        <v>157.60827453936986</v>
      </c>
      <c r="AB43" s="126"/>
      <c r="AC43" s="21">
        <v>148180333</v>
      </c>
      <c r="AD43" s="126"/>
      <c r="AE43" s="20">
        <f t="shared" si="3"/>
        <v>653.90023829486779</v>
      </c>
      <c r="AF43" s="126"/>
      <c r="AG43" s="20">
        <f>IF(AE43,AE43/AE$53*100,0)</f>
        <v>137.16499674105449</v>
      </c>
      <c r="AH43" s="266"/>
      <c r="AI43" s="126"/>
      <c r="AJ43" s="21">
        <v>483438090</v>
      </c>
      <c r="AK43" s="126"/>
      <c r="AL43" s="20">
        <f t="shared" si="4"/>
        <v>2133.3484400511893</v>
      </c>
      <c r="AM43" s="126"/>
      <c r="AN43" s="20">
        <f>IF(AL43,AL43/AL$53*100,0)</f>
        <v>99.483769028645611</v>
      </c>
      <c r="AO43" s="126"/>
      <c r="AP43" s="21">
        <v>47729508</v>
      </c>
      <c r="AQ43" s="126"/>
      <c r="AR43" s="20">
        <f t="shared" si="5"/>
        <v>210.62401482723621</v>
      </c>
      <c r="AS43" s="126"/>
      <c r="AT43" s="20">
        <f>IF(AR43,AR43/AR$53*100,0)</f>
        <v>117.18375943735526</v>
      </c>
      <c r="AU43" s="126"/>
      <c r="AV43" s="21">
        <v>108578636</v>
      </c>
      <c r="AW43" s="126"/>
      <c r="AX43" s="20">
        <f t="shared" si="6"/>
        <v>479.14317991262521</v>
      </c>
      <c r="AY43" s="126"/>
      <c r="AZ43" s="22">
        <f>IF(AX43,AX43/AX$53*100,0)</f>
        <v>242.91505661699674</v>
      </c>
      <c r="BA43" s="126"/>
      <c r="BB43" s="21">
        <v>0</v>
      </c>
      <c r="BC43" s="126"/>
      <c r="BD43" s="20">
        <f t="shared" si="7"/>
        <v>0</v>
      </c>
      <c r="BE43" s="126"/>
      <c r="BF43" s="22">
        <f>IF(BD43,BD43/BD$53*100,0)</f>
        <v>0</v>
      </c>
      <c r="BG43" s="126"/>
      <c r="BH43" s="21">
        <f>(E43+K43+Q43+W43+AC43+AJ43+AP43+AV43+BB43)</f>
        <v>1248394883</v>
      </c>
      <c r="BI43" s="126"/>
      <c r="BJ43" s="94">
        <v>30</v>
      </c>
      <c r="BK43" s="126"/>
      <c r="BL43" s="28">
        <v>226610</v>
      </c>
      <c r="BM43" s="126"/>
      <c r="BN43" s="28">
        <f>IF(E43,BL43,0)</f>
        <v>226610</v>
      </c>
      <c r="BO43" s="126"/>
      <c r="BP43" s="28">
        <f>IF(K43,BL43,0)</f>
        <v>226610</v>
      </c>
      <c r="BQ43" s="126"/>
      <c r="BR43" s="28">
        <f>IF(Q43,BL43,0)</f>
        <v>226610</v>
      </c>
      <c r="BS43" s="126"/>
      <c r="BT43" s="28">
        <f>IF(W43,BL43,0)</f>
        <v>226610</v>
      </c>
      <c r="BU43" s="126"/>
      <c r="BV43" s="28">
        <f>IF(AC43,BL43,0)</f>
        <v>226610</v>
      </c>
      <c r="BW43" s="126"/>
      <c r="BX43" s="28">
        <f>IF(AJ43,BL43,0)</f>
        <v>226610</v>
      </c>
      <c r="BY43" s="126"/>
      <c r="BZ43" s="28">
        <f>IF(AP43,BL43,0)</f>
        <v>226610</v>
      </c>
      <c r="CA43" s="126"/>
      <c r="CB43" s="28">
        <f>IF(AV43,BL43,0)</f>
        <v>226610</v>
      </c>
      <c r="CC43" s="126"/>
      <c r="CD43" s="28">
        <f>IF(BB43,$BL43,0)</f>
        <v>0</v>
      </c>
    </row>
    <row r="44" spans="1:82" ht="11.25" x14ac:dyDescent="0.25">
      <c r="A44" s="94">
        <v>31</v>
      </c>
      <c r="B44" s="265"/>
      <c r="C44" s="94" t="s">
        <v>114</v>
      </c>
      <c r="D44" s="126"/>
      <c r="E44" s="21">
        <v>23839756</v>
      </c>
      <c r="F44" s="126"/>
      <c r="G44" s="20">
        <f t="shared" ref="G44:G48" si="14">IFERROR(E44/$BL44,0)</f>
        <v>238.3713391526932</v>
      </c>
      <c r="H44" s="126"/>
      <c r="I44" s="22">
        <f>IF(G44,G44/G$53*100,0)</f>
        <v>100.51772261899193</v>
      </c>
      <c r="J44" s="126"/>
      <c r="K44" s="21">
        <v>7180489</v>
      </c>
      <c r="L44" s="126"/>
      <c r="M44" s="20">
        <f t="shared" si="0"/>
        <v>71.796992330843608</v>
      </c>
      <c r="N44" s="126"/>
      <c r="O44" s="20">
        <f>IF(M44,M44/M$53*100,0)</f>
        <v>83.700572075031388</v>
      </c>
      <c r="P44" s="126"/>
      <c r="Q44" s="21">
        <v>79725655</v>
      </c>
      <c r="R44" s="126"/>
      <c r="S44" s="20">
        <f t="shared" si="1"/>
        <v>797.16886142524322</v>
      </c>
      <c r="T44" s="126"/>
      <c r="U44" s="20">
        <f>IF(S44,S44/S$53*100,0)</f>
        <v>97.655318616353554</v>
      </c>
      <c r="V44" s="126"/>
      <c r="W44" s="21">
        <v>32323885</v>
      </c>
      <c r="X44" s="126"/>
      <c r="Y44" s="20">
        <f t="shared" si="2"/>
        <v>323.20329763725988</v>
      </c>
      <c r="Z44" s="126"/>
      <c r="AA44" s="20">
        <f>IF(Y44,Y44/Y$53*100,0)</f>
        <v>86.837644482854628</v>
      </c>
      <c r="AB44" s="126"/>
      <c r="AC44" s="21">
        <v>71833704</v>
      </c>
      <c r="AD44" s="126"/>
      <c r="AE44" s="20">
        <f t="shared" si="3"/>
        <v>718.2580316165222</v>
      </c>
      <c r="AF44" s="126"/>
      <c r="AG44" s="20">
        <f>IF(AE44,AE44/AE$53*100,0)</f>
        <v>150.66497119319021</v>
      </c>
      <c r="AH44" s="266"/>
      <c r="AI44" s="126"/>
      <c r="AJ44" s="21">
        <v>246453230</v>
      </c>
      <c r="AK44" s="126"/>
      <c r="AL44" s="20">
        <f t="shared" si="4"/>
        <v>2464.261231264561</v>
      </c>
      <c r="AM44" s="126"/>
      <c r="AN44" s="20">
        <f>IF(AL44,AL44/AL$53*100,0)</f>
        <v>114.91512148455551</v>
      </c>
      <c r="AO44" s="126"/>
      <c r="AP44" s="21">
        <v>13306700</v>
      </c>
      <c r="AQ44" s="126"/>
      <c r="AR44" s="20">
        <f t="shared" si="5"/>
        <v>133.05236423993361</v>
      </c>
      <c r="AS44" s="126"/>
      <c r="AT44" s="20">
        <f>IF(AR44,AR44/AR$53*100,0)</f>
        <v>74.02563404962487</v>
      </c>
      <c r="AU44" s="126"/>
      <c r="AV44" s="21">
        <v>15823140</v>
      </c>
      <c r="AW44" s="126"/>
      <c r="AX44" s="20">
        <f t="shared" si="6"/>
        <v>158.21399646038935</v>
      </c>
      <c r="AY44" s="126"/>
      <c r="AZ44" s="22">
        <f>IF(AX44,AX44/AX$53*100,0)</f>
        <v>80.211017330529927</v>
      </c>
      <c r="BA44" s="126"/>
      <c r="BB44" s="21">
        <v>0</v>
      </c>
      <c r="BC44" s="126"/>
      <c r="BD44" s="20">
        <f t="shared" si="7"/>
        <v>0</v>
      </c>
      <c r="BE44" s="126"/>
      <c r="BF44" s="22">
        <f>IF(BD44,BD44/BD$53*100,0)</f>
        <v>0</v>
      </c>
      <c r="BG44" s="126"/>
      <c r="BH44" s="21">
        <f>(E44+K44+Q44+W44+AC44+AJ44+AP44+AV44+BB44)</f>
        <v>490486559</v>
      </c>
      <c r="BI44" s="126"/>
      <c r="BJ44" s="94">
        <v>31</v>
      </c>
      <c r="BK44" s="126"/>
      <c r="BL44" s="28">
        <v>100011</v>
      </c>
      <c r="BM44" s="126"/>
      <c r="BN44" s="28">
        <f>IF(E44,BL44,0)</f>
        <v>100011</v>
      </c>
      <c r="BO44" s="126"/>
      <c r="BP44" s="28">
        <f>IF(K44,BL44,0)</f>
        <v>100011</v>
      </c>
      <c r="BQ44" s="126"/>
      <c r="BR44" s="28">
        <f>IF(Q44,BL44,0)</f>
        <v>100011</v>
      </c>
      <c r="BS44" s="126"/>
      <c r="BT44" s="28">
        <f>IF(W44,BL44,0)</f>
        <v>100011</v>
      </c>
      <c r="BU44" s="126"/>
      <c r="BV44" s="28">
        <f>IF(AC44,BL44,0)</f>
        <v>100011</v>
      </c>
      <c r="BW44" s="126"/>
      <c r="BX44" s="28">
        <f>IF(AJ44,BL44,0)</f>
        <v>100011</v>
      </c>
      <c r="BY44" s="126"/>
      <c r="BZ44" s="28">
        <f>IF(AP44,BL44,0)</f>
        <v>100011</v>
      </c>
      <c r="CA44" s="126"/>
      <c r="CB44" s="28">
        <f>IF(AV44,BL44,0)</f>
        <v>100011</v>
      </c>
      <c r="CC44" s="126"/>
      <c r="CD44" s="28">
        <f>IF(BB44,$BL44,0)</f>
        <v>0</v>
      </c>
    </row>
    <row r="45" spans="1:82" ht="11.25" x14ac:dyDescent="0.25">
      <c r="A45" s="94">
        <v>32</v>
      </c>
      <c r="B45" s="267"/>
      <c r="C45" s="94" t="s">
        <v>115</v>
      </c>
      <c r="D45" s="126"/>
      <c r="E45" s="21">
        <v>5426398</v>
      </c>
      <c r="F45" s="126"/>
      <c r="G45" s="20">
        <f t="shared" si="14"/>
        <v>214.09287461532392</v>
      </c>
      <c r="H45" s="126"/>
      <c r="I45" s="22">
        <f>IF(G45,G45/G$53*100,0)</f>
        <v>90.279847660295374</v>
      </c>
      <c r="J45" s="126"/>
      <c r="K45" s="21">
        <v>2846300</v>
      </c>
      <c r="L45" s="126"/>
      <c r="M45" s="20">
        <f t="shared" si="0"/>
        <v>112.29779846918646</v>
      </c>
      <c r="N45" s="126"/>
      <c r="O45" s="20">
        <f>IF(M45,M45/M$53*100,0)</f>
        <v>130.9162079008087</v>
      </c>
      <c r="P45" s="126"/>
      <c r="Q45" s="21">
        <v>22306607</v>
      </c>
      <c r="R45" s="126"/>
      <c r="S45" s="20">
        <f t="shared" si="1"/>
        <v>880.08391856703224</v>
      </c>
      <c r="T45" s="126"/>
      <c r="U45" s="20">
        <f>IF(S45,S45/S$53*100,0)</f>
        <v>107.81263498317442</v>
      </c>
      <c r="V45" s="126"/>
      <c r="W45" s="21">
        <v>11377748</v>
      </c>
      <c r="X45" s="126"/>
      <c r="Y45" s="20">
        <f t="shared" si="2"/>
        <v>448.89718298745362</v>
      </c>
      <c r="Z45" s="126"/>
      <c r="AA45" s="20">
        <f>IF(Y45,Y45/Y$53*100,0)</f>
        <v>120.60883744252232</v>
      </c>
      <c r="AB45" s="126"/>
      <c r="AC45" s="21">
        <v>8367240</v>
      </c>
      <c r="AD45" s="126"/>
      <c r="AE45" s="20">
        <f t="shared" si="3"/>
        <v>330.12072910912963</v>
      </c>
      <c r="AF45" s="126"/>
      <c r="AG45" s="20">
        <f>IF(AE45,AE45/AE$53*100,0)</f>
        <v>69.247579493906557</v>
      </c>
      <c r="AH45" s="266"/>
      <c r="AI45" s="126"/>
      <c r="AJ45" s="21">
        <v>54861941</v>
      </c>
      <c r="AK45" s="126"/>
      <c r="AL45" s="20">
        <f t="shared" si="4"/>
        <v>2164.5206738735897</v>
      </c>
      <c r="AM45" s="126"/>
      <c r="AN45" s="20">
        <f>IF(AL45,AL45/AL$53*100,0)</f>
        <v>100.93741403640637</v>
      </c>
      <c r="AO45" s="126"/>
      <c r="AP45" s="21">
        <v>7624384</v>
      </c>
      <c r="AQ45" s="126"/>
      <c r="AR45" s="20">
        <f t="shared" si="5"/>
        <v>300.81212025566163</v>
      </c>
      <c r="AS45" s="126"/>
      <c r="AT45" s="20">
        <f>IF(AR45,AR45/AR$53*100,0)</f>
        <v>167.36123449547856</v>
      </c>
      <c r="AU45" s="126"/>
      <c r="AV45" s="21">
        <v>1631980</v>
      </c>
      <c r="AW45" s="126"/>
      <c r="AX45" s="20">
        <f t="shared" si="6"/>
        <v>64.388069123333068</v>
      </c>
      <c r="AY45" s="126"/>
      <c r="AZ45" s="22">
        <f>IF(AX45,AX45/AX$53*100,0)</f>
        <v>32.643335253996007</v>
      </c>
      <c r="BA45" s="126"/>
      <c r="BB45" s="21">
        <v>0</v>
      </c>
      <c r="BC45" s="126"/>
      <c r="BD45" s="20">
        <f t="shared" si="7"/>
        <v>0</v>
      </c>
      <c r="BE45" s="126"/>
      <c r="BF45" s="22">
        <f>IF(BD45,BD45/BD$53*100,0)</f>
        <v>0</v>
      </c>
      <c r="BG45" s="126"/>
      <c r="BH45" s="21">
        <f>(E45+K45+Q45+W45+AC45+AJ45+AP45+AV45+BB45)</f>
        <v>114442598</v>
      </c>
      <c r="BI45" s="126"/>
      <c r="BJ45" s="94">
        <v>32</v>
      </c>
      <c r="BK45" s="126"/>
      <c r="BL45" s="28">
        <v>25346</v>
      </c>
      <c r="BM45" s="126"/>
      <c r="BN45" s="28">
        <f>IF(E45,BL45,0)</f>
        <v>25346</v>
      </c>
      <c r="BO45" s="126"/>
      <c r="BP45" s="28">
        <f>IF(K45,BL45,0)</f>
        <v>25346</v>
      </c>
      <c r="BQ45" s="126"/>
      <c r="BR45" s="28">
        <f>IF(Q45,BL45,0)</f>
        <v>25346</v>
      </c>
      <c r="BS45" s="126"/>
      <c r="BT45" s="28">
        <f>IF(W45,BL45,0)</f>
        <v>25346</v>
      </c>
      <c r="BU45" s="126"/>
      <c r="BV45" s="28">
        <f>IF(AC45,BL45,0)</f>
        <v>25346</v>
      </c>
      <c r="BW45" s="126"/>
      <c r="BX45" s="28">
        <f>IF(AJ45,BL45,0)</f>
        <v>25346</v>
      </c>
      <c r="BY45" s="126"/>
      <c r="BZ45" s="28">
        <f>IF(AP45,BL45,0)</f>
        <v>25346</v>
      </c>
      <c r="CA45" s="126"/>
      <c r="CB45" s="28">
        <f>IF(AV45,BL45,0)</f>
        <v>25346</v>
      </c>
      <c r="CC45" s="126"/>
      <c r="CD45" s="28">
        <f>IF(BB45,$BL45,0)</f>
        <v>0</v>
      </c>
    </row>
    <row r="46" spans="1:82" ht="11.25" x14ac:dyDescent="0.25">
      <c r="A46" s="94">
        <v>33</v>
      </c>
      <c r="B46" s="265"/>
      <c r="C46" s="94" t="s">
        <v>116</v>
      </c>
      <c r="D46" s="126"/>
      <c r="E46" s="21">
        <v>4818475</v>
      </c>
      <c r="F46" s="126"/>
      <c r="G46" s="20">
        <f t="shared" si="14"/>
        <v>187.1252427184466</v>
      </c>
      <c r="H46" s="126"/>
      <c r="I46" s="22">
        <f>IF(G46,G46/G$53*100,0)</f>
        <v>78.907989985052851</v>
      </c>
      <c r="J46" s="126"/>
      <c r="K46" s="21">
        <v>2702102</v>
      </c>
      <c r="L46" s="126"/>
      <c r="M46" s="20">
        <f t="shared" si="0"/>
        <v>104.93600000000001</v>
      </c>
      <c r="N46" s="126"/>
      <c r="O46" s="20">
        <f>IF(M46,M46/M$53*100,0)</f>
        <v>122.33386032094657</v>
      </c>
      <c r="P46" s="126"/>
      <c r="Q46" s="21">
        <v>16349956</v>
      </c>
      <c r="R46" s="126"/>
      <c r="S46" s="20">
        <f t="shared" si="1"/>
        <v>634.94974757281557</v>
      </c>
      <c r="T46" s="126"/>
      <c r="U46" s="20">
        <f>IF(S46,S46/S$53*100,0)</f>
        <v>77.783043097966484</v>
      </c>
      <c r="V46" s="126"/>
      <c r="W46" s="21">
        <v>10153006</v>
      </c>
      <c r="X46" s="126"/>
      <c r="Y46" s="20">
        <f t="shared" si="2"/>
        <v>394.29149514563107</v>
      </c>
      <c r="Z46" s="126"/>
      <c r="AA46" s="20">
        <f>IF(Y46,Y46/Y$53*100,0)</f>
        <v>105.93748556519149</v>
      </c>
      <c r="AB46" s="126"/>
      <c r="AC46" s="21">
        <v>13083820</v>
      </c>
      <c r="AD46" s="126"/>
      <c r="AE46" s="20">
        <f t="shared" si="3"/>
        <v>508.10951456310681</v>
      </c>
      <c r="AF46" s="126"/>
      <c r="AG46" s="20">
        <f>IF(AE46,AE46/AE$53*100,0)</f>
        <v>106.58329180439807</v>
      </c>
      <c r="AH46" s="266"/>
      <c r="AI46" s="126"/>
      <c r="AJ46" s="21">
        <v>44826726</v>
      </c>
      <c r="AK46" s="126"/>
      <c r="AL46" s="20">
        <f t="shared" si="4"/>
        <v>1740.8437281553397</v>
      </c>
      <c r="AM46" s="126"/>
      <c r="AN46" s="20">
        <f>IF(AL46,AL46/AL$53*100,0)</f>
        <v>81.18021984379476</v>
      </c>
      <c r="AO46" s="126"/>
      <c r="AP46" s="21">
        <v>4036270</v>
      </c>
      <c r="AQ46" s="126"/>
      <c r="AR46" s="20">
        <f t="shared" si="5"/>
        <v>156.7483495145631</v>
      </c>
      <c r="AS46" s="126"/>
      <c r="AT46" s="20">
        <f>IF(AR46,AR46/AR$53*100,0)</f>
        <v>87.20924295733154</v>
      </c>
      <c r="AU46" s="126"/>
      <c r="AV46" s="21">
        <v>3562468</v>
      </c>
      <c r="AW46" s="126"/>
      <c r="AX46" s="20">
        <f t="shared" si="6"/>
        <v>138.34827184466019</v>
      </c>
      <c r="AY46" s="126"/>
      <c r="AZ46" s="22">
        <f>IF(AX46,AX46/AX$53*100,0)</f>
        <v>70.139531766136614</v>
      </c>
      <c r="BA46" s="126"/>
      <c r="BB46" s="21">
        <v>0</v>
      </c>
      <c r="BC46" s="126"/>
      <c r="BD46" s="20">
        <f t="shared" si="7"/>
        <v>0</v>
      </c>
      <c r="BE46" s="126"/>
      <c r="BF46" s="22">
        <f>IF(BD46,BD46/BD$53*100,0)</f>
        <v>0</v>
      </c>
      <c r="BG46" s="126"/>
      <c r="BH46" s="21">
        <f>(E46+K46+Q46+W46+AC46+AJ46+AP46+AV46+BB46)</f>
        <v>99532823</v>
      </c>
      <c r="BI46" s="126"/>
      <c r="BJ46" s="94">
        <v>33</v>
      </c>
      <c r="BK46" s="126"/>
      <c r="BL46" s="28">
        <v>25750</v>
      </c>
      <c r="BM46" s="126"/>
      <c r="BN46" s="28">
        <f>IF(E46,BL46,0)</f>
        <v>25750</v>
      </c>
      <c r="BO46" s="126"/>
      <c r="BP46" s="28">
        <f>IF(K46,BL46,0)</f>
        <v>25750</v>
      </c>
      <c r="BQ46" s="126"/>
      <c r="BR46" s="28">
        <f>IF(Q46,BL46,0)</f>
        <v>25750</v>
      </c>
      <c r="BS46" s="126"/>
      <c r="BT46" s="28">
        <f>IF(W46,BL46,0)</f>
        <v>25750</v>
      </c>
      <c r="BU46" s="126"/>
      <c r="BV46" s="28">
        <f>IF(AC46,BL46,0)</f>
        <v>25750</v>
      </c>
      <c r="BW46" s="126"/>
      <c r="BX46" s="28">
        <f>IF(AJ46,BL46,0)</f>
        <v>25750</v>
      </c>
      <c r="BY46" s="126"/>
      <c r="BZ46" s="28">
        <f>IF(AP46,BL46,0)</f>
        <v>25750</v>
      </c>
      <c r="CA46" s="126"/>
      <c r="CB46" s="28">
        <f>IF(AV46,BL46,0)</f>
        <v>25750</v>
      </c>
      <c r="CC46" s="126"/>
      <c r="CD46" s="28">
        <f>IF(BB46,$BL46,0)</f>
        <v>0</v>
      </c>
    </row>
    <row r="47" spans="1:82" ht="11.25" x14ac:dyDescent="0.25">
      <c r="A47" s="94">
        <v>34</v>
      </c>
      <c r="B47" s="265"/>
      <c r="C47" s="94" t="s">
        <v>117</v>
      </c>
      <c r="D47" s="126"/>
      <c r="E47" s="21">
        <v>13356988</v>
      </c>
      <c r="F47" s="126"/>
      <c r="G47" s="20">
        <f t="shared" si="14"/>
        <v>141.60752300580975</v>
      </c>
      <c r="H47" s="126"/>
      <c r="I47" s="22">
        <f>IF(G47,G47/G$53*100,0)</f>
        <v>59.713830399478539</v>
      </c>
      <c r="J47" s="126"/>
      <c r="K47" s="21">
        <v>11019550</v>
      </c>
      <c r="L47" s="126"/>
      <c r="M47" s="20">
        <f t="shared" si="0"/>
        <v>116.82657648106526</v>
      </c>
      <c r="N47" s="126"/>
      <c r="O47" s="20">
        <f>IF(M47,M47/M$53*100,0)</f>
        <v>136.19583449920921</v>
      </c>
      <c r="P47" s="126"/>
      <c r="Q47" s="21">
        <v>85148012</v>
      </c>
      <c r="R47" s="126"/>
      <c r="S47" s="20">
        <f t="shared" si="1"/>
        <v>902.71841736991644</v>
      </c>
      <c r="T47" s="126"/>
      <c r="U47" s="20">
        <f>IF(S47,S47/S$53*100,0)</f>
        <v>110.58542165269539</v>
      </c>
      <c r="V47" s="126"/>
      <c r="W47" s="21">
        <v>34472778</v>
      </c>
      <c r="X47" s="126"/>
      <c r="Y47" s="20">
        <f t="shared" si="2"/>
        <v>365.47196895805945</v>
      </c>
      <c r="Z47" s="126"/>
      <c r="AA47" s="20">
        <f>IF(Y47,Y47/Y$53*100,0)</f>
        <v>98.194310332959105</v>
      </c>
      <c r="AB47" s="126"/>
      <c r="AC47" s="21">
        <v>44602840</v>
      </c>
      <c r="AD47" s="126"/>
      <c r="AE47" s="20">
        <f t="shared" si="3"/>
        <v>472.86841100886306</v>
      </c>
      <c r="AF47" s="126"/>
      <c r="AG47" s="20">
        <f>IF(AE47,AE47/AE$53*100,0)</f>
        <v>99.19096256045421</v>
      </c>
      <c r="AH47" s="266"/>
      <c r="AI47" s="126"/>
      <c r="AJ47" s="21">
        <v>196474347</v>
      </c>
      <c r="AK47" s="126"/>
      <c r="AL47" s="20">
        <f t="shared" si="4"/>
        <v>2082.973018531869</v>
      </c>
      <c r="AM47" s="126"/>
      <c r="AN47" s="20">
        <f>IF(AL47,AL47/AL$53*100,0)</f>
        <v>97.134627788957403</v>
      </c>
      <c r="AO47" s="126"/>
      <c r="AP47" s="21">
        <v>12087813</v>
      </c>
      <c r="AQ47" s="126"/>
      <c r="AR47" s="20">
        <f t="shared" si="5"/>
        <v>128.15203977778719</v>
      </c>
      <c r="AS47" s="126"/>
      <c r="AT47" s="20">
        <f>IF(AR47,AR47/AR$53*100,0)</f>
        <v>71.299266672152882</v>
      </c>
      <c r="AU47" s="126"/>
      <c r="AV47" s="21">
        <v>12097848</v>
      </c>
      <c r="AW47" s="126"/>
      <c r="AX47" s="20">
        <f t="shared" si="6"/>
        <v>128.25842839574233</v>
      </c>
      <c r="AY47" s="126"/>
      <c r="AZ47" s="22">
        <f>IF(AX47,AX47/AX$53*100,0)</f>
        <v>65.02420299719229</v>
      </c>
      <c r="BA47" s="126"/>
      <c r="BB47" s="21">
        <v>0</v>
      </c>
      <c r="BC47" s="126"/>
      <c r="BD47" s="20">
        <f t="shared" si="7"/>
        <v>0</v>
      </c>
      <c r="BE47" s="126"/>
      <c r="BF47" s="22">
        <f>IF(BD47,BD47/BD$53*100,0)</f>
        <v>0</v>
      </c>
      <c r="BG47" s="126"/>
      <c r="BH47" s="21">
        <f>(E47+K47+Q47+W47+AC47+AJ47+AP47+AV47+BB47)</f>
        <v>409260176</v>
      </c>
      <c r="BI47" s="126"/>
      <c r="BJ47" s="94">
        <v>34</v>
      </c>
      <c r="BK47" s="126"/>
      <c r="BL47" s="28">
        <v>94324</v>
      </c>
      <c r="BM47" s="126"/>
      <c r="BN47" s="28">
        <f>IF(E47,BL47,0)</f>
        <v>94324</v>
      </c>
      <c r="BO47" s="126"/>
      <c r="BP47" s="28">
        <f>IF(K47,BL47,0)</f>
        <v>94324</v>
      </c>
      <c r="BQ47" s="126"/>
      <c r="BR47" s="28">
        <f>IF(Q47,BL47,0)</f>
        <v>94324</v>
      </c>
      <c r="BS47" s="126"/>
      <c r="BT47" s="28">
        <f>IF(W47,BL47,0)</f>
        <v>94324</v>
      </c>
      <c r="BU47" s="126"/>
      <c r="BV47" s="28">
        <f>IF(AC47,BL47,0)</f>
        <v>94324</v>
      </c>
      <c r="BW47" s="126"/>
      <c r="BX47" s="28">
        <f>IF(AJ47,BL47,0)</f>
        <v>94324</v>
      </c>
      <c r="BY47" s="126"/>
      <c r="BZ47" s="28">
        <f>IF(AP47,BL47,0)</f>
        <v>94324</v>
      </c>
      <c r="CA47" s="126"/>
      <c r="CB47" s="28">
        <f>IF(AV47,BL47,0)</f>
        <v>94324</v>
      </c>
      <c r="CC47" s="126"/>
      <c r="CD47" s="28">
        <f>IF(BB47,$BL47,0)</f>
        <v>0</v>
      </c>
    </row>
    <row r="48" spans="1:82" ht="11.25" x14ac:dyDescent="0.25">
      <c r="A48" s="94">
        <v>35</v>
      </c>
      <c r="B48" s="265"/>
      <c r="C48" s="94" t="s">
        <v>118</v>
      </c>
      <c r="D48" s="126"/>
      <c r="E48" s="21">
        <v>113418471</v>
      </c>
      <c r="F48" s="126"/>
      <c r="G48" s="20">
        <f t="shared" si="14"/>
        <v>246.8463033495114</v>
      </c>
      <c r="H48" s="126"/>
      <c r="I48" s="22">
        <f>IF(G48,G48/G$53*100,0)</f>
        <v>104.09149161055666</v>
      </c>
      <c r="J48" s="126"/>
      <c r="K48" s="21">
        <v>23244376</v>
      </c>
      <c r="L48" s="126"/>
      <c r="M48" s="20">
        <f t="shared" si="0"/>
        <v>50.589540122314844</v>
      </c>
      <c r="N48" s="126"/>
      <c r="O48" s="20">
        <f>IF(M48,M48/M$53*100,0)</f>
        <v>58.977031095374187</v>
      </c>
      <c r="P48" s="126"/>
      <c r="Q48" s="21">
        <v>255484021</v>
      </c>
      <c r="R48" s="126"/>
      <c r="S48" s="20">
        <f t="shared" si="1"/>
        <v>556.04070124273619</v>
      </c>
      <c r="T48" s="126"/>
      <c r="U48" s="20">
        <f>IF(S48,S48/S$53*100,0)</f>
        <v>68.116473775001097</v>
      </c>
      <c r="V48" s="126"/>
      <c r="W48" s="21">
        <v>136070485</v>
      </c>
      <c r="X48" s="126"/>
      <c r="Y48" s="20">
        <f t="shared" si="2"/>
        <v>296.14661457766556</v>
      </c>
      <c r="Z48" s="126"/>
      <c r="AA48" s="20">
        <f>IF(Y48,Y48/Y$53*100,0)</f>
        <v>79.568106574082165</v>
      </c>
      <c r="AB48" s="126"/>
      <c r="AC48" s="21">
        <v>143229497</v>
      </c>
      <c r="AD48" s="126"/>
      <c r="AE48" s="20">
        <f t="shared" si="3"/>
        <v>311.72763618952268</v>
      </c>
      <c r="AF48" s="126"/>
      <c r="AG48" s="20">
        <f>IF(AE48,AE48/AE$53*100,0)</f>
        <v>65.389363236095477</v>
      </c>
      <c r="AH48" s="266"/>
      <c r="AI48" s="126"/>
      <c r="AJ48" s="21">
        <v>969785089</v>
      </c>
      <c r="AK48" s="126"/>
      <c r="AL48" s="20">
        <f t="shared" si="4"/>
        <v>2110.6603020871876</v>
      </c>
      <c r="AM48" s="126"/>
      <c r="AN48" s="20">
        <f>IF(AL48,AL48/AL$53*100,0)</f>
        <v>98.425760203398738</v>
      </c>
      <c r="AO48" s="126"/>
      <c r="AP48" s="21">
        <v>80529159</v>
      </c>
      <c r="AQ48" s="126"/>
      <c r="AR48" s="20">
        <f t="shared" si="5"/>
        <v>175.26532526606744</v>
      </c>
      <c r="AS48" s="126"/>
      <c r="AT48" s="20">
        <f>IF(AR48,AR48/AR$53*100,0)</f>
        <v>97.511433966991433</v>
      </c>
      <c r="AU48" s="126"/>
      <c r="AV48" s="21">
        <v>107552637</v>
      </c>
      <c r="AW48" s="126"/>
      <c r="AX48" s="20">
        <f t="shared" si="6"/>
        <v>234.07978105208176</v>
      </c>
      <c r="AY48" s="126"/>
      <c r="AZ48" s="22">
        <f>IF(AX48,AX48/AX$53*100,0)</f>
        <v>118.67330195022225</v>
      </c>
      <c r="BA48" s="126"/>
      <c r="BB48" s="21">
        <v>0</v>
      </c>
      <c r="BC48" s="126"/>
      <c r="BD48" s="20">
        <f t="shared" si="7"/>
        <v>0</v>
      </c>
      <c r="BE48" s="126"/>
      <c r="BF48" s="22">
        <f>IF(BD48,BD48/BD$53*100,0)</f>
        <v>0</v>
      </c>
      <c r="BG48" s="126"/>
      <c r="BH48" s="21">
        <f>(E48+K48+Q48+W48+AC48+AJ48+AP48+AV48+BB48)</f>
        <v>1829313735</v>
      </c>
      <c r="BI48" s="126"/>
      <c r="BJ48" s="94">
        <v>35</v>
      </c>
      <c r="BK48" s="126"/>
      <c r="BL48" s="28">
        <v>459470</v>
      </c>
      <c r="BM48" s="126"/>
      <c r="BN48" s="28">
        <f>IF(E48,BL48,0)</f>
        <v>459470</v>
      </c>
      <c r="BO48" s="126"/>
      <c r="BP48" s="28">
        <f>IF(K48,BL48,0)</f>
        <v>459470</v>
      </c>
      <c r="BQ48" s="126"/>
      <c r="BR48" s="28">
        <f>IF(Q48,BL48,0)</f>
        <v>459470</v>
      </c>
      <c r="BS48" s="126"/>
      <c r="BT48" s="28">
        <f>IF(W48,BL48,0)</f>
        <v>459470</v>
      </c>
      <c r="BU48" s="126"/>
      <c r="BV48" s="28">
        <f>IF(AC48,BL48,0)</f>
        <v>459470</v>
      </c>
      <c r="BW48" s="126"/>
      <c r="BX48" s="28">
        <f>IF(AJ48,BL48,0)</f>
        <v>459470</v>
      </c>
      <c r="BY48" s="126"/>
      <c r="BZ48" s="28">
        <f>IF(AP48,BL48,0)</f>
        <v>459470</v>
      </c>
      <c r="CA48" s="126"/>
      <c r="CB48" s="28">
        <f>IF(AV48,BL48,0)</f>
        <v>459470</v>
      </c>
      <c r="CC48" s="126"/>
      <c r="CD48" s="28">
        <f>IF(BB48,$BL48,0)</f>
        <v>0</v>
      </c>
    </row>
    <row r="49" spans="1:82" ht="11.25" x14ac:dyDescent="0.25">
      <c r="A49" s="94">
        <v>36</v>
      </c>
      <c r="B49" s="267"/>
      <c r="C49" s="94" t="s">
        <v>119</v>
      </c>
      <c r="D49" s="126"/>
      <c r="E49" s="21">
        <v>3896498</v>
      </c>
      <c r="F49" s="126"/>
      <c r="G49" s="20">
        <f t="shared" ref="G49:G51" si="15">IFERROR(E49/$BL49,0)</f>
        <v>175.54955847900521</v>
      </c>
      <c r="H49" s="126"/>
      <c r="I49" s="22">
        <f>IF(G49,G49/G$53*100,0)</f>
        <v>74.026692503396035</v>
      </c>
      <c r="J49" s="126"/>
      <c r="K49" s="21">
        <v>1943306</v>
      </c>
      <c r="L49" s="126"/>
      <c r="M49" s="20">
        <f t="shared" si="0"/>
        <v>87.552081456118216</v>
      </c>
      <c r="N49" s="126"/>
      <c r="O49" s="20">
        <f>IF(M49,M49/M$53*100,0)</f>
        <v>102.06777563144109</v>
      </c>
      <c r="P49" s="126"/>
      <c r="Q49" s="21">
        <v>16264424</v>
      </c>
      <c r="R49" s="126"/>
      <c r="S49" s="20">
        <f t="shared" si="1"/>
        <v>732.76374121463323</v>
      </c>
      <c r="T49" s="126"/>
      <c r="U49" s="20">
        <f>IF(S49,S49/S$53*100,0)</f>
        <v>89.765519053125772</v>
      </c>
      <c r="V49" s="126"/>
      <c r="W49" s="21">
        <v>9529468</v>
      </c>
      <c r="X49" s="126"/>
      <c r="Y49" s="20">
        <f t="shared" si="2"/>
        <v>429.33267255361324</v>
      </c>
      <c r="Z49" s="126"/>
      <c r="AA49" s="20">
        <f>IF(Y49,Y49/Y$53*100,0)</f>
        <v>115.35228215996547</v>
      </c>
      <c r="AB49" s="126"/>
      <c r="AC49" s="21">
        <v>11654051</v>
      </c>
      <c r="AD49" s="126"/>
      <c r="AE49" s="20">
        <f t="shared" si="3"/>
        <v>525.05185619030453</v>
      </c>
      <c r="AF49" s="126"/>
      <c r="AG49" s="20">
        <f>IF(AE49,AE49/AE$53*100,0)</f>
        <v>110.13719207539397</v>
      </c>
      <c r="AH49" s="266"/>
      <c r="AI49" s="126"/>
      <c r="AJ49" s="21">
        <v>49466787</v>
      </c>
      <c r="AK49" s="126"/>
      <c r="AL49" s="20">
        <f t="shared" si="4"/>
        <v>2228.6352045413587</v>
      </c>
      <c r="AM49" s="126"/>
      <c r="AN49" s="20">
        <f>IF(AL49,AL49/AL$53*100,0)</f>
        <v>103.92724684598682</v>
      </c>
      <c r="AO49" s="126"/>
      <c r="AP49" s="21">
        <v>3349965</v>
      </c>
      <c r="AQ49" s="126"/>
      <c r="AR49" s="20">
        <f t="shared" si="5"/>
        <v>150.92651829158407</v>
      </c>
      <c r="AS49" s="126"/>
      <c r="AT49" s="20">
        <f>IF(AR49,AR49/AR$53*100,0)</f>
        <v>83.970181779630366</v>
      </c>
      <c r="AU49" s="126"/>
      <c r="AV49" s="21">
        <v>1343410</v>
      </c>
      <c r="AW49" s="126"/>
      <c r="AX49" s="20">
        <f t="shared" si="6"/>
        <v>60.52486934582808</v>
      </c>
      <c r="AY49" s="126"/>
      <c r="AZ49" s="22">
        <f>IF(AX49,AX49/AX$53*100,0)</f>
        <v>30.684777912437855</v>
      </c>
      <c r="BA49" s="126"/>
      <c r="BB49" s="21">
        <v>0</v>
      </c>
      <c r="BC49" s="126"/>
      <c r="BD49" s="20">
        <f t="shared" si="7"/>
        <v>0</v>
      </c>
      <c r="BE49" s="126"/>
      <c r="BF49" s="22">
        <f>IF(BD49,BD49/BD$53*100,0)</f>
        <v>0</v>
      </c>
      <c r="BG49" s="126"/>
      <c r="BH49" s="21">
        <f>(E49+K49+Q49+W49+AC49+AJ49+AP49+AV49+BB49)</f>
        <v>97447909</v>
      </c>
      <c r="BI49" s="126"/>
      <c r="BJ49" s="94">
        <v>36</v>
      </c>
      <c r="BK49" s="126"/>
      <c r="BL49" s="28">
        <v>22196</v>
      </c>
      <c r="BM49" s="126"/>
      <c r="BN49" s="28">
        <f>IF(E49,BL49,0)</f>
        <v>22196</v>
      </c>
      <c r="BO49" s="126"/>
      <c r="BP49" s="28">
        <f>IF(K49,BL49,0)</f>
        <v>22196</v>
      </c>
      <c r="BQ49" s="126"/>
      <c r="BR49" s="28">
        <f>IF(Q49,BL49,0)</f>
        <v>22196</v>
      </c>
      <c r="BS49" s="126"/>
      <c r="BT49" s="28">
        <f>IF(W49,BL49,0)</f>
        <v>22196</v>
      </c>
      <c r="BU49" s="126"/>
      <c r="BV49" s="28">
        <f>IF(AC49,BL49,0)</f>
        <v>22196</v>
      </c>
      <c r="BW49" s="126"/>
      <c r="BX49" s="28">
        <f>IF(AJ49,BL49,0)</f>
        <v>22196</v>
      </c>
      <c r="BY49" s="126"/>
      <c r="BZ49" s="28">
        <f>IF(AP49,BL49,0)</f>
        <v>22196</v>
      </c>
      <c r="CA49" s="126"/>
      <c r="CB49" s="28">
        <f>IF(AV49,BL49,0)</f>
        <v>22196</v>
      </c>
      <c r="CC49" s="126"/>
      <c r="CD49" s="28">
        <f>IF(BB49,$BL49,0)</f>
        <v>0</v>
      </c>
    </row>
    <row r="50" spans="1:82" ht="11.25" x14ac:dyDescent="0.25">
      <c r="A50" s="94">
        <v>37</v>
      </c>
      <c r="B50" s="265"/>
      <c r="C50" s="94" t="s">
        <v>120</v>
      </c>
      <c r="D50" s="126"/>
      <c r="E50" s="21">
        <v>4307763</v>
      </c>
      <c r="F50" s="126"/>
      <c r="G50" s="20">
        <f t="shared" si="15"/>
        <v>268.94942873197226</v>
      </c>
      <c r="H50" s="126"/>
      <c r="I50" s="22">
        <f>IF(G50,G50/G$53*100,0)</f>
        <v>113.41205772435366</v>
      </c>
      <c r="J50" s="126"/>
      <c r="K50" s="21">
        <v>482442</v>
      </c>
      <c r="L50" s="126"/>
      <c r="M50" s="20">
        <f t="shared" si="0"/>
        <v>30.120621839295747</v>
      </c>
      <c r="N50" s="126"/>
      <c r="O50" s="20">
        <f>IF(M50,M50/M$53*100,0)</f>
        <v>35.114469246669003</v>
      </c>
      <c r="P50" s="126"/>
      <c r="Q50" s="21">
        <v>13273251</v>
      </c>
      <c r="R50" s="126"/>
      <c r="S50" s="20">
        <f t="shared" si="1"/>
        <v>828.69769619778981</v>
      </c>
      <c r="T50" s="126"/>
      <c r="U50" s="20">
        <f>IF(S50,S50/S$53*100,0)</f>
        <v>101.5176852419272</v>
      </c>
      <c r="V50" s="126"/>
      <c r="W50" s="21">
        <v>3543304</v>
      </c>
      <c r="X50" s="126"/>
      <c r="Y50" s="20">
        <f t="shared" si="2"/>
        <v>221.22145220703004</v>
      </c>
      <c r="Z50" s="126"/>
      <c r="AA50" s="20">
        <f>IF(Y50,Y50/Y$53*100,0)</f>
        <v>59.437357103624613</v>
      </c>
      <c r="AB50" s="126"/>
      <c r="AC50" s="21">
        <v>4125541</v>
      </c>
      <c r="AD50" s="126"/>
      <c r="AE50" s="20">
        <f t="shared" si="3"/>
        <v>257.57264156833367</v>
      </c>
      <c r="AF50" s="126"/>
      <c r="AG50" s="20">
        <f>IF(AE50,AE50/AE$53*100,0)</f>
        <v>54.029572818986651</v>
      </c>
      <c r="AH50" s="266"/>
      <c r="AI50" s="126"/>
      <c r="AJ50" s="21">
        <v>13833991</v>
      </c>
      <c r="AK50" s="126"/>
      <c r="AL50" s="20">
        <f t="shared" si="4"/>
        <v>863.70674907910347</v>
      </c>
      <c r="AM50" s="126"/>
      <c r="AN50" s="20">
        <f>IF(AL50,AL50/AL$53*100,0)</f>
        <v>40.276966069268155</v>
      </c>
      <c r="AO50" s="126"/>
      <c r="AP50" s="21">
        <v>2196162</v>
      </c>
      <c r="AQ50" s="126"/>
      <c r="AR50" s="20">
        <f t="shared" si="5"/>
        <v>137.1144409065368</v>
      </c>
      <c r="AS50" s="126"/>
      <c r="AT50" s="20">
        <f>IF(AR50,AR50/AR$53*100,0)</f>
        <v>76.28562997319402</v>
      </c>
      <c r="AU50" s="126"/>
      <c r="AV50" s="21">
        <v>6191876</v>
      </c>
      <c r="AW50" s="126"/>
      <c r="AX50" s="20">
        <f t="shared" si="6"/>
        <v>386.58150714865457</v>
      </c>
      <c r="AY50" s="126"/>
      <c r="AZ50" s="22">
        <f>IF(AX50,AX50/AX$53*100,0)</f>
        <v>195.988323810064</v>
      </c>
      <c r="BA50" s="126"/>
      <c r="BB50" s="21">
        <v>0</v>
      </c>
      <c r="BC50" s="126"/>
      <c r="BD50" s="20">
        <f t="shared" si="7"/>
        <v>0</v>
      </c>
      <c r="BE50" s="126"/>
      <c r="BF50" s="22">
        <f>IF(BD50,BD50/BD$53*100,0)</f>
        <v>0</v>
      </c>
      <c r="BG50" s="126"/>
      <c r="BH50" s="21">
        <f>(E50+K50+Q50+W50+AC50+AJ50+AP50+AV50+BB50)</f>
        <v>47954330</v>
      </c>
      <c r="BI50" s="126"/>
      <c r="BJ50" s="94">
        <v>37</v>
      </c>
      <c r="BK50" s="126"/>
      <c r="BL50" s="28">
        <v>16017</v>
      </c>
      <c r="BM50" s="126"/>
      <c r="BN50" s="28">
        <f>IF(E50,BL50,0)</f>
        <v>16017</v>
      </c>
      <c r="BO50" s="126"/>
      <c r="BP50" s="28">
        <f>IF(K50,BL50,0)</f>
        <v>16017</v>
      </c>
      <c r="BQ50" s="126"/>
      <c r="BR50" s="28">
        <f>IF(Q50,BL50,0)</f>
        <v>16017</v>
      </c>
      <c r="BS50" s="126"/>
      <c r="BT50" s="28">
        <f>IF(W50,BL50,0)</f>
        <v>16017</v>
      </c>
      <c r="BU50" s="126"/>
      <c r="BV50" s="28">
        <f>IF(AC50,BL50,0)</f>
        <v>16017</v>
      </c>
      <c r="BW50" s="126"/>
      <c r="BX50" s="28">
        <f>IF(AJ50,BL50,0)</f>
        <v>16017</v>
      </c>
      <c r="BY50" s="126"/>
      <c r="BZ50" s="28">
        <f>IF(AP50,BL50,0)</f>
        <v>16017</v>
      </c>
      <c r="CA50" s="126"/>
      <c r="CB50" s="28">
        <f>IF(AV50,BL50,0)</f>
        <v>16017</v>
      </c>
      <c r="CC50" s="126"/>
      <c r="CD50" s="28">
        <f>IF(BB50,$BL50,0)</f>
        <v>0</v>
      </c>
    </row>
    <row r="51" spans="1:82" ht="11.25" x14ac:dyDescent="0.25">
      <c r="A51" s="131">
        <v>38</v>
      </c>
      <c r="B51" s="265"/>
      <c r="C51" s="94" t="s">
        <v>121</v>
      </c>
      <c r="D51" s="126"/>
      <c r="E51" s="23">
        <v>5123958</v>
      </c>
      <c r="F51" s="126"/>
      <c r="G51" s="20">
        <f t="shared" si="15"/>
        <v>182.21756756756756</v>
      </c>
      <c r="H51" s="126"/>
      <c r="I51" s="22">
        <f>IF(G51,G51/G$53*100,0)</f>
        <v>76.838494838221536</v>
      </c>
      <c r="J51" s="126"/>
      <c r="K51" s="23">
        <v>4636532</v>
      </c>
      <c r="L51" s="126"/>
      <c r="M51" s="20">
        <f t="shared" si="0"/>
        <v>164.88378378378377</v>
      </c>
      <c r="N51" s="126"/>
      <c r="O51" s="20">
        <f>IF(M51,M51/M$53*100,0)</f>
        <v>192.2206847468415</v>
      </c>
      <c r="P51" s="126"/>
      <c r="Q51" s="23">
        <v>32226205</v>
      </c>
      <c r="R51" s="126"/>
      <c r="S51" s="20">
        <f t="shared" si="1"/>
        <v>1146.0243598862021</v>
      </c>
      <c r="T51" s="126"/>
      <c r="U51" s="20">
        <f>IF(S51,S51/S$53*100,0)</f>
        <v>140.39105065732033</v>
      </c>
      <c r="V51" s="126"/>
      <c r="W51" s="23">
        <v>10630648</v>
      </c>
      <c r="X51" s="126"/>
      <c r="Y51" s="20">
        <f t="shared" si="2"/>
        <v>378.04580369843529</v>
      </c>
      <c r="Z51" s="126"/>
      <c r="AA51" s="20">
        <f>IF(Y51,Y51/Y$53*100,0)</f>
        <v>101.57262422688594</v>
      </c>
      <c r="AB51" s="126"/>
      <c r="AC51" s="23">
        <v>16808059</v>
      </c>
      <c r="AD51" s="126"/>
      <c r="AE51" s="20">
        <f t="shared" si="3"/>
        <v>597.72613798008535</v>
      </c>
      <c r="AF51" s="126"/>
      <c r="AG51" s="20">
        <f>IF(AE51,AE51/AE$53*100,0)</f>
        <v>125.38166981231544</v>
      </c>
      <c r="AH51" s="266"/>
      <c r="AI51" s="126"/>
      <c r="AJ51" s="23">
        <v>72984806</v>
      </c>
      <c r="AK51" s="126"/>
      <c r="AL51" s="20">
        <f t="shared" si="4"/>
        <v>2595.4767425320056</v>
      </c>
      <c r="AM51" s="126"/>
      <c r="AN51" s="20">
        <f>IF(AL51,AL51/AL$53*100,0)</f>
        <v>121.03405328717885</v>
      </c>
      <c r="AO51" s="126"/>
      <c r="AP51" s="23">
        <v>4116426</v>
      </c>
      <c r="AQ51" s="126"/>
      <c r="AR51" s="20">
        <f t="shared" si="5"/>
        <v>146.38783783783785</v>
      </c>
      <c r="AS51" s="126"/>
      <c r="AT51" s="20">
        <f>IF(AR51,AR51/AR$53*100,0)</f>
        <v>81.445020349718959</v>
      </c>
      <c r="AU51" s="126"/>
      <c r="AV51" s="23">
        <v>2612961</v>
      </c>
      <c r="AW51" s="126"/>
      <c r="AX51" s="20">
        <f t="shared" si="6"/>
        <v>92.921799431009958</v>
      </c>
      <c r="AY51" s="126"/>
      <c r="AZ51" s="22">
        <f>IF(AX51,AX51/AX$53*100,0)</f>
        <v>47.109309108507325</v>
      </c>
      <c r="BA51" s="126"/>
      <c r="BB51" s="23">
        <v>0</v>
      </c>
      <c r="BC51" s="126"/>
      <c r="BD51" s="20">
        <f t="shared" si="7"/>
        <v>0</v>
      </c>
      <c r="BE51" s="126"/>
      <c r="BF51" s="22">
        <f>IF(BD51,BD51/BD$53*100,0)</f>
        <v>0</v>
      </c>
      <c r="BG51" s="126"/>
      <c r="BH51" s="23">
        <f>(E51+K51+Q51+W51+AC51+AJ51+AP51+AV51+BB51)</f>
        <v>149139595</v>
      </c>
      <c r="BI51" s="126"/>
      <c r="BJ51" s="131">
        <v>38</v>
      </c>
      <c r="BK51" s="126"/>
      <c r="BL51" s="31">
        <v>28120</v>
      </c>
      <c r="BM51" s="126"/>
      <c r="BN51" s="31">
        <f>IF(E51,BL51,0)</f>
        <v>28120</v>
      </c>
      <c r="BO51" s="126"/>
      <c r="BP51" s="31">
        <f>IF(K51,BL51,0)</f>
        <v>28120</v>
      </c>
      <c r="BQ51" s="126"/>
      <c r="BR51" s="31">
        <f>IF(Q51,BL51,0)</f>
        <v>28120</v>
      </c>
      <c r="BS51" s="126"/>
      <c r="BT51" s="31">
        <f>IF(W51,BL51,0)</f>
        <v>28120</v>
      </c>
      <c r="BU51" s="126"/>
      <c r="BV51" s="31">
        <f>IF(AC51,BL51,0)</f>
        <v>28120</v>
      </c>
      <c r="BW51" s="126"/>
      <c r="BX51" s="31">
        <f>IF(AJ51,BL51,0)</f>
        <v>28120</v>
      </c>
      <c r="BY51" s="126"/>
      <c r="BZ51" s="31">
        <f>IF(AP51,BL51,0)</f>
        <v>28120</v>
      </c>
      <c r="CA51" s="126"/>
      <c r="CB51" s="31">
        <f>IF(AV51,BL51,0)</f>
        <v>28120</v>
      </c>
      <c r="CC51" s="126"/>
      <c r="CD51" s="31">
        <f>IF(BB51,$BL51,0)</f>
        <v>0</v>
      </c>
    </row>
    <row r="52" spans="1:82" ht="8.85" customHeight="1" x14ac:dyDescent="0.25">
      <c r="A52" s="126"/>
      <c r="B52" s="126"/>
      <c r="D52" s="126"/>
      <c r="E52" s="126"/>
      <c r="F52" s="126"/>
      <c r="G52" s="126"/>
      <c r="H52" s="126"/>
      <c r="I52" s="126"/>
      <c r="J52" s="126"/>
      <c r="K52" s="126"/>
      <c r="L52" s="126"/>
      <c r="M52" s="126"/>
      <c r="N52" s="126"/>
      <c r="O52" s="126"/>
      <c r="Q52" s="126"/>
      <c r="R52" s="126"/>
      <c r="S52" s="126"/>
      <c r="T52" s="126"/>
      <c r="U52" s="126"/>
      <c r="W52" s="126"/>
      <c r="X52" s="126"/>
      <c r="Y52" s="126"/>
      <c r="Z52" s="126"/>
      <c r="AA52" s="126"/>
      <c r="AC52" s="126"/>
      <c r="AD52" s="126"/>
      <c r="AE52" s="126"/>
      <c r="AF52" s="126"/>
      <c r="AG52" s="126"/>
      <c r="AJ52" s="126"/>
      <c r="AK52" s="126"/>
      <c r="AL52" s="126"/>
      <c r="AM52" s="126"/>
      <c r="AN52" s="126"/>
      <c r="AP52" s="126"/>
      <c r="AQ52" s="126"/>
      <c r="AR52" s="126"/>
      <c r="AS52" s="126"/>
      <c r="AT52" s="126"/>
      <c r="AV52" s="126"/>
      <c r="AW52" s="126"/>
      <c r="AX52" s="126"/>
      <c r="AY52" s="126"/>
      <c r="AZ52" s="126"/>
      <c r="BB52" s="126"/>
      <c r="BC52" s="126"/>
      <c r="BD52" s="126"/>
      <c r="BE52" s="126"/>
      <c r="BF52" s="126"/>
      <c r="BH52" s="126"/>
      <c r="BJ52" s="126"/>
      <c r="BK52" s="126"/>
      <c r="BL52" s="268"/>
      <c r="BM52" s="126"/>
      <c r="BN52" s="126"/>
      <c r="BO52" s="126"/>
      <c r="BP52" s="126"/>
      <c r="BQ52" s="126"/>
      <c r="BR52" s="126"/>
      <c r="BS52" s="126"/>
      <c r="BT52" s="126"/>
      <c r="BU52" s="126"/>
      <c r="BV52" s="126"/>
      <c r="BW52" s="126"/>
      <c r="BX52" s="126"/>
      <c r="BY52" s="126"/>
      <c r="BZ52" s="126"/>
      <c r="CA52" s="126"/>
      <c r="CB52" s="126"/>
      <c r="CC52" s="126"/>
      <c r="CD52" s="126"/>
    </row>
    <row r="53" spans="1:82" ht="8.85" customHeight="1" x14ac:dyDescent="0.25">
      <c r="A53" s="131">
        <f>A51</f>
        <v>38</v>
      </c>
      <c r="B53" s="126"/>
      <c r="C53" s="123" t="s">
        <v>65</v>
      </c>
      <c r="D53" s="126"/>
      <c r="E53" s="24">
        <f>SUM(E14:E51)</f>
        <v>601245566</v>
      </c>
      <c r="F53" s="126"/>
      <c r="G53" s="26">
        <f>IF(E53=0,0,IF(ISNONTEXT(H53),E53/$BL53,E53/BN53))</f>
        <v>237.14359313156095</v>
      </c>
      <c r="H53" s="126"/>
      <c r="I53" s="22">
        <f>IF(G53,G53/G$53*100,0)</f>
        <v>100</v>
      </c>
      <c r="J53" s="126"/>
      <c r="K53" s="24">
        <f>SUM(K14:K51)</f>
        <v>217479495</v>
      </c>
      <c r="L53" s="126"/>
      <c r="M53" s="26">
        <f>IF(K53=0,0,IF(ISNONTEXT(N53),K53/$BL53,K53/BP53))</f>
        <v>85.778377077856646</v>
      </c>
      <c r="N53" s="126"/>
      <c r="O53" s="22">
        <f>IF(M53,M53/M$53*100,0)</f>
        <v>100</v>
      </c>
      <c r="P53" s="126"/>
      <c r="Q53" s="24">
        <f>SUM(Q14:Q51)</f>
        <v>2069640506</v>
      </c>
      <c r="R53" s="126"/>
      <c r="S53" s="26">
        <f>IF(Q53=0,0,IF(ISNONTEXT(T53),Q53/$BL53,Q53/BR53))</f>
        <v>816.30869953635863</v>
      </c>
      <c r="T53" s="126"/>
      <c r="U53" s="22">
        <f>IF(S53,S53/S$53*100,0)</f>
        <v>100</v>
      </c>
      <c r="V53" s="126"/>
      <c r="W53" s="24">
        <f>SUM(W14:W51)</f>
        <v>943644123</v>
      </c>
      <c r="X53" s="126"/>
      <c r="Y53" s="26">
        <f>IF(W53=0,0,IF(ISNONTEXT(Z53),W53/$BL53,W53/BT53))</f>
        <v>372.19261250352514</v>
      </c>
      <c r="Z53" s="126"/>
      <c r="AA53" s="22">
        <f>IF(Y53,Y53/Y$53*100,0)</f>
        <v>100</v>
      </c>
      <c r="AB53" s="126"/>
      <c r="AC53" s="24">
        <f>SUM(AC14:AC51)</f>
        <v>1208672633</v>
      </c>
      <c r="AD53" s="126"/>
      <c r="AE53" s="26">
        <f>IF(AC53=0,0,IF(ISNONTEXT(AF53),AC53/$BL53,AC53/BV53))</f>
        <v>476.72529714656469</v>
      </c>
      <c r="AF53" s="126"/>
      <c r="AG53" s="22">
        <f>IF(AE53,AE53/AE$53*100,0)</f>
        <v>100</v>
      </c>
      <c r="AH53" s="266"/>
      <c r="AI53" s="126"/>
      <c r="AJ53" s="24">
        <f>SUM(AJ14:AJ51)</f>
        <v>5436883846</v>
      </c>
      <c r="AK53" s="126"/>
      <c r="AL53" s="26">
        <f>IF(AJ53=0,0,IF(ISNONTEXT(AM53),AJ53/$BL53,AJ53/BX53))</f>
        <v>2144.4185929836531</v>
      </c>
      <c r="AM53" s="126"/>
      <c r="AN53" s="22">
        <f>IF(AL53,AL53/AL$53*100,0)</f>
        <v>100</v>
      </c>
      <c r="AO53" s="126"/>
      <c r="AP53" s="24">
        <f>SUM(AP14:AP51)</f>
        <v>455702017</v>
      </c>
      <c r="AQ53" s="126"/>
      <c r="AR53" s="26">
        <f>IF(AP53=0,0,IF(ISNONTEXT(AS53),AP53/$BL53,AP53/BZ53))</f>
        <v>179.73822980123177</v>
      </c>
      <c r="AS53" s="126"/>
      <c r="AT53" s="22">
        <f>IF(AR53,AR53/AR$53*100,0)</f>
        <v>100</v>
      </c>
      <c r="AU53" s="126"/>
      <c r="AV53" s="24">
        <f>SUM(AV14:AV51)</f>
        <v>500093681</v>
      </c>
      <c r="AW53" s="126"/>
      <c r="AX53" s="26">
        <f>IF(AV53=0,0,IF(ISNONTEXT(AY53),AV53/$BL53,AV53/CB53))</f>
        <v>197.24721332037004</v>
      </c>
      <c r="AY53" s="126"/>
      <c r="AZ53" s="22">
        <f>IF(AX53,AX53/AX$53*100,0)</f>
        <v>100</v>
      </c>
      <c r="BA53" s="126"/>
      <c r="BB53" s="24">
        <f>SUM(BB14:BB51)</f>
        <v>0</v>
      </c>
      <c r="BC53" s="126"/>
      <c r="BD53" s="26">
        <f>IF(BB53=0,0,IF(ISNONTEXT(BE53),BB53/$BL53,BB53/CD53))</f>
        <v>0</v>
      </c>
      <c r="BE53" s="126" t="s">
        <v>357</v>
      </c>
      <c r="BF53" s="22">
        <f>IF(BD53,BD53/BD$53*100,0)</f>
        <v>0</v>
      </c>
      <c r="BG53" s="126"/>
      <c r="BH53" s="24">
        <f>SUM(BH14:BH51)</f>
        <v>11433361867</v>
      </c>
      <c r="BI53" s="126"/>
      <c r="BJ53" s="131">
        <f>BJ51</f>
        <v>38</v>
      </c>
      <c r="BK53" s="126"/>
      <c r="BL53" s="269">
        <f>SUM(BL14:BL52)</f>
        <v>2535365</v>
      </c>
      <c r="BM53" s="126"/>
      <c r="BN53" s="31">
        <f>SUM(BN14:BN52)</f>
        <v>2535365</v>
      </c>
      <c r="BO53" s="126"/>
      <c r="BP53" s="31">
        <f>SUM(BP14:BP52)</f>
        <v>2535365</v>
      </c>
      <c r="BQ53" s="126"/>
      <c r="BR53" s="31">
        <f>SUM(BR14:BR52)</f>
        <v>2535365</v>
      </c>
      <c r="BS53" s="126"/>
      <c r="BT53" s="31">
        <f>SUM(BT14:BT52)</f>
        <v>2535365</v>
      </c>
      <c r="BU53" s="126"/>
      <c r="BV53" s="31">
        <f>SUM(BV14:BV52)</f>
        <v>2535365</v>
      </c>
      <c r="BW53" s="126"/>
      <c r="BX53" s="31">
        <f>SUM(BX14:BX52)</f>
        <v>2535365</v>
      </c>
      <c r="BY53" s="126"/>
      <c r="BZ53" s="31">
        <f>SUM(BZ14:BZ52)</f>
        <v>2535365</v>
      </c>
      <c r="CA53" s="126"/>
      <c r="CB53" s="31">
        <f>SUM(CB14:CB52)</f>
        <v>2535365</v>
      </c>
      <c r="CC53" s="126"/>
      <c r="CD53" s="31">
        <f>SUM(CD14:CD52)</f>
        <v>0</v>
      </c>
    </row>
    <row r="54" spans="1:82" ht="8.85" customHeight="1" x14ac:dyDescent="0.25">
      <c r="A54" s="126"/>
      <c r="B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268"/>
      <c r="BI54" s="126"/>
      <c r="BJ54" s="126"/>
      <c r="BK54" s="126"/>
      <c r="BL54" s="126"/>
      <c r="BM54" s="126"/>
      <c r="BN54" s="126"/>
      <c r="BO54" s="126"/>
      <c r="BP54" s="126"/>
      <c r="BQ54" s="126"/>
      <c r="BR54" s="28"/>
      <c r="BS54" s="126"/>
      <c r="BT54" s="28"/>
      <c r="BU54" s="126"/>
      <c r="BV54" s="28"/>
      <c r="BW54" s="126"/>
      <c r="BX54" s="28"/>
      <c r="BY54" s="126"/>
      <c r="BZ54" s="28"/>
      <c r="CA54" s="126"/>
      <c r="CB54" s="28"/>
      <c r="CC54" s="126"/>
      <c r="CD54" s="126"/>
    </row>
    <row r="55" spans="1:82" ht="8.85" customHeight="1" x14ac:dyDescent="0.25">
      <c r="A55" s="126"/>
      <c r="B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268"/>
      <c r="BI55" s="126"/>
      <c r="BJ55" s="126"/>
      <c r="BK55" s="126"/>
      <c r="BL55" s="126"/>
      <c r="BM55" s="126"/>
      <c r="BN55" s="126"/>
      <c r="BO55" s="126"/>
      <c r="BP55" s="126"/>
      <c r="BQ55" s="126"/>
      <c r="BR55" s="28"/>
      <c r="BS55" s="126"/>
      <c r="BT55" s="28"/>
      <c r="BU55" s="126"/>
      <c r="BV55" s="28"/>
      <c r="BW55" s="126"/>
      <c r="BX55" s="28"/>
      <c r="BY55" s="126"/>
      <c r="BZ55" s="28"/>
      <c r="CA55" s="126"/>
      <c r="CB55" s="28"/>
      <c r="CC55" s="126"/>
      <c r="CD55" s="126"/>
    </row>
    <row r="56" spans="1:82" ht="8.85" customHeight="1" x14ac:dyDescent="0.25">
      <c r="A56" s="126"/>
      <c r="B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268"/>
      <c r="BI56" s="126"/>
      <c r="BJ56" s="126"/>
      <c r="BK56" s="126"/>
      <c r="BL56" s="126"/>
      <c r="BM56" s="126"/>
      <c r="BN56" s="126"/>
      <c r="BO56" s="126"/>
      <c r="BP56" s="126"/>
      <c r="BQ56" s="126"/>
      <c r="BR56" s="28"/>
      <c r="BS56" s="126"/>
      <c r="BT56" s="28"/>
      <c r="BU56" s="126"/>
      <c r="BV56" s="28"/>
      <c r="BW56" s="126"/>
      <c r="BX56" s="28"/>
      <c r="BY56" s="126"/>
      <c r="BZ56" s="28"/>
      <c r="CA56" s="126"/>
      <c r="CB56" s="28"/>
      <c r="CC56" s="126"/>
      <c r="CD56" s="126"/>
    </row>
    <row r="57" spans="1:82" ht="8.85" customHeight="1" x14ac:dyDescent="0.25">
      <c r="A57" s="126"/>
      <c r="B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268"/>
      <c r="BI57" s="126"/>
      <c r="BJ57" s="126"/>
      <c r="BK57" s="126"/>
      <c r="BL57" s="126"/>
      <c r="BM57" s="126"/>
      <c r="BN57" s="126"/>
      <c r="BO57" s="126"/>
      <c r="BP57" s="126"/>
      <c r="BQ57" s="126"/>
      <c r="BR57" s="28"/>
      <c r="BS57" s="126"/>
      <c r="BT57" s="28"/>
      <c r="BU57" s="126"/>
      <c r="BV57" s="28"/>
      <c r="BW57" s="126"/>
      <c r="BX57" s="28"/>
      <c r="BY57" s="126"/>
      <c r="BZ57" s="28"/>
      <c r="CA57" s="126"/>
      <c r="CB57" s="28"/>
      <c r="CC57" s="126"/>
      <c r="CD57" s="126"/>
    </row>
    <row r="58" spans="1:82" ht="8.85" customHeight="1" x14ac:dyDescent="0.25">
      <c r="A58" s="126"/>
      <c r="B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268"/>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row>
    <row r="59" spans="1:82" ht="8.85" customHeight="1" x14ac:dyDescent="0.25">
      <c r="A59" s="126"/>
      <c r="B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268"/>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row>
    <row r="60" spans="1:82" ht="8.85" customHeight="1" x14ac:dyDescent="0.25">
      <c r="A60" s="126"/>
      <c r="B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268"/>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row>
    <row r="61" spans="1:82" ht="8.85" customHeight="1" x14ac:dyDescent="0.25">
      <c r="A61" s="126"/>
      <c r="B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268"/>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row>
    <row r="62" spans="1:82" ht="8.85" customHeight="1" x14ac:dyDescent="0.25">
      <c r="A62" s="126"/>
      <c r="B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268"/>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row>
    <row r="63" spans="1:82" ht="8.85" customHeight="1" x14ac:dyDescent="0.25">
      <c r="A63" s="126"/>
      <c r="B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268"/>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row>
    <row r="64" spans="1:82" ht="8.85" customHeight="1" x14ac:dyDescent="0.25">
      <c r="A64" s="126"/>
      <c r="B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268"/>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row>
    <row r="65" spans="1:82" ht="8.85" customHeight="1" x14ac:dyDescent="0.25">
      <c r="A65" s="126"/>
      <c r="B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268"/>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row>
    <row r="66" spans="1:82" ht="8.85" customHeight="1" x14ac:dyDescent="0.25">
      <c r="A66" s="126"/>
      <c r="B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268"/>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row>
    <row r="67" spans="1:82" ht="8.85" customHeight="1" x14ac:dyDescent="0.25">
      <c r="A67" s="126"/>
      <c r="B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row>
    <row r="68" spans="1:82" s="111" customFormat="1" ht="10.5" customHeight="1" x14ac:dyDescent="0.25">
      <c r="A68" s="134"/>
      <c r="BK68" s="135"/>
    </row>
    <row r="69" spans="1:82" s="111" customFormat="1" ht="10.5" customHeight="1" x14ac:dyDescent="0.25">
      <c r="A69" s="114"/>
      <c r="AG69" s="113" t="s">
        <v>42</v>
      </c>
      <c r="AJ69" s="114" t="s">
        <v>43</v>
      </c>
      <c r="BJ69" s="113" t="s">
        <v>327</v>
      </c>
    </row>
    <row r="70" spans="1:82" s="111" customFormat="1" ht="10.5" customHeight="1" x14ac:dyDescent="0.25">
      <c r="A70" s="115"/>
      <c r="AG70" s="113" t="s">
        <v>328</v>
      </c>
      <c r="AJ70" s="114" t="s">
        <v>329</v>
      </c>
      <c r="BJ70" s="135" t="s">
        <v>122</v>
      </c>
    </row>
    <row r="71" spans="1:82" s="111" customFormat="1" ht="10.5" customHeight="1" x14ac:dyDescent="0.25">
      <c r="A71" s="116"/>
      <c r="AG71" s="113" t="s">
        <v>48</v>
      </c>
      <c r="AJ71" s="117" t="s">
        <v>49</v>
      </c>
      <c r="BJ71" s="116"/>
    </row>
    <row r="72" spans="1:82" ht="9.6" customHeight="1" x14ac:dyDescent="0.25"/>
    <row r="73" spans="1:82" ht="9.6" customHeight="1" x14ac:dyDescent="0.25">
      <c r="AG73" s="128" t="s">
        <v>330</v>
      </c>
      <c r="AJ73" s="262" t="s">
        <v>331</v>
      </c>
    </row>
    <row r="74" spans="1:82" ht="9.6" customHeight="1" x14ac:dyDescent="0.25">
      <c r="E74" s="118" t="s">
        <v>4</v>
      </c>
      <c r="F74" s="118"/>
      <c r="G74" s="118"/>
      <c r="H74" s="118"/>
      <c r="I74" s="118"/>
    </row>
    <row r="75" spans="1:82" ht="9.6" customHeight="1" x14ac:dyDescent="0.25">
      <c r="E75" s="263" t="s">
        <v>332</v>
      </c>
      <c r="F75" s="122"/>
      <c r="G75" s="122"/>
      <c r="H75" s="122"/>
      <c r="I75" s="122"/>
      <c r="K75" s="263" t="s">
        <v>333</v>
      </c>
      <c r="L75" s="122"/>
      <c r="M75" s="122"/>
      <c r="N75" s="122"/>
      <c r="O75" s="122"/>
      <c r="Q75" s="263" t="s">
        <v>334</v>
      </c>
      <c r="R75" s="122"/>
      <c r="S75" s="122"/>
      <c r="T75" s="122"/>
      <c r="U75" s="122"/>
      <c r="W75" s="263" t="s">
        <v>335</v>
      </c>
      <c r="X75" s="122"/>
      <c r="Y75" s="122"/>
      <c r="Z75" s="122"/>
      <c r="AA75" s="122"/>
      <c r="AC75" s="263" t="s">
        <v>336</v>
      </c>
      <c r="AD75" s="122"/>
      <c r="AE75" s="122"/>
      <c r="AF75" s="122"/>
      <c r="AG75" s="122"/>
      <c r="AH75" s="118"/>
      <c r="AJ75" s="263" t="s">
        <v>337</v>
      </c>
      <c r="AK75" s="122"/>
      <c r="AL75" s="122"/>
      <c r="AM75" s="122"/>
      <c r="AN75" s="122"/>
      <c r="AP75" s="263" t="s">
        <v>338</v>
      </c>
      <c r="AQ75" s="122"/>
      <c r="AR75" s="122"/>
      <c r="AS75" s="122"/>
      <c r="AT75" s="122"/>
      <c r="AV75" s="263" t="s">
        <v>339</v>
      </c>
      <c r="AW75" s="122"/>
      <c r="AX75" s="122"/>
      <c r="AY75" s="122"/>
      <c r="AZ75" s="122"/>
      <c r="BB75" s="122" t="s">
        <v>340</v>
      </c>
      <c r="BC75" s="122"/>
      <c r="BD75" s="122"/>
      <c r="BE75" s="122"/>
      <c r="BF75" s="122"/>
    </row>
    <row r="76" spans="1:82" ht="9.6" customHeight="1" x14ac:dyDescent="0.25"/>
    <row r="77" spans="1:82" ht="9.6" customHeight="1" x14ac:dyDescent="0.25">
      <c r="I77" s="123" t="s">
        <v>64</v>
      </c>
      <c r="O77" s="123" t="s">
        <v>64</v>
      </c>
      <c r="U77" s="123" t="s">
        <v>64</v>
      </c>
      <c r="AA77" s="123" t="s">
        <v>64</v>
      </c>
      <c r="AG77" s="123" t="s">
        <v>64</v>
      </c>
      <c r="AH77" s="123"/>
      <c r="AN77" s="123" t="s">
        <v>64</v>
      </c>
      <c r="AT77" s="123" t="s">
        <v>64</v>
      </c>
      <c r="AZ77" s="123" t="s">
        <v>64</v>
      </c>
      <c r="BF77" s="123" t="s">
        <v>64</v>
      </c>
      <c r="BN77" s="123" t="s">
        <v>61</v>
      </c>
      <c r="BV77" s="123" t="s">
        <v>341</v>
      </c>
      <c r="BZ77" s="123" t="s">
        <v>342</v>
      </c>
    </row>
    <row r="78" spans="1:82" ht="9.6" customHeight="1" x14ac:dyDescent="0.25">
      <c r="G78" s="123" t="s">
        <v>63</v>
      </c>
      <c r="I78" s="123" t="s">
        <v>343</v>
      </c>
      <c r="M78" s="123" t="s">
        <v>63</v>
      </c>
      <c r="O78" s="123" t="s">
        <v>343</v>
      </c>
      <c r="S78" s="123" t="s">
        <v>63</v>
      </c>
      <c r="U78" s="123" t="s">
        <v>343</v>
      </c>
      <c r="Y78" s="123" t="s">
        <v>63</v>
      </c>
      <c r="AA78" s="123" t="s">
        <v>343</v>
      </c>
      <c r="AE78" s="123" t="s">
        <v>63</v>
      </c>
      <c r="AG78" s="123" t="s">
        <v>343</v>
      </c>
      <c r="AH78" s="123"/>
      <c r="AL78" s="123" t="s">
        <v>63</v>
      </c>
      <c r="AN78" s="123" t="s">
        <v>343</v>
      </c>
      <c r="AR78" s="123" t="s">
        <v>63</v>
      </c>
      <c r="AT78" s="123" t="s">
        <v>343</v>
      </c>
      <c r="AX78" s="123" t="s">
        <v>63</v>
      </c>
      <c r="AZ78" s="123" t="s">
        <v>343</v>
      </c>
      <c r="BD78" s="123" t="s">
        <v>63</v>
      </c>
      <c r="BF78" s="123" t="s">
        <v>343</v>
      </c>
      <c r="BH78" s="123" t="s">
        <v>65</v>
      </c>
      <c r="BN78" s="123" t="s">
        <v>344</v>
      </c>
      <c r="BP78" s="123" t="s">
        <v>345</v>
      </c>
      <c r="BR78" s="123" t="s">
        <v>260</v>
      </c>
      <c r="BT78" s="123" t="s">
        <v>260</v>
      </c>
      <c r="BV78" s="123" t="s">
        <v>266</v>
      </c>
      <c r="BZ78" s="123" t="s">
        <v>346</v>
      </c>
      <c r="CB78" s="123" t="s">
        <v>347</v>
      </c>
    </row>
    <row r="79" spans="1:82" ht="9.6" customHeight="1" x14ac:dyDescent="0.25">
      <c r="A79" s="125" t="s">
        <v>71</v>
      </c>
      <c r="C79" s="125" t="s">
        <v>72</v>
      </c>
      <c r="E79" s="125" t="s">
        <v>73</v>
      </c>
      <c r="G79" s="125" t="s">
        <v>74</v>
      </c>
      <c r="I79" s="125" t="s">
        <v>348</v>
      </c>
      <c r="K79" s="125" t="s">
        <v>73</v>
      </c>
      <c r="M79" s="125" t="s">
        <v>74</v>
      </c>
      <c r="O79" s="125" t="s">
        <v>348</v>
      </c>
      <c r="Q79" s="125" t="s">
        <v>73</v>
      </c>
      <c r="S79" s="125" t="s">
        <v>74</v>
      </c>
      <c r="U79" s="125" t="s">
        <v>348</v>
      </c>
      <c r="W79" s="125" t="s">
        <v>73</v>
      </c>
      <c r="Y79" s="125" t="s">
        <v>74</v>
      </c>
      <c r="AA79" s="125" t="s">
        <v>348</v>
      </c>
      <c r="AC79" s="125" t="s">
        <v>73</v>
      </c>
      <c r="AE79" s="125" t="s">
        <v>74</v>
      </c>
      <c r="AG79" s="125" t="s">
        <v>348</v>
      </c>
      <c r="AH79" s="123"/>
      <c r="AJ79" s="125" t="s">
        <v>73</v>
      </c>
      <c r="AL79" s="125" t="s">
        <v>74</v>
      </c>
      <c r="AN79" s="125" t="s">
        <v>348</v>
      </c>
      <c r="AP79" s="125" t="s">
        <v>73</v>
      </c>
      <c r="AR79" s="125" t="s">
        <v>74</v>
      </c>
      <c r="AT79" s="125" t="s">
        <v>348</v>
      </c>
      <c r="AV79" s="125" t="s">
        <v>73</v>
      </c>
      <c r="AX79" s="125" t="s">
        <v>74</v>
      </c>
      <c r="AZ79" s="125" t="s">
        <v>348</v>
      </c>
      <c r="BB79" s="125" t="s">
        <v>73</v>
      </c>
      <c r="BD79" s="125" t="s">
        <v>74</v>
      </c>
      <c r="BF79" s="125" t="s">
        <v>348</v>
      </c>
      <c r="BH79" s="125" t="s">
        <v>349</v>
      </c>
      <c r="BJ79" s="125" t="s">
        <v>71</v>
      </c>
      <c r="BN79" s="264" t="s">
        <v>350</v>
      </c>
      <c r="BP79" s="264" t="s">
        <v>350</v>
      </c>
      <c r="BR79" s="264" t="s">
        <v>351</v>
      </c>
      <c r="BT79" s="264" t="s">
        <v>352</v>
      </c>
      <c r="BV79" s="264" t="s">
        <v>353</v>
      </c>
      <c r="BX79" s="264" t="s">
        <v>354</v>
      </c>
      <c r="BZ79" s="264" t="s">
        <v>355</v>
      </c>
      <c r="CB79" s="264" t="s">
        <v>356</v>
      </c>
      <c r="CD79" s="264" t="s">
        <v>340</v>
      </c>
    </row>
    <row r="80" spans="1:82" ht="8.85" customHeight="1" x14ac:dyDescent="0.25">
      <c r="E80" s="129"/>
      <c r="K80" s="129"/>
      <c r="Q80" s="129"/>
      <c r="X80" s="129"/>
      <c r="AD80" s="129"/>
      <c r="AJ80" s="129"/>
      <c r="AP80" s="129"/>
    </row>
    <row r="81" spans="1:82" ht="8.85" customHeight="1" x14ac:dyDescent="0.25">
      <c r="B81" s="94" t="s">
        <v>279</v>
      </c>
      <c r="BH81" s="129"/>
    </row>
    <row r="82" spans="1:82" ht="11.25" x14ac:dyDescent="0.25">
      <c r="A82" s="94">
        <v>1</v>
      </c>
      <c r="B82" s="265"/>
      <c r="C82" s="94" t="s">
        <v>123</v>
      </c>
      <c r="D82" s="126"/>
      <c r="E82" s="19">
        <v>4701587</v>
      </c>
      <c r="F82" s="126"/>
      <c r="G82" s="20">
        <f t="shared" ref="G82:G86" si="16">IFERROR(E82/$BL82,0)</f>
        <v>140.71130996917367</v>
      </c>
      <c r="H82" s="126"/>
      <c r="I82" s="20">
        <f>IF(G82,G82/G$195*100,0)</f>
        <v>95.439185329127469</v>
      </c>
      <c r="J82" s="126"/>
      <c r="K82" s="19">
        <v>1678508</v>
      </c>
      <c r="L82" s="126"/>
      <c r="M82" s="20">
        <f t="shared" ref="M82:M131" si="17">IFERROR(K82/$BL82,0)</f>
        <v>50.235177924759824</v>
      </c>
      <c r="N82" s="126"/>
      <c r="O82" s="20">
        <f>IF(M82,M82/M$195*100,0)</f>
        <v>73.189982487497787</v>
      </c>
      <c r="P82" s="126"/>
      <c r="Q82" s="19">
        <v>16958379</v>
      </c>
      <c r="R82" s="126"/>
      <c r="S82" s="20">
        <f t="shared" ref="S82:S131" si="18">IFERROR(Q82/$BL82,0)</f>
        <v>507.53835333552809</v>
      </c>
      <c r="T82" s="126"/>
      <c r="U82" s="20">
        <f>IF(S82,S82/S$195*100,0)</f>
        <v>80.14651615265781</v>
      </c>
      <c r="V82" s="126"/>
      <c r="W82" s="19">
        <v>5606105</v>
      </c>
      <c r="X82" s="126"/>
      <c r="Y82" s="20">
        <f t="shared" ref="Y82:Y131" si="19">IFERROR(W82/$BL82,0)</f>
        <v>167.78215065992279</v>
      </c>
      <c r="Z82" s="126"/>
      <c r="AA82" s="20">
        <f>IF(Y82,Y82/Y$195*100,0)</f>
        <v>93.385382190698934</v>
      </c>
      <c r="AB82" s="126"/>
      <c r="AC82" s="19">
        <v>13759530</v>
      </c>
      <c r="AD82" s="126"/>
      <c r="AE82" s="20">
        <f t="shared" ref="AE82:AE131" si="20">IFERROR(AC82/$BL82,0)</f>
        <v>411.801693951456</v>
      </c>
      <c r="AF82" s="126"/>
      <c r="AG82" s="20">
        <f>IF(AE82,AE82/AE$195*100,0)</f>
        <v>90.200157742937506</v>
      </c>
      <c r="AH82" s="266"/>
      <c r="AI82" s="126"/>
      <c r="AJ82" s="19">
        <v>73624481</v>
      </c>
      <c r="AK82" s="126"/>
      <c r="AL82" s="20">
        <f t="shared" ref="AL82:AL131" si="21">IFERROR(AJ82/$BL82,0)</f>
        <v>2203.4681411426691</v>
      </c>
      <c r="AM82" s="126"/>
      <c r="AN82" s="20">
        <f>IF(AL82,AL82/AL$195*100,0)</f>
        <v>91.805933487373764</v>
      </c>
      <c r="AO82" s="126"/>
      <c r="AP82" s="19">
        <v>1260302</v>
      </c>
      <c r="AQ82" s="126"/>
      <c r="AR82" s="20">
        <f t="shared" ref="AR82:AR131" si="22">IFERROR(AP82/$BL82,0)</f>
        <v>37.7189118007961</v>
      </c>
      <c r="AS82" s="126"/>
      <c r="AT82" s="20">
        <f>IF(AR82,AR82/AR$195*100,0)</f>
        <v>35.023373370075852</v>
      </c>
      <c r="AU82" s="126"/>
      <c r="AV82" s="19">
        <v>6403904</v>
      </c>
      <c r="AW82" s="126"/>
      <c r="AX82" s="20">
        <f t="shared" ref="AX82:AX131" si="23">IFERROR(AV82/$BL82,0)</f>
        <v>191.65905485888726</v>
      </c>
      <c r="AY82" s="126"/>
      <c r="AZ82" s="20">
        <f>IF(AX82,AX82/AX$195*100,0)</f>
        <v>98.903526475635658</v>
      </c>
      <c r="BA82" s="126"/>
      <c r="BB82" s="19">
        <v>0</v>
      </c>
      <c r="BC82" s="126"/>
      <c r="BD82" s="20">
        <f t="shared" ref="BD82:BD131" si="24">IFERROR(BB82/$BL82,0)</f>
        <v>0</v>
      </c>
      <c r="BE82" s="126"/>
      <c r="BF82" s="20">
        <f>IF(BD82,BD82/BD$195*100,0)</f>
        <v>0</v>
      </c>
      <c r="BG82" s="126"/>
      <c r="BH82" s="19">
        <f>(E82+K82+Q82+W82+AC82+AJ82+AP82+AV82+BB82)</f>
        <v>123992796</v>
      </c>
      <c r="BI82" s="126"/>
      <c r="BJ82" s="94">
        <v>1</v>
      </c>
      <c r="BK82" s="126"/>
      <c r="BL82" s="28">
        <v>33413</v>
      </c>
      <c r="BM82" s="126"/>
      <c r="BN82" s="28">
        <f>IF(E82,BL82,0)</f>
        <v>33413</v>
      </c>
      <c r="BO82" s="126"/>
      <c r="BP82" s="28">
        <f>IF(K82,BL82,0)</f>
        <v>33413</v>
      </c>
      <c r="BQ82" s="126"/>
      <c r="BR82" s="28">
        <f>IF(Q82,BL82,0)</f>
        <v>33413</v>
      </c>
      <c r="BS82" s="126"/>
      <c r="BT82" s="28">
        <f>IF(W82,BL82,0)</f>
        <v>33413</v>
      </c>
      <c r="BU82" s="126"/>
      <c r="BV82" s="28">
        <f>IF(AC82,BL82,0)</f>
        <v>33413</v>
      </c>
      <c r="BW82" s="126"/>
      <c r="BX82" s="28">
        <f>IF(AJ82,BL82,0)</f>
        <v>33413</v>
      </c>
      <c r="BY82" s="126"/>
      <c r="BZ82" s="28">
        <f>IF(AP82,BL82,0)</f>
        <v>33413</v>
      </c>
      <c r="CA82" s="126"/>
      <c r="CB82" s="28">
        <f>IF(AV82,BL82,0)</f>
        <v>33413</v>
      </c>
      <c r="CC82" s="126"/>
      <c r="CD82" s="28">
        <f>IF(BB82,$BL82,0)</f>
        <v>0</v>
      </c>
    </row>
    <row r="83" spans="1:82" ht="11.25" x14ac:dyDescent="0.25">
      <c r="A83" s="94">
        <v>2</v>
      </c>
      <c r="B83" s="265"/>
      <c r="C83" s="94" t="s">
        <v>124</v>
      </c>
      <c r="D83" s="126"/>
      <c r="E83" s="21">
        <v>17857503</v>
      </c>
      <c r="F83" s="126"/>
      <c r="G83" s="20">
        <f t="shared" si="16"/>
        <v>158.88164953957028</v>
      </c>
      <c r="H83" s="126"/>
      <c r="I83" s="20">
        <f>IF(G83,G83/G$195*100,0)</f>
        <v>107.76344274761196</v>
      </c>
      <c r="J83" s="126"/>
      <c r="K83" s="21">
        <v>6633841</v>
      </c>
      <c r="L83" s="126"/>
      <c r="M83" s="20">
        <f t="shared" si="17"/>
        <v>59.022563281284754</v>
      </c>
      <c r="N83" s="126"/>
      <c r="O83" s="20">
        <f>IF(M83,M83/M$195*100,0)</f>
        <v>85.99273559644935</v>
      </c>
      <c r="P83" s="126"/>
      <c r="Q83" s="21">
        <v>56702945</v>
      </c>
      <c r="R83" s="126"/>
      <c r="S83" s="20">
        <f t="shared" si="18"/>
        <v>504.49704168334893</v>
      </c>
      <c r="T83" s="126"/>
      <c r="U83" s="20">
        <f>IF(S83,S83/S$195*100,0)</f>
        <v>79.666255829758612</v>
      </c>
      <c r="V83" s="126"/>
      <c r="W83" s="21">
        <v>8294770</v>
      </c>
      <c r="X83" s="126"/>
      <c r="Y83" s="20">
        <f t="shared" si="19"/>
        <v>73.800169046665772</v>
      </c>
      <c r="Z83" s="126"/>
      <c r="AA83" s="20">
        <f>IF(Y83,Y83/Y$195*100,0)</f>
        <v>41.076222739152747</v>
      </c>
      <c r="AB83" s="126"/>
      <c r="AC83" s="21">
        <v>52722490</v>
      </c>
      <c r="AD83" s="126"/>
      <c r="AE83" s="20">
        <f t="shared" si="20"/>
        <v>469.08216557676053</v>
      </c>
      <c r="AF83" s="126"/>
      <c r="AG83" s="20">
        <f>IF(AE83,AE83/AE$195*100,0)</f>
        <v>102.74674910494726</v>
      </c>
      <c r="AH83" s="266"/>
      <c r="AI83" s="126"/>
      <c r="AJ83" s="21">
        <v>238400464</v>
      </c>
      <c r="AK83" s="126"/>
      <c r="AL83" s="20">
        <f t="shared" si="21"/>
        <v>2121.0949241514304</v>
      </c>
      <c r="AM83" s="126"/>
      <c r="AN83" s="20">
        <f>IF(AL83,AL83/AL$195*100,0)</f>
        <v>88.373911966827961</v>
      </c>
      <c r="AO83" s="126"/>
      <c r="AP83" s="21">
        <v>9133191</v>
      </c>
      <c r="AQ83" s="126"/>
      <c r="AR83" s="20">
        <f t="shared" si="22"/>
        <v>81.25976244494862</v>
      </c>
      <c r="AS83" s="126"/>
      <c r="AT83" s="20">
        <f>IF(AR83,AR83/AR$195*100,0)</f>
        <v>75.452627453929765</v>
      </c>
      <c r="AU83" s="126"/>
      <c r="AV83" s="21">
        <v>31106673</v>
      </c>
      <c r="AW83" s="126"/>
      <c r="AX83" s="20">
        <f t="shared" si="23"/>
        <v>276.76207126651542</v>
      </c>
      <c r="AY83" s="126"/>
      <c r="AZ83" s="20">
        <f>IF(AX83,AX83/AX$195*100,0)</f>
        <v>142.8199928415242</v>
      </c>
      <c r="BA83" s="126"/>
      <c r="BB83" s="21">
        <v>0</v>
      </c>
      <c r="BC83" s="126"/>
      <c r="BD83" s="20">
        <f t="shared" si="24"/>
        <v>0</v>
      </c>
      <c r="BE83" s="126"/>
      <c r="BF83" s="20">
        <f>IF(BD83,BD83/BD$195*100,0)</f>
        <v>0</v>
      </c>
      <c r="BG83" s="126"/>
      <c r="BH83" s="21">
        <f>(E83+K83+Q83+W83+AC83+AJ83+AP83+AV83+BB83)</f>
        <v>420851877</v>
      </c>
      <c r="BI83" s="126"/>
      <c r="BJ83" s="94">
        <v>2</v>
      </c>
      <c r="BK83" s="126"/>
      <c r="BL83" s="28">
        <v>112395</v>
      </c>
      <c r="BM83" s="126"/>
      <c r="BN83" s="28">
        <f>IF(E83,BL83,0)</f>
        <v>112395</v>
      </c>
      <c r="BO83" s="126"/>
      <c r="BP83" s="28">
        <f>IF(K83,BL83,0)</f>
        <v>112395</v>
      </c>
      <c r="BQ83" s="126"/>
      <c r="BR83" s="28">
        <f>IF(Q83,BL83,0)</f>
        <v>112395</v>
      </c>
      <c r="BS83" s="126"/>
      <c r="BT83" s="28">
        <f>IF(W83,BL83,0)</f>
        <v>112395</v>
      </c>
      <c r="BU83" s="126"/>
      <c r="BV83" s="28">
        <f>IF(AC83,BL83,0)</f>
        <v>112395</v>
      </c>
      <c r="BW83" s="126"/>
      <c r="BX83" s="28">
        <f>IF(AJ83,BL83,0)</f>
        <v>112395</v>
      </c>
      <c r="BY83" s="126"/>
      <c r="BZ83" s="28">
        <f>IF(AP83,BL83,0)</f>
        <v>112395</v>
      </c>
      <c r="CA83" s="126"/>
      <c r="CB83" s="28">
        <f>IF(AV83,BL83,0)</f>
        <v>112395</v>
      </c>
      <c r="CC83" s="126"/>
      <c r="CD83" s="28">
        <f>IF(BB83,$BL83,0)</f>
        <v>0</v>
      </c>
    </row>
    <row r="84" spans="1:82" ht="11.25" x14ac:dyDescent="0.25">
      <c r="A84" s="94">
        <v>3</v>
      </c>
      <c r="B84" s="265"/>
      <c r="C84" s="94" t="s">
        <v>125</v>
      </c>
      <c r="D84" s="126"/>
      <c r="E84" s="21">
        <v>1715155</v>
      </c>
      <c r="F84" s="126"/>
      <c r="G84" s="20">
        <f t="shared" si="16"/>
        <v>112.66865926558496</v>
      </c>
      <c r="H84" s="126"/>
      <c r="I84" s="20">
        <f>IF(G84,G84/G$195*100,0)</f>
        <v>76.4189108522136</v>
      </c>
      <c r="J84" s="126"/>
      <c r="K84" s="21">
        <v>1959014</v>
      </c>
      <c r="L84" s="126"/>
      <c r="M84" s="20">
        <f t="shared" si="17"/>
        <v>128.68777507718585</v>
      </c>
      <c r="N84" s="126"/>
      <c r="O84" s="20">
        <f>IF(M84,M84/M$195*100,0)</f>
        <v>187.49124405135305</v>
      </c>
      <c r="P84" s="126"/>
      <c r="Q84" s="21">
        <v>8276767</v>
      </c>
      <c r="R84" s="126"/>
      <c r="S84" s="20">
        <f t="shared" si="18"/>
        <v>543.70143861262568</v>
      </c>
      <c r="T84" s="126"/>
      <c r="U84" s="20">
        <f>IF(S84,S84/S$195*100,0)</f>
        <v>85.857109803842974</v>
      </c>
      <c r="V84" s="126"/>
      <c r="W84" s="21">
        <v>4042220</v>
      </c>
      <c r="X84" s="126"/>
      <c r="Y84" s="20">
        <f t="shared" si="19"/>
        <v>265.53373185311699</v>
      </c>
      <c r="Z84" s="126"/>
      <c r="AA84" s="20">
        <f>IF(Y84,Y84/Y$195*100,0)</f>
        <v>147.79265217482407</v>
      </c>
      <c r="AB84" s="126"/>
      <c r="AC84" s="21">
        <v>10839374</v>
      </c>
      <c r="AD84" s="126"/>
      <c r="AE84" s="20">
        <f t="shared" si="20"/>
        <v>712.03928266438936</v>
      </c>
      <c r="AF84" s="126"/>
      <c r="AG84" s="20">
        <f>IF(AE84,AE84/AE$195*100,0)</f>
        <v>155.96355371735569</v>
      </c>
      <c r="AH84" s="266"/>
      <c r="AI84" s="126"/>
      <c r="AJ84" s="21">
        <v>27073041</v>
      </c>
      <c r="AK84" s="126"/>
      <c r="AL84" s="20">
        <f t="shared" si="21"/>
        <v>1778.4300729159825</v>
      </c>
      <c r="AM84" s="126"/>
      <c r="AN84" s="20">
        <f>IF(AL84,AL84/AL$195*100,0)</f>
        <v>74.097024566645914</v>
      </c>
      <c r="AO84" s="126"/>
      <c r="AP84" s="21">
        <v>1161576</v>
      </c>
      <c r="AQ84" s="126"/>
      <c r="AR84" s="20">
        <f t="shared" si="22"/>
        <v>76.304013663535443</v>
      </c>
      <c r="AS84" s="126"/>
      <c r="AT84" s="20">
        <f>IF(AR84,AR84/AR$195*100,0)</f>
        <v>70.851035530589371</v>
      </c>
      <c r="AU84" s="126"/>
      <c r="AV84" s="21">
        <v>1945732</v>
      </c>
      <c r="AW84" s="126"/>
      <c r="AX84" s="20">
        <f t="shared" si="23"/>
        <v>127.81527951126584</v>
      </c>
      <c r="AY84" s="126"/>
      <c r="AZ84" s="20">
        <f>IF(AX84,AX84/AX$195*100,0)</f>
        <v>65.957655329359312</v>
      </c>
      <c r="BA84" s="126"/>
      <c r="BB84" s="21">
        <v>0</v>
      </c>
      <c r="BC84" s="126"/>
      <c r="BD84" s="20">
        <f t="shared" si="24"/>
        <v>0</v>
      </c>
      <c r="BE84" s="126"/>
      <c r="BF84" s="20">
        <f>IF(BD84,BD84/BD$195*100,0)</f>
        <v>0</v>
      </c>
      <c r="BG84" s="126"/>
      <c r="BH84" s="21">
        <f>(E84+K84+Q84+W84+AC84+AJ84+AP84+AV84+BB84)</f>
        <v>57012879</v>
      </c>
      <c r="BI84" s="126"/>
      <c r="BJ84" s="94">
        <v>3</v>
      </c>
      <c r="BK84" s="126"/>
      <c r="BL84" s="28">
        <v>15223</v>
      </c>
      <c r="BM84" s="126"/>
      <c r="BN84" s="28">
        <f>IF(E84,BL84,0)</f>
        <v>15223</v>
      </c>
      <c r="BO84" s="126"/>
      <c r="BP84" s="28">
        <f>IF(K84,BL84,0)</f>
        <v>15223</v>
      </c>
      <c r="BQ84" s="126"/>
      <c r="BR84" s="28">
        <f>IF(Q84,BL84,0)</f>
        <v>15223</v>
      </c>
      <c r="BS84" s="126"/>
      <c r="BT84" s="28">
        <f>IF(W84,BL84,0)</f>
        <v>15223</v>
      </c>
      <c r="BU84" s="126"/>
      <c r="BV84" s="28">
        <f>IF(AC84,BL84,0)</f>
        <v>15223</v>
      </c>
      <c r="BW84" s="126"/>
      <c r="BX84" s="28">
        <f>IF(AJ84,BL84,0)</f>
        <v>15223</v>
      </c>
      <c r="BY84" s="126"/>
      <c r="BZ84" s="28">
        <f>IF(AP84,BL84,0)</f>
        <v>15223</v>
      </c>
      <c r="CA84" s="126"/>
      <c r="CB84" s="28">
        <f>IF(AV84,BL84,0)</f>
        <v>15223</v>
      </c>
      <c r="CC84" s="126"/>
      <c r="CD84" s="28">
        <f>IF(BB84,$BL84,0)</f>
        <v>0</v>
      </c>
    </row>
    <row r="85" spans="1:82" ht="11.25" x14ac:dyDescent="0.25">
      <c r="A85" s="94">
        <v>4</v>
      </c>
      <c r="B85" s="265"/>
      <c r="C85" s="94" t="s">
        <v>126</v>
      </c>
      <c r="D85" s="126"/>
      <c r="E85" s="21">
        <v>2014301</v>
      </c>
      <c r="F85" s="126"/>
      <c r="G85" s="20">
        <f t="shared" si="16"/>
        <v>151.85081040331701</v>
      </c>
      <c r="H85" s="126"/>
      <c r="I85" s="20">
        <f>IF(G85,G85/G$195*100,0)</f>
        <v>102.99468919474431</v>
      </c>
      <c r="J85" s="126"/>
      <c r="K85" s="21">
        <v>785938</v>
      </c>
      <c r="L85" s="126"/>
      <c r="M85" s="20">
        <f t="shared" si="17"/>
        <v>59.249001130795328</v>
      </c>
      <c r="N85" s="126"/>
      <c r="O85" s="20">
        <f>IF(M85,M85/M$195*100,0)</f>
        <v>86.322643500130084</v>
      </c>
      <c r="P85" s="126"/>
      <c r="Q85" s="21">
        <v>7478481</v>
      </c>
      <c r="R85" s="126"/>
      <c r="S85" s="20">
        <f t="shared" si="18"/>
        <v>563.77542404824726</v>
      </c>
      <c r="T85" s="126"/>
      <c r="U85" s="20">
        <f>IF(S85,S85/S$195*100,0)</f>
        <v>89.027037726315982</v>
      </c>
      <c r="V85" s="126"/>
      <c r="W85" s="21">
        <v>1174945</v>
      </c>
      <c r="X85" s="126"/>
      <c r="Y85" s="20">
        <f t="shared" si="19"/>
        <v>88.574820957406715</v>
      </c>
      <c r="Z85" s="126"/>
      <c r="AA85" s="20">
        <f>IF(Y85,Y85/Y$195*100,0)</f>
        <v>49.299603533786062</v>
      </c>
      <c r="AB85" s="126"/>
      <c r="AC85" s="21">
        <v>5581850</v>
      </c>
      <c r="AD85" s="126"/>
      <c r="AE85" s="20">
        <f t="shared" si="20"/>
        <v>420.79532604598569</v>
      </c>
      <c r="AF85" s="126"/>
      <c r="AG85" s="20">
        <f>IF(AE85,AE85/AE$195*100,0)</f>
        <v>92.170103582218459</v>
      </c>
      <c r="AH85" s="266"/>
      <c r="AI85" s="126"/>
      <c r="AJ85" s="21">
        <v>23064793</v>
      </c>
      <c r="AK85" s="126"/>
      <c r="AL85" s="20">
        <f t="shared" si="21"/>
        <v>1738.7706747078778</v>
      </c>
      <c r="AM85" s="126"/>
      <c r="AN85" s="20">
        <f>IF(AL85,AL85/AL$195*100,0)</f>
        <v>72.444643937192197</v>
      </c>
      <c r="AO85" s="126"/>
      <c r="AP85" s="21">
        <v>964749</v>
      </c>
      <c r="AQ85" s="126"/>
      <c r="AR85" s="20">
        <f t="shared" si="22"/>
        <v>72.728910667169245</v>
      </c>
      <c r="AS85" s="126"/>
      <c r="AT85" s="20">
        <f>IF(AR85,AR85/AR$195*100,0)</f>
        <v>67.531423137223143</v>
      </c>
      <c r="AU85" s="126"/>
      <c r="AV85" s="21">
        <v>427664</v>
      </c>
      <c r="AW85" s="126"/>
      <c r="AX85" s="20">
        <f t="shared" si="23"/>
        <v>32.240030154542026</v>
      </c>
      <c r="AY85" s="126"/>
      <c r="AZ85" s="20">
        <f>IF(AX85,AX85/AX$195*100,0)</f>
        <v>16.637109466665937</v>
      </c>
      <c r="BA85" s="126"/>
      <c r="BB85" s="21">
        <v>0</v>
      </c>
      <c r="BC85" s="126"/>
      <c r="BD85" s="20">
        <f t="shared" si="24"/>
        <v>0</v>
      </c>
      <c r="BE85" s="126"/>
      <c r="BF85" s="20">
        <f>IF(BD85,BD85/BD$195*100,0)</f>
        <v>0</v>
      </c>
      <c r="BG85" s="126"/>
      <c r="BH85" s="21">
        <f>(E85+K85+Q85+W85+AC85+AJ85+AP85+AV85+BB85)</f>
        <v>41492721</v>
      </c>
      <c r="BI85" s="126"/>
      <c r="BJ85" s="94">
        <v>4</v>
      </c>
      <c r="BK85" s="126"/>
      <c r="BL85" s="28">
        <v>13265</v>
      </c>
      <c r="BM85" s="126"/>
      <c r="BN85" s="28">
        <f>IF(E85,BL85,0)</f>
        <v>13265</v>
      </c>
      <c r="BO85" s="126"/>
      <c r="BP85" s="28">
        <f>IF(K85,BL85,0)</f>
        <v>13265</v>
      </c>
      <c r="BQ85" s="126"/>
      <c r="BR85" s="28">
        <f>IF(Q85,BL85,0)</f>
        <v>13265</v>
      </c>
      <c r="BS85" s="126"/>
      <c r="BT85" s="28">
        <f>IF(W85,BL85,0)</f>
        <v>13265</v>
      </c>
      <c r="BU85" s="126"/>
      <c r="BV85" s="28">
        <f>IF(AC85,BL85,0)</f>
        <v>13265</v>
      </c>
      <c r="BW85" s="126"/>
      <c r="BX85" s="28">
        <f>IF(AJ85,BL85,0)</f>
        <v>13265</v>
      </c>
      <c r="BY85" s="126"/>
      <c r="BZ85" s="28">
        <f>IF(AP85,BL85,0)</f>
        <v>13265</v>
      </c>
      <c r="CA85" s="126"/>
      <c r="CB85" s="28">
        <f>IF(AV85,BL85,0)</f>
        <v>13265</v>
      </c>
      <c r="CC85" s="126"/>
      <c r="CD85" s="28">
        <f>IF(BB85,$BL85,0)</f>
        <v>0</v>
      </c>
    </row>
    <row r="86" spans="1:82" ht="11.25" x14ac:dyDescent="0.25">
      <c r="A86" s="94">
        <v>5</v>
      </c>
      <c r="B86" s="265"/>
      <c r="C86" s="94" t="s">
        <v>127</v>
      </c>
      <c r="D86" s="126"/>
      <c r="E86" s="21">
        <v>0</v>
      </c>
      <c r="F86" s="126"/>
      <c r="G86" s="20">
        <f t="shared" si="16"/>
        <v>0</v>
      </c>
      <c r="H86" s="126"/>
      <c r="I86" s="20">
        <f>IF(G86,G86/G$195*100,0)</f>
        <v>0</v>
      </c>
      <c r="J86" s="126"/>
      <c r="K86" s="21">
        <v>0</v>
      </c>
      <c r="L86" s="126"/>
      <c r="M86" s="20">
        <f t="shared" si="17"/>
        <v>0</v>
      </c>
      <c r="N86" s="126"/>
      <c r="O86" s="20">
        <f>IF(M86,M86/M$195*100,0)</f>
        <v>0</v>
      </c>
      <c r="P86" s="126"/>
      <c r="Q86" s="21">
        <v>0</v>
      </c>
      <c r="R86" s="126"/>
      <c r="S86" s="20">
        <f t="shared" si="18"/>
        <v>0</v>
      </c>
      <c r="T86" s="126"/>
      <c r="U86" s="20">
        <f>IF(S86,S86/S$195*100,0)</f>
        <v>0</v>
      </c>
      <c r="V86" s="126"/>
      <c r="W86" s="21">
        <v>0</v>
      </c>
      <c r="X86" s="126"/>
      <c r="Y86" s="20">
        <f t="shared" si="19"/>
        <v>0</v>
      </c>
      <c r="Z86" s="126"/>
      <c r="AA86" s="20">
        <f>IF(Y86,Y86/Y$195*100,0)</f>
        <v>0</v>
      </c>
      <c r="AB86" s="126"/>
      <c r="AC86" s="21">
        <v>0</v>
      </c>
      <c r="AD86" s="126"/>
      <c r="AE86" s="20">
        <f t="shared" si="20"/>
        <v>0</v>
      </c>
      <c r="AF86" s="126"/>
      <c r="AG86" s="20">
        <f>IF(AE86,AE86/AE$195*100,0)</f>
        <v>0</v>
      </c>
      <c r="AH86" s="266"/>
      <c r="AI86" s="126"/>
      <c r="AJ86" s="21">
        <v>0</v>
      </c>
      <c r="AK86" s="126"/>
      <c r="AL86" s="20">
        <f t="shared" si="21"/>
        <v>0</v>
      </c>
      <c r="AM86" s="126"/>
      <c r="AN86" s="20">
        <f>IF(AL86,AL86/AL$195*100,0)</f>
        <v>0</v>
      </c>
      <c r="AO86" s="126"/>
      <c r="AP86" s="21">
        <v>0</v>
      </c>
      <c r="AQ86" s="126"/>
      <c r="AR86" s="20">
        <f t="shared" si="22"/>
        <v>0</v>
      </c>
      <c r="AS86" s="126"/>
      <c r="AT86" s="20">
        <f>IF(AR86,AR86/AR$195*100,0)</f>
        <v>0</v>
      </c>
      <c r="AU86" s="126"/>
      <c r="AV86" s="21">
        <v>0</v>
      </c>
      <c r="AW86" s="126"/>
      <c r="AX86" s="20">
        <f t="shared" si="23"/>
        <v>0</v>
      </c>
      <c r="AY86" s="126"/>
      <c r="AZ86" s="20">
        <f>IF(AX86,AX86/AX$195*100,0)</f>
        <v>0</v>
      </c>
      <c r="BA86" s="126"/>
      <c r="BB86" s="21">
        <v>0</v>
      </c>
      <c r="BC86" s="126"/>
      <c r="BD86" s="20">
        <f t="shared" si="24"/>
        <v>0</v>
      </c>
      <c r="BE86" s="126"/>
      <c r="BF86" s="22">
        <f>IF(BD86,BD86/BD$195*100,0)</f>
        <v>0</v>
      </c>
      <c r="BG86" s="126"/>
      <c r="BH86" s="21">
        <f>(E86+K86+Q86+W86+AC86+AJ86+AP86+AV86+BB86)</f>
        <v>0</v>
      </c>
      <c r="BI86" s="126"/>
      <c r="BJ86" s="94">
        <v>5</v>
      </c>
      <c r="BK86" s="126"/>
      <c r="BL86" s="28">
        <v>0</v>
      </c>
      <c r="BM86" s="126"/>
      <c r="BN86" s="28">
        <f>IF(E86,BL86,0)</f>
        <v>0</v>
      </c>
      <c r="BO86" s="126"/>
      <c r="BP86" s="28">
        <f>IF(K86,BL86,0)</f>
        <v>0</v>
      </c>
      <c r="BQ86" s="126"/>
      <c r="BR86" s="28">
        <f>IF(Q86,BL86,0)</f>
        <v>0</v>
      </c>
      <c r="BS86" s="126"/>
      <c r="BT86" s="28">
        <f>IF(W86,BL86,0)</f>
        <v>0</v>
      </c>
      <c r="BU86" s="126"/>
      <c r="BV86" s="28">
        <f>IF(AC86,BL86,0)</f>
        <v>0</v>
      </c>
      <c r="BW86" s="126"/>
      <c r="BX86" s="28">
        <f>IF(AJ86,BL86,0)</f>
        <v>0</v>
      </c>
      <c r="BY86" s="126"/>
      <c r="BZ86" s="28">
        <f>IF(AP86,BL86,0)</f>
        <v>0</v>
      </c>
      <c r="CA86" s="126"/>
      <c r="CB86" s="28">
        <f>IF(AV86,BL86,0)</f>
        <v>0</v>
      </c>
      <c r="CC86" s="126"/>
      <c r="CD86" s="28">
        <f>IF(BB86,$BL86,0)</f>
        <v>0</v>
      </c>
    </row>
    <row r="87" spans="1:82" ht="11.25" x14ac:dyDescent="0.25">
      <c r="A87" s="94">
        <v>6</v>
      </c>
      <c r="B87" s="265"/>
      <c r="C87" s="94" t="s">
        <v>128</v>
      </c>
      <c r="D87" s="126"/>
      <c r="E87" s="21">
        <v>1883644</v>
      </c>
      <c r="F87" s="126"/>
      <c r="G87" s="20">
        <f t="shared" ref="G87:G91" si="25">IFERROR(E87/$BL87,0)</f>
        <v>116.85861405794404</v>
      </c>
      <c r="H87" s="126"/>
      <c r="I87" s="20">
        <f>IF(G87,G87/G$195*100,0)</f>
        <v>79.260799482461081</v>
      </c>
      <c r="J87" s="126"/>
      <c r="K87" s="21">
        <v>1338839</v>
      </c>
      <c r="L87" s="126"/>
      <c r="M87" s="20">
        <f t="shared" si="17"/>
        <v>83.059681121657675</v>
      </c>
      <c r="N87" s="126"/>
      <c r="O87" s="20">
        <f>IF(M87,M87/M$195*100,0)</f>
        <v>121.01353788009581</v>
      </c>
      <c r="P87" s="126"/>
      <c r="Q87" s="21">
        <v>5131408</v>
      </c>
      <c r="R87" s="126"/>
      <c r="S87" s="20">
        <f t="shared" si="18"/>
        <v>318.34530678081768</v>
      </c>
      <c r="T87" s="126"/>
      <c r="U87" s="20">
        <f>IF(S87,S87/S$195*100,0)</f>
        <v>50.270619164744005</v>
      </c>
      <c r="V87" s="126"/>
      <c r="W87" s="21">
        <v>1990220</v>
      </c>
      <c r="X87" s="126"/>
      <c r="Y87" s="20">
        <f t="shared" si="19"/>
        <v>123.47043861281718</v>
      </c>
      <c r="Z87" s="126"/>
      <c r="AA87" s="20">
        <f>IF(Y87,Y87/Y$195*100,0)</f>
        <v>68.722054484102827</v>
      </c>
      <c r="AB87" s="126"/>
      <c r="AC87" s="21">
        <v>5760118</v>
      </c>
      <c r="AD87" s="126"/>
      <c r="AE87" s="20">
        <f t="shared" si="20"/>
        <v>357.34958744338979</v>
      </c>
      <c r="AF87" s="126"/>
      <c r="AG87" s="20">
        <f>IF(AE87,AE87/AE$195*100,0)</f>
        <v>78.273085395727122</v>
      </c>
      <c r="AH87" s="266"/>
      <c r="AI87" s="126"/>
      <c r="AJ87" s="21">
        <v>36782332</v>
      </c>
      <c r="AK87" s="126"/>
      <c r="AL87" s="20">
        <f t="shared" si="21"/>
        <v>2281.9239406911097</v>
      </c>
      <c r="AM87" s="126"/>
      <c r="AN87" s="20">
        <f>IF(AL87,AL87/AL$195*100,0)</f>
        <v>95.074738595355811</v>
      </c>
      <c r="AO87" s="126"/>
      <c r="AP87" s="21">
        <v>487117</v>
      </c>
      <c r="AQ87" s="126"/>
      <c r="AR87" s="20">
        <f t="shared" si="22"/>
        <v>30.220050871642162</v>
      </c>
      <c r="AS87" s="126"/>
      <c r="AT87" s="20">
        <f>IF(AR87,AR87/AR$195*100,0)</f>
        <v>28.06040986892604</v>
      </c>
      <c r="AU87" s="126"/>
      <c r="AV87" s="21">
        <v>1068115</v>
      </c>
      <c r="AW87" s="126"/>
      <c r="AX87" s="20">
        <f t="shared" si="23"/>
        <v>66.264346423475402</v>
      </c>
      <c r="AY87" s="126"/>
      <c r="AZ87" s="20">
        <f>IF(AX87,AX87/AX$195*100,0)</f>
        <v>34.194979964344711</v>
      </c>
      <c r="BA87" s="126"/>
      <c r="BB87" s="21">
        <v>0</v>
      </c>
      <c r="BC87" s="126"/>
      <c r="BD87" s="20">
        <f t="shared" si="24"/>
        <v>0</v>
      </c>
      <c r="BE87" s="126"/>
      <c r="BF87" s="20">
        <f>IF(BD87,BD87/BD$195*100,0)</f>
        <v>0</v>
      </c>
      <c r="BG87" s="126"/>
      <c r="BH87" s="21">
        <f>(E87+K87+Q87+W87+AC87+AJ87+AP87+AV87+BB87)</f>
        <v>54441793</v>
      </c>
      <c r="BI87" s="126"/>
      <c r="BJ87" s="94">
        <v>6</v>
      </c>
      <c r="BK87" s="126"/>
      <c r="BL87" s="28">
        <v>16119</v>
      </c>
      <c r="BM87" s="126"/>
      <c r="BN87" s="28">
        <f>IF(E87,BL87,0)</f>
        <v>16119</v>
      </c>
      <c r="BO87" s="126"/>
      <c r="BP87" s="28">
        <f>IF(K87,BL87,0)</f>
        <v>16119</v>
      </c>
      <c r="BQ87" s="126"/>
      <c r="BR87" s="28">
        <f>IF(Q87,BL87,0)</f>
        <v>16119</v>
      </c>
      <c r="BS87" s="126"/>
      <c r="BT87" s="28">
        <f>IF(W87,BL87,0)</f>
        <v>16119</v>
      </c>
      <c r="BU87" s="126"/>
      <c r="BV87" s="28">
        <f>IF(AC87,BL87,0)</f>
        <v>16119</v>
      </c>
      <c r="BW87" s="126"/>
      <c r="BX87" s="28">
        <f>IF(AJ87,BL87,0)</f>
        <v>16119</v>
      </c>
      <c r="BY87" s="126"/>
      <c r="BZ87" s="28">
        <f>IF(AP87,BL87,0)</f>
        <v>16119</v>
      </c>
      <c r="CA87" s="126"/>
      <c r="CB87" s="28">
        <f>IF(AV87,BL87,0)</f>
        <v>16119</v>
      </c>
      <c r="CC87" s="126"/>
      <c r="CD87" s="28">
        <f>IF(BB87,$BL87,0)</f>
        <v>0</v>
      </c>
    </row>
    <row r="88" spans="1:82" ht="11.25" x14ac:dyDescent="0.25">
      <c r="A88" s="94">
        <v>7</v>
      </c>
      <c r="B88" s="265"/>
      <c r="C88" s="94" t="s">
        <v>129</v>
      </c>
      <c r="D88" s="126"/>
      <c r="E88" s="21">
        <v>60069992</v>
      </c>
      <c r="F88" s="126"/>
      <c r="G88" s="20">
        <f t="shared" si="25"/>
        <v>251.71487116739229</v>
      </c>
      <c r="H88" s="126"/>
      <c r="I88" s="20">
        <f>IF(G88,G88/G$195*100,0)</f>
        <v>170.72872283475391</v>
      </c>
      <c r="J88" s="126"/>
      <c r="K88" s="21">
        <v>24434831</v>
      </c>
      <c r="L88" s="126"/>
      <c r="M88" s="20">
        <f t="shared" si="17"/>
        <v>102.39073008636332</v>
      </c>
      <c r="N88" s="126"/>
      <c r="O88" s="20">
        <f>IF(M88,M88/M$195*100,0)</f>
        <v>149.17784810331941</v>
      </c>
      <c r="P88" s="126"/>
      <c r="Q88" s="21">
        <v>275419286</v>
      </c>
      <c r="R88" s="126"/>
      <c r="S88" s="20">
        <f t="shared" si="18"/>
        <v>1154.1058652464142</v>
      </c>
      <c r="T88" s="126"/>
      <c r="U88" s="20">
        <f>IF(S88,S88/S$195*100,0)</f>
        <v>182.24743758369669</v>
      </c>
      <c r="V88" s="126"/>
      <c r="W88" s="21">
        <v>142733326</v>
      </c>
      <c r="X88" s="126"/>
      <c r="Y88" s="20">
        <f t="shared" si="19"/>
        <v>598.10397120384846</v>
      </c>
      <c r="Z88" s="126"/>
      <c r="AA88" s="20">
        <f>IF(Y88,Y88/Y$195*100,0)</f>
        <v>332.89696026043225</v>
      </c>
      <c r="AB88" s="126"/>
      <c r="AC88" s="21">
        <v>306651983</v>
      </c>
      <c r="AD88" s="126"/>
      <c r="AE88" s="20">
        <f t="shared" si="20"/>
        <v>1284.9820987835385</v>
      </c>
      <c r="AF88" s="126"/>
      <c r="AG88" s="20">
        <f>IF(AE88,AE88/AE$195*100,0)</f>
        <v>281.45971643523461</v>
      </c>
      <c r="AH88" s="266"/>
      <c r="AI88" s="126"/>
      <c r="AJ88" s="21">
        <v>692958737</v>
      </c>
      <c r="AK88" s="126"/>
      <c r="AL88" s="20">
        <f t="shared" si="21"/>
        <v>2903.7463365780686</v>
      </c>
      <c r="AM88" s="126"/>
      <c r="AN88" s="20">
        <f>IF(AL88,AL88/AL$195*100,0)</f>
        <v>120.98252661908167</v>
      </c>
      <c r="AO88" s="126"/>
      <c r="AP88" s="21">
        <v>78413419</v>
      </c>
      <c r="AQ88" s="126"/>
      <c r="AR88" s="20">
        <f t="shared" si="22"/>
        <v>328.58042766810678</v>
      </c>
      <c r="AS88" s="126"/>
      <c r="AT88" s="20">
        <f>IF(AR88,AR88/AR$195*100,0)</f>
        <v>305.098807226894</v>
      </c>
      <c r="AU88" s="126"/>
      <c r="AV88" s="21">
        <v>209373586</v>
      </c>
      <c r="AW88" s="126"/>
      <c r="AX88" s="20">
        <f t="shared" si="23"/>
        <v>877.35062834443079</v>
      </c>
      <c r="AY88" s="126"/>
      <c r="AZ88" s="20">
        <f>IF(AX88,AX88/AX$195*100,0)</f>
        <v>452.74704689933571</v>
      </c>
      <c r="BA88" s="126"/>
      <c r="BB88" s="21">
        <v>0</v>
      </c>
      <c r="BC88" s="126"/>
      <c r="BD88" s="20">
        <f t="shared" si="24"/>
        <v>0</v>
      </c>
      <c r="BE88" s="126"/>
      <c r="BF88" s="20">
        <f>IF(BD88,BD88/BD$195*100,0)</f>
        <v>0</v>
      </c>
      <c r="BG88" s="126"/>
      <c r="BH88" s="21">
        <f>(E88+K88+Q88+W88+AC88+AJ88+AP88+AV88+BB88)</f>
        <v>1790055160</v>
      </c>
      <c r="BI88" s="126"/>
      <c r="BJ88" s="94">
        <v>7</v>
      </c>
      <c r="BK88" s="126"/>
      <c r="BL88" s="28">
        <v>238643</v>
      </c>
      <c r="BM88" s="126"/>
      <c r="BN88" s="28">
        <f>IF(E88,BL88,0)</f>
        <v>238643</v>
      </c>
      <c r="BO88" s="126"/>
      <c r="BP88" s="28">
        <f>IF(K88,BL88,0)</f>
        <v>238643</v>
      </c>
      <c r="BQ88" s="126"/>
      <c r="BR88" s="28">
        <f>IF(Q88,BL88,0)</f>
        <v>238643</v>
      </c>
      <c r="BS88" s="126"/>
      <c r="BT88" s="28">
        <f>IF(W88,BL88,0)</f>
        <v>238643</v>
      </c>
      <c r="BU88" s="126"/>
      <c r="BV88" s="28">
        <f>IF(AC88,BL88,0)</f>
        <v>238643</v>
      </c>
      <c r="BW88" s="126"/>
      <c r="BX88" s="28">
        <f>IF(AJ88,BL88,0)</f>
        <v>238643</v>
      </c>
      <c r="BY88" s="126"/>
      <c r="BZ88" s="28">
        <f>IF(AP88,BL88,0)</f>
        <v>238643</v>
      </c>
      <c r="CA88" s="126"/>
      <c r="CB88" s="28">
        <f>IF(AV88,BL88,0)</f>
        <v>238643</v>
      </c>
      <c r="CC88" s="126"/>
      <c r="CD88" s="28">
        <f>IF(BB88,$BL88,0)</f>
        <v>0</v>
      </c>
    </row>
    <row r="89" spans="1:82" ht="11.25" x14ac:dyDescent="0.25">
      <c r="A89" s="94">
        <v>8</v>
      </c>
      <c r="B89" s="265"/>
      <c r="C89" s="94" t="s">
        <v>130</v>
      </c>
      <c r="D89" s="126"/>
      <c r="E89" s="21">
        <v>7759521</v>
      </c>
      <c r="F89" s="126"/>
      <c r="G89" s="20">
        <f t="shared" si="25"/>
        <v>100.13964923148399</v>
      </c>
      <c r="H89" s="126"/>
      <c r="I89" s="20">
        <f>IF(G89,G89/G$195*100,0)</f>
        <v>67.920954924598249</v>
      </c>
      <c r="J89" s="126"/>
      <c r="K89" s="21">
        <v>3759612</v>
      </c>
      <c r="L89" s="126"/>
      <c r="M89" s="20">
        <f t="shared" si="17"/>
        <v>48.519261295443108</v>
      </c>
      <c r="N89" s="126"/>
      <c r="O89" s="20">
        <f>IF(M89,M89/M$195*100,0)</f>
        <v>70.689983219299776</v>
      </c>
      <c r="P89" s="126"/>
      <c r="Q89" s="21">
        <v>36860046</v>
      </c>
      <c r="R89" s="126"/>
      <c r="S89" s="20">
        <f t="shared" si="18"/>
        <v>475.69329048743663</v>
      </c>
      <c r="T89" s="126"/>
      <c r="U89" s="20">
        <f>IF(S89,S89/S$195*100,0)</f>
        <v>75.117791077668869</v>
      </c>
      <c r="V89" s="126"/>
      <c r="W89" s="21">
        <v>5206022</v>
      </c>
      <c r="X89" s="126"/>
      <c r="Y89" s="20">
        <f t="shared" si="19"/>
        <v>67.185747286641629</v>
      </c>
      <c r="Z89" s="126"/>
      <c r="AA89" s="20">
        <f>IF(Y89,Y89/Y$195*100,0)</f>
        <v>37.394720853518173</v>
      </c>
      <c r="AB89" s="126"/>
      <c r="AC89" s="21">
        <v>24551397</v>
      </c>
      <c r="AD89" s="126"/>
      <c r="AE89" s="20">
        <f t="shared" si="20"/>
        <v>316.84536761005074</v>
      </c>
      <c r="AF89" s="126"/>
      <c r="AG89" s="20">
        <f>IF(AE89,AE89/AE$195*100,0)</f>
        <v>69.401128160280479</v>
      </c>
      <c r="AH89" s="266"/>
      <c r="AI89" s="126"/>
      <c r="AJ89" s="21">
        <v>133109743</v>
      </c>
      <c r="AK89" s="126"/>
      <c r="AL89" s="20">
        <f t="shared" si="21"/>
        <v>1717.8332236375134</v>
      </c>
      <c r="AM89" s="126"/>
      <c r="AN89" s="20">
        <f>IF(AL89,AL89/AL$195*100,0)</f>
        <v>71.572299924374192</v>
      </c>
      <c r="AO89" s="126"/>
      <c r="AP89" s="21">
        <v>2665609</v>
      </c>
      <c r="AQ89" s="126"/>
      <c r="AR89" s="20">
        <f t="shared" si="22"/>
        <v>34.400725282950688</v>
      </c>
      <c r="AS89" s="126"/>
      <c r="AT89" s="20">
        <f>IF(AR89,AR89/AR$195*100,0)</f>
        <v>31.942317216075171</v>
      </c>
      <c r="AU89" s="126"/>
      <c r="AV89" s="21">
        <v>3494432</v>
      </c>
      <c r="AW89" s="126"/>
      <c r="AX89" s="20">
        <f t="shared" si="23"/>
        <v>45.097009821002231</v>
      </c>
      <c r="AY89" s="126"/>
      <c r="AZ89" s="20">
        <f>IF(AX89,AX89/AX$195*100,0)</f>
        <v>23.271811019246886</v>
      </c>
      <c r="BA89" s="126"/>
      <c r="BB89" s="21">
        <v>0</v>
      </c>
      <c r="BC89" s="126"/>
      <c r="BD89" s="20">
        <f t="shared" si="24"/>
        <v>0</v>
      </c>
      <c r="BE89" s="126"/>
      <c r="BF89" s="20">
        <f>IF(BD89,BD89/BD$195*100,0)</f>
        <v>0</v>
      </c>
      <c r="BG89" s="126"/>
      <c r="BH89" s="21">
        <f>(E89+K89+Q89+W89+AC89+AJ89+AP89+AV89+BB89)</f>
        <v>217406382</v>
      </c>
      <c r="BI89" s="126"/>
      <c r="BJ89" s="94">
        <v>8</v>
      </c>
      <c r="BK89" s="126"/>
      <c r="BL89" s="28">
        <v>77487</v>
      </c>
      <c r="BM89" s="126"/>
      <c r="BN89" s="28">
        <f>IF(E89,BL89,0)</f>
        <v>77487</v>
      </c>
      <c r="BO89" s="126"/>
      <c r="BP89" s="28">
        <f>IF(K89,BL89,0)</f>
        <v>77487</v>
      </c>
      <c r="BQ89" s="126"/>
      <c r="BR89" s="28">
        <f>IF(Q89,BL89,0)</f>
        <v>77487</v>
      </c>
      <c r="BS89" s="126"/>
      <c r="BT89" s="28">
        <f>IF(W89,BL89,0)</f>
        <v>77487</v>
      </c>
      <c r="BU89" s="126"/>
      <c r="BV89" s="28">
        <f>IF(AC89,BL89,0)</f>
        <v>77487</v>
      </c>
      <c r="BW89" s="126"/>
      <c r="BX89" s="28">
        <f>IF(AJ89,BL89,0)</f>
        <v>77487</v>
      </c>
      <c r="BY89" s="126"/>
      <c r="BZ89" s="28">
        <f>IF(AP89,BL89,0)</f>
        <v>77487</v>
      </c>
      <c r="CA89" s="126"/>
      <c r="CB89" s="28">
        <f>IF(AV89,BL89,0)</f>
        <v>77487</v>
      </c>
      <c r="CC89" s="126"/>
      <c r="CD89" s="28">
        <f>IF(BB89,$BL89,0)</f>
        <v>0</v>
      </c>
    </row>
    <row r="90" spans="1:82" ht="11.25" x14ac:dyDescent="0.25">
      <c r="A90" s="94">
        <v>9</v>
      </c>
      <c r="B90" s="265"/>
      <c r="C90" s="94" t="s">
        <v>131</v>
      </c>
      <c r="D90" s="126"/>
      <c r="E90" s="21">
        <v>1358852</v>
      </c>
      <c r="F90" s="126"/>
      <c r="G90" s="20">
        <f t="shared" si="25"/>
        <v>322.84438108814447</v>
      </c>
      <c r="H90" s="126"/>
      <c r="I90" s="20">
        <f>IF(G90,G90/G$195*100,0)</f>
        <v>218.97319217544782</v>
      </c>
      <c r="J90" s="126"/>
      <c r="K90" s="21">
        <v>659631</v>
      </c>
      <c r="L90" s="126"/>
      <c r="M90" s="20">
        <f t="shared" si="17"/>
        <v>156.7191732002851</v>
      </c>
      <c r="N90" s="126"/>
      <c r="O90" s="20">
        <f>IF(M90,M90/M$195*100,0)</f>
        <v>228.33150027185533</v>
      </c>
      <c r="P90" s="126"/>
      <c r="Q90" s="21">
        <v>3177351</v>
      </c>
      <c r="R90" s="126"/>
      <c r="S90" s="20">
        <f t="shared" si="18"/>
        <v>754.89451176051318</v>
      </c>
      <c r="T90" s="126"/>
      <c r="U90" s="20">
        <f>IF(S90,S90/S$195*100,0)</f>
        <v>119.20708017975024</v>
      </c>
      <c r="V90" s="126"/>
      <c r="W90" s="21">
        <v>1305339</v>
      </c>
      <c r="X90" s="126"/>
      <c r="Y90" s="20">
        <f t="shared" si="19"/>
        <v>310.13043478260869</v>
      </c>
      <c r="Z90" s="126"/>
      <c r="AA90" s="20">
        <f>IF(Y90,Y90/Y$195*100,0)</f>
        <v>172.61460213276104</v>
      </c>
      <c r="AB90" s="126"/>
      <c r="AC90" s="21">
        <v>1963833</v>
      </c>
      <c r="AD90" s="126"/>
      <c r="AE90" s="20">
        <f t="shared" si="20"/>
        <v>466.57947255880259</v>
      </c>
      <c r="AF90" s="126"/>
      <c r="AG90" s="20">
        <f>IF(AE90,AE90/AE$195*100,0)</f>
        <v>102.19856460663735</v>
      </c>
      <c r="AH90" s="266"/>
      <c r="AI90" s="126"/>
      <c r="AJ90" s="21">
        <v>10994705</v>
      </c>
      <c r="AK90" s="126"/>
      <c r="AL90" s="20">
        <f t="shared" si="21"/>
        <v>2612.1893561416014</v>
      </c>
      <c r="AM90" s="126"/>
      <c r="AN90" s="20">
        <f>IF(AL90,AL90/AL$195*100,0)</f>
        <v>108.83501231926101</v>
      </c>
      <c r="AO90" s="126"/>
      <c r="AP90" s="21">
        <v>651830</v>
      </c>
      <c r="AQ90" s="126"/>
      <c r="AR90" s="20">
        <f t="shared" si="22"/>
        <v>154.86576383939178</v>
      </c>
      <c r="AS90" s="126"/>
      <c r="AT90" s="20">
        <f>IF(AR90,AR90/AR$195*100,0)</f>
        <v>143.79846104347399</v>
      </c>
      <c r="AU90" s="126"/>
      <c r="AV90" s="21">
        <v>521567</v>
      </c>
      <c r="AW90" s="126"/>
      <c r="AX90" s="20">
        <f t="shared" si="23"/>
        <v>123.91708244238536</v>
      </c>
      <c r="AY90" s="126"/>
      <c r="AZ90" s="20">
        <f>IF(AX90,AX90/AX$195*100,0)</f>
        <v>63.946034029791008</v>
      </c>
      <c r="BA90" s="126"/>
      <c r="BB90" s="21">
        <v>0</v>
      </c>
      <c r="BC90" s="126"/>
      <c r="BD90" s="20">
        <f t="shared" si="24"/>
        <v>0</v>
      </c>
      <c r="BE90" s="126"/>
      <c r="BF90" s="20">
        <f>IF(BD90,BD90/BD$195*100,0)</f>
        <v>0</v>
      </c>
      <c r="BG90" s="126"/>
      <c r="BH90" s="21">
        <f>(E90+K90+Q90+W90+AC90+AJ90+AP90+AV90+BB90)</f>
        <v>20633108</v>
      </c>
      <c r="BI90" s="126"/>
      <c r="BJ90" s="94">
        <v>9</v>
      </c>
      <c r="BK90" s="126"/>
      <c r="BL90" s="28">
        <v>4209</v>
      </c>
      <c r="BM90" s="126"/>
      <c r="BN90" s="28">
        <f>IF(E90,BL90,0)</f>
        <v>4209</v>
      </c>
      <c r="BO90" s="126"/>
      <c r="BP90" s="28">
        <f>IF(K90,BL90,0)</f>
        <v>4209</v>
      </c>
      <c r="BQ90" s="126"/>
      <c r="BR90" s="28">
        <f>IF(Q90,BL90,0)</f>
        <v>4209</v>
      </c>
      <c r="BS90" s="126"/>
      <c r="BT90" s="28">
        <f>IF(W90,BL90,0)</f>
        <v>4209</v>
      </c>
      <c r="BU90" s="126"/>
      <c r="BV90" s="28">
        <f>IF(AC90,BL90,0)</f>
        <v>4209</v>
      </c>
      <c r="BW90" s="126"/>
      <c r="BX90" s="28">
        <f>IF(AJ90,BL90,0)</f>
        <v>4209</v>
      </c>
      <c r="BY90" s="126"/>
      <c r="BZ90" s="28">
        <f>IF(AP90,BL90,0)</f>
        <v>4209</v>
      </c>
      <c r="CA90" s="126"/>
      <c r="CB90" s="28">
        <f>IF(AV90,BL90,0)</f>
        <v>4209</v>
      </c>
      <c r="CC90" s="126"/>
      <c r="CD90" s="28">
        <f>IF(BB90,$BL90,0)</f>
        <v>0</v>
      </c>
    </row>
    <row r="91" spans="1:82" ht="11.25" x14ac:dyDescent="0.25">
      <c r="A91" s="94">
        <v>10</v>
      </c>
      <c r="B91" s="265"/>
      <c r="C91" s="94" t="s">
        <v>132</v>
      </c>
      <c r="D91" s="126"/>
      <c r="E91" s="21">
        <v>0</v>
      </c>
      <c r="F91" s="126"/>
      <c r="G91" s="20">
        <f t="shared" si="25"/>
        <v>0</v>
      </c>
      <c r="H91" s="126"/>
      <c r="I91" s="20">
        <f>IF(G91,G91/G$195*100,0)</f>
        <v>0</v>
      </c>
      <c r="J91" s="126"/>
      <c r="K91" s="21">
        <v>0</v>
      </c>
      <c r="L91" s="126"/>
      <c r="M91" s="20">
        <f t="shared" si="17"/>
        <v>0</v>
      </c>
      <c r="N91" s="126"/>
      <c r="O91" s="20">
        <f>IF(M91,M91/M$195*100,0)</f>
        <v>0</v>
      </c>
      <c r="P91" s="126"/>
      <c r="Q91" s="21">
        <v>0</v>
      </c>
      <c r="R91" s="126"/>
      <c r="S91" s="20">
        <f t="shared" si="18"/>
        <v>0</v>
      </c>
      <c r="T91" s="126"/>
      <c r="U91" s="20">
        <f>IF(S91,S91/S$195*100,0)</f>
        <v>0</v>
      </c>
      <c r="V91" s="126"/>
      <c r="W91" s="21">
        <v>0</v>
      </c>
      <c r="X91" s="126"/>
      <c r="Y91" s="20">
        <f t="shared" si="19"/>
        <v>0</v>
      </c>
      <c r="Z91" s="126"/>
      <c r="AA91" s="20">
        <f>IF(Y91,Y91/Y$195*100,0)</f>
        <v>0</v>
      </c>
      <c r="AB91" s="126"/>
      <c r="AC91" s="21">
        <v>0</v>
      </c>
      <c r="AD91" s="126"/>
      <c r="AE91" s="20">
        <f t="shared" si="20"/>
        <v>0</v>
      </c>
      <c r="AF91" s="126"/>
      <c r="AG91" s="20">
        <f>IF(AE91,AE91/AE$195*100,0)</f>
        <v>0</v>
      </c>
      <c r="AH91" s="266"/>
      <c r="AI91" s="126"/>
      <c r="AJ91" s="21">
        <v>0</v>
      </c>
      <c r="AK91" s="126"/>
      <c r="AL91" s="20">
        <f t="shared" si="21"/>
        <v>0</v>
      </c>
      <c r="AM91" s="126"/>
      <c r="AN91" s="20">
        <f>IF(AL91,AL91/AL$195*100,0)</f>
        <v>0</v>
      </c>
      <c r="AO91" s="126"/>
      <c r="AP91" s="21">
        <v>0</v>
      </c>
      <c r="AQ91" s="126"/>
      <c r="AR91" s="20">
        <f t="shared" si="22"/>
        <v>0</v>
      </c>
      <c r="AS91" s="126"/>
      <c r="AT91" s="20">
        <f>IF(AR91,AR91/AR$195*100,0)</f>
        <v>0</v>
      </c>
      <c r="AU91" s="126"/>
      <c r="AV91" s="21">
        <v>0</v>
      </c>
      <c r="AW91" s="126"/>
      <c r="AX91" s="20">
        <f t="shared" si="23"/>
        <v>0</v>
      </c>
      <c r="AY91" s="126"/>
      <c r="AZ91" s="20">
        <f>IF(AX91,AX91/AX$195*100,0)</f>
        <v>0</v>
      </c>
      <c r="BA91" s="126"/>
      <c r="BB91" s="21">
        <v>0</v>
      </c>
      <c r="BC91" s="126"/>
      <c r="BD91" s="20">
        <f t="shared" si="24"/>
        <v>0</v>
      </c>
      <c r="BE91" s="126"/>
      <c r="BF91" s="20">
        <f>IF(BD91,BD91/BD$195*100,0)</f>
        <v>0</v>
      </c>
      <c r="BG91" s="126"/>
      <c r="BH91" s="21">
        <f>(E91+K91+Q91+W91+AC91+AJ91+AP91+AV91+BB91)</f>
        <v>0</v>
      </c>
      <c r="BI91" s="126"/>
      <c r="BJ91" s="94">
        <v>10</v>
      </c>
      <c r="BK91" s="126"/>
      <c r="BL91" s="28">
        <v>0</v>
      </c>
      <c r="BM91" s="126"/>
      <c r="BN91" s="28">
        <f>IF(E91,BL91,0)</f>
        <v>0</v>
      </c>
      <c r="BO91" s="126"/>
      <c r="BP91" s="28">
        <f>IF(K91,BL91,0)</f>
        <v>0</v>
      </c>
      <c r="BQ91" s="126"/>
      <c r="BR91" s="28">
        <f>IF(Q91,BL91,0)</f>
        <v>0</v>
      </c>
      <c r="BS91" s="126"/>
      <c r="BT91" s="28">
        <f>IF(W91,BL91,0)</f>
        <v>0</v>
      </c>
      <c r="BU91" s="126"/>
      <c r="BV91" s="28">
        <f>IF(AC91,BL91,0)</f>
        <v>0</v>
      </c>
      <c r="BW91" s="126"/>
      <c r="BX91" s="28">
        <f>IF(AJ91,BL91,0)</f>
        <v>0</v>
      </c>
      <c r="BY91" s="126"/>
      <c r="BZ91" s="28">
        <f>IF(AP91,BL91,0)</f>
        <v>0</v>
      </c>
      <c r="CA91" s="126"/>
      <c r="CB91" s="28">
        <f>IF(AV91,BL91,0)</f>
        <v>0</v>
      </c>
      <c r="CC91" s="126"/>
      <c r="CD91" s="28">
        <f>IF(BB91,$BL91,0)</f>
        <v>0</v>
      </c>
    </row>
    <row r="92" spans="1:82" ht="11.25" x14ac:dyDescent="0.25">
      <c r="A92" s="94">
        <v>11</v>
      </c>
      <c r="B92" s="265"/>
      <c r="C92" s="94" t="s">
        <v>133</v>
      </c>
      <c r="D92" s="126"/>
      <c r="E92" s="21">
        <v>1220277</v>
      </c>
      <c r="F92" s="126"/>
      <c r="G92" s="20">
        <f t="shared" ref="G92:G96" si="26">IFERROR(E92/$BL92,0)</f>
        <v>194.62153110047848</v>
      </c>
      <c r="H92" s="126"/>
      <c r="I92" s="20">
        <f>IF(G92,G92/G$195*100,0)</f>
        <v>132.00445919952222</v>
      </c>
      <c r="J92" s="126"/>
      <c r="K92" s="21">
        <v>851067</v>
      </c>
      <c r="L92" s="126"/>
      <c r="M92" s="20">
        <f t="shared" si="17"/>
        <v>135.73636363636365</v>
      </c>
      <c r="N92" s="126"/>
      <c r="O92" s="20">
        <f>IF(M92,M92/M$195*100,0)</f>
        <v>197.76066270416388</v>
      </c>
      <c r="P92" s="126"/>
      <c r="Q92" s="21">
        <v>1913034</v>
      </c>
      <c r="R92" s="126"/>
      <c r="S92" s="20">
        <f t="shared" si="18"/>
        <v>305.10909090909092</v>
      </c>
      <c r="T92" s="126"/>
      <c r="U92" s="20">
        <f>IF(S92,S92/S$195*100,0)</f>
        <v>48.180458722303293</v>
      </c>
      <c r="V92" s="126"/>
      <c r="W92" s="21">
        <v>2237323</v>
      </c>
      <c r="X92" s="126"/>
      <c r="Y92" s="20">
        <f t="shared" si="19"/>
        <v>356.82982456140348</v>
      </c>
      <c r="Z92" s="126"/>
      <c r="AA92" s="20">
        <f>IF(Y92,Y92/Y$195*100,0)</f>
        <v>198.60688048544799</v>
      </c>
      <c r="AB92" s="126"/>
      <c r="AC92" s="21">
        <v>5211913</v>
      </c>
      <c r="AD92" s="126"/>
      <c r="AE92" s="20">
        <f t="shared" si="20"/>
        <v>831.24609250398726</v>
      </c>
      <c r="AF92" s="126"/>
      <c r="AG92" s="20">
        <f>IF(AE92,AE92/AE$195*100,0)</f>
        <v>182.07435707124284</v>
      </c>
      <c r="AH92" s="266"/>
      <c r="AI92" s="126"/>
      <c r="AJ92" s="21">
        <v>9967752</v>
      </c>
      <c r="AK92" s="126"/>
      <c r="AL92" s="20">
        <f t="shared" si="21"/>
        <v>1589.7531100478468</v>
      </c>
      <c r="AM92" s="126"/>
      <c r="AN92" s="20">
        <f>IF(AL92,AL92/AL$195*100,0)</f>
        <v>66.235933053569113</v>
      </c>
      <c r="AO92" s="126"/>
      <c r="AP92" s="21">
        <v>904435</v>
      </c>
      <c r="AQ92" s="126"/>
      <c r="AR92" s="20">
        <f t="shared" si="22"/>
        <v>144.24800637958532</v>
      </c>
      <c r="AS92" s="126"/>
      <c r="AT92" s="20">
        <f>IF(AR92,AR92/AR$195*100,0)</f>
        <v>133.93948934695067</v>
      </c>
      <c r="AU92" s="126"/>
      <c r="AV92" s="21">
        <v>943005</v>
      </c>
      <c r="AW92" s="126"/>
      <c r="AX92" s="20">
        <f t="shared" si="23"/>
        <v>150.39952153110048</v>
      </c>
      <c r="AY92" s="126"/>
      <c r="AZ92" s="20">
        <f>IF(AX92,AX92/AX$195*100,0)</f>
        <v>77.61200257731717</v>
      </c>
      <c r="BA92" s="126"/>
      <c r="BB92" s="21">
        <v>0</v>
      </c>
      <c r="BC92" s="126"/>
      <c r="BD92" s="20">
        <f t="shared" si="24"/>
        <v>0</v>
      </c>
      <c r="BE92" s="126"/>
      <c r="BF92" s="20">
        <f>IF(BD92,BD92/BD$195*100,0)</f>
        <v>0</v>
      </c>
      <c r="BG92" s="126"/>
      <c r="BH92" s="21">
        <f>(E92+K92+Q92+W92+AC92+AJ92+AP92+AV92+BB92)</f>
        <v>23248806</v>
      </c>
      <c r="BI92" s="126"/>
      <c r="BJ92" s="94">
        <v>11</v>
      </c>
      <c r="BK92" s="126"/>
      <c r="BL92" s="28">
        <v>6270</v>
      </c>
      <c r="BM92" s="126"/>
      <c r="BN92" s="28">
        <f>IF(E92,BL92,0)</f>
        <v>6270</v>
      </c>
      <c r="BO92" s="126"/>
      <c r="BP92" s="28">
        <f>IF(K92,BL92,0)</f>
        <v>6270</v>
      </c>
      <c r="BQ92" s="126"/>
      <c r="BR92" s="28">
        <f>IF(Q92,BL92,0)</f>
        <v>6270</v>
      </c>
      <c r="BS92" s="126"/>
      <c r="BT92" s="28">
        <f>IF(W92,BL92,0)</f>
        <v>6270</v>
      </c>
      <c r="BU92" s="126"/>
      <c r="BV92" s="28">
        <f>IF(AC92,BL92,0)</f>
        <v>6270</v>
      </c>
      <c r="BW92" s="126"/>
      <c r="BX92" s="28">
        <f>IF(AJ92,BL92,0)</f>
        <v>6270</v>
      </c>
      <c r="BY92" s="126"/>
      <c r="BZ92" s="28">
        <f>IF(AP92,BL92,0)</f>
        <v>6270</v>
      </c>
      <c r="CA92" s="126"/>
      <c r="CB92" s="28">
        <f>IF(AV92,BL92,0)</f>
        <v>6270</v>
      </c>
      <c r="CC92" s="126"/>
      <c r="CD92" s="28">
        <f>IF(BB92,$BL92,0)</f>
        <v>0</v>
      </c>
    </row>
    <row r="93" spans="1:82" ht="11.25" x14ac:dyDescent="0.25">
      <c r="A93" s="94">
        <v>12</v>
      </c>
      <c r="B93" s="265"/>
      <c r="C93" s="94" t="s">
        <v>134</v>
      </c>
      <c r="D93" s="126"/>
      <c r="E93" s="21">
        <v>3980496</v>
      </c>
      <c r="F93" s="126"/>
      <c r="G93" s="20">
        <f t="shared" si="26"/>
        <v>118.48124776759138</v>
      </c>
      <c r="H93" s="126"/>
      <c r="I93" s="20">
        <f>IF(G93,G93/G$195*100,0)</f>
        <v>80.36137085352037</v>
      </c>
      <c r="J93" s="126"/>
      <c r="K93" s="21">
        <v>2916134</v>
      </c>
      <c r="L93" s="126"/>
      <c r="M93" s="20">
        <f t="shared" si="17"/>
        <v>86.800035718537927</v>
      </c>
      <c r="N93" s="126"/>
      <c r="O93" s="20">
        <f>IF(M93,M93/M$195*100,0)</f>
        <v>126.46303559766574</v>
      </c>
      <c r="P93" s="126"/>
      <c r="Q93" s="21">
        <v>17350304</v>
      </c>
      <c r="R93" s="126"/>
      <c r="S93" s="20">
        <f t="shared" si="18"/>
        <v>516.4395761400167</v>
      </c>
      <c r="T93" s="126"/>
      <c r="U93" s="20">
        <f>IF(S93,S93/S$195*100,0)</f>
        <v>81.552128147475315</v>
      </c>
      <c r="V93" s="126"/>
      <c r="W93" s="21">
        <v>2681896</v>
      </c>
      <c r="X93" s="126"/>
      <c r="Y93" s="20">
        <f t="shared" si="19"/>
        <v>79.827836647219911</v>
      </c>
      <c r="Z93" s="126"/>
      <c r="AA93" s="20">
        <f>IF(Y93,Y93/Y$195*100,0)</f>
        <v>44.431144823428411</v>
      </c>
      <c r="AB93" s="126"/>
      <c r="AC93" s="21">
        <v>4964195</v>
      </c>
      <c r="AD93" s="126"/>
      <c r="AE93" s="20">
        <f t="shared" si="20"/>
        <v>147.76148946303132</v>
      </c>
      <c r="AF93" s="126"/>
      <c r="AG93" s="20">
        <f>IF(AE93,AE93/AE$195*100,0)</f>
        <v>32.36535899113607</v>
      </c>
      <c r="AH93" s="266"/>
      <c r="AI93" s="126"/>
      <c r="AJ93" s="21">
        <v>60770295</v>
      </c>
      <c r="AK93" s="126"/>
      <c r="AL93" s="20">
        <f t="shared" si="21"/>
        <v>1808.8550720323849</v>
      </c>
      <c r="AM93" s="126"/>
      <c r="AN93" s="20">
        <f>IF(AL93,AL93/AL$195*100,0)</f>
        <v>75.364660523381531</v>
      </c>
      <c r="AO93" s="126"/>
      <c r="AP93" s="21">
        <v>2435537</v>
      </c>
      <c r="AQ93" s="126"/>
      <c r="AR93" s="20">
        <f t="shared" si="22"/>
        <v>72.494850577449697</v>
      </c>
      <c r="AS93" s="126"/>
      <c r="AT93" s="20">
        <f>IF(AR93,AR93/AR$195*100,0)</f>
        <v>67.314089881253963</v>
      </c>
      <c r="AU93" s="126"/>
      <c r="AV93" s="21">
        <v>1880965</v>
      </c>
      <c r="AW93" s="126"/>
      <c r="AX93" s="20">
        <f t="shared" si="23"/>
        <v>55.987766400761998</v>
      </c>
      <c r="AY93" s="126"/>
      <c r="AZ93" s="20">
        <f>IF(AX93,AX93/AX$195*100,0)</f>
        <v>28.891864987054639</v>
      </c>
      <c r="BA93" s="126"/>
      <c r="BB93" s="21">
        <v>0</v>
      </c>
      <c r="BC93" s="126"/>
      <c r="BD93" s="20">
        <f t="shared" si="24"/>
        <v>0</v>
      </c>
      <c r="BE93" s="126"/>
      <c r="BF93" s="20">
        <f>IF(BD93,BD93/BD$195*100,0)</f>
        <v>0</v>
      </c>
      <c r="BG93" s="126"/>
      <c r="BH93" s="21">
        <f>(E93+K93+Q93+W93+AC93+AJ93+AP93+AV93+BB93)</f>
        <v>96979822</v>
      </c>
      <c r="BI93" s="126"/>
      <c r="BJ93" s="94">
        <v>12</v>
      </c>
      <c r="BK93" s="126"/>
      <c r="BL93" s="28">
        <v>33596</v>
      </c>
      <c r="BM93" s="126"/>
      <c r="BN93" s="28">
        <f>IF(E93,BL93,0)</f>
        <v>33596</v>
      </c>
      <c r="BO93" s="126"/>
      <c r="BP93" s="28">
        <f>IF(K93,BL93,0)</f>
        <v>33596</v>
      </c>
      <c r="BQ93" s="126"/>
      <c r="BR93" s="28">
        <f>IF(Q93,BL93,0)</f>
        <v>33596</v>
      </c>
      <c r="BS93" s="126"/>
      <c r="BT93" s="28">
        <f>IF(W93,BL93,0)</f>
        <v>33596</v>
      </c>
      <c r="BU93" s="126"/>
      <c r="BV93" s="28">
        <f>IF(AC93,BL93,0)</f>
        <v>33596</v>
      </c>
      <c r="BW93" s="126"/>
      <c r="BX93" s="28">
        <f>IF(AJ93,BL93,0)</f>
        <v>33596</v>
      </c>
      <c r="BY93" s="126"/>
      <c r="BZ93" s="28">
        <f>IF(AP93,BL93,0)</f>
        <v>33596</v>
      </c>
      <c r="CA93" s="126"/>
      <c r="CB93" s="28">
        <f>IF(AV93,BL93,0)</f>
        <v>33596</v>
      </c>
      <c r="CC93" s="126"/>
      <c r="CD93" s="28">
        <f>IF(BB93,$BL93,0)</f>
        <v>0</v>
      </c>
    </row>
    <row r="94" spans="1:82" ht="11.25" x14ac:dyDescent="0.25">
      <c r="A94" s="94">
        <v>13</v>
      </c>
      <c r="B94" s="265"/>
      <c r="C94" s="94" t="s">
        <v>135</v>
      </c>
      <c r="D94" s="126"/>
      <c r="E94" s="21">
        <v>0</v>
      </c>
      <c r="F94" s="126"/>
      <c r="G94" s="20">
        <f t="shared" si="26"/>
        <v>0</v>
      </c>
      <c r="H94" s="126"/>
      <c r="I94" s="20">
        <f>IF(G94,G94/G$195*100,0)</f>
        <v>0</v>
      </c>
      <c r="J94" s="126"/>
      <c r="K94" s="21">
        <v>0</v>
      </c>
      <c r="L94" s="126"/>
      <c r="M94" s="20">
        <f t="shared" si="17"/>
        <v>0</v>
      </c>
      <c r="N94" s="126"/>
      <c r="O94" s="20">
        <f>IF(M94,M94/M$195*100,0)</f>
        <v>0</v>
      </c>
      <c r="P94" s="126"/>
      <c r="Q94" s="21">
        <v>0</v>
      </c>
      <c r="R94" s="126"/>
      <c r="S94" s="20">
        <f t="shared" si="18"/>
        <v>0</v>
      </c>
      <c r="T94" s="126"/>
      <c r="U94" s="20">
        <f>IF(S94,S94/S$195*100,0)</f>
        <v>0</v>
      </c>
      <c r="V94" s="126"/>
      <c r="W94" s="21">
        <v>0</v>
      </c>
      <c r="X94" s="126"/>
      <c r="Y94" s="20">
        <f t="shared" si="19"/>
        <v>0</v>
      </c>
      <c r="Z94" s="126"/>
      <c r="AA94" s="20">
        <f>IF(Y94,Y94/Y$195*100,0)</f>
        <v>0</v>
      </c>
      <c r="AB94" s="126"/>
      <c r="AC94" s="21">
        <v>0</v>
      </c>
      <c r="AD94" s="126"/>
      <c r="AE94" s="20">
        <f t="shared" si="20"/>
        <v>0</v>
      </c>
      <c r="AF94" s="126"/>
      <c r="AG94" s="20">
        <f>IF(AE94,AE94/AE$195*100,0)</f>
        <v>0</v>
      </c>
      <c r="AH94" s="266"/>
      <c r="AI94" s="126"/>
      <c r="AJ94" s="21">
        <v>0</v>
      </c>
      <c r="AK94" s="126"/>
      <c r="AL94" s="20">
        <f t="shared" si="21"/>
        <v>0</v>
      </c>
      <c r="AM94" s="126"/>
      <c r="AN94" s="20">
        <f>IF(AL94,AL94/AL$195*100,0)</f>
        <v>0</v>
      </c>
      <c r="AO94" s="126"/>
      <c r="AP94" s="21">
        <v>0</v>
      </c>
      <c r="AQ94" s="126"/>
      <c r="AR94" s="20">
        <f t="shared" si="22"/>
        <v>0</v>
      </c>
      <c r="AS94" s="126"/>
      <c r="AT94" s="20">
        <f>IF(AR94,AR94/AR$195*100,0)</f>
        <v>0</v>
      </c>
      <c r="AU94" s="126"/>
      <c r="AV94" s="21">
        <v>0</v>
      </c>
      <c r="AW94" s="126"/>
      <c r="AX94" s="20">
        <f t="shared" si="23"/>
        <v>0</v>
      </c>
      <c r="AY94" s="126"/>
      <c r="AZ94" s="20">
        <f>IF(AX94,AX94/AX$195*100,0)</f>
        <v>0</v>
      </c>
      <c r="BA94" s="126"/>
      <c r="BB94" s="21">
        <v>0</v>
      </c>
      <c r="BC94" s="126"/>
      <c r="BD94" s="20">
        <f t="shared" si="24"/>
        <v>0</v>
      </c>
      <c r="BE94" s="126"/>
      <c r="BF94" s="20">
        <f>IF(BD94,BD94/BD$195*100,0)</f>
        <v>0</v>
      </c>
      <c r="BG94" s="126"/>
      <c r="BH94" s="21">
        <f>(E94+K94+Q94+W94+AC94+AJ94+AP94+AV94+BB94)</f>
        <v>0</v>
      </c>
      <c r="BI94" s="126"/>
      <c r="BJ94" s="94">
        <v>13</v>
      </c>
      <c r="BK94" s="126"/>
      <c r="BL94" s="28">
        <v>0</v>
      </c>
      <c r="BM94" s="126"/>
      <c r="BN94" s="28">
        <f>IF(E94,BL94,0)</f>
        <v>0</v>
      </c>
      <c r="BO94" s="126"/>
      <c r="BP94" s="28">
        <f>IF(K94,BL94,0)</f>
        <v>0</v>
      </c>
      <c r="BQ94" s="126"/>
      <c r="BR94" s="28">
        <f>IF(Q94,BL94,0)</f>
        <v>0</v>
      </c>
      <c r="BS94" s="126"/>
      <c r="BT94" s="28">
        <f>IF(W94,BL94,0)</f>
        <v>0</v>
      </c>
      <c r="BU94" s="126"/>
      <c r="BV94" s="28">
        <f>IF(AC94,BL94,0)</f>
        <v>0</v>
      </c>
      <c r="BW94" s="126"/>
      <c r="BX94" s="28">
        <f>IF(AJ94,BL94,0)</f>
        <v>0</v>
      </c>
      <c r="BY94" s="126"/>
      <c r="BZ94" s="28">
        <f>IF(AP94,BL94,0)</f>
        <v>0</v>
      </c>
      <c r="CA94" s="126"/>
      <c r="CB94" s="28">
        <f>IF(AV94,BL94,0)</f>
        <v>0</v>
      </c>
      <c r="CC94" s="126"/>
      <c r="CD94" s="28">
        <f>IF(BB94,$BL94,0)</f>
        <v>0</v>
      </c>
    </row>
    <row r="95" spans="1:82" ht="11.25" x14ac:dyDescent="0.25">
      <c r="A95" s="94">
        <v>14</v>
      </c>
      <c r="B95" s="265"/>
      <c r="C95" s="94" t="s">
        <v>136</v>
      </c>
      <c r="D95" s="126"/>
      <c r="E95" s="21">
        <v>0</v>
      </c>
      <c r="F95" s="126"/>
      <c r="G95" s="20">
        <f t="shared" si="26"/>
        <v>0</v>
      </c>
      <c r="H95" s="126"/>
      <c r="I95" s="20">
        <f>IF(G95,G95/G$195*100,0)</f>
        <v>0</v>
      </c>
      <c r="J95" s="126"/>
      <c r="K95" s="21">
        <v>0</v>
      </c>
      <c r="L95" s="126"/>
      <c r="M95" s="20">
        <f t="shared" si="17"/>
        <v>0</v>
      </c>
      <c r="N95" s="126"/>
      <c r="O95" s="20">
        <f>IF(M95,M95/M$195*100,0)</f>
        <v>0</v>
      </c>
      <c r="P95" s="126"/>
      <c r="Q95" s="21">
        <v>0</v>
      </c>
      <c r="R95" s="126"/>
      <c r="S95" s="20">
        <f t="shared" si="18"/>
        <v>0</v>
      </c>
      <c r="T95" s="126"/>
      <c r="U95" s="20">
        <f>IF(S95,S95/S$195*100,0)</f>
        <v>0</v>
      </c>
      <c r="V95" s="126"/>
      <c r="W95" s="21">
        <v>0</v>
      </c>
      <c r="X95" s="126"/>
      <c r="Y95" s="20">
        <f t="shared" si="19"/>
        <v>0</v>
      </c>
      <c r="Z95" s="126"/>
      <c r="AA95" s="20">
        <f>IF(Y95,Y95/Y$195*100,0)</f>
        <v>0</v>
      </c>
      <c r="AB95" s="126"/>
      <c r="AC95" s="21">
        <v>0</v>
      </c>
      <c r="AD95" s="126"/>
      <c r="AE95" s="20">
        <f t="shared" si="20"/>
        <v>0</v>
      </c>
      <c r="AF95" s="126"/>
      <c r="AG95" s="20">
        <f>IF(AE95,AE95/AE$195*100,0)</f>
        <v>0</v>
      </c>
      <c r="AH95" s="266"/>
      <c r="AI95" s="126"/>
      <c r="AJ95" s="21">
        <v>0</v>
      </c>
      <c r="AK95" s="126"/>
      <c r="AL95" s="20">
        <f t="shared" si="21"/>
        <v>0</v>
      </c>
      <c r="AM95" s="126"/>
      <c r="AN95" s="20">
        <f>IF(AL95,AL95/AL$195*100,0)</f>
        <v>0</v>
      </c>
      <c r="AO95" s="126"/>
      <c r="AP95" s="21">
        <v>0</v>
      </c>
      <c r="AQ95" s="126"/>
      <c r="AR95" s="20">
        <f t="shared" si="22"/>
        <v>0</v>
      </c>
      <c r="AS95" s="126"/>
      <c r="AT95" s="20">
        <f>IF(AR95,AR95/AR$195*100,0)</f>
        <v>0</v>
      </c>
      <c r="AU95" s="126"/>
      <c r="AV95" s="21">
        <v>0</v>
      </c>
      <c r="AW95" s="126"/>
      <c r="AX95" s="20">
        <f t="shared" si="23"/>
        <v>0</v>
      </c>
      <c r="AY95" s="126"/>
      <c r="AZ95" s="20">
        <f>IF(AX95,AX95/AX$195*100,0)</f>
        <v>0</v>
      </c>
      <c r="BA95" s="126"/>
      <c r="BB95" s="21">
        <v>0</v>
      </c>
      <c r="BC95" s="126"/>
      <c r="BD95" s="20">
        <f t="shared" si="24"/>
        <v>0</v>
      </c>
      <c r="BE95" s="126"/>
      <c r="BF95" s="20">
        <f>IF(BD95,BD95/BD$195*100,0)</f>
        <v>0</v>
      </c>
      <c r="BG95" s="126"/>
      <c r="BH95" s="21">
        <f>(E95+K95+Q95+W95+AC95+AJ95+AP95+AV95+BB95)</f>
        <v>0</v>
      </c>
      <c r="BI95" s="126"/>
      <c r="BJ95" s="94">
        <v>14</v>
      </c>
      <c r="BK95" s="126"/>
      <c r="BL95" s="28">
        <v>0</v>
      </c>
      <c r="BM95" s="126"/>
      <c r="BN95" s="28">
        <f>IF(E95,BL95,0)</f>
        <v>0</v>
      </c>
      <c r="BO95" s="126"/>
      <c r="BP95" s="28">
        <f>IF(K95,BL95,0)</f>
        <v>0</v>
      </c>
      <c r="BQ95" s="126"/>
      <c r="BR95" s="28">
        <f>IF(Q95,BL95,0)</f>
        <v>0</v>
      </c>
      <c r="BS95" s="126"/>
      <c r="BT95" s="28">
        <f>IF(W95,BL95,0)</f>
        <v>0</v>
      </c>
      <c r="BU95" s="126"/>
      <c r="BV95" s="28">
        <f>IF(AC95,BL95,0)</f>
        <v>0</v>
      </c>
      <c r="BW95" s="126"/>
      <c r="BX95" s="28">
        <f>IF(AJ95,BL95,0)</f>
        <v>0</v>
      </c>
      <c r="BY95" s="126"/>
      <c r="BZ95" s="28">
        <f>IF(AP95,BL95,0)</f>
        <v>0</v>
      </c>
      <c r="CA95" s="126"/>
      <c r="CB95" s="28">
        <f>IF(AV95,BL95,0)</f>
        <v>0</v>
      </c>
      <c r="CC95" s="126"/>
      <c r="CD95" s="28">
        <f>IF(BB95,$BL95,0)</f>
        <v>0</v>
      </c>
    </row>
    <row r="96" spans="1:82" ht="11.25" x14ac:dyDescent="0.25">
      <c r="A96" s="94">
        <v>15</v>
      </c>
      <c r="B96" s="265"/>
      <c r="C96" s="94" t="s">
        <v>137</v>
      </c>
      <c r="D96" s="126"/>
      <c r="E96" s="21">
        <v>0</v>
      </c>
      <c r="F96" s="126"/>
      <c r="G96" s="20">
        <f t="shared" si="26"/>
        <v>0</v>
      </c>
      <c r="H96" s="126"/>
      <c r="I96" s="20">
        <f>IF(G96,G96/G$195*100,0)</f>
        <v>0</v>
      </c>
      <c r="J96" s="126"/>
      <c r="K96" s="21">
        <v>0</v>
      </c>
      <c r="L96" s="126"/>
      <c r="M96" s="20">
        <f t="shared" si="17"/>
        <v>0</v>
      </c>
      <c r="N96" s="126"/>
      <c r="O96" s="20">
        <f>IF(M96,M96/M$195*100,0)</f>
        <v>0</v>
      </c>
      <c r="P96" s="126"/>
      <c r="Q96" s="21">
        <v>0</v>
      </c>
      <c r="R96" s="126"/>
      <c r="S96" s="20">
        <f t="shared" si="18"/>
        <v>0</v>
      </c>
      <c r="T96" s="126"/>
      <c r="U96" s="20">
        <f>IF(S96,S96/S$195*100,0)</f>
        <v>0</v>
      </c>
      <c r="V96" s="126"/>
      <c r="W96" s="21">
        <v>0</v>
      </c>
      <c r="X96" s="126"/>
      <c r="Y96" s="20">
        <f t="shared" si="19"/>
        <v>0</v>
      </c>
      <c r="Z96" s="126"/>
      <c r="AA96" s="20">
        <f>IF(Y96,Y96/Y$195*100,0)</f>
        <v>0</v>
      </c>
      <c r="AB96" s="126"/>
      <c r="AC96" s="21">
        <v>0</v>
      </c>
      <c r="AD96" s="126"/>
      <c r="AE96" s="20">
        <f t="shared" si="20"/>
        <v>0</v>
      </c>
      <c r="AF96" s="126"/>
      <c r="AG96" s="20">
        <f>IF(AE96,AE96/AE$195*100,0)</f>
        <v>0</v>
      </c>
      <c r="AH96" s="266"/>
      <c r="AI96" s="126"/>
      <c r="AJ96" s="21">
        <v>0</v>
      </c>
      <c r="AK96" s="126"/>
      <c r="AL96" s="20">
        <f t="shared" si="21"/>
        <v>0</v>
      </c>
      <c r="AM96" s="126"/>
      <c r="AN96" s="20">
        <f>IF(AL96,AL96/AL$195*100,0)</f>
        <v>0</v>
      </c>
      <c r="AO96" s="126"/>
      <c r="AP96" s="21">
        <v>0</v>
      </c>
      <c r="AQ96" s="126"/>
      <c r="AR96" s="20">
        <f t="shared" si="22"/>
        <v>0</v>
      </c>
      <c r="AS96" s="126"/>
      <c r="AT96" s="20">
        <f>IF(AR96,AR96/AR$195*100,0)</f>
        <v>0</v>
      </c>
      <c r="AU96" s="126"/>
      <c r="AV96" s="21">
        <v>0</v>
      </c>
      <c r="AW96" s="126"/>
      <c r="AX96" s="20">
        <f t="shared" si="23"/>
        <v>0</v>
      </c>
      <c r="AY96" s="126"/>
      <c r="AZ96" s="20">
        <f>IF(AX96,AX96/AX$195*100,0)</f>
        <v>0</v>
      </c>
      <c r="BA96" s="126"/>
      <c r="BB96" s="21">
        <v>0</v>
      </c>
      <c r="BC96" s="126"/>
      <c r="BD96" s="20">
        <f t="shared" si="24"/>
        <v>0</v>
      </c>
      <c r="BE96" s="126"/>
      <c r="BF96" s="20">
        <f>IF(BD96,BD96/BD$195*100,0)</f>
        <v>0</v>
      </c>
      <c r="BG96" s="126"/>
      <c r="BH96" s="21">
        <f>(E96+K96+Q96+W96+AC96+AJ96+AP96+AV96+BB96)</f>
        <v>0</v>
      </c>
      <c r="BI96" s="126"/>
      <c r="BJ96" s="94">
        <v>15</v>
      </c>
      <c r="BK96" s="126"/>
      <c r="BL96" s="28">
        <v>0</v>
      </c>
      <c r="BM96" s="126"/>
      <c r="BN96" s="28">
        <f>IF(E96,BL96,0)</f>
        <v>0</v>
      </c>
      <c r="BO96" s="126"/>
      <c r="BP96" s="28">
        <f>IF(K96,BL96,0)</f>
        <v>0</v>
      </c>
      <c r="BQ96" s="126"/>
      <c r="BR96" s="28">
        <f>IF(Q96,BL96,0)</f>
        <v>0</v>
      </c>
      <c r="BS96" s="126"/>
      <c r="BT96" s="28">
        <f>IF(W96,BL96,0)</f>
        <v>0</v>
      </c>
      <c r="BU96" s="126"/>
      <c r="BV96" s="28">
        <f>IF(AC96,BL96,0)</f>
        <v>0</v>
      </c>
      <c r="BW96" s="126"/>
      <c r="BX96" s="28">
        <f>IF(AJ96,BL96,0)</f>
        <v>0</v>
      </c>
      <c r="BY96" s="126"/>
      <c r="BZ96" s="28">
        <f>IF(AP96,BL96,0)</f>
        <v>0</v>
      </c>
      <c r="CA96" s="126"/>
      <c r="CB96" s="28">
        <f>IF(AV96,BL96,0)</f>
        <v>0</v>
      </c>
      <c r="CC96" s="126"/>
      <c r="CD96" s="28">
        <f>IF(BB96,$BL96,0)</f>
        <v>0</v>
      </c>
    </row>
    <row r="97" spans="1:82" ht="11.25" x14ac:dyDescent="0.25">
      <c r="A97" s="94">
        <v>16</v>
      </c>
      <c r="B97" s="265"/>
      <c r="C97" s="94" t="s">
        <v>138</v>
      </c>
      <c r="D97" s="126"/>
      <c r="E97" s="21">
        <v>6079375</v>
      </c>
      <c r="F97" s="126"/>
      <c r="G97" s="20">
        <f t="shared" ref="G97:G101" si="27">IFERROR(E97/$BL97,0)</f>
        <v>109.15281169204252</v>
      </c>
      <c r="H97" s="126"/>
      <c r="I97" s="20">
        <f>IF(G97,G97/G$195*100,0)</f>
        <v>74.034243775815895</v>
      </c>
      <c r="J97" s="126"/>
      <c r="K97" s="21">
        <v>2809640</v>
      </c>
      <c r="L97" s="126"/>
      <c r="M97" s="20">
        <f t="shared" si="17"/>
        <v>50.445992530881931</v>
      </c>
      <c r="N97" s="126"/>
      <c r="O97" s="20">
        <f>IF(M97,M97/M$195*100,0)</f>
        <v>73.497128156480898</v>
      </c>
      <c r="P97" s="126"/>
      <c r="Q97" s="21">
        <v>21357642</v>
      </c>
      <c r="R97" s="126"/>
      <c r="S97" s="20">
        <f t="shared" si="18"/>
        <v>383.46814852054007</v>
      </c>
      <c r="T97" s="126"/>
      <c r="U97" s="20">
        <f>IF(S97,S97/S$195*100,0)</f>
        <v>60.554312708489192</v>
      </c>
      <c r="V97" s="126"/>
      <c r="W97" s="21">
        <v>5772908</v>
      </c>
      <c r="X97" s="126"/>
      <c r="Y97" s="20">
        <f t="shared" si="19"/>
        <v>103.65031600114909</v>
      </c>
      <c r="Z97" s="126"/>
      <c r="AA97" s="20">
        <f>IF(Y97,Y97/Y$195*100,0)</f>
        <v>57.690429738102623</v>
      </c>
      <c r="AB97" s="126"/>
      <c r="AC97" s="21">
        <v>20033690</v>
      </c>
      <c r="AD97" s="126"/>
      <c r="AE97" s="20">
        <f t="shared" si="20"/>
        <v>359.69710571674807</v>
      </c>
      <c r="AF97" s="126"/>
      <c r="AG97" s="20">
        <f>IF(AE97,AE97/AE$195*100,0)</f>
        <v>78.787280751577953</v>
      </c>
      <c r="AH97" s="266"/>
      <c r="AI97" s="126"/>
      <c r="AJ97" s="21">
        <v>106108765</v>
      </c>
      <c r="AK97" s="126"/>
      <c r="AL97" s="20">
        <f t="shared" si="21"/>
        <v>1905.1415721057167</v>
      </c>
      <c r="AM97" s="126"/>
      <c r="AN97" s="20">
        <f>IF(AL97,AL97/AL$195*100,0)</f>
        <v>79.376369091530037</v>
      </c>
      <c r="AO97" s="126"/>
      <c r="AP97" s="21">
        <v>1958736</v>
      </c>
      <c r="AQ97" s="126"/>
      <c r="AR97" s="20">
        <f t="shared" si="22"/>
        <v>35.168342430336111</v>
      </c>
      <c r="AS97" s="126"/>
      <c r="AT97" s="20">
        <f>IF(AR97,AR97/AR$195*100,0)</f>
        <v>32.655077491348671</v>
      </c>
      <c r="AU97" s="126"/>
      <c r="AV97" s="21">
        <v>1494413</v>
      </c>
      <c r="AW97" s="126"/>
      <c r="AX97" s="20">
        <f t="shared" si="23"/>
        <v>26.831603705831657</v>
      </c>
      <c r="AY97" s="126"/>
      <c r="AZ97" s="20">
        <f>IF(AX97,AX97/AX$195*100,0)</f>
        <v>13.846151069968249</v>
      </c>
      <c r="BA97" s="126"/>
      <c r="BB97" s="21">
        <v>0</v>
      </c>
      <c r="BC97" s="126"/>
      <c r="BD97" s="20">
        <f t="shared" si="24"/>
        <v>0</v>
      </c>
      <c r="BE97" s="126"/>
      <c r="BF97" s="20">
        <f>IF(BD97,BD97/BD$195*100,0)</f>
        <v>0</v>
      </c>
      <c r="BG97" s="126"/>
      <c r="BH97" s="21">
        <f>(E97+K97+Q97+W97+AC97+AJ97+AP97+AV97+BB97)</f>
        <v>165615169</v>
      </c>
      <c r="BI97" s="126"/>
      <c r="BJ97" s="94">
        <v>16</v>
      </c>
      <c r="BK97" s="126"/>
      <c r="BL97" s="28">
        <v>55696</v>
      </c>
      <c r="BM97" s="126"/>
      <c r="BN97" s="28">
        <f>IF(E97,BL97,0)</f>
        <v>55696</v>
      </c>
      <c r="BO97" s="126"/>
      <c r="BP97" s="28">
        <f>IF(K97,BL97,0)</f>
        <v>55696</v>
      </c>
      <c r="BQ97" s="126"/>
      <c r="BR97" s="28">
        <f>IF(Q97,BL97,0)</f>
        <v>55696</v>
      </c>
      <c r="BS97" s="126"/>
      <c r="BT97" s="28">
        <f>IF(W97,BL97,0)</f>
        <v>55696</v>
      </c>
      <c r="BU97" s="126"/>
      <c r="BV97" s="28">
        <f>IF(AC97,BL97,0)</f>
        <v>55696</v>
      </c>
      <c r="BW97" s="126"/>
      <c r="BX97" s="28">
        <f>IF(AJ97,BL97,0)</f>
        <v>55696</v>
      </c>
      <c r="BY97" s="126"/>
      <c r="BZ97" s="28">
        <f>IF(AP97,BL97,0)</f>
        <v>55696</v>
      </c>
      <c r="CA97" s="126"/>
      <c r="CB97" s="28">
        <f>IF(AV97,BL97,0)</f>
        <v>55696</v>
      </c>
      <c r="CC97" s="126"/>
      <c r="CD97" s="28">
        <f>IF(BB97,$BL97,0)</f>
        <v>0</v>
      </c>
    </row>
    <row r="98" spans="1:82" ht="11.25" x14ac:dyDescent="0.25">
      <c r="A98" s="94">
        <v>17</v>
      </c>
      <c r="B98" s="265"/>
      <c r="C98" s="94" t="s">
        <v>139</v>
      </c>
      <c r="D98" s="126"/>
      <c r="E98" s="21">
        <v>4714276</v>
      </c>
      <c r="F98" s="126"/>
      <c r="G98" s="20">
        <f t="shared" si="27"/>
        <v>152.62977951889144</v>
      </c>
      <c r="H98" s="126"/>
      <c r="I98" s="20">
        <f>IF(G98,G98/G$195*100,0)</f>
        <v>103.52303462627546</v>
      </c>
      <c r="J98" s="126"/>
      <c r="K98" s="21">
        <v>2477176</v>
      </c>
      <c r="L98" s="126"/>
      <c r="M98" s="20">
        <f t="shared" si="17"/>
        <v>80.201249716709299</v>
      </c>
      <c r="N98" s="126"/>
      <c r="O98" s="20">
        <f>IF(M98,M98/M$195*100,0)</f>
        <v>116.84895534824473</v>
      </c>
      <c r="P98" s="126"/>
      <c r="Q98" s="21">
        <v>16935258</v>
      </c>
      <c r="R98" s="126"/>
      <c r="S98" s="20">
        <f t="shared" si="18"/>
        <v>548.29727717162564</v>
      </c>
      <c r="T98" s="126"/>
      <c r="U98" s="20">
        <f>IF(S98,S98/S$195*100,0)</f>
        <v>86.582848946280535</v>
      </c>
      <c r="V98" s="126"/>
      <c r="W98" s="21">
        <v>5008238</v>
      </c>
      <c r="X98" s="126"/>
      <c r="Y98" s="20">
        <f t="shared" si="19"/>
        <v>162.14711691002688</v>
      </c>
      <c r="Z98" s="126"/>
      <c r="AA98" s="20">
        <f>IF(Y98,Y98/Y$195*100,0)</f>
        <v>90.248995046287305</v>
      </c>
      <c r="AB98" s="126"/>
      <c r="AC98" s="21">
        <v>9557440</v>
      </c>
      <c r="AD98" s="126"/>
      <c r="AE98" s="20">
        <f t="shared" si="20"/>
        <v>309.4324473079289</v>
      </c>
      <c r="AF98" s="126"/>
      <c r="AG98" s="20">
        <f>IF(AE98,AE98/AE$195*100,0)</f>
        <v>67.777418033760128</v>
      </c>
      <c r="AH98" s="266"/>
      <c r="AI98" s="126"/>
      <c r="AJ98" s="21">
        <v>54090355</v>
      </c>
      <c r="AK98" s="126"/>
      <c r="AL98" s="20">
        <f t="shared" si="21"/>
        <v>1751.2336905494221</v>
      </c>
      <c r="AM98" s="126"/>
      <c r="AN98" s="20">
        <f>IF(AL98,AL98/AL$195*100,0)</f>
        <v>72.963906631322899</v>
      </c>
      <c r="AO98" s="126"/>
      <c r="AP98" s="21">
        <v>1090181</v>
      </c>
      <c r="AQ98" s="126"/>
      <c r="AR98" s="20">
        <f t="shared" si="22"/>
        <v>35.295787871920226</v>
      </c>
      <c r="AS98" s="126"/>
      <c r="AT98" s="20">
        <f>IF(AR98,AR98/AR$195*100,0)</f>
        <v>32.773415191770354</v>
      </c>
      <c r="AU98" s="126"/>
      <c r="AV98" s="21">
        <v>1008930</v>
      </c>
      <c r="AW98" s="126"/>
      <c r="AX98" s="20">
        <f t="shared" si="23"/>
        <v>32.665198951014993</v>
      </c>
      <c r="AY98" s="126"/>
      <c r="AZ98" s="20">
        <f>IF(AX98,AX98/AX$195*100,0)</f>
        <v>16.856513101675713</v>
      </c>
      <c r="BA98" s="126"/>
      <c r="BB98" s="21">
        <v>0</v>
      </c>
      <c r="BC98" s="126"/>
      <c r="BD98" s="20">
        <f t="shared" si="24"/>
        <v>0</v>
      </c>
      <c r="BE98" s="126"/>
      <c r="BF98" s="20">
        <f>IF(BD98,BD98/BD$195*100,0)</f>
        <v>0</v>
      </c>
      <c r="BG98" s="126"/>
      <c r="BH98" s="21">
        <f>(E98+K98+Q98+W98+AC98+AJ98+AP98+AV98+BB98)</f>
        <v>94881854</v>
      </c>
      <c r="BI98" s="126"/>
      <c r="BJ98" s="94">
        <v>17</v>
      </c>
      <c r="BK98" s="126"/>
      <c r="BL98" s="28">
        <v>30887</v>
      </c>
      <c r="BM98" s="126"/>
      <c r="BN98" s="28">
        <f>IF(E98,BL98,0)</f>
        <v>30887</v>
      </c>
      <c r="BO98" s="126"/>
      <c r="BP98" s="28">
        <f>IF(K98,BL98,0)</f>
        <v>30887</v>
      </c>
      <c r="BQ98" s="126"/>
      <c r="BR98" s="28">
        <f>IF(Q98,BL98,0)</f>
        <v>30887</v>
      </c>
      <c r="BS98" s="126"/>
      <c r="BT98" s="28">
        <f>IF(W98,BL98,0)</f>
        <v>30887</v>
      </c>
      <c r="BU98" s="126"/>
      <c r="BV98" s="28">
        <f>IF(AC98,BL98,0)</f>
        <v>30887</v>
      </c>
      <c r="BW98" s="126"/>
      <c r="BX98" s="28">
        <f>IF(AJ98,BL98,0)</f>
        <v>30887</v>
      </c>
      <c r="BY98" s="126"/>
      <c r="BZ98" s="28">
        <f>IF(AP98,BL98,0)</f>
        <v>30887</v>
      </c>
      <c r="CA98" s="126"/>
      <c r="CB98" s="28">
        <f>IF(AV98,BL98,0)</f>
        <v>30887</v>
      </c>
      <c r="CC98" s="126"/>
      <c r="CD98" s="28">
        <f>IF(BB98,$BL98,0)</f>
        <v>0</v>
      </c>
    </row>
    <row r="99" spans="1:82" ht="11.25" x14ac:dyDescent="0.25">
      <c r="A99" s="94">
        <v>18</v>
      </c>
      <c r="B99" s="265"/>
      <c r="C99" s="94" t="s">
        <v>140</v>
      </c>
      <c r="D99" s="126"/>
      <c r="E99" s="21">
        <v>2428482</v>
      </c>
      <c r="F99" s="126"/>
      <c r="G99" s="20">
        <f t="shared" si="27"/>
        <v>83.295558223289319</v>
      </c>
      <c r="H99" s="126"/>
      <c r="I99" s="20">
        <f>IF(G99,G99/G$195*100,0)</f>
        <v>56.496241987280257</v>
      </c>
      <c r="J99" s="126"/>
      <c r="K99" s="21">
        <v>1693910</v>
      </c>
      <c r="L99" s="126"/>
      <c r="M99" s="20">
        <f t="shared" si="17"/>
        <v>58.10015434745327</v>
      </c>
      <c r="N99" s="126"/>
      <c r="O99" s="20">
        <f>IF(M99,M99/M$195*100,0)</f>
        <v>84.648834838009662</v>
      </c>
      <c r="P99" s="126"/>
      <c r="Q99" s="21">
        <v>12132599</v>
      </c>
      <c r="R99" s="126"/>
      <c r="S99" s="20">
        <f t="shared" si="18"/>
        <v>416.14127936889042</v>
      </c>
      <c r="T99" s="126"/>
      <c r="U99" s="20">
        <f>IF(S99,S99/S$195*100,0)</f>
        <v>65.713799852831286</v>
      </c>
      <c r="V99" s="126"/>
      <c r="W99" s="21">
        <v>1655140</v>
      </c>
      <c r="X99" s="126"/>
      <c r="Y99" s="20">
        <f t="shared" si="19"/>
        <v>56.770365288972734</v>
      </c>
      <c r="Z99" s="126"/>
      <c r="AA99" s="20">
        <f>IF(Y99,Y99/Y$195*100,0)</f>
        <v>31.597653497492406</v>
      </c>
      <c r="AB99" s="126"/>
      <c r="AC99" s="21">
        <v>21815591</v>
      </c>
      <c r="AD99" s="126"/>
      <c r="AE99" s="20">
        <f t="shared" si="20"/>
        <v>748.26242496998805</v>
      </c>
      <c r="AF99" s="126"/>
      <c r="AG99" s="20">
        <f>IF(AE99,AE99/AE$195*100,0)</f>
        <v>163.89779293467916</v>
      </c>
      <c r="AH99" s="266"/>
      <c r="AI99" s="126"/>
      <c r="AJ99" s="21">
        <v>52437970</v>
      </c>
      <c r="AK99" s="126"/>
      <c r="AL99" s="20">
        <f t="shared" si="21"/>
        <v>1798.5926942205454</v>
      </c>
      <c r="AM99" s="126"/>
      <c r="AN99" s="20">
        <f>IF(AL99,AL99/AL$195*100,0)</f>
        <v>74.937085848157295</v>
      </c>
      <c r="AO99" s="126"/>
      <c r="AP99" s="21">
        <v>1524620</v>
      </c>
      <c r="AQ99" s="126"/>
      <c r="AR99" s="20">
        <f t="shared" si="22"/>
        <v>52.293603155547935</v>
      </c>
      <c r="AS99" s="126"/>
      <c r="AT99" s="20">
        <f>IF(AR99,AR99/AR$195*100,0)</f>
        <v>48.556501254754551</v>
      </c>
      <c r="AU99" s="126"/>
      <c r="AV99" s="21">
        <v>1274741</v>
      </c>
      <c r="AW99" s="126"/>
      <c r="AX99" s="20">
        <f t="shared" si="23"/>
        <v>43.722894872234605</v>
      </c>
      <c r="AY99" s="126"/>
      <c r="AZ99" s="20">
        <f>IF(AX99,AX99/AX$195*100,0)</f>
        <v>22.56271426242489</v>
      </c>
      <c r="BA99" s="126"/>
      <c r="BB99" s="21">
        <v>0</v>
      </c>
      <c r="BC99" s="126"/>
      <c r="BD99" s="20">
        <f t="shared" si="24"/>
        <v>0</v>
      </c>
      <c r="BE99" s="126"/>
      <c r="BF99" s="20">
        <f>IF(BD99,BD99/BD$195*100,0)</f>
        <v>0</v>
      </c>
      <c r="BG99" s="126"/>
      <c r="BH99" s="21">
        <f>(E99+K99+Q99+W99+AC99+AJ99+AP99+AV99+BB99)</f>
        <v>94963053</v>
      </c>
      <c r="BI99" s="126"/>
      <c r="BJ99" s="94">
        <v>18</v>
      </c>
      <c r="BK99" s="126"/>
      <c r="BL99" s="28">
        <v>29155</v>
      </c>
      <c r="BM99" s="126"/>
      <c r="BN99" s="28">
        <f>IF(E99,BL99,0)</f>
        <v>29155</v>
      </c>
      <c r="BO99" s="126"/>
      <c r="BP99" s="28">
        <f>IF(K99,BL99,0)</f>
        <v>29155</v>
      </c>
      <c r="BQ99" s="126"/>
      <c r="BR99" s="28">
        <f>IF(Q99,BL99,0)</f>
        <v>29155</v>
      </c>
      <c r="BS99" s="126"/>
      <c r="BT99" s="28">
        <f>IF(W99,BL99,0)</f>
        <v>29155</v>
      </c>
      <c r="BU99" s="126"/>
      <c r="BV99" s="28">
        <f>IF(AC99,BL99,0)</f>
        <v>29155</v>
      </c>
      <c r="BW99" s="126"/>
      <c r="BX99" s="28">
        <f>IF(AJ99,BL99,0)</f>
        <v>29155</v>
      </c>
      <c r="BY99" s="126"/>
      <c r="BZ99" s="28">
        <f>IF(AP99,BL99,0)</f>
        <v>29155</v>
      </c>
      <c r="CA99" s="126"/>
      <c r="CB99" s="28">
        <f>IF(AV99,BL99,0)</f>
        <v>29155</v>
      </c>
      <c r="CC99" s="126"/>
      <c r="CD99" s="28">
        <f>IF(BB99,$BL99,0)</f>
        <v>0</v>
      </c>
    </row>
    <row r="100" spans="1:82" ht="11.25" x14ac:dyDescent="0.25">
      <c r="A100" s="94">
        <v>19</v>
      </c>
      <c r="B100" s="265"/>
      <c r="C100" s="94" t="s">
        <v>141</v>
      </c>
      <c r="D100" s="126"/>
      <c r="E100" s="21">
        <v>4182242</v>
      </c>
      <c r="F100" s="126"/>
      <c r="G100" s="20">
        <f t="shared" si="27"/>
        <v>617.48737634726115</v>
      </c>
      <c r="H100" s="126"/>
      <c r="I100" s="20">
        <f>IF(G100,G100/G$195*100,0)</f>
        <v>418.81844581301652</v>
      </c>
      <c r="J100" s="126"/>
      <c r="K100" s="21">
        <v>947049</v>
      </c>
      <c r="L100" s="126"/>
      <c r="M100" s="20">
        <f t="shared" si="17"/>
        <v>139.82710763324968</v>
      </c>
      <c r="N100" s="126"/>
      <c r="O100" s="20">
        <f>IF(M100,M100/M$195*100,0)</f>
        <v>203.72065914214522</v>
      </c>
      <c r="P100" s="126"/>
      <c r="Q100" s="21">
        <v>4513806</v>
      </c>
      <c r="R100" s="126"/>
      <c r="S100" s="20">
        <f t="shared" si="18"/>
        <v>666.44116344308281</v>
      </c>
      <c r="T100" s="126"/>
      <c r="U100" s="20">
        <f>IF(S100,S100/S$195*100,0)</f>
        <v>105.23921417890637</v>
      </c>
      <c r="V100" s="126"/>
      <c r="W100" s="21">
        <v>1389645</v>
      </c>
      <c r="X100" s="126"/>
      <c r="Y100" s="20">
        <f t="shared" si="19"/>
        <v>205.1742211723018</v>
      </c>
      <c r="Z100" s="126"/>
      <c r="AA100" s="20">
        <f>IF(Y100,Y100/Y$195*100,0)</f>
        <v>114.19732661962539</v>
      </c>
      <c r="AB100" s="126"/>
      <c r="AC100" s="21">
        <v>2707992</v>
      </c>
      <c r="AD100" s="126"/>
      <c r="AE100" s="20">
        <f t="shared" si="20"/>
        <v>399.82164476598257</v>
      </c>
      <c r="AF100" s="126"/>
      <c r="AG100" s="20">
        <f>IF(AE100,AE100/AE$195*100,0)</f>
        <v>87.576073524320293</v>
      </c>
      <c r="AH100" s="266"/>
      <c r="AI100" s="126"/>
      <c r="AJ100" s="21">
        <v>10760803</v>
      </c>
      <c r="AK100" s="126"/>
      <c r="AL100" s="20">
        <f t="shared" si="21"/>
        <v>1588.7794182784585</v>
      </c>
      <c r="AM100" s="126"/>
      <c r="AN100" s="20">
        <f>IF(AL100,AL100/AL$195*100,0)</f>
        <v>66.195364878269189</v>
      </c>
      <c r="AO100" s="126"/>
      <c r="AP100" s="21">
        <v>933179</v>
      </c>
      <c r="AQ100" s="126"/>
      <c r="AR100" s="20">
        <f t="shared" si="22"/>
        <v>137.77927063339732</v>
      </c>
      <c r="AS100" s="126"/>
      <c r="AT100" s="20">
        <f>IF(AR100,AR100/AR$195*100,0)</f>
        <v>127.93303432333786</v>
      </c>
      <c r="AU100" s="126"/>
      <c r="AV100" s="21">
        <v>4436600</v>
      </c>
      <c r="AW100" s="126"/>
      <c r="AX100" s="20">
        <f t="shared" si="23"/>
        <v>655.04207884246273</v>
      </c>
      <c r="AY100" s="126"/>
      <c r="AZ100" s="20">
        <f>IF(AX100,AX100/AX$195*100,0)</f>
        <v>338.02718914142031</v>
      </c>
      <c r="BA100" s="126"/>
      <c r="BB100" s="21">
        <v>0</v>
      </c>
      <c r="BC100" s="126"/>
      <c r="BD100" s="20">
        <f t="shared" si="24"/>
        <v>0</v>
      </c>
      <c r="BE100" s="126"/>
      <c r="BF100" s="20">
        <f>IF(BD100,BD100/BD$195*100,0)</f>
        <v>0</v>
      </c>
      <c r="BG100" s="126"/>
      <c r="BH100" s="21">
        <f>(E100+K100+Q100+W100+AC100+AJ100+AP100+AV100+BB100)</f>
        <v>29871316</v>
      </c>
      <c r="BI100" s="126"/>
      <c r="BJ100" s="94">
        <v>19</v>
      </c>
      <c r="BK100" s="126"/>
      <c r="BL100" s="28">
        <v>6773</v>
      </c>
      <c r="BM100" s="126"/>
      <c r="BN100" s="28">
        <f>IF(E100,BL100,0)</f>
        <v>6773</v>
      </c>
      <c r="BO100" s="126"/>
      <c r="BP100" s="28">
        <f>IF(K100,BL100,0)</f>
        <v>6773</v>
      </c>
      <c r="BQ100" s="126"/>
      <c r="BR100" s="28">
        <f>IF(Q100,BL100,0)</f>
        <v>6773</v>
      </c>
      <c r="BS100" s="126"/>
      <c r="BT100" s="28">
        <f>IF(W100,BL100,0)</f>
        <v>6773</v>
      </c>
      <c r="BU100" s="126"/>
      <c r="BV100" s="28">
        <f>IF(AC100,BL100,0)</f>
        <v>6773</v>
      </c>
      <c r="BW100" s="126"/>
      <c r="BX100" s="28">
        <f>IF(AJ100,BL100,0)</f>
        <v>6773</v>
      </c>
      <c r="BY100" s="126"/>
      <c r="BZ100" s="28">
        <f>IF(AP100,BL100,0)</f>
        <v>6773</v>
      </c>
      <c r="CA100" s="126"/>
      <c r="CB100" s="28">
        <f>IF(AV100,BL100,0)</f>
        <v>6773</v>
      </c>
      <c r="CC100" s="126"/>
      <c r="CD100" s="28">
        <f>IF(BB100,$BL100,0)</f>
        <v>0</v>
      </c>
    </row>
    <row r="101" spans="1:82" ht="11.25" x14ac:dyDescent="0.25">
      <c r="A101" s="94">
        <v>20</v>
      </c>
      <c r="B101" s="265"/>
      <c r="C101" s="94" t="s">
        <v>142</v>
      </c>
      <c r="D101" s="126"/>
      <c r="E101" s="21">
        <v>1731199</v>
      </c>
      <c r="F101" s="126"/>
      <c r="G101" s="20">
        <f t="shared" si="27"/>
        <v>150.16037817677162</v>
      </c>
      <c r="H101" s="126"/>
      <c r="I101" s="20">
        <f>IF(G101,G101/G$195*100,0)</f>
        <v>101.84813264153662</v>
      </c>
      <c r="J101" s="126"/>
      <c r="K101" s="21">
        <v>1211074</v>
      </c>
      <c r="L101" s="126"/>
      <c r="M101" s="20">
        <f t="shared" si="17"/>
        <v>105.04588429178592</v>
      </c>
      <c r="N101" s="126"/>
      <c r="O101" s="20">
        <f>IF(M101,M101/M$195*100,0)</f>
        <v>153.04626656672261</v>
      </c>
      <c r="P101" s="126"/>
      <c r="Q101" s="21">
        <v>4428042</v>
      </c>
      <c r="R101" s="126"/>
      <c r="S101" s="20">
        <f t="shared" si="18"/>
        <v>384.07858443924016</v>
      </c>
      <c r="T101" s="126"/>
      <c r="U101" s="20">
        <f>IF(S101,S101/S$195*100,0)</f>
        <v>60.650708009251652</v>
      </c>
      <c r="V101" s="126"/>
      <c r="W101" s="21">
        <v>1585553</v>
      </c>
      <c r="X101" s="126"/>
      <c r="Y101" s="20">
        <f t="shared" si="19"/>
        <v>137.52736577326741</v>
      </c>
      <c r="Z101" s="126"/>
      <c r="AA101" s="20">
        <f>IF(Y101,Y101/Y$195*100,0)</f>
        <v>76.545958934858092</v>
      </c>
      <c r="AB101" s="126"/>
      <c r="AC101" s="21">
        <v>8066549</v>
      </c>
      <c r="AD101" s="126"/>
      <c r="AE101" s="20">
        <f t="shared" si="20"/>
        <v>699.67464654349897</v>
      </c>
      <c r="AF101" s="126"/>
      <c r="AG101" s="20">
        <f>IF(AE101,AE101/AE$195*100,0)</f>
        <v>153.25523040319806</v>
      </c>
      <c r="AH101" s="266"/>
      <c r="AI101" s="126"/>
      <c r="AJ101" s="21">
        <v>24366341</v>
      </c>
      <c r="AK101" s="126"/>
      <c r="AL101" s="20">
        <f t="shared" si="21"/>
        <v>2113.4826090727729</v>
      </c>
      <c r="AM101" s="126"/>
      <c r="AN101" s="20">
        <f>IF(AL101,AL101/AL$195*100,0)</f>
        <v>88.056750271250309</v>
      </c>
      <c r="AO101" s="126"/>
      <c r="AP101" s="21">
        <v>438357</v>
      </c>
      <c r="AQ101" s="126"/>
      <c r="AR101" s="20">
        <f t="shared" si="22"/>
        <v>38.022118136872237</v>
      </c>
      <c r="AS101" s="126"/>
      <c r="AT101" s="20">
        <f>IF(AR101,AR101/AR$195*100,0)</f>
        <v>35.304911415835249</v>
      </c>
      <c r="AU101" s="126"/>
      <c r="AV101" s="21">
        <v>472509</v>
      </c>
      <c r="AW101" s="126"/>
      <c r="AX101" s="20">
        <f t="shared" si="23"/>
        <v>40.984387197501952</v>
      </c>
      <c r="AY101" s="126"/>
      <c r="AZ101" s="20">
        <f>IF(AX101,AX101/AX$195*100,0)</f>
        <v>21.149537793872074</v>
      </c>
      <c r="BA101" s="126"/>
      <c r="BB101" s="21">
        <v>0</v>
      </c>
      <c r="BC101" s="126"/>
      <c r="BD101" s="20">
        <f t="shared" si="24"/>
        <v>0</v>
      </c>
      <c r="BE101" s="126"/>
      <c r="BF101" s="20">
        <f>IF(BD101,BD101/BD$195*100,0)</f>
        <v>0</v>
      </c>
      <c r="BG101" s="126"/>
      <c r="BH101" s="21">
        <f>(E101+K101+Q101+W101+AC101+AJ101+AP101+AV101+BB101)</f>
        <v>42299624</v>
      </c>
      <c r="BI101" s="126"/>
      <c r="BJ101" s="94">
        <v>20</v>
      </c>
      <c r="BK101" s="126"/>
      <c r="BL101" s="28">
        <v>11529</v>
      </c>
      <c r="BM101" s="126"/>
      <c r="BN101" s="28">
        <f>IF(E101,BL101,0)</f>
        <v>11529</v>
      </c>
      <c r="BO101" s="126"/>
      <c r="BP101" s="28">
        <f>IF(K101,BL101,0)</f>
        <v>11529</v>
      </c>
      <c r="BQ101" s="126"/>
      <c r="BR101" s="28">
        <f>IF(Q101,BL101,0)</f>
        <v>11529</v>
      </c>
      <c r="BS101" s="126"/>
      <c r="BT101" s="28">
        <f>IF(W101,BL101,0)</f>
        <v>11529</v>
      </c>
      <c r="BU101" s="126"/>
      <c r="BV101" s="28">
        <f>IF(AC101,BL101,0)</f>
        <v>11529</v>
      </c>
      <c r="BW101" s="126"/>
      <c r="BX101" s="28">
        <f>IF(AJ101,BL101,0)</f>
        <v>11529</v>
      </c>
      <c r="BY101" s="126"/>
      <c r="BZ101" s="28">
        <f>IF(AP101,BL101,0)</f>
        <v>11529</v>
      </c>
      <c r="CA101" s="126"/>
      <c r="CB101" s="28">
        <f>IF(AV101,BL101,0)</f>
        <v>11529</v>
      </c>
      <c r="CC101" s="126"/>
      <c r="CD101" s="28">
        <f>IF(BB101,$BL101,0)</f>
        <v>0</v>
      </c>
    </row>
    <row r="102" spans="1:82" ht="11.25" x14ac:dyDescent="0.25">
      <c r="A102" s="94">
        <v>21</v>
      </c>
      <c r="B102" s="265"/>
      <c r="C102" s="94" t="s">
        <v>143</v>
      </c>
      <c r="D102" s="126"/>
      <c r="E102" s="21">
        <v>44605294</v>
      </c>
      <c r="F102" s="126"/>
      <c r="G102" s="20">
        <f t="shared" ref="G102:G106" si="28">IFERROR(E102/$BL102,0)</f>
        <v>122.35780747665602</v>
      </c>
      <c r="H102" s="126"/>
      <c r="I102" s="20">
        <f>IF(G102,G102/G$195*100,0)</f>
        <v>82.990695394624424</v>
      </c>
      <c r="J102" s="126"/>
      <c r="K102" s="21">
        <v>25528771</v>
      </c>
      <c r="L102" s="126"/>
      <c r="M102" s="20">
        <f t="shared" si="17"/>
        <v>70.028558653455789</v>
      </c>
      <c r="N102" s="126"/>
      <c r="O102" s="20">
        <f>IF(M102,M102/M$195*100,0)</f>
        <v>102.02788550182377</v>
      </c>
      <c r="P102" s="126"/>
      <c r="Q102" s="21">
        <v>234440333</v>
      </c>
      <c r="R102" s="126"/>
      <c r="S102" s="20">
        <f t="shared" si="18"/>
        <v>643.09866739085112</v>
      </c>
      <c r="T102" s="126"/>
      <c r="U102" s="20">
        <f>IF(S102,S102/S$195*100,0)</f>
        <v>101.55314843707906</v>
      </c>
      <c r="V102" s="126"/>
      <c r="W102" s="21">
        <v>36808110</v>
      </c>
      <c r="X102" s="126"/>
      <c r="Y102" s="20">
        <f t="shared" si="19"/>
        <v>100.96917278383094</v>
      </c>
      <c r="Z102" s="126"/>
      <c r="AA102" s="20">
        <f>IF(Y102,Y102/Y$195*100,0)</f>
        <v>56.198139985751382</v>
      </c>
      <c r="AB102" s="126"/>
      <c r="AC102" s="21">
        <v>101262074</v>
      </c>
      <c r="AD102" s="126"/>
      <c r="AE102" s="20">
        <f t="shared" si="20"/>
        <v>277.77432327155822</v>
      </c>
      <c r="AF102" s="126"/>
      <c r="AG102" s="20">
        <f>IF(AE102,AE102/AE$195*100,0)</f>
        <v>60.843090604153346</v>
      </c>
      <c r="AH102" s="266"/>
      <c r="AI102" s="126"/>
      <c r="AJ102" s="21">
        <v>799865578</v>
      </c>
      <c r="AK102" s="126"/>
      <c r="AL102" s="20">
        <f t="shared" si="21"/>
        <v>2194.1296564512768</v>
      </c>
      <c r="AM102" s="126"/>
      <c r="AN102" s="20">
        <f>IF(AL102,AL102/AL$195*100,0)</f>
        <v>91.416852162146952</v>
      </c>
      <c r="AO102" s="126"/>
      <c r="AP102" s="21">
        <v>26338752</v>
      </c>
      <c r="AQ102" s="126"/>
      <c r="AR102" s="20">
        <f t="shared" si="22"/>
        <v>72.250436156555509</v>
      </c>
      <c r="AS102" s="126"/>
      <c r="AT102" s="20">
        <f>IF(AR102,AR102/AR$195*100,0)</f>
        <v>67.087142254418481</v>
      </c>
      <c r="AU102" s="126"/>
      <c r="AV102" s="21">
        <v>34309441</v>
      </c>
      <c r="AW102" s="126"/>
      <c r="AX102" s="20">
        <f t="shared" si="23"/>
        <v>94.115016403875487</v>
      </c>
      <c r="AY102" s="126"/>
      <c r="AZ102" s="20">
        <f>IF(AX102,AX102/AX$195*100,0)</f>
        <v>48.56700886639041</v>
      </c>
      <c r="BA102" s="126"/>
      <c r="BB102" s="21">
        <v>0</v>
      </c>
      <c r="BC102" s="126"/>
      <c r="BD102" s="20">
        <f t="shared" si="24"/>
        <v>0</v>
      </c>
      <c r="BE102" s="126"/>
      <c r="BF102" s="20">
        <f>IF(BD102,BD102/BD$195*100,0)</f>
        <v>0</v>
      </c>
      <c r="BG102" s="126"/>
      <c r="BH102" s="21">
        <f>(E102+K102+Q102+W102+AC102+AJ102+AP102+AV102+BB102)</f>
        <v>1303158353</v>
      </c>
      <c r="BI102" s="126"/>
      <c r="BJ102" s="94">
        <v>21</v>
      </c>
      <c r="BK102" s="126"/>
      <c r="BL102" s="28">
        <v>364548</v>
      </c>
      <c r="BM102" s="126"/>
      <c r="BN102" s="28">
        <f>IF(E102,BL102,0)</f>
        <v>364548</v>
      </c>
      <c r="BO102" s="126"/>
      <c r="BP102" s="28">
        <f>IF(K102,BL102,0)</f>
        <v>364548</v>
      </c>
      <c r="BQ102" s="126"/>
      <c r="BR102" s="28">
        <f>IF(Q102,BL102,0)</f>
        <v>364548</v>
      </c>
      <c r="BS102" s="126"/>
      <c r="BT102" s="28">
        <f>IF(W102,BL102,0)</f>
        <v>364548</v>
      </c>
      <c r="BU102" s="126"/>
      <c r="BV102" s="28">
        <f>IF(AC102,BL102,0)</f>
        <v>364548</v>
      </c>
      <c r="BW102" s="126"/>
      <c r="BX102" s="28">
        <f>IF(AJ102,BL102,0)</f>
        <v>364548</v>
      </c>
      <c r="BY102" s="126"/>
      <c r="BZ102" s="28">
        <f>IF(AP102,BL102,0)</f>
        <v>364548</v>
      </c>
      <c r="CA102" s="126"/>
      <c r="CB102" s="28">
        <f>IF(AV102,BL102,0)</f>
        <v>364548</v>
      </c>
      <c r="CC102" s="126"/>
      <c r="CD102" s="28">
        <f>IF(BB102,$BL102,0)</f>
        <v>0</v>
      </c>
    </row>
    <row r="103" spans="1:82" ht="11.25" x14ac:dyDescent="0.25">
      <c r="A103" s="94">
        <v>22</v>
      </c>
      <c r="B103" s="265"/>
      <c r="C103" s="94" t="s">
        <v>144</v>
      </c>
      <c r="D103" s="126"/>
      <c r="E103" s="21">
        <v>2583688</v>
      </c>
      <c r="F103" s="126"/>
      <c r="G103" s="20">
        <f t="shared" si="28"/>
        <v>174.77426773997158</v>
      </c>
      <c r="H103" s="126"/>
      <c r="I103" s="20">
        <f>IF(G103,G103/G$195*100,0)</f>
        <v>118.54280749182089</v>
      </c>
      <c r="J103" s="126"/>
      <c r="K103" s="21">
        <v>976918</v>
      </c>
      <c r="L103" s="126"/>
      <c r="M103" s="20">
        <f t="shared" si="17"/>
        <v>66.083880132584724</v>
      </c>
      <c r="N103" s="126"/>
      <c r="O103" s="20">
        <f>IF(M103,M103/M$195*100,0)</f>
        <v>96.28069869393029</v>
      </c>
      <c r="P103" s="126"/>
      <c r="Q103" s="21">
        <v>6903146</v>
      </c>
      <c r="R103" s="126"/>
      <c r="S103" s="20">
        <f t="shared" si="18"/>
        <v>466.96516268687003</v>
      </c>
      <c r="T103" s="126"/>
      <c r="U103" s="20">
        <f>IF(S103,S103/S$195*100,0)</f>
        <v>73.73951290193439</v>
      </c>
      <c r="V103" s="126"/>
      <c r="W103" s="21">
        <v>1135854</v>
      </c>
      <c r="X103" s="126"/>
      <c r="Y103" s="20">
        <f t="shared" si="19"/>
        <v>76.835148481363731</v>
      </c>
      <c r="Z103" s="126"/>
      <c r="AA103" s="20">
        <f>IF(Y103,Y103/Y$195*100,0)</f>
        <v>42.765453168822518</v>
      </c>
      <c r="AB103" s="126"/>
      <c r="AC103" s="21">
        <v>3792145</v>
      </c>
      <c r="AD103" s="126"/>
      <c r="AE103" s="20">
        <f t="shared" si="20"/>
        <v>256.52066562943924</v>
      </c>
      <c r="AF103" s="126"/>
      <c r="AG103" s="20">
        <f>IF(AE103,AE103/AE$195*100,0)</f>
        <v>56.187735125796543</v>
      </c>
      <c r="AH103" s="266"/>
      <c r="AI103" s="126"/>
      <c r="AJ103" s="21">
        <v>26197109</v>
      </c>
      <c r="AK103" s="126"/>
      <c r="AL103" s="20">
        <f t="shared" si="21"/>
        <v>1772.1104647229927</v>
      </c>
      <c r="AM103" s="126"/>
      <c r="AN103" s="20">
        <f>IF(AL103,AL103/AL$195*100,0)</f>
        <v>73.833722584375806</v>
      </c>
      <c r="AO103" s="126"/>
      <c r="AP103" s="21">
        <v>1218980</v>
      </c>
      <c r="AQ103" s="126"/>
      <c r="AR103" s="20">
        <f t="shared" si="22"/>
        <v>82.458229046878174</v>
      </c>
      <c r="AS103" s="126"/>
      <c r="AT103" s="20">
        <f>IF(AR103,AR103/AR$195*100,0)</f>
        <v>76.565447025518225</v>
      </c>
      <c r="AU103" s="126"/>
      <c r="AV103" s="21">
        <v>1616495</v>
      </c>
      <c r="AW103" s="126"/>
      <c r="AX103" s="20">
        <f t="shared" si="23"/>
        <v>109.34823784076303</v>
      </c>
      <c r="AY103" s="126"/>
      <c r="AZ103" s="20">
        <f>IF(AX103,AX103/AX$195*100,0)</f>
        <v>56.427943591346178</v>
      </c>
      <c r="BA103" s="126"/>
      <c r="BB103" s="21">
        <v>0</v>
      </c>
      <c r="BC103" s="126"/>
      <c r="BD103" s="20">
        <f t="shared" si="24"/>
        <v>0</v>
      </c>
      <c r="BE103" s="126"/>
      <c r="BF103" s="20">
        <f>IF(BD103,BD103/BD$195*100,0)</f>
        <v>0</v>
      </c>
      <c r="BG103" s="126"/>
      <c r="BH103" s="21">
        <f>(E103+K103+Q103+W103+AC103+AJ103+AP103+AV103+BB103)</f>
        <v>44424335</v>
      </c>
      <c r="BI103" s="126"/>
      <c r="BJ103" s="94">
        <v>22</v>
      </c>
      <c r="BK103" s="126"/>
      <c r="BL103" s="28">
        <v>14783</v>
      </c>
      <c r="BM103" s="126"/>
      <c r="BN103" s="28">
        <f>IF(E103,BL103,0)</f>
        <v>14783</v>
      </c>
      <c r="BO103" s="126"/>
      <c r="BP103" s="28">
        <f>IF(K103,BL103,0)</f>
        <v>14783</v>
      </c>
      <c r="BQ103" s="126"/>
      <c r="BR103" s="28">
        <f>IF(Q103,BL103,0)</f>
        <v>14783</v>
      </c>
      <c r="BS103" s="126"/>
      <c r="BT103" s="28">
        <f>IF(W103,BL103,0)</f>
        <v>14783</v>
      </c>
      <c r="BU103" s="126"/>
      <c r="BV103" s="28">
        <f>IF(AC103,BL103,0)</f>
        <v>14783</v>
      </c>
      <c r="BW103" s="126"/>
      <c r="BX103" s="28">
        <f>IF(AJ103,BL103,0)</f>
        <v>14783</v>
      </c>
      <c r="BY103" s="126"/>
      <c r="BZ103" s="28">
        <f>IF(AP103,BL103,0)</f>
        <v>14783</v>
      </c>
      <c r="CA103" s="126"/>
      <c r="CB103" s="28">
        <f>IF(AV103,BL103,0)</f>
        <v>14783</v>
      </c>
      <c r="CC103" s="126"/>
      <c r="CD103" s="28">
        <f>IF(BB103,$BL103,0)</f>
        <v>0</v>
      </c>
    </row>
    <row r="104" spans="1:82" ht="11.25" x14ac:dyDescent="0.25">
      <c r="A104" s="94">
        <v>23</v>
      </c>
      <c r="B104" s="265"/>
      <c r="C104" s="94" t="s">
        <v>145</v>
      </c>
      <c r="D104" s="126"/>
      <c r="E104" s="21">
        <v>1059023</v>
      </c>
      <c r="F104" s="126"/>
      <c r="G104" s="20">
        <f t="shared" si="28"/>
        <v>216.48058053965659</v>
      </c>
      <c r="H104" s="126"/>
      <c r="I104" s="20">
        <f>IF(G104,G104/G$195*100,0)</f>
        <v>146.83062968291347</v>
      </c>
      <c r="J104" s="126"/>
      <c r="K104" s="21">
        <v>829433</v>
      </c>
      <c r="L104" s="126"/>
      <c r="M104" s="20">
        <f t="shared" si="17"/>
        <v>169.54885527391659</v>
      </c>
      <c r="N104" s="126"/>
      <c r="O104" s="20">
        <f>IF(M104,M104/M$195*100,0)</f>
        <v>247.02366470880938</v>
      </c>
      <c r="P104" s="126"/>
      <c r="Q104" s="21">
        <v>2108677</v>
      </c>
      <c r="R104" s="126"/>
      <c r="S104" s="20">
        <f t="shared" si="18"/>
        <v>431.0459934587081</v>
      </c>
      <c r="T104" s="126"/>
      <c r="U104" s="20">
        <f>IF(S104,S104/S$195*100,0)</f>
        <v>68.067436579395292</v>
      </c>
      <c r="V104" s="126"/>
      <c r="W104" s="21">
        <v>550839</v>
      </c>
      <c r="X104" s="126"/>
      <c r="Y104" s="20">
        <f t="shared" si="19"/>
        <v>112.59995911692559</v>
      </c>
      <c r="Z104" s="126"/>
      <c r="AA104" s="20">
        <f>IF(Y104,Y104/Y$195*100,0)</f>
        <v>62.671685727192653</v>
      </c>
      <c r="AB104" s="126"/>
      <c r="AC104" s="21">
        <v>1859860</v>
      </c>
      <c r="AD104" s="126"/>
      <c r="AE104" s="20">
        <f t="shared" si="20"/>
        <v>380.18397383483239</v>
      </c>
      <c r="AF104" s="126"/>
      <c r="AG104" s="20">
        <f>IF(AE104,AE104/AE$195*100,0)</f>
        <v>83.274680301050893</v>
      </c>
      <c r="AH104" s="266"/>
      <c r="AI104" s="126"/>
      <c r="AJ104" s="21">
        <v>7871941</v>
      </c>
      <c r="AK104" s="126"/>
      <c r="AL104" s="20">
        <f t="shared" si="21"/>
        <v>1609.1457481602617</v>
      </c>
      <c r="AM104" s="126"/>
      <c r="AN104" s="20">
        <f>IF(AL104,AL104/AL$195*100,0)</f>
        <v>67.043913532819346</v>
      </c>
      <c r="AO104" s="126"/>
      <c r="AP104" s="21">
        <v>47652</v>
      </c>
      <c r="AQ104" s="126"/>
      <c r="AR104" s="20">
        <f t="shared" si="22"/>
        <v>9.7408013082583818</v>
      </c>
      <c r="AS104" s="126"/>
      <c r="AT104" s="20">
        <f>IF(AR104,AR104/AR$195*100,0)</f>
        <v>9.044686202629423</v>
      </c>
      <c r="AU104" s="126"/>
      <c r="AV104" s="21">
        <v>127547</v>
      </c>
      <c r="AW104" s="126"/>
      <c r="AX104" s="20">
        <f t="shared" si="23"/>
        <v>26.072567457072772</v>
      </c>
      <c r="AY104" s="126"/>
      <c r="AZ104" s="20">
        <f>IF(AX104,AX104/AX$195*100,0)</f>
        <v>13.454458844519445</v>
      </c>
      <c r="BA104" s="126"/>
      <c r="BB104" s="21">
        <v>0</v>
      </c>
      <c r="BC104" s="126"/>
      <c r="BD104" s="20">
        <f t="shared" si="24"/>
        <v>0</v>
      </c>
      <c r="BE104" s="126"/>
      <c r="BF104" s="20">
        <f>IF(BD104,BD104/BD$195*100,0)</f>
        <v>0</v>
      </c>
      <c r="BG104" s="126"/>
      <c r="BH104" s="21">
        <f>(E104+K104+Q104+W104+AC104+AJ104+AP104+AV104+BB104)</f>
        <v>14454972</v>
      </c>
      <c r="BI104" s="126"/>
      <c r="BJ104" s="94">
        <v>23</v>
      </c>
      <c r="BK104" s="126"/>
      <c r="BL104" s="28">
        <v>4892</v>
      </c>
      <c r="BM104" s="126"/>
      <c r="BN104" s="28">
        <f>IF(E104,BL104,0)</f>
        <v>4892</v>
      </c>
      <c r="BO104" s="126"/>
      <c r="BP104" s="28">
        <f>IF(K104,BL104,0)</f>
        <v>4892</v>
      </c>
      <c r="BQ104" s="126"/>
      <c r="BR104" s="28">
        <f>IF(Q104,BL104,0)</f>
        <v>4892</v>
      </c>
      <c r="BS104" s="126"/>
      <c r="BT104" s="28">
        <f>IF(W104,BL104,0)</f>
        <v>4892</v>
      </c>
      <c r="BU104" s="126"/>
      <c r="BV104" s="28">
        <f>IF(AC104,BL104,0)</f>
        <v>4892</v>
      </c>
      <c r="BW104" s="126"/>
      <c r="BX104" s="28">
        <f>IF(AJ104,BL104,0)</f>
        <v>4892</v>
      </c>
      <c r="BY104" s="126"/>
      <c r="BZ104" s="28">
        <f>IF(AP104,BL104,0)</f>
        <v>4892</v>
      </c>
      <c r="CA104" s="126"/>
      <c r="CB104" s="28">
        <f>IF(AV104,BL104,0)</f>
        <v>4892</v>
      </c>
      <c r="CC104" s="126"/>
      <c r="CD104" s="28">
        <f>IF(BB104,$BL104,0)</f>
        <v>0</v>
      </c>
    </row>
    <row r="105" spans="1:82" ht="11.25" x14ac:dyDescent="0.25">
      <c r="A105" s="94">
        <v>24</v>
      </c>
      <c r="B105" s="265"/>
      <c r="C105" s="94" t="s">
        <v>146</v>
      </c>
      <c r="D105" s="126"/>
      <c r="E105" s="21">
        <v>6214246</v>
      </c>
      <c r="F105" s="126"/>
      <c r="G105" s="20">
        <f t="shared" si="28"/>
        <v>118.24946719439792</v>
      </c>
      <c r="H105" s="126"/>
      <c r="I105" s="20">
        <f>IF(G105,G105/G$195*100,0)</f>
        <v>80.204162814695707</v>
      </c>
      <c r="J105" s="126"/>
      <c r="K105" s="21">
        <v>4850224</v>
      </c>
      <c r="L105" s="126"/>
      <c r="M105" s="20">
        <f t="shared" si="17"/>
        <v>92.293804231998777</v>
      </c>
      <c r="N105" s="126"/>
      <c r="O105" s="20">
        <f>IF(M105,M105/M$195*100,0)</f>
        <v>134.46716413669068</v>
      </c>
      <c r="P105" s="126"/>
      <c r="Q105" s="21">
        <v>26569846</v>
      </c>
      <c r="R105" s="126"/>
      <c r="S105" s="20">
        <f t="shared" si="18"/>
        <v>505.59152839092707</v>
      </c>
      <c r="T105" s="126"/>
      <c r="U105" s="20">
        <f>IF(S105,S105/S$195*100,0)</f>
        <v>79.839088672855667</v>
      </c>
      <c r="V105" s="126"/>
      <c r="W105" s="21">
        <v>4623474</v>
      </c>
      <c r="X105" s="126"/>
      <c r="Y105" s="20">
        <f t="shared" si="19"/>
        <v>87.979030293804229</v>
      </c>
      <c r="Z105" s="126"/>
      <c r="AA105" s="20">
        <f>IF(Y105,Y105/Y$195*100,0)</f>
        <v>48.96799413071588</v>
      </c>
      <c r="AB105" s="126"/>
      <c r="AC105" s="21">
        <v>27815810</v>
      </c>
      <c r="AD105" s="126"/>
      <c r="AE105" s="20">
        <f t="shared" si="20"/>
        <v>529.30069264728274</v>
      </c>
      <c r="AF105" s="126"/>
      <c r="AG105" s="20">
        <f>IF(AE105,AE105/AE$195*100,0)</f>
        <v>115.93688581538235</v>
      </c>
      <c r="AH105" s="266"/>
      <c r="AI105" s="126"/>
      <c r="AJ105" s="21">
        <v>102898676</v>
      </c>
      <c r="AK105" s="126"/>
      <c r="AL105" s="20">
        <f t="shared" si="21"/>
        <v>1958.0353935149947</v>
      </c>
      <c r="AM105" s="126"/>
      <c r="AN105" s="20">
        <f>IF(AL105,AL105/AL$195*100,0)</f>
        <v>81.580152554301151</v>
      </c>
      <c r="AO105" s="126"/>
      <c r="AP105" s="21">
        <v>2634786</v>
      </c>
      <c r="AQ105" s="126"/>
      <c r="AR105" s="20">
        <f t="shared" si="22"/>
        <v>50.136740752017047</v>
      </c>
      <c r="AS105" s="126"/>
      <c r="AT105" s="20">
        <f>IF(AR105,AR105/AR$195*100,0)</f>
        <v>46.553776529669904</v>
      </c>
      <c r="AU105" s="126"/>
      <c r="AV105" s="21">
        <v>2549375</v>
      </c>
      <c r="AW105" s="126"/>
      <c r="AX105" s="20">
        <f t="shared" si="23"/>
        <v>48.511474349216016</v>
      </c>
      <c r="AY105" s="126"/>
      <c r="AZ105" s="20">
        <f>IF(AX105,AX105/AX$195*100,0)</f>
        <v>25.033807514090036</v>
      </c>
      <c r="BA105" s="126"/>
      <c r="BB105" s="21">
        <v>0</v>
      </c>
      <c r="BC105" s="126"/>
      <c r="BD105" s="20">
        <f t="shared" si="24"/>
        <v>0</v>
      </c>
      <c r="BE105" s="126"/>
      <c r="BF105" s="20">
        <f>IF(BD105,BD105/BD$195*100,0)</f>
        <v>0</v>
      </c>
      <c r="BG105" s="126"/>
      <c r="BH105" s="21">
        <f>(E105+K105+Q105+W105+AC105+AJ105+AP105+AV105+BB105)</f>
        <v>178156437</v>
      </c>
      <c r="BI105" s="126"/>
      <c r="BJ105" s="94">
        <v>24</v>
      </c>
      <c r="BK105" s="126"/>
      <c r="BL105" s="28">
        <v>52552</v>
      </c>
      <c r="BM105" s="126"/>
      <c r="BN105" s="28">
        <f>IF(E105,BL105,0)</f>
        <v>52552</v>
      </c>
      <c r="BO105" s="126"/>
      <c r="BP105" s="28">
        <f>IF(K105,BL105,0)</f>
        <v>52552</v>
      </c>
      <c r="BQ105" s="126"/>
      <c r="BR105" s="28">
        <f>IF(Q105,BL105,0)</f>
        <v>52552</v>
      </c>
      <c r="BS105" s="126"/>
      <c r="BT105" s="28">
        <f>IF(W105,BL105,0)</f>
        <v>52552</v>
      </c>
      <c r="BU105" s="126"/>
      <c r="BV105" s="28">
        <f>IF(AC105,BL105,0)</f>
        <v>52552</v>
      </c>
      <c r="BW105" s="126"/>
      <c r="BX105" s="28">
        <f>IF(AJ105,BL105,0)</f>
        <v>52552</v>
      </c>
      <c r="BY105" s="126"/>
      <c r="BZ105" s="28">
        <f>IF(AP105,BL105,0)</f>
        <v>52552</v>
      </c>
      <c r="CA105" s="126"/>
      <c r="CB105" s="28">
        <f>IF(AV105,BL105,0)</f>
        <v>52552</v>
      </c>
      <c r="CC105" s="126"/>
      <c r="CD105" s="28">
        <f>IF(BB105,$BL105,0)</f>
        <v>0</v>
      </c>
    </row>
    <row r="106" spans="1:82" ht="11.25" x14ac:dyDescent="0.25">
      <c r="A106" s="94">
        <v>25</v>
      </c>
      <c r="B106" s="265"/>
      <c r="C106" s="94" t="s">
        <v>147</v>
      </c>
      <c r="D106" s="126"/>
      <c r="E106" s="21">
        <v>1647220</v>
      </c>
      <c r="F106" s="126"/>
      <c r="G106" s="20">
        <f t="shared" si="28"/>
        <v>170.25529715762275</v>
      </c>
      <c r="H106" s="126"/>
      <c r="I106" s="20">
        <f>IF(G106,G106/G$195*100,0)</f>
        <v>115.47775983502521</v>
      </c>
      <c r="J106" s="126"/>
      <c r="K106" s="21">
        <v>879761</v>
      </c>
      <c r="L106" s="126"/>
      <c r="M106" s="20">
        <f t="shared" si="17"/>
        <v>90.931369509043932</v>
      </c>
      <c r="N106" s="126"/>
      <c r="O106" s="20">
        <f>IF(M106,M106/M$195*100,0)</f>
        <v>132.48216920619049</v>
      </c>
      <c r="P106" s="126"/>
      <c r="Q106" s="21">
        <v>4517105</v>
      </c>
      <c r="R106" s="126"/>
      <c r="S106" s="20">
        <f t="shared" si="18"/>
        <v>466.88423772609821</v>
      </c>
      <c r="T106" s="126"/>
      <c r="U106" s="20">
        <f>IF(S106,S106/S$195*100,0)</f>
        <v>73.72673386044319</v>
      </c>
      <c r="V106" s="126"/>
      <c r="W106" s="21">
        <v>1608341</v>
      </c>
      <c r="X106" s="126"/>
      <c r="Y106" s="20">
        <f t="shared" si="19"/>
        <v>166.23679586563307</v>
      </c>
      <c r="Z106" s="126"/>
      <c r="AA106" s="20">
        <f>IF(Y106,Y106/Y$195*100,0)</f>
        <v>92.52525763324536</v>
      </c>
      <c r="AB106" s="126"/>
      <c r="AC106" s="21">
        <v>3573191</v>
      </c>
      <c r="AD106" s="126"/>
      <c r="AE106" s="20">
        <f t="shared" si="20"/>
        <v>369.32206718346254</v>
      </c>
      <c r="AF106" s="126"/>
      <c r="AG106" s="20">
        <f>IF(AE106,AE106/AE$195*100,0)</f>
        <v>80.895511619296727</v>
      </c>
      <c r="AH106" s="266"/>
      <c r="AI106" s="126"/>
      <c r="AJ106" s="21">
        <v>18634914</v>
      </c>
      <c r="AK106" s="126"/>
      <c r="AL106" s="20">
        <f t="shared" si="21"/>
        <v>1926.0893023255815</v>
      </c>
      <c r="AM106" s="126"/>
      <c r="AN106" s="20">
        <f>IF(AL106,AL106/AL$195*100,0)</f>
        <v>80.249141377803738</v>
      </c>
      <c r="AO106" s="126"/>
      <c r="AP106" s="21">
        <v>197265</v>
      </c>
      <c r="AQ106" s="126"/>
      <c r="AR106" s="20">
        <f t="shared" si="22"/>
        <v>20.389147286821707</v>
      </c>
      <c r="AS106" s="126"/>
      <c r="AT106" s="20">
        <f>IF(AR106,AR106/AR$195*100,0)</f>
        <v>18.932060444775448</v>
      </c>
      <c r="AU106" s="126"/>
      <c r="AV106" s="21">
        <v>396335</v>
      </c>
      <c r="AW106" s="126"/>
      <c r="AX106" s="20">
        <f t="shared" si="23"/>
        <v>40.96485788113695</v>
      </c>
      <c r="AY106" s="126"/>
      <c r="AZ106" s="20">
        <f>IF(AX106,AX106/AX$195*100,0)</f>
        <v>21.139459907076802</v>
      </c>
      <c r="BA106" s="126"/>
      <c r="BB106" s="21">
        <v>0</v>
      </c>
      <c r="BC106" s="126"/>
      <c r="BD106" s="20">
        <f t="shared" si="24"/>
        <v>0</v>
      </c>
      <c r="BE106" s="126"/>
      <c r="BF106" s="20">
        <f>IF(BD106,BD106/BD$195*100,0)</f>
        <v>0</v>
      </c>
      <c r="BG106" s="126"/>
      <c r="BH106" s="21">
        <f>(E106+K106+Q106+W106+AC106+AJ106+AP106+AV106+BB106)</f>
        <v>31454132</v>
      </c>
      <c r="BI106" s="126"/>
      <c r="BJ106" s="94">
        <v>25</v>
      </c>
      <c r="BK106" s="126"/>
      <c r="BL106" s="28">
        <v>9675</v>
      </c>
      <c r="BM106" s="126"/>
      <c r="BN106" s="28">
        <f>IF(E106,BL106,0)</f>
        <v>9675</v>
      </c>
      <c r="BO106" s="126"/>
      <c r="BP106" s="28">
        <f>IF(K106,BL106,0)</f>
        <v>9675</v>
      </c>
      <c r="BQ106" s="126"/>
      <c r="BR106" s="28">
        <f>IF(Q106,BL106,0)</f>
        <v>9675</v>
      </c>
      <c r="BS106" s="126"/>
      <c r="BT106" s="28">
        <f>IF(W106,BL106,0)</f>
        <v>9675</v>
      </c>
      <c r="BU106" s="126"/>
      <c r="BV106" s="28">
        <f>IF(AC106,BL106,0)</f>
        <v>9675</v>
      </c>
      <c r="BW106" s="126"/>
      <c r="BX106" s="28">
        <f>IF(AJ106,BL106,0)</f>
        <v>9675</v>
      </c>
      <c r="BY106" s="126"/>
      <c r="BZ106" s="28">
        <f>IF(AP106,BL106,0)</f>
        <v>9675</v>
      </c>
      <c r="CA106" s="126"/>
      <c r="CB106" s="28">
        <f>IF(AV106,BL106,0)</f>
        <v>9675</v>
      </c>
      <c r="CC106" s="126"/>
      <c r="CD106" s="28">
        <f>IF(BB106,$BL106,0)</f>
        <v>0</v>
      </c>
    </row>
    <row r="107" spans="1:82" ht="11.25" x14ac:dyDescent="0.25">
      <c r="A107" s="94">
        <v>26</v>
      </c>
      <c r="B107" s="265"/>
      <c r="C107" s="94" t="s">
        <v>148</v>
      </c>
      <c r="D107" s="126"/>
      <c r="E107" s="21">
        <v>862610</v>
      </c>
      <c r="F107" s="126"/>
      <c r="G107" s="20">
        <f t="shared" ref="G107:G111" si="29">IFERROR(E107/$BL107,0)</f>
        <v>61.07405834041348</v>
      </c>
      <c r="H107" s="126"/>
      <c r="I107" s="20">
        <f>IF(G107,G107/G$195*100,0)</f>
        <v>41.424235010175245</v>
      </c>
      <c r="J107" s="126"/>
      <c r="K107" s="21">
        <v>2139063</v>
      </c>
      <c r="L107" s="126"/>
      <c r="M107" s="20">
        <f t="shared" si="17"/>
        <v>151.44881053525913</v>
      </c>
      <c r="N107" s="126"/>
      <c r="O107" s="20">
        <f>IF(M107,M107/M$195*100,0)</f>
        <v>220.65286217220023</v>
      </c>
      <c r="P107" s="126"/>
      <c r="Q107" s="21">
        <v>5915944</v>
      </c>
      <c r="R107" s="126"/>
      <c r="S107" s="20">
        <f t="shared" si="18"/>
        <v>418.85754743698669</v>
      </c>
      <c r="T107" s="126"/>
      <c r="U107" s="20">
        <f>IF(S107,S107/S$195*100,0)</f>
        <v>66.142731816620653</v>
      </c>
      <c r="V107" s="126"/>
      <c r="W107" s="21">
        <v>2671595</v>
      </c>
      <c r="X107" s="126"/>
      <c r="Y107" s="20">
        <f t="shared" si="19"/>
        <v>189.15286037949591</v>
      </c>
      <c r="Z107" s="126"/>
      <c r="AA107" s="20">
        <f>IF(Y107,Y107/Y$195*100,0)</f>
        <v>105.28004373246162</v>
      </c>
      <c r="AB107" s="126"/>
      <c r="AC107" s="21">
        <v>7331220</v>
      </c>
      <c r="AD107" s="126"/>
      <c r="AE107" s="20">
        <f t="shared" si="20"/>
        <v>519.0611724723874</v>
      </c>
      <c r="AF107" s="126"/>
      <c r="AG107" s="20">
        <f>IF(AE107,AE107/AE$195*100,0)</f>
        <v>113.69404332941524</v>
      </c>
      <c r="AH107" s="266"/>
      <c r="AI107" s="126"/>
      <c r="AJ107" s="21">
        <v>30071279</v>
      </c>
      <c r="AK107" s="126"/>
      <c r="AL107" s="20">
        <f t="shared" si="21"/>
        <v>2129.0908382894363</v>
      </c>
      <c r="AM107" s="126"/>
      <c r="AN107" s="20">
        <f>IF(AL107,AL107/AL$195*100,0)</f>
        <v>88.707056044483593</v>
      </c>
      <c r="AO107" s="126"/>
      <c r="AP107" s="21">
        <v>492127</v>
      </c>
      <c r="AQ107" s="126"/>
      <c r="AR107" s="20">
        <f t="shared" si="22"/>
        <v>34.843316340979889</v>
      </c>
      <c r="AS107" s="126"/>
      <c r="AT107" s="20">
        <f>IF(AR107,AR107/AR$195*100,0)</f>
        <v>32.353279015754829</v>
      </c>
      <c r="AU107" s="126"/>
      <c r="AV107" s="21">
        <v>4109996</v>
      </c>
      <c r="AW107" s="126"/>
      <c r="AX107" s="20">
        <f t="shared" si="23"/>
        <v>290.99376947040497</v>
      </c>
      <c r="AY107" s="126"/>
      <c r="AZ107" s="20">
        <f>IF(AX107,AX107/AX$195*100,0)</f>
        <v>150.16410262615187</v>
      </c>
      <c r="BA107" s="126"/>
      <c r="BB107" s="21">
        <v>0</v>
      </c>
      <c r="BC107" s="126"/>
      <c r="BD107" s="20">
        <f t="shared" si="24"/>
        <v>0</v>
      </c>
      <c r="BE107" s="126"/>
      <c r="BF107" s="20">
        <f>IF(BD107,BD107/BD$195*100,0)</f>
        <v>0</v>
      </c>
      <c r="BG107" s="126"/>
      <c r="BH107" s="21">
        <f>(E107+K107+Q107+W107+AC107+AJ107+AP107+AV107+BB107)</f>
        <v>53593834</v>
      </c>
      <c r="BI107" s="126"/>
      <c r="BJ107" s="94">
        <v>26</v>
      </c>
      <c r="BK107" s="126"/>
      <c r="BL107" s="28">
        <v>14124</v>
      </c>
      <c r="BM107" s="126"/>
      <c r="BN107" s="28">
        <f>IF(E107,BL107,0)</f>
        <v>14124</v>
      </c>
      <c r="BO107" s="126"/>
      <c r="BP107" s="28">
        <f>IF(K107,BL107,0)</f>
        <v>14124</v>
      </c>
      <c r="BQ107" s="126"/>
      <c r="BR107" s="28">
        <f>IF(Q107,BL107,0)</f>
        <v>14124</v>
      </c>
      <c r="BS107" s="126"/>
      <c r="BT107" s="28">
        <f>IF(W107,BL107,0)</f>
        <v>14124</v>
      </c>
      <c r="BU107" s="126"/>
      <c r="BV107" s="28">
        <f>IF(AC107,BL107,0)</f>
        <v>14124</v>
      </c>
      <c r="BW107" s="126"/>
      <c r="BX107" s="28">
        <f>IF(AJ107,BL107,0)</f>
        <v>14124</v>
      </c>
      <c r="BY107" s="126"/>
      <c r="BZ107" s="28">
        <f>IF(AP107,BL107,0)</f>
        <v>14124</v>
      </c>
      <c r="CA107" s="126"/>
      <c r="CB107" s="28">
        <f>IF(AV107,BL107,0)</f>
        <v>14124</v>
      </c>
      <c r="CC107" s="126"/>
      <c r="CD107" s="28">
        <f>IF(BB107,$BL107,0)</f>
        <v>0</v>
      </c>
    </row>
    <row r="108" spans="1:82" ht="11.25" x14ac:dyDescent="0.25">
      <c r="A108" s="94">
        <v>27</v>
      </c>
      <c r="B108" s="265"/>
      <c r="C108" s="94" t="s">
        <v>149</v>
      </c>
      <c r="D108" s="126"/>
      <c r="E108" s="21">
        <v>4636929</v>
      </c>
      <c r="F108" s="126"/>
      <c r="G108" s="20">
        <f t="shared" si="29"/>
        <v>165.91866747772571</v>
      </c>
      <c r="H108" s="126"/>
      <c r="I108" s="20">
        <f>IF(G108,G108/G$195*100,0)</f>
        <v>112.53638714924637</v>
      </c>
      <c r="J108" s="126"/>
      <c r="K108" s="21">
        <v>1795726</v>
      </c>
      <c r="L108" s="126"/>
      <c r="M108" s="20">
        <f t="shared" si="17"/>
        <v>64.254696389594585</v>
      </c>
      <c r="N108" s="126"/>
      <c r="O108" s="20">
        <f>IF(M108,M108/M$195*100,0)</f>
        <v>93.615675265201119</v>
      </c>
      <c r="P108" s="126"/>
      <c r="Q108" s="21">
        <v>16946994</v>
      </c>
      <c r="R108" s="126"/>
      <c r="S108" s="20">
        <f t="shared" si="18"/>
        <v>606.39760976133391</v>
      </c>
      <c r="T108" s="126"/>
      <c r="U108" s="20">
        <f>IF(S108,S108/S$195*100,0)</f>
        <v>95.757602368900123</v>
      </c>
      <c r="V108" s="126"/>
      <c r="W108" s="21">
        <v>4911031</v>
      </c>
      <c r="X108" s="126"/>
      <c r="Y108" s="20">
        <f t="shared" si="19"/>
        <v>175.72658961605896</v>
      </c>
      <c r="Z108" s="126"/>
      <c r="AA108" s="20">
        <f>IF(Y108,Y108/Y$195*100,0)</f>
        <v>97.80715450254155</v>
      </c>
      <c r="AB108" s="126"/>
      <c r="AC108" s="21">
        <v>7847829</v>
      </c>
      <c r="AD108" s="126"/>
      <c r="AE108" s="20">
        <f t="shared" si="20"/>
        <v>280.81114251976959</v>
      </c>
      <c r="AF108" s="126"/>
      <c r="AG108" s="20">
        <f>IF(AE108,AE108/AE$195*100,0)</f>
        <v>61.508268963661862</v>
      </c>
      <c r="AH108" s="266"/>
      <c r="AI108" s="126"/>
      <c r="AJ108" s="21">
        <v>57896229</v>
      </c>
      <c r="AK108" s="126"/>
      <c r="AL108" s="20">
        <f t="shared" si="21"/>
        <v>2071.6437900311303</v>
      </c>
      <c r="AM108" s="126"/>
      <c r="AN108" s="20">
        <f>IF(AL108,AL108/AL$195*100,0)</f>
        <v>86.313565622283505</v>
      </c>
      <c r="AO108" s="126"/>
      <c r="AP108" s="21">
        <v>1338734</v>
      </c>
      <c r="AQ108" s="126"/>
      <c r="AR108" s="20">
        <f t="shared" si="22"/>
        <v>47.902601352560204</v>
      </c>
      <c r="AS108" s="126"/>
      <c r="AT108" s="20">
        <f>IF(AR108,AR108/AR$195*100,0)</f>
        <v>44.47929731984491</v>
      </c>
      <c r="AU108" s="126"/>
      <c r="AV108" s="21">
        <v>1429553</v>
      </c>
      <c r="AW108" s="126"/>
      <c r="AX108" s="20">
        <f t="shared" si="23"/>
        <v>51.152288259920567</v>
      </c>
      <c r="AY108" s="126"/>
      <c r="AZ108" s="20">
        <f>IF(AX108,AX108/AX$195*100,0)</f>
        <v>26.396570200814633</v>
      </c>
      <c r="BA108" s="126"/>
      <c r="BB108" s="21">
        <v>0</v>
      </c>
      <c r="BC108" s="126"/>
      <c r="BD108" s="20">
        <f t="shared" si="24"/>
        <v>0</v>
      </c>
      <c r="BE108" s="126"/>
      <c r="BF108" s="20">
        <f>IF(BD108,BD108/BD$195*100,0)</f>
        <v>0</v>
      </c>
      <c r="BG108" s="126"/>
      <c r="BH108" s="21">
        <f>(E108+K108+Q108+W108+AC108+AJ108+AP108+AV108+BB108)</f>
        <v>96803025</v>
      </c>
      <c r="BI108" s="126"/>
      <c r="BJ108" s="94">
        <v>27</v>
      </c>
      <c r="BK108" s="126"/>
      <c r="BL108" s="28">
        <v>27947</v>
      </c>
      <c r="BM108" s="126"/>
      <c r="BN108" s="28">
        <f>IF(E108,BL108,0)</f>
        <v>27947</v>
      </c>
      <c r="BO108" s="126"/>
      <c r="BP108" s="28">
        <f>IF(K108,BL108,0)</f>
        <v>27947</v>
      </c>
      <c r="BQ108" s="126"/>
      <c r="BR108" s="28">
        <f>IF(Q108,BL108,0)</f>
        <v>27947</v>
      </c>
      <c r="BS108" s="126"/>
      <c r="BT108" s="28">
        <f>IF(W108,BL108,0)</f>
        <v>27947</v>
      </c>
      <c r="BU108" s="126"/>
      <c r="BV108" s="28">
        <f>IF(AC108,BL108,0)</f>
        <v>27947</v>
      </c>
      <c r="BW108" s="126"/>
      <c r="BX108" s="28">
        <f>IF(AJ108,BL108,0)</f>
        <v>27947</v>
      </c>
      <c r="BY108" s="126"/>
      <c r="BZ108" s="28">
        <f>IF(AP108,BL108,0)</f>
        <v>27947</v>
      </c>
      <c r="CA108" s="126"/>
      <c r="CB108" s="28">
        <f>IF(AV108,BL108,0)</f>
        <v>27947</v>
      </c>
      <c r="CC108" s="126"/>
      <c r="CD108" s="28">
        <f>IF(BB108,$BL108,0)</f>
        <v>0</v>
      </c>
    </row>
    <row r="109" spans="1:82" ht="11.25" x14ac:dyDescent="0.25">
      <c r="A109" s="94">
        <v>28</v>
      </c>
      <c r="B109" s="265"/>
      <c r="C109" s="94" t="s">
        <v>150</v>
      </c>
      <c r="D109" s="126"/>
      <c r="E109" s="21">
        <v>1999894</v>
      </c>
      <c r="F109" s="126"/>
      <c r="G109" s="20">
        <f t="shared" si="29"/>
        <v>188.68704594773092</v>
      </c>
      <c r="H109" s="126"/>
      <c r="I109" s="20">
        <f>IF(G109,G109/G$195*100,0)</f>
        <v>127.97932128807707</v>
      </c>
      <c r="J109" s="126"/>
      <c r="K109" s="21">
        <v>878998</v>
      </c>
      <c r="L109" s="126"/>
      <c r="M109" s="20">
        <f t="shared" si="17"/>
        <v>82.932163411642605</v>
      </c>
      <c r="N109" s="126"/>
      <c r="O109" s="20">
        <f>IF(M109,M109/M$195*100,0)</f>
        <v>120.82775135861026</v>
      </c>
      <c r="P109" s="126"/>
      <c r="Q109" s="21">
        <v>5099255</v>
      </c>
      <c r="R109" s="126"/>
      <c r="S109" s="20">
        <f t="shared" si="18"/>
        <v>481.1071799226342</v>
      </c>
      <c r="T109" s="126"/>
      <c r="U109" s="20">
        <f>IF(S109,S109/S$195*100,0)</f>
        <v>75.972710463002329</v>
      </c>
      <c r="V109" s="126"/>
      <c r="W109" s="21">
        <v>2521716</v>
      </c>
      <c r="X109" s="126"/>
      <c r="Y109" s="20">
        <f t="shared" si="19"/>
        <v>237.92018114916502</v>
      </c>
      <c r="Z109" s="126"/>
      <c r="AA109" s="20">
        <f>IF(Y109,Y109/Y$195*100,0)</f>
        <v>132.42330581713216</v>
      </c>
      <c r="AB109" s="126"/>
      <c r="AC109" s="21">
        <v>5259817</v>
      </c>
      <c r="AD109" s="126"/>
      <c r="AE109" s="20">
        <f t="shared" si="20"/>
        <v>496.25596754410793</v>
      </c>
      <c r="AF109" s="126"/>
      <c r="AG109" s="20">
        <f>IF(AE109,AE109/AE$195*100,0)</f>
        <v>108.69884026904776</v>
      </c>
      <c r="AH109" s="266"/>
      <c r="AI109" s="126"/>
      <c r="AJ109" s="21">
        <v>21998726</v>
      </c>
      <c r="AK109" s="126"/>
      <c r="AL109" s="20">
        <f t="shared" si="21"/>
        <v>2075.5473157845081</v>
      </c>
      <c r="AM109" s="126"/>
      <c r="AN109" s="20">
        <f>IF(AL109,AL109/AL$195*100,0)</f>
        <v>86.476203247484221</v>
      </c>
      <c r="AO109" s="126"/>
      <c r="AP109" s="21">
        <v>447712</v>
      </c>
      <c r="AQ109" s="126"/>
      <c r="AR109" s="20">
        <f t="shared" si="22"/>
        <v>42.240966128880082</v>
      </c>
      <c r="AS109" s="126"/>
      <c r="AT109" s="20">
        <f>IF(AR109,AR109/AR$195*100,0)</f>
        <v>39.222264312865725</v>
      </c>
      <c r="AU109" s="126"/>
      <c r="AV109" s="21">
        <v>154850</v>
      </c>
      <c r="AW109" s="126"/>
      <c r="AX109" s="20">
        <f t="shared" si="23"/>
        <v>14.60986885555241</v>
      </c>
      <c r="AY109" s="126"/>
      <c r="AZ109" s="20">
        <f>IF(AX109,AX109/AX$195*100,0)</f>
        <v>7.5392605490232549</v>
      </c>
      <c r="BA109" s="126"/>
      <c r="BB109" s="21">
        <v>0</v>
      </c>
      <c r="BC109" s="126"/>
      <c r="BD109" s="20">
        <f t="shared" si="24"/>
        <v>0</v>
      </c>
      <c r="BE109" s="126"/>
      <c r="BF109" s="20">
        <f>IF(BD109,BD109/BD$195*100,0)</f>
        <v>0</v>
      </c>
      <c r="BG109" s="126"/>
      <c r="BH109" s="21">
        <f>(E109+K109+Q109+W109+AC109+AJ109+AP109+AV109+BB109)</f>
        <v>38360968</v>
      </c>
      <c r="BI109" s="126"/>
      <c r="BJ109" s="94">
        <v>28</v>
      </c>
      <c r="BK109" s="126"/>
      <c r="BL109" s="28">
        <v>10599</v>
      </c>
      <c r="BM109" s="126"/>
      <c r="BN109" s="28">
        <f>IF(E109,BL109,0)</f>
        <v>10599</v>
      </c>
      <c r="BO109" s="126"/>
      <c r="BP109" s="28">
        <f>IF(K109,BL109,0)</f>
        <v>10599</v>
      </c>
      <c r="BQ109" s="126"/>
      <c r="BR109" s="28">
        <f>IF(Q109,BL109,0)</f>
        <v>10599</v>
      </c>
      <c r="BS109" s="126"/>
      <c r="BT109" s="28">
        <f>IF(W109,BL109,0)</f>
        <v>10599</v>
      </c>
      <c r="BU109" s="126"/>
      <c r="BV109" s="28">
        <f>IF(AC109,BL109,0)</f>
        <v>10599</v>
      </c>
      <c r="BW109" s="126"/>
      <c r="BX109" s="28">
        <f>IF(AJ109,BL109,0)</f>
        <v>10599</v>
      </c>
      <c r="BY109" s="126"/>
      <c r="BZ109" s="28">
        <f>IF(AP109,BL109,0)</f>
        <v>10599</v>
      </c>
      <c r="CA109" s="126"/>
      <c r="CB109" s="28">
        <f>IF(AV109,BL109,0)</f>
        <v>10599</v>
      </c>
      <c r="CC109" s="126"/>
      <c r="CD109" s="28">
        <f>IF(BB109,$BL109,0)</f>
        <v>0</v>
      </c>
    </row>
    <row r="110" spans="1:82" ht="11.25" x14ac:dyDescent="0.25">
      <c r="A110" s="94">
        <v>29</v>
      </c>
      <c r="B110" s="265"/>
      <c r="C110" s="94" t="s">
        <v>93</v>
      </c>
      <c r="D110" s="126"/>
      <c r="E110" s="21">
        <v>195428402</v>
      </c>
      <c r="F110" s="126"/>
      <c r="G110" s="20">
        <f t="shared" si="29"/>
        <v>169.89209160321269</v>
      </c>
      <c r="H110" s="126"/>
      <c r="I110" s="20">
        <f>IF(G110,G110/G$195*100,0)</f>
        <v>115.23141117813684</v>
      </c>
      <c r="J110" s="126"/>
      <c r="K110" s="21">
        <v>69495344</v>
      </c>
      <c r="L110" s="126"/>
      <c r="M110" s="20">
        <f t="shared" si="17"/>
        <v>60.414500799350435</v>
      </c>
      <c r="N110" s="126"/>
      <c r="O110" s="20">
        <f>IF(M110,M110/M$195*100,0)</f>
        <v>88.020714530325222</v>
      </c>
      <c r="P110" s="126"/>
      <c r="Q110" s="21">
        <v>838210381</v>
      </c>
      <c r="R110" s="126"/>
      <c r="S110" s="20">
        <f t="shared" si="18"/>
        <v>728.68279827420281</v>
      </c>
      <c r="T110" s="126"/>
      <c r="U110" s="20">
        <f>IF(S110,S110/S$195*100,0)</f>
        <v>115.06792989778008</v>
      </c>
      <c r="V110" s="126"/>
      <c r="W110" s="21">
        <v>321746357</v>
      </c>
      <c r="X110" s="126"/>
      <c r="Y110" s="20">
        <f t="shared" si="19"/>
        <v>279.70428554414508</v>
      </c>
      <c r="Z110" s="126"/>
      <c r="AA110" s="20">
        <f>IF(Y110,Y110/Y$195*100,0)</f>
        <v>155.67979968774824</v>
      </c>
      <c r="AB110" s="126"/>
      <c r="AC110" s="21">
        <v>805399292</v>
      </c>
      <c r="AD110" s="126"/>
      <c r="AE110" s="20">
        <f t="shared" si="20"/>
        <v>700.15908073395929</v>
      </c>
      <c r="AF110" s="126"/>
      <c r="AG110" s="20">
        <f>IF(AE110,AE110/AE$195*100,0)</f>
        <v>153.36133982682941</v>
      </c>
      <c r="AH110" s="266"/>
      <c r="AI110" s="126"/>
      <c r="AJ110" s="21">
        <v>3315894845</v>
      </c>
      <c r="AK110" s="126"/>
      <c r="AL110" s="20">
        <f t="shared" si="21"/>
        <v>2882.6122763535709</v>
      </c>
      <c r="AM110" s="126"/>
      <c r="AN110" s="20">
        <f>IF(AL110,AL110/AL$195*100,0)</f>
        <v>120.10199102564114</v>
      </c>
      <c r="AO110" s="126"/>
      <c r="AP110" s="21">
        <v>156327986</v>
      </c>
      <c r="AQ110" s="126"/>
      <c r="AR110" s="20">
        <f t="shared" si="22"/>
        <v>135.90086315937717</v>
      </c>
      <c r="AS110" s="126"/>
      <c r="AT110" s="20">
        <f>IF(AR110,AR110/AR$195*100,0)</f>
        <v>126.18886506810607</v>
      </c>
      <c r="AU110" s="126"/>
      <c r="AV110" s="21">
        <v>369054727</v>
      </c>
      <c r="AW110" s="126"/>
      <c r="AX110" s="20">
        <f t="shared" si="23"/>
        <v>320.8309480322244</v>
      </c>
      <c r="AY110" s="126"/>
      <c r="AZ110" s="20">
        <f>IF(AX110,AX110/AX$195*100,0)</f>
        <v>165.56124721720658</v>
      </c>
      <c r="BA110" s="126"/>
      <c r="BB110" s="21">
        <v>0</v>
      </c>
      <c r="BC110" s="126"/>
      <c r="BD110" s="20">
        <f t="shared" si="24"/>
        <v>0</v>
      </c>
      <c r="BE110" s="126"/>
      <c r="BF110" s="20">
        <f>IF(BD110,BD110/BD$195*100,0)</f>
        <v>0</v>
      </c>
      <c r="BG110" s="126"/>
      <c r="BH110" s="21">
        <f>(E110+K110+Q110+W110+AC110+AJ110+AP110+AV110+BB110)</f>
        <v>6071557334</v>
      </c>
      <c r="BI110" s="126"/>
      <c r="BJ110" s="94">
        <v>29</v>
      </c>
      <c r="BK110" s="126"/>
      <c r="BL110" s="28">
        <v>1150309</v>
      </c>
      <c r="BM110" s="126"/>
      <c r="BN110" s="28">
        <f>IF(E110,BL110,0)</f>
        <v>1150309</v>
      </c>
      <c r="BO110" s="126"/>
      <c r="BP110" s="28">
        <f>IF(K110,BL110,0)</f>
        <v>1150309</v>
      </c>
      <c r="BQ110" s="126"/>
      <c r="BR110" s="28">
        <f>IF(Q110,BL110,0)</f>
        <v>1150309</v>
      </c>
      <c r="BS110" s="126"/>
      <c r="BT110" s="28">
        <f>IF(W110,BL110,0)</f>
        <v>1150309</v>
      </c>
      <c r="BU110" s="126"/>
      <c r="BV110" s="28">
        <f>IF(AC110,BL110,0)</f>
        <v>1150309</v>
      </c>
      <c r="BW110" s="126"/>
      <c r="BX110" s="28">
        <f>IF(AJ110,BL110,0)</f>
        <v>1150309</v>
      </c>
      <c r="BY110" s="126"/>
      <c r="BZ110" s="28">
        <f>IF(AP110,BL110,0)</f>
        <v>1150309</v>
      </c>
      <c r="CA110" s="126"/>
      <c r="CB110" s="28">
        <f>IF(AV110,BL110,0)</f>
        <v>1150309</v>
      </c>
      <c r="CC110" s="126"/>
      <c r="CD110" s="28">
        <f>IF(BB110,$BL110,0)</f>
        <v>0</v>
      </c>
    </row>
    <row r="111" spans="1:82" ht="11.25" x14ac:dyDescent="0.25">
      <c r="A111" s="94">
        <v>30</v>
      </c>
      <c r="B111" s="265"/>
      <c r="C111" s="94" t="s">
        <v>151</v>
      </c>
      <c r="D111" s="126"/>
      <c r="E111" s="21">
        <v>13192437</v>
      </c>
      <c r="F111" s="126"/>
      <c r="G111" s="20">
        <f t="shared" si="29"/>
        <v>180.78765827988818</v>
      </c>
      <c r="H111" s="126"/>
      <c r="I111" s="20">
        <f>IF(G111,G111/G$195*100,0)</f>
        <v>122.62146395746853</v>
      </c>
      <c r="J111" s="126"/>
      <c r="K111" s="21">
        <v>7519902</v>
      </c>
      <c r="L111" s="126"/>
      <c r="M111" s="20">
        <f t="shared" si="17"/>
        <v>103.0518829139944</v>
      </c>
      <c r="N111" s="126"/>
      <c r="O111" s="20">
        <f>IF(M111,M111/M$195*100,0)</f>
        <v>150.14111260988398</v>
      </c>
      <c r="P111" s="126"/>
      <c r="Q111" s="21">
        <v>48610499</v>
      </c>
      <c r="R111" s="126"/>
      <c r="S111" s="20">
        <f t="shared" si="18"/>
        <v>666.15275722194815</v>
      </c>
      <c r="T111" s="126"/>
      <c r="U111" s="20">
        <f>IF(S111,S111/S$195*100,0)</f>
        <v>105.1936713076952</v>
      </c>
      <c r="V111" s="126"/>
      <c r="W111" s="21">
        <v>14958125</v>
      </c>
      <c r="X111" s="126"/>
      <c r="Y111" s="20">
        <f t="shared" si="19"/>
        <v>204.98444608891083</v>
      </c>
      <c r="Z111" s="126"/>
      <c r="AA111" s="20">
        <f>IF(Y111,Y111/Y$195*100,0)</f>
        <v>114.09170025458575</v>
      </c>
      <c r="AB111" s="126"/>
      <c r="AC111" s="21">
        <v>25541047</v>
      </c>
      <c r="AD111" s="126"/>
      <c r="AE111" s="20">
        <f t="shared" si="20"/>
        <v>350.01160719179961</v>
      </c>
      <c r="AF111" s="126"/>
      <c r="AG111" s="20">
        <f>IF(AE111,AE111/AE$195*100,0)</f>
        <v>76.665789976767471</v>
      </c>
      <c r="AH111" s="266"/>
      <c r="AI111" s="126"/>
      <c r="AJ111" s="21">
        <v>163789465</v>
      </c>
      <c r="AK111" s="126"/>
      <c r="AL111" s="20">
        <f t="shared" si="21"/>
        <v>2244.552225511155</v>
      </c>
      <c r="AM111" s="126"/>
      <c r="AN111" s="20">
        <f>IF(AL111,AL111/AL$195*100,0)</f>
        <v>93.51767265278184</v>
      </c>
      <c r="AO111" s="126"/>
      <c r="AP111" s="21">
        <v>7701160</v>
      </c>
      <c r="AQ111" s="126"/>
      <c r="AR111" s="20">
        <f t="shared" si="22"/>
        <v>105.53582195910761</v>
      </c>
      <c r="AS111" s="126"/>
      <c r="AT111" s="20">
        <f>IF(AR111,AR111/AR$195*100,0)</f>
        <v>97.99382643678662</v>
      </c>
      <c r="AU111" s="126"/>
      <c r="AV111" s="21">
        <v>6915109</v>
      </c>
      <c r="AW111" s="126"/>
      <c r="AX111" s="20">
        <f t="shared" si="23"/>
        <v>94.76386833305925</v>
      </c>
      <c r="AY111" s="126"/>
      <c r="AZ111" s="20">
        <f>IF(AX111,AX111/AX$195*100,0)</f>
        <v>48.901841697555327</v>
      </c>
      <c r="BA111" s="126"/>
      <c r="BB111" s="21">
        <v>0</v>
      </c>
      <c r="BC111" s="126"/>
      <c r="BD111" s="20">
        <f t="shared" si="24"/>
        <v>0</v>
      </c>
      <c r="BE111" s="126"/>
      <c r="BF111" s="20">
        <f>IF(BD111,BD111/BD$195*100,0)</f>
        <v>0</v>
      </c>
      <c r="BG111" s="126"/>
      <c r="BH111" s="21">
        <f>(E111+K111+Q111+W111+AC111+AJ111+AP111+AV111+BB111)</f>
        <v>288227744</v>
      </c>
      <c r="BI111" s="126"/>
      <c r="BJ111" s="94">
        <v>30</v>
      </c>
      <c r="BK111" s="126"/>
      <c r="BL111" s="28">
        <v>72972</v>
      </c>
      <c r="BM111" s="126"/>
      <c r="BN111" s="28">
        <f>IF(E111,BL111,0)</f>
        <v>72972</v>
      </c>
      <c r="BO111" s="126"/>
      <c r="BP111" s="28">
        <f>IF(K111,BL111,0)</f>
        <v>72972</v>
      </c>
      <c r="BQ111" s="126"/>
      <c r="BR111" s="28">
        <f>IF(Q111,BL111,0)</f>
        <v>72972</v>
      </c>
      <c r="BS111" s="126"/>
      <c r="BT111" s="28">
        <f>IF(W111,BL111,0)</f>
        <v>72972</v>
      </c>
      <c r="BU111" s="126"/>
      <c r="BV111" s="28">
        <f>IF(AC111,BL111,0)</f>
        <v>72972</v>
      </c>
      <c r="BW111" s="126"/>
      <c r="BX111" s="28">
        <f>IF(AJ111,BL111,0)</f>
        <v>72972</v>
      </c>
      <c r="BY111" s="126"/>
      <c r="BZ111" s="28">
        <f>IF(AP111,BL111,0)</f>
        <v>72972</v>
      </c>
      <c r="CA111" s="126"/>
      <c r="CB111" s="28">
        <f>IF(AV111,BL111,0)</f>
        <v>72972</v>
      </c>
      <c r="CC111" s="126"/>
      <c r="CD111" s="28">
        <f>IF(BB111,$BL111,0)</f>
        <v>0</v>
      </c>
    </row>
    <row r="112" spans="1:82" ht="11.25" x14ac:dyDescent="0.25">
      <c r="A112" s="94">
        <v>31</v>
      </c>
      <c r="B112" s="265"/>
      <c r="C112" s="94" t="s">
        <v>152</v>
      </c>
      <c r="D112" s="126"/>
      <c r="E112" s="21">
        <v>1725658</v>
      </c>
      <c r="F112" s="126"/>
      <c r="G112" s="20">
        <f t="shared" ref="G112:G116" si="30">IFERROR(E112/$BL112,0)</f>
        <v>111.50542775911089</v>
      </c>
      <c r="H112" s="126"/>
      <c r="I112" s="20">
        <f>IF(G112,G112/G$195*100,0)</f>
        <v>75.629934704159965</v>
      </c>
      <c r="J112" s="126"/>
      <c r="K112" s="21">
        <v>1164736</v>
      </c>
      <c r="L112" s="126"/>
      <c r="M112" s="20">
        <f t="shared" si="17"/>
        <v>75.260790902041876</v>
      </c>
      <c r="N112" s="126"/>
      <c r="O112" s="20">
        <f>IF(M112,M112/M$195*100,0)</f>
        <v>109.65096961268527</v>
      </c>
      <c r="P112" s="126"/>
      <c r="Q112" s="21">
        <v>5997201</v>
      </c>
      <c r="R112" s="126"/>
      <c r="S112" s="20">
        <f t="shared" si="18"/>
        <v>387.51621866115278</v>
      </c>
      <c r="T112" s="126"/>
      <c r="U112" s="20">
        <f>IF(S112,S112/S$195*100,0)</f>
        <v>61.193552515253558</v>
      </c>
      <c r="V112" s="126"/>
      <c r="W112" s="21">
        <v>3186783</v>
      </c>
      <c r="X112" s="126"/>
      <c r="Y112" s="20">
        <f t="shared" si="19"/>
        <v>205.9177436029982</v>
      </c>
      <c r="Z112" s="126"/>
      <c r="AA112" s="20">
        <f>IF(Y112,Y112/Y$195*100,0)</f>
        <v>114.61116161986133</v>
      </c>
      <c r="AB112" s="126"/>
      <c r="AC112" s="21">
        <v>6777149</v>
      </c>
      <c r="AD112" s="126"/>
      <c r="AE112" s="20">
        <f t="shared" si="20"/>
        <v>437.91347893512534</v>
      </c>
      <c r="AF112" s="126"/>
      <c r="AG112" s="20">
        <f>IF(AE112,AE112/AE$195*100,0)</f>
        <v>95.919626990080246</v>
      </c>
      <c r="AH112" s="266"/>
      <c r="AI112" s="126"/>
      <c r="AJ112" s="21">
        <v>27806765</v>
      </c>
      <c r="AK112" s="126"/>
      <c r="AL112" s="20">
        <f t="shared" si="21"/>
        <v>1796.7669294391314</v>
      </c>
      <c r="AM112" s="126"/>
      <c r="AN112" s="20">
        <f>IF(AL112,AL112/AL$195*100,0)</f>
        <v>74.861016656614936</v>
      </c>
      <c r="AO112" s="126"/>
      <c r="AP112" s="21">
        <v>550245</v>
      </c>
      <c r="AQ112" s="126"/>
      <c r="AR112" s="20">
        <f t="shared" si="22"/>
        <v>35.554729904368052</v>
      </c>
      <c r="AS112" s="126"/>
      <c r="AT112" s="20">
        <f>IF(AR112,AR112/AR$195*100,0)</f>
        <v>33.013852231192978</v>
      </c>
      <c r="AU112" s="126"/>
      <c r="AV112" s="21">
        <v>1157630</v>
      </c>
      <c r="AW112" s="126"/>
      <c r="AX112" s="20">
        <f t="shared" si="23"/>
        <v>74.801628327733269</v>
      </c>
      <c r="AY112" s="126"/>
      <c r="AZ112" s="20">
        <f>IF(AX112,AX112/AX$195*100,0)</f>
        <v>38.600549466236565</v>
      </c>
      <c r="BA112" s="126"/>
      <c r="BB112" s="21">
        <v>0</v>
      </c>
      <c r="BC112" s="126"/>
      <c r="BD112" s="20">
        <f t="shared" si="24"/>
        <v>0</v>
      </c>
      <c r="BE112" s="126"/>
      <c r="BF112" s="20">
        <f>IF(BD112,BD112/BD$195*100,0)</f>
        <v>0</v>
      </c>
      <c r="BG112" s="126"/>
      <c r="BH112" s="21">
        <f>(E112+K112+Q112+W112+AC112+AJ112+AP112+AV112+BB112)</f>
        <v>48366167</v>
      </c>
      <c r="BI112" s="126"/>
      <c r="BJ112" s="94">
        <v>31</v>
      </c>
      <c r="BK112" s="126"/>
      <c r="BL112" s="28">
        <v>15476</v>
      </c>
      <c r="BM112" s="126"/>
      <c r="BN112" s="28">
        <f>IF(E112,BL112,0)</f>
        <v>15476</v>
      </c>
      <c r="BO112" s="126"/>
      <c r="BP112" s="28">
        <f>IF(K112,BL112,0)</f>
        <v>15476</v>
      </c>
      <c r="BQ112" s="126"/>
      <c r="BR112" s="28">
        <f>IF(Q112,BL112,0)</f>
        <v>15476</v>
      </c>
      <c r="BS112" s="126"/>
      <c r="BT112" s="28">
        <f>IF(W112,BL112,0)</f>
        <v>15476</v>
      </c>
      <c r="BU112" s="126"/>
      <c r="BV112" s="28">
        <f>IF(AC112,BL112,0)</f>
        <v>15476</v>
      </c>
      <c r="BW112" s="126"/>
      <c r="BX112" s="28">
        <f>IF(AJ112,BL112,0)</f>
        <v>15476</v>
      </c>
      <c r="BY112" s="126"/>
      <c r="BZ112" s="28">
        <f>IF(AP112,BL112,0)</f>
        <v>15476</v>
      </c>
      <c r="CA112" s="126"/>
      <c r="CB112" s="28">
        <f>IF(AV112,BL112,0)</f>
        <v>15476</v>
      </c>
      <c r="CC112" s="126"/>
      <c r="CD112" s="28">
        <f>IF(BB112,$BL112,0)</f>
        <v>0</v>
      </c>
    </row>
    <row r="113" spans="1:82" ht="11.25" x14ac:dyDescent="0.25">
      <c r="A113" s="94">
        <v>32</v>
      </c>
      <c r="B113" s="265"/>
      <c r="C113" s="94" t="s">
        <v>153</v>
      </c>
      <c r="D113" s="126"/>
      <c r="E113" s="21">
        <v>2914847</v>
      </c>
      <c r="F113" s="126"/>
      <c r="G113" s="20">
        <f t="shared" si="30"/>
        <v>106.97078791882271</v>
      </c>
      <c r="H113" s="126"/>
      <c r="I113" s="20">
        <f>IF(G113,G113/G$195*100,0)</f>
        <v>72.554259179478123</v>
      </c>
      <c r="J113" s="126"/>
      <c r="K113" s="21">
        <v>3145898</v>
      </c>
      <c r="L113" s="126"/>
      <c r="M113" s="20">
        <f t="shared" si="17"/>
        <v>115.45003486366473</v>
      </c>
      <c r="N113" s="126"/>
      <c r="O113" s="20">
        <f>IF(M113,M113/M$195*100,0)</f>
        <v>168.20456060707841</v>
      </c>
      <c r="P113" s="126"/>
      <c r="Q113" s="21">
        <v>9541051</v>
      </c>
      <c r="R113" s="126"/>
      <c r="S113" s="20">
        <f t="shared" si="18"/>
        <v>350.14316121692536</v>
      </c>
      <c r="T113" s="126"/>
      <c r="U113" s="20">
        <f>IF(S113,S113/S$195*100,0)</f>
        <v>55.291889453845855</v>
      </c>
      <c r="V113" s="126"/>
      <c r="W113" s="21">
        <v>2420973</v>
      </c>
      <c r="X113" s="126"/>
      <c r="Y113" s="20">
        <f t="shared" si="19"/>
        <v>88.846306286469229</v>
      </c>
      <c r="Z113" s="126"/>
      <c r="AA113" s="20">
        <f>IF(Y113,Y113/Y$195*100,0)</f>
        <v>49.450708768246066</v>
      </c>
      <c r="AB113" s="126"/>
      <c r="AC113" s="21">
        <v>10222146</v>
      </c>
      <c r="AD113" s="126"/>
      <c r="AE113" s="20">
        <f t="shared" si="20"/>
        <v>375.13839039964768</v>
      </c>
      <c r="AF113" s="126"/>
      <c r="AG113" s="20">
        <f>IF(AE113,AE113/AE$195*100,0)</f>
        <v>82.169506552512445</v>
      </c>
      <c r="AH113" s="266"/>
      <c r="AI113" s="126"/>
      <c r="AJ113" s="21">
        <v>47491952</v>
      </c>
      <c r="AK113" s="126"/>
      <c r="AL113" s="20">
        <f t="shared" si="21"/>
        <v>1742.8878857939742</v>
      </c>
      <c r="AM113" s="126"/>
      <c r="AN113" s="20">
        <f>IF(AL113,AL113/AL$195*100,0)</f>
        <v>72.616184609855438</v>
      </c>
      <c r="AO113" s="126"/>
      <c r="AP113" s="21">
        <v>1002001</v>
      </c>
      <c r="AQ113" s="126"/>
      <c r="AR113" s="20">
        <f t="shared" si="22"/>
        <v>36.772028331314914</v>
      </c>
      <c r="AS113" s="126"/>
      <c r="AT113" s="20">
        <f>IF(AR113,AR113/AR$195*100,0)</f>
        <v>34.144157833192509</v>
      </c>
      <c r="AU113" s="126"/>
      <c r="AV113" s="21">
        <v>2241559</v>
      </c>
      <c r="AW113" s="126"/>
      <c r="AX113" s="20">
        <f t="shared" si="23"/>
        <v>82.262064662923407</v>
      </c>
      <c r="AY113" s="126"/>
      <c r="AZ113" s="20">
        <f>IF(AX113,AX113/AX$195*100,0)</f>
        <v>42.450424772887423</v>
      </c>
      <c r="BA113" s="126"/>
      <c r="BB113" s="21">
        <v>0</v>
      </c>
      <c r="BC113" s="126"/>
      <c r="BD113" s="20">
        <f t="shared" si="24"/>
        <v>0</v>
      </c>
      <c r="BE113" s="126"/>
      <c r="BF113" s="20">
        <f>IF(BD113,BD113/BD$195*100,0)</f>
        <v>0</v>
      </c>
      <c r="BG113" s="126"/>
      <c r="BH113" s="21">
        <f>(E113+K113+Q113+W113+AC113+AJ113+AP113+AV113+BB113)</f>
        <v>78980427</v>
      </c>
      <c r="BI113" s="126"/>
      <c r="BJ113" s="94">
        <v>32</v>
      </c>
      <c r="BK113" s="126"/>
      <c r="BL113" s="28">
        <v>27249</v>
      </c>
      <c r="BM113" s="126"/>
      <c r="BN113" s="28">
        <f>IF(E113,BL113,0)</f>
        <v>27249</v>
      </c>
      <c r="BO113" s="126"/>
      <c r="BP113" s="28">
        <f>IF(K113,BL113,0)</f>
        <v>27249</v>
      </c>
      <c r="BQ113" s="126"/>
      <c r="BR113" s="28">
        <f>IF(Q113,BL113,0)</f>
        <v>27249</v>
      </c>
      <c r="BS113" s="126"/>
      <c r="BT113" s="28">
        <f>IF(W113,BL113,0)</f>
        <v>27249</v>
      </c>
      <c r="BU113" s="126"/>
      <c r="BV113" s="28">
        <f>IF(AC113,BL113,0)</f>
        <v>27249</v>
      </c>
      <c r="BW113" s="126"/>
      <c r="BX113" s="28">
        <f>IF(AJ113,BL113,0)</f>
        <v>27249</v>
      </c>
      <c r="BY113" s="126"/>
      <c r="BZ113" s="28">
        <f>IF(AP113,BL113,0)</f>
        <v>27249</v>
      </c>
      <c r="CA113" s="126"/>
      <c r="CB113" s="28">
        <f>IF(AV113,BL113,0)</f>
        <v>27249</v>
      </c>
      <c r="CC113" s="126"/>
      <c r="CD113" s="28">
        <f>IF(BB113,$BL113,0)</f>
        <v>0</v>
      </c>
    </row>
    <row r="114" spans="1:82" ht="11.25" x14ac:dyDescent="0.25">
      <c r="A114" s="94">
        <v>33</v>
      </c>
      <c r="B114" s="265"/>
      <c r="C114" s="94" t="s">
        <v>95</v>
      </c>
      <c r="D114" s="126"/>
      <c r="E114" s="21">
        <v>5311294</v>
      </c>
      <c r="F114" s="126"/>
      <c r="G114" s="20">
        <f t="shared" si="30"/>
        <v>97.496080914881503</v>
      </c>
      <c r="H114" s="126"/>
      <c r="I114" s="20">
        <f>IF(G114,G114/G$195*100,0)</f>
        <v>66.127922036526172</v>
      </c>
      <c r="J114" s="126"/>
      <c r="K114" s="21">
        <v>3045045</v>
      </c>
      <c r="L114" s="126"/>
      <c r="M114" s="20">
        <f t="shared" si="17"/>
        <v>55.895974447932154</v>
      </c>
      <c r="N114" s="126"/>
      <c r="O114" s="20">
        <f>IF(M114,M114/M$195*100,0)</f>
        <v>81.437461953317808</v>
      </c>
      <c r="P114" s="126"/>
      <c r="Q114" s="21">
        <v>25324042</v>
      </c>
      <c r="R114" s="126"/>
      <c r="S114" s="20">
        <f t="shared" si="18"/>
        <v>464.85749949519982</v>
      </c>
      <c r="T114" s="126"/>
      <c r="U114" s="20">
        <f>IF(S114,S114/S$195*100,0)</f>
        <v>73.40668709492806</v>
      </c>
      <c r="V114" s="126"/>
      <c r="W114" s="21">
        <v>5236588</v>
      </c>
      <c r="X114" s="126"/>
      <c r="Y114" s="20">
        <f t="shared" si="19"/>
        <v>96.124749894450872</v>
      </c>
      <c r="Z114" s="126"/>
      <c r="AA114" s="20">
        <f>IF(Y114,Y114/Y$195*100,0)</f>
        <v>53.501796654599943</v>
      </c>
      <c r="AB114" s="126"/>
      <c r="AC114" s="21">
        <v>21056889</v>
      </c>
      <c r="AD114" s="126"/>
      <c r="AE114" s="20">
        <f t="shared" si="20"/>
        <v>386.52805771242907</v>
      </c>
      <c r="AF114" s="126"/>
      <c r="AG114" s="20">
        <f>IF(AE114,AE114/AE$195*100,0)</f>
        <v>84.664274794950927</v>
      </c>
      <c r="AH114" s="266"/>
      <c r="AI114" s="126"/>
      <c r="AJ114" s="21">
        <v>93370427</v>
      </c>
      <c r="AK114" s="126"/>
      <c r="AL114" s="20">
        <f t="shared" si="21"/>
        <v>1713.9421590763075</v>
      </c>
      <c r="AM114" s="126"/>
      <c r="AN114" s="20">
        <f>IF(AL114,AL114/AL$195*100,0)</f>
        <v>71.41018148588573</v>
      </c>
      <c r="AO114" s="126"/>
      <c r="AP114" s="21">
        <v>2890494</v>
      </c>
      <c r="AQ114" s="126"/>
      <c r="AR114" s="20">
        <f t="shared" si="22"/>
        <v>53.058979018668431</v>
      </c>
      <c r="AS114" s="126"/>
      <c r="AT114" s="20">
        <f>IF(AR114,AR114/AR$195*100,0)</f>
        <v>49.267180416552307</v>
      </c>
      <c r="AU114" s="126"/>
      <c r="AV114" s="21">
        <v>2316625</v>
      </c>
      <c r="AW114" s="126"/>
      <c r="AX114" s="20">
        <f t="shared" si="23"/>
        <v>42.524826991207298</v>
      </c>
      <c r="AY114" s="126"/>
      <c r="AZ114" s="20">
        <f>IF(AX114,AX114/AX$195*100,0)</f>
        <v>21.944464639530548</v>
      </c>
      <c r="BA114" s="126"/>
      <c r="BB114" s="21">
        <v>0</v>
      </c>
      <c r="BC114" s="126"/>
      <c r="BD114" s="20">
        <f t="shared" si="24"/>
        <v>0</v>
      </c>
      <c r="BE114" s="126"/>
      <c r="BF114" s="20">
        <f>IF(BD114,BD114/BD$195*100,0)</f>
        <v>0</v>
      </c>
      <c r="BG114" s="126"/>
      <c r="BH114" s="21">
        <f>(E114+K114+Q114+W114+AC114+AJ114+AP114+AV114+BB114)</f>
        <v>158551404</v>
      </c>
      <c r="BI114" s="126"/>
      <c r="BJ114" s="94">
        <v>33</v>
      </c>
      <c r="BK114" s="126"/>
      <c r="BL114" s="28">
        <v>54477</v>
      </c>
      <c r="BM114" s="126"/>
      <c r="BN114" s="28">
        <f>IF(E114,BL114,0)</f>
        <v>54477</v>
      </c>
      <c r="BO114" s="126"/>
      <c r="BP114" s="28">
        <f>IF(K114,BL114,0)</f>
        <v>54477</v>
      </c>
      <c r="BQ114" s="126"/>
      <c r="BR114" s="28">
        <f>IF(Q114,BL114,0)</f>
        <v>54477</v>
      </c>
      <c r="BS114" s="126"/>
      <c r="BT114" s="28">
        <f>IF(W114,BL114,0)</f>
        <v>54477</v>
      </c>
      <c r="BU114" s="126"/>
      <c r="BV114" s="28">
        <f>IF(AC114,BL114,0)</f>
        <v>54477</v>
      </c>
      <c r="BW114" s="126"/>
      <c r="BX114" s="28">
        <f>IF(AJ114,BL114,0)</f>
        <v>54477</v>
      </c>
      <c r="BY114" s="126"/>
      <c r="BZ114" s="28">
        <f>IF(AP114,BL114,0)</f>
        <v>54477</v>
      </c>
      <c r="CA114" s="126"/>
      <c r="CB114" s="28">
        <f>IF(AV114,BL114,0)</f>
        <v>54477</v>
      </c>
      <c r="CC114" s="126"/>
      <c r="CD114" s="28">
        <f>IF(BB114,$BL114,0)</f>
        <v>0</v>
      </c>
    </row>
    <row r="115" spans="1:82" ht="11.25" x14ac:dyDescent="0.25">
      <c r="A115" s="94">
        <v>34</v>
      </c>
      <c r="B115" s="265"/>
      <c r="C115" s="94" t="s">
        <v>154</v>
      </c>
      <c r="D115" s="126"/>
      <c r="E115" s="21">
        <v>12124081</v>
      </c>
      <c r="F115" s="126"/>
      <c r="G115" s="20">
        <f t="shared" si="30"/>
        <v>132.62101970049989</v>
      </c>
      <c r="H115" s="126"/>
      <c r="I115" s="20">
        <f>IF(G115,G115/G$195*100,0)</f>
        <v>89.951845949744609</v>
      </c>
      <c r="J115" s="126"/>
      <c r="K115" s="21">
        <v>4629849</v>
      </c>
      <c r="L115" s="126"/>
      <c r="M115" s="20">
        <f t="shared" si="17"/>
        <v>50.644275260066287</v>
      </c>
      <c r="N115" s="126"/>
      <c r="O115" s="20">
        <f>IF(M115,M115/M$195*100,0)</f>
        <v>73.786015547271305</v>
      </c>
      <c r="P115" s="126"/>
      <c r="Q115" s="21">
        <v>53331727</v>
      </c>
      <c r="R115" s="126"/>
      <c r="S115" s="20">
        <f t="shared" si="18"/>
        <v>583.37683632505275</v>
      </c>
      <c r="T115" s="126"/>
      <c r="U115" s="20">
        <f>IF(S115,S115/S$195*100,0)</f>
        <v>92.122340564679689</v>
      </c>
      <c r="V115" s="126"/>
      <c r="W115" s="21">
        <v>13664623</v>
      </c>
      <c r="X115" s="126"/>
      <c r="Y115" s="20">
        <f t="shared" si="19"/>
        <v>149.47246196086152</v>
      </c>
      <c r="Z115" s="126"/>
      <c r="AA115" s="20">
        <f>IF(Y115,Y115/Y$195*100,0)</f>
        <v>83.194445489569958</v>
      </c>
      <c r="AB115" s="126"/>
      <c r="AC115" s="21">
        <v>20277674</v>
      </c>
      <c r="AD115" s="126"/>
      <c r="AE115" s="20">
        <f t="shared" si="20"/>
        <v>221.81028013870201</v>
      </c>
      <c r="AF115" s="126"/>
      <c r="AG115" s="20">
        <f>IF(AE115,AE115/AE$195*100,0)</f>
        <v>48.584846909043023</v>
      </c>
      <c r="AH115" s="266"/>
      <c r="AI115" s="126"/>
      <c r="AJ115" s="21">
        <v>205236834</v>
      </c>
      <c r="AK115" s="126"/>
      <c r="AL115" s="20">
        <f t="shared" si="21"/>
        <v>2245.0128966626194</v>
      </c>
      <c r="AM115" s="126"/>
      <c r="AN115" s="20">
        <f>IF(AL115,AL115/AL$195*100,0)</f>
        <v>93.536866188781403</v>
      </c>
      <c r="AO115" s="126"/>
      <c r="AP115" s="21">
        <v>6907012</v>
      </c>
      <c r="AQ115" s="126"/>
      <c r="AR115" s="20">
        <f t="shared" si="22"/>
        <v>75.55335324166748</v>
      </c>
      <c r="AS115" s="126"/>
      <c r="AT115" s="20">
        <f>IF(AR115,AR115/AR$195*100,0)</f>
        <v>70.154020188045337</v>
      </c>
      <c r="AU115" s="126"/>
      <c r="AV115" s="21">
        <v>1628830</v>
      </c>
      <c r="AW115" s="126"/>
      <c r="AX115" s="20">
        <f t="shared" si="23"/>
        <v>17.817193362430128</v>
      </c>
      <c r="AY115" s="126"/>
      <c r="AZ115" s="20">
        <f>IF(AX115,AX115/AX$195*100,0)</f>
        <v>9.1943647365895131</v>
      </c>
      <c r="BA115" s="126"/>
      <c r="BB115" s="21">
        <v>0</v>
      </c>
      <c r="BC115" s="126"/>
      <c r="BD115" s="20">
        <f t="shared" si="24"/>
        <v>0</v>
      </c>
      <c r="BE115" s="126"/>
      <c r="BF115" s="20">
        <f>IF(BD115,BD115/BD$195*100,0)</f>
        <v>0</v>
      </c>
      <c r="BG115" s="126"/>
      <c r="BH115" s="21">
        <f>(E115+K115+Q115+W115+AC115+AJ115+AP115+AV115+BB115)</f>
        <v>317800630</v>
      </c>
      <c r="BI115" s="126"/>
      <c r="BJ115" s="94">
        <v>34</v>
      </c>
      <c r="BK115" s="126"/>
      <c r="BL115" s="28">
        <v>91419</v>
      </c>
      <c r="BM115" s="126"/>
      <c r="BN115" s="28">
        <f>IF(E115,BL115,0)</f>
        <v>91419</v>
      </c>
      <c r="BO115" s="126"/>
      <c r="BP115" s="28">
        <f>IF(K115,BL115,0)</f>
        <v>91419</v>
      </c>
      <c r="BQ115" s="126"/>
      <c r="BR115" s="28">
        <f>IF(Q115,BL115,0)</f>
        <v>91419</v>
      </c>
      <c r="BS115" s="126"/>
      <c r="BT115" s="28">
        <f>IF(W115,BL115,0)</f>
        <v>91419</v>
      </c>
      <c r="BU115" s="126"/>
      <c r="BV115" s="28">
        <f>IF(AC115,BL115,0)</f>
        <v>91419</v>
      </c>
      <c r="BW115" s="126"/>
      <c r="BX115" s="28">
        <f>IF(AJ115,BL115,0)</f>
        <v>91419</v>
      </c>
      <c r="BY115" s="126"/>
      <c r="BZ115" s="28">
        <f>IF(AP115,BL115,0)</f>
        <v>91419</v>
      </c>
      <c r="CA115" s="126"/>
      <c r="CB115" s="28">
        <f>IF(AV115,BL115,0)</f>
        <v>91419</v>
      </c>
      <c r="CC115" s="126"/>
      <c r="CD115" s="28">
        <f>IF(BB115,$BL115,0)</f>
        <v>0</v>
      </c>
    </row>
    <row r="116" spans="1:82" ht="11.25" x14ac:dyDescent="0.25">
      <c r="A116" s="94">
        <v>35</v>
      </c>
      <c r="B116" s="265"/>
      <c r="C116" s="94" t="s">
        <v>155</v>
      </c>
      <c r="D116" s="126"/>
      <c r="E116" s="21">
        <v>2001351</v>
      </c>
      <c r="F116" s="126"/>
      <c r="G116" s="20">
        <f t="shared" si="30"/>
        <v>119.22028950973969</v>
      </c>
      <c r="H116" s="126"/>
      <c r="I116" s="20">
        <f>IF(G116,G116/G$195*100,0)</f>
        <v>80.862635050480122</v>
      </c>
      <c r="J116" s="126"/>
      <c r="K116" s="21">
        <v>1575546</v>
      </c>
      <c r="L116" s="126"/>
      <c r="M116" s="20">
        <f t="shared" si="17"/>
        <v>93.855125990349677</v>
      </c>
      <c r="N116" s="126"/>
      <c r="O116" s="20">
        <f>IF(M116,M116/M$195*100,0)</f>
        <v>136.74192689999182</v>
      </c>
      <c r="P116" s="126"/>
      <c r="Q116" s="21">
        <v>5582679</v>
      </c>
      <c r="R116" s="126"/>
      <c r="S116" s="20">
        <f t="shared" si="18"/>
        <v>332.55965926014176</v>
      </c>
      <c r="T116" s="126"/>
      <c r="U116" s="20">
        <f>IF(S116,S116/S$195*100,0)</f>
        <v>52.515239345852926</v>
      </c>
      <c r="V116" s="126"/>
      <c r="W116" s="21">
        <v>1541262</v>
      </c>
      <c r="X116" s="126"/>
      <c r="Y116" s="20">
        <f t="shared" si="19"/>
        <v>91.812831357598142</v>
      </c>
      <c r="Z116" s="126"/>
      <c r="AA116" s="20">
        <f>IF(Y116,Y116/Y$195*100,0)</f>
        <v>51.101838381593168</v>
      </c>
      <c r="AB116" s="126"/>
      <c r="AC116" s="21">
        <v>11681561</v>
      </c>
      <c r="AD116" s="126"/>
      <c r="AE116" s="20">
        <f t="shared" si="20"/>
        <v>695.8694823375231</v>
      </c>
      <c r="AF116" s="126"/>
      <c r="AG116" s="20">
        <f>IF(AE116,AE116/AE$195*100,0)</f>
        <v>152.42175541594546</v>
      </c>
      <c r="AH116" s="266"/>
      <c r="AI116" s="126"/>
      <c r="AJ116" s="21">
        <v>39726527</v>
      </c>
      <c r="AK116" s="126"/>
      <c r="AL116" s="20">
        <f t="shared" si="21"/>
        <v>2366.5054506463334</v>
      </c>
      <c r="AM116" s="126"/>
      <c r="AN116" s="20">
        <f>IF(AL116,AL116/AL$195*100,0)</f>
        <v>98.598767072202364</v>
      </c>
      <c r="AO116" s="126"/>
      <c r="AP116" s="21">
        <v>793943</v>
      </c>
      <c r="AQ116" s="126"/>
      <c r="AR116" s="20">
        <f t="shared" si="22"/>
        <v>47.295109310776198</v>
      </c>
      <c r="AS116" s="126"/>
      <c r="AT116" s="20">
        <f>IF(AR116,AR116/AR$195*100,0)</f>
        <v>43.915218994597424</v>
      </c>
      <c r="AU116" s="126"/>
      <c r="AV116" s="21">
        <v>2955853</v>
      </c>
      <c r="AW116" s="126"/>
      <c r="AX116" s="20">
        <f t="shared" si="23"/>
        <v>176.07988324298563</v>
      </c>
      <c r="AY116" s="126"/>
      <c r="AZ116" s="20">
        <f>IF(AX116,AX116/AX$195*100,0)</f>
        <v>90.864068003317371</v>
      </c>
      <c r="BA116" s="126"/>
      <c r="BB116" s="21">
        <v>0</v>
      </c>
      <c r="BC116" s="126"/>
      <c r="BD116" s="20">
        <f t="shared" si="24"/>
        <v>0</v>
      </c>
      <c r="BE116" s="126"/>
      <c r="BF116" s="20">
        <f>IF(BD116,BD116/BD$195*100,0)</f>
        <v>0</v>
      </c>
      <c r="BG116" s="126"/>
      <c r="BH116" s="21">
        <f>(E116+K116+Q116+W116+AC116+AJ116+AP116+AV116+BB116)</f>
        <v>65858722</v>
      </c>
      <c r="BI116" s="126"/>
      <c r="BJ116" s="94">
        <v>35</v>
      </c>
      <c r="BK116" s="126"/>
      <c r="BL116" s="28">
        <v>16787</v>
      </c>
      <c r="BM116" s="126"/>
      <c r="BN116" s="28">
        <f>IF(E116,BL116,0)</f>
        <v>16787</v>
      </c>
      <c r="BO116" s="126"/>
      <c r="BP116" s="28">
        <f>IF(K116,BL116,0)</f>
        <v>16787</v>
      </c>
      <c r="BQ116" s="126"/>
      <c r="BR116" s="28">
        <f>IF(Q116,BL116,0)</f>
        <v>16787</v>
      </c>
      <c r="BS116" s="126"/>
      <c r="BT116" s="28">
        <f>IF(W116,BL116,0)</f>
        <v>16787</v>
      </c>
      <c r="BU116" s="126"/>
      <c r="BV116" s="28">
        <f>IF(AC116,BL116,0)</f>
        <v>16787</v>
      </c>
      <c r="BW116" s="126"/>
      <c r="BX116" s="28">
        <f>IF(AJ116,BL116,0)</f>
        <v>16787</v>
      </c>
      <c r="BY116" s="126"/>
      <c r="BZ116" s="28">
        <f>IF(AP116,BL116,0)</f>
        <v>16787</v>
      </c>
      <c r="CA116" s="126"/>
      <c r="CB116" s="28">
        <f>IF(AV116,BL116,0)</f>
        <v>16787</v>
      </c>
      <c r="CC116" s="126"/>
      <c r="CD116" s="28">
        <f>IF(BB116,$BL116,0)</f>
        <v>0</v>
      </c>
    </row>
    <row r="117" spans="1:82" ht="11.25" x14ac:dyDescent="0.25">
      <c r="A117" s="94">
        <v>36</v>
      </c>
      <c r="B117" s="265"/>
      <c r="C117" s="94" t="s">
        <v>156</v>
      </c>
      <c r="D117" s="126"/>
      <c r="E117" s="21">
        <v>7171229</v>
      </c>
      <c r="F117" s="126"/>
      <c r="G117" s="20">
        <f t="shared" ref="G117:G121" si="31">IFERROR(E117/$BL117,0)</f>
        <v>185.25041977732428</v>
      </c>
      <c r="H117" s="126"/>
      <c r="I117" s="20">
        <f>IF(G117,G117/G$195*100,0)</f>
        <v>125.64838710761765</v>
      </c>
      <c r="J117" s="126"/>
      <c r="K117" s="21">
        <v>2580608</v>
      </c>
      <c r="L117" s="126"/>
      <c r="M117" s="20">
        <f t="shared" si="17"/>
        <v>66.663428999509179</v>
      </c>
      <c r="N117" s="126"/>
      <c r="O117" s="20">
        <f>IF(M117,M117/M$195*100,0)</f>
        <v>97.125070569837263</v>
      </c>
      <c r="P117" s="126"/>
      <c r="Q117" s="21">
        <v>18590998</v>
      </c>
      <c r="R117" s="126"/>
      <c r="S117" s="20">
        <f t="shared" si="18"/>
        <v>480.25103975614167</v>
      </c>
      <c r="T117" s="126"/>
      <c r="U117" s="20">
        <f>IF(S117,S117/S$195*100,0)</f>
        <v>75.837515455114186</v>
      </c>
      <c r="V117" s="126"/>
      <c r="W117" s="21">
        <v>2411409</v>
      </c>
      <c r="X117" s="126"/>
      <c r="Y117" s="20">
        <f t="shared" si="19"/>
        <v>62.292604169357546</v>
      </c>
      <c r="Z117" s="126"/>
      <c r="AA117" s="20">
        <f>IF(Y117,Y117/Y$195*100,0)</f>
        <v>34.671260471564018</v>
      </c>
      <c r="AB117" s="126"/>
      <c r="AC117" s="21">
        <v>11150097</v>
      </c>
      <c r="AD117" s="126"/>
      <c r="AE117" s="20">
        <f t="shared" si="20"/>
        <v>288.03433132701298</v>
      </c>
      <c r="AF117" s="126"/>
      <c r="AG117" s="20">
        <f>IF(AE117,AE117/AE$195*100,0)</f>
        <v>63.090420711432905</v>
      </c>
      <c r="AH117" s="266"/>
      <c r="AI117" s="126"/>
      <c r="AJ117" s="21">
        <v>70812809</v>
      </c>
      <c r="AK117" s="126"/>
      <c r="AL117" s="20">
        <f t="shared" si="21"/>
        <v>1829.2683991630286</v>
      </c>
      <c r="AM117" s="126"/>
      <c r="AN117" s="20">
        <f>IF(AL117,AL117/AL$195*100,0)</f>
        <v>76.215167284890697</v>
      </c>
      <c r="AO117" s="126"/>
      <c r="AP117" s="21">
        <v>4348426</v>
      </c>
      <c r="AQ117" s="126"/>
      <c r="AR117" s="20">
        <f t="shared" si="22"/>
        <v>112.33050037457053</v>
      </c>
      <c r="AS117" s="126"/>
      <c r="AT117" s="20">
        <f>IF(AR117,AR117/AR$195*100,0)</f>
        <v>104.30293101358757</v>
      </c>
      <c r="AU117" s="126"/>
      <c r="AV117" s="21">
        <v>6536926</v>
      </c>
      <c r="AW117" s="126"/>
      <c r="AX117" s="20">
        <f t="shared" si="23"/>
        <v>168.86481878535815</v>
      </c>
      <c r="AY117" s="126"/>
      <c r="AZ117" s="20">
        <f>IF(AX117,AX117/AX$195*100,0)</f>
        <v>87.140814128702488</v>
      </c>
      <c r="BA117" s="126"/>
      <c r="BB117" s="21">
        <v>0</v>
      </c>
      <c r="BC117" s="126"/>
      <c r="BD117" s="20">
        <f t="shared" si="24"/>
        <v>0</v>
      </c>
      <c r="BE117" s="126"/>
      <c r="BF117" s="20">
        <f>IF(BD117,BD117/BD$195*100,0)</f>
        <v>0</v>
      </c>
      <c r="BG117" s="126"/>
      <c r="BH117" s="21">
        <f>(E117+K117+Q117+W117+AC117+AJ117+AP117+AV117+BB117)</f>
        <v>123602502</v>
      </c>
      <c r="BI117" s="126"/>
      <c r="BJ117" s="94">
        <v>36</v>
      </c>
      <c r="BK117" s="126"/>
      <c r="BL117" s="28">
        <v>38711</v>
      </c>
      <c r="BM117" s="126"/>
      <c r="BN117" s="28">
        <f>IF(E117,BL117,0)</f>
        <v>38711</v>
      </c>
      <c r="BO117" s="126"/>
      <c r="BP117" s="28">
        <f>IF(K117,BL117,0)</f>
        <v>38711</v>
      </c>
      <c r="BQ117" s="126"/>
      <c r="BR117" s="28">
        <f>IF(Q117,BL117,0)</f>
        <v>38711</v>
      </c>
      <c r="BS117" s="126"/>
      <c r="BT117" s="28">
        <f>IF(W117,BL117,0)</f>
        <v>38711</v>
      </c>
      <c r="BU117" s="126"/>
      <c r="BV117" s="28">
        <f>IF(AC117,BL117,0)</f>
        <v>38711</v>
      </c>
      <c r="BW117" s="126"/>
      <c r="BX117" s="28">
        <f>IF(AJ117,BL117,0)</f>
        <v>38711</v>
      </c>
      <c r="BY117" s="126"/>
      <c r="BZ117" s="28">
        <f>IF(AP117,BL117,0)</f>
        <v>38711</v>
      </c>
      <c r="CA117" s="126"/>
      <c r="CB117" s="28">
        <f>IF(AV117,BL117,0)</f>
        <v>38711</v>
      </c>
      <c r="CC117" s="126"/>
      <c r="CD117" s="28">
        <f>IF(BB117,$BL117,0)</f>
        <v>0</v>
      </c>
    </row>
    <row r="118" spans="1:82" ht="11.25" x14ac:dyDescent="0.25">
      <c r="A118" s="94">
        <v>37</v>
      </c>
      <c r="B118" s="265"/>
      <c r="C118" s="94" t="s">
        <v>157</v>
      </c>
      <c r="D118" s="126"/>
      <c r="E118" s="21">
        <v>6031971</v>
      </c>
      <c r="F118" s="126"/>
      <c r="G118" s="20">
        <f t="shared" si="31"/>
        <v>243.94269422089215</v>
      </c>
      <c r="H118" s="126"/>
      <c r="I118" s="20">
        <f>IF(G118,G118/G$195*100,0)</f>
        <v>165.45714774835679</v>
      </c>
      <c r="J118" s="126"/>
      <c r="K118" s="21">
        <v>2119013</v>
      </c>
      <c r="L118" s="126"/>
      <c r="M118" s="20">
        <f t="shared" si="17"/>
        <v>85.696323856513118</v>
      </c>
      <c r="N118" s="126"/>
      <c r="O118" s="20">
        <f>IF(M118,M118/M$195*100,0)</f>
        <v>124.8549861154119</v>
      </c>
      <c r="P118" s="126"/>
      <c r="Q118" s="21">
        <v>19266611</v>
      </c>
      <c r="R118" s="126"/>
      <c r="S118" s="20">
        <f t="shared" si="18"/>
        <v>779.1730092611316</v>
      </c>
      <c r="T118" s="126"/>
      <c r="U118" s="20">
        <f>IF(S118,S118/S$195*100,0)</f>
        <v>123.0409520030471</v>
      </c>
      <c r="V118" s="126"/>
      <c r="W118" s="21">
        <v>3775901</v>
      </c>
      <c r="X118" s="126"/>
      <c r="Y118" s="20">
        <f t="shared" si="19"/>
        <v>152.70356290694383</v>
      </c>
      <c r="Z118" s="126"/>
      <c r="AA118" s="20">
        <f>IF(Y118,Y118/Y$195*100,0)</f>
        <v>84.992834624289159</v>
      </c>
      <c r="AB118" s="126"/>
      <c r="AC118" s="21">
        <v>7926733</v>
      </c>
      <c r="AD118" s="126"/>
      <c r="AE118" s="20">
        <f t="shared" si="20"/>
        <v>320.56994378614468</v>
      </c>
      <c r="AF118" s="126"/>
      <c r="AG118" s="20">
        <f>IF(AE118,AE118/AE$195*100,0)</f>
        <v>70.216951318717662</v>
      </c>
      <c r="AH118" s="266"/>
      <c r="AI118" s="126"/>
      <c r="AJ118" s="21">
        <v>40280823</v>
      </c>
      <c r="AK118" s="126"/>
      <c r="AL118" s="20">
        <f t="shared" si="21"/>
        <v>1629.0218384761597</v>
      </c>
      <c r="AM118" s="126"/>
      <c r="AN118" s="20">
        <f>IF(AL118,AL118/AL$195*100,0)</f>
        <v>67.872036704404707</v>
      </c>
      <c r="AO118" s="126"/>
      <c r="AP118" s="21">
        <v>1437684</v>
      </c>
      <c r="AQ118" s="126"/>
      <c r="AR118" s="20">
        <f t="shared" si="22"/>
        <v>58.142273628017954</v>
      </c>
      <c r="AS118" s="126"/>
      <c r="AT118" s="20">
        <f>IF(AR118,AR118/AR$195*100,0)</f>
        <v>53.987203252672003</v>
      </c>
      <c r="AU118" s="126"/>
      <c r="AV118" s="21">
        <v>2179445</v>
      </c>
      <c r="AW118" s="126"/>
      <c r="AX118" s="20">
        <f t="shared" si="23"/>
        <v>88.140291988514576</v>
      </c>
      <c r="AY118" s="126"/>
      <c r="AZ118" s="20">
        <f>IF(AX118,AX118/AX$195*100,0)</f>
        <v>45.483818693954511</v>
      </c>
      <c r="BA118" s="126"/>
      <c r="BB118" s="21">
        <v>0</v>
      </c>
      <c r="BC118" s="126"/>
      <c r="BD118" s="20">
        <f t="shared" si="24"/>
        <v>0</v>
      </c>
      <c r="BE118" s="126"/>
      <c r="BF118" s="20">
        <f>IF(BD118,BD118/BD$195*100,0)</f>
        <v>0</v>
      </c>
      <c r="BG118" s="126"/>
      <c r="BH118" s="21">
        <f>(E118+K118+Q118+W118+AC118+AJ118+AP118+AV118+BB118)</f>
        <v>83018181</v>
      </c>
      <c r="BI118" s="126"/>
      <c r="BJ118" s="94">
        <v>37</v>
      </c>
      <c r="BK118" s="126"/>
      <c r="BL118" s="28">
        <v>24727</v>
      </c>
      <c r="BM118" s="126"/>
      <c r="BN118" s="28">
        <f>IF(E118,BL118,0)</f>
        <v>24727</v>
      </c>
      <c r="BO118" s="126"/>
      <c r="BP118" s="28">
        <f>IF(K118,BL118,0)</f>
        <v>24727</v>
      </c>
      <c r="BQ118" s="126"/>
      <c r="BR118" s="28">
        <f>IF(Q118,BL118,0)</f>
        <v>24727</v>
      </c>
      <c r="BS118" s="126"/>
      <c r="BT118" s="28">
        <f>IF(W118,BL118,0)</f>
        <v>24727</v>
      </c>
      <c r="BU118" s="126"/>
      <c r="BV118" s="28">
        <f>IF(AC118,BL118,0)</f>
        <v>24727</v>
      </c>
      <c r="BW118" s="126"/>
      <c r="BX118" s="28">
        <f>IF(AJ118,BL118,0)</f>
        <v>24727</v>
      </c>
      <c r="BY118" s="126"/>
      <c r="BZ118" s="28">
        <f>IF(AP118,BL118,0)</f>
        <v>24727</v>
      </c>
      <c r="CA118" s="126"/>
      <c r="CB118" s="28">
        <f>IF(AV118,BL118,0)</f>
        <v>24727</v>
      </c>
      <c r="CC118" s="126"/>
      <c r="CD118" s="28">
        <f>IF(BB118,$BL118,0)</f>
        <v>0</v>
      </c>
    </row>
    <row r="119" spans="1:82" ht="11.25" x14ac:dyDescent="0.25">
      <c r="A119" s="94">
        <v>38</v>
      </c>
      <c r="B119" s="265"/>
      <c r="C119" s="94" t="s">
        <v>158</v>
      </c>
      <c r="D119" s="126"/>
      <c r="E119" s="21">
        <v>2154193</v>
      </c>
      <c r="F119" s="126"/>
      <c r="G119" s="20">
        <f t="shared" si="31"/>
        <v>140.49390204134872</v>
      </c>
      <c r="H119" s="126"/>
      <c r="I119" s="20">
        <f>IF(G119,G119/G$195*100,0)</f>
        <v>95.291725714685299</v>
      </c>
      <c r="J119" s="126"/>
      <c r="K119" s="21">
        <v>1694865</v>
      </c>
      <c r="L119" s="126"/>
      <c r="M119" s="20">
        <f t="shared" si="17"/>
        <v>110.53707689297593</v>
      </c>
      <c r="N119" s="126"/>
      <c r="O119" s="20">
        <f>IF(M119,M119/M$195*100,0)</f>
        <v>161.04664213856836</v>
      </c>
      <c r="P119" s="126"/>
      <c r="Q119" s="21">
        <v>4939128</v>
      </c>
      <c r="R119" s="126"/>
      <c r="S119" s="20">
        <f t="shared" si="18"/>
        <v>322.12404617491683</v>
      </c>
      <c r="T119" s="126"/>
      <c r="U119" s="20">
        <f>IF(S119,S119/S$195*100,0)</f>
        <v>50.867328351144415</v>
      </c>
      <c r="V119" s="126"/>
      <c r="W119" s="21">
        <v>3150647</v>
      </c>
      <c r="X119" s="126"/>
      <c r="Y119" s="20">
        <f t="shared" si="19"/>
        <v>205.48144524880976</v>
      </c>
      <c r="Z119" s="126"/>
      <c r="AA119" s="20">
        <f>IF(Y119,Y119/Y$195*100,0)</f>
        <v>114.3683235802081</v>
      </c>
      <c r="AB119" s="126"/>
      <c r="AC119" s="21">
        <v>9245700</v>
      </c>
      <c r="AD119" s="126"/>
      <c r="AE119" s="20">
        <f t="shared" si="20"/>
        <v>602.9935433378987</v>
      </c>
      <c r="AF119" s="126"/>
      <c r="AG119" s="20">
        <f>IF(AE119,AE119/AE$195*100,0)</f>
        <v>132.0784094041704</v>
      </c>
      <c r="AH119" s="266"/>
      <c r="AI119" s="126"/>
      <c r="AJ119" s="21">
        <v>26580683</v>
      </c>
      <c r="AK119" s="126"/>
      <c r="AL119" s="20">
        <f t="shared" si="21"/>
        <v>1733.5604904454444</v>
      </c>
      <c r="AM119" s="126"/>
      <c r="AN119" s="20">
        <f>IF(AL119,AL119/AL$195*100,0)</f>
        <v>72.227565314214743</v>
      </c>
      <c r="AO119" s="126"/>
      <c r="AP119" s="21">
        <v>767244</v>
      </c>
      <c r="AQ119" s="126"/>
      <c r="AR119" s="20">
        <f t="shared" si="22"/>
        <v>50.038739972608099</v>
      </c>
      <c r="AS119" s="126"/>
      <c r="AT119" s="20">
        <f>IF(AR119,AR119/AR$195*100,0)</f>
        <v>46.46277926267755</v>
      </c>
      <c r="AU119" s="126"/>
      <c r="AV119" s="21">
        <v>1207817</v>
      </c>
      <c r="AW119" s="126"/>
      <c r="AX119" s="20">
        <f t="shared" si="23"/>
        <v>78.772386356225141</v>
      </c>
      <c r="AY119" s="126"/>
      <c r="AZ119" s="20">
        <f>IF(AX119,AX119/AX$195*100,0)</f>
        <v>40.649615043067456</v>
      </c>
      <c r="BA119" s="126"/>
      <c r="BB119" s="21">
        <v>0</v>
      </c>
      <c r="BC119" s="126"/>
      <c r="BD119" s="20">
        <f t="shared" si="24"/>
        <v>0</v>
      </c>
      <c r="BE119" s="126"/>
      <c r="BF119" s="20">
        <f>IF(BD119,BD119/BD$195*100,0)</f>
        <v>0</v>
      </c>
      <c r="BG119" s="126"/>
      <c r="BH119" s="21">
        <f>(E119+K119+Q119+W119+AC119+AJ119+AP119+AV119+BB119)</f>
        <v>49740277</v>
      </c>
      <c r="BI119" s="126"/>
      <c r="BJ119" s="94">
        <v>38</v>
      </c>
      <c r="BK119" s="126"/>
      <c r="BL119" s="28">
        <v>15333</v>
      </c>
      <c r="BM119" s="126"/>
      <c r="BN119" s="28">
        <f>IF(E119,BL119,0)</f>
        <v>15333</v>
      </c>
      <c r="BO119" s="126"/>
      <c r="BP119" s="28">
        <f>IF(K119,BL119,0)</f>
        <v>15333</v>
      </c>
      <c r="BQ119" s="126"/>
      <c r="BR119" s="28">
        <f>IF(Q119,BL119,0)</f>
        <v>15333</v>
      </c>
      <c r="BS119" s="126"/>
      <c r="BT119" s="28">
        <f>IF(W119,BL119,0)</f>
        <v>15333</v>
      </c>
      <c r="BU119" s="126"/>
      <c r="BV119" s="28">
        <f>IF(AC119,BL119,0)</f>
        <v>15333</v>
      </c>
      <c r="BW119" s="126"/>
      <c r="BX119" s="28">
        <f>IF(AJ119,BL119,0)</f>
        <v>15333</v>
      </c>
      <c r="BY119" s="126"/>
      <c r="BZ119" s="28">
        <f>IF(AP119,BL119,0)</f>
        <v>15333</v>
      </c>
      <c r="CA119" s="126"/>
      <c r="CB119" s="28">
        <f>IF(AV119,BL119,0)</f>
        <v>15333</v>
      </c>
      <c r="CC119" s="126"/>
      <c r="CD119" s="28">
        <f>IF(BB119,$BL119,0)</f>
        <v>0</v>
      </c>
    </row>
    <row r="120" spans="1:82" ht="11.25" x14ac:dyDescent="0.25">
      <c r="A120" s="94">
        <v>39</v>
      </c>
      <c r="B120" s="265"/>
      <c r="C120" s="94" t="s">
        <v>159</v>
      </c>
      <c r="D120" s="126"/>
      <c r="E120" s="21">
        <v>2486978</v>
      </c>
      <c r="F120" s="126"/>
      <c r="G120" s="20">
        <f t="shared" si="31"/>
        <v>121.00905021409109</v>
      </c>
      <c r="H120" s="126"/>
      <c r="I120" s="20">
        <f>IF(G120,G120/G$195*100,0)</f>
        <v>82.075884109205077</v>
      </c>
      <c r="J120" s="126"/>
      <c r="K120" s="21">
        <v>1706015</v>
      </c>
      <c r="L120" s="126"/>
      <c r="M120" s="20">
        <f t="shared" si="17"/>
        <v>83.009682755936169</v>
      </c>
      <c r="N120" s="126"/>
      <c r="O120" s="20">
        <f>IF(M120,M120/M$195*100,0)</f>
        <v>120.94069292039364</v>
      </c>
      <c r="P120" s="126"/>
      <c r="Q120" s="21">
        <v>11049507</v>
      </c>
      <c r="R120" s="126"/>
      <c r="S120" s="20">
        <f t="shared" si="18"/>
        <v>537.63658038147139</v>
      </c>
      <c r="T120" s="126"/>
      <c r="U120" s="20">
        <f>IF(S120,S120/S$195*100,0)</f>
        <v>84.899394480474214</v>
      </c>
      <c r="V120" s="126"/>
      <c r="W120" s="21">
        <v>3816895</v>
      </c>
      <c r="X120" s="126"/>
      <c r="Y120" s="20">
        <f t="shared" si="19"/>
        <v>185.71890813546128</v>
      </c>
      <c r="Z120" s="126"/>
      <c r="AA120" s="20">
        <f>IF(Y120,Y120/Y$195*100,0)</f>
        <v>103.36875018024243</v>
      </c>
      <c r="AB120" s="126"/>
      <c r="AC120" s="21">
        <v>6687417</v>
      </c>
      <c r="AD120" s="126"/>
      <c r="AE120" s="20">
        <f t="shared" si="20"/>
        <v>325.39008369015181</v>
      </c>
      <c r="AF120" s="126"/>
      <c r="AG120" s="20">
        <f>IF(AE120,AE120/AE$195*100,0)</f>
        <v>71.272744400850357</v>
      </c>
      <c r="AH120" s="266"/>
      <c r="AI120" s="126"/>
      <c r="AJ120" s="21">
        <v>40181379</v>
      </c>
      <c r="AK120" s="126"/>
      <c r="AL120" s="20">
        <f t="shared" si="21"/>
        <v>1955.107970027248</v>
      </c>
      <c r="AM120" s="126"/>
      <c r="AN120" s="20">
        <f>IF(AL120,AL120/AL$195*100,0)</f>
        <v>81.458183536012513</v>
      </c>
      <c r="AO120" s="126"/>
      <c r="AP120" s="21">
        <v>683717</v>
      </c>
      <c r="AQ120" s="126"/>
      <c r="AR120" s="20">
        <f t="shared" si="22"/>
        <v>33.26766251459712</v>
      </c>
      <c r="AS120" s="126"/>
      <c r="AT120" s="20">
        <f>IF(AR120,AR120/AR$195*100,0)</f>
        <v>30.89022746869966</v>
      </c>
      <c r="AU120" s="126"/>
      <c r="AV120" s="21">
        <v>1374333</v>
      </c>
      <c r="AW120" s="126"/>
      <c r="AX120" s="20">
        <f t="shared" si="23"/>
        <v>66.871010120669524</v>
      </c>
      <c r="AY120" s="126"/>
      <c r="AZ120" s="20">
        <f>IF(AX120,AX120/AX$195*100,0)</f>
        <v>34.508042026982046</v>
      </c>
      <c r="BA120" s="126"/>
      <c r="BB120" s="21">
        <v>0</v>
      </c>
      <c r="BC120" s="126"/>
      <c r="BD120" s="20">
        <f t="shared" si="24"/>
        <v>0</v>
      </c>
      <c r="BE120" s="126"/>
      <c r="BF120" s="20">
        <f>IF(BD120,BD120/BD$195*100,0)</f>
        <v>0</v>
      </c>
      <c r="BG120" s="126"/>
      <c r="BH120" s="21">
        <f>(E120+K120+Q120+W120+AC120+AJ120+AP120+AV120+BB120)</f>
        <v>67986241</v>
      </c>
      <c r="BI120" s="126"/>
      <c r="BJ120" s="94">
        <v>39</v>
      </c>
      <c r="BK120" s="126"/>
      <c r="BL120" s="28">
        <v>20552</v>
      </c>
      <c r="BM120" s="126"/>
      <c r="BN120" s="28">
        <f>IF(E120,BL120,0)</f>
        <v>20552</v>
      </c>
      <c r="BO120" s="126"/>
      <c r="BP120" s="28">
        <f>IF(K120,BL120,0)</f>
        <v>20552</v>
      </c>
      <c r="BQ120" s="126"/>
      <c r="BR120" s="28">
        <f>IF(Q120,BL120,0)</f>
        <v>20552</v>
      </c>
      <c r="BS120" s="126"/>
      <c r="BT120" s="28">
        <f>IF(W120,BL120,0)</f>
        <v>20552</v>
      </c>
      <c r="BU120" s="126"/>
      <c r="BV120" s="28">
        <f>IF(AC120,BL120,0)</f>
        <v>20552</v>
      </c>
      <c r="BW120" s="126"/>
      <c r="BX120" s="28">
        <f>IF(AJ120,BL120,0)</f>
        <v>20552</v>
      </c>
      <c r="BY120" s="126"/>
      <c r="BZ120" s="28">
        <f>IF(AP120,BL120,0)</f>
        <v>20552</v>
      </c>
      <c r="CA120" s="126"/>
      <c r="CB120" s="28">
        <f>IF(AV120,BL120,0)</f>
        <v>20552</v>
      </c>
      <c r="CC120" s="126"/>
      <c r="CD120" s="28">
        <f>IF(BB120,$BL120,0)</f>
        <v>0</v>
      </c>
    </row>
    <row r="121" spans="1:82" ht="11.25" x14ac:dyDescent="0.25">
      <c r="A121" s="94">
        <v>40</v>
      </c>
      <c r="B121" s="265"/>
      <c r="C121" s="94" t="s">
        <v>160</v>
      </c>
      <c r="D121" s="126"/>
      <c r="E121" s="21">
        <v>0</v>
      </c>
      <c r="F121" s="126"/>
      <c r="G121" s="20">
        <f t="shared" si="31"/>
        <v>0</v>
      </c>
      <c r="H121" s="126"/>
      <c r="I121" s="20">
        <f>IF(G121,G121/G$195*100,0)</f>
        <v>0</v>
      </c>
      <c r="J121" s="126"/>
      <c r="K121" s="21">
        <v>0</v>
      </c>
      <c r="L121" s="126"/>
      <c r="M121" s="20">
        <f t="shared" si="17"/>
        <v>0</v>
      </c>
      <c r="N121" s="126"/>
      <c r="O121" s="20">
        <f>IF(M121,M121/M$195*100,0)</f>
        <v>0</v>
      </c>
      <c r="P121" s="126"/>
      <c r="Q121" s="21">
        <v>0</v>
      </c>
      <c r="R121" s="126"/>
      <c r="S121" s="20">
        <f t="shared" si="18"/>
        <v>0</v>
      </c>
      <c r="T121" s="126"/>
      <c r="U121" s="20">
        <f>IF(S121,S121/S$195*100,0)</f>
        <v>0</v>
      </c>
      <c r="V121" s="126"/>
      <c r="W121" s="21">
        <v>0</v>
      </c>
      <c r="X121" s="126"/>
      <c r="Y121" s="20">
        <f t="shared" si="19"/>
        <v>0</v>
      </c>
      <c r="Z121" s="126"/>
      <c r="AA121" s="20">
        <f>IF(Y121,Y121/Y$195*100,0)</f>
        <v>0</v>
      </c>
      <c r="AB121" s="126"/>
      <c r="AC121" s="21">
        <v>0</v>
      </c>
      <c r="AD121" s="126"/>
      <c r="AE121" s="20">
        <f t="shared" si="20"/>
        <v>0</v>
      </c>
      <c r="AF121" s="126"/>
      <c r="AG121" s="20">
        <f>IF(AE121,AE121/AE$195*100,0)</f>
        <v>0</v>
      </c>
      <c r="AH121" s="266"/>
      <c r="AI121" s="126"/>
      <c r="AJ121" s="21">
        <v>0</v>
      </c>
      <c r="AK121" s="126"/>
      <c r="AL121" s="20">
        <f t="shared" si="21"/>
        <v>0</v>
      </c>
      <c r="AM121" s="126"/>
      <c r="AN121" s="20">
        <f>IF(AL121,AL121/AL$195*100,0)</f>
        <v>0</v>
      </c>
      <c r="AO121" s="126"/>
      <c r="AP121" s="21">
        <v>0</v>
      </c>
      <c r="AQ121" s="126"/>
      <c r="AR121" s="20">
        <f t="shared" si="22"/>
        <v>0</v>
      </c>
      <c r="AS121" s="126"/>
      <c r="AT121" s="20">
        <f>IF(AR121,AR121/AR$195*100,0)</f>
        <v>0</v>
      </c>
      <c r="AU121" s="126"/>
      <c r="AV121" s="21">
        <v>0</v>
      </c>
      <c r="AW121" s="126"/>
      <c r="AX121" s="20">
        <f t="shared" si="23"/>
        <v>0</v>
      </c>
      <c r="AY121" s="126"/>
      <c r="AZ121" s="20">
        <f>IF(AX121,AX121/AX$195*100,0)</f>
        <v>0</v>
      </c>
      <c r="BA121" s="126"/>
      <c r="BB121" s="21">
        <v>0</v>
      </c>
      <c r="BC121" s="126"/>
      <c r="BD121" s="20">
        <f t="shared" si="24"/>
        <v>0</v>
      </c>
      <c r="BE121" s="126"/>
      <c r="BF121" s="20">
        <f>IF(BD121,BD121/BD$195*100,0)</f>
        <v>0</v>
      </c>
      <c r="BG121" s="126"/>
      <c r="BH121" s="21">
        <f>(E121+K121+Q121+W121+AC121+AJ121+AP121+AV121+BB121)</f>
        <v>0</v>
      </c>
      <c r="BI121" s="126"/>
      <c r="BJ121" s="94">
        <v>40</v>
      </c>
      <c r="BK121" s="126"/>
      <c r="BL121" s="28">
        <v>0</v>
      </c>
      <c r="BM121" s="126"/>
      <c r="BN121" s="28">
        <f>IF(E121,BL121,0)</f>
        <v>0</v>
      </c>
      <c r="BO121" s="126"/>
      <c r="BP121" s="28">
        <f>IF(K121,BL121,0)</f>
        <v>0</v>
      </c>
      <c r="BQ121" s="126"/>
      <c r="BR121" s="28">
        <f>IF(Q121,BL121,0)</f>
        <v>0</v>
      </c>
      <c r="BS121" s="126"/>
      <c r="BT121" s="28">
        <f>IF(W121,BL121,0)</f>
        <v>0</v>
      </c>
      <c r="BU121" s="126"/>
      <c r="BV121" s="28">
        <f>IF(AC121,BL121,0)</f>
        <v>0</v>
      </c>
      <c r="BW121" s="126"/>
      <c r="BX121" s="28">
        <f>IF(AJ121,BL121,0)</f>
        <v>0</v>
      </c>
      <c r="BY121" s="126"/>
      <c r="BZ121" s="28">
        <f>IF(AP121,BL121,0)</f>
        <v>0</v>
      </c>
      <c r="CA121" s="126"/>
      <c r="CB121" s="28">
        <f>IF(AV121,BL121,0)</f>
        <v>0</v>
      </c>
      <c r="CC121" s="126"/>
      <c r="CD121" s="28">
        <f>IF(BB121,$BL121,0)</f>
        <v>0</v>
      </c>
    </row>
    <row r="122" spans="1:82" ht="11.25" x14ac:dyDescent="0.25">
      <c r="A122" s="94">
        <v>41</v>
      </c>
      <c r="B122" s="265"/>
      <c r="C122" s="94" t="s">
        <v>161</v>
      </c>
      <c r="D122" s="126"/>
      <c r="E122" s="21">
        <v>2842115</v>
      </c>
      <c r="F122" s="126"/>
      <c r="G122" s="20">
        <f t="shared" ref="G122:G126" si="32">IFERROR(E122/$BL122,0)</f>
        <v>83.537563929222273</v>
      </c>
      <c r="H122" s="126"/>
      <c r="I122" s="20">
        <f>IF(G122,G122/G$195*100,0)</f>
        <v>56.660385348779073</v>
      </c>
      <c r="J122" s="126"/>
      <c r="K122" s="21">
        <v>2360338</v>
      </c>
      <c r="L122" s="126"/>
      <c r="M122" s="20">
        <f t="shared" si="17"/>
        <v>69.376815002057498</v>
      </c>
      <c r="N122" s="126"/>
      <c r="O122" s="20">
        <f>IF(M122,M122/M$195*100,0)</f>
        <v>101.07832966460502</v>
      </c>
      <c r="P122" s="126"/>
      <c r="Q122" s="21">
        <v>14133112</v>
      </c>
      <c r="R122" s="126"/>
      <c r="S122" s="20">
        <f t="shared" si="18"/>
        <v>415.41096937275881</v>
      </c>
      <c r="T122" s="126"/>
      <c r="U122" s="20">
        <f>IF(S122,S122/S$195*100,0)</f>
        <v>65.598474968481682</v>
      </c>
      <c r="V122" s="126"/>
      <c r="W122" s="21">
        <v>3962078</v>
      </c>
      <c r="X122" s="126"/>
      <c r="Y122" s="20">
        <f t="shared" si="19"/>
        <v>116.45635177238258</v>
      </c>
      <c r="Z122" s="126"/>
      <c r="AA122" s="20">
        <f>IF(Y122,Y122/Y$195*100,0)</f>
        <v>64.818104166763163</v>
      </c>
      <c r="AB122" s="126"/>
      <c r="AC122" s="21">
        <v>15132950</v>
      </c>
      <c r="AD122" s="126"/>
      <c r="AE122" s="20">
        <f t="shared" si="20"/>
        <v>444.79895361824703</v>
      </c>
      <c r="AF122" s="126"/>
      <c r="AG122" s="20">
        <f>IF(AE122,AE122/AE$195*100,0)</f>
        <v>97.427806562128808</v>
      </c>
      <c r="AH122" s="266"/>
      <c r="AI122" s="126"/>
      <c r="AJ122" s="21">
        <v>65308965</v>
      </c>
      <c r="AK122" s="126"/>
      <c r="AL122" s="20">
        <f t="shared" si="21"/>
        <v>1919.6098112985715</v>
      </c>
      <c r="AM122" s="126"/>
      <c r="AN122" s="20">
        <f>IF(AL122,AL122/AL$195*100,0)</f>
        <v>79.97917799092707</v>
      </c>
      <c r="AO122" s="126"/>
      <c r="AP122" s="21">
        <v>580474</v>
      </c>
      <c r="AQ122" s="126"/>
      <c r="AR122" s="20">
        <f t="shared" si="22"/>
        <v>17.061724766327671</v>
      </c>
      <c r="AS122" s="126"/>
      <c r="AT122" s="20">
        <f>IF(AR122,AR122/AR$195*100,0)</f>
        <v>15.842428328379082</v>
      </c>
      <c r="AU122" s="126"/>
      <c r="AV122" s="21">
        <v>3816670</v>
      </c>
      <c r="AW122" s="126"/>
      <c r="AX122" s="20">
        <f t="shared" si="23"/>
        <v>112.1824113808712</v>
      </c>
      <c r="AY122" s="126"/>
      <c r="AZ122" s="20">
        <f>IF(AX122,AX122/AX$195*100,0)</f>
        <v>57.890487367151685</v>
      </c>
      <c r="BA122" s="126"/>
      <c r="BB122" s="21">
        <v>0</v>
      </c>
      <c r="BC122" s="126"/>
      <c r="BD122" s="20">
        <f t="shared" si="24"/>
        <v>0</v>
      </c>
      <c r="BE122" s="126"/>
      <c r="BF122" s="20">
        <f>IF(BD122,BD122/BD$195*100,0)</f>
        <v>0</v>
      </c>
      <c r="BG122" s="126"/>
      <c r="BH122" s="21">
        <f>(E122+K122+Q122+W122+AC122+AJ122+AP122+AV122+BB122)</f>
        <v>108136702</v>
      </c>
      <c r="BI122" s="126"/>
      <c r="BJ122" s="94">
        <v>41</v>
      </c>
      <c r="BK122" s="126"/>
      <c r="BL122" s="28">
        <v>34022</v>
      </c>
      <c r="BM122" s="126"/>
      <c r="BN122" s="28">
        <f>IF(E122,BL122,0)</f>
        <v>34022</v>
      </c>
      <c r="BO122" s="126"/>
      <c r="BP122" s="28">
        <f>IF(K122,BL122,0)</f>
        <v>34022</v>
      </c>
      <c r="BQ122" s="126"/>
      <c r="BR122" s="28">
        <f>IF(Q122,BL122,0)</f>
        <v>34022</v>
      </c>
      <c r="BS122" s="126"/>
      <c r="BT122" s="28">
        <f>IF(W122,BL122,0)</f>
        <v>34022</v>
      </c>
      <c r="BU122" s="126"/>
      <c r="BV122" s="28">
        <f>IF(AC122,BL122,0)</f>
        <v>34022</v>
      </c>
      <c r="BW122" s="126"/>
      <c r="BX122" s="28">
        <f>IF(AJ122,BL122,0)</f>
        <v>34022</v>
      </c>
      <c r="BY122" s="126"/>
      <c r="BZ122" s="28">
        <f>IF(AP122,BL122,0)</f>
        <v>34022</v>
      </c>
      <c r="CA122" s="126"/>
      <c r="CB122" s="28">
        <f>IF(AV122,BL122,0)</f>
        <v>34022</v>
      </c>
      <c r="CC122" s="126"/>
      <c r="CD122" s="28">
        <f>IF(BB122,$BL122,0)</f>
        <v>0</v>
      </c>
    </row>
    <row r="123" spans="1:82" ht="11.25" x14ac:dyDescent="0.25">
      <c r="A123" s="94">
        <v>42</v>
      </c>
      <c r="B123" s="265"/>
      <c r="C123" s="94" t="s">
        <v>162</v>
      </c>
      <c r="D123" s="126"/>
      <c r="E123" s="21">
        <v>12855657</v>
      </c>
      <c r="F123" s="126"/>
      <c r="G123" s="20">
        <f t="shared" si="32"/>
        <v>116.89192482201148</v>
      </c>
      <c r="H123" s="126"/>
      <c r="I123" s="20">
        <f>IF(G123,G123/G$195*100,0)</f>
        <v>79.28339291994655</v>
      </c>
      <c r="J123" s="126"/>
      <c r="K123" s="21">
        <v>8116224</v>
      </c>
      <c r="L123" s="126"/>
      <c r="M123" s="20">
        <f t="shared" si="17"/>
        <v>73.797943243710165</v>
      </c>
      <c r="N123" s="126"/>
      <c r="O123" s="20">
        <f>IF(M123,M123/M$195*100,0)</f>
        <v>107.51967837578485</v>
      </c>
      <c r="P123" s="126"/>
      <c r="Q123" s="21">
        <v>84792632</v>
      </c>
      <c r="R123" s="126"/>
      <c r="S123" s="20">
        <f t="shared" si="18"/>
        <v>770.98929795688264</v>
      </c>
      <c r="T123" s="126"/>
      <c r="U123" s="20">
        <f>IF(S123,S123/S$195*100,0)</f>
        <v>121.74864385347743</v>
      </c>
      <c r="V123" s="126"/>
      <c r="W123" s="21">
        <v>14410317</v>
      </c>
      <c r="X123" s="126"/>
      <c r="Y123" s="20">
        <f t="shared" si="19"/>
        <v>131.02789623473572</v>
      </c>
      <c r="Z123" s="126"/>
      <c r="AA123" s="20">
        <f>IF(Y123,Y123/Y$195*100,0)</f>
        <v>72.928437973866096</v>
      </c>
      <c r="AB123" s="126"/>
      <c r="AC123" s="21">
        <v>29758744</v>
      </c>
      <c r="AD123" s="126"/>
      <c r="AE123" s="20">
        <f t="shared" si="20"/>
        <v>270.58569363242071</v>
      </c>
      <c r="AF123" s="126"/>
      <c r="AG123" s="20">
        <f>IF(AE123,AE123/AE$195*100,0)</f>
        <v>59.268508622268165</v>
      </c>
      <c r="AH123" s="266"/>
      <c r="AI123" s="126"/>
      <c r="AJ123" s="21">
        <v>226550650</v>
      </c>
      <c r="AK123" s="126"/>
      <c r="AL123" s="20">
        <f t="shared" si="21"/>
        <v>2059.9446257921968</v>
      </c>
      <c r="AM123" s="126"/>
      <c r="AN123" s="20">
        <f>IF(AL123,AL123/AL$195*100,0)</f>
        <v>85.82612826209531</v>
      </c>
      <c r="AO123" s="126"/>
      <c r="AP123" s="21">
        <v>6621859</v>
      </c>
      <c r="AQ123" s="126"/>
      <c r="AR123" s="20">
        <f t="shared" si="22"/>
        <v>60.210212858818501</v>
      </c>
      <c r="AS123" s="126"/>
      <c r="AT123" s="20">
        <f>IF(AR123,AR123/AR$195*100,0)</f>
        <v>55.907359596774867</v>
      </c>
      <c r="AU123" s="126"/>
      <c r="AV123" s="21">
        <v>5200231</v>
      </c>
      <c r="AW123" s="126"/>
      <c r="AX123" s="20">
        <f t="shared" si="23"/>
        <v>47.28385419034543</v>
      </c>
      <c r="AY123" s="126"/>
      <c r="AZ123" s="20">
        <f>IF(AX123,AX123/AX$195*100,0)</f>
        <v>24.400307766456013</v>
      </c>
      <c r="BA123" s="126"/>
      <c r="BB123" s="21">
        <v>0</v>
      </c>
      <c r="BC123" s="126"/>
      <c r="BD123" s="20">
        <f t="shared" si="24"/>
        <v>0</v>
      </c>
      <c r="BE123" s="126"/>
      <c r="BF123" s="20">
        <f>IF(BD123,BD123/BD$195*100,0)</f>
        <v>0</v>
      </c>
      <c r="BG123" s="126"/>
      <c r="BH123" s="21">
        <f>(E123+K123+Q123+W123+AC123+AJ123+AP123+AV123+BB123)</f>
        <v>388306314</v>
      </c>
      <c r="BI123" s="126"/>
      <c r="BJ123" s="94">
        <v>42</v>
      </c>
      <c r="BK123" s="126"/>
      <c r="BL123" s="28">
        <v>109979</v>
      </c>
      <c r="BM123" s="126"/>
      <c r="BN123" s="28">
        <f>IF(E123,BL123,0)</f>
        <v>109979</v>
      </c>
      <c r="BO123" s="126"/>
      <c r="BP123" s="28">
        <f>IF(K123,BL123,0)</f>
        <v>109979</v>
      </c>
      <c r="BQ123" s="126"/>
      <c r="BR123" s="28">
        <f>IF(Q123,BL123,0)</f>
        <v>109979</v>
      </c>
      <c r="BS123" s="126"/>
      <c r="BT123" s="28">
        <f>IF(W123,BL123,0)</f>
        <v>109979</v>
      </c>
      <c r="BU123" s="126"/>
      <c r="BV123" s="28">
        <f>IF(AC123,BL123,0)</f>
        <v>109979</v>
      </c>
      <c r="BW123" s="126"/>
      <c r="BX123" s="28">
        <f>IF(AJ123,BL123,0)</f>
        <v>109979</v>
      </c>
      <c r="BY123" s="126"/>
      <c r="BZ123" s="28">
        <f>IF(AP123,BL123,0)</f>
        <v>109979</v>
      </c>
      <c r="CA123" s="126"/>
      <c r="CB123" s="28">
        <f>IF(AV123,BL123,0)</f>
        <v>109979</v>
      </c>
      <c r="CC123" s="126"/>
      <c r="CD123" s="28">
        <f>IF(BB123,$BL123,0)</f>
        <v>0</v>
      </c>
    </row>
    <row r="124" spans="1:82" ht="11.25" x14ac:dyDescent="0.25">
      <c r="A124" s="94">
        <v>43</v>
      </c>
      <c r="B124" s="265"/>
      <c r="C124" s="94" t="s">
        <v>163</v>
      </c>
      <c r="D124" s="126"/>
      <c r="E124" s="21">
        <v>43636193</v>
      </c>
      <c r="F124" s="126"/>
      <c r="G124" s="20">
        <f t="shared" si="32"/>
        <v>130.49530038368488</v>
      </c>
      <c r="H124" s="126"/>
      <c r="I124" s="20">
        <f>IF(G124,G124/G$195*100,0)</f>
        <v>88.5100505469468</v>
      </c>
      <c r="J124" s="126"/>
      <c r="K124" s="21">
        <v>18137605</v>
      </c>
      <c r="L124" s="126"/>
      <c r="M124" s="20">
        <f t="shared" si="17"/>
        <v>54.241033646441721</v>
      </c>
      <c r="N124" s="126"/>
      <c r="O124" s="20">
        <f>IF(M124,M124/M$195*100,0)</f>
        <v>79.026301223274274</v>
      </c>
      <c r="P124" s="126"/>
      <c r="Q124" s="21">
        <v>232733996</v>
      </c>
      <c r="R124" s="126"/>
      <c r="S124" s="20">
        <f t="shared" si="18"/>
        <v>695.99776308431194</v>
      </c>
      <c r="T124" s="126"/>
      <c r="U124" s="20">
        <f>IF(S124,S124/S$195*100,0)</f>
        <v>109.90656291224906</v>
      </c>
      <c r="V124" s="126"/>
      <c r="W124" s="21">
        <v>78223004</v>
      </c>
      <c r="X124" s="126"/>
      <c r="Y124" s="20">
        <f t="shared" si="19"/>
        <v>233.92816151248994</v>
      </c>
      <c r="Z124" s="126"/>
      <c r="AA124" s="20">
        <f>IF(Y124,Y124/Y$195*100,0)</f>
        <v>130.2013991481725</v>
      </c>
      <c r="AB124" s="126"/>
      <c r="AC124" s="21">
        <v>93219032</v>
      </c>
      <c r="AD124" s="126"/>
      <c r="AE124" s="20">
        <f t="shared" si="20"/>
        <v>278.77421805143109</v>
      </c>
      <c r="AF124" s="126"/>
      <c r="AG124" s="20">
        <f>IF(AE124,AE124/AE$195*100,0)</f>
        <v>61.062105407141274</v>
      </c>
      <c r="AH124" s="266"/>
      <c r="AI124" s="126"/>
      <c r="AJ124" s="21">
        <v>672894312</v>
      </c>
      <c r="AK124" s="126"/>
      <c r="AL124" s="20">
        <f t="shared" si="21"/>
        <v>2012.309950387124</v>
      </c>
      <c r="AM124" s="126"/>
      <c r="AN124" s="20">
        <f>IF(AL124,AL124/AL$195*100,0)</f>
        <v>83.841463378461938</v>
      </c>
      <c r="AO124" s="126"/>
      <c r="AP124" s="21">
        <v>40358730</v>
      </c>
      <c r="AQ124" s="126"/>
      <c r="AR124" s="20">
        <f t="shared" si="22"/>
        <v>120.69395225321406</v>
      </c>
      <c r="AS124" s="126"/>
      <c r="AT124" s="20">
        <f>IF(AR124,AR124/AR$195*100,0)</f>
        <v>112.06869847144441</v>
      </c>
      <c r="AU124" s="126"/>
      <c r="AV124" s="21">
        <v>77752184</v>
      </c>
      <c r="AW124" s="126"/>
      <c r="AX124" s="20">
        <f t="shared" si="23"/>
        <v>232.52016065121759</v>
      </c>
      <c r="AY124" s="126"/>
      <c r="AZ124" s="20">
        <f>IF(AX124,AX124/AX$195*100,0)</f>
        <v>119.98944626967297</v>
      </c>
      <c r="BA124" s="126"/>
      <c r="BB124" s="21">
        <v>0</v>
      </c>
      <c r="BC124" s="126"/>
      <c r="BD124" s="20">
        <f t="shared" si="24"/>
        <v>0</v>
      </c>
      <c r="BE124" s="126"/>
      <c r="BF124" s="20">
        <f>IF(BD124,BD124/BD$195*100,0)</f>
        <v>0</v>
      </c>
      <c r="BG124" s="126"/>
      <c r="BH124" s="21">
        <f>(E124+K124+Q124+W124+AC124+AJ124+AP124+AV124+BB124)</f>
        <v>1256955056</v>
      </c>
      <c r="BI124" s="126"/>
      <c r="BJ124" s="94">
        <v>43</v>
      </c>
      <c r="BK124" s="126"/>
      <c r="BL124" s="28">
        <v>334389</v>
      </c>
      <c r="BM124" s="126"/>
      <c r="BN124" s="28">
        <f>IF(E124,BL124,0)</f>
        <v>334389</v>
      </c>
      <c r="BO124" s="126"/>
      <c r="BP124" s="28">
        <f>IF(K124,BL124,0)</f>
        <v>334389</v>
      </c>
      <c r="BQ124" s="126"/>
      <c r="BR124" s="28">
        <f>IF(Q124,BL124,0)</f>
        <v>334389</v>
      </c>
      <c r="BS124" s="126"/>
      <c r="BT124" s="28">
        <f>IF(W124,BL124,0)</f>
        <v>334389</v>
      </c>
      <c r="BU124" s="126"/>
      <c r="BV124" s="28">
        <f>IF(AC124,BL124,0)</f>
        <v>334389</v>
      </c>
      <c r="BW124" s="126"/>
      <c r="BX124" s="28">
        <f>IF(AJ124,BL124,0)</f>
        <v>334389</v>
      </c>
      <c r="BY124" s="126"/>
      <c r="BZ124" s="28">
        <f>IF(AP124,BL124,0)</f>
        <v>334389</v>
      </c>
      <c r="CA124" s="126"/>
      <c r="CB124" s="28">
        <f>IF(AV124,BL124,0)</f>
        <v>334389</v>
      </c>
      <c r="CC124" s="126"/>
      <c r="CD124" s="28">
        <f>IF(BB124,$BL124,0)</f>
        <v>0</v>
      </c>
    </row>
    <row r="125" spans="1:82" ht="11.25" x14ac:dyDescent="0.25">
      <c r="A125" s="94">
        <v>44</v>
      </c>
      <c r="B125" s="265"/>
      <c r="C125" s="94" t="s">
        <v>164</v>
      </c>
      <c r="D125" s="126"/>
      <c r="E125" s="21">
        <v>3442292</v>
      </c>
      <c r="F125" s="126"/>
      <c r="G125" s="20">
        <f t="shared" si="32"/>
        <v>67.564811180026695</v>
      </c>
      <c r="H125" s="126"/>
      <c r="I125" s="20">
        <f>IF(G125,G125/G$195*100,0)</f>
        <v>45.82666835630156</v>
      </c>
      <c r="J125" s="126"/>
      <c r="K125" s="21">
        <v>3363757</v>
      </c>
      <c r="L125" s="126"/>
      <c r="M125" s="20">
        <f t="shared" si="17"/>
        <v>66.023337520609246</v>
      </c>
      <c r="N125" s="126"/>
      <c r="O125" s="20">
        <f>IF(M125,M125/M$195*100,0)</f>
        <v>96.19249132822992</v>
      </c>
      <c r="P125" s="126"/>
      <c r="Q125" s="21">
        <v>21782607</v>
      </c>
      <c r="R125" s="126"/>
      <c r="S125" s="20">
        <f t="shared" si="18"/>
        <v>427.54587029912852</v>
      </c>
      <c r="T125" s="126"/>
      <c r="U125" s="20">
        <f>IF(S125,S125/S$195*100,0)</f>
        <v>67.514724305530777</v>
      </c>
      <c r="V125" s="126"/>
      <c r="W125" s="21">
        <v>3894542</v>
      </c>
      <c r="X125" s="126"/>
      <c r="Y125" s="20">
        <f t="shared" si="19"/>
        <v>76.441508989557974</v>
      </c>
      <c r="Z125" s="126"/>
      <c r="AA125" s="20">
        <f>IF(Y125,Y125/Y$195*100,0)</f>
        <v>42.546358502059412</v>
      </c>
      <c r="AB125" s="126"/>
      <c r="AC125" s="21">
        <v>10521744</v>
      </c>
      <c r="AD125" s="126"/>
      <c r="AE125" s="20">
        <f t="shared" si="20"/>
        <v>206.51927455444766</v>
      </c>
      <c r="AF125" s="126"/>
      <c r="AG125" s="20">
        <f>IF(AE125,AE125/AE$195*100,0)</f>
        <v>45.235537918802521</v>
      </c>
      <c r="AH125" s="266"/>
      <c r="AI125" s="126"/>
      <c r="AJ125" s="21">
        <v>96220454</v>
      </c>
      <c r="AK125" s="126"/>
      <c r="AL125" s="20">
        <f t="shared" si="21"/>
        <v>1888.6012012247782</v>
      </c>
      <c r="AM125" s="126"/>
      <c r="AN125" s="20">
        <f>IF(AL125,AL125/AL$195*100,0)</f>
        <v>78.687226298585244</v>
      </c>
      <c r="AO125" s="126"/>
      <c r="AP125" s="21">
        <v>2441508</v>
      </c>
      <c r="AQ125" s="126"/>
      <c r="AR125" s="20">
        <f t="shared" si="22"/>
        <v>47.921567088011308</v>
      </c>
      <c r="AS125" s="126"/>
      <c r="AT125" s="20">
        <f>IF(AR125,AR125/AR$195*100,0)</f>
        <v>44.496907690935416</v>
      </c>
      <c r="AU125" s="126"/>
      <c r="AV125" s="21">
        <v>10530720</v>
      </c>
      <c r="AW125" s="126"/>
      <c r="AX125" s="20">
        <f t="shared" si="23"/>
        <v>206.69545418858445</v>
      </c>
      <c r="AY125" s="126"/>
      <c r="AZ125" s="20">
        <f>IF(AX125,AX125/AX$195*100,0)</f>
        <v>106.66289333830687</v>
      </c>
      <c r="BA125" s="126"/>
      <c r="BB125" s="21">
        <v>0</v>
      </c>
      <c r="BC125" s="126"/>
      <c r="BD125" s="20">
        <f t="shared" si="24"/>
        <v>0</v>
      </c>
      <c r="BE125" s="126"/>
      <c r="BF125" s="20">
        <f>IF(BD125,BD125/BD$195*100,0)</f>
        <v>0</v>
      </c>
      <c r="BG125" s="126"/>
      <c r="BH125" s="21">
        <f>(E125+K125+Q125+W125+AC125+AJ125+AP125+AV125+BB125)</f>
        <v>152197624</v>
      </c>
      <c r="BI125" s="126"/>
      <c r="BJ125" s="94">
        <v>44</v>
      </c>
      <c r="BK125" s="126"/>
      <c r="BL125" s="28">
        <v>50948</v>
      </c>
      <c r="BM125" s="126"/>
      <c r="BN125" s="28">
        <f>IF(E125,BL125,0)</f>
        <v>50948</v>
      </c>
      <c r="BO125" s="126"/>
      <c r="BP125" s="28">
        <f>IF(K125,BL125,0)</f>
        <v>50948</v>
      </c>
      <c r="BQ125" s="126"/>
      <c r="BR125" s="28">
        <f>IF(Q125,BL125,0)</f>
        <v>50948</v>
      </c>
      <c r="BS125" s="126"/>
      <c r="BT125" s="28">
        <f>IF(W125,BL125,0)</f>
        <v>50948</v>
      </c>
      <c r="BU125" s="126"/>
      <c r="BV125" s="28">
        <f>IF(AC125,BL125,0)</f>
        <v>50948</v>
      </c>
      <c r="BW125" s="126"/>
      <c r="BX125" s="28">
        <f>IF(AJ125,BL125,0)</f>
        <v>50948</v>
      </c>
      <c r="BY125" s="126"/>
      <c r="BZ125" s="28">
        <f>IF(AP125,BL125,0)</f>
        <v>50948</v>
      </c>
      <c r="CA125" s="126"/>
      <c r="CB125" s="28">
        <f>IF(AV125,BL125,0)</f>
        <v>50948</v>
      </c>
      <c r="CC125" s="126"/>
      <c r="CD125" s="28">
        <f>IF(BB125,$BL125,0)</f>
        <v>0</v>
      </c>
    </row>
    <row r="126" spans="1:82" ht="11.25" x14ac:dyDescent="0.25">
      <c r="A126" s="94">
        <v>45</v>
      </c>
      <c r="B126" s="265"/>
      <c r="C126" s="94" t="s">
        <v>165</v>
      </c>
      <c r="D126" s="126"/>
      <c r="E126" s="21">
        <v>908937</v>
      </c>
      <c r="F126" s="126"/>
      <c r="G126" s="20">
        <f t="shared" si="32"/>
        <v>407.22983870967744</v>
      </c>
      <c r="H126" s="126"/>
      <c r="I126" s="20">
        <f>IF(G126,G126/G$195*100,0)</f>
        <v>276.20867190191103</v>
      </c>
      <c r="J126" s="126"/>
      <c r="K126" s="21">
        <v>516934</v>
      </c>
      <c r="L126" s="126"/>
      <c r="M126" s="20">
        <f t="shared" si="17"/>
        <v>231.60125448028674</v>
      </c>
      <c r="N126" s="126"/>
      <c r="O126" s="20">
        <f>IF(M126,M126/M$195*100,0)</f>
        <v>337.43071010683093</v>
      </c>
      <c r="P126" s="126"/>
      <c r="Q126" s="21">
        <v>1674192</v>
      </c>
      <c r="R126" s="126"/>
      <c r="S126" s="20">
        <f t="shared" si="18"/>
        <v>750.08602150537638</v>
      </c>
      <c r="T126" s="126"/>
      <c r="U126" s="20">
        <f>IF(S126,S126/S$195*100,0)</f>
        <v>118.44776073251933</v>
      </c>
      <c r="V126" s="126"/>
      <c r="W126" s="21">
        <v>469342</v>
      </c>
      <c r="X126" s="126"/>
      <c r="Y126" s="20">
        <f t="shared" si="19"/>
        <v>210.27867383512546</v>
      </c>
      <c r="Z126" s="126"/>
      <c r="AA126" s="20">
        <f>IF(Y126,Y126/Y$195*100,0)</f>
        <v>117.038399170652</v>
      </c>
      <c r="AB126" s="126"/>
      <c r="AC126" s="21">
        <v>1171292</v>
      </c>
      <c r="AD126" s="126"/>
      <c r="AE126" s="20">
        <f t="shared" si="20"/>
        <v>524.77240143369181</v>
      </c>
      <c r="AF126" s="126"/>
      <c r="AG126" s="20">
        <f>IF(AE126,AE126/AE$195*100,0)</f>
        <v>114.9450186429758</v>
      </c>
      <c r="AH126" s="266"/>
      <c r="AI126" s="126"/>
      <c r="AJ126" s="21">
        <v>4820575</v>
      </c>
      <c r="AK126" s="126"/>
      <c r="AL126" s="20">
        <f t="shared" si="21"/>
        <v>2159.7558243727599</v>
      </c>
      <c r="AM126" s="126"/>
      <c r="AN126" s="20">
        <f>IF(AL126,AL126/AL$195*100,0)</f>
        <v>89.984690887570977</v>
      </c>
      <c r="AO126" s="126"/>
      <c r="AP126" s="21">
        <v>144489</v>
      </c>
      <c r="AQ126" s="126"/>
      <c r="AR126" s="20">
        <f t="shared" si="22"/>
        <v>64.73521505376344</v>
      </c>
      <c r="AS126" s="126"/>
      <c r="AT126" s="20">
        <f>IF(AR126,AR126/AR$195*100,0)</f>
        <v>60.108987740528065</v>
      </c>
      <c r="AU126" s="126"/>
      <c r="AV126" s="21">
        <v>236309</v>
      </c>
      <c r="AW126" s="126"/>
      <c r="AX126" s="20">
        <f t="shared" si="23"/>
        <v>105.87320788530467</v>
      </c>
      <c r="AY126" s="126"/>
      <c r="AZ126" s="20">
        <f>IF(AX126,AX126/AX$195*100,0)</f>
        <v>54.634692980482235</v>
      </c>
      <c r="BA126" s="126"/>
      <c r="BB126" s="21">
        <v>0</v>
      </c>
      <c r="BC126" s="126"/>
      <c r="BD126" s="20">
        <f t="shared" si="24"/>
        <v>0</v>
      </c>
      <c r="BE126" s="126"/>
      <c r="BF126" s="20">
        <f>IF(BD126,BD126/BD$195*100,0)</f>
        <v>0</v>
      </c>
      <c r="BG126" s="126"/>
      <c r="BH126" s="21">
        <f>(E126+K126+Q126+W126+AC126+AJ126+AP126+AV126+BB126)</f>
        <v>9942070</v>
      </c>
      <c r="BI126" s="126"/>
      <c r="BJ126" s="94">
        <v>45</v>
      </c>
      <c r="BK126" s="126"/>
      <c r="BL126" s="28">
        <v>2232</v>
      </c>
      <c r="BM126" s="126"/>
      <c r="BN126" s="28">
        <f>IF(E126,BL126,0)</f>
        <v>2232</v>
      </c>
      <c r="BO126" s="126"/>
      <c r="BP126" s="28">
        <f>IF(K126,BL126,0)</f>
        <v>2232</v>
      </c>
      <c r="BQ126" s="126"/>
      <c r="BR126" s="28">
        <f>IF(Q126,BL126,0)</f>
        <v>2232</v>
      </c>
      <c r="BS126" s="126"/>
      <c r="BT126" s="28">
        <f>IF(W126,BL126,0)</f>
        <v>2232</v>
      </c>
      <c r="BU126" s="126"/>
      <c r="BV126" s="28">
        <f>IF(AC126,BL126,0)</f>
        <v>2232</v>
      </c>
      <c r="BW126" s="126"/>
      <c r="BX126" s="28">
        <f>IF(AJ126,BL126,0)</f>
        <v>2232</v>
      </c>
      <c r="BY126" s="126"/>
      <c r="BZ126" s="28">
        <f>IF(AP126,BL126,0)</f>
        <v>2232</v>
      </c>
      <c r="CA126" s="126"/>
      <c r="CB126" s="28">
        <f>IF(AV126,BL126,0)</f>
        <v>2232</v>
      </c>
      <c r="CC126" s="126"/>
      <c r="CD126" s="28">
        <f>IF(BB126,$BL126,0)</f>
        <v>0</v>
      </c>
    </row>
    <row r="127" spans="1:82" ht="11.25" x14ac:dyDescent="0.25">
      <c r="A127" s="94">
        <v>46</v>
      </c>
      <c r="B127" s="265"/>
      <c r="C127" s="94" t="s">
        <v>166</v>
      </c>
      <c r="D127" s="126"/>
      <c r="E127" s="21">
        <v>5770926</v>
      </c>
      <c r="F127" s="126"/>
      <c r="G127" s="20">
        <f t="shared" ref="G127:G131" si="33">IFERROR(E127/$BL127,0)</f>
        <v>149.48261928197689</v>
      </c>
      <c r="H127" s="126"/>
      <c r="I127" s="20">
        <f>IF(G127,G127/G$195*100,0)</f>
        <v>101.38843429331608</v>
      </c>
      <c r="J127" s="126"/>
      <c r="K127" s="21">
        <v>2981747</v>
      </c>
      <c r="L127" s="126"/>
      <c r="M127" s="20">
        <f t="shared" si="17"/>
        <v>77.235326115111647</v>
      </c>
      <c r="N127" s="126"/>
      <c r="O127" s="20">
        <f>IF(M127,M127/M$195*100,0)</f>
        <v>112.52776240282876</v>
      </c>
      <c r="P127" s="126"/>
      <c r="Q127" s="21">
        <v>18283414</v>
      </c>
      <c r="R127" s="126"/>
      <c r="S127" s="20">
        <f t="shared" si="18"/>
        <v>473.58996010982747</v>
      </c>
      <c r="T127" s="126"/>
      <c r="U127" s="20">
        <f>IF(S127,S127/S$195*100,0)</f>
        <v>74.785649475018417</v>
      </c>
      <c r="V127" s="126"/>
      <c r="W127" s="21">
        <v>6605304</v>
      </c>
      <c r="X127" s="126"/>
      <c r="Y127" s="20">
        <f t="shared" si="19"/>
        <v>171.09527016525928</v>
      </c>
      <c r="Z127" s="126"/>
      <c r="AA127" s="20">
        <f>IF(Y127,Y127/Y$195*100,0)</f>
        <v>95.229421798204157</v>
      </c>
      <c r="AB127" s="126"/>
      <c r="AC127" s="21">
        <v>18123973</v>
      </c>
      <c r="AD127" s="126"/>
      <c r="AE127" s="20">
        <f t="shared" si="20"/>
        <v>469.46000621665024</v>
      </c>
      <c r="AF127" s="126"/>
      <c r="AG127" s="20">
        <f>IF(AE127,AE127/AE$195*100,0)</f>
        <v>102.82951050641873</v>
      </c>
      <c r="AH127" s="266"/>
      <c r="AI127" s="126"/>
      <c r="AJ127" s="21">
        <v>76603785</v>
      </c>
      <c r="AK127" s="126"/>
      <c r="AL127" s="20">
        <f t="shared" si="21"/>
        <v>1984.2455835880432</v>
      </c>
      <c r="AM127" s="126"/>
      <c r="AN127" s="20">
        <f>IF(AL127,AL127/AL$195*100,0)</f>
        <v>82.672181488874202</v>
      </c>
      <c r="AO127" s="126"/>
      <c r="AP127" s="21">
        <v>3737227</v>
      </c>
      <c r="AQ127" s="126"/>
      <c r="AR127" s="20">
        <f t="shared" si="22"/>
        <v>96.804305030306168</v>
      </c>
      <c r="AS127" s="126"/>
      <c r="AT127" s="20">
        <f>IF(AR127,AR127/AR$195*100,0)</f>
        <v>89.886297272117119</v>
      </c>
      <c r="AU127" s="126"/>
      <c r="AV127" s="21">
        <v>4363375</v>
      </c>
      <c r="AW127" s="126"/>
      <c r="AX127" s="20">
        <f t="shared" si="23"/>
        <v>113.0232347303528</v>
      </c>
      <c r="AY127" s="126"/>
      <c r="AZ127" s="20">
        <f>IF(AX127,AX127/AX$195*100,0)</f>
        <v>58.324384917507523</v>
      </c>
      <c r="BA127" s="126"/>
      <c r="BB127" s="21">
        <v>0</v>
      </c>
      <c r="BC127" s="126"/>
      <c r="BD127" s="20">
        <f t="shared" si="24"/>
        <v>0</v>
      </c>
      <c r="BE127" s="126"/>
      <c r="BF127" s="20">
        <f>IF(BD127,BD127/BD$195*100,0)</f>
        <v>0</v>
      </c>
      <c r="BG127" s="126"/>
      <c r="BH127" s="21">
        <f>(E127+K127+Q127+W127+AC127+AJ127+AP127+AV127+BB127)</f>
        <v>136469751</v>
      </c>
      <c r="BI127" s="126"/>
      <c r="BJ127" s="94">
        <v>46</v>
      </c>
      <c r="BK127" s="126"/>
      <c r="BL127" s="28">
        <v>38606</v>
      </c>
      <c r="BM127" s="126"/>
      <c r="BN127" s="28">
        <f>IF(E127,BL127,0)</f>
        <v>38606</v>
      </c>
      <c r="BO127" s="126"/>
      <c r="BP127" s="28">
        <f>IF(K127,BL127,0)</f>
        <v>38606</v>
      </c>
      <c r="BQ127" s="126"/>
      <c r="BR127" s="28">
        <f>IF(Q127,BL127,0)</f>
        <v>38606</v>
      </c>
      <c r="BS127" s="126"/>
      <c r="BT127" s="28">
        <f>IF(W127,BL127,0)</f>
        <v>38606</v>
      </c>
      <c r="BU127" s="126"/>
      <c r="BV127" s="28">
        <f>IF(AC127,BL127,0)</f>
        <v>38606</v>
      </c>
      <c r="BW127" s="126"/>
      <c r="BX127" s="28">
        <f>IF(AJ127,BL127,0)</f>
        <v>38606</v>
      </c>
      <c r="BY127" s="126"/>
      <c r="BZ127" s="28">
        <f>IF(AP127,BL127,0)</f>
        <v>38606</v>
      </c>
      <c r="CA127" s="126"/>
      <c r="CB127" s="28">
        <f>IF(AV127,BL127,0)</f>
        <v>38606</v>
      </c>
      <c r="CC127" s="126"/>
      <c r="CD127" s="28">
        <f>IF(BB127,$BL127,0)</f>
        <v>0</v>
      </c>
    </row>
    <row r="128" spans="1:82" ht="11.25" x14ac:dyDescent="0.25">
      <c r="A128" s="94">
        <v>47</v>
      </c>
      <c r="B128" s="265"/>
      <c r="C128" s="94" t="s">
        <v>167</v>
      </c>
      <c r="D128" s="126"/>
      <c r="E128" s="21">
        <v>10550560</v>
      </c>
      <c r="F128" s="126"/>
      <c r="G128" s="20">
        <f t="shared" si="33"/>
        <v>134.82454571012343</v>
      </c>
      <c r="H128" s="126"/>
      <c r="I128" s="20">
        <f>IF(G128,G128/G$195*100,0)</f>
        <v>91.446414703713899</v>
      </c>
      <c r="J128" s="126"/>
      <c r="K128" s="21">
        <v>7472462</v>
      </c>
      <c r="L128" s="126"/>
      <c r="M128" s="20">
        <f t="shared" si="17"/>
        <v>95.489840774912466</v>
      </c>
      <c r="N128" s="126"/>
      <c r="O128" s="20">
        <f>IF(M128,M128/M$195*100,0)</f>
        <v>139.12361939908885</v>
      </c>
      <c r="P128" s="126"/>
      <c r="Q128" s="21">
        <v>39207325</v>
      </c>
      <c r="R128" s="126"/>
      <c r="S128" s="20">
        <f t="shared" si="18"/>
        <v>501.02646510082553</v>
      </c>
      <c r="T128" s="126"/>
      <c r="U128" s="20">
        <f>IF(S128,S128/S$195*100,0)</f>
        <v>79.118209321938622</v>
      </c>
      <c r="V128" s="126"/>
      <c r="W128" s="21">
        <v>11143426</v>
      </c>
      <c r="X128" s="126"/>
      <c r="Y128" s="20">
        <f t="shared" si="19"/>
        <v>142.40072072993073</v>
      </c>
      <c r="Z128" s="126"/>
      <c r="AA128" s="20">
        <f>IF(Y128,Y128/Y$195*100,0)</f>
        <v>79.258405481698361</v>
      </c>
      <c r="AB128" s="126"/>
      <c r="AC128" s="21">
        <v>19814942</v>
      </c>
      <c r="AD128" s="126"/>
      <c r="AE128" s="20">
        <f t="shared" si="20"/>
        <v>253.21315204334601</v>
      </c>
      <c r="AF128" s="126"/>
      <c r="AG128" s="20">
        <f>IF(AE128,AE128/AE$195*100,0)</f>
        <v>55.463264460462945</v>
      </c>
      <c r="AH128" s="266"/>
      <c r="AI128" s="126"/>
      <c r="AJ128" s="21">
        <v>155347700</v>
      </c>
      <c r="AK128" s="126"/>
      <c r="AL128" s="20">
        <f t="shared" si="21"/>
        <v>1985.1726429319906</v>
      </c>
      <c r="AM128" s="126"/>
      <c r="AN128" s="20">
        <f>IF(AL128,AL128/AL$195*100,0)</f>
        <v>82.710806757322672</v>
      </c>
      <c r="AO128" s="126"/>
      <c r="AP128" s="21">
        <v>13184647</v>
      </c>
      <c r="AQ128" s="126"/>
      <c r="AR128" s="20">
        <f t="shared" si="22"/>
        <v>168.48527870779768</v>
      </c>
      <c r="AS128" s="126"/>
      <c r="AT128" s="20">
        <f>IF(AR128,AR128/AR$195*100,0)</f>
        <v>156.44467302526854</v>
      </c>
      <c r="AU128" s="126"/>
      <c r="AV128" s="21">
        <v>11557914</v>
      </c>
      <c r="AW128" s="126"/>
      <c r="AX128" s="20">
        <f t="shared" si="23"/>
        <v>147.69742121808468</v>
      </c>
      <c r="AY128" s="126"/>
      <c r="AZ128" s="20">
        <f>IF(AX128,AX128/AX$195*100,0)</f>
        <v>76.21761372339661</v>
      </c>
      <c r="BA128" s="126"/>
      <c r="BB128" s="21">
        <v>0</v>
      </c>
      <c r="BC128" s="126"/>
      <c r="BD128" s="20">
        <f t="shared" si="24"/>
        <v>0</v>
      </c>
      <c r="BE128" s="126"/>
      <c r="BF128" s="20">
        <f>IF(BD128,BD128/BD$195*100,0)</f>
        <v>0</v>
      </c>
      <c r="BG128" s="126"/>
      <c r="BH128" s="21">
        <f>(E128+K128+Q128+W128+AC128+AJ128+AP128+AV128+BB128)</f>
        <v>268278976</v>
      </c>
      <c r="BI128" s="126"/>
      <c r="BJ128" s="94">
        <v>47</v>
      </c>
      <c r="BK128" s="126"/>
      <c r="BL128" s="28">
        <v>78254</v>
      </c>
      <c r="BM128" s="126"/>
      <c r="BN128" s="28">
        <f>IF(E128,BL128,0)</f>
        <v>78254</v>
      </c>
      <c r="BO128" s="126"/>
      <c r="BP128" s="28">
        <f>IF(K128,BL128,0)</f>
        <v>78254</v>
      </c>
      <c r="BQ128" s="126"/>
      <c r="BR128" s="28">
        <f>IF(Q128,BL128,0)</f>
        <v>78254</v>
      </c>
      <c r="BS128" s="126"/>
      <c r="BT128" s="28">
        <f>IF(W128,BL128,0)</f>
        <v>78254</v>
      </c>
      <c r="BU128" s="126"/>
      <c r="BV128" s="28">
        <f>IF(AC128,BL128,0)</f>
        <v>78254</v>
      </c>
      <c r="BW128" s="126"/>
      <c r="BX128" s="28">
        <f>IF(AJ128,BL128,0)</f>
        <v>78254</v>
      </c>
      <c r="BY128" s="126"/>
      <c r="BZ128" s="28">
        <f>IF(AP128,BL128,0)</f>
        <v>78254</v>
      </c>
      <c r="CA128" s="126"/>
      <c r="CB128" s="28">
        <f>IF(AV128,BL128,0)</f>
        <v>78254</v>
      </c>
      <c r="CC128" s="126"/>
      <c r="CD128" s="28">
        <f>IF(BB128,$BL128,0)</f>
        <v>0</v>
      </c>
    </row>
    <row r="129" spans="1:82" ht="11.25" x14ac:dyDescent="0.25">
      <c r="A129" s="94">
        <v>48</v>
      </c>
      <c r="B129" s="265"/>
      <c r="C129" s="94" t="s">
        <v>168</v>
      </c>
      <c r="D129" s="126"/>
      <c r="E129" s="21">
        <v>1799436</v>
      </c>
      <c r="F129" s="126"/>
      <c r="G129" s="20">
        <f t="shared" si="33"/>
        <v>272.31174334140434</v>
      </c>
      <c r="H129" s="126"/>
      <c r="I129" s="20">
        <f>IF(G129,G129/G$195*100,0)</f>
        <v>184.69880598618312</v>
      </c>
      <c r="J129" s="126"/>
      <c r="K129" s="21">
        <v>869521</v>
      </c>
      <c r="L129" s="126"/>
      <c r="M129" s="20">
        <f t="shared" si="17"/>
        <v>131.58610774818402</v>
      </c>
      <c r="N129" s="126"/>
      <c r="O129" s="20">
        <f>IF(M129,M129/M$195*100,0)</f>
        <v>191.71396060569703</v>
      </c>
      <c r="P129" s="126"/>
      <c r="Q129" s="21">
        <v>5132345</v>
      </c>
      <c r="R129" s="126"/>
      <c r="S129" s="20">
        <f t="shared" si="18"/>
        <v>776.68659200968523</v>
      </c>
      <c r="T129" s="126"/>
      <c r="U129" s="20">
        <f>IF(S129,S129/S$195*100,0)</f>
        <v>122.64831629562589</v>
      </c>
      <c r="V129" s="126"/>
      <c r="W129" s="21">
        <v>875450</v>
      </c>
      <c r="X129" s="126"/>
      <c r="Y129" s="20">
        <f t="shared" si="19"/>
        <v>132.48335351089588</v>
      </c>
      <c r="Z129" s="126"/>
      <c r="AA129" s="20">
        <f>IF(Y129,Y129/Y$195*100,0)</f>
        <v>73.738526731590653</v>
      </c>
      <c r="AB129" s="126"/>
      <c r="AC129" s="21">
        <v>3066930</v>
      </c>
      <c r="AD129" s="126"/>
      <c r="AE129" s="20">
        <f t="shared" si="20"/>
        <v>464.12378934624695</v>
      </c>
      <c r="AF129" s="126"/>
      <c r="AG129" s="20">
        <f>IF(AE129,AE129/AE$195*100,0)</f>
        <v>101.66067703504005</v>
      </c>
      <c r="AH129" s="266"/>
      <c r="AI129" s="126"/>
      <c r="AJ129" s="21">
        <v>14018221</v>
      </c>
      <c r="AK129" s="126"/>
      <c r="AL129" s="20">
        <f t="shared" si="21"/>
        <v>2121.4014830508477</v>
      </c>
      <c r="AM129" s="126"/>
      <c r="AN129" s="20">
        <f>IF(AL129,AL129/AL$195*100,0)</f>
        <v>88.386684525416115</v>
      </c>
      <c r="AO129" s="126"/>
      <c r="AP129" s="21">
        <v>186448</v>
      </c>
      <c r="AQ129" s="126"/>
      <c r="AR129" s="20">
        <f t="shared" si="22"/>
        <v>28.215496368038743</v>
      </c>
      <c r="AS129" s="126"/>
      <c r="AT129" s="20">
        <f>IF(AR129,AR129/AR$195*100,0)</f>
        <v>26.199108535760647</v>
      </c>
      <c r="AU129" s="126"/>
      <c r="AV129" s="21">
        <v>3287049</v>
      </c>
      <c r="AW129" s="126"/>
      <c r="AX129" s="20">
        <f t="shared" si="23"/>
        <v>497.43477602905568</v>
      </c>
      <c r="AY129" s="126"/>
      <c r="AZ129" s="20">
        <f>IF(AX129,AX129/AX$195*100,0)</f>
        <v>256.69569109121733</v>
      </c>
      <c r="BA129" s="126"/>
      <c r="BB129" s="21">
        <v>0</v>
      </c>
      <c r="BC129" s="126"/>
      <c r="BD129" s="20">
        <f t="shared" si="24"/>
        <v>0</v>
      </c>
      <c r="BE129" s="126"/>
      <c r="BF129" s="20">
        <f>IF(BD129,BD129/BD$195*100,0)</f>
        <v>0</v>
      </c>
      <c r="BG129" s="126"/>
      <c r="BH129" s="21">
        <f>(E129+K129+Q129+W129+AC129+AJ129+AP129+AV129+BB129)</f>
        <v>29235400</v>
      </c>
      <c r="BI129" s="126"/>
      <c r="BJ129" s="94">
        <v>48</v>
      </c>
      <c r="BK129" s="126"/>
      <c r="BL129" s="28">
        <v>6608</v>
      </c>
      <c r="BM129" s="126"/>
      <c r="BN129" s="28">
        <f>IF(E129,BL129,0)</f>
        <v>6608</v>
      </c>
      <c r="BO129" s="126"/>
      <c r="BP129" s="28">
        <f>IF(K129,BL129,0)</f>
        <v>6608</v>
      </c>
      <c r="BQ129" s="126"/>
      <c r="BR129" s="28">
        <f>IF(Q129,BL129,0)</f>
        <v>6608</v>
      </c>
      <c r="BS129" s="126"/>
      <c r="BT129" s="28">
        <f>IF(W129,BL129,0)</f>
        <v>6608</v>
      </c>
      <c r="BU129" s="126"/>
      <c r="BV129" s="28">
        <f>IF(AC129,BL129,0)</f>
        <v>6608</v>
      </c>
      <c r="BW129" s="126"/>
      <c r="BX129" s="28">
        <f>IF(AJ129,BL129,0)</f>
        <v>6608</v>
      </c>
      <c r="BY129" s="126"/>
      <c r="BZ129" s="28">
        <f>IF(AP129,BL129,0)</f>
        <v>6608</v>
      </c>
      <c r="CA129" s="126"/>
      <c r="CB129" s="28">
        <f>IF(AV129,BL129,0)</f>
        <v>6608</v>
      </c>
      <c r="CC129" s="126"/>
      <c r="CD129" s="28">
        <f>IF(BB129,$BL129,0)</f>
        <v>0</v>
      </c>
    </row>
    <row r="130" spans="1:82" ht="11.25" x14ac:dyDescent="0.25">
      <c r="A130" s="94">
        <v>49</v>
      </c>
      <c r="B130" s="265"/>
      <c r="C130" s="94" t="s">
        <v>169</v>
      </c>
      <c r="D130" s="126"/>
      <c r="E130" s="21">
        <v>4624697</v>
      </c>
      <c r="F130" s="126"/>
      <c r="G130" s="20">
        <f t="shared" si="33"/>
        <v>173.06054709426337</v>
      </c>
      <c r="H130" s="126"/>
      <c r="I130" s="20">
        <f>IF(G130,G130/G$195*100,0)</f>
        <v>117.3804552804462</v>
      </c>
      <c r="J130" s="126"/>
      <c r="K130" s="21">
        <v>2446344</v>
      </c>
      <c r="L130" s="126"/>
      <c r="M130" s="20">
        <f t="shared" si="17"/>
        <v>91.544512217939598</v>
      </c>
      <c r="N130" s="126"/>
      <c r="O130" s="20">
        <f>IF(M130,M130/M$195*100,0)</f>
        <v>133.3754855231671</v>
      </c>
      <c r="P130" s="126"/>
      <c r="Q130" s="21">
        <v>15864741</v>
      </c>
      <c r="R130" s="126"/>
      <c r="S130" s="20">
        <f t="shared" si="18"/>
        <v>593.67365191033946</v>
      </c>
      <c r="T130" s="126"/>
      <c r="U130" s="20">
        <f>IF(S130,S130/S$195*100,0)</f>
        <v>93.748333735843147</v>
      </c>
      <c r="V130" s="126"/>
      <c r="W130" s="21">
        <v>4636125</v>
      </c>
      <c r="X130" s="126"/>
      <c r="Y130" s="20">
        <f t="shared" si="19"/>
        <v>173.48819369082813</v>
      </c>
      <c r="Z130" s="126"/>
      <c r="AA130" s="20">
        <f>IF(Y130,Y130/Y$195*100,0)</f>
        <v>96.561292185545298</v>
      </c>
      <c r="AB130" s="126"/>
      <c r="AC130" s="21">
        <v>9806159</v>
      </c>
      <c r="AD130" s="126"/>
      <c r="AE130" s="20">
        <f t="shared" si="20"/>
        <v>366.95576843917223</v>
      </c>
      <c r="AF130" s="126"/>
      <c r="AG130" s="20">
        <f>IF(AE130,AE130/AE$195*100,0)</f>
        <v>80.377202629467604</v>
      </c>
      <c r="AH130" s="266"/>
      <c r="AI130" s="126"/>
      <c r="AJ130" s="21">
        <v>54047552</v>
      </c>
      <c r="AK130" s="126"/>
      <c r="AL130" s="20">
        <f t="shared" si="21"/>
        <v>2022.5106462597762</v>
      </c>
      <c r="AM130" s="126"/>
      <c r="AN130" s="20">
        <f>IF(AL130,AL130/AL$195*100,0)</f>
        <v>84.266468119544328</v>
      </c>
      <c r="AO130" s="126"/>
      <c r="AP130" s="21">
        <v>1493042</v>
      </c>
      <c r="AQ130" s="126"/>
      <c r="AR130" s="20">
        <f t="shared" si="22"/>
        <v>55.871047412341426</v>
      </c>
      <c r="AS130" s="126"/>
      <c r="AT130" s="20">
        <f>IF(AR130,AR130/AR$195*100,0)</f>
        <v>51.878287593078007</v>
      </c>
      <c r="AU130" s="126"/>
      <c r="AV130" s="21">
        <v>2576200</v>
      </c>
      <c r="AW130" s="126"/>
      <c r="AX130" s="20">
        <f t="shared" si="23"/>
        <v>96.403846873479779</v>
      </c>
      <c r="AY130" s="126"/>
      <c r="AZ130" s="20">
        <f>IF(AX130,AX130/AX$195*100,0)</f>
        <v>49.748134407865201</v>
      </c>
      <c r="BA130" s="126"/>
      <c r="BB130" s="21">
        <v>0</v>
      </c>
      <c r="BC130" s="126"/>
      <c r="BD130" s="20">
        <f t="shared" si="24"/>
        <v>0</v>
      </c>
      <c r="BE130" s="126"/>
      <c r="BF130" s="20">
        <f>IF(BD130,BD130/BD$195*100,0)</f>
        <v>0</v>
      </c>
      <c r="BG130" s="126"/>
      <c r="BH130" s="21">
        <f>(E130+K130+Q130+W130+AC130+AJ130+AP130+AV130+BB130)</f>
        <v>95494860</v>
      </c>
      <c r="BI130" s="126"/>
      <c r="BJ130" s="94">
        <v>49</v>
      </c>
      <c r="BK130" s="126"/>
      <c r="BL130" s="28">
        <v>26723</v>
      </c>
      <c r="BM130" s="126"/>
      <c r="BN130" s="28">
        <f>IF(E130,BL130,0)</f>
        <v>26723</v>
      </c>
      <c r="BO130" s="126"/>
      <c r="BP130" s="28">
        <f>IF(K130,BL130,0)</f>
        <v>26723</v>
      </c>
      <c r="BQ130" s="126"/>
      <c r="BR130" s="28">
        <f>IF(Q130,BL130,0)</f>
        <v>26723</v>
      </c>
      <c r="BS130" s="126"/>
      <c r="BT130" s="28">
        <f>IF(W130,BL130,0)</f>
        <v>26723</v>
      </c>
      <c r="BU130" s="126"/>
      <c r="BV130" s="28">
        <f>IF(AC130,BL130,0)</f>
        <v>26723</v>
      </c>
      <c r="BW130" s="126"/>
      <c r="BX130" s="28">
        <f>IF(AJ130,BL130,0)</f>
        <v>26723</v>
      </c>
      <c r="BY130" s="126"/>
      <c r="BZ130" s="28">
        <f>IF(AP130,BL130,0)</f>
        <v>26723</v>
      </c>
      <c r="CA130" s="126"/>
      <c r="CB130" s="28">
        <f>IF(AV130,BL130,0)</f>
        <v>26723</v>
      </c>
      <c r="CC130" s="126"/>
      <c r="CD130" s="28">
        <f>IF(BB130,$BL130,0)</f>
        <v>0</v>
      </c>
    </row>
    <row r="131" spans="1:82" ht="11.25" x14ac:dyDescent="0.25">
      <c r="A131" s="94">
        <v>50</v>
      </c>
      <c r="B131" s="265"/>
      <c r="C131" s="94" t="s">
        <v>170</v>
      </c>
      <c r="D131" s="126"/>
      <c r="E131" s="21">
        <v>2639005</v>
      </c>
      <c r="F131" s="126"/>
      <c r="G131" s="20">
        <f t="shared" si="33"/>
        <v>148.17546322290849</v>
      </c>
      <c r="H131" s="126"/>
      <c r="I131" s="20">
        <f>IF(G131,G131/G$195*100,0)</f>
        <v>100.50183953840369</v>
      </c>
      <c r="J131" s="126"/>
      <c r="K131" s="21">
        <v>1526723</v>
      </c>
      <c r="L131" s="126"/>
      <c r="M131" s="20">
        <f t="shared" si="17"/>
        <v>85.722796181920273</v>
      </c>
      <c r="N131" s="126"/>
      <c r="O131" s="20">
        <f>IF(M131,M131/M$195*100,0)</f>
        <v>124.89355488560427</v>
      </c>
      <c r="P131" s="126"/>
      <c r="Q131" s="21">
        <v>7230598</v>
      </c>
      <c r="R131" s="126"/>
      <c r="S131" s="20">
        <f t="shared" si="18"/>
        <v>405.98528916339137</v>
      </c>
      <c r="T131" s="126"/>
      <c r="U131" s="20">
        <f>IF(S131,S131/S$195*100,0)</f>
        <v>64.110044732253911</v>
      </c>
      <c r="V131" s="126"/>
      <c r="W131" s="21">
        <v>2604849</v>
      </c>
      <c r="X131" s="126"/>
      <c r="Y131" s="20">
        <f t="shared" si="19"/>
        <v>146.25766423357663</v>
      </c>
      <c r="Z131" s="126"/>
      <c r="AA131" s="20">
        <f>IF(Y131,Y131/Y$195*100,0)</f>
        <v>81.405130516269892</v>
      </c>
      <c r="AB131" s="126"/>
      <c r="AC131" s="21">
        <v>4771212</v>
      </c>
      <c r="AD131" s="126"/>
      <c r="AE131" s="20">
        <f t="shared" si="20"/>
        <v>267.89511510387422</v>
      </c>
      <c r="AF131" s="126"/>
      <c r="AG131" s="20">
        <f>IF(AE131,AE131/AE$195*100,0)</f>
        <v>58.679170085639264</v>
      </c>
      <c r="AH131" s="266"/>
      <c r="AI131" s="126"/>
      <c r="AJ131" s="21">
        <v>28459325</v>
      </c>
      <c r="AK131" s="126"/>
      <c r="AL131" s="20">
        <f t="shared" si="21"/>
        <v>1597.940763615946</v>
      </c>
      <c r="AM131" s="126"/>
      <c r="AN131" s="20">
        <f>IF(AL131,AL131/AL$195*100,0)</f>
        <v>66.57706581825741</v>
      </c>
      <c r="AO131" s="126"/>
      <c r="AP131" s="21">
        <v>890104</v>
      </c>
      <c r="AQ131" s="126"/>
      <c r="AR131" s="20">
        <f t="shared" si="22"/>
        <v>49.977765300393038</v>
      </c>
      <c r="AS131" s="126"/>
      <c r="AT131" s="20">
        <f>IF(AR131,AR131/AR$195*100,0)</f>
        <v>46.406162074928751</v>
      </c>
      <c r="AU131" s="126"/>
      <c r="AV131" s="21">
        <v>2012119</v>
      </c>
      <c r="AW131" s="126"/>
      <c r="AX131" s="20">
        <f t="shared" si="23"/>
        <v>112.97692307692307</v>
      </c>
      <c r="AY131" s="126"/>
      <c r="AZ131" s="20">
        <f>IF(AX131,AX131/AX$195*100,0)</f>
        <v>58.300486303145213</v>
      </c>
      <c r="BA131" s="126"/>
      <c r="BB131" s="21">
        <v>0</v>
      </c>
      <c r="BC131" s="126"/>
      <c r="BD131" s="20">
        <f t="shared" si="24"/>
        <v>0</v>
      </c>
      <c r="BE131" s="126"/>
      <c r="BF131" s="20">
        <f>IF(BD131,BD131/BD$195*100,0)</f>
        <v>0</v>
      </c>
      <c r="BG131" s="126"/>
      <c r="BH131" s="21">
        <f>(E131+K131+Q131+W131+AC131+AJ131+AP131+AV131+BB131)</f>
        <v>50133935</v>
      </c>
      <c r="BI131" s="126"/>
      <c r="BJ131" s="94">
        <v>50</v>
      </c>
      <c r="BK131" s="126"/>
      <c r="BL131" s="28">
        <v>17810</v>
      </c>
      <c r="BM131" s="126"/>
      <c r="BN131" s="28">
        <f>IF(E131,BL131,0)</f>
        <v>17810</v>
      </c>
      <c r="BO131" s="126"/>
      <c r="BP131" s="28">
        <f>IF(K131,BL131,0)</f>
        <v>17810</v>
      </c>
      <c r="BQ131" s="126"/>
      <c r="BR131" s="28">
        <f>IF(Q131,BL131,0)</f>
        <v>17810</v>
      </c>
      <c r="BS131" s="126"/>
      <c r="BT131" s="28">
        <f>IF(W131,BL131,0)</f>
        <v>17810</v>
      </c>
      <c r="BU131" s="126"/>
      <c r="BV131" s="28">
        <f>IF(AC131,BL131,0)</f>
        <v>17810</v>
      </c>
      <c r="BW131" s="126"/>
      <c r="BX131" s="28">
        <f>IF(AJ131,BL131,0)</f>
        <v>17810</v>
      </c>
      <c r="BY131" s="126"/>
      <c r="BZ131" s="28">
        <f>IF(AP131,BL131,0)</f>
        <v>17810</v>
      </c>
      <c r="CA131" s="126"/>
      <c r="CB131" s="28">
        <f>IF(AV131,BL131,0)</f>
        <v>17810</v>
      </c>
      <c r="CC131" s="126"/>
      <c r="CD131" s="28">
        <f>IF(BB131,$BL131,0)</f>
        <v>0</v>
      </c>
    </row>
    <row r="132" spans="1:82" ht="8.85" customHeight="1" x14ac:dyDescent="0.25">
      <c r="A132" s="126"/>
      <c r="B132" s="265"/>
      <c r="D132" s="126"/>
      <c r="E132" s="21"/>
      <c r="F132" s="126"/>
      <c r="G132" s="22"/>
      <c r="H132" s="126"/>
      <c r="I132" s="22"/>
      <c r="J132" s="126"/>
      <c r="K132" s="21"/>
      <c r="L132" s="126"/>
      <c r="M132" s="22"/>
      <c r="N132" s="126"/>
      <c r="O132" s="22"/>
      <c r="P132" s="126"/>
      <c r="Q132" s="21"/>
      <c r="R132" s="126"/>
      <c r="S132" s="22"/>
      <c r="T132" s="126"/>
      <c r="U132" s="22"/>
      <c r="V132" s="126"/>
      <c r="W132" s="21"/>
      <c r="X132" s="126"/>
      <c r="Y132" s="22"/>
      <c r="Z132" s="126"/>
      <c r="AA132" s="22"/>
      <c r="AB132" s="126"/>
      <c r="AC132" s="21"/>
      <c r="AD132" s="126"/>
      <c r="AE132" s="22"/>
      <c r="AF132" s="126"/>
      <c r="AG132" s="22"/>
      <c r="AH132" s="266"/>
      <c r="AI132" s="126"/>
      <c r="AJ132" s="21"/>
      <c r="AK132" s="126"/>
      <c r="AL132" s="22"/>
      <c r="AM132" s="126"/>
      <c r="AN132" s="22"/>
      <c r="AO132" s="126"/>
      <c r="AP132" s="21"/>
      <c r="AQ132" s="126"/>
      <c r="AR132" s="22"/>
      <c r="AS132" s="126"/>
      <c r="AT132" s="22"/>
      <c r="AU132" s="126"/>
      <c r="AV132" s="21"/>
      <c r="AW132" s="126"/>
      <c r="AX132" s="22"/>
      <c r="AY132" s="126"/>
      <c r="AZ132" s="22"/>
      <c r="BA132" s="126"/>
      <c r="BB132" s="21"/>
      <c r="BC132" s="126"/>
      <c r="BD132" s="22"/>
      <c r="BE132" s="126"/>
      <c r="BF132" s="22"/>
      <c r="BG132" s="126"/>
      <c r="BH132" s="21"/>
      <c r="BI132" s="126"/>
      <c r="BJ132" s="126"/>
      <c r="BK132" s="126"/>
      <c r="BL132" s="28"/>
      <c r="BM132" s="126"/>
      <c r="BN132" s="28"/>
      <c r="BO132" s="126"/>
      <c r="BP132" s="28"/>
      <c r="BQ132" s="126"/>
      <c r="BR132" s="28"/>
      <c r="BS132" s="126"/>
      <c r="BT132" s="28"/>
      <c r="BU132" s="126"/>
      <c r="BV132" s="28"/>
      <c r="BW132" s="126"/>
      <c r="BX132" s="28"/>
      <c r="BY132" s="126"/>
      <c r="BZ132" s="28"/>
      <c r="CA132" s="126"/>
      <c r="CB132" s="28"/>
      <c r="CC132" s="126"/>
      <c r="CD132" s="28"/>
    </row>
    <row r="133" spans="1:82" ht="8.4499999999999993" customHeight="1" x14ac:dyDescent="0.25">
      <c r="A133" s="126"/>
      <c r="B133" s="265"/>
      <c r="D133" s="126"/>
      <c r="E133" s="21"/>
      <c r="F133" s="126"/>
      <c r="G133" s="22"/>
      <c r="H133" s="126"/>
      <c r="I133" s="22"/>
      <c r="J133" s="126"/>
      <c r="K133" s="21"/>
      <c r="L133" s="126"/>
      <c r="M133" s="22"/>
      <c r="N133" s="126"/>
      <c r="O133" s="22"/>
      <c r="P133" s="126"/>
      <c r="Q133" s="21"/>
      <c r="R133" s="126"/>
      <c r="S133" s="22"/>
      <c r="T133" s="126"/>
      <c r="U133" s="22"/>
      <c r="V133" s="126"/>
      <c r="W133" s="21"/>
      <c r="X133" s="126"/>
      <c r="Y133" s="22"/>
      <c r="Z133" s="126"/>
      <c r="AA133" s="22"/>
      <c r="AB133" s="126"/>
      <c r="AC133" s="21"/>
      <c r="AD133" s="126"/>
      <c r="AE133" s="22"/>
      <c r="AF133" s="126"/>
      <c r="AG133" s="22"/>
      <c r="AH133" s="266"/>
      <c r="AI133" s="126"/>
      <c r="AJ133" s="21"/>
      <c r="AK133" s="126"/>
      <c r="AL133" s="22"/>
      <c r="AM133" s="126"/>
      <c r="AN133" s="22"/>
      <c r="AO133" s="126"/>
      <c r="AP133" s="21"/>
      <c r="AQ133" s="126"/>
      <c r="AR133" s="22"/>
      <c r="AS133" s="126"/>
      <c r="AT133" s="22"/>
      <c r="AU133" s="126"/>
      <c r="AV133" s="21"/>
      <c r="AW133" s="126"/>
      <c r="AX133" s="22"/>
      <c r="AY133" s="126"/>
      <c r="AZ133" s="22"/>
      <c r="BA133" s="126"/>
      <c r="BB133" s="21"/>
      <c r="BC133" s="126"/>
      <c r="BD133" s="22"/>
      <c r="BE133" s="126"/>
      <c r="BF133" s="22"/>
      <c r="BG133" s="126"/>
      <c r="BH133" s="21"/>
      <c r="BI133" s="126"/>
      <c r="BJ133" s="126"/>
      <c r="BK133" s="126"/>
      <c r="BL133" s="28"/>
      <c r="BM133" s="126"/>
      <c r="BN133" s="28"/>
      <c r="BO133" s="126"/>
      <c r="BP133" s="28"/>
      <c r="BQ133" s="126"/>
      <c r="BR133" s="28"/>
      <c r="BS133" s="126"/>
      <c r="BT133" s="28"/>
      <c r="BU133" s="126"/>
      <c r="BV133" s="28"/>
      <c r="BW133" s="126"/>
      <c r="BX133" s="28"/>
      <c r="BY133" s="126"/>
      <c r="BZ133" s="28"/>
      <c r="CA133" s="126"/>
      <c r="CB133" s="28"/>
      <c r="CC133" s="126"/>
      <c r="CD133" s="28"/>
    </row>
    <row r="134" spans="1:82" ht="8.85" hidden="1" customHeight="1" x14ac:dyDescent="0.25">
      <c r="A134" s="126"/>
      <c r="B134" s="265"/>
      <c r="D134" s="126"/>
      <c r="E134" s="21"/>
      <c r="F134" s="126"/>
      <c r="G134" s="22"/>
      <c r="H134" s="126"/>
      <c r="I134" s="22"/>
      <c r="J134" s="126"/>
      <c r="K134" s="21"/>
      <c r="L134" s="126"/>
      <c r="M134" s="22"/>
      <c r="N134" s="126"/>
      <c r="O134" s="22"/>
      <c r="P134" s="126"/>
      <c r="Q134" s="21"/>
      <c r="R134" s="126"/>
      <c r="S134" s="22"/>
      <c r="T134" s="126"/>
      <c r="U134" s="22"/>
      <c r="V134" s="126"/>
      <c r="W134" s="21"/>
      <c r="X134" s="126"/>
      <c r="Y134" s="22"/>
      <c r="Z134" s="126"/>
      <c r="AA134" s="22"/>
      <c r="AB134" s="126"/>
      <c r="AC134" s="21"/>
      <c r="AD134" s="126"/>
      <c r="AE134" s="22"/>
      <c r="AF134" s="126"/>
      <c r="AG134" s="22"/>
      <c r="AH134" s="266"/>
      <c r="AI134" s="126"/>
      <c r="AJ134" s="21"/>
      <c r="AK134" s="126"/>
      <c r="AL134" s="22"/>
      <c r="AM134" s="126"/>
      <c r="AN134" s="22"/>
      <c r="AO134" s="126"/>
      <c r="AP134" s="21"/>
      <c r="AQ134" s="126"/>
      <c r="AR134" s="22"/>
      <c r="AS134" s="126"/>
      <c r="AT134" s="22"/>
      <c r="AU134" s="126"/>
      <c r="AV134" s="21"/>
      <c r="AW134" s="126"/>
      <c r="AX134" s="22"/>
      <c r="AY134" s="126"/>
      <c r="AZ134" s="22"/>
      <c r="BA134" s="126"/>
      <c r="BB134" s="21"/>
      <c r="BC134" s="126"/>
      <c r="BD134" s="22"/>
      <c r="BE134" s="126"/>
      <c r="BF134" s="22"/>
      <c r="BG134" s="126"/>
      <c r="BH134" s="21"/>
      <c r="BI134" s="126"/>
      <c r="BJ134" s="126"/>
      <c r="BK134" s="126"/>
      <c r="BL134" s="28"/>
      <c r="BM134" s="126"/>
      <c r="BN134" s="28"/>
      <c r="BO134" s="126"/>
      <c r="BP134" s="28"/>
      <c r="BQ134" s="126"/>
      <c r="BR134" s="28"/>
      <c r="BS134" s="126"/>
      <c r="BT134" s="28"/>
      <c r="BU134" s="126"/>
      <c r="BV134" s="28"/>
      <c r="BW134" s="126"/>
      <c r="BX134" s="28"/>
      <c r="BY134" s="126"/>
      <c r="BZ134" s="28"/>
      <c r="CA134" s="126"/>
      <c r="CB134" s="28"/>
      <c r="CC134" s="126"/>
      <c r="CD134" s="28"/>
    </row>
    <row r="135" spans="1:82" s="111" customFormat="1" ht="10.5" customHeight="1" x14ac:dyDescent="0.25">
      <c r="A135" s="134"/>
      <c r="BK135" s="135"/>
    </row>
    <row r="136" spans="1:82" s="111" customFormat="1" ht="10.5" customHeight="1" x14ac:dyDescent="0.25">
      <c r="A136" s="114"/>
      <c r="AG136" s="113" t="s">
        <v>42</v>
      </c>
      <c r="AJ136" s="114" t="s">
        <v>43</v>
      </c>
      <c r="BJ136" s="113" t="s">
        <v>327</v>
      </c>
      <c r="BN136" s="32"/>
      <c r="BP136" s="32"/>
      <c r="BR136" s="32"/>
      <c r="BT136" s="32"/>
      <c r="BV136" s="32"/>
      <c r="BX136" s="32"/>
      <c r="BZ136" s="32"/>
      <c r="CB136" s="32"/>
      <c r="CD136" s="32"/>
    </row>
    <row r="137" spans="1:82" s="111" customFormat="1" ht="10.5" customHeight="1" x14ac:dyDescent="0.25">
      <c r="A137" s="115"/>
      <c r="AG137" s="113" t="s">
        <v>328</v>
      </c>
      <c r="AJ137" s="114" t="s">
        <v>329</v>
      </c>
      <c r="BJ137" s="135" t="s">
        <v>171</v>
      </c>
    </row>
    <row r="138" spans="1:82" s="111" customFormat="1" ht="10.5" customHeight="1" x14ac:dyDescent="0.25">
      <c r="A138" s="116"/>
      <c r="AG138" s="113" t="s">
        <v>48</v>
      </c>
      <c r="AJ138" s="117" t="s">
        <v>49</v>
      </c>
      <c r="BJ138" s="116"/>
    </row>
    <row r="139" spans="1:82" ht="9.6" customHeight="1" x14ac:dyDescent="0.25"/>
    <row r="140" spans="1:82" ht="9.6" customHeight="1" x14ac:dyDescent="0.25">
      <c r="AG140" s="128" t="s">
        <v>330</v>
      </c>
      <c r="AJ140" s="262" t="s">
        <v>331</v>
      </c>
    </row>
    <row r="141" spans="1:82" ht="9.6" customHeight="1" x14ac:dyDescent="0.25">
      <c r="E141" s="118" t="s">
        <v>4</v>
      </c>
      <c r="F141" s="118"/>
      <c r="G141" s="118"/>
      <c r="H141" s="118"/>
      <c r="I141" s="118"/>
    </row>
    <row r="142" spans="1:82" ht="9.6" customHeight="1" x14ac:dyDescent="0.25">
      <c r="E142" s="263" t="s">
        <v>332</v>
      </c>
      <c r="F142" s="122"/>
      <c r="G142" s="122"/>
      <c r="H142" s="122"/>
      <c r="I142" s="122"/>
      <c r="K142" s="263" t="s">
        <v>333</v>
      </c>
      <c r="L142" s="122"/>
      <c r="M142" s="122"/>
      <c r="N142" s="122"/>
      <c r="O142" s="122"/>
      <c r="Q142" s="263" t="s">
        <v>334</v>
      </c>
      <c r="R142" s="122"/>
      <c r="S142" s="122"/>
      <c r="T142" s="122"/>
      <c r="U142" s="122"/>
      <c r="W142" s="263" t="s">
        <v>335</v>
      </c>
      <c r="X142" s="122"/>
      <c r="Y142" s="122"/>
      <c r="Z142" s="122"/>
      <c r="AA142" s="122"/>
      <c r="AC142" s="263" t="s">
        <v>336</v>
      </c>
      <c r="AD142" s="122"/>
      <c r="AE142" s="122"/>
      <c r="AF142" s="122"/>
      <c r="AG142" s="122"/>
      <c r="AH142" s="118"/>
      <c r="AJ142" s="263" t="s">
        <v>337</v>
      </c>
      <c r="AK142" s="122"/>
      <c r="AL142" s="122"/>
      <c r="AM142" s="122"/>
      <c r="AN142" s="122"/>
      <c r="AP142" s="263" t="s">
        <v>338</v>
      </c>
      <c r="AQ142" s="122"/>
      <c r="AR142" s="122"/>
      <c r="AS142" s="122"/>
      <c r="AT142" s="122"/>
      <c r="AV142" s="263" t="s">
        <v>339</v>
      </c>
      <c r="AW142" s="122"/>
      <c r="AX142" s="122"/>
      <c r="AY142" s="122"/>
      <c r="AZ142" s="122"/>
      <c r="BB142" s="122" t="s">
        <v>340</v>
      </c>
      <c r="BC142" s="122"/>
      <c r="BD142" s="122"/>
      <c r="BE142" s="122"/>
      <c r="BF142" s="122"/>
    </row>
    <row r="143" spans="1:82" ht="9.6" customHeight="1" x14ac:dyDescent="0.25"/>
    <row r="144" spans="1:82" ht="9.6" customHeight="1" x14ac:dyDescent="0.25">
      <c r="I144" s="123" t="s">
        <v>64</v>
      </c>
      <c r="O144" s="123" t="s">
        <v>64</v>
      </c>
      <c r="U144" s="123" t="s">
        <v>64</v>
      </c>
      <c r="AA144" s="123" t="s">
        <v>64</v>
      </c>
      <c r="AG144" s="123" t="s">
        <v>64</v>
      </c>
      <c r="AH144" s="123"/>
      <c r="AN144" s="123" t="s">
        <v>64</v>
      </c>
      <c r="AT144" s="123" t="s">
        <v>64</v>
      </c>
      <c r="AZ144" s="123" t="s">
        <v>64</v>
      </c>
      <c r="BF144" s="123" t="s">
        <v>64</v>
      </c>
      <c r="BN144" s="123" t="s">
        <v>61</v>
      </c>
      <c r="BV144" s="123" t="s">
        <v>341</v>
      </c>
      <c r="BZ144" s="123" t="s">
        <v>342</v>
      </c>
    </row>
    <row r="145" spans="1:82" ht="9.6" customHeight="1" x14ac:dyDescent="0.25">
      <c r="G145" s="123" t="s">
        <v>63</v>
      </c>
      <c r="I145" s="123" t="s">
        <v>343</v>
      </c>
      <c r="M145" s="123" t="s">
        <v>63</v>
      </c>
      <c r="O145" s="123" t="s">
        <v>343</v>
      </c>
      <c r="S145" s="123" t="s">
        <v>63</v>
      </c>
      <c r="U145" s="123" t="s">
        <v>343</v>
      </c>
      <c r="Y145" s="123" t="s">
        <v>63</v>
      </c>
      <c r="AA145" s="123" t="s">
        <v>343</v>
      </c>
      <c r="AE145" s="123" t="s">
        <v>63</v>
      </c>
      <c r="AG145" s="123" t="s">
        <v>343</v>
      </c>
      <c r="AH145" s="123"/>
      <c r="AL145" s="123" t="s">
        <v>63</v>
      </c>
      <c r="AN145" s="123" t="s">
        <v>343</v>
      </c>
      <c r="AR145" s="123" t="s">
        <v>63</v>
      </c>
      <c r="AT145" s="123" t="s">
        <v>343</v>
      </c>
      <c r="AX145" s="123" t="s">
        <v>63</v>
      </c>
      <c r="AZ145" s="123" t="s">
        <v>343</v>
      </c>
      <c r="BD145" s="123" t="s">
        <v>63</v>
      </c>
      <c r="BF145" s="123" t="s">
        <v>343</v>
      </c>
      <c r="BH145" s="123" t="s">
        <v>65</v>
      </c>
      <c r="BN145" s="123" t="s">
        <v>344</v>
      </c>
      <c r="BP145" s="123" t="s">
        <v>345</v>
      </c>
      <c r="BR145" s="123" t="s">
        <v>260</v>
      </c>
      <c r="BT145" s="123" t="s">
        <v>260</v>
      </c>
      <c r="BV145" s="123" t="s">
        <v>266</v>
      </c>
      <c r="BZ145" s="123" t="s">
        <v>346</v>
      </c>
      <c r="CB145" s="123" t="s">
        <v>347</v>
      </c>
    </row>
    <row r="146" spans="1:82" ht="9.6" customHeight="1" x14ac:dyDescent="0.25">
      <c r="A146" s="125" t="s">
        <v>71</v>
      </c>
      <c r="C146" s="125" t="s">
        <v>72</v>
      </c>
      <c r="E146" s="125" t="s">
        <v>73</v>
      </c>
      <c r="G146" s="125" t="s">
        <v>74</v>
      </c>
      <c r="I146" s="125" t="s">
        <v>348</v>
      </c>
      <c r="K146" s="125" t="s">
        <v>73</v>
      </c>
      <c r="M146" s="125" t="s">
        <v>74</v>
      </c>
      <c r="O146" s="125" t="s">
        <v>348</v>
      </c>
      <c r="Q146" s="125" t="s">
        <v>73</v>
      </c>
      <c r="S146" s="125" t="s">
        <v>74</v>
      </c>
      <c r="U146" s="125" t="s">
        <v>348</v>
      </c>
      <c r="W146" s="125" t="s">
        <v>73</v>
      </c>
      <c r="Y146" s="125" t="s">
        <v>74</v>
      </c>
      <c r="AA146" s="125" t="s">
        <v>348</v>
      </c>
      <c r="AC146" s="125" t="s">
        <v>73</v>
      </c>
      <c r="AE146" s="125" t="s">
        <v>74</v>
      </c>
      <c r="AG146" s="125" t="s">
        <v>348</v>
      </c>
      <c r="AH146" s="123"/>
      <c r="AJ146" s="125" t="s">
        <v>73</v>
      </c>
      <c r="AL146" s="125" t="s">
        <v>74</v>
      </c>
      <c r="AN146" s="125" t="s">
        <v>348</v>
      </c>
      <c r="AP146" s="125" t="s">
        <v>73</v>
      </c>
      <c r="AR146" s="125" t="s">
        <v>74</v>
      </c>
      <c r="AT146" s="125" t="s">
        <v>348</v>
      </c>
      <c r="AV146" s="125" t="s">
        <v>73</v>
      </c>
      <c r="AX146" s="125" t="s">
        <v>74</v>
      </c>
      <c r="AZ146" s="125" t="s">
        <v>348</v>
      </c>
      <c r="BB146" s="125" t="s">
        <v>73</v>
      </c>
      <c r="BD146" s="125" t="s">
        <v>74</v>
      </c>
      <c r="BF146" s="125" t="s">
        <v>348</v>
      </c>
      <c r="BH146" s="125" t="s">
        <v>349</v>
      </c>
      <c r="BJ146" s="125" t="s">
        <v>71</v>
      </c>
      <c r="BN146" s="264" t="s">
        <v>350</v>
      </c>
      <c r="BP146" s="264" t="s">
        <v>350</v>
      </c>
      <c r="BR146" s="264" t="s">
        <v>351</v>
      </c>
      <c r="BT146" s="264" t="s">
        <v>352</v>
      </c>
      <c r="BV146" s="264" t="s">
        <v>353</v>
      </c>
      <c r="BX146" s="264" t="s">
        <v>354</v>
      </c>
      <c r="BZ146" s="264" t="s">
        <v>355</v>
      </c>
      <c r="CB146" s="264" t="s">
        <v>356</v>
      </c>
      <c r="CD146" s="264" t="s">
        <v>340</v>
      </c>
    </row>
    <row r="147" spans="1:82" ht="8.85" customHeight="1" x14ac:dyDescent="0.25">
      <c r="E147" s="129"/>
      <c r="K147" s="129"/>
      <c r="Q147" s="129"/>
      <c r="X147" s="129"/>
      <c r="AD147" s="129"/>
      <c r="AJ147" s="129"/>
      <c r="AP147" s="129"/>
      <c r="BN147" s="123"/>
      <c r="BV147" s="123"/>
      <c r="BZ147" s="123"/>
    </row>
    <row r="148" spans="1:82" ht="8.85" customHeight="1" x14ac:dyDescent="0.25">
      <c r="B148" s="94" t="s">
        <v>279</v>
      </c>
    </row>
    <row r="149" spans="1:82" ht="11.25" x14ac:dyDescent="0.25">
      <c r="A149" s="94">
        <v>51</v>
      </c>
      <c r="B149" s="265"/>
      <c r="C149" s="94" t="s">
        <v>172</v>
      </c>
      <c r="D149" s="126"/>
      <c r="E149" s="19">
        <v>1589585</v>
      </c>
      <c r="F149" s="126"/>
      <c r="G149" s="20">
        <f t="shared" ref="G149:G153" si="34">IFERROR(E149/$BL149,0)</f>
        <v>145.57972341789542</v>
      </c>
      <c r="H149" s="126"/>
      <c r="I149" s="20">
        <f>IF(G149,G149/G$195*100,0)</f>
        <v>98.741246929528756</v>
      </c>
      <c r="J149" s="126"/>
      <c r="K149" s="19">
        <v>1050702</v>
      </c>
      <c r="L149" s="126"/>
      <c r="M149" s="20">
        <f t="shared" ref="M149:M193" si="35">IFERROR(K149/$BL149,0)</f>
        <v>96.226943859327775</v>
      </c>
      <c r="N149" s="126"/>
      <c r="O149" s="20">
        <f>IF(M149,M149/M$195*100,0)</f>
        <v>140.19753939038736</v>
      </c>
      <c r="P149" s="126"/>
      <c r="Q149" s="19">
        <v>7191025</v>
      </c>
      <c r="R149" s="126"/>
      <c r="S149" s="20">
        <f t="shared" ref="S149:S193" si="36">IFERROR(Q149/$BL149,0)</f>
        <v>658.57908233354703</v>
      </c>
      <c r="T149" s="126"/>
      <c r="U149" s="20">
        <f>IF(S149,S149/S$195*100,0)</f>
        <v>103.99769537249935</v>
      </c>
      <c r="V149" s="126"/>
      <c r="W149" s="19">
        <v>1759236</v>
      </c>
      <c r="X149" s="126"/>
      <c r="Y149" s="20">
        <f t="shared" ref="Y149:Y193" si="37">IFERROR(W149/$BL149,0)</f>
        <v>161.11695210184084</v>
      </c>
      <c r="Z149" s="126"/>
      <c r="AA149" s="20">
        <f>IF(Y149,Y149/Y$195*100,0)</f>
        <v>89.675618593825121</v>
      </c>
      <c r="AB149" s="126"/>
      <c r="AC149" s="19">
        <v>4473587</v>
      </c>
      <c r="AD149" s="126"/>
      <c r="AE149" s="20">
        <f t="shared" ref="AE149:AE193" si="38">IFERROR(AC149/$BL149,0)</f>
        <v>409.70665811887534</v>
      </c>
      <c r="AF149" s="126"/>
      <c r="AG149" s="20">
        <f>IF(AE149,AE149/AE$195*100,0)</f>
        <v>89.741265598122382</v>
      </c>
      <c r="AH149" s="266"/>
      <c r="AI149" s="126"/>
      <c r="AJ149" s="19">
        <v>19354763</v>
      </c>
      <c r="AK149" s="126"/>
      <c r="AL149" s="20">
        <f t="shared" ref="AL149:AL193" si="39">IFERROR(AJ149/$BL149,0)</f>
        <v>1772.5765179961536</v>
      </c>
      <c r="AM149" s="126"/>
      <c r="AN149" s="20">
        <f>IF(AL149,AL149/AL$195*100,0)</f>
        <v>73.853140362649285</v>
      </c>
      <c r="AO149" s="126"/>
      <c r="AP149" s="19">
        <v>178165</v>
      </c>
      <c r="AQ149" s="126"/>
      <c r="AR149" s="20">
        <f t="shared" ref="AR149:AR193" si="40">IFERROR(AP149/$BL149,0)</f>
        <v>16.316970418536496</v>
      </c>
      <c r="AS149" s="126"/>
      <c r="AT149" s="20">
        <f>IF(AR149,AR149/AR$195*100,0)</f>
        <v>15.150896989155052</v>
      </c>
      <c r="AU149" s="126"/>
      <c r="AV149" s="19">
        <v>829683</v>
      </c>
      <c r="AW149" s="126"/>
      <c r="AX149" s="20">
        <f t="shared" ref="AX149:AX193" si="41">IFERROR(AV149/$BL149,0)</f>
        <v>75.985255059987182</v>
      </c>
      <c r="AY149" s="126"/>
      <c r="AZ149" s="20">
        <f>IF(AX149,AX149/AX$195*100,0)</f>
        <v>39.211346894706281</v>
      </c>
      <c r="BA149" s="126"/>
      <c r="BB149" s="19">
        <v>0</v>
      </c>
      <c r="BC149" s="126"/>
      <c r="BD149" s="20">
        <f t="shared" ref="BD149:BD193" si="42">IFERROR(BB149/$BL149,0)</f>
        <v>0</v>
      </c>
      <c r="BE149" s="126"/>
      <c r="BF149" s="20">
        <f>IF(BD149,BD149/BD$195*100,0)</f>
        <v>0</v>
      </c>
      <c r="BG149" s="126"/>
      <c r="BH149" s="19">
        <f>(E149+K149+Q149+W149+AC149+AJ149+AP149+AV149+BB149)</f>
        <v>36426746</v>
      </c>
      <c r="BI149" s="126"/>
      <c r="BJ149" s="94">
        <v>51</v>
      </c>
      <c r="BK149" s="126"/>
      <c r="BL149" s="28">
        <v>10919</v>
      </c>
      <c r="BM149" s="126"/>
      <c r="BN149" s="28">
        <f>IF(E149,BL149,0)</f>
        <v>10919</v>
      </c>
      <c r="BO149" s="126"/>
      <c r="BP149" s="28">
        <f>IF(K149,BL149,0)</f>
        <v>10919</v>
      </c>
      <c r="BQ149" s="126"/>
      <c r="BR149" s="28">
        <f>IF(Q149,BL149,0)</f>
        <v>10919</v>
      </c>
      <c r="BS149" s="126"/>
      <c r="BT149" s="28">
        <f>IF(W149,BL149,0)</f>
        <v>10919</v>
      </c>
      <c r="BU149" s="126"/>
      <c r="BV149" s="28">
        <f>IF(AC149,BL149,0)</f>
        <v>10919</v>
      </c>
      <c r="BW149" s="126"/>
      <c r="BX149" s="28">
        <f>IF(AJ149,BL149,0)</f>
        <v>10919</v>
      </c>
      <c r="BY149" s="126"/>
      <c r="BZ149" s="28">
        <f>IF(AP149,BL149,0)</f>
        <v>10919</v>
      </c>
      <c r="CA149" s="126"/>
      <c r="CB149" s="28">
        <f>IF(AV149,BL149,0)</f>
        <v>10919</v>
      </c>
      <c r="CC149" s="126"/>
      <c r="CD149" s="28">
        <f>IF(BB149,$BL149,0)</f>
        <v>0</v>
      </c>
    </row>
    <row r="150" spans="1:82" ht="11.25" x14ac:dyDescent="0.25">
      <c r="A150" s="94">
        <v>52</v>
      </c>
      <c r="B150" s="265"/>
      <c r="C150" s="94" t="s">
        <v>173</v>
      </c>
      <c r="D150" s="126"/>
      <c r="E150" s="21">
        <v>0</v>
      </c>
      <c r="F150" s="126"/>
      <c r="G150" s="20">
        <f t="shared" si="34"/>
        <v>0</v>
      </c>
      <c r="H150" s="126"/>
      <c r="I150" s="20">
        <f>IF(G150,G150/G$195*100,0)</f>
        <v>0</v>
      </c>
      <c r="J150" s="126"/>
      <c r="K150" s="21">
        <v>0</v>
      </c>
      <c r="L150" s="126"/>
      <c r="M150" s="20">
        <f t="shared" si="35"/>
        <v>0</v>
      </c>
      <c r="N150" s="126"/>
      <c r="O150" s="20">
        <f>IF(M150,M150/M$195*100,0)</f>
        <v>0</v>
      </c>
      <c r="P150" s="126"/>
      <c r="Q150" s="21">
        <v>0</v>
      </c>
      <c r="R150" s="126"/>
      <c r="S150" s="20">
        <f t="shared" si="36"/>
        <v>0</v>
      </c>
      <c r="T150" s="126"/>
      <c r="U150" s="20">
        <f>IF(S150,S150/S$195*100,0)</f>
        <v>0</v>
      </c>
      <c r="V150" s="126"/>
      <c r="W150" s="21">
        <v>0</v>
      </c>
      <c r="X150" s="126"/>
      <c r="Y150" s="20">
        <f t="shared" si="37"/>
        <v>0</v>
      </c>
      <c r="Z150" s="126"/>
      <c r="AA150" s="20">
        <f>IF(Y150,Y150/Y$195*100,0)</f>
        <v>0</v>
      </c>
      <c r="AB150" s="126"/>
      <c r="AC150" s="21">
        <v>0</v>
      </c>
      <c r="AD150" s="126"/>
      <c r="AE150" s="20">
        <f t="shared" si="38"/>
        <v>0</v>
      </c>
      <c r="AF150" s="126"/>
      <c r="AG150" s="20">
        <f>IF(AE150,AE150/AE$195*100,0)</f>
        <v>0</v>
      </c>
      <c r="AH150" s="266"/>
      <c r="AI150" s="126"/>
      <c r="AJ150" s="21">
        <v>0</v>
      </c>
      <c r="AK150" s="126"/>
      <c r="AL150" s="20">
        <f t="shared" si="39"/>
        <v>0</v>
      </c>
      <c r="AM150" s="126"/>
      <c r="AN150" s="20">
        <f>IF(AL150,AL150/AL$195*100,0)</f>
        <v>0</v>
      </c>
      <c r="AO150" s="126"/>
      <c r="AP150" s="21">
        <v>0</v>
      </c>
      <c r="AQ150" s="126"/>
      <c r="AR150" s="20">
        <f t="shared" si="40"/>
        <v>0</v>
      </c>
      <c r="AS150" s="126"/>
      <c r="AT150" s="20">
        <f>IF(AR150,AR150/AR$195*100,0)</f>
        <v>0</v>
      </c>
      <c r="AU150" s="126"/>
      <c r="AV150" s="21">
        <v>0</v>
      </c>
      <c r="AW150" s="126"/>
      <c r="AX150" s="20">
        <f t="shared" si="41"/>
        <v>0</v>
      </c>
      <c r="AY150" s="126"/>
      <c r="AZ150" s="20">
        <f>IF(AX150,AX150/AX$195*100,0)</f>
        <v>0</v>
      </c>
      <c r="BA150" s="126"/>
      <c r="BB150" s="21">
        <v>0</v>
      </c>
      <c r="BC150" s="126"/>
      <c r="BD150" s="20">
        <f t="shared" si="42"/>
        <v>0</v>
      </c>
      <c r="BE150" s="126"/>
      <c r="BF150" s="20">
        <f>IF(BD150,BD150/BD$195*100,0)</f>
        <v>0</v>
      </c>
      <c r="BG150" s="126"/>
      <c r="BH150" s="21">
        <f>(E150+K150+Q150+W150+AC150+AJ150+AP150+AV150+BB150)</f>
        <v>0</v>
      </c>
      <c r="BI150" s="126"/>
      <c r="BJ150" s="94">
        <v>52</v>
      </c>
      <c r="BK150" s="126"/>
      <c r="BL150" s="28">
        <v>0</v>
      </c>
      <c r="BM150" s="126"/>
      <c r="BN150" s="28">
        <f>IF(E150,BL150,0)</f>
        <v>0</v>
      </c>
      <c r="BO150" s="126"/>
      <c r="BP150" s="28">
        <f>IF(K150,BL150,0)</f>
        <v>0</v>
      </c>
      <c r="BQ150" s="126"/>
      <c r="BR150" s="28">
        <f>IF(Q150,BL150,0)</f>
        <v>0</v>
      </c>
      <c r="BS150" s="126"/>
      <c r="BT150" s="28">
        <f>IF(W150,BL150,0)</f>
        <v>0</v>
      </c>
      <c r="BU150" s="126"/>
      <c r="BV150" s="28">
        <f>IF(AC150,BL150,0)</f>
        <v>0</v>
      </c>
      <c r="BW150" s="126"/>
      <c r="BX150" s="28">
        <f>IF(AJ150,BL150,0)</f>
        <v>0</v>
      </c>
      <c r="BY150" s="126"/>
      <c r="BZ150" s="28">
        <f>IF(AP150,BL150,0)</f>
        <v>0</v>
      </c>
      <c r="CA150" s="126"/>
      <c r="CB150" s="28">
        <f>IF(AV150,BL150,0)</f>
        <v>0</v>
      </c>
      <c r="CC150" s="126"/>
      <c r="CD150" s="28">
        <f>IF(BB150,$BL150,0)</f>
        <v>0</v>
      </c>
    </row>
    <row r="151" spans="1:82" ht="11.25" x14ac:dyDescent="0.25">
      <c r="A151" s="94">
        <v>53</v>
      </c>
      <c r="B151" s="265"/>
      <c r="C151" s="94" t="s">
        <v>174</v>
      </c>
      <c r="D151" s="126"/>
      <c r="E151" s="21">
        <v>81355477</v>
      </c>
      <c r="F151" s="126"/>
      <c r="G151" s="20">
        <f t="shared" si="34"/>
        <v>193.26223456441127</v>
      </c>
      <c r="H151" s="126"/>
      <c r="I151" s="20">
        <f>IF(G151,G151/G$195*100,0)</f>
        <v>131.08249952157325</v>
      </c>
      <c r="J151" s="126"/>
      <c r="K151" s="21">
        <v>23541644</v>
      </c>
      <c r="L151" s="126"/>
      <c r="M151" s="20">
        <f t="shared" si="35"/>
        <v>55.923840564045427</v>
      </c>
      <c r="N151" s="126"/>
      <c r="O151" s="20">
        <f>IF(M151,M151/M$195*100,0)</f>
        <v>81.478061402440488</v>
      </c>
      <c r="P151" s="126"/>
      <c r="Q151" s="21">
        <v>284782110</v>
      </c>
      <c r="R151" s="126"/>
      <c r="S151" s="20">
        <f t="shared" si="36"/>
        <v>676.5079497053157</v>
      </c>
      <c r="T151" s="126"/>
      <c r="U151" s="20">
        <f>IF(S151,S151/S$195*100,0)</f>
        <v>106.82888290535632</v>
      </c>
      <c r="V151" s="126"/>
      <c r="W151" s="21">
        <v>52286025</v>
      </c>
      <c r="X151" s="126"/>
      <c r="Y151" s="20">
        <f t="shared" si="37"/>
        <v>124.20692989103452</v>
      </c>
      <c r="Z151" s="126"/>
      <c r="AA151" s="20">
        <f>IF(Y151,Y151/Y$195*100,0)</f>
        <v>69.131976035506995</v>
      </c>
      <c r="AB151" s="126"/>
      <c r="AC151" s="21">
        <v>142026046</v>
      </c>
      <c r="AD151" s="126"/>
      <c r="AE151" s="20">
        <f t="shared" si="38"/>
        <v>337.38688565869836</v>
      </c>
      <c r="AF151" s="126"/>
      <c r="AG151" s="20">
        <f>IF(AE151,AE151/AE$195*100,0)</f>
        <v>73.900498113056415</v>
      </c>
      <c r="AH151" s="266"/>
      <c r="AI151" s="126"/>
      <c r="AJ151" s="21">
        <v>1587799242</v>
      </c>
      <c r="AK151" s="126"/>
      <c r="AL151" s="20">
        <f t="shared" si="39"/>
        <v>3771.8619675550349</v>
      </c>
      <c r="AM151" s="126"/>
      <c r="AN151" s="20">
        <f>IF(AL151,AL151/AL$195*100,0)</f>
        <v>157.15194717421218</v>
      </c>
      <c r="AO151" s="126"/>
      <c r="AP151" s="21">
        <v>89411780</v>
      </c>
      <c r="AQ151" s="126"/>
      <c r="AR151" s="20">
        <f t="shared" si="40"/>
        <v>212.40020999669801</v>
      </c>
      <c r="AS151" s="126"/>
      <c r="AT151" s="20">
        <f>IF(AR151,AR151/AR$195*100,0)</f>
        <v>197.22127451301139</v>
      </c>
      <c r="AU151" s="126"/>
      <c r="AV151" s="21">
        <v>62945150</v>
      </c>
      <c r="AW151" s="126"/>
      <c r="AX151" s="20">
        <f t="shared" si="41"/>
        <v>149.52798253511625</v>
      </c>
      <c r="AY151" s="126"/>
      <c r="AZ151" s="20">
        <f>IF(AX151,AX151/AX$195*100,0)</f>
        <v>77.162254558746696</v>
      </c>
      <c r="BA151" s="126"/>
      <c r="BB151" s="21">
        <v>0</v>
      </c>
      <c r="BC151" s="126"/>
      <c r="BD151" s="20">
        <f t="shared" si="42"/>
        <v>0</v>
      </c>
      <c r="BE151" s="126"/>
      <c r="BF151" s="20">
        <f>IF(BD151,BD151/BD$195*100,0)</f>
        <v>0</v>
      </c>
      <c r="BG151" s="126"/>
      <c r="BH151" s="21">
        <f>(E151+K151+Q151+W151+AC151+AJ151+AP151+AV151+BB151)</f>
        <v>2324147474</v>
      </c>
      <c r="BI151" s="126"/>
      <c r="BJ151" s="94">
        <v>53</v>
      </c>
      <c r="BK151" s="126"/>
      <c r="BL151" s="28">
        <v>420959</v>
      </c>
      <c r="BM151" s="126"/>
      <c r="BN151" s="28">
        <f>IF(E151,BL151,0)</f>
        <v>420959</v>
      </c>
      <c r="BO151" s="126"/>
      <c r="BP151" s="28">
        <f>IF(K151,BL151,0)</f>
        <v>420959</v>
      </c>
      <c r="BQ151" s="126"/>
      <c r="BR151" s="28">
        <f>IF(Q151,BL151,0)</f>
        <v>420959</v>
      </c>
      <c r="BS151" s="126"/>
      <c r="BT151" s="28">
        <f>IF(W151,BL151,0)</f>
        <v>420959</v>
      </c>
      <c r="BU151" s="126"/>
      <c r="BV151" s="28">
        <f>IF(AC151,BL151,0)</f>
        <v>420959</v>
      </c>
      <c r="BW151" s="126"/>
      <c r="BX151" s="28">
        <f>IF(AJ151,BL151,0)</f>
        <v>420959</v>
      </c>
      <c r="BY151" s="126"/>
      <c r="BZ151" s="28">
        <f>IF(AP151,BL151,0)</f>
        <v>420959</v>
      </c>
      <c r="CA151" s="126"/>
      <c r="CB151" s="28">
        <f>IF(AV151,BL151,0)</f>
        <v>420959</v>
      </c>
      <c r="CC151" s="126"/>
      <c r="CD151" s="28">
        <f>IF(BB151,$BL151,0)</f>
        <v>0</v>
      </c>
    </row>
    <row r="152" spans="1:82" ht="11.25" x14ac:dyDescent="0.25">
      <c r="A152" s="94">
        <v>54</v>
      </c>
      <c r="B152" s="265"/>
      <c r="C152" s="94" t="s">
        <v>175</v>
      </c>
      <c r="D152" s="126"/>
      <c r="E152" s="21">
        <v>4237491</v>
      </c>
      <c r="F152" s="126"/>
      <c r="G152" s="20">
        <f t="shared" si="34"/>
        <v>112.71121927864667</v>
      </c>
      <c r="H152" s="126"/>
      <c r="I152" s="20">
        <f>IF(G152,G152/G$195*100,0)</f>
        <v>76.447777707160057</v>
      </c>
      <c r="J152" s="126"/>
      <c r="K152" s="21">
        <v>2550621</v>
      </c>
      <c r="L152" s="126"/>
      <c r="M152" s="20">
        <f t="shared" si="35"/>
        <v>67.842882221512923</v>
      </c>
      <c r="N152" s="126"/>
      <c r="O152" s="20">
        <f>IF(M152,M152/M$195*100,0)</f>
        <v>98.843471185289843</v>
      </c>
      <c r="P152" s="126"/>
      <c r="Q152" s="21">
        <v>26359250</v>
      </c>
      <c r="R152" s="126"/>
      <c r="S152" s="20">
        <f t="shared" si="36"/>
        <v>701.11847005000527</v>
      </c>
      <c r="T152" s="126"/>
      <c r="U152" s="20">
        <f>IF(S152,S152/S$195*100,0)</f>
        <v>110.71518519831234</v>
      </c>
      <c r="V152" s="126"/>
      <c r="W152" s="21">
        <v>5519212</v>
      </c>
      <c r="X152" s="126"/>
      <c r="Y152" s="20">
        <f t="shared" si="37"/>
        <v>146.80317055005852</v>
      </c>
      <c r="Z152" s="126"/>
      <c r="AA152" s="20">
        <f>IF(Y152,Y152/Y$195*100,0)</f>
        <v>81.708752299944337</v>
      </c>
      <c r="AB152" s="126"/>
      <c r="AC152" s="21">
        <v>13484026</v>
      </c>
      <c r="AD152" s="126"/>
      <c r="AE152" s="20">
        <f t="shared" si="38"/>
        <v>358.6558676454942</v>
      </c>
      <c r="AF152" s="126"/>
      <c r="AG152" s="20">
        <f>IF(AE152,AE152/AE$195*100,0)</f>
        <v>78.559210202926636</v>
      </c>
      <c r="AH152" s="266"/>
      <c r="AI152" s="126"/>
      <c r="AJ152" s="21">
        <v>76833666</v>
      </c>
      <c r="AK152" s="126"/>
      <c r="AL152" s="20">
        <f t="shared" si="39"/>
        <v>2043.6659751037344</v>
      </c>
      <c r="AM152" s="126"/>
      <c r="AN152" s="20">
        <f>IF(AL152,AL152/AL$195*100,0)</f>
        <v>85.147889854893208</v>
      </c>
      <c r="AO152" s="126"/>
      <c r="AP152" s="21">
        <v>1736218</v>
      </c>
      <c r="AQ152" s="126"/>
      <c r="AR152" s="20">
        <f t="shared" si="40"/>
        <v>46.180923502500264</v>
      </c>
      <c r="AS152" s="126"/>
      <c r="AT152" s="20">
        <f>IF(AR152,AR152/AR$195*100,0)</f>
        <v>42.880657187168389</v>
      </c>
      <c r="AU152" s="126"/>
      <c r="AV152" s="21">
        <v>2618987</v>
      </c>
      <c r="AW152" s="126"/>
      <c r="AX152" s="20">
        <f t="shared" si="41"/>
        <v>69.661320353229073</v>
      </c>
      <c r="AY152" s="126"/>
      <c r="AZ152" s="20">
        <f>IF(AX152,AX152/AX$195*100,0)</f>
        <v>35.947950630123074</v>
      </c>
      <c r="BA152" s="126"/>
      <c r="BB152" s="21">
        <v>0</v>
      </c>
      <c r="BC152" s="126"/>
      <c r="BD152" s="20">
        <f t="shared" si="42"/>
        <v>0</v>
      </c>
      <c r="BE152" s="126"/>
      <c r="BF152" s="20">
        <f>IF(BD152,BD152/BD$195*100,0)</f>
        <v>0</v>
      </c>
      <c r="BG152" s="126"/>
      <c r="BH152" s="21">
        <f>(E152+K152+Q152+W152+AC152+AJ152+AP152+AV152+BB152)</f>
        <v>133339471</v>
      </c>
      <c r="BI152" s="126"/>
      <c r="BJ152" s="94">
        <v>54</v>
      </c>
      <c r="BK152" s="126"/>
      <c r="BL152" s="28">
        <v>37596</v>
      </c>
      <c r="BM152" s="126"/>
      <c r="BN152" s="28">
        <f>IF(E152,BL152,0)</f>
        <v>37596</v>
      </c>
      <c r="BO152" s="126"/>
      <c r="BP152" s="28">
        <f>IF(K152,BL152,0)</f>
        <v>37596</v>
      </c>
      <c r="BQ152" s="126"/>
      <c r="BR152" s="28">
        <f>IF(Q152,BL152,0)</f>
        <v>37596</v>
      </c>
      <c r="BS152" s="126"/>
      <c r="BT152" s="28">
        <f>IF(W152,BL152,0)</f>
        <v>37596</v>
      </c>
      <c r="BU152" s="126"/>
      <c r="BV152" s="28">
        <f>IF(AC152,BL152,0)</f>
        <v>37596</v>
      </c>
      <c r="BW152" s="126"/>
      <c r="BX152" s="28">
        <f>IF(AJ152,BL152,0)</f>
        <v>37596</v>
      </c>
      <c r="BY152" s="126"/>
      <c r="BZ152" s="28">
        <f>IF(AP152,BL152,0)</f>
        <v>37596</v>
      </c>
      <c r="CA152" s="126"/>
      <c r="CB152" s="28">
        <f>IF(AV152,BL152,0)</f>
        <v>37596</v>
      </c>
      <c r="CC152" s="126"/>
      <c r="CD152" s="28">
        <f>IF(BB152,$BL152,0)</f>
        <v>0</v>
      </c>
    </row>
    <row r="153" spans="1:82" ht="11.25" x14ac:dyDescent="0.25">
      <c r="A153" s="94">
        <v>55</v>
      </c>
      <c r="B153" s="265"/>
      <c r="C153" s="94" t="s">
        <v>176</v>
      </c>
      <c r="D153" s="126"/>
      <c r="E153" s="21">
        <v>1292165</v>
      </c>
      <c r="F153" s="126"/>
      <c r="G153" s="20">
        <f t="shared" si="34"/>
        <v>108.25779155495978</v>
      </c>
      <c r="H153" s="126"/>
      <c r="I153" s="20">
        <f>IF(G153,G153/G$195*100,0)</f>
        <v>73.427185304431802</v>
      </c>
      <c r="J153" s="126"/>
      <c r="K153" s="21">
        <v>1167147</v>
      </c>
      <c r="L153" s="126"/>
      <c r="M153" s="20">
        <f t="shared" si="35"/>
        <v>97.783763404825734</v>
      </c>
      <c r="N153" s="126"/>
      <c r="O153" s="20">
        <f>IF(M153,M153/M$195*100,0)</f>
        <v>142.46574266901115</v>
      </c>
      <c r="P153" s="126"/>
      <c r="Q153" s="21">
        <v>4353895</v>
      </c>
      <c r="R153" s="126"/>
      <c r="S153" s="20">
        <f t="shared" si="36"/>
        <v>364.77002345844505</v>
      </c>
      <c r="T153" s="126"/>
      <c r="U153" s="20">
        <f>IF(S153,S153/S$195*100,0)</f>
        <v>57.601649973811263</v>
      </c>
      <c r="V153" s="126"/>
      <c r="W153" s="21">
        <v>553545</v>
      </c>
      <c r="X153" s="126"/>
      <c r="Y153" s="20">
        <f t="shared" si="37"/>
        <v>46.376089142091153</v>
      </c>
      <c r="Z153" s="126"/>
      <c r="AA153" s="20">
        <f>IF(Y153,Y153/Y$195*100,0)</f>
        <v>25.812333385940985</v>
      </c>
      <c r="AB153" s="126"/>
      <c r="AC153" s="21">
        <v>5921563</v>
      </c>
      <c r="AD153" s="126"/>
      <c r="AE153" s="20">
        <f t="shared" si="38"/>
        <v>496.10950067024129</v>
      </c>
      <c r="AF153" s="126"/>
      <c r="AG153" s="20">
        <f>IF(AE153,AE153/AE$195*100,0)</f>
        <v>108.66675847987366</v>
      </c>
      <c r="AH153" s="266"/>
      <c r="AI153" s="126"/>
      <c r="AJ153" s="21">
        <v>24667819</v>
      </c>
      <c r="AK153" s="126"/>
      <c r="AL153" s="20">
        <f t="shared" si="39"/>
        <v>2066.6738438337802</v>
      </c>
      <c r="AM153" s="126"/>
      <c r="AN153" s="20">
        <f>IF(AL153,AL153/AL$195*100,0)</f>
        <v>86.106496347484224</v>
      </c>
      <c r="AO153" s="126"/>
      <c r="AP153" s="21">
        <v>0</v>
      </c>
      <c r="AQ153" s="126"/>
      <c r="AR153" s="20">
        <f t="shared" si="40"/>
        <v>0</v>
      </c>
      <c r="AS153" s="126"/>
      <c r="AT153" s="20">
        <f>IF(AR153,AR153/AR$195*100,0)</f>
        <v>0</v>
      </c>
      <c r="AU153" s="126"/>
      <c r="AV153" s="21">
        <v>976711</v>
      </c>
      <c r="AW153" s="126"/>
      <c r="AX153" s="20">
        <f t="shared" si="41"/>
        <v>81.829004691689008</v>
      </c>
      <c r="AY153" s="126"/>
      <c r="AZ153" s="20">
        <f>IF(AX153,AX153/AX$195*100,0)</f>
        <v>42.226948984790411</v>
      </c>
      <c r="BA153" s="126"/>
      <c r="BB153" s="21">
        <v>0</v>
      </c>
      <c r="BC153" s="126"/>
      <c r="BD153" s="20">
        <f t="shared" si="42"/>
        <v>0</v>
      </c>
      <c r="BE153" s="126"/>
      <c r="BF153" s="20">
        <f>IF(BD153,BD153/BD$195*100,0)</f>
        <v>0</v>
      </c>
      <c r="BG153" s="126"/>
      <c r="BH153" s="21">
        <f>(E153+K153+Q153+W153+AC153+AJ153+AP153+AV153+BB153)</f>
        <v>38932845</v>
      </c>
      <c r="BI153" s="126"/>
      <c r="BJ153" s="94">
        <v>55</v>
      </c>
      <c r="BK153" s="126"/>
      <c r="BL153" s="28">
        <v>11936</v>
      </c>
      <c r="BM153" s="126"/>
      <c r="BN153" s="28">
        <f>IF(E153,BL153,0)</f>
        <v>11936</v>
      </c>
      <c r="BO153" s="126"/>
      <c r="BP153" s="28">
        <f>IF(K153,BL153,0)</f>
        <v>11936</v>
      </c>
      <c r="BQ153" s="126"/>
      <c r="BR153" s="28">
        <f>IF(Q153,BL153,0)</f>
        <v>11936</v>
      </c>
      <c r="BS153" s="126"/>
      <c r="BT153" s="28">
        <f>IF(W153,BL153,0)</f>
        <v>11936</v>
      </c>
      <c r="BU153" s="126"/>
      <c r="BV153" s="28">
        <f>IF(AC153,BL153,0)</f>
        <v>11936</v>
      </c>
      <c r="BW153" s="126"/>
      <c r="BX153" s="28">
        <f>IF(AJ153,BL153,0)</f>
        <v>11936</v>
      </c>
      <c r="BY153" s="126"/>
      <c r="BZ153" s="28">
        <f>IF(AP153,BL153,0)</f>
        <v>0</v>
      </c>
      <c r="CA153" s="126"/>
      <c r="CB153" s="28">
        <f>IF(AV153,BL153,0)</f>
        <v>11936</v>
      </c>
      <c r="CC153" s="126"/>
      <c r="CD153" s="28">
        <f>IF(BB153,$BL153,0)</f>
        <v>0</v>
      </c>
    </row>
    <row r="154" spans="1:82" ht="11.25" x14ac:dyDescent="0.25">
      <c r="A154" s="94">
        <v>56</v>
      </c>
      <c r="B154" s="265"/>
      <c r="C154" s="94" t="s">
        <v>177</v>
      </c>
      <c r="D154" s="126"/>
      <c r="E154" s="21">
        <v>2465462</v>
      </c>
      <c r="F154" s="126"/>
      <c r="G154" s="20">
        <f t="shared" ref="G154:G158" si="43">IFERROR(E154/$BL154,0)</f>
        <v>178.1789405217894</v>
      </c>
      <c r="H154" s="126"/>
      <c r="I154" s="20">
        <f>IF(G154,G154/G$195*100,0)</f>
        <v>120.85206889149183</v>
      </c>
      <c r="J154" s="126"/>
      <c r="K154" s="21">
        <v>2352807</v>
      </c>
      <c r="L154" s="126"/>
      <c r="M154" s="20">
        <f t="shared" si="35"/>
        <v>170.03736359037364</v>
      </c>
      <c r="N154" s="126"/>
      <c r="O154" s="20">
        <f>IF(M154,M154/M$195*100,0)</f>
        <v>247.73539534466062</v>
      </c>
      <c r="P154" s="126"/>
      <c r="Q154" s="21">
        <v>7978488</v>
      </c>
      <c r="R154" s="126"/>
      <c r="S154" s="20">
        <f t="shared" si="36"/>
        <v>576.6053335260533</v>
      </c>
      <c r="T154" s="126"/>
      <c r="U154" s="20">
        <f>IF(S154,S154/S$195*100,0)</f>
        <v>91.053037417654267</v>
      </c>
      <c r="V154" s="126"/>
      <c r="W154" s="21">
        <v>1274647</v>
      </c>
      <c r="X154" s="126"/>
      <c r="Y154" s="20">
        <f t="shared" si="37"/>
        <v>92.118739611187394</v>
      </c>
      <c r="Z154" s="126"/>
      <c r="AA154" s="20">
        <f>IF(Y154,Y154/Y$195*100,0)</f>
        <v>51.272102972101521</v>
      </c>
      <c r="AB154" s="126"/>
      <c r="AC154" s="21">
        <v>6119168</v>
      </c>
      <c r="AD154" s="126"/>
      <c r="AE154" s="20">
        <f t="shared" si="38"/>
        <v>442.23227578232274</v>
      </c>
      <c r="AF154" s="126"/>
      <c r="AG154" s="20">
        <f>IF(AE154,AE154/AE$195*100,0)</f>
        <v>96.86560696684748</v>
      </c>
      <c r="AH154" s="266"/>
      <c r="AI154" s="126"/>
      <c r="AJ154" s="21">
        <v>24758382</v>
      </c>
      <c r="AK154" s="126"/>
      <c r="AL154" s="20">
        <f t="shared" si="39"/>
        <v>1789.2882850328829</v>
      </c>
      <c r="AM154" s="126"/>
      <c r="AN154" s="20">
        <f>IF(AL154,AL154/AL$195*100,0)</f>
        <v>74.549424254566517</v>
      </c>
      <c r="AO154" s="126"/>
      <c r="AP154" s="21">
        <v>961157</v>
      </c>
      <c r="AQ154" s="126"/>
      <c r="AR154" s="20">
        <f t="shared" si="40"/>
        <v>69.462817084628171</v>
      </c>
      <c r="AS154" s="126"/>
      <c r="AT154" s="20">
        <f>IF(AR154,AR154/AR$195*100,0)</f>
        <v>64.498737157122036</v>
      </c>
      <c r="AU154" s="126"/>
      <c r="AV154" s="21">
        <v>662267</v>
      </c>
      <c r="AW154" s="126"/>
      <c r="AX154" s="20">
        <f t="shared" si="41"/>
        <v>47.862036568620368</v>
      </c>
      <c r="AY154" s="126"/>
      <c r="AZ154" s="20">
        <f>IF(AX154,AX154/AX$195*100,0)</f>
        <v>24.698672360811148</v>
      </c>
      <c r="BA154" s="126"/>
      <c r="BB154" s="21">
        <v>0</v>
      </c>
      <c r="BC154" s="126"/>
      <c r="BD154" s="20">
        <f t="shared" si="42"/>
        <v>0</v>
      </c>
      <c r="BE154" s="126"/>
      <c r="BF154" s="20">
        <f>IF(BD154,BD154/BD$195*100,0)</f>
        <v>0</v>
      </c>
      <c r="BG154" s="126"/>
      <c r="BH154" s="21">
        <f>(E154+K154+Q154+W154+AC154+AJ154+AP154+AV154+BB154)</f>
        <v>46572378</v>
      </c>
      <c r="BI154" s="126"/>
      <c r="BJ154" s="94">
        <v>56</v>
      </c>
      <c r="BK154" s="126"/>
      <c r="BL154" s="28">
        <v>13837</v>
      </c>
      <c r="BM154" s="126"/>
      <c r="BN154" s="28">
        <f>IF(E154,BL154,0)</f>
        <v>13837</v>
      </c>
      <c r="BO154" s="126"/>
      <c r="BP154" s="28">
        <f>IF(K154,BL154,0)</f>
        <v>13837</v>
      </c>
      <c r="BQ154" s="126"/>
      <c r="BR154" s="28">
        <f>IF(Q154,BL154,0)</f>
        <v>13837</v>
      </c>
      <c r="BS154" s="126"/>
      <c r="BT154" s="28">
        <f>IF(W154,BL154,0)</f>
        <v>13837</v>
      </c>
      <c r="BU154" s="126"/>
      <c r="BV154" s="28">
        <f>IF(AC154,BL154,0)</f>
        <v>13837</v>
      </c>
      <c r="BW154" s="126"/>
      <c r="BX154" s="28">
        <f>IF(AJ154,BL154,0)</f>
        <v>13837</v>
      </c>
      <c r="BY154" s="126"/>
      <c r="BZ154" s="28">
        <f>IF(AP154,BL154,0)</f>
        <v>13837</v>
      </c>
      <c r="CA154" s="126"/>
      <c r="CB154" s="28">
        <f>IF(AV154,BL154,0)</f>
        <v>13837</v>
      </c>
      <c r="CC154" s="126"/>
      <c r="CD154" s="28">
        <f>IF(BB154,$BL154,0)</f>
        <v>0</v>
      </c>
    </row>
    <row r="155" spans="1:82" ht="11.25" x14ac:dyDescent="0.25">
      <c r="A155" s="94">
        <v>57</v>
      </c>
      <c r="B155" s="265"/>
      <c r="C155" s="94" t="s">
        <v>178</v>
      </c>
      <c r="D155" s="126"/>
      <c r="E155" s="21">
        <v>2282578</v>
      </c>
      <c r="F155" s="126"/>
      <c r="G155" s="20">
        <f t="shared" si="43"/>
        <v>267.50005859603891</v>
      </c>
      <c r="H155" s="126"/>
      <c r="I155" s="20">
        <f>IF(G155,G155/G$195*100,0)</f>
        <v>181.43522133006078</v>
      </c>
      <c r="J155" s="126"/>
      <c r="K155" s="21">
        <v>1040214</v>
      </c>
      <c r="L155" s="126"/>
      <c r="M155" s="20">
        <f t="shared" si="35"/>
        <v>121.90484003281378</v>
      </c>
      <c r="N155" s="126"/>
      <c r="O155" s="20">
        <f>IF(M155,M155/M$195*100,0)</f>
        <v>177.60886844087986</v>
      </c>
      <c r="P155" s="126"/>
      <c r="Q155" s="21">
        <v>4725010</v>
      </c>
      <c r="R155" s="126"/>
      <c r="S155" s="20">
        <f t="shared" si="36"/>
        <v>553.73373959920309</v>
      </c>
      <c r="T155" s="126"/>
      <c r="U155" s="20">
        <f>IF(S155,S155/S$195*100,0)</f>
        <v>87.441332883310423</v>
      </c>
      <c r="V155" s="126"/>
      <c r="W155" s="21">
        <v>1873315</v>
      </c>
      <c r="X155" s="126"/>
      <c r="Y155" s="20">
        <f t="shared" si="37"/>
        <v>219.5376772530177</v>
      </c>
      <c r="Z155" s="126"/>
      <c r="AA155" s="20">
        <f>IF(Y155,Y155/Y$195*100,0)</f>
        <v>122.19184111596013</v>
      </c>
      <c r="AB155" s="126"/>
      <c r="AC155" s="21">
        <v>3544201</v>
      </c>
      <c r="AD155" s="126"/>
      <c r="AE155" s="20">
        <f t="shared" si="38"/>
        <v>415.3522793859135</v>
      </c>
      <c r="AF155" s="126"/>
      <c r="AG155" s="20">
        <f>IF(AE155,AE155/AE$195*100,0)</f>
        <v>90.977870343375699</v>
      </c>
      <c r="AH155" s="266"/>
      <c r="AI155" s="126"/>
      <c r="AJ155" s="21">
        <v>17894314</v>
      </c>
      <c r="AK155" s="126"/>
      <c r="AL155" s="20">
        <f t="shared" si="39"/>
        <v>2097.0718387437009</v>
      </c>
      <c r="AM155" s="126"/>
      <c r="AN155" s="20">
        <f>IF(AL155,AL155/AL$195*100,0)</f>
        <v>87.373007193156127</v>
      </c>
      <c r="AO155" s="126"/>
      <c r="AP155" s="21">
        <v>546477</v>
      </c>
      <c r="AQ155" s="126"/>
      <c r="AR155" s="20">
        <f t="shared" si="40"/>
        <v>64.042775108402665</v>
      </c>
      <c r="AS155" s="126"/>
      <c r="AT155" s="20">
        <f>IF(AR155,AR155/AR$195*100,0)</f>
        <v>59.466032215437501</v>
      </c>
      <c r="AU155" s="126"/>
      <c r="AV155" s="21">
        <v>1220991</v>
      </c>
      <c r="AW155" s="126"/>
      <c r="AX155" s="20">
        <f t="shared" si="41"/>
        <v>143.0904722840736</v>
      </c>
      <c r="AY155" s="126"/>
      <c r="AZ155" s="20">
        <f>IF(AX155,AX155/AX$195*100,0)</f>
        <v>73.840248896035121</v>
      </c>
      <c r="BA155" s="126"/>
      <c r="BB155" s="21">
        <v>0</v>
      </c>
      <c r="BC155" s="126"/>
      <c r="BD155" s="20">
        <f t="shared" si="42"/>
        <v>0</v>
      </c>
      <c r="BE155" s="126"/>
      <c r="BF155" s="20">
        <f>IF(BD155,BD155/BD$195*100,0)</f>
        <v>0</v>
      </c>
      <c r="BG155" s="126"/>
      <c r="BH155" s="21">
        <f>(E155+K155+Q155+W155+AC155+AJ155+AP155+AV155+BB155)</f>
        <v>33127100</v>
      </c>
      <c r="BI155" s="126"/>
      <c r="BJ155" s="94">
        <v>57</v>
      </c>
      <c r="BK155" s="126"/>
      <c r="BL155" s="28">
        <v>8533</v>
      </c>
      <c r="BM155" s="126"/>
      <c r="BN155" s="28">
        <f>IF(E155,BL155,0)</f>
        <v>8533</v>
      </c>
      <c r="BO155" s="126"/>
      <c r="BP155" s="28">
        <f>IF(K155,BL155,0)</f>
        <v>8533</v>
      </c>
      <c r="BQ155" s="126"/>
      <c r="BR155" s="28">
        <f>IF(Q155,BL155,0)</f>
        <v>8533</v>
      </c>
      <c r="BS155" s="126"/>
      <c r="BT155" s="28">
        <f>IF(W155,BL155,0)</f>
        <v>8533</v>
      </c>
      <c r="BU155" s="126"/>
      <c r="BV155" s="28">
        <f>IF(AC155,BL155,0)</f>
        <v>8533</v>
      </c>
      <c r="BW155" s="126"/>
      <c r="BX155" s="28">
        <f>IF(AJ155,BL155,0)</f>
        <v>8533</v>
      </c>
      <c r="BY155" s="126"/>
      <c r="BZ155" s="28">
        <f>IF(AP155,BL155,0)</f>
        <v>8533</v>
      </c>
      <c r="CA155" s="126"/>
      <c r="CB155" s="28">
        <f>IF(AV155,BL155,0)</f>
        <v>8533</v>
      </c>
      <c r="CC155" s="126"/>
      <c r="CD155" s="28">
        <f>IF(BB155,$BL155,0)</f>
        <v>0</v>
      </c>
    </row>
    <row r="156" spans="1:82" ht="11.25" x14ac:dyDescent="0.25">
      <c r="A156" s="94">
        <v>58</v>
      </c>
      <c r="B156" s="265"/>
      <c r="C156" s="94" t="s">
        <v>179</v>
      </c>
      <c r="D156" s="126"/>
      <c r="E156" s="21">
        <v>4037030</v>
      </c>
      <c r="F156" s="126"/>
      <c r="G156" s="20">
        <f t="shared" si="43"/>
        <v>133.15181899139154</v>
      </c>
      <c r="H156" s="126"/>
      <c r="I156" s="20">
        <f>IF(G156,G156/G$195*100,0)</f>
        <v>90.311867130039758</v>
      </c>
      <c r="J156" s="126"/>
      <c r="K156" s="21">
        <v>2581132</v>
      </c>
      <c r="L156" s="126"/>
      <c r="M156" s="20">
        <f t="shared" si="35"/>
        <v>85.132491177149646</v>
      </c>
      <c r="N156" s="126"/>
      <c r="O156" s="20">
        <f>IF(M156,M156/M$195*100,0)</f>
        <v>124.03351188891867</v>
      </c>
      <c r="P156" s="126"/>
      <c r="Q156" s="21">
        <v>18004127</v>
      </c>
      <c r="R156" s="126"/>
      <c r="S156" s="20">
        <f t="shared" si="36"/>
        <v>593.82324614927938</v>
      </c>
      <c r="T156" s="126"/>
      <c r="U156" s="20">
        <f>IF(S156,S156/S$195*100,0)</f>
        <v>93.771956496583783</v>
      </c>
      <c r="V156" s="126"/>
      <c r="W156" s="21">
        <v>3110187</v>
      </c>
      <c r="X156" s="126"/>
      <c r="Y156" s="20">
        <f t="shared" si="37"/>
        <v>102.58211022790989</v>
      </c>
      <c r="Z156" s="126"/>
      <c r="AA156" s="20">
        <f>IF(Y156,Y156/Y$195*100,0)</f>
        <v>57.095880174874971</v>
      </c>
      <c r="AB156" s="126"/>
      <c r="AC156" s="21">
        <v>12187343</v>
      </c>
      <c r="AD156" s="126"/>
      <c r="AE156" s="20">
        <f t="shared" si="38"/>
        <v>401.97048055674662</v>
      </c>
      <c r="AF156" s="126"/>
      <c r="AG156" s="20">
        <f>IF(AE156,AE156/AE$195*100,0)</f>
        <v>88.046749896315575</v>
      </c>
      <c r="AH156" s="266"/>
      <c r="AI156" s="126"/>
      <c r="AJ156" s="21">
        <v>60638074</v>
      </c>
      <c r="AK156" s="126"/>
      <c r="AL156" s="20">
        <f t="shared" si="39"/>
        <v>2000.0024407137439</v>
      </c>
      <c r="AM156" s="126"/>
      <c r="AN156" s="20">
        <f>IF(AL156,AL156/AL$195*100,0)</f>
        <v>83.328679738266615</v>
      </c>
      <c r="AO156" s="126"/>
      <c r="AP156" s="21">
        <v>854803</v>
      </c>
      <c r="AQ156" s="126"/>
      <c r="AR156" s="20">
        <f t="shared" si="40"/>
        <v>28.193640951218708</v>
      </c>
      <c r="AS156" s="126"/>
      <c r="AT156" s="20">
        <f>IF(AR156,AR156/AR$195*100,0)</f>
        <v>26.178814991039918</v>
      </c>
      <c r="AU156" s="126"/>
      <c r="AV156" s="21">
        <v>53925988</v>
      </c>
      <c r="AW156" s="126"/>
      <c r="AX156" s="20">
        <f t="shared" si="41"/>
        <v>1778.6202711171213</v>
      </c>
      <c r="AY156" s="126"/>
      <c r="AZ156" s="20">
        <f>IF(AX156,AX156/AX$195*100,0)</f>
        <v>917.83723552249069</v>
      </c>
      <c r="BA156" s="126"/>
      <c r="BB156" s="21">
        <v>0</v>
      </c>
      <c r="BC156" s="126"/>
      <c r="BD156" s="20">
        <f t="shared" si="42"/>
        <v>0</v>
      </c>
      <c r="BE156" s="126"/>
      <c r="BF156" s="20">
        <f>IF(BD156,BD156/BD$195*100,0)</f>
        <v>0</v>
      </c>
      <c r="BG156" s="126"/>
      <c r="BH156" s="21">
        <f>(E156+K156+Q156+W156+AC156+AJ156+AP156+AV156+BB156)</f>
        <v>155338684</v>
      </c>
      <c r="BI156" s="126"/>
      <c r="BJ156" s="94">
        <v>58</v>
      </c>
      <c r="BK156" s="126"/>
      <c r="BL156" s="28">
        <v>30319</v>
      </c>
      <c r="BM156" s="126"/>
      <c r="BN156" s="28">
        <f>IF(E156,BL156,0)</f>
        <v>30319</v>
      </c>
      <c r="BO156" s="126"/>
      <c r="BP156" s="28">
        <f>IF(K156,BL156,0)</f>
        <v>30319</v>
      </c>
      <c r="BQ156" s="126"/>
      <c r="BR156" s="28">
        <f>IF(Q156,BL156,0)</f>
        <v>30319</v>
      </c>
      <c r="BS156" s="126"/>
      <c r="BT156" s="28">
        <f>IF(W156,BL156,0)</f>
        <v>30319</v>
      </c>
      <c r="BU156" s="126"/>
      <c r="BV156" s="28">
        <f>IF(AC156,BL156,0)</f>
        <v>30319</v>
      </c>
      <c r="BW156" s="126"/>
      <c r="BX156" s="28">
        <f>IF(AJ156,BL156,0)</f>
        <v>30319</v>
      </c>
      <c r="BY156" s="126"/>
      <c r="BZ156" s="28">
        <f>IF(AP156,BL156,0)</f>
        <v>30319</v>
      </c>
      <c r="CA156" s="126"/>
      <c r="CB156" s="28">
        <f>IF(AV156,BL156,0)</f>
        <v>30319</v>
      </c>
      <c r="CC156" s="126"/>
      <c r="CD156" s="28">
        <f>IF(BB156,$BL156,0)</f>
        <v>0</v>
      </c>
    </row>
    <row r="157" spans="1:82" ht="11.25" x14ac:dyDescent="0.25">
      <c r="A157" s="94">
        <v>59</v>
      </c>
      <c r="B157" s="265"/>
      <c r="C157" s="94" t="s">
        <v>180</v>
      </c>
      <c r="D157" s="126"/>
      <c r="E157" s="21">
        <v>2487275</v>
      </c>
      <c r="F157" s="126"/>
      <c r="G157" s="20">
        <f t="shared" si="43"/>
        <v>234.09647058823529</v>
      </c>
      <c r="H157" s="126"/>
      <c r="I157" s="20">
        <f>IF(G157,G157/G$195*100,0)</f>
        <v>158.77882485963491</v>
      </c>
      <c r="J157" s="126"/>
      <c r="K157" s="21">
        <v>913735</v>
      </c>
      <c r="L157" s="126"/>
      <c r="M157" s="20">
        <f t="shared" si="35"/>
        <v>85.998588235294122</v>
      </c>
      <c r="N157" s="126"/>
      <c r="O157" s="20">
        <f>IF(M157,M157/M$195*100,0)</f>
        <v>125.29536923941936</v>
      </c>
      <c r="P157" s="126"/>
      <c r="Q157" s="21">
        <v>5072348</v>
      </c>
      <c r="R157" s="126"/>
      <c r="S157" s="20">
        <f t="shared" si="36"/>
        <v>477.3974588235294</v>
      </c>
      <c r="T157" s="126"/>
      <c r="U157" s="20">
        <f>IF(S157,S157/S$195*100,0)</f>
        <v>75.386900109878724</v>
      </c>
      <c r="V157" s="126"/>
      <c r="W157" s="21">
        <v>2243364</v>
      </c>
      <c r="X157" s="126"/>
      <c r="Y157" s="20">
        <f t="shared" si="37"/>
        <v>211.14014117647059</v>
      </c>
      <c r="Z157" s="126"/>
      <c r="AA157" s="20">
        <f>IF(Y157,Y157/Y$195*100,0)</f>
        <v>117.5178807877364</v>
      </c>
      <c r="AB157" s="126"/>
      <c r="AC157" s="21">
        <v>4317664</v>
      </c>
      <c r="AD157" s="126"/>
      <c r="AE157" s="20">
        <f t="shared" si="38"/>
        <v>406.36837647058826</v>
      </c>
      <c r="AF157" s="126"/>
      <c r="AG157" s="20">
        <f>IF(AE157,AE157/AE$195*100,0)</f>
        <v>89.010055562591688</v>
      </c>
      <c r="AH157" s="266"/>
      <c r="AI157" s="126"/>
      <c r="AJ157" s="21">
        <v>21312842</v>
      </c>
      <c r="AK157" s="126"/>
      <c r="AL157" s="20">
        <f t="shared" si="39"/>
        <v>2005.9145411764705</v>
      </c>
      <c r="AM157" s="126"/>
      <c r="AN157" s="20">
        <f>IF(AL157,AL157/AL$195*100,0)</f>
        <v>83.575003200683597</v>
      </c>
      <c r="AO157" s="126"/>
      <c r="AP157" s="21">
        <v>276684</v>
      </c>
      <c r="AQ157" s="126"/>
      <c r="AR157" s="20">
        <f t="shared" si="40"/>
        <v>26.04084705882353</v>
      </c>
      <c r="AS157" s="126"/>
      <c r="AT157" s="20">
        <f>IF(AR157,AR157/AR$195*100,0)</f>
        <v>24.179868025645654</v>
      </c>
      <c r="AU157" s="126"/>
      <c r="AV157" s="21">
        <v>892525</v>
      </c>
      <c r="AW157" s="126"/>
      <c r="AX157" s="20">
        <f t="shared" si="41"/>
        <v>84.002352941176468</v>
      </c>
      <c r="AY157" s="126"/>
      <c r="AZ157" s="20">
        <f>IF(AX157,AX157/AX$195*100,0)</f>
        <v>43.348481209251297</v>
      </c>
      <c r="BA157" s="126"/>
      <c r="BB157" s="21">
        <v>0</v>
      </c>
      <c r="BC157" s="126"/>
      <c r="BD157" s="20">
        <f t="shared" si="42"/>
        <v>0</v>
      </c>
      <c r="BE157" s="126"/>
      <c r="BF157" s="20">
        <f>IF(BD157,BD157/BD$195*100,0)</f>
        <v>0</v>
      </c>
      <c r="BG157" s="126"/>
      <c r="BH157" s="21">
        <f>(E157+K157+Q157+W157+AC157+AJ157+AP157+AV157+BB157)</f>
        <v>37516437</v>
      </c>
      <c r="BI157" s="126"/>
      <c r="BJ157" s="94">
        <v>59</v>
      </c>
      <c r="BK157" s="126"/>
      <c r="BL157" s="28">
        <v>10625</v>
      </c>
      <c r="BM157" s="126"/>
      <c r="BN157" s="28">
        <f>IF(E157,BL157,0)</f>
        <v>10625</v>
      </c>
      <c r="BO157" s="126"/>
      <c r="BP157" s="28">
        <f>IF(K157,BL157,0)</f>
        <v>10625</v>
      </c>
      <c r="BQ157" s="126"/>
      <c r="BR157" s="28">
        <f>IF(Q157,BL157,0)</f>
        <v>10625</v>
      </c>
      <c r="BS157" s="126"/>
      <c r="BT157" s="28">
        <f>IF(W157,BL157,0)</f>
        <v>10625</v>
      </c>
      <c r="BU157" s="126"/>
      <c r="BV157" s="28">
        <f>IF(AC157,BL157,0)</f>
        <v>10625</v>
      </c>
      <c r="BW157" s="126"/>
      <c r="BX157" s="28">
        <f>IF(AJ157,BL157,0)</f>
        <v>10625</v>
      </c>
      <c r="BY157" s="126"/>
      <c r="BZ157" s="28">
        <f>IF(AP157,BL157,0)</f>
        <v>10625</v>
      </c>
      <c r="CA157" s="126"/>
      <c r="CB157" s="28">
        <f>IF(AV157,BL157,0)</f>
        <v>10625</v>
      </c>
      <c r="CC157" s="126"/>
      <c r="CD157" s="28">
        <f>IF(BB157,$BL157,0)</f>
        <v>0</v>
      </c>
    </row>
    <row r="158" spans="1:82" ht="11.25" x14ac:dyDescent="0.25">
      <c r="A158" s="94">
        <v>60</v>
      </c>
      <c r="B158" s="265"/>
      <c r="C158" s="94" t="s">
        <v>181</v>
      </c>
      <c r="D158" s="126"/>
      <c r="E158" s="21">
        <v>10799168</v>
      </c>
      <c r="F158" s="126"/>
      <c r="G158" s="20">
        <f t="shared" si="43"/>
        <v>106.581605361073</v>
      </c>
      <c r="H158" s="126"/>
      <c r="I158" s="20">
        <f>IF(G158,G158/G$195*100,0)</f>
        <v>72.290291298971027</v>
      </c>
      <c r="J158" s="126"/>
      <c r="K158" s="21">
        <v>4259214</v>
      </c>
      <c r="L158" s="126"/>
      <c r="M158" s="20">
        <f t="shared" si="35"/>
        <v>42.036003671427018</v>
      </c>
      <c r="N158" s="126"/>
      <c r="O158" s="20">
        <f>IF(M158,M158/M$195*100,0)</f>
        <v>61.24422167199571</v>
      </c>
      <c r="P158" s="126"/>
      <c r="Q158" s="21">
        <v>25215776</v>
      </c>
      <c r="R158" s="126"/>
      <c r="S158" s="20">
        <f t="shared" si="36"/>
        <v>248.86527244554543</v>
      </c>
      <c r="T158" s="126"/>
      <c r="U158" s="20">
        <f>IF(S158,S158/S$195*100,0)</f>
        <v>39.29887159622519</v>
      </c>
      <c r="V158" s="126"/>
      <c r="W158" s="21">
        <v>7822611</v>
      </c>
      <c r="X158" s="126"/>
      <c r="Y158" s="20">
        <f t="shared" si="37"/>
        <v>77.204691925821379</v>
      </c>
      <c r="Z158" s="126"/>
      <c r="AA158" s="20">
        <f>IF(Y158,Y158/Y$195*100,0)</f>
        <v>42.971136286251941</v>
      </c>
      <c r="AB158" s="126"/>
      <c r="AC158" s="21">
        <v>33230330</v>
      </c>
      <c r="AD158" s="126"/>
      <c r="AE158" s="20">
        <f t="shared" si="38"/>
        <v>327.96433188910709</v>
      </c>
      <c r="AF158" s="126"/>
      <c r="AG158" s="20">
        <f>IF(AE158,AE158/AE$195*100,0)</f>
        <v>71.836602192175064</v>
      </c>
      <c r="AH158" s="266"/>
      <c r="AI158" s="126"/>
      <c r="AJ158" s="21">
        <v>138012290</v>
      </c>
      <c r="AK158" s="126"/>
      <c r="AL158" s="20">
        <f t="shared" si="39"/>
        <v>1362.102286746346</v>
      </c>
      <c r="AM158" s="126"/>
      <c r="AN158" s="20">
        <f>IF(AL158,AL158/AL$195*100,0)</f>
        <v>56.751023355022092</v>
      </c>
      <c r="AO158" s="126"/>
      <c r="AP158" s="21">
        <v>4707957</v>
      </c>
      <c r="AQ158" s="126"/>
      <c r="AR158" s="20">
        <f t="shared" si="40"/>
        <v>46.464840164622053</v>
      </c>
      <c r="AS158" s="126"/>
      <c r="AT158" s="20">
        <f>IF(AR158,AR158/AR$195*100,0)</f>
        <v>43.144284073224718</v>
      </c>
      <c r="AU158" s="126"/>
      <c r="AV158" s="21">
        <v>4380096</v>
      </c>
      <c r="AW158" s="126"/>
      <c r="AX158" s="20">
        <f t="shared" si="41"/>
        <v>43.229039803401008</v>
      </c>
      <c r="AY158" s="126"/>
      <c r="AZ158" s="20">
        <f>IF(AX158,AX158/AX$195*100,0)</f>
        <v>22.307865839471575</v>
      </c>
      <c r="BA158" s="126"/>
      <c r="BB158" s="21">
        <v>0</v>
      </c>
      <c r="BC158" s="126"/>
      <c r="BD158" s="20">
        <f t="shared" si="42"/>
        <v>0</v>
      </c>
      <c r="BE158" s="126"/>
      <c r="BF158" s="20">
        <f>IF(BD158,BD158/BD$195*100,0)</f>
        <v>0</v>
      </c>
      <c r="BG158" s="126"/>
      <c r="BH158" s="21">
        <f>(E158+K158+Q158+W158+AC158+AJ158+AP158+AV158+BB158)</f>
        <v>228427442</v>
      </c>
      <c r="BI158" s="126"/>
      <c r="BJ158" s="94">
        <v>60</v>
      </c>
      <c r="BK158" s="126"/>
      <c r="BL158" s="28">
        <v>101323</v>
      </c>
      <c r="BM158" s="126"/>
      <c r="BN158" s="28">
        <f>IF(E158,BL158,0)</f>
        <v>101323</v>
      </c>
      <c r="BO158" s="126"/>
      <c r="BP158" s="28">
        <f>IF(K158,BL158,0)</f>
        <v>101323</v>
      </c>
      <c r="BQ158" s="126"/>
      <c r="BR158" s="28">
        <f>IF(Q158,BL158,0)</f>
        <v>101323</v>
      </c>
      <c r="BS158" s="126"/>
      <c r="BT158" s="28">
        <f>IF(W158,BL158,0)</f>
        <v>101323</v>
      </c>
      <c r="BU158" s="126"/>
      <c r="BV158" s="28">
        <f>IF(AC158,BL158,0)</f>
        <v>101323</v>
      </c>
      <c r="BW158" s="126"/>
      <c r="BX158" s="28">
        <f>IF(AJ158,BL158,0)</f>
        <v>101323</v>
      </c>
      <c r="BY158" s="126"/>
      <c r="BZ158" s="28">
        <f>IF(AP158,BL158,0)</f>
        <v>101323</v>
      </c>
      <c r="CA158" s="126"/>
      <c r="CB158" s="28">
        <f>IF(AV158,BL158,0)</f>
        <v>101323</v>
      </c>
      <c r="CC158" s="126"/>
      <c r="CD158" s="28">
        <f>IF(BB158,$BL158,0)</f>
        <v>0</v>
      </c>
    </row>
    <row r="159" spans="1:82" ht="11.25" x14ac:dyDescent="0.25">
      <c r="A159" s="94">
        <v>61</v>
      </c>
      <c r="B159" s="265"/>
      <c r="C159" s="94" t="s">
        <v>182</v>
      </c>
      <c r="D159" s="126"/>
      <c r="E159" s="21">
        <v>2353094</v>
      </c>
      <c r="F159" s="126"/>
      <c r="G159" s="20">
        <f t="shared" ref="G159:G163" si="44">IFERROR(E159/$BL159,0)</f>
        <v>159.26186125211507</v>
      </c>
      <c r="H159" s="126"/>
      <c r="I159" s="20">
        <f>IF(G159,G159/G$195*100,0)</f>
        <v>108.02132604146955</v>
      </c>
      <c r="J159" s="126"/>
      <c r="K159" s="21">
        <v>1441564</v>
      </c>
      <c r="L159" s="126"/>
      <c r="M159" s="20">
        <f t="shared" si="35"/>
        <v>97.567783417935701</v>
      </c>
      <c r="N159" s="126"/>
      <c r="O159" s="20">
        <f>IF(M159,M159/M$195*100,0)</f>
        <v>142.15107131496902</v>
      </c>
      <c r="P159" s="126"/>
      <c r="Q159" s="21">
        <v>5225501</v>
      </c>
      <c r="R159" s="126"/>
      <c r="S159" s="20">
        <f t="shared" si="36"/>
        <v>353.67181049069376</v>
      </c>
      <c r="T159" s="126"/>
      <c r="U159" s="20">
        <f>IF(S159,S159/S$195*100,0)</f>
        <v>55.84910635018192</v>
      </c>
      <c r="V159" s="126"/>
      <c r="W159" s="21">
        <v>2901237</v>
      </c>
      <c r="X159" s="126"/>
      <c r="Y159" s="20">
        <f t="shared" si="37"/>
        <v>196.36121827411168</v>
      </c>
      <c r="Z159" s="126"/>
      <c r="AA159" s="20">
        <f>IF(Y159,Y159/Y$195*100,0)</f>
        <v>109.29212281422554</v>
      </c>
      <c r="AB159" s="126"/>
      <c r="AC159" s="21">
        <v>6111555</v>
      </c>
      <c r="AD159" s="126"/>
      <c r="AE159" s="20">
        <f t="shared" si="38"/>
        <v>413.64162436548224</v>
      </c>
      <c r="AF159" s="126"/>
      <c r="AG159" s="20">
        <f>IF(AE159,AE159/AE$195*100,0)</f>
        <v>90.603172145303603</v>
      </c>
      <c r="AH159" s="266"/>
      <c r="AI159" s="126"/>
      <c r="AJ159" s="21">
        <v>29484027</v>
      </c>
      <c r="AK159" s="126"/>
      <c r="AL159" s="20">
        <f t="shared" si="39"/>
        <v>1995.5348223350254</v>
      </c>
      <c r="AM159" s="126"/>
      <c r="AN159" s="20">
        <f>IF(AL159,AL159/AL$195*100,0)</f>
        <v>83.142539594887509</v>
      </c>
      <c r="AO159" s="126"/>
      <c r="AP159" s="21">
        <v>597881</v>
      </c>
      <c r="AQ159" s="126"/>
      <c r="AR159" s="20">
        <f t="shared" si="40"/>
        <v>40.465719120135361</v>
      </c>
      <c r="AS159" s="126"/>
      <c r="AT159" s="20">
        <f>IF(AR159,AR159/AR$195*100,0)</f>
        <v>37.573883279506639</v>
      </c>
      <c r="AU159" s="126"/>
      <c r="AV159" s="21">
        <v>2133922</v>
      </c>
      <c r="AW159" s="126"/>
      <c r="AX159" s="20">
        <f t="shared" si="41"/>
        <v>144.42788494077834</v>
      </c>
      <c r="AY159" s="126"/>
      <c r="AZ159" s="20">
        <f>IF(AX159,AX159/AX$195*100,0)</f>
        <v>74.530405842695629</v>
      </c>
      <c r="BA159" s="126"/>
      <c r="BB159" s="21">
        <v>0</v>
      </c>
      <c r="BC159" s="126"/>
      <c r="BD159" s="20">
        <f t="shared" si="42"/>
        <v>0</v>
      </c>
      <c r="BE159" s="126"/>
      <c r="BF159" s="20">
        <f>IF(BD159,BD159/BD$195*100,0)</f>
        <v>0</v>
      </c>
      <c r="BG159" s="126"/>
      <c r="BH159" s="21">
        <f>(E159+K159+Q159+W159+AC159+AJ159+AP159+AV159+BB159)</f>
        <v>50248781</v>
      </c>
      <c r="BI159" s="126"/>
      <c r="BJ159" s="94">
        <v>61</v>
      </c>
      <c r="BK159" s="126"/>
      <c r="BL159" s="28">
        <v>14775</v>
      </c>
      <c r="BM159" s="126"/>
      <c r="BN159" s="28">
        <f>IF(E159,BL159,0)</f>
        <v>14775</v>
      </c>
      <c r="BO159" s="126"/>
      <c r="BP159" s="28">
        <f>IF(K159,BL159,0)</f>
        <v>14775</v>
      </c>
      <c r="BQ159" s="126"/>
      <c r="BR159" s="28">
        <f>IF(Q159,BL159,0)</f>
        <v>14775</v>
      </c>
      <c r="BS159" s="126"/>
      <c r="BT159" s="28">
        <f>IF(W159,BL159,0)</f>
        <v>14775</v>
      </c>
      <c r="BU159" s="126"/>
      <c r="BV159" s="28">
        <f>IF(AC159,BL159,0)</f>
        <v>14775</v>
      </c>
      <c r="BW159" s="126"/>
      <c r="BX159" s="28">
        <f>IF(AJ159,BL159,0)</f>
        <v>14775</v>
      </c>
      <c r="BY159" s="126"/>
      <c r="BZ159" s="28">
        <f>IF(AP159,BL159,0)</f>
        <v>14775</v>
      </c>
      <c r="CA159" s="126"/>
      <c r="CB159" s="28">
        <f>IF(AV159,BL159,0)</f>
        <v>14775</v>
      </c>
      <c r="CC159" s="126"/>
      <c r="CD159" s="28">
        <f>IF(BB159,$BL159,0)</f>
        <v>0</v>
      </c>
    </row>
    <row r="160" spans="1:82" ht="11.25" x14ac:dyDescent="0.25">
      <c r="A160" s="94">
        <v>62</v>
      </c>
      <c r="B160" s="265"/>
      <c r="C160" s="94" t="s">
        <v>183</v>
      </c>
      <c r="D160" s="126"/>
      <c r="E160" s="21">
        <v>4892907</v>
      </c>
      <c r="F160" s="126"/>
      <c r="G160" s="20">
        <f t="shared" si="44"/>
        <v>213.24502070167793</v>
      </c>
      <c r="H160" s="126"/>
      <c r="I160" s="20">
        <f>IF(G160,G160/G$195*100,0)</f>
        <v>144.63607122781858</v>
      </c>
      <c r="J160" s="126"/>
      <c r="K160" s="21">
        <v>1945629</v>
      </c>
      <c r="L160" s="126"/>
      <c r="M160" s="20">
        <f t="shared" si="35"/>
        <v>84.795336674656781</v>
      </c>
      <c r="N160" s="126"/>
      <c r="O160" s="20">
        <f>IF(M160,M160/M$195*100,0)</f>
        <v>123.54229571028799</v>
      </c>
      <c r="P160" s="126"/>
      <c r="Q160" s="21">
        <v>12738106</v>
      </c>
      <c r="R160" s="126"/>
      <c r="S160" s="20">
        <f t="shared" si="36"/>
        <v>555.15824798431026</v>
      </c>
      <c r="T160" s="126"/>
      <c r="U160" s="20">
        <f>IF(S160,S160/S$195*100,0)</f>
        <v>87.666280187383649</v>
      </c>
      <c r="V160" s="126"/>
      <c r="W160" s="21">
        <v>1988553</v>
      </c>
      <c r="X160" s="126"/>
      <c r="Y160" s="20">
        <f t="shared" si="37"/>
        <v>86.666071039442144</v>
      </c>
      <c r="Z160" s="126"/>
      <c r="AA160" s="20">
        <f>IF(Y160,Y160/Y$195*100,0)</f>
        <v>48.237217934993261</v>
      </c>
      <c r="AB160" s="126"/>
      <c r="AC160" s="21">
        <v>3378653</v>
      </c>
      <c r="AD160" s="126"/>
      <c r="AE160" s="20">
        <f t="shared" si="38"/>
        <v>147.25007626933973</v>
      </c>
      <c r="AF160" s="126"/>
      <c r="AG160" s="20">
        <f>IF(AE160,AE160/AE$195*100,0)</f>
        <v>32.253340144637015</v>
      </c>
      <c r="AH160" s="266"/>
      <c r="AI160" s="126"/>
      <c r="AJ160" s="21">
        <v>41454157</v>
      </c>
      <c r="AK160" s="126"/>
      <c r="AL160" s="20">
        <f t="shared" si="39"/>
        <v>1806.67496186533</v>
      </c>
      <c r="AM160" s="126"/>
      <c r="AN160" s="20">
        <f>IF(AL160,AL160/AL$195*100,0)</f>
        <v>75.273827783277554</v>
      </c>
      <c r="AO160" s="126"/>
      <c r="AP160" s="21">
        <v>698095</v>
      </c>
      <c r="AQ160" s="126"/>
      <c r="AR160" s="20">
        <f t="shared" si="40"/>
        <v>30.424711266071039</v>
      </c>
      <c r="AS160" s="126"/>
      <c r="AT160" s="20">
        <f>IF(AR160,AR160/AR$195*100,0)</f>
        <v>28.250444444843954</v>
      </c>
      <c r="AU160" s="126"/>
      <c r="AV160" s="21">
        <v>2639080</v>
      </c>
      <c r="AW160" s="126"/>
      <c r="AX160" s="20">
        <f t="shared" si="41"/>
        <v>115.01765090433646</v>
      </c>
      <c r="AY160" s="126"/>
      <c r="AZ160" s="20">
        <f>IF(AX160,AX160/AX$195*100,0)</f>
        <v>59.353581231828613</v>
      </c>
      <c r="BA160" s="126"/>
      <c r="BB160" s="21">
        <v>0</v>
      </c>
      <c r="BC160" s="126"/>
      <c r="BD160" s="20">
        <f t="shared" si="42"/>
        <v>0</v>
      </c>
      <c r="BE160" s="126"/>
      <c r="BF160" s="20">
        <f>IF(BD160,BD160/BD$195*100,0)</f>
        <v>0</v>
      </c>
      <c r="BG160" s="126"/>
      <c r="BH160" s="21">
        <f>(E160+K160+Q160+W160+AC160+AJ160+AP160+AV160+BB160)</f>
        <v>69735180</v>
      </c>
      <c r="BI160" s="126"/>
      <c r="BJ160" s="94">
        <v>62</v>
      </c>
      <c r="BK160" s="126"/>
      <c r="BL160" s="28">
        <v>22945</v>
      </c>
      <c r="BM160" s="126"/>
      <c r="BN160" s="28">
        <f>IF(E160,BL160,0)</f>
        <v>22945</v>
      </c>
      <c r="BO160" s="126"/>
      <c r="BP160" s="28">
        <f>IF(K160,BL160,0)</f>
        <v>22945</v>
      </c>
      <c r="BQ160" s="126"/>
      <c r="BR160" s="28">
        <f>IF(Q160,BL160,0)</f>
        <v>22945</v>
      </c>
      <c r="BS160" s="126"/>
      <c r="BT160" s="28">
        <f>IF(W160,BL160,0)</f>
        <v>22945</v>
      </c>
      <c r="BU160" s="126"/>
      <c r="BV160" s="28">
        <f>IF(AC160,BL160,0)</f>
        <v>22945</v>
      </c>
      <c r="BW160" s="126"/>
      <c r="BX160" s="28">
        <f>IF(AJ160,BL160,0)</f>
        <v>22945</v>
      </c>
      <c r="BY160" s="126"/>
      <c r="BZ160" s="28">
        <f>IF(AP160,BL160,0)</f>
        <v>22945</v>
      </c>
      <c r="CA160" s="126"/>
      <c r="CB160" s="28">
        <f>IF(AV160,BL160,0)</f>
        <v>22945</v>
      </c>
      <c r="CC160" s="126"/>
      <c r="CD160" s="28">
        <f>IF(BB160,$BL160,0)</f>
        <v>0</v>
      </c>
    </row>
    <row r="161" spans="1:82" ht="11.25" x14ac:dyDescent="0.25">
      <c r="A161" s="94">
        <v>63</v>
      </c>
      <c r="B161" s="265"/>
      <c r="C161" s="94" t="s">
        <v>184</v>
      </c>
      <c r="D161" s="126"/>
      <c r="E161" s="21">
        <v>2343972</v>
      </c>
      <c r="F161" s="126"/>
      <c r="G161" s="20">
        <f t="shared" si="44"/>
        <v>190.84611626770885</v>
      </c>
      <c r="H161" s="126"/>
      <c r="I161" s="20">
        <f>IF(G161,G161/G$195*100,0)</f>
        <v>129.44373742102428</v>
      </c>
      <c r="J161" s="126"/>
      <c r="K161" s="21">
        <v>1536876</v>
      </c>
      <c r="L161" s="126"/>
      <c r="M161" s="20">
        <f t="shared" si="35"/>
        <v>125.13238886174891</v>
      </c>
      <c r="N161" s="126"/>
      <c r="O161" s="20">
        <f>IF(M161,M161/M$195*100,0)</f>
        <v>182.31123542803601</v>
      </c>
      <c r="P161" s="126"/>
      <c r="Q161" s="21">
        <v>12541763</v>
      </c>
      <c r="R161" s="126"/>
      <c r="S161" s="20">
        <f t="shared" si="36"/>
        <v>1021.1498941540466</v>
      </c>
      <c r="T161" s="126"/>
      <c r="U161" s="20">
        <f>IF(S161,S161/S$195*100,0)</f>
        <v>161.25206291946475</v>
      </c>
      <c r="V161" s="126"/>
      <c r="W161" s="21">
        <v>6143311</v>
      </c>
      <c r="X161" s="126"/>
      <c r="Y161" s="20">
        <f t="shared" si="37"/>
        <v>500.18816153720894</v>
      </c>
      <c r="Z161" s="126"/>
      <c r="AA161" s="20">
        <f>IF(Y161,Y161/Y$195*100,0)</f>
        <v>278.39828282504391</v>
      </c>
      <c r="AB161" s="126"/>
      <c r="AC161" s="21">
        <v>6139614</v>
      </c>
      <c r="AD161" s="126"/>
      <c r="AE161" s="20">
        <f t="shared" si="38"/>
        <v>499.88715192965316</v>
      </c>
      <c r="AF161" s="126"/>
      <c r="AG161" s="20">
        <f>IF(AE161,AE161/AE$195*100,0)</f>
        <v>109.49420709045884</v>
      </c>
      <c r="AH161" s="266"/>
      <c r="AI161" s="126"/>
      <c r="AJ161" s="21">
        <v>26188553</v>
      </c>
      <c r="AK161" s="126"/>
      <c r="AL161" s="20">
        <f t="shared" si="39"/>
        <v>2132.2710470607394</v>
      </c>
      <c r="AM161" s="126"/>
      <c r="AN161" s="20">
        <f>IF(AL161,AL161/AL$195*100,0)</f>
        <v>88.839557181887287</v>
      </c>
      <c r="AO161" s="126"/>
      <c r="AP161" s="21">
        <v>808992</v>
      </c>
      <c r="AQ161" s="126"/>
      <c r="AR161" s="20">
        <f t="shared" si="40"/>
        <v>65.868099658036144</v>
      </c>
      <c r="AS161" s="126"/>
      <c r="AT161" s="20">
        <f>IF(AR161,AR161/AR$195*100,0)</f>
        <v>61.160912056112792</v>
      </c>
      <c r="AU161" s="126"/>
      <c r="AV161" s="21">
        <v>2618100</v>
      </c>
      <c r="AW161" s="126"/>
      <c r="AX161" s="20">
        <f t="shared" si="41"/>
        <v>213.16560820713238</v>
      </c>
      <c r="AY161" s="126"/>
      <c r="AZ161" s="20">
        <f>IF(AX161,AX161/AX$195*100,0)</f>
        <v>110.00174445466062</v>
      </c>
      <c r="BA161" s="126"/>
      <c r="BB161" s="21">
        <v>0</v>
      </c>
      <c r="BC161" s="126"/>
      <c r="BD161" s="20">
        <f t="shared" si="42"/>
        <v>0</v>
      </c>
      <c r="BE161" s="126"/>
      <c r="BF161" s="20">
        <f>IF(BD161,BD161/BD$195*100,0)</f>
        <v>0</v>
      </c>
      <c r="BG161" s="126"/>
      <c r="BH161" s="21">
        <f>(E161+K161+Q161+W161+AC161+AJ161+AP161+AV161+BB161)</f>
        <v>58321181</v>
      </c>
      <c r="BI161" s="126"/>
      <c r="BJ161" s="94">
        <v>63</v>
      </c>
      <c r="BK161" s="126"/>
      <c r="BL161" s="28">
        <v>12282</v>
      </c>
      <c r="BM161" s="126"/>
      <c r="BN161" s="28">
        <f>IF(E161,BL161,0)</f>
        <v>12282</v>
      </c>
      <c r="BO161" s="126"/>
      <c r="BP161" s="28">
        <f>IF(K161,BL161,0)</f>
        <v>12282</v>
      </c>
      <c r="BQ161" s="126"/>
      <c r="BR161" s="28">
        <f>IF(Q161,BL161,0)</f>
        <v>12282</v>
      </c>
      <c r="BS161" s="126"/>
      <c r="BT161" s="28">
        <f>IF(W161,BL161,0)</f>
        <v>12282</v>
      </c>
      <c r="BU161" s="126"/>
      <c r="BV161" s="28">
        <f>IF(AC161,BL161,0)</f>
        <v>12282</v>
      </c>
      <c r="BW161" s="126"/>
      <c r="BX161" s="28">
        <f>IF(AJ161,BL161,0)</f>
        <v>12282</v>
      </c>
      <c r="BY161" s="126"/>
      <c r="BZ161" s="28">
        <f>IF(AP161,BL161,0)</f>
        <v>12282</v>
      </c>
      <c r="CA161" s="126"/>
      <c r="CB161" s="28">
        <f>IF(AV161,BL161,0)</f>
        <v>12282</v>
      </c>
      <c r="CC161" s="126"/>
      <c r="CD161" s="28">
        <f>IF(BB161,$BL161,0)</f>
        <v>0</v>
      </c>
    </row>
    <row r="162" spans="1:82" ht="11.25" x14ac:dyDescent="0.25">
      <c r="A162" s="94">
        <v>64</v>
      </c>
      <c r="B162" s="265"/>
      <c r="C162" s="94" t="s">
        <v>185</v>
      </c>
      <c r="D162" s="126"/>
      <c r="E162" s="21">
        <v>2179363</v>
      </c>
      <c r="F162" s="126"/>
      <c r="G162" s="20">
        <f t="shared" si="44"/>
        <v>184.08336852774727</v>
      </c>
      <c r="H162" s="126"/>
      <c r="I162" s="20">
        <f>IF(G162,G162/G$195*100,0)</f>
        <v>124.85682017158832</v>
      </c>
      <c r="J162" s="126"/>
      <c r="K162" s="21">
        <v>1552257</v>
      </c>
      <c r="L162" s="126"/>
      <c r="M162" s="20">
        <f t="shared" si="35"/>
        <v>131.11386096798716</v>
      </c>
      <c r="N162" s="126"/>
      <c r="O162" s="20">
        <f>IF(M162,M162/M$195*100,0)</f>
        <v>191.02592216331001</v>
      </c>
      <c r="P162" s="126"/>
      <c r="Q162" s="21">
        <v>6452560</v>
      </c>
      <c r="R162" s="126"/>
      <c r="S162" s="20">
        <f t="shared" si="36"/>
        <v>545.02576231100602</v>
      </c>
      <c r="T162" s="126"/>
      <c r="U162" s="20">
        <f>IF(S162,S162/S$195*100,0)</f>
        <v>86.066236720037665</v>
      </c>
      <c r="V162" s="126"/>
      <c r="W162" s="21">
        <v>1695567</v>
      </c>
      <c r="X162" s="126"/>
      <c r="Y162" s="20">
        <f t="shared" si="37"/>
        <v>143.21876847706733</v>
      </c>
      <c r="Z162" s="126"/>
      <c r="AA162" s="20">
        <f>IF(Y162,Y162/Y$195*100,0)</f>
        <v>79.713720312364913</v>
      </c>
      <c r="AB162" s="126"/>
      <c r="AC162" s="21">
        <v>4445153</v>
      </c>
      <c r="AD162" s="126"/>
      <c r="AE162" s="20">
        <f t="shared" si="38"/>
        <v>375.46693132865954</v>
      </c>
      <c r="AF162" s="126"/>
      <c r="AG162" s="20">
        <f>IF(AE162,AE162/AE$195*100,0)</f>
        <v>82.241469451298812</v>
      </c>
      <c r="AH162" s="266"/>
      <c r="AI162" s="126"/>
      <c r="AJ162" s="21">
        <v>22432376</v>
      </c>
      <c r="AK162" s="126"/>
      <c r="AL162" s="20">
        <f t="shared" si="39"/>
        <v>1894.7863839851339</v>
      </c>
      <c r="AM162" s="126"/>
      <c r="AN162" s="20">
        <f>IF(AL162,AL162/AL$195*100,0)</f>
        <v>78.944927540777925</v>
      </c>
      <c r="AO162" s="126"/>
      <c r="AP162" s="21">
        <v>233109</v>
      </c>
      <c r="AQ162" s="126"/>
      <c r="AR162" s="20">
        <f t="shared" si="40"/>
        <v>19.689923135399951</v>
      </c>
      <c r="AS162" s="126"/>
      <c r="AT162" s="20">
        <f>IF(AR162,AR162/AR$195*100,0)</f>
        <v>18.282805539067862</v>
      </c>
      <c r="AU162" s="126"/>
      <c r="AV162" s="21">
        <v>558596</v>
      </c>
      <c r="AW162" s="126"/>
      <c r="AX162" s="20">
        <f t="shared" si="41"/>
        <v>47.182701241658926</v>
      </c>
      <c r="AY162" s="126"/>
      <c r="AZ162" s="20">
        <f>IF(AX162,AX162/AX$195*100,0)</f>
        <v>24.348108910806481</v>
      </c>
      <c r="BA162" s="126"/>
      <c r="BB162" s="21">
        <v>0</v>
      </c>
      <c r="BC162" s="126"/>
      <c r="BD162" s="20">
        <f t="shared" si="42"/>
        <v>0</v>
      </c>
      <c r="BE162" s="126"/>
      <c r="BF162" s="20">
        <f>IF(BD162,BD162/BD$195*100,0)</f>
        <v>0</v>
      </c>
      <c r="BG162" s="126"/>
      <c r="BH162" s="21">
        <f>(E162+K162+Q162+W162+AC162+AJ162+AP162+AV162+BB162)</f>
        <v>39548981</v>
      </c>
      <c r="BI162" s="126"/>
      <c r="BJ162" s="94">
        <v>64</v>
      </c>
      <c r="BK162" s="126"/>
      <c r="BL162" s="28">
        <v>11839</v>
      </c>
      <c r="BM162" s="126"/>
      <c r="BN162" s="28">
        <f>IF(E162,BL162,0)</f>
        <v>11839</v>
      </c>
      <c r="BO162" s="126"/>
      <c r="BP162" s="28">
        <f>IF(K162,BL162,0)</f>
        <v>11839</v>
      </c>
      <c r="BQ162" s="126"/>
      <c r="BR162" s="28">
        <f>IF(Q162,BL162,0)</f>
        <v>11839</v>
      </c>
      <c r="BS162" s="126"/>
      <c r="BT162" s="28">
        <f>IF(W162,BL162,0)</f>
        <v>11839</v>
      </c>
      <c r="BU162" s="126"/>
      <c r="BV162" s="28">
        <f>IF(AC162,BL162,0)</f>
        <v>11839</v>
      </c>
      <c r="BW162" s="126"/>
      <c r="BX162" s="28">
        <f>IF(AJ162,BL162,0)</f>
        <v>11839</v>
      </c>
      <c r="BY162" s="126"/>
      <c r="BZ162" s="28">
        <f>IF(AP162,BL162,0)</f>
        <v>11839</v>
      </c>
      <c r="CA162" s="126"/>
      <c r="CB162" s="28">
        <f>IF(AV162,BL162,0)</f>
        <v>11839</v>
      </c>
      <c r="CC162" s="126"/>
      <c r="CD162" s="28">
        <f>IF(BB162,$BL162,0)</f>
        <v>0</v>
      </c>
    </row>
    <row r="163" spans="1:82" ht="11.25" x14ac:dyDescent="0.25">
      <c r="A163" s="94">
        <v>65</v>
      </c>
      <c r="B163" s="265"/>
      <c r="C163" s="94" t="s">
        <v>186</v>
      </c>
      <c r="D163" s="126"/>
      <c r="E163" s="21">
        <v>2264499</v>
      </c>
      <c r="F163" s="126"/>
      <c r="G163" s="20">
        <f t="shared" si="44"/>
        <v>144.77042577675488</v>
      </c>
      <c r="H163" s="126"/>
      <c r="I163" s="20">
        <f>IF(G163,G163/G$195*100,0)</f>
        <v>98.19233080063934</v>
      </c>
      <c r="J163" s="126"/>
      <c r="K163" s="21">
        <v>907781</v>
      </c>
      <c r="L163" s="126"/>
      <c r="M163" s="20">
        <f t="shared" si="35"/>
        <v>58.034842091804116</v>
      </c>
      <c r="N163" s="126"/>
      <c r="O163" s="20">
        <f>IF(M163,M163/M$195*100,0)</f>
        <v>84.553678355149387</v>
      </c>
      <c r="P163" s="126"/>
      <c r="Q163" s="21">
        <v>6074612</v>
      </c>
      <c r="R163" s="126"/>
      <c r="S163" s="20">
        <f t="shared" si="36"/>
        <v>388.35264032732385</v>
      </c>
      <c r="T163" s="126"/>
      <c r="U163" s="20">
        <f>IF(S163,S163/S$195*100,0)</f>
        <v>61.325633730668415</v>
      </c>
      <c r="V163" s="126"/>
      <c r="W163" s="21">
        <v>2226650</v>
      </c>
      <c r="X163" s="126"/>
      <c r="Y163" s="20">
        <f t="shared" si="37"/>
        <v>142.35072241401355</v>
      </c>
      <c r="Z163" s="126"/>
      <c r="AA163" s="20">
        <f>IF(Y163,Y163/Y$195*100,0)</f>
        <v>79.230577063583254</v>
      </c>
      <c r="AB163" s="126"/>
      <c r="AC163" s="21">
        <v>4511639</v>
      </c>
      <c r="AD163" s="126"/>
      <c r="AE163" s="20">
        <f t="shared" si="38"/>
        <v>288.43108298171592</v>
      </c>
      <c r="AF163" s="126"/>
      <c r="AG163" s="20">
        <f>IF(AE163,AE163/AE$195*100,0)</f>
        <v>63.177324340933751</v>
      </c>
      <c r="AH163" s="266"/>
      <c r="AI163" s="126"/>
      <c r="AJ163" s="21">
        <v>27160383</v>
      </c>
      <c r="AK163" s="126"/>
      <c r="AL163" s="20">
        <f t="shared" si="39"/>
        <v>1736.3753356348293</v>
      </c>
      <c r="AM163" s="126"/>
      <c r="AN163" s="20">
        <f>IF(AL163,AL163/AL$195*100,0)</f>
        <v>72.344843837742616</v>
      </c>
      <c r="AO163" s="126"/>
      <c r="AP163" s="21">
        <v>334842</v>
      </c>
      <c r="AQ163" s="126"/>
      <c r="AR163" s="20">
        <f t="shared" si="40"/>
        <v>21.406597621787494</v>
      </c>
      <c r="AS163" s="126"/>
      <c r="AT163" s="20">
        <f>IF(AR163,AR163/AR$195*100,0)</f>
        <v>19.876799867673206</v>
      </c>
      <c r="AU163" s="126"/>
      <c r="AV163" s="21">
        <v>1078102</v>
      </c>
      <c r="AW163" s="126"/>
      <c r="AX163" s="20">
        <f t="shared" si="41"/>
        <v>68.923539189361975</v>
      </c>
      <c r="AY163" s="126"/>
      <c r="AZ163" s="20">
        <f>IF(AX163,AX163/AX$195*100,0)</f>
        <v>35.567226855149435</v>
      </c>
      <c r="BA163" s="126"/>
      <c r="BB163" s="21">
        <v>0</v>
      </c>
      <c r="BC163" s="126"/>
      <c r="BD163" s="20">
        <f t="shared" si="42"/>
        <v>0</v>
      </c>
      <c r="BE163" s="126"/>
      <c r="BF163" s="20">
        <f>IF(BD163,BD163/BD$195*100,0)</f>
        <v>0</v>
      </c>
      <c r="BG163" s="126"/>
      <c r="BH163" s="21">
        <f>(E163+K163+Q163+W163+AC163+AJ163+AP163+AV163+BB163)</f>
        <v>44558508</v>
      </c>
      <c r="BI163" s="126"/>
      <c r="BJ163" s="94">
        <v>65</v>
      </c>
      <c r="BK163" s="126"/>
      <c r="BL163" s="28">
        <v>15642</v>
      </c>
      <c r="BM163" s="126"/>
      <c r="BN163" s="28">
        <f>IF(E163,BL163,0)</f>
        <v>15642</v>
      </c>
      <c r="BO163" s="126"/>
      <c r="BP163" s="28">
        <f>IF(K163,BL163,0)</f>
        <v>15642</v>
      </c>
      <c r="BQ163" s="126"/>
      <c r="BR163" s="28">
        <f>IF(Q163,BL163,0)</f>
        <v>15642</v>
      </c>
      <c r="BS163" s="126"/>
      <c r="BT163" s="28">
        <f>IF(W163,BL163,0)</f>
        <v>15642</v>
      </c>
      <c r="BU163" s="126"/>
      <c r="BV163" s="28">
        <f>IF(AC163,BL163,0)</f>
        <v>15642</v>
      </c>
      <c r="BW163" s="126"/>
      <c r="BX163" s="28">
        <f>IF(AJ163,BL163,0)</f>
        <v>15642</v>
      </c>
      <c r="BY163" s="126"/>
      <c r="BZ163" s="28">
        <f>IF(AP163,BL163,0)</f>
        <v>15642</v>
      </c>
      <c r="CA163" s="126"/>
      <c r="CB163" s="28">
        <f>IF(AV163,BL163,0)</f>
        <v>15642</v>
      </c>
      <c r="CC163" s="126"/>
      <c r="CD163" s="28">
        <f>IF(BB163,$BL163,0)</f>
        <v>0</v>
      </c>
    </row>
    <row r="164" spans="1:82" ht="11.25" x14ac:dyDescent="0.25">
      <c r="A164" s="94">
        <v>66</v>
      </c>
      <c r="B164" s="265"/>
      <c r="C164" s="94" t="s">
        <v>187</v>
      </c>
      <c r="D164" s="126"/>
      <c r="E164" s="21">
        <v>2929945</v>
      </c>
      <c r="F164" s="126"/>
      <c r="G164" s="20">
        <f t="shared" ref="G164:G168" si="45">IFERROR(E164/$BL164,0)</f>
        <v>80.81715121090086</v>
      </c>
      <c r="H164" s="126"/>
      <c r="I164" s="20">
        <f>IF(G164,G164/G$195*100,0)</f>
        <v>54.815231795361996</v>
      </c>
      <c r="J164" s="126"/>
      <c r="K164" s="21">
        <v>2256444</v>
      </c>
      <c r="L164" s="126"/>
      <c r="M164" s="20">
        <f t="shared" si="35"/>
        <v>62.239863187510345</v>
      </c>
      <c r="N164" s="126"/>
      <c r="O164" s="20">
        <f>IF(M164,M164/M$195*100,0)</f>
        <v>90.680170448304821</v>
      </c>
      <c r="P164" s="126"/>
      <c r="Q164" s="21">
        <v>18178271</v>
      </c>
      <c r="R164" s="126"/>
      <c r="S164" s="20">
        <f t="shared" si="36"/>
        <v>501.41421636233241</v>
      </c>
      <c r="T164" s="126"/>
      <c r="U164" s="20">
        <f>IF(S164,S164/S$195*100,0)</f>
        <v>79.179439990595156</v>
      </c>
      <c r="V164" s="126"/>
      <c r="W164" s="21">
        <v>4855482</v>
      </c>
      <c r="X164" s="126"/>
      <c r="Y164" s="20">
        <f t="shared" si="37"/>
        <v>133.9295526010923</v>
      </c>
      <c r="Z164" s="126"/>
      <c r="AA164" s="20">
        <f>IF(Y164,Y164/Y$195*100,0)</f>
        <v>74.543462502354345</v>
      </c>
      <c r="AB164" s="126"/>
      <c r="AC164" s="21">
        <v>13034784</v>
      </c>
      <c r="AD164" s="126"/>
      <c r="AE164" s="20">
        <f t="shared" si="38"/>
        <v>359.54057483312187</v>
      </c>
      <c r="AF164" s="126"/>
      <c r="AG164" s="20">
        <f>IF(AE164,AE164/AE$195*100,0)</f>
        <v>78.752994563341943</v>
      </c>
      <c r="AH164" s="266"/>
      <c r="AI164" s="126"/>
      <c r="AJ164" s="21">
        <v>65087799</v>
      </c>
      <c r="AK164" s="126"/>
      <c r="AL164" s="20">
        <f t="shared" si="39"/>
        <v>1795.3273845644619</v>
      </c>
      <c r="AM164" s="126"/>
      <c r="AN164" s="20">
        <f>IF(AL164,AL164/AL$195*100,0)</f>
        <v>74.801039042893919</v>
      </c>
      <c r="AO164" s="126"/>
      <c r="AP164" s="21">
        <v>1518196</v>
      </c>
      <c r="AQ164" s="126"/>
      <c r="AR164" s="20">
        <f t="shared" si="40"/>
        <v>41.876648094003421</v>
      </c>
      <c r="AS164" s="126"/>
      <c r="AT164" s="20">
        <f>IF(AR164,AR164/AR$195*100,0)</f>
        <v>38.883981845218599</v>
      </c>
      <c r="AU164" s="126"/>
      <c r="AV164" s="21">
        <v>3544724</v>
      </c>
      <c r="AW164" s="126"/>
      <c r="AX164" s="20">
        <f t="shared" si="41"/>
        <v>97.774700722678872</v>
      </c>
      <c r="AY164" s="126"/>
      <c r="AZ164" s="20">
        <f>IF(AX164,AX164/AX$195*100,0)</f>
        <v>50.455548310476352</v>
      </c>
      <c r="BA164" s="126"/>
      <c r="BB164" s="21">
        <v>0</v>
      </c>
      <c r="BC164" s="126"/>
      <c r="BD164" s="20">
        <f t="shared" si="42"/>
        <v>0</v>
      </c>
      <c r="BE164" s="126"/>
      <c r="BF164" s="20">
        <f>IF(BD164,BD164/BD$195*100,0)</f>
        <v>0</v>
      </c>
      <c r="BG164" s="126"/>
      <c r="BH164" s="21">
        <f>(E164+K164+Q164+W164+AC164+AJ164+AP164+AV164+BB164)</f>
        <v>111405645</v>
      </c>
      <c r="BI164" s="126"/>
      <c r="BJ164" s="94">
        <v>66</v>
      </c>
      <c r="BK164" s="126"/>
      <c r="BL164" s="28">
        <v>36254</v>
      </c>
      <c r="BM164" s="126"/>
      <c r="BN164" s="28">
        <f>IF(E164,BL164,0)</f>
        <v>36254</v>
      </c>
      <c r="BO164" s="126"/>
      <c r="BP164" s="28">
        <f>IF(K164,BL164,0)</f>
        <v>36254</v>
      </c>
      <c r="BQ164" s="126"/>
      <c r="BR164" s="28">
        <f>IF(Q164,BL164,0)</f>
        <v>36254</v>
      </c>
      <c r="BS164" s="126"/>
      <c r="BT164" s="28">
        <f>IF(W164,BL164,0)</f>
        <v>36254</v>
      </c>
      <c r="BU164" s="126"/>
      <c r="BV164" s="28">
        <f>IF(AC164,BL164,0)</f>
        <v>36254</v>
      </c>
      <c r="BW164" s="126"/>
      <c r="BX164" s="28">
        <f>IF(AJ164,BL164,0)</f>
        <v>36254</v>
      </c>
      <c r="BY164" s="126"/>
      <c r="BZ164" s="28">
        <f>IF(AP164,BL164,0)</f>
        <v>36254</v>
      </c>
      <c r="CA164" s="126"/>
      <c r="CB164" s="28">
        <f>IF(AV164,BL164,0)</f>
        <v>36254</v>
      </c>
      <c r="CC164" s="126"/>
      <c r="CD164" s="28">
        <f>IF(BB164,$BL164,0)</f>
        <v>0</v>
      </c>
    </row>
    <row r="165" spans="1:82" ht="11.25" x14ac:dyDescent="0.25">
      <c r="A165" s="94">
        <v>67</v>
      </c>
      <c r="B165" s="265"/>
      <c r="C165" s="94" t="s">
        <v>188</v>
      </c>
      <c r="D165" s="126"/>
      <c r="E165" s="21">
        <v>2998676</v>
      </c>
      <c r="F165" s="126"/>
      <c r="G165" s="20">
        <f t="shared" si="45"/>
        <v>126.47838373613396</v>
      </c>
      <c r="H165" s="126"/>
      <c r="I165" s="20">
        <f>IF(G165,G165/G$195*100,0)</f>
        <v>85.785527177352293</v>
      </c>
      <c r="J165" s="126"/>
      <c r="K165" s="21">
        <v>1832165</v>
      </c>
      <c r="L165" s="126"/>
      <c r="M165" s="20">
        <f t="shared" si="35"/>
        <v>77.277194314395373</v>
      </c>
      <c r="N165" s="126"/>
      <c r="O165" s="20">
        <f>IF(M165,M165/M$195*100,0)</f>
        <v>112.58876214243251</v>
      </c>
      <c r="P165" s="126"/>
      <c r="Q165" s="21">
        <v>15283224</v>
      </c>
      <c r="R165" s="126"/>
      <c r="S165" s="20">
        <f t="shared" si="36"/>
        <v>644.61698089333163</v>
      </c>
      <c r="T165" s="126"/>
      <c r="U165" s="20">
        <f>IF(S165,S165/S$195*100,0)</f>
        <v>101.79290871697046</v>
      </c>
      <c r="V165" s="126"/>
      <c r="W165" s="21">
        <v>3193578</v>
      </c>
      <c r="X165" s="126"/>
      <c r="Y165" s="20">
        <f t="shared" si="37"/>
        <v>134.69897507275718</v>
      </c>
      <c r="Z165" s="126"/>
      <c r="AA165" s="20">
        <f>IF(Y165,Y165/Y$195*100,0)</f>
        <v>74.971713131517959</v>
      </c>
      <c r="AB165" s="126"/>
      <c r="AC165" s="21">
        <v>6086075</v>
      </c>
      <c r="AD165" s="126"/>
      <c r="AE165" s="20">
        <f t="shared" si="38"/>
        <v>256.69893289468132</v>
      </c>
      <c r="AF165" s="126"/>
      <c r="AG165" s="20">
        <f>IF(AE165,AE165/AE$195*100,0)</f>
        <v>56.226782404332354</v>
      </c>
      <c r="AH165" s="266"/>
      <c r="AI165" s="126"/>
      <c r="AJ165" s="21">
        <v>45419097</v>
      </c>
      <c r="AK165" s="126"/>
      <c r="AL165" s="20">
        <f t="shared" si="39"/>
        <v>1915.6901176768315</v>
      </c>
      <c r="AM165" s="126"/>
      <c r="AN165" s="20">
        <f>IF(AL165,AL165/AL$195*100,0)</f>
        <v>79.815866742986032</v>
      </c>
      <c r="AO165" s="126"/>
      <c r="AP165" s="21">
        <v>480617</v>
      </c>
      <c r="AQ165" s="126"/>
      <c r="AR165" s="20">
        <f t="shared" si="40"/>
        <v>20.271500274157493</v>
      </c>
      <c r="AS165" s="126"/>
      <c r="AT165" s="20">
        <f>IF(AR165,AR165/AR$195*100,0)</f>
        <v>18.822820939877381</v>
      </c>
      <c r="AU165" s="126"/>
      <c r="AV165" s="21">
        <v>3517562</v>
      </c>
      <c r="AW165" s="126"/>
      <c r="AX165" s="20">
        <f t="shared" si="41"/>
        <v>148.36399679446623</v>
      </c>
      <c r="AY165" s="126"/>
      <c r="AZ165" s="20">
        <f>IF(AX165,AX165/AX$195*100,0)</f>
        <v>76.5615926458389</v>
      </c>
      <c r="BA165" s="126"/>
      <c r="BB165" s="21">
        <v>0</v>
      </c>
      <c r="BC165" s="126"/>
      <c r="BD165" s="20">
        <f t="shared" si="42"/>
        <v>0</v>
      </c>
      <c r="BE165" s="126"/>
      <c r="BF165" s="20">
        <f>IF(BD165,BD165/BD$195*100,0)</f>
        <v>0</v>
      </c>
      <c r="BG165" s="126"/>
      <c r="BH165" s="21">
        <f>(E165+K165+Q165+W165+AC165+AJ165+AP165+AV165+BB165)</f>
        <v>78810994</v>
      </c>
      <c r="BI165" s="126"/>
      <c r="BJ165" s="94">
        <v>67</v>
      </c>
      <c r="BK165" s="126"/>
      <c r="BL165" s="28">
        <v>23709</v>
      </c>
      <c r="BM165" s="126"/>
      <c r="BN165" s="28">
        <f>IF(E165,BL165,0)</f>
        <v>23709</v>
      </c>
      <c r="BO165" s="126"/>
      <c r="BP165" s="28">
        <f>IF(K165,BL165,0)</f>
        <v>23709</v>
      </c>
      <c r="BQ165" s="126"/>
      <c r="BR165" s="28">
        <f>IF(Q165,BL165,0)</f>
        <v>23709</v>
      </c>
      <c r="BS165" s="126"/>
      <c r="BT165" s="28">
        <f>IF(W165,BL165,0)</f>
        <v>23709</v>
      </c>
      <c r="BU165" s="126"/>
      <c r="BV165" s="28">
        <f>IF(AC165,BL165,0)</f>
        <v>23709</v>
      </c>
      <c r="BW165" s="126"/>
      <c r="BX165" s="28">
        <f>IF(AJ165,BL165,0)</f>
        <v>23709</v>
      </c>
      <c r="BY165" s="126"/>
      <c r="BZ165" s="28">
        <f>IF(AP165,BL165,0)</f>
        <v>23709</v>
      </c>
      <c r="CA165" s="126"/>
      <c r="CB165" s="28">
        <f>IF(AV165,BL165,0)</f>
        <v>23709</v>
      </c>
      <c r="CC165" s="126"/>
      <c r="CD165" s="28">
        <f>IF(BB165,$BL165,0)</f>
        <v>0</v>
      </c>
    </row>
    <row r="166" spans="1:82" ht="11.25" x14ac:dyDescent="0.25">
      <c r="A166" s="94">
        <v>68</v>
      </c>
      <c r="B166" s="265"/>
      <c r="C166" s="94" t="s">
        <v>189</v>
      </c>
      <c r="D166" s="126"/>
      <c r="E166" s="21">
        <v>1542150</v>
      </c>
      <c r="F166" s="126"/>
      <c r="G166" s="20">
        <f t="shared" si="45"/>
        <v>87.582348932303503</v>
      </c>
      <c r="H166" s="126"/>
      <c r="I166" s="20">
        <f>IF(G166,G166/G$195*100,0)</f>
        <v>59.403810774994739</v>
      </c>
      <c r="J166" s="126"/>
      <c r="K166" s="21">
        <v>1806218</v>
      </c>
      <c r="L166" s="126"/>
      <c r="M166" s="20">
        <f t="shared" si="35"/>
        <v>102.579395729214</v>
      </c>
      <c r="N166" s="126"/>
      <c r="O166" s="20">
        <f>IF(M166,M166/M$195*100,0)</f>
        <v>149.45272391080465</v>
      </c>
      <c r="P166" s="126"/>
      <c r="Q166" s="21">
        <v>6695337</v>
      </c>
      <c r="R166" s="126"/>
      <c r="S166" s="20">
        <f t="shared" si="36"/>
        <v>380.24403680145389</v>
      </c>
      <c r="T166" s="126"/>
      <c r="U166" s="20">
        <f>IF(S166,S166/S$195*100,0)</f>
        <v>60.045186018311966</v>
      </c>
      <c r="V166" s="126"/>
      <c r="W166" s="21">
        <v>1685995</v>
      </c>
      <c r="X166" s="126"/>
      <c r="Y166" s="20">
        <f t="shared" si="37"/>
        <v>95.751646978646065</v>
      </c>
      <c r="Z166" s="126"/>
      <c r="AA166" s="20">
        <f>IF(Y166,Y166/Y$195*100,0)</f>
        <v>53.294132381303569</v>
      </c>
      <c r="AB166" s="126"/>
      <c r="AC166" s="21">
        <v>8521862</v>
      </c>
      <c r="AD166" s="126"/>
      <c r="AE166" s="20">
        <f t="shared" si="38"/>
        <v>483.97671512948659</v>
      </c>
      <c r="AF166" s="126"/>
      <c r="AG166" s="20">
        <f>IF(AE166,AE166/AE$195*100,0)</f>
        <v>106.00921921835156</v>
      </c>
      <c r="AH166" s="266"/>
      <c r="AI166" s="126"/>
      <c r="AJ166" s="21">
        <v>36449516</v>
      </c>
      <c r="AK166" s="126"/>
      <c r="AL166" s="20">
        <f t="shared" si="39"/>
        <v>2070.054293502953</v>
      </c>
      <c r="AM166" s="126"/>
      <c r="AN166" s="20">
        <f>IF(AL166,AL166/AL$195*100,0)</f>
        <v>86.247340379531153</v>
      </c>
      <c r="AO166" s="126"/>
      <c r="AP166" s="21">
        <v>533772</v>
      </c>
      <c r="AQ166" s="126"/>
      <c r="AR166" s="20">
        <f t="shared" si="40"/>
        <v>30.314175374829624</v>
      </c>
      <c r="AS166" s="126"/>
      <c r="AT166" s="20">
        <f>IF(AR166,AR166/AR$195*100,0)</f>
        <v>28.147807873296298</v>
      </c>
      <c r="AU166" s="126"/>
      <c r="AV166" s="21">
        <v>1148789</v>
      </c>
      <c r="AW166" s="126"/>
      <c r="AX166" s="20">
        <f t="shared" si="41"/>
        <v>65.242446615174927</v>
      </c>
      <c r="AY166" s="126"/>
      <c r="AZ166" s="20">
        <f>IF(AX166,AX166/AX$195*100,0)</f>
        <v>33.667639918657287</v>
      </c>
      <c r="BA166" s="126"/>
      <c r="BB166" s="21">
        <v>0</v>
      </c>
      <c r="BC166" s="126"/>
      <c r="BD166" s="20">
        <f t="shared" si="42"/>
        <v>0</v>
      </c>
      <c r="BE166" s="126"/>
      <c r="BF166" s="20">
        <f>IF(BD166,BD166/BD$195*100,0)</f>
        <v>0</v>
      </c>
      <c r="BG166" s="126"/>
      <c r="BH166" s="21">
        <f>(E166+K166+Q166+W166+AC166+AJ166+AP166+AV166+BB166)</f>
        <v>58383639</v>
      </c>
      <c r="BI166" s="126"/>
      <c r="BJ166" s="94">
        <v>68</v>
      </c>
      <c r="BK166" s="126"/>
      <c r="BL166" s="28">
        <v>17608</v>
      </c>
      <c r="BM166" s="126"/>
      <c r="BN166" s="28">
        <f>IF(E166,BL166,0)</f>
        <v>17608</v>
      </c>
      <c r="BO166" s="126"/>
      <c r="BP166" s="28">
        <f>IF(K166,BL166,0)</f>
        <v>17608</v>
      </c>
      <c r="BQ166" s="126"/>
      <c r="BR166" s="28">
        <f>IF(Q166,BL166,0)</f>
        <v>17608</v>
      </c>
      <c r="BS166" s="126"/>
      <c r="BT166" s="28">
        <f>IF(W166,BL166,0)</f>
        <v>17608</v>
      </c>
      <c r="BU166" s="126"/>
      <c r="BV166" s="28">
        <f>IF(AC166,BL166,0)</f>
        <v>17608</v>
      </c>
      <c r="BW166" s="126"/>
      <c r="BX166" s="28">
        <f>IF(AJ166,BL166,0)</f>
        <v>17608</v>
      </c>
      <c r="BY166" s="126"/>
      <c r="BZ166" s="28">
        <f>IF(AP166,BL166,0)</f>
        <v>17608</v>
      </c>
      <c r="CA166" s="126"/>
      <c r="CB166" s="28">
        <f>IF(AV166,BL166,0)</f>
        <v>17608</v>
      </c>
      <c r="CC166" s="126"/>
      <c r="CD166" s="28">
        <f>IF(BB166,$BL166,0)</f>
        <v>0</v>
      </c>
    </row>
    <row r="167" spans="1:82" ht="11.25" x14ac:dyDescent="0.25">
      <c r="A167" s="94">
        <v>69</v>
      </c>
      <c r="B167" s="265"/>
      <c r="C167" s="94" t="s">
        <v>190</v>
      </c>
      <c r="D167" s="126"/>
      <c r="E167" s="21">
        <v>5043908</v>
      </c>
      <c r="F167" s="126"/>
      <c r="G167" s="20">
        <f t="shared" si="45"/>
        <v>83.369002165253463</v>
      </c>
      <c r="H167" s="126"/>
      <c r="I167" s="20">
        <f>IF(G167,G167/G$195*100,0)</f>
        <v>56.546056248763243</v>
      </c>
      <c r="J167" s="126"/>
      <c r="K167" s="21">
        <v>2355572</v>
      </c>
      <c r="L167" s="126"/>
      <c r="M167" s="20">
        <f t="shared" si="35"/>
        <v>38.934430835853952</v>
      </c>
      <c r="N167" s="126"/>
      <c r="O167" s="20">
        <f>IF(M167,M167/M$195*100,0)</f>
        <v>56.725395007157594</v>
      </c>
      <c r="P167" s="126"/>
      <c r="Q167" s="21">
        <v>23138748</v>
      </c>
      <c r="R167" s="126"/>
      <c r="S167" s="20">
        <f t="shared" si="36"/>
        <v>382.45232310209747</v>
      </c>
      <c r="T167" s="126"/>
      <c r="U167" s="20">
        <f>IF(S167,S167/S$195*100,0)</f>
        <v>60.393901445434025</v>
      </c>
      <c r="V167" s="126"/>
      <c r="W167" s="21">
        <v>6408118</v>
      </c>
      <c r="X167" s="126"/>
      <c r="Y167" s="20">
        <f t="shared" si="37"/>
        <v>105.91755508173419</v>
      </c>
      <c r="Z167" s="126"/>
      <c r="AA167" s="20">
        <f>IF(Y167,Y167/Y$195*100,0)</f>
        <v>58.952345783554193</v>
      </c>
      <c r="AB167" s="126"/>
      <c r="AC167" s="21">
        <v>22908386</v>
      </c>
      <c r="AD167" s="126"/>
      <c r="AE167" s="20">
        <f t="shared" si="38"/>
        <v>378.64474967355909</v>
      </c>
      <c r="AF167" s="126"/>
      <c r="AG167" s="20">
        <f>IF(AE167,AE167/AE$195*100,0)</f>
        <v>82.937531949822997</v>
      </c>
      <c r="AH167" s="266"/>
      <c r="AI167" s="126"/>
      <c r="AJ167" s="21">
        <v>107481781</v>
      </c>
      <c r="AK167" s="126"/>
      <c r="AL167" s="20">
        <f t="shared" si="39"/>
        <v>1776.528999520669</v>
      </c>
      <c r="AM167" s="126"/>
      <c r="AN167" s="20">
        <f>IF(AL167,AL167/AL$195*100,0)</f>
        <v>74.017817695248056</v>
      </c>
      <c r="AO167" s="126"/>
      <c r="AP167" s="21">
        <v>2031832</v>
      </c>
      <c r="AQ167" s="126"/>
      <c r="AR167" s="20">
        <f t="shared" si="40"/>
        <v>33.58344490173716</v>
      </c>
      <c r="AS167" s="126"/>
      <c r="AT167" s="20">
        <f>IF(AR167,AR167/AR$195*100,0)</f>
        <v>31.18344283257095</v>
      </c>
      <c r="AU167" s="126"/>
      <c r="AV167" s="21">
        <v>4688795</v>
      </c>
      <c r="AW167" s="126"/>
      <c r="AX167" s="20">
        <f t="shared" si="41"/>
        <v>77.499462818796388</v>
      </c>
      <c r="AY167" s="126"/>
      <c r="AZ167" s="20">
        <f>IF(AX167,AX167/AX$195*100,0)</f>
        <v>39.992736990119539</v>
      </c>
      <c r="BA167" s="126"/>
      <c r="BB167" s="21">
        <v>0</v>
      </c>
      <c r="BC167" s="126"/>
      <c r="BD167" s="20">
        <f t="shared" si="42"/>
        <v>0</v>
      </c>
      <c r="BE167" s="126"/>
      <c r="BF167" s="20">
        <f>IF(BD167,BD167/BD$195*100,0)</f>
        <v>0</v>
      </c>
      <c r="BG167" s="126"/>
      <c r="BH167" s="21">
        <f>(E167+K167+Q167+W167+AC167+AJ167+AP167+AV167+BB167)</f>
        <v>174057140</v>
      </c>
      <c r="BI167" s="126"/>
      <c r="BJ167" s="94">
        <v>69</v>
      </c>
      <c r="BK167" s="126"/>
      <c r="BL167" s="28">
        <v>60501</v>
      </c>
      <c r="BM167" s="126"/>
      <c r="BN167" s="28">
        <f>IF(E167,BL167,0)</f>
        <v>60501</v>
      </c>
      <c r="BO167" s="126"/>
      <c r="BP167" s="28">
        <f>IF(K167,BL167,0)</f>
        <v>60501</v>
      </c>
      <c r="BQ167" s="126"/>
      <c r="BR167" s="28">
        <f>IF(Q167,BL167,0)</f>
        <v>60501</v>
      </c>
      <c r="BS167" s="126"/>
      <c r="BT167" s="28">
        <f>IF(W167,BL167,0)</f>
        <v>60501</v>
      </c>
      <c r="BU167" s="126"/>
      <c r="BV167" s="28">
        <f>IF(AC167,BL167,0)</f>
        <v>60501</v>
      </c>
      <c r="BW167" s="126"/>
      <c r="BX167" s="28">
        <f>IF(AJ167,BL167,0)</f>
        <v>60501</v>
      </c>
      <c r="BY167" s="126"/>
      <c r="BZ167" s="28">
        <f>IF(AP167,BL167,0)</f>
        <v>60501</v>
      </c>
      <c r="CA167" s="126"/>
      <c r="CB167" s="28">
        <f>IF(AV167,BL167,0)</f>
        <v>60501</v>
      </c>
      <c r="CC167" s="126"/>
      <c r="CD167" s="28">
        <f>IF(BB167,$BL167,0)</f>
        <v>0</v>
      </c>
    </row>
    <row r="168" spans="1:82" ht="11.25" x14ac:dyDescent="0.25">
      <c r="A168" s="94">
        <v>70</v>
      </c>
      <c r="B168" s="265"/>
      <c r="C168" s="94" t="s">
        <v>191</v>
      </c>
      <c r="D168" s="126"/>
      <c r="E168" s="21">
        <v>5316080</v>
      </c>
      <c r="F168" s="126"/>
      <c r="G168" s="20">
        <f t="shared" si="45"/>
        <v>175.25731051989581</v>
      </c>
      <c r="H168" s="126"/>
      <c r="I168" s="20">
        <f>IF(G168,G168/G$195*100,0)</f>
        <v>118.87043722823074</v>
      </c>
      <c r="J168" s="126"/>
      <c r="K168" s="21">
        <v>2167771</v>
      </c>
      <c r="L168" s="126"/>
      <c r="M168" s="20">
        <f t="shared" si="35"/>
        <v>71.465763360036917</v>
      </c>
      <c r="N168" s="126"/>
      <c r="O168" s="20">
        <f>IF(M168,M168/M$195*100,0)</f>
        <v>104.12181632183939</v>
      </c>
      <c r="P168" s="126"/>
      <c r="Q168" s="21">
        <v>16105403</v>
      </c>
      <c r="R168" s="126"/>
      <c r="S168" s="20">
        <f t="shared" si="36"/>
        <v>530.95318629875055</v>
      </c>
      <c r="T168" s="126"/>
      <c r="U168" s="20">
        <f>IF(S168,S168/S$195*100,0)</f>
        <v>83.844004777833845</v>
      </c>
      <c r="V168" s="126"/>
      <c r="W168" s="21">
        <v>2588626</v>
      </c>
      <c r="X168" s="126"/>
      <c r="Y168" s="20">
        <f t="shared" si="37"/>
        <v>85.340256486335008</v>
      </c>
      <c r="Z168" s="126"/>
      <c r="AA168" s="20">
        <f>IF(Y168,Y168/Y$195*100,0)</f>
        <v>47.499286645705794</v>
      </c>
      <c r="AB168" s="126"/>
      <c r="AC168" s="21">
        <v>8123630</v>
      </c>
      <c r="AD168" s="126"/>
      <c r="AE168" s="20">
        <f t="shared" si="38"/>
        <v>267.81492104308836</v>
      </c>
      <c r="AF168" s="126"/>
      <c r="AG168" s="20">
        <f>IF(AE168,AE168/AE$195*100,0)</f>
        <v>58.66160455096766</v>
      </c>
      <c r="AH168" s="266"/>
      <c r="AI168" s="126"/>
      <c r="AJ168" s="21">
        <v>57601475</v>
      </c>
      <c r="AK168" s="126"/>
      <c r="AL168" s="20">
        <f t="shared" si="39"/>
        <v>1898.9705930834405</v>
      </c>
      <c r="AM168" s="126"/>
      <c r="AN168" s="20">
        <f>IF(AL168,AL168/AL$195*100,0)</f>
        <v>79.11925963798592</v>
      </c>
      <c r="AO168" s="126"/>
      <c r="AP168" s="21">
        <v>1505919</v>
      </c>
      <c r="AQ168" s="126"/>
      <c r="AR168" s="20">
        <f t="shared" si="40"/>
        <v>49.646226881614083</v>
      </c>
      <c r="AS168" s="126"/>
      <c r="AT168" s="20">
        <f>IF(AR168,AR168/AR$195*100,0)</f>
        <v>46.098316666006461</v>
      </c>
      <c r="AU168" s="126"/>
      <c r="AV168" s="21">
        <v>1249895</v>
      </c>
      <c r="AW168" s="126"/>
      <c r="AX168" s="20">
        <f t="shared" si="41"/>
        <v>41.205782481126164</v>
      </c>
      <c r="AY168" s="126"/>
      <c r="AZ168" s="20">
        <f>IF(AX168,AX168/AX$195*100,0)</f>
        <v>21.263786370917547</v>
      </c>
      <c r="BA168" s="126"/>
      <c r="BB168" s="21">
        <v>0</v>
      </c>
      <c r="BC168" s="126"/>
      <c r="BD168" s="20">
        <f t="shared" si="42"/>
        <v>0</v>
      </c>
      <c r="BE168" s="126"/>
      <c r="BF168" s="20">
        <f>IF(BD168,BD168/BD$195*100,0)</f>
        <v>0</v>
      </c>
      <c r="BG168" s="126"/>
      <c r="BH168" s="21">
        <f>(E168+K168+Q168+W168+AC168+AJ168+AP168+AV168+BB168)</f>
        <v>94658799</v>
      </c>
      <c r="BI168" s="126"/>
      <c r="BJ168" s="94">
        <v>70</v>
      </c>
      <c r="BK168" s="126"/>
      <c r="BL168" s="28">
        <v>30333</v>
      </c>
      <c r="BM168" s="126"/>
      <c r="BN168" s="28">
        <f>IF(E168,BL168,0)</f>
        <v>30333</v>
      </c>
      <c r="BO168" s="126"/>
      <c r="BP168" s="28">
        <f>IF(K168,BL168,0)</f>
        <v>30333</v>
      </c>
      <c r="BQ168" s="126"/>
      <c r="BR168" s="28">
        <f>IF(Q168,BL168,0)</f>
        <v>30333</v>
      </c>
      <c r="BS168" s="126"/>
      <c r="BT168" s="28">
        <f>IF(W168,BL168,0)</f>
        <v>30333</v>
      </c>
      <c r="BU168" s="126"/>
      <c r="BV168" s="28">
        <f>IF(AC168,BL168,0)</f>
        <v>30333</v>
      </c>
      <c r="BW168" s="126"/>
      <c r="BX168" s="28">
        <f>IF(AJ168,BL168,0)</f>
        <v>30333</v>
      </c>
      <c r="BY168" s="126"/>
      <c r="BZ168" s="28">
        <f>IF(AP168,BL168,0)</f>
        <v>30333</v>
      </c>
      <c r="CA168" s="126"/>
      <c r="CB168" s="28">
        <f>IF(AV168,BL168,0)</f>
        <v>30333</v>
      </c>
      <c r="CC168" s="126"/>
      <c r="CD168" s="28">
        <f>IF(BB168,$BL168,0)</f>
        <v>0</v>
      </c>
    </row>
    <row r="169" spans="1:82" ht="11.25" x14ac:dyDescent="0.25">
      <c r="A169" s="94">
        <v>71</v>
      </c>
      <c r="B169" s="265"/>
      <c r="C169" s="94" t="s">
        <v>192</v>
      </c>
      <c r="D169" s="126"/>
      <c r="E169" s="21">
        <v>2439412</v>
      </c>
      <c r="F169" s="126"/>
      <c r="G169" s="20">
        <f t="shared" ref="G169:G173" si="46">IFERROR(E169/$BL169,0)</f>
        <v>108.81973502252755</v>
      </c>
      <c r="H169" s="126"/>
      <c r="I169" s="20">
        <f>IF(G169,G169/G$195*100,0)</f>
        <v>73.808330407532907</v>
      </c>
      <c r="J169" s="126"/>
      <c r="K169" s="21">
        <v>1700737</v>
      </c>
      <c r="L169" s="126"/>
      <c r="M169" s="20">
        <f t="shared" si="35"/>
        <v>75.868180398804483</v>
      </c>
      <c r="N169" s="126"/>
      <c r="O169" s="20">
        <f>IF(M169,M169/M$195*100,0)</f>
        <v>110.53590380556757</v>
      </c>
      <c r="P169" s="126"/>
      <c r="Q169" s="21">
        <v>7247486</v>
      </c>
      <c r="R169" s="126"/>
      <c r="S169" s="20">
        <f t="shared" si="36"/>
        <v>323.30311816924655</v>
      </c>
      <c r="T169" s="126"/>
      <c r="U169" s="20">
        <f>IF(S169,S169/S$195*100,0)</f>
        <v>51.053518245992066</v>
      </c>
      <c r="V169" s="126"/>
      <c r="W169" s="21">
        <v>2973307</v>
      </c>
      <c r="X169" s="126"/>
      <c r="Y169" s="20">
        <f t="shared" si="37"/>
        <v>132.63625819690412</v>
      </c>
      <c r="Z169" s="126"/>
      <c r="AA169" s="20">
        <f>IF(Y169,Y169/Y$195*100,0)</f>
        <v>73.823631508740462</v>
      </c>
      <c r="AB169" s="126"/>
      <c r="AC169" s="21">
        <v>6363400</v>
      </c>
      <c r="AD169" s="126"/>
      <c r="AE169" s="20">
        <f t="shared" si="38"/>
        <v>283.8649239416514</v>
      </c>
      <c r="AF169" s="126"/>
      <c r="AG169" s="20">
        <f>IF(AE169,AE169/AE$195*100,0)</f>
        <v>62.177162681225496</v>
      </c>
      <c r="AH169" s="266"/>
      <c r="AI169" s="126"/>
      <c r="AJ169" s="21">
        <v>28690252</v>
      </c>
      <c r="AK169" s="126"/>
      <c r="AL169" s="20">
        <f t="shared" si="39"/>
        <v>1279.8435116206451</v>
      </c>
      <c r="AM169" s="126"/>
      <c r="AN169" s="20">
        <f>IF(AL169,AL169/AL$195*100,0)</f>
        <v>53.323769973438509</v>
      </c>
      <c r="AO169" s="126"/>
      <c r="AP169" s="21">
        <v>326930</v>
      </c>
      <c r="AQ169" s="126"/>
      <c r="AR169" s="20">
        <f t="shared" si="40"/>
        <v>14.584021055448989</v>
      </c>
      <c r="AS169" s="126"/>
      <c r="AT169" s="20">
        <f>IF(AR169,AR169/AR$195*100,0)</f>
        <v>13.541790849100185</v>
      </c>
      <c r="AU169" s="126"/>
      <c r="AV169" s="21">
        <v>1088233</v>
      </c>
      <c r="AW169" s="126"/>
      <c r="AX169" s="20">
        <f t="shared" si="41"/>
        <v>48.544988178614446</v>
      </c>
      <c r="AY169" s="126"/>
      <c r="AZ169" s="20">
        <f>IF(AX169,AX169/AX$195*100,0)</f>
        <v>25.051101953508244</v>
      </c>
      <c r="BA169" s="126"/>
      <c r="BB169" s="21">
        <v>0</v>
      </c>
      <c r="BC169" s="126"/>
      <c r="BD169" s="20">
        <f t="shared" si="42"/>
        <v>0</v>
      </c>
      <c r="BE169" s="126"/>
      <c r="BF169" s="20">
        <f>IF(BD169,BD169/BD$195*100,0)</f>
        <v>0</v>
      </c>
      <c r="BG169" s="126"/>
      <c r="BH169" s="21">
        <f>(E169+K169+Q169+W169+AC169+AJ169+AP169+AV169+BB169)</f>
        <v>50829757</v>
      </c>
      <c r="BI169" s="126"/>
      <c r="BJ169" s="94">
        <v>71</v>
      </c>
      <c r="BK169" s="126"/>
      <c r="BL169" s="28">
        <v>22417</v>
      </c>
      <c r="BM169" s="126"/>
      <c r="BN169" s="28">
        <f>IF(E169,BL169,0)</f>
        <v>22417</v>
      </c>
      <c r="BO169" s="126"/>
      <c r="BP169" s="28">
        <f>IF(K169,BL169,0)</f>
        <v>22417</v>
      </c>
      <c r="BQ169" s="126"/>
      <c r="BR169" s="28">
        <f>IF(Q169,BL169,0)</f>
        <v>22417</v>
      </c>
      <c r="BS169" s="126"/>
      <c r="BT169" s="28">
        <f>IF(W169,BL169,0)</f>
        <v>22417</v>
      </c>
      <c r="BU169" s="126"/>
      <c r="BV169" s="28">
        <f>IF(AC169,BL169,0)</f>
        <v>22417</v>
      </c>
      <c r="BW169" s="126"/>
      <c r="BX169" s="28">
        <f>IF(AJ169,BL169,0)</f>
        <v>22417</v>
      </c>
      <c r="BY169" s="126"/>
      <c r="BZ169" s="28">
        <f>IF(AP169,BL169,0)</f>
        <v>22417</v>
      </c>
      <c r="CA169" s="126"/>
      <c r="CB169" s="28">
        <f>IF(AV169,BL169,0)</f>
        <v>22417</v>
      </c>
      <c r="CC169" s="126"/>
      <c r="CD169" s="28">
        <f>IF(BB169,$BL169,0)</f>
        <v>0</v>
      </c>
    </row>
    <row r="170" spans="1:82" ht="11.25" x14ac:dyDescent="0.25">
      <c r="A170" s="94">
        <v>72</v>
      </c>
      <c r="B170" s="265"/>
      <c r="C170" s="94" t="s">
        <v>193</v>
      </c>
      <c r="D170" s="126"/>
      <c r="E170" s="21">
        <v>5971358</v>
      </c>
      <c r="F170" s="126"/>
      <c r="G170" s="20">
        <f t="shared" si="46"/>
        <v>138.83650313880494</v>
      </c>
      <c r="H170" s="126"/>
      <c r="I170" s="20">
        <f>IF(G170,G170/G$195*100,0)</f>
        <v>94.167574421808965</v>
      </c>
      <c r="J170" s="126"/>
      <c r="K170" s="21">
        <v>2913459</v>
      </c>
      <c r="L170" s="126"/>
      <c r="M170" s="20">
        <f t="shared" si="35"/>
        <v>67.739107184375726</v>
      </c>
      <c r="N170" s="126"/>
      <c r="O170" s="20">
        <f>IF(M170,M170/M$195*100,0)</f>
        <v>98.692276475437581</v>
      </c>
      <c r="P170" s="126"/>
      <c r="Q170" s="21">
        <v>22883669</v>
      </c>
      <c r="R170" s="126"/>
      <c r="S170" s="20">
        <f t="shared" si="36"/>
        <v>532.05461520576614</v>
      </c>
      <c r="T170" s="126"/>
      <c r="U170" s="20">
        <f>IF(S170,S170/S$195*100,0)</f>
        <v>84.017933879165767</v>
      </c>
      <c r="V170" s="126"/>
      <c r="W170" s="21">
        <v>2610717</v>
      </c>
      <c r="X170" s="126"/>
      <c r="Y170" s="20">
        <f t="shared" si="37"/>
        <v>60.700232504068822</v>
      </c>
      <c r="Z170" s="126"/>
      <c r="AA170" s="20">
        <f>IF(Y170,Y170/Y$195*100,0)</f>
        <v>33.784966929803218</v>
      </c>
      <c r="AB170" s="126"/>
      <c r="AC170" s="21">
        <v>7497589</v>
      </c>
      <c r="AD170" s="126"/>
      <c r="AE170" s="20">
        <f t="shared" si="38"/>
        <v>174.32199488491048</v>
      </c>
      <c r="AF170" s="126"/>
      <c r="AG170" s="20">
        <f>IF(AE170,AE170/AE$195*100,0)</f>
        <v>38.183114998395396</v>
      </c>
      <c r="AH170" s="266"/>
      <c r="AI170" s="126"/>
      <c r="AJ170" s="21">
        <v>81699420</v>
      </c>
      <c r="AK170" s="126"/>
      <c r="AL170" s="20">
        <f t="shared" si="39"/>
        <v>1899.5447570332481</v>
      </c>
      <c r="AM170" s="126"/>
      <c r="AN170" s="20">
        <f>IF(AL170,AL170/AL$195*100,0)</f>
        <v>79.143181770737769</v>
      </c>
      <c r="AO170" s="126"/>
      <c r="AP170" s="21">
        <v>1769965</v>
      </c>
      <c r="AQ170" s="126"/>
      <c r="AR170" s="20">
        <f t="shared" si="40"/>
        <v>41.152406417112303</v>
      </c>
      <c r="AS170" s="126"/>
      <c r="AT170" s="20">
        <f>IF(AR170,AR170/AR$195*100,0)</f>
        <v>38.211497262580345</v>
      </c>
      <c r="AU170" s="126"/>
      <c r="AV170" s="21">
        <v>1721358</v>
      </c>
      <c r="AW170" s="126"/>
      <c r="AX170" s="20">
        <f t="shared" si="41"/>
        <v>40.02227388979307</v>
      </c>
      <c r="AY170" s="126"/>
      <c r="AZ170" s="20">
        <f>IF(AX170,AX170/AX$195*100,0)</f>
        <v>20.653049907757811</v>
      </c>
      <c r="BA170" s="126"/>
      <c r="BB170" s="21">
        <v>0</v>
      </c>
      <c r="BC170" s="126"/>
      <c r="BD170" s="20">
        <f t="shared" si="42"/>
        <v>0</v>
      </c>
      <c r="BE170" s="126"/>
      <c r="BF170" s="20">
        <f>IF(BD170,BD170/BD$195*100,0)</f>
        <v>0</v>
      </c>
      <c r="BG170" s="126"/>
      <c r="BH170" s="21">
        <f>(E170+K170+Q170+W170+AC170+AJ170+AP170+AV170+BB170)</f>
        <v>127067535</v>
      </c>
      <c r="BI170" s="126"/>
      <c r="BJ170" s="94">
        <v>72</v>
      </c>
      <c r="BK170" s="126"/>
      <c r="BL170" s="28">
        <v>43010</v>
      </c>
      <c r="BM170" s="126"/>
      <c r="BN170" s="28">
        <f>IF(E170,BL170,0)</f>
        <v>43010</v>
      </c>
      <c r="BO170" s="126"/>
      <c r="BP170" s="28">
        <f>IF(K170,BL170,0)</f>
        <v>43010</v>
      </c>
      <c r="BQ170" s="126"/>
      <c r="BR170" s="28">
        <f>IF(Q170,BL170,0)</f>
        <v>43010</v>
      </c>
      <c r="BS170" s="126"/>
      <c r="BT170" s="28">
        <f>IF(W170,BL170,0)</f>
        <v>43010</v>
      </c>
      <c r="BU170" s="126"/>
      <c r="BV170" s="28">
        <f>IF(AC170,BL170,0)</f>
        <v>43010</v>
      </c>
      <c r="BW170" s="126"/>
      <c r="BX170" s="28">
        <f>IF(AJ170,BL170,0)</f>
        <v>43010</v>
      </c>
      <c r="BY170" s="126"/>
      <c r="BZ170" s="28">
        <f>IF(AP170,BL170,0)</f>
        <v>43010</v>
      </c>
      <c r="CA170" s="126"/>
      <c r="CB170" s="28">
        <f>IF(AV170,BL170,0)</f>
        <v>43010</v>
      </c>
      <c r="CC170" s="126"/>
      <c r="CD170" s="28">
        <f>IF(BB170,$BL170,0)</f>
        <v>0</v>
      </c>
    </row>
    <row r="171" spans="1:82" ht="11.25" x14ac:dyDescent="0.25">
      <c r="A171" s="94">
        <v>73</v>
      </c>
      <c r="B171" s="265"/>
      <c r="C171" s="94" t="s">
        <v>194</v>
      </c>
      <c r="D171" s="126"/>
      <c r="E171" s="21">
        <v>55114000</v>
      </c>
      <c r="F171" s="126"/>
      <c r="G171" s="20">
        <f t="shared" si="46"/>
        <v>114.29602408938955</v>
      </c>
      <c r="H171" s="126"/>
      <c r="I171" s="20">
        <f>IF(G171,G171/G$195*100,0)</f>
        <v>77.522691159931682</v>
      </c>
      <c r="J171" s="126"/>
      <c r="K171" s="21">
        <v>27404000</v>
      </c>
      <c r="L171" s="126"/>
      <c r="M171" s="20">
        <f t="shared" si="35"/>
        <v>56.830718948826636</v>
      </c>
      <c r="N171" s="126"/>
      <c r="O171" s="20">
        <f>IF(M171,M171/M$195*100,0)</f>
        <v>82.799334976903367</v>
      </c>
      <c r="P171" s="126"/>
      <c r="Q171" s="21">
        <v>349647000</v>
      </c>
      <c r="R171" s="126"/>
      <c r="S171" s="20">
        <f t="shared" si="36"/>
        <v>725.10182412422955</v>
      </c>
      <c r="T171" s="126"/>
      <c r="U171" s="20">
        <f>IF(S171,S171/S$195*100,0)</f>
        <v>114.50245026325214</v>
      </c>
      <c r="V171" s="126"/>
      <c r="W171" s="21">
        <v>54669000</v>
      </c>
      <c r="X171" s="126"/>
      <c r="Y171" s="20">
        <f t="shared" si="37"/>
        <v>113.37317815696261</v>
      </c>
      <c r="Z171" s="126"/>
      <c r="AA171" s="20">
        <f>IF(Y171,Y171/Y$195*100,0)</f>
        <v>63.102049477370933</v>
      </c>
      <c r="AB171" s="126"/>
      <c r="AC171" s="21">
        <v>167137000</v>
      </c>
      <c r="AD171" s="126"/>
      <c r="AE171" s="20">
        <f t="shared" si="38"/>
        <v>346.610563164138</v>
      </c>
      <c r="AF171" s="126"/>
      <c r="AG171" s="20">
        <f>IF(AE171,AE171/AE$195*100,0)</f>
        <v>75.920832604586494</v>
      </c>
      <c r="AH171" s="266"/>
      <c r="AI171" s="126"/>
      <c r="AJ171" s="21">
        <v>1300787000</v>
      </c>
      <c r="AK171" s="126"/>
      <c r="AL171" s="20">
        <f t="shared" si="39"/>
        <v>2697.5864986603178</v>
      </c>
      <c r="AM171" s="126"/>
      <c r="AN171" s="20">
        <f>IF(AL171,AL171/AL$195*100,0)</f>
        <v>112.39302354697016</v>
      </c>
      <c r="AO171" s="126"/>
      <c r="AP171" s="21">
        <v>61754000</v>
      </c>
      <c r="AQ171" s="126"/>
      <c r="AR171" s="20">
        <f t="shared" si="40"/>
        <v>128.06612968784995</v>
      </c>
      <c r="AS171" s="126"/>
      <c r="AT171" s="20">
        <f>IF(AR171,AR171/AR$195*100,0)</f>
        <v>118.9140317675723</v>
      </c>
      <c r="AU171" s="126"/>
      <c r="AV171" s="21">
        <v>70798000</v>
      </c>
      <c r="AW171" s="126"/>
      <c r="AX171" s="20">
        <f t="shared" si="41"/>
        <v>146.82167713249993</v>
      </c>
      <c r="AY171" s="126"/>
      <c r="AZ171" s="20">
        <f>IF(AX171,AX171/AX$195*100,0)</f>
        <v>75.765695715044316</v>
      </c>
      <c r="BA171" s="126"/>
      <c r="BB171" s="21">
        <v>0</v>
      </c>
      <c r="BC171" s="126"/>
      <c r="BD171" s="20">
        <f t="shared" si="42"/>
        <v>0</v>
      </c>
      <c r="BE171" s="126"/>
      <c r="BF171" s="20">
        <f>IF(BD171,BD171/BD$195*100,0)</f>
        <v>0</v>
      </c>
      <c r="BG171" s="126"/>
      <c r="BH171" s="21">
        <f>(E171+K171+Q171+W171+AC171+AJ171+AP171+AV171+BB171)</f>
        <v>2087310000</v>
      </c>
      <c r="BI171" s="126"/>
      <c r="BJ171" s="94">
        <v>73</v>
      </c>
      <c r="BK171" s="126"/>
      <c r="BL171" s="28">
        <v>482204</v>
      </c>
      <c r="BM171" s="126"/>
      <c r="BN171" s="28">
        <f>IF(E171,BL171,0)</f>
        <v>482204</v>
      </c>
      <c r="BO171" s="126"/>
      <c r="BP171" s="28">
        <f>IF(K171,BL171,0)</f>
        <v>482204</v>
      </c>
      <c r="BQ171" s="126"/>
      <c r="BR171" s="28">
        <f>IF(Q171,BL171,0)</f>
        <v>482204</v>
      </c>
      <c r="BS171" s="126"/>
      <c r="BT171" s="28">
        <f>IF(W171,BL171,0)</f>
        <v>482204</v>
      </c>
      <c r="BU171" s="126"/>
      <c r="BV171" s="28">
        <f>IF(AC171,BL171,0)</f>
        <v>482204</v>
      </c>
      <c r="BW171" s="126"/>
      <c r="BX171" s="28">
        <f>IF(AJ171,BL171,0)</f>
        <v>482204</v>
      </c>
      <c r="BY171" s="126"/>
      <c r="BZ171" s="28">
        <f>IF(AP171,BL171,0)</f>
        <v>482204</v>
      </c>
      <c r="CA171" s="126"/>
      <c r="CB171" s="28">
        <f>IF(AV171,BL171,0)</f>
        <v>482204</v>
      </c>
      <c r="CC171" s="126"/>
      <c r="CD171" s="28">
        <f>IF(BB171,$BL171,0)</f>
        <v>0</v>
      </c>
    </row>
    <row r="172" spans="1:82" ht="11.25" x14ac:dyDescent="0.25">
      <c r="A172" s="94">
        <v>74</v>
      </c>
      <c r="B172" s="265"/>
      <c r="C172" s="94" t="s">
        <v>195</v>
      </c>
      <c r="D172" s="126"/>
      <c r="E172" s="21">
        <v>0</v>
      </c>
      <c r="F172" s="126"/>
      <c r="G172" s="20">
        <f t="shared" si="46"/>
        <v>0</v>
      </c>
      <c r="H172" s="126"/>
      <c r="I172" s="20">
        <f>IF(G172,G172/G$195*100,0)</f>
        <v>0</v>
      </c>
      <c r="J172" s="126"/>
      <c r="K172" s="21">
        <v>0</v>
      </c>
      <c r="L172" s="126"/>
      <c r="M172" s="20">
        <f t="shared" si="35"/>
        <v>0</v>
      </c>
      <c r="N172" s="126"/>
      <c r="O172" s="20">
        <f>IF(M172,M172/M$195*100,0)</f>
        <v>0</v>
      </c>
      <c r="P172" s="126"/>
      <c r="Q172" s="21">
        <v>0</v>
      </c>
      <c r="R172" s="126"/>
      <c r="S172" s="20">
        <f t="shared" si="36"/>
        <v>0</v>
      </c>
      <c r="T172" s="126"/>
      <c r="U172" s="20">
        <f>IF(S172,S172/S$195*100,0)</f>
        <v>0</v>
      </c>
      <c r="V172" s="126"/>
      <c r="W172" s="21">
        <v>0</v>
      </c>
      <c r="X172" s="126"/>
      <c r="Y172" s="20">
        <f t="shared" si="37"/>
        <v>0</v>
      </c>
      <c r="Z172" s="126"/>
      <c r="AA172" s="20">
        <f>IF(Y172,Y172/Y$195*100,0)</f>
        <v>0</v>
      </c>
      <c r="AB172" s="126"/>
      <c r="AC172" s="21">
        <v>0</v>
      </c>
      <c r="AD172" s="126"/>
      <c r="AE172" s="20">
        <f t="shared" si="38"/>
        <v>0</v>
      </c>
      <c r="AF172" s="126"/>
      <c r="AG172" s="20">
        <f>IF(AE172,AE172/AE$195*100,0)</f>
        <v>0</v>
      </c>
      <c r="AH172" s="266"/>
      <c r="AI172" s="126"/>
      <c r="AJ172" s="21">
        <v>0</v>
      </c>
      <c r="AK172" s="126"/>
      <c r="AL172" s="20">
        <f t="shared" si="39"/>
        <v>0</v>
      </c>
      <c r="AM172" s="126"/>
      <c r="AN172" s="20">
        <f>IF(AL172,AL172/AL$195*100,0)</f>
        <v>0</v>
      </c>
      <c r="AO172" s="126"/>
      <c r="AP172" s="21">
        <v>0</v>
      </c>
      <c r="AQ172" s="126"/>
      <c r="AR172" s="20">
        <f t="shared" si="40"/>
        <v>0</v>
      </c>
      <c r="AS172" s="126"/>
      <c r="AT172" s="20">
        <f>IF(AR172,AR172/AR$195*100,0)</f>
        <v>0</v>
      </c>
      <c r="AU172" s="126"/>
      <c r="AV172" s="21">
        <v>0</v>
      </c>
      <c r="AW172" s="126"/>
      <c r="AX172" s="20">
        <f t="shared" si="41"/>
        <v>0</v>
      </c>
      <c r="AY172" s="126"/>
      <c r="AZ172" s="20">
        <f>IF(AX172,AX172/AX$195*100,0)</f>
        <v>0</v>
      </c>
      <c r="BA172" s="126"/>
      <c r="BB172" s="21">
        <v>0</v>
      </c>
      <c r="BC172" s="126"/>
      <c r="BD172" s="20">
        <f t="shared" si="42"/>
        <v>0</v>
      </c>
      <c r="BE172" s="126"/>
      <c r="BF172" s="20">
        <f>IF(BD172,BD172/BD$195*100,0)</f>
        <v>0</v>
      </c>
      <c r="BG172" s="126"/>
      <c r="BH172" s="21">
        <f>(E172+K172+Q172+W172+AC172+AJ172+AP172+AV172+BB172)</f>
        <v>0</v>
      </c>
      <c r="BI172" s="126"/>
      <c r="BJ172" s="94">
        <v>74</v>
      </c>
      <c r="BK172" s="126"/>
      <c r="BL172" s="28">
        <v>0</v>
      </c>
      <c r="BM172" s="126"/>
      <c r="BN172" s="28">
        <f>IF(E172,BL172,0)</f>
        <v>0</v>
      </c>
      <c r="BO172" s="126"/>
      <c r="BP172" s="28">
        <f>IF(K172,BL172,0)</f>
        <v>0</v>
      </c>
      <c r="BQ172" s="126"/>
      <c r="BR172" s="28">
        <f>IF(Q172,BL172,0)</f>
        <v>0</v>
      </c>
      <c r="BS172" s="126"/>
      <c r="BT172" s="28">
        <f>IF(W172,BL172,0)</f>
        <v>0</v>
      </c>
      <c r="BU172" s="126"/>
      <c r="BV172" s="28">
        <f>IF(AC172,BL172,0)</f>
        <v>0</v>
      </c>
      <c r="BW172" s="126"/>
      <c r="BX172" s="28">
        <f>IF(AJ172,BL172,0)</f>
        <v>0</v>
      </c>
      <c r="BY172" s="126"/>
      <c r="BZ172" s="28">
        <f>IF(AP172,BL172,0)</f>
        <v>0</v>
      </c>
      <c r="CA172" s="126"/>
      <c r="CB172" s="28">
        <f>IF(AV172,BL172,0)</f>
        <v>0</v>
      </c>
      <c r="CC172" s="126"/>
      <c r="CD172" s="28">
        <f>IF(BB172,$BL172,0)</f>
        <v>0</v>
      </c>
    </row>
    <row r="173" spans="1:82" ht="11.25" x14ac:dyDescent="0.25">
      <c r="A173" s="94">
        <v>75</v>
      </c>
      <c r="B173" s="265"/>
      <c r="C173" s="94" t="s">
        <v>196</v>
      </c>
      <c r="D173" s="126"/>
      <c r="E173" s="21">
        <v>1644011</v>
      </c>
      <c r="F173" s="126"/>
      <c r="G173" s="20">
        <f t="shared" si="46"/>
        <v>223.73584648884051</v>
      </c>
      <c r="H173" s="126"/>
      <c r="I173" s="20">
        <f>IF(G173,G173/G$195*100,0)</f>
        <v>151.75160349580716</v>
      </c>
      <c r="J173" s="126"/>
      <c r="K173" s="21">
        <v>1572109</v>
      </c>
      <c r="L173" s="126"/>
      <c r="M173" s="20">
        <f t="shared" si="35"/>
        <v>213.95059880239521</v>
      </c>
      <c r="N173" s="126"/>
      <c r="O173" s="20">
        <f>IF(M173,M173/M$195*100,0)</f>
        <v>311.71464353108166</v>
      </c>
      <c r="P173" s="126"/>
      <c r="Q173" s="21">
        <v>4251974</v>
      </c>
      <c r="R173" s="126"/>
      <c r="S173" s="20">
        <f t="shared" si="36"/>
        <v>578.65732172019602</v>
      </c>
      <c r="T173" s="126"/>
      <c r="U173" s="20">
        <f>IF(S173,S173/S$195*100,0)</f>
        <v>91.377071461320327</v>
      </c>
      <c r="V173" s="126"/>
      <c r="W173" s="21">
        <v>841811</v>
      </c>
      <c r="X173" s="126"/>
      <c r="Y173" s="20">
        <f t="shared" si="37"/>
        <v>114.56328252585737</v>
      </c>
      <c r="Z173" s="126"/>
      <c r="AA173" s="20">
        <f>IF(Y173,Y173/Y$195*100,0)</f>
        <v>63.764446227555197</v>
      </c>
      <c r="AB173" s="126"/>
      <c r="AC173" s="21">
        <v>3692162</v>
      </c>
      <c r="AD173" s="126"/>
      <c r="AE173" s="20">
        <f t="shared" si="38"/>
        <v>502.47169297768102</v>
      </c>
      <c r="AF173" s="126"/>
      <c r="AG173" s="20">
        <f>IF(AE173,AE173/AE$195*100,0)</f>
        <v>110.06031940531662</v>
      </c>
      <c r="AH173" s="266"/>
      <c r="AI173" s="126"/>
      <c r="AJ173" s="21">
        <v>15224614</v>
      </c>
      <c r="AK173" s="126"/>
      <c r="AL173" s="20">
        <f t="shared" si="39"/>
        <v>2071.939847577572</v>
      </c>
      <c r="AM173" s="126"/>
      <c r="AN173" s="20">
        <f>IF(AL173,AL173/AL$195*100,0)</f>
        <v>86.325900649466149</v>
      </c>
      <c r="AO173" s="126"/>
      <c r="AP173" s="21">
        <v>426511</v>
      </c>
      <c r="AQ173" s="126"/>
      <c r="AR173" s="20">
        <f t="shared" si="40"/>
        <v>58.044501905280349</v>
      </c>
      <c r="AS173" s="126"/>
      <c r="AT173" s="20">
        <f>IF(AR173,AR173/AR$195*100,0)</f>
        <v>53.896418673080746</v>
      </c>
      <c r="AU173" s="126"/>
      <c r="AV173" s="21">
        <v>252427</v>
      </c>
      <c r="AW173" s="126"/>
      <c r="AX173" s="20">
        <f t="shared" si="41"/>
        <v>34.353157321720197</v>
      </c>
      <c r="AY173" s="126"/>
      <c r="AZ173" s="20">
        <f>IF(AX173,AX173/AX$195*100,0)</f>
        <v>17.727565270485215</v>
      </c>
      <c r="BA173" s="126"/>
      <c r="BB173" s="21">
        <v>0</v>
      </c>
      <c r="BC173" s="126"/>
      <c r="BD173" s="20">
        <f t="shared" si="42"/>
        <v>0</v>
      </c>
      <c r="BE173" s="126"/>
      <c r="BF173" s="20">
        <f>IF(BD173,BD173/BD$195*100,0)</f>
        <v>0</v>
      </c>
      <c r="BG173" s="126"/>
      <c r="BH173" s="21">
        <f>(E173+K173+Q173+W173+AC173+AJ173+AP173+AV173+BB173)</f>
        <v>27905619</v>
      </c>
      <c r="BI173" s="126"/>
      <c r="BJ173" s="94">
        <v>75</v>
      </c>
      <c r="BK173" s="126"/>
      <c r="BL173" s="28">
        <v>7348</v>
      </c>
      <c r="BM173" s="126"/>
      <c r="BN173" s="28">
        <f>IF(E173,BL173,0)</f>
        <v>7348</v>
      </c>
      <c r="BO173" s="126"/>
      <c r="BP173" s="28">
        <f>IF(K173,BL173,0)</f>
        <v>7348</v>
      </c>
      <c r="BQ173" s="126"/>
      <c r="BR173" s="28">
        <f>IF(Q173,BL173,0)</f>
        <v>7348</v>
      </c>
      <c r="BS173" s="126"/>
      <c r="BT173" s="28">
        <f>IF(W173,BL173,0)</f>
        <v>7348</v>
      </c>
      <c r="BU173" s="126"/>
      <c r="BV173" s="28">
        <f>IF(AC173,BL173,0)</f>
        <v>7348</v>
      </c>
      <c r="BW173" s="126"/>
      <c r="BX173" s="28">
        <f>IF(AJ173,BL173,0)</f>
        <v>7348</v>
      </c>
      <c r="BY173" s="126"/>
      <c r="BZ173" s="28">
        <f>IF(AP173,BL173,0)</f>
        <v>7348</v>
      </c>
      <c r="CA173" s="126"/>
      <c r="CB173" s="28">
        <f>IF(AV173,BL173,0)</f>
        <v>7348</v>
      </c>
      <c r="CC173" s="126"/>
      <c r="CD173" s="28">
        <f>IF(BB173,$BL173,0)</f>
        <v>0</v>
      </c>
    </row>
    <row r="174" spans="1:82" ht="11.25" x14ac:dyDescent="0.25">
      <c r="A174" s="94">
        <v>76</v>
      </c>
      <c r="B174" s="265"/>
      <c r="C174" s="94" t="s">
        <v>113</v>
      </c>
      <c r="D174" s="126"/>
      <c r="E174" s="21">
        <v>2524301</v>
      </c>
      <c r="F174" s="126"/>
      <c r="G174" s="20">
        <f t="shared" ref="G174:G178" si="47">IFERROR(E174/$BL174,0)</f>
        <v>282.89824050207329</v>
      </c>
      <c r="H174" s="126"/>
      <c r="I174" s="20">
        <f>IF(G174,G174/G$195*100,0)</f>
        <v>191.87922854585307</v>
      </c>
      <c r="J174" s="126"/>
      <c r="K174" s="21">
        <v>1062497</v>
      </c>
      <c r="L174" s="126"/>
      <c r="M174" s="20">
        <f t="shared" si="35"/>
        <v>119.07396615488065</v>
      </c>
      <c r="N174" s="126"/>
      <c r="O174" s="20">
        <f>IF(M174,M174/M$195*100,0)</f>
        <v>173.48443576024789</v>
      </c>
      <c r="P174" s="126"/>
      <c r="Q174" s="21">
        <v>3583195</v>
      </c>
      <c r="R174" s="126"/>
      <c r="S174" s="20">
        <f t="shared" si="36"/>
        <v>401.56841869326462</v>
      </c>
      <c r="T174" s="126"/>
      <c r="U174" s="20">
        <f>IF(S174,S174/S$195*100,0)</f>
        <v>63.41256684087535</v>
      </c>
      <c r="V174" s="126"/>
      <c r="W174" s="21">
        <v>1078623</v>
      </c>
      <c r="X174" s="126"/>
      <c r="Y174" s="20">
        <f t="shared" si="37"/>
        <v>120.88120587246442</v>
      </c>
      <c r="Z174" s="126"/>
      <c r="AA174" s="20">
        <f>IF(Y174,Y174/Y$195*100,0)</f>
        <v>67.280920918419724</v>
      </c>
      <c r="AB174" s="126"/>
      <c r="AC174" s="21">
        <v>2916901</v>
      </c>
      <c r="AD174" s="126"/>
      <c r="AE174" s="20">
        <f t="shared" si="38"/>
        <v>326.89689566289366</v>
      </c>
      <c r="AF174" s="126"/>
      <c r="AG174" s="20">
        <f>IF(AE174,AE174/AE$195*100,0)</f>
        <v>71.60279325598276</v>
      </c>
      <c r="AH174" s="266"/>
      <c r="AI174" s="126"/>
      <c r="AJ174" s="21">
        <v>19286808</v>
      </c>
      <c r="AK174" s="126"/>
      <c r="AL174" s="20">
        <f t="shared" si="39"/>
        <v>2161.4712540625351</v>
      </c>
      <c r="AM174" s="126"/>
      <c r="AN174" s="20">
        <f>IF(AL174,AL174/AL$195*100,0)</f>
        <v>90.056163045965818</v>
      </c>
      <c r="AO174" s="126"/>
      <c r="AP174" s="21">
        <v>156251</v>
      </c>
      <c r="AQ174" s="126"/>
      <c r="AR174" s="20">
        <f t="shared" si="40"/>
        <v>17.511038888266278</v>
      </c>
      <c r="AS174" s="126"/>
      <c r="AT174" s="20">
        <f>IF(AR174,AR174/AR$195*100,0)</f>
        <v>16.25963273597738</v>
      </c>
      <c r="AU174" s="126"/>
      <c r="AV174" s="21">
        <v>1744211</v>
      </c>
      <c r="AW174" s="126"/>
      <c r="AX174" s="20">
        <f t="shared" si="41"/>
        <v>195.47360753109942</v>
      </c>
      <c r="AY174" s="126"/>
      <c r="AZ174" s="20">
        <f>IF(AX174,AX174/AX$195*100,0)</f>
        <v>100.87198401335344</v>
      </c>
      <c r="BA174" s="126"/>
      <c r="BB174" s="21">
        <v>0</v>
      </c>
      <c r="BC174" s="126"/>
      <c r="BD174" s="20">
        <f t="shared" si="42"/>
        <v>0</v>
      </c>
      <c r="BE174" s="126"/>
      <c r="BF174" s="20">
        <f>IF(BD174,BD174/BD$195*100,0)</f>
        <v>0</v>
      </c>
      <c r="BG174" s="126"/>
      <c r="BH174" s="21">
        <f>(E174+K174+Q174+W174+AC174+AJ174+AP174+AV174+BB174)</f>
        <v>32352787</v>
      </c>
      <c r="BI174" s="126"/>
      <c r="BJ174" s="94">
        <v>76</v>
      </c>
      <c r="BK174" s="126"/>
      <c r="BL174" s="28">
        <v>8923</v>
      </c>
      <c r="BM174" s="126"/>
      <c r="BN174" s="28">
        <f>IF(E174,BL174,0)</f>
        <v>8923</v>
      </c>
      <c r="BO174" s="126"/>
      <c r="BP174" s="28">
        <f>IF(K174,BL174,0)</f>
        <v>8923</v>
      </c>
      <c r="BQ174" s="126"/>
      <c r="BR174" s="28">
        <f>IF(Q174,BL174,0)</f>
        <v>8923</v>
      </c>
      <c r="BS174" s="126"/>
      <c r="BT174" s="28">
        <f>IF(W174,BL174,0)</f>
        <v>8923</v>
      </c>
      <c r="BU174" s="126"/>
      <c r="BV174" s="28">
        <f>IF(AC174,BL174,0)</f>
        <v>8923</v>
      </c>
      <c r="BW174" s="126"/>
      <c r="BX174" s="28">
        <f>IF(AJ174,BL174,0)</f>
        <v>8923</v>
      </c>
      <c r="BY174" s="126"/>
      <c r="BZ174" s="28">
        <f>IF(AP174,BL174,0)</f>
        <v>8923</v>
      </c>
      <c r="CA174" s="126"/>
      <c r="CB174" s="28">
        <f>IF(AV174,BL174,0)</f>
        <v>8923</v>
      </c>
      <c r="CC174" s="126"/>
      <c r="CD174" s="28">
        <f>IF(BB174,$BL174,0)</f>
        <v>0</v>
      </c>
    </row>
    <row r="175" spans="1:82" ht="11.25" x14ac:dyDescent="0.25">
      <c r="A175" s="94">
        <v>77</v>
      </c>
      <c r="B175" s="265"/>
      <c r="C175" s="94" t="s">
        <v>114</v>
      </c>
      <c r="D175" s="126"/>
      <c r="E175" s="21">
        <v>15663865</v>
      </c>
      <c r="F175" s="126"/>
      <c r="G175" s="20">
        <f t="shared" si="47"/>
        <v>161.60142991261645</v>
      </c>
      <c r="H175" s="126"/>
      <c r="I175" s="20">
        <f>IF(G175,G175/G$195*100,0)</f>
        <v>109.60816740502966</v>
      </c>
      <c r="J175" s="126"/>
      <c r="K175" s="21">
        <v>5599569</v>
      </c>
      <c r="L175" s="126"/>
      <c r="M175" s="20">
        <f t="shared" si="35"/>
        <v>57.769800575679106</v>
      </c>
      <c r="N175" s="126"/>
      <c r="O175" s="20">
        <f>IF(M175,M175/M$195*100,0)</f>
        <v>84.167526962340474</v>
      </c>
      <c r="P175" s="126"/>
      <c r="Q175" s="21">
        <v>57444092</v>
      </c>
      <c r="R175" s="126"/>
      <c r="S175" s="20">
        <f t="shared" si="36"/>
        <v>592.64092273726135</v>
      </c>
      <c r="T175" s="126"/>
      <c r="U175" s="20">
        <f>IF(S175,S175/S$195*100,0)</f>
        <v>93.585253163099296</v>
      </c>
      <c r="V175" s="126"/>
      <c r="W175" s="21">
        <v>17698874</v>
      </c>
      <c r="X175" s="126"/>
      <c r="Y175" s="20">
        <f t="shared" si="37"/>
        <v>182.59627149769418</v>
      </c>
      <c r="Z175" s="126"/>
      <c r="AA175" s="20">
        <f>IF(Y175,Y175/Y$195*100,0)</f>
        <v>101.63073088132653</v>
      </c>
      <c r="AB175" s="126"/>
      <c r="AC175" s="21">
        <v>29899042</v>
      </c>
      <c r="AD175" s="126"/>
      <c r="AE175" s="20">
        <f t="shared" si="38"/>
        <v>308.46332882831763</v>
      </c>
      <c r="AF175" s="126"/>
      <c r="AG175" s="20">
        <f>IF(AE175,AE175/AE$195*100,0)</f>
        <v>67.565144405417939</v>
      </c>
      <c r="AH175" s="266"/>
      <c r="AI175" s="126"/>
      <c r="AJ175" s="21">
        <v>184842888</v>
      </c>
      <c r="AK175" s="126"/>
      <c r="AL175" s="20">
        <f t="shared" si="39"/>
        <v>1906.9926234666611</v>
      </c>
      <c r="AM175" s="126"/>
      <c r="AN175" s="20">
        <f>IF(AL175,AL175/AL$195*100,0)</f>
        <v>79.453491830430394</v>
      </c>
      <c r="AO175" s="126"/>
      <c r="AP175" s="21">
        <v>12289769</v>
      </c>
      <c r="AQ175" s="126"/>
      <c r="AR175" s="20">
        <f t="shared" si="40"/>
        <v>126.79145560152277</v>
      </c>
      <c r="AS175" s="126"/>
      <c r="AT175" s="20">
        <f>IF(AR175,AR175/AR$195*100,0)</f>
        <v>117.73045079136675</v>
      </c>
      <c r="AU175" s="126"/>
      <c r="AV175" s="21">
        <v>6029525</v>
      </c>
      <c r="AW175" s="126"/>
      <c r="AX175" s="20">
        <f t="shared" si="41"/>
        <v>62.205583468311858</v>
      </c>
      <c r="AY175" s="126"/>
      <c r="AZ175" s="20">
        <f>IF(AX175,AX175/AX$195*100,0)</f>
        <v>32.100500422588098</v>
      </c>
      <c r="BA175" s="126"/>
      <c r="BB175" s="21">
        <v>0</v>
      </c>
      <c r="BC175" s="126"/>
      <c r="BD175" s="20">
        <f t="shared" si="42"/>
        <v>0</v>
      </c>
      <c r="BE175" s="126"/>
      <c r="BF175" s="20">
        <f>IF(BD175,BD175/BD$195*100,0)</f>
        <v>0</v>
      </c>
      <c r="BG175" s="126"/>
      <c r="BH175" s="21">
        <f>(E175+K175+Q175+W175+AC175+AJ175+AP175+AV175+BB175)</f>
        <v>329467624</v>
      </c>
      <c r="BI175" s="126"/>
      <c r="BJ175" s="94">
        <v>77</v>
      </c>
      <c r="BK175" s="126"/>
      <c r="BL175" s="28">
        <v>96929</v>
      </c>
      <c r="BM175" s="126"/>
      <c r="BN175" s="28">
        <f>IF(E175,BL175,0)</f>
        <v>96929</v>
      </c>
      <c r="BO175" s="126"/>
      <c r="BP175" s="28">
        <f>IF(K175,BL175,0)</f>
        <v>96929</v>
      </c>
      <c r="BQ175" s="126"/>
      <c r="BR175" s="28">
        <f>IF(Q175,BL175,0)</f>
        <v>96929</v>
      </c>
      <c r="BS175" s="126"/>
      <c r="BT175" s="28">
        <f>IF(W175,BL175,0)</f>
        <v>96929</v>
      </c>
      <c r="BU175" s="126"/>
      <c r="BV175" s="28">
        <f>IF(AC175,BL175,0)</f>
        <v>96929</v>
      </c>
      <c r="BW175" s="126"/>
      <c r="BX175" s="28">
        <f>IF(AJ175,BL175,0)</f>
        <v>96929</v>
      </c>
      <c r="BY175" s="126"/>
      <c r="BZ175" s="28">
        <f>IF(AP175,BL175,0)</f>
        <v>96929</v>
      </c>
      <c r="CA175" s="126"/>
      <c r="CB175" s="28">
        <f>IF(AV175,BL175,0)</f>
        <v>96929</v>
      </c>
      <c r="CC175" s="126"/>
      <c r="CD175" s="28">
        <f>IF(BB175,$BL175,0)</f>
        <v>0</v>
      </c>
    </row>
    <row r="176" spans="1:82" ht="11.25" x14ac:dyDescent="0.25">
      <c r="A176" s="94">
        <v>78</v>
      </c>
      <c r="B176" s="265"/>
      <c r="C176" s="94" t="s">
        <v>197</v>
      </c>
      <c r="D176" s="126"/>
      <c r="E176" s="21">
        <v>2760887</v>
      </c>
      <c r="F176" s="126"/>
      <c r="G176" s="20">
        <f t="shared" si="47"/>
        <v>121.89346578366445</v>
      </c>
      <c r="H176" s="126"/>
      <c r="I176" s="20">
        <f>IF(G176,G176/G$195*100,0)</f>
        <v>82.675749901592127</v>
      </c>
      <c r="J176" s="126"/>
      <c r="K176" s="21">
        <v>2016894</v>
      </c>
      <c r="L176" s="126"/>
      <c r="M176" s="20">
        <f t="shared" si="35"/>
        <v>89.046092715231794</v>
      </c>
      <c r="N176" s="126"/>
      <c r="O176" s="20">
        <f>IF(M176,M176/M$195*100,0)</f>
        <v>129.73542118571245</v>
      </c>
      <c r="P176" s="126"/>
      <c r="Q176" s="21">
        <v>14949851</v>
      </c>
      <c r="R176" s="126"/>
      <c r="S176" s="20">
        <f t="shared" si="36"/>
        <v>660.03757174392933</v>
      </c>
      <c r="T176" s="126"/>
      <c r="U176" s="20">
        <f>IF(S176,S176/S$195*100,0)</f>
        <v>104.22800869625009</v>
      </c>
      <c r="V176" s="126"/>
      <c r="W176" s="21">
        <v>6250346</v>
      </c>
      <c r="X176" s="126"/>
      <c r="Y176" s="20">
        <f t="shared" si="37"/>
        <v>275.95346578366446</v>
      </c>
      <c r="Z176" s="126"/>
      <c r="AA176" s="20">
        <f>IF(Y176,Y176/Y$195*100,0)</f>
        <v>153.59214176058961</v>
      </c>
      <c r="AB176" s="126"/>
      <c r="AC176" s="21">
        <v>9677291</v>
      </c>
      <c r="AD176" s="126"/>
      <c r="AE176" s="20">
        <f t="shared" si="38"/>
        <v>427.25346578366447</v>
      </c>
      <c r="AF176" s="126"/>
      <c r="AG176" s="20">
        <f>IF(AE176,AE176/AE$195*100,0)</f>
        <v>93.584680626511116</v>
      </c>
      <c r="AH176" s="266"/>
      <c r="AI176" s="126"/>
      <c r="AJ176" s="21">
        <v>39270087</v>
      </c>
      <c r="AK176" s="126"/>
      <c r="AL176" s="20">
        <f t="shared" si="39"/>
        <v>1733.7786754966887</v>
      </c>
      <c r="AM176" s="126"/>
      <c r="AN176" s="20">
        <f>IF(AL176,AL176/AL$195*100,0)</f>
        <v>72.236655839250474</v>
      </c>
      <c r="AO176" s="126"/>
      <c r="AP176" s="21">
        <v>1882485</v>
      </c>
      <c r="AQ176" s="126"/>
      <c r="AR176" s="20">
        <f t="shared" si="40"/>
        <v>83.111920529801324</v>
      </c>
      <c r="AS176" s="126"/>
      <c r="AT176" s="20">
        <f>IF(AR176,AR176/AR$195*100,0)</f>
        <v>77.172423202248041</v>
      </c>
      <c r="AU176" s="126"/>
      <c r="AV176" s="21">
        <v>2892918</v>
      </c>
      <c r="AW176" s="126"/>
      <c r="AX176" s="20">
        <f t="shared" si="41"/>
        <v>127.72264900662252</v>
      </c>
      <c r="AY176" s="126"/>
      <c r="AZ176" s="20">
        <f>IF(AX176,AX176/AX$195*100,0)</f>
        <v>65.909854386298278</v>
      </c>
      <c r="BA176" s="126"/>
      <c r="BB176" s="21">
        <v>2071144</v>
      </c>
      <c r="BC176" s="126"/>
      <c r="BD176" s="20">
        <f t="shared" si="42"/>
        <v>91.441236203090511</v>
      </c>
      <c r="BE176" s="126"/>
      <c r="BF176" s="20">
        <f>IF(BD176,BD176/BD$195*100,0)</f>
        <v>247.82076434880361</v>
      </c>
      <c r="BG176" s="126"/>
      <c r="BH176" s="21">
        <f>(E176+K176+Q176+W176+AC176+AJ176+AP176+AV176+BB176)</f>
        <v>81771903</v>
      </c>
      <c r="BI176" s="126"/>
      <c r="BJ176" s="94">
        <v>78</v>
      </c>
      <c r="BK176" s="126"/>
      <c r="BL176" s="28">
        <v>22650</v>
      </c>
      <c r="BM176" s="126"/>
      <c r="BN176" s="28">
        <f>IF(E176,BL176,0)</f>
        <v>22650</v>
      </c>
      <c r="BO176" s="126"/>
      <c r="BP176" s="28">
        <f>IF(K176,BL176,0)</f>
        <v>22650</v>
      </c>
      <c r="BQ176" s="126"/>
      <c r="BR176" s="28">
        <f>IF(Q176,BL176,0)</f>
        <v>22650</v>
      </c>
      <c r="BS176" s="126"/>
      <c r="BT176" s="28">
        <f>IF(W176,BL176,0)</f>
        <v>22650</v>
      </c>
      <c r="BU176" s="126"/>
      <c r="BV176" s="28">
        <f>IF(AC176,BL176,0)</f>
        <v>22650</v>
      </c>
      <c r="BW176" s="126"/>
      <c r="BX176" s="28">
        <f>IF(AJ176,BL176,0)</f>
        <v>22650</v>
      </c>
      <c r="BY176" s="126"/>
      <c r="BZ176" s="28">
        <f>IF(AP176,BL176,0)</f>
        <v>22650</v>
      </c>
      <c r="CA176" s="126"/>
      <c r="CB176" s="28">
        <f>IF(AV176,BL176,0)</f>
        <v>22650</v>
      </c>
      <c r="CC176" s="126"/>
      <c r="CD176" s="28">
        <f>IF(BB176,$BL176,0)</f>
        <v>22650</v>
      </c>
    </row>
    <row r="177" spans="1:82" ht="11.25" x14ac:dyDescent="0.25">
      <c r="A177" s="94">
        <v>79</v>
      </c>
      <c r="B177" s="265"/>
      <c r="C177" s="94" t="s">
        <v>198</v>
      </c>
      <c r="D177" s="126"/>
      <c r="E177" s="21">
        <v>5899525</v>
      </c>
      <c r="F177" s="126"/>
      <c r="G177" s="20">
        <f t="shared" si="47"/>
        <v>70.436202347266502</v>
      </c>
      <c r="H177" s="126"/>
      <c r="I177" s="20">
        <f>IF(G177,G177/G$195*100,0)</f>
        <v>47.77422490895291</v>
      </c>
      <c r="J177" s="126"/>
      <c r="K177" s="21">
        <v>4094700</v>
      </c>
      <c r="L177" s="126"/>
      <c r="M177" s="20">
        <f t="shared" si="35"/>
        <v>48.887854149503923</v>
      </c>
      <c r="N177" s="126"/>
      <c r="O177" s="20">
        <f>IF(M177,M177/M$195*100,0)</f>
        <v>71.227003404121916</v>
      </c>
      <c r="P177" s="126"/>
      <c r="Q177" s="21">
        <v>38597212</v>
      </c>
      <c r="R177" s="126"/>
      <c r="S177" s="20">
        <f t="shared" si="36"/>
        <v>460.82371622670343</v>
      </c>
      <c r="T177" s="126"/>
      <c r="U177" s="20">
        <f>IF(S177,S177/S$195*100,0)</f>
        <v>72.769703360082829</v>
      </c>
      <c r="V177" s="126"/>
      <c r="W177" s="21">
        <v>9275560</v>
      </c>
      <c r="X177" s="126"/>
      <c r="Y177" s="20">
        <f t="shared" si="37"/>
        <v>110.74369903411058</v>
      </c>
      <c r="Z177" s="126"/>
      <c r="AA177" s="20">
        <f>IF(Y177,Y177/Y$195*100,0)</f>
        <v>61.638515294001728</v>
      </c>
      <c r="AB177" s="126"/>
      <c r="AC177" s="21">
        <v>29208001</v>
      </c>
      <c r="AD177" s="126"/>
      <c r="AE177" s="20">
        <f t="shared" si="38"/>
        <v>348.72310374058287</v>
      </c>
      <c r="AF177" s="126"/>
      <c r="AG177" s="20">
        <f>IF(AE177,AE177/AE$195*100,0)</f>
        <v>76.383558950865549</v>
      </c>
      <c r="AH177" s="266"/>
      <c r="AI177" s="126"/>
      <c r="AJ177" s="21">
        <v>167107426</v>
      </c>
      <c r="AK177" s="126"/>
      <c r="AL177" s="20">
        <f t="shared" si="39"/>
        <v>1995.145790799575</v>
      </c>
      <c r="AM177" s="126"/>
      <c r="AN177" s="20">
        <f>IF(AL177,AL177/AL$195*100,0)</f>
        <v>83.126330872555116</v>
      </c>
      <c r="AO177" s="126"/>
      <c r="AP177" s="21">
        <v>3268267</v>
      </c>
      <c r="AQ177" s="126"/>
      <c r="AR177" s="20">
        <f t="shared" si="40"/>
        <v>39.020822140239027</v>
      </c>
      <c r="AS177" s="126"/>
      <c r="AT177" s="20">
        <f>IF(AR177,AR177/AR$195*100,0)</f>
        <v>36.232244192051937</v>
      </c>
      <c r="AU177" s="126"/>
      <c r="AV177" s="21">
        <v>4985453</v>
      </c>
      <c r="AW177" s="126"/>
      <c r="AX177" s="20">
        <f t="shared" si="41"/>
        <v>59.522821973088817</v>
      </c>
      <c r="AY177" s="126"/>
      <c r="AZ177" s="20">
        <f>IF(AX177,AX177/AX$195*100,0)</f>
        <v>30.716091150790497</v>
      </c>
      <c r="BA177" s="126"/>
      <c r="BB177" s="21">
        <v>0</v>
      </c>
      <c r="BC177" s="126"/>
      <c r="BD177" s="20">
        <f t="shared" si="42"/>
        <v>0</v>
      </c>
      <c r="BE177" s="126"/>
      <c r="BF177" s="20">
        <f>IF(BD177,BD177/BD$195*100,0)</f>
        <v>0</v>
      </c>
      <c r="BG177" s="126"/>
      <c r="BH177" s="21">
        <f>(E177+K177+Q177+W177+AC177+AJ177+AP177+AV177+BB177)</f>
        <v>262436144</v>
      </c>
      <c r="BI177" s="126"/>
      <c r="BJ177" s="94">
        <v>79</v>
      </c>
      <c r="BK177" s="126"/>
      <c r="BL177" s="28">
        <v>83757</v>
      </c>
      <c r="BM177" s="126"/>
      <c r="BN177" s="28">
        <f>IF(E177,BL177,0)</f>
        <v>83757</v>
      </c>
      <c r="BO177" s="126"/>
      <c r="BP177" s="28">
        <f>IF(K177,BL177,0)</f>
        <v>83757</v>
      </c>
      <c r="BQ177" s="126"/>
      <c r="BR177" s="28">
        <f>IF(Q177,BL177,0)</f>
        <v>83757</v>
      </c>
      <c r="BS177" s="126"/>
      <c r="BT177" s="28">
        <f>IF(W177,BL177,0)</f>
        <v>83757</v>
      </c>
      <c r="BU177" s="126"/>
      <c r="BV177" s="28">
        <f>IF(AC177,BL177,0)</f>
        <v>83757</v>
      </c>
      <c r="BW177" s="126"/>
      <c r="BX177" s="28">
        <f>IF(AJ177,BL177,0)</f>
        <v>83757</v>
      </c>
      <c r="BY177" s="126"/>
      <c r="BZ177" s="28">
        <f>IF(AP177,BL177,0)</f>
        <v>83757</v>
      </c>
      <c r="CA177" s="126"/>
      <c r="CB177" s="28">
        <f>IF(AV177,BL177,0)</f>
        <v>83757</v>
      </c>
      <c r="CC177" s="126"/>
      <c r="CD177" s="28">
        <f>IF(BB177,$BL177,0)</f>
        <v>0</v>
      </c>
    </row>
    <row r="178" spans="1:82" ht="11.25" x14ac:dyDescent="0.25">
      <c r="A178" s="94">
        <v>80</v>
      </c>
      <c r="B178" s="265"/>
      <c r="C178" s="94" t="s">
        <v>199</v>
      </c>
      <c r="D178" s="126"/>
      <c r="E178" s="21">
        <v>0</v>
      </c>
      <c r="F178" s="126"/>
      <c r="G178" s="20">
        <f t="shared" si="47"/>
        <v>0</v>
      </c>
      <c r="H178" s="126"/>
      <c r="I178" s="20">
        <f>IF(G178,G178/G$195*100,0)</f>
        <v>0</v>
      </c>
      <c r="J178" s="126"/>
      <c r="K178" s="21">
        <v>0</v>
      </c>
      <c r="L178" s="126"/>
      <c r="M178" s="20">
        <f t="shared" si="35"/>
        <v>0</v>
      </c>
      <c r="N178" s="126"/>
      <c r="O178" s="20">
        <f>IF(M178,M178/M$195*100,0)</f>
        <v>0</v>
      </c>
      <c r="P178" s="126"/>
      <c r="Q178" s="21">
        <v>0</v>
      </c>
      <c r="R178" s="126"/>
      <c r="S178" s="20">
        <f t="shared" si="36"/>
        <v>0</v>
      </c>
      <c r="T178" s="126"/>
      <c r="U178" s="20">
        <f>IF(S178,S178/S$195*100,0)</f>
        <v>0</v>
      </c>
      <c r="V178" s="126"/>
      <c r="W178" s="21">
        <v>0</v>
      </c>
      <c r="X178" s="126"/>
      <c r="Y178" s="20">
        <f t="shared" si="37"/>
        <v>0</v>
      </c>
      <c r="Z178" s="126"/>
      <c r="AA178" s="20">
        <f>IF(Y178,Y178/Y$195*100,0)</f>
        <v>0</v>
      </c>
      <c r="AB178" s="126"/>
      <c r="AC178" s="21">
        <v>0</v>
      </c>
      <c r="AD178" s="126"/>
      <c r="AE178" s="20">
        <f t="shared" si="38"/>
        <v>0</v>
      </c>
      <c r="AF178" s="126"/>
      <c r="AG178" s="20">
        <f>IF(AE178,AE178/AE$195*100,0)</f>
        <v>0</v>
      </c>
      <c r="AH178" s="266"/>
      <c r="AI178" s="126"/>
      <c r="AJ178" s="21">
        <v>0</v>
      </c>
      <c r="AK178" s="126"/>
      <c r="AL178" s="20">
        <f t="shared" si="39"/>
        <v>0</v>
      </c>
      <c r="AM178" s="126"/>
      <c r="AN178" s="20">
        <f>IF(AL178,AL178/AL$195*100,0)</f>
        <v>0</v>
      </c>
      <c r="AO178" s="126"/>
      <c r="AP178" s="21">
        <v>0</v>
      </c>
      <c r="AQ178" s="126"/>
      <c r="AR178" s="20">
        <f t="shared" si="40"/>
        <v>0</v>
      </c>
      <c r="AS178" s="126"/>
      <c r="AT178" s="20">
        <f>IF(AR178,AR178/AR$195*100,0)</f>
        <v>0</v>
      </c>
      <c r="AU178" s="126"/>
      <c r="AV178" s="21">
        <v>0</v>
      </c>
      <c r="AW178" s="126"/>
      <c r="AX178" s="20">
        <f t="shared" si="41"/>
        <v>0</v>
      </c>
      <c r="AY178" s="126"/>
      <c r="AZ178" s="20">
        <f>IF(AX178,AX178/AX$195*100,0)</f>
        <v>0</v>
      </c>
      <c r="BA178" s="126"/>
      <c r="BB178" s="21">
        <v>0</v>
      </c>
      <c r="BC178" s="126"/>
      <c r="BD178" s="20">
        <f t="shared" si="42"/>
        <v>0</v>
      </c>
      <c r="BE178" s="126"/>
      <c r="BF178" s="20">
        <f>IF(BD178,BD178/BD$195*100,0)</f>
        <v>0</v>
      </c>
      <c r="BG178" s="126"/>
      <c r="BH178" s="21">
        <f>(E178+K178+Q178+W178+AC178+AJ178+AP178+AV178+BB178)</f>
        <v>0</v>
      </c>
      <c r="BI178" s="126"/>
      <c r="BJ178" s="94">
        <v>80</v>
      </c>
      <c r="BK178" s="126"/>
      <c r="BL178" s="28">
        <v>0</v>
      </c>
      <c r="BM178" s="126"/>
      <c r="BN178" s="28">
        <f>IF(E178,BL178,0)</f>
        <v>0</v>
      </c>
      <c r="BO178" s="126"/>
      <c r="BP178" s="28">
        <f>IF(K178,BL178,0)</f>
        <v>0</v>
      </c>
      <c r="BQ178" s="126"/>
      <c r="BR178" s="28">
        <f>IF(Q178,BL178,0)</f>
        <v>0</v>
      </c>
      <c r="BS178" s="126"/>
      <c r="BT178" s="28">
        <f>IF(W178,BL178,0)</f>
        <v>0</v>
      </c>
      <c r="BU178" s="126"/>
      <c r="BV178" s="28">
        <f>IF(AC178,BL178,0)</f>
        <v>0</v>
      </c>
      <c r="BW178" s="126"/>
      <c r="BX178" s="28">
        <f>IF(AJ178,BL178,0)</f>
        <v>0</v>
      </c>
      <c r="BY178" s="126"/>
      <c r="BZ178" s="28">
        <f>IF(AP178,BL178,0)</f>
        <v>0</v>
      </c>
      <c r="CA178" s="126"/>
      <c r="CB178" s="28">
        <f>IF(AV178,BL178,0)</f>
        <v>0</v>
      </c>
      <c r="CC178" s="126"/>
      <c r="CD178" s="28">
        <f>IF(BB178,$BL178,0)</f>
        <v>0</v>
      </c>
    </row>
    <row r="179" spans="1:82" ht="11.25" x14ac:dyDescent="0.25">
      <c r="A179" s="94">
        <v>81</v>
      </c>
      <c r="B179" s="265"/>
      <c r="C179" s="94" t="s">
        <v>200</v>
      </c>
      <c r="D179" s="126"/>
      <c r="E179" s="21">
        <v>3797473</v>
      </c>
      <c r="F179" s="126"/>
      <c r="G179" s="20">
        <f t="shared" ref="G179:G183" si="48">IFERROR(E179/$BL179,0)</f>
        <v>176.00449573600298</v>
      </c>
      <c r="H179" s="126"/>
      <c r="I179" s="20">
        <f>IF(G179,G179/G$195*100,0)</f>
        <v>119.37722483706517</v>
      </c>
      <c r="J179" s="126"/>
      <c r="K179" s="21">
        <v>2295041</v>
      </c>
      <c r="L179" s="126"/>
      <c r="M179" s="20">
        <f t="shared" si="35"/>
        <v>106.37008713385242</v>
      </c>
      <c r="N179" s="126"/>
      <c r="O179" s="20">
        <f>IF(M179,M179/M$195*100,0)</f>
        <v>154.97555968012418</v>
      </c>
      <c r="P179" s="126"/>
      <c r="Q179" s="21">
        <v>9780123</v>
      </c>
      <c r="R179" s="126"/>
      <c r="S179" s="20">
        <f t="shared" si="36"/>
        <v>453.28712458286986</v>
      </c>
      <c r="T179" s="126"/>
      <c r="U179" s="20">
        <f>IF(S179,S179/S$195*100,0)</f>
        <v>71.579583322949048</v>
      </c>
      <c r="V179" s="126"/>
      <c r="W179" s="21">
        <v>2271920</v>
      </c>
      <c r="X179" s="126"/>
      <c r="Y179" s="20">
        <f t="shared" si="37"/>
        <v>105.29847979236189</v>
      </c>
      <c r="Z179" s="126"/>
      <c r="AA179" s="20">
        <f>IF(Y179,Y179/Y$195*100,0)</f>
        <v>58.607776457940815</v>
      </c>
      <c r="AB179" s="126"/>
      <c r="AC179" s="21">
        <v>9135558</v>
      </c>
      <c r="AD179" s="126"/>
      <c r="AE179" s="20">
        <f t="shared" si="38"/>
        <v>423.41295884315906</v>
      </c>
      <c r="AF179" s="126"/>
      <c r="AG179" s="20">
        <f>IF(AE179,AE179/AE$195*100,0)</f>
        <v>92.743464242667699</v>
      </c>
      <c r="AH179" s="266"/>
      <c r="AI179" s="126"/>
      <c r="AJ179" s="21">
        <v>59629916</v>
      </c>
      <c r="AK179" s="126"/>
      <c r="AL179" s="20">
        <f t="shared" si="39"/>
        <v>2763.7150537634407</v>
      </c>
      <c r="AM179" s="126"/>
      <c r="AN179" s="20">
        <f>IF(AL179,AL179/AL$195*100,0)</f>
        <v>115.14822277951507</v>
      </c>
      <c r="AO179" s="126"/>
      <c r="AP179" s="21">
        <v>636521</v>
      </c>
      <c r="AQ179" s="126"/>
      <c r="AR179" s="20">
        <f t="shared" si="40"/>
        <v>29.501344086021504</v>
      </c>
      <c r="AS179" s="126"/>
      <c r="AT179" s="20">
        <f>IF(AR179,AR179/AR$195*100,0)</f>
        <v>27.393064632951653</v>
      </c>
      <c r="AU179" s="126"/>
      <c r="AV179" s="21">
        <v>2185008</v>
      </c>
      <c r="AW179" s="126"/>
      <c r="AX179" s="20">
        <f t="shared" si="41"/>
        <v>101.27030033370411</v>
      </c>
      <c r="AY179" s="126"/>
      <c r="AZ179" s="20">
        <f>IF(AX179,AX179/AX$195*100,0)</f>
        <v>52.259413663625487</v>
      </c>
      <c r="BA179" s="126"/>
      <c r="BB179" s="21">
        <v>0</v>
      </c>
      <c r="BC179" s="126"/>
      <c r="BD179" s="20">
        <f t="shared" si="42"/>
        <v>0</v>
      </c>
      <c r="BE179" s="126"/>
      <c r="BF179" s="20">
        <f>IF(BD179,BD179/BD$195*100,0)</f>
        <v>0</v>
      </c>
      <c r="BG179" s="126"/>
      <c r="BH179" s="21">
        <f>(E179+K179+Q179+W179+AC179+AJ179+AP179+AV179+BB179)</f>
        <v>89731560</v>
      </c>
      <c r="BI179" s="126"/>
      <c r="BJ179" s="94">
        <v>81</v>
      </c>
      <c r="BK179" s="126"/>
      <c r="BL179" s="28">
        <v>21576</v>
      </c>
      <c r="BM179" s="126"/>
      <c r="BN179" s="28">
        <f>IF(E179,BL179,0)</f>
        <v>21576</v>
      </c>
      <c r="BO179" s="126"/>
      <c r="BP179" s="28">
        <f>IF(K179,BL179,0)</f>
        <v>21576</v>
      </c>
      <c r="BQ179" s="126"/>
      <c r="BR179" s="28">
        <f>IF(Q179,BL179,0)</f>
        <v>21576</v>
      </c>
      <c r="BS179" s="126"/>
      <c r="BT179" s="28">
        <f>IF(W179,BL179,0)</f>
        <v>21576</v>
      </c>
      <c r="BU179" s="126"/>
      <c r="BV179" s="28">
        <f>IF(AC179,BL179,0)</f>
        <v>21576</v>
      </c>
      <c r="BW179" s="126"/>
      <c r="BX179" s="28">
        <f>IF(AJ179,BL179,0)</f>
        <v>21576</v>
      </c>
      <c r="BY179" s="126"/>
      <c r="BZ179" s="28">
        <f>IF(AP179,BL179,0)</f>
        <v>21576</v>
      </c>
      <c r="CA179" s="126"/>
      <c r="CB179" s="28">
        <f>IF(AV179,BL179,0)</f>
        <v>21576</v>
      </c>
      <c r="CC179" s="126"/>
      <c r="CD179" s="28">
        <f>IF(BB179,$BL179,0)</f>
        <v>0</v>
      </c>
    </row>
    <row r="180" spans="1:82" ht="11.25" x14ac:dyDescent="0.25">
      <c r="A180" s="94">
        <v>82</v>
      </c>
      <c r="B180" s="265"/>
      <c r="C180" s="94" t="s">
        <v>201</v>
      </c>
      <c r="D180" s="126"/>
      <c r="E180" s="21">
        <v>3415467</v>
      </c>
      <c r="F180" s="126"/>
      <c r="G180" s="20">
        <f t="shared" si="48"/>
        <v>77.297492418413071</v>
      </c>
      <c r="H180" s="126"/>
      <c r="I180" s="20">
        <f>IF(G180,G180/G$195*100,0)</f>
        <v>52.427979712603857</v>
      </c>
      <c r="J180" s="126"/>
      <c r="K180" s="21">
        <v>2410645</v>
      </c>
      <c r="L180" s="126"/>
      <c r="M180" s="20">
        <f t="shared" si="35"/>
        <v>54.556760059747432</v>
      </c>
      <c r="N180" s="126"/>
      <c r="O180" s="20">
        <f>IF(M180,M180/M$195*100,0)</f>
        <v>79.486297815608339</v>
      </c>
      <c r="P180" s="126"/>
      <c r="Q180" s="21">
        <v>27353660</v>
      </c>
      <c r="R180" s="126"/>
      <c r="S180" s="20">
        <f t="shared" si="36"/>
        <v>619.05716742859727</v>
      </c>
      <c r="T180" s="126"/>
      <c r="U180" s="20">
        <f>IF(S180,S180/S$195*100,0)</f>
        <v>97.756701424955253</v>
      </c>
      <c r="V180" s="126"/>
      <c r="W180" s="21">
        <v>5506704</v>
      </c>
      <c r="X180" s="126"/>
      <c r="Y180" s="20">
        <f t="shared" si="37"/>
        <v>124.62553750056578</v>
      </c>
      <c r="Z180" s="126"/>
      <c r="AA180" s="20">
        <f>IF(Y180,Y180/Y$195*100,0)</f>
        <v>69.364967634734057</v>
      </c>
      <c r="AB180" s="126"/>
      <c r="AC180" s="21">
        <v>15365280</v>
      </c>
      <c r="AD180" s="126"/>
      <c r="AE180" s="20">
        <f t="shared" si="38"/>
        <v>347.74091341148778</v>
      </c>
      <c r="AF180" s="126"/>
      <c r="AG180" s="20">
        <f>IF(AE180,AE180/AE$195*100,0)</f>
        <v>76.168422092714579</v>
      </c>
      <c r="AH180" s="266"/>
      <c r="AI180" s="126"/>
      <c r="AJ180" s="21">
        <v>86552891</v>
      </c>
      <c r="AK180" s="126"/>
      <c r="AL180" s="20">
        <f t="shared" si="39"/>
        <v>1958.8306477164713</v>
      </c>
      <c r="AM180" s="126"/>
      <c r="AN180" s="20">
        <f>IF(AL180,AL180/AL$195*100,0)</f>
        <v>81.613286255198886</v>
      </c>
      <c r="AO180" s="126"/>
      <c r="AP180" s="21">
        <v>2520247</v>
      </c>
      <c r="AQ180" s="126"/>
      <c r="AR180" s="20">
        <f t="shared" si="40"/>
        <v>57.037228986556826</v>
      </c>
      <c r="AS180" s="126"/>
      <c r="AT180" s="20">
        <f>IF(AR180,AR180/AR$195*100,0)</f>
        <v>52.961129349138083</v>
      </c>
      <c r="AU180" s="126"/>
      <c r="AV180" s="21">
        <v>1437027</v>
      </c>
      <c r="AW180" s="126"/>
      <c r="AX180" s="20">
        <f t="shared" si="41"/>
        <v>32.522224233920248</v>
      </c>
      <c r="AY180" s="126"/>
      <c r="AZ180" s="20">
        <f>IF(AX180,AX180/AX$195*100,0)</f>
        <v>16.782732586959423</v>
      </c>
      <c r="BA180" s="126"/>
      <c r="BB180" s="21">
        <v>0</v>
      </c>
      <c r="BC180" s="126"/>
      <c r="BD180" s="20">
        <f t="shared" si="42"/>
        <v>0</v>
      </c>
      <c r="BE180" s="126"/>
      <c r="BF180" s="20">
        <f>IF(BD180,BD180/BD$195*100,0)</f>
        <v>0</v>
      </c>
      <c r="BG180" s="126"/>
      <c r="BH180" s="21">
        <f>(E180+K180+Q180+W180+AC180+AJ180+AP180+AV180+BB180)</f>
        <v>144561921</v>
      </c>
      <c r="BI180" s="126"/>
      <c r="BJ180" s="94">
        <v>82</v>
      </c>
      <c r="BK180" s="126"/>
      <c r="BL180" s="28">
        <v>44186</v>
      </c>
      <c r="BM180" s="126"/>
      <c r="BN180" s="28">
        <f>IF(E180,BL180,0)</f>
        <v>44186</v>
      </c>
      <c r="BO180" s="126"/>
      <c r="BP180" s="28">
        <f>IF(K180,BL180,0)</f>
        <v>44186</v>
      </c>
      <c r="BQ180" s="126"/>
      <c r="BR180" s="28">
        <f>IF(Q180,BL180,0)</f>
        <v>44186</v>
      </c>
      <c r="BS180" s="126"/>
      <c r="BT180" s="28">
        <f>IF(W180,BL180,0)</f>
        <v>44186</v>
      </c>
      <c r="BU180" s="126"/>
      <c r="BV180" s="28">
        <f>IF(AC180,BL180,0)</f>
        <v>44186</v>
      </c>
      <c r="BW180" s="126"/>
      <c r="BX180" s="28">
        <f>IF(AJ180,BL180,0)</f>
        <v>44186</v>
      </c>
      <c r="BY180" s="126"/>
      <c r="BZ180" s="28">
        <f>IF(AP180,BL180,0)</f>
        <v>44186</v>
      </c>
      <c r="CA180" s="126"/>
      <c r="CB180" s="28">
        <f>IF(AV180,BL180,0)</f>
        <v>44186</v>
      </c>
      <c r="CC180" s="126"/>
      <c r="CD180" s="28">
        <f>IF(BB180,$BL180,0)</f>
        <v>0</v>
      </c>
    </row>
    <row r="181" spans="1:82" ht="11.25" x14ac:dyDescent="0.25">
      <c r="A181" s="94">
        <v>83</v>
      </c>
      <c r="B181" s="265"/>
      <c r="C181" s="94" t="s">
        <v>202</v>
      </c>
      <c r="D181" s="126"/>
      <c r="E181" s="21">
        <v>2707702</v>
      </c>
      <c r="F181" s="126"/>
      <c r="G181" s="20">
        <f t="shared" si="48"/>
        <v>90.862483221476509</v>
      </c>
      <c r="H181" s="126"/>
      <c r="I181" s="20">
        <f>IF(G181,G181/G$195*100,0)</f>
        <v>61.628602402600151</v>
      </c>
      <c r="J181" s="126"/>
      <c r="K181" s="21">
        <v>2362240</v>
      </c>
      <c r="L181" s="126"/>
      <c r="M181" s="20">
        <f t="shared" si="35"/>
        <v>79.269798657718127</v>
      </c>
      <c r="N181" s="126"/>
      <c r="O181" s="20">
        <f>IF(M181,M181/M$195*100,0)</f>
        <v>115.49188069435117</v>
      </c>
      <c r="P181" s="126"/>
      <c r="Q181" s="21">
        <v>11433086</v>
      </c>
      <c r="R181" s="126"/>
      <c r="S181" s="20">
        <f t="shared" si="36"/>
        <v>383.66060402684565</v>
      </c>
      <c r="T181" s="126"/>
      <c r="U181" s="20">
        <f>IF(S181,S181/S$195*100,0)</f>
        <v>60.584703787790716</v>
      </c>
      <c r="V181" s="126"/>
      <c r="W181" s="21">
        <v>2572405</v>
      </c>
      <c r="X181" s="126"/>
      <c r="Y181" s="20">
        <f t="shared" si="37"/>
        <v>86.32231543624161</v>
      </c>
      <c r="Z181" s="126"/>
      <c r="AA181" s="20">
        <f>IF(Y181,Y181/Y$195*100,0)</f>
        <v>48.045887997578504</v>
      </c>
      <c r="AB181" s="126"/>
      <c r="AC181" s="21">
        <v>28499707</v>
      </c>
      <c r="AD181" s="126"/>
      <c r="AE181" s="20">
        <f t="shared" si="38"/>
        <v>956.36600671140934</v>
      </c>
      <c r="AF181" s="126"/>
      <c r="AG181" s="20">
        <f>IF(AE181,AE181/AE$195*100,0)</f>
        <v>209.48035409373853</v>
      </c>
      <c r="AH181" s="266"/>
      <c r="AI181" s="126"/>
      <c r="AJ181" s="21">
        <v>56079733</v>
      </c>
      <c r="AK181" s="126"/>
      <c r="AL181" s="20">
        <f t="shared" si="39"/>
        <v>1881.8702348993288</v>
      </c>
      <c r="AM181" s="126"/>
      <c r="AN181" s="20">
        <f>IF(AL181,AL181/AL$195*100,0)</f>
        <v>78.406785372192047</v>
      </c>
      <c r="AO181" s="126"/>
      <c r="AP181" s="21">
        <v>1087327</v>
      </c>
      <c r="AQ181" s="126"/>
      <c r="AR181" s="20">
        <f t="shared" si="40"/>
        <v>36.487483221476509</v>
      </c>
      <c r="AS181" s="126"/>
      <c r="AT181" s="20">
        <f>IF(AR181,AR181/AR$195*100,0)</f>
        <v>33.879947410709185</v>
      </c>
      <c r="AU181" s="126"/>
      <c r="AV181" s="21">
        <v>1071113</v>
      </c>
      <c r="AW181" s="126"/>
      <c r="AX181" s="20">
        <f t="shared" si="41"/>
        <v>35.943389261744969</v>
      </c>
      <c r="AY181" s="126"/>
      <c r="AZ181" s="20">
        <f>IF(AX181,AX181/AX$195*100,0)</f>
        <v>18.5481868002034</v>
      </c>
      <c r="BA181" s="126"/>
      <c r="BB181" s="21">
        <v>0</v>
      </c>
      <c r="BC181" s="126"/>
      <c r="BD181" s="20">
        <f t="shared" si="42"/>
        <v>0</v>
      </c>
      <c r="BE181" s="126"/>
      <c r="BF181" s="20">
        <f>IF(BD181,BD181/BD$195*100,0)</f>
        <v>0</v>
      </c>
      <c r="BG181" s="126"/>
      <c r="BH181" s="21">
        <f>(E181+K181+Q181+W181+AC181+AJ181+AP181+AV181+BB181)</f>
        <v>105813313</v>
      </c>
      <c r="BI181" s="126"/>
      <c r="BJ181" s="94">
        <v>83</v>
      </c>
      <c r="BK181" s="126"/>
      <c r="BL181" s="28">
        <v>29800</v>
      </c>
      <c r="BM181" s="126"/>
      <c r="BN181" s="28">
        <f>IF(E181,BL181,0)</f>
        <v>29800</v>
      </c>
      <c r="BO181" s="126"/>
      <c r="BP181" s="28">
        <f>IF(K181,BL181,0)</f>
        <v>29800</v>
      </c>
      <c r="BQ181" s="126"/>
      <c r="BR181" s="28">
        <f>IF(Q181,BL181,0)</f>
        <v>29800</v>
      </c>
      <c r="BS181" s="126"/>
      <c r="BT181" s="28">
        <f>IF(W181,BL181,0)</f>
        <v>29800</v>
      </c>
      <c r="BU181" s="126"/>
      <c r="BV181" s="28">
        <f>IF(AC181,BL181,0)</f>
        <v>29800</v>
      </c>
      <c r="BW181" s="126"/>
      <c r="BX181" s="28">
        <f>IF(AJ181,BL181,0)</f>
        <v>29800</v>
      </c>
      <c r="BY181" s="126"/>
      <c r="BZ181" s="28">
        <f>IF(AP181,BL181,0)</f>
        <v>29800</v>
      </c>
      <c r="CA181" s="126"/>
      <c r="CB181" s="28">
        <f>IF(AV181,BL181,0)</f>
        <v>29800</v>
      </c>
      <c r="CC181" s="126"/>
      <c r="CD181" s="28">
        <f>IF(BB181,$BL181,0)</f>
        <v>0</v>
      </c>
    </row>
    <row r="182" spans="1:82" ht="11.25" x14ac:dyDescent="0.25">
      <c r="A182" s="94">
        <v>84</v>
      </c>
      <c r="B182" s="265"/>
      <c r="C182" s="94" t="s">
        <v>203</v>
      </c>
      <c r="D182" s="126"/>
      <c r="E182" s="21">
        <v>2507744</v>
      </c>
      <c r="F182" s="126"/>
      <c r="G182" s="20">
        <f t="shared" si="48"/>
        <v>139.35007779506557</v>
      </c>
      <c r="H182" s="126"/>
      <c r="I182" s="20">
        <f>IF(G182,G182/G$195*100,0)</f>
        <v>94.515912780750682</v>
      </c>
      <c r="J182" s="126"/>
      <c r="K182" s="21">
        <v>2266287</v>
      </c>
      <c r="L182" s="126"/>
      <c r="M182" s="20">
        <f t="shared" si="35"/>
        <v>125.9328184040898</v>
      </c>
      <c r="N182" s="126"/>
      <c r="O182" s="20">
        <f>IF(M182,M182/M$195*100,0)</f>
        <v>183.47741870052585</v>
      </c>
      <c r="P182" s="126"/>
      <c r="Q182" s="21">
        <v>10409329</v>
      </c>
      <c r="R182" s="126"/>
      <c r="S182" s="20">
        <f t="shared" si="36"/>
        <v>578.42459435430101</v>
      </c>
      <c r="T182" s="126"/>
      <c r="U182" s="20">
        <f>IF(S182,S182/S$195*100,0)</f>
        <v>91.340320962629363</v>
      </c>
      <c r="V182" s="126"/>
      <c r="W182" s="21">
        <v>2516142</v>
      </c>
      <c r="X182" s="126"/>
      <c r="Y182" s="20">
        <f t="shared" si="37"/>
        <v>139.81673705267838</v>
      </c>
      <c r="Z182" s="126"/>
      <c r="AA182" s="20">
        <f>IF(Y182,Y182/Y$195*100,0)</f>
        <v>77.820193476871694</v>
      </c>
      <c r="AB182" s="126"/>
      <c r="AC182" s="21">
        <v>7468333</v>
      </c>
      <c r="AD182" s="126"/>
      <c r="AE182" s="20">
        <f t="shared" si="38"/>
        <v>414.99961102467216</v>
      </c>
      <c r="AF182" s="126"/>
      <c r="AG182" s="20">
        <f>IF(AE182,AE182/AE$195*100,0)</f>
        <v>90.90062262370347</v>
      </c>
      <c r="AH182" s="266"/>
      <c r="AI182" s="126"/>
      <c r="AJ182" s="21">
        <v>39657583</v>
      </c>
      <c r="AK182" s="126"/>
      <c r="AL182" s="20">
        <f t="shared" si="39"/>
        <v>2203.6887641698154</v>
      </c>
      <c r="AM182" s="126"/>
      <c r="AN182" s="20">
        <f>IF(AL182,AL182/AL$195*100,0)</f>
        <v>91.815125588942095</v>
      </c>
      <c r="AO182" s="126"/>
      <c r="AP182" s="21">
        <v>623006</v>
      </c>
      <c r="AQ182" s="126"/>
      <c r="AR182" s="20">
        <f t="shared" si="40"/>
        <v>34.61913758613025</v>
      </c>
      <c r="AS182" s="126"/>
      <c r="AT182" s="20">
        <f>IF(AR182,AR182/AR$195*100,0)</f>
        <v>32.145120936481405</v>
      </c>
      <c r="AU182" s="126"/>
      <c r="AV182" s="21">
        <v>564599</v>
      </c>
      <c r="AW182" s="126"/>
      <c r="AX182" s="20">
        <f t="shared" si="41"/>
        <v>31.373583018448546</v>
      </c>
      <c r="AY182" s="126"/>
      <c r="AZ182" s="20">
        <f>IF(AX182,AX182/AX$195*100,0)</f>
        <v>16.189989045836072</v>
      </c>
      <c r="BA182" s="126"/>
      <c r="BB182" s="21">
        <v>0</v>
      </c>
      <c r="BC182" s="126"/>
      <c r="BD182" s="20">
        <f t="shared" si="42"/>
        <v>0</v>
      </c>
      <c r="BE182" s="126"/>
      <c r="BF182" s="20">
        <f>IF(BD182,BD182/BD$195*100,0)</f>
        <v>0</v>
      </c>
      <c r="BG182" s="126"/>
      <c r="BH182" s="21">
        <f>(E182+K182+Q182+W182+AC182+AJ182+AP182+AV182+BB182)</f>
        <v>66013023</v>
      </c>
      <c r="BI182" s="126"/>
      <c r="BJ182" s="94">
        <v>84</v>
      </c>
      <c r="BK182" s="126"/>
      <c r="BL182" s="28">
        <v>17996</v>
      </c>
      <c r="BM182" s="126"/>
      <c r="BN182" s="28">
        <f>IF(E182,BL182,0)</f>
        <v>17996</v>
      </c>
      <c r="BO182" s="126"/>
      <c r="BP182" s="28">
        <f>IF(K182,BL182,0)</f>
        <v>17996</v>
      </c>
      <c r="BQ182" s="126"/>
      <c r="BR182" s="28">
        <f>IF(Q182,BL182,0)</f>
        <v>17996</v>
      </c>
      <c r="BS182" s="126"/>
      <c r="BT182" s="28">
        <f>IF(W182,BL182,0)</f>
        <v>17996</v>
      </c>
      <c r="BU182" s="126"/>
      <c r="BV182" s="28">
        <f>IF(AC182,BL182,0)</f>
        <v>17996</v>
      </c>
      <c r="BW182" s="126"/>
      <c r="BX182" s="28">
        <f>IF(AJ182,BL182,0)</f>
        <v>17996</v>
      </c>
      <c r="BY182" s="126"/>
      <c r="BZ182" s="28">
        <f>IF(AP182,BL182,0)</f>
        <v>17996</v>
      </c>
      <c r="CA182" s="126"/>
      <c r="CB182" s="28">
        <f>IF(AV182,BL182,0)</f>
        <v>17996</v>
      </c>
      <c r="CC182" s="126"/>
      <c r="CD182" s="28">
        <f>IF(BB182,$BL182,0)</f>
        <v>0</v>
      </c>
    </row>
    <row r="183" spans="1:82" ht="11.25" x14ac:dyDescent="0.25">
      <c r="A183" s="94">
        <v>85</v>
      </c>
      <c r="B183" s="265"/>
      <c r="C183" s="94" t="s">
        <v>204</v>
      </c>
      <c r="D183" s="126"/>
      <c r="E183" s="21">
        <v>15993142</v>
      </c>
      <c r="F183" s="126"/>
      <c r="G183" s="20">
        <f t="shared" si="48"/>
        <v>114.21062328610603</v>
      </c>
      <c r="H183" s="126"/>
      <c r="I183" s="20">
        <f>IF(G183,G183/G$195*100,0)</f>
        <v>77.464767009459209</v>
      </c>
      <c r="J183" s="126"/>
      <c r="K183" s="21">
        <v>10392209</v>
      </c>
      <c r="L183" s="126"/>
      <c r="M183" s="20">
        <f t="shared" si="35"/>
        <v>74.213101291133455</v>
      </c>
      <c r="N183" s="126"/>
      <c r="O183" s="20">
        <f>IF(M183,M183/M$195*100,0)</f>
        <v>108.1245415707747</v>
      </c>
      <c r="P183" s="126"/>
      <c r="Q183" s="21">
        <v>87399700</v>
      </c>
      <c r="R183" s="126"/>
      <c r="S183" s="20">
        <f t="shared" si="36"/>
        <v>624.14091064899446</v>
      </c>
      <c r="T183" s="126"/>
      <c r="U183" s="20">
        <f>IF(S183,S183/S$195*100,0)</f>
        <v>98.559486683353583</v>
      </c>
      <c r="V183" s="126"/>
      <c r="W183" s="21">
        <v>13407515</v>
      </c>
      <c r="X183" s="126"/>
      <c r="Y183" s="20">
        <f t="shared" si="37"/>
        <v>95.746079467550274</v>
      </c>
      <c r="Z183" s="126"/>
      <c r="AA183" s="20">
        <f>IF(Y183,Y183/Y$195*100,0)</f>
        <v>53.291033576398007</v>
      </c>
      <c r="AB183" s="126"/>
      <c r="AC183" s="21">
        <v>40472334</v>
      </c>
      <c r="AD183" s="126"/>
      <c r="AE183" s="20">
        <f t="shared" si="38"/>
        <v>289.02203781992688</v>
      </c>
      <c r="AF183" s="126"/>
      <c r="AG183" s="20">
        <f>IF(AE183,AE183/AE$195*100,0)</f>
        <v>63.306765818247989</v>
      </c>
      <c r="AH183" s="266"/>
      <c r="AI183" s="126"/>
      <c r="AJ183" s="21">
        <v>317546659</v>
      </c>
      <c r="AK183" s="126"/>
      <c r="AL183" s="20">
        <f t="shared" si="39"/>
        <v>2267.6720963779708</v>
      </c>
      <c r="AM183" s="126"/>
      <c r="AN183" s="20">
        <f>IF(AL183,AL183/AL$195*100,0)</f>
        <v>94.480945634770535</v>
      </c>
      <c r="AO183" s="126"/>
      <c r="AP183" s="21">
        <v>8577833</v>
      </c>
      <c r="AQ183" s="126"/>
      <c r="AR183" s="20">
        <f t="shared" si="40"/>
        <v>61.256234289305304</v>
      </c>
      <c r="AS183" s="126"/>
      <c r="AT183" s="20">
        <f>IF(AR183,AR183/AR$195*100,0)</f>
        <v>56.878628314878945</v>
      </c>
      <c r="AU183" s="126"/>
      <c r="AV183" s="21">
        <v>11191172</v>
      </c>
      <c r="AW183" s="126"/>
      <c r="AX183" s="20">
        <f t="shared" si="41"/>
        <v>79.91867573126143</v>
      </c>
      <c r="AY183" s="126"/>
      <c r="AZ183" s="20">
        <f>IF(AX183,AX183/AX$195*100,0)</f>
        <v>41.241144943056341</v>
      </c>
      <c r="BA183" s="126"/>
      <c r="BB183" s="21">
        <v>0</v>
      </c>
      <c r="BC183" s="126"/>
      <c r="BD183" s="20">
        <f t="shared" si="42"/>
        <v>0</v>
      </c>
      <c r="BE183" s="126"/>
      <c r="BF183" s="20">
        <f>IF(BD183,BD183/BD$195*100,0)</f>
        <v>0</v>
      </c>
      <c r="BG183" s="126"/>
      <c r="BH183" s="21">
        <f>(E183+K183+Q183+W183+AC183+AJ183+AP183+AV183+BB183)</f>
        <v>504980564</v>
      </c>
      <c r="BI183" s="126"/>
      <c r="BJ183" s="94">
        <v>85</v>
      </c>
      <c r="BK183" s="126"/>
      <c r="BL183" s="28">
        <v>140032</v>
      </c>
      <c r="BM183" s="126"/>
      <c r="BN183" s="28">
        <f>IF(E183,BL183,0)</f>
        <v>140032</v>
      </c>
      <c r="BO183" s="126"/>
      <c r="BP183" s="28">
        <f>IF(K183,BL183,0)</f>
        <v>140032</v>
      </c>
      <c r="BQ183" s="126"/>
      <c r="BR183" s="28">
        <f>IF(Q183,BL183,0)</f>
        <v>140032</v>
      </c>
      <c r="BS183" s="126"/>
      <c r="BT183" s="28">
        <f>IF(W183,BL183,0)</f>
        <v>140032</v>
      </c>
      <c r="BU183" s="126"/>
      <c r="BV183" s="28">
        <f>IF(AC183,BL183,0)</f>
        <v>140032</v>
      </c>
      <c r="BW183" s="126"/>
      <c r="BX183" s="28">
        <f>IF(AJ183,BL183,0)</f>
        <v>140032</v>
      </c>
      <c r="BY183" s="126"/>
      <c r="BZ183" s="28">
        <f>IF(AP183,BL183,0)</f>
        <v>140032</v>
      </c>
      <c r="CA183" s="126"/>
      <c r="CB183" s="28">
        <f>IF(AV183,BL183,0)</f>
        <v>140032</v>
      </c>
      <c r="CC183" s="126"/>
      <c r="CD183" s="28">
        <f>IF(BB183,$BL183,0)</f>
        <v>0</v>
      </c>
    </row>
    <row r="184" spans="1:82" ht="11.25" x14ac:dyDescent="0.25">
      <c r="A184" s="94">
        <v>86</v>
      </c>
      <c r="B184" s="265"/>
      <c r="C184" s="94" t="s">
        <v>205</v>
      </c>
      <c r="D184" s="126"/>
      <c r="E184" s="21">
        <v>20981824</v>
      </c>
      <c r="F184" s="126"/>
      <c r="G184" s="20">
        <f t="shared" ref="G184:G188" si="49">IFERROR(E184/$BL184,0)</f>
        <v>133.70435935180052</v>
      </c>
      <c r="H184" s="126"/>
      <c r="I184" s="20">
        <f>IF(G184,G184/G$195*100,0)</f>
        <v>90.686634459477943</v>
      </c>
      <c r="J184" s="126"/>
      <c r="K184" s="21">
        <v>10289870</v>
      </c>
      <c r="L184" s="126"/>
      <c r="M184" s="20">
        <f t="shared" si="35"/>
        <v>65.571061703849566</v>
      </c>
      <c r="N184" s="126"/>
      <c r="O184" s="20">
        <f>IF(M184,M184/M$195*100,0)</f>
        <v>95.533549517418805</v>
      </c>
      <c r="P184" s="126"/>
      <c r="Q184" s="21">
        <v>93980599</v>
      </c>
      <c r="R184" s="126"/>
      <c r="S184" s="20">
        <f t="shared" si="36"/>
        <v>598.88100199455801</v>
      </c>
      <c r="T184" s="126"/>
      <c r="U184" s="20">
        <f>IF(S184,S184/S$195*100,0)</f>
        <v>94.57063803047339</v>
      </c>
      <c r="V184" s="126"/>
      <c r="W184" s="21">
        <v>12749437</v>
      </c>
      <c r="X184" s="126"/>
      <c r="Y184" s="20">
        <f t="shared" si="37"/>
        <v>81.244381145373325</v>
      </c>
      <c r="Z184" s="126"/>
      <c r="AA184" s="20">
        <f>IF(Y184,Y184/Y$195*100,0)</f>
        <v>45.219575230535995</v>
      </c>
      <c r="AB184" s="126"/>
      <c r="AC184" s="21">
        <v>35150365</v>
      </c>
      <c r="AD184" s="126"/>
      <c r="AE184" s="20">
        <f t="shared" si="38"/>
        <v>223.99182422400224</v>
      </c>
      <c r="AF184" s="126"/>
      <c r="AG184" s="20">
        <f>IF(AE184,AE184/AE$195*100,0)</f>
        <v>49.062687635556522</v>
      </c>
      <c r="AH184" s="266"/>
      <c r="AI184" s="126"/>
      <c r="AJ184" s="21">
        <v>379526533</v>
      </c>
      <c r="AK184" s="126"/>
      <c r="AL184" s="20">
        <f t="shared" si="39"/>
        <v>2418.4909735099759</v>
      </c>
      <c r="AM184" s="126"/>
      <c r="AN184" s="20">
        <f>IF(AL184,AL184/AL$195*100,0)</f>
        <v>100.76470692184817</v>
      </c>
      <c r="AO184" s="126"/>
      <c r="AP184" s="21">
        <v>13968639</v>
      </c>
      <c r="AQ184" s="126"/>
      <c r="AR184" s="20">
        <f t="shared" si="40"/>
        <v>89.013611424420276</v>
      </c>
      <c r="AS184" s="126"/>
      <c r="AT184" s="20">
        <f>IF(AR184,AR184/AR$195*100,0)</f>
        <v>82.652356579134434</v>
      </c>
      <c r="AU184" s="126"/>
      <c r="AV184" s="21">
        <v>5116996</v>
      </c>
      <c r="AW184" s="126"/>
      <c r="AX184" s="20">
        <f t="shared" si="41"/>
        <v>32.607492655820856</v>
      </c>
      <c r="AY184" s="126"/>
      <c r="AZ184" s="20">
        <f>IF(AX184,AX184/AX$195*100,0)</f>
        <v>16.826734408992781</v>
      </c>
      <c r="BA184" s="126"/>
      <c r="BB184" s="21">
        <v>0</v>
      </c>
      <c r="BC184" s="126"/>
      <c r="BD184" s="20">
        <f t="shared" si="42"/>
        <v>0</v>
      </c>
      <c r="BE184" s="126"/>
      <c r="BF184" s="20">
        <f>IF(BD184,BD184/BD$195*100,0)</f>
        <v>0</v>
      </c>
      <c r="BG184" s="126"/>
      <c r="BH184" s="21">
        <f>(E184+K184+Q184+W184+AC184+AJ184+AP184+AV184+BB184)</f>
        <v>571764263</v>
      </c>
      <c r="BI184" s="126"/>
      <c r="BJ184" s="94">
        <v>86</v>
      </c>
      <c r="BK184" s="126"/>
      <c r="BL184" s="28">
        <v>156927</v>
      </c>
      <c r="BM184" s="126"/>
      <c r="BN184" s="28">
        <f>IF(E184,BL184,0)</f>
        <v>156927</v>
      </c>
      <c r="BO184" s="126"/>
      <c r="BP184" s="28">
        <f>IF(K184,BL184,0)</f>
        <v>156927</v>
      </c>
      <c r="BQ184" s="126"/>
      <c r="BR184" s="28">
        <f>IF(Q184,BL184,0)</f>
        <v>156927</v>
      </c>
      <c r="BS184" s="126"/>
      <c r="BT184" s="28">
        <f>IF(W184,BL184,0)</f>
        <v>156927</v>
      </c>
      <c r="BU184" s="126"/>
      <c r="BV184" s="28">
        <f>IF(AC184,BL184,0)</f>
        <v>156927</v>
      </c>
      <c r="BW184" s="126"/>
      <c r="BX184" s="28">
        <f>IF(AJ184,BL184,0)</f>
        <v>156927</v>
      </c>
      <c r="BY184" s="126"/>
      <c r="BZ184" s="28">
        <f>IF(AP184,BL184,0)</f>
        <v>156927</v>
      </c>
      <c r="CA184" s="126"/>
      <c r="CB184" s="28">
        <f>IF(AV184,BL184,0)</f>
        <v>156927</v>
      </c>
      <c r="CC184" s="126"/>
      <c r="CD184" s="28">
        <f>IF(BB184,$BL184,0)</f>
        <v>0</v>
      </c>
    </row>
    <row r="185" spans="1:82" ht="11.25" x14ac:dyDescent="0.25">
      <c r="A185" s="94">
        <v>87</v>
      </c>
      <c r="B185" s="265"/>
      <c r="C185" s="94" t="s">
        <v>206</v>
      </c>
      <c r="D185" s="126"/>
      <c r="E185" s="21">
        <v>2927930</v>
      </c>
      <c r="F185" s="126"/>
      <c r="G185" s="20">
        <f t="shared" si="49"/>
        <v>446.2627648224356</v>
      </c>
      <c r="H185" s="126"/>
      <c r="I185" s="20">
        <f>IF(G185,G185/G$195*100,0)</f>
        <v>302.68323652667203</v>
      </c>
      <c r="J185" s="126"/>
      <c r="K185" s="21">
        <v>1134929</v>
      </c>
      <c r="L185" s="126"/>
      <c r="M185" s="20">
        <f t="shared" si="35"/>
        <v>172.98110044200578</v>
      </c>
      <c r="N185" s="126"/>
      <c r="O185" s="20">
        <f>IF(M185,M185/M$195*100,0)</f>
        <v>252.02426337537509</v>
      </c>
      <c r="P185" s="126"/>
      <c r="Q185" s="21">
        <v>4527925</v>
      </c>
      <c r="R185" s="126"/>
      <c r="S185" s="20">
        <f t="shared" si="36"/>
        <v>690.12726718488034</v>
      </c>
      <c r="T185" s="126"/>
      <c r="U185" s="20">
        <f>IF(S185,S185/S$195*100,0)</f>
        <v>108.97953977924679</v>
      </c>
      <c r="V185" s="126"/>
      <c r="W185" s="21">
        <v>1647886</v>
      </c>
      <c r="X185" s="126"/>
      <c r="Y185" s="20">
        <f t="shared" si="37"/>
        <v>251.16384697454657</v>
      </c>
      <c r="Z185" s="126"/>
      <c r="AA185" s="20">
        <f>IF(Y185,Y185/Y$195*100,0)</f>
        <v>139.79455949247662</v>
      </c>
      <c r="AB185" s="126"/>
      <c r="AC185" s="21">
        <v>4442002</v>
      </c>
      <c r="AD185" s="126"/>
      <c r="AE185" s="20">
        <f t="shared" si="38"/>
        <v>677.0312452370066</v>
      </c>
      <c r="AF185" s="126"/>
      <c r="AG185" s="20">
        <f>IF(AE185,AE185/AE$195*100,0)</f>
        <v>148.29546846029791</v>
      </c>
      <c r="AH185" s="266"/>
      <c r="AI185" s="126"/>
      <c r="AJ185" s="21">
        <v>18175315</v>
      </c>
      <c r="AK185" s="126"/>
      <c r="AL185" s="20">
        <f t="shared" si="39"/>
        <v>2770.2049992379211</v>
      </c>
      <c r="AM185" s="126"/>
      <c r="AN185" s="20">
        <f>IF(AL185,AL185/AL$195*100,0)</f>
        <v>115.41862174351274</v>
      </c>
      <c r="AO185" s="126"/>
      <c r="AP185" s="21">
        <v>579577</v>
      </c>
      <c r="AQ185" s="126"/>
      <c r="AR185" s="20">
        <f t="shared" si="40"/>
        <v>88.336686480719408</v>
      </c>
      <c r="AS185" s="126"/>
      <c r="AT185" s="20">
        <f>IF(AR185,AR185/AR$195*100,0)</f>
        <v>82.023807294044687</v>
      </c>
      <c r="AU185" s="126"/>
      <c r="AV185" s="21">
        <v>3387875</v>
      </c>
      <c r="AW185" s="126"/>
      <c r="AX185" s="20">
        <f t="shared" si="41"/>
        <v>516.36564548087176</v>
      </c>
      <c r="AY185" s="126"/>
      <c r="AZ185" s="20">
        <f>IF(AX185,AX185/AX$195*100,0)</f>
        <v>266.46475600397628</v>
      </c>
      <c r="BA185" s="126"/>
      <c r="BB185" s="21">
        <v>0</v>
      </c>
      <c r="BC185" s="126"/>
      <c r="BD185" s="20">
        <f t="shared" si="42"/>
        <v>0</v>
      </c>
      <c r="BE185" s="126"/>
      <c r="BF185" s="20">
        <f>IF(BD185,BD185/BD$195*100,0)</f>
        <v>0</v>
      </c>
      <c r="BG185" s="126"/>
      <c r="BH185" s="21">
        <f>(E185+K185+Q185+W185+AC185+AJ185+AP185+AV185+BB185)</f>
        <v>36823439</v>
      </c>
      <c r="BI185" s="126"/>
      <c r="BJ185" s="94">
        <v>87</v>
      </c>
      <c r="BK185" s="126"/>
      <c r="BL185" s="28">
        <v>6561</v>
      </c>
      <c r="BM185" s="126"/>
      <c r="BN185" s="28">
        <f>IF(E185,BL185,0)</f>
        <v>6561</v>
      </c>
      <c r="BO185" s="126"/>
      <c r="BP185" s="28">
        <f>IF(K185,BL185,0)</f>
        <v>6561</v>
      </c>
      <c r="BQ185" s="126"/>
      <c r="BR185" s="28">
        <f>IF(Q185,BL185,0)</f>
        <v>6561</v>
      </c>
      <c r="BS185" s="126"/>
      <c r="BT185" s="28">
        <f>IF(W185,BL185,0)</f>
        <v>6561</v>
      </c>
      <c r="BU185" s="126"/>
      <c r="BV185" s="28">
        <f>IF(AC185,BL185,0)</f>
        <v>6561</v>
      </c>
      <c r="BW185" s="126"/>
      <c r="BX185" s="28">
        <f>IF(AJ185,BL185,0)</f>
        <v>6561</v>
      </c>
      <c r="BY185" s="126"/>
      <c r="BZ185" s="28">
        <f>IF(AP185,BL185,0)</f>
        <v>6561</v>
      </c>
      <c r="CA185" s="126"/>
      <c r="CB185" s="28">
        <f>IF(AV185,BL185,0)</f>
        <v>6561</v>
      </c>
      <c r="CC185" s="126"/>
      <c r="CD185" s="28">
        <f>IF(BB185,$BL185,0)</f>
        <v>0</v>
      </c>
    </row>
    <row r="186" spans="1:82" ht="11.25" x14ac:dyDescent="0.25">
      <c r="A186" s="94">
        <v>88</v>
      </c>
      <c r="B186" s="265"/>
      <c r="C186" s="94" t="s">
        <v>207</v>
      </c>
      <c r="D186" s="126"/>
      <c r="E186" s="21">
        <v>2390631</v>
      </c>
      <c r="F186" s="126"/>
      <c r="G186" s="20">
        <f t="shared" si="49"/>
        <v>220.76193554344815</v>
      </c>
      <c r="H186" s="126"/>
      <c r="I186" s="20">
        <f>IF(G186,G186/G$195*100,0)</f>
        <v>149.73451163636958</v>
      </c>
      <c r="J186" s="126"/>
      <c r="K186" s="21">
        <v>1240111</v>
      </c>
      <c r="L186" s="126"/>
      <c r="M186" s="20">
        <f t="shared" si="35"/>
        <v>114.51759165204544</v>
      </c>
      <c r="N186" s="126"/>
      <c r="O186" s="20">
        <f>IF(M186,M186/M$195*100,0)</f>
        <v>166.84604043957313</v>
      </c>
      <c r="P186" s="126"/>
      <c r="Q186" s="21">
        <v>9656833</v>
      </c>
      <c r="R186" s="126"/>
      <c r="S186" s="20">
        <f t="shared" si="36"/>
        <v>891.75667189952901</v>
      </c>
      <c r="T186" s="126"/>
      <c r="U186" s="20">
        <f>IF(S186,S186/S$195*100,0)</f>
        <v>140.81928988997436</v>
      </c>
      <c r="V186" s="126"/>
      <c r="W186" s="21">
        <v>911059</v>
      </c>
      <c r="X186" s="126"/>
      <c r="Y186" s="20">
        <f t="shared" si="37"/>
        <v>84.131406408717339</v>
      </c>
      <c r="Z186" s="126"/>
      <c r="AA186" s="20">
        <f>IF(Y186,Y186/Y$195*100,0)</f>
        <v>46.82645627569584</v>
      </c>
      <c r="AB186" s="126"/>
      <c r="AC186" s="21">
        <v>4259327</v>
      </c>
      <c r="AD186" s="126"/>
      <c r="AE186" s="20">
        <f t="shared" si="38"/>
        <v>393.32597654446391</v>
      </c>
      <c r="AF186" s="126"/>
      <c r="AG186" s="20">
        <f>IF(AE186,AE186/AE$195*100,0)</f>
        <v>86.153276321606882</v>
      </c>
      <c r="AH186" s="266"/>
      <c r="AI186" s="126"/>
      <c r="AJ186" s="21">
        <v>22305487</v>
      </c>
      <c r="AK186" s="126"/>
      <c r="AL186" s="20">
        <f t="shared" si="39"/>
        <v>2059.7919475482499</v>
      </c>
      <c r="AM186" s="126"/>
      <c r="AN186" s="20">
        <f>IF(AL186,AL186/AL$195*100,0)</f>
        <v>85.81976703161186</v>
      </c>
      <c r="AO186" s="126"/>
      <c r="AP186" s="21">
        <v>399197</v>
      </c>
      <c r="AQ186" s="126"/>
      <c r="AR186" s="20">
        <f t="shared" si="40"/>
        <v>36.863699325884198</v>
      </c>
      <c r="AS186" s="126"/>
      <c r="AT186" s="20">
        <f>IF(AR186,AR186/AR$195*100,0)</f>
        <v>34.229277666101858</v>
      </c>
      <c r="AU186" s="126"/>
      <c r="AV186" s="21">
        <v>1223071</v>
      </c>
      <c r="AW186" s="126"/>
      <c r="AX186" s="20">
        <f t="shared" si="41"/>
        <v>112.94403915412319</v>
      </c>
      <c r="AY186" s="126"/>
      <c r="AZ186" s="20">
        <f>IF(AX186,AX186/AX$195*100,0)</f>
        <v>58.283516920030735</v>
      </c>
      <c r="BA186" s="126"/>
      <c r="BB186" s="21">
        <v>0</v>
      </c>
      <c r="BC186" s="126"/>
      <c r="BD186" s="20">
        <f t="shared" si="42"/>
        <v>0</v>
      </c>
      <c r="BE186" s="126"/>
      <c r="BF186" s="20">
        <f>IF(BD186,BD186/BD$195*100,0)</f>
        <v>0</v>
      </c>
      <c r="BG186" s="126"/>
      <c r="BH186" s="21">
        <f>(E186+K186+Q186+W186+AC186+AJ186+AP186+AV186+BB186)</f>
        <v>42385716</v>
      </c>
      <c r="BI186" s="126"/>
      <c r="BJ186" s="94">
        <v>88</v>
      </c>
      <c r="BK186" s="126"/>
      <c r="BL186" s="28">
        <v>10829</v>
      </c>
      <c r="BM186" s="126"/>
      <c r="BN186" s="28">
        <f>IF(E186,BL186,0)</f>
        <v>10829</v>
      </c>
      <c r="BO186" s="126"/>
      <c r="BP186" s="28">
        <f>IF(K186,BL186,0)</f>
        <v>10829</v>
      </c>
      <c r="BQ186" s="126"/>
      <c r="BR186" s="28">
        <f>IF(Q186,BL186,0)</f>
        <v>10829</v>
      </c>
      <c r="BS186" s="126"/>
      <c r="BT186" s="28">
        <f>IF(W186,BL186,0)</f>
        <v>10829</v>
      </c>
      <c r="BU186" s="126"/>
      <c r="BV186" s="28">
        <f>IF(AC186,BL186,0)</f>
        <v>10829</v>
      </c>
      <c r="BW186" s="126"/>
      <c r="BX186" s="28">
        <f>IF(AJ186,BL186,0)</f>
        <v>10829</v>
      </c>
      <c r="BY186" s="126"/>
      <c r="BZ186" s="28">
        <f>IF(AP186,BL186,0)</f>
        <v>10829</v>
      </c>
      <c r="CA186" s="126"/>
      <c r="CB186" s="28">
        <f>IF(AV186,BL186,0)</f>
        <v>10829</v>
      </c>
      <c r="CC186" s="126"/>
      <c r="CD186" s="28">
        <f>IF(BB186,$BL186,0)</f>
        <v>0</v>
      </c>
    </row>
    <row r="187" spans="1:82" ht="11.25" x14ac:dyDescent="0.25">
      <c r="A187" s="94">
        <v>89</v>
      </c>
      <c r="B187" s="265"/>
      <c r="C187" s="94" t="s">
        <v>208</v>
      </c>
      <c r="D187" s="126"/>
      <c r="E187" s="21">
        <v>6591457</v>
      </c>
      <c r="F187" s="126"/>
      <c r="G187" s="20">
        <f t="shared" si="49"/>
        <v>163.03784412179377</v>
      </c>
      <c r="H187" s="126"/>
      <c r="I187" s="20">
        <f>IF(G187,G187/G$195*100,0)</f>
        <v>110.58243309802262</v>
      </c>
      <c r="J187" s="126"/>
      <c r="K187" s="21">
        <v>2986451</v>
      </c>
      <c r="L187" s="126"/>
      <c r="M187" s="20">
        <f t="shared" si="35"/>
        <v>73.869029656929428</v>
      </c>
      <c r="N187" s="126"/>
      <c r="O187" s="20">
        <f>IF(M187,M187/M$195*100,0)</f>
        <v>107.62324749912725</v>
      </c>
      <c r="P187" s="126"/>
      <c r="Q187" s="21">
        <v>17395479</v>
      </c>
      <c r="R187" s="126"/>
      <c r="S187" s="20">
        <f t="shared" si="36"/>
        <v>430.27230453387421</v>
      </c>
      <c r="T187" s="126"/>
      <c r="U187" s="20">
        <f>IF(S187,S187/S$195*100,0)</f>
        <v>67.945261631425723</v>
      </c>
      <c r="V187" s="126"/>
      <c r="W187" s="21">
        <v>5800460</v>
      </c>
      <c r="X187" s="126"/>
      <c r="Y187" s="20">
        <f t="shared" si="37"/>
        <v>143.47275470578052</v>
      </c>
      <c r="Z187" s="126"/>
      <c r="AA187" s="20">
        <f>IF(Y187,Y187/Y$195*100,0)</f>
        <v>79.855085773150009</v>
      </c>
      <c r="AB187" s="126"/>
      <c r="AC187" s="21">
        <v>26503843</v>
      </c>
      <c r="AD187" s="126"/>
      <c r="AE187" s="20">
        <f t="shared" si="38"/>
        <v>655.56513888545351</v>
      </c>
      <c r="AF187" s="126"/>
      <c r="AG187" s="20">
        <f>IF(AE187,AE187/AE$195*100,0)</f>
        <v>143.59357867335351</v>
      </c>
      <c r="AH187" s="266"/>
      <c r="AI187" s="126"/>
      <c r="AJ187" s="21">
        <v>69820714</v>
      </c>
      <c r="AK187" s="126"/>
      <c r="AL187" s="20">
        <f t="shared" si="39"/>
        <v>1726.9958198322986</v>
      </c>
      <c r="AM187" s="126"/>
      <c r="AN187" s="20">
        <f>IF(AL187,AL187/AL$195*100,0)</f>
        <v>71.954052980442384</v>
      </c>
      <c r="AO187" s="126"/>
      <c r="AP187" s="21">
        <v>1857108</v>
      </c>
      <c r="AQ187" s="126"/>
      <c r="AR187" s="20">
        <f t="shared" si="40"/>
        <v>45.935046624947439</v>
      </c>
      <c r="AS187" s="126"/>
      <c r="AT187" s="20">
        <f>IF(AR187,AR187/AR$195*100,0)</f>
        <v>42.65235161644884</v>
      </c>
      <c r="AU187" s="126"/>
      <c r="AV187" s="21">
        <v>1140598</v>
      </c>
      <c r="AW187" s="126"/>
      <c r="AX187" s="20">
        <f t="shared" si="41"/>
        <v>28.212372307007346</v>
      </c>
      <c r="AY187" s="126"/>
      <c r="AZ187" s="20">
        <f>IF(AX187,AX187/AX$195*100,0)</f>
        <v>14.558681370212364</v>
      </c>
      <c r="BA187" s="126"/>
      <c r="BB187" s="21">
        <v>0</v>
      </c>
      <c r="BC187" s="126"/>
      <c r="BD187" s="20">
        <f t="shared" si="42"/>
        <v>0</v>
      </c>
      <c r="BE187" s="126"/>
      <c r="BF187" s="20">
        <f>IF(BD187,BD187/BD$195*100,0)</f>
        <v>0</v>
      </c>
      <c r="BG187" s="126"/>
      <c r="BH187" s="21">
        <f>(E187+K187+Q187+W187+AC187+AJ187+AP187+AV187+BB187)</f>
        <v>132096110</v>
      </c>
      <c r="BI187" s="126"/>
      <c r="BJ187" s="94">
        <v>89</v>
      </c>
      <c r="BK187" s="126"/>
      <c r="BL187" s="28">
        <v>40429</v>
      </c>
      <c r="BM187" s="126"/>
      <c r="BN187" s="28">
        <f>IF(E187,BL187,0)</f>
        <v>40429</v>
      </c>
      <c r="BO187" s="126"/>
      <c r="BP187" s="28">
        <f>IF(K187,BL187,0)</f>
        <v>40429</v>
      </c>
      <c r="BQ187" s="126"/>
      <c r="BR187" s="28">
        <f>IF(Q187,BL187,0)</f>
        <v>40429</v>
      </c>
      <c r="BS187" s="126"/>
      <c r="BT187" s="28">
        <f>IF(W187,BL187,0)</f>
        <v>40429</v>
      </c>
      <c r="BU187" s="126"/>
      <c r="BV187" s="28">
        <f>IF(AC187,BL187,0)</f>
        <v>40429</v>
      </c>
      <c r="BW187" s="126"/>
      <c r="BX187" s="28">
        <f>IF(AJ187,BL187,0)</f>
        <v>40429</v>
      </c>
      <c r="BY187" s="126"/>
      <c r="BZ187" s="28">
        <f>IF(AP187,BL187,0)</f>
        <v>40429</v>
      </c>
      <c r="CA187" s="126"/>
      <c r="CB187" s="28">
        <f>IF(AV187,BL187,0)</f>
        <v>40429</v>
      </c>
      <c r="CC187" s="126"/>
      <c r="CD187" s="28">
        <f>IF(BB187,$BL187,0)</f>
        <v>0</v>
      </c>
    </row>
    <row r="188" spans="1:82" ht="11.25" x14ac:dyDescent="0.25">
      <c r="A188" s="94">
        <v>90</v>
      </c>
      <c r="B188" s="265"/>
      <c r="C188" s="94" t="s">
        <v>209</v>
      </c>
      <c r="D188" s="126"/>
      <c r="E188" s="21">
        <v>5072990</v>
      </c>
      <c r="F188" s="126"/>
      <c r="G188" s="20">
        <f t="shared" si="49"/>
        <v>124.56085643430647</v>
      </c>
      <c r="H188" s="126"/>
      <c r="I188" s="20">
        <f>IF(G188,G188/G$195*100,0)</f>
        <v>84.484940582196103</v>
      </c>
      <c r="J188" s="126"/>
      <c r="K188" s="21">
        <v>3253869</v>
      </c>
      <c r="L188" s="126"/>
      <c r="M188" s="20">
        <f t="shared" si="35"/>
        <v>79.894639919463742</v>
      </c>
      <c r="N188" s="126"/>
      <c r="O188" s="20">
        <f>IF(M188,M188/M$195*100,0)</f>
        <v>116.40224118064472</v>
      </c>
      <c r="P188" s="126"/>
      <c r="Q188" s="21">
        <v>21407546</v>
      </c>
      <c r="R188" s="126"/>
      <c r="S188" s="20">
        <f t="shared" si="36"/>
        <v>525.63522970019892</v>
      </c>
      <c r="T188" s="126"/>
      <c r="U188" s="20">
        <f>IF(S188,S188/S$195*100,0)</f>
        <v>83.004234361226167</v>
      </c>
      <c r="V188" s="126"/>
      <c r="W188" s="21">
        <v>8439513</v>
      </c>
      <c r="X188" s="126"/>
      <c r="Y188" s="20">
        <f t="shared" si="37"/>
        <v>207.22157291231861</v>
      </c>
      <c r="Z188" s="126"/>
      <c r="AA188" s="20">
        <f>IF(Y188,Y188/Y$195*100,0)</f>
        <v>115.33685620586718</v>
      </c>
      <c r="AB188" s="126"/>
      <c r="AC188" s="21">
        <v>12916754</v>
      </c>
      <c r="AD188" s="126"/>
      <c r="AE188" s="20">
        <f t="shared" si="38"/>
        <v>317.15456576718145</v>
      </c>
      <c r="AF188" s="126"/>
      <c r="AG188" s="20">
        <f>IF(AE188,AE188/AE$195*100,0)</f>
        <v>69.468854259897512</v>
      </c>
      <c r="AH188" s="266"/>
      <c r="AI188" s="126"/>
      <c r="AJ188" s="21">
        <v>70886691</v>
      </c>
      <c r="AK188" s="126"/>
      <c r="AL188" s="20">
        <f t="shared" si="39"/>
        <v>1740.5330861590592</v>
      </c>
      <c r="AM188" s="126"/>
      <c r="AN188" s="20">
        <f>IF(AL188,AL188/AL$195*100,0)</f>
        <v>72.518073557273127</v>
      </c>
      <c r="AO188" s="126"/>
      <c r="AP188" s="21">
        <v>3389251</v>
      </c>
      <c r="AQ188" s="126"/>
      <c r="AR188" s="20">
        <f t="shared" si="40"/>
        <v>83.218773786431612</v>
      </c>
      <c r="AS188" s="126"/>
      <c r="AT188" s="20">
        <f>IF(AR188,AR188/AR$195*100,0)</f>
        <v>77.271640314410121</v>
      </c>
      <c r="AU188" s="126"/>
      <c r="AV188" s="21">
        <v>3691164</v>
      </c>
      <c r="AW188" s="126"/>
      <c r="AX188" s="20">
        <f t="shared" si="41"/>
        <v>90.631865838387313</v>
      </c>
      <c r="AY188" s="126"/>
      <c r="AZ188" s="20">
        <f>IF(AX188,AX188/AX$195*100,0)</f>
        <v>46.769567704917364</v>
      </c>
      <c r="BA188" s="126"/>
      <c r="BB188" s="21">
        <v>267349</v>
      </c>
      <c r="BC188" s="126"/>
      <c r="BD188" s="20">
        <f t="shared" si="42"/>
        <v>6.564416726004862</v>
      </c>
      <c r="BE188" s="126"/>
      <c r="BF188" s="20">
        <f>IF(BD188,BD188/BD$195*100,0)</f>
        <v>17.790647175082849</v>
      </c>
      <c r="BG188" s="126"/>
      <c r="BH188" s="21">
        <f>(E188+K188+Q188+W188+AC188+AJ188+AP188+AV188+BB188)</f>
        <v>129325127</v>
      </c>
      <c r="BI188" s="126"/>
      <c r="BJ188" s="94">
        <v>90</v>
      </c>
      <c r="BK188" s="126"/>
      <c r="BL188" s="28">
        <v>40727</v>
      </c>
      <c r="BM188" s="126"/>
      <c r="BN188" s="28">
        <f>IF(E188,BL188,0)</f>
        <v>40727</v>
      </c>
      <c r="BO188" s="126"/>
      <c r="BP188" s="28">
        <f>IF(K188,BL188,0)</f>
        <v>40727</v>
      </c>
      <c r="BQ188" s="126"/>
      <c r="BR188" s="28">
        <f>IF(Q188,BL188,0)</f>
        <v>40727</v>
      </c>
      <c r="BS188" s="126"/>
      <c r="BT188" s="28">
        <f>IF(W188,BL188,0)</f>
        <v>40727</v>
      </c>
      <c r="BU188" s="126"/>
      <c r="BV188" s="28">
        <f>IF(AC188,BL188,0)</f>
        <v>40727</v>
      </c>
      <c r="BW188" s="126"/>
      <c r="BX188" s="28">
        <f>IF(AJ188,BL188,0)</f>
        <v>40727</v>
      </c>
      <c r="BY188" s="126"/>
      <c r="BZ188" s="28">
        <f>IF(AP188,BL188,0)</f>
        <v>40727</v>
      </c>
      <c r="CA188" s="126"/>
      <c r="CB188" s="28">
        <f>IF(AV188,BL188,0)</f>
        <v>40727</v>
      </c>
      <c r="CC188" s="126"/>
      <c r="CD188" s="28">
        <f>IF(BB188,$BL188,0)</f>
        <v>40727</v>
      </c>
    </row>
    <row r="189" spans="1:82" ht="11.25" x14ac:dyDescent="0.25">
      <c r="A189" s="94">
        <v>91</v>
      </c>
      <c r="B189" s="265"/>
      <c r="C189" s="94" t="s">
        <v>210</v>
      </c>
      <c r="D189" s="126"/>
      <c r="E189" s="21">
        <v>5361466</v>
      </c>
      <c r="F189" s="126"/>
      <c r="G189" s="20">
        <f t="shared" ref="G189:G193" si="50">IFERROR(E189/$BL189,0)</f>
        <v>99.40606285343469</v>
      </c>
      <c r="H189" s="126"/>
      <c r="I189" s="20">
        <f>IF(G189,G189/G$195*100,0)</f>
        <v>67.423390895772783</v>
      </c>
      <c r="J189" s="126"/>
      <c r="K189" s="21">
        <v>3108881</v>
      </c>
      <c r="L189" s="126"/>
      <c r="M189" s="20">
        <f t="shared" si="35"/>
        <v>57.641253360526562</v>
      </c>
      <c r="N189" s="126"/>
      <c r="O189" s="20">
        <f>IF(M189,M189/M$195*100,0)</f>
        <v>83.980240506623673</v>
      </c>
      <c r="P189" s="126"/>
      <c r="Q189" s="21">
        <v>18119098</v>
      </c>
      <c r="R189" s="126"/>
      <c r="S189" s="20">
        <f t="shared" si="36"/>
        <v>335.94322795958095</v>
      </c>
      <c r="T189" s="126"/>
      <c r="U189" s="20">
        <f>IF(S189,S189/S$195*100,0)</f>
        <v>53.04954624431889</v>
      </c>
      <c r="V189" s="126"/>
      <c r="W189" s="21">
        <v>3826286</v>
      </c>
      <c r="X189" s="126"/>
      <c r="Y189" s="20">
        <f t="shared" si="37"/>
        <v>70.942541948641889</v>
      </c>
      <c r="Z189" s="126"/>
      <c r="AA189" s="20">
        <f>IF(Y189,Y189/Y$195*100,0)</f>
        <v>39.48570433384063</v>
      </c>
      <c r="AB189" s="126"/>
      <c r="AC189" s="21">
        <v>27893640</v>
      </c>
      <c r="AD189" s="126"/>
      <c r="AE189" s="20">
        <f t="shared" si="38"/>
        <v>517.17141003059237</v>
      </c>
      <c r="AF189" s="126"/>
      <c r="AG189" s="20">
        <f>IF(AE189,AE189/AE$195*100,0)</f>
        <v>113.28011382681662</v>
      </c>
      <c r="AH189" s="266"/>
      <c r="AI189" s="126"/>
      <c r="AJ189" s="21">
        <v>94544561</v>
      </c>
      <c r="AK189" s="126"/>
      <c r="AL189" s="20">
        <f t="shared" si="39"/>
        <v>1752.9352183183462</v>
      </c>
      <c r="AM189" s="126"/>
      <c r="AN189" s="20">
        <f>IF(AL189,AL189/AL$195*100,0)</f>
        <v>73.034799576069418</v>
      </c>
      <c r="AO189" s="126"/>
      <c r="AP189" s="21">
        <v>2640605</v>
      </c>
      <c r="AQ189" s="126"/>
      <c r="AR189" s="20">
        <f t="shared" si="40"/>
        <v>48.959024752016319</v>
      </c>
      <c r="AS189" s="126"/>
      <c r="AT189" s="20">
        <f>IF(AR189,AR189/AR$195*100,0)</f>
        <v>45.46022464223006</v>
      </c>
      <c r="AU189" s="126"/>
      <c r="AV189" s="21">
        <v>2203206</v>
      </c>
      <c r="AW189" s="126"/>
      <c r="AX189" s="20">
        <f t="shared" si="41"/>
        <v>40.849281542597573</v>
      </c>
      <c r="AY189" s="126"/>
      <c r="AZ189" s="20">
        <f>IF(AX189,AX189/AX$195*100,0)</f>
        <v>21.079818021296333</v>
      </c>
      <c r="BA189" s="126"/>
      <c r="BB189" s="21">
        <v>0</v>
      </c>
      <c r="BC189" s="126"/>
      <c r="BD189" s="20">
        <f t="shared" si="42"/>
        <v>0</v>
      </c>
      <c r="BE189" s="126"/>
      <c r="BF189" s="20">
        <f>IF(BD189,BD189/BD$195*100,0)</f>
        <v>0</v>
      </c>
      <c r="BG189" s="126"/>
      <c r="BH189" s="21">
        <f>(E189+K189+Q189+W189+AC189+AJ189+AP189+AV189+BB189)</f>
        <v>157697743</v>
      </c>
      <c r="BI189" s="126"/>
      <c r="BJ189" s="94">
        <v>91</v>
      </c>
      <c r="BK189" s="126"/>
      <c r="BL189" s="28">
        <v>53935</v>
      </c>
      <c r="BM189" s="126"/>
      <c r="BN189" s="28">
        <f>IF(E189,BL189,0)</f>
        <v>53935</v>
      </c>
      <c r="BO189" s="126"/>
      <c r="BP189" s="28">
        <f>IF(K189,BL189,0)</f>
        <v>53935</v>
      </c>
      <c r="BQ189" s="126"/>
      <c r="BR189" s="28">
        <f>IF(Q189,BL189,0)</f>
        <v>53935</v>
      </c>
      <c r="BS189" s="126"/>
      <c r="BT189" s="28">
        <f>IF(W189,BL189,0)</f>
        <v>53935</v>
      </c>
      <c r="BU189" s="126"/>
      <c r="BV189" s="28">
        <f>IF(AC189,BL189,0)</f>
        <v>53935</v>
      </c>
      <c r="BW189" s="126"/>
      <c r="BX189" s="28">
        <f>IF(AJ189,BL189,0)</f>
        <v>53935</v>
      </c>
      <c r="BY189" s="126"/>
      <c r="BZ189" s="28">
        <f>IF(AP189,BL189,0)</f>
        <v>53935</v>
      </c>
      <c r="CA189" s="126"/>
      <c r="CB189" s="28">
        <f>IF(AV189,BL189,0)</f>
        <v>53935</v>
      </c>
      <c r="CC189" s="126"/>
      <c r="CD189" s="28">
        <f>IF(BB189,$BL189,0)</f>
        <v>0</v>
      </c>
    </row>
    <row r="190" spans="1:82" ht="11.25" x14ac:dyDescent="0.25">
      <c r="A190" s="94">
        <v>92</v>
      </c>
      <c r="B190" s="265"/>
      <c r="C190" s="94" t="s">
        <v>211</v>
      </c>
      <c r="D190" s="126"/>
      <c r="E190" s="21">
        <v>3470398</v>
      </c>
      <c r="F190" s="126"/>
      <c r="G190" s="20">
        <f t="shared" si="50"/>
        <v>187.82259024733452</v>
      </c>
      <c r="H190" s="126"/>
      <c r="I190" s="20">
        <f>IF(G190,G190/G$195*100,0)</f>
        <v>127.39299352368467</v>
      </c>
      <c r="J190" s="126"/>
      <c r="K190" s="21">
        <v>1710596</v>
      </c>
      <c r="L190" s="126"/>
      <c r="M190" s="20">
        <f t="shared" si="35"/>
        <v>92.579747794555388</v>
      </c>
      <c r="N190" s="126"/>
      <c r="O190" s="20">
        <f>IF(M190,M190/M$195*100,0)</f>
        <v>134.88376869947888</v>
      </c>
      <c r="P190" s="126"/>
      <c r="Q190" s="21">
        <v>8246157</v>
      </c>
      <c r="R190" s="126"/>
      <c r="S190" s="20">
        <f t="shared" si="36"/>
        <v>446.29306705634031</v>
      </c>
      <c r="T190" s="126"/>
      <c r="U190" s="20">
        <f>IF(S190,S190/S$195*100,0)</f>
        <v>70.475136061301328</v>
      </c>
      <c r="V190" s="126"/>
      <c r="W190" s="21">
        <v>4041334</v>
      </c>
      <c r="X190" s="126"/>
      <c r="Y190" s="20">
        <f t="shared" si="37"/>
        <v>218.72241164691238</v>
      </c>
      <c r="Z190" s="126"/>
      <c r="AA190" s="20">
        <f>IF(Y190,Y190/Y$195*100,0)</f>
        <v>121.73807478912721</v>
      </c>
      <c r="AB190" s="126"/>
      <c r="AC190" s="21">
        <v>7011297</v>
      </c>
      <c r="AD190" s="126"/>
      <c r="AE190" s="20">
        <f t="shared" si="38"/>
        <v>379.46078908913785</v>
      </c>
      <c r="AF190" s="126"/>
      <c r="AG190" s="20">
        <f>IF(AE190,AE190/AE$195*100,0)</f>
        <v>83.116275469072178</v>
      </c>
      <c r="AH190" s="266"/>
      <c r="AI190" s="126"/>
      <c r="AJ190" s="21">
        <v>26825601</v>
      </c>
      <c r="AK190" s="126"/>
      <c r="AL190" s="20">
        <f t="shared" si="39"/>
        <v>1451.8374736158466</v>
      </c>
      <c r="AM190" s="126"/>
      <c r="AN190" s="20">
        <f>IF(AL190,AL190/AL$195*100,0)</f>
        <v>60.489776116360538</v>
      </c>
      <c r="AO190" s="126"/>
      <c r="AP190" s="21">
        <v>713375</v>
      </c>
      <c r="AQ190" s="126"/>
      <c r="AR190" s="20">
        <f t="shared" si="40"/>
        <v>38.608810954159225</v>
      </c>
      <c r="AS190" s="126"/>
      <c r="AT190" s="20">
        <f>IF(AR190,AR190/AR$195*100,0)</f>
        <v>35.84967690912157</v>
      </c>
      <c r="AU190" s="126"/>
      <c r="AV190" s="21">
        <v>584904</v>
      </c>
      <c r="AW190" s="126"/>
      <c r="AX190" s="20">
        <f t="shared" si="41"/>
        <v>31.655788277317747</v>
      </c>
      <c r="AY190" s="126"/>
      <c r="AZ190" s="20">
        <f>IF(AX190,AX190/AX$195*100,0)</f>
        <v>16.335617935181705</v>
      </c>
      <c r="BA190" s="126"/>
      <c r="BB190" s="21">
        <v>0</v>
      </c>
      <c r="BC190" s="126"/>
      <c r="BD190" s="20">
        <f t="shared" si="42"/>
        <v>0</v>
      </c>
      <c r="BE190" s="126"/>
      <c r="BF190" s="20">
        <f>IF(BD190,BD190/BD$195*100,0)</f>
        <v>0</v>
      </c>
      <c r="BG190" s="126"/>
      <c r="BH190" s="21">
        <f>(E190+K190+Q190+W190+AC190+AJ190+AP190+AV190+BB190)</f>
        <v>52603662</v>
      </c>
      <c r="BI190" s="126"/>
      <c r="BJ190" s="94">
        <v>92</v>
      </c>
      <c r="BK190" s="126"/>
      <c r="BL190" s="28">
        <v>18477</v>
      </c>
      <c r="BM190" s="126"/>
      <c r="BN190" s="28">
        <f>IF(E190,BL190,0)</f>
        <v>18477</v>
      </c>
      <c r="BO190" s="126"/>
      <c r="BP190" s="28">
        <f>IF(K190,BL190,0)</f>
        <v>18477</v>
      </c>
      <c r="BQ190" s="126"/>
      <c r="BR190" s="28">
        <f>IF(Q190,BL190,0)</f>
        <v>18477</v>
      </c>
      <c r="BS190" s="126"/>
      <c r="BT190" s="28">
        <f>IF(W190,BL190,0)</f>
        <v>18477</v>
      </c>
      <c r="BU190" s="126"/>
      <c r="BV190" s="28">
        <f>IF(AC190,BL190,0)</f>
        <v>18477</v>
      </c>
      <c r="BW190" s="126"/>
      <c r="BX190" s="28">
        <f>IF(AJ190,BL190,0)</f>
        <v>18477</v>
      </c>
      <c r="BY190" s="126"/>
      <c r="BZ190" s="28">
        <f>IF(AP190,BL190,0)</f>
        <v>18477</v>
      </c>
      <c r="CA190" s="126"/>
      <c r="CB190" s="28">
        <f>IF(AV190,BL190,0)</f>
        <v>18477</v>
      </c>
      <c r="CC190" s="126"/>
      <c r="CD190" s="28">
        <f>IF(BB190,$BL190,0)</f>
        <v>0</v>
      </c>
    </row>
    <row r="191" spans="1:82" ht="11.25" x14ac:dyDescent="0.25">
      <c r="A191" s="94">
        <v>93</v>
      </c>
      <c r="B191" s="265"/>
      <c r="C191" s="94" t="s">
        <v>212</v>
      </c>
      <c r="D191" s="126"/>
      <c r="E191" s="21">
        <v>4093337</v>
      </c>
      <c r="F191" s="126"/>
      <c r="G191" s="20">
        <f t="shared" si="50"/>
        <v>113.29468585662885</v>
      </c>
      <c r="H191" s="126"/>
      <c r="I191" s="20">
        <f>IF(G191,G191/G$195*100,0)</f>
        <v>76.843521125948442</v>
      </c>
      <c r="J191" s="126"/>
      <c r="K191" s="21">
        <v>5091428</v>
      </c>
      <c r="L191" s="126"/>
      <c r="M191" s="20">
        <f t="shared" si="35"/>
        <v>140.91967893717131</v>
      </c>
      <c r="N191" s="126"/>
      <c r="O191" s="20">
        <f>IF(M191,M191/M$195*100,0)</f>
        <v>205.31247742375126</v>
      </c>
      <c r="P191" s="126"/>
      <c r="Q191" s="21">
        <v>12809537</v>
      </c>
      <c r="R191" s="126"/>
      <c r="S191" s="20">
        <f t="shared" si="36"/>
        <v>354.54018820924438</v>
      </c>
      <c r="T191" s="126"/>
      <c r="U191" s="20">
        <f>IF(S191,S191/S$195*100,0)</f>
        <v>55.986233817276833</v>
      </c>
      <c r="V191" s="126"/>
      <c r="W191" s="21">
        <v>5076185</v>
      </c>
      <c r="X191" s="126"/>
      <c r="Y191" s="20">
        <f t="shared" si="37"/>
        <v>140.49778577359535</v>
      </c>
      <c r="Z191" s="126"/>
      <c r="AA191" s="20">
        <f>IF(Y191,Y191/Y$195*100,0)</f>
        <v>78.199256415588152</v>
      </c>
      <c r="AB191" s="126"/>
      <c r="AC191" s="21">
        <v>19790770</v>
      </c>
      <c r="AD191" s="126"/>
      <c r="AE191" s="20">
        <f t="shared" si="38"/>
        <v>547.76556877940766</v>
      </c>
      <c r="AF191" s="126"/>
      <c r="AG191" s="20">
        <f>IF(AE191,AE191/AE$195*100,0)</f>
        <v>119.98139258717286</v>
      </c>
      <c r="AH191" s="266"/>
      <c r="AI191" s="126"/>
      <c r="AJ191" s="21">
        <v>78251980</v>
      </c>
      <c r="AK191" s="126"/>
      <c r="AL191" s="20">
        <f t="shared" si="39"/>
        <v>2165.8450041516744</v>
      </c>
      <c r="AM191" s="126"/>
      <c r="AN191" s="20">
        <f>IF(AL191,AL191/AL$195*100,0)</f>
        <v>90.23839223379774</v>
      </c>
      <c r="AO191" s="126"/>
      <c r="AP191" s="21">
        <v>568458</v>
      </c>
      <c r="AQ191" s="126"/>
      <c r="AR191" s="20">
        <f t="shared" si="40"/>
        <v>15.733683919180736</v>
      </c>
      <c r="AS191" s="126"/>
      <c r="AT191" s="20">
        <f>IF(AR191,AR191/AR$195*100,0)</f>
        <v>14.609294385226532</v>
      </c>
      <c r="AU191" s="126"/>
      <c r="AV191" s="21">
        <v>5410276</v>
      </c>
      <c r="AW191" s="126"/>
      <c r="AX191" s="20">
        <f t="shared" si="41"/>
        <v>149.74469969554386</v>
      </c>
      <c r="AY191" s="126"/>
      <c r="AZ191" s="20">
        <f>IF(AX191,AX191/AX$195*100,0)</f>
        <v>77.27408904227714</v>
      </c>
      <c r="BA191" s="126"/>
      <c r="BB191" s="21">
        <v>0</v>
      </c>
      <c r="BC191" s="126"/>
      <c r="BD191" s="20">
        <f t="shared" si="42"/>
        <v>0</v>
      </c>
      <c r="BE191" s="126"/>
      <c r="BF191" s="20">
        <f>IF(BD191,BD191/BD$195*100,0)</f>
        <v>0</v>
      </c>
      <c r="BG191" s="126"/>
      <c r="BH191" s="21">
        <f>(E191+K191+Q191+W191+AC191+AJ191+AP191+AV191+BB191)</f>
        <v>131091971</v>
      </c>
      <c r="BI191" s="126"/>
      <c r="BJ191" s="94">
        <v>93</v>
      </c>
      <c r="BK191" s="126"/>
      <c r="BL191" s="28">
        <v>36130</v>
      </c>
      <c r="BM191" s="126"/>
      <c r="BN191" s="28">
        <f>IF(E191,BL191,0)</f>
        <v>36130</v>
      </c>
      <c r="BO191" s="126"/>
      <c r="BP191" s="28">
        <f>IF(K191,BL191,0)</f>
        <v>36130</v>
      </c>
      <c r="BQ191" s="126"/>
      <c r="BR191" s="28">
        <f>IF(Q191,BL191,0)</f>
        <v>36130</v>
      </c>
      <c r="BS191" s="126"/>
      <c r="BT191" s="28">
        <f>IF(W191,BL191,0)</f>
        <v>36130</v>
      </c>
      <c r="BU191" s="126"/>
      <c r="BV191" s="28">
        <f>IF(AC191,BL191,0)</f>
        <v>36130</v>
      </c>
      <c r="BW191" s="126"/>
      <c r="BX191" s="28">
        <f>IF(AJ191,BL191,0)</f>
        <v>36130</v>
      </c>
      <c r="BY191" s="126"/>
      <c r="BZ191" s="28">
        <f>IF(AP191,BL191,0)</f>
        <v>36130</v>
      </c>
      <c r="CA191" s="126"/>
      <c r="CB191" s="28">
        <f>IF(AV191,BL191,0)</f>
        <v>36130</v>
      </c>
      <c r="CC191" s="126"/>
      <c r="CD191" s="28">
        <f>IF(BB191,$BL191,0)</f>
        <v>0</v>
      </c>
    </row>
    <row r="192" spans="1:82" ht="11.25" x14ac:dyDescent="0.25">
      <c r="A192" s="94">
        <v>94</v>
      </c>
      <c r="B192" s="265"/>
      <c r="C192" s="94" t="s">
        <v>213</v>
      </c>
      <c r="D192" s="126"/>
      <c r="E192" s="21">
        <v>2570854</v>
      </c>
      <c r="F192" s="126"/>
      <c r="G192" s="20">
        <f t="shared" si="50"/>
        <v>90.875008837044888</v>
      </c>
      <c r="H192" s="126"/>
      <c r="I192" s="20">
        <f>IF(G192,G192/G$195*100,0)</f>
        <v>61.63709805618943</v>
      </c>
      <c r="J192" s="126"/>
      <c r="K192" s="21">
        <v>2293521</v>
      </c>
      <c r="L192" s="126"/>
      <c r="M192" s="20">
        <f t="shared" si="35"/>
        <v>81.071792152704134</v>
      </c>
      <c r="N192" s="126"/>
      <c r="O192" s="20">
        <f>IF(M192,M192/M$195*100,0)</f>
        <v>118.11728937784677</v>
      </c>
      <c r="P192" s="126"/>
      <c r="Q192" s="21">
        <v>10332548</v>
      </c>
      <c r="R192" s="126"/>
      <c r="S192" s="20">
        <f t="shared" si="36"/>
        <v>365.23676210675148</v>
      </c>
      <c r="T192" s="126"/>
      <c r="U192" s="20">
        <f>IF(S192,S192/S$195*100,0)</f>
        <v>57.675353717320931</v>
      </c>
      <c r="V192" s="126"/>
      <c r="W192" s="21">
        <v>3139506</v>
      </c>
      <c r="X192" s="126"/>
      <c r="Y192" s="20">
        <f t="shared" si="37"/>
        <v>110.97582184517498</v>
      </c>
      <c r="Z192" s="126"/>
      <c r="AA192" s="20">
        <f>IF(Y192,Y192/Y$195*100,0)</f>
        <v>61.767711858363114</v>
      </c>
      <c r="AB192" s="126"/>
      <c r="AC192" s="21">
        <v>25099445</v>
      </c>
      <c r="AD192" s="126"/>
      <c r="AE192" s="20">
        <f t="shared" si="38"/>
        <v>887.21968893601979</v>
      </c>
      <c r="AF192" s="126"/>
      <c r="AG192" s="20">
        <f>IF(AE192,AE192/AE$195*100,0)</f>
        <v>194.33469330046685</v>
      </c>
      <c r="AH192" s="266"/>
      <c r="AI192" s="126"/>
      <c r="AJ192" s="21">
        <v>49433228</v>
      </c>
      <c r="AK192" s="126"/>
      <c r="AL192" s="20">
        <f t="shared" si="39"/>
        <v>1747.3746200070696</v>
      </c>
      <c r="AM192" s="126"/>
      <c r="AN192" s="20">
        <f>IF(AL192,AL192/AL$195*100,0)</f>
        <v>72.803121200882956</v>
      </c>
      <c r="AO192" s="126"/>
      <c r="AP192" s="21">
        <v>689078</v>
      </c>
      <c r="AQ192" s="126"/>
      <c r="AR192" s="20">
        <f t="shared" si="40"/>
        <v>24.357652880876635</v>
      </c>
      <c r="AS192" s="126"/>
      <c r="AT192" s="20">
        <f>IF(AR192,AR192/AR$195*100,0)</f>
        <v>22.616961373939766</v>
      </c>
      <c r="AU192" s="126"/>
      <c r="AV192" s="21">
        <v>1075154</v>
      </c>
      <c r="AW192" s="126"/>
      <c r="AX192" s="20">
        <f t="shared" si="41"/>
        <v>38.004736656062214</v>
      </c>
      <c r="AY192" s="126"/>
      <c r="AZ192" s="20">
        <f>IF(AX192,AX192/AX$195*100,0)</f>
        <v>19.611922227363078</v>
      </c>
      <c r="BA192" s="126"/>
      <c r="BB192" s="21">
        <v>0</v>
      </c>
      <c r="BC192" s="126"/>
      <c r="BD192" s="20">
        <f t="shared" si="42"/>
        <v>0</v>
      </c>
      <c r="BE192" s="126"/>
      <c r="BF192" s="20">
        <f>IF(BD192,BD192/BD$195*100,0)</f>
        <v>0</v>
      </c>
      <c r="BG192" s="126"/>
      <c r="BH192" s="21">
        <f>(E192+K192+Q192+W192+AC192+AJ192+AP192+AV192+BB192)</f>
        <v>94633334</v>
      </c>
      <c r="BI192" s="126"/>
      <c r="BJ192" s="94">
        <v>94</v>
      </c>
      <c r="BK192" s="126"/>
      <c r="BL192" s="28">
        <v>28290</v>
      </c>
      <c r="BM192" s="126"/>
      <c r="BN192" s="28">
        <f>IF(E192,BL192,0)</f>
        <v>28290</v>
      </c>
      <c r="BO192" s="126"/>
      <c r="BP192" s="28">
        <f>IF(K192,BL192,0)</f>
        <v>28290</v>
      </c>
      <c r="BQ192" s="126"/>
      <c r="BR192" s="28">
        <f>IF(Q192,BL192,0)</f>
        <v>28290</v>
      </c>
      <c r="BS192" s="126"/>
      <c r="BT192" s="28">
        <f>IF(W192,BL192,0)</f>
        <v>28290</v>
      </c>
      <c r="BU192" s="126"/>
      <c r="BV192" s="28">
        <f>IF(AC192,BL192,0)</f>
        <v>28290</v>
      </c>
      <c r="BW192" s="126"/>
      <c r="BX192" s="28">
        <f>IF(AJ192,BL192,0)</f>
        <v>28290</v>
      </c>
      <c r="BY192" s="126"/>
      <c r="BZ192" s="28">
        <f>IF(AP192,BL192,0)</f>
        <v>28290</v>
      </c>
      <c r="CA192" s="126"/>
      <c r="CB192" s="28">
        <f>IF(AV192,BL192,0)</f>
        <v>28290</v>
      </c>
      <c r="CC192" s="126"/>
      <c r="CD192" s="28">
        <f>IF(BB192,$BL192,0)</f>
        <v>0</v>
      </c>
    </row>
    <row r="193" spans="1:82" ht="11.25" x14ac:dyDescent="0.25">
      <c r="A193" s="131">
        <v>95</v>
      </c>
      <c r="B193" s="265"/>
      <c r="C193" s="94" t="s">
        <v>214</v>
      </c>
      <c r="D193" s="126"/>
      <c r="E193" s="23">
        <v>11903742</v>
      </c>
      <c r="F193" s="126"/>
      <c r="G193" s="20">
        <f t="shared" si="50"/>
        <v>169.94420729531015</v>
      </c>
      <c r="H193" s="126"/>
      <c r="I193" s="20">
        <f>IF(G193,G193/G$195*100,0)</f>
        <v>115.26675929050771</v>
      </c>
      <c r="J193" s="126"/>
      <c r="K193" s="23">
        <v>4201362</v>
      </c>
      <c r="L193" s="126"/>
      <c r="M193" s="20">
        <f t="shared" si="35"/>
        <v>59.980897994146623</v>
      </c>
      <c r="N193" s="126"/>
      <c r="O193" s="20">
        <f>IF(M193,M193/M$195*100,0)</f>
        <v>87.38897830423025</v>
      </c>
      <c r="P193" s="126"/>
      <c r="Q193" s="23">
        <v>44374936</v>
      </c>
      <c r="R193" s="126"/>
      <c r="S193" s="20">
        <f t="shared" si="36"/>
        <v>633.52039403240769</v>
      </c>
      <c r="T193" s="126"/>
      <c r="U193" s="20">
        <f>IF(S193,S193/S$195*100,0)</f>
        <v>100.04062187550595</v>
      </c>
      <c r="V193" s="126"/>
      <c r="W193" s="23">
        <v>13952830</v>
      </c>
      <c r="X193" s="126"/>
      <c r="Y193" s="20">
        <f t="shared" si="37"/>
        <v>199.19808694410736</v>
      </c>
      <c r="Z193" s="126"/>
      <c r="AA193" s="20">
        <f>IF(Y193,Y193/Y$195*100,0)</f>
        <v>110.87108734609244</v>
      </c>
      <c r="AB193" s="126"/>
      <c r="AC193" s="23">
        <v>18522008</v>
      </c>
      <c r="AD193" s="126"/>
      <c r="AE193" s="20">
        <f t="shared" si="38"/>
        <v>264.43012349204082</v>
      </c>
      <c r="AF193" s="126"/>
      <c r="AG193" s="20">
        <f>IF(AE193,AE193/AE$195*100,0)</f>
        <v>57.920205772097198</v>
      </c>
      <c r="AH193" s="266"/>
      <c r="AI193" s="126"/>
      <c r="AJ193" s="23">
        <v>166769896</v>
      </c>
      <c r="AK193" s="126"/>
      <c r="AL193" s="20">
        <f t="shared" si="39"/>
        <v>2380.8965093868228</v>
      </c>
      <c r="AM193" s="126"/>
      <c r="AN193" s="20">
        <f>IF(AL193,AL193/AL$195*100,0)</f>
        <v>99.198360302925053</v>
      </c>
      <c r="AO193" s="126"/>
      <c r="AP193" s="23">
        <v>5854444</v>
      </c>
      <c r="AQ193" s="126"/>
      <c r="AR193" s="20">
        <f t="shared" si="40"/>
        <v>83.581183524876863</v>
      </c>
      <c r="AS193" s="126"/>
      <c r="AT193" s="20">
        <f>IF(AR193,AR193/AR$195*100,0)</f>
        <v>77.608150859824406</v>
      </c>
      <c r="AU193" s="126"/>
      <c r="AV193" s="23">
        <v>10453255</v>
      </c>
      <c r="AW193" s="126"/>
      <c r="AX193" s="20">
        <f t="shared" si="41"/>
        <v>149.23627667927761</v>
      </c>
      <c r="AY193" s="126"/>
      <c r="AZ193" s="20">
        <f>IF(AX193,AX193/AX$195*100,0)</f>
        <v>77.011722991859457</v>
      </c>
      <c r="BA193" s="126"/>
      <c r="BB193" s="23">
        <v>0</v>
      </c>
      <c r="BC193" s="126"/>
      <c r="BD193" s="20">
        <f t="shared" si="42"/>
        <v>0</v>
      </c>
      <c r="BE193" s="126"/>
      <c r="BF193" s="22">
        <f>IF(BD193,BD193/BD$195*100,0)</f>
        <v>0</v>
      </c>
      <c r="BG193" s="126"/>
      <c r="BH193" s="23">
        <f>(E193+K193+Q193+W193+AC193+AJ193+AP193+AV193+BB193)</f>
        <v>276032473</v>
      </c>
      <c r="BI193" s="126"/>
      <c r="BJ193" s="131">
        <v>95</v>
      </c>
      <c r="BK193" s="126"/>
      <c r="BL193" s="31">
        <v>70045</v>
      </c>
      <c r="BM193" s="126"/>
      <c r="BN193" s="31">
        <f>IF(E193,BL193,0)</f>
        <v>70045</v>
      </c>
      <c r="BO193" s="126"/>
      <c r="BP193" s="31">
        <f>IF(K193,BL193,0)</f>
        <v>70045</v>
      </c>
      <c r="BQ193" s="126"/>
      <c r="BR193" s="31">
        <f>IF(Q193,BL193,0)</f>
        <v>70045</v>
      </c>
      <c r="BS193" s="126"/>
      <c r="BT193" s="31">
        <f>IF(W193,BL193,0)</f>
        <v>70045</v>
      </c>
      <c r="BU193" s="126"/>
      <c r="BV193" s="31">
        <f>IF(AC193,BL193,0)</f>
        <v>70045</v>
      </c>
      <c r="BW193" s="126"/>
      <c r="BX193" s="31">
        <f>IF(AJ193,BL193,0)</f>
        <v>70045</v>
      </c>
      <c r="BY193" s="126"/>
      <c r="BZ193" s="31">
        <f>IF(AP193,BL193,0)</f>
        <v>70045</v>
      </c>
      <c r="CA193" s="126"/>
      <c r="CB193" s="31">
        <f>IF(AV193,BL193,0)</f>
        <v>70045</v>
      </c>
      <c r="CC193" s="126"/>
      <c r="CD193" s="31">
        <f>IF(BB193,$BL193,0)</f>
        <v>0</v>
      </c>
    </row>
    <row r="194" spans="1:82" ht="8.85" customHeight="1" x14ac:dyDescent="0.25">
      <c r="A194" s="126"/>
      <c r="B194" s="126"/>
      <c r="D194" s="126"/>
      <c r="E194" s="126"/>
      <c r="F194" s="126"/>
      <c r="G194" s="126"/>
      <c r="H194" s="126"/>
      <c r="I194" s="126"/>
      <c r="J194" s="126"/>
      <c r="K194" s="126"/>
      <c r="L194" s="126"/>
      <c r="M194" s="126"/>
      <c r="N194" s="126"/>
      <c r="O194" s="126"/>
      <c r="Q194" s="126"/>
      <c r="R194" s="126"/>
      <c r="S194" s="126"/>
      <c r="T194" s="126"/>
      <c r="U194" s="126"/>
      <c r="W194" s="126"/>
      <c r="X194" s="126"/>
      <c r="Y194" s="126"/>
      <c r="Z194" s="126"/>
      <c r="AA194" s="126"/>
      <c r="AC194" s="126"/>
      <c r="AD194" s="126"/>
      <c r="AE194" s="126"/>
      <c r="AF194" s="126"/>
      <c r="AG194" s="126"/>
      <c r="AJ194" s="126"/>
      <c r="AK194" s="126"/>
      <c r="AL194" s="126"/>
      <c r="AM194" s="126"/>
      <c r="AN194" s="126"/>
      <c r="AP194" s="126"/>
      <c r="AQ194" s="126"/>
      <c r="AR194" s="126"/>
      <c r="AS194" s="126"/>
      <c r="AT194" s="126"/>
      <c r="AV194" s="126"/>
      <c r="AW194" s="126"/>
      <c r="AX194" s="126"/>
      <c r="AY194" s="126"/>
      <c r="AZ194" s="126"/>
      <c r="BB194" s="126"/>
      <c r="BC194" s="126"/>
      <c r="BD194" s="126"/>
      <c r="BE194" s="126"/>
      <c r="BF194" s="126"/>
      <c r="BH194" s="126"/>
      <c r="BJ194" s="126"/>
      <c r="BK194" s="126"/>
      <c r="BL194" s="126"/>
      <c r="BM194" s="126"/>
      <c r="BN194" s="126"/>
      <c r="BO194" s="126"/>
      <c r="BP194" s="126"/>
      <c r="BQ194" s="126"/>
      <c r="BR194" s="126"/>
      <c r="BS194" s="126"/>
      <c r="BT194" s="126"/>
      <c r="BU194" s="126"/>
      <c r="BV194" s="126"/>
      <c r="BW194" s="126"/>
      <c r="BX194" s="126"/>
      <c r="BY194" s="126"/>
      <c r="BZ194" s="126"/>
      <c r="CA194" s="126"/>
      <c r="CB194" s="126"/>
      <c r="CC194" s="126"/>
      <c r="CD194" s="126"/>
    </row>
    <row r="195" spans="1:82" ht="8.85" customHeight="1" x14ac:dyDescent="0.25">
      <c r="A195" s="131">
        <f>A193</f>
        <v>95</v>
      </c>
      <c r="B195" s="126"/>
      <c r="C195" s="123" t="s">
        <v>65</v>
      </c>
      <c r="D195" s="126"/>
      <c r="E195" s="24">
        <f>SUM(E82:E193)</f>
        <v>853132406</v>
      </c>
      <c r="F195" s="126"/>
      <c r="G195" s="26">
        <f>IF(E195=0,0,IF(ISNONTEXT(H195),E195/$BL195,E195/BN195))</f>
        <v>147.43557322280435</v>
      </c>
      <c r="H195" s="126"/>
      <c r="I195" s="22">
        <f>IF(G$195,G195/G$195*100,0)</f>
        <v>100</v>
      </c>
      <c r="J195" s="126"/>
      <c r="K195" s="24">
        <f>SUM(K82:K193)</f>
        <v>397164532</v>
      </c>
      <c r="L195" s="126"/>
      <c r="M195" s="26">
        <f>IF(K195=0,0,IF(ISNONTEXT(N195),K195/$BL195,K195/BP195))</f>
        <v>68.636685264053625</v>
      </c>
      <c r="N195" s="126"/>
      <c r="O195" s="22">
        <f>IF(M$195,M195/M$195*100,0)</f>
        <v>100</v>
      </c>
      <c r="P195" s="126"/>
      <c r="Q195" s="24">
        <f>SUM(Q82:Q193)</f>
        <v>3664362023</v>
      </c>
      <c r="R195" s="126"/>
      <c r="S195" s="26">
        <f>IF(Q195=0,0,IF(ISNONTEXT(T195),Q195/$BL195,Q195/BR195))</f>
        <v>633.26315066372001</v>
      </c>
      <c r="T195" s="126"/>
      <c r="U195" s="22">
        <f>IF(S$195,S195/S$195*100,0)</f>
        <v>100</v>
      </c>
      <c r="V195" s="126"/>
      <c r="W195" s="24">
        <f>SUM(W82:W193)</f>
        <v>1039635289</v>
      </c>
      <c r="X195" s="126"/>
      <c r="Y195" s="26">
        <f>IF(W195=0,0,IF(ISNONTEXT(Z195),W195/$BL195,W195/BT195))</f>
        <v>179.66639609323533</v>
      </c>
      <c r="Z195" s="126"/>
      <c r="AA195" s="22">
        <f>IF(Y$195,Y195/Y$195*100,0)</f>
        <v>100</v>
      </c>
      <c r="AB195" s="126"/>
      <c r="AC195" s="24">
        <f>SUM(AC82:AC193)</f>
        <v>2641769902</v>
      </c>
      <c r="AD195" s="126"/>
      <c r="AE195" s="26">
        <f>IF(AC195=0,0,IF(ISNONTEXT(AF195),AC195/$BL195,AC195/BV195))</f>
        <v>456.54209954383288</v>
      </c>
      <c r="AF195" s="126"/>
      <c r="AG195" s="22">
        <f>IF(AE$195,AE195/AE$195*100,0)</f>
        <v>100</v>
      </c>
      <c r="AH195" s="266"/>
      <c r="AI195" s="126"/>
      <c r="AJ195" s="24">
        <f>SUM(AJ82:AJ193)</f>
        <v>13888334916</v>
      </c>
      <c r="AK195" s="126"/>
      <c r="AL195" s="26">
        <f>IF(AJ195=0,0,IF(ISNONTEXT(AM195),AJ195/$BL195,AJ195/BX195))</f>
        <v>2400.1369600426929</v>
      </c>
      <c r="AM195" s="126"/>
      <c r="AN195" s="22">
        <f>IF(AL$195,AL195/AL$195*100,0)</f>
        <v>100</v>
      </c>
      <c r="AO195" s="126"/>
      <c r="AP195" s="24">
        <f>SUM(AP82:AP193)</f>
        <v>623182626</v>
      </c>
      <c r="AQ195" s="126"/>
      <c r="AR195" s="26">
        <f>IF(AP195=0,0,IF(ISNONTEXT(AS195),AP195/$BL195,AP195/BZ195))</f>
        <v>107.69639863709796</v>
      </c>
      <c r="AS195" s="126"/>
      <c r="AT195" s="22">
        <f>IF(AR$195,AR195/AR$195*100,0)</f>
        <v>100</v>
      </c>
      <c r="AU195" s="126"/>
      <c r="AV195" s="24">
        <f>SUM(AV82:AV193)</f>
        <v>1121325559</v>
      </c>
      <c r="AW195" s="126"/>
      <c r="AX195" s="26">
        <f>IF(AV195=0,0,IF(ISNONTEXT(AY195),AV195/$BL195,AV195/CB195))</f>
        <v>193.78384339622249</v>
      </c>
      <c r="AY195" s="126"/>
      <c r="AZ195" s="22">
        <f>IF(AX$195,AX195/AX$195*100,0)</f>
        <v>100</v>
      </c>
      <c r="BA195" s="126"/>
      <c r="BB195" s="24">
        <f>SUM(BB82:BB193)</f>
        <v>2338493</v>
      </c>
      <c r="BC195" s="126"/>
      <c r="BD195" s="26">
        <f>IF(BB195=0,0,IF(ISNONTEXT(BE195),BB195/$BL195,BB195/CD195))</f>
        <v>36.898133392240084</v>
      </c>
      <c r="BE195" s="112" t="s">
        <v>357</v>
      </c>
      <c r="BF195" s="22">
        <f>IF(BD$195,BD195/BD$195*100,0)</f>
        <v>100</v>
      </c>
      <c r="BG195" s="126"/>
      <c r="BH195" s="24">
        <f>SUM(BH82:BH193)</f>
        <v>24231245746</v>
      </c>
      <c r="BI195" s="126"/>
      <c r="BJ195" s="131">
        <f>BJ193</f>
        <v>95</v>
      </c>
      <c r="BK195" s="126"/>
      <c r="BL195" s="31">
        <f>SUM(BL82:BL193)</f>
        <v>5786476</v>
      </c>
      <c r="BM195" s="126"/>
      <c r="BN195" s="31">
        <f>SUM(BN82:BN193)</f>
        <v>5786476</v>
      </c>
      <c r="BO195" s="126"/>
      <c r="BP195" s="31">
        <f>SUM(BP82:BP193)</f>
        <v>5786476</v>
      </c>
      <c r="BQ195" s="126"/>
      <c r="BR195" s="31">
        <f>SUM(BR82:BR193)</f>
        <v>5786476</v>
      </c>
      <c r="BS195" s="126"/>
      <c r="BT195" s="31">
        <f>SUM(BT82:BT193)</f>
        <v>5786476</v>
      </c>
      <c r="BU195" s="126"/>
      <c r="BV195" s="31">
        <f>SUM(BV82:BV193)</f>
        <v>5786476</v>
      </c>
      <c r="BW195" s="126"/>
      <c r="BX195" s="31">
        <f>SUM(BX82:BX193)</f>
        <v>5786476</v>
      </c>
      <c r="BY195" s="126"/>
      <c r="BZ195" s="31">
        <f>SUM(BZ82:BZ193)</f>
        <v>5774540</v>
      </c>
      <c r="CA195" s="126"/>
      <c r="CB195" s="31">
        <f>SUM(CB82:CB193)</f>
        <v>5786476</v>
      </c>
      <c r="CC195" s="126"/>
      <c r="CD195" s="31">
        <f>SUM(CD82:CD193)</f>
        <v>63377</v>
      </c>
    </row>
    <row r="196" spans="1:82" ht="8.85" customHeight="1" x14ac:dyDescent="0.25">
      <c r="A196" s="126"/>
      <c r="B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c r="BY196" s="126"/>
      <c r="BZ196" s="126"/>
      <c r="CA196" s="126"/>
      <c r="CB196" s="126"/>
      <c r="CC196" s="126"/>
      <c r="CD196" s="126"/>
    </row>
    <row r="197" spans="1:82" ht="8.85" customHeight="1" x14ac:dyDescent="0.25">
      <c r="A197" s="126"/>
      <c r="B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c r="BY197" s="126"/>
      <c r="BZ197" s="126"/>
      <c r="CA197" s="126"/>
      <c r="CB197" s="126"/>
      <c r="CC197" s="126"/>
      <c r="CD197" s="126"/>
    </row>
    <row r="198" spans="1:82" ht="8.85" customHeight="1" x14ac:dyDescent="0.25">
      <c r="A198" s="126"/>
      <c r="B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c r="BY198" s="126"/>
      <c r="BZ198" s="126"/>
      <c r="CA198" s="126"/>
      <c r="CB198" s="126"/>
      <c r="CC198" s="126"/>
      <c r="CD198" s="126"/>
    </row>
    <row r="199" spans="1:82" ht="8.85" customHeight="1" x14ac:dyDescent="0.25">
      <c r="A199" s="126"/>
      <c r="B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c r="BY199" s="126"/>
      <c r="BZ199" s="126"/>
      <c r="CA199" s="126"/>
      <c r="CB199" s="126"/>
      <c r="CC199" s="126"/>
      <c r="CD199" s="268"/>
    </row>
    <row r="200" spans="1:82" ht="8.85" customHeight="1" x14ac:dyDescent="0.25">
      <c r="A200" s="126"/>
      <c r="B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268"/>
    </row>
    <row r="201" spans="1:82" ht="2.25" customHeight="1" x14ac:dyDescent="0.25">
      <c r="A201" s="126"/>
      <c r="B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c r="BY201" s="126"/>
      <c r="BZ201" s="126"/>
      <c r="CA201" s="126"/>
      <c r="CB201" s="126"/>
      <c r="CC201" s="126"/>
      <c r="CD201" s="268"/>
    </row>
    <row r="202" spans="1:82" ht="3.6" customHeight="1" x14ac:dyDescent="0.25">
      <c r="A202" s="126"/>
      <c r="B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c r="BY202" s="126"/>
      <c r="BZ202" s="126"/>
      <c r="CA202" s="126"/>
      <c r="CB202" s="126"/>
      <c r="CC202" s="126"/>
      <c r="CD202" s="126"/>
    </row>
    <row r="203" spans="1:82" s="111" customFormat="1" ht="10.5" customHeight="1" x14ac:dyDescent="0.25">
      <c r="A203" s="134"/>
      <c r="BK203" s="135"/>
    </row>
    <row r="204" spans="1:82" s="111" customFormat="1" ht="10.5" customHeight="1" x14ac:dyDescent="0.25">
      <c r="AG204" s="113" t="s">
        <v>42</v>
      </c>
      <c r="AJ204" s="114" t="s">
        <v>43</v>
      </c>
      <c r="BJ204" s="113" t="s">
        <v>327</v>
      </c>
    </row>
    <row r="205" spans="1:82" s="111" customFormat="1" ht="10.5" customHeight="1" x14ac:dyDescent="0.25">
      <c r="A205" s="115"/>
      <c r="AG205" s="113" t="s">
        <v>328</v>
      </c>
      <c r="AJ205" s="114" t="s">
        <v>329</v>
      </c>
      <c r="BJ205" s="135" t="s">
        <v>215</v>
      </c>
    </row>
    <row r="206" spans="1:82" s="111" customFormat="1" ht="10.5" customHeight="1" x14ac:dyDescent="0.25">
      <c r="A206" s="116"/>
      <c r="AG206" s="113" t="s">
        <v>48</v>
      </c>
      <c r="AJ206" s="117" t="s">
        <v>49</v>
      </c>
      <c r="BJ206" s="116"/>
    </row>
    <row r="207" spans="1:82" ht="9.6" customHeight="1" x14ac:dyDescent="0.25"/>
    <row r="208" spans="1:82" ht="9.6" customHeight="1" x14ac:dyDescent="0.25">
      <c r="AG208" s="128" t="s">
        <v>330</v>
      </c>
      <c r="AJ208" s="262" t="s">
        <v>331</v>
      </c>
    </row>
    <row r="209" spans="1:82" ht="9.6" customHeight="1" x14ac:dyDescent="0.25">
      <c r="E209" s="118" t="s">
        <v>4</v>
      </c>
      <c r="F209" s="118"/>
      <c r="G209" s="118"/>
      <c r="H209" s="118"/>
      <c r="I209" s="118"/>
    </row>
    <row r="210" spans="1:82" ht="9.6" customHeight="1" x14ac:dyDescent="0.25">
      <c r="E210" s="263" t="s">
        <v>332</v>
      </c>
      <c r="F210" s="122"/>
      <c r="G210" s="122"/>
      <c r="H210" s="122"/>
      <c r="I210" s="122"/>
      <c r="K210" s="263" t="s">
        <v>333</v>
      </c>
      <c r="L210" s="122"/>
      <c r="M210" s="122"/>
      <c r="N210" s="122"/>
      <c r="O210" s="122"/>
      <c r="Q210" s="263" t="s">
        <v>334</v>
      </c>
      <c r="R210" s="122"/>
      <c r="S210" s="122"/>
      <c r="T210" s="122"/>
      <c r="U210" s="122"/>
      <c r="W210" s="263" t="s">
        <v>335</v>
      </c>
      <c r="X210" s="122"/>
      <c r="Y210" s="122"/>
      <c r="Z210" s="122"/>
      <c r="AA210" s="122"/>
      <c r="AC210" s="263" t="s">
        <v>336</v>
      </c>
      <c r="AD210" s="122"/>
      <c r="AE210" s="122"/>
      <c r="AF210" s="122"/>
      <c r="AG210" s="122"/>
      <c r="AH210" s="118"/>
      <c r="AJ210" s="263" t="s">
        <v>337</v>
      </c>
      <c r="AK210" s="122"/>
      <c r="AL210" s="122"/>
      <c r="AM210" s="122"/>
      <c r="AN210" s="122"/>
      <c r="AP210" s="263" t="s">
        <v>338</v>
      </c>
      <c r="AQ210" s="122"/>
      <c r="AR210" s="122"/>
      <c r="AS210" s="122"/>
      <c r="AT210" s="122"/>
      <c r="AV210" s="263" t="s">
        <v>339</v>
      </c>
      <c r="AW210" s="122"/>
      <c r="AX210" s="122"/>
      <c r="AY210" s="122"/>
      <c r="AZ210" s="122"/>
      <c r="BB210" s="122" t="s">
        <v>340</v>
      </c>
      <c r="BC210" s="122"/>
      <c r="BD210" s="122"/>
      <c r="BE210" s="122"/>
      <c r="BF210" s="122"/>
    </row>
    <row r="211" spans="1:82" ht="9.6" customHeight="1" x14ac:dyDescent="0.25"/>
    <row r="212" spans="1:82" ht="9.6" customHeight="1" x14ac:dyDescent="0.25">
      <c r="I212" s="123" t="s">
        <v>64</v>
      </c>
      <c r="O212" s="123" t="s">
        <v>64</v>
      </c>
      <c r="U212" s="123" t="s">
        <v>64</v>
      </c>
      <c r="AA212" s="123" t="s">
        <v>64</v>
      </c>
      <c r="AG212" s="123" t="s">
        <v>64</v>
      </c>
      <c r="AH212" s="123"/>
      <c r="AN212" s="123" t="s">
        <v>64</v>
      </c>
      <c r="AT212" s="123" t="s">
        <v>64</v>
      </c>
      <c r="AZ212" s="123" t="s">
        <v>64</v>
      </c>
      <c r="BF212" s="123" t="s">
        <v>64</v>
      </c>
      <c r="BN212" s="123" t="s">
        <v>61</v>
      </c>
      <c r="BV212" s="123" t="s">
        <v>341</v>
      </c>
      <c r="BZ212" s="123" t="s">
        <v>342</v>
      </c>
    </row>
    <row r="213" spans="1:82" ht="9.6" customHeight="1" x14ac:dyDescent="0.25">
      <c r="G213" s="123" t="s">
        <v>63</v>
      </c>
      <c r="I213" s="123" t="s">
        <v>343</v>
      </c>
      <c r="M213" s="123" t="s">
        <v>63</v>
      </c>
      <c r="O213" s="123" t="s">
        <v>343</v>
      </c>
      <c r="S213" s="123" t="s">
        <v>63</v>
      </c>
      <c r="U213" s="123" t="s">
        <v>343</v>
      </c>
      <c r="Y213" s="123" t="s">
        <v>63</v>
      </c>
      <c r="AA213" s="123" t="s">
        <v>343</v>
      </c>
      <c r="AE213" s="123" t="s">
        <v>63</v>
      </c>
      <c r="AG213" s="123" t="s">
        <v>343</v>
      </c>
      <c r="AH213" s="123"/>
      <c r="AL213" s="123" t="s">
        <v>63</v>
      </c>
      <c r="AN213" s="123" t="s">
        <v>343</v>
      </c>
      <c r="AR213" s="123" t="s">
        <v>63</v>
      </c>
      <c r="AT213" s="123" t="s">
        <v>343</v>
      </c>
      <c r="AX213" s="123" t="s">
        <v>63</v>
      </c>
      <c r="AZ213" s="123" t="s">
        <v>343</v>
      </c>
      <c r="BD213" s="123" t="s">
        <v>63</v>
      </c>
      <c r="BF213" s="123" t="s">
        <v>343</v>
      </c>
      <c r="BH213" s="123" t="s">
        <v>65</v>
      </c>
      <c r="BN213" s="123" t="s">
        <v>344</v>
      </c>
      <c r="BP213" s="123" t="s">
        <v>345</v>
      </c>
      <c r="BR213" s="123" t="s">
        <v>260</v>
      </c>
      <c r="BT213" s="123" t="s">
        <v>260</v>
      </c>
      <c r="BV213" s="123" t="s">
        <v>266</v>
      </c>
      <c r="BZ213" s="123" t="s">
        <v>346</v>
      </c>
      <c r="CB213" s="123" t="s">
        <v>347</v>
      </c>
    </row>
    <row r="214" spans="1:82" ht="9.6" customHeight="1" x14ac:dyDescent="0.25">
      <c r="A214" s="125" t="s">
        <v>71</v>
      </c>
      <c r="C214" s="125" t="s">
        <v>72</v>
      </c>
      <c r="E214" s="125" t="s">
        <v>73</v>
      </c>
      <c r="G214" s="125" t="s">
        <v>74</v>
      </c>
      <c r="I214" s="125" t="s">
        <v>348</v>
      </c>
      <c r="K214" s="125" t="s">
        <v>73</v>
      </c>
      <c r="M214" s="125" t="s">
        <v>74</v>
      </c>
      <c r="O214" s="125" t="s">
        <v>348</v>
      </c>
      <c r="Q214" s="125" t="s">
        <v>73</v>
      </c>
      <c r="S214" s="125" t="s">
        <v>74</v>
      </c>
      <c r="U214" s="125" t="s">
        <v>348</v>
      </c>
      <c r="W214" s="125" t="s">
        <v>73</v>
      </c>
      <c r="Y214" s="125" t="s">
        <v>74</v>
      </c>
      <c r="AA214" s="125" t="s">
        <v>348</v>
      </c>
      <c r="AC214" s="125" t="s">
        <v>73</v>
      </c>
      <c r="AE214" s="125" t="s">
        <v>74</v>
      </c>
      <c r="AG214" s="125" t="s">
        <v>348</v>
      </c>
      <c r="AH214" s="123"/>
      <c r="AJ214" s="125" t="s">
        <v>73</v>
      </c>
      <c r="AL214" s="125" t="s">
        <v>74</v>
      </c>
      <c r="AN214" s="125" t="s">
        <v>348</v>
      </c>
      <c r="AP214" s="125" t="s">
        <v>73</v>
      </c>
      <c r="AR214" s="125" t="s">
        <v>74</v>
      </c>
      <c r="AT214" s="125" t="s">
        <v>348</v>
      </c>
      <c r="AV214" s="125" t="s">
        <v>73</v>
      </c>
      <c r="AX214" s="125" t="s">
        <v>74</v>
      </c>
      <c r="AZ214" s="125" t="s">
        <v>348</v>
      </c>
      <c r="BB214" s="125" t="s">
        <v>73</v>
      </c>
      <c r="BD214" s="125" t="s">
        <v>74</v>
      </c>
      <c r="BF214" s="125" t="s">
        <v>348</v>
      </c>
      <c r="BH214" s="125" t="s">
        <v>349</v>
      </c>
      <c r="BJ214" s="125" t="s">
        <v>71</v>
      </c>
      <c r="BN214" s="264" t="s">
        <v>350</v>
      </c>
      <c r="BP214" s="264" t="s">
        <v>350</v>
      </c>
      <c r="BR214" s="264" t="s">
        <v>351</v>
      </c>
      <c r="BT214" s="264" t="s">
        <v>352</v>
      </c>
      <c r="BV214" s="264" t="s">
        <v>353</v>
      </c>
      <c r="BX214" s="264" t="s">
        <v>354</v>
      </c>
      <c r="BZ214" s="264" t="s">
        <v>355</v>
      </c>
      <c r="CB214" s="264" t="s">
        <v>356</v>
      </c>
      <c r="CD214" s="264" t="s">
        <v>340</v>
      </c>
    </row>
    <row r="215" spans="1:82" ht="8.85" customHeight="1" x14ac:dyDescent="0.25">
      <c r="E215" s="129"/>
      <c r="K215" s="129"/>
      <c r="Q215" s="129"/>
      <c r="X215" s="129"/>
      <c r="AD215" s="129"/>
      <c r="AJ215" s="129"/>
      <c r="AP215" s="129"/>
    </row>
    <row r="216" spans="1:82" ht="8.85" customHeight="1" x14ac:dyDescent="0.25">
      <c r="B216" s="94" t="s">
        <v>280</v>
      </c>
    </row>
    <row r="217" spans="1:82" ht="11.25" x14ac:dyDescent="0.25">
      <c r="A217" s="94">
        <v>1</v>
      </c>
      <c r="B217" s="123"/>
      <c r="C217" s="94" t="s">
        <v>216</v>
      </c>
      <c r="D217" s="126"/>
      <c r="E217" s="19">
        <v>2487769</v>
      </c>
      <c r="F217" s="126"/>
      <c r="G217" s="20">
        <f t="shared" ref="G217:G221" si="51">IFERROR(E217/$BL217,0)</f>
        <v>297.01158070678127</v>
      </c>
      <c r="H217" s="126"/>
      <c r="I217" s="20">
        <f>IF(G217,G217/G$255*100,0)</f>
        <v>142.64515531781174</v>
      </c>
      <c r="J217" s="126"/>
      <c r="K217" s="19">
        <v>0</v>
      </c>
      <c r="L217" s="126"/>
      <c r="M217" s="20">
        <f t="shared" ref="M217:M253" si="52">IFERROR(K217/$BL217,0)</f>
        <v>0</v>
      </c>
      <c r="N217" s="126"/>
      <c r="O217" s="20">
        <f>IF(M217,M217/M$255*100,0)</f>
        <v>0</v>
      </c>
      <c r="P217" s="126"/>
      <c r="Q217" s="19">
        <v>2835970</v>
      </c>
      <c r="R217" s="126"/>
      <c r="S217" s="20">
        <f t="shared" ref="S217:S253" si="53">IFERROR(Q217/$BL217,0)</f>
        <v>338.58285577841451</v>
      </c>
      <c r="T217" s="126"/>
      <c r="U217" s="20">
        <f>IF(S217,S217/S$255*100,0)</f>
        <v>86.598103184984737</v>
      </c>
      <c r="V217" s="126"/>
      <c r="W217" s="19">
        <v>3053246</v>
      </c>
      <c r="X217" s="126"/>
      <c r="Y217" s="20">
        <f t="shared" ref="Y217:Y253" si="54">IFERROR(W217/$BL217,0)</f>
        <v>364.52316141356255</v>
      </c>
      <c r="Z217" s="126"/>
      <c r="AA217" s="20">
        <f>IF(Y217,Y217/Y$255*100,0)</f>
        <v>98.725493134378851</v>
      </c>
      <c r="AB217" s="126"/>
      <c r="AC217" s="19">
        <v>4347</v>
      </c>
      <c r="AD217" s="126"/>
      <c r="AE217" s="20">
        <f t="shared" ref="AE217:AE253" si="55">IFERROR(AC217/$BL217,0)</f>
        <v>0.51898280802292263</v>
      </c>
      <c r="AF217" s="126"/>
      <c r="AG217" s="20">
        <f>IF(AE217,AE217/AE$255*100,0)</f>
        <v>11.263045041766368</v>
      </c>
      <c r="AH217" s="266"/>
      <c r="AI217" s="126"/>
      <c r="AJ217" s="19">
        <v>0</v>
      </c>
      <c r="AK217" s="126"/>
      <c r="AL217" s="20">
        <f t="shared" ref="AL217:AL253" si="56">IFERROR(AJ217/$BL217,0)</f>
        <v>0</v>
      </c>
      <c r="AM217" s="126"/>
      <c r="AN217" s="20">
        <f>IF(AL217,AL217/AL$255*100,0)</f>
        <v>0</v>
      </c>
      <c r="AO217" s="126"/>
      <c r="AP217" s="19">
        <v>2456031</v>
      </c>
      <c r="AQ217" s="126"/>
      <c r="AR217" s="20">
        <f t="shared" ref="AR217:AR253" si="57">IFERROR(AP217/$BL217,0)</f>
        <v>293.22242120343839</v>
      </c>
      <c r="AS217" s="126"/>
      <c r="AT217" s="20">
        <f>IF(AR217,AR217/AR$255*100,0)</f>
        <v>209.09377027003137</v>
      </c>
      <c r="AU217" s="126"/>
      <c r="AV217" s="19">
        <v>1109360</v>
      </c>
      <c r="AW217" s="126"/>
      <c r="AX217" s="20">
        <f t="shared" ref="AX217:AX253" si="58">IFERROR(AV217/$BL217,0)</f>
        <v>132.4450811843362</v>
      </c>
      <c r="AY217" s="126"/>
      <c r="AZ217" s="20">
        <f>IF(AX217,AX217/AX$255*100,0)</f>
        <v>115.49184243127353</v>
      </c>
      <c r="BA217" s="126"/>
      <c r="BB217" s="19">
        <v>0</v>
      </c>
      <c r="BC217" s="126"/>
      <c r="BD217" s="20">
        <f t="shared" ref="BD217:BD253" si="59">IFERROR(BB217/$BL217,0)</f>
        <v>0</v>
      </c>
      <c r="BE217" s="126"/>
      <c r="BF217" s="20">
        <f>IF(BD217,BD217/BD$255*100,0)</f>
        <v>0</v>
      </c>
      <c r="BG217" s="126"/>
      <c r="BH217" s="19">
        <f>(E217+K217+Q217+W217+AC217+AJ217+AP217+AV217+BB217)</f>
        <v>11946723</v>
      </c>
      <c r="BI217" s="126"/>
      <c r="BJ217" s="94">
        <v>1</v>
      </c>
      <c r="BK217" s="126"/>
      <c r="BL217" s="28">
        <v>8376</v>
      </c>
      <c r="BM217" s="126"/>
      <c r="BN217" s="28">
        <f>IF(E217,BL217,0)</f>
        <v>8376</v>
      </c>
      <c r="BO217" s="126"/>
      <c r="BP217" s="28">
        <f>IF(K217,BL217,0)</f>
        <v>0</v>
      </c>
      <c r="BQ217" s="126"/>
      <c r="BR217" s="28">
        <f>IF(Q217,BL217,0)</f>
        <v>8376</v>
      </c>
      <c r="BS217" s="126"/>
      <c r="BT217" s="28">
        <f>IF(W217,BL217,0)</f>
        <v>8376</v>
      </c>
      <c r="BU217" s="126"/>
      <c r="BV217" s="28">
        <f>IF(AC217,BL217,0)</f>
        <v>8376</v>
      </c>
      <c r="BW217" s="126"/>
      <c r="BX217" s="28">
        <f>IF(AJ217,BL217,0)</f>
        <v>0</v>
      </c>
      <c r="BY217" s="126"/>
      <c r="BZ217" s="28">
        <f>IF(AP217,BL217,0)</f>
        <v>8376</v>
      </c>
      <c r="CA217" s="126"/>
      <c r="CB217" s="28">
        <f>IF(AV217,BL217,0)</f>
        <v>8376</v>
      </c>
      <c r="CC217" s="126"/>
      <c r="CD217" s="28">
        <f>IF(BB217,$BL217,0)</f>
        <v>0</v>
      </c>
    </row>
    <row r="218" spans="1:82" ht="11.25" x14ac:dyDescent="0.25">
      <c r="A218" s="94">
        <v>2</v>
      </c>
      <c r="B218" s="123"/>
      <c r="C218" s="94" t="s">
        <v>217</v>
      </c>
      <c r="D218" s="126"/>
      <c r="E218" s="21">
        <v>2252924</v>
      </c>
      <c r="F218" s="126"/>
      <c r="G218" s="20">
        <f t="shared" si="51"/>
        <v>297.80885657633843</v>
      </c>
      <c r="H218" s="126"/>
      <c r="I218" s="20">
        <f>IF(G218,G218/G$255*100,0)</f>
        <v>143.02806139835411</v>
      </c>
      <c r="J218" s="126"/>
      <c r="K218" s="21">
        <v>0</v>
      </c>
      <c r="L218" s="126"/>
      <c r="M218" s="20">
        <f t="shared" si="52"/>
        <v>0</v>
      </c>
      <c r="N218" s="126"/>
      <c r="O218" s="20">
        <f>IF(M218,M218/M$255*100,0)</f>
        <v>0</v>
      </c>
      <c r="P218" s="126"/>
      <c r="Q218" s="21">
        <v>3403406</v>
      </c>
      <c r="R218" s="126"/>
      <c r="S218" s="20">
        <f t="shared" si="53"/>
        <v>449.88843357567748</v>
      </c>
      <c r="T218" s="126"/>
      <c r="U218" s="20">
        <f>IF(S218,S218/S$255*100,0)</f>
        <v>115.06632520701136</v>
      </c>
      <c r="V218" s="126"/>
      <c r="W218" s="21">
        <v>3318881</v>
      </c>
      <c r="X218" s="126"/>
      <c r="Y218" s="20">
        <f t="shared" si="54"/>
        <v>438.71526768010574</v>
      </c>
      <c r="Z218" s="126"/>
      <c r="AA218" s="20">
        <f>IF(Y218,Y218/Y$255*100,0)</f>
        <v>118.81928429277571</v>
      </c>
      <c r="AB218" s="126"/>
      <c r="AC218" s="21">
        <v>0</v>
      </c>
      <c r="AD218" s="126"/>
      <c r="AE218" s="20">
        <f t="shared" si="55"/>
        <v>0</v>
      </c>
      <c r="AF218" s="126"/>
      <c r="AG218" s="20">
        <f>IF(AE218,AE218/AE$255*100,0)</f>
        <v>0</v>
      </c>
      <c r="AH218" s="266"/>
      <c r="AI218" s="126"/>
      <c r="AJ218" s="21">
        <v>0</v>
      </c>
      <c r="AK218" s="126"/>
      <c r="AL218" s="20">
        <f t="shared" si="56"/>
        <v>0</v>
      </c>
      <c r="AM218" s="126"/>
      <c r="AN218" s="20">
        <f>IF(AL218,AL218/AL$255*100,0)</f>
        <v>0</v>
      </c>
      <c r="AO218" s="126"/>
      <c r="AP218" s="21">
        <v>277557</v>
      </c>
      <c r="AQ218" s="126"/>
      <c r="AR218" s="20">
        <f t="shared" si="57"/>
        <v>36.689623265036353</v>
      </c>
      <c r="AS218" s="126"/>
      <c r="AT218" s="20">
        <f>IF(AR218,AR218/AR$255*100,0)</f>
        <v>26.162977669947541</v>
      </c>
      <c r="AU218" s="126"/>
      <c r="AV218" s="21">
        <v>1978061</v>
      </c>
      <c r="AW218" s="126"/>
      <c r="AX218" s="20">
        <f t="shared" si="58"/>
        <v>261.47534699272967</v>
      </c>
      <c r="AY218" s="126"/>
      <c r="AZ218" s="20">
        <f>IF(AX218,AX218/AX$255*100,0)</f>
        <v>228.00597277385597</v>
      </c>
      <c r="BA218" s="126"/>
      <c r="BB218" s="21">
        <v>0</v>
      </c>
      <c r="BC218" s="126"/>
      <c r="BD218" s="20">
        <f t="shared" si="59"/>
        <v>0</v>
      </c>
      <c r="BE218" s="126"/>
      <c r="BF218" s="20">
        <f>IF(BD218,BD218/BD$255*100,0)</f>
        <v>0</v>
      </c>
      <c r="BG218" s="126"/>
      <c r="BH218" s="21">
        <f>(E218+K218+Q218+W218+AC218+AJ218+AP218+AV218+BB218)</f>
        <v>11230829</v>
      </c>
      <c r="BI218" s="126"/>
      <c r="BJ218" s="94">
        <v>2</v>
      </c>
      <c r="BK218" s="126"/>
      <c r="BL218" s="28">
        <v>7565</v>
      </c>
      <c r="BM218" s="126"/>
      <c r="BN218" s="28">
        <f>IF(E218,BL218,0)</f>
        <v>7565</v>
      </c>
      <c r="BO218" s="126"/>
      <c r="BP218" s="28">
        <f>IF(K218,BL218,0)</f>
        <v>0</v>
      </c>
      <c r="BQ218" s="126"/>
      <c r="BR218" s="28">
        <f>IF(Q218,BL218,0)</f>
        <v>7565</v>
      </c>
      <c r="BS218" s="126"/>
      <c r="BT218" s="28">
        <f>IF(W218,BL218,0)</f>
        <v>7565</v>
      </c>
      <c r="BU218" s="126"/>
      <c r="BV218" s="28">
        <f>IF(AC218,BL218,0)</f>
        <v>0</v>
      </c>
      <c r="BW218" s="126"/>
      <c r="BX218" s="28">
        <f>IF(AJ218,BL218,0)</f>
        <v>0</v>
      </c>
      <c r="BY218" s="126"/>
      <c r="BZ218" s="28">
        <f>IF(AP218,BL218,0)</f>
        <v>7565</v>
      </c>
      <c r="CA218" s="126"/>
      <c r="CB218" s="28">
        <f>IF(AV218,BL218,0)</f>
        <v>7565</v>
      </c>
      <c r="CC218" s="126"/>
      <c r="CD218" s="28">
        <f>IF(BB218,$BL218,0)</f>
        <v>0</v>
      </c>
    </row>
    <row r="219" spans="1:82" ht="11.25" x14ac:dyDescent="0.25">
      <c r="A219" s="94">
        <v>3</v>
      </c>
      <c r="B219" s="123"/>
      <c r="C219" s="94" t="s">
        <v>132</v>
      </c>
      <c r="D219" s="126"/>
      <c r="E219" s="21">
        <v>1101250</v>
      </c>
      <c r="F219" s="126"/>
      <c r="G219" s="20">
        <f t="shared" si="51"/>
        <v>165.42736968604476</v>
      </c>
      <c r="H219" s="126"/>
      <c r="I219" s="20">
        <f>IF(G219,G219/G$255*100,0)</f>
        <v>79.449470577980563</v>
      </c>
      <c r="J219" s="126"/>
      <c r="K219" s="21">
        <v>0</v>
      </c>
      <c r="L219" s="126"/>
      <c r="M219" s="20">
        <f t="shared" si="52"/>
        <v>0</v>
      </c>
      <c r="N219" s="126"/>
      <c r="O219" s="20">
        <f>IF(M219,M219/M$255*100,0)</f>
        <v>0</v>
      </c>
      <c r="P219" s="126"/>
      <c r="Q219" s="21">
        <v>2784540</v>
      </c>
      <c r="R219" s="126"/>
      <c r="S219" s="20">
        <f t="shared" si="53"/>
        <v>418.28751689950428</v>
      </c>
      <c r="T219" s="126"/>
      <c r="U219" s="20">
        <f>IF(S219,S219/S$255*100,0)</f>
        <v>106.98387390636339</v>
      </c>
      <c r="V219" s="126"/>
      <c r="W219" s="21">
        <v>5257594</v>
      </c>
      <c r="X219" s="126"/>
      <c r="Y219" s="20">
        <f t="shared" si="54"/>
        <v>789.78428721646389</v>
      </c>
      <c r="Z219" s="126"/>
      <c r="AA219" s="20">
        <f>IF(Y219,Y219/Y$255*100,0)</f>
        <v>213.90092997895374</v>
      </c>
      <c r="AB219" s="126"/>
      <c r="AC219" s="21">
        <v>19748</v>
      </c>
      <c r="AD219" s="126"/>
      <c r="AE219" s="20">
        <f t="shared" si="55"/>
        <v>2.9665014270692502</v>
      </c>
      <c r="AF219" s="126"/>
      <c r="AG219" s="20">
        <f>IF(AE219,AE219/AE$255*100,0)</f>
        <v>64.379472061566673</v>
      </c>
      <c r="AH219" s="266"/>
      <c r="AI219" s="126"/>
      <c r="AJ219" s="21">
        <v>0</v>
      </c>
      <c r="AK219" s="126"/>
      <c r="AL219" s="20">
        <f t="shared" si="56"/>
        <v>0</v>
      </c>
      <c r="AM219" s="126"/>
      <c r="AN219" s="20">
        <f>IF(AL219,AL219/AL$255*100,0)</f>
        <v>0</v>
      </c>
      <c r="AO219" s="126"/>
      <c r="AP219" s="21">
        <v>29446</v>
      </c>
      <c r="AQ219" s="126"/>
      <c r="AR219" s="20">
        <f t="shared" si="57"/>
        <v>4.4233138050172753</v>
      </c>
      <c r="AS219" s="126"/>
      <c r="AT219" s="20">
        <f>IF(AR219,AR219/AR$255*100,0)</f>
        <v>3.1542177326775827</v>
      </c>
      <c r="AU219" s="126"/>
      <c r="AV219" s="21">
        <v>2234416</v>
      </c>
      <c r="AW219" s="126"/>
      <c r="AX219" s="20">
        <f t="shared" si="58"/>
        <v>335.64909118221419</v>
      </c>
      <c r="AY219" s="126"/>
      <c r="AZ219" s="20">
        <f>IF(AX219,AX219/AX$255*100,0)</f>
        <v>292.68532741554918</v>
      </c>
      <c r="BA219" s="126"/>
      <c r="BB219" s="21">
        <v>0</v>
      </c>
      <c r="BC219" s="126"/>
      <c r="BD219" s="20">
        <f t="shared" si="59"/>
        <v>0</v>
      </c>
      <c r="BE219" s="126"/>
      <c r="BF219" s="20">
        <f>IF(BD219,BD219/BD$255*100,0)</f>
        <v>0</v>
      </c>
      <c r="BG219" s="126"/>
      <c r="BH219" s="21">
        <f>(E219+K219+Q219+W219+AC219+AJ219+AP219+AV219+BB219)</f>
        <v>11426994</v>
      </c>
      <c r="BI219" s="126"/>
      <c r="BJ219" s="94">
        <v>3</v>
      </c>
      <c r="BK219" s="126"/>
      <c r="BL219" s="28">
        <v>6657</v>
      </c>
      <c r="BM219" s="126"/>
      <c r="BN219" s="28">
        <f>IF(E219,BL219,0)</f>
        <v>6657</v>
      </c>
      <c r="BO219" s="126"/>
      <c r="BP219" s="28">
        <f>IF(K219,BL219,0)</f>
        <v>0</v>
      </c>
      <c r="BQ219" s="126"/>
      <c r="BR219" s="28">
        <f>IF(Q219,BL219,0)</f>
        <v>6657</v>
      </c>
      <c r="BS219" s="126"/>
      <c r="BT219" s="28">
        <f>IF(W219,BL219,0)</f>
        <v>6657</v>
      </c>
      <c r="BU219" s="126"/>
      <c r="BV219" s="28">
        <f>IF(AC219,BL219,0)</f>
        <v>6657</v>
      </c>
      <c r="BW219" s="126"/>
      <c r="BX219" s="28">
        <f>IF(AJ219,BL219,0)</f>
        <v>0</v>
      </c>
      <c r="BY219" s="126"/>
      <c r="BZ219" s="28">
        <f>IF(AP219,BL219,0)</f>
        <v>6657</v>
      </c>
      <c r="CA219" s="126"/>
      <c r="CB219" s="28">
        <f>IF(AV219,BL219,0)</f>
        <v>6657</v>
      </c>
      <c r="CC219" s="126"/>
      <c r="CD219" s="28">
        <f>IF(BB219,$BL219,0)</f>
        <v>0</v>
      </c>
    </row>
    <row r="220" spans="1:82" ht="11.25" x14ac:dyDescent="0.25">
      <c r="A220" s="94">
        <v>4</v>
      </c>
      <c r="B220" s="123"/>
      <c r="C220" s="94" t="s">
        <v>218</v>
      </c>
      <c r="D220" s="126"/>
      <c r="E220" s="21">
        <v>1271484</v>
      </c>
      <c r="F220" s="126"/>
      <c r="G220" s="20">
        <f t="shared" si="51"/>
        <v>277.98076082203761</v>
      </c>
      <c r="H220" s="126"/>
      <c r="I220" s="20">
        <f>IF(G220,G220/G$255*100,0)</f>
        <v>133.50526167519803</v>
      </c>
      <c r="J220" s="126"/>
      <c r="K220" s="21">
        <v>0</v>
      </c>
      <c r="L220" s="126"/>
      <c r="M220" s="20">
        <f t="shared" si="52"/>
        <v>0</v>
      </c>
      <c r="N220" s="126"/>
      <c r="O220" s="20">
        <f>IF(M220,M220/M$255*100,0)</f>
        <v>0</v>
      </c>
      <c r="P220" s="126"/>
      <c r="Q220" s="21">
        <v>861106</v>
      </c>
      <c r="R220" s="126"/>
      <c r="S220" s="20">
        <f t="shared" si="53"/>
        <v>188.26104066462614</v>
      </c>
      <c r="T220" s="126"/>
      <c r="U220" s="20">
        <f>IF(S220,S220/S$255*100,0)</f>
        <v>48.150840324465307</v>
      </c>
      <c r="V220" s="126"/>
      <c r="W220" s="21">
        <v>1217274</v>
      </c>
      <c r="X220" s="126"/>
      <c r="Y220" s="20">
        <f t="shared" si="54"/>
        <v>266.12898994315697</v>
      </c>
      <c r="Z220" s="126"/>
      <c r="AA220" s="20">
        <f>IF(Y220,Y220/Y$255*100,0)</f>
        <v>72.076944761498964</v>
      </c>
      <c r="AB220" s="126"/>
      <c r="AC220" s="21">
        <v>21353</v>
      </c>
      <c r="AD220" s="126"/>
      <c r="AE220" s="20">
        <f t="shared" si="55"/>
        <v>4.6683428071709665</v>
      </c>
      <c r="AF220" s="126"/>
      <c r="AG220" s="20">
        <f>IF(AE220,AE220/AE$255*100,0)</f>
        <v>101.31309649326626</v>
      </c>
      <c r="AH220" s="266"/>
      <c r="AI220" s="126"/>
      <c r="AJ220" s="21">
        <v>0</v>
      </c>
      <c r="AK220" s="126"/>
      <c r="AL220" s="20">
        <f t="shared" si="56"/>
        <v>0</v>
      </c>
      <c r="AM220" s="126"/>
      <c r="AN220" s="20">
        <f>IF(AL220,AL220/AL$255*100,0)</f>
        <v>0</v>
      </c>
      <c r="AO220" s="126"/>
      <c r="AP220" s="21">
        <v>10849</v>
      </c>
      <c r="AQ220" s="126"/>
      <c r="AR220" s="20">
        <f t="shared" si="57"/>
        <v>2.3718845649322255</v>
      </c>
      <c r="AS220" s="126"/>
      <c r="AT220" s="20">
        <f>IF(AR220,AR220/AR$255*100,0)</f>
        <v>1.691365497534322</v>
      </c>
      <c r="AU220" s="126"/>
      <c r="AV220" s="21">
        <v>151233</v>
      </c>
      <c r="AW220" s="126"/>
      <c r="AX220" s="20">
        <f t="shared" si="58"/>
        <v>33.063620463489286</v>
      </c>
      <c r="AY220" s="126"/>
      <c r="AZ220" s="20">
        <f>IF(AX220,AX220/AX$255*100,0)</f>
        <v>28.831410050344285</v>
      </c>
      <c r="BA220" s="126"/>
      <c r="BB220" s="21">
        <v>0</v>
      </c>
      <c r="BC220" s="126"/>
      <c r="BD220" s="20">
        <f t="shared" si="59"/>
        <v>0</v>
      </c>
      <c r="BE220" s="126"/>
      <c r="BF220" s="20">
        <f>IF(BD220,BD220/BD$255*100,0)</f>
        <v>0</v>
      </c>
      <c r="BG220" s="126"/>
      <c r="BH220" s="21">
        <f>(E220+K220+Q220+W220+AC220+AJ220+AP220+AV220+BB220)</f>
        <v>3533299</v>
      </c>
      <c r="BI220" s="126"/>
      <c r="BJ220" s="94">
        <v>4</v>
      </c>
      <c r="BK220" s="126"/>
      <c r="BL220" s="28">
        <v>4574</v>
      </c>
      <c r="BM220" s="126"/>
      <c r="BN220" s="28">
        <f>IF(E220,BL220,0)</f>
        <v>4574</v>
      </c>
      <c r="BO220" s="126"/>
      <c r="BP220" s="28">
        <f>IF(K220,BL220,0)</f>
        <v>0</v>
      </c>
      <c r="BQ220" s="126"/>
      <c r="BR220" s="28">
        <f>IF(Q220,BL220,0)</f>
        <v>4574</v>
      </c>
      <c r="BS220" s="126"/>
      <c r="BT220" s="28">
        <f>IF(W220,BL220,0)</f>
        <v>4574</v>
      </c>
      <c r="BU220" s="126"/>
      <c r="BV220" s="28">
        <f>IF(AC220,BL220,0)</f>
        <v>4574</v>
      </c>
      <c r="BW220" s="126"/>
      <c r="BX220" s="28">
        <f>IF(AJ220,BL220,0)</f>
        <v>0</v>
      </c>
      <c r="BY220" s="126"/>
      <c r="BZ220" s="28">
        <f>IF(AP220,BL220,0)</f>
        <v>4574</v>
      </c>
      <c r="CA220" s="126"/>
      <c r="CB220" s="28">
        <f>IF(AV220,BL220,0)</f>
        <v>4574</v>
      </c>
      <c r="CC220" s="126"/>
      <c r="CD220" s="28">
        <f>IF(BB220,$BL220,0)</f>
        <v>0</v>
      </c>
    </row>
    <row r="221" spans="1:82" ht="11.25" x14ac:dyDescent="0.25">
      <c r="A221" s="94">
        <v>5</v>
      </c>
      <c r="B221" s="123"/>
      <c r="C221" s="94" t="s">
        <v>219</v>
      </c>
      <c r="D221" s="126"/>
      <c r="E221" s="21">
        <v>0</v>
      </c>
      <c r="F221" s="126"/>
      <c r="G221" s="20">
        <f t="shared" si="51"/>
        <v>0</v>
      </c>
      <c r="H221" s="126"/>
      <c r="I221" s="20">
        <f>IF(G221,G221/G$255*100,0)</f>
        <v>0</v>
      </c>
      <c r="J221" s="126"/>
      <c r="K221" s="21">
        <v>0</v>
      </c>
      <c r="L221" s="126"/>
      <c r="M221" s="20">
        <f t="shared" si="52"/>
        <v>0</v>
      </c>
      <c r="N221" s="126"/>
      <c r="O221" s="20">
        <f>IF(M221,M221/M$255*100,0)</f>
        <v>0</v>
      </c>
      <c r="P221" s="126"/>
      <c r="Q221" s="21">
        <v>0</v>
      </c>
      <c r="R221" s="126"/>
      <c r="S221" s="20">
        <f t="shared" si="53"/>
        <v>0</v>
      </c>
      <c r="T221" s="126"/>
      <c r="U221" s="20">
        <f>IF(S221,S221/S$255*100,0)</f>
        <v>0</v>
      </c>
      <c r="V221" s="126"/>
      <c r="W221" s="21">
        <v>0</v>
      </c>
      <c r="X221" s="126"/>
      <c r="Y221" s="20">
        <f t="shared" si="54"/>
        <v>0</v>
      </c>
      <c r="Z221" s="126"/>
      <c r="AA221" s="20">
        <f>IF(Y221,Y221/Y$255*100,0)</f>
        <v>0</v>
      </c>
      <c r="AB221" s="126"/>
      <c r="AC221" s="21">
        <v>0</v>
      </c>
      <c r="AD221" s="126"/>
      <c r="AE221" s="20">
        <f t="shared" si="55"/>
        <v>0</v>
      </c>
      <c r="AF221" s="126"/>
      <c r="AG221" s="20">
        <f>IF(AE221,AE221/AE$255*100,0)</f>
        <v>0</v>
      </c>
      <c r="AH221" s="266"/>
      <c r="AI221" s="126"/>
      <c r="AJ221" s="21">
        <v>0</v>
      </c>
      <c r="AK221" s="126"/>
      <c r="AL221" s="20">
        <f t="shared" si="56"/>
        <v>0</v>
      </c>
      <c r="AM221" s="126"/>
      <c r="AN221" s="20">
        <f>IF(AL221,AL221/AL$255*100,0)</f>
        <v>0</v>
      </c>
      <c r="AO221" s="126"/>
      <c r="AP221" s="21">
        <v>0</v>
      </c>
      <c r="AQ221" s="126"/>
      <c r="AR221" s="20">
        <f t="shared" si="57"/>
        <v>0</v>
      </c>
      <c r="AS221" s="126"/>
      <c r="AT221" s="20">
        <f>IF(AR221,AR221/AR$255*100,0)</f>
        <v>0</v>
      </c>
      <c r="AU221" s="126"/>
      <c r="AV221" s="21">
        <v>0</v>
      </c>
      <c r="AW221" s="126"/>
      <c r="AX221" s="20">
        <f t="shared" si="58"/>
        <v>0</v>
      </c>
      <c r="AY221" s="126"/>
      <c r="AZ221" s="20">
        <f>IF(AX221,AX221/AX$255*100,0)</f>
        <v>0</v>
      </c>
      <c r="BA221" s="126"/>
      <c r="BB221" s="21">
        <v>0</v>
      </c>
      <c r="BC221" s="126"/>
      <c r="BD221" s="20">
        <f t="shared" si="59"/>
        <v>0</v>
      </c>
      <c r="BE221" s="126"/>
      <c r="BF221" s="20">
        <f>IF(BD221,BD221/BD$255*100,0)</f>
        <v>0</v>
      </c>
      <c r="BG221" s="126"/>
      <c r="BH221" s="21">
        <f>(E221+K221+Q221+W221+AC221+AJ221+AP221+AV221+BB221)</f>
        <v>0</v>
      </c>
      <c r="BI221" s="126"/>
      <c r="BJ221" s="94">
        <v>5</v>
      </c>
      <c r="BK221" s="126"/>
      <c r="BL221" s="28">
        <v>0</v>
      </c>
      <c r="BM221" s="126"/>
      <c r="BN221" s="28">
        <f>IF(E221,BL221,0)</f>
        <v>0</v>
      </c>
      <c r="BO221" s="126"/>
      <c r="BP221" s="28">
        <f>IF(K221,BL221,0)</f>
        <v>0</v>
      </c>
      <c r="BQ221" s="126"/>
      <c r="BR221" s="28">
        <f>IF(Q221,BL221,0)</f>
        <v>0</v>
      </c>
      <c r="BS221" s="126"/>
      <c r="BT221" s="28">
        <f>IF(W221,BL221,0)</f>
        <v>0</v>
      </c>
      <c r="BU221" s="126"/>
      <c r="BV221" s="28">
        <f>IF(AC221,BL221,0)</f>
        <v>0</v>
      </c>
      <c r="BW221" s="126"/>
      <c r="BX221" s="28">
        <f>IF(AJ221,BL221,0)</f>
        <v>0</v>
      </c>
      <c r="BY221" s="126"/>
      <c r="BZ221" s="28">
        <f>IF(AP221,BL221,0)</f>
        <v>0</v>
      </c>
      <c r="CA221" s="126"/>
      <c r="CB221" s="28">
        <f>IF(AV221,BL221,0)</f>
        <v>0</v>
      </c>
      <c r="CC221" s="126"/>
      <c r="CD221" s="28">
        <f>IF(BB221,$BL221,0)</f>
        <v>0</v>
      </c>
    </row>
    <row r="222" spans="1:82" ht="11.25" x14ac:dyDescent="0.25">
      <c r="A222" s="94">
        <v>6</v>
      </c>
      <c r="B222" s="123"/>
      <c r="C222" s="94" t="s">
        <v>220</v>
      </c>
      <c r="D222" s="126"/>
      <c r="E222" s="21">
        <v>4136623</v>
      </c>
      <c r="F222" s="126"/>
      <c r="G222" s="20">
        <f t="shared" ref="G222:G225" si="60">IFERROR(E222/$BL222,0)</f>
        <v>92.281778432159911</v>
      </c>
      <c r="H222" s="126"/>
      <c r="I222" s="20">
        <f>IF(G222,G222/G$255*100,0)</f>
        <v>44.319984379514111</v>
      </c>
      <c r="J222" s="126"/>
      <c r="K222" s="21">
        <v>0</v>
      </c>
      <c r="L222" s="126"/>
      <c r="M222" s="20">
        <f t="shared" si="52"/>
        <v>0</v>
      </c>
      <c r="N222" s="126"/>
      <c r="O222" s="20">
        <f>IF(M222,M222/M$255*100,0)</f>
        <v>0</v>
      </c>
      <c r="P222" s="126"/>
      <c r="Q222" s="21">
        <v>11580966</v>
      </c>
      <c r="R222" s="126"/>
      <c r="S222" s="20">
        <f t="shared" si="53"/>
        <v>258.35376790255657</v>
      </c>
      <c r="T222" s="126"/>
      <c r="U222" s="20">
        <f>IF(S222,S222/S$255*100,0)</f>
        <v>66.078201743614457</v>
      </c>
      <c r="V222" s="126"/>
      <c r="W222" s="21">
        <v>9243849</v>
      </c>
      <c r="X222" s="126"/>
      <c r="Y222" s="20">
        <f t="shared" si="54"/>
        <v>206.21623611297017</v>
      </c>
      <c r="Z222" s="126"/>
      <c r="AA222" s="20">
        <f>IF(Y222,Y222/Y$255*100,0)</f>
        <v>55.850496642299255</v>
      </c>
      <c r="AB222" s="126"/>
      <c r="AC222" s="21">
        <v>25982</v>
      </c>
      <c r="AD222" s="126"/>
      <c r="AE222" s="20">
        <f t="shared" si="55"/>
        <v>0.57961897113282468</v>
      </c>
      <c r="AF222" s="126"/>
      <c r="AG222" s="20">
        <f>IF(AE222,AE222/AE$255*100,0)</f>
        <v>12.578980417098789</v>
      </c>
      <c r="AH222" s="266"/>
      <c r="AI222" s="126"/>
      <c r="AJ222" s="21">
        <v>0</v>
      </c>
      <c r="AK222" s="126"/>
      <c r="AL222" s="20">
        <f t="shared" si="56"/>
        <v>0</v>
      </c>
      <c r="AM222" s="126"/>
      <c r="AN222" s="20">
        <f>IF(AL222,AL222/AL$255*100,0)</f>
        <v>0</v>
      </c>
      <c r="AO222" s="126"/>
      <c r="AP222" s="21">
        <v>3076455</v>
      </c>
      <c r="AQ222" s="126"/>
      <c r="AR222" s="20">
        <f t="shared" si="57"/>
        <v>68.63104002141614</v>
      </c>
      <c r="AS222" s="126"/>
      <c r="AT222" s="20">
        <f>IF(AR222,AR222/AR$255*100,0)</f>
        <v>48.940060097501991</v>
      </c>
      <c r="AU222" s="126"/>
      <c r="AV222" s="21">
        <v>4966814</v>
      </c>
      <c r="AW222" s="126"/>
      <c r="AX222" s="20">
        <f t="shared" si="58"/>
        <v>110.80207915049301</v>
      </c>
      <c r="AY222" s="126"/>
      <c r="AZ222" s="20">
        <f>IF(AX222,AX222/AX$255*100,0)</f>
        <v>96.61918851101629</v>
      </c>
      <c r="BA222" s="126"/>
      <c r="BB222" s="21">
        <v>0</v>
      </c>
      <c r="BC222" s="126"/>
      <c r="BD222" s="20">
        <f t="shared" si="59"/>
        <v>0</v>
      </c>
      <c r="BE222" s="126"/>
      <c r="BF222" s="20">
        <f>IF(BD222,BD222/BD$255*100,0)</f>
        <v>0</v>
      </c>
      <c r="BG222" s="126"/>
      <c r="BH222" s="21">
        <f>(E222+K222+Q222+W222+AC222+AJ222+AP222+AV222+BB222)</f>
        <v>33030689</v>
      </c>
      <c r="BI222" s="126"/>
      <c r="BJ222" s="94">
        <v>6</v>
      </c>
      <c r="BK222" s="126"/>
      <c r="BL222" s="28">
        <v>44826</v>
      </c>
      <c r="BM222" s="126"/>
      <c r="BN222" s="28">
        <f>IF(E222,BL222,0)</f>
        <v>44826</v>
      </c>
      <c r="BO222" s="126"/>
      <c r="BP222" s="28">
        <f>IF(K222,BL222,0)</f>
        <v>0</v>
      </c>
      <c r="BQ222" s="126"/>
      <c r="BR222" s="28">
        <f>IF(Q222,BL222,0)</f>
        <v>44826</v>
      </c>
      <c r="BS222" s="126"/>
      <c r="BT222" s="28">
        <f>IF(W222,BL222,0)</f>
        <v>44826</v>
      </c>
      <c r="BU222" s="126"/>
      <c r="BV222" s="28">
        <f>IF(AC222,BL222,0)</f>
        <v>44826</v>
      </c>
      <c r="BW222" s="126"/>
      <c r="BX222" s="28">
        <f>IF(AJ222,BL222,0)</f>
        <v>0</v>
      </c>
      <c r="BY222" s="126"/>
      <c r="BZ222" s="28">
        <f>IF(AP222,BL222,0)</f>
        <v>44826</v>
      </c>
      <c r="CA222" s="126"/>
      <c r="CB222" s="28">
        <f>IF(AV222,BL222,0)</f>
        <v>44826</v>
      </c>
      <c r="CC222" s="126"/>
      <c r="CD222" s="28">
        <f>IF(BB222,$BL222,0)</f>
        <v>0</v>
      </c>
    </row>
    <row r="223" spans="1:82" ht="11.25" x14ac:dyDescent="0.25">
      <c r="A223" s="94">
        <v>7</v>
      </c>
      <c r="B223" s="123"/>
      <c r="C223" s="94" t="s">
        <v>221</v>
      </c>
      <c r="D223" s="126"/>
      <c r="E223" s="21">
        <v>780421</v>
      </c>
      <c r="F223" s="126"/>
      <c r="G223" s="20">
        <f t="shared" si="60"/>
        <v>153.14383830455259</v>
      </c>
      <c r="H223" s="126"/>
      <c r="I223" s="20">
        <f>IF(G223,G223/G$255*100,0)</f>
        <v>73.550083632883712</v>
      </c>
      <c r="J223" s="126"/>
      <c r="K223" s="21">
        <v>0</v>
      </c>
      <c r="L223" s="126"/>
      <c r="M223" s="20">
        <f t="shared" si="52"/>
        <v>0</v>
      </c>
      <c r="N223" s="126"/>
      <c r="O223" s="20">
        <f>IF(M223,M223/M$255*100,0)</f>
        <v>0</v>
      </c>
      <c r="P223" s="126"/>
      <c r="Q223" s="21">
        <v>2291155</v>
      </c>
      <c r="R223" s="126"/>
      <c r="S223" s="20">
        <f t="shared" si="53"/>
        <v>449.598704866562</v>
      </c>
      <c r="T223" s="126"/>
      <c r="U223" s="20">
        <f>IF(S223,S223/S$255*100,0)</f>
        <v>114.99222235088786</v>
      </c>
      <c r="V223" s="126"/>
      <c r="W223" s="21">
        <v>1634295</v>
      </c>
      <c r="X223" s="126"/>
      <c r="Y223" s="20">
        <f t="shared" si="54"/>
        <v>320.70153061224488</v>
      </c>
      <c r="Z223" s="126"/>
      <c r="AA223" s="20">
        <f>IF(Y223,Y223/Y$255*100,0)</f>
        <v>86.857078260448688</v>
      </c>
      <c r="AB223" s="126"/>
      <c r="AC223" s="21">
        <v>12360</v>
      </c>
      <c r="AD223" s="126"/>
      <c r="AE223" s="20">
        <f t="shared" si="55"/>
        <v>2.4254317111459969</v>
      </c>
      <c r="AF223" s="126"/>
      <c r="AG223" s="20">
        <f>IF(AE223,AE223/AE$255*100,0)</f>
        <v>52.637093533856053</v>
      </c>
      <c r="AH223" s="266"/>
      <c r="AI223" s="126"/>
      <c r="AJ223" s="21">
        <v>0</v>
      </c>
      <c r="AK223" s="126"/>
      <c r="AL223" s="20">
        <f t="shared" si="56"/>
        <v>0</v>
      </c>
      <c r="AM223" s="126"/>
      <c r="AN223" s="20">
        <f>IF(AL223,AL223/AL$255*100,0)</f>
        <v>0</v>
      </c>
      <c r="AO223" s="126"/>
      <c r="AP223" s="21">
        <v>2373921</v>
      </c>
      <c r="AQ223" s="126"/>
      <c r="AR223" s="20">
        <f t="shared" si="57"/>
        <v>465.84007064364209</v>
      </c>
      <c r="AS223" s="126"/>
      <c r="AT223" s="20">
        <f>IF(AR223,AR223/AR$255*100,0)</f>
        <v>332.18556860001371</v>
      </c>
      <c r="AU223" s="126"/>
      <c r="AV223" s="21">
        <v>460047</v>
      </c>
      <c r="AW223" s="126"/>
      <c r="AX223" s="20">
        <f t="shared" si="58"/>
        <v>90.276098901098905</v>
      </c>
      <c r="AY223" s="126"/>
      <c r="AZ223" s="20">
        <f>IF(AX223,AX223/AX$255*100,0)</f>
        <v>78.720575323478627</v>
      </c>
      <c r="BA223" s="126"/>
      <c r="BB223" s="21">
        <v>0</v>
      </c>
      <c r="BC223" s="126"/>
      <c r="BD223" s="20">
        <f t="shared" si="59"/>
        <v>0</v>
      </c>
      <c r="BE223" s="126"/>
      <c r="BF223" s="20">
        <f>IF(BD223,BD223/BD$255*100,0)</f>
        <v>0</v>
      </c>
      <c r="BG223" s="126"/>
      <c r="BH223" s="21">
        <f>(E223+K223+Q223+W223+AC223+AJ223+AP223+AV223+BB223)</f>
        <v>7552199</v>
      </c>
      <c r="BI223" s="126"/>
      <c r="BJ223" s="94">
        <v>8</v>
      </c>
      <c r="BK223" s="126"/>
      <c r="BL223" s="28">
        <v>5096</v>
      </c>
      <c r="BM223" s="126"/>
      <c r="BN223" s="28">
        <f>IF(E223,BL223,0)</f>
        <v>5096</v>
      </c>
      <c r="BO223" s="126"/>
      <c r="BP223" s="28">
        <f>IF(K223,BL223,0)</f>
        <v>0</v>
      </c>
      <c r="BQ223" s="126"/>
      <c r="BR223" s="28">
        <f>IF(Q223,BL223,0)</f>
        <v>5096</v>
      </c>
      <c r="BS223" s="126"/>
      <c r="BT223" s="28">
        <f>IF(W223,BL223,0)</f>
        <v>5096</v>
      </c>
      <c r="BU223" s="126"/>
      <c r="BV223" s="28">
        <f>IF(AC223,BL223,0)</f>
        <v>5096</v>
      </c>
      <c r="BW223" s="126"/>
      <c r="BX223" s="28">
        <f>IF(AJ223,BL223,0)</f>
        <v>0</v>
      </c>
      <c r="BY223" s="126"/>
      <c r="BZ223" s="28">
        <f>IF(AP223,BL223,0)</f>
        <v>5096</v>
      </c>
      <c r="CA223" s="126"/>
      <c r="CB223" s="28">
        <f>IF(AV223,BL223,0)</f>
        <v>5096</v>
      </c>
      <c r="CC223" s="126"/>
      <c r="CD223" s="28">
        <f>IF(BB223,$BL223,0)</f>
        <v>0</v>
      </c>
    </row>
    <row r="224" spans="1:82" ht="11.25" x14ac:dyDescent="0.25">
      <c r="A224" s="94">
        <v>8</v>
      </c>
      <c r="B224" s="123"/>
      <c r="C224" s="94" t="s">
        <v>222</v>
      </c>
      <c r="D224" s="126"/>
      <c r="E224" s="21">
        <v>936495</v>
      </c>
      <c r="F224" s="126"/>
      <c r="G224" s="20">
        <f t="shared" si="60"/>
        <v>141.97922983626441</v>
      </c>
      <c r="H224" s="126"/>
      <c r="I224" s="20">
        <f>IF(G224,G224/G$255*100,0)</f>
        <v>68.188079547952881</v>
      </c>
      <c r="J224" s="126"/>
      <c r="K224" s="21">
        <v>0</v>
      </c>
      <c r="L224" s="126"/>
      <c r="M224" s="20">
        <f t="shared" si="52"/>
        <v>0</v>
      </c>
      <c r="N224" s="126"/>
      <c r="O224" s="20">
        <f>IF(M224,M224/M$255*100,0)</f>
        <v>0</v>
      </c>
      <c r="P224" s="126"/>
      <c r="Q224" s="21">
        <v>1040857</v>
      </c>
      <c r="R224" s="126"/>
      <c r="S224" s="20">
        <f t="shared" si="53"/>
        <v>157.80124317768343</v>
      </c>
      <c r="T224" s="126"/>
      <c r="U224" s="20">
        <f>IF(S224,S224/S$255*100,0)</f>
        <v>40.360248920468514</v>
      </c>
      <c r="V224" s="126"/>
      <c r="W224" s="21">
        <v>3549535</v>
      </c>
      <c r="X224" s="126"/>
      <c r="Y224" s="20">
        <f t="shared" si="54"/>
        <v>538.13447543966038</v>
      </c>
      <c r="Z224" s="126"/>
      <c r="AA224" s="20">
        <f>IF(Y224,Y224/Y$255*100,0)</f>
        <v>145.74544798297714</v>
      </c>
      <c r="AB224" s="126"/>
      <c r="AC224" s="21">
        <v>0</v>
      </c>
      <c r="AD224" s="126"/>
      <c r="AE224" s="20">
        <f t="shared" si="55"/>
        <v>0</v>
      </c>
      <c r="AF224" s="126"/>
      <c r="AG224" s="20">
        <f>IF(AE224,AE224/AE$255*100,0)</f>
        <v>0</v>
      </c>
      <c r="AH224" s="266"/>
      <c r="AI224" s="126"/>
      <c r="AJ224" s="21">
        <v>0</v>
      </c>
      <c r="AK224" s="126"/>
      <c r="AL224" s="20">
        <f t="shared" si="56"/>
        <v>0</v>
      </c>
      <c r="AM224" s="126"/>
      <c r="AN224" s="20">
        <f>IF(AL224,AL224/AL$255*100,0)</f>
        <v>0</v>
      </c>
      <c r="AO224" s="126"/>
      <c r="AP224" s="21">
        <v>1094681</v>
      </c>
      <c r="AQ224" s="126"/>
      <c r="AR224" s="20">
        <f t="shared" si="57"/>
        <v>165.96134020618555</v>
      </c>
      <c r="AS224" s="126"/>
      <c r="AT224" s="20">
        <f>IF(AR224,AR224/AR$255*100,0)</f>
        <v>118.34525545610552</v>
      </c>
      <c r="AU224" s="126"/>
      <c r="AV224" s="21">
        <v>650885</v>
      </c>
      <c r="AW224" s="126"/>
      <c r="AX224" s="20">
        <f t="shared" si="58"/>
        <v>98.678744693753785</v>
      </c>
      <c r="AY224" s="126"/>
      <c r="AZ224" s="20">
        <f>IF(AX224,AX224/AX$255*100,0)</f>
        <v>86.047665429153838</v>
      </c>
      <c r="BA224" s="126"/>
      <c r="BB224" s="21">
        <v>0</v>
      </c>
      <c r="BC224" s="126"/>
      <c r="BD224" s="20">
        <f t="shared" si="59"/>
        <v>0</v>
      </c>
      <c r="BE224" s="126"/>
      <c r="BF224" s="20">
        <f>IF(BD224,BD224/BD$255*100,0)</f>
        <v>0</v>
      </c>
      <c r="BG224" s="126"/>
      <c r="BH224" s="21">
        <f>(E224+K224+Q224+W224+AC224+AJ224+AP224+AV224+BB224)</f>
        <v>7272453</v>
      </c>
      <c r="BI224" s="126"/>
      <c r="BJ224" s="94">
        <v>9</v>
      </c>
      <c r="BK224" s="126"/>
      <c r="BL224" s="28">
        <v>6596</v>
      </c>
      <c r="BM224" s="126"/>
      <c r="BN224" s="28">
        <f>IF(E224,BL224,0)</f>
        <v>6596</v>
      </c>
      <c r="BO224" s="126"/>
      <c r="BP224" s="28">
        <f>IF(K224,BL224,0)</f>
        <v>0</v>
      </c>
      <c r="BQ224" s="126"/>
      <c r="BR224" s="28">
        <f>IF(Q224,BL224,0)</f>
        <v>6596</v>
      </c>
      <c r="BS224" s="126"/>
      <c r="BT224" s="28">
        <f>IF(W224,BL224,0)</f>
        <v>6596</v>
      </c>
      <c r="BU224" s="126"/>
      <c r="BV224" s="28">
        <f>IF(AC224,BL224,0)</f>
        <v>0</v>
      </c>
      <c r="BW224" s="126"/>
      <c r="BX224" s="28">
        <f>IF(AJ224,BL224,0)</f>
        <v>0</v>
      </c>
      <c r="BY224" s="126"/>
      <c r="BZ224" s="28">
        <f>IF(AP224,BL224,0)</f>
        <v>6596</v>
      </c>
      <c r="CA224" s="126"/>
      <c r="CB224" s="28">
        <f>IF(AV224,BL224,0)</f>
        <v>6596</v>
      </c>
      <c r="CC224" s="126"/>
      <c r="CD224" s="28">
        <f>IF(BB224,$BL224,0)</f>
        <v>0</v>
      </c>
    </row>
    <row r="225" spans="1:82" ht="11.25" x14ac:dyDescent="0.25">
      <c r="A225" s="94">
        <v>9</v>
      </c>
      <c r="B225" s="123"/>
      <c r="C225" s="94" t="s">
        <v>223</v>
      </c>
      <c r="D225" s="126"/>
      <c r="E225" s="21">
        <v>1025512</v>
      </c>
      <c r="F225" s="126"/>
      <c r="G225" s="20">
        <f t="shared" si="60"/>
        <v>245.92613908872903</v>
      </c>
      <c r="H225" s="126"/>
      <c r="I225" s="20">
        <f>IF(G225,G225/G$255*100,0)</f>
        <v>118.11045287710084</v>
      </c>
      <c r="J225" s="126"/>
      <c r="K225" s="21">
        <v>0</v>
      </c>
      <c r="L225" s="126"/>
      <c r="M225" s="20">
        <f t="shared" si="52"/>
        <v>0</v>
      </c>
      <c r="N225" s="126"/>
      <c r="O225" s="20">
        <f>IF(M225,M225/M$255*100,0)</f>
        <v>0</v>
      </c>
      <c r="P225" s="126"/>
      <c r="Q225" s="21">
        <v>795162</v>
      </c>
      <c r="R225" s="126"/>
      <c r="S225" s="20">
        <f t="shared" si="53"/>
        <v>190.68633093525179</v>
      </c>
      <c r="T225" s="126"/>
      <c r="U225" s="20">
        <f>IF(S225,S225/S$255*100,0)</f>
        <v>48.771147978927971</v>
      </c>
      <c r="V225" s="126"/>
      <c r="W225" s="21">
        <v>689306</v>
      </c>
      <c r="X225" s="126"/>
      <c r="Y225" s="20">
        <f t="shared" si="54"/>
        <v>165.30119904076739</v>
      </c>
      <c r="Z225" s="126"/>
      <c r="AA225" s="20">
        <f>IF(Y225,Y225/Y$255*100,0)</f>
        <v>44.769287986309791</v>
      </c>
      <c r="AB225" s="126"/>
      <c r="AC225" s="21">
        <v>17624</v>
      </c>
      <c r="AD225" s="126"/>
      <c r="AE225" s="20">
        <f t="shared" si="55"/>
        <v>4.226378896882494</v>
      </c>
      <c r="AF225" s="126"/>
      <c r="AG225" s="20">
        <f>IF(AE225,AE225/AE$255*100,0)</f>
        <v>91.721527463499115</v>
      </c>
      <c r="AH225" s="266"/>
      <c r="AI225" s="126"/>
      <c r="AJ225" s="21">
        <v>0</v>
      </c>
      <c r="AK225" s="126"/>
      <c r="AL225" s="20">
        <f t="shared" si="56"/>
        <v>0</v>
      </c>
      <c r="AM225" s="126"/>
      <c r="AN225" s="20">
        <f>IF(AL225,AL225/AL$255*100,0)</f>
        <v>0</v>
      </c>
      <c r="AO225" s="126"/>
      <c r="AP225" s="21">
        <v>223653</v>
      </c>
      <c r="AQ225" s="126"/>
      <c r="AR225" s="20">
        <f t="shared" si="57"/>
        <v>53.633812949640287</v>
      </c>
      <c r="AS225" s="126"/>
      <c r="AT225" s="20">
        <f>IF(AR225,AR225/AR$255*100,0)</f>
        <v>38.245697984388713</v>
      </c>
      <c r="AU225" s="126"/>
      <c r="AV225" s="21">
        <v>871610</v>
      </c>
      <c r="AW225" s="126"/>
      <c r="AX225" s="20">
        <f t="shared" si="58"/>
        <v>209.01918465227817</v>
      </c>
      <c r="AY225" s="126"/>
      <c r="AZ225" s="20">
        <f>IF(AX225,AX225/AX$255*100,0)</f>
        <v>182.26430550015115</v>
      </c>
      <c r="BA225" s="126"/>
      <c r="BB225" s="21">
        <v>0</v>
      </c>
      <c r="BC225" s="126"/>
      <c r="BD225" s="20">
        <f t="shared" si="59"/>
        <v>0</v>
      </c>
      <c r="BE225" s="126"/>
      <c r="BF225" s="20">
        <f>IF(BD225,BD225/BD$255*100,0)</f>
        <v>0</v>
      </c>
      <c r="BG225" s="126"/>
      <c r="BH225" s="21">
        <f>(E225+K225+Q225+W225+AC225+AJ225+AP225+AV225+BB225)</f>
        <v>3622867</v>
      </c>
      <c r="BI225" s="126"/>
      <c r="BJ225" s="94">
        <v>10</v>
      </c>
      <c r="BK225" s="126"/>
      <c r="BL225" s="28">
        <v>4170</v>
      </c>
      <c r="BM225" s="126"/>
      <c r="BN225" s="28">
        <f>IF(E225,BL225,0)</f>
        <v>4170</v>
      </c>
      <c r="BO225" s="126"/>
      <c r="BP225" s="28">
        <f>IF(K225,BL225,0)</f>
        <v>0</v>
      </c>
      <c r="BQ225" s="126"/>
      <c r="BR225" s="28">
        <f>IF(Q225,BL225,0)</f>
        <v>4170</v>
      </c>
      <c r="BS225" s="126"/>
      <c r="BT225" s="28">
        <f>IF(W225,BL225,0)</f>
        <v>4170</v>
      </c>
      <c r="BU225" s="126"/>
      <c r="BV225" s="28">
        <f>IF(AC225,BL225,0)</f>
        <v>4170</v>
      </c>
      <c r="BW225" s="126"/>
      <c r="BX225" s="28">
        <f>IF(AJ225,BL225,0)</f>
        <v>0</v>
      </c>
      <c r="BY225" s="126"/>
      <c r="BZ225" s="28">
        <f>IF(AP225,BL225,0)</f>
        <v>4170</v>
      </c>
      <c r="CA225" s="126"/>
      <c r="CB225" s="28">
        <f>IF(AV225,BL225,0)</f>
        <v>4170</v>
      </c>
      <c r="CC225" s="126"/>
      <c r="CD225" s="28">
        <f>IF(BB225,$BL225,0)</f>
        <v>0</v>
      </c>
    </row>
    <row r="226" spans="1:82" ht="11.25" x14ac:dyDescent="0.25">
      <c r="A226" s="94">
        <v>10</v>
      </c>
      <c r="B226" s="123"/>
      <c r="C226" s="94" t="s">
        <v>224</v>
      </c>
      <c r="D226" s="126"/>
      <c r="E226" s="21">
        <v>3920416</v>
      </c>
      <c r="F226" s="126"/>
      <c r="G226" s="20">
        <f t="shared" ref="G226:G230" si="61">IFERROR(E226/$BL226,0)</f>
        <v>167.91228370738392</v>
      </c>
      <c r="H226" s="126"/>
      <c r="I226" s="20">
        <f>IF(G226,G226/G$255*100,0)</f>
        <v>80.642895244055353</v>
      </c>
      <c r="J226" s="126"/>
      <c r="K226" s="21">
        <v>0</v>
      </c>
      <c r="L226" s="126"/>
      <c r="M226" s="20">
        <f t="shared" si="52"/>
        <v>0</v>
      </c>
      <c r="N226" s="126"/>
      <c r="O226" s="20">
        <f>IF(M226,M226/M$255*100,0)</f>
        <v>0</v>
      </c>
      <c r="P226" s="126"/>
      <c r="Q226" s="21">
        <v>12478821</v>
      </c>
      <c r="R226" s="126"/>
      <c r="S226" s="20">
        <f t="shared" si="53"/>
        <v>534.4706612986123</v>
      </c>
      <c r="T226" s="126"/>
      <c r="U226" s="20">
        <f>IF(S226,S226/S$255*100,0)</f>
        <v>136.69961336369289</v>
      </c>
      <c r="V226" s="126"/>
      <c r="W226" s="21">
        <v>8139408</v>
      </c>
      <c r="X226" s="126"/>
      <c r="Y226" s="20">
        <f t="shared" si="54"/>
        <v>348.61264348124035</v>
      </c>
      <c r="Z226" s="126"/>
      <c r="AA226" s="20">
        <f>IF(Y226,Y226/Y$255*100,0)</f>
        <v>94.416374002412923</v>
      </c>
      <c r="AB226" s="126"/>
      <c r="AC226" s="21">
        <v>65511</v>
      </c>
      <c r="AD226" s="126"/>
      <c r="AE226" s="20">
        <f t="shared" si="55"/>
        <v>2.8058506081891381</v>
      </c>
      <c r="AF226" s="126"/>
      <c r="AG226" s="20">
        <f>IF(AE226,AE226/AE$255*100,0)</f>
        <v>60.893003182305783</v>
      </c>
      <c r="AH226" s="266"/>
      <c r="AI226" s="126"/>
      <c r="AJ226" s="21">
        <v>0</v>
      </c>
      <c r="AK226" s="126"/>
      <c r="AL226" s="20">
        <f t="shared" si="56"/>
        <v>0</v>
      </c>
      <c r="AM226" s="126"/>
      <c r="AN226" s="20">
        <f>IF(AL226,AL226/AL$255*100,0)</f>
        <v>0</v>
      </c>
      <c r="AO226" s="126"/>
      <c r="AP226" s="21">
        <v>5249857</v>
      </c>
      <c r="AQ226" s="126"/>
      <c r="AR226" s="20">
        <f t="shared" si="57"/>
        <v>224.85253554908343</v>
      </c>
      <c r="AS226" s="126"/>
      <c r="AT226" s="20">
        <f>IF(AR226,AR226/AR$255*100,0)</f>
        <v>160.33993655660737</v>
      </c>
      <c r="AU226" s="126"/>
      <c r="AV226" s="21">
        <v>1546179</v>
      </c>
      <c r="AW226" s="126"/>
      <c r="AX226" s="20">
        <f t="shared" si="58"/>
        <v>66.223188281651531</v>
      </c>
      <c r="AY226" s="126"/>
      <c r="AZ226" s="20">
        <f>IF(AX226,AX226/AX$255*100,0)</f>
        <v>57.746485999553954</v>
      </c>
      <c r="BA226" s="126"/>
      <c r="BB226" s="21">
        <v>0</v>
      </c>
      <c r="BC226" s="126"/>
      <c r="BD226" s="20">
        <f t="shared" si="59"/>
        <v>0</v>
      </c>
      <c r="BE226" s="126"/>
      <c r="BF226" s="20">
        <f>IF(BD226,BD226/BD$255*100,0)</f>
        <v>0</v>
      </c>
      <c r="BG226" s="126"/>
      <c r="BH226" s="21">
        <f>(E226+K226+Q226+W226+AC226+AJ226+AP226+AV226+BB226)</f>
        <v>31400192</v>
      </c>
      <c r="BI226" s="126"/>
      <c r="BJ226" s="94">
        <v>11</v>
      </c>
      <c r="BK226" s="126"/>
      <c r="BL226" s="28">
        <v>23348</v>
      </c>
      <c r="BM226" s="126"/>
      <c r="BN226" s="28">
        <f>IF(E226,BL226,0)</f>
        <v>23348</v>
      </c>
      <c r="BO226" s="126"/>
      <c r="BP226" s="28">
        <f>IF(K226,BL226,0)</f>
        <v>0</v>
      </c>
      <c r="BQ226" s="126"/>
      <c r="BR226" s="28">
        <f>IF(Q226,BL226,0)</f>
        <v>23348</v>
      </c>
      <c r="BS226" s="126"/>
      <c r="BT226" s="28">
        <f>IF(W226,BL226,0)</f>
        <v>23348</v>
      </c>
      <c r="BU226" s="126"/>
      <c r="BV226" s="28">
        <f>IF(AC226,BL226,0)</f>
        <v>23348</v>
      </c>
      <c r="BW226" s="126"/>
      <c r="BX226" s="28">
        <f>IF(AJ226,BL226,0)</f>
        <v>0</v>
      </c>
      <c r="BY226" s="126"/>
      <c r="BZ226" s="28">
        <f>IF(AP226,BL226,0)</f>
        <v>23348</v>
      </c>
      <c r="CA226" s="126"/>
      <c r="CB226" s="28">
        <f>IF(AV226,BL226,0)</f>
        <v>23348</v>
      </c>
      <c r="CC226" s="126"/>
      <c r="CD226" s="28">
        <f>IF(BB226,$BL226,0)</f>
        <v>0</v>
      </c>
    </row>
    <row r="227" spans="1:82" ht="11.25" x14ac:dyDescent="0.25">
      <c r="A227" s="94">
        <v>11</v>
      </c>
      <c r="B227" s="123"/>
      <c r="C227" s="94" t="s">
        <v>225</v>
      </c>
      <c r="D227" s="126"/>
      <c r="E227" s="21">
        <v>0</v>
      </c>
      <c r="F227" s="126"/>
      <c r="G227" s="20">
        <f t="shared" si="61"/>
        <v>0</v>
      </c>
      <c r="H227" s="126"/>
      <c r="I227" s="20">
        <f>IF(G227,G227/G$255*100,0)</f>
        <v>0</v>
      </c>
      <c r="J227" s="126"/>
      <c r="K227" s="21">
        <v>0</v>
      </c>
      <c r="L227" s="126"/>
      <c r="M227" s="20">
        <f t="shared" si="52"/>
        <v>0</v>
      </c>
      <c r="N227" s="126"/>
      <c r="O227" s="20">
        <f>IF(M227,M227/M$255*100,0)</f>
        <v>0</v>
      </c>
      <c r="P227" s="126"/>
      <c r="Q227" s="21">
        <v>0</v>
      </c>
      <c r="R227" s="126"/>
      <c r="S227" s="20">
        <f t="shared" si="53"/>
        <v>0</v>
      </c>
      <c r="T227" s="126"/>
      <c r="U227" s="20">
        <f>IF(S227,S227/S$255*100,0)</f>
        <v>0</v>
      </c>
      <c r="V227" s="126"/>
      <c r="W227" s="21">
        <v>0</v>
      </c>
      <c r="X227" s="126"/>
      <c r="Y227" s="20">
        <f t="shared" si="54"/>
        <v>0</v>
      </c>
      <c r="Z227" s="126"/>
      <c r="AA227" s="20">
        <f>IF(Y227,Y227/Y$255*100,0)</f>
        <v>0</v>
      </c>
      <c r="AB227" s="126"/>
      <c r="AC227" s="21">
        <v>0</v>
      </c>
      <c r="AD227" s="126"/>
      <c r="AE227" s="20">
        <f t="shared" si="55"/>
        <v>0</v>
      </c>
      <c r="AF227" s="126"/>
      <c r="AG227" s="20">
        <f>IF(AE227,AE227/AE$255*100,0)</f>
        <v>0</v>
      </c>
      <c r="AH227" s="266"/>
      <c r="AI227" s="126"/>
      <c r="AJ227" s="21">
        <v>0</v>
      </c>
      <c r="AK227" s="126"/>
      <c r="AL227" s="20">
        <f t="shared" si="56"/>
        <v>0</v>
      </c>
      <c r="AM227" s="126"/>
      <c r="AN227" s="20">
        <f>IF(AL227,AL227/AL$255*100,0)</f>
        <v>0</v>
      </c>
      <c r="AO227" s="126"/>
      <c r="AP227" s="21">
        <v>0</v>
      </c>
      <c r="AQ227" s="126"/>
      <c r="AR227" s="20">
        <f t="shared" si="57"/>
        <v>0</v>
      </c>
      <c r="AS227" s="126"/>
      <c r="AT227" s="20">
        <f>IF(AR227,AR227/AR$255*100,0)</f>
        <v>0</v>
      </c>
      <c r="AU227" s="126"/>
      <c r="AV227" s="21">
        <v>0</v>
      </c>
      <c r="AW227" s="126"/>
      <c r="AX227" s="20">
        <f t="shared" si="58"/>
        <v>0</v>
      </c>
      <c r="AY227" s="126"/>
      <c r="AZ227" s="20">
        <f>IF(AX227,AX227/AX$255*100,0)</f>
        <v>0</v>
      </c>
      <c r="BA227" s="126"/>
      <c r="BB227" s="21">
        <v>0</v>
      </c>
      <c r="BC227" s="126"/>
      <c r="BD227" s="20">
        <f t="shared" si="59"/>
        <v>0</v>
      </c>
      <c r="BE227" s="126"/>
      <c r="BF227" s="20">
        <f>IF(BD227,BD227/BD$255*100,0)</f>
        <v>0</v>
      </c>
      <c r="BG227" s="126"/>
      <c r="BH227" s="21">
        <f>(E227+K227+Q227+W227+AC227+AJ227+AP227+AV227+BB227)</f>
        <v>0</v>
      </c>
      <c r="BI227" s="126"/>
      <c r="BJ227" s="94">
        <v>12</v>
      </c>
      <c r="BK227" s="126"/>
      <c r="BL227" s="28">
        <v>0</v>
      </c>
      <c r="BM227" s="126"/>
      <c r="BN227" s="28">
        <f>IF(E227,BL227,0)</f>
        <v>0</v>
      </c>
      <c r="BO227" s="126"/>
      <c r="BP227" s="28">
        <f>IF(K227,BL227,0)</f>
        <v>0</v>
      </c>
      <c r="BQ227" s="126"/>
      <c r="BR227" s="28">
        <f>IF(Q227,BL227,0)</f>
        <v>0</v>
      </c>
      <c r="BS227" s="126"/>
      <c r="BT227" s="28">
        <f>IF(W227,BL227,0)</f>
        <v>0</v>
      </c>
      <c r="BU227" s="126"/>
      <c r="BV227" s="28">
        <f>IF(AC227,BL227,0)</f>
        <v>0</v>
      </c>
      <c r="BW227" s="126"/>
      <c r="BX227" s="28">
        <f>IF(AJ227,BL227,0)</f>
        <v>0</v>
      </c>
      <c r="BY227" s="126"/>
      <c r="BZ227" s="28">
        <f>IF(AP227,BL227,0)</f>
        <v>0</v>
      </c>
      <c r="CA227" s="126"/>
      <c r="CB227" s="28">
        <f>IF(AV227,BL227,0)</f>
        <v>0</v>
      </c>
      <c r="CC227" s="126"/>
      <c r="CD227" s="28">
        <f>IF(BB227,$BL227,0)</f>
        <v>0</v>
      </c>
    </row>
    <row r="228" spans="1:82" ht="11.25" x14ac:dyDescent="0.25">
      <c r="A228" s="94">
        <v>12</v>
      </c>
      <c r="B228" s="123"/>
      <c r="C228" s="94" t="s">
        <v>226</v>
      </c>
      <c r="D228" s="126"/>
      <c r="E228" s="21">
        <v>1217020</v>
      </c>
      <c r="F228" s="126"/>
      <c r="G228" s="20">
        <f t="shared" si="61"/>
        <v>311.41760491299897</v>
      </c>
      <c r="H228" s="126"/>
      <c r="I228" s="20">
        <f>IF(G228,G228/G$255*100,0)</f>
        <v>149.56390762880932</v>
      </c>
      <c r="J228" s="126"/>
      <c r="K228" s="21">
        <v>0</v>
      </c>
      <c r="L228" s="126"/>
      <c r="M228" s="20">
        <f t="shared" si="52"/>
        <v>0</v>
      </c>
      <c r="N228" s="126"/>
      <c r="O228" s="20">
        <f>IF(M228,M228/M$255*100,0)</f>
        <v>0</v>
      </c>
      <c r="P228" s="126"/>
      <c r="Q228" s="21">
        <v>2014374</v>
      </c>
      <c r="R228" s="126"/>
      <c r="S228" s="20">
        <f t="shared" si="53"/>
        <v>515.44882292732859</v>
      </c>
      <c r="T228" s="126"/>
      <c r="U228" s="20">
        <f>IF(S228,S228/S$255*100,0)</f>
        <v>131.83446708138209</v>
      </c>
      <c r="V228" s="126"/>
      <c r="W228" s="21">
        <v>2416906</v>
      </c>
      <c r="X228" s="126"/>
      <c r="Y228" s="20">
        <f t="shared" si="54"/>
        <v>618.45087001023546</v>
      </c>
      <c r="Z228" s="126"/>
      <c r="AA228" s="20">
        <f>IF(Y228,Y228/Y$255*100,0)</f>
        <v>167.49790845766111</v>
      </c>
      <c r="AB228" s="126"/>
      <c r="AC228" s="21">
        <v>20638</v>
      </c>
      <c r="AD228" s="126"/>
      <c r="AE228" s="20">
        <f t="shared" si="55"/>
        <v>5.2809621289662232</v>
      </c>
      <c r="AF228" s="126"/>
      <c r="AG228" s="20">
        <f>IF(AE228,AE228/AE$255*100,0)</f>
        <v>114.60825561640155</v>
      </c>
      <c r="AH228" s="266"/>
      <c r="AI228" s="126"/>
      <c r="AJ228" s="21">
        <v>9886808</v>
      </c>
      <c r="AK228" s="126"/>
      <c r="AL228" s="20">
        <f t="shared" si="56"/>
        <v>2529.8894575230297</v>
      </c>
      <c r="AM228" s="126"/>
      <c r="AN228" s="20">
        <f>IF(AL228,AL228/AL$255*100,0)</f>
        <v>85.28136705413722</v>
      </c>
      <c r="AO228" s="126"/>
      <c r="AP228" s="21">
        <v>82191</v>
      </c>
      <c r="AQ228" s="126"/>
      <c r="AR228" s="20">
        <f t="shared" si="57"/>
        <v>21.031473899692937</v>
      </c>
      <c r="AS228" s="126"/>
      <c r="AT228" s="20">
        <f>IF(AR228,AR228/AR$255*100,0)</f>
        <v>14.997318942986034</v>
      </c>
      <c r="AU228" s="126"/>
      <c r="AV228" s="21">
        <v>270752</v>
      </c>
      <c r="AW228" s="126"/>
      <c r="AX228" s="20">
        <f t="shared" si="58"/>
        <v>69.281473899692941</v>
      </c>
      <c r="AY228" s="126"/>
      <c r="AZ228" s="20">
        <f>IF(AX228,AX228/AX$255*100,0)</f>
        <v>60.413304861759023</v>
      </c>
      <c r="BA228" s="126"/>
      <c r="BB228" s="21">
        <v>117940</v>
      </c>
      <c r="BC228" s="126"/>
      <c r="BD228" s="20">
        <f t="shared" si="59"/>
        <v>30.179119754350051</v>
      </c>
      <c r="BE228" s="126"/>
      <c r="BF228" s="20">
        <f>IF(BD228,BD228/BD$255*100,0)</f>
        <v>100</v>
      </c>
      <c r="BG228" s="126"/>
      <c r="BH228" s="21">
        <f>(E228+K228+Q228+W228+AC228+AJ228+AP228+AV228+BB228)</f>
        <v>16026629</v>
      </c>
      <c r="BI228" s="126"/>
      <c r="BJ228" s="94">
        <v>13</v>
      </c>
      <c r="BK228" s="126"/>
      <c r="BL228" s="28">
        <v>3908</v>
      </c>
      <c r="BM228" s="126"/>
      <c r="BN228" s="28">
        <f>IF(E228,BL228,0)</f>
        <v>3908</v>
      </c>
      <c r="BO228" s="126"/>
      <c r="BP228" s="28">
        <f>IF(K228,BL228,0)</f>
        <v>0</v>
      </c>
      <c r="BQ228" s="126"/>
      <c r="BR228" s="28">
        <f>IF(Q228,BL228,0)</f>
        <v>3908</v>
      </c>
      <c r="BS228" s="126"/>
      <c r="BT228" s="28">
        <f>IF(W228,BL228,0)</f>
        <v>3908</v>
      </c>
      <c r="BU228" s="126"/>
      <c r="BV228" s="28">
        <f>IF(AC228,BL228,0)</f>
        <v>3908</v>
      </c>
      <c r="BW228" s="126"/>
      <c r="BX228" s="28">
        <f>IF(AJ228,BL228,0)</f>
        <v>3908</v>
      </c>
      <c r="BY228" s="126"/>
      <c r="BZ228" s="28">
        <f>IF(AP228,BL228,0)</f>
        <v>3908</v>
      </c>
      <c r="CA228" s="126"/>
      <c r="CB228" s="28">
        <f>IF(AV228,BL228,0)</f>
        <v>3908</v>
      </c>
      <c r="CC228" s="126"/>
      <c r="CD228" s="28">
        <f>IF(BB228,$BL228,0)</f>
        <v>3908</v>
      </c>
    </row>
    <row r="229" spans="1:82" ht="11.25" x14ac:dyDescent="0.25">
      <c r="A229" s="94">
        <v>13</v>
      </c>
      <c r="B229" s="123"/>
      <c r="C229" s="94" t="s">
        <v>146</v>
      </c>
      <c r="D229" s="126"/>
      <c r="E229" s="21">
        <v>945616</v>
      </c>
      <c r="F229" s="126"/>
      <c r="G229" s="20">
        <f t="shared" si="61"/>
        <v>47.134682484298672</v>
      </c>
      <c r="H229" s="126"/>
      <c r="I229" s="20">
        <f>IF(G229,G229/G$255*100,0)</f>
        <v>22.637279286649093</v>
      </c>
      <c r="J229" s="126"/>
      <c r="K229" s="21">
        <v>0</v>
      </c>
      <c r="L229" s="126"/>
      <c r="M229" s="20">
        <f t="shared" si="52"/>
        <v>0</v>
      </c>
      <c r="N229" s="126"/>
      <c r="O229" s="20">
        <f>IF(M229,M229/M$255*100,0)</f>
        <v>0</v>
      </c>
      <c r="P229" s="126"/>
      <c r="Q229" s="21">
        <v>7537522</v>
      </c>
      <c r="R229" s="126"/>
      <c r="S229" s="20">
        <f t="shared" si="53"/>
        <v>375.71139467650283</v>
      </c>
      <c r="T229" s="126"/>
      <c r="U229" s="20">
        <f>IF(S229,S229/S$255*100,0)</f>
        <v>96.094334277998499</v>
      </c>
      <c r="V229" s="126"/>
      <c r="W229" s="21">
        <v>5013088</v>
      </c>
      <c r="X229" s="126"/>
      <c r="Y229" s="20">
        <f t="shared" si="54"/>
        <v>249.8797727046157</v>
      </c>
      <c r="Z229" s="126"/>
      <c r="AA229" s="20">
        <f>IF(Y229,Y229/Y$255*100,0)</f>
        <v>67.676094130494462</v>
      </c>
      <c r="AB229" s="126"/>
      <c r="AC229" s="21">
        <v>17372</v>
      </c>
      <c r="AD229" s="126"/>
      <c r="AE229" s="20">
        <f t="shared" si="55"/>
        <v>0.86591566144950649</v>
      </c>
      <c r="AF229" s="126"/>
      <c r="AG229" s="20">
        <f>IF(AE229,AE229/AE$255*100,0)</f>
        <v>18.792235400687762</v>
      </c>
      <c r="AH229" s="266"/>
      <c r="AI229" s="126"/>
      <c r="AJ229" s="21">
        <v>0</v>
      </c>
      <c r="AK229" s="126"/>
      <c r="AL229" s="20">
        <f t="shared" si="56"/>
        <v>0</v>
      </c>
      <c r="AM229" s="126"/>
      <c r="AN229" s="20">
        <f>IF(AL229,AL229/AL$255*100,0)</f>
        <v>0</v>
      </c>
      <c r="AO229" s="126"/>
      <c r="AP229" s="21">
        <v>843902</v>
      </c>
      <c r="AQ229" s="126"/>
      <c r="AR229" s="20">
        <f t="shared" si="57"/>
        <v>42.064699431761539</v>
      </c>
      <c r="AS229" s="126"/>
      <c r="AT229" s="20">
        <f>IF(AR229,AR229/AR$255*100,0)</f>
        <v>29.99588695627185</v>
      </c>
      <c r="AU229" s="126"/>
      <c r="AV229" s="21">
        <v>2552039</v>
      </c>
      <c r="AW229" s="126"/>
      <c r="AX229" s="20">
        <f t="shared" si="58"/>
        <v>127.20760642009769</v>
      </c>
      <c r="AY229" s="126"/>
      <c r="AZ229" s="20">
        <f>IF(AX229,AX229/AX$255*100,0)</f>
        <v>110.92477504907809</v>
      </c>
      <c r="BA229" s="126"/>
      <c r="BB229" s="21">
        <v>0</v>
      </c>
      <c r="BC229" s="126"/>
      <c r="BD229" s="20">
        <f t="shared" si="59"/>
        <v>0</v>
      </c>
      <c r="BE229" s="126"/>
      <c r="BF229" s="20">
        <f>IF(BD229,BD229/BD$255*100,0)</f>
        <v>0</v>
      </c>
      <c r="BG229" s="126"/>
      <c r="BH229" s="21">
        <f>(E229+K229+Q229+W229+AC229+AJ229+AP229+AV229+BB229)</f>
        <v>16909539</v>
      </c>
      <c r="BI229" s="126"/>
      <c r="BJ229" s="94">
        <v>14</v>
      </c>
      <c r="BK229" s="126"/>
      <c r="BL229" s="28">
        <v>20062</v>
      </c>
      <c r="BM229" s="126"/>
      <c r="BN229" s="28">
        <f>IF(E229,BL229,0)</f>
        <v>20062</v>
      </c>
      <c r="BO229" s="126"/>
      <c r="BP229" s="28">
        <f>IF(K229,BL229,0)</f>
        <v>0</v>
      </c>
      <c r="BQ229" s="126"/>
      <c r="BR229" s="28">
        <f>IF(Q229,BL229,0)</f>
        <v>20062</v>
      </c>
      <c r="BS229" s="126"/>
      <c r="BT229" s="28">
        <f>IF(W229,BL229,0)</f>
        <v>20062</v>
      </c>
      <c r="BU229" s="126"/>
      <c r="BV229" s="28">
        <f>IF(AC229,BL229,0)</f>
        <v>20062</v>
      </c>
      <c r="BW229" s="126"/>
      <c r="BX229" s="28">
        <f>IF(AJ229,BL229,0)</f>
        <v>0</v>
      </c>
      <c r="BY229" s="126"/>
      <c r="BZ229" s="28">
        <f>IF(AP229,BL229,0)</f>
        <v>20062</v>
      </c>
      <c r="CA229" s="126"/>
      <c r="CB229" s="28">
        <f>IF(AV229,BL229,0)</f>
        <v>20062</v>
      </c>
      <c r="CC229" s="126"/>
      <c r="CD229" s="28">
        <f>IF(BB229,$BL229,0)</f>
        <v>0</v>
      </c>
    </row>
    <row r="230" spans="1:82" ht="11.25" x14ac:dyDescent="0.25">
      <c r="A230" s="94">
        <v>14</v>
      </c>
      <c r="B230" s="123"/>
      <c r="C230" s="94" t="s">
        <v>227</v>
      </c>
      <c r="D230" s="126"/>
      <c r="E230" s="21">
        <v>0</v>
      </c>
      <c r="F230" s="126"/>
      <c r="G230" s="20">
        <f t="shared" si="61"/>
        <v>0</v>
      </c>
      <c r="H230" s="126"/>
      <c r="I230" s="20">
        <f>IF(G230,G230/G$255*100,0)</f>
        <v>0</v>
      </c>
      <c r="J230" s="126"/>
      <c r="K230" s="21">
        <v>0</v>
      </c>
      <c r="L230" s="126"/>
      <c r="M230" s="20">
        <f t="shared" si="52"/>
        <v>0</v>
      </c>
      <c r="N230" s="126"/>
      <c r="O230" s="20">
        <f>IF(M230,M230/M$255*100,0)</f>
        <v>0</v>
      </c>
      <c r="P230" s="126"/>
      <c r="Q230" s="21">
        <v>0</v>
      </c>
      <c r="R230" s="126"/>
      <c r="S230" s="20">
        <f t="shared" si="53"/>
        <v>0</v>
      </c>
      <c r="T230" s="126"/>
      <c r="U230" s="20">
        <f>IF(S230,S230/S$255*100,0)</f>
        <v>0</v>
      </c>
      <c r="V230" s="126"/>
      <c r="W230" s="21">
        <v>0</v>
      </c>
      <c r="X230" s="126"/>
      <c r="Y230" s="20">
        <f t="shared" si="54"/>
        <v>0</v>
      </c>
      <c r="Z230" s="126"/>
      <c r="AA230" s="20">
        <f>IF(Y230,Y230/Y$255*100,0)</f>
        <v>0</v>
      </c>
      <c r="AB230" s="126"/>
      <c r="AC230" s="21">
        <v>0</v>
      </c>
      <c r="AD230" s="126"/>
      <c r="AE230" s="20">
        <f t="shared" si="55"/>
        <v>0</v>
      </c>
      <c r="AF230" s="126"/>
      <c r="AG230" s="20">
        <f>IF(AE230,AE230/AE$255*100,0)</f>
        <v>0</v>
      </c>
      <c r="AH230" s="266"/>
      <c r="AI230" s="126"/>
      <c r="AJ230" s="21">
        <v>0</v>
      </c>
      <c r="AK230" s="126"/>
      <c r="AL230" s="20">
        <f t="shared" si="56"/>
        <v>0</v>
      </c>
      <c r="AM230" s="126"/>
      <c r="AN230" s="20">
        <f>IF(AL230,AL230/AL$255*100,0)</f>
        <v>0</v>
      </c>
      <c r="AO230" s="126"/>
      <c r="AP230" s="21">
        <v>0</v>
      </c>
      <c r="AQ230" s="126"/>
      <c r="AR230" s="20">
        <f t="shared" si="57"/>
        <v>0</v>
      </c>
      <c r="AS230" s="126"/>
      <c r="AT230" s="20">
        <f>IF(AR230,AR230/AR$255*100,0)</f>
        <v>0</v>
      </c>
      <c r="AU230" s="126"/>
      <c r="AV230" s="21">
        <v>0</v>
      </c>
      <c r="AW230" s="126"/>
      <c r="AX230" s="20">
        <f t="shared" si="58"/>
        <v>0</v>
      </c>
      <c r="AY230" s="126"/>
      <c r="AZ230" s="20">
        <f>IF(AX230,AX230/AX$255*100,0)</f>
        <v>0</v>
      </c>
      <c r="BA230" s="126"/>
      <c r="BB230" s="21">
        <v>0</v>
      </c>
      <c r="BC230" s="126"/>
      <c r="BD230" s="20">
        <f t="shared" si="59"/>
        <v>0</v>
      </c>
      <c r="BE230" s="126"/>
      <c r="BF230" s="20">
        <f>IF(BD230,BD230/BD$255*100,0)</f>
        <v>0</v>
      </c>
      <c r="BG230" s="126"/>
      <c r="BH230" s="21">
        <f>(E230+K230+Q230+W230+AC230+AJ230+AP230+AV230+BB230)</f>
        <v>0</v>
      </c>
      <c r="BI230" s="126"/>
      <c r="BJ230" s="94">
        <v>15</v>
      </c>
      <c r="BK230" s="126"/>
      <c r="BL230" s="28">
        <v>0</v>
      </c>
      <c r="BM230" s="126"/>
      <c r="BN230" s="28">
        <f>IF(E230,BL230,0)</f>
        <v>0</v>
      </c>
      <c r="BO230" s="126"/>
      <c r="BP230" s="28">
        <f>IF(K230,BL230,0)</f>
        <v>0</v>
      </c>
      <c r="BQ230" s="126"/>
      <c r="BR230" s="28">
        <f>IF(Q230,BL230,0)</f>
        <v>0</v>
      </c>
      <c r="BS230" s="126"/>
      <c r="BT230" s="28">
        <f>IF(W230,BL230,0)</f>
        <v>0</v>
      </c>
      <c r="BU230" s="126"/>
      <c r="BV230" s="28">
        <f>IF(AC230,BL230,0)</f>
        <v>0</v>
      </c>
      <c r="BW230" s="126"/>
      <c r="BX230" s="28">
        <f>IF(AJ230,BL230,0)</f>
        <v>0</v>
      </c>
      <c r="BY230" s="126"/>
      <c r="BZ230" s="28">
        <f>IF(AP230,BL230,0)</f>
        <v>0</v>
      </c>
      <c r="CA230" s="126"/>
      <c r="CB230" s="28">
        <f>IF(AV230,BL230,0)</f>
        <v>0</v>
      </c>
      <c r="CC230" s="126"/>
      <c r="CD230" s="28">
        <f>IF(BB230,$BL230,0)</f>
        <v>0</v>
      </c>
    </row>
    <row r="231" spans="1:82" ht="11.25" x14ac:dyDescent="0.25">
      <c r="A231" s="94">
        <v>15</v>
      </c>
      <c r="B231" s="123"/>
      <c r="C231" s="94" t="s">
        <v>228</v>
      </c>
      <c r="D231" s="126"/>
      <c r="E231" s="21">
        <v>1733936</v>
      </c>
      <c r="F231" s="126"/>
      <c r="G231" s="20">
        <f t="shared" ref="G231:G235" si="62">IFERROR(E231/$BL231,0)</f>
        <v>232.02676301351534</v>
      </c>
      <c r="H231" s="126"/>
      <c r="I231" s="20">
        <f>IF(G231,G231/G$255*100,0)</f>
        <v>111.43502744637701</v>
      </c>
      <c r="J231" s="126"/>
      <c r="K231" s="21">
        <v>0</v>
      </c>
      <c r="L231" s="126"/>
      <c r="M231" s="20">
        <f t="shared" si="52"/>
        <v>0</v>
      </c>
      <c r="N231" s="126"/>
      <c r="O231" s="20">
        <f>IF(M231,M231/M$255*100,0)</f>
        <v>0</v>
      </c>
      <c r="P231" s="126"/>
      <c r="Q231" s="21">
        <v>4037719</v>
      </c>
      <c r="R231" s="126"/>
      <c r="S231" s="20">
        <f t="shared" si="53"/>
        <v>540.30764084035866</v>
      </c>
      <c r="T231" s="126"/>
      <c r="U231" s="20">
        <f>IF(S231,S231/S$255*100,0)</f>
        <v>138.1925163504159</v>
      </c>
      <c r="V231" s="126"/>
      <c r="W231" s="21">
        <v>4715343</v>
      </c>
      <c r="X231" s="126"/>
      <c r="Y231" s="20">
        <f t="shared" si="54"/>
        <v>630.98394219189083</v>
      </c>
      <c r="Z231" s="126"/>
      <c r="AA231" s="20">
        <f>IF(Y231,Y231/Y$255*100,0)</f>
        <v>170.89229834176206</v>
      </c>
      <c r="AB231" s="126"/>
      <c r="AC231" s="21">
        <v>0</v>
      </c>
      <c r="AD231" s="126"/>
      <c r="AE231" s="20">
        <f t="shared" si="55"/>
        <v>0</v>
      </c>
      <c r="AF231" s="126"/>
      <c r="AG231" s="20">
        <f>IF(AE231,AE231/AE$255*100,0)</f>
        <v>0</v>
      </c>
      <c r="AH231" s="266"/>
      <c r="AI231" s="126"/>
      <c r="AJ231" s="21">
        <v>0</v>
      </c>
      <c r="AK231" s="126"/>
      <c r="AL231" s="20">
        <f t="shared" si="56"/>
        <v>0</v>
      </c>
      <c r="AM231" s="126"/>
      <c r="AN231" s="20">
        <f>IF(AL231,AL231/AL$255*100,0)</f>
        <v>0</v>
      </c>
      <c r="AO231" s="126"/>
      <c r="AP231" s="21">
        <v>1017254</v>
      </c>
      <c r="AQ231" s="126"/>
      <c r="AR231" s="20">
        <f t="shared" si="57"/>
        <v>136.12391275257593</v>
      </c>
      <c r="AS231" s="126"/>
      <c r="AT231" s="20">
        <f>IF(AR231,AR231/AR$255*100,0)</f>
        <v>97.068505281857171</v>
      </c>
      <c r="AU231" s="126"/>
      <c r="AV231" s="21">
        <v>632320</v>
      </c>
      <c r="AW231" s="126"/>
      <c r="AX231" s="20">
        <f t="shared" si="58"/>
        <v>84.613943530041482</v>
      </c>
      <c r="AY231" s="126"/>
      <c r="AZ231" s="20">
        <f>IF(AX231,AX231/AX$255*100,0)</f>
        <v>73.783187312628954</v>
      </c>
      <c r="BA231" s="126"/>
      <c r="BB231" s="21">
        <v>0</v>
      </c>
      <c r="BC231" s="126"/>
      <c r="BD231" s="20">
        <f t="shared" si="59"/>
        <v>0</v>
      </c>
      <c r="BE231" s="126"/>
      <c r="BF231" s="20">
        <f>IF(BD231,BD231/BD$255*100,0)</f>
        <v>0</v>
      </c>
      <c r="BG231" s="126"/>
      <c r="BH231" s="21">
        <f>(E231+K231+Q231+W231+AC231+AJ231+AP231+AV231+BB231)</f>
        <v>12136572</v>
      </c>
      <c r="BI231" s="126"/>
      <c r="BJ231" s="94">
        <v>16</v>
      </c>
      <c r="BK231" s="126"/>
      <c r="BL231" s="28">
        <v>7473</v>
      </c>
      <c r="BM231" s="126"/>
      <c r="BN231" s="28">
        <f>IF(E231,BL231,0)</f>
        <v>7473</v>
      </c>
      <c r="BO231" s="126"/>
      <c r="BP231" s="28">
        <f>IF(K231,BL231,0)</f>
        <v>0</v>
      </c>
      <c r="BQ231" s="126"/>
      <c r="BR231" s="28">
        <f>IF(Q231,BL231,0)</f>
        <v>7473</v>
      </c>
      <c r="BS231" s="126"/>
      <c r="BT231" s="28">
        <f>IF(W231,BL231,0)</f>
        <v>7473</v>
      </c>
      <c r="BU231" s="126"/>
      <c r="BV231" s="28">
        <f>IF(AC231,BL231,0)</f>
        <v>0</v>
      </c>
      <c r="BW231" s="126"/>
      <c r="BX231" s="28">
        <f>IF(AJ231,BL231,0)</f>
        <v>0</v>
      </c>
      <c r="BY231" s="126"/>
      <c r="BZ231" s="28">
        <f>IF(AP231,BL231,0)</f>
        <v>7473</v>
      </c>
      <c r="CA231" s="126"/>
      <c r="CB231" s="28">
        <f>IF(AV231,BL231,0)</f>
        <v>7473</v>
      </c>
      <c r="CC231" s="126"/>
      <c r="CD231" s="28">
        <f>IF(BB231,$BL231,0)</f>
        <v>0</v>
      </c>
    </row>
    <row r="232" spans="1:82" ht="11.25" x14ac:dyDescent="0.25">
      <c r="A232" s="94">
        <v>16</v>
      </c>
      <c r="B232" s="123"/>
      <c r="C232" s="94" t="s">
        <v>229</v>
      </c>
      <c r="D232" s="126"/>
      <c r="E232" s="21">
        <v>3122611</v>
      </c>
      <c r="F232" s="126"/>
      <c r="G232" s="20">
        <f t="shared" si="62"/>
        <v>208.02151755379387</v>
      </c>
      <c r="H232" s="126"/>
      <c r="I232" s="20">
        <f>IF(G232,G232/G$255*100,0)</f>
        <v>99.906076424010422</v>
      </c>
      <c r="J232" s="126"/>
      <c r="K232" s="21">
        <v>0</v>
      </c>
      <c r="L232" s="126"/>
      <c r="M232" s="20">
        <f t="shared" si="52"/>
        <v>0</v>
      </c>
      <c r="N232" s="126"/>
      <c r="O232" s="20">
        <f>IF(M232,M232/M$255*100,0)</f>
        <v>0</v>
      </c>
      <c r="P232" s="126"/>
      <c r="Q232" s="21">
        <v>5589789</v>
      </c>
      <c r="R232" s="126"/>
      <c r="S232" s="20">
        <f t="shared" si="53"/>
        <v>372.37952168409834</v>
      </c>
      <c r="T232" s="126"/>
      <c r="U232" s="20">
        <f>IF(S232,S232/S$255*100,0)</f>
        <v>95.242153264485097</v>
      </c>
      <c r="V232" s="126"/>
      <c r="W232" s="21">
        <v>4614401</v>
      </c>
      <c r="X232" s="126"/>
      <c r="Y232" s="20">
        <f t="shared" si="54"/>
        <v>307.40130570914664</v>
      </c>
      <c r="Z232" s="126"/>
      <c r="AA232" s="20">
        <f>IF(Y232,Y232/Y$255*100,0)</f>
        <v>83.254916857961561</v>
      </c>
      <c r="AB232" s="126"/>
      <c r="AC232" s="21">
        <v>15537</v>
      </c>
      <c r="AD232" s="126"/>
      <c r="AE232" s="20">
        <f t="shared" si="55"/>
        <v>1.035040969955366</v>
      </c>
      <c r="AF232" s="126"/>
      <c r="AG232" s="20">
        <f>IF(AE232,AE232/AE$255*100,0)</f>
        <v>22.462618962449202</v>
      </c>
      <c r="AH232" s="266"/>
      <c r="AI232" s="126"/>
      <c r="AJ232" s="21">
        <v>0</v>
      </c>
      <c r="AK232" s="126"/>
      <c r="AL232" s="20">
        <f t="shared" si="56"/>
        <v>0</v>
      </c>
      <c r="AM232" s="126"/>
      <c r="AN232" s="20">
        <f>IF(AL232,AL232/AL$255*100,0)</f>
        <v>0</v>
      </c>
      <c r="AO232" s="126"/>
      <c r="AP232" s="21">
        <v>0</v>
      </c>
      <c r="AQ232" s="126"/>
      <c r="AR232" s="20">
        <f t="shared" si="57"/>
        <v>0</v>
      </c>
      <c r="AS232" s="126"/>
      <c r="AT232" s="20">
        <f>IF(AR232,AR232/AR$255*100,0)</f>
        <v>0</v>
      </c>
      <c r="AU232" s="126"/>
      <c r="AV232" s="21">
        <v>762227</v>
      </c>
      <c r="AW232" s="126"/>
      <c r="AX232" s="20">
        <f t="shared" si="58"/>
        <v>50.777896209446403</v>
      </c>
      <c r="AY232" s="126"/>
      <c r="AZ232" s="20">
        <f>IF(AX232,AX232/AX$255*100,0)</f>
        <v>44.278222607986976</v>
      </c>
      <c r="BA232" s="126"/>
      <c r="BB232" s="21">
        <v>0</v>
      </c>
      <c r="BC232" s="126"/>
      <c r="BD232" s="20">
        <f t="shared" si="59"/>
        <v>0</v>
      </c>
      <c r="BE232" s="126"/>
      <c r="BF232" s="20">
        <f>IF(BD232,BD232/BD$255*100,0)</f>
        <v>0</v>
      </c>
      <c r="BG232" s="126"/>
      <c r="BH232" s="21">
        <f>(E232+K232+Q232+W232+AC232+AJ232+AP232+AV232+BB232)</f>
        <v>14104565</v>
      </c>
      <c r="BI232" s="126"/>
      <c r="BJ232" s="94">
        <v>17</v>
      </c>
      <c r="BK232" s="126"/>
      <c r="BL232" s="28">
        <v>15011</v>
      </c>
      <c r="BM232" s="126"/>
      <c r="BN232" s="28">
        <f>IF(E232,BL232,0)</f>
        <v>15011</v>
      </c>
      <c r="BO232" s="126"/>
      <c r="BP232" s="28">
        <f>IF(K232,BL232,0)</f>
        <v>0</v>
      </c>
      <c r="BQ232" s="126"/>
      <c r="BR232" s="28">
        <f>IF(Q232,BL232,0)</f>
        <v>15011</v>
      </c>
      <c r="BS232" s="126"/>
      <c r="BT232" s="28">
        <f>IF(W232,BL232,0)</f>
        <v>15011</v>
      </c>
      <c r="BU232" s="126"/>
      <c r="BV232" s="28">
        <f>IF(AC232,BL232,0)</f>
        <v>15011</v>
      </c>
      <c r="BW232" s="126"/>
      <c r="BX232" s="28">
        <f>IF(AJ232,BL232,0)</f>
        <v>0</v>
      </c>
      <c r="BY232" s="126"/>
      <c r="BZ232" s="28">
        <f>IF(AP232,BL232,0)</f>
        <v>0</v>
      </c>
      <c r="CA232" s="126"/>
      <c r="CB232" s="28">
        <f>IF(AV232,BL232,0)</f>
        <v>15011</v>
      </c>
      <c r="CC232" s="126"/>
      <c r="CD232" s="28">
        <f>IF(BB232,$BL232,0)</f>
        <v>0</v>
      </c>
    </row>
    <row r="233" spans="1:82" ht="11.25" x14ac:dyDescent="0.25">
      <c r="A233" s="94">
        <v>17</v>
      </c>
      <c r="B233" s="123"/>
      <c r="C233" s="94" t="s">
        <v>230</v>
      </c>
      <c r="D233" s="126"/>
      <c r="E233" s="21">
        <v>7426873</v>
      </c>
      <c r="F233" s="126"/>
      <c r="G233" s="20">
        <f t="shared" si="62"/>
        <v>301.23192050294057</v>
      </c>
      <c r="H233" s="126"/>
      <c r="I233" s="20">
        <f>IF(G233,G233/G$255*100,0)</f>
        <v>144.67204943515395</v>
      </c>
      <c r="J233" s="126"/>
      <c r="K233" s="21">
        <v>0</v>
      </c>
      <c r="L233" s="126"/>
      <c r="M233" s="20">
        <f t="shared" si="52"/>
        <v>0</v>
      </c>
      <c r="N233" s="126"/>
      <c r="O233" s="20">
        <f>IF(M233,M233/M$255*100,0)</f>
        <v>0</v>
      </c>
      <c r="P233" s="126"/>
      <c r="Q233" s="21">
        <v>11075542</v>
      </c>
      <c r="R233" s="126"/>
      <c r="S233" s="20">
        <f t="shared" si="53"/>
        <v>449.22092881768401</v>
      </c>
      <c r="T233" s="126"/>
      <c r="U233" s="20">
        <f>IF(S233,S233/S$255*100,0)</f>
        <v>114.89559994752861</v>
      </c>
      <c r="V233" s="126"/>
      <c r="W233" s="21">
        <v>11033181</v>
      </c>
      <c r="X233" s="126"/>
      <c r="Y233" s="20">
        <f t="shared" si="54"/>
        <v>447.50277834110727</v>
      </c>
      <c r="Z233" s="126"/>
      <c r="AA233" s="20">
        <f>IF(Y233,Y233/Y$255*100,0)</f>
        <v>121.19924643308735</v>
      </c>
      <c r="AB233" s="126"/>
      <c r="AC233" s="21">
        <v>123327</v>
      </c>
      <c r="AD233" s="126"/>
      <c r="AE233" s="20">
        <f t="shared" si="55"/>
        <v>5.0021091056580813</v>
      </c>
      <c r="AF233" s="126"/>
      <c r="AG233" s="20">
        <f>IF(AE233,AE233/AE$255*100,0)</f>
        <v>108.55654424369341</v>
      </c>
      <c r="AH233" s="266"/>
      <c r="AI233" s="126"/>
      <c r="AJ233" s="21">
        <v>0</v>
      </c>
      <c r="AK233" s="126"/>
      <c r="AL233" s="20">
        <f t="shared" si="56"/>
        <v>0</v>
      </c>
      <c r="AM233" s="126"/>
      <c r="AN233" s="20">
        <f>IF(AL233,AL233/AL$255*100,0)</f>
        <v>0</v>
      </c>
      <c r="AO233" s="126"/>
      <c r="AP233" s="21">
        <v>5407302</v>
      </c>
      <c r="AQ233" s="126"/>
      <c r="AR233" s="20">
        <f t="shared" si="57"/>
        <v>219.31867775299128</v>
      </c>
      <c r="AS233" s="126"/>
      <c r="AT233" s="20">
        <f>IF(AR233,AR233/AR$255*100,0)</f>
        <v>156.39380178978365</v>
      </c>
      <c r="AU233" s="126"/>
      <c r="AV233" s="21">
        <v>2117654</v>
      </c>
      <c r="AW233" s="126"/>
      <c r="AX233" s="20">
        <f t="shared" si="58"/>
        <v>85.891462178057196</v>
      </c>
      <c r="AY233" s="126"/>
      <c r="AZ233" s="20">
        <f>IF(AX233,AX233/AX$255*100,0)</f>
        <v>74.897180985178366</v>
      </c>
      <c r="BA233" s="126"/>
      <c r="BB233" s="21">
        <v>0</v>
      </c>
      <c r="BC233" s="126"/>
      <c r="BD233" s="20">
        <f t="shared" si="59"/>
        <v>0</v>
      </c>
      <c r="BE233" s="126"/>
      <c r="BF233" s="20">
        <f>IF(BD233,BD233/BD$255*100,0)</f>
        <v>0</v>
      </c>
      <c r="BG233" s="126"/>
      <c r="BH233" s="21">
        <f>(E233+K233+Q233+W233+AC233+AJ233+AP233+AV233+BB233)</f>
        <v>37183879</v>
      </c>
      <c r="BI233" s="126"/>
      <c r="BJ233" s="94">
        <v>18</v>
      </c>
      <c r="BK233" s="126"/>
      <c r="BL233" s="28">
        <v>24655</v>
      </c>
      <c r="BM233" s="126"/>
      <c r="BN233" s="28">
        <f>IF(E233,BL233,0)</f>
        <v>24655</v>
      </c>
      <c r="BO233" s="126"/>
      <c r="BP233" s="28">
        <f>IF(K233,BL233,0)</f>
        <v>0</v>
      </c>
      <c r="BQ233" s="126"/>
      <c r="BR233" s="28">
        <f>IF(Q233,BL233,0)</f>
        <v>24655</v>
      </c>
      <c r="BS233" s="126"/>
      <c r="BT233" s="28">
        <f>IF(W233,BL233,0)</f>
        <v>24655</v>
      </c>
      <c r="BU233" s="126"/>
      <c r="BV233" s="28">
        <f>IF(AC233,BL233,0)</f>
        <v>24655</v>
      </c>
      <c r="BW233" s="126"/>
      <c r="BX233" s="28">
        <f>IF(AJ233,BL233,0)</f>
        <v>0</v>
      </c>
      <c r="BY233" s="126"/>
      <c r="BZ233" s="28">
        <f>IF(AP233,BL233,0)</f>
        <v>24655</v>
      </c>
      <c r="CA233" s="126"/>
      <c r="CB233" s="28">
        <f>IF(AV233,BL233,0)</f>
        <v>24655</v>
      </c>
      <c r="CC233" s="126"/>
      <c r="CD233" s="28">
        <f>IF(BB233,$BL233,0)</f>
        <v>0</v>
      </c>
    </row>
    <row r="234" spans="1:82" ht="11.25" x14ac:dyDescent="0.25">
      <c r="A234" s="94">
        <v>18</v>
      </c>
      <c r="B234" s="123"/>
      <c r="C234" s="94" t="s">
        <v>231</v>
      </c>
      <c r="D234" s="126"/>
      <c r="E234" s="21">
        <v>11991555</v>
      </c>
      <c r="F234" s="126"/>
      <c r="G234" s="20">
        <f t="shared" si="62"/>
        <v>248.52963730569948</v>
      </c>
      <c r="H234" s="126"/>
      <c r="I234" s="20">
        <f>IF(G234,G234/G$255*100,0)</f>
        <v>119.36082973663493</v>
      </c>
      <c r="J234" s="126"/>
      <c r="K234" s="21">
        <v>0</v>
      </c>
      <c r="L234" s="126"/>
      <c r="M234" s="20">
        <f t="shared" si="52"/>
        <v>0</v>
      </c>
      <c r="N234" s="126"/>
      <c r="O234" s="20">
        <f>IF(M234,M234/M$255*100,0)</f>
        <v>0</v>
      </c>
      <c r="P234" s="126"/>
      <c r="Q234" s="21">
        <v>13748894</v>
      </c>
      <c r="R234" s="126"/>
      <c r="S234" s="20">
        <f t="shared" si="53"/>
        <v>284.95117098445598</v>
      </c>
      <c r="T234" s="126"/>
      <c r="U234" s="20">
        <f>IF(S234,S234/S$255*100,0)</f>
        <v>72.880922605672339</v>
      </c>
      <c r="V234" s="126"/>
      <c r="W234" s="21">
        <v>15058534</v>
      </c>
      <c r="X234" s="126"/>
      <c r="Y234" s="20">
        <f t="shared" si="54"/>
        <v>312.0939689119171</v>
      </c>
      <c r="Z234" s="126"/>
      <c r="AA234" s="20">
        <f>IF(Y234,Y234/Y$255*100,0)</f>
        <v>84.525852529128571</v>
      </c>
      <c r="AB234" s="126"/>
      <c r="AC234" s="21">
        <v>333731</v>
      </c>
      <c r="AD234" s="126"/>
      <c r="AE234" s="20">
        <f t="shared" si="55"/>
        <v>6.9167046632124354</v>
      </c>
      <c r="AF234" s="126"/>
      <c r="AG234" s="20">
        <f>IF(AE234,AE234/AE$255*100,0)</f>
        <v>150.10739268826853</v>
      </c>
      <c r="AH234" s="266"/>
      <c r="AI234" s="126"/>
      <c r="AJ234" s="21">
        <v>0</v>
      </c>
      <c r="AK234" s="126"/>
      <c r="AL234" s="20">
        <f t="shared" si="56"/>
        <v>0</v>
      </c>
      <c r="AM234" s="126"/>
      <c r="AN234" s="20">
        <f>IF(AL234,AL234/AL$255*100,0)</f>
        <v>0</v>
      </c>
      <c r="AO234" s="126"/>
      <c r="AP234" s="21">
        <v>7950646</v>
      </c>
      <c r="AQ234" s="126"/>
      <c r="AR234" s="20">
        <f t="shared" si="57"/>
        <v>164.7802279792746</v>
      </c>
      <c r="AS234" s="126"/>
      <c r="AT234" s="20">
        <f>IF(AR234,AR234/AR$255*100,0)</f>
        <v>117.5030169682598</v>
      </c>
      <c r="AU234" s="126"/>
      <c r="AV234" s="21">
        <v>4609057</v>
      </c>
      <c r="AW234" s="126"/>
      <c r="AX234" s="20">
        <f t="shared" si="58"/>
        <v>95.524497409326429</v>
      </c>
      <c r="AY234" s="126"/>
      <c r="AZ234" s="20">
        <f>IF(AX234,AX234/AX$255*100,0)</f>
        <v>83.29716818829867</v>
      </c>
      <c r="BA234" s="126"/>
      <c r="BB234" s="21">
        <v>0</v>
      </c>
      <c r="BC234" s="126"/>
      <c r="BD234" s="20">
        <f t="shared" si="59"/>
        <v>0</v>
      </c>
      <c r="BE234" s="126"/>
      <c r="BF234" s="20">
        <f>IF(BD234,BD234/BD$255*100,0)</f>
        <v>0</v>
      </c>
      <c r="BG234" s="126"/>
      <c r="BH234" s="21">
        <f>(E234+K234+Q234+W234+AC234+AJ234+AP234+AV234+BB234)</f>
        <v>53692417</v>
      </c>
      <c r="BI234" s="126"/>
      <c r="BJ234" s="94">
        <v>19</v>
      </c>
      <c r="BK234" s="126"/>
      <c r="BL234" s="28">
        <v>48250</v>
      </c>
      <c r="BM234" s="126"/>
      <c r="BN234" s="28">
        <f>IF(E234,BL234,0)</f>
        <v>48250</v>
      </c>
      <c r="BO234" s="126"/>
      <c r="BP234" s="28">
        <f>IF(K234,BL234,0)</f>
        <v>0</v>
      </c>
      <c r="BQ234" s="126"/>
      <c r="BR234" s="28">
        <f>IF(Q234,BL234,0)</f>
        <v>48250</v>
      </c>
      <c r="BS234" s="126"/>
      <c r="BT234" s="28">
        <f>IF(W234,BL234,0)</f>
        <v>48250</v>
      </c>
      <c r="BU234" s="126"/>
      <c r="BV234" s="28">
        <f>IF(AC234,BL234,0)</f>
        <v>48250</v>
      </c>
      <c r="BW234" s="126"/>
      <c r="BX234" s="28">
        <f>IF(AJ234,BL234,0)</f>
        <v>0</v>
      </c>
      <c r="BY234" s="126"/>
      <c r="BZ234" s="28">
        <f>IF(AP234,BL234,0)</f>
        <v>48250</v>
      </c>
      <c r="CA234" s="126"/>
      <c r="CB234" s="28">
        <f>IF(AV234,BL234,0)</f>
        <v>48250</v>
      </c>
      <c r="CC234" s="126"/>
      <c r="CD234" s="28">
        <f>IF(BB234,$BL234,0)</f>
        <v>0</v>
      </c>
    </row>
    <row r="235" spans="1:82" ht="11.25" x14ac:dyDescent="0.25">
      <c r="A235" s="94">
        <v>19</v>
      </c>
      <c r="B235" s="123"/>
      <c r="C235" s="94" t="s">
        <v>232</v>
      </c>
      <c r="D235" s="126"/>
      <c r="E235" s="21">
        <v>667941</v>
      </c>
      <c r="F235" s="126"/>
      <c r="G235" s="20">
        <f t="shared" si="62"/>
        <v>138.26143655557854</v>
      </c>
      <c r="H235" s="126"/>
      <c r="I235" s="20">
        <f>IF(G235,G235/G$255*100,0)</f>
        <v>66.402542436231613</v>
      </c>
      <c r="J235" s="126"/>
      <c r="K235" s="21">
        <v>0</v>
      </c>
      <c r="L235" s="126"/>
      <c r="M235" s="20">
        <f t="shared" si="52"/>
        <v>0</v>
      </c>
      <c r="N235" s="126"/>
      <c r="O235" s="20">
        <f>IF(M235,M235/M$255*100,0)</f>
        <v>0</v>
      </c>
      <c r="P235" s="126"/>
      <c r="Q235" s="21">
        <v>1725140</v>
      </c>
      <c r="R235" s="126"/>
      <c r="S235" s="20">
        <f t="shared" si="53"/>
        <v>357.09790933554132</v>
      </c>
      <c r="T235" s="126"/>
      <c r="U235" s="20">
        <f>IF(S235,S235/S$255*100,0)</f>
        <v>91.333630962164662</v>
      </c>
      <c r="V235" s="126"/>
      <c r="W235" s="21">
        <v>3007877</v>
      </c>
      <c r="X235" s="126"/>
      <c r="Y235" s="20">
        <f t="shared" si="54"/>
        <v>622.61995446077412</v>
      </c>
      <c r="Z235" s="126"/>
      <c r="AA235" s="20">
        <f>IF(Y235,Y235/Y$255*100,0)</f>
        <v>168.62704087465815</v>
      </c>
      <c r="AB235" s="126"/>
      <c r="AC235" s="21">
        <v>14254</v>
      </c>
      <c r="AD235" s="126"/>
      <c r="AE235" s="20">
        <f t="shared" si="55"/>
        <v>2.9505278410267026</v>
      </c>
      <c r="AF235" s="126"/>
      <c r="AG235" s="20">
        <f>IF(AE235,AE235/AE$255*100,0)</f>
        <v>64.032810830607758</v>
      </c>
      <c r="AH235" s="266"/>
      <c r="AI235" s="126"/>
      <c r="AJ235" s="21">
        <v>0</v>
      </c>
      <c r="AK235" s="126"/>
      <c r="AL235" s="20">
        <f t="shared" si="56"/>
        <v>0</v>
      </c>
      <c r="AM235" s="126"/>
      <c r="AN235" s="20">
        <f>IF(AL235,AL235/AL$255*100,0)</f>
        <v>0</v>
      </c>
      <c r="AO235" s="126"/>
      <c r="AP235" s="21">
        <v>1055537</v>
      </c>
      <c r="AQ235" s="126"/>
      <c r="AR235" s="20">
        <f t="shared" si="57"/>
        <v>218.49244462844132</v>
      </c>
      <c r="AS235" s="126"/>
      <c r="AT235" s="20">
        <f>IF(AR235,AR235/AR$255*100,0)</f>
        <v>155.80462379164456</v>
      </c>
      <c r="AU235" s="126"/>
      <c r="AV235" s="21">
        <v>9772</v>
      </c>
      <c r="AW235" s="126"/>
      <c r="AX235" s="20">
        <f t="shared" si="58"/>
        <v>2.0227696129165804</v>
      </c>
      <c r="AY235" s="126"/>
      <c r="AZ235" s="20">
        <f>IF(AX235,AX235/AX$255*100,0)</f>
        <v>1.7638510039084669</v>
      </c>
      <c r="BA235" s="126"/>
      <c r="BB235" s="21">
        <v>0</v>
      </c>
      <c r="BC235" s="126"/>
      <c r="BD235" s="20">
        <f t="shared" si="59"/>
        <v>0</v>
      </c>
      <c r="BE235" s="126"/>
      <c r="BF235" s="20">
        <f>IF(BD235,BD235/BD$255*100,0)</f>
        <v>0</v>
      </c>
      <c r="BG235" s="126"/>
      <c r="BH235" s="21">
        <f>(E235+K235+Q235+W235+AC235+AJ235+AP235+AV235+BB235)</f>
        <v>6480521</v>
      </c>
      <c r="BI235" s="126"/>
      <c r="BJ235" s="94">
        <v>20</v>
      </c>
      <c r="BK235" s="126"/>
      <c r="BL235" s="28">
        <v>4831</v>
      </c>
      <c r="BM235" s="126"/>
      <c r="BN235" s="28">
        <f>IF(E235,BL235,0)</f>
        <v>4831</v>
      </c>
      <c r="BO235" s="126"/>
      <c r="BP235" s="28">
        <f>IF(K235,BL235,0)</f>
        <v>0</v>
      </c>
      <c r="BQ235" s="126"/>
      <c r="BR235" s="28">
        <f>IF(Q235,BL235,0)</f>
        <v>4831</v>
      </c>
      <c r="BS235" s="126"/>
      <c r="BT235" s="28">
        <f>IF(W235,BL235,0)</f>
        <v>4831</v>
      </c>
      <c r="BU235" s="126"/>
      <c r="BV235" s="28">
        <f>IF(AC235,BL235,0)</f>
        <v>4831</v>
      </c>
      <c r="BW235" s="126"/>
      <c r="BX235" s="28">
        <f>IF(AJ235,BL235,0)</f>
        <v>0</v>
      </c>
      <c r="BY235" s="126"/>
      <c r="BZ235" s="28">
        <f>IF(AP235,BL235,0)</f>
        <v>4831</v>
      </c>
      <c r="CA235" s="126"/>
      <c r="CB235" s="28">
        <f>IF(AV235,BL235,0)</f>
        <v>4831</v>
      </c>
      <c r="CC235" s="126"/>
      <c r="CD235" s="28">
        <f>IF(BB235,$BL235,0)</f>
        <v>0</v>
      </c>
    </row>
    <row r="236" spans="1:82" ht="11.25" x14ac:dyDescent="0.25">
      <c r="A236" s="94">
        <v>20</v>
      </c>
      <c r="B236" s="123"/>
      <c r="C236" s="94" t="s">
        <v>233</v>
      </c>
      <c r="D236" s="126"/>
      <c r="E236" s="21">
        <v>1597815</v>
      </c>
      <c r="F236" s="126"/>
      <c r="G236" s="20">
        <f t="shared" ref="G236:G240" si="63">IFERROR(E236/$BL236,0)</f>
        <v>277.83255086071989</v>
      </c>
      <c r="H236" s="126"/>
      <c r="I236" s="20">
        <f>IF(G236,G236/G$255*100,0)</f>
        <v>133.43408117475593</v>
      </c>
      <c r="J236" s="126"/>
      <c r="K236" s="21">
        <v>0</v>
      </c>
      <c r="L236" s="126"/>
      <c r="M236" s="20">
        <f t="shared" si="52"/>
        <v>0</v>
      </c>
      <c r="N236" s="126"/>
      <c r="O236" s="20">
        <f>IF(M236,M236/M$255*100,0)</f>
        <v>0</v>
      </c>
      <c r="P236" s="126"/>
      <c r="Q236" s="21">
        <v>2532263</v>
      </c>
      <c r="R236" s="126"/>
      <c r="S236" s="20">
        <f t="shared" si="53"/>
        <v>440.31698834985218</v>
      </c>
      <c r="T236" s="126"/>
      <c r="U236" s="20">
        <f>IF(S236,S236/S$255*100,0)</f>
        <v>112.61827154112257</v>
      </c>
      <c r="V236" s="126"/>
      <c r="W236" s="21">
        <v>2307903</v>
      </c>
      <c r="X236" s="126"/>
      <c r="Y236" s="20">
        <f t="shared" si="54"/>
        <v>401.30464267083983</v>
      </c>
      <c r="Z236" s="126"/>
      <c r="AA236" s="20">
        <f>IF(Y236,Y236/Y$255*100,0)</f>
        <v>108.68719175801671</v>
      </c>
      <c r="AB236" s="126"/>
      <c r="AC236" s="21">
        <v>0</v>
      </c>
      <c r="AD236" s="126"/>
      <c r="AE236" s="20">
        <f t="shared" si="55"/>
        <v>0</v>
      </c>
      <c r="AF236" s="126"/>
      <c r="AG236" s="20">
        <f>IF(AE236,AE236/AE$255*100,0)</f>
        <v>0</v>
      </c>
      <c r="AH236" s="266"/>
      <c r="AI236" s="126"/>
      <c r="AJ236" s="21">
        <v>0</v>
      </c>
      <c r="AK236" s="126"/>
      <c r="AL236" s="20">
        <f t="shared" si="56"/>
        <v>0</v>
      </c>
      <c r="AM236" s="126"/>
      <c r="AN236" s="20">
        <f>IF(AL236,AL236/AL$255*100,0)</f>
        <v>0</v>
      </c>
      <c r="AO236" s="126"/>
      <c r="AP236" s="21">
        <v>144907</v>
      </c>
      <c r="AQ236" s="126"/>
      <c r="AR236" s="20">
        <f t="shared" si="57"/>
        <v>25.196835332985568</v>
      </c>
      <c r="AS236" s="126"/>
      <c r="AT236" s="20">
        <f>IF(AR236,AR236/AR$255*100,0)</f>
        <v>17.967593600189925</v>
      </c>
      <c r="AU236" s="126"/>
      <c r="AV236" s="21">
        <v>960617</v>
      </c>
      <c r="AW236" s="126"/>
      <c r="AX236" s="20">
        <f t="shared" si="58"/>
        <v>167.03477656059815</v>
      </c>
      <c r="AY236" s="126"/>
      <c r="AZ236" s="20">
        <f>IF(AX236,AX236/AX$255*100,0)</f>
        <v>145.65398671340824</v>
      </c>
      <c r="BA236" s="126"/>
      <c r="BB236" s="21">
        <v>0</v>
      </c>
      <c r="BC236" s="126"/>
      <c r="BD236" s="20">
        <f t="shared" si="59"/>
        <v>0</v>
      </c>
      <c r="BE236" s="126"/>
      <c r="BF236" s="20">
        <f>IF(BD236,BD236/BD$255*100,0)</f>
        <v>0</v>
      </c>
      <c r="BG236" s="126"/>
      <c r="BH236" s="21">
        <f>(E236+K236+Q236+W236+AC236+AJ236+AP236+AV236+BB236)</f>
        <v>7543505</v>
      </c>
      <c r="BI236" s="126"/>
      <c r="BJ236" s="94">
        <v>21</v>
      </c>
      <c r="BK236" s="126"/>
      <c r="BL236" s="28">
        <v>5751</v>
      </c>
      <c r="BM236" s="126"/>
      <c r="BN236" s="28">
        <f>IF(E236,BL236,0)</f>
        <v>5751</v>
      </c>
      <c r="BO236" s="126"/>
      <c r="BP236" s="28">
        <f>IF(K236,BL236,0)</f>
        <v>0</v>
      </c>
      <c r="BQ236" s="126"/>
      <c r="BR236" s="28">
        <f>IF(Q236,BL236,0)</f>
        <v>5751</v>
      </c>
      <c r="BS236" s="126"/>
      <c r="BT236" s="28">
        <f>IF(W236,BL236,0)</f>
        <v>5751</v>
      </c>
      <c r="BU236" s="126"/>
      <c r="BV236" s="28">
        <f>IF(AC236,BL236,0)</f>
        <v>0</v>
      </c>
      <c r="BW236" s="126"/>
      <c r="BX236" s="28">
        <f>IF(AJ236,BL236,0)</f>
        <v>0</v>
      </c>
      <c r="BY236" s="126"/>
      <c r="BZ236" s="28">
        <f>IF(AP236,BL236,0)</f>
        <v>5751</v>
      </c>
      <c r="CA236" s="126"/>
      <c r="CB236" s="28">
        <f>IF(AV236,BL236,0)</f>
        <v>5751</v>
      </c>
      <c r="CC236" s="126"/>
      <c r="CD236" s="28">
        <f>IF(BB236,$BL236,0)</f>
        <v>0</v>
      </c>
    </row>
    <row r="237" spans="1:82" ht="11.25" x14ac:dyDescent="0.25">
      <c r="A237" s="94">
        <v>21</v>
      </c>
      <c r="B237" s="123"/>
      <c r="C237" s="94" t="s">
        <v>187</v>
      </c>
      <c r="D237" s="126"/>
      <c r="E237" s="21">
        <v>771917</v>
      </c>
      <c r="F237" s="126"/>
      <c r="G237" s="20">
        <f t="shared" si="63"/>
        <v>158.17971311475409</v>
      </c>
      <c r="H237" s="126"/>
      <c r="I237" s="20">
        <f>IF(G237,G237/G$255*100,0)</f>
        <v>75.968653113416579</v>
      </c>
      <c r="J237" s="126"/>
      <c r="K237" s="21">
        <v>0</v>
      </c>
      <c r="L237" s="126"/>
      <c r="M237" s="20">
        <f t="shared" si="52"/>
        <v>0</v>
      </c>
      <c r="N237" s="126"/>
      <c r="O237" s="20">
        <f>IF(M237,M237/M$255*100,0)</f>
        <v>0</v>
      </c>
      <c r="P237" s="126"/>
      <c r="Q237" s="21">
        <v>1850221</v>
      </c>
      <c r="R237" s="126"/>
      <c r="S237" s="20">
        <f t="shared" si="53"/>
        <v>379.14364754098358</v>
      </c>
      <c r="T237" s="126"/>
      <c r="U237" s="20">
        <f>IF(S237,S237/S$255*100,0)</f>
        <v>96.972189085596256</v>
      </c>
      <c r="V237" s="126"/>
      <c r="W237" s="21">
        <v>1817243</v>
      </c>
      <c r="X237" s="126"/>
      <c r="Y237" s="20">
        <f t="shared" si="54"/>
        <v>372.3858606557377</v>
      </c>
      <c r="Z237" s="126"/>
      <c r="AA237" s="20">
        <f>IF(Y237,Y237/Y$255*100,0)</f>
        <v>100.85498432237601</v>
      </c>
      <c r="AB237" s="126"/>
      <c r="AC237" s="21">
        <v>0</v>
      </c>
      <c r="AD237" s="126"/>
      <c r="AE237" s="20">
        <f t="shared" si="55"/>
        <v>0</v>
      </c>
      <c r="AF237" s="126"/>
      <c r="AG237" s="20">
        <f>IF(AE237,AE237/AE$255*100,0)</f>
        <v>0</v>
      </c>
      <c r="AH237" s="266"/>
      <c r="AI237" s="126"/>
      <c r="AJ237" s="21">
        <v>0</v>
      </c>
      <c r="AK237" s="126"/>
      <c r="AL237" s="20">
        <f t="shared" si="56"/>
        <v>0</v>
      </c>
      <c r="AM237" s="126"/>
      <c r="AN237" s="20">
        <f>IF(AL237,AL237/AL$255*100,0)</f>
        <v>0</v>
      </c>
      <c r="AO237" s="126"/>
      <c r="AP237" s="21">
        <v>31865</v>
      </c>
      <c r="AQ237" s="126"/>
      <c r="AR237" s="20">
        <f t="shared" si="57"/>
        <v>6.5297131147540988</v>
      </c>
      <c r="AS237" s="126"/>
      <c r="AT237" s="20">
        <f>IF(AR237,AR237/AR$255*100,0)</f>
        <v>4.6562685361578842</v>
      </c>
      <c r="AU237" s="126"/>
      <c r="AV237" s="21">
        <v>147684</v>
      </c>
      <c r="AW237" s="126"/>
      <c r="AX237" s="20">
        <f t="shared" si="58"/>
        <v>30.26311475409836</v>
      </c>
      <c r="AY237" s="126"/>
      <c r="AZ237" s="20">
        <f>IF(AX237,AX237/AX$255*100,0)</f>
        <v>26.389374746166371</v>
      </c>
      <c r="BA237" s="126"/>
      <c r="BB237" s="21">
        <v>0</v>
      </c>
      <c r="BC237" s="126"/>
      <c r="BD237" s="20">
        <f t="shared" si="59"/>
        <v>0</v>
      </c>
      <c r="BE237" s="126"/>
      <c r="BF237" s="20">
        <f>IF(BD237,BD237/BD$255*100,0)</f>
        <v>0</v>
      </c>
      <c r="BG237" s="126"/>
      <c r="BH237" s="21">
        <f>(E237+K237+Q237+W237+AC237+AJ237+AP237+AV237+BB237)</f>
        <v>4618930</v>
      </c>
      <c r="BI237" s="126"/>
      <c r="BJ237" s="94">
        <v>22</v>
      </c>
      <c r="BK237" s="126"/>
      <c r="BL237" s="28">
        <v>4880</v>
      </c>
      <c r="BM237" s="126"/>
      <c r="BN237" s="28">
        <f>IF(E237,BL237,0)</f>
        <v>4880</v>
      </c>
      <c r="BO237" s="126"/>
      <c r="BP237" s="28">
        <f>IF(K237,BL237,0)</f>
        <v>0</v>
      </c>
      <c r="BQ237" s="126"/>
      <c r="BR237" s="28">
        <f>IF(Q237,BL237,0)</f>
        <v>4880</v>
      </c>
      <c r="BS237" s="126"/>
      <c r="BT237" s="28">
        <f>IF(W237,BL237,0)</f>
        <v>4880</v>
      </c>
      <c r="BU237" s="126"/>
      <c r="BV237" s="28">
        <f>IF(AC237,BL237,0)</f>
        <v>0</v>
      </c>
      <c r="BW237" s="126"/>
      <c r="BX237" s="28">
        <f>IF(AJ237,BL237,0)</f>
        <v>0</v>
      </c>
      <c r="BY237" s="126"/>
      <c r="BZ237" s="28">
        <f>IF(AP237,BL237,0)</f>
        <v>4880</v>
      </c>
      <c r="CA237" s="126"/>
      <c r="CB237" s="28">
        <f>IF(AV237,BL237,0)</f>
        <v>4880</v>
      </c>
      <c r="CC237" s="126"/>
      <c r="CD237" s="28">
        <f>IF(BB237,$BL237,0)</f>
        <v>0</v>
      </c>
    </row>
    <row r="238" spans="1:82" ht="11.25" x14ac:dyDescent="0.25">
      <c r="A238" s="94">
        <v>22</v>
      </c>
      <c r="B238" s="123"/>
      <c r="C238" s="94" t="s">
        <v>195</v>
      </c>
      <c r="D238" s="126"/>
      <c r="E238" s="21">
        <v>1527350</v>
      </c>
      <c r="F238" s="126"/>
      <c r="G238" s="20">
        <f t="shared" si="63"/>
        <v>169.98887033945465</v>
      </c>
      <c r="H238" s="126"/>
      <c r="I238" s="20">
        <f>IF(G238,G238/G$255*100,0)</f>
        <v>81.640213335012376</v>
      </c>
      <c r="J238" s="126"/>
      <c r="K238" s="21">
        <v>0</v>
      </c>
      <c r="L238" s="126"/>
      <c r="M238" s="20">
        <f t="shared" si="52"/>
        <v>0</v>
      </c>
      <c r="N238" s="126"/>
      <c r="O238" s="20">
        <f>IF(M238,M238/M$255*100,0)</f>
        <v>0</v>
      </c>
      <c r="P238" s="126"/>
      <c r="Q238" s="21">
        <v>3986802</v>
      </c>
      <c r="R238" s="126"/>
      <c r="S238" s="20">
        <f t="shared" si="53"/>
        <v>443.71752921535892</v>
      </c>
      <c r="T238" s="126"/>
      <c r="U238" s="20">
        <f>IF(S238,S238/S$255*100,0)</f>
        <v>113.48801548630516</v>
      </c>
      <c r="V238" s="126"/>
      <c r="W238" s="21">
        <v>2796249</v>
      </c>
      <c r="X238" s="126"/>
      <c r="Y238" s="20">
        <f t="shared" si="54"/>
        <v>311.21302170283809</v>
      </c>
      <c r="Z238" s="126"/>
      <c r="AA238" s="20">
        <f>IF(Y238,Y238/Y$255*100,0)</f>
        <v>84.287261523540835</v>
      </c>
      <c r="AB238" s="126"/>
      <c r="AC238" s="21">
        <v>22238</v>
      </c>
      <c r="AD238" s="126"/>
      <c r="AE238" s="20">
        <f t="shared" si="55"/>
        <v>2.4750139120756818</v>
      </c>
      <c r="AF238" s="126"/>
      <c r="AG238" s="20">
        <f>IF(AE238,AE238/AE$255*100,0)</f>
        <v>53.71313411498506</v>
      </c>
      <c r="AH238" s="266"/>
      <c r="AI238" s="126"/>
      <c r="AJ238" s="21">
        <v>0</v>
      </c>
      <c r="AK238" s="126"/>
      <c r="AL238" s="20">
        <f t="shared" si="56"/>
        <v>0</v>
      </c>
      <c r="AM238" s="126"/>
      <c r="AN238" s="20">
        <f>IF(AL238,AL238/AL$255*100,0)</f>
        <v>0</v>
      </c>
      <c r="AO238" s="126"/>
      <c r="AP238" s="21">
        <v>850876</v>
      </c>
      <c r="AQ238" s="126"/>
      <c r="AR238" s="20">
        <f t="shared" si="57"/>
        <v>94.699610461880908</v>
      </c>
      <c r="AS238" s="126"/>
      <c r="AT238" s="20">
        <f>IF(AR238,AR238/AR$255*100,0)</f>
        <v>67.529278672860897</v>
      </c>
      <c r="AU238" s="126"/>
      <c r="AV238" s="21">
        <v>1406715</v>
      </c>
      <c r="AW238" s="126"/>
      <c r="AX238" s="20">
        <f t="shared" si="58"/>
        <v>156.56260434056762</v>
      </c>
      <c r="AY238" s="126"/>
      <c r="AZ238" s="20">
        <f>IF(AX238,AX238/AX$255*100,0)</f>
        <v>136.52227375635533</v>
      </c>
      <c r="BA238" s="126"/>
      <c r="BB238" s="21">
        <v>0</v>
      </c>
      <c r="BC238" s="126"/>
      <c r="BD238" s="20">
        <f t="shared" si="59"/>
        <v>0</v>
      </c>
      <c r="BE238" s="126"/>
      <c r="BF238" s="20">
        <f>IF(BD238,BD238/BD$255*100,0)</f>
        <v>0</v>
      </c>
      <c r="BG238" s="126"/>
      <c r="BH238" s="21">
        <f>(E238+K238+Q238+W238+AC238+AJ238+AP238+AV238+BB238)</f>
        <v>10590230</v>
      </c>
      <c r="BI238" s="126"/>
      <c r="BJ238" s="94">
        <v>23</v>
      </c>
      <c r="BK238" s="126"/>
      <c r="BL238" s="28">
        <v>8985</v>
      </c>
      <c r="BM238" s="126"/>
      <c r="BN238" s="28">
        <f>IF(E238,BL238,0)</f>
        <v>8985</v>
      </c>
      <c r="BO238" s="126"/>
      <c r="BP238" s="28">
        <f>IF(K238,BL238,0)</f>
        <v>0</v>
      </c>
      <c r="BQ238" s="126"/>
      <c r="BR238" s="28">
        <f>IF(Q238,BL238,0)</f>
        <v>8985</v>
      </c>
      <c r="BS238" s="126"/>
      <c r="BT238" s="28">
        <f>IF(W238,BL238,0)</f>
        <v>8985</v>
      </c>
      <c r="BU238" s="126"/>
      <c r="BV238" s="28">
        <f>IF(AC238,BL238,0)</f>
        <v>8985</v>
      </c>
      <c r="BW238" s="126"/>
      <c r="BX238" s="28">
        <f>IF(AJ238,BL238,0)</f>
        <v>0</v>
      </c>
      <c r="BY238" s="126"/>
      <c r="BZ238" s="28">
        <f>IF(AP238,BL238,0)</f>
        <v>8985</v>
      </c>
      <c r="CA238" s="126"/>
      <c r="CB238" s="28">
        <f>IF(AV238,BL238,0)</f>
        <v>8985</v>
      </c>
      <c r="CC238" s="126"/>
      <c r="CD238" s="28">
        <f>IF(BB238,$BL238,0)</f>
        <v>0</v>
      </c>
    </row>
    <row r="239" spans="1:82" ht="11.25" x14ac:dyDescent="0.25">
      <c r="A239" s="94">
        <v>23</v>
      </c>
      <c r="B239" s="123"/>
      <c r="C239" s="137" t="s">
        <v>234</v>
      </c>
      <c r="D239" s="126"/>
      <c r="E239" s="21">
        <v>3412828</v>
      </c>
      <c r="F239" s="126"/>
      <c r="G239" s="20">
        <f t="shared" si="63"/>
        <v>382.21838951730319</v>
      </c>
      <c r="H239" s="126"/>
      <c r="I239" s="20">
        <f>IF(G239,G239/G$255*100,0)</f>
        <v>183.56725824722957</v>
      </c>
      <c r="J239" s="126"/>
      <c r="K239" s="21">
        <v>0</v>
      </c>
      <c r="L239" s="126"/>
      <c r="M239" s="20">
        <f t="shared" si="52"/>
        <v>0</v>
      </c>
      <c r="N239" s="126"/>
      <c r="O239" s="20">
        <f>IF(M239,M239/M$255*100,0)</f>
        <v>0</v>
      </c>
      <c r="P239" s="126"/>
      <c r="Q239" s="21">
        <v>2527341</v>
      </c>
      <c r="R239" s="126"/>
      <c r="S239" s="20">
        <f t="shared" si="53"/>
        <v>283.04860566692798</v>
      </c>
      <c r="T239" s="126"/>
      <c r="U239" s="20">
        <f>IF(S239,S239/S$255*100,0)</f>
        <v>72.394310407589614</v>
      </c>
      <c r="V239" s="126"/>
      <c r="W239" s="21">
        <v>1603313</v>
      </c>
      <c r="X239" s="126"/>
      <c r="Y239" s="20">
        <f t="shared" si="54"/>
        <v>179.56243700302386</v>
      </c>
      <c r="Z239" s="126"/>
      <c r="AA239" s="20">
        <f>IF(Y239,Y239/Y$255*100,0)</f>
        <v>48.631724998736381</v>
      </c>
      <c r="AB239" s="126"/>
      <c r="AC239" s="21">
        <v>58279</v>
      </c>
      <c r="AD239" s="126"/>
      <c r="AE239" s="20">
        <f t="shared" si="55"/>
        <v>6.5269347071340578</v>
      </c>
      <c r="AF239" s="126"/>
      <c r="AG239" s="20">
        <f>IF(AE239,AE239/AE$255*100,0)</f>
        <v>141.64854491263245</v>
      </c>
      <c r="AH239" s="266"/>
      <c r="AI239" s="126"/>
      <c r="AJ239" s="21">
        <v>0</v>
      </c>
      <c r="AK239" s="126"/>
      <c r="AL239" s="20">
        <f t="shared" si="56"/>
        <v>0</v>
      </c>
      <c r="AM239" s="126"/>
      <c r="AN239" s="20">
        <f>IF(AL239,AL239/AL$255*100,0)</f>
        <v>0</v>
      </c>
      <c r="AO239" s="126"/>
      <c r="AP239" s="21">
        <v>350737</v>
      </c>
      <c r="AQ239" s="126"/>
      <c r="AR239" s="20">
        <f t="shared" si="57"/>
        <v>39.280658528390639</v>
      </c>
      <c r="AS239" s="126"/>
      <c r="AT239" s="20">
        <f>IF(AR239,AR239/AR$255*100,0)</f>
        <v>28.010617185008602</v>
      </c>
      <c r="AU239" s="126"/>
      <c r="AV239" s="21">
        <v>1638215</v>
      </c>
      <c r="AW239" s="126"/>
      <c r="AX239" s="20">
        <f t="shared" si="58"/>
        <v>183.47127337887781</v>
      </c>
      <c r="AY239" s="126"/>
      <c r="AZ239" s="20">
        <f>IF(AX239,AX239/AX$255*100,0)</f>
        <v>159.98657863516385</v>
      </c>
      <c r="BA239" s="126"/>
      <c r="BB239" s="21">
        <v>0</v>
      </c>
      <c r="BC239" s="126"/>
      <c r="BD239" s="20">
        <f t="shared" si="59"/>
        <v>0</v>
      </c>
      <c r="BE239" s="126"/>
      <c r="BF239" s="20">
        <f>IF(BD239,BD239/BD$255*100,0)</f>
        <v>0</v>
      </c>
      <c r="BG239" s="126"/>
      <c r="BH239" s="21">
        <f>(E239+K239+Q239+W239+AC239+AJ239+AP239+AV239+BB239)</f>
        <v>9590713</v>
      </c>
      <c r="BI239" s="126"/>
      <c r="BJ239" s="94">
        <v>24</v>
      </c>
      <c r="BK239" s="126"/>
      <c r="BL239" s="28">
        <v>8929</v>
      </c>
      <c r="BM239" s="126"/>
      <c r="BN239" s="28">
        <f>IF(E239,BL239,0)</f>
        <v>8929</v>
      </c>
      <c r="BO239" s="126"/>
      <c r="BP239" s="28">
        <f>IF(K239,BL239,0)</f>
        <v>0</v>
      </c>
      <c r="BQ239" s="126"/>
      <c r="BR239" s="28">
        <f>IF(Q239,BL239,0)</f>
        <v>8929</v>
      </c>
      <c r="BS239" s="126"/>
      <c r="BT239" s="28">
        <f>IF(W239,BL239,0)</f>
        <v>8929</v>
      </c>
      <c r="BU239" s="126"/>
      <c r="BV239" s="28">
        <f>IF(AC239,BL239,0)</f>
        <v>8929</v>
      </c>
      <c r="BW239" s="126"/>
      <c r="BX239" s="28">
        <f>IF(AJ239,BL239,0)</f>
        <v>0</v>
      </c>
      <c r="BY239" s="126"/>
      <c r="BZ239" s="28">
        <f>IF(AP239,BL239,0)</f>
        <v>8929</v>
      </c>
      <c r="CA239" s="126"/>
      <c r="CB239" s="28">
        <f>IF(AV239,BL239,0)</f>
        <v>8929</v>
      </c>
      <c r="CC239" s="126"/>
      <c r="CD239" s="28">
        <f>IF(BB239,$BL239,0)</f>
        <v>0</v>
      </c>
    </row>
    <row r="240" spans="1:82" ht="11.25" x14ac:dyDescent="0.25">
      <c r="A240" s="94">
        <v>24</v>
      </c>
      <c r="B240" s="123"/>
      <c r="C240" s="94" t="s">
        <v>235</v>
      </c>
      <c r="D240" s="126"/>
      <c r="E240" s="21">
        <v>0</v>
      </c>
      <c r="F240" s="126"/>
      <c r="G240" s="20">
        <f t="shared" si="63"/>
        <v>0</v>
      </c>
      <c r="H240" s="126"/>
      <c r="I240" s="20">
        <f>IF(G240,G240/G$255*100,0)</f>
        <v>0</v>
      </c>
      <c r="J240" s="126"/>
      <c r="K240" s="21">
        <v>0</v>
      </c>
      <c r="L240" s="126"/>
      <c r="M240" s="20">
        <f t="shared" si="52"/>
        <v>0</v>
      </c>
      <c r="N240" s="126"/>
      <c r="O240" s="20">
        <f>IF(M240,M240/M$255*100,0)</f>
        <v>0</v>
      </c>
      <c r="P240" s="126"/>
      <c r="Q240" s="21">
        <v>0</v>
      </c>
      <c r="R240" s="126"/>
      <c r="S240" s="20">
        <f t="shared" si="53"/>
        <v>0</v>
      </c>
      <c r="T240" s="126"/>
      <c r="U240" s="20">
        <f>IF(S240,S240/S$255*100,0)</f>
        <v>0</v>
      </c>
      <c r="V240" s="126"/>
      <c r="W240" s="21">
        <v>0</v>
      </c>
      <c r="X240" s="126"/>
      <c r="Y240" s="20">
        <f t="shared" si="54"/>
        <v>0</v>
      </c>
      <c r="Z240" s="126"/>
      <c r="AA240" s="20">
        <f>IF(Y240,Y240/Y$255*100,0)</f>
        <v>0</v>
      </c>
      <c r="AB240" s="126"/>
      <c r="AC240" s="21">
        <v>0</v>
      </c>
      <c r="AD240" s="126"/>
      <c r="AE240" s="20">
        <f t="shared" si="55"/>
        <v>0</v>
      </c>
      <c r="AF240" s="126"/>
      <c r="AG240" s="20">
        <f>IF(AE240,AE240/AE$255*100,0)</f>
        <v>0</v>
      </c>
      <c r="AH240" s="266"/>
      <c r="AI240" s="126"/>
      <c r="AJ240" s="21">
        <v>0</v>
      </c>
      <c r="AK240" s="126"/>
      <c r="AL240" s="20">
        <f t="shared" si="56"/>
        <v>0</v>
      </c>
      <c r="AM240" s="126"/>
      <c r="AN240" s="20">
        <f>IF(AL240,AL240/AL$255*100,0)</f>
        <v>0</v>
      </c>
      <c r="AO240" s="126"/>
      <c r="AP240" s="21">
        <v>0</v>
      </c>
      <c r="AQ240" s="126"/>
      <c r="AR240" s="20">
        <f t="shared" si="57"/>
        <v>0</v>
      </c>
      <c r="AS240" s="126"/>
      <c r="AT240" s="20">
        <f>IF(AR240,AR240/AR$255*100,0)</f>
        <v>0</v>
      </c>
      <c r="AU240" s="126"/>
      <c r="AV240" s="21">
        <v>0</v>
      </c>
      <c r="AW240" s="126"/>
      <c r="AX240" s="20">
        <f t="shared" si="58"/>
        <v>0</v>
      </c>
      <c r="AY240" s="126"/>
      <c r="AZ240" s="20">
        <f>IF(AX240,AX240/AX$255*100,0)</f>
        <v>0</v>
      </c>
      <c r="BA240" s="126"/>
      <c r="BB240" s="21">
        <v>0</v>
      </c>
      <c r="BC240" s="126"/>
      <c r="BD240" s="20">
        <f t="shared" si="59"/>
        <v>0</v>
      </c>
      <c r="BE240" s="126"/>
      <c r="BF240" s="20">
        <f>IF(BD240,BD240/BD$255*100,0)</f>
        <v>0</v>
      </c>
      <c r="BG240" s="126"/>
      <c r="BH240" s="21">
        <f>(E240+K240+Q240+W240+AC240+AJ240+AP240+AV240+BB240)</f>
        <v>0</v>
      </c>
      <c r="BI240" s="126"/>
      <c r="BJ240" s="94">
        <v>25</v>
      </c>
      <c r="BK240" s="126"/>
      <c r="BL240" s="28">
        <v>0</v>
      </c>
      <c r="BM240" s="126"/>
      <c r="BN240" s="28">
        <f>IF(E240,BL240,0)</f>
        <v>0</v>
      </c>
      <c r="BO240" s="126"/>
      <c r="BP240" s="28">
        <f>IF(K240,BL240,0)</f>
        <v>0</v>
      </c>
      <c r="BQ240" s="126"/>
      <c r="BR240" s="28">
        <f>IF(Q240,BL240,0)</f>
        <v>0</v>
      </c>
      <c r="BS240" s="126"/>
      <c r="BT240" s="28">
        <f>IF(W240,BL240,0)</f>
        <v>0</v>
      </c>
      <c r="BU240" s="126"/>
      <c r="BV240" s="28">
        <f>IF(AC240,BL240,0)</f>
        <v>0</v>
      </c>
      <c r="BW240" s="126"/>
      <c r="BX240" s="28">
        <f>IF(AJ240,BL240,0)</f>
        <v>0</v>
      </c>
      <c r="BY240" s="126"/>
      <c r="BZ240" s="28">
        <f>IF(AP240,BL240,0)</f>
        <v>0</v>
      </c>
      <c r="CA240" s="126"/>
      <c r="CB240" s="28">
        <f>IF(AV240,BL240,0)</f>
        <v>0</v>
      </c>
      <c r="CC240" s="126"/>
      <c r="CD240" s="28">
        <f>IF(BB240,$BL240,0)</f>
        <v>0</v>
      </c>
    </row>
    <row r="241" spans="1:82" ht="11.25" x14ac:dyDescent="0.25">
      <c r="A241" s="94">
        <v>25</v>
      </c>
      <c r="B241" s="123"/>
      <c r="C241" s="94" t="s">
        <v>236</v>
      </c>
      <c r="D241" s="126"/>
      <c r="E241" s="21">
        <v>1185414</v>
      </c>
      <c r="F241" s="126"/>
      <c r="G241" s="20">
        <f t="shared" ref="G241:G245" si="64">IFERROR(E241/$BL241,0)</f>
        <v>241.7732000815827</v>
      </c>
      <c r="H241" s="126"/>
      <c r="I241" s="20">
        <f>IF(G241,G241/G$255*100,0)</f>
        <v>116.11592920132333</v>
      </c>
      <c r="J241" s="126"/>
      <c r="K241" s="21">
        <v>0</v>
      </c>
      <c r="L241" s="126"/>
      <c r="M241" s="20">
        <f t="shared" si="52"/>
        <v>0</v>
      </c>
      <c r="N241" s="126"/>
      <c r="O241" s="20">
        <f>IF(M241,M241/M$255*100,0)</f>
        <v>0</v>
      </c>
      <c r="P241" s="126"/>
      <c r="Q241" s="21">
        <v>2234982</v>
      </c>
      <c r="R241" s="126"/>
      <c r="S241" s="20">
        <f t="shared" si="53"/>
        <v>455.83968998572306</v>
      </c>
      <c r="T241" s="126"/>
      <c r="U241" s="20">
        <f>IF(S241,S241/S$255*100,0)</f>
        <v>116.58845637190032</v>
      </c>
      <c r="V241" s="126"/>
      <c r="W241" s="21">
        <v>1871479</v>
      </c>
      <c r="X241" s="126"/>
      <c r="Y241" s="20">
        <f t="shared" si="54"/>
        <v>381.70079543136853</v>
      </c>
      <c r="Z241" s="126"/>
      <c r="AA241" s="20">
        <f>IF(Y241,Y241/Y$255*100,0)</f>
        <v>103.3777911741343</v>
      </c>
      <c r="AB241" s="126"/>
      <c r="AC241" s="21">
        <v>1901</v>
      </c>
      <c r="AD241" s="126"/>
      <c r="AE241" s="20">
        <f t="shared" si="55"/>
        <v>0.3877218029777687</v>
      </c>
      <c r="AF241" s="126"/>
      <c r="AG241" s="20">
        <f>IF(AE241,AE241/AE$255*100,0)</f>
        <v>8.4143984407679913</v>
      </c>
      <c r="AH241" s="266"/>
      <c r="AI241" s="126"/>
      <c r="AJ241" s="21">
        <v>0</v>
      </c>
      <c r="AK241" s="126"/>
      <c r="AL241" s="20">
        <f t="shared" si="56"/>
        <v>0</v>
      </c>
      <c r="AM241" s="126"/>
      <c r="AN241" s="20">
        <f>IF(AL241,AL241/AL$255*100,0)</f>
        <v>0</v>
      </c>
      <c r="AO241" s="126"/>
      <c r="AP241" s="21">
        <v>1278353</v>
      </c>
      <c r="AQ241" s="126"/>
      <c r="AR241" s="20">
        <f t="shared" si="57"/>
        <v>260.72873750764836</v>
      </c>
      <c r="AS241" s="126"/>
      <c r="AT241" s="20">
        <f>IF(AR241,AR241/AR$255*100,0)</f>
        <v>185.92287219876579</v>
      </c>
      <c r="AU241" s="126"/>
      <c r="AV241" s="21">
        <v>2390496</v>
      </c>
      <c r="AW241" s="126"/>
      <c r="AX241" s="20">
        <f t="shared" si="58"/>
        <v>487.55782174179075</v>
      </c>
      <c r="AY241" s="126"/>
      <c r="AZ241" s="20">
        <f>IF(AX241,AX241/AX$255*100,0)</f>
        <v>425.14943266460313</v>
      </c>
      <c r="BA241" s="126"/>
      <c r="BB241" s="21">
        <v>0</v>
      </c>
      <c r="BC241" s="126"/>
      <c r="BD241" s="20">
        <f t="shared" si="59"/>
        <v>0</v>
      </c>
      <c r="BE241" s="126"/>
      <c r="BF241" s="20">
        <f>IF(BD241,BD241/BD$255*100,0)</f>
        <v>0</v>
      </c>
      <c r="BG241" s="126"/>
      <c r="BH241" s="21">
        <f>(E241+K241+Q241+W241+AC241+AJ241+AP241+AV241+BB241)</f>
        <v>8962625</v>
      </c>
      <c r="BI241" s="126"/>
      <c r="BJ241" s="94">
        <v>26</v>
      </c>
      <c r="BK241" s="126"/>
      <c r="BL241" s="28">
        <v>4903</v>
      </c>
      <c r="BM241" s="126"/>
      <c r="BN241" s="28">
        <f>IF(E241,BL241,0)</f>
        <v>4903</v>
      </c>
      <c r="BO241" s="126"/>
      <c r="BP241" s="28">
        <f>IF(K241,BL241,0)</f>
        <v>0</v>
      </c>
      <c r="BQ241" s="126"/>
      <c r="BR241" s="28">
        <f>IF(Q241,BL241,0)</f>
        <v>4903</v>
      </c>
      <c r="BS241" s="126"/>
      <c r="BT241" s="28">
        <f>IF(W241,BL241,0)</f>
        <v>4903</v>
      </c>
      <c r="BU241" s="126"/>
      <c r="BV241" s="28">
        <f>IF(AC241,BL241,0)</f>
        <v>4903</v>
      </c>
      <c r="BW241" s="126"/>
      <c r="BX241" s="28">
        <f>IF(AJ241,BL241,0)</f>
        <v>0</v>
      </c>
      <c r="BY241" s="126"/>
      <c r="BZ241" s="28">
        <f>IF(AP241,BL241,0)</f>
        <v>4903</v>
      </c>
      <c r="CA241" s="126"/>
      <c r="CB241" s="28">
        <f>IF(AV241,BL241,0)</f>
        <v>4903</v>
      </c>
      <c r="CC241" s="126"/>
      <c r="CD241" s="28">
        <f>IF(BB241,$BL241,0)</f>
        <v>0</v>
      </c>
    </row>
    <row r="242" spans="1:82" ht="11.25" x14ac:dyDescent="0.25">
      <c r="A242" s="94">
        <v>26</v>
      </c>
      <c r="B242" s="123"/>
      <c r="C242" s="94" t="s">
        <v>237</v>
      </c>
      <c r="D242" s="126"/>
      <c r="E242" s="21">
        <v>1297817</v>
      </c>
      <c r="F242" s="126"/>
      <c r="G242" s="20">
        <f t="shared" si="64"/>
        <v>152.09387085433025</v>
      </c>
      <c r="H242" s="126"/>
      <c r="I242" s="20">
        <f>IF(G242,G242/G$255*100,0)</f>
        <v>73.045817874426717</v>
      </c>
      <c r="J242" s="126"/>
      <c r="K242" s="21">
        <v>0</v>
      </c>
      <c r="L242" s="126"/>
      <c r="M242" s="20">
        <f t="shared" si="52"/>
        <v>0</v>
      </c>
      <c r="N242" s="126"/>
      <c r="O242" s="20">
        <f>IF(M242,M242/M$255*100,0)</f>
        <v>0</v>
      </c>
      <c r="P242" s="126"/>
      <c r="Q242" s="21">
        <v>3011707</v>
      </c>
      <c r="R242" s="126"/>
      <c r="S242" s="20">
        <f t="shared" si="53"/>
        <v>352.94820110160555</v>
      </c>
      <c r="T242" s="126"/>
      <c r="U242" s="20">
        <f>IF(S242,S242/S$255*100,0)</f>
        <v>90.272275209216758</v>
      </c>
      <c r="V242" s="126"/>
      <c r="W242" s="21">
        <v>2101069</v>
      </c>
      <c r="X242" s="126"/>
      <c r="Y242" s="20">
        <f t="shared" si="54"/>
        <v>246.22864174381812</v>
      </c>
      <c r="Z242" s="126"/>
      <c r="AA242" s="20">
        <f>IF(Y242,Y242/Y$255*100,0)</f>
        <v>66.68724145181929</v>
      </c>
      <c r="AB242" s="126"/>
      <c r="AC242" s="21">
        <v>79028</v>
      </c>
      <c r="AD242" s="126"/>
      <c r="AE242" s="20">
        <f t="shared" si="55"/>
        <v>9.2614555256064683</v>
      </c>
      <c r="AF242" s="126"/>
      <c r="AG242" s="20">
        <f>IF(AE242,AE242/AE$255*100,0)</f>
        <v>200.99353798365968</v>
      </c>
      <c r="AH242" s="266"/>
      <c r="AI242" s="126"/>
      <c r="AJ242" s="21">
        <v>0</v>
      </c>
      <c r="AK242" s="126"/>
      <c r="AL242" s="20">
        <f t="shared" si="56"/>
        <v>0</v>
      </c>
      <c r="AM242" s="126"/>
      <c r="AN242" s="20">
        <f>IF(AL242,AL242/AL$255*100,0)</f>
        <v>0</v>
      </c>
      <c r="AO242" s="126"/>
      <c r="AP242" s="21">
        <v>1361728</v>
      </c>
      <c r="AQ242" s="126"/>
      <c r="AR242" s="20">
        <f t="shared" si="57"/>
        <v>159.58373373959921</v>
      </c>
      <c r="AS242" s="126"/>
      <c r="AT242" s="20">
        <f>IF(AR242,AR242/AR$255*100,0)</f>
        <v>113.7974525427946</v>
      </c>
      <c r="AU242" s="126"/>
      <c r="AV242" s="21">
        <v>713385</v>
      </c>
      <c r="AW242" s="126"/>
      <c r="AX242" s="20">
        <f t="shared" si="58"/>
        <v>83.60307043243877</v>
      </c>
      <c r="AY242" s="126"/>
      <c r="AZ242" s="20">
        <f>IF(AX242,AX242/AX$255*100,0)</f>
        <v>72.901708019759951</v>
      </c>
      <c r="BA242" s="126"/>
      <c r="BB242" s="21">
        <v>0</v>
      </c>
      <c r="BC242" s="126"/>
      <c r="BD242" s="20">
        <f t="shared" si="59"/>
        <v>0</v>
      </c>
      <c r="BE242" s="126"/>
      <c r="BF242" s="20">
        <f>IF(BD242,BD242/BD$255*100,0)</f>
        <v>0</v>
      </c>
      <c r="BG242" s="126"/>
      <c r="BH242" s="21">
        <f>(E242+K242+Q242+W242+AC242+AJ242+AP242+AV242+BB242)</f>
        <v>8564734</v>
      </c>
      <c r="BI242" s="126"/>
      <c r="BJ242" s="94">
        <v>27</v>
      </c>
      <c r="BK242" s="126"/>
      <c r="BL242" s="28">
        <v>8533</v>
      </c>
      <c r="BM242" s="126"/>
      <c r="BN242" s="28">
        <f>IF(E242,BL242,0)</f>
        <v>8533</v>
      </c>
      <c r="BO242" s="126"/>
      <c r="BP242" s="28">
        <f>IF(K242,BL242,0)</f>
        <v>0</v>
      </c>
      <c r="BQ242" s="126"/>
      <c r="BR242" s="28">
        <f>IF(Q242,BL242,0)</f>
        <v>8533</v>
      </c>
      <c r="BS242" s="126"/>
      <c r="BT242" s="28">
        <f>IF(W242,BL242,0)</f>
        <v>8533</v>
      </c>
      <c r="BU242" s="126"/>
      <c r="BV242" s="28">
        <f>IF(AC242,BL242,0)</f>
        <v>8533</v>
      </c>
      <c r="BW242" s="126"/>
      <c r="BX242" s="28">
        <f>IF(AJ242,BL242,0)</f>
        <v>0</v>
      </c>
      <c r="BY242" s="126"/>
      <c r="BZ242" s="28">
        <f>IF(AP242,BL242,0)</f>
        <v>8533</v>
      </c>
      <c r="CA242" s="126"/>
      <c r="CB242" s="28">
        <f>IF(AV242,BL242,0)</f>
        <v>8533</v>
      </c>
      <c r="CC242" s="126"/>
      <c r="CD242" s="28">
        <f>IF(BB242,$BL242,0)</f>
        <v>0</v>
      </c>
    </row>
    <row r="243" spans="1:82" ht="11.25" x14ac:dyDescent="0.25">
      <c r="A243" s="94">
        <v>27</v>
      </c>
      <c r="B243" s="123"/>
      <c r="C243" s="94" t="s">
        <v>238</v>
      </c>
      <c r="D243" s="126"/>
      <c r="E243" s="21">
        <v>944009</v>
      </c>
      <c r="F243" s="126"/>
      <c r="G243" s="20">
        <f t="shared" si="64"/>
        <v>118.50477027366307</v>
      </c>
      <c r="H243" s="126"/>
      <c r="I243" s="20">
        <f>IF(G243,G243/G$255*100,0)</f>
        <v>56.914048002311844</v>
      </c>
      <c r="J243" s="126"/>
      <c r="K243" s="21">
        <v>0</v>
      </c>
      <c r="L243" s="126"/>
      <c r="M243" s="20">
        <f t="shared" si="52"/>
        <v>0</v>
      </c>
      <c r="N243" s="126"/>
      <c r="O243" s="20">
        <f>IF(M243,M243/M$255*100,0)</f>
        <v>0</v>
      </c>
      <c r="P243" s="126"/>
      <c r="Q243" s="21">
        <v>5170638</v>
      </c>
      <c r="R243" s="126"/>
      <c r="S243" s="20">
        <f t="shared" si="53"/>
        <v>649.08837559628421</v>
      </c>
      <c r="T243" s="126"/>
      <c r="U243" s="20">
        <f>IF(S243,S243/S$255*100,0)</f>
        <v>166.0149684685974</v>
      </c>
      <c r="V243" s="126"/>
      <c r="W243" s="21">
        <v>3705793</v>
      </c>
      <c r="X243" s="126"/>
      <c r="Y243" s="20">
        <f t="shared" si="54"/>
        <v>465.20123022847099</v>
      </c>
      <c r="Z243" s="126"/>
      <c r="AA243" s="20">
        <f>IF(Y243,Y243/Y$255*100,0)</f>
        <v>125.99259998439354</v>
      </c>
      <c r="AB243" s="126"/>
      <c r="AC243" s="21">
        <v>0</v>
      </c>
      <c r="AD243" s="126"/>
      <c r="AE243" s="20">
        <f t="shared" si="55"/>
        <v>0</v>
      </c>
      <c r="AF243" s="126"/>
      <c r="AG243" s="20">
        <f>IF(AE243,AE243/AE$255*100,0)</f>
        <v>0</v>
      </c>
      <c r="AH243" s="266"/>
      <c r="AI243" s="126"/>
      <c r="AJ243" s="21">
        <v>0</v>
      </c>
      <c r="AK243" s="126"/>
      <c r="AL243" s="20">
        <f t="shared" si="56"/>
        <v>0</v>
      </c>
      <c r="AM243" s="126"/>
      <c r="AN243" s="20">
        <f>IF(AL243,AL243/AL$255*100,0)</f>
        <v>0</v>
      </c>
      <c r="AO243" s="126"/>
      <c r="AP243" s="21">
        <v>562032</v>
      </c>
      <c r="AQ243" s="126"/>
      <c r="AR243" s="20">
        <f t="shared" si="57"/>
        <v>70.553853878985691</v>
      </c>
      <c r="AS243" s="126"/>
      <c r="AT243" s="20">
        <f>IF(AR243,AR243/AR$255*100,0)</f>
        <v>50.311198079913432</v>
      </c>
      <c r="AU243" s="126"/>
      <c r="AV243" s="21">
        <v>1004078</v>
      </c>
      <c r="AW243" s="126"/>
      <c r="AX243" s="20">
        <f t="shared" si="58"/>
        <v>126.0454431333166</v>
      </c>
      <c r="AY243" s="126"/>
      <c r="AZ243" s="20">
        <f>IF(AX243,AX243/AX$255*100,0)</f>
        <v>109.91137101779115</v>
      </c>
      <c r="BA243" s="126"/>
      <c r="BB243" s="21">
        <v>0</v>
      </c>
      <c r="BC243" s="126"/>
      <c r="BD243" s="20">
        <f t="shared" si="59"/>
        <v>0</v>
      </c>
      <c r="BE243" s="126"/>
      <c r="BF243" s="20">
        <f>IF(BD243,BD243/BD$255*100,0)</f>
        <v>0</v>
      </c>
      <c r="BG243" s="126"/>
      <c r="BH243" s="21">
        <f>(E243+K243+Q243+W243+AC243+AJ243+AP243+AV243+BB243)</f>
        <v>11386550</v>
      </c>
      <c r="BI243" s="126"/>
      <c r="BJ243" s="94">
        <v>28</v>
      </c>
      <c r="BK243" s="126"/>
      <c r="BL243" s="28">
        <v>7966</v>
      </c>
      <c r="BM243" s="126"/>
      <c r="BN243" s="28">
        <f>IF(E243,BL243,0)</f>
        <v>7966</v>
      </c>
      <c r="BO243" s="126"/>
      <c r="BP243" s="28">
        <f>IF(K243,BL243,0)</f>
        <v>0</v>
      </c>
      <c r="BQ243" s="126"/>
      <c r="BR243" s="28">
        <f>IF(Q243,BL243,0)</f>
        <v>7966</v>
      </c>
      <c r="BS243" s="126"/>
      <c r="BT243" s="28">
        <f>IF(W243,BL243,0)</f>
        <v>7966</v>
      </c>
      <c r="BU243" s="126"/>
      <c r="BV243" s="28">
        <f>IF(AC243,BL243,0)</f>
        <v>0</v>
      </c>
      <c r="BW243" s="126"/>
      <c r="BX243" s="28">
        <f>IF(AJ243,BL243,0)</f>
        <v>0</v>
      </c>
      <c r="BY243" s="126"/>
      <c r="BZ243" s="28">
        <f>IF(AP243,BL243,0)</f>
        <v>7966</v>
      </c>
      <c r="CA243" s="126"/>
      <c r="CB243" s="28">
        <f>IF(AV243,BL243,0)</f>
        <v>7966</v>
      </c>
      <c r="CC243" s="126"/>
      <c r="CD243" s="28">
        <f>IF(BB243,$BL243,0)</f>
        <v>0</v>
      </c>
    </row>
    <row r="244" spans="1:82" ht="11.25" x14ac:dyDescent="0.25">
      <c r="A244" s="94">
        <v>28</v>
      </c>
      <c r="B244" s="123"/>
      <c r="C244" s="94" t="s">
        <v>239</v>
      </c>
      <c r="D244" s="126"/>
      <c r="E244" s="21">
        <v>1495169</v>
      </c>
      <c r="F244" s="126"/>
      <c r="G244" s="20">
        <f t="shared" si="64"/>
        <v>318.79936034115138</v>
      </c>
      <c r="H244" s="126"/>
      <c r="I244" s="20">
        <f>IF(G244,G244/G$255*100,0)</f>
        <v>153.10912848202051</v>
      </c>
      <c r="J244" s="126"/>
      <c r="K244" s="21">
        <v>0</v>
      </c>
      <c r="L244" s="126"/>
      <c r="M244" s="20">
        <f t="shared" si="52"/>
        <v>0</v>
      </c>
      <c r="N244" s="126"/>
      <c r="O244" s="20">
        <f>IF(M244,M244/M$255*100,0)</f>
        <v>0</v>
      </c>
      <c r="P244" s="126"/>
      <c r="Q244" s="21">
        <v>3331160</v>
      </c>
      <c r="R244" s="126"/>
      <c r="S244" s="20">
        <f t="shared" si="53"/>
        <v>710.26865671641792</v>
      </c>
      <c r="T244" s="126"/>
      <c r="U244" s="20">
        <f>IF(S244,S244/S$255*100,0)</f>
        <v>181.66282602224464</v>
      </c>
      <c r="V244" s="126"/>
      <c r="W244" s="21">
        <v>2628713</v>
      </c>
      <c r="X244" s="126"/>
      <c r="Y244" s="20">
        <f t="shared" si="54"/>
        <v>560.4931769722815</v>
      </c>
      <c r="Z244" s="126"/>
      <c r="AA244" s="20">
        <f>IF(Y244,Y244/Y$255*100,0)</f>
        <v>151.8009584918089</v>
      </c>
      <c r="AB244" s="126"/>
      <c r="AC244" s="21">
        <v>0</v>
      </c>
      <c r="AD244" s="126"/>
      <c r="AE244" s="20">
        <f t="shared" si="55"/>
        <v>0</v>
      </c>
      <c r="AF244" s="126"/>
      <c r="AG244" s="20">
        <f>IF(AE244,AE244/AE$255*100,0)</f>
        <v>0</v>
      </c>
      <c r="AH244" s="266"/>
      <c r="AI244" s="126"/>
      <c r="AJ244" s="21">
        <v>0</v>
      </c>
      <c r="AK244" s="126"/>
      <c r="AL244" s="20">
        <f t="shared" si="56"/>
        <v>0</v>
      </c>
      <c r="AM244" s="126"/>
      <c r="AN244" s="20">
        <f>IF(AL244,AL244/AL$255*100,0)</f>
        <v>0</v>
      </c>
      <c r="AO244" s="126"/>
      <c r="AP244" s="21">
        <v>609411</v>
      </c>
      <c r="AQ244" s="126"/>
      <c r="AR244" s="20">
        <f t="shared" si="57"/>
        <v>129.93837953091685</v>
      </c>
      <c r="AS244" s="126"/>
      <c r="AT244" s="20">
        <f>IF(AR244,AR244/AR$255*100,0)</f>
        <v>92.657667743789446</v>
      </c>
      <c r="AU244" s="126"/>
      <c r="AV244" s="21">
        <v>644462</v>
      </c>
      <c r="AW244" s="126"/>
      <c r="AX244" s="20">
        <f t="shared" si="58"/>
        <v>137.41194029850746</v>
      </c>
      <c r="AY244" s="126"/>
      <c r="AZ244" s="20">
        <f>IF(AX244,AX244/AX$255*100,0)</f>
        <v>119.82293351493425</v>
      </c>
      <c r="BA244" s="126"/>
      <c r="BB244" s="21">
        <v>0</v>
      </c>
      <c r="BC244" s="126"/>
      <c r="BD244" s="20">
        <f t="shared" si="59"/>
        <v>0</v>
      </c>
      <c r="BE244" s="126"/>
      <c r="BF244" s="20">
        <f>IF(BD244,BD244/BD$255*100,0)</f>
        <v>0</v>
      </c>
      <c r="BG244" s="126"/>
      <c r="BH244" s="21">
        <f>(E244+K244+Q244+W244+AC244+AJ244+AP244+AV244+BB244)</f>
        <v>8708915</v>
      </c>
      <c r="BI244" s="126"/>
      <c r="BJ244" s="94">
        <v>29</v>
      </c>
      <c r="BK244" s="126"/>
      <c r="BL244" s="28">
        <v>4690</v>
      </c>
      <c r="BM244" s="126"/>
      <c r="BN244" s="28">
        <f>IF(E244,BL244,0)</f>
        <v>4690</v>
      </c>
      <c r="BO244" s="126"/>
      <c r="BP244" s="28">
        <f>IF(K244,BL244,0)</f>
        <v>0</v>
      </c>
      <c r="BQ244" s="126"/>
      <c r="BR244" s="28">
        <f>IF(Q244,BL244,0)</f>
        <v>4690</v>
      </c>
      <c r="BS244" s="126"/>
      <c r="BT244" s="28">
        <f>IF(W244,BL244,0)</f>
        <v>4690</v>
      </c>
      <c r="BU244" s="126"/>
      <c r="BV244" s="28">
        <f>IF(AC244,BL244,0)</f>
        <v>0</v>
      </c>
      <c r="BW244" s="126"/>
      <c r="BX244" s="28">
        <f>IF(AJ244,BL244,0)</f>
        <v>0</v>
      </c>
      <c r="BY244" s="126"/>
      <c r="BZ244" s="28">
        <f>IF(AP244,BL244,0)</f>
        <v>4690</v>
      </c>
      <c r="CA244" s="126"/>
      <c r="CB244" s="28">
        <f>IF(AV244,BL244,0)</f>
        <v>4690</v>
      </c>
      <c r="CC244" s="126"/>
      <c r="CD244" s="28">
        <f>IF(BB244,$BL244,0)</f>
        <v>0</v>
      </c>
    </row>
    <row r="245" spans="1:82" ht="11.25" x14ac:dyDescent="0.25">
      <c r="A245" s="94">
        <v>29</v>
      </c>
      <c r="B245" s="123"/>
      <c r="C245" s="94" t="s">
        <v>240</v>
      </c>
      <c r="D245" s="126"/>
      <c r="E245" s="21">
        <v>645936</v>
      </c>
      <c r="F245" s="126"/>
      <c r="G245" s="20">
        <f t="shared" si="64"/>
        <v>91.195256247352816</v>
      </c>
      <c r="H245" s="126"/>
      <c r="I245" s="20">
        <f>IF(G245,G245/G$255*100,0)</f>
        <v>43.798162552098354</v>
      </c>
      <c r="J245" s="126"/>
      <c r="K245" s="21">
        <v>0</v>
      </c>
      <c r="L245" s="126"/>
      <c r="M245" s="20">
        <f t="shared" si="52"/>
        <v>0</v>
      </c>
      <c r="N245" s="126"/>
      <c r="O245" s="20">
        <f>IF(M245,M245/M$255*100,0)</f>
        <v>0</v>
      </c>
      <c r="P245" s="126"/>
      <c r="Q245" s="21">
        <v>2227406</v>
      </c>
      <c r="R245" s="126"/>
      <c r="S245" s="20">
        <f t="shared" si="53"/>
        <v>314.47211633488632</v>
      </c>
      <c r="T245" s="126"/>
      <c r="U245" s="20">
        <f>IF(S245,S245/S$255*100,0)</f>
        <v>80.431387220005718</v>
      </c>
      <c r="V245" s="126"/>
      <c r="W245" s="21">
        <v>1310585</v>
      </c>
      <c r="X245" s="126"/>
      <c r="Y245" s="20">
        <f t="shared" si="54"/>
        <v>185.03247211633487</v>
      </c>
      <c r="Z245" s="126"/>
      <c r="AA245" s="20">
        <f>IF(Y245,Y245/Y$255*100,0)</f>
        <v>50.113199898520087</v>
      </c>
      <c r="AB245" s="126"/>
      <c r="AC245" s="21">
        <v>18231</v>
      </c>
      <c r="AD245" s="126"/>
      <c r="AE245" s="20">
        <f t="shared" si="55"/>
        <v>2.5739093604404912</v>
      </c>
      <c r="AF245" s="126"/>
      <c r="AG245" s="20">
        <f>IF(AE245,AE245/AE$255*100,0)</f>
        <v>55.859378406971949</v>
      </c>
      <c r="AH245" s="266"/>
      <c r="AI245" s="126"/>
      <c r="AJ245" s="21">
        <v>0</v>
      </c>
      <c r="AK245" s="126"/>
      <c r="AL245" s="20">
        <f t="shared" si="56"/>
        <v>0</v>
      </c>
      <c r="AM245" s="126"/>
      <c r="AN245" s="20">
        <f>IF(AL245,AL245/AL$255*100,0)</f>
        <v>0</v>
      </c>
      <c r="AO245" s="126"/>
      <c r="AP245" s="21">
        <v>222387</v>
      </c>
      <c r="AQ245" s="126"/>
      <c r="AR245" s="20">
        <f t="shared" si="57"/>
        <v>31.397289284201609</v>
      </c>
      <c r="AS245" s="126"/>
      <c r="AT245" s="20">
        <f>IF(AR245,AR245/AR$255*100,0)</f>
        <v>22.389070950811682</v>
      </c>
      <c r="AU245" s="126"/>
      <c r="AV245" s="21">
        <v>222065</v>
      </c>
      <c r="AW245" s="126"/>
      <c r="AX245" s="20">
        <f t="shared" si="58"/>
        <v>31.351828321332768</v>
      </c>
      <c r="AY245" s="126"/>
      <c r="AZ245" s="20">
        <f>IF(AX245,AX245/AX$255*100,0)</f>
        <v>27.33873077083312</v>
      </c>
      <c r="BA245" s="126"/>
      <c r="BB245" s="21">
        <v>0</v>
      </c>
      <c r="BC245" s="126"/>
      <c r="BD245" s="20">
        <f t="shared" si="59"/>
        <v>0</v>
      </c>
      <c r="BE245" s="126"/>
      <c r="BF245" s="20">
        <f>IF(BD245,BD245/BD$255*100,0)</f>
        <v>0</v>
      </c>
      <c r="BG245" s="126"/>
      <c r="BH245" s="21">
        <f>(E245+K245+Q245+W245+AC245+AJ245+AP245+AV245+BB245)</f>
        <v>4646610</v>
      </c>
      <c r="BI245" s="126"/>
      <c r="BJ245" s="94">
        <v>30</v>
      </c>
      <c r="BK245" s="126"/>
      <c r="BL245" s="28">
        <v>7083</v>
      </c>
      <c r="BM245" s="126"/>
      <c r="BN245" s="28">
        <f>IF(E245,BL245,0)</f>
        <v>7083</v>
      </c>
      <c r="BO245" s="126"/>
      <c r="BP245" s="28">
        <f>IF(K245,BL245,0)</f>
        <v>0</v>
      </c>
      <c r="BQ245" s="126"/>
      <c r="BR245" s="28">
        <f>IF(Q245,BL245,0)</f>
        <v>7083</v>
      </c>
      <c r="BS245" s="126"/>
      <c r="BT245" s="28">
        <f>IF(W245,BL245,0)</f>
        <v>7083</v>
      </c>
      <c r="BU245" s="126"/>
      <c r="BV245" s="28">
        <f>IF(AC245,BL245,0)</f>
        <v>7083</v>
      </c>
      <c r="BW245" s="126"/>
      <c r="BX245" s="28">
        <f>IF(AJ245,BL245,0)</f>
        <v>0</v>
      </c>
      <c r="BY245" s="126"/>
      <c r="BZ245" s="28">
        <f>IF(AP245,BL245,0)</f>
        <v>7083</v>
      </c>
      <c r="CA245" s="126"/>
      <c r="CB245" s="28">
        <f>IF(AV245,BL245,0)</f>
        <v>7083</v>
      </c>
      <c r="CC245" s="126"/>
      <c r="CD245" s="28">
        <f>IF(BB245,$BL245,0)</f>
        <v>0</v>
      </c>
    </row>
    <row r="246" spans="1:82" ht="11.25" x14ac:dyDescent="0.25">
      <c r="A246" s="94">
        <v>30</v>
      </c>
      <c r="B246" s="123"/>
      <c r="C246" s="94" t="s">
        <v>208</v>
      </c>
      <c r="D246" s="126"/>
      <c r="E246" s="21">
        <v>723289</v>
      </c>
      <c r="F246" s="126"/>
      <c r="G246" s="20">
        <f t="shared" ref="G246:G250" si="65">IFERROR(E246/$BL246,0)</f>
        <v>161.2325011145787</v>
      </c>
      <c r="H246" s="126"/>
      <c r="I246" s="20">
        <f>IF(G246,G246/G$255*100,0)</f>
        <v>77.434809474562783</v>
      </c>
      <c r="J246" s="126"/>
      <c r="K246" s="21">
        <v>0</v>
      </c>
      <c r="L246" s="126"/>
      <c r="M246" s="20">
        <f t="shared" si="52"/>
        <v>0</v>
      </c>
      <c r="N246" s="126"/>
      <c r="O246" s="20">
        <f>IF(M246,M246/M$255*100,0)</f>
        <v>0</v>
      </c>
      <c r="P246" s="126"/>
      <c r="Q246" s="21">
        <v>3452022</v>
      </c>
      <c r="R246" s="126"/>
      <c r="S246" s="20">
        <f t="shared" si="53"/>
        <v>769.51003120820326</v>
      </c>
      <c r="T246" s="126"/>
      <c r="U246" s="20">
        <f>IF(S246,S246/S$255*100,0)</f>
        <v>196.81477649317281</v>
      </c>
      <c r="V246" s="126"/>
      <c r="W246" s="21">
        <v>1554115</v>
      </c>
      <c r="X246" s="126"/>
      <c r="Y246" s="20">
        <f t="shared" si="54"/>
        <v>346.43669193045031</v>
      </c>
      <c r="Z246" s="126"/>
      <c r="AA246" s="20">
        <f>IF(Y246,Y246/Y$255*100,0)</f>
        <v>93.827050983663668</v>
      </c>
      <c r="AB246" s="126"/>
      <c r="AC246" s="21">
        <v>15987</v>
      </c>
      <c r="AD246" s="126"/>
      <c r="AE246" s="20">
        <f t="shared" si="55"/>
        <v>3.5637539010254122</v>
      </c>
      <c r="AF246" s="126"/>
      <c r="AG246" s="20">
        <f>IF(AE246,AE246/AE$255*100,0)</f>
        <v>77.341137479927767</v>
      </c>
      <c r="AH246" s="266"/>
      <c r="AI246" s="126"/>
      <c r="AJ246" s="21">
        <v>0</v>
      </c>
      <c r="AK246" s="126"/>
      <c r="AL246" s="20">
        <f t="shared" si="56"/>
        <v>0</v>
      </c>
      <c r="AM246" s="126"/>
      <c r="AN246" s="20">
        <f>IF(AL246,AL246/AL$255*100,0)</f>
        <v>0</v>
      </c>
      <c r="AO246" s="126"/>
      <c r="AP246" s="21">
        <v>606838</v>
      </c>
      <c r="AQ246" s="126"/>
      <c r="AR246" s="20">
        <f t="shared" si="57"/>
        <v>135.27374052608113</v>
      </c>
      <c r="AS246" s="126"/>
      <c r="AT246" s="20">
        <f>IF(AR246,AR246/AR$255*100,0)</f>
        <v>96.462256566335753</v>
      </c>
      <c r="AU246" s="126"/>
      <c r="AV246" s="21">
        <v>615033</v>
      </c>
      <c r="AW246" s="126"/>
      <c r="AX246" s="20">
        <f t="shared" si="58"/>
        <v>137.10053499777084</v>
      </c>
      <c r="AY246" s="126"/>
      <c r="AZ246" s="20">
        <f>IF(AX246,AX246/AX$255*100,0)</f>
        <v>119.55138872366426</v>
      </c>
      <c r="BA246" s="126"/>
      <c r="BB246" s="21">
        <v>0</v>
      </c>
      <c r="BC246" s="126"/>
      <c r="BD246" s="20">
        <f t="shared" si="59"/>
        <v>0</v>
      </c>
      <c r="BE246" s="126"/>
      <c r="BF246" s="20">
        <f>IF(BD246,BD246/BD$255*100,0)</f>
        <v>0</v>
      </c>
      <c r="BG246" s="126"/>
      <c r="BH246" s="21">
        <f t="shared" ref="BH246:BH253" si="66">(E246+K246+Q246+W246+AC246+AJ246+AP246+AV246+BB246)</f>
        <v>6967284</v>
      </c>
      <c r="BI246" s="126"/>
      <c r="BJ246" s="94">
        <v>31</v>
      </c>
      <c r="BK246" s="126"/>
      <c r="BL246" s="28">
        <v>4486</v>
      </c>
      <c r="BM246" s="126"/>
      <c r="BN246" s="28">
        <f t="shared" ref="BN246:BN253" si="67">IF(E246,BL246,0)</f>
        <v>4486</v>
      </c>
      <c r="BO246" s="126"/>
      <c r="BP246" s="28">
        <f t="shared" ref="BP246:BP253" si="68">IF(K246,BL246,0)</f>
        <v>0</v>
      </c>
      <c r="BQ246" s="126"/>
      <c r="BR246" s="28">
        <f t="shared" ref="BR246:BR253" si="69">IF(Q246,BL246,0)</f>
        <v>4486</v>
      </c>
      <c r="BS246" s="126"/>
      <c r="BT246" s="28">
        <f t="shared" ref="BT246:BT253" si="70">IF(W246,BL246,0)</f>
        <v>4486</v>
      </c>
      <c r="BU246" s="126"/>
      <c r="BV246" s="28">
        <f t="shared" ref="BV246:BV253" si="71">IF(AC246,BL246,0)</f>
        <v>4486</v>
      </c>
      <c r="BW246" s="126"/>
      <c r="BX246" s="28">
        <f t="shared" ref="BX246:BX253" si="72">IF(AJ246,BL246,0)</f>
        <v>0</v>
      </c>
      <c r="BY246" s="126"/>
      <c r="BZ246" s="28">
        <f t="shared" ref="BZ246:BZ253" si="73">IF(AP246,BL246,0)</f>
        <v>4486</v>
      </c>
      <c r="CA246" s="126"/>
      <c r="CB246" s="28">
        <f t="shared" ref="CB246:CB253" si="74">IF(AV246,BL246,0)</f>
        <v>4486</v>
      </c>
      <c r="CC246" s="126"/>
      <c r="CD246" s="28">
        <f t="shared" ref="CD246:CD253" si="75">IF(BB246,$BL246,0)</f>
        <v>0</v>
      </c>
    </row>
    <row r="247" spans="1:82" ht="11.25" x14ac:dyDescent="0.25">
      <c r="A247" s="94">
        <v>31</v>
      </c>
      <c r="B247" s="123"/>
      <c r="C247" s="94" t="s">
        <v>241</v>
      </c>
      <c r="D247" s="126"/>
      <c r="E247" s="21">
        <v>6056334</v>
      </c>
      <c r="F247" s="126"/>
      <c r="G247" s="20">
        <f t="shared" si="65"/>
        <v>367.65215807685303</v>
      </c>
      <c r="H247" s="126"/>
      <c r="I247" s="20">
        <f>IF(G247,G247/G$255*100,0)</f>
        <v>176.57156352962366</v>
      </c>
      <c r="J247" s="126"/>
      <c r="K247" s="21">
        <v>0</v>
      </c>
      <c r="L247" s="126"/>
      <c r="M247" s="20">
        <f t="shared" si="52"/>
        <v>0</v>
      </c>
      <c r="N247" s="126"/>
      <c r="O247" s="20">
        <f>IF(M247,M247/M$255*100,0)</f>
        <v>0</v>
      </c>
      <c r="P247" s="126"/>
      <c r="Q247" s="21">
        <v>7042355</v>
      </c>
      <c r="R247" s="126"/>
      <c r="S247" s="20">
        <f t="shared" si="53"/>
        <v>427.50895404601471</v>
      </c>
      <c r="T247" s="126"/>
      <c r="U247" s="20">
        <f>IF(S247,S247/S$255*100,0)</f>
        <v>109.34240728127821</v>
      </c>
      <c r="V247" s="126"/>
      <c r="W247" s="21">
        <v>12703503</v>
      </c>
      <c r="X247" s="126"/>
      <c r="Y247" s="20">
        <f t="shared" si="54"/>
        <v>771.17118921872157</v>
      </c>
      <c r="Z247" s="126"/>
      <c r="AA247" s="20">
        <f>IF(Y247,Y247/Y$255*100,0)</f>
        <v>208.85985859281803</v>
      </c>
      <c r="AB247" s="126"/>
      <c r="AC247" s="21">
        <v>235124</v>
      </c>
      <c r="AD247" s="126"/>
      <c r="AE247" s="20">
        <f t="shared" si="55"/>
        <v>14.273295695987374</v>
      </c>
      <c r="AF247" s="126"/>
      <c r="AG247" s="20">
        <f>IF(AE247,AE247/AE$255*100,0)</f>
        <v>309.76126729665248</v>
      </c>
      <c r="AH247" s="266"/>
      <c r="AI247" s="126"/>
      <c r="AJ247" s="21">
        <v>0</v>
      </c>
      <c r="AK247" s="126"/>
      <c r="AL247" s="20">
        <f t="shared" si="56"/>
        <v>0</v>
      </c>
      <c r="AM247" s="126"/>
      <c r="AN247" s="20">
        <f>IF(AL247,AL247/AL$255*100,0)</f>
        <v>0</v>
      </c>
      <c r="AO247" s="126"/>
      <c r="AP247" s="21">
        <v>4231153</v>
      </c>
      <c r="AQ247" s="126"/>
      <c r="AR247" s="20">
        <f t="shared" si="57"/>
        <v>256.85382140472291</v>
      </c>
      <c r="AS247" s="126"/>
      <c r="AT247" s="20">
        <f>IF(AR247,AR247/AR$255*100,0)</f>
        <v>183.15971099807913</v>
      </c>
      <c r="AU247" s="126"/>
      <c r="AV247" s="21">
        <v>1504302</v>
      </c>
      <c r="AW247" s="126"/>
      <c r="AX247" s="20">
        <f t="shared" si="58"/>
        <v>91.319249681296668</v>
      </c>
      <c r="AY247" s="126"/>
      <c r="AZ247" s="20">
        <f>IF(AX247,AX247/AX$255*100,0)</f>
        <v>79.630200690169161</v>
      </c>
      <c r="BA247" s="126"/>
      <c r="BB247" s="21">
        <v>0</v>
      </c>
      <c r="BC247" s="126"/>
      <c r="BD247" s="20">
        <f t="shared" si="59"/>
        <v>0</v>
      </c>
      <c r="BE247" s="126"/>
      <c r="BF247" s="20">
        <f>IF(BD247,BD247/BD$255*100,0)</f>
        <v>0</v>
      </c>
      <c r="BG247" s="126"/>
      <c r="BH247" s="21">
        <f t="shared" si="66"/>
        <v>31772771</v>
      </c>
      <c r="BI247" s="126"/>
      <c r="BJ247" s="94">
        <v>32</v>
      </c>
      <c r="BK247" s="126"/>
      <c r="BL247" s="28">
        <v>16473</v>
      </c>
      <c r="BM247" s="126"/>
      <c r="BN247" s="28">
        <f t="shared" si="67"/>
        <v>16473</v>
      </c>
      <c r="BO247" s="126"/>
      <c r="BP247" s="28">
        <f t="shared" si="68"/>
        <v>0</v>
      </c>
      <c r="BQ247" s="126"/>
      <c r="BR247" s="28">
        <f t="shared" si="69"/>
        <v>16473</v>
      </c>
      <c r="BS247" s="126"/>
      <c r="BT247" s="28">
        <f t="shared" si="70"/>
        <v>16473</v>
      </c>
      <c r="BU247" s="126"/>
      <c r="BV247" s="28">
        <f t="shared" si="71"/>
        <v>16473</v>
      </c>
      <c r="BW247" s="126"/>
      <c r="BX247" s="28">
        <f t="shared" si="72"/>
        <v>0</v>
      </c>
      <c r="BY247" s="126"/>
      <c r="BZ247" s="28">
        <f t="shared" si="73"/>
        <v>16473</v>
      </c>
      <c r="CA247" s="126"/>
      <c r="CB247" s="28">
        <f t="shared" si="74"/>
        <v>16473</v>
      </c>
      <c r="CC247" s="126"/>
      <c r="CD247" s="28">
        <f t="shared" si="75"/>
        <v>0</v>
      </c>
    </row>
    <row r="248" spans="1:82" ht="11.25" x14ac:dyDescent="0.25">
      <c r="A248" s="94">
        <v>32</v>
      </c>
      <c r="B248" s="123"/>
      <c r="C248" s="94" t="s">
        <v>242</v>
      </c>
      <c r="D248" s="126"/>
      <c r="E248" s="21">
        <v>0</v>
      </c>
      <c r="F248" s="126"/>
      <c r="G248" s="20">
        <f t="shared" si="65"/>
        <v>0</v>
      </c>
      <c r="H248" s="126"/>
      <c r="I248" s="20">
        <f>IF(G248,G248/G$255*100,0)</f>
        <v>0</v>
      </c>
      <c r="J248" s="126"/>
      <c r="K248" s="21">
        <v>0</v>
      </c>
      <c r="L248" s="126"/>
      <c r="M248" s="20">
        <f t="shared" si="52"/>
        <v>0</v>
      </c>
      <c r="N248" s="126"/>
      <c r="O248" s="20">
        <f>IF(M248,M248/M$255*100,0)</f>
        <v>0</v>
      </c>
      <c r="P248" s="126"/>
      <c r="Q248" s="21">
        <v>0</v>
      </c>
      <c r="R248" s="126"/>
      <c r="S248" s="20">
        <f t="shared" si="53"/>
        <v>0</v>
      </c>
      <c r="T248" s="126"/>
      <c r="U248" s="20">
        <f>IF(S248,S248/S$255*100,0)</f>
        <v>0</v>
      </c>
      <c r="V248" s="126"/>
      <c r="W248" s="21">
        <v>0</v>
      </c>
      <c r="X248" s="126"/>
      <c r="Y248" s="20">
        <f t="shared" si="54"/>
        <v>0</v>
      </c>
      <c r="Z248" s="126"/>
      <c r="AA248" s="20">
        <f>IF(Y248,Y248/Y$255*100,0)</f>
        <v>0</v>
      </c>
      <c r="AB248" s="126"/>
      <c r="AC248" s="21">
        <v>0</v>
      </c>
      <c r="AD248" s="126"/>
      <c r="AE248" s="20">
        <f t="shared" si="55"/>
        <v>0</v>
      </c>
      <c r="AF248" s="126"/>
      <c r="AG248" s="20">
        <f>IF(AE248,AE248/AE$255*100,0)</f>
        <v>0</v>
      </c>
      <c r="AH248" s="266"/>
      <c r="AI248" s="126"/>
      <c r="AJ248" s="21">
        <v>0</v>
      </c>
      <c r="AK248" s="126"/>
      <c r="AL248" s="20">
        <f t="shared" si="56"/>
        <v>0</v>
      </c>
      <c r="AM248" s="126"/>
      <c r="AN248" s="20">
        <f>IF(AL248,AL248/AL$255*100,0)</f>
        <v>0</v>
      </c>
      <c r="AO248" s="126"/>
      <c r="AP248" s="21">
        <v>0</v>
      </c>
      <c r="AQ248" s="126"/>
      <c r="AR248" s="20">
        <f t="shared" si="57"/>
        <v>0</v>
      </c>
      <c r="AS248" s="126"/>
      <c r="AT248" s="20">
        <f>IF(AR248,AR248/AR$255*100,0)</f>
        <v>0</v>
      </c>
      <c r="AU248" s="126"/>
      <c r="AV248" s="21">
        <v>0</v>
      </c>
      <c r="AW248" s="126"/>
      <c r="AX248" s="20">
        <f t="shared" si="58"/>
        <v>0</v>
      </c>
      <c r="AY248" s="126"/>
      <c r="AZ248" s="20">
        <f>IF(AX248,AX248/AX$255*100,0)</f>
        <v>0</v>
      </c>
      <c r="BA248" s="126"/>
      <c r="BB248" s="21">
        <v>0</v>
      </c>
      <c r="BC248" s="126"/>
      <c r="BD248" s="20">
        <f t="shared" si="59"/>
        <v>0</v>
      </c>
      <c r="BE248" s="126"/>
      <c r="BF248" s="20">
        <f>IF(BD248,BD248/BD$255*100,0)</f>
        <v>0</v>
      </c>
      <c r="BG248" s="126"/>
      <c r="BH248" s="21">
        <f t="shared" si="66"/>
        <v>0</v>
      </c>
      <c r="BI248" s="126"/>
      <c r="BJ248" s="94">
        <v>33</v>
      </c>
      <c r="BK248" s="126"/>
      <c r="BL248" s="28">
        <v>0</v>
      </c>
      <c r="BM248" s="126"/>
      <c r="BN248" s="28">
        <f t="shared" si="67"/>
        <v>0</v>
      </c>
      <c r="BO248" s="126"/>
      <c r="BP248" s="28">
        <f t="shared" si="68"/>
        <v>0</v>
      </c>
      <c r="BQ248" s="126"/>
      <c r="BR248" s="28">
        <f t="shared" si="69"/>
        <v>0</v>
      </c>
      <c r="BS248" s="126"/>
      <c r="BT248" s="28">
        <f t="shared" si="70"/>
        <v>0</v>
      </c>
      <c r="BU248" s="126"/>
      <c r="BV248" s="28">
        <f t="shared" si="71"/>
        <v>0</v>
      </c>
      <c r="BW248" s="126"/>
      <c r="BX248" s="28">
        <f t="shared" si="72"/>
        <v>0</v>
      </c>
      <c r="BY248" s="126"/>
      <c r="BZ248" s="28">
        <f t="shared" si="73"/>
        <v>0</v>
      </c>
      <c r="CA248" s="126"/>
      <c r="CB248" s="28">
        <f t="shared" si="74"/>
        <v>0</v>
      </c>
      <c r="CC248" s="126"/>
      <c r="CD248" s="28">
        <f t="shared" si="75"/>
        <v>0</v>
      </c>
    </row>
    <row r="249" spans="1:82" ht="11.25" x14ac:dyDescent="0.25">
      <c r="A249" s="94">
        <v>33</v>
      </c>
      <c r="B249" s="123"/>
      <c r="C249" s="94" t="s">
        <v>243</v>
      </c>
      <c r="D249" s="126"/>
      <c r="E249" s="21">
        <v>1918458</v>
      </c>
      <c r="F249" s="126"/>
      <c r="G249" s="20">
        <f t="shared" si="65"/>
        <v>190.75847668290743</v>
      </c>
      <c r="H249" s="126"/>
      <c r="I249" s="20">
        <f>IF(G249,G249/G$255*100,0)</f>
        <v>91.615190457794952</v>
      </c>
      <c r="J249" s="126"/>
      <c r="K249" s="21">
        <v>0</v>
      </c>
      <c r="L249" s="126"/>
      <c r="M249" s="20">
        <f t="shared" si="52"/>
        <v>0</v>
      </c>
      <c r="N249" s="126"/>
      <c r="O249" s="20">
        <f>IF(M249,M249/M$255*100,0)</f>
        <v>0</v>
      </c>
      <c r="P249" s="126"/>
      <c r="Q249" s="21">
        <v>5114937</v>
      </c>
      <c r="R249" s="126"/>
      <c r="S249" s="20">
        <f t="shared" si="53"/>
        <v>508.59471015213285</v>
      </c>
      <c r="T249" s="126"/>
      <c r="U249" s="20">
        <f>IF(S249,S249/S$255*100,0)</f>
        <v>130.08141563409802</v>
      </c>
      <c r="V249" s="126"/>
      <c r="W249" s="21">
        <v>4201657</v>
      </c>
      <c r="X249" s="126"/>
      <c r="Y249" s="20">
        <f t="shared" si="54"/>
        <v>417.78432932285972</v>
      </c>
      <c r="Z249" s="126"/>
      <c r="AA249" s="20">
        <f>IF(Y249,Y249/Y$255*100,0)</f>
        <v>113.15046148582111</v>
      </c>
      <c r="AB249" s="126"/>
      <c r="AC249" s="21">
        <v>189307</v>
      </c>
      <c r="AD249" s="126"/>
      <c r="AE249" s="20">
        <f t="shared" si="55"/>
        <v>18.823406582479866</v>
      </c>
      <c r="AF249" s="126"/>
      <c r="AG249" s="20">
        <f>IF(AE249,AE249/AE$255*100,0)</f>
        <v>408.50847638981548</v>
      </c>
      <c r="AH249" s="266"/>
      <c r="AI249" s="126"/>
      <c r="AJ249" s="21">
        <v>0</v>
      </c>
      <c r="AK249" s="126"/>
      <c r="AL249" s="20">
        <f t="shared" si="56"/>
        <v>0</v>
      </c>
      <c r="AM249" s="126"/>
      <c r="AN249" s="20">
        <f>IF(AL249,AL249/AL$255*100,0)</f>
        <v>0</v>
      </c>
      <c r="AO249" s="126"/>
      <c r="AP249" s="21">
        <v>2661039</v>
      </c>
      <c r="AQ249" s="126"/>
      <c r="AR249" s="20">
        <f t="shared" si="57"/>
        <v>264.59570448443873</v>
      </c>
      <c r="AS249" s="126"/>
      <c r="AT249" s="20">
        <f>IF(AR249,AR249/AR$255*100,0)</f>
        <v>188.68036496268309</v>
      </c>
      <c r="AU249" s="126"/>
      <c r="AV249" s="21">
        <v>713449</v>
      </c>
      <c r="AW249" s="126"/>
      <c r="AX249" s="20">
        <f t="shared" si="58"/>
        <v>70.940538928109774</v>
      </c>
      <c r="AY249" s="126"/>
      <c r="AZ249" s="20">
        <f>IF(AX249,AX249/AX$255*100,0)</f>
        <v>61.860006204925355</v>
      </c>
      <c r="BA249" s="126"/>
      <c r="BB249" s="21">
        <v>0</v>
      </c>
      <c r="BC249" s="126"/>
      <c r="BD249" s="20">
        <f t="shared" si="59"/>
        <v>0</v>
      </c>
      <c r="BE249" s="126"/>
      <c r="BF249" s="20">
        <f>IF(BD249,BD249/BD$255*100,0)</f>
        <v>0</v>
      </c>
      <c r="BG249" s="126"/>
      <c r="BH249" s="21">
        <f t="shared" si="66"/>
        <v>14798847</v>
      </c>
      <c r="BI249" s="126"/>
      <c r="BJ249" s="94">
        <v>34</v>
      </c>
      <c r="BK249" s="126"/>
      <c r="BL249" s="28">
        <v>10057</v>
      </c>
      <c r="BM249" s="126"/>
      <c r="BN249" s="28">
        <f t="shared" si="67"/>
        <v>10057</v>
      </c>
      <c r="BO249" s="126"/>
      <c r="BP249" s="28">
        <f t="shared" si="68"/>
        <v>0</v>
      </c>
      <c r="BQ249" s="126"/>
      <c r="BR249" s="28">
        <f t="shared" si="69"/>
        <v>10057</v>
      </c>
      <c r="BS249" s="126"/>
      <c r="BT249" s="28">
        <f t="shared" si="70"/>
        <v>10057</v>
      </c>
      <c r="BU249" s="126"/>
      <c r="BV249" s="28">
        <f t="shared" si="71"/>
        <v>10057</v>
      </c>
      <c r="BW249" s="126"/>
      <c r="BX249" s="28">
        <f t="shared" si="72"/>
        <v>0</v>
      </c>
      <c r="BY249" s="126"/>
      <c r="BZ249" s="28">
        <f t="shared" si="73"/>
        <v>10057</v>
      </c>
      <c r="CA249" s="126"/>
      <c r="CB249" s="28">
        <f t="shared" si="74"/>
        <v>10057</v>
      </c>
      <c r="CC249" s="126"/>
      <c r="CD249" s="28">
        <f t="shared" si="75"/>
        <v>0</v>
      </c>
    </row>
    <row r="250" spans="1:82" ht="11.25" x14ac:dyDescent="0.25">
      <c r="A250" s="94">
        <v>34</v>
      </c>
      <c r="B250" s="123"/>
      <c r="C250" s="94" t="s">
        <v>244</v>
      </c>
      <c r="D250" s="126"/>
      <c r="E250" s="21">
        <v>758548</v>
      </c>
      <c r="F250" s="126"/>
      <c r="G250" s="20">
        <f t="shared" si="65"/>
        <v>222.1874633860574</v>
      </c>
      <c r="H250" s="126"/>
      <c r="I250" s="20">
        <f>IF(G250,G250/G$255*100,0)</f>
        <v>106.70952677654681</v>
      </c>
      <c r="J250" s="126"/>
      <c r="K250" s="21">
        <v>0</v>
      </c>
      <c r="L250" s="126"/>
      <c r="M250" s="20">
        <f t="shared" si="52"/>
        <v>0</v>
      </c>
      <c r="N250" s="126"/>
      <c r="O250" s="20">
        <f>IF(M250,M250/M$255*100,0)</f>
        <v>0</v>
      </c>
      <c r="P250" s="126"/>
      <c r="Q250" s="21">
        <v>1380061</v>
      </c>
      <c r="R250" s="126"/>
      <c r="S250" s="20">
        <f t="shared" si="53"/>
        <v>404.23579379027535</v>
      </c>
      <c r="T250" s="126"/>
      <c r="U250" s="20">
        <f>IF(S250,S250/S$255*100,0)</f>
        <v>103.38991589291864</v>
      </c>
      <c r="V250" s="126"/>
      <c r="W250" s="21">
        <v>1187108</v>
      </c>
      <c r="X250" s="126"/>
      <c r="Y250" s="20">
        <f t="shared" si="54"/>
        <v>347.71763327475105</v>
      </c>
      <c r="Z250" s="126"/>
      <c r="AA250" s="20">
        <f>IF(Y250,Y250/Y$255*100,0)</f>
        <v>94.173974250217995</v>
      </c>
      <c r="AB250" s="126"/>
      <c r="AC250" s="21">
        <v>19095</v>
      </c>
      <c r="AD250" s="126"/>
      <c r="AE250" s="20">
        <f t="shared" si="55"/>
        <v>5.5931458699472758</v>
      </c>
      <c r="AF250" s="126"/>
      <c r="AG250" s="20">
        <f>IF(AE250,AE250/AE$255*100,0)</f>
        <v>121.38331537102339</v>
      </c>
      <c r="AH250" s="266"/>
      <c r="AI250" s="126"/>
      <c r="AJ250" s="21">
        <v>11834057</v>
      </c>
      <c r="AK250" s="126"/>
      <c r="AL250" s="20">
        <f t="shared" si="56"/>
        <v>3466.3318687756296</v>
      </c>
      <c r="AM250" s="126"/>
      <c r="AN250" s="20">
        <f>IF(AL250,AL250/AL$255*100,0)</f>
        <v>116.8483941278359</v>
      </c>
      <c r="AO250" s="126"/>
      <c r="AP250" s="21">
        <v>112284</v>
      </c>
      <c r="AQ250" s="126"/>
      <c r="AR250" s="20">
        <f t="shared" si="57"/>
        <v>32.889279437609844</v>
      </c>
      <c r="AS250" s="126"/>
      <c r="AT250" s="20">
        <f>IF(AR250,AR250/AR$255*100,0)</f>
        <v>23.452993160789777</v>
      </c>
      <c r="AU250" s="126"/>
      <c r="AV250" s="21">
        <v>898859</v>
      </c>
      <c r="AW250" s="126"/>
      <c r="AX250" s="20">
        <f t="shared" si="58"/>
        <v>263.28617457527827</v>
      </c>
      <c r="AY250" s="126"/>
      <c r="AZ250" s="20">
        <f>IF(AX250,AX250/AX$255*100,0)</f>
        <v>229.58501075672245</v>
      </c>
      <c r="BA250" s="126"/>
      <c r="BB250" s="21">
        <v>0</v>
      </c>
      <c r="BC250" s="126"/>
      <c r="BD250" s="20">
        <f t="shared" si="59"/>
        <v>0</v>
      </c>
      <c r="BE250" s="126"/>
      <c r="BF250" s="20">
        <f>IF(BD250,BD250/BD$255*100,0)</f>
        <v>0</v>
      </c>
      <c r="BG250" s="126"/>
      <c r="BH250" s="21">
        <f t="shared" si="66"/>
        <v>16190012</v>
      </c>
      <c r="BI250" s="126"/>
      <c r="BJ250" s="94">
        <v>35</v>
      </c>
      <c r="BK250" s="126"/>
      <c r="BL250" s="28">
        <v>3414</v>
      </c>
      <c r="BM250" s="126"/>
      <c r="BN250" s="28">
        <f t="shared" si="67"/>
        <v>3414</v>
      </c>
      <c r="BO250" s="126"/>
      <c r="BP250" s="28">
        <f t="shared" si="68"/>
        <v>0</v>
      </c>
      <c r="BQ250" s="126"/>
      <c r="BR250" s="28">
        <f t="shared" si="69"/>
        <v>3414</v>
      </c>
      <c r="BS250" s="126"/>
      <c r="BT250" s="28">
        <f t="shared" si="70"/>
        <v>3414</v>
      </c>
      <c r="BU250" s="126"/>
      <c r="BV250" s="28">
        <f t="shared" si="71"/>
        <v>3414</v>
      </c>
      <c r="BW250" s="126"/>
      <c r="BX250" s="28">
        <f t="shared" si="72"/>
        <v>3414</v>
      </c>
      <c r="BY250" s="126"/>
      <c r="BZ250" s="28">
        <f t="shared" si="73"/>
        <v>3414</v>
      </c>
      <c r="CA250" s="126"/>
      <c r="CB250" s="28">
        <f t="shared" si="74"/>
        <v>3414</v>
      </c>
      <c r="CC250" s="126"/>
      <c r="CD250" s="28">
        <f t="shared" si="75"/>
        <v>0</v>
      </c>
    </row>
    <row r="251" spans="1:82" ht="11.25" x14ac:dyDescent="0.25">
      <c r="A251" s="94">
        <v>35</v>
      </c>
      <c r="B251" s="123"/>
      <c r="C251" s="94" t="s">
        <v>212</v>
      </c>
      <c r="D251" s="126"/>
      <c r="E251" s="21">
        <v>487514</v>
      </c>
      <c r="F251" s="126"/>
      <c r="G251" s="20">
        <f t="shared" ref="G251:G253" si="76">IFERROR(E251/$BL251,0)</f>
        <v>164.09087849209021</v>
      </c>
      <c r="H251" s="126"/>
      <c r="I251" s="20">
        <f>IF(G251,G251/G$255*100,0)</f>
        <v>78.8075966366047</v>
      </c>
      <c r="J251" s="126"/>
      <c r="K251" s="21">
        <v>0</v>
      </c>
      <c r="L251" s="126"/>
      <c r="M251" s="20">
        <f t="shared" si="52"/>
        <v>0</v>
      </c>
      <c r="N251" s="126"/>
      <c r="O251" s="20">
        <f>IF(M251,M251/M$255*100,0)</f>
        <v>0</v>
      </c>
      <c r="P251" s="126"/>
      <c r="Q251" s="21">
        <v>1258490</v>
      </c>
      <c r="R251" s="126"/>
      <c r="S251" s="20">
        <f t="shared" si="53"/>
        <v>423.5913833726018</v>
      </c>
      <c r="T251" s="126"/>
      <c r="U251" s="20">
        <f>IF(S251,S251/S$255*100,0)</f>
        <v>108.3404245062475</v>
      </c>
      <c r="V251" s="126"/>
      <c r="W251" s="21">
        <v>1037990</v>
      </c>
      <c r="X251" s="126"/>
      <c r="Y251" s="20">
        <f t="shared" si="54"/>
        <v>349.37394816560078</v>
      </c>
      <c r="Z251" s="126"/>
      <c r="AA251" s="20">
        <f>IF(Y251,Y251/Y$255*100,0)</f>
        <v>94.622561669878365</v>
      </c>
      <c r="AB251" s="126"/>
      <c r="AC251" s="21">
        <v>5000</v>
      </c>
      <c r="AD251" s="126"/>
      <c r="AE251" s="20">
        <f t="shared" si="55"/>
        <v>1.6829350387075059</v>
      </c>
      <c r="AF251" s="126"/>
      <c r="AG251" s="20">
        <f>IF(AE251,AE251/AE$255*100,0)</f>
        <v>36.523316091218675</v>
      </c>
      <c r="AH251" s="266"/>
      <c r="AI251" s="126"/>
      <c r="AJ251" s="21">
        <v>0</v>
      </c>
      <c r="AK251" s="126"/>
      <c r="AL251" s="20">
        <f t="shared" si="56"/>
        <v>0</v>
      </c>
      <c r="AM251" s="126"/>
      <c r="AN251" s="20">
        <f>IF(AL251,AL251/AL$255*100,0)</f>
        <v>0</v>
      </c>
      <c r="AO251" s="126"/>
      <c r="AP251" s="21">
        <v>256260</v>
      </c>
      <c r="AQ251" s="126"/>
      <c r="AR251" s="20">
        <f t="shared" si="57"/>
        <v>86.253786603837085</v>
      </c>
      <c r="AS251" s="126"/>
      <c r="AT251" s="20">
        <f>IF(AR251,AR251/AR$255*100,0)</f>
        <v>61.506652073342671</v>
      </c>
      <c r="AU251" s="126"/>
      <c r="AV251" s="21">
        <v>124223</v>
      </c>
      <c r="AW251" s="126"/>
      <c r="AX251" s="20">
        <f t="shared" si="58"/>
        <v>41.811847862672501</v>
      </c>
      <c r="AY251" s="126"/>
      <c r="AZ251" s="20">
        <f>IF(AX251,AX251/AX$255*100,0)</f>
        <v>36.459846616691507</v>
      </c>
      <c r="BA251" s="126"/>
      <c r="BB251" s="21">
        <v>0</v>
      </c>
      <c r="BC251" s="126"/>
      <c r="BD251" s="20">
        <f t="shared" si="59"/>
        <v>0</v>
      </c>
      <c r="BE251" s="126"/>
      <c r="BF251" s="20">
        <f>IF(BD251,BD251/BD$255*100,0)</f>
        <v>0</v>
      </c>
      <c r="BG251" s="126"/>
      <c r="BH251" s="21">
        <f>(E251+K251+Q251+W251+AC251+AJ251+AP251+AV251+BB251)</f>
        <v>3169477</v>
      </c>
      <c r="BI251" s="126"/>
      <c r="BJ251" s="94">
        <v>36</v>
      </c>
      <c r="BK251" s="126"/>
      <c r="BL251" s="28">
        <v>2971</v>
      </c>
      <c r="BM251" s="126"/>
      <c r="BN251" s="28">
        <f>IF(E251,BL251,0)</f>
        <v>2971</v>
      </c>
      <c r="BO251" s="126"/>
      <c r="BP251" s="28">
        <f>IF(K251,BL251,0)</f>
        <v>0</v>
      </c>
      <c r="BQ251" s="126"/>
      <c r="BR251" s="28">
        <f>IF(Q251,BL251,0)</f>
        <v>2971</v>
      </c>
      <c r="BS251" s="126"/>
      <c r="BT251" s="28">
        <f>IF(W251,BL251,0)</f>
        <v>2971</v>
      </c>
      <c r="BU251" s="126"/>
      <c r="BV251" s="28">
        <f>IF(AC251,BL251,0)</f>
        <v>2971</v>
      </c>
      <c r="BW251" s="126"/>
      <c r="BX251" s="28">
        <f>IF(AJ251,BL251,0)</f>
        <v>0</v>
      </c>
      <c r="BY251" s="126"/>
      <c r="BZ251" s="28">
        <f>IF(AP251,BL251,0)</f>
        <v>2971</v>
      </c>
      <c r="CA251" s="126"/>
      <c r="CB251" s="28">
        <f>IF(AV251,BL251,0)</f>
        <v>2971</v>
      </c>
      <c r="CC251" s="126"/>
      <c r="CD251" s="28">
        <f>IF(BB251,$BL251,0)</f>
        <v>0</v>
      </c>
    </row>
    <row r="252" spans="1:82" ht="11.25" x14ac:dyDescent="0.25">
      <c r="A252" s="94">
        <v>36</v>
      </c>
      <c r="B252" s="123"/>
      <c r="C252" s="94" t="s">
        <v>245</v>
      </c>
      <c r="D252" s="126"/>
      <c r="E252" s="21">
        <v>819571</v>
      </c>
      <c r="F252" s="126"/>
      <c r="G252" s="20">
        <f t="shared" si="76"/>
        <v>141.13500947132772</v>
      </c>
      <c r="H252" s="126"/>
      <c r="I252" s="20">
        <f>IF(G252,G252/G$255*100,0)</f>
        <v>67.78262752890268</v>
      </c>
      <c r="J252" s="126"/>
      <c r="K252" s="21">
        <v>0</v>
      </c>
      <c r="L252" s="126"/>
      <c r="M252" s="20">
        <f t="shared" si="52"/>
        <v>0</v>
      </c>
      <c r="N252" s="126"/>
      <c r="O252" s="20">
        <f>IF(M252,M252/M$255*100,0)</f>
        <v>0</v>
      </c>
      <c r="P252" s="126"/>
      <c r="Q252" s="21">
        <v>2517995</v>
      </c>
      <c r="R252" s="126"/>
      <c r="S252" s="20">
        <f t="shared" si="53"/>
        <v>433.61374203547444</v>
      </c>
      <c r="T252" s="126"/>
      <c r="U252" s="20">
        <f>IF(S252,S252/S$255*100,0)</f>
        <v>110.90380665874602</v>
      </c>
      <c r="V252" s="126"/>
      <c r="W252" s="21">
        <v>2004445</v>
      </c>
      <c r="X252" s="126"/>
      <c r="Y252" s="20">
        <f t="shared" si="54"/>
        <v>345.17737213707596</v>
      </c>
      <c r="Z252" s="126"/>
      <c r="AA252" s="20">
        <f>IF(Y252,Y252/Y$255*100,0)</f>
        <v>93.485983581711352</v>
      </c>
      <c r="AB252" s="126"/>
      <c r="AC252" s="21">
        <v>4488</v>
      </c>
      <c r="AD252" s="126"/>
      <c r="AE252" s="20">
        <f t="shared" si="55"/>
        <v>0.77286034096779743</v>
      </c>
      <c r="AF252" s="126"/>
      <c r="AG252" s="20">
        <f>IF(AE252,AE252/AE$255*100,0)</f>
        <v>16.772734465860648</v>
      </c>
      <c r="AH252" s="266"/>
      <c r="AI252" s="126"/>
      <c r="AJ252" s="21">
        <v>0</v>
      </c>
      <c r="AK252" s="126"/>
      <c r="AL252" s="20">
        <f t="shared" si="56"/>
        <v>0</v>
      </c>
      <c r="AM252" s="126"/>
      <c r="AN252" s="20">
        <f>IF(AL252,AL252/AL$255*100,0)</f>
        <v>0</v>
      </c>
      <c r="AO252" s="126"/>
      <c r="AP252" s="21">
        <v>309913</v>
      </c>
      <c r="AQ252" s="126"/>
      <c r="AR252" s="20">
        <f t="shared" si="57"/>
        <v>53.368865162734629</v>
      </c>
      <c r="AS252" s="126"/>
      <c r="AT252" s="20">
        <f>IF(AR252,AR252/AR$255*100,0)</f>
        <v>38.05676655321971</v>
      </c>
      <c r="AU252" s="126"/>
      <c r="AV252" s="21">
        <v>423120</v>
      </c>
      <c r="AW252" s="126"/>
      <c r="AX252" s="20">
        <f t="shared" si="58"/>
        <v>72.863785086964015</v>
      </c>
      <c r="AY252" s="126"/>
      <c r="AZ252" s="20">
        <f>IF(AX252,AX252/AX$255*100,0)</f>
        <v>63.537072958546815</v>
      </c>
      <c r="BA252" s="126"/>
      <c r="BB252" s="21">
        <v>0</v>
      </c>
      <c r="BC252" s="126"/>
      <c r="BD252" s="20">
        <f t="shared" si="59"/>
        <v>0</v>
      </c>
      <c r="BE252" s="126"/>
      <c r="BF252" s="20">
        <f>IF(BD252,BD252/BD$255*100,0)</f>
        <v>0</v>
      </c>
      <c r="BG252" s="126"/>
      <c r="BH252" s="21">
        <f>(E252+K252+Q252+W252+AC252+AJ252+AP252+AV252+BB252)</f>
        <v>6079532</v>
      </c>
      <c r="BI252" s="126"/>
      <c r="BJ252" s="94">
        <v>37</v>
      </c>
      <c r="BK252" s="126"/>
      <c r="BL252" s="28">
        <v>5807</v>
      </c>
      <c r="BM252" s="126"/>
      <c r="BN252" s="28">
        <f>IF(E252,BL252,0)</f>
        <v>5807</v>
      </c>
      <c r="BO252" s="126"/>
      <c r="BP252" s="28">
        <f>IF(K252,BL252,0)</f>
        <v>0</v>
      </c>
      <c r="BQ252" s="126"/>
      <c r="BR252" s="28">
        <f>IF(Q252,BL252,0)</f>
        <v>5807</v>
      </c>
      <c r="BS252" s="126"/>
      <c r="BT252" s="28">
        <f>IF(W252,BL252,0)</f>
        <v>5807</v>
      </c>
      <c r="BU252" s="126"/>
      <c r="BV252" s="28">
        <f>IF(AC252,BL252,0)</f>
        <v>5807</v>
      </c>
      <c r="BW252" s="126"/>
      <c r="BX252" s="28">
        <f>IF(AJ252,BL252,0)</f>
        <v>0</v>
      </c>
      <c r="BY252" s="126"/>
      <c r="BZ252" s="28">
        <f>IF(AP252,BL252,0)</f>
        <v>5807</v>
      </c>
      <c r="CA252" s="126"/>
      <c r="CB252" s="28">
        <f>IF(AV252,BL252,0)</f>
        <v>5807</v>
      </c>
      <c r="CC252" s="126"/>
      <c r="CD252" s="28">
        <f>IF(BB252,$BL252,0)</f>
        <v>0</v>
      </c>
    </row>
    <row r="253" spans="1:82" ht="11.25" x14ac:dyDescent="0.25">
      <c r="A253" s="131">
        <v>37</v>
      </c>
      <c r="B253" s="123"/>
      <c r="C253" s="94" t="s">
        <v>246</v>
      </c>
      <c r="D253" s="126"/>
      <c r="E253" s="23">
        <v>3922186</v>
      </c>
      <c r="F253" s="126"/>
      <c r="G253" s="20">
        <f t="shared" si="76"/>
        <v>474.55366001209921</v>
      </c>
      <c r="H253" s="126"/>
      <c r="I253" s="20">
        <f>IF(G253,G253/G$255*100,0)</f>
        <v>227.91293315222703</v>
      </c>
      <c r="J253" s="126"/>
      <c r="K253" s="23">
        <v>0</v>
      </c>
      <c r="L253" s="126"/>
      <c r="M253" s="20">
        <f t="shared" si="52"/>
        <v>0</v>
      </c>
      <c r="N253" s="126"/>
      <c r="O253" s="22">
        <f>IF(M253,M253/M$255*100,0)</f>
        <v>0</v>
      </c>
      <c r="P253" s="126"/>
      <c r="Q253" s="23">
        <v>4853407</v>
      </c>
      <c r="R253" s="126"/>
      <c r="S253" s="20">
        <f t="shared" si="53"/>
        <v>587.22407743496672</v>
      </c>
      <c r="T253" s="126"/>
      <c r="U253" s="20">
        <f>IF(S253,S253/S$255*100,0)</f>
        <v>150.19216236896861</v>
      </c>
      <c r="V253" s="126"/>
      <c r="W253" s="23">
        <v>3916027</v>
      </c>
      <c r="X253" s="126"/>
      <c r="Y253" s="20">
        <f t="shared" si="54"/>
        <v>473.80846944948576</v>
      </c>
      <c r="Z253" s="126"/>
      <c r="AA253" s="20">
        <f>IF(Y253,Y253/Y$255*100,0)</f>
        <v>128.32373837715036</v>
      </c>
      <c r="AB253" s="126"/>
      <c r="AC253" s="23">
        <v>58800</v>
      </c>
      <c r="AD253" s="126"/>
      <c r="AE253" s="20">
        <f t="shared" si="55"/>
        <v>7.114337568058076</v>
      </c>
      <c r="AF253" s="126"/>
      <c r="AG253" s="20">
        <f>IF(AE253,AE253/AE$255*100,0)</f>
        <v>154.39645250797892</v>
      </c>
      <c r="AH253" s="266"/>
      <c r="AI253" s="126"/>
      <c r="AJ253" s="23">
        <v>0</v>
      </c>
      <c r="AK253" s="126"/>
      <c r="AL253" s="20">
        <f t="shared" si="56"/>
        <v>0</v>
      </c>
      <c r="AM253" s="126"/>
      <c r="AN253" s="22">
        <f>IF(AL253,AL253/AL$255*100,0)</f>
        <v>0</v>
      </c>
      <c r="AO253" s="126"/>
      <c r="AP253" s="23">
        <v>2040490</v>
      </c>
      <c r="AQ253" s="126"/>
      <c r="AR253" s="20">
        <f t="shared" si="57"/>
        <v>246.88324258923171</v>
      </c>
      <c r="AS253" s="126"/>
      <c r="AT253" s="20">
        <f>IF(AR253,AR253/AR$255*100,0)</f>
        <v>176.04979795749642</v>
      </c>
      <c r="AU253" s="126"/>
      <c r="AV253" s="23">
        <v>1646996</v>
      </c>
      <c r="AW253" s="126"/>
      <c r="AX253" s="20">
        <f t="shared" si="58"/>
        <v>199.27356321839079</v>
      </c>
      <c r="AY253" s="126"/>
      <c r="AZ253" s="20">
        <f>IF(AX253,AX253/AX$255*100,0)</f>
        <v>173.76614335647105</v>
      </c>
      <c r="BA253" s="126"/>
      <c r="BB253" s="23">
        <v>0</v>
      </c>
      <c r="BC253" s="126"/>
      <c r="BD253" s="20">
        <f t="shared" si="59"/>
        <v>0</v>
      </c>
      <c r="BE253" s="126"/>
      <c r="BF253" s="22">
        <f>IF(BD253,BD253/BD$255*100,0)</f>
        <v>0</v>
      </c>
      <c r="BG253" s="126"/>
      <c r="BH253" s="23">
        <f t="shared" si="66"/>
        <v>16437906</v>
      </c>
      <c r="BI253" s="126"/>
      <c r="BJ253" s="131">
        <v>38</v>
      </c>
      <c r="BK253" s="126"/>
      <c r="BL253" s="31">
        <v>8265</v>
      </c>
      <c r="BM253" s="126"/>
      <c r="BN253" s="31">
        <f t="shared" si="67"/>
        <v>8265</v>
      </c>
      <c r="BO253" s="126"/>
      <c r="BP253" s="31">
        <f t="shared" si="68"/>
        <v>0</v>
      </c>
      <c r="BQ253" s="126"/>
      <c r="BR253" s="31">
        <f t="shared" si="69"/>
        <v>8265</v>
      </c>
      <c r="BS253" s="126"/>
      <c r="BT253" s="31">
        <f t="shared" si="70"/>
        <v>8265</v>
      </c>
      <c r="BU253" s="126"/>
      <c r="BV253" s="31">
        <f t="shared" si="71"/>
        <v>8265</v>
      </c>
      <c r="BW253" s="126"/>
      <c r="BX253" s="31">
        <f t="shared" si="72"/>
        <v>0</v>
      </c>
      <c r="BY253" s="126"/>
      <c r="BZ253" s="31">
        <f t="shared" si="73"/>
        <v>8265</v>
      </c>
      <c r="CA253" s="126"/>
      <c r="CB253" s="31">
        <f t="shared" si="74"/>
        <v>8265</v>
      </c>
      <c r="CC253" s="126"/>
      <c r="CD253" s="31">
        <f t="shared" si="75"/>
        <v>0</v>
      </c>
    </row>
    <row r="254" spans="1:82" ht="8.85" customHeight="1" x14ac:dyDescent="0.25">
      <c r="A254" s="126"/>
      <c r="B254" s="126"/>
      <c r="D254" s="126"/>
      <c r="E254" s="126"/>
      <c r="F254" s="126"/>
      <c r="G254" s="126"/>
      <c r="H254" s="126"/>
      <c r="I254" s="126"/>
      <c r="J254" s="126"/>
      <c r="K254" s="126"/>
      <c r="L254" s="126"/>
      <c r="M254" s="126"/>
      <c r="N254" s="126"/>
      <c r="O254" s="126"/>
      <c r="Q254" s="126"/>
      <c r="R254" s="126"/>
      <c r="S254" s="126"/>
      <c r="T254" s="126"/>
      <c r="U254" s="126"/>
      <c r="W254" s="126"/>
      <c r="X254" s="126"/>
      <c r="Y254" s="126"/>
      <c r="Z254" s="126"/>
      <c r="AA254" s="126"/>
      <c r="AC254" s="126"/>
      <c r="AD254" s="126"/>
      <c r="AE254" s="126"/>
      <c r="AF254" s="126"/>
      <c r="AG254" s="126"/>
      <c r="AJ254" s="126"/>
      <c r="AK254" s="126"/>
      <c r="AL254" s="126"/>
      <c r="AM254" s="126"/>
      <c r="AN254" s="126"/>
      <c r="AP254" s="126"/>
      <c r="AQ254" s="126"/>
      <c r="AR254" s="126"/>
      <c r="AS254" s="126"/>
      <c r="AT254" s="126"/>
      <c r="AV254" s="126"/>
      <c r="AW254" s="126"/>
      <c r="AX254" s="126"/>
      <c r="AY254" s="126"/>
      <c r="AZ254" s="126"/>
      <c r="BB254" s="126"/>
      <c r="BC254" s="126"/>
      <c r="BD254" s="126"/>
      <c r="BE254" s="126"/>
      <c r="BF254" s="126"/>
      <c r="BH254" s="126"/>
      <c r="BJ254" s="126"/>
      <c r="BK254" s="126"/>
      <c r="BL254" s="268"/>
      <c r="BM254" s="126"/>
      <c r="BN254" s="268"/>
      <c r="BO254" s="268"/>
      <c r="BP254" s="268"/>
      <c r="BQ254" s="268"/>
      <c r="BR254" s="268"/>
      <c r="BS254" s="268"/>
      <c r="BT254" s="268"/>
      <c r="BU254" s="268"/>
      <c r="BV254" s="268"/>
      <c r="BW254" s="268"/>
      <c r="BX254" s="268"/>
      <c r="BY254" s="268"/>
      <c r="BZ254" s="268"/>
      <c r="CA254" s="268"/>
      <c r="CB254" s="268"/>
      <c r="CC254" s="268"/>
      <c r="CD254" s="268"/>
    </row>
    <row r="255" spans="1:82" ht="8.85" customHeight="1" x14ac:dyDescent="0.25">
      <c r="A255" s="131">
        <f>A253</f>
        <v>37</v>
      </c>
      <c r="B255" s="126"/>
      <c r="C255" s="123" t="s">
        <v>65</v>
      </c>
      <c r="D255" s="126"/>
      <c r="E255" s="24">
        <f>SUM(E217:E253)</f>
        <v>72582601</v>
      </c>
      <c r="F255" s="126"/>
      <c r="G255" s="26">
        <f>IF(E255=0,0,IF(ISNONTEXT(H255),E255/$BL255,E255/BN255))</f>
        <v>208.21708248348352</v>
      </c>
      <c r="H255" s="126"/>
      <c r="I255" s="22">
        <f>IF(G255,G255/G$255*100,0)</f>
        <v>100</v>
      </c>
      <c r="J255" s="126"/>
      <c r="K255" s="24">
        <f>SUM(K217:K253)</f>
        <v>0</v>
      </c>
      <c r="L255" s="126"/>
      <c r="M255" s="26">
        <f>IF(K255=0,0,IF(ISNONTEXT(N255),K255/$BL255,K255/BP255))</f>
        <v>0</v>
      </c>
      <c r="N255" s="112" t="s">
        <v>357</v>
      </c>
      <c r="O255" s="22">
        <f>IF(M255,M255/M$255*100,0)</f>
        <v>0</v>
      </c>
      <c r="P255" s="126"/>
      <c r="Q255" s="24">
        <f>SUM(Q217:Q253)</f>
        <v>136292750</v>
      </c>
      <c r="R255" s="126"/>
      <c r="S255" s="26">
        <f>Q255/BR255</f>
        <v>390.98183831481595</v>
      </c>
      <c r="T255" s="126"/>
      <c r="U255" s="22">
        <f>IF(S255,S255/S$255*100,0)</f>
        <v>100</v>
      </c>
      <c r="V255" s="126"/>
      <c r="W255" s="24">
        <f>SUM(W217:W253)</f>
        <v>128709910</v>
      </c>
      <c r="X255" s="126"/>
      <c r="Y255" s="26">
        <f>W255/BT255</f>
        <v>369.22901050227915</v>
      </c>
      <c r="Z255" s="126"/>
      <c r="AA255" s="22">
        <f>IF(Y255,Y255/Y$255*100,0)</f>
        <v>100</v>
      </c>
      <c r="AB255" s="126"/>
      <c r="AC255" s="24">
        <f>SUM(AC217:AC253)</f>
        <v>1399262</v>
      </c>
      <c r="AD255" s="126"/>
      <c r="AE255" s="26">
        <f>AC255/BV255</f>
        <v>4.6078374551322163</v>
      </c>
      <c r="AF255" s="112" t="s">
        <v>357</v>
      </c>
      <c r="AG255" s="22">
        <f>IF(AE255,AE255/AE$255*100,0)</f>
        <v>100</v>
      </c>
      <c r="AH255" s="266"/>
      <c r="AI255" s="126"/>
      <c r="AJ255" s="24">
        <f>SUM(AJ217:AJ253)</f>
        <v>21720865</v>
      </c>
      <c r="AK255" s="126"/>
      <c r="AL255" s="26">
        <f>AJ255/BX255</f>
        <v>2966.5207593553673</v>
      </c>
      <c r="AM255" s="112" t="s">
        <v>357</v>
      </c>
      <c r="AN255" s="22">
        <f>IF(AL255,AL255/AL$255*100,0)</f>
        <v>100</v>
      </c>
      <c r="AO255" s="126"/>
      <c r="AP255" s="24">
        <f>SUM(AP217:AP253)</f>
        <v>46779555</v>
      </c>
      <c r="AQ255" s="126"/>
      <c r="AR255" s="26">
        <f>AP255/BZ255</f>
        <v>140.2348911805264</v>
      </c>
      <c r="AS255" s="112" t="s">
        <v>357</v>
      </c>
      <c r="AT255" s="22">
        <f>IF(AR255,AR255/AR$255*100,0)</f>
        <v>100</v>
      </c>
      <c r="AU255" s="126"/>
      <c r="AV255" s="24">
        <f>SUM(AV217:AV253)</f>
        <v>39976125</v>
      </c>
      <c r="AW255" s="126"/>
      <c r="AX255" s="26">
        <f>IF(AV255=0,0,IF(ISNONTEXT(AY255),AV255/$BL255,AV255/CB255))</f>
        <v>114.67916555504875</v>
      </c>
      <c r="AY255" s="126"/>
      <c r="AZ255" s="22">
        <f>IF(AX255,AX255/AX$255*100,0)</f>
        <v>100</v>
      </c>
      <c r="BA255" s="126"/>
      <c r="BB255" s="24">
        <f>SUM(BB217:BB253)</f>
        <v>117940</v>
      </c>
      <c r="BC255" s="126"/>
      <c r="BD255" s="26">
        <f>IF(BB255=0,0,IF(ISNONTEXT(BE255),BB255/$BL255,BB255/CD255))</f>
        <v>30.179119754350051</v>
      </c>
      <c r="BE255" s="112" t="s">
        <v>357</v>
      </c>
      <c r="BF255" s="22">
        <f>IF(BD255,BD255/BD$255*100,0)</f>
        <v>100</v>
      </c>
      <c r="BG255" s="126"/>
      <c r="BH255" s="24">
        <f>SUM(BH217:BH253)</f>
        <v>447579008</v>
      </c>
      <c r="BI255" s="126"/>
      <c r="BJ255" s="131">
        <f>BJ253</f>
        <v>38</v>
      </c>
      <c r="BK255" s="126"/>
      <c r="BL255" s="31">
        <f>SUM(BL217:BL253)</f>
        <v>348591</v>
      </c>
      <c r="BM255" s="126"/>
      <c r="BN255" s="31">
        <f t="shared" ref="BN255:BT255" si="77">SUM(BN217:BN253)</f>
        <v>348591</v>
      </c>
      <c r="BO255" s="268">
        <f t="shared" si="77"/>
        <v>0</v>
      </c>
      <c r="BP255" s="31">
        <f t="shared" si="77"/>
        <v>0</v>
      </c>
      <c r="BQ255" s="268">
        <f t="shared" si="77"/>
        <v>0</v>
      </c>
      <c r="BR255" s="31">
        <f t="shared" si="77"/>
        <v>348591</v>
      </c>
      <c r="BS255" s="268">
        <f t="shared" si="77"/>
        <v>0</v>
      </c>
      <c r="BT255" s="31">
        <f t="shared" si="77"/>
        <v>348591</v>
      </c>
      <c r="BU255" s="268"/>
      <c r="BV255" s="31">
        <f>SUM(BV217:BV253)</f>
        <v>303670</v>
      </c>
      <c r="BW255" s="268">
        <f>SUM(BW217:BW253)</f>
        <v>0</v>
      </c>
      <c r="BX255" s="31">
        <f>SUM(BX217:BX253)</f>
        <v>7322</v>
      </c>
      <c r="BY255" s="268"/>
      <c r="BZ255" s="31">
        <f>SUM(BZ217:BZ253)</f>
        <v>333580</v>
      </c>
      <c r="CA255" s="268"/>
      <c r="CB255" s="31">
        <f>SUM(CB217:CB253)</f>
        <v>348591</v>
      </c>
      <c r="CC255" s="268"/>
      <c r="CD255" s="31">
        <f>SUM(CD217:CD253)</f>
        <v>3908</v>
      </c>
    </row>
    <row r="256" spans="1:82" ht="8.85" customHeight="1" x14ac:dyDescent="0.25">
      <c r="A256" s="126"/>
      <c r="B256" s="126"/>
      <c r="D256" s="126"/>
      <c r="E256" s="126"/>
      <c r="F256" s="126"/>
      <c r="G256" s="126"/>
      <c r="H256" s="126"/>
      <c r="I256" s="126"/>
      <c r="J256" s="126"/>
      <c r="K256" s="268"/>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268"/>
      <c r="BM256" s="126"/>
      <c r="BN256" s="268"/>
      <c r="BO256" s="268"/>
      <c r="BP256" s="268"/>
      <c r="BQ256" s="268"/>
      <c r="BR256" s="268"/>
      <c r="BS256" s="268"/>
      <c r="BT256" s="268"/>
      <c r="BU256" s="268"/>
      <c r="BV256" s="268"/>
      <c r="BW256" s="268"/>
      <c r="BX256" s="268"/>
      <c r="BY256" s="268"/>
      <c r="BZ256" s="268"/>
      <c r="CA256" s="268"/>
      <c r="CB256" s="268"/>
      <c r="CC256" s="268"/>
      <c r="CD256" s="268"/>
    </row>
    <row r="257" spans="1:82" ht="12.75" thickBot="1" x14ac:dyDescent="0.3">
      <c r="A257" s="138">
        <f>(A53+A195+A255)</f>
        <v>170</v>
      </c>
      <c r="B257" s="126"/>
      <c r="C257" s="123" t="s">
        <v>247</v>
      </c>
      <c r="D257" s="126"/>
      <c r="E257" s="27">
        <f>(E53+E195+E255)</f>
        <v>1526960573</v>
      </c>
      <c r="F257" s="126"/>
      <c r="G257" s="26">
        <f>(E257/$BL257)</f>
        <v>176.11124486069437</v>
      </c>
      <c r="H257" s="126"/>
      <c r="I257" s="22"/>
      <c r="J257" s="126"/>
      <c r="K257" s="27">
        <f>(K53+K195+K255)</f>
        <v>614644027</v>
      </c>
      <c r="L257" s="126"/>
      <c r="M257" s="26">
        <f>(K257/$BP257)</f>
        <v>73.859140904037943</v>
      </c>
      <c r="N257" s="112" t="s">
        <v>357</v>
      </c>
      <c r="O257" s="22"/>
      <c r="P257" s="126"/>
      <c r="Q257" s="27">
        <f>(Q53+Q195+Q255)</f>
        <v>5870295279</v>
      </c>
      <c r="R257" s="126"/>
      <c r="S257" s="26">
        <f>(Q257/$BL257)</f>
        <v>677.04761181449783</v>
      </c>
      <c r="T257" s="126"/>
      <c r="U257" s="22"/>
      <c r="V257" s="126"/>
      <c r="W257" s="27">
        <f>(W53+W195+W255)</f>
        <v>2111989322</v>
      </c>
      <c r="X257" s="126"/>
      <c r="Y257" s="26">
        <f>(W257/$BL257)</f>
        <v>243.58524719414211</v>
      </c>
      <c r="Z257" s="126"/>
      <c r="AA257" s="22"/>
      <c r="AB257" s="126"/>
      <c r="AC257" s="27">
        <f>(AC53+AC195+AC255)</f>
        <v>3851841797</v>
      </c>
      <c r="AD257" s="126"/>
      <c r="AE257" s="26">
        <f>(AC257/$BV257)</f>
        <v>446.56389598251047</v>
      </c>
      <c r="AF257" s="112" t="s">
        <v>357</v>
      </c>
      <c r="AG257" s="22"/>
      <c r="AH257" s="266"/>
      <c r="AI257" s="126"/>
      <c r="AJ257" s="27">
        <f>(AJ53+AJ195+AJ255)</f>
        <v>19346939627</v>
      </c>
      <c r="AK257" s="126"/>
      <c r="AL257" s="26">
        <f>(AJ257/$BX257)</f>
        <v>2322.7951748573055</v>
      </c>
      <c r="AM257" s="112" t="s">
        <v>357</v>
      </c>
      <c r="AN257" s="22"/>
      <c r="AO257" s="126"/>
      <c r="AP257" s="27">
        <f>(AP53+AP195+AP255)</f>
        <v>1125664198</v>
      </c>
      <c r="AQ257" s="126"/>
      <c r="AR257" s="26">
        <f>AP257/BZ257</f>
        <v>130.23267790711733</v>
      </c>
      <c r="AS257" s="112" t="s">
        <v>357</v>
      </c>
      <c r="AT257" s="22"/>
      <c r="AU257" s="126"/>
      <c r="AV257" s="27">
        <f>(AV53+AV195+AV255)</f>
        <v>1661395365</v>
      </c>
      <c r="AW257" s="126"/>
      <c r="AX257" s="26">
        <f>(AV257/$BL257)</f>
        <v>191.61621531660705</v>
      </c>
      <c r="AY257" s="126"/>
      <c r="AZ257" s="22"/>
      <c r="BA257" s="126"/>
      <c r="BB257" s="27">
        <f>(BB53+BB195+BB255)</f>
        <v>2456433</v>
      </c>
      <c r="BC257" s="126"/>
      <c r="BD257" s="26">
        <f>(BB257/$CD257)</f>
        <v>36.507884372445567</v>
      </c>
      <c r="BE257" s="112" t="s">
        <v>357</v>
      </c>
      <c r="BF257" s="22"/>
      <c r="BG257" s="126"/>
      <c r="BH257" s="27">
        <f>(BH53+BH195+BH255)</f>
        <v>36112186621</v>
      </c>
      <c r="BI257" s="126"/>
      <c r="BJ257" s="138">
        <f>(BJ53+BJ195+BJ255)</f>
        <v>171</v>
      </c>
      <c r="BK257" s="126"/>
      <c r="BL257" s="33">
        <f>(BL53+BL195+BL255)</f>
        <v>8670432</v>
      </c>
      <c r="BM257" s="126"/>
      <c r="BN257" s="33">
        <f>(BN53+BN195+BN255)</f>
        <v>8670432</v>
      </c>
      <c r="BO257" s="268">
        <f>($BL$53+$BL$195+BO255)</f>
        <v>8321841</v>
      </c>
      <c r="BP257" s="33">
        <f>(BP53+BP195+BP255)</f>
        <v>8321841</v>
      </c>
      <c r="BQ257" s="268">
        <f>($BL$53+$BL$195+BQ255)</f>
        <v>8321841</v>
      </c>
      <c r="BR257" s="33">
        <f>(BR53+BR195+BR255)</f>
        <v>8670432</v>
      </c>
      <c r="BS257" s="268">
        <f>($BL$53+$BL$195+BS255)</f>
        <v>8321841</v>
      </c>
      <c r="BT257" s="33">
        <f>(BT53+BT195+BT255)</f>
        <v>8670432</v>
      </c>
      <c r="BU257" s="268"/>
      <c r="BV257" s="33">
        <f>(BV53+BV195+BV255)</f>
        <v>8625511</v>
      </c>
      <c r="BW257" s="268">
        <f>($BL$53+$BL$195+BW255)</f>
        <v>8321841</v>
      </c>
      <c r="BX257" s="33">
        <f>(BX53+BX195+BX255)</f>
        <v>8329163</v>
      </c>
      <c r="BY257" s="268"/>
      <c r="BZ257" s="33">
        <f>(BZ53+BZ195+BZ255)</f>
        <v>8643485</v>
      </c>
      <c r="CA257" s="268"/>
      <c r="CB257" s="33">
        <f>(CB53+CB195+CB255)</f>
        <v>8670432</v>
      </c>
      <c r="CC257" s="268"/>
      <c r="CD257" s="33">
        <f>(CD53+CD195+CD255)</f>
        <v>67285</v>
      </c>
    </row>
    <row r="258" spans="1:82" ht="8.85" customHeight="1" thickTop="1" x14ac:dyDescent="0.25">
      <c r="A258" s="126"/>
      <c r="B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c r="BY258" s="126"/>
      <c r="BZ258" s="126"/>
      <c r="CA258" s="126"/>
      <c r="CB258" s="126"/>
      <c r="CC258" s="126"/>
      <c r="CD258" s="126"/>
    </row>
    <row r="259" spans="1:82" ht="8.85" customHeight="1" x14ac:dyDescent="0.25">
      <c r="A259" s="126"/>
      <c r="B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c r="BY259" s="126"/>
      <c r="BZ259" s="126"/>
      <c r="CA259" s="126"/>
      <c r="CB259" s="126"/>
      <c r="CC259" s="126"/>
      <c r="CD259" s="126"/>
    </row>
    <row r="260" spans="1:82" ht="11.65" customHeight="1" x14ac:dyDescent="0.25">
      <c r="A260" s="126"/>
      <c r="B260" s="126"/>
      <c r="C260" s="94" t="s">
        <v>248</v>
      </c>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c r="BY260" s="126"/>
      <c r="BZ260" s="126"/>
      <c r="CA260" s="126"/>
      <c r="CB260" s="126"/>
      <c r="CC260" s="126"/>
      <c r="CD260" s="126"/>
    </row>
    <row r="261" spans="1:82" ht="8.85" customHeight="1" x14ac:dyDescent="0.25">
      <c r="A261" s="126"/>
      <c r="B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c r="BY261" s="126"/>
      <c r="BZ261" s="126"/>
      <c r="CA261" s="126"/>
      <c r="CB261" s="126"/>
      <c r="CC261" s="126"/>
      <c r="CD261" s="126"/>
    </row>
    <row r="262" spans="1:82" ht="8.85" customHeight="1" x14ac:dyDescent="0.25">
      <c r="A262" s="126"/>
      <c r="B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c r="BY262" s="126"/>
      <c r="BZ262" s="126"/>
      <c r="CA262" s="126"/>
      <c r="CB262" s="126"/>
      <c r="CC262" s="126"/>
      <c r="CD262" s="126"/>
    </row>
    <row r="263" spans="1:82" ht="5.65" customHeight="1" x14ac:dyDescent="0.25">
      <c r="A263" s="126"/>
      <c r="B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c r="BY263" s="126"/>
      <c r="BZ263" s="126"/>
      <c r="CA263" s="126"/>
      <c r="CB263" s="126"/>
      <c r="CC263" s="126"/>
      <c r="CD263" s="126"/>
    </row>
    <row r="264" spans="1:82" ht="8.85" customHeight="1" x14ac:dyDescent="0.25">
      <c r="A264" s="126"/>
      <c r="B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c r="BY264" s="126"/>
      <c r="BZ264" s="126"/>
      <c r="CA264" s="126"/>
      <c r="CB264" s="126"/>
      <c r="CC264" s="126"/>
      <c r="CD264" s="126"/>
    </row>
    <row r="265" spans="1:82" ht="8.85" customHeight="1" x14ac:dyDescent="0.25">
      <c r="A265" s="126"/>
      <c r="B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c r="BY265" s="126"/>
      <c r="BZ265" s="126"/>
      <c r="CA265" s="126"/>
      <c r="CB265" s="126"/>
      <c r="CC265" s="126"/>
      <c r="CD265" s="126"/>
    </row>
    <row r="266" spans="1:82" ht="8.85" customHeight="1" x14ac:dyDescent="0.25">
      <c r="A266" s="126"/>
      <c r="B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c r="BY266" s="126"/>
      <c r="BZ266" s="126"/>
      <c r="CA266" s="126"/>
      <c r="CB266" s="126"/>
      <c r="CC266" s="126"/>
      <c r="CD266" s="126"/>
    </row>
    <row r="267" spans="1:82" ht="8.85" customHeight="1" x14ac:dyDescent="0.25">
      <c r="A267" s="126"/>
      <c r="B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c r="BY267" s="126"/>
      <c r="BZ267" s="126"/>
      <c r="CA267" s="126"/>
      <c r="CB267" s="126"/>
      <c r="CC267" s="126"/>
      <c r="CD267" s="126"/>
    </row>
    <row r="268" spans="1:82" ht="1.1499999999999999" customHeight="1" x14ac:dyDescent="0.25">
      <c r="A268" s="126"/>
      <c r="B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c r="BY268" s="126"/>
      <c r="BZ268" s="126"/>
      <c r="CA268" s="126"/>
      <c r="CB268" s="126"/>
      <c r="CC268" s="126"/>
      <c r="CD268" s="126"/>
    </row>
    <row r="269" spans="1:82" ht="2.25" hidden="1" customHeight="1" x14ac:dyDescent="0.25">
      <c r="A269" s="126"/>
      <c r="B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c r="BY269" s="126"/>
      <c r="BZ269" s="126"/>
      <c r="CA269" s="126"/>
      <c r="CB269" s="126"/>
      <c r="CC269" s="126"/>
      <c r="CD269" s="126"/>
    </row>
    <row r="270" spans="1:82" ht="8.85" hidden="1" customHeight="1" x14ac:dyDescent="0.25">
      <c r="A270" s="126"/>
      <c r="B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c r="BY270" s="126"/>
      <c r="BZ270" s="126"/>
      <c r="CA270" s="126"/>
      <c r="CB270" s="126"/>
      <c r="CC270" s="126"/>
      <c r="CD270" s="126"/>
    </row>
    <row r="271" spans="1:82" ht="8.85" customHeight="1" x14ac:dyDescent="0.25">
      <c r="A271" s="126"/>
      <c r="B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c r="BY271" s="126"/>
      <c r="BZ271" s="126"/>
      <c r="CA271" s="126"/>
      <c r="CB271" s="126"/>
      <c r="CC271" s="126"/>
      <c r="CD271" s="126"/>
    </row>
    <row r="272" spans="1:82" s="111" customFormat="1" ht="10.5" customHeight="1" x14ac:dyDescent="0.25">
      <c r="A272" s="134"/>
      <c r="BK272" s="135"/>
    </row>
  </sheetData>
  <printOptions gridLinesSet="0"/>
  <pageMargins left="3.75" right="0.25" top="0.5" bottom="0.3" header="0.5" footer="0.5"/>
  <pageSetup paperSize="17" pageOrder="overThenDown" orientation="landscape" r:id="rId1"/>
  <headerFooter alignWithMargins="0"/>
  <rowBreaks count="3" manualBreakCount="3">
    <brk id="68" max="62" man="1"/>
    <brk id="135" max="62" man="1"/>
    <brk id="203" max="62" man="1"/>
  </rowBreaks>
  <colBreaks count="1" manualBreakCount="1">
    <brk id="3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AB952-2821-4AEC-A51A-19A1760193F9}">
  <sheetPr transitionEvaluation="1" transitionEntry="1"/>
  <dimension ref="A1:BJ272"/>
  <sheetViews>
    <sheetView showGridLines="0" zoomScale="130" zoomScaleNormal="13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5" style="83" customWidth="1"/>
    <col min="2" max="2" width="1.28515625" style="83" customWidth="1"/>
    <col min="3" max="3" width="11.7109375" style="83" customWidth="1"/>
    <col min="4" max="4" width="1.28515625" style="83" customWidth="1"/>
    <col min="5" max="5" width="13.5703125" style="83" customWidth="1"/>
    <col min="6" max="6" width="1.5703125" style="83" customWidth="1"/>
    <col min="7" max="7" width="9.28515625" style="83" customWidth="1"/>
    <col min="8" max="8" width="1.5703125" style="83" customWidth="1"/>
    <col min="9" max="9" width="9.28515625" style="83" customWidth="1"/>
    <col min="10" max="10" width="1.5703125" style="83" customWidth="1"/>
    <col min="11" max="11" width="13.5703125" style="83" customWidth="1"/>
    <col min="12" max="12" width="1.5703125" style="83" customWidth="1"/>
    <col min="13" max="13" width="9.28515625" style="83" customWidth="1"/>
    <col min="14" max="14" width="1.5703125" style="83" customWidth="1"/>
    <col min="15" max="15" width="9.28515625" style="83" customWidth="1"/>
    <col min="16" max="16" width="1.5703125" style="83" customWidth="1"/>
    <col min="17" max="17" width="13.5703125" style="83" customWidth="1"/>
    <col min="18" max="18" width="1.5703125" style="83" customWidth="1"/>
    <col min="19" max="19" width="13.5703125" style="83" customWidth="1"/>
    <col min="20" max="20" width="1.5703125" style="83" customWidth="1"/>
    <col min="21" max="21" width="11" style="83" customWidth="1"/>
    <col min="22" max="22" width="1.5703125" style="83" customWidth="1"/>
    <col min="23" max="23" width="11" style="83" customWidth="1"/>
    <col min="24" max="24" width="1.5703125" style="83" customWidth="1"/>
    <col min="25" max="25" width="11" style="83" customWidth="1"/>
    <col min="26" max="26" width="1.5703125" style="83" customWidth="1"/>
    <col min="27" max="27" width="10.140625" style="83" customWidth="1"/>
    <col min="28" max="29" width="2.42578125" style="83" customWidth="1"/>
    <col min="30" max="30" width="14.42578125" style="83" customWidth="1"/>
    <col min="31" max="31" width="1.5703125" style="83" customWidth="1"/>
    <col min="32" max="32" width="14.42578125" style="83" customWidth="1"/>
    <col min="33" max="33" width="1.5703125" style="83" customWidth="1"/>
    <col min="34" max="34" width="9.28515625" style="83" customWidth="1"/>
    <col min="35" max="35" width="1.5703125" style="83" customWidth="1"/>
    <col min="36" max="36" width="9.28515625" style="83" customWidth="1"/>
    <col min="37" max="37" width="2.42578125" style="83" customWidth="1"/>
    <col min="38" max="38" width="14.42578125" style="83" customWidth="1"/>
    <col min="39" max="39" width="2.42578125" style="83" customWidth="1"/>
    <col min="40" max="40" width="14.42578125" style="83" customWidth="1"/>
    <col min="41" max="41" width="1.5703125" style="83" customWidth="1"/>
    <col min="42" max="42" width="11" style="83" customWidth="1"/>
    <col min="43" max="43" width="2.42578125" style="83" customWidth="1"/>
    <col min="44" max="44" width="12.7109375" style="83" customWidth="1"/>
    <col min="45" max="45" width="1.5703125" style="83" customWidth="1"/>
    <col min="46" max="46" width="10.140625" style="83" customWidth="1"/>
    <col min="47" max="47" width="2.42578125" style="83" customWidth="1"/>
    <col min="48" max="48" width="12.7109375" style="83" customWidth="1"/>
    <col min="49" max="49" width="1.5703125" style="83" customWidth="1"/>
    <col min="50" max="50" width="10.140625" style="83" customWidth="1"/>
    <col min="51" max="51" width="2.42578125" style="83" customWidth="1"/>
    <col min="52" max="52" width="13.5703125" style="83" customWidth="1"/>
    <col min="53" max="53" width="2.42578125" style="83" customWidth="1"/>
    <col min="54" max="54" width="5" style="83" customWidth="1"/>
    <col min="55" max="55" width="1.5703125" style="83" customWidth="1"/>
    <col min="56" max="56" width="9.28515625" style="83" hidden="1" customWidth="1"/>
    <col min="57" max="57" width="1.5703125" style="83" hidden="1" customWidth="1"/>
    <col min="58" max="58" width="12.7109375" style="83" hidden="1" customWidth="1"/>
    <col min="59" max="59" width="1.5703125" style="83" hidden="1" customWidth="1"/>
    <col min="60" max="60" width="12.7109375" style="83" hidden="1" customWidth="1"/>
    <col min="61" max="61" width="1.5703125" style="83" hidden="1" customWidth="1"/>
    <col min="62" max="62" width="12.7109375" style="83" hidden="1" customWidth="1"/>
    <col min="63" max="256" width="12.7109375" style="83"/>
    <col min="257" max="257" width="5" style="83" customWidth="1"/>
    <col min="258" max="258" width="1.28515625" style="83" customWidth="1"/>
    <col min="259" max="259" width="17.85546875" style="83" customWidth="1"/>
    <col min="260" max="260" width="1.28515625" style="83" customWidth="1"/>
    <col min="261" max="261" width="13.5703125" style="83" customWidth="1"/>
    <col min="262" max="262" width="1.5703125" style="83" customWidth="1"/>
    <col min="263" max="263" width="9.28515625" style="83" customWidth="1"/>
    <col min="264" max="264" width="1.5703125" style="83" customWidth="1"/>
    <col min="265" max="265" width="9.28515625" style="83" customWidth="1"/>
    <col min="266" max="266" width="1.5703125" style="83" customWidth="1"/>
    <col min="267" max="267" width="13.5703125" style="83" customWidth="1"/>
    <col min="268" max="268" width="1.5703125" style="83" customWidth="1"/>
    <col min="269" max="269" width="9.28515625" style="83" customWidth="1"/>
    <col min="270" max="270" width="1.5703125" style="83" customWidth="1"/>
    <col min="271" max="271" width="9.28515625" style="83" customWidth="1"/>
    <col min="272" max="272" width="1.5703125" style="83" customWidth="1"/>
    <col min="273" max="273" width="13.5703125" style="83" customWidth="1"/>
    <col min="274" max="274" width="1.5703125" style="83" customWidth="1"/>
    <col min="275" max="275" width="13.5703125" style="83" customWidth="1"/>
    <col min="276" max="276" width="1.5703125" style="83" customWidth="1"/>
    <col min="277" max="277" width="11" style="83" customWidth="1"/>
    <col min="278" max="278" width="1.5703125" style="83" customWidth="1"/>
    <col min="279" max="279" width="11" style="83" customWidth="1"/>
    <col min="280" max="280" width="1.5703125" style="83" customWidth="1"/>
    <col min="281" max="281" width="11" style="83" customWidth="1"/>
    <col min="282" max="282" width="1.5703125" style="83" customWidth="1"/>
    <col min="283" max="283" width="10.140625" style="83" customWidth="1"/>
    <col min="284" max="285" width="2.42578125" style="83" customWidth="1"/>
    <col min="286" max="286" width="14.42578125" style="83" customWidth="1"/>
    <col min="287" max="287" width="1.5703125" style="83" customWidth="1"/>
    <col min="288" max="288" width="14.42578125" style="83" customWidth="1"/>
    <col min="289" max="289" width="1.5703125" style="83" customWidth="1"/>
    <col min="290" max="290" width="9.28515625" style="83" customWidth="1"/>
    <col min="291" max="291" width="1.5703125" style="83" customWidth="1"/>
    <col min="292" max="292" width="9.28515625" style="83" customWidth="1"/>
    <col min="293" max="293" width="2.42578125" style="83" customWidth="1"/>
    <col min="294" max="294" width="14.42578125" style="83" customWidth="1"/>
    <col min="295" max="295" width="2.42578125" style="83" customWidth="1"/>
    <col min="296" max="296" width="14.42578125" style="83" customWidth="1"/>
    <col min="297" max="297" width="1.5703125" style="83" customWidth="1"/>
    <col min="298" max="298" width="11" style="83" customWidth="1"/>
    <col min="299" max="299" width="2.42578125" style="83" customWidth="1"/>
    <col min="300" max="300" width="12.7109375" style="83"/>
    <col min="301" max="301" width="1.5703125" style="83" customWidth="1"/>
    <col min="302" max="302" width="10.140625" style="83" customWidth="1"/>
    <col min="303" max="303" width="2.42578125" style="83" customWidth="1"/>
    <col min="304" max="304" width="12.7109375" style="83"/>
    <col min="305" max="305" width="1.5703125" style="83" customWidth="1"/>
    <col min="306" max="306" width="10.140625" style="83" customWidth="1"/>
    <col min="307" max="307" width="2.42578125" style="83" customWidth="1"/>
    <col min="308" max="308" width="13.5703125" style="83" customWidth="1"/>
    <col min="309" max="309" width="2.42578125" style="83" customWidth="1"/>
    <col min="310" max="310" width="5" style="83" customWidth="1"/>
    <col min="311" max="311" width="1.5703125" style="83" customWidth="1"/>
    <col min="312" max="318" width="0" style="83" hidden="1" customWidth="1"/>
    <col min="319" max="512" width="12.7109375" style="83"/>
    <col min="513" max="513" width="5" style="83" customWidth="1"/>
    <col min="514" max="514" width="1.28515625" style="83" customWidth="1"/>
    <col min="515" max="515" width="17.85546875" style="83" customWidth="1"/>
    <col min="516" max="516" width="1.28515625" style="83" customWidth="1"/>
    <col min="517" max="517" width="13.5703125" style="83" customWidth="1"/>
    <col min="518" max="518" width="1.5703125" style="83" customWidth="1"/>
    <col min="519" max="519" width="9.28515625" style="83" customWidth="1"/>
    <col min="520" max="520" width="1.5703125" style="83" customWidth="1"/>
    <col min="521" max="521" width="9.28515625" style="83" customWidth="1"/>
    <col min="522" max="522" width="1.5703125" style="83" customWidth="1"/>
    <col min="523" max="523" width="13.5703125" style="83" customWidth="1"/>
    <col min="524" max="524" width="1.5703125" style="83" customWidth="1"/>
    <col min="525" max="525" width="9.28515625" style="83" customWidth="1"/>
    <col min="526" max="526" width="1.5703125" style="83" customWidth="1"/>
    <col min="527" max="527" width="9.28515625" style="83" customWidth="1"/>
    <col min="528" max="528" width="1.5703125" style="83" customWidth="1"/>
    <col min="529" max="529" width="13.5703125" style="83" customWidth="1"/>
    <col min="530" max="530" width="1.5703125" style="83" customWidth="1"/>
    <col min="531" max="531" width="13.5703125" style="83" customWidth="1"/>
    <col min="532" max="532" width="1.5703125" style="83" customWidth="1"/>
    <col min="533" max="533" width="11" style="83" customWidth="1"/>
    <col min="534" max="534" width="1.5703125" style="83" customWidth="1"/>
    <col min="535" max="535" width="11" style="83" customWidth="1"/>
    <col min="536" max="536" width="1.5703125" style="83" customWidth="1"/>
    <col min="537" max="537" width="11" style="83" customWidth="1"/>
    <col min="538" max="538" width="1.5703125" style="83" customWidth="1"/>
    <col min="539" max="539" width="10.140625" style="83" customWidth="1"/>
    <col min="540" max="541" width="2.42578125" style="83" customWidth="1"/>
    <col min="542" max="542" width="14.42578125" style="83" customWidth="1"/>
    <col min="543" max="543" width="1.5703125" style="83" customWidth="1"/>
    <col min="544" max="544" width="14.42578125" style="83" customWidth="1"/>
    <col min="545" max="545" width="1.5703125" style="83" customWidth="1"/>
    <col min="546" max="546" width="9.28515625" style="83" customWidth="1"/>
    <col min="547" max="547" width="1.5703125" style="83" customWidth="1"/>
    <col min="548" max="548" width="9.28515625" style="83" customWidth="1"/>
    <col min="549" max="549" width="2.42578125" style="83" customWidth="1"/>
    <col min="550" max="550" width="14.42578125" style="83" customWidth="1"/>
    <col min="551" max="551" width="2.42578125" style="83" customWidth="1"/>
    <col min="552" max="552" width="14.42578125" style="83" customWidth="1"/>
    <col min="553" max="553" width="1.5703125" style="83" customWidth="1"/>
    <col min="554" max="554" width="11" style="83" customWidth="1"/>
    <col min="555" max="555" width="2.42578125" style="83" customWidth="1"/>
    <col min="556" max="556" width="12.7109375" style="83"/>
    <col min="557" max="557" width="1.5703125" style="83" customWidth="1"/>
    <col min="558" max="558" width="10.140625" style="83" customWidth="1"/>
    <col min="559" max="559" width="2.42578125" style="83" customWidth="1"/>
    <col min="560" max="560" width="12.7109375" style="83"/>
    <col min="561" max="561" width="1.5703125" style="83" customWidth="1"/>
    <col min="562" max="562" width="10.140625" style="83" customWidth="1"/>
    <col min="563" max="563" width="2.42578125" style="83" customWidth="1"/>
    <col min="564" max="564" width="13.5703125" style="83" customWidth="1"/>
    <col min="565" max="565" width="2.42578125" style="83" customWidth="1"/>
    <col min="566" max="566" width="5" style="83" customWidth="1"/>
    <col min="567" max="567" width="1.5703125" style="83" customWidth="1"/>
    <col min="568" max="574" width="0" style="83" hidden="1" customWidth="1"/>
    <col min="575" max="768" width="12.7109375" style="83"/>
    <col min="769" max="769" width="5" style="83" customWidth="1"/>
    <col min="770" max="770" width="1.28515625" style="83" customWidth="1"/>
    <col min="771" max="771" width="17.85546875" style="83" customWidth="1"/>
    <col min="772" max="772" width="1.28515625" style="83" customWidth="1"/>
    <col min="773" max="773" width="13.5703125" style="83" customWidth="1"/>
    <col min="774" max="774" width="1.5703125" style="83" customWidth="1"/>
    <col min="775" max="775" width="9.28515625" style="83" customWidth="1"/>
    <col min="776" max="776" width="1.5703125" style="83" customWidth="1"/>
    <col min="777" max="777" width="9.28515625" style="83" customWidth="1"/>
    <col min="778" max="778" width="1.5703125" style="83" customWidth="1"/>
    <col min="779" max="779" width="13.5703125" style="83" customWidth="1"/>
    <col min="780" max="780" width="1.5703125" style="83" customWidth="1"/>
    <col min="781" max="781" width="9.28515625" style="83" customWidth="1"/>
    <col min="782" max="782" width="1.5703125" style="83" customWidth="1"/>
    <col min="783" max="783" width="9.28515625" style="83" customWidth="1"/>
    <col min="784" max="784" width="1.5703125" style="83" customWidth="1"/>
    <col min="785" max="785" width="13.5703125" style="83" customWidth="1"/>
    <col min="786" max="786" width="1.5703125" style="83" customWidth="1"/>
    <col min="787" max="787" width="13.5703125" style="83" customWidth="1"/>
    <col min="788" max="788" width="1.5703125" style="83" customWidth="1"/>
    <col min="789" max="789" width="11" style="83" customWidth="1"/>
    <col min="790" max="790" width="1.5703125" style="83" customWidth="1"/>
    <col min="791" max="791" width="11" style="83" customWidth="1"/>
    <col min="792" max="792" width="1.5703125" style="83" customWidth="1"/>
    <col min="793" max="793" width="11" style="83" customWidth="1"/>
    <col min="794" max="794" width="1.5703125" style="83" customWidth="1"/>
    <col min="795" max="795" width="10.140625" style="83" customWidth="1"/>
    <col min="796" max="797" width="2.42578125" style="83" customWidth="1"/>
    <col min="798" max="798" width="14.42578125" style="83" customWidth="1"/>
    <col min="799" max="799" width="1.5703125" style="83" customWidth="1"/>
    <col min="800" max="800" width="14.42578125" style="83" customWidth="1"/>
    <col min="801" max="801" width="1.5703125" style="83" customWidth="1"/>
    <col min="802" max="802" width="9.28515625" style="83" customWidth="1"/>
    <col min="803" max="803" width="1.5703125" style="83" customWidth="1"/>
    <col min="804" max="804" width="9.28515625" style="83" customWidth="1"/>
    <col min="805" max="805" width="2.42578125" style="83" customWidth="1"/>
    <col min="806" max="806" width="14.42578125" style="83" customWidth="1"/>
    <col min="807" max="807" width="2.42578125" style="83" customWidth="1"/>
    <col min="808" max="808" width="14.42578125" style="83" customWidth="1"/>
    <col min="809" max="809" width="1.5703125" style="83" customWidth="1"/>
    <col min="810" max="810" width="11" style="83" customWidth="1"/>
    <col min="811" max="811" width="2.42578125" style="83" customWidth="1"/>
    <col min="812" max="812" width="12.7109375" style="83"/>
    <col min="813" max="813" width="1.5703125" style="83" customWidth="1"/>
    <col min="814" max="814" width="10.140625" style="83" customWidth="1"/>
    <col min="815" max="815" width="2.42578125" style="83" customWidth="1"/>
    <col min="816" max="816" width="12.7109375" style="83"/>
    <col min="817" max="817" width="1.5703125" style="83" customWidth="1"/>
    <col min="818" max="818" width="10.140625" style="83" customWidth="1"/>
    <col min="819" max="819" width="2.42578125" style="83" customWidth="1"/>
    <col min="820" max="820" width="13.5703125" style="83" customWidth="1"/>
    <col min="821" max="821" width="2.42578125" style="83" customWidth="1"/>
    <col min="822" max="822" width="5" style="83" customWidth="1"/>
    <col min="823" max="823" width="1.5703125" style="83" customWidth="1"/>
    <col min="824" max="830" width="0" style="83" hidden="1" customWidth="1"/>
    <col min="831" max="1024" width="12.7109375" style="83"/>
    <col min="1025" max="1025" width="5" style="83" customWidth="1"/>
    <col min="1026" max="1026" width="1.28515625" style="83" customWidth="1"/>
    <col min="1027" max="1027" width="17.85546875" style="83" customWidth="1"/>
    <col min="1028" max="1028" width="1.28515625" style="83" customWidth="1"/>
    <col min="1029" max="1029" width="13.5703125" style="83" customWidth="1"/>
    <col min="1030" max="1030" width="1.5703125" style="83" customWidth="1"/>
    <col min="1031" max="1031" width="9.28515625" style="83" customWidth="1"/>
    <col min="1032" max="1032" width="1.5703125" style="83" customWidth="1"/>
    <col min="1033" max="1033" width="9.28515625" style="83" customWidth="1"/>
    <col min="1034" max="1034" width="1.5703125" style="83" customWidth="1"/>
    <col min="1035" max="1035" width="13.5703125" style="83" customWidth="1"/>
    <col min="1036" max="1036" width="1.5703125" style="83" customWidth="1"/>
    <col min="1037" max="1037" width="9.28515625" style="83" customWidth="1"/>
    <col min="1038" max="1038" width="1.5703125" style="83" customWidth="1"/>
    <col min="1039" max="1039" width="9.28515625" style="83" customWidth="1"/>
    <col min="1040" max="1040" width="1.5703125" style="83" customWidth="1"/>
    <col min="1041" max="1041" width="13.5703125" style="83" customWidth="1"/>
    <col min="1042" max="1042" width="1.5703125" style="83" customWidth="1"/>
    <col min="1043" max="1043" width="13.5703125" style="83" customWidth="1"/>
    <col min="1044" max="1044" width="1.5703125" style="83" customWidth="1"/>
    <col min="1045" max="1045" width="11" style="83" customWidth="1"/>
    <col min="1046" max="1046" width="1.5703125" style="83" customWidth="1"/>
    <col min="1047" max="1047" width="11" style="83" customWidth="1"/>
    <col min="1048" max="1048" width="1.5703125" style="83" customWidth="1"/>
    <col min="1049" max="1049" width="11" style="83" customWidth="1"/>
    <col min="1050" max="1050" width="1.5703125" style="83" customWidth="1"/>
    <col min="1051" max="1051" width="10.140625" style="83" customWidth="1"/>
    <col min="1052" max="1053" width="2.42578125" style="83" customWidth="1"/>
    <col min="1054" max="1054" width="14.42578125" style="83" customWidth="1"/>
    <col min="1055" max="1055" width="1.5703125" style="83" customWidth="1"/>
    <col min="1056" max="1056" width="14.42578125" style="83" customWidth="1"/>
    <col min="1057" max="1057" width="1.5703125" style="83" customWidth="1"/>
    <col min="1058" max="1058" width="9.28515625" style="83" customWidth="1"/>
    <col min="1059" max="1059" width="1.5703125" style="83" customWidth="1"/>
    <col min="1060" max="1060" width="9.28515625" style="83" customWidth="1"/>
    <col min="1061" max="1061" width="2.42578125" style="83" customWidth="1"/>
    <col min="1062" max="1062" width="14.42578125" style="83" customWidth="1"/>
    <col min="1063" max="1063" width="2.42578125" style="83" customWidth="1"/>
    <col min="1064" max="1064" width="14.42578125" style="83" customWidth="1"/>
    <col min="1065" max="1065" width="1.5703125" style="83" customWidth="1"/>
    <col min="1066" max="1066" width="11" style="83" customWidth="1"/>
    <col min="1067" max="1067" width="2.42578125" style="83" customWidth="1"/>
    <col min="1068" max="1068" width="12.7109375" style="83"/>
    <col min="1069" max="1069" width="1.5703125" style="83" customWidth="1"/>
    <col min="1070" max="1070" width="10.140625" style="83" customWidth="1"/>
    <col min="1071" max="1071" width="2.42578125" style="83" customWidth="1"/>
    <col min="1072" max="1072" width="12.7109375" style="83"/>
    <col min="1073" max="1073" width="1.5703125" style="83" customWidth="1"/>
    <col min="1074" max="1074" width="10.140625" style="83" customWidth="1"/>
    <col min="1075" max="1075" width="2.42578125" style="83" customWidth="1"/>
    <col min="1076" max="1076" width="13.5703125" style="83" customWidth="1"/>
    <col min="1077" max="1077" width="2.42578125" style="83" customWidth="1"/>
    <col min="1078" max="1078" width="5" style="83" customWidth="1"/>
    <col min="1079" max="1079" width="1.5703125" style="83" customWidth="1"/>
    <col min="1080" max="1086" width="0" style="83" hidden="1" customWidth="1"/>
    <col min="1087" max="1280" width="12.7109375" style="83"/>
    <col min="1281" max="1281" width="5" style="83" customWidth="1"/>
    <col min="1282" max="1282" width="1.28515625" style="83" customWidth="1"/>
    <col min="1283" max="1283" width="17.85546875" style="83" customWidth="1"/>
    <col min="1284" max="1284" width="1.28515625" style="83" customWidth="1"/>
    <col min="1285" max="1285" width="13.5703125" style="83" customWidth="1"/>
    <col min="1286" max="1286" width="1.5703125" style="83" customWidth="1"/>
    <col min="1287" max="1287" width="9.28515625" style="83" customWidth="1"/>
    <col min="1288" max="1288" width="1.5703125" style="83" customWidth="1"/>
    <col min="1289" max="1289" width="9.28515625" style="83" customWidth="1"/>
    <col min="1290" max="1290" width="1.5703125" style="83" customWidth="1"/>
    <col min="1291" max="1291" width="13.5703125" style="83" customWidth="1"/>
    <col min="1292" max="1292" width="1.5703125" style="83" customWidth="1"/>
    <col min="1293" max="1293" width="9.28515625" style="83" customWidth="1"/>
    <col min="1294" max="1294" width="1.5703125" style="83" customWidth="1"/>
    <col min="1295" max="1295" width="9.28515625" style="83" customWidth="1"/>
    <col min="1296" max="1296" width="1.5703125" style="83" customWidth="1"/>
    <col min="1297" max="1297" width="13.5703125" style="83" customWidth="1"/>
    <col min="1298" max="1298" width="1.5703125" style="83" customWidth="1"/>
    <col min="1299" max="1299" width="13.5703125" style="83" customWidth="1"/>
    <col min="1300" max="1300" width="1.5703125" style="83" customWidth="1"/>
    <col min="1301" max="1301" width="11" style="83" customWidth="1"/>
    <col min="1302" max="1302" width="1.5703125" style="83" customWidth="1"/>
    <col min="1303" max="1303" width="11" style="83" customWidth="1"/>
    <col min="1304" max="1304" width="1.5703125" style="83" customWidth="1"/>
    <col min="1305" max="1305" width="11" style="83" customWidth="1"/>
    <col min="1306" max="1306" width="1.5703125" style="83" customWidth="1"/>
    <col min="1307" max="1307" width="10.140625" style="83" customWidth="1"/>
    <col min="1308" max="1309" width="2.42578125" style="83" customWidth="1"/>
    <col min="1310" max="1310" width="14.42578125" style="83" customWidth="1"/>
    <col min="1311" max="1311" width="1.5703125" style="83" customWidth="1"/>
    <col min="1312" max="1312" width="14.42578125" style="83" customWidth="1"/>
    <col min="1313" max="1313" width="1.5703125" style="83" customWidth="1"/>
    <col min="1314" max="1314" width="9.28515625" style="83" customWidth="1"/>
    <col min="1315" max="1315" width="1.5703125" style="83" customWidth="1"/>
    <col min="1316" max="1316" width="9.28515625" style="83" customWidth="1"/>
    <col min="1317" max="1317" width="2.42578125" style="83" customWidth="1"/>
    <col min="1318" max="1318" width="14.42578125" style="83" customWidth="1"/>
    <col min="1319" max="1319" width="2.42578125" style="83" customWidth="1"/>
    <col min="1320" max="1320" width="14.42578125" style="83" customWidth="1"/>
    <col min="1321" max="1321" width="1.5703125" style="83" customWidth="1"/>
    <col min="1322" max="1322" width="11" style="83" customWidth="1"/>
    <col min="1323" max="1323" width="2.42578125" style="83" customWidth="1"/>
    <col min="1324" max="1324" width="12.7109375" style="83"/>
    <col min="1325" max="1325" width="1.5703125" style="83" customWidth="1"/>
    <col min="1326" max="1326" width="10.140625" style="83" customWidth="1"/>
    <col min="1327" max="1327" width="2.42578125" style="83" customWidth="1"/>
    <col min="1328" max="1328" width="12.7109375" style="83"/>
    <col min="1329" max="1329" width="1.5703125" style="83" customWidth="1"/>
    <col min="1330" max="1330" width="10.140625" style="83" customWidth="1"/>
    <col min="1331" max="1331" width="2.42578125" style="83" customWidth="1"/>
    <col min="1332" max="1332" width="13.5703125" style="83" customWidth="1"/>
    <col min="1333" max="1333" width="2.42578125" style="83" customWidth="1"/>
    <col min="1334" max="1334" width="5" style="83" customWidth="1"/>
    <col min="1335" max="1335" width="1.5703125" style="83" customWidth="1"/>
    <col min="1336" max="1342" width="0" style="83" hidden="1" customWidth="1"/>
    <col min="1343" max="1536" width="12.7109375" style="83"/>
    <col min="1537" max="1537" width="5" style="83" customWidth="1"/>
    <col min="1538" max="1538" width="1.28515625" style="83" customWidth="1"/>
    <col min="1539" max="1539" width="17.85546875" style="83" customWidth="1"/>
    <col min="1540" max="1540" width="1.28515625" style="83" customWidth="1"/>
    <col min="1541" max="1541" width="13.5703125" style="83" customWidth="1"/>
    <col min="1542" max="1542" width="1.5703125" style="83" customWidth="1"/>
    <col min="1543" max="1543" width="9.28515625" style="83" customWidth="1"/>
    <col min="1544" max="1544" width="1.5703125" style="83" customWidth="1"/>
    <col min="1545" max="1545" width="9.28515625" style="83" customWidth="1"/>
    <col min="1546" max="1546" width="1.5703125" style="83" customWidth="1"/>
    <col min="1547" max="1547" width="13.5703125" style="83" customWidth="1"/>
    <col min="1548" max="1548" width="1.5703125" style="83" customWidth="1"/>
    <col min="1549" max="1549" width="9.28515625" style="83" customWidth="1"/>
    <col min="1550" max="1550" width="1.5703125" style="83" customWidth="1"/>
    <col min="1551" max="1551" width="9.28515625" style="83" customWidth="1"/>
    <col min="1552" max="1552" width="1.5703125" style="83" customWidth="1"/>
    <col min="1553" max="1553" width="13.5703125" style="83" customWidth="1"/>
    <col min="1554" max="1554" width="1.5703125" style="83" customWidth="1"/>
    <col min="1555" max="1555" width="13.5703125" style="83" customWidth="1"/>
    <col min="1556" max="1556" width="1.5703125" style="83" customWidth="1"/>
    <col min="1557" max="1557" width="11" style="83" customWidth="1"/>
    <col min="1558" max="1558" width="1.5703125" style="83" customWidth="1"/>
    <col min="1559" max="1559" width="11" style="83" customWidth="1"/>
    <col min="1560" max="1560" width="1.5703125" style="83" customWidth="1"/>
    <col min="1561" max="1561" width="11" style="83" customWidth="1"/>
    <col min="1562" max="1562" width="1.5703125" style="83" customWidth="1"/>
    <col min="1563" max="1563" width="10.140625" style="83" customWidth="1"/>
    <col min="1564" max="1565" width="2.42578125" style="83" customWidth="1"/>
    <col min="1566" max="1566" width="14.42578125" style="83" customWidth="1"/>
    <col min="1567" max="1567" width="1.5703125" style="83" customWidth="1"/>
    <col min="1568" max="1568" width="14.42578125" style="83" customWidth="1"/>
    <col min="1569" max="1569" width="1.5703125" style="83" customWidth="1"/>
    <col min="1570" max="1570" width="9.28515625" style="83" customWidth="1"/>
    <col min="1571" max="1571" width="1.5703125" style="83" customWidth="1"/>
    <col min="1572" max="1572" width="9.28515625" style="83" customWidth="1"/>
    <col min="1573" max="1573" width="2.42578125" style="83" customWidth="1"/>
    <col min="1574" max="1574" width="14.42578125" style="83" customWidth="1"/>
    <col min="1575" max="1575" width="2.42578125" style="83" customWidth="1"/>
    <col min="1576" max="1576" width="14.42578125" style="83" customWidth="1"/>
    <col min="1577" max="1577" width="1.5703125" style="83" customWidth="1"/>
    <col min="1578" max="1578" width="11" style="83" customWidth="1"/>
    <col min="1579" max="1579" width="2.42578125" style="83" customWidth="1"/>
    <col min="1580" max="1580" width="12.7109375" style="83"/>
    <col min="1581" max="1581" width="1.5703125" style="83" customWidth="1"/>
    <col min="1582" max="1582" width="10.140625" style="83" customWidth="1"/>
    <col min="1583" max="1583" width="2.42578125" style="83" customWidth="1"/>
    <col min="1584" max="1584" width="12.7109375" style="83"/>
    <col min="1585" max="1585" width="1.5703125" style="83" customWidth="1"/>
    <col min="1586" max="1586" width="10.140625" style="83" customWidth="1"/>
    <col min="1587" max="1587" width="2.42578125" style="83" customWidth="1"/>
    <col min="1588" max="1588" width="13.5703125" style="83" customWidth="1"/>
    <col min="1589" max="1589" width="2.42578125" style="83" customWidth="1"/>
    <col min="1590" max="1590" width="5" style="83" customWidth="1"/>
    <col min="1591" max="1591" width="1.5703125" style="83" customWidth="1"/>
    <col min="1592" max="1598" width="0" style="83" hidden="1" customWidth="1"/>
    <col min="1599" max="1792" width="12.7109375" style="83"/>
    <col min="1793" max="1793" width="5" style="83" customWidth="1"/>
    <col min="1794" max="1794" width="1.28515625" style="83" customWidth="1"/>
    <col min="1795" max="1795" width="17.85546875" style="83" customWidth="1"/>
    <col min="1796" max="1796" width="1.28515625" style="83" customWidth="1"/>
    <col min="1797" max="1797" width="13.5703125" style="83" customWidth="1"/>
    <col min="1798" max="1798" width="1.5703125" style="83" customWidth="1"/>
    <col min="1799" max="1799" width="9.28515625" style="83" customWidth="1"/>
    <col min="1800" max="1800" width="1.5703125" style="83" customWidth="1"/>
    <col min="1801" max="1801" width="9.28515625" style="83" customWidth="1"/>
    <col min="1802" max="1802" width="1.5703125" style="83" customWidth="1"/>
    <col min="1803" max="1803" width="13.5703125" style="83" customWidth="1"/>
    <col min="1804" max="1804" width="1.5703125" style="83" customWidth="1"/>
    <col min="1805" max="1805" width="9.28515625" style="83" customWidth="1"/>
    <col min="1806" max="1806" width="1.5703125" style="83" customWidth="1"/>
    <col min="1807" max="1807" width="9.28515625" style="83" customWidth="1"/>
    <col min="1808" max="1808" width="1.5703125" style="83" customWidth="1"/>
    <col min="1809" max="1809" width="13.5703125" style="83" customWidth="1"/>
    <col min="1810" max="1810" width="1.5703125" style="83" customWidth="1"/>
    <col min="1811" max="1811" width="13.5703125" style="83" customWidth="1"/>
    <col min="1812" max="1812" width="1.5703125" style="83" customWidth="1"/>
    <col min="1813" max="1813" width="11" style="83" customWidth="1"/>
    <col min="1814" max="1814" width="1.5703125" style="83" customWidth="1"/>
    <col min="1815" max="1815" width="11" style="83" customWidth="1"/>
    <col min="1816" max="1816" width="1.5703125" style="83" customWidth="1"/>
    <col min="1817" max="1817" width="11" style="83" customWidth="1"/>
    <col min="1818" max="1818" width="1.5703125" style="83" customWidth="1"/>
    <col min="1819" max="1819" width="10.140625" style="83" customWidth="1"/>
    <col min="1820" max="1821" width="2.42578125" style="83" customWidth="1"/>
    <col min="1822" max="1822" width="14.42578125" style="83" customWidth="1"/>
    <col min="1823" max="1823" width="1.5703125" style="83" customWidth="1"/>
    <col min="1824" max="1824" width="14.42578125" style="83" customWidth="1"/>
    <col min="1825" max="1825" width="1.5703125" style="83" customWidth="1"/>
    <col min="1826" max="1826" width="9.28515625" style="83" customWidth="1"/>
    <col min="1827" max="1827" width="1.5703125" style="83" customWidth="1"/>
    <col min="1828" max="1828" width="9.28515625" style="83" customWidth="1"/>
    <col min="1829" max="1829" width="2.42578125" style="83" customWidth="1"/>
    <col min="1830" max="1830" width="14.42578125" style="83" customWidth="1"/>
    <col min="1831" max="1831" width="2.42578125" style="83" customWidth="1"/>
    <col min="1832" max="1832" width="14.42578125" style="83" customWidth="1"/>
    <col min="1833" max="1833" width="1.5703125" style="83" customWidth="1"/>
    <col min="1834" max="1834" width="11" style="83" customWidth="1"/>
    <col min="1835" max="1835" width="2.42578125" style="83" customWidth="1"/>
    <col min="1836" max="1836" width="12.7109375" style="83"/>
    <col min="1837" max="1837" width="1.5703125" style="83" customWidth="1"/>
    <col min="1838" max="1838" width="10.140625" style="83" customWidth="1"/>
    <col min="1839" max="1839" width="2.42578125" style="83" customWidth="1"/>
    <col min="1840" max="1840" width="12.7109375" style="83"/>
    <col min="1841" max="1841" width="1.5703125" style="83" customWidth="1"/>
    <col min="1842" max="1842" width="10.140625" style="83" customWidth="1"/>
    <col min="1843" max="1843" width="2.42578125" style="83" customWidth="1"/>
    <col min="1844" max="1844" width="13.5703125" style="83" customWidth="1"/>
    <col min="1845" max="1845" width="2.42578125" style="83" customWidth="1"/>
    <col min="1846" max="1846" width="5" style="83" customWidth="1"/>
    <col min="1847" max="1847" width="1.5703125" style="83" customWidth="1"/>
    <col min="1848" max="1854" width="0" style="83" hidden="1" customWidth="1"/>
    <col min="1855" max="2048" width="12.7109375" style="83"/>
    <col min="2049" max="2049" width="5" style="83" customWidth="1"/>
    <col min="2050" max="2050" width="1.28515625" style="83" customWidth="1"/>
    <col min="2051" max="2051" width="17.85546875" style="83" customWidth="1"/>
    <col min="2052" max="2052" width="1.28515625" style="83" customWidth="1"/>
    <col min="2053" max="2053" width="13.5703125" style="83" customWidth="1"/>
    <col min="2054" max="2054" width="1.5703125" style="83" customWidth="1"/>
    <col min="2055" max="2055" width="9.28515625" style="83" customWidth="1"/>
    <col min="2056" max="2056" width="1.5703125" style="83" customWidth="1"/>
    <col min="2057" max="2057" width="9.28515625" style="83" customWidth="1"/>
    <col min="2058" max="2058" width="1.5703125" style="83" customWidth="1"/>
    <col min="2059" max="2059" width="13.5703125" style="83" customWidth="1"/>
    <col min="2060" max="2060" width="1.5703125" style="83" customWidth="1"/>
    <col min="2061" max="2061" width="9.28515625" style="83" customWidth="1"/>
    <col min="2062" max="2062" width="1.5703125" style="83" customWidth="1"/>
    <col min="2063" max="2063" width="9.28515625" style="83" customWidth="1"/>
    <col min="2064" max="2064" width="1.5703125" style="83" customWidth="1"/>
    <col min="2065" max="2065" width="13.5703125" style="83" customWidth="1"/>
    <col min="2066" max="2066" width="1.5703125" style="83" customWidth="1"/>
    <col min="2067" max="2067" width="13.5703125" style="83" customWidth="1"/>
    <col min="2068" max="2068" width="1.5703125" style="83" customWidth="1"/>
    <col min="2069" max="2069" width="11" style="83" customWidth="1"/>
    <col min="2070" max="2070" width="1.5703125" style="83" customWidth="1"/>
    <col min="2071" max="2071" width="11" style="83" customWidth="1"/>
    <col min="2072" max="2072" width="1.5703125" style="83" customWidth="1"/>
    <col min="2073" max="2073" width="11" style="83" customWidth="1"/>
    <col min="2074" max="2074" width="1.5703125" style="83" customWidth="1"/>
    <col min="2075" max="2075" width="10.140625" style="83" customWidth="1"/>
    <col min="2076" max="2077" width="2.42578125" style="83" customWidth="1"/>
    <col min="2078" max="2078" width="14.42578125" style="83" customWidth="1"/>
    <col min="2079" max="2079" width="1.5703125" style="83" customWidth="1"/>
    <col min="2080" max="2080" width="14.42578125" style="83" customWidth="1"/>
    <col min="2081" max="2081" width="1.5703125" style="83" customWidth="1"/>
    <col min="2082" max="2082" width="9.28515625" style="83" customWidth="1"/>
    <col min="2083" max="2083" width="1.5703125" style="83" customWidth="1"/>
    <col min="2084" max="2084" width="9.28515625" style="83" customWidth="1"/>
    <col min="2085" max="2085" width="2.42578125" style="83" customWidth="1"/>
    <col min="2086" max="2086" width="14.42578125" style="83" customWidth="1"/>
    <col min="2087" max="2087" width="2.42578125" style="83" customWidth="1"/>
    <col min="2088" max="2088" width="14.42578125" style="83" customWidth="1"/>
    <col min="2089" max="2089" width="1.5703125" style="83" customWidth="1"/>
    <col min="2090" max="2090" width="11" style="83" customWidth="1"/>
    <col min="2091" max="2091" width="2.42578125" style="83" customWidth="1"/>
    <col min="2092" max="2092" width="12.7109375" style="83"/>
    <col min="2093" max="2093" width="1.5703125" style="83" customWidth="1"/>
    <col min="2094" max="2094" width="10.140625" style="83" customWidth="1"/>
    <col min="2095" max="2095" width="2.42578125" style="83" customWidth="1"/>
    <col min="2096" max="2096" width="12.7109375" style="83"/>
    <col min="2097" max="2097" width="1.5703125" style="83" customWidth="1"/>
    <col min="2098" max="2098" width="10.140625" style="83" customWidth="1"/>
    <col min="2099" max="2099" width="2.42578125" style="83" customWidth="1"/>
    <col min="2100" max="2100" width="13.5703125" style="83" customWidth="1"/>
    <col min="2101" max="2101" width="2.42578125" style="83" customWidth="1"/>
    <col min="2102" max="2102" width="5" style="83" customWidth="1"/>
    <col min="2103" max="2103" width="1.5703125" style="83" customWidth="1"/>
    <col min="2104" max="2110" width="0" style="83" hidden="1" customWidth="1"/>
    <col min="2111" max="2304" width="12.7109375" style="83"/>
    <col min="2305" max="2305" width="5" style="83" customWidth="1"/>
    <col min="2306" max="2306" width="1.28515625" style="83" customWidth="1"/>
    <col min="2307" max="2307" width="17.85546875" style="83" customWidth="1"/>
    <col min="2308" max="2308" width="1.28515625" style="83" customWidth="1"/>
    <col min="2309" max="2309" width="13.5703125" style="83" customWidth="1"/>
    <col min="2310" max="2310" width="1.5703125" style="83" customWidth="1"/>
    <col min="2311" max="2311" width="9.28515625" style="83" customWidth="1"/>
    <col min="2312" max="2312" width="1.5703125" style="83" customWidth="1"/>
    <col min="2313" max="2313" width="9.28515625" style="83" customWidth="1"/>
    <col min="2314" max="2314" width="1.5703125" style="83" customWidth="1"/>
    <col min="2315" max="2315" width="13.5703125" style="83" customWidth="1"/>
    <col min="2316" max="2316" width="1.5703125" style="83" customWidth="1"/>
    <col min="2317" max="2317" width="9.28515625" style="83" customWidth="1"/>
    <col min="2318" max="2318" width="1.5703125" style="83" customWidth="1"/>
    <col min="2319" max="2319" width="9.28515625" style="83" customWidth="1"/>
    <col min="2320" max="2320" width="1.5703125" style="83" customWidth="1"/>
    <col min="2321" max="2321" width="13.5703125" style="83" customWidth="1"/>
    <col min="2322" max="2322" width="1.5703125" style="83" customWidth="1"/>
    <col min="2323" max="2323" width="13.5703125" style="83" customWidth="1"/>
    <col min="2324" max="2324" width="1.5703125" style="83" customWidth="1"/>
    <col min="2325" max="2325" width="11" style="83" customWidth="1"/>
    <col min="2326" max="2326" width="1.5703125" style="83" customWidth="1"/>
    <col min="2327" max="2327" width="11" style="83" customWidth="1"/>
    <col min="2328" max="2328" width="1.5703125" style="83" customWidth="1"/>
    <col min="2329" max="2329" width="11" style="83" customWidth="1"/>
    <col min="2330" max="2330" width="1.5703125" style="83" customWidth="1"/>
    <col min="2331" max="2331" width="10.140625" style="83" customWidth="1"/>
    <col min="2332" max="2333" width="2.42578125" style="83" customWidth="1"/>
    <col min="2334" max="2334" width="14.42578125" style="83" customWidth="1"/>
    <col min="2335" max="2335" width="1.5703125" style="83" customWidth="1"/>
    <col min="2336" max="2336" width="14.42578125" style="83" customWidth="1"/>
    <col min="2337" max="2337" width="1.5703125" style="83" customWidth="1"/>
    <col min="2338" max="2338" width="9.28515625" style="83" customWidth="1"/>
    <col min="2339" max="2339" width="1.5703125" style="83" customWidth="1"/>
    <col min="2340" max="2340" width="9.28515625" style="83" customWidth="1"/>
    <col min="2341" max="2341" width="2.42578125" style="83" customWidth="1"/>
    <col min="2342" max="2342" width="14.42578125" style="83" customWidth="1"/>
    <col min="2343" max="2343" width="2.42578125" style="83" customWidth="1"/>
    <col min="2344" max="2344" width="14.42578125" style="83" customWidth="1"/>
    <col min="2345" max="2345" width="1.5703125" style="83" customWidth="1"/>
    <col min="2346" max="2346" width="11" style="83" customWidth="1"/>
    <col min="2347" max="2347" width="2.42578125" style="83" customWidth="1"/>
    <col min="2348" max="2348" width="12.7109375" style="83"/>
    <col min="2349" max="2349" width="1.5703125" style="83" customWidth="1"/>
    <col min="2350" max="2350" width="10.140625" style="83" customWidth="1"/>
    <col min="2351" max="2351" width="2.42578125" style="83" customWidth="1"/>
    <col min="2352" max="2352" width="12.7109375" style="83"/>
    <col min="2353" max="2353" width="1.5703125" style="83" customWidth="1"/>
    <col min="2354" max="2354" width="10.140625" style="83" customWidth="1"/>
    <col min="2355" max="2355" width="2.42578125" style="83" customWidth="1"/>
    <col min="2356" max="2356" width="13.5703125" style="83" customWidth="1"/>
    <col min="2357" max="2357" width="2.42578125" style="83" customWidth="1"/>
    <col min="2358" max="2358" width="5" style="83" customWidth="1"/>
    <col min="2359" max="2359" width="1.5703125" style="83" customWidth="1"/>
    <col min="2360" max="2366" width="0" style="83" hidden="1" customWidth="1"/>
    <col min="2367" max="2560" width="12.7109375" style="83"/>
    <col min="2561" max="2561" width="5" style="83" customWidth="1"/>
    <col min="2562" max="2562" width="1.28515625" style="83" customWidth="1"/>
    <col min="2563" max="2563" width="17.85546875" style="83" customWidth="1"/>
    <col min="2564" max="2564" width="1.28515625" style="83" customWidth="1"/>
    <col min="2565" max="2565" width="13.5703125" style="83" customWidth="1"/>
    <col min="2566" max="2566" width="1.5703125" style="83" customWidth="1"/>
    <col min="2567" max="2567" width="9.28515625" style="83" customWidth="1"/>
    <col min="2568" max="2568" width="1.5703125" style="83" customWidth="1"/>
    <col min="2569" max="2569" width="9.28515625" style="83" customWidth="1"/>
    <col min="2570" max="2570" width="1.5703125" style="83" customWidth="1"/>
    <col min="2571" max="2571" width="13.5703125" style="83" customWidth="1"/>
    <col min="2572" max="2572" width="1.5703125" style="83" customWidth="1"/>
    <col min="2573" max="2573" width="9.28515625" style="83" customWidth="1"/>
    <col min="2574" max="2574" width="1.5703125" style="83" customWidth="1"/>
    <col min="2575" max="2575" width="9.28515625" style="83" customWidth="1"/>
    <col min="2576" max="2576" width="1.5703125" style="83" customWidth="1"/>
    <col min="2577" max="2577" width="13.5703125" style="83" customWidth="1"/>
    <col min="2578" max="2578" width="1.5703125" style="83" customWidth="1"/>
    <col min="2579" max="2579" width="13.5703125" style="83" customWidth="1"/>
    <col min="2580" max="2580" width="1.5703125" style="83" customWidth="1"/>
    <col min="2581" max="2581" width="11" style="83" customWidth="1"/>
    <col min="2582" max="2582" width="1.5703125" style="83" customWidth="1"/>
    <col min="2583" max="2583" width="11" style="83" customWidth="1"/>
    <col min="2584" max="2584" width="1.5703125" style="83" customWidth="1"/>
    <col min="2585" max="2585" width="11" style="83" customWidth="1"/>
    <col min="2586" max="2586" width="1.5703125" style="83" customWidth="1"/>
    <col min="2587" max="2587" width="10.140625" style="83" customWidth="1"/>
    <col min="2588" max="2589" width="2.42578125" style="83" customWidth="1"/>
    <col min="2590" max="2590" width="14.42578125" style="83" customWidth="1"/>
    <col min="2591" max="2591" width="1.5703125" style="83" customWidth="1"/>
    <col min="2592" max="2592" width="14.42578125" style="83" customWidth="1"/>
    <col min="2593" max="2593" width="1.5703125" style="83" customWidth="1"/>
    <col min="2594" max="2594" width="9.28515625" style="83" customWidth="1"/>
    <col min="2595" max="2595" width="1.5703125" style="83" customWidth="1"/>
    <col min="2596" max="2596" width="9.28515625" style="83" customWidth="1"/>
    <col min="2597" max="2597" width="2.42578125" style="83" customWidth="1"/>
    <col min="2598" max="2598" width="14.42578125" style="83" customWidth="1"/>
    <col min="2599" max="2599" width="2.42578125" style="83" customWidth="1"/>
    <col min="2600" max="2600" width="14.42578125" style="83" customWidth="1"/>
    <col min="2601" max="2601" width="1.5703125" style="83" customWidth="1"/>
    <col min="2602" max="2602" width="11" style="83" customWidth="1"/>
    <col min="2603" max="2603" width="2.42578125" style="83" customWidth="1"/>
    <col min="2604" max="2604" width="12.7109375" style="83"/>
    <col min="2605" max="2605" width="1.5703125" style="83" customWidth="1"/>
    <col min="2606" max="2606" width="10.140625" style="83" customWidth="1"/>
    <col min="2607" max="2607" width="2.42578125" style="83" customWidth="1"/>
    <col min="2608" max="2608" width="12.7109375" style="83"/>
    <col min="2609" max="2609" width="1.5703125" style="83" customWidth="1"/>
    <col min="2610" max="2610" width="10.140625" style="83" customWidth="1"/>
    <col min="2611" max="2611" width="2.42578125" style="83" customWidth="1"/>
    <col min="2612" max="2612" width="13.5703125" style="83" customWidth="1"/>
    <col min="2613" max="2613" width="2.42578125" style="83" customWidth="1"/>
    <col min="2614" max="2614" width="5" style="83" customWidth="1"/>
    <col min="2615" max="2615" width="1.5703125" style="83" customWidth="1"/>
    <col min="2616" max="2622" width="0" style="83" hidden="1" customWidth="1"/>
    <col min="2623" max="2816" width="12.7109375" style="83"/>
    <col min="2817" max="2817" width="5" style="83" customWidth="1"/>
    <col min="2818" max="2818" width="1.28515625" style="83" customWidth="1"/>
    <col min="2819" max="2819" width="17.85546875" style="83" customWidth="1"/>
    <col min="2820" max="2820" width="1.28515625" style="83" customWidth="1"/>
    <col min="2821" max="2821" width="13.5703125" style="83" customWidth="1"/>
    <col min="2822" max="2822" width="1.5703125" style="83" customWidth="1"/>
    <col min="2823" max="2823" width="9.28515625" style="83" customWidth="1"/>
    <col min="2824" max="2824" width="1.5703125" style="83" customWidth="1"/>
    <col min="2825" max="2825" width="9.28515625" style="83" customWidth="1"/>
    <col min="2826" max="2826" width="1.5703125" style="83" customWidth="1"/>
    <col min="2827" max="2827" width="13.5703125" style="83" customWidth="1"/>
    <col min="2828" max="2828" width="1.5703125" style="83" customWidth="1"/>
    <col min="2829" max="2829" width="9.28515625" style="83" customWidth="1"/>
    <col min="2830" max="2830" width="1.5703125" style="83" customWidth="1"/>
    <col min="2831" max="2831" width="9.28515625" style="83" customWidth="1"/>
    <col min="2832" max="2832" width="1.5703125" style="83" customWidth="1"/>
    <col min="2833" max="2833" width="13.5703125" style="83" customWidth="1"/>
    <col min="2834" max="2834" width="1.5703125" style="83" customWidth="1"/>
    <col min="2835" max="2835" width="13.5703125" style="83" customWidth="1"/>
    <col min="2836" max="2836" width="1.5703125" style="83" customWidth="1"/>
    <col min="2837" max="2837" width="11" style="83" customWidth="1"/>
    <col min="2838" max="2838" width="1.5703125" style="83" customWidth="1"/>
    <col min="2839" max="2839" width="11" style="83" customWidth="1"/>
    <col min="2840" max="2840" width="1.5703125" style="83" customWidth="1"/>
    <col min="2841" max="2841" width="11" style="83" customWidth="1"/>
    <col min="2842" max="2842" width="1.5703125" style="83" customWidth="1"/>
    <col min="2843" max="2843" width="10.140625" style="83" customWidth="1"/>
    <col min="2844" max="2845" width="2.42578125" style="83" customWidth="1"/>
    <col min="2846" max="2846" width="14.42578125" style="83" customWidth="1"/>
    <col min="2847" max="2847" width="1.5703125" style="83" customWidth="1"/>
    <col min="2848" max="2848" width="14.42578125" style="83" customWidth="1"/>
    <col min="2849" max="2849" width="1.5703125" style="83" customWidth="1"/>
    <col min="2850" max="2850" width="9.28515625" style="83" customWidth="1"/>
    <col min="2851" max="2851" width="1.5703125" style="83" customWidth="1"/>
    <col min="2852" max="2852" width="9.28515625" style="83" customWidth="1"/>
    <col min="2853" max="2853" width="2.42578125" style="83" customWidth="1"/>
    <col min="2854" max="2854" width="14.42578125" style="83" customWidth="1"/>
    <col min="2855" max="2855" width="2.42578125" style="83" customWidth="1"/>
    <col min="2856" max="2856" width="14.42578125" style="83" customWidth="1"/>
    <col min="2857" max="2857" width="1.5703125" style="83" customWidth="1"/>
    <col min="2858" max="2858" width="11" style="83" customWidth="1"/>
    <col min="2859" max="2859" width="2.42578125" style="83" customWidth="1"/>
    <col min="2860" max="2860" width="12.7109375" style="83"/>
    <col min="2861" max="2861" width="1.5703125" style="83" customWidth="1"/>
    <col min="2862" max="2862" width="10.140625" style="83" customWidth="1"/>
    <col min="2863" max="2863" width="2.42578125" style="83" customWidth="1"/>
    <col min="2864" max="2864" width="12.7109375" style="83"/>
    <col min="2865" max="2865" width="1.5703125" style="83" customWidth="1"/>
    <col min="2866" max="2866" width="10.140625" style="83" customWidth="1"/>
    <col min="2867" max="2867" width="2.42578125" style="83" customWidth="1"/>
    <col min="2868" max="2868" width="13.5703125" style="83" customWidth="1"/>
    <col min="2869" max="2869" width="2.42578125" style="83" customWidth="1"/>
    <col min="2870" max="2870" width="5" style="83" customWidth="1"/>
    <col min="2871" max="2871" width="1.5703125" style="83" customWidth="1"/>
    <col min="2872" max="2878" width="0" style="83" hidden="1" customWidth="1"/>
    <col min="2879" max="3072" width="12.7109375" style="83"/>
    <col min="3073" max="3073" width="5" style="83" customWidth="1"/>
    <col min="3074" max="3074" width="1.28515625" style="83" customWidth="1"/>
    <col min="3075" max="3075" width="17.85546875" style="83" customWidth="1"/>
    <col min="3076" max="3076" width="1.28515625" style="83" customWidth="1"/>
    <col min="3077" max="3077" width="13.5703125" style="83" customWidth="1"/>
    <col min="3078" max="3078" width="1.5703125" style="83" customWidth="1"/>
    <col min="3079" max="3079" width="9.28515625" style="83" customWidth="1"/>
    <col min="3080" max="3080" width="1.5703125" style="83" customWidth="1"/>
    <col min="3081" max="3081" width="9.28515625" style="83" customWidth="1"/>
    <col min="3082" max="3082" width="1.5703125" style="83" customWidth="1"/>
    <col min="3083" max="3083" width="13.5703125" style="83" customWidth="1"/>
    <col min="3084" max="3084" width="1.5703125" style="83" customWidth="1"/>
    <col min="3085" max="3085" width="9.28515625" style="83" customWidth="1"/>
    <col min="3086" max="3086" width="1.5703125" style="83" customWidth="1"/>
    <col min="3087" max="3087" width="9.28515625" style="83" customWidth="1"/>
    <col min="3088" max="3088" width="1.5703125" style="83" customWidth="1"/>
    <col min="3089" max="3089" width="13.5703125" style="83" customWidth="1"/>
    <col min="3090" max="3090" width="1.5703125" style="83" customWidth="1"/>
    <col min="3091" max="3091" width="13.5703125" style="83" customWidth="1"/>
    <col min="3092" max="3092" width="1.5703125" style="83" customWidth="1"/>
    <col min="3093" max="3093" width="11" style="83" customWidth="1"/>
    <col min="3094" max="3094" width="1.5703125" style="83" customWidth="1"/>
    <col min="3095" max="3095" width="11" style="83" customWidth="1"/>
    <col min="3096" max="3096" width="1.5703125" style="83" customWidth="1"/>
    <col min="3097" max="3097" width="11" style="83" customWidth="1"/>
    <col min="3098" max="3098" width="1.5703125" style="83" customWidth="1"/>
    <col min="3099" max="3099" width="10.140625" style="83" customWidth="1"/>
    <col min="3100" max="3101" width="2.42578125" style="83" customWidth="1"/>
    <col min="3102" max="3102" width="14.42578125" style="83" customWidth="1"/>
    <col min="3103" max="3103" width="1.5703125" style="83" customWidth="1"/>
    <col min="3104" max="3104" width="14.42578125" style="83" customWidth="1"/>
    <col min="3105" max="3105" width="1.5703125" style="83" customWidth="1"/>
    <col min="3106" max="3106" width="9.28515625" style="83" customWidth="1"/>
    <col min="3107" max="3107" width="1.5703125" style="83" customWidth="1"/>
    <col min="3108" max="3108" width="9.28515625" style="83" customWidth="1"/>
    <col min="3109" max="3109" width="2.42578125" style="83" customWidth="1"/>
    <col min="3110" max="3110" width="14.42578125" style="83" customWidth="1"/>
    <col min="3111" max="3111" width="2.42578125" style="83" customWidth="1"/>
    <col min="3112" max="3112" width="14.42578125" style="83" customWidth="1"/>
    <col min="3113" max="3113" width="1.5703125" style="83" customWidth="1"/>
    <col min="3114" max="3114" width="11" style="83" customWidth="1"/>
    <col min="3115" max="3115" width="2.42578125" style="83" customWidth="1"/>
    <col min="3116" max="3116" width="12.7109375" style="83"/>
    <col min="3117" max="3117" width="1.5703125" style="83" customWidth="1"/>
    <col min="3118" max="3118" width="10.140625" style="83" customWidth="1"/>
    <col min="3119" max="3119" width="2.42578125" style="83" customWidth="1"/>
    <col min="3120" max="3120" width="12.7109375" style="83"/>
    <col min="3121" max="3121" width="1.5703125" style="83" customWidth="1"/>
    <col min="3122" max="3122" width="10.140625" style="83" customWidth="1"/>
    <col min="3123" max="3123" width="2.42578125" style="83" customWidth="1"/>
    <col min="3124" max="3124" width="13.5703125" style="83" customWidth="1"/>
    <col min="3125" max="3125" width="2.42578125" style="83" customWidth="1"/>
    <col min="3126" max="3126" width="5" style="83" customWidth="1"/>
    <col min="3127" max="3127" width="1.5703125" style="83" customWidth="1"/>
    <col min="3128" max="3134" width="0" style="83" hidden="1" customWidth="1"/>
    <col min="3135" max="3328" width="12.7109375" style="83"/>
    <col min="3329" max="3329" width="5" style="83" customWidth="1"/>
    <col min="3330" max="3330" width="1.28515625" style="83" customWidth="1"/>
    <col min="3331" max="3331" width="17.85546875" style="83" customWidth="1"/>
    <col min="3332" max="3332" width="1.28515625" style="83" customWidth="1"/>
    <col min="3333" max="3333" width="13.5703125" style="83" customWidth="1"/>
    <col min="3334" max="3334" width="1.5703125" style="83" customWidth="1"/>
    <col min="3335" max="3335" width="9.28515625" style="83" customWidth="1"/>
    <col min="3336" max="3336" width="1.5703125" style="83" customWidth="1"/>
    <col min="3337" max="3337" width="9.28515625" style="83" customWidth="1"/>
    <col min="3338" max="3338" width="1.5703125" style="83" customWidth="1"/>
    <col min="3339" max="3339" width="13.5703125" style="83" customWidth="1"/>
    <col min="3340" max="3340" width="1.5703125" style="83" customWidth="1"/>
    <col min="3341" max="3341" width="9.28515625" style="83" customWidth="1"/>
    <col min="3342" max="3342" width="1.5703125" style="83" customWidth="1"/>
    <col min="3343" max="3343" width="9.28515625" style="83" customWidth="1"/>
    <col min="3344" max="3344" width="1.5703125" style="83" customWidth="1"/>
    <col min="3345" max="3345" width="13.5703125" style="83" customWidth="1"/>
    <col min="3346" max="3346" width="1.5703125" style="83" customWidth="1"/>
    <col min="3347" max="3347" width="13.5703125" style="83" customWidth="1"/>
    <col min="3348" max="3348" width="1.5703125" style="83" customWidth="1"/>
    <col min="3349" max="3349" width="11" style="83" customWidth="1"/>
    <col min="3350" max="3350" width="1.5703125" style="83" customWidth="1"/>
    <col min="3351" max="3351" width="11" style="83" customWidth="1"/>
    <col min="3352" max="3352" width="1.5703125" style="83" customWidth="1"/>
    <col min="3353" max="3353" width="11" style="83" customWidth="1"/>
    <col min="3354" max="3354" width="1.5703125" style="83" customWidth="1"/>
    <col min="3355" max="3355" width="10.140625" style="83" customWidth="1"/>
    <col min="3356" max="3357" width="2.42578125" style="83" customWidth="1"/>
    <col min="3358" max="3358" width="14.42578125" style="83" customWidth="1"/>
    <col min="3359" max="3359" width="1.5703125" style="83" customWidth="1"/>
    <col min="3360" max="3360" width="14.42578125" style="83" customWidth="1"/>
    <col min="3361" max="3361" width="1.5703125" style="83" customWidth="1"/>
    <col min="3362" max="3362" width="9.28515625" style="83" customWidth="1"/>
    <col min="3363" max="3363" width="1.5703125" style="83" customWidth="1"/>
    <col min="3364" max="3364" width="9.28515625" style="83" customWidth="1"/>
    <col min="3365" max="3365" width="2.42578125" style="83" customWidth="1"/>
    <col min="3366" max="3366" width="14.42578125" style="83" customWidth="1"/>
    <col min="3367" max="3367" width="2.42578125" style="83" customWidth="1"/>
    <col min="3368" max="3368" width="14.42578125" style="83" customWidth="1"/>
    <col min="3369" max="3369" width="1.5703125" style="83" customWidth="1"/>
    <col min="3370" max="3370" width="11" style="83" customWidth="1"/>
    <col min="3371" max="3371" width="2.42578125" style="83" customWidth="1"/>
    <col min="3372" max="3372" width="12.7109375" style="83"/>
    <col min="3373" max="3373" width="1.5703125" style="83" customWidth="1"/>
    <col min="3374" max="3374" width="10.140625" style="83" customWidth="1"/>
    <col min="3375" max="3375" width="2.42578125" style="83" customWidth="1"/>
    <col min="3376" max="3376" width="12.7109375" style="83"/>
    <col min="3377" max="3377" width="1.5703125" style="83" customWidth="1"/>
    <col min="3378" max="3378" width="10.140625" style="83" customWidth="1"/>
    <col min="3379" max="3379" width="2.42578125" style="83" customWidth="1"/>
    <col min="3380" max="3380" width="13.5703125" style="83" customWidth="1"/>
    <col min="3381" max="3381" width="2.42578125" style="83" customWidth="1"/>
    <col min="3382" max="3382" width="5" style="83" customWidth="1"/>
    <col min="3383" max="3383" width="1.5703125" style="83" customWidth="1"/>
    <col min="3384" max="3390" width="0" style="83" hidden="1" customWidth="1"/>
    <col min="3391" max="3584" width="12.7109375" style="83"/>
    <col min="3585" max="3585" width="5" style="83" customWidth="1"/>
    <col min="3586" max="3586" width="1.28515625" style="83" customWidth="1"/>
    <col min="3587" max="3587" width="17.85546875" style="83" customWidth="1"/>
    <col min="3588" max="3588" width="1.28515625" style="83" customWidth="1"/>
    <col min="3589" max="3589" width="13.5703125" style="83" customWidth="1"/>
    <col min="3590" max="3590" width="1.5703125" style="83" customWidth="1"/>
    <col min="3591" max="3591" width="9.28515625" style="83" customWidth="1"/>
    <col min="3592" max="3592" width="1.5703125" style="83" customWidth="1"/>
    <col min="3593" max="3593" width="9.28515625" style="83" customWidth="1"/>
    <col min="3594" max="3594" width="1.5703125" style="83" customWidth="1"/>
    <col min="3595" max="3595" width="13.5703125" style="83" customWidth="1"/>
    <col min="3596" max="3596" width="1.5703125" style="83" customWidth="1"/>
    <col min="3597" max="3597" width="9.28515625" style="83" customWidth="1"/>
    <col min="3598" max="3598" width="1.5703125" style="83" customWidth="1"/>
    <col min="3599" max="3599" width="9.28515625" style="83" customWidth="1"/>
    <col min="3600" max="3600" width="1.5703125" style="83" customWidth="1"/>
    <col min="3601" max="3601" width="13.5703125" style="83" customWidth="1"/>
    <col min="3602" max="3602" width="1.5703125" style="83" customWidth="1"/>
    <col min="3603" max="3603" width="13.5703125" style="83" customWidth="1"/>
    <col min="3604" max="3604" width="1.5703125" style="83" customWidth="1"/>
    <col min="3605" max="3605" width="11" style="83" customWidth="1"/>
    <col min="3606" max="3606" width="1.5703125" style="83" customWidth="1"/>
    <col min="3607" max="3607" width="11" style="83" customWidth="1"/>
    <col min="3608" max="3608" width="1.5703125" style="83" customWidth="1"/>
    <col min="3609" max="3609" width="11" style="83" customWidth="1"/>
    <col min="3610" max="3610" width="1.5703125" style="83" customWidth="1"/>
    <col min="3611" max="3611" width="10.140625" style="83" customWidth="1"/>
    <col min="3612" max="3613" width="2.42578125" style="83" customWidth="1"/>
    <col min="3614" max="3614" width="14.42578125" style="83" customWidth="1"/>
    <col min="3615" max="3615" width="1.5703125" style="83" customWidth="1"/>
    <col min="3616" max="3616" width="14.42578125" style="83" customWidth="1"/>
    <col min="3617" max="3617" width="1.5703125" style="83" customWidth="1"/>
    <col min="3618" max="3618" width="9.28515625" style="83" customWidth="1"/>
    <col min="3619" max="3619" width="1.5703125" style="83" customWidth="1"/>
    <col min="3620" max="3620" width="9.28515625" style="83" customWidth="1"/>
    <col min="3621" max="3621" width="2.42578125" style="83" customWidth="1"/>
    <col min="3622" max="3622" width="14.42578125" style="83" customWidth="1"/>
    <col min="3623" max="3623" width="2.42578125" style="83" customWidth="1"/>
    <col min="3624" max="3624" width="14.42578125" style="83" customWidth="1"/>
    <col min="3625" max="3625" width="1.5703125" style="83" customWidth="1"/>
    <col min="3626" max="3626" width="11" style="83" customWidth="1"/>
    <col min="3627" max="3627" width="2.42578125" style="83" customWidth="1"/>
    <col min="3628" max="3628" width="12.7109375" style="83"/>
    <col min="3629" max="3629" width="1.5703125" style="83" customWidth="1"/>
    <col min="3630" max="3630" width="10.140625" style="83" customWidth="1"/>
    <col min="3631" max="3631" width="2.42578125" style="83" customWidth="1"/>
    <col min="3632" max="3632" width="12.7109375" style="83"/>
    <col min="3633" max="3633" width="1.5703125" style="83" customWidth="1"/>
    <col min="3634" max="3634" width="10.140625" style="83" customWidth="1"/>
    <col min="3635" max="3635" width="2.42578125" style="83" customWidth="1"/>
    <col min="3636" max="3636" width="13.5703125" style="83" customWidth="1"/>
    <col min="3637" max="3637" width="2.42578125" style="83" customWidth="1"/>
    <col min="3638" max="3638" width="5" style="83" customWidth="1"/>
    <col min="3639" max="3639" width="1.5703125" style="83" customWidth="1"/>
    <col min="3640" max="3646" width="0" style="83" hidden="1" customWidth="1"/>
    <col min="3647" max="3840" width="12.7109375" style="83"/>
    <col min="3841" max="3841" width="5" style="83" customWidth="1"/>
    <col min="3842" max="3842" width="1.28515625" style="83" customWidth="1"/>
    <col min="3843" max="3843" width="17.85546875" style="83" customWidth="1"/>
    <col min="3844" max="3844" width="1.28515625" style="83" customWidth="1"/>
    <col min="3845" max="3845" width="13.5703125" style="83" customWidth="1"/>
    <col min="3846" max="3846" width="1.5703125" style="83" customWidth="1"/>
    <col min="3847" max="3847" width="9.28515625" style="83" customWidth="1"/>
    <col min="3848" max="3848" width="1.5703125" style="83" customWidth="1"/>
    <col min="3849" max="3849" width="9.28515625" style="83" customWidth="1"/>
    <col min="3850" max="3850" width="1.5703125" style="83" customWidth="1"/>
    <col min="3851" max="3851" width="13.5703125" style="83" customWidth="1"/>
    <col min="3852" max="3852" width="1.5703125" style="83" customWidth="1"/>
    <col min="3853" max="3853" width="9.28515625" style="83" customWidth="1"/>
    <col min="3854" max="3854" width="1.5703125" style="83" customWidth="1"/>
    <col min="3855" max="3855" width="9.28515625" style="83" customWidth="1"/>
    <col min="3856" max="3856" width="1.5703125" style="83" customWidth="1"/>
    <col min="3857" max="3857" width="13.5703125" style="83" customWidth="1"/>
    <col min="3858" max="3858" width="1.5703125" style="83" customWidth="1"/>
    <col min="3859" max="3859" width="13.5703125" style="83" customWidth="1"/>
    <col min="3860" max="3860" width="1.5703125" style="83" customWidth="1"/>
    <col min="3861" max="3861" width="11" style="83" customWidth="1"/>
    <col min="3862" max="3862" width="1.5703125" style="83" customWidth="1"/>
    <col min="3863" max="3863" width="11" style="83" customWidth="1"/>
    <col min="3864" max="3864" width="1.5703125" style="83" customWidth="1"/>
    <col min="3865" max="3865" width="11" style="83" customWidth="1"/>
    <col min="3866" max="3866" width="1.5703125" style="83" customWidth="1"/>
    <col min="3867" max="3867" width="10.140625" style="83" customWidth="1"/>
    <col min="3868" max="3869" width="2.42578125" style="83" customWidth="1"/>
    <col min="3870" max="3870" width="14.42578125" style="83" customWidth="1"/>
    <col min="3871" max="3871" width="1.5703125" style="83" customWidth="1"/>
    <col min="3872" max="3872" width="14.42578125" style="83" customWidth="1"/>
    <col min="3873" max="3873" width="1.5703125" style="83" customWidth="1"/>
    <col min="3874" max="3874" width="9.28515625" style="83" customWidth="1"/>
    <col min="3875" max="3875" width="1.5703125" style="83" customWidth="1"/>
    <col min="3876" max="3876" width="9.28515625" style="83" customWidth="1"/>
    <col min="3877" max="3877" width="2.42578125" style="83" customWidth="1"/>
    <col min="3878" max="3878" width="14.42578125" style="83" customWidth="1"/>
    <col min="3879" max="3879" width="2.42578125" style="83" customWidth="1"/>
    <col min="3880" max="3880" width="14.42578125" style="83" customWidth="1"/>
    <col min="3881" max="3881" width="1.5703125" style="83" customWidth="1"/>
    <col min="3882" max="3882" width="11" style="83" customWidth="1"/>
    <col min="3883" max="3883" width="2.42578125" style="83" customWidth="1"/>
    <col min="3884" max="3884" width="12.7109375" style="83"/>
    <col min="3885" max="3885" width="1.5703125" style="83" customWidth="1"/>
    <col min="3886" max="3886" width="10.140625" style="83" customWidth="1"/>
    <col min="3887" max="3887" width="2.42578125" style="83" customWidth="1"/>
    <col min="3888" max="3888" width="12.7109375" style="83"/>
    <col min="3889" max="3889" width="1.5703125" style="83" customWidth="1"/>
    <col min="3890" max="3890" width="10.140625" style="83" customWidth="1"/>
    <col min="3891" max="3891" width="2.42578125" style="83" customWidth="1"/>
    <col min="3892" max="3892" width="13.5703125" style="83" customWidth="1"/>
    <col min="3893" max="3893" width="2.42578125" style="83" customWidth="1"/>
    <col min="3894" max="3894" width="5" style="83" customWidth="1"/>
    <col min="3895" max="3895" width="1.5703125" style="83" customWidth="1"/>
    <col min="3896" max="3902" width="0" style="83" hidden="1" customWidth="1"/>
    <col min="3903" max="4096" width="12.7109375" style="83"/>
    <col min="4097" max="4097" width="5" style="83" customWidth="1"/>
    <col min="4098" max="4098" width="1.28515625" style="83" customWidth="1"/>
    <col min="4099" max="4099" width="17.85546875" style="83" customWidth="1"/>
    <col min="4100" max="4100" width="1.28515625" style="83" customWidth="1"/>
    <col min="4101" max="4101" width="13.5703125" style="83" customWidth="1"/>
    <col min="4102" max="4102" width="1.5703125" style="83" customWidth="1"/>
    <col min="4103" max="4103" width="9.28515625" style="83" customWidth="1"/>
    <col min="4104" max="4104" width="1.5703125" style="83" customWidth="1"/>
    <col min="4105" max="4105" width="9.28515625" style="83" customWidth="1"/>
    <col min="4106" max="4106" width="1.5703125" style="83" customWidth="1"/>
    <col min="4107" max="4107" width="13.5703125" style="83" customWidth="1"/>
    <col min="4108" max="4108" width="1.5703125" style="83" customWidth="1"/>
    <col min="4109" max="4109" width="9.28515625" style="83" customWidth="1"/>
    <col min="4110" max="4110" width="1.5703125" style="83" customWidth="1"/>
    <col min="4111" max="4111" width="9.28515625" style="83" customWidth="1"/>
    <col min="4112" max="4112" width="1.5703125" style="83" customWidth="1"/>
    <col min="4113" max="4113" width="13.5703125" style="83" customWidth="1"/>
    <col min="4114" max="4114" width="1.5703125" style="83" customWidth="1"/>
    <col min="4115" max="4115" width="13.5703125" style="83" customWidth="1"/>
    <col min="4116" max="4116" width="1.5703125" style="83" customWidth="1"/>
    <col min="4117" max="4117" width="11" style="83" customWidth="1"/>
    <col min="4118" max="4118" width="1.5703125" style="83" customWidth="1"/>
    <col min="4119" max="4119" width="11" style="83" customWidth="1"/>
    <col min="4120" max="4120" width="1.5703125" style="83" customWidth="1"/>
    <col min="4121" max="4121" width="11" style="83" customWidth="1"/>
    <col min="4122" max="4122" width="1.5703125" style="83" customWidth="1"/>
    <col min="4123" max="4123" width="10.140625" style="83" customWidth="1"/>
    <col min="4124" max="4125" width="2.42578125" style="83" customWidth="1"/>
    <col min="4126" max="4126" width="14.42578125" style="83" customWidth="1"/>
    <col min="4127" max="4127" width="1.5703125" style="83" customWidth="1"/>
    <col min="4128" max="4128" width="14.42578125" style="83" customWidth="1"/>
    <col min="4129" max="4129" width="1.5703125" style="83" customWidth="1"/>
    <col min="4130" max="4130" width="9.28515625" style="83" customWidth="1"/>
    <col min="4131" max="4131" width="1.5703125" style="83" customWidth="1"/>
    <col min="4132" max="4132" width="9.28515625" style="83" customWidth="1"/>
    <col min="4133" max="4133" width="2.42578125" style="83" customWidth="1"/>
    <col min="4134" max="4134" width="14.42578125" style="83" customWidth="1"/>
    <col min="4135" max="4135" width="2.42578125" style="83" customWidth="1"/>
    <col min="4136" max="4136" width="14.42578125" style="83" customWidth="1"/>
    <col min="4137" max="4137" width="1.5703125" style="83" customWidth="1"/>
    <col min="4138" max="4138" width="11" style="83" customWidth="1"/>
    <col min="4139" max="4139" width="2.42578125" style="83" customWidth="1"/>
    <col min="4140" max="4140" width="12.7109375" style="83"/>
    <col min="4141" max="4141" width="1.5703125" style="83" customWidth="1"/>
    <col min="4142" max="4142" width="10.140625" style="83" customWidth="1"/>
    <col min="4143" max="4143" width="2.42578125" style="83" customWidth="1"/>
    <col min="4144" max="4144" width="12.7109375" style="83"/>
    <col min="4145" max="4145" width="1.5703125" style="83" customWidth="1"/>
    <col min="4146" max="4146" width="10.140625" style="83" customWidth="1"/>
    <col min="4147" max="4147" width="2.42578125" style="83" customWidth="1"/>
    <col min="4148" max="4148" width="13.5703125" style="83" customWidth="1"/>
    <col min="4149" max="4149" width="2.42578125" style="83" customWidth="1"/>
    <col min="4150" max="4150" width="5" style="83" customWidth="1"/>
    <col min="4151" max="4151" width="1.5703125" style="83" customWidth="1"/>
    <col min="4152" max="4158" width="0" style="83" hidden="1" customWidth="1"/>
    <col min="4159" max="4352" width="12.7109375" style="83"/>
    <col min="4353" max="4353" width="5" style="83" customWidth="1"/>
    <col min="4354" max="4354" width="1.28515625" style="83" customWidth="1"/>
    <col min="4355" max="4355" width="17.85546875" style="83" customWidth="1"/>
    <col min="4356" max="4356" width="1.28515625" style="83" customWidth="1"/>
    <col min="4357" max="4357" width="13.5703125" style="83" customWidth="1"/>
    <col min="4358" max="4358" width="1.5703125" style="83" customWidth="1"/>
    <col min="4359" max="4359" width="9.28515625" style="83" customWidth="1"/>
    <col min="4360" max="4360" width="1.5703125" style="83" customWidth="1"/>
    <col min="4361" max="4361" width="9.28515625" style="83" customWidth="1"/>
    <col min="4362" max="4362" width="1.5703125" style="83" customWidth="1"/>
    <col min="4363" max="4363" width="13.5703125" style="83" customWidth="1"/>
    <col min="4364" max="4364" width="1.5703125" style="83" customWidth="1"/>
    <col min="4365" max="4365" width="9.28515625" style="83" customWidth="1"/>
    <col min="4366" max="4366" width="1.5703125" style="83" customWidth="1"/>
    <col min="4367" max="4367" width="9.28515625" style="83" customWidth="1"/>
    <col min="4368" max="4368" width="1.5703125" style="83" customWidth="1"/>
    <col min="4369" max="4369" width="13.5703125" style="83" customWidth="1"/>
    <col min="4370" max="4370" width="1.5703125" style="83" customWidth="1"/>
    <col min="4371" max="4371" width="13.5703125" style="83" customWidth="1"/>
    <col min="4372" max="4372" width="1.5703125" style="83" customWidth="1"/>
    <col min="4373" max="4373" width="11" style="83" customWidth="1"/>
    <col min="4374" max="4374" width="1.5703125" style="83" customWidth="1"/>
    <col min="4375" max="4375" width="11" style="83" customWidth="1"/>
    <col min="4376" max="4376" width="1.5703125" style="83" customWidth="1"/>
    <col min="4377" max="4377" width="11" style="83" customWidth="1"/>
    <col min="4378" max="4378" width="1.5703125" style="83" customWidth="1"/>
    <col min="4379" max="4379" width="10.140625" style="83" customWidth="1"/>
    <col min="4380" max="4381" width="2.42578125" style="83" customWidth="1"/>
    <col min="4382" max="4382" width="14.42578125" style="83" customWidth="1"/>
    <col min="4383" max="4383" width="1.5703125" style="83" customWidth="1"/>
    <col min="4384" max="4384" width="14.42578125" style="83" customWidth="1"/>
    <col min="4385" max="4385" width="1.5703125" style="83" customWidth="1"/>
    <col min="4386" max="4386" width="9.28515625" style="83" customWidth="1"/>
    <col min="4387" max="4387" width="1.5703125" style="83" customWidth="1"/>
    <col min="4388" max="4388" width="9.28515625" style="83" customWidth="1"/>
    <col min="4389" max="4389" width="2.42578125" style="83" customWidth="1"/>
    <col min="4390" max="4390" width="14.42578125" style="83" customWidth="1"/>
    <col min="4391" max="4391" width="2.42578125" style="83" customWidth="1"/>
    <col min="4392" max="4392" width="14.42578125" style="83" customWidth="1"/>
    <col min="4393" max="4393" width="1.5703125" style="83" customWidth="1"/>
    <col min="4394" max="4394" width="11" style="83" customWidth="1"/>
    <col min="4395" max="4395" width="2.42578125" style="83" customWidth="1"/>
    <col min="4396" max="4396" width="12.7109375" style="83"/>
    <col min="4397" max="4397" width="1.5703125" style="83" customWidth="1"/>
    <col min="4398" max="4398" width="10.140625" style="83" customWidth="1"/>
    <col min="4399" max="4399" width="2.42578125" style="83" customWidth="1"/>
    <col min="4400" max="4400" width="12.7109375" style="83"/>
    <col min="4401" max="4401" width="1.5703125" style="83" customWidth="1"/>
    <col min="4402" max="4402" width="10.140625" style="83" customWidth="1"/>
    <col min="4403" max="4403" width="2.42578125" style="83" customWidth="1"/>
    <col min="4404" max="4404" width="13.5703125" style="83" customWidth="1"/>
    <col min="4405" max="4405" width="2.42578125" style="83" customWidth="1"/>
    <col min="4406" max="4406" width="5" style="83" customWidth="1"/>
    <col min="4407" max="4407" width="1.5703125" style="83" customWidth="1"/>
    <col min="4408" max="4414" width="0" style="83" hidden="1" customWidth="1"/>
    <col min="4415" max="4608" width="12.7109375" style="83"/>
    <col min="4609" max="4609" width="5" style="83" customWidth="1"/>
    <col min="4610" max="4610" width="1.28515625" style="83" customWidth="1"/>
    <col min="4611" max="4611" width="17.85546875" style="83" customWidth="1"/>
    <col min="4612" max="4612" width="1.28515625" style="83" customWidth="1"/>
    <col min="4613" max="4613" width="13.5703125" style="83" customWidth="1"/>
    <col min="4614" max="4614" width="1.5703125" style="83" customWidth="1"/>
    <col min="4615" max="4615" width="9.28515625" style="83" customWidth="1"/>
    <col min="4616" max="4616" width="1.5703125" style="83" customWidth="1"/>
    <col min="4617" max="4617" width="9.28515625" style="83" customWidth="1"/>
    <col min="4618" max="4618" width="1.5703125" style="83" customWidth="1"/>
    <col min="4619" max="4619" width="13.5703125" style="83" customWidth="1"/>
    <col min="4620" max="4620" width="1.5703125" style="83" customWidth="1"/>
    <col min="4621" max="4621" width="9.28515625" style="83" customWidth="1"/>
    <col min="4622" max="4622" width="1.5703125" style="83" customWidth="1"/>
    <col min="4623" max="4623" width="9.28515625" style="83" customWidth="1"/>
    <col min="4624" max="4624" width="1.5703125" style="83" customWidth="1"/>
    <col min="4625" max="4625" width="13.5703125" style="83" customWidth="1"/>
    <col min="4626" max="4626" width="1.5703125" style="83" customWidth="1"/>
    <col min="4627" max="4627" width="13.5703125" style="83" customWidth="1"/>
    <col min="4628" max="4628" width="1.5703125" style="83" customWidth="1"/>
    <col min="4629" max="4629" width="11" style="83" customWidth="1"/>
    <col min="4630" max="4630" width="1.5703125" style="83" customWidth="1"/>
    <col min="4631" max="4631" width="11" style="83" customWidth="1"/>
    <col min="4632" max="4632" width="1.5703125" style="83" customWidth="1"/>
    <col min="4633" max="4633" width="11" style="83" customWidth="1"/>
    <col min="4634" max="4634" width="1.5703125" style="83" customWidth="1"/>
    <col min="4635" max="4635" width="10.140625" style="83" customWidth="1"/>
    <col min="4636" max="4637" width="2.42578125" style="83" customWidth="1"/>
    <col min="4638" max="4638" width="14.42578125" style="83" customWidth="1"/>
    <col min="4639" max="4639" width="1.5703125" style="83" customWidth="1"/>
    <col min="4640" max="4640" width="14.42578125" style="83" customWidth="1"/>
    <col min="4641" max="4641" width="1.5703125" style="83" customWidth="1"/>
    <col min="4642" max="4642" width="9.28515625" style="83" customWidth="1"/>
    <col min="4643" max="4643" width="1.5703125" style="83" customWidth="1"/>
    <col min="4644" max="4644" width="9.28515625" style="83" customWidth="1"/>
    <col min="4645" max="4645" width="2.42578125" style="83" customWidth="1"/>
    <col min="4646" max="4646" width="14.42578125" style="83" customWidth="1"/>
    <col min="4647" max="4647" width="2.42578125" style="83" customWidth="1"/>
    <col min="4648" max="4648" width="14.42578125" style="83" customWidth="1"/>
    <col min="4649" max="4649" width="1.5703125" style="83" customWidth="1"/>
    <col min="4650" max="4650" width="11" style="83" customWidth="1"/>
    <col min="4651" max="4651" width="2.42578125" style="83" customWidth="1"/>
    <col min="4652" max="4652" width="12.7109375" style="83"/>
    <col min="4653" max="4653" width="1.5703125" style="83" customWidth="1"/>
    <col min="4654" max="4654" width="10.140625" style="83" customWidth="1"/>
    <col min="4655" max="4655" width="2.42578125" style="83" customWidth="1"/>
    <col min="4656" max="4656" width="12.7109375" style="83"/>
    <col min="4657" max="4657" width="1.5703125" style="83" customWidth="1"/>
    <col min="4658" max="4658" width="10.140625" style="83" customWidth="1"/>
    <col min="4659" max="4659" width="2.42578125" style="83" customWidth="1"/>
    <col min="4660" max="4660" width="13.5703125" style="83" customWidth="1"/>
    <col min="4661" max="4661" width="2.42578125" style="83" customWidth="1"/>
    <col min="4662" max="4662" width="5" style="83" customWidth="1"/>
    <col min="4663" max="4663" width="1.5703125" style="83" customWidth="1"/>
    <col min="4664" max="4670" width="0" style="83" hidden="1" customWidth="1"/>
    <col min="4671" max="4864" width="12.7109375" style="83"/>
    <col min="4865" max="4865" width="5" style="83" customWidth="1"/>
    <col min="4866" max="4866" width="1.28515625" style="83" customWidth="1"/>
    <col min="4867" max="4867" width="17.85546875" style="83" customWidth="1"/>
    <col min="4868" max="4868" width="1.28515625" style="83" customWidth="1"/>
    <col min="4869" max="4869" width="13.5703125" style="83" customWidth="1"/>
    <col min="4870" max="4870" width="1.5703125" style="83" customWidth="1"/>
    <col min="4871" max="4871" width="9.28515625" style="83" customWidth="1"/>
    <col min="4872" max="4872" width="1.5703125" style="83" customWidth="1"/>
    <col min="4873" max="4873" width="9.28515625" style="83" customWidth="1"/>
    <col min="4874" max="4874" width="1.5703125" style="83" customWidth="1"/>
    <col min="4875" max="4875" width="13.5703125" style="83" customWidth="1"/>
    <col min="4876" max="4876" width="1.5703125" style="83" customWidth="1"/>
    <col min="4877" max="4877" width="9.28515625" style="83" customWidth="1"/>
    <col min="4878" max="4878" width="1.5703125" style="83" customWidth="1"/>
    <col min="4879" max="4879" width="9.28515625" style="83" customWidth="1"/>
    <col min="4880" max="4880" width="1.5703125" style="83" customWidth="1"/>
    <col min="4881" max="4881" width="13.5703125" style="83" customWidth="1"/>
    <col min="4882" max="4882" width="1.5703125" style="83" customWidth="1"/>
    <col min="4883" max="4883" width="13.5703125" style="83" customWidth="1"/>
    <col min="4884" max="4884" width="1.5703125" style="83" customWidth="1"/>
    <col min="4885" max="4885" width="11" style="83" customWidth="1"/>
    <col min="4886" max="4886" width="1.5703125" style="83" customWidth="1"/>
    <col min="4887" max="4887" width="11" style="83" customWidth="1"/>
    <col min="4888" max="4888" width="1.5703125" style="83" customWidth="1"/>
    <col min="4889" max="4889" width="11" style="83" customWidth="1"/>
    <col min="4890" max="4890" width="1.5703125" style="83" customWidth="1"/>
    <col min="4891" max="4891" width="10.140625" style="83" customWidth="1"/>
    <col min="4892" max="4893" width="2.42578125" style="83" customWidth="1"/>
    <col min="4894" max="4894" width="14.42578125" style="83" customWidth="1"/>
    <col min="4895" max="4895" width="1.5703125" style="83" customWidth="1"/>
    <col min="4896" max="4896" width="14.42578125" style="83" customWidth="1"/>
    <col min="4897" max="4897" width="1.5703125" style="83" customWidth="1"/>
    <col min="4898" max="4898" width="9.28515625" style="83" customWidth="1"/>
    <col min="4899" max="4899" width="1.5703125" style="83" customWidth="1"/>
    <col min="4900" max="4900" width="9.28515625" style="83" customWidth="1"/>
    <col min="4901" max="4901" width="2.42578125" style="83" customWidth="1"/>
    <col min="4902" max="4902" width="14.42578125" style="83" customWidth="1"/>
    <col min="4903" max="4903" width="2.42578125" style="83" customWidth="1"/>
    <col min="4904" max="4904" width="14.42578125" style="83" customWidth="1"/>
    <col min="4905" max="4905" width="1.5703125" style="83" customWidth="1"/>
    <col min="4906" max="4906" width="11" style="83" customWidth="1"/>
    <col min="4907" max="4907" width="2.42578125" style="83" customWidth="1"/>
    <col min="4908" max="4908" width="12.7109375" style="83"/>
    <col min="4909" max="4909" width="1.5703125" style="83" customWidth="1"/>
    <col min="4910" max="4910" width="10.140625" style="83" customWidth="1"/>
    <col min="4911" max="4911" width="2.42578125" style="83" customWidth="1"/>
    <col min="4912" max="4912" width="12.7109375" style="83"/>
    <col min="4913" max="4913" width="1.5703125" style="83" customWidth="1"/>
    <col min="4914" max="4914" width="10.140625" style="83" customWidth="1"/>
    <col min="4915" max="4915" width="2.42578125" style="83" customWidth="1"/>
    <col min="4916" max="4916" width="13.5703125" style="83" customWidth="1"/>
    <col min="4917" max="4917" width="2.42578125" style="83" customWidth="1"/>
    <col min="4918" max="4918" width="5" style="83" customWidth="1"/>
    <col min="4919" max="4919" width="1.5703125" style="83" customWidth="1"/>
    <col min="4920" max="4926" width="0" style="83" hidden="1" customWidth="1"/>
    <col min="4927" max="5120" width="12.7109375" style="83"/>
    <col min="5121" max="5121" width="5" style="83" customWidth="1"/>
    <col min="5122" max="5122" width="1.28515625" style="83" customWidth="1"/>
    <col min="5123" max="5123" width="17.85546875" style="83" customWidth="1"/>
    <col min="5124" max="5124" width="1.28515625" style="83" customWidth="1"/>
    <col min="5125" max="5125" width="13.5703125" style="83" customWidth="1"/>
    <col min="5126" max="5126" width="1.5703125" style="83" customWidth="1"/>
    <col min="5127" max="5127" width="9.28515625" style="83" customWidth="1"/>
    <col min="5128" max="5128" width="1.5703125" style="83" customWidth="1"/>
    <col min="5129" max="5129" width="9.28515625" style="83" customWidth="1"/>
    <col min="5130" max="5130" width="1.5703125" style="83" customWidth="1"/>
    <col min="5131" max="5131" width="13.5703125" style="83" customWidth="1"/>
    <col min="5132" max="5132" width="1.5703125" style="83" customWidth="1"/>
    <col min="5133" max="5133" width="9.28515625" style="83" customWidth="1"/>
    <col min="5134" max="5134" width="1.5703125" style="83" customWidth="1"/>
    <col min="5135" max="5135" width="9.28515625" style="83" customWidth="1"/>
    <col min="5136" max="5136" width="1.5703125" style="83" customWidth="1"/>
    <col min="5137" max="5137" width="13.5703125" style="83" customWidth="1"/>
    <col min="5138" max="5138" width="1.5703125" style="83" customWidth="1"/>
    <col min="5139" max="5139" width="13.5703125" style="83" customWidth="1"/>
    <col min="5140" max="5140" width="1.5703125" style="83" customWidth="1"/>
    <col min="5141" max="5141" width="11" style="83" customWidth="1"/>
    <col min="5142" max="5142" width="1.5703125" style="83" customWidth="1"/>
    <col min="5143" max="5143" width="11" style="83" customWidth="1"/>
    <col min="5144" max="5144" width="1.5703125" style="83" customWidth="1"/>
    <col min="5145" max="5145" width="11" style="83" customWidth="1"/>
    <col min="5146" max="5146" width="1.5703125" style="83" customWidth="1"/>
    <col min="5147" max="5147" width="10.140625" style="83" customWidth="1"/>
    <col min="5148" max="5149" width="2.42578125" style="83" customWidth="1"/>
    <col min="5150" max="5150" width="14.42578125" style="83" customWidth="1"/>
    <col min="5151" max="5151" width="1.5703125" style="83" customWidth="1"/>
    <col min="5152" max="5152" width="14.42578125" style="83" customWidth="1"/>
    <col min="5153" max="5153" width="1.5703125" style="83" customWidth="1"/>
    <col min="5154" max="5154" width="9.28515625" style="83" customWidth="1"/>
    <col min="5155" max="5155" width="1.5703125" style="83" customWidth="1"/>
    <col min="5156" max="5156" width="9.28515625" style="83" customWidth="1"/>
    <col min="5157" max="5157" width="2.42578125" style="83" customWidth="1"/>
    <col min="5158" max="5158" width="14.42578125" style="83" customWidth="1"/>
    <col min="5159" max="5159" width="2.42578125" style="83" customWidth="1"/>
    <col min="5160" max="5160" width="14.42578125" style="83" customWidth="1"/>
    <col min="5161" max="5161" width="1.5703125" style="83" customWidth="1"/>
    <col min="5162" max="5162" width="11" style="83" customWidth="1"/>
    <col min="5163" max="5163" width="2.42578125" style="83" customWidth="1"/>
    <col min="5164" max="5164" width="12.7109375" style="83"/>
    <col min="5165" max="5165" width="1.5703125" style="83" customWidth="1"/>
    <col min="5166" max="5166" width="10.140625" style="83" customWidth="1"/>
    <col min="5167" max="5167" width="2.42578125" style="83" customWidth="1"/>
    <col min="5168" max="5168" width="12.7109375" style="83"/>
    <col min="5169" max="5169" width="1.5703125" style="83" customWidth="1"/>
    <col min="5170" max="5170" width="10.140625" style="83" customWidth="1"/>
    <col min="5171" max="5171" width="2.42578125" style="83" customWidth="1"/>
    <col min="5172" max="5172" width="13.5703125" style="83" customWidth="1"/>
    <col min="5173" max="5173" width="2.42578125" style="83" customWidth="1"/>
    <col min="5174" max="5174" width="5" style="83" customWidth="1"/>
    <col min="5175" max="5175" width="1.5703125" style="83" customWidth="1"/>
    <col min="5176" max="5182" width="0" style="83" hidden="1" customWidth="1"/>
    <col min="5183" max="5376" width="12.7109375" style="83"/>
    <col min="5377" max="5377" width="5" style="83" customWidth="1"/>
    <col min="5378" max="5378" width="1.28515625" style="83" customWidth="1"/>
    <col min="5379" max="5379" width="17.85546875" style="83" customWidth="1"/>
    <col min="5380" max="5380" width="1.28515625" style="83" customWidth="1"/>
    <col min="5381" max="5381" width="13.5703125" style="83" customWidth="1"/>
    <col min="5382" max="5382" width="1.5703125" style="83" customWidth="1"/>
    <col min="5383" max="5383" width="9.28515625" style="83" customWidth="1"/>
    <col min="5384" max="5384" width="1.5703125" style="83" customWidth="1"/>
    <col min="5385" max="5385" width="9.28515625" style="83" customWidth="1"/>
    <col min="5386" max="5386" width="1.5703125" style="83" customWidth="1"/>
    <col min="5387" max="5387" width="13.5703125" style="83" customWidth="1"/>
    <col min="5388" max="5388" width="1.5703125" style="83" customWidth="1"/>
    <col min="5389" max="5389" width="9.28515625" style="83" customWidth="1"/>
    <col min="5390" max="5390" width="1.5703125" style="83" customWidth="1"/>
    <col min="5391" max="5391" width="9.28515625" style="83" customWidth="1"/>
    <col min="5392" max="5392" width="1.5703125" style="83" customWidth="1"/>
    <col min="5393" max="5393" width="13.5703125" style="83" customWidth="1"/>
    <col min="5394" max="5394" width="1.5703125" style="83" customWidth="1"/>
    <col min="5395" max="5395" width="13.5703125" style="83" customWidth="1"/>
    <col min="5396" max="5396" width="1.5703125" style="83" customWidth="1"/>
    <col min="5397" max="5397" width="11" style="83" customWidth="1"/>
    <col min="5398" max="5398" width="1.5703125" style="83" customWidth="1"/>
    <col min="5399" max="5399" width="11" style="83" customWidth="1"/>
    <col min="5400" max="5400" width="1.5703125" style="83" customWidth="1"/>
    <col min="5401" max="5401" width="11" style="83" customWidth="1"/>
    <col min="5402" max="5402" width="1.5703125" style="83" customWidth="1"/>
    <col min="5403" max="5403" width="10.140625" style="83" customWidth="1"/>
    <col min="5404" max="5405" width="2.42578125" style="83" customWidth="1"/>
    <col min="5406" max="5406" width="14.42578125" style="83" customWidth="1"/>
    <col min="5407" max="5407" width="1.5703125" style="83" customWidth="1"/>
    <col min="5408" max="5408" width="14.42578125" style="83" customWidth="1"/>
    <col min="5409" max="5409" width="1.5703125" style="83" customWidth="1"/>
    <col min="5410" max="5410" width="9.28515625" style="83" customWidth="1"/>
    <col min="5411" max="5411" width="1.5703125" style="83" customWidth="1"/>
    <col min="5412" max="5412" width="9.28515625" style="83" customWidth="1"/>
    <col min="5413" max="5413" width="2.42578125" style="83" customWidth="1"/>
    <col min="5414" max="5414" width="14.42578125" style="83" customWidth="1"/>
    <col min="5415" max="5415" width="2.42578125" style="83" customWidth="1"/>
    <col min="5416" max="5416" width="14.42578125" style="83" customWidth="1"/>
    <col min="5417" max="5417" width="1.5703125" style="83" customWidth="1"/>
    <col min="5418" max="5418" width="11" style="83" customWidth="1"/>
    <col min="5419" max="5419" width="2.42578125" style="83" customWidth="1"/>
    <col min="5420" max="5420" width="12.7109375" style="83"/>
    <col min="5421" max="5421" width="1.5703125" style="83" customWidth="1"/>
    <col min="5422" max="5422" width="10.140625" style="83" customWidth="1"/>
    <col min="5423" max="5423" width="2.42578125" style="83" customWidth="1"/>
    <col min="5424" max="5424" width="12.7109375" style="83"/>
    <col min="5425" max="5425" width="1.5703125" style="83" customWidth="1"/>
    <col min="5426" max="5426" width="10.140625" style="83" customWidth="1"/>
    <col min="5427" max="5427" width="2.42578125" style="83" customWidth="1"/>
    <col min="5428" max="5428" width="13.5703125" style="83" customWidth="1"/>
    <col min="5429" max="5429" width="2.42578125" style="83" customWidth="1"/>
    <col min="5430" max="5430" width="5" style="83" customWidth="1"/>
    <col min="5431" max="5431" width="1.5703125" style="83" customWidth="1"/>
    <col min="5432" max="5438" width="0" style="83" hidden="1" customWidth="1"/>
    <col min="5439" max="5632" width="12.7109375" style="83"/>
    <col min="5633" max="5633" width="5" style="83" customWidth="1"/>
    <col min="5634" max="5634" width="1.28515625" style="83" customWidth="1"/>
    <col min="5635" max="5635" width="17.85546875" style="83" customWidth="1"/>
    <col min="5636" max="5636" width="1.28515625" style="83" customWidth="1"/>
    <col min="5637" max="5637" width="13.5703125" style="83" customWidth="1"/>
    <col min="5638" max="5638" width="1.5703125" style="83" customWidth="1"/>
    <col min="5639" max="5639" width="9.28515625" style="83" customWidth="1"/>
    <col min="5640" max="5640" width="1.5703125" style="83" customWidth="1"/>
    <col min="5641" max="5641" width="9.28515625" style="83" customWidth="1"/>
    <col min="5642" max="5642" width="1.5703125" style="83" customWidth="1"/>
    <col min="5643" max="5643" width="13.5703125" style="83" customWidth="1"/>
    <col min="5644" max="5644" width="1.5703125" style="83" customWidth="1"/>
    <col min="5645" max="5645" width="9.28515625" style="83" customWidth="1"/>
    <col min="5646" max="5646" width="1.5703125" style="83" customWidth="1"/>
    <col min="5647" max="5647" width="9.28515625" style="83" customWidth="1"/>
    <col min="5648" max="5648" width="1.5703125" style="83" customWidth="1"/>
    <col min="5649" max="5649" width="13.5703125" style="83" customWidth="1"/>
    <col min="5650" max="5650" width="1.5703125" style="83" customWidth="1"/>
    <col min="5651" max="5651" width="13.5703125" style="83" customWidth="1"/>
    <col min="5652" max="5652" width="1.5703125" style="83" customWidth="1"/>
    <col min="5653" max="5653" width="11" style="83" customWidth="1"/>
    <col min="5654" max="5654" width="1.5703125" style="83" customWidth="1"/>
    <col min="5655" max="5655" width="11" style="83" customWidth="1"/>
    <col min="5656" max="5656" width="1.5703125" style="83" customWidth="1"/>
    <col min="5657" max="5657" width="11" style="83" customWidth="1"/>
    <col min="5658" max="5658" width="1.5703125" style="83" customWidth="1"/>
    <col min="5659" max="5659" width="10.140625" style="83" customWidth="1"/>
    <col min="5660" max="5661" width="2.42578125" style="83" customWidth="1"/>
    <col min="5662" max="5662" width="14.42578125" style="83" customWidth="1"/>
    <col min="5663" max="5663" width="1.5703125" style="83" customWidth="1"/>
    <col min="5664" max="5664" width="14.42578125" style="83" customWidth="1"/>
    <col min="5665" max="5665" width="1.5703125" style="83" customWidth="1"/>
    <col min="5666" max="5666" width="9.28515625" style="83" customWidth="1"/>
    <col min="5667" max="5667" width="1.5703125" style="83" customWidth="1"/>
    <col min="5668" max="5668" width="9.28515625" style="83" customWidth="1"/>
    <col min="5669" max="5669" width="2.42578125" style="83" customWidth="1"/>
    <col min="5670" max="5670" width="14.42578125" style="83" customWidth="1"/>
    <col min="5671" max="5671" width="2.42578125" style="83" customWidth="1"/>
    <col min="5672" max="5672" width="14.42578125" style="83" customWidth="1"/>
    <col min="5673" max="5673" width="1.5703125" style="83" customWidth="1"/>
    <col min="5674" max="5674" width="11" style="83" customWidth="1"/>
    <col min="5675" max="5675" width="2.42578125" style="83" customWidth="1"/>
    <col min="5676" max="5676" width="12.7109375" style="83"/>
    <col min="5677" max="5677" width="1.5703125" style="83" customWidth="1"/>
    <col min="5678" max="5678" width="10.140625" style="83" customWidth="1"/>
    <col min="5679" max="5679" width="2.42578125" style="83" customWidth="1"/>
    <col min="5680" max="5680" width="12.7109375" style="83"/>
    <col min="5681" max="5681" width="1.5703125" style="83" customWidth="1"/>
    <col min="5682" max="5682" width="10.140625" style="83" customWidth="1"/>
    <col min="5683" max="5683" width="2.42578125" style="83" customWidth="1"/>
    <col min="5684" max="5684" width="13.5703125" style="83" customWidth="1"/>
    <col min="5685" max="5685" width="2.42578125" style="83" customWidth="1"/>
    <col min="5686" max="5686" width="5" style="83" customWidth="1"/>
    <col min="5687" max="5687" width="1.5703125" style="83" customWidth="1"/>
    <col min="5688" max="5694" width="0" style="83" hidden="1" customWidth="1"/>
    <col min="5695" max="5888" width="12.7109375" style="83"/>
    <col min="5889" max="5889" width="5" style="83" customWidth="1"/>
    <col min="5890" max="5890" width="1.28515625" style="83" customWidth="1"/>
    <col min="5891" max="5891" width="17.85546875" style="83" customWidth="1"/>
    <col min="5892" max="5892" width="1.28515625" style="83" customWidth="1"/>
    <col min="5893" max="5893" width="13.5703125" style="83" customWidth="1"/>
    <col min="5894" max="5894" width="1.5703125" style="83" customWidth="1"/>
    <col min="5895" max="5895" width="9.28515625" style="83" customWidth="1"/>
    <col min="5896" max="5896" width="1.5703125" style="83" customWidth="1"/>
    <col min="5897" max="5897" width="9.28515625" style="83" customWidth="1"/>
    <col min="5898" max="5898" width="1.5703125" style="83" customWidth="1"/>
    <col min="5899" max="5899" width="13.5703125" style="83" customWidth="1"/>
    <col min="5900" max="5900" width="1.5703125" style="83" customWidth="1"/>
    <col min="5901" max="5901" width="9.28515625" style="83" customWidth="1"/>
    <col min="5902" max="5902" width="1.5703125" style="83" customWidth="1"/>
    <col min="5903" max="5903" width="9.28515625" style="83" customWidth="1"/>
    <col min="5904" max="5904" width="1.5703125" style="83" customWidth="1"/>
    <col min="5905" max="5905" width="13.5703125" style="83" customWidth="1"/>
    <col min="5906" max="5906" width="1.5703125" style="83" customWidth="1"/>
    <col min="5907" max="5907" width="13.5703125" style="83" customWidth="1"/>
    <col min="5908" max="5908" width="1.5703125" style="83" customWidth="1"/>
    <col min="5909" max="5909" width="11" style="83" customWidth="1"/>
    <col min="5910" max="5910" width="1.5703125" style="83" customWidth="1"/>
    <col min="5911" max="5911" width="11" style="83" customWidth="1"/>
    <col min="5912" max="5912" width="1.5703125" style="83" customWidth="1"/>
    <col min="5913" max="5913" width="11" style="83" customWidth="1"/>
    <col min="5914" max="5914" width="1.5703125" style="83" customWidth="1"/>
    <col min="5915" max="5915" width="10.140625" style="83" customWidth="1"/>
    <col min="5916" max="5917" width="2.42578125" style="83" customWidth="1"/>
    <col min="5918" max="5918" width="14.42578125" style="83" customWidth="1"/>
    <col min="5919" max="5919" width="1.5703125" style="83" customWidth="1"/>
    <col min="5920" max="5920" width="14.42578125" style="83" customWidth="1"/>
    <col min="5921" max="5921" width="1.5703125" style="83" customWidth="1"/>
    <col min="5922" max="5922" width="9.28515625" style="83" customWidth="1"/>
    <col min="5923" max="5923" width="1.5703125" style="83" customWidth="1"/>
    <col min="5924" max="5924" width="9.28515625" style="83" customWidth="1"/>
    <col min="5925" max="5925" width="2.42578125" style="83" customWidth="1"/>
    <col min="5926" max="5926" width="14.42578125" style="83" customWidth="1"/>
    <col min="5927" max="5927" width="2.42578125" style="83" customWidth="1"/>
    <col min="5928" max="5928" width="14.42578125" style="83" customWidth="1"/>
    <col min="5929" max="5929" width="1.5703125" style="83" customWidth="1"/>
    <col min="5930" max="5930" width="11" style="83" customWidth="1"/>
    <col min="5931" max="5931" width="2.42578125" style="83" customWidth="1"/>
    <col min="5932" max="5932" width="12.7109375" style="83"/>
    <col min="5933" max="5933" width="1.5703125" style="83" customWidth="1"/>
    <col min="5934" max="5934" width="10.140625" style="83" customWidth="1"/>
    <col min="5935" max="5935" width="2.42578125" style="83" customWidth="1"/>
    <col min="5936" max="5936" width="12.7109375" style="83"/>
    <col min="5937" max="5937" width="1.5703125" style="83" customWidth="1"/>
    <col min="5938" max="5938" width="10.140625" style="83" customWidth="1"/>
    <col min="5939" max="5939" width="2.42578125" style="83" customWidth="1"/>
    <col min="5940" max="5940" width="13.5703125" style="83" customWidth="1"/>
    <col min="5941" max="5941" width="2.42578125" style="83" customWidth="1"/>
    <col min="5942" max="5942" width="5" style="83" customWidth="1"/>
    <col min="5943" max="5943" width="1.5703125" style="83" customWidth="1"/>
    <col min="5944" max="5950" width="0" style="83" hidden="1" customWidth="1"/>
    <col min="5951" max="6144" width="12.7109375" style="83"/>
    <col min="6145" max="6145" width="5" style="83" customWidth="1"/>
    <col min="6146" max="6146" width="1.28515625" style="83" customWidth="1"/>
    <col min="6147" max="6147" width="17.85546875" style="83" customWidth="1"/>
    <col min="6148" max="6148" width="1.28515625" style="83" customWidth="1"/>
    <col min="6149" max="6149" width="13.5703125" style="83" customWidth="1"/>
    <col min="6150" max="6150" width="1.5703125" style="83" customWidth="1"/>
    <col min="6151" max="6151" width="9.28515625" style="83" customWidth="1"/>
    <col min="6152" max="6152" width="1.5703125" style="83" customWidth="1"/>
    <col min="6153" max="6153" width="9.28515625" style="83" customWidth="1"/>
    <col min="6154" max="6154" width="1.5703125" style="83" customWidth="1"/>
    <col min="6155" max="6155" width="13.5703125" style="83" customWidth="1"/>
    <col min="6156" max="6156" width="1.5703125" style="83" customWidth="1"/>
    <col min="6157" max="6157" width="9.28515625" style="83" customWidth="1"/>
    <col min="6158" max="6158" width="1.5703125" style="83" customWidth="1"/>
    <col min="6159" max="6159" width="9.28515625" style="83" customWidth="1"/>
    <col min="6160" max="6160" width="1.5703125" style="83" customWidth="1"/>
    <col min="6161" max="6161" width="13.5703125" style="83" customWidth="1"/>
    <col min="6162" max="6162" width="1.5703125" style="83" customWidth="1"/>
    <col min="6163" max="6163" width="13.5703125" style="83" customWidth="1"/>
    <col min="6164" max="6164" width="1.5703125" style="83" customWidth="1"/>
    <col min="6165" max="6165" width="11" style="83" customWidth="1"/>
    <col min="6166" max="6166" width="1.5703125" style="83" customWidth="1"/>
    <col min="6167" max="6167" width="11" style="83" customWidth="1"/>
    <col min="6168" max="6168" width="1.5703125" style="83" customWidth="1"/>
    <col min="6169" max="6169" width="11" style="83" customWidth="1"/>
    <col min="6170" max="6170" width="1.5703125" style="83" customWidth="1"/>
    <col min="6171" max="6171" width="10.140625" style="83" customWidth="1"/>
    <col min="6172" max="6173" width="2.42578125" style="83" customWidth="1"/>
    <col min="6174" max="6174" width="14.42578125" style="83" customWidth="1"/>
    <col min="6175" max="6175" width="1.5703125" style="83" customWidth="1"/>
    <col min="6176" max="6176" width="14.42578125" style="83" customWidth="1"/>
    <col min="6177" max="6177" width="1.5703125" style="83" customWidth="1"/>
    <col min="6178" max="6178" width="9.28515625" style="83" customWidth="1"/>
    <col min="6179" max="6179" width="1.5703125" style="83" customWidth="1"/>
    <col min="6180" max="6180" width="9.28515625" style="83" customWidth="1"/>
    <col min="6181" max="6181" width="2.42578125" style="83" customWidth="1"/>
    <col min="6182" max="6182" width="14.42578125" style="83" customWidth="1"/>
    <col min="6183" max="6183" width="2.42578125" style="83" customWidth="1"/>
    <col min="6184" max="6184" width="14.42578125" style="83" customWidth="1"/>
    <col min="6185" max="6185" width="1.5703125" style="83" customWidth="1"/>
    <col min="6186" max="6186" width="11" style="83" customWidth="1"/>
    <col min="6187" max="6187" width="2.42578125" style="83" customWidth="1"/>
    <col min="6188" max="6188" width="12.7109375" style="83"/>
    <col min="6189" max="6189" width="1.5703125" style="83" customWidth="1"/>
    <col min="6190" max="6190" width="10.140625" style="83" customWidth="1"/>
    <col min="6191" max="6191" width="2.42578125" style="83" customWidth="1"/>
    <col min="6192" max="6192" width="12.7109375" style="83"/>
    <col min="6193" max="6193" width="1.5703125" style="83" customWidth="1"/>
    <col min="6194" max="6194" width="10.140625" style="83" customWidth="1"/>
    <col min="6195" max="6195" width="2.42578125" style="83" customWidth="1"/>
    <col min="6196" max="6196" width="13.5703125" style="83" customWidth="1"/>
    <col min="6197" max="6197" width="2.42578125" style="83" customWidth="1"/>
    <col min="6198" max="6198" width="5" style="83" customWidth="1"/>
    <col min="6199" max="6199" width="1.5703125" style="83" customWidth="1"/>
    <col min="6200" max="6206" width="0" style="83" hidden="1" customWidth="1"/>
    <col min="6207" max="6400" width="12.7109375" style="83"/>
    <col min="6401" max="6401" width="5" style="83" customWidth="1"/>
    <col min="6402" max="6402" width="1.28515625" style="83" customWidth="1"/>
    <col min="6403" max="6403" width="17.85546875" style="83" customWidth="1"/>
    <col min="6404" max="6404" width="1.28515625" style="83" customWidth="1"/>
    <col min="6405" max="6405" width="13.5703125" style="83" customWidth="1"/>
    <col min="6406" max="6406" width="1.5703125" style="83" customWidth="1"/>
    <col min="6407" max="6407" width="9.28515625" style="83" customWidth="1"/>
    <col min="6408" max="6408" width="1.5703125" style="83" customWidth="1"/>
    <col min="6409" max="6409" width="9.28515625" style="83" customWidth="1"/>
    <col min="6410" max="6410" width="1.5703125" style="83" customWidth="1"/>
    <col min="6411" max="6411" width="13.5703125" style="83" customWidth="1"/>
    <col min="6412" max="6412" width="1.5703125" style="83" customWidth="1"/>
    <col min="6413" max="6413" width="9.28515625" style="83" customWidth="1"/>
    <col min="6414" max="6414" width="1.5703125" style="83" customWidth="1"/>
    <col min="6415" max="6415" width="9.28515625" style="83" customWidth="1"/>
    <col min="6416" max="6416" width="1.5703125" style="83" customWidth="1"/>
    <col min="6417" max="6417" width="13.5703125" style="83" customWidth="1"/>
    <col min="6418" max="6418" width="1.5703125" style="83" customWidth="1"/>
    <col min="6419" max="6419" width="13.5703125" style="83" customWidth="1"/>
    <col min="6420" max="6420" width="1.5703125" style="83" customWidth="1"/>
    <col min="6421" max="6421" width="11" style="83" customWidth="1"/>
    <col min="6422" max="6422" width="1.5703125" style="83" customWidth="1"/>
    <col min="6423" max="6423" width="11" style="83" customWidth="1"/>
    <col min="6424" max="6424" width="1.5703125" style="83" customWidth="1"/>
    <col min="6425" max="6425" width="11" style="83" customWidth="1"/>
    <col min="6426" max="6426" width="1.5703125" style="83" customWidth="1"/>
    <col min="6427" max="6427" width="10.140625" style="83" customWidth="1"/>
    <col min="6428" max="6429" width="2.42578125" style="83" customWidth="1"/>
    <col min="6430" max="6430" width="14.42578125" style="83" customWidth="1"/>
    <col min="6431" max="6431" width="1.5703125" style="83" customWidth="1"/>
    <col min="6432" max="6432" width="14.42578125" style="83" customWidth="1"/>
    <col min="6433" max="6433" width="1.5703125" style="83" customWidth="1"/>
    <col min="6434" max="6434" width="9.28515625" style="83" customWidth="1"/>
    <col min="6435" max="6435" width="1.5703125" style="83" customWidth="1"/>
    <col min="6436" max="6436" width="9.28515625" style="83" customWidth="1"/>
    <col min="6437" max="6437" width="2.42578125" style="83" customWidth="1"/>
    <col min="6438" max="6438" width="14.42578125" style="83" customWidth="1"/>
    <col min="6439" max="6439" width="2.42578125" style="83" customWidth="1"/>
    <col min="6440" max="6440" width="14.42578125" style="83" customWidth="1"/>
    <col min="6441" max="6441" width="1.5703125" style="83" customWidth="1"/>
    <col min="6442" max="6442" width="11" style="83" customWidth="1"/>
    <col min="6443" max="6443" width="2.42578125" style="83" customWidth="1"/>
    <col min="6444" max="6444" width="12.7109375" style="83"/>
    <col min="6445" max="6445" width="1.5703125" style="83" customWidth="1"/>
    <col min="6446" max="6446" width="10.140625" style="83" customWidth="1"/>
    <col min="6447" max="6447" width="2.42578125" style="83" customWidth="1"/>
    <col min="6448" max="6448" width="12.7109375" style="83"/>
    <col min="6449" max="6449" width="1.5703125" style="83" customWidth="1"/>
    <col min="6450" max="6450" width="10.140625" style="83" customWidth="1"/>
    <col min="6451" max="6451" width="2.42578125" style="83" customWidth="1"/>
    <col min="6452" max="6452" width="13.5703125" style="83" customWidth="1"/>
    <col min="6453" max="6453" width="2.42578125" style="83" customWidth="1"/>
    <col min="6454" max="6454" width="5" style="83" customWidth="1"/>
    <col min="6455" max="6455" width="1.5703125" style="83" customWidth="1"/>
    <col min="6456" max="6462" width="0" style="83" hidden="1" customWidth="1"/>
    <col min="6463" max="6656" width="12.7109375" style="83"/>
    <col min="6657" max="6657" width="5" style="83" customWidth="1"/>
    <col min="6658" max="6658" width="1.28515625" style="83" customWidth="1"/>
    <col min="6659" max="6659" width="17.85546875" style="83" customWidth="1"/>
    <col min="6660" max="6660" width="1.28515625" style="83" customWidth="1"/>
    <col min="6661" max="6661" width="13.5703125" style="83" customWidth="1"/>
    <col min="6662" max="6662" width="1.5703125" style="83" customWidth="1"/>
    <col min="6663" max="6663" width="9.28515625" style="83" customWidth="1"/>
    <col min="6664" max="6664" width="1.5703125" style="83" customWidth="1"/>
    <col min="6665" max="6665" width="9.28515625" style="83" customWidth="1"/>
    <col min="6666" max="6666" width="1.5703125" style="83" customWidth="1"/>
    <col min="6667" max="6667" width="13.5703125" style="83" customWidth="1"/>
    <col min="6668" max="6668" width="1.5703125" style="83" customWidth="1"/>
    <col min="6669" max="6669" width="9.28515625" style="83" customWidth="1"/>
    <col min="6670" max="6670" width="1.5703125" style="83" customWidth="1"/>
    <col min="6671" max="6671" width="9.28515625" style="83" customWidth="1"/>
    <col min="6672" max="6672" width="1.5703125" style="83" customWidth="1"/>
    <col min="6673" max="6673" width="13.5703125" style="83" customWidth="1"/>
    <col min="6674" max="6674" width="1.5703125" style="83" customWidth="1"/>
    <col min="6675" max="6675" width="13.5703125" style="83" customWidth="1"/>
    <col min="6676" max="6676" width="1.5703125" style="83" customWidth="1"/>
    <col min="6677" max="6677" width="11" style="83" customWidth="1"/>
    <col min="6678" max="6678" width="1.5703125" style="83" customWidth="1"/>
    <col min="6679" max="6679" width="11" style="83" customWidth="1"/>
    <col min="6680" max="6680" width="1.5703125" style="83" customWidth="1"/>
    <col min="6681" max="6681" width="11" style="83" customWidth="1"/>
    <col min="6682" max="6682" width="1.5703125" style="83" customWidth="1"/>
    <col min="6683" max="6683" width="10.140625" style="83" customWidth="1"/>
    <col min="6684" max="6685" width="2.42578125" style="83" customWidth="1"/>
    <col min="6686" max="6686" width="14.42578125" style="83" customWidth="1"/>
    <col min="6687" max="6687" width="1.5703125" style="83" customWidth="1"/>
    <col min="6688" max="6688" width="14.42578125" style="83" customWidth="1"/>
    <col min="6689" max="6689" width="1.5703125" style="83" customWidth="1"/>
    <col min="6690" max="6690" width="9.28515625" style="83" customWidth="1"/>
    <col min="6691" max="6691" width="1.5703125" style="83" customWidth="1"/>
    <col min="6692" max="6692" width="9.28515625" style="83" customWidth="1"/>
    <col min="6693" max="6693" width="2.42578125" style="83" customWidth="1"/>
    <col min="6694" max="6694" width="14.42578125" style="83" customWidth="1"/>
    <col min="6695" max="6695" width="2.42578125" style="83" customWidth="1"/>
    <col min="6696" max="6696" width="14.42578125" style="83" customWidth="1"/>
    <col min="6697" max="6697" width="1.5703125" style="83" customWidth="1"/>
    <col min="6698" max="6698" width="11" style="83" customWidth="1"/>
    <col min="6699" max="6699" width="2.42578125" style="83" customWidth="1"/>
    <col min="6700" max="6700" width="12.7109375" style="83"/>
    <col min="6701" max="6701" width="1.5703125" style="83" customWidth="1"/>
    <col min="6702" max="6702" width="10.140625" style="83" customWidth="1"/>
    <col min="6703" max="6703" width="2.42578125" style="83" customWidth="1"/>
    <col min="6704" max="6704" width="12.7109375" style="83"/>
    <col min="6705" max="6705" width="1.5703125" style="83" customWidth="1"/>
    <col min="6706" max="6706" width="10.140625" style="83" customWidth="1"/>
    <col min="6707" max="6707" width="2.42578125" style="83" customWidth="1"/>
    <col min="6708" max="6708" width="13.5703125" style="83" customWidth="1"/>
    <col min="6709" max="6709" width="2.42578125" style="83" customWidth="1"/>
    <col min="6710" max="6710" width="5" style="83" customWidth="1"/>
    <col min="6711" max="6711" width="1.5703125" style="83" customWidth="1"/>
    <col min="6712" max="6718" width="0" style="83" hidden="1" customWidth="1"/>
    <col min="6719" max="6912" width="12.7109375" style="83"/>
    <col min="6913" max="6913" width="5" style="83" customWidth="1"/>
    <col min="6914" max="6914" width="1.28515625" style="83" customWidth="1"/>
    <col min="6915" max="6915" width="17.85546875" style="83" customWidth="1"/>
    <col min="6916" max="6916" width="1.28515625" style="83" customWidth="1"/>
    <col min="6917" max="6917" width="13.5703125" style="83" customWidth="1"/>
    <col min="6918" max="6918" width="1.5703125" style="83" customWidth="1"/>
    <col min="6919" max="6919" width="9.28515625" style="83" customWidth="1"/>
    <col min="6920" max="6920" width="1.5703125" style="83" customWidth="1"/>
    <col min="6921" max="6921" width="9.28515625" style="83" customWidth="1"/>
    <col min="6922" max="6922" width="1.5703125" style="83" customWidth="1"/>
    <col min="6923" max="6923" width="13.5703125" style="83" customWidth="1"/>
    <col min="6924" max="6924" width="1.5703125" style="83" customWidth="1"/>
    <col min="6925" max="6925" width="9.28515625" style="83" customWidth="1"/>
    <col min="6926" max="6926" width="1.5703125" style="83" customWidth="1"/>
    <col min="6927" max="6927" width="9.28515625" style="83" customWidth="1"/>
    <col min="6928" max="6928" width="1.5703125" style="83" customWidth="1"/>
    <col min="6929" max="6929" width="13.5703125" style="83" customWidth="1"/>
    <col min="6930" max="6930" width="1.5703125" style="83" customWidth="1"/>
    <col min="6931" max="6931" width="13.5703125" style="83" customWidth="1"/>
    <col min="6932" max="6932" width="1.5703125" style="83" customWidth="1"/>
    <col min="6933" max="6933" width="11" style="83" customWidth="1"/>
    <col min="6934" max="6934" width="1.5703125" style="83" customWidth="1"/>
    <col min="6935" max="6935" width="11" style="83" customWidth="1"/>
    <col min="6936" max="6936" width="1.5703125" style="83" customWidth="1"/>
    <col min="6937" max="6937" width="11" style="83" customWidth="1"/>
    <col min="6938" max="6938" width="1.5703125" style="83" customWidth="1"/>
    <col min="6939" max="6939" width="10.140625" style="83" customWidth="1"/>
    <col min="6940" max="6941" width="2.42578125" style="83" customWidth="1"/>
    <col min="6942" max="6942" width="14.42578125" style="83" customWidth="1"/>
    <col min="6943" max="6943" width="1.5703125" style="83" customWidth="1"/>
    <col min="6944" max="6944" width="14.42578125" style="83" customWidth="1"/>
    <col min="6945" max="6945" width="1.5703125" style="83" customWidth="1"/>
    <col min="6946" max="6946" width="9.28515625" style="83" customWidth="1"/>
    <col min="6947" max="6947" width="1.5703125" style="83" customWidth="1"/>
    <col min="6948" max="6948" width="9.28515625" style="83" customWidth="1"/>
    <col min="6949" max="6949" width="2.42578125" style="83" customWidth="1"/>
    <col min="6950" max="6950" width="14.42578125" style="83" customWidth="1"/>
    <col min="6951" max="6951" width="2.42578125" style="83" customWidth="1"/>
    <col min="6952" max="6952" width="14.42578125" style="83" customWidth="1"/>
    <col min="6953" max="6953" width="1.5703125" style="83" customWidth="1"/>
    <col min="6954" max="6954" width="11" style="83" customWidth="1"/>
    <col min="6955" max="6955" width="2.42578125" style="83" customWidth="1"/>
    <col min="6956" max="6956" width="12.7109375" style="83"/>
    <col min="6957" max="6957" width="1.5703125" style="83" customWidth="1"/>
    <col min="6958" max="6958" width="10.140625" style="83" customWidth="1"/>
    <col min="6959" max="6959" width="2.42578125" style="83" customWidth="1"/>
    <col min="6960" max="6960" width="12.7109375" style="83"/>
    <col min="6961" max="6961" width="1.5703125" style="83" customWidth="1"/>
    <col min="6962" max="6962" width="10.140625" style="83" customWidth="1"/>
    <col min="6963" max="6963" width="2.42578125" style="83" customWidth="1"/>
    <col min="6964" max="6964" width="13.5703125" style="83" customWidth="1"/>
    <col min="6965" max="6965" width="2.42578125" style="83" customWidth="1"/>
    <col min="6966" max="6966" width="5" style="83" customWidth="1"/>
    <col min="6967" max="6967" width="1.5703125" style="83" customWidth="1"/>
    <col min="6968" max="6974" width="0" style="83" hidden="1" customWidth="1"/>
    <col min="6975" max="7168" width="12.7109375" style="83"/>
    <col min="7169" max="7169" width="5" style="83" customWidth="1"/>
    <col min="7170" max="7170" width="1.28515625" style="83" customWidth="1"/>
    <col min="7171" max="7171" width="17.85546875" style="83" customWidth="1"/>
    <col min="7172" max="7172" width="1.28515625" style="83" customWidth="1"/>
    <col min="7173" max="7173" width="13.5703125" style="83" customWidth="1"/>
    <col min="7174" max="7174" width="1.5703125" style="83" customWidth="1"/>
    <col min="7175" max="7175" width="9.28515625" style="83" customWidth="1"/>
    <col min="7176" max="7176" width="1.5703125" style="83" customWidth="1"/>
    <col min="7177" max="7177" width="9.28515625" style="83" customWidth="1"/>
    <col min="7178" max="7178" width="1.5703125" style="83" customWidth="1"/>
    <col min="7179" max="7179" width="13.5703125" style="83" customWidth="1"/>
    <col min="7180" max="7180" width="1.5703125" style="83" customWidth="1"/>
    <col min="7181" max="7181" width="9.28515625" style="83" customWidth="1"/>
    <col min="7182" max="7182" width="1.5703125" style="83" customWidth="1"/>
    <col min="7183" max="7183" width="9.28515625" style="83" customWidth="1"/>
    <col min="7184" max="7184" width="1.5703125" style="83" customWidth="1"/>
    <col min="7185" max="7185" width="13.5703125" style="83" customWidth="1"/>
    <col min="7186" max="7186" width="1.5703125" style="83" customWidth="1"/>
    <col min="7187" max="7187" width="13.5703125" style="83" customWidth="1"/>
    <col min="7188" max="7188" width="1.5703125" style="83" customWidth="1"/>
    <col min="7189" max="7189" width="11" style="83" customWidth="1"/>
    <col min="7190" max="7190" width="1.5703125" style="83" customWidth="1"/>
    <col min="7191" max="7191" width="11" style="83" customWidth="1"/>
    <col min="7192" max="7192" width="1.5703125" style="83" customWidth="1"/>
    <col min="7193" max="7193" width="11" style="83" customWidth="1"/>
    <col min="7194" max="7194" width="1.5703125" style="83" customWidth="1"/>
    <col min="7195" max="7195" width="10.140625" style="83" customWidth="1"/>
    <col min="7196" max="7197" width="2.42578125" style="83" customWidth="1"/>
    <col min="7198" max="7198" width="14.42578125" style="83" customWidth="1"/>
    <col min="7199" max="7199" width="1.5703125" style="83" customWidth="1"/>
    <col min="7200" max="7200" width="14.42578125" style="83" customWidth="1"/>
    <col min="7201" max="7201" width="1.5703125" style="83" customWidth="1"/>
    <col min="7202" max="7202" width="9.28515625" style="83" customWidth="1"/>
    <col min="7203" max="7203" width="1.5703125" style="83" customWidth="1"/>
    <col min="7204" max="7204" width="9.28515625" style="83" customWidth="1"/>
    <col min="7205" max="7205" width="2.42578125" style="83" customWidth="1"/>
    <col min="7206" max="7206" width="14.42578125" style="83" customWidth="1"/>
    <col min="7207" max="7207" width="2.42578125" style="83" customWidth="1"/>
    <col min="7208" max="7208" width="14.42578125" style="83" customWidth="1"/>
    <col min="7209" max="7209" width="1.5703125" style="83" customWidth="1"/>
    <col min="7210" max="7210" width="11" style="83" customWidth="1"/>
    <col min="7211" max="7211" width="2.42578125" style="83" customWidth="1"/>
    <col min="7212" max="7212" width="12.7109375" style="83"/>
    <col min="7213" max="7213" width="1.5703125" style="83" customWidth="1"/>
    <col min="7214" max="7214" width="10.140625" style="83" customWidth="1"/>
    <col min="7215" max="7215" width="2.42578125" style="83" customWidth="1"/>
    <col min="7216" max="7216" width="12.7109375" style="83"/>
    <col min="7217" max="7217" width="1.5703125" style="83" customWidth="1"/>
    <col min="7218" max="7218" width="10.140625" style="83" customWidth="1"/>
    <col min="7219" max="7219" width="2.42578125" style="83" customWidth="1"/>
    <col min="7220" max="7220" width="13.5703125" style="83" customWidth="1"/>
    <col min="7221" max="7221" width="2.42578125" style="83" customWidth="1"/>
    <col min="7222" max="7222" width="5" style="83" customWidth="1"/>
    <col min="7223" max="7223" width="1.5703125" style="83" customWidth="1"/>
    <col min="7224" max="7230" width="0" style="83" hidden="1" customWidth="1"/>
    <col min="7231" max="7424" width="12.7109375" style="83"/>
    <col min="7425" max="7425" width="5" style="83" customWidth="1"/>
    <col min="7426" max="7426" width="1.28515625" style="83" customWidth="1"/>
    <col min="7427" max="7427" width="17.85546875" style="83" customWidth="1"/>
    <col min="7428" max="7428" width="1.28515625" style="83" customWidth="1"/>
    <col min="7429" max="7429" width="13.5703125" style="83" customWidth="1"/>
    <col min="7430" max="7430" width="1.5703125" style="83" customWidth="1"/>
    <col min="7431" max="7431" width="9.28515625" style="83" customWidth="1"/>
    <col min="7432" max="7432" width="1.5703125" style="83" customWidth="1"/>
    <col min="7433" max="7433" width="9.28515625" style="83" customWidth="1"/>
    <col min="7434" max="7434" width="1.5703125" style="83" customWidth="1"/>
    <col min="7435" max="7435" width="13.5703125" style="83" customWidth="1"/>
    <col min="7436" max="7436" width="1.5703125" style="83" customWidth="1"/>
    <col min="7437" max="7437" width="9.28515625" style="83" customWidth="1"/>
    <col min="7438" max="7438" width="1.5703125" style="83" customWidth="1"/>
    <col min="7439" max="7439" width="9.28515625" style="83" customWidth="1"/>
    <col min="7440" max="7440" width="1.5703125" style="83" customWidth="1"/>
    <col min="7441" max="7441" width="13.5703125" style="83" customWidth="1"/>
    <col min="7442" max="7442" width="1.5703125" style="83" customWidth="1"/>
    <col min="7443" max="7443" width="13.5703125" style="83" customWidth="1"/>
    <col min="7444" max="7444" width="1.5703125" style="83" customWidth="1"/>
    <col min="7445" max="7445" width="11" style="83" customWidth="1"/>
    <col min="7446" max="7446" width="1.5703125" style="83" customWidth="1"/>
    <col min="7447" max="7447" width="11" style="83" customWidth="1"/>
    <col min="7448" max="7448" width="1.5703125" style="83" customWidth="1"/>
    <col min="7449" max="7449" width="11" style="83" customWidth="1"/>
    <col min="7450" max="7450" width="1.5703125" style="83" customWidth="1"/>
    <col min="7451" max="7451" width="10.140625" style="83" customWidth="1"/>
    <col min="7452" max="7453" width="2.42578125" style="83" customWidth="1"/>
    <col min="7454" max="7454" width="14.42578125" style="83" customWidth="1"/>
    <col min="7455" max="7455" width="1.5703125" style="83" customWidth="1"/>
    <col min="7456" max="7456" width="14.42578125" style="83" customWidth="1"/>
    <col min="7457" max="7457" width="1.5703125" style="83" customWidth="1"/>
    <col min="7458" max="7458" width="9.28515625" style="83" customWidth="1"/>
    <col min="7459" max="7459" width="1.5703125" style="83" customWidth="1"/>
    <col min="7460" max="7460" width="9.28515625" style="83" customWidth="1"/>
    <col min="7461" max="7461" width="2.42578125" style="83" customWidth="1"/>
    <col min="7462" max="7462" width="14.42578125" style="83" customWidth="1"/>
    <col min="7463" max="7463" width="2.42578125" style="83" customWidth="1"/>
    <col min="7464" max="7464" width="14.42578125" style="83" customWidth="1"/>
    <col min="7465" max="7465" width="1.5703125" style="83" customWidth="1"/>
    <col min="7466" max="7466" width="11" style="83" customWidth="1"/>
    <col min="7467" max="7467" width="2.42578125" style="83" customWidth="1"/>
    <col min="7468" max="7468" width="12.7109375" style="83"/>
    <col min="7469" max="7469" width="1.5703125" style="83" customWidth="1"/>
    <col min="7470" max="7470" width="10.140625" style="83" customWidth="1"/>
    <col min="7471" max="7471" width="2.42578125" style="83" customWidth="1"/>
    <col min="7472" max="7472" width="12.7109375" style="83"/>
    <col min="7473" max="7473" width="1.5703125" style="83" customWidth="1"/>
    <col min="7474" max="7474" width="10.140625" style="83" customWidth="1"/>
    <col min="7475" max="7475" width="2.42578125" style="83" customWidth="1"/>
    <col min="7476" max="7476" width="13.5703125" style="83" customWidth="1"/>
    <col min="7477" max="7477" width="2.42578125" style="83" customWidth="1"/>
    <col min="7478" max="7478" width="5" style="83" customWidth="1"/>
    <col min="7479" max="7479" width="1.5703125" style="83" customWidth="1"/>
    <col min="7480" max="7486" width="0" style="83" hidden="1" customWidth="1"/>
    <col min="7487" max="7680" width="12.7109375" style="83"/>
    <col min="7681" max="7681" width="5" style="83" customWidth="1"/>
    <col min="7682" max="7682" width="1.28515625" style="83" customWidth="1"/>
    <col min="7683" max="7683" width="17.85546875" style="83" customWidth="1"/>
    <col min="7684" max="7684" width="1.28515625" style="83" customWidth="1"/>
    <col min="7685" max="7685" width="13.5703125" style="83" customWidth="1"/>
    <col min="7686" max="7686" width="1.5703125" style="83" customWidth="1"/>
    <col min="7687" max="7687" width="9.28515625" style="83" customWidth="1"/>
    <col min="7688" max="7688" width="1.5703125" style="83" customWidth="1"/>
    <col min="7689" max="7689" width="9.28515625" style="83" customWidth="1"/>
    <col min="7690" max="7690" width="1.5703125" style="83" customWidth="1"/>
    <col min="7691" max="7691" width="13.5703125" style="83" customWidth="1"/>
    <col min="7692" max="7692" width="1.5703125" style="83" customWidth="1"/>
    <col min="7693" max="7693" width="9.28515625" style="83" customWidth="1"/>
    <col min="7694" max="7694" width="1.5703125" style="83" customWidth="1"/>
    <col min="7695" max="7695" width="9.28515625" style="83" customWidth="1"/>
    <col min="7696" max="7696" width="1.5703125" style="83" customWidth="1"/>
    <col min="7697" max="7697" width="13.5703125" style="83" customWidth="1"/>
    <col min="7698" max="7698" width="1.5703125" style="83" customWidth="1"/>
    <col min="7699" max="7699" width="13.5703125" style="83" customWidth="1"/>
    <col min="7700" max="7700" width="1.5703125" style="83" customWidth="1"/>
    <col min="7701" max="7701" width="11" style="83" customWidth="1"/>
    <col min="7702" max="7702" width="1.5703125" style="83" customWidth="1"/>
    <col min="7703" max="7703" width="11" style="83" customWidth="1"/>
    <col min="7704" max="7704" width="1.5703125" style="83" customWidth="1"/>
    <col min="7705" max="7705" width="11" style="83" customWidth="1"/>
    <col min="7706" max="7706" width="1.5703125" style="83" customWidth="1"/>
    <col min="7707" max="7707" width="10.140625" style="83" customWidth="1"/>
    <col min="7708" max="7709" width="2.42578125" style="83" customWidth="1"/>
    <col min="7710" max="7710" width="14.42578125" style="83" customWidth="1"/>
    <col min="7711" max="7711" width="1.5703125" style="83" customWidth="1"/>
    <col min="7712" max="7712" width="14.42578125" style="83" customWidth="1"/>
    <col min="7713" max="7713" width="1.5703125" style="83" customWidth="1"/>
    <col min="7714" max="7714" width="9.28515625" style="83" customWidth="1"/>
    <col min="7715" max="7715" width="1.5703125" style="83" customWidth="1"/>
    <col min="7716" max="7716" width="9.28515625" style="83" customWidth="1"/>
    <col min="7717" max="7717" width="2.42578125" style="83" customWidth="1"/>
    <col min="7718" max="7718" width="14.42578125" style="83" customWidth="1"/>
    <col min="7719" max="7719" width="2.42578125" style="83" customWidth="1"/>
    <col min="7720" max="7720" width="14.42578125" style="83" customWidth="1"/>
    <col min="7721" max="7721" width="1.5703125" style="83" customWidth="1"/>
    <col min="7722" max="7722" width="11" style="83" customWidth="1"/>
    <col min="7723" max="7723" width="2.42578125" style="83" customWidth="1"/>
    <col min="7724" max="7724" width="12.7109375" style="83"/>
    <col min="7725" max="7725" width="1.5703125" style="83" customWidth="1"/>
    <col min="7726" max="7726" width="10.140625" style="83" customWidth="1"/>
    <col min="7727" max="7727" width="2.42578125" style="83" customWidth="1"/>
    <col min="7728" max="7728" width="12.7109375" style="83"/>
    <col min="7729" max="7729" width="1.5703125" style="83" customWidth="1"/>
    <col min="7730" max="7730" width="10.140625" style="83" customWidth="1"/>
    <col min="7731" max="7731" width="2.42578125" style="83" customWidth="1"/>
    <col min="7732" max="7732" width="13.5703125" style="83" customWidth="1"/>
    <col min="7733" max="7733" width="2.42578125" style="83" customWidth="1"/>
    <col min="7734" max="7734" width="5" style="83" customWidth="1"/>
    <col min="7735" max="7735" width="1.5703125" style="83" customWidth="1"/>
    <col min="7736" max="7742" width="0" style="83" hidden="1" customWidth="1"/>
    <col min="7743" max="7936" width="12.7109375" style="83"/>
    <col min="7937" max="7937" width="5" style="83" customWidth="1"/>
    <col min="7938" max="7938" width="1.28515625" style="83" customWidth="1"/>
    <col min="7939" max="7939" width="17.85546875" style="83" customWidth="1"/>
    <col min="7940" max="7940" width="1.28515625" style="83" customWidth="1"/>
    <col min="7941" max="7941" width="13.5703125" style="83" customWidth="1"/>
    <col min="7942" max="7942" width="1.5703125" style="83" customWidth="1"/>
    <col min="7943" max="7943" width="9.28515625" style="83" customWidth="1"/>
    <col min="7944" max="7944" width="1.5703125" style="83" customWidth="1"/>
    <col min="7945" max="7945" width="9.28515625" style="83" customWidth="1"/>
    <col min="7946" max="7946" width="1.5703125" style="83" customWidth="1"/>
    <col min="7947" max="7947" width="13.5703125" style="83" customWidth="1"/>
    <col min="7948" max="7948" width="1.5703125" style="83" customWidth="1"/>
    <col min="7949" max="7949" width="9.28515625" style="83" customWidth="1"/>
    <col min="7950" max="7950" width="1.5703125" style="83" customWidth="1"/>
    <col min="7951" max="7951" width="9.28515625" style="83" customWidth="1"/>
    <col min="7952" max="7952" width="1.5703125" style="83" customWidth="1"/>
    <col min="7953" max="7953" width="13.5703125" style="83" customWidth="1"/>
    <col min="7954" max="7954" width="1.5703125" style="83" customWidth="1"/>
    <col min="7955" max="7955" width="13.5703125" style="83" customWidth="1"/>
    <col min="7956" max="7956" width="1.5703125" style="83" customWidth="1"/>
    <col min="7957" max="7957" width="11" style="83" customWidth="1"/>
    <col min="7958" max="7958" width="1.5703125" style="83" customWidth="1"/>
    <col min="7959" max="7959" width="11" style="83" customWidth="1"/>
    <col min="7960" max="7960" width="1.5703125" style="83" customWidth="1"/>
    <col min="7961" max="7961" width="11" style="83" customWidth="1"/>
    <col min="7962" max="7962" width="1.5703125" style="83" customWidth="1"/>
    <col min="7963" max="7963" width="10.140625" style="83" customWidth="1"/>
    <col min="7964" max="7965" width="2.42578125" style="83" customWidth="1"/>
    <col min="7966" max="7966" width="14.42578125" style="83" customWidth="1"/>
    <col min="7967" max="7967" width="1.5703125" style="83" customWidth="1"/>
    <col min="7968" max="7968" width="14.42578125" style="83" customWidth="1"/>
    <col min="7969" max="7969" width="1.5703125" style="83" customWidth="1"/>
    <col min="7970" max="7970" width="9.28515625" style="83" customWidth="1"/>
    <col min="7971" max="7971" width="1.5703125" style="83" customWidth="1"/>
    <col min="7972" max="7972" width="9.28515625" style="83" customWidth="1"/>
    <col min="7973" max="7973" width="2.42578125" style="83" customWidth="1"/>
    <col min="7974" max="7974" width="14.42578125" style="83" customWidth="1"/>
    <col min="7975" max="7975" width="2.42578125" style="83" customWidth="1"/>
    <col min="7976" max="7976" width="14.42578125" style="83" customWidth="1"/>
    <col min="7977" max="7977" width="1.5703125" style="83" customWidth="1"/>
    <col min="7978" max="7978" width="11" style="83" customWidth="1"/>
    <col min="7979" max="7979" width="2.42578125" style="83" customWidth="1"/>
    <col min="7980" max="7980" width="12.7109375" style="83"/>
    <col min="7981" max="7981" width="1.5703125" style="83" customWidth="1"/>
    <col min="7982" max="7982" width="10.140625" style="83" customWidth="1"/>
    <col min="7983" max="7983" width="2.42578125" style="83" customWidth="1"/>
    <col min="7984" max="7984" width="12.7109375" style="83"/>
    <col min="7985" max="7985" width="1.5703125" style="83" customWidth="1"/>
    <col min="7986" max="7986" width="10.140625" style="83" customWidth="1"/>
    <col min="7987" max="7987" width="2.42578125" style="83" customWidth="1"/>
    <col min="7988" max="7988" width="13.5703125" style="83" customWidth="1"/>
    <col min="7989" max="7989" width="2.42578125" style="83" customWidth="1"/>
    <col min="7990" max="7990" width="5" style="83" customWidth="1"/>
    <col min="7991" max="7991" width="1.5703125" style="83" customWidth="1"/>
    <col min="7992" max="7998" width="0" style="83" hidden="1" customWidth="1"/>
    <col min="7999" max="8192" width="12.7109375" style="83"/>
    <col min="8193" max="8193" width="5" style="83" customWidth="1"/>
    <col min="8194" max="8194" width="1.28515625" style="83" customWidth="1"/>
    <col min="8195" max="8195" width="17.85546875" style="83" customWidth="1"/>
    <col min="8196" max="8196" width="1.28515625" style="83" customWidth="1"/>
    <col min="8197" max="8197" width="13.5703125" style="83" customWidth="1"/>
    <col min="8198" max="8198" width="1.5703125" style="83" customWidth="1"/>
    <col min="8199" max="8199" width="9.28515625" style="83" customWidth="1"/>
    <col min="8200" max="8200" width="1.5703125" style="83" customWidth="1"/>
    <col min="8201" max="8201" width="9.28515625" style="83" customWidth="1"/>
    <col min="8202" max="8202" width="1.5703125" style="83" customWidth="1"/>
    <col min="8203" max="8203" width="13.5703125" style="83" customWidth="1"/>
    <col min="8204" max="8204" width="1.5703125" style="83" customWidth="1"/>
    <col min="8205" max="8205" width="9.28515625" style="83" customWidth="1"/>
    <col min="8206" max="8206" width="1.5703125" style="83" customWidth="1"/>
    <col min="8207" max="8207" width="9.28515625" style="83" customWidth="1"/>
    <col min="8208" max="8208" width="1.5703125" style="83" customWidth="1"/>
    <col min="8209" max="8209" width="13.5703125" style="83" customWidth="1"/>
    <col min="8210" max="8210" width="1.5703125" style="83" customWidth="1"/>
    <col min="8211" max="8211" width="13.5703125" style="83" customWidth="1"/>
    <col min="8212" max="8212" width="1.5703125" style="83" customWidth="1"/>
    <col min="8213" max="8213" width="11" style="83" customWidth="1"/>
    <col min="8214" max="8214" width="1.5703125" style="83" customWidth="1"/>
    <col min="8215" max="8215" width="11" style="83" customWidth="1"/>
    <col min="8216" max="8216" width="1.5703125" style="83" customWidth="1"/>
    <col min="8217" max="8217" width="11" style="83" customWidth="1"/>
    <col min="8218" max="8218" width="1.5703125" style="83" customWidth="1"/>
    <col min="8219" max="8219" width="10.140625" style="83" customWidth="1"/>
    <col min="8220" max="8221" width="2.42578125" style="83" customWidth="1"/>
    <col min="8222" max="8222" width="14.42578125" style="83" customWidth="1"/>
    <col min="8223" max="8223" width="1.5703125" style="83" customWidth="1"/>
    <col min="8224" max="8224" width="14.42578125" style="83" customWidth="1"/>
    <col min="8225" max="8225" width="1.5703125" style="83" customWidth="1"/>
    <col min="8226" max="8226" width="9.28515625" style="83" customWidth="1"/>
    <col min="8227" max="8227" width="1.5703125" style="83" customWidth="1"/>
    <col min="8228" max="8228" width="9.28515625" style="83" customWidth="1"/>
    <col min="8229" max="8229" width="2.42578125" style="83" customWidth="1"/>
    <col min="8230" max="8230" width="14.42578125" style="83" customWidth="1"/>
    <col min="8231" max="8231" width="2.42578125" style="83" customWidth="1"/>
    <col min="8232" max="8232" width="14.42578125" style="83" customWidth="1"/>
    <col min="8233" max="8233" width="1.5703125" style="83" customWidth="1"/>
    <col min="8234" max="8234" width="11" style="83" customWidth="1"/>
    <col min="8235" max="8235" width="2.42578125" style="83" customWidth="1"/>
    <col min="8236" max="8236" width="12.7109375" style="83"/>
    <col min="8237" max="8237" width="1.5703125" style="83" customWidth="1"/>
    <col min="8238" max="8238" width="10.140625" style="83" customWidth="1"/>
    <col min="8239" max="8239" width="2.42578125" style="83" customWidth="1"/>
    <col min="8240" max="8240" width="12.7109375" style="83"/>
    <col min="8241" max="8241" width="1.5703125" style="83" customWidth="1"/>
    <col min="8242" max="8242" width="10.140625" style="83" customWidth="1"/>
    <col min="8243" max="8243" width="2.42578125" style="83" customWidth="1"/>
    <col min="8244" max="8244" width="13.5703125" style="83" customWidth="1"/>
    <col min="8245" max="8245" width="2.42578125" style="83" customWidth="1"/>
    <col min="8246" max="8246" width="5" style="83" customWidth="1"/>
    <col min="8247" max="8247" width="1.5703125" style="83" customWidth="1"/>
    <col min="8248" max="8254" width="0" style="83" hidden="1" customWidth="1"/>
    <col min="8255" max="8448" width="12.7109375" style="83"/>
    <col min="8449" max="8449" width="5" style="83" customWidth="1"/>
    <col min="8450" max="8450" width="1.28515625" style="83" customWidth="1"/>
    <col min="8451" max="8451" width="17.85546875" style="83" customWidth="1"/>
    <col min="8452" max="8452" width="1.28515625" style="83" customWidth="1"/>
    <col min="8453" max="8453" width="13.5703125" style="83" customWidth="1"/>
    <col min="8454" max="8454" width="1.5703125" style="83" customWidth="1"/>
    <col min="8455" max="8455" width="9.28515625" style="83" customWidth="1"/>
    <col min="8456" max="8456" width="1.5703125" style="83" customWidth="1"/>
    <col min="8457" max="8457" width="9.28515625" style="83" customWidth="1"/>
    <col min="8458" max="8458" width="1.5703125" style="83" customWidth="1"/>
    <col min="8459" max="8459" width="13.5703125" style="83" customWidth="1"/>
    <col min="8460" max="8460" width="1.5703125" style="83" customWidth="1"/>
    <col min="8461" max="8461" width="9.28515625" style="83" customWidth="1"/>
    <col min="8462" max="8462" width="1.5703125" style="83" customWidth="1"/>
    <col min="8463" max="8463" width="9.28515625" style="83" customWidth="1"/>
    <col min="8464" max="8464" width="1.5703125" style="83" customWidth="1"/>
    <col min="8465" max="8465" width="13.5703125" style="83" customWidth="1"/>
    <col min="8466" max="8466" width="1.5703125" style="83" customWidth="1"/>
    <col min="8467" max="8467" width="13.5703125" style="83" customWidth="1"/>
    <col min="8468" max="8468" width="1.5703125" style="83" customWidth="1"/>
    <col min="8469" max="8469" width="11" style="83" customWidth="1"/>
    <col min="8470" max="8470" width="1.5703125" style="83" customWidth="1"/>
    <col min="8471" max="8471" width="11" style="83" customWidth="1"/>
    <col min="8472" max="8472" width="1.5703125" style="83" customWidth="1"/>
    <col min="8473" max="8473" width="11" style="83" customWidth="1"/>
    <col min="8474" max="8474" width="1.5703125" style="83" customWidth="1"/>
    <col min="8475" max="8475" width="10.140625" style="83" customWidth="1"/>
    <col min="8476" max="8477" width="2.42578125" style="83" customWidth="1"/>
    <col min="8478" max="8478" width="14.42578125" style="83" customWidth="1"/>
    <col min="8479" max="8479" width="1.5703125" style="83" customWidth="1"/>
    <col min="8480" max="8480" width="14.42578125" style="83" customWidth="1"/>
    <col min="8481" max="8481" width="1.5703125" style="83" customWidth="1"/>
    <col min="8482" max="8482" width="9.28515625" style="83" customWidth="1"/>
    <col min="8483" max="8483" width="1.5703125" style="83" customWidth="1"/>
    <col min="8484" max="8484" width="9.28515625" style="83" customWidth="1"/>
    <col min="8485" max="8485" width="2.42578125" style="83" customWidth="1"/>
    <col min="8486" max="8486" width="14.42578125" style="83" customWidth="1"/>
    <col min="8487" max="8487" width="2.42578125" style="83" customWidth="1"/>
    <col min="8488" max="8488" width="14.42578125" style="83" customWidth="1"/>
    <col min="8489" max="8489" width="1.5703125" style="83" customWidth="1"/>
    <col min="8490" max="8490" width="11" style="83" customWidth="1"/>
    <col min="8491" max="8491" width="2.42578125" style="83" customWidth="1"/>
    <col min="8492" max="8492" width="12.7109375" style="83"/>
    <col min="8493" max="8493" width="1.5703125" style="83" customWidth="1"/>
    <col min="8494" max="8494" width="10.140625" style="83" customWidth="1"/>
    <col min="8495" max="8495" width="2.42578125" style="83" customWidth="1"/>
    <col min="8496" max="8496" width="12.7109375" style="83"/>
    <col min="8497" max="8497" width="1.5703125" style="83" customWidth="1"/>
    <col min="8498" max="8498" width="10.140625" style="83" customWidth="1"/>
    <col min="8499" max="8499" width="2.42578125" style="83" customWidth="1"/>
    <col min="8500" max="8500" width="13.5703125" style="83" customWidth="1"/>
    <col min="8501" max="8501" width="2.42578125" style="83" customWidth="1"/>
    <col min="8502" max="8502" width="5" style="83" customWidth="1"/>
    <col min="8503" max="8503" width="1.5703125" style="83" customWidth="1"/>
    <col min="8504" max="8510" width="0" style="83" hidden="1" customWidth="1"/>
    <col min="8511" max="8704" width="12.7109375" style="83"/>
    <col min="8705" max="8705" width="5" style="83" customWidth="1"/>
    <col min="8706" max="8706" width="1.28515625" style="83" customWidth="1"/>
    <col min="8707" max="8707" width="17.85546875" style="83" customWidth="1"/>
    <col min="8708" max="8708" width="1.28515625" style="83" customWidth="1"/>
    <col min="8709" max="8709" width="13.5703125" style="83" customWidth="1"/>
    <col min="8710" max="8710" width="1.5703125" style="83" customWidth="1"/>
    <col min="8711" max="8711" width="9.28515625" style="83" customWidth="1"/>
    <col min="8712" max="8712" width="1.5703125" style="83" customWidth="1"/>
    <col min="8713" max="8713" width="9.28515625" style="83" customWidth="1"/>
    <col min="8714" max="8714" width="1.5703125" style="83" customWidth="1"/>
    <col min="8715" max="8715" width="13.5703125" style="83" customWidth="1"/>
    <col min="8716" max="8716" width="1.5703125" style="83" customWidth="1"/>
    <col min="8717" max="8717" width="9.28515625" style="83" customWidth="1"/>
    <col min="8718" max="8718" width="1.5703125" style="83" customWidth="1"/>
    <col min="8719" max="8719" width="9.28515625" style="83" customWidth="1"/>
    <col min="8720" max="8720" width="1.5703125" style="83" customWidth="1"/>
    <col min="8721" max="8721" width="13.5703125" style="83" customWidth="1"/>
    <col min="8722" max="8722" width="1.5703125" style="83" customWidth="1"/>
    <col min="8723" max="8723" width="13.5703125" style="83" customWidth="1"/>
    <col min="8724" max="8724" width="1.5703125" style="83" customWidth="1"/>
    <col min="8725" max="8725" width="11" style="83" customWidth="1"/>
    <col min="8726" max="8726" width="1.5703125" style="83" customWidth="1"/>
    <col min="8727" max="8727" width="11" style="83" customWidth="1"/>
    <col min="8728" max="8728" width="1.5703125" style="83" customWidth="1"/>
    <col min="8729" max="8729" width="11" style="83" customWidth="1"/>
    <col min="8730" max="8730" width="1.5703125" style="83" customWidth="1"/>
    <col min="8731" max="8731" width="10.140625" style="83" customWidth="1"/>
    <col min="8732" max="8733" width="2.42578125" style="83" customWidth="1"/>
    <col min="8734" max="8734" width="14.42578125" style="83" customWidth="1"/>
    <col min="8735" max="8735" width="1.5703125" style="83" customWidth="1"/>
    <col min="8736" max="8736" width="14.42578125" style="83" customWidth="1"/>
    <col min="8737" max="8737" width="1.5703125" style="83" customWidth="1"/>
    <col min="8738" max="8738" width="9.28515625" style="83" customWidth="1"/>
    <col min="8739" max="8739" width="1.5703125" style="83" customWidth="1"/>
    <col min="8740" max="8740" width="9.28515625" style="83" customWidth="1"/>
    <col min="8741" max="8741" width="2.42578125" style="83" customWidth="1"/>
    <col min="8742" max="8742" width="14.42578125" style="83" customWidth="1"/>
    <col min="8743" max="8743" width="2.42578125" style="83" customWidth="1"/>
    <col min="8744" max="8744" width="14.42578125" style="83" customWidth="1"/>
    <col min="8745" max="8745" width="1.5703125" style="83" customWidth="1"/>
    <col min="8746" max="8746" width="11" style="83" customWidth="1"/>
    <col min="8747" max="8747" width="2.42578125" style="83" customWidth="1"/>
    <col min="8748" max="8748" width="12.7109375" style="83"/>
    <col min="8749" max="8749" width="1.5703125" style="83" customWidth="1"/>
    <col min="8750" max="8750" width="10.140625" style="83" customWidth="1"/>
    <col min="8751" max="8751" width="2.42578125" style="83" customWidth="1"/>
    <col min="8752" max="8752" width="12.7109375" style="83"/>
    <col min="8753" max="8753" width="1.5703125" style="83" customWidth="1"/>
    <col min="8754" max="8754" width="10.140625" style="83" customWidth="1"/>
    <col min="8755" max="8755" width="2.42578125" style="83" customWidth="1"/>
    <col min="8756" max="8756" width="13.5703125" style="83" customWidth="1"/>
    <col min="8757" max="8757" width="2.42578125" style="83" customWidth="1"/>
    <col min="8758" max="8758" width="5" style="83" customWidth="1"/>
    <col min="8759" max="8759" width="1.5703125" style="83" customWidth="1"/>
    <col min="8760" max="8766" width="0" style="83" hidden="1" customWidth="1"/>
    <col min="8767" max="8960" width="12.7109375" style="83"/>
    <col min="8961" max="8961" width="5" style="83" customWidth="1"/>
    <col min="8962" max="8962" width="1.28515625" style="83" customWidth="1"/>
    <col min="8963" max="8963" width="17.85546875" style="83" customWidth="1"/>
    <col min="8964" max="8964" width="1.28515625" style="83" customWidth="1"/>
    <col min="8965" max="8965" width="13.5703125" style="83" customWidth="1"/>
    <col min="8966" max="8966" width="1.5703125" style="83" customWidth="1"/>
    <col min="8967" max="8967" width="9.28515625" style="83" customWidth="1"/>
    <col min="8968" max="8968" width="1.5703125" style="83" customWidth="1"/>
    <col min="8969" max="8969" width="9.28515625" style="83" customWidth="1"/>
    <col min="8970" max="8970" width="1.5703125" style="83" customWidth="1"/>
    <col min="8971" max="8971" width="13.5703125" style="83" customWidth="1"/>
    <col min="8972" max="8972" width="1.5703125" style="83" customWidth="1"/>
    <col min="8973" max="8973" width="9.28515625" style="83" customWidth="1"/>
    <col min="8974" max="8974" width="1.5703125" style="83" customWidth="1"/>
    <col min="8975" max="8975" width="9.28515625" style="83" customWidth="1"/>
    <col min="8976" max="8976" width="1.5703125" style="83" customWidth="1"/>
    <col min="8977" max="8977" width="13.5703125" style="83" customWidth="1"/>
    <col min="8978" max="8978" width="1.5703125" style="83" customWidth="1"/>
    <col min="8979" max="8979" width="13.5703125" style="83" customWidth="1"/>
    <col min="8980" max="8980" width="1.5703125" style="83" customWidth="1"/>
    <col min="8981" max="8981" width="11" style="83" customWidth="1"/>
    <col min="8982" max="8982" width="1.5703125" style="83" customWidth="1"/>
    <col min="8983" max="8983" width="11" style="83" customWidth="1"/>
    <col min="8984" max="8984" width="1.5703125" style="83" customWidth="1"/>
    <col min="8985" max="8985" width="11" style="83" customWidth="1"/>
    <col min="8986" max="8986" width="1.5703125" style="83" customWidth="1"/>
    <col min="8987" max="8987" width="10.140625" style="83" customWidth="1"/>
    <col min="8988" max="8989" width="2.42578125" style="83" customWidth="1"/>
    <col min="8990" max="8990" width="14.42578125" style="83" customWidth="1"/>
    <col min="8991" max="8991" width="1.5703125" style="83" customWidth="1"/>
    <col min="8992" max="8992" width="14.42578125" style="83" customWidth="1"/>
    <col min="8993" max="8993" width="1.5703125" style="83" customWidth="1"/>
    <col min="8994" max="8994" width="9.28515625" style="83" customWidth="1"/>
    <col min="8995" max="8995" width="1.5703125" style="83" customWidth="1"/>
    <col min="8996" max="8996" width="9.28515625" style="83" customWidth="1"/>
    <col min="8997" max="8997" width="2.42578125" style="83" customWidth="1"/>
    <col min="8998" max="8998" width="14.42578125" style="83" customWidth="1"/>
    <col min="8999" max="8999" width="2.42578125" style="83" customWidth="1"/>
    <col min="9000" max="9000" width="14.42578125" style="83" customWidth="1"/>
    <col min="9001" max="9001" width="1.5703125" style="83" customWidth="1"/>
    <col min="9002" max="9002" width="11" style="83" customWidth="1"/>
    <col min="9003" max="9003" width="2.42578125" style="83" customWidth="1"/>
    <col min="9004" max="9004" width="12.7109375" style="83"/>
    <col min="9005" max="9005" width="1.5703125" style="83" customWidth="1"/>
    <col min="9006" max="9006" width="10.140625" style="83" customWidth="1"/>
    <col min="9007" max="9007" width="2.42578125" style="83" customWidth="1"/>
    <col min="9008" max="9008" width="12.7109375" style="83"/>
    <col min="9009" max="9009" width="1.5703125" style="83" customWidth="1"/>
    <col min="9010" max="9010" width="10.140625" style="83" customWidth="1"/>
    <col min="9011" max="9011" width="2.42578125" style="83" customWidth="1"/>
    <col min="9012" max="9012" width="13.5703125" style="83" customWidth="1"/>
    <col min="9013" max="9013" width="2.42578125" style="83" customWidth="1"/>
    <col min="9014" max="9014" width="5" style="83" customWidth="1"/>
    <col min="9015" max="9015" width="1.5703125" style="83" customWidth="1"/>
    <col min="9016" max="9022" width="0" style="83" hidden="1" customWidth="1"/>
    <col min="9023" max="9216" width="12.7109375" style="83"/>
    <col min="9217" max="9217" width="5" style="83" customWidth="1"/>
    <col min="9218" max="9218" width="1.28515625" style="83" customWidth="1"/>
    <col min="9219" max="9219" width="17.85546875" style="83" customWidth="1"/>
    <col min="9220" max="9220" width="1.28515625" style="83" customWidth="1"/>
    <col min="9221" max="9221" width="13.5703125" style="83" customWidth="1"/>
    <col min="9222" max="9222" width="1.5703125" style="83" customWidth="1"/>
    <col min="9223" max="9223" width="9.28515625" style="83" customWidth="1"/>
    <col min="9224" max="9224" width="1.5703125" style="83" customWidth="1"/>
    <col min="9225" max="9225" width="9.28515625" style="83" customWidth="1"/>
    <col min="9226" max="9226" width="1.5703125" style="83" customWidth="1"/>
    <col min="9227" max="9227" width="13.5703125" style="83" customWidth="1"/>
    <col min="9228" max="9228" width="1.5703125" style="83" customWidth="1"/>
    <col min="9229" max="9229" width="9.28515625" style="83" customWidth="1"/>
    <col min="9230" max="9230" width="1.5703125" style="83" customWidth="1"/>
    <col min="9231" max="9231" width="9.28515625" style="83" customWidth="1"/>
    <col min="9232" max="9232" width="1.5703125" style="83" customWidth="1"/>
    <col min="9233" max="9233" width="13.5703125" style="83" customWidth="1"/>
    <col min="9234" max="9234" width="1.5703125" style="83" customWidth="1"/>
    <col min="9235" max="9235" width="13.5703125" style="83" customWidth="1"/>
    <col min="9236" max="9236" width="1.5703125" style="83" customWidth="1"/>
    <col min="9237" max="9237" width="11" style="83" customWidth="1"/>
    <col min="9238" max="9238" width="1.5703125" style="83" customWidth="1"/>
    <col min="9239" max="9239" width="11" style="83" customWidth="1"/>
    <col min="9240" max="9240" width="1.5703125" style="83" customWidth="1"/>
    <col min="9241" max="9241" width="11" style="83" customWidth="1"/>
    <col min="9242" max="9242" width="1.5703125" style="83" customWidth="1"/>
    <col min="9243" max="9243" width="10.140625" style="83" customWidth="1"/>
    <col min="9244" max="9245" width="2.42578125" style="83" customWidth="1"/>
    <col min="9246" max="9246" width="14.42578125" style="83" customWidth="1"/>
    <col min="9247" max="9247" width="1.5703125" style="83" customWidth="1"/>
    <col min="9248" max="9248" width="14.42578125" style="83" customWidth="1"/>
    <col min="9249" max="9249" width="1.5703125" style="83" customWidth="1"/>
    <col min="9250" max="9250" width="9.28515625" style="83" customWidth="1"/>
    <col min="9251" max="9251" width="1.5703125" style="83" customWidth="1"/>
    <col min="9252" max="9252" width="9.28515625" style="83" customWidth="1"/>
    <col min="9253" max="9253" width="2.42578125" style="83" customWidth="1"/>
    <col min="9254" max="9254" width="14.42578125" style="83" customWidth="1"/>
    <col min="9255" max="9255" width="2.42578125" style="83" customWidth="1"/>
    <col min="9256" max="9256" width="14.42578125" style="83" customWidth="1"/>
    <col min="9257" max="9257" width="1.5703125" style="83" customWidth="1"/>
    <col min="9258" max="9258" width="11" style="83" customWidth="1"/>
    <col min="9259" max="9259" width="2.42578125" style="83" customWidth="1"/>
    <col min="9260" max="9260" width="12.7109375" style="83"/>
    <col min="9261" max="9261" width="1.5703125" style="83" customWidth="1"/>
    <col min="9262" max="9262" width="10.140625" style="83" customWidth="1"/>
    <col min="9263" max="9263" width="2.42578125" style="83" customWidth="1"/>
    <col min="9264" max="9264" width="12.7109375" style="83"/>
    <col min="9265" max="9265" width="1.5703125" style="83" customWidth="1"/>
    <col min="9266" max="9266" width="10.140625" style="83" customWidth="1"/>
    <col min="9267" max="9267" width="2.42578125" style="83" customWidth="1"/>
    <col min="9268" max="9268" width="13.5703125" style="83" customWidth="1"/>
    <col min="9269" max="9269" width="2.42578125" style="83" customWidth="1"/>
    <col min="9270" max="9270" width="5" style="83" customWidth="1"/>
    <col min="9271" max="9271" width="1.5703125" style="83" customWidth="1"/>
    <col min="9272" max="9278" width="0" style="83" hidden="1" customWidth="1"/>
    <col min="9279" max="9472" width="12.7109375" style="83"/>
    <col min="9473" max="9473" width="5" style="83" customWidth="1"/>
    <col min="9474" max="9474" width="1.28515625" style="83" customWidth="1"/>
    <col min="9475" max="9475" width="17.85546875" style="83" customWidth="1"/>
    <col min="9476" max="9476" width="1.28515625" style="83" customWidth="1"/>
    <col min="9477" max="9477" width="13.5703125" style="83" customWidth="1"/>
    <col min="9478" max="9478" width="1.5703125" style="83" customWidth="1"/>
    <col min="9479" max="9479" width="9.28515625" style="83" customWidth="1"/>
    <col min="9480" max="9480" width="1.5703125" style="83" customWidth="1"/>
    <col min="9481" max="9481" width="9.28515625" style="83" customWidth="1"/>
    <col min="9482" max="9482" width="1.5703125" style="83" customWidth="1"/>
    <col min="9483" max="9483" width="13.5703125" style="83" customWidth="1"/>
    <col min="9484" max="9484" width="1.5703125" style="83" customWidth="1"/>
    <col min="9485" max="9485" width="9.28515625" style="83" customWidth="1"/>
    <col min="9486" max="9486" width="1.5703125" style="83" customWidth="1"/>
    <col min="9487" max="9487" width="9.28515625" style="83" customWidth="1"/>
    <col min="9488" max="9488" width="1.5703125" style="83" customWidth="1"/>
    <col min="9489" max="9489" width="13.5703125" style="83" customWidth="1"/>
    <col min="9490" max="9490" width="1.5703125" style="83" customWidth="1"/>
    <col min="9491" max="9491" width="13.5703125" style="83" customWidth="1"/>
    <col min="9492" max="9492" width="1.5703125" style="83" customWidth="1"/>
    <col min="9493" max="9493" width="11" style="83" customWidth="1"/>
    <col min="9494" max="9494" width="1.5703125" style="83" customWidth="1"/>
    <col min="9495" max="9495" width="11" style="83" customWidth="1"/>
    <col min="9496" max="9496" width="1.5703125" style="83" customWidth="1"/>
    <col min="9497" max="9497" width="11" style="83" customWidth="1"/>
    <col min="9498" max="9498" width="1.5703125" style="83" customWidth="1"/>
    <col min="9499" max="9499" width="10.140625" style="83" customWidth="1"/>
    <col min="9500" max="9501" width="2.42578125" style="83" customWidth="1"/>
    <col min="9502" max="9502" width="14.42578125" style="83" customWidth="1"/>
    <col min="9503" max="9503" width="1.5703125" style="83" customWidth="1"/>
    <col min="9504" max="9504" width="14.42578125" style="83" customWidth="1"/>
    <col min="9505" max="9505" width="1.5703125" style="83" customWidth="1"/>
    <col min="9506" max="9506" width="9.28515625" style="83" customWidth="1"/>
    <col min="9507" max="9507" width="1.5703125" style="83" customWidth="1"/>
    <col min="9508" max="9508" width="9.28515625" style="83" customWidth="1"/>
    <col min="9509" max="9509" width="2.42578125" style="83" customWidth="1"/>
    <col min="9510" max="9510" width="14.42578125" style="83" customWidth="1"/>
    <col min="9511" max="9511" width="2.42578125" style="83" customWidth="1"/>
    <col min="9512" max="9512" width="14.42578125" style="83" customWidth="1"/>
    <col min="9513" max="9513" width="1.5703125" style="83" customWidth="1"/>
    <col min="9514" max="9514" width="11" style="83" customWidth="1"/>
    <col min="9515" max="9515" width="2.42578125" style="83" customWidth="1"/>
    <col min="9516" max="9516" width="12.7109375" style="83"/>
    <col min="9517" max="9517" width="1.5703125" style="83" customWidth="1"/>
    <col min="9518" max="9518" width="10.140625" style="83" customWidth="1"/>
    <col min="9519" max="9519" width="2.42578125" style="83" customWidth="1"/>
    <col min="9520" max="9520" width="12.7109375" style="83"/>
    <col min="9521" max="9521" width="1.5703125" style="83" customWidth="1"/>
    <col min="9522" max="9522" width="10.140625" style="83" customWidth="1"/>
    <col min="9523" max="9523" width="2.42578125" style="83" customWidth="1"/>
    <col min="9524" max="9524" width="13.5703125" style="83" customWidth="1"/>
    <col min="9525" max="9525" width="2.42578125" style="83" customWidth="1"/>
    <col min="9526" max="9526" width="5" style="83" customWidth="1"/>
    <col min="9527" max="9527" width="1.5703125" style="83" customWidth="1"/>
    <col min="9528" max="9534" width="0" style="83" hidden="1" customWidth="1"/>
    <col min="9535" max="9728" width="12.7109375" style="83"/>
    <col min="9729" max="9729" width="5" style="83" customWidth="1"/>
    <col min="9730" max="9730" width="1.28515625" style="83" customWidth="1"/>
    <col min="9731" max="9731" width="17.85546875" style="83" customWidth="1"/>
    <col min="9732" max="9732" width="1.28515625" style="83" customWidth="1"/>
    <col min="9733" max="9733" width="13.5703125" style="83" customWidth="1"/>
    <col min="9734" max="9734" width="1.5703125" style="83" customWidth="1"/>
    <col min="9735" max="9735" width="9.28515625" style="83" customWidth="1"/>
    <col min="9736" max="9736" width="1.5703125" style="83" customWidth="1"/>
    <col min="9737" max="9737" width="9.28515625" style="83" customWidth="1"/>
    <col min="9738" max="9738" width="1.5703125" style="83" customWidth="1"/>
    <col min="9739" max="9739" width="13.5703125" style="83" customWidth="1"/>
    <col min="9740" max="9740" width="1.5703125" style="83" customWidth="1"/>
    <col min="9741" max="9741" width="9.28515625" style="83" customWidth="1"/>
    <col min="9742" max="9742" width="1.5703125" style="83" customWidth="1"/>
    <col min="9743" max="9743" width="9.28515625" style="83" customWidth="1"/>
    <col min="9744" max="9744" width="1.5703125" style="83" customWidth="1"/>
    <col min="9745" max="9745" width="13.5703125" style="83" customWidth="1"/>
    <col min="9746" max="9746" width="1.5703125" style="83" customWidth="1"/>
    <col min="9747" max="9747" width="13.5703125" style="83" customWidth="1"/>
    <col min="9748" max="9748" width="1.5703125" style="83" customWidth="1"/>
    <col min="9749" max="9749" width="11" style="83" customWidth="1"/>
    <col min="9750" max="9750" width="1.5703125" style="83" customWidth="1"/>
    <col min="9751" max="9751" width="11" style="83" customWidth="1"/>
    <col min="9752" max="9752" width="1.5703125" style="83" customWidth="1"/>
    <col min="9753" max="9753" width="11" style="83" customWidth="1"/>
    <col min="9754" max="9754" width="1.5703125" style="83" customWidth="1"/>
    <col min="9755" max="9755" width="10.140625" style="83" customWidth="1"/>
    <col min="9756" max="9757" width="2.42578125" style="83" customWidth="1"/>
    <col min="9758" max="9758" width="14.42578125" style="83" customWidth="1"/>
    <col min="9759" max="9759" width="1.5703125" style="83" customWidth="1"/>
    <col min="9760" max="9760" width="14.42578125" style="83" customWidth="1"/>
    <col min="9761" max="9761" width="1.5703125" style="83" customWidth="1"/>
    <col min="9762" max="9762" width="9.28515625" style="83" customWidth="1"/>
    <col min="9763" max="9763" width="1.5703125" style="83" customWidth="1"/>
    <col min="9764" max="9764" width="9.28515625" style="83" customWidth="1"/>
    <col min="9765" max="9765" width="2.42578125" style="83" customWidth="1"/>
    <col min="9766" max="9766" width="14.42578125" style="83" customWidth="1"/>
    <col min="9767" max="9767" width="2.42578125" style="83" customWidth="1"/>
    <col min="9768" max="9768" width="14.42578125" style="83" customWidth="1"/>
    <col min="9769" max="9769" width="1.5703125" style="83" customWidth="1"/>
    <col min="9770" max="9770" width="11" style="83" customWidth="1"/>
    <col min="9771" max="9771" width="2.42578125" style="83" customWidth="1"/>
    <col min="9772" max="9772" width="12.7109375" style="83"/>
    <col min="9773" max="9773" width="1.5703125" style="83" customWidth="1"/>
    <col min="9774" max="9774" width="10.140625" style="83" customWidth="1"/>
    <col min="9775" max="9775" width="2.42578125" style="83" customWidth="1"/>
    <col min="9776" max="9776" width="12.7109375" style="83"/>
    <col min="9777" max="9777" width="1.5703125" style="83" customWidth="1"/>
    <col min="9778" max="9778" width="10.140625" style="83" customWidth="1"/>
    <col min="9779" max="9779" width="2.42578125" style="83" customWidth="1"/>
    <col min="9780" max="9780" width="13.5703125" style="83" customWidth="1"/>
    <col min="9781" max="9781" width="2.42578125" style="83" customWidth="1"/>
    <col min="9782" max="9782" width="5" style="83" customWidth="1"/>
    <col min="9783" max="9783" width="1.5703125" style="83" customWidth="1"/>
    <col min="9784" max="9790" width="0" style="83" hidden="1" customWidth="1"/>
    <col min="9791" max="9984" width="12.7109375" style="83"/>
    <col min="9985" max="9985" width="5" style="83" customWidth="1"/>
    <col min="9986" max="9986" width="1.28515625" style="83" customWidth="1"/>
    <col min="9987" max="9987" width="17.85546875" style="83" customWidth="1"/>
    <col min="9988" max="9988" width="1.28515625" style="83" customWidth="1"/>
    <col min="9989" max="9989" width="13.5703125" style="83" customWidth="1"/>
    <col min="9990" max="9990" width="1.5703125" style="83" customWidth="1"/>
    <col min="9991" max="9991" width="9.28515625" style="83" customWidth="1"/>
    <col min="9992" max="9992" width="1.5703125" style="83" customWidth="1"/>
    <col min="9993" max="9993" width="9.28515625" style="83" customWidth="1"/>
    <col min="9994" max="9994" width="1.5703125" style="83" customWidth="1"/>
    <col min="9995" max="9995" width="13.5703125" style="83" customWidth="1"/>
    <col min="9996" max="9996" width="1.5703125" style="83" customWidth="1"/>
    <col min="9997" max="9997" width="9.28515625" style="83" customWidth="1"/>
    <col min="9998" max="9998" width="1.5703125" style="83" customWidth="1"/>
    <col min="9999" max="9999" width="9.28515625" style="83" customWidth="1"/>
    <col min="10000" max="10000" width="1.5703125" style="83" customWidth="1"/>
    <col min="10001" max="10001" width="13.5703125" style="83" customWidth="1"/>
    <col min="10002" max="10002" width="1.5703125" style="83" customWidth="1"/>
    <col min="10003" max="10003" width="13.5703125" style="83" customWidth="1"/>
    <col min="10004" max="10004" width="1.5703125" style="83" customWidth="1"/>
    <col min="10005" max="10005" width="11" style="83" customWidth="1"/>
    <col min="10006" max="10006" width="1.5703125" style="83" customWidth="1"/>
    <col min="10007" max="10007" width="11" style="83" customWidth="1"/>
    <col min="10008" max="10008" width="1.5703125" style="83" customWidth="1"/>
    <col min="10009" max="10009" width="11" style="83" customWidth="1"/>
    <col min="10010" max="10010" width="1.5703125" style="83" customWidth="1"/>
    <col min="10011" max="10011" width="10.140625" style="83" customWidth="1"/>
    <col min="10012" max="10013" width="2.42578125" style="83" customWidth="1"/>
    <col min="10014" max="10014" width="14.42578125" style="83" customWidth="1"/>
    <col min="10015" max="10015" width="1.5703125" style="83" customWidth="1"/>
    <col min="10016" max="10016" width="14.42578125" style="83" customWidth="1"/>
    <col min="10017" max="10017" width="1.5703125" style="83" customWidth="1"/>
    <col min="10018" max="10018" width="9.28515625" style="83" customWidth="1"/>
    <col min="10019" max="10019" width="1.5703125" style="83" customWidth="1"/>
    <col min="10020" max="10020" width="9.28515625" style="83" customWidth="1"/>
    <col min="10021" max="10021" width="2.42578125" style="83" customWidth="1"/>
    <col min="10022" max="10022" width="14.42578125" style="83" customWidth="1"/>
    <col min="10023" max="10023" width="2.42578125" style="83" customWidth="1"/>
    <col min="10024" max="10024" width="14.42578125" style="83" customWidth="1"/>
    <col min="10025" max="10025" width="1.5703125" style="83" customWidth="1"/>
    <col min="10026" max="10026" width="11" style="83" customWidth="1"/>
    <col min="10027" max="10027" width="2.42578125" style="83" customWidth="1"/>
    <col min="10028" max="10028" width="12.7109375" style="83"/>
    <col min="10029" max="10029" width="1.5703125" style="83" customWidth="1"/>
    <col min="10030" max="10030" width="10.140625" style="83" customWidth="1"/>
    <col min="10031" max="10031" width="2.42578125" style="83" customWidth="1"/>
    <col min="10032" max="10032" width="12.7109375" style="83"/>
    <col min="10033" max="10033" width="1.5703125" style="83" customWidth="1"/>
    <col min="10034" max="10034" width="10.140625" style="83" customWidth="1"/>
    <col min="10035" max="10035" width="2.42578125" style="83" customWidth="1"/>
    <col min="10036" max="10036" width="13.5703125" style="83" customWidth="1"/>
    <col min="10037" max="10037" width="2.42578125" style="83" customWidth="1"/>
    <col min="10038" max="10038" width="5" style="83" customWidth="1"/>
    <col min="10039" max="10039" width="1.5703125" style="83" customWidth="1"/>
    <col min="10040" max="10046" width="0" style="83" hidden="1" customWidth="1"/>
    <col min="10047" max="10240" width="12.7109375" style="83"/>
    <col min="10241" max="10241" width="5" style="83" customWidth="1"/>
    <col min="10242" max="10242" width="1.28515625" style="83" customWidth="1"/>
    <col min="10243" max="10243" width="17.85546875" style="83" customWidth="1"/>
    <col min="10244" max="10244" width="1.28515625" style="83" customWidth="1"/>
    <col min="10245" max="10245" width="13.5703125" style="83" customWidth="1"/>
    <col min="10246" max="10246" width="1.5703125" style="83" customWidth="1"/>
    <col min="10247" max="10247" width="9.28515625" style="83" customWidth="1"/>
    <col min="10248" max="10248" width="1.5703125" style="83" customWidth="1"/>
    <col min="10249" max="10249" width="9.28515625" style="83" customWidth="1"/>
    <col min="10250" max="10250" width="1.5703125" style="83" customWidth="1"/>
    <col min="10251" max="10251" width="13.5703125" style="83" customWidth="1"/>
    <col min="10252" max="10252" width="1.5703125" style="83" customWidth="1"/>
    <col min="10253" max="10253" width="9.28515625" style="83" customWidth="1"/>
    <col min="10254" max="10254" width="1.5703125" style="83" customWidth="1"/>
    <col min="10255" max="10255" width="9.28515625" style="83" customWidth="1"/>
    <col min="10256" max="10256" width="1.5703125" style="83" customWidth="1"/>
    <col min="10257" max="10257" width="13.5703125" style="83" customWidth="1"/>
    <col min="10258" max="10258" width="1.5703125" style="83" customWidth="1"/>
    <col min="10259" max="10259" width="13.5703125" style="83" customWidth="1"/>
    <col min="10260" max="10260" width="1.5703125" style="83" customWidth="1"/>
    <col min="10261" max="10261" width="11" style="83" customWidth="1"/>
    <col min="10262" max="10262" width="1.5703125" style="83" customWidth="1"/>
    <col min="10263" max="10263" width="11" style="83" customWidth="1"/>
    <col min="10264" max="10264" width="1.5703125" style="83" customWidth="1"/>
    <col min="10265" max="10265" width="11" style="83" customWidth="1"/>
    <col min="10266" max="10266" width="1.5703125" style="83" customWidth="1"/>
    <col min="10267" max="10267" width="10.140625" style="83" customWidth="1"/>
    <col min="10268" max="10269" width="2.42578125" style="83" customWidth="1"/>
    <col min="10270" max="10270" width="14.42578125" style="83" customWidth="1"/>
    <col min="10271" max="10271" width="1.5703125" style="83" customWidth="1"/>
    <col min="10272" max="10272" width="14.42578125" style="83" customWidth="1"/>
    <col min="10273" max="10273" width="1.5703125" style="83" customWidth="1"/>
    <col min="10274" max="10274" width="9.28515625" style="83" customWidth="1"/>
    <col min="10275" max="10275" width="1.5703125" style="83" customWidth="1"/>
    <col min="10276" max="10276" width="9.28515625" style="83" customWidth="1"/>
    <col min="10277" max="10277" width="2.42578125" style="83" customWidth="1"/>
    <col min="10278" max="10278" width="14.42578125" style="83" customWidth="1"/>
    <col min="10279" max="10279" width="2.42578125" style="83" customWidth="1"/>
    <col min="10280" max="10280" width="14.42578125" style="83" customWidth="1"/>
    <col min="10281" max="10281" width="1.5703125" style="83" customWidth="1"/>
    <col min="10282" max="10282" width="11" style="83" customWidth="1"/>
    <col min="10283" max="10283" width="2.42578125" style="83" customWidth="1"/>
    <col min="10284" max="10284" width="12.7109375" style="83"/>
    <col min="10285" max="10285" width="1.5703125" style="83" customWidth="1"/>
    <col min="10286" max="10286" width="10.140625" style="83" customWidth="1"/>
    <col min="10287" max="10287" width="2.42578125" style="83" customWidth="1"/>
    <col min="10288" max="10288" width="12.7109375" style="83"/>
    <col min="10289" max="10289" width="1.5703125" style="83" customWidth="1"/>
    <col min="10290" max="10290" width="10.140625" style="83" customWidth="1"/>
    <col min="10291" max="10291" width="2.42578125" style="83" customWidth="1"/>
    <col min="10292" max="10292" width="13.5703125" style="83" customWidth="1"/>
    <col min="10293" max="10293" width="2.42578125" style="83" customWidth="1"/>
    <col min="10294" max="10294" width="5" style="83" customWidth="1"/>
    <col min="10295" max="10295" width="1.5703125" style="83" customWidth="1"/>
    <col min="10296" max="10302" width="0" style="83" hidden="1" customWidth="1"/>
    <col min="10303" max="10496" width="12.7109375" style="83"/>
    <col min="10497" max="10497" width="5" style="83" customWidth="1"/>
    <col min="10498" max="10498" width="1.28515625" style="83" customWidth="1"/>
    <col min="10499" max="10499" width="17.85546875" style="83" customWidth="1"/>
    <col min="10500" max="10500" width="1.28515625" style="83" customWidth="1"/>
    <col min="10501" max="10501" width="13.5703125" style="83" customWidth="1"/>
    <col min="10502" max="10502" width="1.5703125" style="83" customWidth="1"/>
    <col min="10503" max="10503" width="9.28515625" style="83" customWidth="1"/>
    <col min="10504" max="10504" width="1.5703125" style="83" customWidth="1"/>
    <col min="10505" max="10505" width="9.28515625" style="83" customWidth="1"/>
    <col min="10506" max="10506" width="1.5703125" style="83" customWidth="1"/>
    <col min="10507" max="10507" width="13.5703125" style="83" customWidth="1"/>
    <col min="10508" max="10508" width="1.5703125" style="83" customWidth="1"/>
    <col min="10509" max="10509" width="9.28515625" style="83" customWidth="1"/>
    <col min="10510" max="10510" width="1.5703125" style="83" customWidth="1"/>
    <col min="10511" max="10511" width="9.28515625" style="83" customWidth="1"/>
    <col min="10512" max="10512" width="1.5703125" style="83" customWidth="1"/>
    <col min="10513" max="10513" width="13.5703125" style="83" customWidth="1"/>
    <col min="10514" max="10514" width="1.5703125" style="83" customWidth="1"/>
    <col min="10515" max="10515" width="13.5703125" style="83" customWidth="1"/>
    <col min="10516" max="10516" width="1.5703125" style="83" customWidth="1"/>
    <col min="10517" max="10517" width="11" style="83" customWidth="1"/>
    <col min="10518" max="10518" width="1.5703125" style="83" customWidth="1"/>
    <col min="10519" max="10519" width="11" style="83" customWidth="1"/>
    <col min="10520" max="10520" width="1.5703125" style="83" customWidth="1"/>
    <col min="10521" max="10521" width="11" style="83" customWidth="1"/>
    <col min="10522" max="10522" width="1.5703125" style="83" customWidth="1"/>
    <col min="10523" max="10523" width="10.140625" style="83" customWidth="1"/>
    <col min="10524" max="10525" width="2.42578125" style="83" customWidth="1"/>
    <col min="10526" max="10526" width="14.42578125" style="83" customWidth="1"/>
    <col min="10527" max="10527" width="1.5703125" style="83" customWidth="1"/>
    <col min="10528" max="10528" width="14.42578125" style="83" customWidth="1"/>
    <col min="10529" max="10529" width="1.5703125" style="83" customWidth="1"/>
    <col min="10530" max="10530" width="9.28515625" style="83" customWidth="1"/>
    <col min="10531" max="10531" width="1.5703125" style="83" customWidth="1"/>
    <col min="10532" max="10532" width="9.28515625" style="83" customWidth="1"/>
    <col min="10533" max="10533" width="2.42578125" style="83" customWidth="1"/>
    <col min="10534" max="10534" width="14.42578125" style="83" customWidth="1"/>
    <col min="10535" max="10535" width="2.42578125" style="83" customWidth="1"/>
    <col min="10536" max="10536" width="14.42578125" style="83" customWidth="1"/>
    <col min="10537" max="10537" width="1.5703125" style="83" customWidth="1"/>
    <col min="10538" max="10538" width="11" style="83" customWidth="1"/>
    <col min="10539" max="10539" width="2.42578125" style="83" customWidth="1"/>
    <col min="10540" max="10540" width="12.7109375" style="83"/>
    <col min="10541" max="10541" width="1.5703125" style="83" customWidth="1"/>
    <col min="10542" max="10542" width="10.140625" style="83" customWidth="1"/>
    <col min="10543" max="10543" width="2.42578125" style="83" customWidth="1"/>
    <col min="10544" max="10544" width="12.7109375" style="83"/>
    <col min="10545" max="10545" width="1.5703125" style="83" customWidth="1"/>
    <col min="10546" max="10546" width="10.140625" style="83" customWidth="1"/>
    <col min="10547" max="10547" width="2.42578125" style="83" customWidth="1"/>
    <col min="10548" max="10548" width="13.5703125" style="83" customWidth="1"/>
    <col min="10549" max="10549" width="2.42578125" style="83" customWidth="1"/>
    <col min="10550" max="10550" width="5" style="83" customWidth="1"/>
    <col min="10551" max="10551" width="1.5703125" style="83" customWidth="1"/>
    <col min="10552" max="10558" width="0" style="83" hidden="1" customWidth="1"/>
    <col min="10559" max="10752" width="12.7109375" style="83"/>
    <col min="10753" max="10753" width="5" style="83" customWidth="1"/>
    <col min="10754" max="10754" width="1.28515625" style="83" customWidth="1"/>
    <col min="10755" max="10755" width="17.85546875" style="83" customWidth="1"/>
    <col min="10756" max="10756" width="1.28515625" style="83" customWidth="1"/>
    <col min="10757" max="10757" width="13.5703125" style="83" customWidth="1"/>
    <col min="10758" max="10758" width="1.5703125" style="83" customWidth="1"/>
    <col min="10759" max="10759" width="9.28515625" style="83" customWidth="1"/>
    <col min="10760" max="10760" width="1.5703125" style="83" customWidth="1"/>
    <col min="10761" max="10761" width="9.28515625" style="83" customWidth="1"/>
    <col min="10762" max="10762" width="1.5703125" style="83" customWidth="1"/>
    <col min="10763" max="10763" width="13.5703125" style="83" customWidth="1"/>
    <col min="10764" max="10764" width="1.5703125" style="83" customWidth="1"/>
    <col min="10765" max="10765" width="9.28515625" style="83" customWidth="1"/>
    <col min="10766" max="10766" width="1.5703125" style="83" customWidth="1"/>
    <col min="10767" max="10767" width="9.28515625" style="83" customWidth="1"/>
    <col min="10768" max="10768" width="1.5703125" style="83" customWidth="1"/>
    <col min="10769" max="10769" width="13.5703125" style="83" customWidth="1"/>
    <col min="10770" max="10770" width="1.5703125" style="83" customWidth="1"/>
    <col min="10771" max="10771" width="13.5703125" style="83" customWidth="1"/>
    <col min="10772" max="10772" width="1.5703125" style="83" customWidth="1"/>
    <col min="10773" max="10773" width="11" style="83" customWidth="1"/>
    <col min="10774" max="10774" width="1.5703125" style="83" customWidth="1"/>
    <col min="10775" max="10775" width="11" style="83" customWidth="1"/>
    <col min="10776" max="10776" width="1.5703125" style="83" customWidth="1"/>
    <col min="10777" max="10777" width="11" style="83" customWidth="1"/>
    <col min="10778" max="10778" width="1.5703125" style="83" customWidth="1"/>
    <col min="10779" max="10779" width="10.140625" style="83" customWidth="1"/>
    <col min="10780" max="10781" width="2.42578125" style="83" customWidth="1"/>
    <col min="10782" max="10782" width="14.42578125" style="83" customWidth="1"/>
    <col min="10783" max="10783" width="1.5703125" style="83" customWidth="1"/>
    <col min="10784" max="10784" width="14.42578125" style="83" customWidth="1"/>
    <col min="10785" max="10785" width="1.5703125" style="83" customWidth="1"/>
    <col min="10786" max="10786" width="9.28515625" style="83" customWidth="1"/>
    <col min="10787" max="10787" width="1.5703125" style="83" customWidth="1"/>
    <col min="10788" max="10788" width="9.28515625" style="83" customWidth="1"/>
    <col min="10789" max="10789" width="2.42578125" style="83" customWidth="1"/>
    <col min="10790" max="10790" width="14.42578125" style="83" customWidth="1"/>
    <col min="10791" max="10791" width="2.42578125" style="83" customWidth="1"/>
    <col min="10792" max="10792" width="14.42578125" style="83" customWidth="1"/>
    <col min="10793" max="10793" width="1.5703125" style="83" customWidth="1"/>
    <col min="10794" max="10794" width="11" style="83" customWidth="1"/>
    <col min="10795" max="10795" width="2.42578125" style="83" customWidth="1"/>
    <col min="10796" max="10796" width="12.7109375" style="83"/>
    <col min="10797" max="10797" width="1.5703125" style="83" customWidth="1"/>
    <col min="10798" max="10798" width="10.140625" style="83" customWidth="1"/>
    <col min="10799" max="10799" width="2.42578125" style="83" customWidth="1"/>
    <col min="10800" max="10800" width="12.7109375" style="83"/>
    <col min="10801" max="10801" width="1.5703125" style="83" customWidth="1"/>
    <col min="10802" max="10802" width="10.140625" style="83" customWidth="1"/>
    <col min="10803" max="10803" width="2.42578125" style="83" customWidth="1"/>
    <col min="10804" max="10804" width="13.5703125" style="83" customWidth="1"/>
    <col min="10805" max="10805" width="2.42578125" style="83" customWidth="1"/>
    <col min="10806" max="10806" width="5" style="83" customWidth="1"/>
    <col min="10807" max="10807" width="1.5703125" style="83" customWidth="1"/>
    <col min="10808" max="10814" width="0" style="83" hidden="1" customWidth="1"/>
    <col min="10815" max="11008" width="12.7109375" style="83"/>
    <col min="11009" max="11009" width="5" style="83" customWidth="1"/>
    <col min="11010" max="11010" width="1.28515625" style="83" customWidth="1"/>
    <col min="11011" max="11011" width="17.85546875" style="83" customWidth="1"/>
    <col min="11012" max="11012" width="1.28515625" style="83" customWidth="1"/>
    <col min="11013" max="11013" width="13.5703125" style="83" customWidth="1"/>
    <col min="11014" max="11014" width="1.5703125" style="83" customWidth="1"/>
    <col min="11015" max="11015" width="9.28515625" style="83" customWidth="1"/>
    <col min="11016" max="11016" width="1.5703125" style="83" customWidth="1"/>
    <col min="11017" max="11017" width="9.28515625" style="83" customWidth="1"/>
    <col min="11018" max="11018" width="1.5703125" style="83" customWidth="1"/>
    <col min="11019" max="11019" width="13.5703125" style="83" customWidth="1"/>
    <col min="11020" max="11020" width="1.5703125" style="83" customWidth="1"/>
    <col min="11021" max="11021" width="9.28515625" style="83" customWidth="1"/>
    <col min="11022" max="11022" width="1.5703125" style="83" customWidth="1"/>
    <col min="11023" max="11023" width="9.28515625" style="83" customWidth="1"/>
    <col min="11024" max="11024" width="1.5703125" style="83" customWidth="1"/>
    <col min="11025" max="11025" width="13.5703125" style="83" customWidth="1"/>
    <col min="11026" max="11026" width="1.5703125" style="83" customWidth="1"/>
    <col min="11027" max="11027" width="13.5703125" style="83" customWidth="1"/>
    <col min="11028" max="11028" width="1.5703125" style="83" customWidth="1"/>
    <col min="11029" max="11029" width="11" style="83" customWidth="1"/>
    <col min="11030" max="11030" width="1.5703125" style="83" customWidth="1"/>
    <col min="11031" max="11031" width="11" style="83" customWidth="1"/>
    <col min="11032" max="11032" width="1.5703125" style="83" customWidth="1"/>
    <col min="11033" max="11033" width="11" style="83" customWidth="1"/>
    <col min="11034" max="11034" width="1.5703125" style="83" customWidth="1"/>
    <col min="11035" max="11035" width="10.140625" style="83" customWidth="1"/>
    <col min="11036" max="11037" width="2.42578125" style="83" customWidth="1"/>
    <col min="11038" max="11038" width="14.42578125" style="83" customWidth="1"/>
    <col min="11039" max="11039" width="1.5703125" style="83" customWidth="1"/>
    <col min="11040" max="11040" width="14.42578125" style="83" customWidth="1"/>
    <col min="11041" max="11041" width="1.5703125" style="83" customWidth="1"/>
    <col min="11042" max="11042" width="9.28515625" style="83" customWidth="1"/>
    <col min="11043" max="11043" width="1.5703125" style="83" customWidth="1"/>
    <col min="11044" max="11044" width="9.28515625" style="83" customWidth="1"/>
    <col min="11045" max="11045" width="2.42578125" style="83" customWidth="1"/>
    <col min="11046" max="11046" width="14.42578125" style="83" customWidth="1"/>
    <col min="11047" max="11047" width="2.42578125" style="83" customWidth="1"/>
    <col min="11048" max="11048" width="14.42578125" style="83" customWidth="1"/>
    <col min="11049" max="11049" width="1.5703125" style="83" customWidth="1"/>
    <col min="11050" max="11050" width="11" style="83" customWidth="1"/>
    <col min="11051" max="11051" width="2.42578125" style="83" customWidth="1"/>
    <col min="11052" max="11052" width="12.7109375" style="83"/>
    <col min="11053" max="11053" width="1.5703125" style="83" customWidth="1"/>
    <col min="11054" max="11054" width="10.140625" style="83" customWidth="1"/>
    <col min="11055" max="11055" width="2.42578125" style="83" customWidth="1"/>
    <col min="11056" max="11056" width="12.7109375" style="83"/>
    <col min="11057" max="11057" width="1.5703125" style="83" customWidth="1"/>
    <col min="11058" max="11058" width="10.140625" style="83" customWidth="1"/>
    <col min="11059" max="11059" width="2.42578125" style="83" customWidth="1"/>
    <col min="11060" max="11060" width="13.5703125" style="83" customWidth="1"/>
    <col min="11061" max="11061" width="2.42578125" style="83" customWidth="1"/>
    <col min="11062" max="11062" width="5" style="83" customWidth="1"/>
    <col min="11063" max="11063" width="1.5703125" style="83" customWidth="1"/>
    <col min="11064" max="11070" width="0" style="83" hidden="1" customWidth="1"/>
    <col min="11071" max="11264" width="12.7109375" style="83"/>
    <col min="11265" max="11265" width="5" style="83" customWidth="1"/>
    <col min="11266" max="11266" width="1.28515625" style="83" customWidth="1"/>
    <col min="11267" max="11267" width="17.85546875" style="83" customWidth="1"/>
    <col min="11268" max="11268" width="1.28515625" style="83" customWidth="1"/>
    <col min="11269" max="11269" width="13.5703125" style="83" customWidth="1"/>
    <col min="11270" max="11270" width="1.5703125" style="83" customWidth="1"/>
    <col min="11271" max="11271" width="9.28515625" style="83" customWidth="1"/>
    <col min="11272" max="11272" width="1.5703125" style="83" customWidth="1"/>
    <col min="11273" max="11273" width="9.28515625" style="83" customWidth="1"/>
    <col min="11274" max="11274" width="1.5703125" style="83" customWidth="1"/>
    <col min="11275" max="11275" width="13.5703125" style="83" customWidth="1"/>
    <col min="11276" max="11276" width="1.5703125" style="83" customWidth="1"/>
    <col min="11277" max="11277" width="9.28515625" style="83" customWidth="1"/>
    <col min="11278" max="11278" width="1.5703125" style="83" customWidth="1"/>
    <col min="11279" max="11279" width="9.28515625" style="83" customWidth="1"/>
    <col min="11280" max="11280" width="1.5703125" style="83" customWidth="1"/>
    <col min="11281" max="11281" width="13.5703125" style="83" customWidth="1"/>
    <col min="11282" max="11282" width="1.5703125" style="83" customWidth="1"/>
    <col min="11283" max="11283" width="13.5703125" style="83" customWidth="1"/>
    <col min="11284" max="11284" width="1.5703125" style="83" customWidth="1"/>
    <col min="11285" max="11285" width="11" style="83" customWidth="1"/>
    <col min="11286" max="11286" width="1.5703125" style="83" customWidth="1"/>
    <col min="11287" max="11287" width="11" style="83" customWidth="1"/>
    <col min="11288" max="11288" width="1.5703125" style="83" customWidth="1"/>
    <col min="11289" max="11289" width="11" style="83" customWidth="1"/>
    <col min="11290" max="11290" width="1.5703125" style="83" customWidth="1"/>
    <col min="11291" max="11291" width="10.140625" style="83" customWidth="1"/>
    <col min="11292" max="11293" width="2.42578125" style="83" customWidth="1"/>
    <col min="11294" max="11294" width="14.42578125" style="83" customWidth="1"/>
    <col min="11295" max="11295" width="1.5703125" style="83" customWidth="1"/>
    <col min="11296" max="11296" width="14.42578125" style="83" customWidth="1"/>
    <col min="11297" max="11297" width="1.5703125" style="83" customWidth="1"/>
    <col min="11298" max="11298" width="9.28515625" style="83" customWidth="1"/>
    <col min="11299" max="11299" width="1.5703125" style="83" customWidth="1"/>
    <col min="11300" max="11300" width="9.28515625" style="83" customWidth="1"/>
    <col min="11301" max="11301" width="2.42578125" style="83" customWidth="1"/>
    <col min="11302" max="11302" width="14.42578125" style="83" customWidth="1"/>
    <col min="11303" max="11303" width="2.42578125" style="83" customWidth="1"/>
    <col min="11304" max="11304" width="14.42578125" style="83" customWidth="1"/>
    <col min="11305" max="11305" width="1.5703125" style="83" customWidth="1"/>
    <col min="11306" max="11306" width="11" style="83" customWidth="1"/>
    <col min="11307" max="11307" width="2.42578125" style="83" customWidth="1"/>
    <col min="11308" max="11308" width="12.7109375" style="83"/>
    <col min="11309" max="11309" width="1.5703125" style="83" customWidth="1"/>
    <col min="11310" max="11310" width="10.140625" style="83" customWidth="1"/>
    <col min="11311" max="11311" width="2.42578125" style="83" customWidth="1"/>
    <col min="11312" max="11312" width="12.7109375" style="83"/>
    <col min="11313" max="11313" width="1.5703125" style="83" customWidth="1"/>
    <col min="11314" max="11314" width="10.140625" style="83" customWidth="1"/>
    <col min="11315" max="11315" width="2.42578125" style="83" customWidth="1"/>
    <col min="11316" max="11316" width="13.5703125" style="83" customWidth="1"/>
    <col min="11317" max="11317" width="2.42578125" style="83" customWidth="1"/>
    <col min="11318" max="11318" width="5" style="83" customWidth="1"/>
    <col min="11319" max="11319" width="1.5703125" style="83" customWidth="1"/>
    <col min="11320" max="11326" width="0" style="83" hidden="1" customWidth="1"/>
    <col min="11327" max="11520" width="12.7109375" style="83"/>
    <col min="11521" max="11521" width="5" style="83" customWidth="1"/>
    <col min="11522" max="11522" width="1.28515625" style="83" customWidth="1"/>
    <col min="11523" max="11523" width="17.85546875" style="83" customWidth="1"/>
    <col min="11524" max="11524" width="1.28515625" style="83" customWidth="1"/>
    <col min="11525" max="11525" width="13.5703125" style="83" customWidth="1"/>
    <col min="11526" max="11526" width="1.5703125" style="83" customWidth="1"/>
    <col min="11527" max="11527" width="9.28515625" style="83" customWidth="1"/>
    <col min="11528" max="11528" width="1.5703125" style="83" customWidth="1"/>
    <col min="11529" max="11529" width="9.28515625" style="83" customWidth="1"/>
    <col min="11530" max="11530" width="1.5703125" style="83" customWidth="1"/>
    <col min="11531" max="11531" width="13.5703125" style="83" customWidth="1"/>
    <col min="11532" max="11532" width="1.5703125" style="83" customWidth="1"/>
    <col min="11533" max="11533" width="9.28515625" style="83" customWidth="1"/>
    <col min="11534" max="11534" width="1.5703125" style="83" customWidth="1"/>
    <col min="11535" max="11535" width="9.28515625" style="83" customWidth="1"/>
    <col min="11536" max="11536" width="1.5703125" style="83" customWidth="1"/>
    <col min="11537" max="11537" width="13.5703125" style="83" customWidth="1"/>
    <col min="11538" max="11538" width="1.5703125" style="83" customWidth="1"/>
    <col min="11539" max="11539" width="13.5703125" style="83" customWidth="1"/>
    <col min="11540" max="11540" width="1.5703125" style="83" customWidth="1"/>
    <col min="11541" max="11541" width="11" style="83" customWidth="1"/>
    <col min="11542" max="11542" width="1.5703125" style="83" customWidth="1"/>
    <col min="11543" max="11543" width="11" style="83" customWidth="1"/>
    <col min="11544" max="11544" width="1.5703125" style="83" customWidth="1"/>
    <col min="11545" max="11545" width="11" style="83" customWidth="1"/>
    <col min="11546" max="11546" width="1.5703125" style="83" customWidth="1"/>
    <col min="11547" max="11547" width="10.140625" style="83" customWidth="1"/>
    <col min="11548" max="11549" width="2.42578125" style="83" customWidth="1"/>
    <col min="11550" max="11550" width="14.42578125" style="83" customWidth="1"/>
    <col min="11551" max="11551" width="1.5703125" style="83" customWidth="1"/>
    <col min="11552" max="11552" width="14.42578125" style="83" customWidth="1"/>
    <col min="11553" max="11553" width="1.5703125" style="83" customWidth="1"/>
    <col min="11554" max="11554" width="9.28515625" style="83" customWidth="1"/>
    <col min="11555" max="11555" width="1.5703125" style="83" customWidth="1"/>
    <col min="11556" max="11556" width="9.28515625" style="83" customWidth="1"/>
    <col min="11557" max="11557" width="2.42578125" style="83" customWidth="1"/>
    <col min="11558" max="11558" width="14.42578125" style="83" customWidth="1"/>
    <col min="11559" max="11559" width="2.42578125" style="83" customWidth="1"/>
    <col min="11560" max="11560" width="14.42578125" style="83" customWidth="1"/>
    <col min="11561" max="11561" width="1.5703125" style="83" customWidth="1"/>
    <col min="11562" max="11562" width="11" style="83" customWidth="1"/>
    <col min="11563" max="11563" width="2.42578125" style="83" customWidth="1"/>
    <col min="11564" max="11564" width="12.7109375" style="83"/>
    <col min="11565" max="11565" width="1.5703125" style="83" customWidth="1"/>
    <col min="11566" max="11566" width="10.140625" style="83" customWidth="1"/>
    <col min="11567" max="11567" width="2.42578125" style="83" customWidth="1"/>
    <col min="11568" max="11568" width="12.7109375" style="83"/>
    <col min="11569" max="11569" width="1.5703125" style="83" customWidth="1"/>
    <col min="11570" max="11570" width="10.140625" style="83" customWidth="1"/>
    <col min="11571" max="11571" width="2.42578125" style="83" customWidth="1"/>
    <col min="11572" max="11572" width="13.5703125" style="83" customWidth="1"/>
    <col min="11573" max="11573" width="2.42578125" style="83" customWidth="1"/>
    <col min="11574" max="11574" width="5" style="83" customWidth="1"/>
    <col min="11575" max="11575" width="1.5703125" style="83" customWidth="1"/>
    <col min="11576" max="11582" width="0" style="83" hidden="1" customWidth="1"/>
    <col min="11583" max="11776" width="12.7109375" style="83"/>
    <col min="11777" max="11777" width="5" style="83" customWidth="1"/>
    <col min="11778" max="11778" width="1.28515625" style="83" customWidth="1"/>
    <col min="11779" max="11779" width="17.85546875" style="83" customWidth="1"/>
    <col min="11780" max="11780" width="1.28515625" style="83" customWidth="1"/>
    <col min="11781" max="11781" width="13.5703125" style="83" customWidth="1"/>
    <col min="11782" max="11782" width="1.5703125" style="83" customWidth="1"/>
    <col min="11783" max="11783" width="9.28515625" style="83" customWidth="1"/>
    <col min="11784" max="11784" width="1.5703125" style="83" customWidth="1"/>
    <col min="11785" max="11785" width="9.28515625" style="83" customWidth="1"/>
    <col min="11786" max="11786" width="1.5703125" style="83" customWidth="1"/>
    <col min="11787" max="11787" width="13.5703125" style="83" customWidth="1"/>
    <col min="11788" max="11788" width="1.5703125" style="83" customWidth="1"/>
    <col min="11789" max="11789" width="9.28515625" style="83" customWidth="1"/>
    <col min="11790" max="11790" width="1.5703125" style="83" customWidth="1"/>
    <col min="11791" max="11791" width="9.28515625" style="83" customWidth="1"/>
    <col min="11792" max="11792" width="1.5703125" style="83" customWidth="1"/>
    <col min="11793" max="11793" width="13.5703125" style="83" customWidth="1"/>
    <col min="11794" max="11794" width="1.5703125" style="83" customWidth="1"/>
    <col min="11795" max="11795" width="13.5703125" style="83" customWidth="1"/>
    <col min="11796" max="11796" width="1.5703125" style="83" customWidth="1"/>
    <col min="11797" max="11797" width="11" style="83" customWidth="1"/>
    <col min="11798" max="11798" width="1.5703125" style="83" customWidth="1"/>
    <col min="11799" max="11799" width="11" style="83" customWidth="1"/>
    <col min="11800" max="11800" width="1.5703125" style="83" customWidth="1"/>
    <col min="11801" max="11801" width="11" style="83" customWidth="1"/>
    <col min="11802" max="11802" width="1.5703125" style="83" customWidth="1"/>
    <col min="11803" max="11803" width="10.140625" style="83" customWidth="1"/>
    <col min="11804" max="11805" width="2.42578125" style="83" customWidth="1"/>
    <col min="11806" max="11806" width="14.42578125" style="83" customWidth="1"/>
    <col min="11807" max="11807" width="1.5703125" style="83" customWidth="1"/>
    <col min="11808" max="11808" width="14.42578125" style="83" customWidth="1"/>
    <col min="11809" max="11809" width="1.5703125" style="83" customWidth="1"/>
    <col min="11810" max="11810" width="9.28515625" style="83" customWidth="1"/>
    <col min="11811" max="11811" width="1.5703125" style="83" customWidth="1"/>
    <col min="11812" max="11812" width="9.28515625" style="83" customWidth="1"/>
    <col min="11813" max="11813" width="2.42578125" style="83" customWidth="1"/>
    <col min="11814" max="11814" width="14.42578125" style="83" customWidth="1"/>
    <col min="11815" max="11815" width="2.42578125" style="83" customWidth="1"/>
    <col min="11816" max="11816" width="14.42578125" style="83" customWidth="1"/>
    <col min="11817" max="11817" width="1.5703125" style="83" customWidth="1"/>
    <col min="11818" max="11818" width="11" style="83" customWidth="1"/>
    <col min="11819" max="11819" width="2.42578125" style="83" customWidth="1"/>
    <col min="11820" max="11820" width="12.7109375" style="83"/>
    <col min="11821" max="11821" width="1.5703125" style="83" customWidth="1"/>
    <col min="11822" max="11822" width="10.140625" style="83" customWidth="1"/>
    <col min="11823" max="11823" width="2.42578125" style="83" customWidth="1"/>
    <col min="11824" max="11824" width="12.7109375" style="83"/>
    <col min="11825" max="11825" width="1.5703125" style="83" customWidth="1"/>
    <col min="11826" max="11826" width="10.140625" style="83" customWidth="1"/>
    <col min="11827" max="11827" width="2.42578125" style="83" customWidth="1"/>
    <col min="11828" max="11828" width="13.5703125" style="83" customWidth="1"/>
    <col min="11829" max="11829" width="2.42578125" style="83" customWidth="1"/>
    <col min="11830" max="11830" width="5" style="83" customWidth="1"/>
    <col min="11831" max="11831" width="1.5703125" style="83" customWidth="1"/>
    <col min="11832" max="11838" width="0" style="83" hidden="1" customWidth="1"/>
    <col min="11839" max="12032" width="12.7109375" style="83"/>
    <col min="12033" max="12033" width="5" style="83" customWidth="1"/>
    <col min="12034" max="12034" width="1.28515625" style="83" customWidth="1"/>
    <col min="12035" max="12035" width="17.85546875" style="83" customWidth="1"/>
    <col min="12036" max="12036" width="1.28515625" style="83" customWidth="1"/>
    <col min="12037" max="12037" width="13.5703125" style="83" customWidth="1"/>
    <col min="12038" max="12038" width="1.5703125" style="83" customWidth="1"/>
    <col min="12039" max="12039" width="9.28515625" style="83" customWidth="1"/>
    <col min="12040" max="12040" width="1.5703125" style="83" customWidth="1"/>
    <col min="12041" max="12041" width="9.28515625" style="83" customWidth="1"/>
    <col min="12042" max="12042" width="1.5703125" style="83" customWidth="1"/>
    <col min="12043" max="12043" width="13.5703125" style="83" customWidth="1"/>
    <col min="12044" max="12044" width="1.5703125" style="83" customWidth="1"/>
    <col min="12045" max="12045" width="9.28515625" style="83" customWidth="1"/>
    <col min="12046" max="12046" width="1.5703125" style="83" customWidth="1"/>
    <col min="12047" max="12047" width="9.28515625" style="83" customWidth="1"/>
    <col min="12048" max="12048" width="1.5703125" style="83" customWidth="1"/>
    <col min="12049" max="12049" width="13.5703125" style="83" customWidth="1"/>
    <col min="12050" max="12050" width="1.5703125" style="83" customWidth="1"/>
    <col min="12051" max="12051" width="13.5703125" style="83" customWidth="1"/>
    <col min="12052" max="12052" width="1.5703125" style="83" customWidth="1"/>
    <col min="12053" max="12053" width="11" style="83" customWidth="1"/>
    <col min="12054" max="12054" width="1.5703125" style="83" customWidth="1"/>
    <col min="12055" max="12055" width="11" style="83" customWidth="1"/>
    <col min="12056" max="12056" width="1.5703125" style="83" customWidth="1"/>
    <col min="12057" max="12057" width="11" style="83" customWidth="1"/>
    <col min="12058" max="12058" width="1.5703125" style="83" customWidth="1"/>
    <col min="12059" max="12059" width="10.140625" style="83" customWidth="1"/>
    <col min="12060" max="12061" width="2.42578125" style="83" customWidth="1"/>
    <col min="12062" max="12062" width="14.42578125" style="83" customWidth="1"/>
    <col min="12063" max="12063" width="1.5703125" style="83" customWidth="1"/>
    <col min="12064" max="12064" width="14.42578125" style="83" customWidth="1"/>
    <col min="12065" max="12065" width="1.5703125" style="83" customWidth="1"/>
    <col min="12066" max="12066" width="9.28515625" style="83" customWidth="1"/>
    <col min="12067" max="12067" width="1.5703125" style="83" customWidth="1"/>
    <col min="12068" max="12068" width="9.28515625" style="83" customWidth="1"/>
    <col min="12069" max="12069" width="2.42578125" style="83" customWidth="1"/>
    <col min="12070" max="12070" width="14.42578125" style="83" customWidth="1"/>
    <col min="12071" max="12071" width="2.42578125" style="83" customWidth="1"/>
    <col min="12072" max="12072" width="14.42578125" style="83" customWidth="1"/>
    <col min="12073" max="12073" width="1.5703125" style="83" customWidth="1"/>
    <col min="12074" max="12074" width="11" style="83" customWidth="1"/>
    <col min="12075" max="12075" width="2.42578125" style="83" customWidth="1"/>
    <col min="12076" max="12076" width="12.7109375" style="83"/>
    <col min="12077" max="12077" width="1.5703125" style="83" customWidth="1"/>
    <col min="12078" max="12078" width="10.140625" style="83" customWidth="1"/>
    <col min="12079" max="12079" width="2.42578125" style="83" customWidth="1"/>
    <col min="12080" max="12080" width="12.7109375" style="83"/>
    <col min="12081" max="12081" width="1.5703125" style="83" customWidth="1"/>
    <col min="12082" max="12082" width="10.140625" style="83" customWidth="1"/>
    <col min="12083" max="12083" width="2.42578125" style="83" customWidth="1"/>
    <col min="12084" max="12084" width="13.5703125" style="83" customWidth="1"/>
    <col min="12085" max="12085" width="2.42578125" style="83" customWidth="1"/>
    <col min="12086" max="12086" width="5" style="83" customWidth="1"/>
    <col min="12087" max="12087" width="1.5703125" style="83" customWidth="1"/>
    <col min="12088" max="12094" width="0" style="83" hidden="1" customWidth="1"/>
    <col min="12095" max="12288" width="12.7109375" style="83"/>
    <col min="12289" max="12289" width="5" style="83" customWidth="1"/>
    <col min="12290" max="12290" width="1.28515625" style="83" customWidth="1"/>
    <col min="12291" max="12291" width="17.85546875" style="83" customWidth="1"/>
    <col min="12292" max="12292" width="1.28515625" style="83" customWidth="1"/>
    <col min="12293" max="12293" width="13.5703125" style="83" customWidth="1"/>
    <col min="12294" max="12294" width="1.5703125" style="83" customWidth="1"/>
    <col min="12295" max="12295" width="9.28515625" style="83" customWidth="1"/>
    <col min="12296" max="12296" width="1.5703125" style="83" customWidth="1"/>
    <col min="12297" max="12297" width="9.28515625" style="83" customWidth="1"/>
    <col min="12298" max="12298" width="1.5703125" style="83" customWidth="1"/>
    <col min="12299" max="12299" width="13.5703125" style="83" customWidth="1"/>
    <col min="12300" max="12300" width="1.5703125" style="83" customWidth="1"/>
    <col min="12301" max="12301" width="9.28515625" style="83" customWidth="1"/>
    <col min="12302" max="12302" width="1.5703125" style="83" customWidth="1"/>
    <col min="12303" max="12303" width="9.28515625" style="83" customWidth="1"/>
    <col min="12304" max="12304" width="1.5703125" style="83" customWidth="1"/>
    <col min="12305" max="12305" width="13.5703125" style="83" customWidth="1"/>
    <col min="12306" max="12306" width="1.5703125" style="83" customWidth="1"/>
    <col min="12307" max="12307" width="13.5703125" style="83" customWidth="1"/>
    <col min="12308" max="12308" width="1.5703125" style="83" customWidth="1"/>
    <col min="12309" max="12309" width="11" style="83" customWidth="1"/>
    <col min="12310" max="12310" width="1.5703125" style="83" customWidth="1"/>
    <col min="12311" max="12311" width="11" style="83" customWidth="1"/>
    <col min="12312" max="12312" width="1.5703125" style="83" customWidth="1"/>
    <col min="12313" max="12313" width="11" style="83" customWidth="1"/>
    <col min="12314" max="12314" width="1.5703125" style="83" customWidth="1"/>
    <col min="12315" max="12315" width="10.140625" style="83" customWidth="1"/>
    <col min="12316" max="12317" width="2.42578125" style="83" customWidth="1"/>
    <col min="12318" max="12318" width="14.42578125" style="83" customWidth="1"/>
    <col min="12319" max="12319" width="1.5703125" style="83" customWidth="1"/>
    <col min="12320" max="12320" width="14.42578125" style="83" customWidth="1"/>
    <col min="12321" max="12321" width="1.5703125" style="83" customWidth="1"/>
    <col min="12322" max="12322" width="9.28515625" style="83" customWidth="1"/>
    <col min="12323" max="12323" width="1.5703125" style="83" customWidth="1"/>
    <col min="12324" max="12324" width="9.28515625" style="83" customWidth="1"/>
    <col min="12325" max="12325" width="2.42578125" style="83" customWidth="1"/>
    <col min="12326" max="12326" width="14.42578125" style="83" customWidth="1"/>
    <col min="12327" max="12327" width="2.42578125" style="83" customWidth="1"/>
    <col min="12328" max="12328" width="14.42578125" style="83" customWidth="1"/>
    <col min="12329" max="12329" width="1.5703125" style="83" customWidth="1"/>
    <col min="12330" max="12330" width="11" style="83" customWidth="1"/>
    <col min="12331" max="12331" width="2.42578125" style="83" customWidth="1"/>
    <col min="12332" max="12332" width="12.7109375" style="83"/>
    <col min="12333" max="12333" width="1.5703125" style="83" customWidth="1"/>
    <col min="12334" max="12334" width="10.140625" style="83" customWidth="1"/>
    <col min="12335" max="12335" width="2.42578125" style="83" customWidth="1"/>
    <col min="12336" max="12336" width="12.7109375" style="83"/>
    <col min="12337" max="12337" width="1.5703125" style="83" customWidth="1"/>
    <col min="12338" max="12338" width="10.140625" style="83" customWidth="1"/>
    <col min="12339" max="12339" width="2.42578125" style="83" customWidth="1"/>
    <col min="12340" max="12340" width="13.5703125" style="83" customWidth="1"/>
    <col min="12341" max="12341" width="2.42578125" style="83" customWidth="1"/>
    <col min="12342" max="12342" width="5" style="83" customWidth="1"/>
    <col min="12343" max="12343" width="1.5703125" style="83" customWidth="1"/>
    <col min="12344" max="12350" width="0" style="83" hidden="1" customWidth="1"/>
    <col min="12351" max="12544" width="12.7109375" style="83"/>
    <col min="12545" max="12545" width="5" style="83" customWidth="1"/>
    <col min="12546" max="12546" width="1.28515625" style="83" customWidth="1"/>
    <col min="12547" max="12547" width="17.85546875" style="83" customWidth="1"/>
    <col min="12548" max="12548" width="1.28515625" style="83" customWidth="1"/>
    <col min="12549" max="12549" width="13.5703125" style="83" customWidth="1"/>
    <col min="12550" max="12550" width="1.5703125" style="83" customWidth="1"/>
    <col min="12551" max="12551" width="9.28515625" style="83" customWidth="1"/>
    <col min="12552" max="12552" width="1.5703125" style="83" customWidth="1"/>
    <col min="12553" max="12553" width="9.28515625" style="83" customWidth="1"/>
    <col min="12554" max="12554" width="1.5703125" style="83" customWidth="1"/>
    <col min="12555" max="12555" width="13.5703125" style="83" customWidth="1"/>
    <col min="12556" max="12556" width="1.5703125" style="83" customWidth="1"/>
    <col min="12557" max="12557" width="9.28515625" style="83" customWidth="1"/>
    <col min="12558" max="12558" width="1.5703125" style="83" customWidth="1"/>
    <col min="12559" max="12559" width="9.28515625" style="83" customWidth="1"/>
    <col min="12560" max="12560" width="1.5703125" style="83" customWidth="1"/>
    <col min="12561" max="12561" width="13.5703125" style="83" customWidth="1"/>
    <col min="12562" max="12562" width="1.5703125" style="83" customWidth="1"/>
    <col min="12563" max="12563" width="13.5703125" style="83" customWidth="1"/>
    <col min="12564" max="12564" width="1.5703125" style="83" customWidth="1"/>
    <col min="12565" max="12565" width="11" style="83" customWidth="1"/>
    <col min="12566" max="12566" width="1.5703125" style="83" customWidth="1"/>
    <col min="12567" max="12567" width="11" style="83" customWidth="1"/>
    <col min="12568" max="12568" width="1.5703125" style="83" customWidth="1"/>
    <col min="12569" max="12569" width="11" style="83" customWidth="1"/>
    <col min="12570" max="12570" width="1.5703125" style="83" customWidth="1"/>
    <col min="12571" max="12571" width="10.140625" style="83" customWidth="1"/>
    <col min="12572" max="12573" width="2.42578125" style="83" customWidth="1"/>
    <col min="12574" max="12574" width="14.42578125" style="83" customWidth="1"/>
    <col min="12575" max="12575" width="1.5703125" style="83" customWidth="1"/>
    <col min="12576" max="12576" width="14.42578125" style="83" customWidth="1"/>
    <col min="12577" max="12577" width="1.5703125" style="83" customWidth="1"/>
    <col min="12578" max="12578" width="9.28515625" style="83" customWidth="1"/>
    <col min="12579" max="12579" width="1.5703125" style="83" customWidth="1"/>
    <col min="12580" max="12580" width="9.28515625" style="83" customWidth="1"/>
    <col min="12581" max="12581" width="2.42578125" style="83" customWidth="1"/>
    <col min="12582" max="12582" width="14.42578125" style="83" customWidth="1"/>
    <col min="12583" max="12583" width="2.42578125" style="83" customWidth="1"/>
    <col min="12584" max="12584" width="14.42578125" style="83" customWidth="1"/>
    <col min="12585" max="12585" width="1.5703125" style="83" customWidth="1"/>
    <col min="12586" max="12586" width="11" style="83" customWidth="1"/>
    <col min="12587" max="12587" width="2.42578125" style="83" customWidth="1"/>
    <col min="12588" max="12588" width="12.7109375" style="83"/>
    <col min="12589" max="12589" width="1.5703125" style="83" customWidth="1"/>
    <col min="12590" max="12590" width="10.140625" style="83" customWidth="1"/>
    <col min="12591" max="12591" width="2.42578125" style="83" customWidth="1"/>
    <col min="12592" max="12592" width="12.7109375" style="83"/>
    <col min="12593" max="12593" width="1.5703125" style="83" customWidth="1"/>
    <col min="12594" max="12594" width="10.140625" style="83" customWidth="1"/>
    <col min="12595" max="12595" width="2.42578125" style="83" customWidth="1"/>
    <col min="12596" max="12596" width="13.5703125" style="83" customWidth="1"/>
    <col min="12597" max="12597" width="2.42578125" style="83" customWidth="1"/>
    <col min="12598" max="12598" width="5" style="83" customWidth="1"/>
    <col min="12599" max="12599" width="1.5703125" style="83" customWidth="1"/>
    <col min="12600" max="12606" width="0" style="83" hidden="1" customWidth="1"/>
    <col min="12607" max="12800" width="12.7109375" style="83"/>
    <col min="12801" max="12801" width="5" style="83" customWidth="1"/>
    <col min="12802" max="12802" width="1.28515625" style="83" customWidth="1"/>
    <col min="12803" max="12803" width="17.85546875" style="83" customWidth="1"/>
    <col min="12804" max="12804" width="1.28515625" style="83" customWidth="1"/>
    <col min="12805" max="12805" width="13.5703125" style="83" customWidth="1"/>
    <col min="12806" max="12806" width="1.5703125" style="83" customWidth="1"/>
    <col min="12807" max="12807" width="9.28515625" style="83" customWidth="1"/>
    <col min="12808" max="12808" width="1.5703125" style="83" customWidth="1"/>
    <col min="12809" max="12809" width="9.28515625" style="83" customWidth="1"/>
    <col min="12810" max="12810" width="1.5703125" style="83" customWidth="1"/>
    <col min="12811" max="12811" width="13.5703125" style="83" customWidth="1"/>
    <col min="12812" max="12812" width="1.5703125" style="83" customWidth="1"/>
    <col min="12813" max="12813" width="9.28515625" style="83" customWidth="1"/>
    <col min="12814" max="12814" width="1.5703125" style="83" customWidth="1"/>
    <col min="12815" max="12815" width="9.28515625" style="83" customWidth="1"/>
    <col min="12816" max="12816" width="1.5703125" style="83" customWidth="1"/>
    <col min="12817" max="12817" width="13.5703125" style="83" customWidth="1"/>
    <col min="12818" max="12818" width="1.5703125" style="83" customWidth="1"/>
    <col min="12819" max="12819" width="13.5703125" style="83" customWidth="1"/>
    <col min="12820" max="12820" width="1.5703125" style="83" customWidth="1"/>
    <col min="12821" max="12821" width="11" style="83" customWidth="1"/>
    <col min="12822" max="12822" width="1.5703125" style="83" customWidth="1"/>
    <col min="12823" max="12823" width="11" style="83" customWidth="1"/>
    <col min="12824" max="12824" width="1.5703125" style="83" customWidth="1"/>
    <col min="12825" max="12825" width="11" style="83" customWidth="1"/>
    <col min="12826" max="12826" width="1.5703125" style="83" customWidth="1"/>
    <col min="12827" max="12827" width="10.140625" style="83" customWidth="1"/>
    <col min="12828" max="12829" width="2.42578125" style="83" customWidth="1"/>
    <col min="12830" max="12830" width="14.42578125" style="83" customWidth="1"/>
    <col min="12831" max="12831" width="1.5703125" style="83" customWidth="1"/>
    <col min="12832" max="12832" width="14.42578125" style="83" customWidth="1"/>
    <col min="12833" max="12833" width="1.5703125" style="83" customWidth="1"/>
    <col min="12834" max="12834" width="9.28515625" style="83" customWidth="1"/>
    <col min="12835" max="12835" width="1.5703125" style="83" customWidth="1"/>
    <col min="12836" max="12836" width="9.28515625" style="83" customWidth="1"/>
    <col min="12837" max="12837" width="2.42578125" style="83" customWidth="1"/>
    <col min="12838" max="12838" width="14.42578125" style="83" customWidth="1"/>
    <col min="12839" max="12839" width="2.42578125" style="83" customWidth="1"/>
    <col min="12840" max="12840" width="14.42578125" style="83" customWidth="1"/>
    <col min="12841" max="12841" width="1.5703125" style="83" customWidth="1"/>
    <col min="12842" max="12842" width="11" style="83" customWidth="1"/>
    <col min="12843" max="12843" width="2.42578125" style="83" customWidth="1"/>
    <col min="12844" max="12844" width="12.7109375" style="83"/>
    <col min="12845" max="12845" width="1.5703125" style="83" customWidth="1"/>
    <col min="12846" max="12846" width="10.140625" style="83" customWidth="1"/>
    <col min="12847" max="12847" width="2.42578125" style="83" customWidth="1"/>
    <col min="12848" max="12848" width="12.7109375" style="83"/>
    <col min="12849" max="12849" width="1.5703125" style="83" customWidth="1"/>
    <col min="12850" max="12850" width="10.140625" style="83" customWidth="1"/>
    <col min="12851" max="12851" width="2.42578125" style="83" customWidth="1"/>
    <col min="12852" max="12852" width="13.5703125" style="83" customWidth="1"/>
    <col min="12853" max="12853" width="2.42578125" style="83" customWidth="1"/>
    <col min="12854" max="12854" width="5" style="83" customWidth="1"/>
    <col min="12855" max="12855" width="1.5703125" style="83" customWidth="1"/>
    <col min="12856" max="12862" width="0" style="83" hidden="1" customWidth="1"/>
    <col min="12863" max="13056" width="12.7109375" style="83"/>
    <col min="13057" max="13057" width="5" style="83" customWidth="1"/>
    <col min="13058" max="13058" width="1.28515625" style="83" customWidth="1"/>
    <col min="13059" max="13059" width="17.85546875" style="83" customWidth="1"/>
    <col min="13060" max="13060" width="1.28515625" style="83" customWidth="1"/>
    <col min="13061" max="13061" width="13.5703125" style="83" customWidth="1"/>
    <col min="13062" max="13062" width="1.5703125" style="83" customWidth="1"/>
    <col min="13063" max="13063" width="9.28515625" style="83" customWidth="1"/>
    <col min="13064" max="13064" width="1.5703125" style="83" customWidth="1"/>
    <col min="13065" max="13065" width="9.28515625" style="83" customWidth="1"/>
    <col min="13066" max="13066" width="1.5703125" style="83" customWidth="1"/>
    <col min="13067" max="13067" width="13.5703125" style="83" customWidth="1"/>
    <col min="13068" max="13068" width="1.5703125" style="83" customWidth="1"/>
    <col min="13069" max="13069" width="9.28515625" style="83" customWidth="1"/>
    <col min="13070" max="13070" width="1.5703125" style="83" customWidth="1"/>
    <col min="13071" max="13071" width="9.28515625" style="83" customWidth="1"/>
    <col min="13072" max="13072" width="1.5703125" style="83" customWidth="1"/>
    <col min="13073" max="13073" width="13.5703125" style="83" customWidth="1"/>
    <col min="13074" max="13074" width="1.5703125" style="83" customWidth="1"/>
    <col min="13075" max="13075" width="13.5703125" style="83" customWidth="1"/>
    <col min="13076" max="13076" width="1.5703125" style="83" customWidth="1"/>
    <col min="13077" max="13077" width="11" style="83" customWidth="1"/>
    <col min="13078" max="13078" width="1.5703125" style="83" customWidth="1"/>
    <col min="13079" max="13079" width="11" style="83" customWidth="1"/>
    <col min="13080" max="13080" width="1.5703125" style="83" customWidth="1"/>
    <col min="13081" max="13081" width="11" style="83" customWidth="1"/>
    <col min="13082" max="13082" width="1.5703125" style="83" customWidth="1"/>
    <col min="13083" max="13083" width="10.140625" style="83" customWidth="1"/>
    <col min="13084" max="13085" width="2.42578125" style="83" customWidth="1"/>
    <col min="13086" max="13086" width="14.42578125" style="83" customWidth="1"/>
    <col min="13087" max="13087" width="1.5703125" style="83" customWidth="1"/>
    <col min="13088" max="13088" width="14.42578125" style="83" customWidth="1"/>
    <col min="13089" max="13089" width="1.5703125" style="83" customWidth="1"/>
    <col min="13090" max="13090" width="9.28515625" style="83" customWidth="1"/>
    <col min="13091" max="13091" width="1.5703125" style="83" customWidth="1"/>
    <col min="13092" max="13092" width="9.28515625" style="83" customWidth="1"/>
    <col min="13093" max="13093" width="2.42578125" style="83" customWidth="1"/>
    <col min="13094" max="13094" width="14.42578125" style="83" customWidth="1"/>
    <col min="13095" max="13095" width="2.42578125" style="83" customWidth="1"/>
    <col min="13096" max="13096" width="14.42578125" style="83" customWidth="1"/>
    <col min="13097" max="13097" width="1.5703125" style="83" customWidth="1"/>
    <col min="13098" max="13098" width="11" style="83" customWidth="1"/>
    <col min="13099" max="13099" width="2.42578125" style="83" customWidth="1"/>
    <col min="13100" max="13100" width="12.7109375" style="83"/>
    <col min="13101" max="13101" width="1.5703125" style="83" customWidth="1"/>
    <col min="13102" max="13102" width="10.140625" style="83" customWidth="1"/>
    <col min="13103" max="13103" width="2.42578125" style="83" customWidth="1"/>
    <col min="13104" max="13104" width="12.7109375" style="83"/>
    <col min="13105" max="13105" width="1.5703125" style="83" customWidth="1"/>
    <col min="13106" max="13106" width="10.140625" style="83" customWidth="1"/>
    <col min="13107" max="13107" width="2.42578125" style="83" customWidth="1"/>
    <col min="13108" max="13108" width="13.5703125" style="83" customWidth="1"/>
    <col min="13109" max="13109" width="2.42578125" style="83" customWidth="1"/>
    <col min="13110" max="13110" width="5" style="83" customWidth="1"/>
    <col min="13111" max="13111" width="1.5703125" style="83" customWidth="1"/>
    <col min="13112" max="13118" width="0" style="83" hidden="1" customWidth="1"/>
    <col min="13119" max="13312" width="12.7109375" style="83"/>
    <col min="13313" max="13313" width="5" style="83" customWidth="1"/>
    <col min="13314" max="13314" width="1.28515625" style="83" customWidth="1"/>
    <col min="13315" max="13315" width="17.85546875" style="83" customWidth="1"/>
    <col min="13316" max="13316" width="1.28515625" style="83" customWidth="1"/>
    <col min="13317" max="13317" width="13.5703125" style="83" customWidth="1"/>
    <col min="13318" max="13318" width="1.5703125" style="83" customWidth="1"/>
    <col min="13319" max="13319" width="9.28515625" style="83" customWidth="1"/>
    <col min="13320" max="13320" width="1.5703125" style="83" customWidth="1"/>
    <col min="13321" max="13321" width="9.28515625" style="83" customWidth="1"/>
    <col min="13322" max="13322" width="1.5703125" style="83" customWidth="1"/>
    <col min="13323" max="13323" width="13.5703125" style="83" customWidth="1"/>
    <col min="13324" max="13324" width="1.5703125" style="83" customWidth="1"/>
    <col min="13325" max="13325" width="9.28515625" style="83" customWidth="1"/>
    <col min="13326" max="13326" width="1.5703125" style="83" customWidth="1"/>
    <col min="13327" max="13327" width="9.28515625" style="83" customWidth="1"/>
    <col min="13328" max="13328" width="1.5703125" style="83" customWidth="1"/>
    <col min="13329" max="13329" width="13.5703125" style="83" customWidth="1"/>
    <col min="13330" max="13330" width="1.5703125" style="83" customWidth="1"/>
    <col min="13331" max="13331" width="13.5703125" style="83" customWidth="1"/>
    <col min="13332" max="13332" width="1.5703125" style="83" customWidth="1"/>
    <col min="13333" max="13333" width="11" style="83" customWidth="1"/>
    <col min="13334" max="13334" width="1.5703125" style="83" customWidth="1"/>
    <col min="13335" max="13335" width="11" style="83" customWidth="1"/>
    <col min="13336" max="13336" width="1.5703125" style="83" customWidth="1"/>
    <col min="13337" max="13337" width="11" style="83" customWidth="1"/>
    <col min="13338" max="13338" width="1.5703125" style="83" customWidth="1"/>
    <col min="13339" max="13339" width="10.140625" style="83" customWidth="1"/>
    <col min="13340" max="13341" width="2.42578125" style="83" customWidth="1"/>
    <col min="13342" max="13342" width="14.42578125" style="83" customWidth="1"/>
    <col min="13343" max="13343" width="1.5703125" style="83" customWidth="1"/>
    <col min="13344" max="13344" width="14.42578125" style="83" customWidth="1"/>
    <col min="13345" max="13345" width="1.5703125" style="83" customWidth="1"/>
    <col min="13346" max="13346" width="9.28515625" style="83" customWidth="1"/>
    <col min="13347" max="13347" width="1.5703125" style="83" customWidth="1"/>
    <col min="13348" max="13348" width="9.28515625" style="83" customWidth="1"/>
    <col min="13349" max="13349" width="2.42578125" style="83" customWidth="1"/>
    <col min="13350" max="13350" width="14.42578125" style="83" customWidth="1"/>
    <col min="13351" max="13351" width="2.42578125" style="83" customWidth="1"/>
    <col min="13352" max="13352" width="14.42578125" style="83" customWidth="1"/>
    <col min="13353" max="13353" width="1.5703125" style="83" customWidth="1"/>
    <col min="13354" max="13354" width="11" style="83" customWidth="1"/>
    <col min="13355" max="13355" width="2.42578125" style="83" customWidth="1"/>
    <col min="13356" max="13356" width="12.7109375" style="83"/>
    <col min="13357" max="13357" width="1.5703125" style="83" customWidth="1"/>
    <col min="13358" max="13358" width="10.140625" style="83" customWidth="1"/>
    <col min="13359" max="13359" width="2.42578125" style="83" customWidth="1"/>
    <col min="13360" max="13360" width="12.7109375" style="83"/>
    <col min="13361" max="13361" width="1.5703125" style="83" customWidth="1"/>
    <col min="13362" max="13362" width="10.140625" style="83" customWidth="1"/>
    <col min="13363" max="13363" width="2.42578125" style="83" customWidth="1"/>
    <col min="13364" max="13364" width="13.5703125" style="83" customWidth="1"/>
    <col min="13365" max="13365" width="2.42578125" style="83" customWidth="1"/>
    <col min="13366" max="13366" width="5" style="83" customWidth="1"/>
    <col min="13367" max="13367" width="1.5703125" style="83" customWidth="1"/>
    <col min="13368" max="13374" width="0" style="83" hidden="1" customWidth="1"/>
    <col min="13375" max="13568" width="12.7109375" style="83"/>
    <col min="13569" max="13569" width="5" style="83" customWidth="1"/>
    <col min="13570" max="13570" width="1.28515625" style="83" customWidth="1"/>
    <col min="13571" max="13571" width="17.85546875" style="83" customWidth="1"/>
    <col min="13572" max="13572" width="1.28515625" style="83" customWidth="1"/>
    <col min="13573" max="13573" width="13.5703125" style="83" customWidth="1"/>
    <col min="13574" max="13574" width="1.5703125" style="83" customWidth="1"/>
    <col min="13575" max="13575" width="9.28515625" style="83" customWidth="1"/>
    <col min="13576" max="13576" width="1.5703125" style="83" customWidth="1"/>
    <col min="13577" max="13577" width="9.28515625" style="83" customWidth="1"/>
    <col min="13578" max="13578" width="1.5703125" style="83" customWidth="1"/>
    <col min="13579" max="13579" width="13.5703125" style="83" customWidth="1"/>
    <col min="13580" max="13580" width="1.5703125" style="83" customWidth="1"/>
    <col min="13581" max="13581" width="9.28515625" style="83" customWidth="1"/>
    <col min="13582" max="13582" width="1.5703125" style="83" customWidth="1"/>
    <col min="13583" max="13583" width="9.28515625" style="83" customWidth="1"/>
    <col min="13584" max="13584" width="1.5703125" style="83" customWidth="1"/>
    <col min="13585" max="13585" width="13.5703125" style="83" customWidth="1"/>
    <col min="13586" max="13586" width="1.5703125" style="83" customWidth="1"/>
    <col min="13587" max="13587" width="13.5703125" style="83" customWidth="1"/>
    <col min="13588" max="13588" width="1.5703125" style="83" customWidth="1"/>
    <col min="13589" max="13589" width="11" style="83" customWidth="1"/>
    <col min="13590" max="13590" width="1.5703125" style="83" customWidth="1"/>
    <col min="13591" max="13591" width="11" style="83" customWidth="1"/>
    <col min="13592" max="13592" width="1.5703125" style="83" customWidth="1"/>
    <col min="13593" max="13593" width="11" style="83" customWidth="1"/>
    <col min="13594" max="13594" width="1.5703125" style="83" customWidth="1"/>
    <col min="13595" max="13595" width="10.140625" style="83" customWidth="1"/>
    <col min="13596" max="13597" width="2.42578125" style="83" customWidth="1"/>
    <col min="13598" max="13598" width="14.42578125" style="83" customWidth="1"/>
    <col min="13599" max="13599" width="1.5703125" style="83" customWidth="1"/>
    <col min="13600" max="13600" width="14.42578125" style="83" customWidth="1"/>
    <col min="13601" max="13601" width="1.5703125" style="83" customWidth="1"/>
    <col min="13602" max="13602" width="9.28515625" style="83" customWidth="1"/>
    <col min="13603" max="13603" width="1.5703125" style="83" customWidth="1"/>
    <col min="13604" max="13604" width="9.28515625" style="83" customWidth="1"/>
    <col min="13605" max="13605" width="2.42578125" style="83" customWidth="1"/>
    <col min="13606" max="13606" width="14.42578125" style="83" customWidth="1"/>
    <col min="13607" max="13607" width="2.42578125" style="83" customWidth="1"/>
    <col min="13608" max="13608" width="14.42578125" style="83" customWidth="1"/>
    <col min="13609" max="13609" width="1.5703125" style="83" customWidth="1"/>
    <col min="13610" max="13610" width="11" style="83" customWidth="1"/>
    <col min="13611" max="13611" width="2.42578125" style="83" customWidth="1"/>
    <col min="13612" max="13612" width="12.7109375" style="83"/>
    <col min="13613" max="13613" width="1.5703125" style="83" customWidth="1"/>
    <col min="13614" max="13614" width="10.140625" style="83" customWidth="1"/>
    <col min="13615" max="13615" width="2.42578125" style="83" customWidth="1"/>
    <col min="13616" max="13616" width="12.7109375" style="83"/>
    <col min="13617" max="13617" width="1.5703125" style="83" customWidth="1"/>
    <col min="13618" max="13618" width="10.140625" style="83" customWidth="1"/>
    <col min="13619" max="13619" width="2.42578125" style="83" customWidth="1"/>
    <col min="13620" max="13620" width="13.5703125" style="83" customWidth="1"/>
    <col min="13621" max="13621" width="2.42578125" style="83" customWidth="1"/>
    <col min="13622" max="13622" width="5" style="83" customWidth="1"/>
    <col min="13623" max="13623" width="1.5703125" style="83" customWidth="1"/>
    <col min="13624" max="13630" width="0" style="83" hidden="1" customWidth="1"/>
    <col min="13631" max="13824" width="12.7109375" style="83"/>
    <col min="13825" max="13825" width="5" style="83" customWidth="1"/>
    <col min="13826" max="13826" width="1.28515625" style="83" customWidth="1"/>
    <col min="13827" max="13827" width="17.85546875" style="83" customWidth="1"/>
    <col min="13828" max="13828" width="1.28515625" style="83" customWidth="1"/>
    <col min="13829" max="13829" width="13.5703125" style="83" customWidth="1"/>
    <col min="13830" max="13830" width="1.5703125" style="83" customWidth="1"/>
    <col min="13831" max="13831" width="9.28515625" style="83" customWidth="1"/>
    <col min="13832" max="13832" width="1.5703125" style="83" customWidth="1"/>
    <col min="13833" max="13833" width="9.28515625" style="83" customWidth="1"/>
    <col min="13834" max="13834" width="1.5703125" style="83" customWidth="1"/>
    <col min="13835" max="13835" width="13.5703125" style="83" customWidth="1"/>
    <col min="13836" max="13836" width="1.5703125" style="83" customWidth="1"/>
    <col min="13837" max="13837" width="9.28515625" style="83" customWidth="1"/>
    <col min="13838" max="13838" width="1.5703125" style="83" customWidth="1"/>
    <col min="13839" max="13839" width="9.28515625" style="83" customWidth="1"/>
    <col min="13840" max="13840" width="1.5703125" style="83" customWidth="1"/>
    <col min="13841" max="13841" width="13.5703125" style="83" customWidth="1"/>
    <col min="13842" max="13842" width="1.5703125" style="83" customWidth="1"/>
    <col min="13843" max="13843" width="13.5703125" style="83" customWidth="1"/>
    <col min="13844" max="13844" width="1.5703125" style="83" customWidth="1"/>
    <col min="13845" max="13845" width="11" style="83" customWidth="1"/>
    <col min="13846" max="13846" width="1.5703125" style="83" customWidth="1"/>
    <col min="13847" max="13847" width="11" style="83" customWidth="1"/>
    <col min="13848" max="13848" width="1.5703125" style="83" customWidth="1"/>
    <col min="13849" max="13849" width="11" style="83" customWidth="1"/>
    <col min="13850" max="13850" width="1.5703125" style="83" customWidth="1"/>
    <col min="13851" max="13851" width="10.140625" style="83" customWidth="1"/>
    <col min="13852" max="13853" width="2.42578125" style="83" customWidth="1"/>
    <col min="13854" max="13854" width="14.42578125" style="83" customWidth="1"/>
    <col min="13855" max="13855" width="1.5703125" style="83" customWidth="1"/>
    <col min="13856" max="13856" width="14.42578125" style="83" customWidth="1"/>
    <col min="13857" max="13857" width="1.5703125" style="83" customWidth="1"/>
    <col min="13858" max="13858" width="9.28515625" style="83" customWidth="1"/>
    <col min="13859" max="13859" width="1.5703125" style="83" customWidth="1"/>
    <col min="13860" max="13860" width="9.28515625" style="83" customWidth="1"/>
    <col min="13861" max="13861" width="2.42578125" style="83" customWidth="1"/>
    <col min="13862" max="13862" width="14.42578125" style="83" customWidth="1"/>
    <col min="13863" max="13863" width="2.42578125" style="83" customWidth="1"/>
    <col min="13864" max="13864" width="14.42578125" style="83" customWidth="1"/>
    <col min="13865" max="13865" width="1.5703125" style="83" customWidth="1"/>
    <col min="13866" max="13866" width="11" style="83" customWidth="1"/>
    <col min="13867" max="13867" width="2.42578125" style="83" customWidth="1"/>
    <col min="13868" max="13868" width="12.7109375" style="83"/>
    <col min="13869" max="13869" width="1.5703125" style="83" customWidth="1"/>
    <col min="13870" max="13870" width="10.140625" style="83" customWidth="1"/>
    <col min="13871" max="13871" width="2.42578125" style="83" customWidth="1"/>
    <col min="13872" max="13872" width="12.7109375" style="83"/>
    <col min="13873" max="13873" width="1.5703125" style="83" customWidth="1"/>
    <col min="13874" max="13874" width="10.140625" style="83" customWidth="1"/>
    <col min="13875" max="13875" width="2.42578125" style="83" customWidth="1"/>
    <col min="13876" max="13876" width="13.5703125" style="83" customWidth="1"/>
    <col min="13877" max="13877" width="2.42578125" style="83" customWidth="1"/>
    <col min="13878" max="13878" width="5" style="83" customWidth="1"/>
    <col min="13879" max="13879" width="1.5703125" style="83" customWidth="1"/>
    <col min="13880" max="13886" width="0" style="83" hidden="1" customWidth="1"/>
    <col min="13887" max="14080" width="12.7109375" style="83"/>
    <col min="14081" max="14081" width="5" style="83" customWidth="1"/>
    <col min="14082" max="14082" width="1.28515625" style="83" customWidth="1"/>
    <col min="14083" max="14083" width="17.85546875" style="83" customWidth="1"/>
    <col min="14084" max="14084" width="1.28515625" style="83" customWidth="1"/>
    <col min="14085" max="14085" width="13.5703125" style="83" customWidth="1"/>
    <col min="14086" max="14086" width="1.5703125" style="83" customWidth="1"/>
    <col min="14087" max="14087" width="9.28515625" style="83" customWidth="1"/>
    <col min="14088" max="14088" width="1.5703125" style="83" customWidth="1"/>
    <col min="14089" max="14089" width="9.28515625" style="83" customWidth="1"/>
    <col min="14090" max="14090" width="1.5703125" style="83" customWidth="1"/>
    <col min="14091" max="14091" width="13.5703125" style="83" customWidth="1"/>
    <col min="14092" max="14092" width="1.5703125" style="83" customWidth="1"/>
    <col min="14093" max="14093" width="9.28515625" style="83" customWidth="1"/>
    <col min="14094" max="14094" width="1.5703125" style="83" customWidth="1"/>
    <col min="14095" max="14095" width="9.28515625" style="83" customWidth="1"/>
    <col min="14096" max="14096" width="1.5703125" style="83" customWidth="1"/>
    <col min="14097" max="14097" width="13.5703125" style="83" customWidth="1"/>
    <col min="14098" max="14098" width="1.5703125" style="83" customWidth="1"/>
    <col min="14099" max="14099" width="13.5703125" style="83" customWidth="1"/>
    <col min="14100" max="14100" width="1.5703125" style="83" customWidth="1"/>
    <col min="14101" max="14101" width="11" style="83" customWidth="1"/>
    <col min="14102" max="14102" width="1.5703125" style="83" customWidth="1"/>
    <col min="14103" max="14103" width="11" style="83" customWidth="1"/>
    <col min="14104" max="14104" width="1.5703125" style="83" customWidth="1"/>
    <col min="14105" max="14105" width="11" style="83" customWidth="1"/>
    <col min="14106" max="14106" width="1.5703125" style="83" customWidth="1"/>
    <col min="14107" max="14107" width="10.140625" style="83" customWidth="1"/>
    <col min="14108" max="14109" width="2.42578125" style="83" customWidth="1"/>
    <col min="14110" max="14110" width="14.42578125" style="83" customWidth="1"/>
    <col min="14111" max="14111" width="1.5703125" style="83" customWidth="1"/>
    <col min="14112" max="14112" width="14.42578125" style="83" customWidth="1"/>
    <col min="14113" max="14113" width="1.5703125" style="83" customWidth="1"/>
    <col min="14114" max="14114" width="9.28515625" style="83" customWidth="1"/>
    <col min="14115" max="14115" width="1.5703125" style="83" customWidth="1"/>
    <col min="14116" max="14116" width="9.28515625" style="83" customWidth="1"/>
    <col min="14117" max="14117" width="2.42578125" style="83" customWidth="1"/>
    <col min="14118" max="14118" width="14.42578125" style="83" customWidth="1"/>
    <col min="14119" max="14119" width="2.42578125" style="83" customWidth="1"/>
    <col min="14120" max="14120" width="14.42578125" style="83" customWidth="1"/>
    <col min="14121" max="14121" width="1.5703125" style="83" customWidth="1"/>
    <col min="14122" max="14122" width="11" style="83" customWidth="1"/>
    <col min="14123" max="14123" width="2.42578125" style="83" customWidth="1"/>
    <col min="14124" max="14124" width="12.7109375" style="83"/>
    <col min="14125" max="14125" width="1.5703125" style="83" customWidth="1"/>
    <col min="14126" max="14126" width="10.140625" style="83" customWidth="1"/>
    <col min="14127" max="14127" width="2.42578125" style="83" customWidth="1"/>
    <col min="14128" max="14128" width="12.7109375" style="83"/>
    <col min="14129" max="14129" width="1.5703125" style="83" customWidth="1"/>
    <col min="14130" max="14130" width="10.140625" style="83" customWidth="1"/>
    <col min="14131" max="14131" width="2.42578125" style="83" customWidth="1"/>
    <col min="14132" max="14132" width="13.5703125" style="83" customWidth="1"/>
    <col min="14133" max="14133" width="2.42578125" style="83" customWidth="1"/>
    <col min="14134" max="14134" width="5" style="83" customWidth="1"/>
    <col min="14135" max="14135" width="1.5703125" style="83" customWidth="1"/>
    <col min="14136" max="14142" width="0" style="83" hidden="1" customWidth="1"/>
    <col min="14143" max="14336" width="12.7109375" style="83"/>
    <col min="14337" max="14337" width="5" style="83" customWidth="1"/>
    <col min="14338" max="14338" width="1.28515625" style="83" customWidth="1"/>
    <col min="14339" max="14339" width="17.85546875" style="83" customWidth="1"/>
    <col min="14340" max="14340" width="1.28515625" style="83" customWidth="1"/>
    <col min="14341" max="14341" width="13.5703125" style="83" customWidth="1"/>
    <col min="14342" max="14342" width="1.5703125" style="83" customWidth="1"/>
    <col min="14343" max="14343" width="9.28515625" style="83" customWidth="1"/>
    <col min="14344" max="14344" width="1.5703125" style="83" customWidth="1"/>
    <col min="14345" max="14345" width="9.28515625" style="83" customWidth="1"/>
    <col min="14346" max="14346" width="1.5703125" style="83" customWidth="1"/>
    <col min="14347" max="14347" width="13.5703125" style="83" customWidth="1"/>
    <col min="14348" max="14348" width="1.5703125" style="83" customWidth="1"/>
    <col min="14349" max="14349" width="9.28515625" style="83" customWidth="1"/>
    <col min="14350" max="14350" width="1.5703125" style="83" customWidth="1"/>
    <col min="14351" max="14351" width="9.28515625" style="83" customWidth="1"/>
    <col min="14352" max="14352" width="1.5703125" style="83" customWidth="1"/>
    <col min="14353" max="14353" width="13.5703125" style="83" customWidth="1"/>
    <col min="14354" max="14354" width="1.5703125" style="83" customWidth="1"/>
    <col min="14355" max="14355" width="13.5703125" style="83" customWidth="1"/>
    <col min="14356" max="14356" width="1.5703125" style="83" customWidth="1"/>
    <col min="14357" max="14357" width="11" style="83" customWidth="1"/>
    <col min="14358" max="14358" width="1.5703125" style="83" customWidth="1"/>
    <col min="14359" max="14359" width="11" style="83" customWidth="1"/>
    <col min="14360" max="14360" width="1.5703125" style="83" customWidth="1"/>
    <col min="14361" max="14361" width="11" style="83" customWidth="1"/>
    <col min="14362" max="14362" width="1.5703125" style="83" customWidth="1"/>
    <col min="14363" max="14363" width="10.140625" style="83" customWidth="1"/>
    <col min="14364" max="14365" width="2.42578125" style="83" customWidth="1"/>
    <col min="14366" max="14366" width="14.42578125" style="83" customWidth="1"/>
    <col min="14367" max="14367" width="1.5703125" style="83" customWidth="1"/>
    <col min="14368" max="14368" width="14.42578125" style="83" customWidth="1"/>
    <col min="14369" max="14369" width="1.5703125" style="83" customWidth="1"/>
    <col min="14370" max="14370" width="9.28515625" style="83" customWidth="1"/>
    <col min="14371" max="14371" width="1.5703125" style="83" customWidth="1"/>
    <col min="14372" max="14372" width="9.28515625" style="83" customWidth="1"/>
    <col min="14373" max="14373" width="2.42578125" style="83" customWidth="1"/>
    <col min="14374" max="14374" width="14.42578125" style="83" customWidth="1"/>
    <col min="14375" max="14375" width="2.42578125" style="83" customWidth="1"/>
    <col min="14376" max="14376" width="14.42578125" style="83" customWidth="1"/>
    <col min="14377" max="14377" width="1.5703125" style="83" customWidth="1"/>
    <col min="14378" max="14378" width="11" style="83" customWidth="1"/>
    <col min="14379" max="14379" width="2.42578125" style="83" customWidth="1"/>
    <col min="14380" max="14380" width="12.7109375" style="83"/>
    <col min="14381" max="14381" width="1.5703125" style="83" customWidth="1"/>
    <col min="14382" max="14382" width="10.140625" style="83" customWidth="1"/>
    <col min="14383" max="14383" width="2.42578125" style="83" customWidth="1"/>
    <col min="14384" max="14384" width="12.7109375" style="83"/>
    <col min="14385" max="14385" width="1.5703125" style="83" customWidth="1"/>
    <col min="14386" max="14386" width="10.140625" style="83" customWidth="1"/>
    <col min="14387" max="14387" width="2.42578125" style="83" customWidth="1"/>
    <col min="14388" max="14388" width="13.5703125" style="83" customWidth="1"/>
    <col min="14389" max="14389" width="2.42578125" style="83" customWidth="1"/>
    <col min="14390" max="14390" width="5" style="83" customWidth="1"/>
    <col min="14391" max="14391" width="1.5703125" style="83" customWidth="1"/>
    <col min="14392" max="14398" width="0" style="83" hidden="1" customWidth="1"/>
    <col min="14399" max="14592" width="12.7109375" style="83"/>
    <col min="14593" max="14593" width="5" style="83" customWidth="1"/>
    <col min="14594" max="14594" width="1.28515625" style="83" customWidth="1"/>
    <col min="14595" max="14595" width="17.85546875" style="83" customWidth="1"/>
    <col min="14596" max="14596" width="1.28515625" style="83" customWidth="1"/>
    <col min="14597" max="14597" width="13.5703125" style="83" customWidth="1"/>
    <col min="14598" max="14598" width="1.5703125" style="83" customWidth="1"/>
    <col min="14599" max="14599" width="9.28515625" style="83" customWidth="1"/>
    <col min="14600" max="14600" width="1.5703125" style="83" customWidth="1"/>
    <col min="14601" max="14601" width="9.28515625" style="83" customWidth="1"/>
    <col min="14602" max="14602" width="1.5703125" style="83" customWidth="1"/>
    <col min="14603" max="14603" width="13.5703125" style="83" customWidth="1"/>
    <col min="14604" max="14604" width="1.5703125" style="83" customWidth="1"/>
    <col min="14605" max="14605" width="9.28515625" style="83" customWidth="1"/>
    <col min="14606" max="14606" width="1.5703125" style="83" customWidth="1"/>
    <col min="14607" max="14607" width="9.28515625" style="83" customWidth="1"/>
    <col min="14608" max="14608" width="1.5703125" style="83" customWidth="1"/>
    <col min="14609" max="14609" width="13.5703125" style="83" customWidth="1"/>
    <col min="14610" max="14610" width="1.5703125" style="83" customWidth="1"/>
    <col min="14611" max="14611" width="13.5703125" style="83" customWidth="1"/>
    <col min="14612" max="14612" width="1.5703125" style="83" customWidth="1"/>
    <col min="14613" max="14613" width="11" style="83" customWidth="1"/>
    <col min="14614" max="14614" width="1.5703125" style="83" customWidth="1"/>
    <col min="14615" max="14615" width="11" style="83" customWidth="1"/>
    <col min="14616" max="14616" width="1.5703125" style="83" customWidth="1"/>
    <col min="14617" max="14617" width="11" style="83" customWidth="1"/>
    <col min="14618" max="14618" width="1.5703125" style="83" customWidth="1"/>
    <col min="14619" max="14619" width="10.140625" style="83" customWidth="1"/>
    <col min="14620" max="14621" width="2.42578125" style="83" customWidth="1"/>
    <col min="14622" max="14622" width="14.42578125" style="83" customWidth="1"/>
    <col min="14623" max="14623" width="1.5703125" style="83" customWidth="1"/>
    <col min="14624" max="14624" width="14.42578125" style="83" customWidth="1"/>
    <col min="14625" max="14625" width="1.5703125" style="83" customWidth="1"/>
    <col min="14626" max="14626" width="9.28515625" style="83" customWidth="1"/>
    <col min="14627" max="14627" width="1.5703125" style="83" customWidth="1"/>
    <col min="14628" max="14628" width="9.28515625" style="83" customWidth="1"/>
    <col min="14629" max="14629" width="2.42578125" style="83" customWidth="1"/>
    <col min="14630" max="14630" width="14.42578125" style="83" customWidth="1"/>
    <col min="14631" max="14631" width="2.42578125" style="83" customWidth="1"/>
    <col min="14632" max="14632" width="14.42578125" style="83" customWidth="1"/>
    <col min="14633" max="14633" width="1.5703125" style="83" customWidth="1"/>
    <col min="14634" max="14634" width="11" style="83" customWidth="1"/>
    <col min="14635" max="14635" width="2.42578125" style="83" customWidth="1"/>
    <col min="14636" max="14636" width="12.7109375" style="83"/>
    <col min="14637" max="14637" width="1.5703125" style="83" customWidth="1"/>
    <col min="14638" max="14638" width="10.140625" style="83" customWidth="1"/>
    <col min="14639" max="14639" width="2.42578125" style="83" customWidth="1"/>
    <col min="14640" max="14640" width="12.7109375" style="83"/>
    <col min="14641" max="14641" width="1.5703125" style="83" customWidth="1"/>
    <col min="14642" max="14642" width="10.140625" style="83" customWidth="1"/>
    <col min="14643" max="14643" width="2.42578125" style="83" customWidth="1"/>
    <col min="14644" max="14644" width="13.5703125" style="83" customWidth="1"/>
    <col min="14645" max="14645" width="2.42578125" style="83" customWidth="1"/>
    <col min="14646" max="14646" width="5" style="83" customWidth="1"/>
    <col min="14647" max="14647" width="1.5703125" style="83" customWidth="1"/>
    <col min="14648" max="14654" width="0" style="83" hidden="1" customWidth="1"/>
    <col min="14655" max="14848" width="12.7109375" style="83"/>
    <col min="14849" max="14849" width="5" style="83" customWidth="1"/>
    <col min="14850" max="14850" width="1.28515625" style="83" customWidth="1"/>
    <col min="14851" max="14851" width="17.85546875" style="83" customWidth="1"/>
    <col min="14852" max="14852" width="1.28515625" style="83" customWidth="1"/>
    <col min="14853" max="14853" width="13.5703125" style="83" customWidth="1"/>
    <col min="14854" max="14854" width="1.5703125" style="83" customWidth="1"/>
    <col min="14855" max="14855" width="9.28515625" style="83" customWidth="1"/>
    <col min="14856" max="14856" width="1.5703125" style="83" customWidth="1"/>
    <col min="14857" max="14857" width="9.28515625" style="83" customWidth="1"/>
    <col min="14858" max="14858" width="1.5703125" style="83" customWidth="1"/>
    <col min="14859" max="14859" width="13.5703125" style="83" customWidth="1"/>
    <col min="14860" max="14860" width="1.5703125" style="83" customWidth="1"/>
    <col min="14861" max="14861" width="9.28515625" style="83" customWidth="1"/>
    <col min="14862" max="14862" width="1.5703125" style="83" customWidth="1"/>
    <col min="14863" max="14863" width="9.28515625" style="83" customWidth="1"/>
    <col min="14864" max="14864" width="1.5703125" style="83" customWidth="1"/>
    <col min="14865" max="14865" width="13.5703125" style="83" customWidth="1"/>
    <col min="14866" max="14866" width="1.5703125" style="83" customWidth="1"/>
    <col min="14867" max="14867" width="13.5703125" style="83" customWidth="1"/>
    <col min="14868" max="14868" width="1.5703125" style="83" customWidth="1"/>
    <col min="14869" max="14869" width="11" style="83" customWidth="1"/>
    <col min="14870" max="14870" width="1.5703125" style="83" customWidth="1"/>
    <col min="14871" max="14871" width="11" style="83" customWidth="1"/>
    <col min="14872" max="14872" width="1.5703125" style="83" customWidth="1"/>
    <col min="14873" max="14873" width="11" style="83" customWidth="1"/>
    <col min="14874" max="14874" width="1.5703125" style="83" customWidth="1"/>
    <col min="14875" max="14875" width="10.140625" style="83" customWidth="1"/>
    <col min="14876" max="14877" width="2.42578125" style="83" customWidth="1"/>
    <col min="14878" max="14878" width="14.42578125" style="83" customWidth="1"/>
    <col min="14879" max="14879" width="1.5703125" style="83" customWidth="1"/>
    <col min="14880" max="14880" width="14.42578125" style="83" customWidth="1"/>
    <col min="14881" max="14881" width="1.5703125" style="83" customWidth="1"/>
    <col min="14882" max="14882" width="9.28515625" style="83" customWidth="1"/>
    <col min="14883" max="14883" width="1.5703125" style="83" customWidth="1"/>
    <col min="14884" max="14884" width="9.28515625" style="83" customWidth="1"/>
    <col min="14885" max="14885" width="2.42578125" style="83" customWidth="1"/>
    <col min="14886" max="14886" width="14.42578125" style="83" customWidth="1"/>
    <col min="14887" max="14887" width="2.42578125" style="83" customWidth="1"/>
    <col min="14888" max="14888" width="14.42578125" style="83" customWidth="1"/>
    <col min="14889" max="14889" width="1.5703125" style="83" customWidth="1"/>
    <col min="14890" max="14890" width="11" style="83" customWidth="1"/>
    <col min="14891" max="14891" width="2.42578125" style="83" customWidth="1"/>
    <col min="14892" max="14892" width="12.7109375" style="83"/>
    <col min="14893" max="14893" width="1.5703125" style="83" customWidth="1"/>
    <col min="14894" max="14894" width="10.140625" style="83" customWidth="1"/>
    <col min="14895" max="14895" width="2.42578125" style="83" customWidth="1"/>
    <col min="14896" max="14896" width="12.7109375" style="83"/>
    <col min="14897" max="14897" width="1.5703125" style="83" customWidth="1"/>
    <col min="14898" max="14898" width="10.140625" style="83" customWidth="1"/>
    <col min="14899" max="14899" width="2.42578125" style="83" customWidth="1"/>
    <col min="14900" max="14900" width="13.5703125" style="83" customWidth="1"/>
    <col min="14901" max="14901" width="2.42578125" style="83" customWidth="1"/>
    <col min="14902" max="14902" width="5" style="83" customWidth="1"/>
    <col min="14903" max="14903" width="1.5703125" style="83" customWidth="1"/>
    <col min="14904" max="14910" width="0" style="83" hidden="1" customWidth="1"/>
    <col min="14911" max="15104" width="12.7109375" style="83"/>
    <col min="15105" max="15105" width="5" style="83" customWidth="1"/>
    <col min="15106" max="15106" width="1.28515625" style="83" customWidth="1"/>
    <col min="15107" max="15107" width="17.85546875" style="83" customWidth="1"/>
    <col min="15108" max="15108" width="1.28515625" style="83" customWidth="1"/>
    <col min="15109" max="15109" width="13.5703125" style="83" customWidth="1"/>
    <col min="15110" max="15110" width="1.5703125" style="83" customWidth="1"/>
    <col min="15111" max="15111" width="9.28515625" style="83" customWidth="1"/>
    <col min="15112" max="15112" width="1.5703125" style="83" customWidth="1"/>
    <col min="15113" max="15113" width="9.28515625" style="83" customWidth="1"/>
    <col min="15114" max="15114" width="1.5703125" style="83" customWidth="1"/>
    <col min="15115" max="15115" width="13.5703125" style="83" customWidth="1"/>
    <col min="15116" max="15116" width="1.5703125" style="83" customWidth="1"/>
    <col min="15117" max="15117" width="9.28515625" style="83" customWidth="1"/>
    <col min="15118" max="15118" width="1.5703125" style="83" customWidth="1"/>
    <col min="15119" max="15119" width="9.28515625" style="83" customWidth="1"/>
    <col min="15120" max="15120" width="1.5703125" style="83" customWidth="1"/>
    <col min="15121" max="15121" width="13.5703125" style="83" customWidth="1"/>
    <col min="15122" max="15122" width="1.5703125" style="83" customWidth="1"/>
    <col min="15123" max="15123" width="13.5703125" style="83" customWidth="1"/>
    <col min="15124" max="15124" width="1.5703125" style="83" customWidth="1"/>
    <col min="15125" max="15125" width="11" style="83" customWidth="1"/>
    <col min="15126" max="15126" width="1.5703125" style="83" customWidth="1"/>
    <col min="15127" max="15127" width="11" style="83" customWidth="1"/>
    <col min="15128" max="15128" width="1.5703125" style="83" customWidth="1"/>
    <col min="15129" max="15129" width="11" style="83" customWidth="1"/>
    <col min="15130" max="15130" width="1.5703125" style="83" customWidth="1"/>
    <col min="15131" max="15131" width="10.140625" style="83" customWidth="1"/>
    <col min="15132" max="15133" width="2.42578125" style="83" customWidth="1"/>
    <col min="15134" max="15134" width="14.42578125" style="83" customWidth="1"/>
    <col min="15135" max="15135" width="1.5703125" style="83" customWidth="1"/>
    <col min="15136" max="15136" width="14.42578125" style="83" customWidth="1"/>
    <col min="15137" max="15137" width="1.5703125" style="83" customWidth="1"/>
    <col min="15138" max="15138" width="9.28515625" style="83" customWidth="1"/>
    <col min="15139" max="15139" width="1.5703125" style="83" customWidth="1"/>
    <col min="15140" max="15140" width="9.28515625" style="83" customWidth="1"/>
    <col min="15141" max="15141" width="2.42578125" style="83" customWidth="1"/>
    <col min="15142" max="15142" width="14.42578125" style="83" customWidth="1"/>
    <col min="15143" max="15143" width="2.42578125" style="83" customWidth="1"/>
    <col min="15144" max="15144" width="14.42578125" style="83" customWidth="1"/>
    <col min="15145" max="15145" width="1.5703125" style="83" customWidth="1"/>
    <col min="15146" max="15146" width="11" style="83" customWidth="1"/>
    <col min="15147" max="15147" width="2.42578125" style="83" customWidth="1"/>
    <col min="15148" max="15148" width="12.7109375" style="83"/>
    <col min="15149" max="15149" width="1.5703125" style="83" customWidth="1"/>
    <col min="15150" max="15150" width="10.140625" style="83" customWidth="1"/>
    <col min="15151" max="15151" width="2.42578125" style="83" customWidth="1"/>
    <col min="15152" max="15152" width="12.7109375" style="83"/>
    <col min="15153" max="15153" width="1.5703125" style="83" customWidth="1"/>
    <col min="15154" max="15154" width="10.140625" style="83" customWidth="1"/>
    <col min="15155" max="15155" width="2.42578125" style="83" customWidth="1"/>
    <col min="15156" max="15156" width="13.5703125" style="83" customWidth="1"/>
    <col min="15157" max="15157" width="2.42578125" style="83" customWidth="1"/>
    <col min="15158" max="15158" width="5" style="83" customWidth="1"/>
    <col min="15159" max="15159" width="1.5703125" style="83" customWidth="1"/>
    <col min="15160" max="15166" width="0" style="83" hidden="1" customWidth="1"/>
    <col min="15167" max="15360" width="12.7109375" style="83"/>
    <col min="15361" max="15361" width="5" style="83" customWidth="1"/>
    <col min="15362" max="15362" width="1.28515625" style="83" customWidth="1"/>
    <col min="15363" max="15363" width="17.85546875" style="83" customWidth="1"/>
    <col min="15364" max="15364" width="1.28515625" style="83" customWidth="1"/>
    <col min="15365" max="15365" width="13.5703125" style="83" customWidth="1"/>
    <col min="15366" max="15366" width="1.5703125" style="83" customWidth="1"/>
    <col min="15367" max="15367" width="9.28515625" style="83" customWidth="1"/>
    <col min="15368" max="15368" width="1.5703125" style="83" customWidth="1"/>
    <col min="15369" max="15369" width="9.28515625" style="83" customWidth="1"/>
    <col min="15370" max="15370" width="1.5703125" style="83" customWidth="1"/>
    <col min="15371" max="15371" width="13.5703125" style="83" customWidth="1"/>
    <col min="15372" max="15372" width="1.5703125" style="83" customWidth="1"/>
    <col min="15373" max="15373" width="9.28515625" style="83" customWidth="1"/>
    <col min="15374" max="15374" width="1.5703125" style="83" customWidth="1"/>
    <col min="15375" max="15375" width="9.28515625" style="83" customWidth="1"/>
    <col min="15376" max="15376" width="1.5703125" style="83" customWidth="1"/>
    <col min="15377" max="15377" width="13.5703125" style="83" customWidth="1"/>
    <col min="15378" max="15378" width="1.5703125" style="83" customWidth="1"/>
    <col min="15379" max="15379" width="13.5703125" style="83" customWidth="1"/>
    <col min="15380" max="15380" width="1.5703125" style="83" customWidth="1"/>
    <col min="15381" max="15381" width="11" style="83" customWidth="1"/>
    <col min="15382" max="15382" width="1.5703125" style="83" customWidth="1"/>
    <col min="15383" max="15383" width="11" style="83" customWidth="1"/>
    <col min="15384" max="15384" width="1.5703125" style="83" customWidth="1"/>
    <col min="15385" max="15385" width="11" style="83" customWidth="1"/>
    <col min="15386" max="15386" width="1.5703125" style="83" customWidth="1"/>
    <col min="15387" max="15387" width="10.140625" style="83" customWidth="1"/>
    <col min="15388" max="15389" width="2.42578125" style="83" customWidth="1"/>
    <col min="15390" max="15390" width="14.42578125" style="83" customWidth="1"/>
    <col min="15391" max="15391" width="1.5703125" style="83" customWidth="1"/>
    <col min="15392" max="15392" width="14.42578125" style="83" customWidth="1"/>
    <col min="15393" max="15393" width="1.5703125" style="83" customWidth="1"/>
    <col min="15394" max="15394" width="9.28515625" style="83" customWidth="1"/>
    <col min="15395" max="15395" width="1.5703125" style="83" customWidth="1"/>
    <col min="15396" max="15396" width="9.28515625" style="83" customWidth="1"/>
    <col min="15397" max="15397" width="2.42578125" style="83" customWidth="1"/>
    <col min="15398" max="15398" width="14.42578125" style="83" customWidth="1"/>
    <col min="15399" max="15399" width="2.42578125" style="83" customWidth="1"/>
    <col min="15400" max="15400" width="14.42578125" style="83" customWidth="1"/>
    <col min="15401" max="15401" width="1.5703125" style="83" customWidth="1"/>
    <col min="15402" max="15402" width="11" style="83" customWidth="1"/>
    <col min="15403" max="15403" width="2.42578125" style="83" customWidth="1"/>
    <col min="15404" max="15404" width="12.7109375" style="83"/>
    <col min="15405" max="15405" width="1.5703125" style="83" customWidth="1"/>
    <col min="15406" max="15406" width="10.140625" style="83" customWidth="1"/>
    <col min="15407" max="15407" width="2.42578125" style="83" customWidth="1"/>
    <col min="15408" max="15408" width="12.7109375" style="83"/>
    <col min="15409" max="15409" width="1.5703125" style="83" customWidth="1"/>
    <col min="15410" max="15410" width="10.140625" style="83" customWidth="1"/>
    <col min="15411" max="15411" width="2.42578125" style="83" customWidth="1"/>
    <col min="15412" max="15412" width="13.5703125" style="83" customWidth="1"/>
    <col min="15413" max="15413" width="2.42578125" style="83" customWidth="1"/>
    <col min="15414" max="15414" width="5" style="83" customWidth="1"/>
    <col min="15415" max="15415" width="1.5703125" style="83" customWidth="1"/>
    <col min="15416" max="15422" width="0" style="83" hidden="1" customWidth="1"/>
    <col min="15423" max="15616" width="12.7109375" style="83"/>
    <col min="15617" max="15617" width="5" style="83" customWidth="1"/>
    <col min="15618" max="15618" width="1.28515625" style="83" customWidth="1"/>
    <col min="15619" max="15619" width="17.85546875" style="83" customWidth="1"/>
    <col min="15620" max="15620" width="1.28515625" style="83" customWidth="1"/>
    <col min="15621" max="15621" width="13.5703125" style="83" customWidth="1"/>
    <col min="15622" max="15622" width="1.5703125" style="83" customWidth="1"/>
    <col min="15623" max="15623" width="9.28515625" style="83" customWidth="1"/>
    <col min="15624" max="15624" width="1.5703125" style="83" customWidth="1"/>
    <col min="15625" max="15625" width="9.28515625" style="83" customWidth="1"/>
    <col min="15626" max="15626" width="1.5703125" style="83" customWidth="1"/>
    <col min="15627" max="15627" width="13.5703125" style="83" customWidth="1"/>
    <col min="15628" max="15628" width="1.5703125" style="83" customWidth="1"/>
    <col min="15629" max="15629" width="9.28515625" style="83" customWidth="1"/>
    <col min="15630" max="15630" width="1.5703125" style="83" customWidth="1"/>
    <col min="15631" max="15631" width="9.28515625" style="83" customWidth="1"/>
    <col min="15632" max="15632" width="1.5703125" style="83" customWidth="1"/>
    <col min="15633" max="15633" width="13.5703125" style="83" customWidth="1"/>
    <col min="15634" max="15634" width="1.5703125" style="83" customWidth="1"/>
    <col min="15635" max="15635" width="13.5703125" style="83" customWidth="1"/>
    <col min="15636" max="15636" width="1.5703125" style="83" customWidth="1"/>
    <col min="15637" max="15637" width="11" style="83" customWidth="1"/>
    <col min="15638" max="15638" width="1.5703125" style="83" customWidth="1"/>
    <col min="15639" max="15639" width="11" style="83" customWidth="1"/>
    <col min="15640" max="15640" width="1.5703125" style="83" customWidth="1"/>
    <col min="15641" max="15641" width="11" style="83" customWidth="1"/>
    <col min="15642" max="15642" width="1.5703125" style="83" customWidth="1"/>
    <col min="15643" max="15643" width="10.140625" style="83" customWidth="1"/>
    <col min="15644" max="15645" width="2.42578125" style="83" customWidth="1"/>
    <col min="15646" max="15646" width="14.42578125" style="83" customWidth="1"/>
    <col min="15647" max="15647" width="1.5703125" style="83" customWidth="1"/>
    <col min="15648" max="15648" width="14.42578125" style="83" customWidth="1"/>
    <col min="15649" max="15649" width="1.5703125" style="83" customWidth="1"/>
    <col min="15650" max="15650" width="9.28515625" style="83" customWidth="1"/>
    <col min="15651" max="15651" width="1.5703125" style="83" customWidth="1"/>
    <col min="15652" max="15652" width="9.28515625" style="83" customWidth="1"/>
    <col min="15653" max="15653" width="2.42578125" style="83" customWidth="1"/>
    <col min="15654" max="15654" width="14.42578125" style="83" customWidth="1"/>
    <col min="15655" max="15655" width="2.42578125" style="83" customWidth="1"/>
    <col min="15656" max="15656" width="14.42578125" style="83" customWidth="1"/>
    <col min="15657" max="15657" width="1.5703125" style="83" customWidth="1"/>
    <col min="15658" max="15658" width="11" style="83" customWidth="1"/>
    <col min="15659" max="15659" width="2.42578125" style="83" customWidth="1"/>
    <col min="15660" max="15660" width="12.7109375" style="83"/>
    <col min="15661" max="15661" width="1.5703125" style="83" customWidth="1"/>
    <col min="15662" max="15662" width="10.140625" style="83" customWidth="1"/>
    <col min="15663" max="15663" width="2.42578125" style="83" customWidth="1"/>
    <col min="15664" max="15664" width="12.7109375" style="83"/>
    <col min="15665" max="15665" width="1.5703125" style="83" customWidth="1"/>
    <col min="15666" max="15666" width="10.140625" style="83" customWidth="1"/>
    <col min="15667" max="15667" width="2.42578125" style="83" customWidth="1"/>
    <col min="15668" max="15668" width="13.5703125" style="83" customWidth="1"/>
    <col min="15669" max="15669" width="2.42578125" style="83" customWidth="1"/>
    <col min="15670" max="15670" width="5" style="83" customWidth="1"/>
    <col min="15671" max="15671" width="1.5703125" style="83" customWidth="1"/>
    <col min="15672" max="15678" width="0" style="83" hidden="1" customWidth="1"/>
    <col min="15679" max="15872" width="12.7109375" style="83"/>
    <col min="15873" max="15873" width="5" style="83" customWidth="1"/>
    <col min="15874" max="15874" width="1.28515625" style="83" customWidth="1"/>
    <col min="15875" max="15875" width="17.85546875" style="83" customWidth="1"/>
    <col min="15876" max="15876" width="1.28515625" style="83" customWidth="1"/>
    <col min="15877" max="15877" width="13.5703125" style="83" customWidth="1"/>
    <col min="15878" max="15878" width="1.5703125" style="83" customWidth="1"/>
    <col min="15879" max="15879" width="9.28515625" style="83" customWidth="1"/>
    <col min="15880" max="15880" width="1.5703125" style="83" customWidth="1"/>
    <col min="15881" max="15881" width="9.28515625" style="83" customWidth="1"/>
    <col min="15882" max="15882" width="1.5703125" style="83" customWidth="1"/>
    <col min="15883" max="15883" width="13.5703125" style="83" customWidth="1"/>
    <col min="15884" max="15884" width="1.5703125" style="83" customWidth="1"/>
    <col min="15885" max="15885" width="9.28515625" style="83" customWidth="1"/>
    <col min="15886" max="15886" width="1.5703125" style="83" customWidth="1"/>
    <col min="15887" max="15887" width="9.28515625" style="83" customWidth="1"/>
    <col min="15888" max="15888" width="1.5703125" style="83" customWidth="1"/>
    <col min="15889" max="15889" width="13.5703125" style="83" customWidth="1"/>
    <col min="15890" max="15890" width="1.5703125" style="83" customWidth="1"/>
    <col min="15891" max="15891" width="13.5703125" style="83" customWidth="1"/>
    <col min="15892" max="15892" width="1.5703125" style="83" customWidth="1"/>
    <col min="15893" max="15893" width="11" style="83" customWidth="1"/>
    <col min="15894" max="15894" width="1.5703125" style="83" customWidth="1"/>
    <col min="15895" max="15895" width="11" style="83" customWidth="1"/>
    <col min="15896" max="15896" width="1.5703125" style="83" customWidth="1"/>
    <col min="15897" max="15897" width="11" style="83" customWidth="1"/>
    <col min="15898" max="15898" width="1.5703125" style="83" customWidth="1"/>
    <col min="15899" max="15899" width="10.140625" style="83" customWidth="1"/>
    <col min="15900" max="15901" width="2.42578125" style="83" customWidth="1"/>
    <col min="15902" max="15902" width="14.42578125" style="83" customWidth="1"/>
    <col min="15903" max="15903" width="1.5703125" style="83" customWidth="1"/>
    <col min="15904" max="15904" width="14.42578125" style="83" customWidth="1"/>
    <col min="15905" max="15905" width="1.5703125" style="83" customWidth="1"/>
    <col min="15906" max="15906" width="9.28515625" style="83" customWidth="1"/>
    <col min="15907" max="15907" width="1.5703125" style="83" customWidth="1"/>
    <col min="15908" max="15908" width="9.28515625" style="83" customWidth="1"/>
    <col min="15909" max="15909" width="2.42578125" style="83" customWidth="1"/>
    <col min="15910" max="15910" width="14.42578125" style="83" customWidth="1"/>
    <col min="15911" max="15911" width="2.42578125" style="83" customWidth="1"/>
    <col min="15912" max="15912" width="14.42578125" style="83" customWidth="1"/>
    <col min="15913" max="15913" width="1.5703125" style="83" customWidth="1"/>
    <col min="15914" max="15914" width="11" style="83" customWidth="1"/>
    <col min="15915" max="15915" width="2.42578125" style="83" customWidth="1"/>
    <col min="15916" max="15916" width="12.7109375" style="83"/>
    <col min="15917" max="15917" width="1.5703125" style="83" customWidth="1"/>
    <col min="15918" max="15918" width="10.140625" style="83" customWidth="1"/>
    <col min="15919" max="15919" width="2.42578125" style="83" customWidth="1"/>
    <col min="15920" max="15920" width="12.7109375" style="83"/>
    <col min="15921" max="15921" width="1.5703125" style="83" customWidth="1"/>
    <col min="15922" max="15922" width="10.140625" style="83" customWidth="1"/>
    <col min="15923" max="15923" width="2.42578125" style="83" customWidth="1"/>
    <col min="15924" max="15924" width="13.5703125" style="83" customWidth="1"/>
    <col min="15925" max="15925" width="2.42578125" style="83" customWidth="1"/>
    <col min="15926" max="15926" width="5" style="83" customWidth="1"/>
    <col min="15927" max="15927" width="1.5703125" style="83" customWidth="1"/>
    <col min="15928" max="15934" width="0" style="83" hidden="1" customWidth="1"/>
    <col min="15935" max="16128" width="12.7109375" style="83"/>
    <col min="16129" max="16129" width="5" style="83" customWidth="1"/>
    <col min="16130" max="16130" width="1.28515625" style="83" customWidth="1"/>
    <col min="16131" max="16131" width="17.85546875" style="83" customWidth="1"/>
    <col min="16132" max="16132" width="1.28515625" style="83" customWidth="1"/>
    <col min="16133" max="16133" width="13.5703125" style="83" customWidth="1"/>
    <col min="16134" max="16134" width="1.5703125" style="83" customWidth="1"/>
    <col min="16135" max="16135" width="9.28515625" style="83" customWidth="1"/>
    <col min="16136" max="16136" width="1.5703125" style="83" customWidth="1"/>
    <col min="16137" max="16137" width="9.28515625" style="83" customWidth="1"/>
    <col min="16138" max="16138" width="1.5703125" style="83" customWidth="1"/>
    <col min="16139" max="16139" width="13.5703125" style="83" customWidth="1"/>
    <col min="16140" max="16140" width="1.5703125" style="83" customWidth="1"/>
    <col min="16141" max="16141" width="9.28515625" style="83" customWidth="1"/>
    <col min="16142" max="16142" width="1.5703125" style="83" customWidth="1"/>
    <col min="16143" max="16143" width="9.28515625" style="83" customWidth="1"/>
    <col min="16144" max="16144" width="1.5703125" style="83" customWidth="1"/>
    <col min="16145" max="16145" width="13.5703125" style="83" customWidth="1"/>
    <col min="16146" max="16146" width="1.5703125" style="83" customWidth="1"/>
    <col min="16147" max="16147" width="13.5703125" style="83" customWidth="1"/>
    <col min="16148" max="16148" width="1.5703125" style="83" customWidth="1"/>
    <col min="16149" max="16149" width="11" style="83" customWidth="1"/>
    <col min="16150" max="16150" width="1.5703125" style="83" customWidth="1"/>
    <col min="16151" max="16151" width="11" style="83" customWidth="1"/>
    <col min="16152" max="16152" width="1.5703125" style="83" customWidth="1"/>
    <col min="16153" max="16153" width="11" style="83" customWidth="1"/>
    <col min="16154" max="16154" width="1.5703125" style="83" customWidth="1"/>
    <col min="16155" max="16155" width="10.140625" style="83" customWidth="1"/>
    <col min="16156" max="16157" width="2.42578125" style="83" customWidth="1"/>
    <col min="16158" max="16158" width="14.42578125" style="83" customWidth="1"/>
    <col min="16159" max="16159" width="1.5703125" style="83" customWidth="1"/>
    <col min="16160" max="16160" width="14.42578125" style="83" customWidth="1"/>
    <col min="16161" max="16161" width="1.5703125" style="83" customWidth="1"/>
    <col min="16162" max="16162" width="9.28515625" style="83" customWidth="1"/>
    <col min="16163" max="16163" width="1.5703125" style="83" customWidth="1"/>
    <col min="16164" max="16164" width="9.28515625" style="83" customWidth="1"/>
    <col min="16165" max="16165" width="2.42578125" style="83" customWidth="1"/>
    <col min="16166" max="16166" width="14.42578125" style="83" customWidth="1"/>
    <col min="16167" max="16167" width="2.42578125" style="83" customWidth="1"/>
    <col min="16168" max="16168" width="14.42578125" style="83" customWidth="1"/>
    <col min="16169" max="16169" width="1.5703125" style="83" customWidth="1"/>
    <col min="16170" max="16170" width="11" style="83" customWidth="1"/>
    <col min="16171" max="16171" width="2.42578125" style="83" customWidth="1"/>
    <col min="16172" max="16172" width="12.7109375" style="83"/>
    <col min="16173" max="16173" width="1.5703125" style="83" customWidth="1"/>
    <col min="16174" max="16174" width="10.140625" style="83" customWidth="1"/>
    <col min="16175" max="16175" width="2.42578125" style="83" customWidth="1"/>
    <col min="16176" max="16176" width="12.7109375" style="83"/>
    <col min="16177" max="16177" width="1.5703125" style="83" customWidth="1"/>
    <col min="16178" max="16178" width="10.140625" style="83" customWidth="1"/>
    <col min="16179" max="16179" width="2.42578125" style="83" customWidth="1"/>
    <col min="16180" max="16180" width="13.5703125" style="83" customWidth="1"/>
    <col min="16181" max="16181" width="2.42578125" style="83" customWidth="1"/>
    <col min="16182" max="16182" width="5" style="83" customWidth="1"/>
    <col min="16183" max="16183" width="1.5703125" style="83" customWidth="1"/>
    <col min="16184" max="16190" width="0" style="83" hidden="1" customWidth="1"/>
    <col min="16191" max="16384" width="12.7109375" style="83"/>
  </cols>
  <sheetData>
    <row r="1" spans="1:62" s="80" customFormat="1" ht="10.5" customHeight="1" x14ac:dyDescent="0.25">
      <c r="C1" s="83"/>
      <c r="AA1" s="84" t="s">
        <v>42</v>
      </c>
      <c r="AD1" s="102" t="s">
        <v>43</v>
      </c>
      <c r="BB1" s="84" t="s">
        <v>358</v>
      </c>
    </row>
    <row r="2" spans="1:62" s="80" customFormat="1" ht="10.5" customHeight="1" x14ac:dyDescent="0.25">
      <c r="A2" s="85"/>
      <c r="C2" s="83"/>
      <c r="AA2" s="84" t="s">
        <v>359</v>
      </c>
      <c r="AD2" s="102" t="s">
        <v>360</v>
      </c>
      <c r="BB2" s="84" t="s">
        <v>47</v>
      </c>
    </row>
    <row r="3" spans="1:62" s="80" customFormat="1" ht="10.5" customHeight="1" x14ac:dyDescent="0.25">
      <c r="A3" s="86"/>
      <c r="C3" s="83"/>
      <c r="AA3" s="84" t="s">
        <v>48</v>
      </c>
      <c r="AD3" s="87" t="s">
        <v>49</v>
      </c>
    </row>
    <row r="4" spans="1:62" ht="9.6" customHeight="1" x14ac:dyDescent="0.25">
      <c r="AN4" s="89" t="s">
        <v>361</v>
      </c>
      <c r="AO4" s="89"/>
      <c r="AP4" s="89"/>
      <c r="AQ4" s="89"/>
      <c r="AR4" s="89"/>
      <c r="AS4" s="89"/>
      <c r="AT4" s="89"/>
      <c r="AU4" s="89"/>
      <c r="AV4" s="89"/>
      <c r="AW4" s="89"/>
      <c r="AX4" s="89"/>
      <c r="AY4" s="89"/>
      <c r="AZ4" s="89"/>
    </row>
    <row r="5" spans="1:62" ht="9.6" customHeight="1" x14ac:dyDescent="0.25"/>
    <row r="6" spans="1:62" ht="9.6" customHeight="1" x14ac:dyDescent="0.25">
      <c r="E6" s="89" t="s">
        <v>362</v>
      </c>
      <c r="F6" s="89"/>
      <c r="G6" s="89"/>
      <c r="H6" s="89"/>
      <c r="I6" s="89"/>
      <c r="K6" s="89" t="s">
        <v>363</v>
      </c>
      <c r="L6" s="89"/>
      <c r="M6" s="89"/>
      <c r="N6" s="89"/>
      <c r="O6" s="89"/>
      <c r="P6" s="89"/>
      <c r="Q6" s="89"/>
      <c r="R6" s="89"/>
      <c r="S6" s="89"/>
      <c r="T6" s="89"/>
      <c r="U6" s="89"/>
      <c r="V6" s="89"/>
      <c r="W6" s="89"/>
      <c r="X6" s="89"/>
      <c r="Y6" s="89"/>
      <c r="Z6" s="89"/>
      <c r="AA6" s="89"/>
      <c r="AB6" s="90"/>
      <c r="AC6" s="90"/>
      <c r="AD6" s="89"/>
      <c r="AF6" s="89" t="s">
        <v>364</v>
      </c>
      <c r="AG6" s="89"/>
      <c r="AH6" s="89"/>
      <c r="AI6" s="89"/>
      <c r="AJ6" s="89"/>
      <c r="AR6" s="89" t="s">
        <v>365</v>
      </c>
      <c r="AS6" s="89"/>
      <c r="AT6" s="89"/>
      <c r="AU6" s="89"/>
      <c r="AV6" s="89"/>
      <c r="AW6" s="89"/>
      <c r="AX6" s="89"/>
    </row>
    <row r="7" spans="1:62" ht="9.6" customHeight="1" x14ac:dyDescent="0.25">
      <c r="AN7" s="90" t="s">
        <v>366</v>
      </c>
      <c r="AO7" s="90"/>
      <c r="AP7" s="90"/>
    </row>
    <row r="8" spans="1:62" ht="9.6" customHeight="1" x14ac:dyDescent="0.25">
      <c r="Q8" s="89" t="s">
        <v>367</v>
      </c>
      <c r="R8" s="89"/>
      <c r="S8" s="89"/>
      <c r="T8" s="89"/>
      <c r="U8" s="89"/>
      <c r="V8" s="89"/>
      <c r="W8" s="89"/>
      <c r="X8" s="89"/>
      <c r="Y8" s="89"/>
      <c r="Z8" s="89"/>
      <c r="AA8" s="89"/>
      <c r="AB8" s="90"/>
      <c r="AC8" s="90"/>
      <c r="AD8" s="89"/>
      <c r="AN8" s="89" t="s">
        <v>368</v>
      </c>
      <c r="AO8" s="89"/>
      <c r="AP8" s="89"/>
      <c r="AR8" s="89" t="s">
        <v>59</v>
      </c>
      <c r="AS8" s="89"/>
      <c r="AT8" s="89"/>
      <c r="AV8" s="89" t="s">
        <v>60</v>
      </c>
      <c r="AW8" s="89"/>
      <c r="AX8" s="89"/>
    </row>
    <row r="9" spans="1:62" ht="9.6" customHeight="1" x14ac:dyDescent="0.25">
      <c r="Y9" s="91" t="s">
        <v>369</v>
      </c>
      <c r="AD9" s="91" t="s">
        <v>370</v>
      </c>
      <c r="BH9" s="91" t="s">
        <v>371</v>
      </c>
    </row>
    <row r="10" spans="1:62" ht="9.6" customHeight="1" x14ac:dyDescent="0.25">
      <c r="G10" s="91" t="s">
        <v>63</v>
      </c>
      <c r="I10" s="91" t="s">
        <v>64</v>
      </c>
      <c r="M10" s="91" t="s">
        <v>63</v>
      </c>
      <c r="O10" s="91" t="s">
        <v>64</v>
      </c>
      <c r="Q10" s="91" t="s">
        <v>372</v>
      </c>
      <c r="U10" s="91" t="s">
        <v>373</v>
      </c>
      <c r="W10" s="91" t="s">
        <v>374</v>
      </c>
      <c r="Y10" s="91" t="s">
        <v>375</v>
      </c>
      <c r="AD10" s="91" t="s">
        <v>376</v>
      </c>
      <c r="AH10" s="91" t="s">
        <v>63</v>
      </c>
      <c r="AJ10" s="91" t="s">
        <v>64</v>
      </c>
      <c r="AP10" s="91" t="s">
        <v>268</v>
      </c>
      <c r="AT10" s="91" t="s">
        <v>268</v>
      </c>
      <c r="AX10" s="91" t="s">
        <v>268</v>
      </c>
      <c r="AZ10" s="91" t="s">
        <v>377</v>
      </c>
      <c r="BH10" s="91" t="s">
        <v>378</v>
      </c>
      <c r="BJ10" s="91" t="s">
        <v>379</v>
      </c>
    </row>
    <row r="11" spans="1:62" ht="9.6" customHeight="1" x14ac:dyDescent="0.25">
      <c r="A11" s="92" t="s">
        <v>71</v>
      </c>
      <c r="C11" s="92" t="s">
        <v>72</v>
      </c>
      <c r="E11" s="92" t="s">
        <v>73</v>
      </c>
      <c r="G11" s="92" t="s">
        <v>74</v>
      </c>
      <c r="I11" s="92" t="s">
        <v>79</v>
      </c>
      <c r="K11" s="92" t="s">
        <v>73</v>
      </c>
      <c r="M11" s="92" t="s">
        <v>74</v>
      </c>
      <c r="O11" s="92" t="s">
        <v>79</v>
      </c>
      <c r="Q11" s="92" t="s">
        <v>75</v>
      </c>
      <c r="S11" s="92" t="s">
        <v>380</v>
      </c>
      <c r="U11" s="92" t="s">
        <v>381</v>
      </c>
      <c r="W11" s="92" t="s">
        <v>382</v>
      </c>
      <c r="Y11" s="92" t="s">
        <v>383</v>
      </c>
      <c r="AA11" s="92" t="s">
        <v>384</v>
      </c>
      <c r="AD11" s="92" t="s">
        <v>385</v>
      </c>
      <c r="AF11" s="92" t="s">
        <v>73</v>
      </c>
      <c r="AH11" s="92" t="s">
        <v>74</v>
      </c>
      <c r="AJ11" s="92" t="s">
        <v>79</v>
      </c>
      <c r="AL11" s="92" t="s">
        <v>65</v>
      </c>
      <c r="AN11" s="92" t="s">
        <v>73</v>
      </c>
      <c r="AP11" s="92" t="s">
        <v>349</v>
      </c>
      <c r="AR11" s="92" t="s">
        <v>73</v>
      </c>
      <c r="AT11" s="92" t="s">
        <v>349</v>
      </c>
      <c r="AV11" s="92" t="s">
        <v>73</v>
      </c>
      <c r="AX11" s="92" t="s">
        <v>349</v>
      </c>
      <c r="AZ11" s="92" t="s">
        <v>386</v>
      </c>
      <c r="BB11" s="92" t="s">
        <v>71</v>
      </c>
      <c r="BF11" s="234" t="s">
        <v>362</v>
      </c>
      <c r="BH11" s="234" t="s">
        <v>350</v>
      </c>
      <c r="BJ11" s="234" t="s">
        <v>387</v>
      </c>
    </row>
    <row r="12" spans="1:62" ht="8.85" customHeight="1" x14ac:dyDescent="0.25"/>
    <row r="13" spans="1:62" ht="8.85" customHeight="1" x14ac:dyDescent="0.25">
      <c r="B13" s="83" t="s">
        <v>278</v>
      </c>
    </row>
    <row r="14" spans="1:62" ht="11.25" x14ac:dyDescent="0.25">
      <c r="A14" s="83">
        <v>1</v>
      </c>
      <c r="B14" s="95"/>
      <c r="C14" s="83" t="s">
        <v>83</v>
      </c>
      <c r="D14" s="95"/>
      <c r="E14" s="19">
        <v>1809087</v>
      </c>
      <c r="F14" s="95"/>
      <c r="G14" s="20">
        <f>IFERROR(E14/$BD14,0)</f>
        <v>11.344585400114131</v>
      </c>
      <c r="H14" s="95"/>
      <c r="I14" s="20">
        <f>IF(G$53,G14/G$53*100,0)</f>
        <v>144.23236932903191</v>
      </c>
      <c r="J14" s="95"/>
      <c r="K14" s="19">
        <v>42786797</v>
      </c>
      <c r="L14" s="95"/>
      <c r="M14" s="20">
        <f t="shared" ref="M14:M51" si="0">IFERROR(K14/$BD14,0)</f>
        <v>268.31129324562448</v>
      </c>
      <c r="N14" s="95"/>
      <c r="O14" s="20">
        <f>IF(M$53,M14/M$53*100,0)</f>
        <v>121.29381156979868</v>
      </c>
      <c r="P14" s="95"/>
      <c r="Q14" s="19">
        <v>3392623</v>
      </c>
      <c r="R14" s="95"/>
      <c r="S14" s="19">
        <v>2395235</v>
      </c>
      <c r="T14" s="95"/>
      <c r="U14" s="19">
        <v>0</v>
      </c>
      <c r="V14" s="95"/>
      <c r="W14" s="19">
        <v>0</v>
      </c>
      <c r="X14" s="95"/>
      <c r="Y14" s="19">
        <v>0</v>
      </c>
      <c r="Z14" s="95"/>
      <c r="AA14" s="19">
        <v>0</v>
      </c>
      <c r="AB14" s="95"/>
      <c r="AC14" s="95"/>
      <c r="AD14" s="19">
        <v>0</v>
      </c>
      <c r="AE14" s="95"/>
      <c r="AF14" s="19">
        <v>1434514</v>
      </c>
      <c r="AG14" s="95"/>
      <c r="AH14" s="20">
        <f t="shared" ref="AH14:AH51" si="1">IFERROR(AF14/$BD14,0)</f>
        <v>8.9956793568575311</v>
      </c>
      <c r="AI14" s="95"/>
      <c r="AJ14" s="20">
        <f>IF(AH$53,AH14/AH$53*100,0)</f>
        <v>111.46556592622791</v>
      </c>
      <c r="AK14" s="95"/>
      <c r="AL14" s="19">
        <f>(E14+K14+AF14)</f>
        <v>46030398</v>
      </c>
      <c r="AM14" s="95"/>
      <c r="AN14" s="19">
        <v>916436</v>
      </c>
      <c r="AO14" s="95"/>
      <c r="AP14" s="20">
        <f>IF($AL14,AN14/$AL14*100,0)</f>
        <v>1.9909365111290152</v>
      </c>
      <c r="AQ14" s="95"/>
      <c r="AR14" s="19">
        <v>586746</v>
      </c>
      <c r="AS14" s="95"/>
      <c r="AT14" s="20">
        <f>IF($AL14,AR14/$AL14*100,0)</f>
        <v>1.27469243259639</v>
      </c>
      <c r="AU14" s="95"/>
      <c r="AV14" s="19">
        <v>727864</v>
      </c>
      <c r="AW14" s="95"/>
      <c r="AX14" s="20">
        <f>IF($AL14,AV14/$AL14*100,0)</f>
        <v>1.581268100267132</v>
      </c>
      <c r="AY14" s="95"/>
      <c r="AZ14" s="19">
        <v>751669</v>
      </c>
      <c r="BA14" s="95"/>
      <c r="BB14" s="83">
        <v>1</v>
      </c>
      <c r="BC14" s="95"/>
      <c r="BD14" s="28">
        <v>159467</v>
      </c>
      <c r="BE14" s="95"/>
      <c r="BF14" s="28">
        <f>IF(E14,BD14,0)</f>
        <v>159467</v>
      </c>
      <c r="BG14" s="95"/>
      <c r="BH14" s="28">
        <f>IF(K14,BD14,0)</f>
        <v>159467</v>
      </c>
      <c r="BI14" s="95"/>
      <c r="BJ14" s="28">
        <f>IF(AF14,BD14,0)</f>
        <v>159467</v>
      </c>
    </row>
    <row r="15" spans="1:62" ht="11.25" x14ac:dyDescent="0.25">
      <c r="A15" s="83">
        <v>2</v>
      </c>
      <c r="B15" s="95"/>
      <c r="C15" s="83" t="s">
        <v>84</v>
      </c>
      <c r="D15" s="95"/>
      <c r="E15" s="21">
        <v>63006</v>
      </c>
      <c r="F15" s="95"/>
      <c r="G15" s="20">
        <f t="shared" ref="G15:G51" si="2">IFERROR(E15/$BD15,0)</f>
        <v>3.659097508566119</v>
      </c>
      <c r="H15" s="95"/>
      <c r="I15" s="20">
        <f>IF(G$53,G15/G$53*100,0)</f>
        <v>46.520898265805251</v>
      </c>
      <c r="J15" s="95"/>
      <c r="K15" s="21">
        <v>3406238</v>
      </c>
      <c r="L15" s="95"/>
      <c r="M15" s="20">
        <f t="shared" si="0"/>
        <v>197.81857250711423</v>
      </c>
      <c r="N15" s="95"/>
      <c r="O15" s="20">
        <f>IF(M$53,M15/M$53*100,0)</f>
        <v>89.426607312868896</v>
      </c>
      <c r="P15" s="95"/>
      <c r="Q15" s="21">
        <v>272461</v>
      </c>
      <c r="R15" s="95"/>
      <c r="S15" s="21">
        <v>409511</v>
      </c>
      <c r="T15" s="95"/>
      <c r="U15" s="21">
        <v>0</v>
      </c>
      <c r="V15" s="95"/>
      <c r="W15" s="21">
        <v>0</v>
      </c>
      <c r="X15" s="95"/>
      <c r="Y15" s="21">
        <v>0</v>
      </c>
      <c r="Z15" s="95"/>
      <c r="AA15" s="21">
        <v>0</v>
      </c>
      <c r="AB15" s="95"/>
      <c r="AC15" s="95"/>
      <c r="AD15" s="21">
        <v>0</v>
      </c>
      <c r="AE15" s="95"/>
      <c r="AF15" s="21">
        <v>248280</v>
      </c>
      <c r="AG15" s="95"/>
      <c r="AH15" s="20">
        <f t="shared" si="1"/>
        <v>14.418955804634415</v>
      </c>
      <c r="AI15" s="95"/>
      <c r="AJ15" s="20">
        <f>IF(AH$53,AH15/AH$53*100,0)</f>
        <v>178.66544649611595</v>
      </c>
      <c r="AK15" s="95"/>
      <c r="AL15" s="21">
        <f>(E15+K15+AF15)</f>
        <v>3717524</v>
      </c>
      <c r="AM15" s="95"/>
      <c r="AN15" s="21">
        <v>297261</v>
      </c>
      <c r="AO15" s="95"/>
      <c r="AP15" s="20">
        <f>IF($AL15,AN15/$AL15*100,0)</f>
        <v>7.9962093049029406</v>
      </c>
      <c r="AQ15" s="95"/>
      <c r="AR15" s="21">
        <v>0</v>
      </c>
      <c r="AS15" s="95"/>
      <c r="AT15" s="20">
        <f>IF($AL15,AR15/$AL15*100,0)</f>
        <v>0</v>
      </c>
      <c r="AU15" s="95"/>
      <c r="AV15" s="21">
        <v>0</v>
      </c>
      <c r="AW15" s="95"/>
      <c r="AX15" s="20">
        <f>IF($AL15,AV15/$AL15*100,0)</f>
        <v>0</v>
      </c>
      <c r="AY15" s="95"/>
      <c r="AZ15" s="21">
        <v>0</v>
      </c>
      <c r="BA15" s="95"/>
      <c r="BB15" s="83">
        <v>2</v>
      </c>
      <c r="BC15" s="95"/>
      <c r="BD15" s="28">
        <v>17219</v>
      </c>
      <c r="BE15" s="95"/>
      <c r="BF15" s="28">
        <f>IF(E15,BD15,0)</f>
        <v>17219</v>
      </c>
      <c r="BG15" s="95"/>
      <c r="BH15" s="28">
        <f>IF(K15,BD15,0)</f>
        <v>17219</v>
      </c>
      <c r="BI15" s="95"/>
      <c r="BJ15" s="28">
        <f>IF(AF15,BD15,0)</f>
        <v>17219</v>
      </c>
    </row>
    <row r="16" spans="1:62" ht="11.25" x14ac:dyDescent="0.25">
      <c r="A16" s="83">
        <v>3</v>
      </c>
      <c r="B16" s="95"/>
      <c r="C16" s="83" t="s">
        <v>85</v>
      </c>
      <c r="D16" s="95"/>
      <c r="E16" s="21">
        <v>39586</v>
      </c>
      <c r="F16" s="95"/>
      <c r="G16" s="20">
        <f t="shared" si="2"/>
        <v>5.9608492696882998</v>
      </c>
      <c r="H16" s="95"/>
      <c r="I16" s="20">
        <f>IF(G$53,G16/G$53*100,0)</f>
        <v>75.784824483028146</v>
      </c>
      <c r="J16" s="95"/>
      <c r="K16" s="21">
        <v>1199058</v>
      </c>
      <c r="L16" s="95"/>
      <c r="M16" s="20">
        <f t="shared" si="0"/>
        <v>180.55383225417859</v>
      </c>
      <c r="N16" s="95"/>
      <c r="O16" s="20">
        <f>IF(M$53,M16/M$53*100,0)</f>
        <v>81.621843951216221</v>
      </c>
      <c r="P16" s="95"/>
      <c r="Q16" s="21">
        <v>242763</v>
      </c>
      <c r="R16" s="95"/>
      <c r="S16" s="21">
        <v>328643</v>
      </c>
      <c r="T16" s="95"/>
      <c r="U16" s="21">
        <v>0</v>
      </c>
      <c r="V16" s="95"/>
      <c r="W16" s="21">
        <v>0</v>
      </c>
      <c r="X16" s="95"/>
      <c r="Y16" s="21">
        <v>0</v>
      </c>
      <c r="Z16" s="95"/>
      <c r="AA16" s="21">
        <v>0</v>
      </c>
      <c r="AB16" s="95"/>
      <c r="AC16" s="95"/>
      <c r="AD16" s="21">
        <v>0</v>
      </c>
      <c r="AE16" s="95"/>
      <c r="AF16" s="21">
        <v>157440</v>
      </c>
      <c r="AG16" s="95"/>
      <c r="AH16" s="20">
        <f t="shared" si="1"/>
        <v>23.707273001054059</v>
      </c>
      <c r="AI16" s="95"/>
      <c r="AJ16" s="20">
        <f>IF(AH$53,AH16/AH$53*100,0)</f>
        <v>293.75709124354523</v>
      </c>
      <c r="AK16" s="95"/>
      <c r="AL16" s="21">
        <f>(E16+K16+AF16)</f>
        <v>1396084</v>
      </c>
      <c r="AM16" s="95"/>
      <c r="AN16" s="21">
        <v>221936</v>
      </c>
      <c r="AO16" s="95"/>
      <c r="AP16" s="20">
        <f>IF($AL16,AN16/$AL16*100,0)</f>
        <v>15.89703771406305</v>
      </c>
      <c r="AQ16" s="95"/>
      <c r="AR16" s="21">
        <v>121677</v>
      </c>
      <c r="AS16" s="95"/>
      <c r="AT16" s="20">
        <f>IF($AL16,AR16/$AL16*100,0)</f>
        <v>8.7155930445445975</v>
      </c>
      <c r="AU16" s="95"/>
      <c r="AV16" s="21">
        <v>0</v>
      </c>
      <c r="AW16" s="95"/>
      <c r="AX16" s="20">
        <f>IF($AL16,AV16/$AL16*100,0)</f>
        <v>0</v>
      </c>
      <c r="AY16" s="95"/>
      <c r="AZ16" s="21">
        <v>1270</v>
      </c>
      <c r="BA16" s="95"/>
      <c r="BB16" s="83">
        <v>3</v>
      </c>
      <c r="BC16" s="95"/>
      <c r="BD16" s="28">
        <v>6641</v>
      </c>
      <c r="BE16" s="95"/>
      <c r="BF16" s="28">
        <f>IF(E16,BD16,0)</f>
        <v>6641</v>
      </c>
      <c r="BG16" s="95"/>
      <c r="BH16" s="28">
        <f>IF(K16,BD16,0)</f>
        <v>6641</v>
      </c>
      <c r="BI16" s="95"/>
      <c r="BJ16" s="28">
        <f>IF(AF16,BD16,0)</f>
        <v>6641</v>
      </c>
    </row>
    <row r="17" spans="1:62" ht="11.25" x14ac:dyDescent="0.25">
      <c r="A17" s="83">
        <v>4</v>
      </c>
      <c r="B17" s="95"/>
      <c r="C17" s="83" t="s">
        <v>86</v>
      </c>
      <c r="D17" s="95"/>
      <c r="E17" s="21">
        <v>726596</v>
      </c>
      <c r="F17" s="95"/>
      <c r="G17" s="20">
        <f t="shared" si="2"/>
        <v>14.233026444662096</v>
      </c>
      <c r="H17" s="95"/>
      <c r="I17" s="20">
        <f>IF(G$53,G17/G$53*100,0)</f>
        <v>180.95532400996592</v>
      </c>
      <c r="J17" s="95"/>
      <c r="K17" s="21">
        <v>29456739</v>
      </c>
      <c r="L17" s="95"/>
      <c r="M17" s="20">
        <f t="shared" si="0"/>
        <v>577.01741429970616</v>
      </c>
      <c r="N17" s="95"/>
      <c r="O17" s="20">
        <f>IF(M$53,M17/M$53*100,0)</f>
        <v>260.84866080716995</v>
      </c>
      <c r="P17" s="95"/>
      <c r="Q17" s="21">
        <v>1380341</v>
      </c>
      <c r="R17" s="95"/>
      <c r="S17" s="21">
        <v>1356701</v>
      </c>
      <c r="T17" s="95"/>
      <c r="U17" s="21">
        <v>0</v>
      </c>
      <c r="V17" s="95"/>
      <c r="W17" s="21">
        <v>0</v>
      </c>
      <c r="X17" s="95"/>
      <c r="Y17" s="21">
        <v>0</v>
      </c>
      <c r="Z17" s="95"/>
      <c r="AA17" s="21">
        <v>0</v>
      </c>
      <c r="AB17" s="95"/>
      <c r="AC17" s="95"/>
      <c r="AD17" s="21">
        <v>0</v>
      </c>
      <c r="AE17" s="95"/>
      <c r="AF17" s="21">
        <v>629091</v>
      </c>
      <c r="AG17" s="95"/>
      <c r="AH17" s="20">
        <f t="shared" si="1"/>
        <v>12.323036238981391</v>
      </c>
      <c r="AI17" s="95"/>
      <c r="AJ17" s="20">
        <f>IF(AH$53,AH17/AH$53*100,0)</f>
        <v>152.69488315636394</v>
      </c>
      <c r="AK17" s="95"/>
      <c r="AL17" s="21">
        <f>(E17+K17+AF17)</f>
        <v>30812426</v>
      </c>
      <c r="AM17" s="95"/>
      <c r="AN17" s="21">
        <v>489056</v>
      </c>
      <c r="AO17" s="95"/>
      <c r="AP17" s="20">
        <f>IF($AL17,AN17/$AL17*100,0)</f>
        <v>1.5872038118647327</v>
      </c>
      <c r="AQ17" s="95"/>
      <c r="AR17" s="21">
        <v>0</v>
      </c>
      <c r="AS17" s="95"/>
      <c r="AT17" s="20">
        <f>IF($AL17,AR17/$AL17*100,0)</f>
        <v>0</v>
      </c>
      <c r="AU17" s="95"/>
      <c r="AV17" s="21">
        <v>565736</v>
      </c>
      <c r="AW17" s="95"/>
      <c r="AX17" s="20">
        <f>IF($AL17,AV17/$AL17*100,0)</f>
        <v>1.8360644501020464</v>
      </c>
      <c r="AY17" s="95"/>
      <c r="AZ17" s="21">
        <v>2414459</v>
      </c>
      <c r="BA17" s="95"/>
      <c r="BB17" s="83">
        <v>4</v>
      </c>
      <c r="BC17" s="95"/>
      <c r="BD17" s="28">
        <v>51050</v>
      </c>
      <c r="BE17" s="95"/>
      <c r="BF17" s="28">
        <f>IF(E17,BD17,0)</f>
        <v>51050</v>
      </c>
      <c r="BG17" s="95"/>
      <c r="BH17" s="28">
        <f>IF(K17,BD17,0)</f>
        <v>51050</v>
      </c>
      <c r="BI17" s="95"/>
      <c r="BJ17" s="28">
        <f>IF(AF17,BD17,0)</f>
        <v>51050</v>
      </c>
    </row>
    <row r="18" spans="1:62" ht="11.25" x14ac:dyDescent="0.25">
      <c r="A18" s="83">
        <v>5</v>
      </c>
      <c r="B18" s="95"/>
      <c r="C18" s="83" t="s">
        <v>87</v>
      </c>
      <c r="D18" s="95"/>
      <c r="E18" s="21">
        <v>1078275</v>
      </c>
      <c r="F18" s="95"/>
      <c r="G18" s="20">
        <f t="shared" si="2"/>
        <v>4.3230949956298961</v>
      </c>
      <c r="H18" s="95"/>
      <c r="I18" s="20">
        <f>IF(G$53,G18/G$53*100,0)</f>
        <v>54.962804903201466</v>
      </c>
      <c r="J18" s="95"/>
      <c r="K18" s="21">
        <v>29022743</v>
      </c>
      <c r="L18" s="95"/>
      <c r="M18" s="20">
        <f t="shared" si="0"/>
        <v>116.35999631147213</v>
      </c>
      <c r="N18" s="95"/>
      <c r="O18" s="20">
        <f>IF(M$53,M18/M$53*100,0)</f>
        <v>52.60213722702234</v>
      </c>
      <c r="P18" s="95"/>
      <c r="Q18" s="21">
        <v>4138306</v>
      </c>
      <c r="R18" s="95"/>
      <c r="S18" s="21">
        <v>4736286</v>
      </c>
      <c r="T18" s="95"/>
      <c r="U18" s="21">
        <v>0</v>
      </c>
      <c r="V18" s="95"/>
      <c r="W18" s="21">
        <v>0</v>
      </c>
      <c r="X18" s="95"/>
      <c r="Y18" s="21">
        <v>0</v>
      </c>
      <c r="Z18" s="95"/>
      <c r="AA18" s="21">
        <v>0</v>
      </c>
      <c r="AB18" s="95"/>
      <c r="AC18" s="95"/>
      <c r="AD18" s="21">
        <v>0</v>
      </c>
      <c r="AE18" s="95"/>
      <c r="AF18" s="21">
        <v>1483153</v>
      </c>
      <c r="AG18" s="95"/>
      <c r="AH18" s="20">
        <f t="shared" si="1"/>
        <v>5.9463599842836636</v>
      </c>
      <c r="AI18" s="95"/>
      <c r="AJ18" s="22">
        <f>IF(AH$53,AH18/AH$53*100,0)</f>
        <v>73.681414660915152</v>
      </c>
      <c r="AK18" s="95"/>
      <c r="AL18" s="21">
        <f>(E18+K18+AF18)</f>
        <v>31584171</v>
      </c>
      <c r="AM18" s="95"/>
      <c r="AN18" s="21">
        <v>2144965</v>
      </c>
      <c r="AO18" s="95"/>
      <c r="AP18" s="22">
        <f>IF($AL18,AN18/$AL18*100,0)</f>
        <v>6.7912657894361068</v>
      </c>
      <c r="AQ18" s="95"/>
      <c r="AR18" s="21">
        <v>40773685</v>
      </c>
      <c r="AS18" s="95"/>
      <c r="AT18" s="22">
        <f>IF($AL18,AR18/$AL18*100,0)</f>
        <v>129.09531486515823</v>
      </c>
      <c r="AU18" s="95"/>
      <c r="AV18" s="21">
        <v>55293</v>
      </c>
      <c r="AW18" s="95"/>
      <c r="AX18" s="22">
        <f>IF($AL18,AV18/$AL18*100,0)</f>
        <v>0.17506554153344725</v>
      </c>
      <c r="AY18" s="95"/>
      <c r="AZ18" s="21">
        <v>853681</v>
      </c>
      <c r="BA18" s="95"/>
      <c r="BB18" s="83">
        <v>5</v>
      </c>
      <c r="BC18" s="95"/>
      <c r="BD18" s="28">
        <v>249422</v>
      </c>
      <c r="BE18" s="95"/>
      <c r="BF18" s="28">
        <f>IF(E18,BD18,0)</f>
        <v>249422</v>
      </c>
      <c r="BG18" s="95"/>
      <c r="BH18" s="28">
        <f>IF(K18,BD18,0)</f>
        <v>249422</v>
      </c>
      <c r="BI18" s="95"/>
      <c r="BJ18" s="28">
        <f>IF(AF18,BD18,0)</f>
        <v>249422</v>
      </c>
    </row>
    <row r="19" spans="1:62" ht="11.25" x14ac:dyDescent="0.25">
      <c r="A19" s="83">
        <v>6</v>
      </c>
      <c r="B19" s="95"/>
      <c r="C19" s="83" t="s">
        <v>88</v>
      </c>
      <c r="D19" s="95"/>
      <c r="E19" s="21">
        <v>209681</v>
      </c>
      <c r="F19" s="95"/>
      <c r="G19" s="20">
        <f t="shared" si="2"/>
        <v>11.539955971381398</v>
      </c>
      <c r="H19" s="95"/>
      <c r="I19" s="20">
        <f>IF(G$53,G19/G$53*100,0)</f>
        <v>146.71626445584377</v>
      </c>
      <c r="J19" s="95"/>
      <c r="K19" s="21">
        <v>4869483</v>
      </c>
      <c r="L19" s="95"/>
      <c r="M19" s="20">
        <f t="shared" si="0"/>
        <v>267.99576224545956</v>
      </c>
      <c r="N19" s="95"/>
      <c r="O19" s="20">
        <f>IF(M$53,M19/M$53*100,0)</f>
        <v>121.15117144006177</v>
      </c>
      <c r="P19" s="95"/>
      <c r="Q19" s="21">
        <v>415150</v>
      </c>
      <c r="R19" s="95"/>
      <c r="S19" s="21">
        <v>274750</v>
      </c>
      <c r="T19" s="95"/>
      <c r="U19" s="21">
        <v>0</v>
      </c>
      <c r="V19" s="95"/>
      <c r="W19" s="21">
        <v>0</v>
      </c>
      <c r="X19" s="95"/>
      <c r="Y19" s="21">
        <v>0</v>
      </c>
      <c r="Z19" s="95"/>
      <c r="AA19" s="21">
        <v>0</v>
      </c>
      <c r="AB19" s="95"/>
      <c r="AC19" s="95"/>
      <c r="AD19" s="21">
        <v>0</v>
      </c>
      <c r="AE19" s="95"/>
      <c r="AF19" s="21">
        <v>212718</v>
      </c>
      <c r="AG19" s="95"/>
      <c r="AH19" s="20">
        <f t="shared" si="1"/>
        <v>11.707099614749588</v>
      </c>
      <c r="AI19" s="95"/>
      <c r="AJ19" s="22">
        <f>IF(AH$53,AH19/AH$53*100,0)</f>
        <v>145.06280539201464</v>
      </c>
      <c r="AK19" s="95"/>
      <c r="AL19" s="21">
        <f>(E19+K19+AF19)</f>
        <v>5291882</v>
      </c>
      <c r="AM19" s="95"/>
      <c r="AN19" s="21">
        <v>297428</v>
      </c>
      <c r="AO19" s="95"/>
      <c r="AP19" s="22">
        <f>IF($AL19,AN19/$AL19*100,0)</f>
        <v>5.6204579013666596</v>
      </c>
      <c r="AQ19" s="95"/>
      <c r="AR19" s="21">
        <v>0</v>
      </c>
      <c r="AS19" s="95"/>
      <c r="AT19" s="22">
        <f>IF($AL19,AR19/$AL19*100,0)</f>
        <v>0</v>
      </c>
      <c r="AU19" s="95"/>
      <c r="AV19" s="21">
        <v>0</v>
      </c>
      <c r="AW19" s="95"/>
      <c r="AX19" s="22">
        <f>IF($AL19,AV19/$AL19*100,0)</f>
        <v>0</v>
      </c>
      <c r="AY19" s="95"/>
      <c r="AZ19" s="21">
        <v>678996</v>
      </c>
      <c r="BA19" s="95"/>
      <c r="BB19" s="83">
        <v>6</v>
      </c>
      <c r="BC19" s="95"/>
      <c r="BD19" s="28">
        <v>18170</v>
      </c>
      <c r="BE19" s="95"/>
      <c r="BF19" s="28">
        <f>IF(E19,BD19,0)</f>
        <v>18170</v>
      </c>
      <c r="BG19" s="95"/>
      <c r="BH19" s="28">
        <f>IF(K19,BD19,0)</f>
        <v>18170</v>
      </c>
      <c r="BI19" s="95"/>
      <c r="BJ19" s="28">
        <f>IF(AF19,BD19,0)</f>
        <v>18170</v>
      </c>
    </row>
    <row r="20" spans="1:62" ht="11.25" x14ac:dyDescent="0.25">
      <c r="A20" s="83">
        <v>7</v>
      </c>
      <c r="B20" s="95"/>
      <c r="C20" s="83" t="s">
        <v>89</v>
      </c>
      <c r="D20" s="95"/>
      <c r="E20" s="21">
        <v>85760</v>
      </c>
      <c r="F20" s="95"/>
      <c r="G20" s="20">
        <f t="shared" si="2"/>
        <v>14.948579396897333</v>
      </c>
      <c r="H20" s="95"/>
      <c r="I20" s="20">
        <f>IF(G$53,G20/G$53*100,0)</f>
        <v>190.05269460935631</v>
      </c>
      <c r="J20" s="95"/>
      <c r="K20" s="21">
        <v>1944014</v>
      </c>
      <c r="L20" s="95"/>
      <c r="M20" s="20">
        <f t="shared" si="0"/>
        <v>338.85549938992506</v>
      </c>
      <c r="N20" s="95"/>
      <c r="O20" s="20">
        <f>IF(M$53,M20/M$53*100,0)</f>
        <v>153.18429051275822</v>
      </c>
      <c r="P20" s="95"/>
      <c r="Q20" s="21">
        <v>252684</v>
      </c>
      <c r="R20" s="95"/>
      <c r="S20" s="21">
        <v>309271</v>
      </c>
      <c r="T20" s="95"/>
      <c r="U20" s="21">
        <v>0</v>
      </c>
      <c r="V20" s="95"/>
      <c r="W20" s="21">
        <v>0</v>
      </c>
      <c r="X20" s="95"/>
      <c r="Y20" s="21">
        <v>0</v>
      </c>
      <c r="Z20" s="95"/>
      <c r="AA20" s="21">
        <v>0</v>
      </c>
      <c r="AB20" s="95"/>
      <c r="AC20" s="95"/>
      <c r="AD20" s="21">
        <v>0</v>
      </c>
      <c r="AE20" s="95"/>
      <c r="AF20" s="21">
        <v>118388</v>
      </c>
      <c r="AG20" s="95"/>
      <c r="AH20" s="20">
        <f t="shared" si="1"/>
        <v>20.635872407181452</v>
      </c>
      <c r="AI20" s="95"/>
      <c r="AJ20" s="22">
        <f>IF(AH$53,AH20/AH$53*100,0)</f>
        <v>255.69933131225332</v>
      </c>
      <c r="AK20" s="95"/>
      <c r="AL20" s="21">
        <f>(E20+K20+AF20)</f>
        <v>2148162</v>
      </c>
      <c r="AM20" s="95"/>
      <c r="AN20" s="21">
        <v>222676</v>
      </c>
      <c r="AO20" s="95"/>
      <c r="AP20" s="22">
        <f>IF($AL20,AN20/$AL20*100,0)</f>
        <v>10.365884882052658</v>
      </c>
      <c r="AQ20" s="95"/>
      <c r="AR20" s="21">
        <v>0</v>
      </c>
      <c r="AS20" s="95"/>
      <c r="AT20" s="22">
        <f>IF($AL20,AR20/$AL20*100,0)</f>
        <v>0</v>
      </c>
      <c r="AU20" s="95"/>
      <c r="AV20" s="21">
        <v>7973</v>
      </c>
      <c r="AW20" s="95"/>
      <c r="AX20" s="22">
        <f>IF($AL20,AV20/$AL20*100,0)</f>
        <v>0.3711545032450998</v>
      </c>
      <c r="AY20" s="95"/>
      <c r="AZ20" s="21">
        <v>711</v>
      </c>
      <c r="BA20" s="95"/>
      <c r="BB20" s="83">
        <v>7</v>
      </c>
      <c r="BC20" s="95"/>
      <c r="BD20" s="28">
        <v>5737</v>
      </c>
      <c r="BE20" s="95"/>
      <c r="BF20" s="28">
        <f>IF(E20,BD20,0)</f>
        <v>5737</v>
      </c>
      <c r="BG20" s="95"/>
      <c r="BH20" s="28">
        <f>IF(K20,BD20,0)</f>
        <v>5737</v>
      </c>
      <c r="BI20" s="95"/>
      <c r="BJ20" s="28">
        <f>IF(AF20,BD20,0)</f>
        <v>5737</v>
      </c>
    </row>
    <row r="21" spans="1:62" ht="11.25" x14ac:dyDescent="0.25">
      <c r="A21" s="83">
        <v>8</v>
      </c>
      <c r="B21" s="95"/>
      <c r="C21" s="83" t="s">
        <v>90</v>
      </c>
      <c r="D21" s="95"/>
      <c r="E21" s="21">
        <v>215488</v>
      </c>
      <c r="F21" s="95"/>
      <c r="G21" s="20">
        <f t="shared" si="2"/>
        <v>5.059591453392815</v>
      </c>
      <c r="H21" s="95"/>
      <c r="I21" s="20">
        <f>IF(G$53,G21/G$53*100,0)</f>
        <v>64.326446266817669</v>
      </c>
      <c r="J21" s="95"/>
      <c r="K21" s="21">
        <v>10793648</v>
      </c>
      <c r="L21" s="95"/>
      <c r="M21" s="20">
        <f t="shared" si="0"/>
        <v>253.43150974407138</v>
      </c>
      <c r="N21" s="95"/>
      <c r="O21" s="20">
        <f>IF(M$53,M21/M$53*100,0)</f>
        <v>114.56720072012207</v>
      </c>
      <c r="P21" s="95"/>
      <c r="Q21" s="21">
        <v>648522</v>
      </c>
      <c r="R21" s="95"/>
      <c r="S21" s="21">
        <v>302768</v>
      </c>
      <c r="T21" s="95"/>
      <c r="U21" s="21">
        <v>0</v>
      </c>
      <c r="V21" s="95"/>
      <c r="W21" s="21">
        <v>0</v>
      </c>
      <c r="X21" s="95"/>
      <c r="Y21" s="21">
        <v>0</v>
      </c>
      <c r="Z21" s="95"/>
      <c r="AA21" s="21">
        <v>0</v>
      </c>
      <c r="AB21" s="95"/>
      <c r="AC21" s="95"/>
      <c r="AD21" s="21">
        <v>0</v>
      </c>
      <c r="AE21" s="95"/>
      <c r="AF21" s="21">
        <v>386842</v>
      </c>
      <c r="AG21" s="95"/>
      <c r="AH21" s="20">
        <f t="shared" si="1"/>
        <v>9.0829302653204973</v>
      </c>
      <c r="AI21" s="95"/>
      <c r="AJ21" s="22">
        <f>IF(AH$53,AH21/AH$53*100,0)</f>
        <v>112.54669293215973</v>
      </c>
      <c r="AK21" s="95"/>
      <c r="AL21" s="21">
        <f>(E21+K21+AF21)</f>
        <v>11395978</v>
      </c>
      <c r="AM21" s="95"/>
      <c r="AN21" s="21">
        <v>384837</v>
      </c>
      <c r="AO21" s="95"/>
      <c r="AP21" s="22">
        <f>IF($AL21,AN21/$AL21*100,0)</f>
        <v>3.3769545711653706</v>
      </c>
      <c r="AQ21" s="95"/>
      <c r="AR21" s="21">
        <v>0</v>
      </c>
      <c r="AS21" s="95"/>
      <c r="AT21" s="22">
        <f>IF($AL21,AR21/$AL21*100,0)</f>
        <v>0</v>
      </c>
      <c r="AU21" s="95"/>
      <c r="AV21" s="21">
        <v>0</v>
      </c>
      <c r="AW21" s="95"/>
      <c r="AX21" s="22">
        <f>IF($AL21,AV21/$AL21*100,0)</f>
        <v>0</v>
      </c>
      <c r="AY21" s="95"/>
      <c r="AZ21" s="21">
        <v>194885</v>
      </c>
      <c r="BA21" s="95"/>
      <c r="BB21" s="83">
        <v>8</v>
      </c>
      <c r="BC21" s="95"/>
      <c r="BD21" s="28">
        <v>42590</v>
      </c>
      <c r="BE21" s="95"/>
      <c r="BF21" s="28">
        <f>IF(E21,BD21,0)</f>
        <v>42590</v>
      </c>
      <c r="BG21" s="95"/>
      <c r="BH21" s="28">
        <f>IF(K21,BD21,0)</f>
        <v>42590</v>
      </c>
      <c r="BI21" s="95"/>
      <c r="BJ21" s="28">
        <f>IF(AF21,BD21,0)</f>
        <v>42590</v>
      </c>
    </row>
    <row r="22" spans="1:62" ht="11.25" x14ac:dyDescent="0.25">
      <c r="A22" s="83">
        <v>9</v>
      </c>
      <c r="B22" s="95"/>
      <c r="C22" s="83" t="s">
        <v>92</v>
      </c>
      <c r="D22" s="95"/>
      <c r="E22" s="21">
        <v>0</v>
      </c>
      <c r="F22" s="95"/>
      <c r="G22" s="20">
        <f t="shared" si="2"/>
        <v>0</v>
      </c>
      <c r="H22" s="95"/>
      <c r="I22" s="20">
        <f>IF(G$53,G22/G$53*100,0)</f>
        <v>0</v>
      </c>
      <c r="J22" s="95"/>
      <c r="K22" s="21">
        <v>0</v>
      </c>
      <c r="L22" s="95"/>
      <c r="M22" s="20">
        <f t="shared" si="0"/>
        <v>0</v>
      </c>
      <c r="N22" s="95"/>
      <c r="O22" s="20">
        <f>IF(M$53,M22/M$53*100,0)</f>
        <v>0</v>
      </c>
      <c r="P22" s="95"/>
      <c r="Q22" s="21">
        <v>0</v>
      </c>
      <c r="R22" s="95"/>
      <c r="S22" s="21">
        <v>0</v>
      </c>
      <c r="T22" s="95"/>
      <c r="U22" s="21">
        <v>0</v>
      </c>
      <c r="V22" s="95"/>
      <c r="W22" s="21">
        <v>0</v>
      </c>
      <c r="X22" s="95"/>
      <c r="Y22" s="21">
        <v>0</v>
      </c>
      <c r="Z22" s="95"/>
      <c r="AA22" s="21">
        <v>0</v>
      </c>
      <c r="AB22" s="95"/>
      <c r="AC22" s="95"/>
      <c r="AD22" s="21">
        <v>0</v>
      </c>
      <c r="AE22" s="95"/>
      <c r="AF22" s="21">
        <v>0</v>
      </c>
      <c r="AG22" s="95"/>
      <c r="AH22" s="20">
        <f t="shared" si="1"/>
        <v>0</v>
      </c>
      <c r="AI22" s="95"/>
      <c r="AJ22" s="22">
        <f>IF(AH$53,AH22/AH$53*100,0)</f>
        <v>0</v>
      </c>
      <c r="AK22" s="95"/>
      <c r="AL22" s="21">
        <f>(E22+K22+AF22)</f>
        <v>0</v>
      </c>
      <c r="AM22" s="95"/>
      <c r="AN22" s="21">
        <v>0</v>
      </c>
      <c r="AO22" s="95"/>
      <c r="AP22" s="22">
        <f>IF($AL22,AN22/$AL22*100,0)</f>
        <v>0</v>
      </c>
      <c r="AQ22" s="95"/>
      <c r="AR22" s="21">
        <v>0</v>
      </c>
      <c r="AS22" s="95"/>
      <c r="AT22" s="22">
        <f>IF($AL22,AR22/$AL22*100,0)</f>
        <v>0</v>
      </c>
      <c r="AU22" s="95"/>
      <c r="AV22" s="21">
        <v>0</v>
      </c>
      <c r="AW22" s="95"/>
      <c r="AX22" s="22">
        <f>IF($AL22,AV22/$AL22*100,0)</f>
        <v>0</v>
      </c>
      <c r="AY22" s="95"/>
      <c r="AZ22" s="21">
        <v>0</v>
      </c>
      <c r="BA22" s="95"/>
      <c r="BB22" s="83">
        <v>9</v>
      </c>
      <c r="BC22" s="95"/>
      <c r="BD22" s="28">
        <v>0</v>
      </c>
      <c r="BE22" s="95"/>
      <c r="BF22" s="28">
        <f>IF(E22,BD22,0)</f>
        <v>0</v>
      </c>
      <c r="BG22" s="95"/>
      <c r="BH22" s="28">
        <f>IF(K22,BD22,0)</f>
        <v>0</v>
      </c>
      <c r="BI22" s="95"/>
      <c r="BJ22" s="28">
        <f>IF(AF22,BD22,0)</f>
        <v>0</v>
      </c>
    </row>
    <row r="23" spans="1:62" ht="11.25" x14ac:dyDescent="0.25">
      <c r="A23" s="83">
        <v>10</v>
      </c>
      <c r="B23" s="95"/>
      <c r="C23" s="83" t="s">
        <v>93</v>
      </c>
      <c r="D23" s="95"/>
      <c r="E23" s="21">
        <v>530778</v>
      </c>
      <c r="F23" s="95"/>
      <c r="G23" s="20">
        <f t="shared" si="2"/>
        <v>21.982026008448603</v>
      </c>
      <c r="H23" s="95"/>
      <c r="I23" s="20">
        <f>IF(G$53,G23/G$53*100,0)</f>
        <v>279.47426741739258</v>
      </c>
      <c r="J23" s="95"/>
      <c r="K23" s="21">
        <v>13267608</v>
      </c>
      <c r="L23" s="95"/>
      <c r="M23" s="20">
        <f t="shared" si="0"/>
        <v>549.47436428393939</v>
      </c>
      <c r="N23" s="95"/>
      <c r="O23" s="20">
        <f>IF(M$53,M23/M$53*100,0)</f>
        <v>248.39744610704321</v>
      </c>
      <c r="P23" s="95"/>
      <c r="Q23" s="21">
        <v>1188112</v>
      </c>
      <c r="R23" s="95"/>
      <c r="S23" s="21">
        <v>1036366</v>
      </c>
      <c r="T23" s="95"/>
      <c r="U23" s="21">
        <v>0</v>
      </c>
      <c r="V23" s="95"/>
      <c r="W23" s="21">
        <v>0</v>
      </c>
      <c r="X23" s="95"/>
      <c r="Y23" s="21">
        <v>0</v>
      </c>
      <c r="Z23" s="95"/>
      <c r="AA23" s="21">
        <v>0</v>
      </c>
      <c r="AB23" s="95"/>
      <c r="AC23" s="95"/>
      <c r="AD23" s="21">
        <v>0</v>
      </c>
      <c r="AE23" s="95"/>
      <c r="AF23" s="21">
        <v>473340</v>
      </c>
      <c r="AG23" s="95"/>
      <c r="AH23" s="20">
        <f t="shared" si="1"/>
        <v>19.603246914602831</v>
      </c>
      <c r="AI23" s="95"/>
      <c r="AJ23" s="22">
        <f>IF(AH$53,AH23/AH$53*100,0)</f>
        <v>242.9040570084419</v>
      </c>
      <c r="AK23" s="95"/>
      <c r="AL23" s="21">
        <f>(E23+K23+AF23)</f>
        <v>14271726</v>
      </c>
      <c r="AM23" s="95"/>
      <c r="AN23" s="21">
        <v>471947</v>
      </c>
      <c r="AO23" s="95"/>
      <c r="AP23" s="22">
        <f>IF($AL23,AN23/$AL23*100,0)</f>
        <v>3.3068670180467308</v>
      </c>
      <c r="AQ23" s="95"/>
      <c r="AR23" s="21">
        <v>0</v>
      </c>
      <c r="AS23" s="95"/>
      <c r="AT23" s="22">
        <f>IF($AL23,AR23/$AL23*100,0)</f>
        <v>0</v>
      </c>
      <c r="AU23" s="95"/>
      <c r="AV23" s="21">
        <v>0</v>
      </c>
      <c r="AW23" s="95"/>
      <c r="AX23" s="22">
        <f>IF($AL23,AV23/$AL23*100,0)</f>
        <v>0</v>
      </c>
      <c r="AY23" s="95"/>
      <c r="AZ23" s="21">
        <v>12716</v>
      </c>
      <c r="BA23" s="95"/>
      <c r="BB23" s="83">
        <v>10</v>
      </c>
      <c r="BC23" s="95"/>
      <c r="BD23" s="28">
        <v>24146</v>
      </c>
      <c r="BE23" s="95"/>
      <c r="BF23" s="28">
        <f>IF(E23,BD23,0)</f>
        <v>24146</v>
      </c>
      <c r="BG23" s="95"/>
      <c r="BH23" s="28">
        <f>IF(K23,BD23,0)</f>
        <v>24146</v>
      </c>
      <c r="BI23" s="95"/>
      <c r="BJ23" s="28">
        <f>IF(AF23,BD23,0)</f>
        <v>24146</v>
      </c>
    </row>
    <row r="24" spans="1:62" ht="11.25" x14ac:dyDescent="0.25">
      <c r="A24" s="83">
        <v>11</v>
      </c>
      <c r="B24" s="95"/>
      <c r="C24" s="83" t="s">
        <v>94</v>
      </c>
      <c r="D24" s="95"/>
      <c r="E24" s="21">
        <v>821723</v>
      </c>
      <c r="F24" s="95"/>
      <c r="G24" s="20">
        <f t="shared" si="2"/>
        <v>56.059694364851957</v>
      </c>
      <c r="H24" s="95"/>
      <c r="I24" s="20">
        <f>IF(G$53,G24/G$53*100,0)</f>
        <v>712.72966414644225</v>
      </c>
      <c r="J24" s="95"/>
      <c r="K24" s="21">
        <v>4995708</v>
      </c>
      <c r="L24" s="95"/>
      <c r="M24" s="20">
        <f t="shared" si="0"/>
        <v>340.81784690953748</v>
      </c>
      <c r="N24" s="95"/>
      <c r="O24" s="20">
        <f>IF(M$53,M24/M$53*100,0)</f>
        <v>154.07139670720542</v>
      </c>
      <c r="P24" s="95"/>
      <c r="Q24" s="21">
        <v>889343</v>
      </c>
      <c r="R24" s="95"/>
      <c r="S24" s="21">
        <v>643065</v>
      </c>
      <c r="T24" s="95"/>
      <c r="U24" s="21">
        <v>0</v>
      </c>
      <c r="V24" s="95"/>
      <c r="W24" s="21">
        <v>0</v>
      </c>
      <c r="X24" s="95"/>
      <c r="Y24" s="21">
        <v>0</v>
      </c>
      <c r="Z24" s="95"/>
      <c r="AA24" s="21">
        <v>0</v>
      </c>
      <c r="AB24" s="95"/>
      <c r="AC24" s="95"/>
      <c r="AD24" s="21">
        <v>0</v>
      </c>
      <c r="AE24" s="95"/>
      <c r="AF24" s="21">
        <v>366172</v>
      </c>
      <c r="AG24" s="95"/>
      <c r="AH24" s="20">
        <f t="shared" si="1"/>
        <v>24.981034247509893</v>
      </c>
      <c r="AI24" s="95"/>
      <c r="AJ24" s="22">
        <f>IF(AH$53,AH24/AH$53*100,0)</f>
        <v>309.54028143505241</v>
      </c>
      <c r="AK24" s="95"/>
      <c r="AL24" s="21">
        <f>(E24+K24+AF24)</f>
        <v>6183603</v>
      </c>
      <c r="AM24" s="95"/>
      <c r="AN24" s="21">
        <v>284937</v>
      </c>
      <c r="AO24" s="95"/>
      <c r="AP24" s="22">
        <f>IF($AL24,AN24/$AL24*100,0)</f>
        <v>4.6079445915269783</v>
      </c>
      <c r="AQ24" s="95"/>
      <c r="AR24" s="21">
        <v>0</v>
      </c>
      <c r="AS24" s="95"/>
      <c r="AT24" s="22">
        <f>IF($AL24,AR24/$AL24*100,0)</f>
        <v>0</v>
      </c>
      <c r="AU24" s="95"/>
      <c r="AV24" s="21">
        <v>0</v>
      </c>
      <c r="AW24" s="95"/>
      <c r="AX24" s="22">
        <f>IF($AL24,AV24/$AL24*100,0)</f>
        <v>0</v>
      </c>
      <c r="AY24" s="95"/>
      <c r="AZ24" s="21">
        <v>201555</v>
      </c>
      <c r="BA24" s="95"/>
      <c r="BB24" s="83">
        <v>11</v>
      </c>
      <c r="BC24" s="95"/>
      <c r="BD24" s="28">
        <v>14658</v>
      </c>
      <c r="BE24" s="95"/>
      <c r="BF24" s="28">
        <f>IF(E24,BD24,0)</f>
        <v>14658</v>
      </c>
      <c r="BG24" s="95"/>
      <c r="BH24" s="28">
        <f>IF(K24,BD24,0)</f>
        <v>14658</v>
      </c>
      <c r="BI24" s="95"/>
      <c r="BJ24" s="28">
        <f>IF(AF24,BD24,0)</f>
        <v>14658</v>
      </c>
    </row>
    <row r="25" spans="1:62" ht="11.25" x14ac:dyDescent="0.25">
      <c r="A25" s="83">
        <v>12</v>
      </c>
      <c r="B25" s="95"/>
      <c r="C25" s="83" t="s">
        <v>95</v>
      </c>
      <c r="D25" s="95"/>
      <c r="E25" s="21">
        <v>157444</v>
      </c>
      <c r="F25" s="95"/>
      <c r="G25" s="20">
        <f t="shared" si="2"/>
        <v>19.247432762836187</v>
      </c>
      <c r="H25" s="95"/>
      <c r="I25" s="20">
        <f>IF(G$53,G25/G$53*100,0)</f>
        <v>244.7072971796016</v>
      </c>
      <c r="J25" s="95"/>
      <c r="K25" s="21">
        <v>2383878</v>
      </c>
      <c r="L25" s="95"/>
      <c r="M25" s="20">
        <f t="shared" si="0"/>
        <v>291.42762836185818</v>
      </c>
      <c r="N25" s="95"/>
      <c r="O25" s="20">
        <f>IF(M$53,M25/M$53*100,0)</f>
        <v>131.74386889633089</v>
      </c>
      <c r="P25" s="95"/>
      <c r="Q25" s="21">
        <v>274205</v>
      </c>
      <c r="R25" s="95"/>
      <c r="S25" s="21">
        <v>344146</v>
      </c>
      <c r="T25" s="95"/>
      <c r="U25" s="21">
        <v>0</v>
      </c>
      <c r="V25" s="95"/>
      <c r="W25" s="21">
        <v>0</v>
      </c>
      <c r="X25" s="95"/>
      <c r="Y25" s="21">
        <v>87007</v>
      </c>
      <c r="Z25" s="95"/>
      <c r="AA25" s="21">
        <v>0</v>
      </c>
      <c r="AB25" s="95"/>
      <c r="AC25" s="95"/>
      <c r="AD25" s="21">
        <v>0</v>
      </c>
      <c r="AE25" s="95"/>
      <c r="AF25" s="21">
        <v>154879</v>
      </c>
      <c r="AG25" s="95"/>
      <c r="AH25" s="20">
        <f t="shared" si="1"/>
        <v>18.933863080684596</v>
      </c>
      <c r="AI25" s="95"/>
      <c r="AJ25" s="22">
        <f>IF(AH$53,AH25/AH$53*100,0)</f>
        <v>234.6097142568091</v>
      </c>
      <c r="AK25" s="95"/>
      <c r="AL25" s="21">
        <f>(E25+K25+AF25)</f>
        <v>2696201</v>
      </c>
      <c r="AM25" s="95"/>
      <c r="AN25" s="21">
        <v>226817</v>
      </c>
      <c r="AO25" s="95"/>
      <c r="AP25" s="22">
        <f>IF($AL25,AN25/$AL25*100,0)</f>
        <v>8.4124662812601869</v>
      </c>
      <c r="AQ25" s="95"/>
      <c r="AR25" s="21">
        <v>0</v>
      </c>
      <c r="AS25" s="95"/>
      <c r="AT25" s="22">
        <f>IF($AL25,AR25/$AL25*100,0)</f>
        <v>0</v>
      </c>
      <c r="AU25" s="95"/>
      <c r="AV25" s="21">
        <v>0</v>
      </c>
      <c r="AW25" s="95"/>
      <c r="AX25" s="22">
        <f>IF($AL25,AV25/$AL25*100,0)</f>
        <v>0</v>
      </c>
      <c r="AY25" s="95"/>
      <c r="AZ25" s="21">
        <v>1113992</v>
      </c>
      <c r="BA25" s="95"/>
      <c r="BB25" s="83">
        <v>12</v>
      </c>
      <c r="BC25" s="95"/>
      <c r="BD25" s="28">
        <v>8180</v>
      </c>
      <c r="BE25" s="95"/>
      <c r="BF25" s="28">
        <f>IF(E25,BD25,0)</f>
        <v>8180</v>
      </c>
      <c r="BG25" s="95"/>
      <c r="BH25" s="28">
        <f>IF(K25,BD25,0)</f>
        <v>8180</v>
      </c>
      <c r="BI25" s="95"/>
      <c r="BJ25" s="28">
        <f>IF(AF25,BD25,0)</f>
        <v>8180</v>
      </c>
    </row>
    <row r="26" spans="1:62" ht="11.25" x14ac:dyDescent="0.25">
      <c r="A26" s="83">
        <v>13</v>
      </c>
      <c r="B26" s="95"/>
      <c r="C26" s="83" t="s">
        <v>96</v>
      </c>
      <c r="D26" s="95"/>
      <c r="E26" s="21">
        <v>350791</v>
      </c>
      <c r="F26" s="95"/>
      <c r="G26" s="20">
        <f t="shared" si="2"/>
        <v>12.536309055821599</v>
      </c>
      <c r="H26" s="95"/>
      <c r="I26" s="20">
        <f>IF(G$53,G26/G$53*100,0)</f>
        <v>159.38366136711858</v>
      </c>
      <c r="J26" s="95"/>
      <c r="K26" s="21">
        <v>8359952</v>
      </c>
      <c r="L26" s="95"/>
      <c r="M26" s="20">
        <f t="shared" si="0"/>
        <v>298.76177542706023</v>
      </c>
      <c r="N26" s="95"/>
      <c r="O26" s="20">
        <f>IF(M$53,M26/M$53*100,0)</f>
        <v>135.05937098120751</v>
      </c>
      <c r="P26" s="95"/>
      <c r="Q26" s="21">
        <v>1014742</v>
      </c>
      <c r="R26" s="95"/>
      <c r="S26" s="21">
        <v>912804</v>
      </c>
      <c r="T26" s="95"/>
      <c r="U26" s="21">
        <v>0</v>
      </c>
      <c r="V26" s="95"/>
      <c r="W26" s="21">
        <v>0</v>
      </c>
      <c r="X26" s="95"/>
      <c r="Y26" s="21">
        <v>0</v>
      </c>
      <c r="Z26" s="95"/>
      <c r="AA26" s="21">
        <v>0</v>
      </c>
      <c r="AB26" s="95"/>
      <c r="AC26" s="95"/>
      <c r="AD26" s="21">
        <v>0</v>
      </c>
      <c r="AE26" s="95"/>
      <c r="AF26" s="21">
        <v>329728</v>
      </c>
      <c r="AG26" s="95"/>
      <c r="AH26" s="20">
        <f t="shared" si="1"/>
        <v>11.783575155457079</v>
      </c>
      <c r="AI26" s="95"/>
      <c r="AJ26" s="22">
        <f>IF(AH$53,AH26/AH$53*100,0)</f>
        <v>146.01041469269259</v>
      </c>
      <c r="AK26" s="95"/>
      <c r="AL26" s="21">
        <f>(E26+K26+AF26)</f>
        <v>9040471</v>
      </c>
      <c r="AM26" s="95"/>
      <c r="AN26" s="21">
        <v>353665</v>
      </c>
      <c r="AO26" s="95"/>
      <c r="AP26" s="22">
        <f>IF($AL26,AN26/$AL26*100,0)</f>
        <v>3.9120196281808766</v>
      </c>
      <c r="AQ26" s="95"/>
      <c r="AR26" s="21">
        <v>0</v>
      </c>
      <c r="AS26" s="95"/>
      <c r="AT26" s="22">
        <f>IF($AL26,AR26/$AL26*100,0)</f>
        <v>0</v>
      </c>
      <c r="AU26" s="95"/>
      <c r="AV26" s="21">
        <v>0</v>
      </c>
      <c r="AW26" s="95"/>
      <c r="AX26" s="22">
        <f>IF($AL26,AV26/$AL26*100,0)</f>
        <v>0</v>
      </c>
      <c r="AY26" s="95"/>
      <c r="AZ26" s="21">
        <v>126795</v>
      </c>
      <c r="BA26" s="95"/>
      <c r="BB26" s="83">
        <v>13</v>
      </c>
      <c r="BC26" s="95"/>
      <c r="BD26" s="28">
        <v>27982</v>
      </c>
      <c r="BE26" s="95"/>
      <c r="BF26" s="28">
        <f>IF(E26,BD26,0)</f>
        <v>27982</v>
      </c>
      <c r="BG26" s="95"/>
      <c r="BH26" s="28">
        <f>IF(K26,BD26,0)</f>
        <v>27982</v>
      </c>
      <c r="BI26" s="95"/>
      <c r="BJ26" s="28">
        <f>IF(AF26,BD26,0)</f>
        <v>27982</v>
      </c>
    </row>
    <row r="27" spans="1:62" ht="11.25" x14ac:dyDescent="0.25">
      <c r="A27" s="83">
        <v>14</v>
      </c>
      <c r="B27" s="95"/>
      <c r="C27" s="83" t="s">
        <v>97</v>
      </c>
      <c r="D27" s="95"/>
      <c r="E27" s="21">
        <v>42001</v>
      </c>
      <c r="F27" s="95"/>
      <c r="G27" s="20">
        <f t="shared" si="2"/>
        <v>6.2501488095238091</v>
      </c>
      <c r="H27" s="95"/>
      <c r="I27" s="20">
        <f>IF(G$53,G27/G$53*100,0)</f>
        <v>79.462910248582375</v>
      </c>
      <c r="J27" s="95"/>
      <c r="K27" s="21">
        <v>1637705</v>
      </c>
      <c r="L27" s="95"/>
      <c r="M27" s="20">
        <f t="shared" si="0"/>
        <v>243.7061011904762</v>
      </c>
      <c r="N27" s="95"/>
      <c r="O27" s="20">
        <f>IF(M$53,M27/M$53*100,0)</f>
        <v>110.17069598016246</v>
      </c>
      <c r="P27" s="95"/>
      <c r="Q27" s="21">
        <v>241130</v>
      </c>
      <c r="R27" s="95"/>
      <c r="S27" s="21">
        <v>0</v>
      </c>
      <c r="T27" s="95"/>
      <c r="U27" s="21">
        <v>0</v>
      </c>
      <c r="V27" s="95"/>
      <c r="W27" s="21">
        <v>0</v>
      </c>
      <c r="X27" s="95"/>
      <c r="Y27" s="21">
        <v>0</v>
      </c>
      <c r="Z27" s="95"/>
      <c r="AA27" s="21">
        <v>0</v>
      </c>
      <c r="AB27" s="95"/>
      <c r="AC27" s="95"/>
      <c r="AD27" s="21">
        <v>0</v>
      </c>
      <c r="AE27" s="95"/>
      <c r="AF27" s="21">
        <v>123942</v>
      </c>
      <c r="AG27" s="95"/>
      <c r="AH27" s="20">
        <f t="shared" si="1"/>
        <v>18.443750000000001</v>
      </c>
      <c r="AI27" s="95"/>
      <c r="AJ27" s="22">
        <f>IF(AH$53,AH27/AH$53*100,0)</f>
        <v>228.5367174614409</v>
      </c>
      <c r="AK27" s="95"/>
      <c r="AL27" s="21">
        <f>(E27+K27+AF27)</f>
        <v>1803648</v>
      </c>
      <c r="AM27" s="95"/>
      <c r="AN27" s="21">
        <v>122721</v>
      </c>
      <c r="AO27" s="95"/>
      <c r="AP27" s="22">
        <f>IF($AL27,AN27/$AL27*100,0)</f>
        <v>6.8040438045560991</v>
      </c>
      <c r="AQ27" s="95"/>
      <c r="AR27" s="21">
        <v>0</v>
      </c>
      <c r="AS27" s="95"/>
      <c r="AT27" s="22">
        <f>IF($AL27,AR27/$AL27*100,0)</f>
        <v>0</v>
      </c>
      <c r="AU27" s="95"/>
      <c r="AV27" s="21">
        <v>826241</v>
      </c>
      <c r="AW27" s="95"/>
      <c r="AX27" s="22">
        <f>IF($AL27,AV27/$AL27*100,0)</f>
        <v>45.809437318146337</v>
      </c>
      <c r="AY27" s="95"/>
      <c r="AZ27" s="21">
        <v>3838</v>
      </c>
      <c r="BA27" s="95"/>
      <c r="BB27" s="83">
        <v>14</v>
      </c>
      <c r="BC27" s="95"/>
      <c r="BD27" s="28">
        <v>6720</v>
      </c>
      <c r="BE27" s="95"/>
      <c r="BF27" s="28">
        <f>IF(E27,BD27,0)</f>
        <v>6720</v>
      </c>
      <c r="BG27" s="95"/>
      <c r="BH27" s="28">
        <f>IF(K27,BD27,0)</f>
        <v>6720</v>
      </c>
      <c r="BI27" s="95"/>
      <c r="BJ27" s="28">
        <f>IF(AF27,BD27,0)</f>
        <v>6720</v>
      </c>
    </row>
    <row r="28" spans="1:62" ht="11.25" x14ac:dyDescent="0.25">
      <c r="A28" s="83">
        <v>15</v>
      </c>
      <c r="B28" s="95"/>
      <c r="C28" s="83" t="s">
        <v>98</v>
      </c>
      <c r="D28" s="95"/>
      <c r="E28" s="21">
        <v>870701</v>
      </c>
      <c r="F28" s="95"/>
      <c r="G28" s="20">
        <f t="shared" si="2"/>
        <v>6.3486233849563973</v>
      </c>
      <c r="H28" s="95"/>
      <c r="I28" s="20">
        <f>IF(G$53,G28/G$53*100,0)</f>
        <v>80.714892655376175</v>
      </c>
      <c r="J28" s="95"/>
      <c r="K28" s="21">
        <v>62139991</v>
      </c>
      <c r="L28" s="95"/>
      <c r="M28" s="20">
        <f t="shared" si="0"/>
        <v>453.08711027503136</v>
      </c>
      <c r="N28" s="95"/>
      <c r="O28" s="20">
        <f>IF(M$53,M28/M$53*100,0)</f>
        <v>204.82426182521655</v>
      </c>
      <c r="P28" s="95"/>
      <c r="Q28" s="21">
        <v>2016642</v>
      </c>
      <c r="R28" s="95"/>
      <c r="S28" s="21">
        <v>2456764</v>
      </c>
      <c r="T28" s="95"/>
      <c r="U28" s="21">
        <v>0</v>
      </c>
      <c r="V28" s="95"/>
      <c r="W28" s="21">
        <v>0</v>
      </c>
      <c r="X28" s="95"/>
      <c r="Y28" s="21">
        <v>0</v>
      </c>
      <c r="Z28" s="95"/>
      <c r="AA28" s="21">
        <v>0</v>
      </c>
      <c r="AB28" s="95"/>
      <c r="AC28" s="95"/>
      <c r="AD28" s="21">
        <v>0</v>
      </c>
      <c r="AE28" s="95"/>
      <c r="AF28" s="21">
        <v>698380</v>
      </c>
      <c r="AG28" s="95"/>
      <c r="AH28" s="20">
        <f t="shared" si="1"/>
        <v>5.0921632105462713</v>
      </c>
      <c r="AI28" s="95"/>
      <c r="AJ28" s="22">
        <f>IF(AH$53,AH28/AH$53*100,0)</f>
        <v>63.097052655569343</v>
      </c>
      <c r="AK28" s="95"/>
      <c r="AL28" s="21">
        <f>(E28+K28+AF28)</f>
        <v>63709072</v>
      </c>
      <c r="AM28" s="95"/>
      <c r="AN28" s="21">
        <v>777814</v>
      </c>
      <c r="AO28" s="95"/>
      <c r="AP28" s="22">
        <f>IF($AL28,AN28/$AL28*100,0)</f>
        <v>1.2208842093948566</v>
      </c>
      <c r="AQ28" s="95"/>
      <c r="AR28" s="21">
        <v>0</v>
      </c>
      <c r="AS28" s="95"/>
      <c r="AT28" s="22">
        <f>IF($AL28,AR28/$AL28*100,0)</f>
        <v>0</v>
      </c>
      <c r="AU28" s="95"/>
      <c r="AV28" s="21">
        <v>409363</v>
      </c>
      <c r="AW28" s="95"/>
      <c r="AX28" s="22">
        <f>IF($AL28,AV28/$AL28*100,0)</f>
        <v>0.64255056171592007</v>
      </c>
      <c r="AY28" s="95"/>
      <c r="AZ28" s="21">
        <v>1643888</v>
      </c>
      <c r="BA28" s="95"/>
      <c r="BB28" s="83">
        <v>15</v>
      </c>
      <c r="BC28" s="95"/>
      <c r="BD28" s="28">
        <v>137148</v>
      </c>
      <c r="BE28" s="95"/>
      <c r="BF28" s="28">
        <f>IF(E28,BD28,0)</f>
        <v>137148</v>
      </c>
      <c r="BG28" s="95"/>
      <c r="BH28" s="28">
        <f>IF(K28,BD28,0)</f>
        <v>137148</v>
      </c>
      <c r="BI28" s="95"/>
      <c r="BJ28" s="28">
        <f>IF(AF28,BD28,0)</f>
        <v>137148</v>
      </c>
    </row>
    <row r="29" spans="1:62" ht="11.25" x14ac:dyDescent="0.25">
      <c r="A29" s="83">
        <v>16</v>
      </c>
      <c r="B29" s="95"/>
      <c r="C29" s="83" t="s">
        <v>99</v>
      </c>
      <c r="D29" s="95"/>
      <c r="E29" s="21">
        <v>295296</v>
      </c>
      <c r="F29" s="95"/>
      <c r="G29" s="20">
        <f t="shared" si="2"/>
        <v>5.387629994526546</v>
      </c>
      <c r="H29" s="95"/>
      <c r="I29" s="20">
        <f>IF(G$53,G29/G$53*100,0)</f>
        <v>68.497050511066305</v>
      </c>
      <c r="J29" s="95"/>
      <c r="K29" s="21">
        <v>5078592</v>
      </c>
      <c r="L29" s="95"/>
      <c r="M29" s="20">
        <f t="shared" si="0"/>
        <v>92.658128078817739</v>
      </c>
      <c r="N29" s="95"/>
      <c r="O29" s="20">
        <f>IF(M$53,M29/M$53*100,0)</f>
        <v>41.88738159937914</v>
      </c>
      <c r="P29" s="95"/>
      <c r="Q29" s="21">
        <v>1045807</v>
      </c>
      <c r="R29" s="95"/>
      <c r="S29" s="21">
        <v>952229</v>
      </c>
      <c r="T29" s="95"/>
      <c r="U29" s="21">
        <v>0</v>
      </c>
      <c r="V29" s="95"/>
      <c r="W29" s="21">
        <v>0</v>
      </c>
      <c r="X29" s="95"/>
      <c r="Y29" s="21">
        <v>0</v>
      </c>
      <c r="Z29" s="95"/>
      <c r="AA29" s="21">
        <v>0</v>
      </c>
      <c r="AB29" s="95"/>
      <c r="AC29" s="95"/>
      <c r="AD29" s="21">
        <v>0</v>
      </c>
      <c r="AE29" s="95"/>
      <c r="AF29" s="21">
        <v>410196</v>
      </c>
      <c r="AG29" s="95"/>
      <c r="AH29" s="20">
        <f t="shared" si="1"/>
        <v>7.4839627805145046</v>
      </c>
      <c r="AI29" s="95"/>
      <c r="AJ29" s="22">
        <f>IF(AH$53,AH29/AH$53*100,0)</f>
        <v>92.733868517106501</v>
      </c>
      <c r="AK29" s="95"/>
      <c r="AL29" s="21">
        <f>(E29+K29+AF29)</f>
        <v>5784084</v>
      </c>
      <c r="AM29" s="95"/>
      <c r="AN29" s="21">
        <v>378036</v>
      </c>
      <c r="AO29" s="95"/>
      <c r="AP29" s="22">
        <f>IF($AL29,AN29/$AL29*100,0)</f>
        <v>6.535797197966005</v>
      </c>
      <c r="AQ29" s="95"/>
      <c r="AR29" s="21">
        <v>0</v>
      </c>
      <c r="AS29" s="95"/>
      <c r="AT29" s="22">
        <f>IF($AL29,AR29/$AL29*100,0)</f>
        <v>0</v>
      </c>
      <c r="AU29" s="95"/>
      <c r="AV29" s="21">
        <v>0</v>
      </c>
      <c r="AW29" s="95"/>
      <c r="AX29" s="22">
        <f>IF($AL29,AV29/$AL29*100,0)</f>
        <v>0</v>
      </c>
      <c r="AY29" s="95"/>
      <c r="AZ29" s="21">
        <v>0</v>
      </c>
      <c r="BA29" s="95"/>
      <c r="BB29" s="83">
        <v>16</v>
      </c>
      <c r="BC29" s="95"/>
      <c r="BD29" s="28">
        <v>54810</v>
      </c>
      <c r="BE29" s="95"/>
      <c r="BF29" s="28">
        <f>IF(E29,BD29,0)</f>
        <v>54810</v>
      </c>
      <c r="BG29" s="95"/>
      <c r="BH29" s="28">
        <f>IF(K29,BD29,0)</f>
        <v>54810</v>
      </c>
      <c r="BI29" s="95"/>
      <c r="BJ29" s="28">
        <f>IF(AF29,BD29,0)</f>
        <v>54810</v>
      </c>
    </row>
    <row r="30" spans="1:62" ht="11.25" x14ac:dyDescent="0.25">
      <c r="A30" s="83">
        <v>17</v>
      </c>
      <c r="B30" s="95"/>
      <c r="C30" s="83" t="s">
        <v>100</v>
      </c>
      <c r="D30" s="95"/>
      <c r="E30" s="21">
        <v>0</v>
      </c>
      <c r="F30" s="95"/>
      <c r="G30" s="20">
        <f t="shared" si="2"/>
        <v>0</v>
      </c>
      <c r="H30" s="95"/>
      <c r="I30" s="20">
        <f>IF(G$53,G30/G$53*100,0)</f>
        <v>0</v>
      </c>
      <c r="J30" s="95"/>
      <c r="K30" s="21">
        <v>0</v>
      </c>
      <c r="L30" s="95"/>
      <c r="M30" s="20">
        <f t="shared" si="0"/>
        <v>0</v>
      </c>
      <c r="N30" s="95"/>
      <c r="O30" s="20">
        <f>IF(M$53,M30/M$53*100,0)</f>
        <v>0</v>
      </c>
      <c r="P30" s="95"/>
      <c r="Q30" s="21">
        <v>0</v>
      </c>
      <c r="R30" s="95"/>
      <c r="S30" s="21">
        <v>0</v>
      </c>
      <c r="T30" s="95"/>
      <c r="U30" s="21">
        <v>0</v>
      </c>
      <c r="V30" s="95"/>
      <c r="W30" s="21">
        <v>0</v>
      </c>
      <c r="X30" s="95"/>
      <c r="Y30" s="21">
        <v>0</v>
      </c>
      <c r="Z30" s="95"/>
      <c r="AA30" s="21">
        <v>0</v>
      </c>
      <c r="AB30" s="95"/>
      <c r="AC30" s="95"/>
      <c r="AD30" s="21">
        <v>0</v>
      </c>
      <c r="AE30" s="95"/>
      <c r="AF30" s="21">
        <v>0</v>
      </c>
      <c r="AG30" s="95"/>
      <c r="AH30" s="20">
        <f t="shared" si="1"/>
        <v>0</v>
      </c>
      <c r="AI30" s="95"/>
      <c r="AJ30" s="22">
        <f>IF(AH$53,AH30/AH$53*100,0)</f>
        <v>0</v>
      </c>
      <c r="AK30" s="95"/>
      <c r="AL30" s="21">
        <f>(E30+K30+AF30)</f>
        <v>0</v>
      </c>
      <c r="AM30" s="95"/>
      <c r="AN30" s="21">
        <v>0</v>
      </c>
      <c r="AO30" s="95"/>
      <c r="AP30" s="22">
        <f>IF($AL30,AN30/$AL30*100,0)</f>
        <v>0</v>
      </c>
      <c r="AQ30" s="95"/>
      <c r="AR30" s="21">
        <v>0</v>
      </c>
      <c r="AS30" s="95"/>
      <c r="AT30" s="22">
        <f>IF($AL30,AR30/$AL30*100,0)</f>
        <v>0</v>
      </c>
      <c r="AU30" s="95"/>
      <c r="AV30" s="21">
        <v>0</v>
      </c>
      <c r="AW30" s="95"/>
      <c r="AX30" s="22">
        <f>IF($AL30,AV30/$AL30*100,0)</f>
        <v>0</v>
      </c>
      <c r="AY30" s="95"/>
      <c r="AZ30" s="21">
        <v>0</v>
      </c>
      <c r="BA30" s="95"/>
      <c r="BB30" s="83">
        <v>17</v>
      </c>
      <c r="BC30" s="95"/>
      <c r="BD30" s="28">
        <v>0</v>
      </c>
      <c r="BE30" s="95"/>
      <c r="BF30" s="28">
        <f>IF(E30,BD30,0)</f>
        <v>0</v>
      </c>
      <c r="BG30" s="95"/>
      <c r="BH30" s="28">
        <f>IF(K30,BD30,0)</f>
        <v>0</v>
      </c>
      <c r="BI30" s="95"/>
      <c r="BJ30" s="28">
        <f>IF(AF30,BD30,0)</f>
        <v>0</v>
      </c>
    </row>
    <row r="31" spans="1:62" ht="11.25" x14ac:dyDescent="0.25">
      <c r="A31" s="83">
        <v>18</v>
      </c>
      <c r="B31" s="95"/>
      <c r="C31" s="83" t="s">
        <v>101</v>
      </c>
      <c r="D31" s="95"/>
      <c r="E31" s="21">
        <v>72093</v>
      </c>
      <c r="F31" s="95"/>
      <c r="G31" s="20">
        <f t="shared" si="2"/>
        <v>9.6393902928198951</v>
      </c>
      <c r="H31" s="95"/>
      <c r="I31" s="20">
        <f>IF(G$53,G31/G$53*100,0)</f>
        <v>122.55292298356686</v>
      </c>
      <c r="J31" s="95"/>
      <c r="K31" s="21">
        <v>1362243</v>
      </c>
      <c r="L31" s="95"/>
      <c r="M31" s="20">
        <f t="shared" si="0"/>
        <v>182.14239871640595</v>
      </c>
      <c r="N31" s="95"/>
      <c r="O31" s="20">
        <f>IF(M$53,M31/M$53*100,0)</f>
        <v>82.339977276149057</v>
      </c>
      <c r="P31" s="95"/>
      <c r="Q31" s="21">
        <v>237836</v>
      </c>
      <c r="R31" s="95"/>
      <c r="S31" s="21">
        <v>137677</v>
      </c>
      <c r="T31" s="95"/>
      <c r="U31" s="21">
        <v>0</v>
      </c>
      <c r="V31" s="95"/>
      <c r="W31" s="21">
        <v>0</v>
      </c>
      <c r="X31" s="95"/>
      <c r="Y31" s="21">
        <v>0</v>
      </c>
      <c r="Z31" s="95"/>
      <c r="AA31" s="21">
        <v>0</v>
      </c>
      <c r="AB31" s="95"/>
      <c r="AC31" s="95"/>
      <c r="AD31" s="21">
        <v>0</v>
      </c>
      <c r="AE31" s="95"/>
      <c r="AF31" s="21">
        <v>166949</v>
      </c>
      <c r="AG31" s="95"/>
      <c r="AH31" s="20">
        <f t="shared" si="1"/>
        <v>22.322369300708651</v>
      </c>
      <c r="AI31" s="95"/>
      <c r="AJ31" s="22">
        <f>IF(AH$53,AH31/AH$53*100,0)</f>
        <v>276.59673363312749</v>
      </c>
      <c r="AK31" s="95"/>
      <c r="AL31" s="21">
        <f>(E31+K31+AF31)</f>
        <v>1601285</v>
      </c>
      <c r="AM31" s="95"/>
      <c r="AN31" s="21">
        <v>227910</v>
      </c>
      <c r="AO31" s="95"/>
      <c r="AP31" s="22">
        <f>IF($AL31,AN31/$AL31*100,0)</f>
        <v>14.232944166716106</v>
      </c>
      <c r="AQ31" s="95"/>
      <c r="AR31" s="21">
        <v>15502</v>
      </c>
      <c r="AS31" s="95"/>
      <c r="AT31" s="22">
        <f>IF($AL31,AR31/$AL31*100,0)</f>
        <v>0.96809749669796441</v>
      </c>
      <c r="AU31" s="95"/>
      <c r="AV31" s="21">
        <v>0</v>
      </c>
      <c r="AW31" s="95"/>
      <c r="AX31" s="22">
        <f>IF($AL31,AV31/$AL31*100,0)</f>
        <v>0</v>
      </c>
      <c r="AY31" s="95"/>
      <c r="AZ31" s="21">
        <v>102512</v>
      </c>
      <c r="BA31" s="95"/>
      <c r="BB31" s="83">
        <v>18</v>
      </c>
      <c r="BC31" s="95"/>
      <c r="BD31" s="28">
        <v>7479</v>
      </c>
      <c r="BE31" s="95"/>
      <c r="BF31" s="28">
        <f>IF(E31,BD31,0)</f>
        <v>7479</v>
      </c>
      <c r="BG31" s="95"/>
      <c r="BH31" s="28">
        <f>IF(K31,BD31,0)</f>
        <v>7479</v>
      </c>
      <c r="BI31" s="95"/>
      <c r="BJ31" s="28">
        <f>IF(AF31,BD31,0)</f>
        <v>7479</v>
      </c>
    </row>
    <row r="32" spans="1:62" ht="11.25" x14ac:dyDescent="0.25">
      <c r="A32" s="83">
        <v>19</v>
      </c>
      <c r="B32" s="95"/>
      <c r="C32" s="83" t="s">
        <v>102</v>
      </c>
      <c r="D32" s="95"/>
      <c r="E32" s="21">
        <v>0</v>
      </c>
      <c r="F32" s="95"/>
      <c r="G32" s="20">
        <f t="shared" si="2"/>
        <v>0</v>
      </c>
      <c r="H32" s="95"/>
      <c r="I32" s="20">
        <f>IF(G$53,G32/G$53*100,0)</f>
        <v>0</v>
      </c>
      <c r="J32" s="95"/>
      <c r="K32" s="21">
        <v>11960728</v>
      </c>
      <c r="L32" s="95"/>
      <c r="M32" s="20">
        <f t="shared" si="0"/>
        <v>148.77452577896636</v>
      </c>
      <c r="N32" s="95"/>
      <c r="O32" s="20">
        <f>IF(M$53,M32/M$53*100,0)</f>
        <v>67.255571235685892</v>
      </c>
      <c r="P32" s="95"/>
      <c r="Q32" s="21">
        <v>825852</v>
      </c>
      <c r="R32" s="95"/>
      <c r="S32" s="21">
        <v>179216</v>
      </c>
      <c r="T32" s="95"/>
      <c r="U32" s="21">
        <v>0</v>
      </c>
      <c r="V32" s="95"/>
      <c r="W32" s="21">
        <v>0</v>
      </c>
      <c r="X32" s="95"/>
      <c r="Y32" s="21">
        <v>0</v>
      </c>
      <c r="Z32" s="95"/>
      <c r="AA32" s="21">
        <v>0</v>
      </c>
      <c r="AB32" s="95"/>
      <c r="AC32" s="95"/>
      <c r="AD32" s="21">
        <v>0</v>
      </c>
      <c r="AE32" s="95"/>
      <c r="AF32" s="21">
        <v>394646</v>
      </c>
      <c r="AG32" s="95"/>
      <c r="AH32" s="20">
        <f t="shared" si="1"/>
        <v>4.9088376142794949</v>
      </c>
      <c r="AI32" s="95"/>
      <c r="AJ32" s="22">
        <f>IF(AH$53,AH32/AH$53*100,0)</f>
        <v>60.825463092846441</v>
      </c>
      <c r="AK32" s="95"/>
      <c r="AL32" s="21">
        <f>(E32+K32+AF32)</f>
        <v>12355374</v>
      </c>
      <c r="AM32" s="95"/>
      <c r="AN32" s="21">
        <v>407159</v>
      </c>
      <c r="AO32" s="95"/>
      <c r="AP32" s="22">
        <f>IF($AL32,AN32/$AL32*100,0)</f>
        <v>3.2954000421193239</v>
      </c>
      <c r="AQ32" s="95"/>
      <c r="AR32" s="21">
        <v>0</v>
      </c>
      <c r="AS32" s="95"/>
      <c r="AT32" s="22">
        <f>IF($AL32,AR32/$AL32*100,0)</f>
        <v>0</v>
      </c>
      <c r="AU32" s="95"/>
      <c r="AV32" s="21">
        <v>0</v>
      </c>
      <c r="AW32" s="95"/>
      <c r="AX32" s="22">
        <f>IF($AL32,AV32/$AL32*100,0)</f>
        <v>0</v>
      </c>
      <c r="AY32" s="95"/>
      <c r="AZ32" s="21">
        <v>785841</v>
      </c>
      <c r="BA32" s="95"/>
      <c r="BB32" s="83">
        <v>19</v>
      </c>
      <c r="BC32" s="95"/>
      <c r="BD32" s="28">
        <v>80395</v>
      </c>
      <c r="BE32" s="95"/>
      <c r="BF32" s="28">
        <f>IF(E32,BD32,0)</f>
        <v>0</v>
      </c>
      <c r="BG32" s="95"/>
      <c r="BH32" s="28">
        <f>IF(K32,BD32,0)</f>
        <v>80395</v>
      </c>
      <c r="BI32" s="95"/>
      <c r="BJ32" s="28">
        <f>IF(AF32,BD32,0)</f>
        <v>80395</v>
      </c>
    </row>
    <row r="33" spans="1:62" ht="11.25" x14ac:dyDescent="0.25">
      <c r="A33" s="83">
        <v>20</v>
      </c>
      <c r="B33" s="95"/>
      <c r="C33" s="83" t="s">
        <v>103</v>
      </c>
      <c r="D33" s="95"/>
      <c r="E33" s="21">
        <v>289502</v>
      </c>
      <c r="F33" s="95"/>
      <c r="G33" s="20">
        <f t="shared" si="2"/>
        <v>6.7684934069017118</v>
      </c>
      <c r="H33" s="95"/>
      <c r="I33" s="20">
        <f>IF(G$53,G33/G$53*100,0)</f>
        <v>86.053020576278087</v>
      </c>
      <c r="J33" s="95"/>
      <c r="K33" s="21">
        <v>6384952</v>
      </c>
      <c r="L33" s="95"/>
      <c r="M33" s="20">
        <f t="shared" si="0"/>
        <v>149.27878051061441</v>
      </c>
      <c r="N33" s="95"/>
      <c r="O33" s="20">
        <f>IF(M$53,M33/M$53*100,0)</f>
        <v>67.48352652472289</v>
      </c>
      <c r="P33" s="95"/>
      <c r="Q33" s="21">
        <v>1507373</v>
      </c>
      <c r="R33" s="95"/>
      <c r="S33" s="21">
        <v>777022</v>
      </c>
      <c r="T33" s="95"/>
      <c r="U33" s="21">
        <v>0</v>
      </c>
      <c r="V33" s="95"/>
      <c r="W33" s="21">
        <v>0</v>
      </c>
      <c r="X33" s="95"/>
      <c r="Y33" s="21">
        <v>0</v>
      </c>
      <c r="Z33" s="95"/>
      <c r="AA33" s="21">
        <v>0</v>
      </c>
      <c r="AB33" s="95"/>
      <c r="AC33" s="95"/>
      <c r="AD33" s="21">
        <v>0</v>
      </c>
      <c r="AE33" s="95"/>
      <c r="AF33" s="21">
        <v>425634</v>
      </c>
      <c r="AG33" s="95"/>
      <c r="AH33" s="20">
        <f t="shared" si="1"/>
        <v>9.9512297764892921</v>
      </c>
      <c r="AI33" s="95"/>
      <c r="AJ33" s="22">
        <f>IF(AH$53,AH33/AH$53*100,0)</f>
        <v>123.30580211851772</v>
      </c>
      <c r="AK33" s="95"/>
      <c r="AL33" s="21">
        <f>(E33+K33+AF33)</f>
        <v>7100088</v>
      </c>
      <c r="AM33" s="95"/>
      <c r="AN33" s="21">
        <v>348648</v>
      </c>
      <c r="AO33" s="95"/>
      <c r="AP33" s="22">
        <f>IF($AL33,AN33/$AL33*100,0)</f>
        <v>4.9104743490503218</v>
      </c>
      <c r="AQ33" s="95"/>
      <c r="AR33" s="21">
        <v>7310</v>
      </c>
      <c r="AS33" s="95"/>
      <c r="AT33" s="22">
        <f>IF($AL33,AR33/$AL33*100,0)</f>
        <v>0.10295647039867675</v>
      </c>
      <c r="AU33" s="95"/>
      <c r="AV33" s="21">
        <v>0</v>
      </c>
      <c r="AW33" s="95"/>
      <c r="AX33" s="22">
        <f>IF($AL33,AV33/$AL33*100,0)</f>
        <v>0</v>
      </c>
      <c r="AY33" s="95"/>
      <c r="AZ33" s="21">
        <v>164045</v>
      </c>
      <c r="BA33" s="95"/>
      <c r="BB33" s="83">
        <v>20</v>
      </c>
      <c r="BC33" s="95"/>
      <c r="BD33" s="28">
        <v>42772</v>
      </c>
      <c r="BE33" s="95"/>
      <c r="BF33" s="28">
        <f>IF(E33,BD33,0)</f>
        <v>42772</v>
      </c>
      <c r="BG33" s="95"/>
      <c r="BH33" s="28">
        <f>IF(K33,BD33,0)</f>
        <v>42772</v>
      </c>
      <c r="BI33" s="95"/>
      <c r="BJ33" s="28">
        <f>IF(AF33,BD33,0)</f>
        <v>42772</v>
      </c>
    </row>
    <row r="34" spans="1:62" ht="11.25" x14ac:dyDescent="0.25">
      <c r="A34" s="83">
        <v>21</v>
      </c>
      <c r="B34" s="95"/>
      <c r="C34" s="83" t="s">
        <v>104</v>
      </c>
      <c r="D34" s="95"/>
      <c r="E34" s="21">
        <v>792243</v>
      </c>
      <c r="F34" s="95"/>
      <c r="G34" s="20">
        <f t="shared" si="2"/>
        <v>46.009814739531912</v>
      </c>
      <c r="H34" s="95"/>
      <c r="I34" s="20">
        <f>IF(G$53,G34/G$53*100,0)</f>
        <v>584.95787710370985</v>
      </c>
      <c r="J34" s="95"/>
      <c r="K34" s="21">
        <v>4920517</v>
      </c>
      <c r="L34" s="95"/>
      <c r="M34" s="20">
        <f t="shared" si="0"/>
        <v>285.76090365294152</v>
      </c>
      <c r="N34" s="95"/>
      <c r="O34" s="20">
        <f>IF(M$53,M34/M$53*100,0)</f>
        <v>129.18214802820464</v>
      </c>
      <c r="P34" s="95"/>
      <c r="Q34" s="21">
        <v>353308</v>
      </c>
      <c r="R34" s="95"/>
      <c r="S34" s="21">
        <v>612541</v>
      </c>
      <c r="T34" s="95"/>
      <c r="U34" s="21">
        <v>0</v>
      </c>
      <c r="V34" s="95"/>
      <c r="W34" s="21">
        <v>0</v>
      </c>
      <c r="X34" s="95"/>
      <c r="Y34" s="21">
        <v>0</v>
      </c>
      <c r="Z34" s="95"/>
      <c r="AA34" s="21">
        <v>0</v>
      </c>
      <c r="AB34" s="95"/>
      <c r="AC34" s="95"/>
      <c r="AD34" s="21">
        <v>0</v>
      </c>
      <c r="AE34" s="95"/>
      <c r="AF34" s="21">
        <v>190724</v>
      </c>
      <c r="AG34" s="95"/>
      <c r="AH34" s="20">
        <f t="shared" si="1"/>
        <v>11.076369127127011</v>
      </c>
      <c r="AI34" s="95"/>
      <c r="AJ34" s="22">
        <f>IF(AH$53,AH34/AH$53*100,0)</f>
        <v>137.24741669697607</v>
      </c>
      <c r="AK34" s="95"/>
      <c r="AL34" s="21">
        <f>(E34+K34+AF34)</f>
        <v>5903484</v>
      </c>
      <c r="AM34" s="95"/>
      <c r="AN34" s="21">
        <v>510514</v>
      </c>
      <c r="AO34" s="95"/>
      <c r="AP34" s="22">
        <f>IF($AL34,AN34/$AL34*100,0)</f>
        <v>8.647673136744336</v>
      </c>
      <c r="AQ34" s="95"/>
      <c r="AR34" s="21">
        <v>0</v>
      </c>
      <c r="AS34" s="95"/>
      <c r="AT34" s="22">
        <f>IF($AL34,AR34/$AL34*100,0)</f>
        <v>0</v>
      </c>
      <c r="AU34" s="95"/>
      <c r="AV34" s="21">
        <v>0</v>
      </c>
      <c r="AW34" s="95"/>
      <c r="AX34" s="22">
        <f>IF($AL34,AV34/$AL34*100,0)</f>
        <v>0</v>
      </c>
      <c r="AY34" s="95"/>
      <c r="AZ34" s="21">
        <v>0</v>
      </c>
      <c r="BA34" s="95"/>
      <c r="BB34" s="83">
        <v>21</v>
      </c>
      <c r="BC34" s="95"/>
      <c r="BD34" s="28">
        <v>17219</v>
      </c>
      <c r="BE34" s="95"/>
      <c r="BF34" s="28">
        <f>IF(E34,BD34,0)</f>
        <v>17219</v>
      </c>
      <c r="BG34" s="95"/>
      <c r="BH34" s="28">
        <f>IF(K34,BD34,0)</f>
        <v>17219</v>
      </c>
      <c r="BI34" s="95"/>
      <c r="BJ34" s="28">
        <f>IF(AF34,BD34,0)</f>
        <v>17219</v>
      </c>
    </row>
    <row r="35" spans="1:62" ht="11.25" x14ac:dyDescent="0.25">
      <c r="A35" s="83">
        <v>22</v>
      </c>
      <c r="B35" s="95"/>
      <c r="C35" s="83" t="s">
        <v>105</v>
      </c>
      <c r="D35" s="95"/>
      <c r="E35" s="21">
        <v>36432</v>
      </c>
      <c r="F35" s="95"/>
      <c r="G35" s="20">
        <f t="shared" si="2"/>
        <v>2.7016685205784206</v>
      </c>
      <c r="H35" s="95"/>
      <c r="I35" s="20">
        <f>IF(G$53,G35/G$53*100,0)</f>
        <v>34.348373089136061</v>
      </c>
      <c r="J35" s="95"/>
      <c r="K35" s="21">
        <v>5519855</v>
      </c>
      <c r="L35" s="95"/>
      <c r="M35" s="20">
        <f t="shared" si="0"/>
        <v>409.33296255098259</v>
      </c>
      <c r="N35" s="95"/>
      <c r="O35" s="20">
        <f>IF(M$53,M35/M$53*100,0)</f>
        <v>185.04459737188498</v>
      </c>
      <c r="P35" s="95"/>
      <c r="Q35" s="21">
        <v>489689</v>
      </c>
      <c r="R35" s="95"/>
      <c r="S35" s="21">
        <v>349791</v>
      </c>
      <c r="T35" s="95"/>
      <c r="U35" s="21">
        <v>0</v>
      </c>
      <c r="V35" s="95"/>
      <c r="W35" s="21">
        <v>0</v>
      </c>
      <c r="X35" s="95"/>
      <c r="Y35" s="21">
        <v>0</v>
      </c>
      <c r="Z35" s="95"/>
      <c r="AA35" s="21">
        <v>0</v>
      </c>
      <c r="AB35" s="95"/>
      <c r="AC35" s="95"/>
      <c r="AD35" s="21">
        <v>0</v>
      </c>
      <c r="AE35" s="95"/>
      <c r="AF35" s="21">
        <v>170350</v>
      </c>
      <c r="AG35" s="95"/>
      <c r="AH35" s="20">
        <f t="shared" si="1"/>
        <v>12.632554690396738</v>
      </c>
      <c r="AI35" s="95"/>
      <c r="AJ35" s="22">
        <f>IF(AH$53,AH35/AH$53*100,0)</f>
        <v>156.53012983234967</v>
      </c>
      <c r="AK35" s="95"/>
      <c r="AL35" s="21">
        <f>(E35+K35+AF35)</f>
        <v>5726637</v>
      </c>
      <c r="AM35" s="95"/>
      <c r="AN35" s="21">
        <v>298981</v>
      </c>
      <c r="AO35" s="95"/>
      <c r="AP35" s="22">
        <f>IF($AL35,AN35/$AL35*100,0)</f>
        <v>5.2208826925820508</v>
      </c>
      <c r="AQ35" s="95"/>
      <c r="AR35" s="21">
        <v>0</v>
      </c>
      <c r="AS35" s="95"/>
      <c r="AT35" s="22">
        <f>IF($AL35,AR35/$AL35*100,0)</f>
        <v>0</v>
      </c>
      <c r="AU35" s="95"/>
      <c r="AV35" s="21">
        <v>0</v>
      </c>
      <c r="AW35" s="95"/>
      <c r="AX35" s="22">
        <f>IF($AL35,AV35/$AL35*100,0)</f>
        <v>0</v>
      </c>
      <c r="AY35" s="95"/>
      <c r="AZ35" s="21">
        <v>131940</v>
      </c>
      <c r="BA35" s="95"/>
      <c r="BB35" s="83">
        <v>22</v>
      </c>
      <c r="BC35" s="95"/>
      <c r="BD35" s="28">
        <v>13485</v>
      </c>
      <c r="BE35" s="95"/>
      <c r="BF35" s="28">
        <f>IF(E35,BD35,0)</f>
        <v>13485</v>
      </c>
      <c r="BG35" s="95"/>
      <c r="BH35" s="28">
        <f>IF(K35,BD35,0)</f>
        <v>13485</v>
      </c>
      <c r="BI35" s="95"/>
      <c r="BJ35" s="28">
        <f>IF(AF35,BD35,0)</f>
        <v>13485</v>
      </c>
    </row>
    <row r="36" spans="1:62" ht="11.25" x14ac:dyDescent="0.25">
      <c r="A36" s="83">
        <v>23</v>
      </c>
      <c r="B36" s="95"/>
      <c r="C36" s="83" t="s">
        <v>106</v>
      </c>
      <c r="D36" s="95"/>
      <c r="E36" s="21">
        <v>566484</v>
      </c>
      <c r="F36" s="95"/>
      <c r="G36" s="20">
        <f t="shared" si="2"/>
        <v>3.0415738240079033</v>
      </c>
      <c r="H36" s="95"/>
      <c r="I36" s="20">
        <f>IF(G$53,G36/G$53*100,0)</f>
        <v>38.669848535972982</v>
      </c>
      <c r="J36" s="95"/>
      <c r="K36" s="21">
        <v>25977003</v>
      </c>
      <c r="L36" s="95"/>
      <c r="M36" s="20">
        <f t="shared" si="0"/>
        <v>139.47608820544761</v>
      </c>
      <c r="N36" s="95"/>
      <c r="O36" s="20">
        <f>IF(M$53,M36/M$53*100,0)</f>
        <v>63.052084601586444</v>
      </c>
      <c r="P36" s="95"/>
      <c r="Q36" s="21">
        <v>3536399</v>
      </c>
      <c r="R36" s="95"/>
      <c r="S36" s="21">
        <v>4080116</v>
      </c>
      <c r="T36" s="95"/>
      <c r="U36" s="21">
        <v>0</v>
      </c>
      <c r="V36" s="95"/>
      <c r="W36" s="21">
        <v>0</v>
      </c>
      <c r="X36" s="95"/>
      <c r="Y36" s="21">
        <v>0</v>
      </c>
      <c r="Z36" s="95"/>
      <c r="AA36" s="21">
        <v>0</v>
      </c>
      <c r="AB36" s="95"/>
      <c r="AC36" s="95"/>
      <c r="AD36" s="21">
        <v>0</v>
      </c>
      <c r="AE36" s="95"/>
      <c r="AF36" s="21">
        <v>1043361</v>
      </c>
      <c r="AG36" s="95"/>
      <c r="AH36" s="20">
        <f t="shared" si="1"/>
        <v>5.6020284890494878</v>
      </c>
      <c r="AI36" s="95"/>
      <c r="AJ36" s="22">
        <f>IF(AH$53,AH36/AH$53*100,0)</f>
        <v>69.414799160303389</v>
      </c>
      <c r="AK36" s="95"/>
      <c r="AL36" s="21">
        <f>(E36+K36+AF36)</f>
        <v>27586848</v>
      </c>
      <c r="AM36" s="95"/>
      <c r="AN36" s="21">
        <v>937459</v>
      </c>
      <c r="AO36" s="95"/>
      <c r="AP36" s="22">
        <f>IF($AL36,AN36/$AL36*100,0)</f>
        <v>3.3982099006019095</v>
      </c>
      <c r="AQ36" s="95"/>
      <c r="AR36" s="21">
        <v>0</v>
      </c>
      <c r="AS36" s="95"/>
      <c r="AT36" s="22">
        <f>IF($AL36,AR36/$AL36*100,0)</f>
        <v>0</v>
      </c>
      <c r="AU36" s="95"/>
      <c r="AV36" s="21">
        <v>476887</v>
      </c>
      <c r="AW36" s="95"/>
      <c r="AX36" s="22">
        <f>IF($AL36,AV36/$AL36*100,0)</f>
        <v>1.7286752005883383</v>
      </c>
      <c r="AY36" s="95"/>
      <c r="AZ36" s="21">
        <v>178931</v>
      </c>
      <c r="BA36" s="95"/>
      <c r="BB36" s="83">
        <v>23</v>
      </c>
      <c r="BC36" s="95"/>
      <c r="BD36" s="28">
        <v>186247</v>
      </c>
      <c r="BE36" s="95"/>
      <c r="BF36" s="28">
        <f>IF(E36,BD36,0)</f>
        <v>186247</v>
      </c>
      <c r="BG36" s="95"/>
      <c r="BH36" s="28">
        <f>IF(K36,BD36,0)</f>
        <v>186247</v>
      </c>
      <c r="BI36" s="95"/>
      <c r="BJ36" s="28">
        <f>IF(AF36,BD36,0)</f>
        <v>186247</v>
      </c>
    </row>
    <row r="37" spans="1:62" ht="11.25" x14ac:dyDescent="0.25">
      <c r="A37" s="83">
        <v>24</v>
      </c>
      <c r="B37" s="95"/>
      <c r="C37" s="83" t="s">
        <v>107</v>
      </c>
      <c r="D37" s="95"/>
      <c r="E37" s="21">
        <v>1940640</v>
      </c>
      <c r="F37" s="95"/>
      <c r="G37" s="20">
        <f t="shared" si="2"/>
        <v>8.1537782819688669</v>
      </c>
      <c r="H37" s="95"/>
      <c r="I37" s="20">
        <f>IF(G$53,G37/G$53*100,0)</f>
        <v>103.66520406996464</v>
      </c>
      <c r="J37" s="95"/>
      <c r="K37" s="21">
        <v>43461205</v>
      </c>
      <c r="L37" s="95"/>
      <c r="M37" s="20">
        <f t="shared" si="0"/>
        <v>182.60626877586606</v>
      </c>
      <c r="N37" s="95"/>
      <c r="O37" s="20">
        <f>IF(M$53,M37/M$53*100,0)</f>
        <v>82.549676118506454</v>
      </c>
      <c r="P37" s="95"/>
      <c r="Q37" s="21">
        <v>2943348</v>
      </c>
      <c r="R37" s="95"/>
      <c r="S37" s="21">
        <v>2608869</v>
      </c>
      <c r="T37" s="95"/>
      <c r="U37" s="21">
        <v>0</v>
      </c>
      <c r="V37" s="95"/>
      <c r="W37" s="21">
        <v>0</v>
      </c>
      <c r="X37" s="95"/>
      <c r="Y37" s="21">
        <v>0</v>
      </c>
      <c r="Z37" s="95"/>
      <c r="AA37" s="21">
        <v>0</v>
      </c>
      <c r="AB37" s="95"/>
      <c r="AC37" s="95"/>
      <c r="AD37" s="21">
        <v>0</v>
      </c>
      <c r="AE37" s="95"/>
      <c r="AF37" s="21">
        <v>1092188</v>
      </c>
      <c r="AG37" s="95"/>
      <c r="AH37" s="20">
        <f t="shared" si="1"/>
        <v>4.5889288040167227</v>
      </c>
      <c r="AI37" s="95"/>
      <c r="AJ37" s="22">
        <f>IF(AH$53,AH37/AH$53*100,0)</f>
        <v>56.861469361395464</v>
      </c>
      <c r="AK37" s="95"/>
      <c r="AL37" s="21">
        <f>(E37+K37+AF37)</f>
        <v>46494033</v>
      </c>
      <c r="AM37" s="95"/>
      <c r="AN37" s="21">
        <v>1716352</v>
      </c>
      <c r="AO37" s="95"/>
      <c r="AP37" s="22">
        <f>IF($AL37,AN37/$AL37*100,0)</f>
        <v>3.6915532795358925</v>
      </c>
      <c r="AQ37" s="95"/>
      <c r="AR37" s="21">
        <v>2345001</v>
      </c>
      <c r="AS37" s="95"/>
      <c r="AT37" s="22">
        <f>IF($AL37,AR37/$AL37*100,0)</f>
        <v>5.0436601187081358</v>
      </c>
      <c r="AU37" s="95"/>
      <c r="AV37" s="21">
        <v>63993454</v>
      </c>
      <c r="AW37" s="95"/>
      <c r="AX37" s="22">
        <f>IF($AL37,AV37/$AL37*100,0)</f>
        <v>137.63799324528375</v>
      </c>
      <c r="AY37" s="95"/>
      <c r="AZ37" s="21">
        <v>115779</v>
      </c>
      <c r="BA37" s="95"/>
      <c r="BB37" s="83">
        <v>24</v>
      </c>
      <c r="BC37" s="95"/>
      <c r="BD37" s="28">
        <v>238005</v>
      </c>
      <c r="BE37" s="95"/>
      <c r="BF37" s="28">
        <f>IF(E37,BD37,0)</f>
        <v>238005</v>
      </c>
      <c r="BG37" s="95"/>
      <c r="BH37" s="28">
        <f>IF(K37,BD37,0)</f>
        <v>238005</v>
      </c>
      <c r="BI37" s="95"/>
      <c r="BJ37" s="28">
        <f>IF(AF37,BD37,0)</f>
        <v>238005</v>
      </c>
    </row>
    <row r="38" spans="1:62" ht="11.25" x14ac:dyDescent="0.25">
      <c r="A38" s="83">
        <v>25</v>
      </c>
      <c r="B38" s="95"/>
      <c r="C38" s="83" t="s">
        <v>108</v>
      </c>
      <c r="D38" s="95"/>
      <c r="E38" s="21">
        <v>0</v>
      </c>
      <c r="F38" s="95"/>
      <c r="G38" s="20">
        <f t="shared" si="2"/>
        <v>0</v>
      </c>
      <c r="H38" s="95"/>
      <c r="I38" s="20">
        <f>IF(G$53,G38/G$53*100,0)</f>
        <v>0</v>
      </c>
      <c r="J38" s="95"/>
      <c r="K38" s="21">
        <v>0</v>
      </c>
      <c r="L38" s="95"/>
      <c r="M38" s="20">
        <f t="shared" si="0"/>
        <v>0</v>
      </c>
      <c r="N38" s="95"/>
      <c r="O38" s="20">
        <f>IF(M$53,M38/M$53*100,0)</f>
        <v>0</v>
      </c>
      <c r="P38" s="95"/>
      <c r="Q38" s="21">
        <v>0</v>
      </c>
      <c r="R38" s="95"/>
      <c r="S38" s="21">
        <v>0</v>
      </c>
      <c r="T38" s="95"/>
      <c r="U38" s="21">
        <v>0</v>
      </c>
      <c r="V38" s="95"/>
      <c r="W38" s="21">
        <v>0</v>
      </c>
      <c r="X38" s="95"/>
      <c r="Y38" s="21">
        <v>0</v>
      </c>
      <c r="Z38" s="95"/>
      <c r="AA38" s="21">
        <v>0</v>
      </c>
      <c r="AB38" s="95"/>
      <c r="AC38" s="95"/>
      <c r="AD38" s="21">
        <v>0</v>
      </c>
      <c r="AE38" s="95"/>
      <c r="AF38" s="21">
        <v>0</v>
      </c>
      <c r="AG38" s="95"/>
      <c r="AH38" s="20">
        <f t="shared" si="1"/>
        <v>0</v>
      </c>
      <c r="AI38" s="95"/>
      <c r="AJ38" s="22">
        <f>IF(AH$53,AH38/AH$53*100,0)</f>
        <v>0</v>
      </c>
      <c r="AK38" s="95"/>
      <c r="AL38" s="21">
        <f>(E38+K38+AF38)</f>
        <v>0</v>
      </c>
      <c r="AM38" s="95"/>
      <c r="AN38" s="21">
        <v>0</v>
      </c>
      <c r="AO38" s="95"/>
      <c r="AP38" s="22">
        <f>IF($AL38,AN38/$AL38*100,0)</f>
        <v>0</v>
      </c>
      <c r="AQ38" s="95"/>
      <c r="AR38" s="21">
        <v>0</v>
      </c>
      <c r="AS38" s="95"/>
      <c r="AT38" s="22">
        <f>IF($AL38,AR38/$AL38*100,0)</f>
        <v>0</v>
      </c>
      <c r="AU38" s="95"/>
      <c r="AV38" s="21">
        <v>0</v>
      </c>
      <c r="AW38" s="95"/>
      <c r="AX38" s="22">
        <f>IF($AL38,AV38/$AL38*100,0)</f>
        <v>0</v>
      </c>
      <c r="AY38" s="95"/>
      <c r="AZ38" s="21">
        <v>0</v>
      </c>
      <c r="BA38" s="95"/>
      <c r="BB38" s="83">
        <v>25</v>
      </c>
      <c r="BC38" s="95"/>
      <c r="BD38" s="28">
        <v>0</v>
      </c>
      <c r="BE38" s="95"/>
      <c r="BF38" s="28">
        <f>IF(E38,BD38,0)</f>
        <v>0</v>
      </c>
      <c r="BG38" s="95"/>
      <c r="BH38" s="28">
        <f>IF(K38,BD38,0)</f>
        <v>0</v>
      </c>
      <c r="BI38" s="95"/>
      <c r="BJ38" s="28">
        <f>IF(AF38,BD38,0)</f>
        <v>0</v>
      </c>
    </row>
    <row r="39" spans="1:62" ht="11.25" x14ac:dyDescent="0.25">
      <c r="A39" s="83">
        <v>26</v>
      </c>
      <c r="B39" s="95"/>
      <c r="C39" s="83" t="s">
        <v>109</v>
      </c>
      <c r="D39" s="95"/>
      <c r="E39" s="21">
        <v>0</v>
      </c>
      <c r="F39" s="95"/>
      <c r="G39" s="20">
        <f t="shared" si="2"/>
        <v>0</v>
      </c>
      <c r="H39" s="95"/>
      <c r="I39" s="20">
        <f>IF(G$53,G39/G$53*100,0)</f>
        <v>0</v>
      </c>
      <c r="J39" s="95"/>
      <c r="K39" s="21">
        <v>0</v>
      </c>
      <c r="L39" s="95"/>
      <c r="M39" s="20">
        <f t="shared" si="0"/>
        <v>0</v>
      </c>
      <c r="N39" s="95"/>
      <c r="O39" s="20">
        <f>IF(M$53,M39/M$53*100,0)</f>
        <v>0</v>
      </c>
      <c r="P39" s="95"/>
      <c r="Q39" s="21">
        <v>0</v>
      </c>
      <c r="R39" s="95"/>
      <c r="S39" s="21">
        <v>0</v>
      </c>
      <c r="T39" s="95"/>
      <c r="U39" s="21">
        <v>0</v>
      </c>
      <c r="V39" s="95"/>
      <c r="W39" s="21">
        <v>0</v>
      </c>
      <c r="X39" s="95"/>
      <c r="Y39" s="21">
        <v>0</v>
      </c>
      <c r="Z39" s="95"/>
      <c r="AA39" s="21">
        <v>0</v>
      </c>
      <c r="AB39" s="95"/>
      <c r="AC39" s="95"/>
      <c r="AD39" s="21">
        <v>0</v>
      </c>
      <c r="AE39" s="95"/>
      <c r="AF39" s="21">
        <v>0</v>
      </c>
      <c r="AG39" s="95"/>
      <c r="AH39" s="20">
        <f t="shared" si="1"/>
        <v>0</v>
      </c>
      <c r="AI39" s="95"/>
      <c r="AJ39" s="22">
        <f>IF(AH$53,AH39/AH$53*100,0)</f>
        <v>0</v>
      </c>
      <c r="AK39" s="95"/>
      <c r="AL39" s="21">
        <f>(E39+K39+AF39)</f>
        <v>0</v>
      </c>
      <c r="AM39" s="95"/>
      <c r="AN39" s="21">
        <v>0</v>
      </c>
      <c r="AO39" s="95"/>
      <c r="AP39" s="22">
        <f>IF($AL39,AN39/$AL39*100,0)</f>
        <v>0</v>
      </c>
      <c r="AQ39" s="95"/>
      <c r="AR39" s="21">
        <v>0</v>
      </c>
      <c r="AS39" s="95"/>
      <c r="AT39" s="22">
        <f>IF($AL39,AR39/$AL39*100,0)</f>
        <v>0</v>
      </c>
      <c r="AU39" s="95"/>
      <c r="AV39" s="21">
        <v>0</v>
      </c>
      <c r="AW39" s="95"/>
      <c r="AX39" s="22">
        <f>IF($AL39,AV39/$AL39*100,0)</f>
        <v>0</v>
      </c>
      <c r="AY39" s="95"/>
      <c r="AZ39" s="21">
        <v>0</v>
      </c>
      <c r="BA39" s="95"/>
      <c r="BB39" s="83">
        <v>26</v>
      </c>
      <c r="BC39" s="95"/>
      <c r="BD39" s="28">
        <v>0</v>
      </c>
      <c r="BE39" s="95"/>
      <c r="BF39" s="28">
        <f>IF(E39,BD39,0)</f>
        <v>0</v>
      </c>
      <c r="BG39" s="95"/>
      <c r="BH39" s="28">
        <f>IF(K39,BD39,0)</f>
        <v>0</v>
      </c>
      <c r="BI39" s="95"/>
      <c r="BJ39" s="28">
        <f>IF(AF39,BD39,0)</f>
        <v>0</v>
      </c>
    </row>
    <row r="40" spans="1:62" ht="11.25" x14ac:dyDescent="0.25">
      <c r="A40" s="83">
        <v>27</v>
      </c>
      <c r="B40" s="95"/>
      <c r="C40" s="83" t="s">
        <v>110</v>
      </c>
      <c r="D40" s="95"/>
      <c r="E40" s="21">
        <v>84217</v>
      </c>
      <c r="F40" s="95"/>
      <c r="G40" s="20">
        <f t="shared" si="2"/>
        <v>6.7589887640449442</v>
      </c>
      <c r="H40" s="95"/>
      <c r="I40" s="20">
        <f>IF(G$53,G40/G$53*100,0)</f>
        <v>85.932180800252056</v>
      </c>
      <c r="J40" s="95"/>
      <c r="K40" s="21">
        <v>2863832</v>
      </c>
      <c r="L40" s="95"/>
      <c r="M40" s="20">
        <f t="shared" si="0"/>
        <v>229.84205457463884</v>
      </c>
      <c r="N40" s="95"/>
      <c r="O40" s="20">
        <f>IF(M$53,M40/M$53*100,0)</f>
        <v>103.90326296430037</v>
      </c>
      <c r="P40" s="95"/>
      <c r="Q40" s="21">
        <v>380004</v>
      </c>
      <c r="R40" s="95"/>
      <c r="S40" s="21">
        <v>342035</v>
      </c>
      <c r="T40" s="95"/>
      <c r="U40" s="21">
        <v>0</v>
      </c>
      <c r="V40" s="95"/>
      <c r="W40" s="21">
        <v>0</v>
      </c>
      <c r="X40" s="95"/>
      <c r="Y40" s="21">
        <v>0</v>
      </c>
      <c r="Z40" s="95"/>
      <c r="AA40" s="21">
        <v>0</v>
      </c>
      <c r="AB40" s="95"/>
      <c r="AC40" s="95"/>
      <c r="AD40" s="21">
        <v>0</v>
      </c>
      <c r="AE40" s="95"/>
      <c r="AF40" s="21">
        <v>203193</v>
      </c>
      <c r="AG40" s="95"/>
      <c r="AH40" s="20">
        <f t="shared" si="1"/>
        <v>16.307624398073838</v>
      </c>
      <c r="AI40" s="95"/>
      <c r="AJ40" s="22">
        <f>IF(AH$53,AH40/AH$53*100,0)</f>
        <v>202.06796066580281</v>
      </c>
      <c r="AK40" s="95"/>
      <c r="AL40" s="21">
        <f>(E40+K40+AF40)</f>
        <v>3151242</v>
      </c>
      <c r="AM40" s="95"/>
      <c r="AN40" s="21">
        <v>319395</v>
      </c>
      <c r="AO40" s="95"/>
      <c r="AP40" s="22">
        <f>IF($AL40,AN40/$AL40*100,0)</f>
        <v>10.135527515817573</v>
      </c>
      <c r="AQ40" s="95"/>
      <c r="AR40" s="21">
        <v>0</v>
      </c>
      <c r="AS40" s="95"/>
      <c r="AT40" s="22">
        <f>IF($AL40,AR40/$AL40*100,0)</f>
        <v>0</v>
      </c>
      <c r="AU40" s="95"/>
      <c r="AV40" s="21">
        <v>0</v>
      </c>
      <c r="AW40" s="95"/>
      <c r="AX40" s="22">
        <f>IF($AL40,AV40/$AL40*100,0)</f>
        <v>0</v>
      </c>
      <c r="AY40" s="95"/>
      <c r="AZ40" s="21">
        <v>50636</v>
      </c>
      <c r="BA40" s="95"/>
      <c r="BB40" s="83">
        <v>27</v>
      </c>
      <c r="BC40" s="95"/>
      <c r="BD40" s="28">
        <v>12460</v>
      </c>
      <c r="BE40" s="95"/>
      <c r="BF40" s="28">
        <f>IF(E40,BD40,0)</f>
        <v>12460</v>
      </c>
      <c r="BG40" s="95"/>
      <c r="BH40" s="28">
        <f>IF(K40,BD40,0)</f>
        <v>12460</v>
      </c>
      <c r="BI40" s="95"/>
      <c r="BJ40" s="28">
        <f>IF(AF40,BD40,0)</f>
        <v>12460</v>
      </c>
    </row>
    <row r="41" spans="1:62" ht="11.25" x14ac:dyDescent="0.25">
      <c r="A41" s="83">
        <v>28</v>
      </c>
      <c r="B41" s="95"/>
      <c r="C41" s="83" t="s">
        <v>111</v>
      </c>
      <c r="D41" s="95"/>
      <c r="E41" s="21">
        <v>735277</v>
      </c>
      <c r="F41" s="95"/>
      <c r="G41" s="20">
        <f t="shared" si="2"/>
        <v>7.5093397334422711</v>
      </c>
      <c r="H41" s="95"/>
      <c r="I41" s="20">
        <f>IF(G$53,G41/G$53*100,0)</f>
        <v>95.471965140314722</v>
      </c>
      <c r="J41" s="95"/>
      <c r="K41" s="21">
        <v>23312968</v>
      </c>
      <c r="L41" s="95"/>
      <c r="M41" s="20">
        <f t="shared" si="0"/>
        <v>238.09393862023182</v>
      </c>
      <c r="N41" s="95"/>
      <c r="O41" s="20">
        <f>IF(M$53,M41/M$53*100,0)</f>
        <v>107.63364067749528</v>
      </c>
      <c r="P41" s="95"/>
      <c r="Q41" s="21">
        <v>1933628</v>
      </c>
      <c r="R41" s="95"/>
      <c r="S41" s="21">
        <v>2204574</v>
      </c>
      <c r="T41" s="95"/>
      <c r="U41" s="21">
        <v>0</v>
      </c>
      <c r="V41" s="95"/>
      <c r="W41" s="21">
        <v>0</v>
      </c>
      <c r="X41" s="95"/>
      <c r="Y41" s="21">
        <v>0</v>
      </c>
      <c r="Z41" s="95"/>
      <c r="AA41" s="21">
        <v>0</v>
      </c>
      <c r="AB41" s="95"/>
      <c r="AC41" s="95"/>
      <c r="AD41" s="21">
        <v>0</v>
      </c>
      <c r="AE41" s="95"/>
      <c r="AF41" s="21">
        <v>874781</v>
      </c>
      <c r="AG41" s="95"/>
      <c r="AH41" s="20">
        <f t="shared" si="1"/>
        <v>8.9340856865648774</v>
      </c>
      <c r="AI41" s="95"/>
      <c r="AJ41" s="22">
        <f>IF(AH$53,AH41/AH$53*100,0)</f>
        <v>110.70235805228225</v>
      </c>
      <c r="AK41" s="95"/>
      <c r="AL41" s="21">
        <f>(E41+K41+AF41)</f>
        <v>24923026</v>
      </c>
      <c r="AM41" s="95"/>
      <c r="AN41" s="21">
        <v>811687</v>
      </c>
      <c r="AO41" s="95"/>
      <c r="AP41" s="22">
        <f>IF($AL41,AN41/$AL41*100,0)</f>
        <v>3.2567754814363234</v>
      </c>
      <c r="AQ41" s="95"/>
      <c r="AR41" s="21">
        <v>0</v>
      </c>
      <c r="AS41" s="95"/>
      <c r="AT41" s="22">
        <f>IF($AL41,AR41/$AL41*100,0)</f>
        <v>0</v>
      </c>
      <c r="AU41" s="95"/>
      <c r="AV41" s="21">
        <v>0</v>
      </c>
      <c r="AW41" s="95"/>
      <c r="AX41" s="22">
        <f>IF($AL41,AV41/$AL41*100,0)</f>
        <v>0</v>
      </c>
      <c r="AY41" s="95"/>
      <c r="AZ41" s="21">
        <v>9362</v>
      </c>
      <c r="BA41" s="95"/>
      <c r="BB41" s="83">
        <v>28</v>
      </c>
      <c r="BC41" s="95"/>
      <c r="BD41" s="28">
        <v>97915</v>
      </c>
      <c r="BE41" s="95"/>
      <c r="BF41" s="28">
        <f>IF(E41,BD41,0)</f>
        <v>97915</v>
      </c>
      <c r="BG41" s="95"/>
      <c r="BH41" s="28">
        <f>IF(K41,BD41,0)</f>
        <v>97915</v>
      </c>
      <c r="BI41" s="95"/>
      <c r="BJ41" s="28">
        <f>IF(AF41,BD41,0)</f>
        <v>97915</v>
      </c>
    </row>
    <row r="42" spans="1:62" ht="11.25" x14ac:dyDescent="0.25">
      <c r="A42" s="83">
        <v>29</v>
      </c>
      <c r="B42" s="95"/>
      <c r="C42" s="83" t="s">
        <v>112</v>
      </c>
      <c r="D42" s="95"/>
      <c r="E42" s="21">
        <v>47245</v>
      </c>
      <c r="F42" s="95"/>
      <c r="G42" s="20">
        <f t="shared" si="2"/>
        <v>2.683765053396955</v>
      </c>
      <c r="H42" s="95"/>
      <c r="I42" s="20">
        <f>IF(G$53,G42/G$53*100,0)</f>
        <v>34.120752651745597</v>
      </c>
      <c r="J42" s="95"/>
      <c r="K42" s="21">
        <v>3059785</v>
      </c>
      <c r="L42" s="95"/>
      <c r="M42" s="20">
        <f t="shared" si="0"/>
        <v>173.81191774596684</v>
      </c>
      <c r="N42" s="95"/>
      <c r="O42" s="20">
        <f>IF(M$53,M42/M$53*100,0)</f>
        <v>78.574068741731779</v>
      </c>
      <c r="P42" s="95"/>
      <c r="Q42" s="21">
        <v>250128</v>
      </c>
      <c r="R42" s="95"/>
      <c r="S42" s="21">
        <v>540196</v>
      </c>
      <c r="T42" s="95"/>
      <c r="U42" s="21">
        <v>0</v>
      </c>
      <c r="V42" s="95"/>
      <c r="W42" s="21">
        <v>0</v>
      </c>
      <c r="X42" s="95"/>
      <c r="Y42" s="21">
        <v>0</v>
      </c>
      <c r="Z42" s="95"/>
      <c r="AA42" s="21">
        <v>0</v>
      </c>
      <c r="AB42" s="95"/>
      <c r="AC42" s="95"/>
      <c r="AD42" s="21">
        <v>0</v>
      </c>
      <c r="AE42" s="95"/>
      <c r="AF42" s="21">
        <v>155511</v>
      </c>
      <c r="AG42" s="95"/>
      <c r="AH42" s="20">
        <f t="shared" si="1"/>
        <v>8.8338445807770967</v>
      </c>
      <c r="AI42" s="95"/>
      <c r="AJ42" s="22">
        <f>IF(AH$53,AH42/AH$53*100,0)</f>
        <v>109.46026936253941</v>
      </c>
      <c r="AK42" s="95"/>
      <c r="AL42" s="21">
        <f>(E42+K42+AF42)</f>
        <v>3262541</v>
      </c>
      <c r="AM42" s="95"/>
      <c r="AN42" s="21">
        <v>271182</v>
      </c>
      <c r="AO42" s="95"/>
      <c r="AP42" s="22">
        <f>IF($AL42,AN42/$AL42*100,0)</f>
        <v>8.311987496862109</v>
      </c>
      <c r="AQ42" s="95"/>
      <c r="AR42" s="21">
        <v>0</v>
      </c>
      <c r="AS42" s="95"/>
      <c r="AT42" s="22">
        <f>IF($AL42,AR42/$AL42*100,0)</f>
        <v>0</v>
      </c>
      <c r="AU42" s="95"/>
      <c r="AV42" s="21">
        <v>0</v>
      </c>
      <c r="AW42" s="95"/>
      <c r="AX42" s="22">
        <f>IF($AL42,AV42/$AL42*100,0)</f>
        <v>0</v>
      </c>
      <c r="AY42" s="95"/>
      <c r="AZ42" s="21">
        <v>78057</v>
      </c>
      <c r="BA42" s="95"/>
      <c r="BB42" s="83">
        <v>29</v>
      </c>
      <c r="BC42" s="95"/>
      <c r="BD42" s="28">
        <v>17604</v>
      </c>
      <c r="BE42" s="95"/>
      <c r="BF42" s="28">
        <f>IF(E42,BD42,0)</f>
        <v>17604</v>
      </c>
      <c r="BG42" s="95"/>
      <c r="BH42" s="28">
        <f>IF(K42,BD42,0)</f>
        <v>17604</v>
      </c>
      <c r="BI42" s="95"/>
      <c r="BJ42" s="28">
        <f>IF(AF42,BD42,0)</f>
        <v>17604</v>
      </c>
    </row>
    <row r="43" spans="1:62" ht="11.25" x14ac:dyDescent="0.25">
      <c r="A43" s="83">
        <v>30</v>
      </c>
      <c r="B43" s="95"/>
      <c r="C43" s="83" t="s">
        <v>113</v>
      </c>
      <c r="D43" s="95"/>
      <c r="E43" s="21">
        <v>4710097</v>
      </c>
      <c r="F43" s="95"/>
      <c r="G43" s="20">
        <f t="shared" si="2"/>
        <v>20.785035964873572</v>
      </c>
      <c r="H43" s="95"/>
      <c r="I43" s="20">
        <f>IF(G$53,G43/G$53*100,0)</f>
        <v>264.25601977245429</v>
      </c>
      <c r="J43" s="95"/>
      <c r="K43" s="21">
        <v>45144657</v>
      </c>
      <c r="L43" s="95"/>
      <c r="M43" s="20">
        <f t="shared" si="0"/>
        <v>199.21740876395569</v>
      </c>
      <c r="N43" s="95"/>
      <c r="O43" s="20">
        <f>IF(M$53,M43/M$53*100,0)</f>
        <v>90.058970488126704</v>
      </c>
      <c r="P43" s="95"/>
      <c r="Q43" s="21">
        <v>3875155</v>
      </c>
      <c r="R43" s="95"/>
      <c r="S43" s="21">
        <v>232669</v>
      </c>
      <c r="T43" s="95"/>
      <c r="U43" s="21">
        <v>0</v>
      </c>
      <c r="V43" s="95"/>
      <c r="W43" s="21">
        <v>0</v>
      </c>
      <c r="X43" s="95"/>
      <c r="Y43" s="21">
        <v>0</v>
      </c>
      <c r="Z43" s="95"/>
      <c r="AA43" s="21">
        <v>0</v>
      </c>
      <c r="AB43" s="95"/>
      <c r="AC43" s="95"/>
      <c r="AD43" s="21">
        <v>0</v>
      </c>
      <c r="AE43" s="95"/>
      <c r="AF43" s="21">
        <v>3232517</v>
      </c>
      <c r="AG43" s="95"/>
      <c r="AH43" s="20">
        <f t="shared" si="1"/>
        <v>14.264670579409557</v>
      </c>
      <c r="AI43" s="95"/>
      <c r="AJ43" s="22">
        <f>IF(AH$53,AH43/AH$53*100,0)</f>
        <v>176.75369650353375</v>
      </c>
      <c r="AK43" s="95"/>
      <c r="AL43" s="21">
        <f>(E43+K43+AF43)</f>
        <v>53087271</v>
      </c>
      <c r="AM43" s="95"/>
      <c r="AN43" s="21">
        <v>1333085</v>
      </c>
      <c r="AO43" s="95"/>
      <c r="AP43" s="22">
        <f>IF($AL43,AN43/$AL43*100,0)</f>
        <v>2.5111198501802816</v>
      </c>
      <c r="AQ43" s="95"/>
      <c r="AR43" s="21">
        <v>0</v>
      </c>
      <c r="AS43" s="95"/>
      <c r="AT43" s="22">
        <f>IF($AL43,AR43/$AL43*100,0)</f>
        <v>0</v>
      </c>
      <c r="AU43" s="95"/>
      <c r="AV43" s="21">
        <v>0</v>
      </c>
      <c r="AW43" s="95"/>
      <c r="AX43" s="22">
        <f>IF($AL43,AV43/$AL43*100,0)</f>
        <v>0</v>
      </c>
      <c r="AY43" s="95"/>
      <c r="AZ43" s="21">
        <v>241122</v>
      </c>
      <c r="BA43" s="95"/>
      <c r="BB43" s="83">
        <v>30</v>
      </c>
      <c r="BC43" s="95"/>
      <c r="BD43" s="28">
        <v>226610</v>
      </c>
      <c r="BE43" s="95"/>
      <c r="BF43" s="28">
        <f>IF(E43,BD43,0)</f>
        <v>226610</v>
      </c>
      <c r="BG43" s="95"/>
      <c r="BH43" s="28">
        <f>IF(K43,BD43,0)</f>
        <v>226610</v>
      </c>
      <c r="BI43" s="95"/>
      <c r="BJ43" s="28">
        <f>IF(AF43,BD43,0)</f>
        <v>226610</v>
      </c>
    </row>
    <row r="44" spans="1:62" ht="11.25" x14ac:dyDescent="0.25">
      <c r="A44" s="83">
        <v>31</v>
      </c>
      <c r="B44" s="95"/>
      <c r="C44" s="83" t="s">
        <v>114</v>
      </c>
      <c r="D44" s="95"/>
      <c r="E44" s="21">
        <v>670425</v>
      </c>
      <c r="F44" s="95"/>
      <c r="G44" s="20">
        <f t="shared" si="2"/>
        <v>6.7035126136125029</v>
      </c>
      <c r="H44" s="95"/>
      <c r="I44" s="20">
        <f>IF(G$53,G44/G$53*100,0)</f>
        <v>85.22687017532219</v>
      </c>
      <c r="J44" s="95"/>
      <c r="K44" s="21">
        <v>22500194</v>
      </c>
      <c r="L44" s="95"/>
      <c r="M44" s="20">
        <f t="shared" si="0"/>
        <v>224.97719250882403</v>
      </c>
      <c r="N44" s="95"/>
      <c r="O44" s="20">
        <f>IF(M$53,M44/M$53*100,0)</f>
        <v>101.70403513610822</v>
      </c>
      <c r="P44" s="95"/>
      <c r="Q44" s="21">
        <v>1754295</v>
      </c>
      <c r="R44" s="95"/>
      <c r="S44" s="21">
        <v>1959241</v>
      </c>
      <c r="T44" s="95"/>
      <c r="U44" s="21">
        <v>0</v>
      </c>
      <c r="V44" s="95"/>
      <c r="W44" s="21">
        <v>0</v>
      </c>
      <c r="X44" s="95"/>
      <c r="Y44" s="21">
        <v>0</v>
      </c>
      <c r="Z44" s="95"/>
      <c r="AA44" s="21">
        <v>0</v>
      </c>
      <c r="AB44" s="95"/>
      <c r="AC44" s="95"/>
      <c r="AD44" s="21">
        <v>0</v>
      </c>
      <c r="AE44" s="95"/>
      <c r="AF44" s="21">
        <v>669137</v>
      </c>
      <c r="AG44" s="95"/>
      <c r="AH44" s="20">
        <f t="shared" si="1"/>
        <v>6.690634030256672</v>
      </c>
      <c r="AI44" s="95"/>
      <c r="AJ44" s="22">
        <f>IF(AH$53,AH44/AH$53*100,0)</f>
        <v>82.903722887735455</v>
      </c>
      <c r="AK44" s="95"/>
      <c r="AL44" s="21">
        <f>(E44+K44+AF44)</f>
        <v>23839756</v>
      </c>
      <c r="AM44" s="95"/>
      <c r="AN44" s="21">
        <v>1189599</v>
      </c>
      <c r="AO44" s="95"/>
      <c r="AP44" s="22">
        <f>IF($AL44,AN44/$AL44*100,0)</f>
        <v>4.9899797632156977</v>
      </c>
      <c r="AQ44" s="95"/>
      <c r="AR44" s="21">
        <v>12802945</v>
      </c>
      <c r="AS44" s="95"/>
      <c r="AT44" s="22">
        <f>IF($AL44,AR44/$AL44*100,0)</f>
        <v>53.704178012560199</v>
      </c>
      <c r="AU44" s="95"/>
      <c r="AV44" s="21">
        <v>0</v>
      </c>
      <c r="AW44" s="95"/>
      <c r="AX44" s="22">
        <f>IF($AL44,AV44/$AL44*100,0)</f>
        <v>0</v>
      </c>
      <c r="AY44" s="95"/>
      <c r="AZ44" s="21">
        <v>920895</v>
      </c>
      <c r="BA44" s="95"/>
      <c r="BB44" s="83">
        <v>31</v>
      </c>
      <c r="BC44" s="95"/>
      <c r="BD44" s="28">
        <v>100011</v>
      </c>
      <c r="BE44" s="95"/>
      <c r="BF44" s="28">
        <f>IF(E44,BD44,0)</f>
        <v>100011</v>
      </c>
      <c r="BG44" s="95"/>
      <c r="BH44" s="28">
        <f>IF(K44,BD44,0)</f>
        <v>100011</v>
      </c>
      <c r="BI44" s="95"/>
      <c r="BJ44" s="28">
        <f>IF(AF44,BD44,0)</f>
        <v>100011</v>
      </c>
    </row>
    <row r="45" spans="1:62" ht="11.25" x14ac:dyDescent="0.25">
      <c r="A45" s="83">
        <v>32</v>
      </c>
      <c r="B45" s="95"/>
      <c r="C45" s="83" t="s">
        <v>115</v>
      </c>
      <c r="D45" s="95"/>
      <c r="E45" s="21">
        <v>250751</v>
      </c>
      <c r="F45" s="95"/>
      <c r="G45" s="20">
        <f t="shared" si="2"/>
        <v>9.8931192298587547</v>
      </c>
      <c r="H45" s="95"/>
      <c r="I45" s="20">
        <f>IF(G$53,G45/G$53*100,0)</f>
        <v>125.77877253784703</v>
      </c>
      <c r="J45" s="95"/>
      <c r="K45" s="21">
        <v>4852545</v>
      </c>
      <c r="L45" s="95"/>
      <c r="M45" s="20">
        <f t="shared" si="0"/>
        <v>191.45210289592046</v>
      </c>
      <c r="N45" s="95"/>
      <c r="O45" s="20">
        <f>IF(M$53,M45/M$53*100,0)</f>
        <v>86.548557134496164</v>
      </c>
      <c r="P45" s="95"/>
      <c r="Q45" s="21">
        <v>495060</v>
      </c>
      <c r="R45" s="95"/>
      <c r="S45" s="21">
        <v>679952</v>
      </c>
      <c r="T45" s="95"/>
      <c r="U45" s="21">
        <v>0</v>
      </c>
      <c r="V45" s="95"/>
      <c r="W45" s="21">
        <v>0</v>
      </c>
      <c r="X45" s="95"/>
      <c r="Y45" s="21">
        <v>0</v>
      </c>
      <c r="Z45" s="95"/>
      <c r="AA45" s="21">
        <v>0</v>
      </c>
      <c r="AB45" s="95"/>
      <c r="AC45" s="95"/>
      <c r="AD45" s="21">
        <v>0</v>
      </c>
      <c r="AE45" s="95"/>
      <c r="AF45" s="21">
        <v>323102</v>
      </c>
      <c r="AG45" s="95"/>
      <c r="AH45" s="20">
        <f t="shared" si="1"/>
        <v>12.747652489544702</v>
      </c>
      <c r="AI45" s="95"/>
      <c r="AJ45" s="22">
        <f>IF(AH$53,AH45/AH$53*100,0)</f>
        <v>157.95630797965225</v>
      </c>
      <c r="AK45" s="95"/>
      <c r="AL45" s="21">
        <f>(E45+K45+AF45)</f>
        <v>5426398</v>
      </c>
      <c r="AM45" s="95"/>
      <c r="AN45" s="21">
        <v>318828</v>
      </c>
      <c r="AO45" s="95"/>
      <c r="AP45" s="22">
        <f>IF($AL45,AN45/$AL45*100,0)</f>
        <v>5.8754997329720382</v>
      </c>
      <c r="AQ45" s="95"/>
      <c r="AR45" s="21">
        <v>0</v>
      </c>
      <c r="AS45" s="95"/>
      <c r="AT45" s="22">
        <f>IF($AL45,AR45/$AL45*100,0)</f>
        <v>0</v>
      </c>
      <c r="AU45" s="95"/>
      <c r="AV45" s="21">
        <v>0</v>
      </c>
      <c r="AW45" s="95"/>
      <c r="AX45" s="22">
        <f>IF($AL45,AV45/$AL45*100,0)</f>
        <v>0</v>
      </c>
      <c r="AY45" s="95"/>
      <c r="AZ45" s="21">
        <v>1000</v>
      </c>
      <c r="BA45" s="95"/>
      <c r="BB45" s="83">
        <v>32</v>
      </c>
      <c r="BC45" s="95"/>
      <c r="BD45" s="28">
        <v>25346</v>
      </c>
      <c r="BE45" s="95"/>
      <c r="BF45" s="28">
        <f>IF(E45,BD45,0)</f>
        <v>25346</v>
      </c>
      <c r="BG45" s="95"/>
      <c r="BH45" s="28">
        <f>IF(K45,BD45,0)</f>
        <v>25346</v>
      </c>
      <c r="BI45" s="95"/>
      <c r="BJ45" s="28">
        <f>IF(AF45,BD45,0)</f>
        <v>25346</v>
      </c>
    </row>
    <row r="46" spans="1:62" ht="11.25" x14ac:dyDescent="0.25">
      <c r="A46" s="83">
        <v>33</v>
      </c>
      <c r="B46" s="95"/>
      <c r="C46" s="83" t="s">
        <v>116</v>
      </c>
      <c r="D46" s="95"/>
      <c r="E46" s="21">
        <v>248468</v>
      </c>
      <c r="F46" s="95"/>
      <c r="G46" s="20">
        <f t="shared" si="2"/>
        <v>9.6492427184466028</v>
      </c>
      <c r="H46" s="95"/>
      <c r="I46" s="20">
        <f>IF(G$53,G46/G$53*100,0)</f>
        <v>122.67818438728145</v>
      </c>
      <c r="J46" s="95"/>
      <c r="K46" s="21">
        <v>4325674</v>
      </c>
      <c r="L46" s="95"/>
      <c r="M46" s="20">
        <f t="shared" si="0"/>
        <v>167.98733980582523</v>
      </c>
      <c r="N46" s="95"/>
      <c r="O46" s="20">
        <f>IF(M$53,M46/M$53*100,0)</f>
        <v>75.940988148667088</v>
      </c>
      <c r="P46" s="95"/>
      <c r="Q46" s="21">
        <v>382216</v>
      </c>
      <c r="R46" s="95"/>
      <c r="S46" s="21">
        <v>408507</v>
      </c>
      <c r="T46" s="95"/>
      <c r="U46" s="21">
        <v>0</v>
      </c>
      <c r="V46" s="95"/>
      <c r="W46" s="21">
        <v>0</v>
      </c>
      <c r="X46" s="95"/>
      <c r="Y46" s="21">
        <v>0</v>
      </c>
      <c r="Z46" s="95"/>
      <c r="AA46" s="21">
        <v>0</v>
      </c>
      <c r="AB46" s="95"/>
      <c r="AC46" s="95"/>
      <c r="AD46" s="21">
        <v>0</v>
      </c>
      <c r="AE46" s="95"/>
      <c r="AF46" s="21">
        <v>244333</v>
      </c>
      <c r="AG46" s="95"/>
      <c r="AH46" s="20">
        <f t="shared" si="1"/>
        <v>9.4886601941747575</v>
      </c>
      <c r="AI46" s="95"/>
      <c r="AJ46" s="22">
        <f>IF(AH$53,AH46/AH$53*100,0)</f>
        <v>117.57409712687156</v>
      </c>
      <c r="AK46" s="95"/>
      <c r="AL46" s="21">
        <f>(E46+K46+AF46)</f>
        <v>4818475</v>
      </c>
      <c r="AM46" s="95"/>
      <c r="AN46" s="21">
        <v>333054</v>
      </c>
      <c r="AO46" s="95"/>
      <c r="AP46" s="22">
        <f>IF($AL46,AN46/$AL46*100,0)</f>
        <v>6.9120209194817859</v>
      </c>
      <c r="AQ46" s="95"/>
      <c r="AR46" s="21">
        <v>0</v>
      </c>
      <c r="AS46" s="95"/>
      <c r="AT46" s="22">
        <f>IF($AL46,AR46/$AL46*100,0)</f>
        <v>0</v>
      </c>
      <c r="AU46" s="95"/>
      <c r="AV46" s="21">
        <v>0</v>
      </c>
      <c r="AW46" s="95"/>
      <c r="AX46" s="22">
        <f>IF($AL46,AV46/$AL46*100,0)</f>
        <v>0</v>
      </c>
      <c r="AY46" s="95"/>
      <c r="AZ46" s="21">
        <v>30721</v>
      </c>
      <c r="BA46" s="95"/>
      <c r="BB46" s="83">
        <v>33</v>
      </c>
      <c r="BC46" s="95"/>
      <c r="BD46" s="28">
        <v>25750</v>
      </c>
      <c r="BE46" s="95"/>
      <c r="BF46" s="28">
        <f>IF(E46,BD46,0)</f>
        <v>25750</v>
      </c>
      <c r="BG46" s="95"/>
      <c r="BH46" s="28">
        <f>IF(K46,BD46,0)</f>
        <v>25750</v>
      </c>
      <c r="BI46" s="95"/>
      <c r="BJ46" s="28">
        <f>IF(AF46,BD46,0)</f>
        <v>25750</v>
      </c>
    </row>
    <row r="47" spans="1:62" ht="11.25" x14ac:dyDescent="0.25">
      <c r="A47" s="83">
        <v>34</v>
      </c>
      <c r="B47" s="95"/>
      <c r="C47" s="83" t="s">
        <v>117</v>
      </c>
      <c r="D47" s="95"/>
      <c r="E47" s="21">
        <v>442337</v>
      </c>
      <c r="F47" s="95"/>
      <c r="G47" s="20">
        <f t="shared" si="2"/>
        <v>4.6895487892795042</v>
      </c>
      <c r="H47" s="95"/>
      <c r="I47" s="20">
        <f>IF(G$53,G47/G$53*100,0)</f>
        <v>59.621811560876544</v>
      </c>
      <c r="J47" s="95"/>
      <c r="K47" s="21">
        <v>12084005</v>
      </c>
      <c r="L47" s="95"/>
      <c r="M47" s="20">
        <f t="shared" si="0"/>
        <v>128.1116682922692</v>
      </c>
      <c r="N47" s="95"/>
      <c r="O47" s="20">
        <f>IF(M$53,M47/M$53*100,0)</f>
        <v>57.914642226817492</v>
      </c>
      <c r="P47" s="95"/>
      <c r="Q47" s="21">
        <v>1170787</v>
      </c>
      <c r="R47" s="95"/>
      <c r="S47" s="21">
        <v>1778192</v>
      </c>
      <c r="T47" s="95"/>
      <c r="U47" s="21">
        <v>0</v>
      </c>
      <c r="V47" s="95"/>
      <c r="W47" s="21">
        <v>0</v>
      </c>
      <c r="X47" s="95"/>
      <c r="Y47" s="21">
        <v>0</v>
      </c>
      <c r="Z47" s="95"/>
      <c r="AA47" s="21">
        <v>0</v>
      </c>
      <c r="AB47" s="95"/>
      <c r="AC47" s="95"/>
      <c r="AD47" s="21">
        <v>0</v>
      </c>
      <c r="AE47" s="95"/>
      <c r="AF47" s="21">
        <v>830646</v>
      </c>
      <c r="AG47" s="95"/>
      <c r="AH47" s="20">
        <f t="shared" si="1"/>
        <v>8.8063059242610571</v>
      </c>
      <c r="AI47" s="95"/>
      <c r="AJ47" s="22">
        <f>IF(AH$53,AH47/AH$53*100,0)</f>
        <v>109.119037554286</v>
      </c>
      <c r="AK47" s="95"/>
      <c r="AL47" s="21">
        <f>(E47+K47+AF47)</f>
        <v>13356988</v>
      </c>
      <c r="AM47" s="95"/>
      <c r="AN47" s="21">
        <v>601981</v>
      </c>
      <c r="AO47" s="95"/>
      <c r="AP47" s="22">
        <f>IF($AL47,AN47/$AL47*100,0)</f>
        <v>4.5068618763451758</v>
      </c>
      <c r="AQ47" s="95"/>
      <c r="AR47" s="21">
        <v>0</v>
      </c>
      <c r="AS47" s="95"/>
      <c r="AT47" s="22">
        <f>IF($AL47,AR47/$AL47*100,0)</f>
        <v>0</v>
      </c>
      <c r="AU47" s="95"/>
      <c r="AV47" s="21">
        <v>0</v>
      </c>
      <c r="AW47" s="95"/>
      <c r="AX47" s="22">
        <f>IF($AL47,AV47/$AL47*100,0)</f>
        <v>0</v>
      </c>
      <c r="AY47" s="95"/>
      <c r="AZ47" s="21">
        <v>0</v>
      </c>
      <c r="BA47" s="95"/>
      <c r="BB47" s="83">
        <v>34</v>
      </c>
      <c r="BC47" s="95"/>
      <c r="BD47" s="28">
        <v>94324</v>
      </c>
      <c r="BE47" s="95"/>
      <c r="BF47" s="28">
        <f>IF(E47,BD47,0)</f>
        <v>94324</v>
      </c>
      <c r="BG47" s="95"/>
      <c r="BH47" s="28">
        <f>IF(K47,BD47,0)</f>
        <v>94324</v>
      </c>
      <c r="BI47" s="95"/>
      <c r="BJ47" s="28">
        <f>IF(AF47,BD47,0)</f>
        <v>94324</v>
      </c>
    </row>
    <row r="48" spans="1:62" ht="11.25" x14ac:dyDescent="0.25">
      <c r="A48" s="83">
        <v>35</v>
      </c>
      <c r="B48" s="95"/>
      <c r="C48" s="83" t="s">
        <v>118</v>
      </c>
      <c r="D48" s="95"/>
      <c r="E48" s="21">
        <v>1136893</v>
      </c>
      <c r="F48" s="95"/>
      <c r="G48" s="20">
        <f t="shared" si="2"/>
        <v>2.4743574118005527</v>
      </c>
      <c r="H48" s="95"/>
      <c r="I48" s="20">
        <f>IF(G$53,G48/G$53*100,0)</f>
        <v>31.458393540521495</v>
      </c>
      <c r="J48" s="95"/>
      <c r="K48" s="21">
        <v>109821271</v>
      </c>
      <c r="L48" s="95"/>
      <c r="M48" s="20">
        <f t="shared" si="0"/>
        <v>239.01728295644983</v>
      </c>
      <c r="N48" s="95"/>
      <c r="O48" s="20">
        <f>IF(M$53,M48/M$53*100,0)</f>
        <v>108.05105118816188</v>
      </c>
      <c r="P48" s="95"/>
      <c r="Q48" s="21">
        <v>5403354</v>
      </c>
      <c r="R48" s="95"/>
      <c r="S48" s="21">
        <v>6481836</v>
      </c>
      <c r="T48" s="95"/>
      <c r="U48" s="21">
        <v>0</v>
      </c>
      <c r="V48" s="95"/>
      <c r="W48" s="21">
        <v>0</v>
      </c>
      <c r="X48" s="95"/>
      <c r="Y48" s="21">
        <v>0</v>
      </c>
      <c r="Z48" s="95"/>
      <c r="AA48" s="21">
        <v>0</v>
      </c>
      <c r="AB48" s="95"/>
      <c r="AC48" s="95"/>
      <c r="AD48" s="21">
        <v>0</v>
      </c>
      <c r="AE48" s="95"/>
      <c r="AF48" s="21">
        <v>2460307</v>
      </c>
      <c r="AG48" s="95"/>
      <c r="AH48" s="20">
        <f t="shared" si="1"/>
        <v>5.3546629812610185</v>
      </c>
      <c r="AI48" s="95"/>
      <c r="AJ48" s="22">
        <f>IF(AH$53,AH48/AH$53*100,0)</f>
        <v>66.349690320552284</v>
      </c>
      <c r="AK48" s="95"/>
      <c r="AL48" s="21">
        <f>(E48+K48+AF48)</f>
        <v>113418471</v>
      </c>
      <c r="AM48" s="95"/>
      <c r="AN48" s="21">
        <v>1703340</v>
      </c>
      <c r="AO48" s="95"/>
      <c r="AP48" s="22">
        <f>IF($AL48,AN48/$AL48*100,0)</f>
        <v>1.5018188704025115</v>
      </c>
      <c r="AQ48" s="95"/>
      <c r="AR48" s="21">
        <v>0</v>
      </c>
      <c r="AS48" s="95"/>
      <c r="AT48" s="22">
        <f>IF($AL48,AR48/$AL48*100,0)</f>
        <v>0</v>
      </c>
      <c r="AU48" s="95"/>
      <c r="AV48" s="21">
        <v>165967</v>
      </c>
      <c r="AW48" s="95"/>
      <c r="AX48" s="22">
        <f>IF($AL48,AV48/$AL48*100,0)</f>
        <v>0.14633154418031258</v>
      </c>
      <c r="AY48" s="95"/>
      <c r="AZ48" s="21">
        <v>50083</v>
      </c>
      <c r="BA48" s="95"/>
      <c r="BB48" s="83">
        <v>35</v>
      </c>
      <c r="BC48" s="95"/>
      <c r="BD48" s="28">
        <v>459470</v>
      </c>
      <c r="BE48" s="95"/>
      <c r="BF48" s="28">
        <f>IF(E48,BD48,0)</f>
        <v>459470</v>
      </c>
      <c r="BG48" s="95"/>
      <c r="BH48" s="28">
        <f>IF(K48,BD48,0)</f>
        <v>459470</v>
      </c>
      <c r="BI48" s="95"/>
      <c r="BJ48" s="28">
        <f>IF(AF48,BD48,0)</f>
        <v>459470</v>
      </c>
    </row>
    <row r="49" spans="1:62" ht="11.25" x14ac:dyDescent="0.25">
      <c r="A49" s="83">
        <v>36</v>
      </c>
      <c r="B49" s="95"/>
      <c r="C49" s="83" t="s">
        <v>119</v>
      </c>
      <c r="D49" s="95"/>
      <c r="E49" s="21">
        <v>156117</v>
      </c>
      <c r="F49" s="95"/>
      <c r="G49" s="20">
        <f t="shared" si="2"/>
        <v>7.0335646062353581</v>
      </c>
      <c r="H49" s="95"/>
      <c r="I49" s="20">
        <f>IF(G$53,G49/G$53*100,0)</f>
        <v>89.423072964476873</v>
      </c>
      <c r="J49" s="95"/>
      <c r="K49" s="21">
        <v>3530886</v>
      </c>
      <c r="L49" s="95"/>
      <c r="M49" s="20">
        <f t="shared" si="0"/>
        <v>159.07758154622454</v>
      </c>
      <c r="N49" s="95"/>
      <c r="O49" s="20">
        <f>IF(M$53,M49/M$53*100,0)</f>
        <v>71.913209345919711</v>
      </c>
      <c r="P49" s="95"/>
      <c r="Q49" s="21">
        <v>343063</v>
      </c>
      <c r="R49" s="95"/>
      <c r="S49" s="21">
        <v>351629</v>
      </c>
      <c r="T49" s="95"/>
      <c r="U49" s="21">
        <v>0</v>
      </c>
      <c r="V49" s="95"/>
      <c r="W49" s="21">
        <v>0</v>
      </c>
      <c r="X49" s="95"/>
      <c r="Y49" s="21">
        <v>0</v>
      </c>
      <c r="Z49" s="95"/>
      <c r="AA49" s="21">
        <v>0</v>
      </c>
      <c r="AB49" s="95"/>
      <c r="AC49" s="95"/>
      <c r="AD49" s="21">
        <v>0</v>
      </c>
      <c r="AE49" s="95"/>
      <c r="AF49" s="21">
        <v>209495</v>
      </c>
      <c r="AG49" s="95"/>
      <c r="AH49" s="20">
        <f t="shared" si="1"/>
        <v>9.4384123265453237</v>
      </c>
      <c r="AI49" s="95"/>
      <c r="AJ49" s="22">
        <f>IF(AH$53,AH49/AH$53*100,0)</f>
        <v>116.95147522365407</v>
      </c>
      <c r="AK49" s="95"/>
      <c r="AL49" s="21">
        <f>(E49+K49+AF49)</f>
        <v>3896498</v>
      </c>
      <c r="AM49" s="95"/>
      <c r="AN49" s="21">
        <v>285591</v>
      </c>
      <c r="AO49" s="95"/>
      <c r="AP49" s="22">
        <f>IF($AL49,AN49/$AL49*100,0)</f>
        <v>7.3294276039664332</v>
      </c>
      <c r="AQ49" s="95"/>
      <c r="AR49" s="21">
        <v>0</v>
      </c>
      <c r="AS49" s="95"/>
      <c r="AT49" s="22">
        <f>IF($AL49,AR49/$AL49*100,0)</f>
        <v>0</v>
      </c>
      <c r="AU49" s="95"/>
      <c r="AV49" s="21">
        <v>0</v>
      </c>
      <c r="AW49" s="95"/>
      <c r="AX49" s="22">
        <f>IF($AL49,AV49/$AL49*100,0)</f>
        <v>0</v>
      </c>
      <c r="AY49" s="95"/>
      <c r="AZ49" s="21">
        <v>0</v>
      </c>
      <c r="BA49" s="95"/>
      <c r="BB49" s="83">
        <v>36</v>
      </c>
      <c r="BC49" s="95"/>
      <c r="BD49" s="28">
        <v>22196</v>
      </c>
      <c r="BE49" s="95"/>
      <c r="BF49" s="28">
        <f>IF(E49,BD49,0)</f>
        <v>22196</v>
      </c>
      <c r="BG49" s="95"/>
      <c r="BH49" s="28">
        <f>IF(K49,BD49,0)</f>
        <v>22196</v>
      </c>
      <c r="BI49" s="95"/>
      <c r="BJ49" s="28">
        <f>IF(AF49,BD49,0)</f>
        <v>22196</v>
      </c>
    </row>
    <row r="50" spans="1:62" ht="11.25" x14ac:dyDescent="0.25">
      <c r="A50" s="83">
        <v>37</v>
      </c>
      <c r="B50" s="95"/>
      <c r="C50" s="83" t="s">
        <v>120</v>
      </c>
      <c r="D50" s="95"/>
      <c r="E50" s="21">
        <v>193375</v>
      </c>
      <c r="F50" s="95"/>
      <c r="G50" s="20">
        <f t="shared" si="2"/>
        <v>12.073109820815384</v>
      </c>
      <c r="H50" s="95"/>
      <c r="I50" s="20">
        <f>IF(G$53,G50/G$53*100,0)</f>
        <v>153.4946561033679</v>
      </c>
      <c r="J50" s="95"/>
      <c r="K50" s="21">
        <v>3877569</v>
      </c>
      <c r="L50" s="95"/>
      <c r="M50" s="20">
        <f t="shared" si="0"/>
        <v>242.09084098145721</v>
      </c>
      <c r="N50" s="95"/>
      <c r="O50" s="20">
        <f>IF(M$53,M50/M$53*100,0)</f>
        <v>109.44049537973679</v>
      </c>
      <c r="P50" s="95"/>
      <c r="Q50" s="21">
        <v>362555</v>
      </c>
      <c r="R50" s="95"/>
      <c r="S50" s="21">
        <v>70984</v>
      </c>
      <c r="T50" s="95"/>
      <c r="U50" s="21">
        <v>0</v>
      </c>
      <c r="V50" s="95"/>
      <c r="W50" s="21">
        <v>0</v>
      </c>
      <c r="X50" s="95"/>
      <c r="Y50" s="21">
        <v>0</v>
      </c>
      <c r="Z50" s="95"/>
      <c r="AA50" s="21">
        <v>0</v>
      </c>
      <c r="AB50" s="95"/>
      <c r="AC50" s="95"/>
      <c r="AD50" s="21">
        <v>0</v>
      </c>
      <c r="AE50" s="95"/>
      <c r="AF50" s="21">
        <v>236819</v>
      </c>
      <c r="AG50" s="95"/>
      <c r="AH50" s="20">
        <f t="shared" si="1"/>
        <v>14.785477929699693</v>
      </c>
      <c r="AI50" s="95"/>
      <c r="AJ50" s="22">
        <f>IF(AH$53,AH50/AH$53*100,0)</f>
        <v>183.20702634508433</v>
      </c>
      <c r="AK50" s="95"/>
      <c r="AL50" s="21">
        <f>(E50+K50+AF50)</f>
        <v>4307763</v>
      </c>
      <c r="AM50" s="95"/>
      <c r="AN50" s="21">
        <v>178849</v>
      </c>
      <c r="AO50" s="95"/>
      <c r="AP50" s="22">
        <f>IF($AL50,AN50/$AL50*100,0)</f>
        <v>4.151783651978997</v>
      </c>
      <c r="AQ50" s="95"/>
      <c r="AR50" s="21">
        <v>3015140</v>
      </c>
      <c r="AS50" s="95"/>
      <c r="AT50" s="22">
        <f>IF($AL50,AR50/$AL50*100,0)</f>
        <v>69.993172790610814</v>
      </c>
      <c r="AU50" s="95"/>
      <c r="AV50" s="21">
        <v>0</v>
      </c>
      <c r="AW50" s="95"/>
      <c r="AX50" s="22">
        <f>IF($AL50,AV50/$AL50*100,0)</f>
        <v>0</v>
      </c>
      <c r="AY50" s="95"/>
      <c r="AZ50" s="21">
        <v>0</v>
      </c>
      <c r="BA50" s="95"/>
      <c r="BB50" s="83">
        <v>37</v>
      </c>
      <c r="BC50" s="95"/>
      <c r="BD50" s="28">
        <v>16017</v>
      </c>
      <c r="BE50" s="95"/>
      <c r="BF50" s="28">
        <f>IF(E50,BD50,0)</f>
        <v>16017</v>
      </c>
      <c r="BG50" s="95"/>
      <c r="BH50" s="28">
        <f>IF(K50,BD50,0)</f>
        <v>16017</v>
      </c>
      <c r="BI50" s="95"/>
      <c r="BJ50" s="28">
        <f>IF(AF50,BD50,0)</f>
        <v>16017</v>
      </c>
    </row>
    <row r="51" spans="1:62" ht="11.25" x14ac:dyDescent="0.25">
      <c r="A51" s="97">
        <v>38</v>
      </c>
      <c r="B51" s="95"/>
      <c r="C51" s="83" t="s">
        <v>121</v>
      </c>
      <c r="D51" s="95"/>
      <c r="E51" s="23">
        <v>273084</v>
      </c>
      <c r="F51" s="95"/>
      <c r="G51" s="20">
        <f t="shared" si="2"/>
        <v>9.7113798008534857</v>
      </c>
      <c r="H51" s="95"/>
      <c r="I51" s="20">
        <f>IF(G$53,G51/G$53*100,0)</f>
        <v>123.46818052223476</v>
      </c>
      <c r="J51" s="95"/>
      <c r="K51" s="23">
        <v>4540306</v>
      </c>
      <c r="L51" s="95"/>
      <c r="M51" s="20">
        <f t="shared" si="0"/>
        <v>161.46180654338548</v>
      </c>
      <c r="N51" s="95"/>
      <c r="O51" s="20">
        <f>IF(M$53,M51/M$53*100,0)</f>
        <v>72.991031058332325</v>
      </c>
      <c r="P51" s="95"/>
      <c r="Q51" s="23">
        <v>639213</v>
      </c>
      <c r="R51" s="95"/>
      <c r="S51" s="23">
        <v>581049</v>
      </c>
      <c r="T51" s="95"/>
      <c r="U51" s="23">
        <v>0</v>
      </c>
      <c r="V51" s="95"/>
      <c r="W51" s="23">
        <v>0</v>
      </c>
      <c r="X51" s="95"/>
      <c r="Y51" s="23">
        <v>0</v>
      </c>
      <c r="Z51" s="95"/>
      <c r="AA51" s="23">
        <v>0</v>
      </c>
      <c r="AB51" s="95"/>
      <c r="AC51" s="95"/>
      <c r="AD51" s="23">
        <v>0</v>
      </c>
      <c r="AE51" s="95"/>
      <c r="AF51" s="23">
        <v>310568</v>
      </c>
      <c r="AG51" s="95"/>
      <c r="AH51" s="20">
        <f t="shared" si="1"/>
        <v>11.044381223328593</v>
      </c>
      <c r="AI51" s="95"/>
      <c r="AJ51" s="22">
        <f>IF(AH$53,AH51/AH$53*100,0)</f>
        <v>136.85105421469547</v>
      </c>
      <c r="AK51" s="95"/>
      <c r="AL51" s="23">
        <f>(E51+K51+AF51)</f>
        <v>5123958</v>
      </c>
      <c r="AM51" s="95"/>
      <c r="AN51" s="23">
        <v>342070</v>
      </c>
      <c r="AO51" s="95"/>
      <c r="AP51" s="22">
        <f>IF($AL51,AN51/$AL51*100,0)</f>
        <v>6.6758939085761444</v>
      </c>
      <c r="AQ51" s="95"/>
      <c r="AR51" s="23">
        <v>0</v>
      </c>
      <c r="AS51" s="95"/>
      <c r="AT51" s="22">
        <f>IF($AL51,AR51/$AL51*100,0)</f>
        <v>0</v>
      </c>
      <c r="AU51" s="95"/>
      <c r="AV51" s="23">
        <v>0</v>
      </c>
      <c r="AW51" s="95"/>
      <c r="AX51" s="22">
        <f>IF($AL51,AV51/$AL51*100,0)</f>
        <v>0</v>
      </c>
      <c r="AY51" s="95"/>
      <c r="AZ51" s="23">
        <v>0</v>
      </c>
      <c r="BA51" s="95"/>
      <c r="BB51" s="97">
        <v>38</v>
      </c>
      <c r="BC51" s="95"/>
      <c r="BD51" s="31">
        <v>28120</v>
      </c>
      <c r="BE51" s="95"/>
      <c r="BF51" s="31">
        <f>IF(E51,BD51,0)</f>
        <v>28120</v>
      </c>
      <c r="BG51" s="95"/>
      <c r="BH51" s="31">
        <f>IF(K51,BD51,0)</f>
        <v>28120</v>
      </c>
      <c r="BI51" s="95"/>
      <c r="BJ51" s="31">
        <f>IF(AF51,BD51,0)</f>
        <v>28120</v>
      </c>
    </row>
    <row r="52" spans="1:62" ht="8.85" customHeight="1" x14ac:dyDescent="0.25">
      <c r="A52" s="95"/>
      <c r="B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row>
    <row r="53" spans="1:62" ht="8.85" customHeight="1" x14ac:dyDescent="0.25">
      <c r="A53" s="97">
        <f>A51</f>
        <v>38</v>
      </c>
      <c r="B53" s="95"/>
      <c r="C53" s="91" t="s">
        <v>65</v>
      </c>
      <c r="D53" s="95"/>
      <c r="E53" s="24">
        <f>SUM(E14:E51)</f>
        <v>19941893</v>
      </c>
      <c r="F53" s="95"/>
      <c r="G53" s="26">
        <f>IF(E53=0,0,IF(ISNONTEXT(H53),E53/$BD53,E53/BF53))</f>
        <v>7.8654919508630909</v>
      </c>
      <c r="H53" s="95"/>
      <c r="I53" s="22">
        <f>IF(G$53,G53/G$53*100,0)</f>
        <v>100</v>
      </c>
      <c r="J53" s="95"/>
      <c r="K53" s="24">
        <f>SUM(K14:K51)</f>
        <v>560842349</v>
      </c>
      <c r="L53" s="95"/>
      <c r="M53" s="26">
        <f>IF(K53=0,0,IF(ISNONTEXT(N53),K53/$BD53,K53/BH53))</f>
        <v>221.20773498095934</v>
      </c>
      <c r="N53" s="95"/>
      <c r="O53" s="22">
        <f>IF(M$53,M53/M$53*100,0)</f>
        <v>100</v>
      </c>
      <c r="P53" s="95"/>
      <c r="Q53" s="24">
        <f>SUM(Q14:Q51)</f>
        <v>44296094</v>
      </c>
      <c r="R53" s="95"/>
      <c r="S53" s="24">
        <f>SUM(S14:S51)</f>
        <v>40834635</v>
      </c>
      <c r="T53" s="95"/>
      <c r="U53" s="24">
        <f>SUM(U14:U51)</f>
        <v>0</v>
      </c>
      <c r="V53" s="95"/>
      <c r="W53" s="24">
        <f>SUM(W14:W51)</f>
        <v>0</v>
      </c>
      <c r="X53" s="95"/>
      <c r="Y53" s="24">
        <f>SUM(Y14:Y51)</f>
        <v>87007</v>
      </c>
      <c r="Z53" s="95"/>
      <c r="AA53" s="24">
        <f>SUM(AA14:AA51)</f>
        <v>0</v>
      </c>
      <c r="AB53" s="95"/>
      <c r="AC53" s="95"/>
      <c r="AD53" s="24">
        <f>SUM(AD14:AD51)</f>
        <v>0</v>
      </c>
      <c r="AE53" s="95"/>
      <c r="AF53" s="24">
        <f>SUM(AF14:AF51)</f>
        <v>20461324</v>
      </c>
      <c r="AG53" s="95"/>
      <c r="AH53" s="26">
        <f>IF(AF53=0,0,IF(ISNONTEXT(AI53),AF53/$BD53,AF53/BJ53))</f>
        <v>8.0703661997384994</v>
      </c>
      <c r="AI53" s="95"/>
      <c r="AJ53" s="22">
        <f>IF(AH$53,AH53/AH$53*100,0)</f>
        <v>100</v>
      </c>
      <c r="AK53" s="95"/>
      <c r="AL53" s="24">
        <f>(E53+K53+AF53)</f>
        <v>601245566</v>
      </c>
      <c r="AM53" s="95"/>
      <c r="AN53" s="24">
        <f>SUM(AN14:AN51)</f>
        <v>19726216</v>
      </c>
      <c r="AO53" s="95"/>
      <c r="AP53" s="22">
        <f>IF($AL53,AN53/$AL53*100,0)</f>
        <v>3.2808917213702991</v>
      </c>
      <c r="AQ53" s="95"/>
      <c r="AR53" s="24">
        <f>SUM(AR14:AR51)</f>
        <v>59668006</v>
      </c>
      <c r="AS53" s="95"/>
      <c r="AT53" s="22">
        <f>IF($AL53,AR53/$AL53*100,0)</f>
        <v>9.9240658682878333</v>
      </c>
      <c r="AU53" s="95"/>
      <c r="AV53" s="24">
        <f>SUM(AV14:AV51)</f>
        <v>67228778</v>
      </c>
      <c r="AW53" s="95"/>
      <c r="AX53" s="22">
        <f>IF($AL53,AV53/$AL53*100,0)</f>
        <v>11.181583998575384</v>
      </c>
      <c r="AY53" s="95"/>
      <c r="AZ53" s="24">
        <f>SUM(AZ14:AZ51)</f>
        <v>10859379</v>
      </c>
      <c r="BA53" s="95"/>
      <c r="BB53" s="97">
        <f>BB51</f>
        <v>38</v>
      </c>
      <c r="BC53" s="95"/>
      <c r="BD53" s="31">
        <f>SUM(BD14:BD51)</f>
        <v>2535365</v>
      </c>
      <c r="BE53" s="95"/>
      <c r="BF53" s="31">
        <f>SUM(BF14:BF51)</f>
        <v>2454970</v>
      </c>
      <c r="BG53" s="95"/>
      <c r="BH53" s="31">
        <f>SUM(BH14:BH51)</f>
        <v>2535365</v>
      </c>
      <c r="BI53" s="95"/>
      <c r="BJ53" s="31">
        <f>SUM(BJ14:BJ51)</f>
        <v>2535365</v>
      </c>
    </row>
    <row r="54" spans="1:62" ht="8.85" customHeight="1" x14ac:dyDescent="0.25">
      <c r="A54" s="95"/>
      <c r="B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row>
    <row r="55" spans="1:62" ht="8.85" customHeight="1" x14ac:dyDescent="0.25">
      <c r="A55" s="95"/>
      <c r="B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row>
    <row r="56" spans="1:62" ht="8.85" customHeight="1" x14ac:dyDescent="0.25">
      <c r="A56" s="95"/>
      <c r="B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row>
    <row r="57" spans="1:62" ht="8.85" customHeight="1" x14ac:dyDescent="0.25">
      <c r="A57" s="95"/>
      <c r="B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row>
    <row r="58" spans="1:62" ht="8.85" customHeight="1" x14ac:dyDescent="0.25">
      <c r="A58" s="95"/>
      <c r="B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row>
    <row r="59" spans="1:62" ht="8.85" customHeight="1" x14ac:dyDescent="0.25">
      <c r="A59" s="95"/>
      <c r="B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row>
    <row r="60" spans="1:62" ht="8.85" customHeight="1" x14ac:dyDescent="0.25">
      <c r="A60" s="95"/>
      <c r="B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row>
    <row r="61" spans="1:62" ht="8.85" customHeight="1" x14ac:dyDescent="0.25">
      <c r="A61" s="95"/>
      <c r="B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row>
    <row r="62" spans="1:62" ht="8.85" customHeight="1" x14ac:dyDescent="0.25">
      <c r="A62" s="95"/>
      <c r="B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row>
    <row r="63" spans="1:62" ht="8.85" customHeight="1" x14ac:dyDescent="0.25">
      <c r="A63" s="95"/>
      <c r="B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row>
    <row r="64" spans="1:62" ht="8.85" customHeight="1" x14ac:dyDescent="0.25">
      <c r="A64" s="95"/>
      <c r="B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row>
    <row r="65" spans="1:62" ht="8.85" customHeight="1" x14ac:dyDescent="0.25">
      <c r="A65" s="95"/>
      <c r="B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row>
    <row r="66" spans="1:62" ht="8.85" customHeight="1" x14ac:dyDescent="0.25">
      <c r="A66" s="95"/>
      <c r="B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row>
    <row r="67" spans="1:62" ht="8.85" customHeight="1" x14ac:dyDescent="0.25">
      <c r="A67" s="95"/>
      <c r="B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row>
    <row r="68" spans="1:62" s="80" customFormat="1" ht="10.5" customHeight="1" x14ac:dyDescent="0.25">
      <c r="A68" s="247"/>
      <c r="BC68" s="237"/>
    </row>
    <row r="69" spans="1:62" s="80" customFormat="1" ht="10.5" customHeight="1" x14ac:dyDescent="0.25">
      <c r="A69" s="102"/>
      <c r="AA69" s="84" t="s">
        <v>42</v>
      </c>
      <c r="AD69" s="102" t="s">
        <v>43</v>
      </c>
      <c r="BB69" s="84" t="s">
        <v>358</v>
      </c>
    </row>
    <row r="70" spans="1:62" s="80" customFormat="1" ht="10.5" customHeight="1" x14ac:dyDescent="0.25">
      <c r="A70" s="85"/>
      <c r="AA70" s="84" t="s">
        <v>359</v>
      </c>
      <c r="AD70" s="102" t="s">
        <v>360</v>
      </c>
      <c r="BB70" s="237" t="s">
        <v>122</v>
      </c>
    </row>
    <row r="71" spans="1:62" s="80" customFormat="1" ht="10.5" customHeight="1" x14ac:dyDescent="0.25">
      <c r="A71" s="86"/>
      <c r="AA71" s="84" t="s">
        <v>48</v>
      </c>
      <c r="AD71" s="87" t="s">
        <v>49</v>
      </c>
      <c r="BB71" s="86"/>
    </row>
    <row r="72" spans="1:62" ht="8.85" customHeight="1" x14ac:dyDescent="0.25">
      <c r="AN72" s="89" t="s">
        <v>361</v>
      </c>
      <c r="AO72" s="89"/>
      <c r="AP72" s="89"/>
      <c r="AQ72" s="89"/>
      <c r="AR72" s="89"/>
      <c r="AS72" s="89"/>
      <c r="AT72" s="89"/>
      <c r="AU72" s="89"/>
      <c r="AV72" s="89"/>
      <c r="AW72" s="89"/>
      <c r="AX72" s="89"/>
      <c r="AY72" s="89"/>
      <c r="AZ72" s="89"/>
    </row>
    <row r="73" spans="1:62" ht="9.6" customHeight="1" x14ac:dyDescent="0.25"/>
    <row r="74" spans="1:62" ht="9.6" customHeight="1" x14ac:dyDescent="0.25">
      <c r="E74" s="89" t="s">
        <v>362</v>
      </c>
      <c r="F74" s="89"/>
      <c r="G74" s="89"/>
      <c r="H74" s="89"/>
      <c r="I74" s="89"/>
      <c r="K74" s="89" t="s">
        <v>363</v>
      </c>
      <c r="L74" s="89"/>
      <c r="M74" s="89"/>
      <c r="N74" s="89"/>
      <c r="O74" s="89"/>
      <c r="P74" s="89"/>
      <c r="Q74" s="89"/>
      <c r="R74" s="89"/>
      <c r="S74" s="89"/>
      <c r="T74" s="89"/>
      <c r="U74" s="89"/>
      <c r="V74" s="89"/>
      <c r="W74" s="89"/>
      <c r="X74" s="89"/>
      <c r="Y74" s="89"/>
      <c r="Z74" s="89"/>
      <c r="AA74" s="89"/>
      <c r="AB74" s="90"/>
      <c r="AC74" s="90"/>
      <c r="AD74" s="89"/>
      <c r="AF74" s="89" t="s">
        <v>364</v>
      </c>
      <c r="AG74" s="89"/>
      <c r="AH74" s="89"/>
      <c r="AI74" s="89"/>
      <c r="AJ74" s="89"/>
      <c r="AR74" s="89" t="s">
        <v>365</v>
      </c>
      <c r="AS74" s="89"/>
      <c r="AT74" s="89"/>
      <c r="AU74" s="89"/>
      <c r="AV74" s="89"/>
      <c r="AW74" s="89"/>
      <c r="AX74" s="89"/>
    </row>
    <row r="75" spans="1:62" ht="8.4499999999999993" customHeight="1" x14ac:dyDescent="0.25">
      <c r="AN75" s="90" t="s">
        <v>366</v>
      </c>
      <c r="AO75" s="90"/>
      <c r="AP75" s="90"/>
    </row>
    <row r="76" spans="1:62" ht="9.6" customHeight="1" x14ac:dyDescent="0.25">
      <c r="Q76" s="89" t="s">
        <v>367</v>
      </c>
      <c r="R76" s="89"/>
      <c r="S76" s="89"/>
      <c r="T76" s="89"/>
      <c r="U76" s="89"/>
      <c r="V76" s="89"/>
      <c r="W76" s="89"/>
      <c r="X76" s="89"/>
      <c r="Y76" s="89"/>
      <c r="Z76" s="89"/>
      <c r="AA76" s="89"/>
      <c r="AB76" s="90"/>
      <c r="AC76" s="90"/>
      <c r="AD76" s="89"/>
      <c r="AN76" s="89" t="s">
        <v>368</v>
      </c>
      <c r="AO76" s="89"/>
      <c r="AP76" s="89"/>
      <c r="AR76" s="89" t="s">
        <v>59</v>
      </c>
      <c r="AS76" s="89"/>
      <c r="AT76" s="89"/>
      <c r="AV76" s="89" t="s">
        <v>60</v>
      </c>
      <c r="AW76" s="89"/>
      <c r="AX76" s="89"/>
    </row>
    <row r="77" spans="1:62" ht="9.6" customHeight="1" x14ac:dyDescent="0.25">
      <c r="Y77" s="91" t="s">
        <v>369</v>
      </c>
      <c r="AD77" s="91" t="s">
        <v>370</v>
      </c>
      <c r="BH77" s="91" t="s">
        <v>371</v>
      </c>
    </row>
    <row r="78" spans="1:62" ht="9.6" customHeight="1" x14ac:dyDescent="0.25">
      <c r="G78" s="91" t="s">
        <v>63</v>
      </c>
      <c r="I78" s="91" t="s">
        <v>64</v>
      </c>
      <c r="M78" s="91" t="s">
        <v>63</v>
      </c>
      <c r="O78" s="91" t="s">
        <v>64</v>
      </c>
      <c r="Q78" s="91" t="s">
        <v>372</v>
      </c>
      <c r="U78" s="91" t="s">
        <v>373</v>
      </c>
      <c r="W78" s="91" t="s">
        <v>374</v>
      </c>
      <c r="Y78" s="91" t="s">
        <v>375</v>
      </c>
      <c r="AD78" s="91" t="s">
        <v>376</v>
      </c>
      <c r="AH78" s="91" t="s">
        <v>63</v>
      </c>
      <c r="AJ78" s="91" t="s">
        <v>64</v>
      </c>
      <c r="AP78" s="91" t="s">
        <v>268</v>
      </c>
      <c r="AT78" s="91" t="s">
        <v>268</v>
      </c>
      <c r="AX78" s="91" t="s">
        <v>268</v>
      </c>
      <c r="AZ78" s="91" t="s">
        <v>377</v>
      </c>
      <c r="BH78" s="91" t="s">
        <v>378</v>
      </c>
      <c r="BJ78" s="91" t="s">
        <v>379</v>
      </c>
    </row>
    <row r="79" spans="1:62" ht="9.6" customHeight="1" x14ac:dyDescent="0.25">
      <c r="A79" s="92" t="s">
        <v>71</v>
      </c>
      <c r="C79" s="92" t="s">
        <v>72</v>
      </c>
      <c r="E79" s="92" t="s">
        <v>73</v>
      </c>
      <c r="G79" s="92" t="s">
        <v>74</v>
      </c>
      <c r="I79" s="92" t="s">
        <v>79</v>
      </c>
      <c r="K79" s="92" t="s">
        <v>73</v>
      </c>
      <c r="M79" s="92" t="s">
        <v>74</v>
      </c>
      <c r="O79" s="92" t="s">
        <v>79</v>
      </c>
      <c r="Q79" s="92" t="s">
        <v>75</v>
      </c>
      <c r="S79" s="92" t="s">
        <v>380</v>
      </c>
      <c r="U79" s="92" t="s">
        <v>381</v>
      </c>
      <c r="W79" s="92" t="s">
        <v>382</v>
      </c>
      <c r="Y79" s="92" t="s">
        <v>383</v>
      </c>
      <c r="AA79" s="92" t="s">
        <v>384</v>
      </c>
      <c r="AD79" s="92" t="s">
        <v>385</v>
      </c>
      <c r="AF79" s="92" t="s">
        <v>73</v>
      </c>
      <c r="AH79" s="92" t="s">
        <v>74</v>
      </c>
      <c r="AJ79" s="92" t="s">
        <v>79</v>
      </c>
      <c r="AL79" s="92" t="s">
        <v>65</v>
      </c>
      <c r="AN79" s="92" t="s">
        <v>73</v>
      </c>
      <c r="AP79" s="92" t="s">
        <v>349</v>
      </c>
      <c r="AR79" s="92" t="s">
        <v>73</v>
      </c>
      <c r="AT79" s="92" t="s">
        <v>349</v>
      </c>
      <c r="AV79" s="92" t="s">
        <v>73</v>
      </c>
      <c r="AX79" s="92" t="s">
        <v>349</v>
      </c>
      <c r="AZ79" s="92" t="s">
        <v>386</v>
      </c>
      <c r="BB79" s="92" t="s">
        <v>71</v>
      </c>
      <c r="BF79" s="234" t="s">
        <v>362</v>
      </c>
      <c r="BH79" s="234" t="s">
        <v>350</v>
      </c>
      <c r="BJ79" s="234" t="s">
        <v>387</v>
      </c>
    </row>
    <row r="80" spans="1:62" ht="8.85" customHeight="1" x14ac:dyDescent="0.25"/>
    <row r="81" spans="1:62" ht="8.85" customHeight="1" x14ac:dyDescent="0.25">
      <c r="B81" s="83" t="s">
        <v>279</v>
      </c>
    </row>
    <row r="82" spans="1:62" ht="11.25" x14ac:dyDescent="0.25">
      <c r="A82" s="83">
        <v>1</v>
      </c>
      <c r="B82" s="95"/>
      <c r="C82" s="83" t="s">
        <v>123</v>
      </c>
      <c r="D82" s="95"/>
      <c r="E82" s="19">
        <v>114022</v>
      </c>
      <c r="F82" s="95"/>
      <c r="G82" s="20">
        <f t="shared" ref="G82:G131" si="3">IFERROR(E82/$BD82,0)</f>
        <v>3.4125041151647562</v>
      </c>
      <c r="H82" s="95"/>
      <c r="I82" s="20">
        <f>IF(G$195,G82/G$195*100,0)</f>
        <v>47.860809750288894</v>
      </c>
      <c r="J82" s="95"/>
      <c r="K82" s="19">
        <v>4307714</v>
      </c>
      <c r="L82" s="95"/>
      <c r="M82" s="20">
        <f t="shared" ref="M82:M131" si="4">IFERROR(K82/$BD82,0)</f>
        <v>128.92329332894383</v>
      </c>
      <c r="N82" s="95"/>
      <c r="O82" s="20">
        <f>IF(M$195,M82/M$195*100,0)</f>
        <v>97.15240050176817</v>
      </c>
      <c r="P82" s="95"/>
      <c r="Q82" s="19">
        <v>283777</v>
      </c>
      <c r="R82" s="95"/>
      <c r="S82" s="19">
        <v>689212</v>
      </c>
      <c r="T82" s="95"/>
      <c r="U82" s="19">
        <v>0</v>
      </c>
      <c r="V82" s="95"/>
      <c r="W82" s="19">
        <v>0</v>
      </c>
      <c r="X82" s="95"/>
      <c r="Y82" s="19">
        <v>0</v>
      </c>
      <c r="Z82" s="95"/>
      <c r="AA82" s="19">
        <v>0</v>
      </c>
      <c r="AB82" s="95"/>
      <c r="AC82" s="95"/>
      <c r="AD82" s="19">
        <v>0</v>
      </c>
      <c r="AE82" s="95"/>
      <c r="AF82" s="19">
        <v>279851</v>
      </c>
      <c r="AG82" s="95"/>
      <c r="AH82" s="20">
        <f t="shared" ref="AH82:AH131" si="5">IFERROR(AF82/$BD82,0)</f>
        <v>8.3755125250650941</v>
      </c>
      <c r="AI82" s="95"/>
      <c r="AJ82" s="20">
        <f>IF(AH$195,AH82/AH$195*100,0)</f>
        <v>110.15489401549563</v>
      </c>
      <c r="AK82" s="95"/>
      <c r="AL82" s="19">
        <f>(E82+K82+AF82)</f>
        <v>4701587</v>
      </c>
      <c r="AM82" s="95"/>
      <c r="AN82" s="19">
        <v>324800</v>
      </c>
      <c r="AO82" s="95"/>
      <c r="AP82" s="20">
        <f>IF($AL82,AN82/$AL82*100,0)</f>
        <v>6.9083056423288562</v>
      </c>
      <c r="AQ82" s="95"/>
      <c r="AR82" s="19">
        <v>0</v>
      </c>
      <c r="AS82" s="95"/>
      <c r="AT82" s="20">
        <f>IF($AL82,AR82/$AL82*100,0)</f>
        <v>0</v>
      </c>
      <c r="AU82" s="95"/>
      <c r="AV82" s="19">
        <v>0</v>
      </c>
      <c r="AW82" s="95"/>
      <c r="AX82" s="20">
        <f>IF($AL82,AV82/$AL82*100,0)</f>
        <v>0</v>
      </c>
      <c r="AY82" s="95"/>
      <c r="AZ82" s="19">
        <v>295957</v>
      </c>
      <c r="BA82" s="95"/>
      <c r="BB82" s="83">
        <v>1</v>
      </c>
      <c r="BC82" s="95"/>
      <c r="BD82" s="28">
        <v>33413</v>
      </c>
      <c r="BE82" s="95"/>
      <c r="BF82" s="28">
        <f>IF(E82,BD82,0)</f>
        <v>33413</v>
      </c>
      <c r="BG82" s="95"/>
      <c r="BH82" s="28">
        <f>IF(K82,BD82,0)</f>
        <v>33413</v>
      </c>
      <c r="BI82" s="95"/>
      <c r="BJ82" s="28">
        <f>IF(AF82,BD82,0)</f>
        <v>33413</v>
      </c>
    </row>
    <row r="83" spans="1:62" ht="11.25" x14ac:dyDescent="0.25">
      <c r="A83" s="83">
        <v>2</v>
      </c>
      <c r="B83" s="95"/>
      <c r="C83" s="83" t="s">
        <v>124</v>
      </c>
      <c r="D83" s="95"/>
      <c r="E83" s="21">
        <v>934158</v>
      </c>
      <c r="F83" s="95"/>
      <c r="G83" s="20">
        <f t="shared" si="3"/>
        <v>8.3113839583611373</v>
      </c>
      <c r="H83" s="95"/>
      <c r="I83" s="20">
        <f>IF(G$195,G83/G$195*100,0)</f>
        <v>116.56823053340702</v>
      </c>
      <c r="J83" s="95"/>
      <c r="K83" s="21">
        <v>15887142</v>
      </c>
      <c r="L83" s="95"/>
      <c r="M83" s="20">
        <f t="shared" si="4"/>
        <v>141.35096756973175</v>
      </c>
      <c r="N83" s="95"/>
      <c r="O83" s="20">
        <f>IF(M$195,M83/M$195*100,0)</f>
        <v>106.51749158787584</v>
      </c>
      <c r="P83" s="95"/>
      <c r="Q83" s="21">
        <v>0</v>
      </c>
      <c r="R83" s="95"/>
      <c r="S83" s="21">
        <v>0</v>
      </c>
      <c r="T83" s="95"/>
      <c r="U83" s="21">
        <v>0</v>
      </c>
      <c r="V83" s="95"/>
      <c r="W83" s="21">
        <v>0</v>
      </c>
      <c r="X83" s="95"/>
      <c r="Y83" s="21">
        <v>0</v>
      </c>
      <c r="Z83" s="95"/>
      <c r="AA83" s="21">
        <v>0</v>
      </c>
      <c r="AB83" s="95"/>
      <c r="AC83" s="95"/>
      <c r="AD83" s="21">
        <v>0</v>
      </c>
      <c r="AE83" s="95"/>
      <c r="AF83" s="21">
        <v>1036203</v>
      </c>
      <c r="AG83" s="95"/>
      <c r="AH83" s="20">
        <f t="shared" si="5"/>
        <v>9.2192980114773793</v>
      </c>
      <c r="AI83" s="95"/>
      <c r="AJ83" s="22">
        <f>IF(AH$195,AH83/AH$195*100,0)</f>
        <v>121.25237617547083</v>
      </c>
      <c r="AK83" s="95"/>
      <c r="AL83" s="21">
        <f>(E83+K83+AF83)</f>
        <v>17857503</v>
      </c>
      <c r="AM83" s="95"/>
      <c r="AN83" s="21">
        <v>579831</v>
      </c>
      <c r="AO83" s="95"/>
      <c r="AP83" s="20">
        <f>IF($AL83,AN83/$AL83*100,0)</f>
        <v>3.2469881147437021</v>
      </c>
      <c r="AQ83" s="95"/>
      <c r="AR83" s="21">
        <v>96886</v>
      </c>
      <c r="AS83" s="95"/>
      <c r="AT83" s="20">
        <f>IF($AL83,AR83/$AL83*100,0)</f>
        <v>0.54255065783833278</v>
      </c>
      <c r="AU83" s="95"/>
      <c r="AV83" s="21">
        <v>0</v>
      </c>
      <c r="AW83" s="95"/>
      <c r="AX83" s="20">
        <f>IF($AL83,AV83/$AL83*100,0)</f>
        <v>0</v>
      </c>
      <c r="AY83" s="95"/>
      <c r="AZ83" s="21">
        <v>128795</v>
      </c>
      <c r="BA83" s="95"/>
      <c r="BB83" s="83">
        <v>2</v>
      </c>
      <c r="BC83" s="95"/>
      <c r="BD83" s="28">
        <v>112395</v>
      </c>
      <c r="BE83" s="95"/>
      <c r="BF83" s="28">
        <f>IF(E83,BD83,0)</f>
        <v>112395</v>
      </c>
      <c r="BG83" s="95"/>
      <c r="BH83" s="28">
        <f>IF(K83,BD83,0)</f>
        <v>112395</v>
      </c>
      <c r="BI83" s="95"/>
      <c r="BJ83" s="28">
        <f>IF(AF83,BD83,0)</f>
        <v>112395</v>
      </c>
    </row>
    <row r="84" spans="1:62" ht="11.25" x14ac:dyDescent="0.25">
      <c r="A84" s="83">
        <v>3</v>
      </c>
      <c r="B84" s="95"/>
      <c r="C84" s="83" t="s">
        <v>125</v>
      </c>
      <c r="D84" s="95"/>
      <c r="E84" s="21">
        <v>78154</v>
      </c>
      <c r="F84" s="95"/>
      <c r="G84" s="20">
        <f t="shared" si="3"/>
        <v>5.1339420613545297</v>
      </c>
      <c r="H84" s="95"/>
      <c r="I84" s="20">
        <f>IF(G$195,G84/G$195*100,0)</f>
        <v>72.004198669114857</v>
      </c>
      <c r="J84" s="95"/>
      <c r="K84" s="21">
        <v>1385680</v>
      </c>
      <c r="L84" s="95"/>
      <c r="M84" s="20">
        <f t="shared" si="4"/>
        <v>91.025422058726932</v>
      </c>
      <c r="N84" s="95"/>
      <c r="O84" s="20">
        <f>IF(M$195,M84/M$195*100,0)</f>
        <v>68.593797376308217</v>
      </c>
      <c r="P84" s="95"/>
      <c r="Q84" s="21">
        <v>421840</v>
      </c>
      <c r="R84" s="95"/>
      <c r="S84" s="21">
        <v>429267</v>
      </c>
      <c r="T84" s="95"/>
      <c r="U84" s="21">
        <v>0</v>
      </c>
      <c r="V84" s="95"/>
      <c r="W84" s="21">
        <v>0</v>
      </c>
      <c r="X84" s="95"/>
      <c r="Y84" s="21">
        <v>0</v>
      </c>
      <c r="Z84" s="95"/>
      <c r="AA84" s="21">
        <v>0</v>
      </c>
      <c r="AB84" s="95"/>
      <c r="AC84" s="95"/>
      <c r="AD84" s="21">
        <v>0</v>
      </c>
      <c r="AE84" s="95"/>
      <c r="AF84" s="21">
        <v>251321</v>
      </c>
      <c r="AG84" s="95"/>
      <c r="AH84" s="20">
        <f t="shared" si="5"/>
        <v>16.509295145503515</v>
      </c>
      <c r="AI84" s="95"/>
      <c r="AJ84" s="22">
        <f>IF(AH$195,AH84/AH$195*100,0)</f>
        <v>217.13055190128108</v>
      </c>
      <c r="AK84" s="95"/>
      <c r="AL84" s="21">
        <f>(E84+K84+AF84)</f>
        <v>1715155</v>
      </c>
      <c r="AM84" s="95"/>
      <c r="AN84" s="21">
        <v>434583</v>
      </c>
      <c r="AO84" s="95"/>
      <c r="AP84" s="20">
        <f>IF($AL84,AN84/$AL84*100,0)</f>
        <v>25.337826610422965</v>
      </c>
      <c r="AQ84" s="95"/>
      <c r="AR84" s="21">
        <v>0</v>
      </c>
      <c r="AS84" s="95"/>
      <c r="AT84" s="20">
        <f>IF($AL84,AR84/$AL84*100,0)</f>
        <v>0</v>
      </c>
      <c r="AU84" s="95"/>
      <c r="AV84" s="21">
        <v>417811</v>
      </c>
      <c r="AW84" s="95"/>
      <c r="AX84" s="20">
        <f>IF($AL84,AV84/$AL84*100,0)</f>
        <v>24.359955805743503</v>
      </c>
      <c r="AY84" s="95"/>
      <c r="AZ84" s="21">
        <v>46229</v>
      </c>
      <c r="BA84" s="95"/>
      <c r="BB84" s="83">
        <v>3</v>
      </c>
      <c r="BC84" s="95"/>
      <c r="BD84" s="28">
        <v>15223</v>
      </c>
      <c r="BE84" s="95"/>
      <c r="BF84" s="28">
        <f>IF(E84,BD84,0)</f>
        <v>15223</v>
      </c>
      <c r="BG84" s="95"/>
      <c r="BH84" s="28">
        <f>IF(K84,BD84,0)</f>
        <v>15223</v>
      </c>
      <c r="BI84" s="95"/>
      <c r="BJ84" s="28">
        <f>IF(AF84,BD84,0)</f>
        <v>15223</v>
      </c>
    </row>
    <row r="85" spans="1:62" ht="11.25" x14ac:dyDescent="0.25">
      <c r="A85" s="83">
        <v>4</v>
      </c>
      <c r="B85" s="95"/>
      <c r="C85" s="83" t="s">
        <v>126</v>
      </c>
      <c r="D85" s="95"/>
      <c r="E85" s="21">
        <v>112445</v>
      </c>
      <c r="F85" s="95"/>
      <c r="G85" s="20">
        <f t="shared" si="3"/>
        <v>8.476818695816057</v>
      </c>
      <c r="H85" s="95"/>
      <c r="I85" s="20">
        <f>IF(G$195,G85/G$195*100,0)</f>
        <v>118.88847403442813</v>
      </c>
      <c r="J85" s="95"/>
      <c r="K85" s="21">
        <v>1750615</v>
      </c>
      <c r="L85" s="95"/>
      <c r="M85" s="20">
        <f t="shared" si="4"/>
        <v>131.97248398039955</v>
      </c>
      <c r="N85" s="95"/>
      <c r="O85" s="20">
        <f>IF(M$195,M85/M$195*100,0)</f>
        <v>99.450171398922009</v>
      </c>
      <c r="P85" s="95"/>
      <c r="Q85" s="21">
        <v>275235</v>
      </c>
      <c r="R85" s="95"/>
      <c r="S85" s="21">
        <v>326055</v>
      </c>
      <c r="T85" s="95"/>
      <c r="U85" s="21">
        <v>0</v>
      </c>
      <c r="V85" s="95"/>
      <c r="W85" s="21">
        <v>0</v>
      </c>
      <c r="X85" s="95"/>
      <c r="Y85" s="21">
        <v>0</v>
      </c>
      <c r="Z85" s="95"/>
      <c r="AA85" s="21">
        <v>0</v>
      </c>
      <c r="AB85" s="95"/>
      <c r="AC85" s="95"/>
      <c r="AD85" s="21">
        <v>0</v>
      </c>
      <c r="AE85" s="95"/>
      <c r="AF85" s="21">
        <v>151241</v>
      </c>
      <c r="AG85" s="95"/>
      <c r="AH85" s="20">
        <f t="shared" si="5"/>
        <v>11.401507727101395</v>
      </c>
      <c r="AI85" s="95"/>
      <c r="AJ85" s="22">
        <f>IF(AH$195,AH85/AH$195*100,0)</f>
        <v>149.95283829343299</v>
      </c>
      <c r="AK85" s="95"/>
      <c r="AL85" s="21">
        <f>(E85+K85+AF85)</f>
        <v>2014301</v>
      </c>
      <c r="AM85" s="95"/>
      <c r="AN85" s="21">
        <v>360780</v>
      </c>
      <c r="AO85" s="95"/>
      <c r="AP85" s="20">
        <f>IF($AL85,AN85/$AL85*100,0)</f>
        <v>17.910927909979691</v>
      </c>
      <c r="AQ85" s="95"/>
      <c r="AR85" s="21">
        <v>0</v>
      </c>
      <c r="AS85" s="95"/>
      <c r="AT85" s="20">
        <f>IF($AL85,AR85/$AL85*100,0)</f>
        <v>0</v>
      </c>
      <c r="AU85" s="95"/>
      <c r="AV85" s="21">
        <v>0</v>
      </c>
      <c r="AW85" s="95"/>
      <c r="AX85" s="20">
        <f>IF($AL85,AV85/$AL85*100,0)</f>
        <v>0</v>
      </c>
      <c r="AY85" s="95"/>
      <c r="AZ85" s="21">
        <v>0</v>
      </c>
      <c r="BA85" s="95"/>
      <c r="BB85" s="83">
        <v>4</v>
      </c>
      <c r="BC85" s="95"/>
      <c r="BD85" s="28">
        <v>13265</v>
      </c>
      <c r="BE85" s="95"/>
      <c r="BF85" s="28">
        <f>IF(E85,BD85,0)</f>
        <v>13265</v>
      </c>
      <c r="BG85" s="95"/>
      <c r="BH85" s="28">
        <f>IF(K85,BD85,0)</f>
        <v>13265</v>
      </c>
      <c r="BI85" s="95"/>
      <c r="BJ85" s="28">
        <f>IF(AF85,BD85,0)</f>
        <v>13265</v>
      </c>
    </row>
    <row r="86" spans="1:62" ht="11.25" x14ac:dyDescent="0.25">
      <c r="A86" s="83">
        <v>5</v>
      </c>
      <c r="B86" s="95"/>
      <c r="C86" s="83" t="s">
        <v>127</v>
      </c>
      <c r="D86" s="95"/>
      <c r="E86" s="21">
        <v>0</v>
      </c>
      <c r="F86" s="95"/>
      <c r="G86" s="20">
        <f t="shared" si="3"/>
        <v>0</v>
      </c>
      <c r="H86" s="95"/>
      <c r="I86" s="20">
        <f>IF(G$195,G86/G$195*100,0)</f>
        <v>0</v>
      </c>
      <c r="J86" s="95"/>
      <c r="K86" s="21">
        <v>0</v>
      </c>
      <c r="L86" s="95"/>
      <c r="M86" s="20">
        <f t="shared" si="4"/>
        <v>0</v>
      </c>
      <c r="N86" s="95"/>
      <c r="O86" s="20">
        <f>IF(M$195,M86/M$195*100,0)</f>
        <v>0</v>
      </c>
      <c r="P86" s="95"/>
      <c r="Q86" s="21">
        <v>0</v>
      </c>
      <c r="R86" s="95"/>
      <c r="S86" s="21">
        <v>0</v>
      </c>
      <c r="T86" s="95"/>
      <c r="U86" s="21">
        <v>0</v>
      </c>
      <c r="V86" s="95"/>
      <c r="W86" s="21">
        <v>0</v>
      </c>
      <c r="X86" s="95"/>
      <c r="Y86" s="21">
        <v>0</v>
      </c>
      <c r="Z86" s="95"/>
      <c r="AA86" s="21">
        <v>0</v>
      </c>
      <c r="AB86" s="95"/>
      <c r="AC86" s="95"/>
      <c r="AD86" s="21">
        <v>0</v>
      </c>
      <c r="AE86" s="95"/>
      <c r="AF86" s="21">
        <v>0</v>
      </c>
      <c r="AG86" s="95"/>
      <c r="AH86" s="20">
        <f t="shared" si="5"/>
        <v>0</v>
      </c>
      <c r="AI86" s="95"/>
      <c r="AJ86" s="22">
        <f>IF(AH$195,AH86/AH$195*100,0)</f>
        <v>0</v>
      </c>
      <c r="AK86" s="95"/>
      <c r="AL86" s="21">
        <f>(E86+K86+AF86)</f>
        <v>0</v>
      </c>
      <c r="AM86" s="95"/>
      <c r="AN86" s="21">
        <v>0</v>
      </c>
      <c r="AO86" s="95"/>
      <c r="AP86" s="22">
        <f>IF($AL86,AN86/$AL86*100,0)</f>
        <v>0</v>
      </c>
      <c r="AQ86" s="95"/>
      <c r="AR86" s="21">
        <v>0</v>
      </c>
      <c r="AS86" s="95"/>
      <c r="AT86" s="22">
        <f>IF($AL86,AR86/$AL86*100,0)</f>
        <v>0</v>
      </c>
      <c r="AU86" s="95"/>
      <c r="AV86" s="21">
        <v>0</v>
      </c>
      <c r="AW86" s="95"/>
      <c r="AX86" s="22">
        <f>IF($AL86,AV86/$AL86*100,0)</f>
        <v>0</v>
      </c>
      <c r="AY86" s="95"/>
      <c r="AZ86" s="21">
        <v>0</v>
      </c>
      <c r="BA86" s="95"/>
      <c r="BB86" s="83">
        <v>5</v>
      </c>
      <c r="BC86" s="95"/>
      <c r="BD86" s="28">
        <v>0</v>
      </c>
      <c r="BE86" s="95"/>
      <c r="BF86" s="28">
        <f>IF(E86,BD86,0)</f>
        <v>0</v>
      </c>
      <c r="BG86" s="95"/>
      <c r="BH86" s="28">
        <f>IF(K86,BD86,0)</f>
        <v>0</v>
      </c>
      <c r="BI86" s="95"/>
      <c r="BJ86" s="28">
        <f>IF(AF86,BD86,0)</f>
        <v>0</v>
      </c>
    </row>
    <row r="87" spans="1:62" ht="11.25" x14ac:dyDescent="0.25">
      <c r="A87" s="83">
        <v>6</v>
      </c>
      <c r="B87" s="95"/>
      <c r="C87" s="83" t="s">
        <v>128</v>
      </c>
      <c r="D87" s="95"/>
      <c r="E87" s="21">
        <v>231584</v>
      </c>
      <c r="F87" s="95"/>
      <c r="G87" s="20">
        <f t="shared" si="3"/>
        <v>14.36714436379428</v>
      </c>
      <c r="H87" s="95"/>
      <c r="I87" s="20">
        <f>IF(G$195,G87/G$195*100,0)</f>
        <v>201.50105020966245</v>
      </c>
      <c r="J87" s="95"/>
      <c r="K87" s="21">
        <v>1483879</v>
      </c>
      <c r="L87" s="95"/>
      <c r="M87" s="20">
        <f t="shared" si="4"/>
        <v>92.057757925429613</v>
      </c>
      <c r="N87" s="95"/>
      <c r="O87" s="20">
        <f>IF(M$195,M87/M$195*100,0)</f>
        <v>69.371732107763933</v>
      </c>
      <c r="P87" s="95"/>
      <c r="Q87" s="21">
        <v>337335</v>
      </c>
      <c r="R87" s="95"/>
      <c r="S87" s="21">
        <v>323770</v>
      </c>
      <c r="T87" s="95"/>
      <c r="U87" s="21">
        <v>0</v>
      </c>
      <c r="V87" s="95"/>
      <c r="W87" s="21">
        <v>0</v>
      </c>
      <c r="X87" s="95"/>
      <c r="Y87" s="21">
        <v>0</v>
      </c>
      <c r="Z87" s="95"/>
      <c r="AA87" s="21">
        <v>0</v>
      </c>
      <c r="AB87" s="95"/>
      <c r="AC87" s="95"/>
      <c r="AD87" s="21">
        <v>0</v>
      </c>
      <c r="AE87" s="95"/>
      <c r="AF87" s="21">
        <v>168181</v>
      </c>
      <c r="AG87" s="95"/>
      <c r="AH87" s="20">
        <f t="shared" si="5"/>
        <v>10.433711768720144</v>
      </c>
      <c r="AI87" s="95"/>
      <c r="AJ87" s="22">
        <f>IF(AH$195,AH87/AH$195*100,0)</f>
        <v>137.22436813652362</v>
      </c>
      <c r="AK87" s="95"/>
      <c r="AL87" s="21">
        <f>(E87+K87+AF87)</f>
        <v>1883644</v>
      </c>
      <c r="AM87" s="95"/>
      <c r="AN87" s="21">
        <v>267726</v>
      </c>
      <c r="AO87" s="95"/>
      <c r="AP87" s="22">
        <f>IF($AL87,AN87/$AL87*100,0)</f>
        <v>14.213195274690971</v>
      </c>
      <c r="AQ87" s="95"/>
      <c r="AR87" s="21">
        <v>0</v>
      </c>
      <c r="AS87" s="95"/>
      <c r="AT87" s="22">
        <f>IF($AL87,AR87/$AL87*100,0)</f>
        <v>0</v>
      </c>
      <c r="AU87" s="95"/>
      <c r="AV87" s="21">
        <v>0</v>
      </c>
      <c r="AW87" s="95"/>
      <c r="AX87" s="22">
        <f>IF($AL87,AV87/$AL87*100,0)</f>
        <v>0</v>
      </c>
      <c r="AY87" s="95"/>
      <c r="AZ87" s="21">
        <v>0</v>
      </c>
      <c r="BA87" s="95"/>
      <c r="BB87" s="83">
        <v>6</v>
      </c>
      <c r="BC87" s="95"/>
      <c r="BD87" s="28">
        <v>16119</v>
      </c>
      <c r="BE87" s="95"/>
      <c r="BF87" s="28">
        <f>IF(E87,BD87,0)</f>
        <v>16119</v>
      </c>
      <c r="BG87" s="95"/>
      <c r="BH87" s="28">
        <f>IF(K87,BD87,0)</f>
        <v>16119</v>
      </c>
      <c r="BI87" s="95"/>
      <c r="BJ87" s="28">
        <f>IF(AF87,BD87,0)</f>
        <v>16119</v>
      </c>
    </row>
    <row r="88" spans="1:62" ht="11.25" x14ac:dyDescent="0.25">
      <c r="A88" s="83">
        <v>7</v>
      </c>
      <c r="B88" s="95"/>
      <c r="C88" s="83" t="s">
        <v>129</v>
      </c>
      <c r="D88" s="95"/>
      <c r="E88" s="21">
        <v>2229144</v>
      </c>
      <c r="F88" s="95"/>
      <c r="G88" s="20">
        <f t="shared" si="3"/>
        <v>9.3409150907422376</v>
      </c>
      <c r="H88" s="95"/>
      <c r="I88" s="20">
        <f>IF(G$195,G88/G$195*100,0)</f>
        <v>131.0075372700415</v>
      </c>
      <c r="J88" s="95"/>
      <c r="K88" s="21">
        <v>55955186</v>
      </c>
      <c r="L88" s="95"/>
      <c r="M88" s="20">
        <f t="shared" si="4"/>
        <v>234.47235410215259</v>
      </c>
      <c r="N88" s="95"/>
      <c r="O88" s="20">
        <f>IF(M$195,M88/M$195*100,0)</f>
        <v>176.69073961835124</v>
      </c>
      <c r="P88" s="95"/>
      <c r="Q88" s="21">
        <v>7548656</v>
      </c>
      <c r="R88" s="95"/>
      <c r="S88" s="21">
        <v>9149399</v>
      </c>
      <c r="T88" s="95"/>
      <c r="U88" s="21">
        <v>0</v>
      </c>
      <c r="V88" s="95"/>
      <c r="W88" s="21">
        <v>0</v>
      </c>
      <c r="X88" s="95"/>
      <c r="Y88" s="21">
        <v>0</v>
      </c>
      <c r="Z88" s="95"/>
      <c r="AA88" s="21">
        <v>0</v>
      </c>
      <c r="AB88" s="95"/>
      <c r="AC88" s="95"/>
      <c r="AD88" s="21">
        <v>0</v>
      </c>
      <c r="AE88" s="95"/>
      <c r="AF88" s="21">
        <v>1885662</v>
      </c>
      <c r="AG88" s="95"/>
      <c r="AH88" s="20">
        <f t="shared" si="5"/>
        <v>7.9016019744974715</v>
      </c>
      <c r="AI88" s="95"/>
      <c r="AJ88" s="22">
        <f>IF(AH$195,AH88/AH$195*100,0)</f>
        <v>103.92201378107725</v>
      </c>
      <c r="AK88" s="95"/>
      <c r="AL88" s="21">
        <f>(E88+K88+AF88)</f>
        <v>60069992</v>
      </c>
      <c r="AM88" s="95"/>
      <c r="AN88" s="21">
        <v>1200479</v>
      </c>
      <c r="AO88" s="95"/>
      <c r="AP88" s="22">
        <f>IF($AL88,AN88/$AL88*100,0)</f>
        <v>1.9984670548982262</v>
      </c>
      <c r="AQ88" s="95"/>
      <c r="AR88" s="21">
        <v>0</v>
      </c>
      <c r="AS88" s="95"/>
      <c r="AT88" s="22">
        <f>IF($AL88,AR88/$AL88*100,0)</f>
        <v>0</v>
      </c>
      <c r="AU88" s="95"/>
      <c r="AV88" s="21">
        <v>24770929</v>
      </c>
      <c r="AW88" s="95"/>
      <c r="AX88" s="22">
        <f>IF($AL88,AV88/$AL88*100,0)</f>
        <v>41.236777591047456</v>
      </c>
      <c r="AY88" s="95"/>
      <c r="AZ88" s="21">
        <v>8701707</v>
      </c>
      <c r="BA88" s="95"/>
      <c r="BB88" s="83">
        <v>7</v>
      </c>
      <c r="BC88" s="95"/>
      <c r="BD88" s="28">
        <v>238643</v>
      </c>
      <c r="BE88" s="95"/>
      <c r="BF88" s="28">
        <f>IF(E88,BD88,0)</f>
        <v>238643</v>
      </c>
      <c r="BG88" s="95"/>
      <c r="BH88" s="28">
        <f>IF(K88,BD88,0)</f>
        <v>238643</v>
      </c>
      <c r="BI88" s="95"/>
      <c r="BJ88" s="28">
        <f>IF(AF88,BD88,0)</f>
        <v>238643</v>
      </c>
    </row>
    <row r="89" spans="1:62" ht="11.25" x14ac:dyDescent="0.25">
      <c r="A89" s="83">
        <v>8</v>
      </c>
      <c r="B89" s="95"/>
      <c r="C89" s="83" t="s">
        <v>130</v>
      </c>
      <c r="D89" s="95"/>
      <c r="E89" s="21">
        <v>148643</v>
      </c>
      <c r="F89" s="95"/>
      <c r="G89" s="20">
        <f t="shared" si="3"/>
        <v>1.9182959722275994</v>
      </c>
      <c r="H89" s="95"/>
      <c r="I89" s="20">
        <f>IF(G$195,G89/G$195*100,0)</f>
        <v>26.90434808958404</v>
      </c>
      <c r="J89" s="95"/>
      <c r="K89" s="21">
        <v>7185160</v>
      </c>
      <c r="L89" s="95"/>
      <c r="M89" s="20">
        <f t="shared" si="4"/>
        <v>92.727296191619246</v>
      </c>
      <c r="N89" s="95"/>
      <c r="O89" s="20">
        <f>IF(M$195,M89/M$195*100,0)</f>
        <v>69.876274367804953</v>
      </c>
      <c r="P89" s="95"/>
      <c r="Q89" s="21">
        <v>1058637</v>
      </c>
      <c r="R89" s="95"/>
      <c r="S89" s="21">
        <v>627889</v>
      </c>
      <c r="T89" s="95"/>
      <c r="U89" s="21">
        <v>0</v>
      </c>
      <c r="V89" s="95"/>
      <c r="W89" s="21">
        <v>0</v>
      </c>
      <c r="X89" s="95"/>
      <c r="Y89" s="21">
        <v>0</v>
      </c>
      <c r="Z89" s="95"/>
      <c r="AA89" s="21">
        <v>0</v>
      </c>
      <c r="AB89" s="95"/>
      <c r="AC89" s="95"/>
      <c r="AD89" s="21">
        <v>0</v>
      </c>
      <c r="AE89" s="95"/>
      <c r="AF89" s="21">
        <v>425718</v>
      </c>
      <c r="AG89" s="95"/>
      <c r="AH89" s="20">
        <f t="shared" si="5"/>
        <v>5.4940570676371516</v>
      </c>
      <c r="AI89" s="95"/>
      <c r="AJ89" s="22">
        <f>IF(AH$195,AH89/AH$195*100,0)</f>
        <v>72.25793910396564</v>
      </c>
      <c r="AK89" s="95"/>
      <c r="AL89" s="21">
        <f>(E89+K89+AF89)</f>
        <v>7759521</v>
      </c>
      <c r="AM89" s="95"/>
      <c r="AN89" s="21">
        <v>508753</v>
      </c>
      <c r="AO89" s="95"/>
      <c r="AP89" s="22">
        <f>IF($AL89,AN89/$AL89*100,0)</f>
        <v>6.5565000726204623</v>
      </c>
      <c r="AQ89" s="95"/>
      <c r="AR89" s="21">
        <v>0</v>
      </c>
      <c r="AS89" s="95"/>
      <c r="AT89" s="22">
        <f>IF($AL89,AR89/$AL89*100,0)</f>
        <v>0</v>
      </c>
      <c r="AU89" s="95"/>
      <c r="AV89" s="21">
        <v>0</v>
      </c>
      <c r="AW89" s="95"/>
      <c r="AX89" s="22">
        <f>IF($AL89,AV89/$AL89*100,0)</f>
        <v>0</v>
      </c>
      <c r="AY89" s="95"/>
      <c r="AZ89" s="21">
        <v>90905</v>
      </c>
      <c r="BA89" s="95"/>
      <c r="BB89" s="83">
        <v>8</v>
      </c>
      <c r="BC89" s="95"/>
      <c r="BD89" s="28">
        <v>77487</v>
      </c>
      <c r="BE89" s="95"/>
      <c r="BF89" s="28">
        <f>IF(E89,BD89,0)</f>
        <v>77487</v>
      </c>
      <c r="BG89" s="95"/>
      <c r="BH89" s="28">
        <f>IF(K89,BD89,0)</f>
        <v>77487</v>
      </c>
      <c r="BI89" s="95"/>
      <c r="BJ89" s="28">
        <f>IF(AF89,BD89,0)</f>
        <v>77487</v>
      </c>
    </row>
    <row r="90" spans="1:62" ht="11.25" x14ac:dyDescent="0.25">
      <c r="A90" s="83">
        <v>9</v>
      </c>
      <c r="B90" s="95"/>
      <c r="C90" s="83" t="s">
        <v>131</v>
      </c>
      <c r="D90" s="95"/>
      <c r="E90" s="21">
        <v>213829</v>
      </c>
      <c r="F90" s="95"/>
      <c r="G90" s="20">
        <f t="shared" si="3"/>
        <v>50.802803516274651</v>
      </c>
      <c r="H90" s="95"/>
      <c r="I90" s="20">
        <f>IF(G$195,G90/G$195*100,0)</f>
        <v>712.51586278492653</v>
      </c>
      <c r="J90" s="95"/>
      <c r="K90" s="21">
        <v>968960</v>
      </c>
      <c r="L90" s="95"/>
      <c r="M90" s="20">
        <f t="shared" si="4"/>
        <v>230.21145165122357</v>
      </c>
      <c r="N90" s="95"/>
      <c r="O90" s="20">
        <f>IF(M$195,M90/M$195*100,0)</f>
        <v>173.47986212117604</v>
      </c>
      <c r="P90" s="95"/>
      <c r="Q90" s="21">
        <v>338456</v>
      </c>
      <c r="R90" s="95"/>
      <c r="S90" s="21">
        <v>269230</v>
      </c>
      <c r="T90" s="95"/>
      <c r="U90" s="21">
        <v>0</v>
      </c>
      <c r="V90" s="95"/>
      <c r="W90" s="21">
        <v>0</v>
      </c>
      <c r="X90" s="95"/>
      <c r="Y90" s="21">
        <v>0</v>
      </c>
      <c r="Z90" s="95"/>
      <c r="AA90" s="21">
        <v>0</v>
      </c>
      <c r="AB90" s="95"/>
      <c r="AC90" s="95"/>
      <c r="AD90" s="21">
        <v>0</v>
      </c>
      <c r="AE90" s="95"/>
      <c r="AF90" s="21">
        <v>176063</v>
      </c>
      <c r="AG90" s="95"/>
      <c r="AH90" s="20">
        <f t="shared" si="5"/>
        <v>41.830125920646232</v>
      </c>
      <c r="AI90" s="95"/>
      <c r="AJ90" s="22">
        <f>IF(AH$195,AH90/AH$195*100,0)</f>
        <v>550.15058166936603</v>
      </c>
      <c r="AK90" s="95"/>
      <c r="AL90" s="21">
        <f>(E90+K90+AF90)</f>
        <v>1358852</v>
      </c>
      <c r="AM90" s="95"/>
      <c r="AN90" s="21">
        <v>229299</v>
      </c>
      <c r="AO90" s="95"/>
      <c r="AP90" s="22">
        <f>IF($AL90,AN90/$AL90*100,0)</f>
        <v>16.874464621607064</v>
      </c>
      <c r="AQ90" s="95"/>
      <c r="AR90" s="21">
        <v>0</v>
      </c>
      <c r="AS90" s="95"/>
      <c r="AT90" s="22">
        <f>IF($AL90,AR90/$AL90*100,0)</f>
        <v>0</v>
      </c>
      <c r="AU90" s="95"/>
      <c r="AV90" s="21">
        <v>0</v>
      </c>
      <c r="AW90" s="95"/>
      <c r="AX90" s="22">
        <f>IF($AL90,AV90/$AL90*100,0)</f>
        <v>0</v>
      </c>
      <c r="AY90" s="95"/>
      <c r="AZ90" s="21">
        <v>21035</v>
      </c>
      <c r="BA90" s="95"/>
      <c r="BB90" s="83">
        <v>9</v>
      </c>
      <c r="BC90" s="95"/>
      <c r="BD90" s="28">
        <v>4209</v>
      </c>
      <c r="BE90" s="95"/>
      <c r="BF90" s="28">
        <f>IF(E90,BD90,0)</f>
        <v>4209</v>
      </c>
      <c r="BG90" s="95"/>
      <c r="BH90" s="28">
        <f>IF(K90,BD90,0)</f>
        <v>4209</v>
      </c>
      <c r="BI90" s="95"/>
      <c r="BJ90" s="28">
        <f>IF(AF90,BD90,0)</f>
        <v>4209</v>
      </c>
    </row>
    <row r="91" spans="1:62" ht="11.25" x14ac:dyDescent="0.25">
      <c r="A91" s="83">
        <v>10</v>
      </c>
      <c r="B91" s="95"/>
      <c r="C91" s="83" t="s">
        <v>132</v>
      </c>
      <c r="D91" s="95"/>
      <c r="E91" s="21">
        <v>0</v>
      </c>
      <c r="F91" s="95"/>
      <c r="G91" s="20">
        <f t="shared" si="3"/>
        <v>0</v>
      </c>
      <c r="H91" s="95"/>
      <c r="I91" s="20">
        <f>IF(G$195,G91/G$195*100,0)</f>
        <v>0</v>
      </c>
      <c r="J91" s="95"/>
      <c r="K91" s="21">
        <v>0</v>
      </c>
      <c r="L91" s="95"/>
      <c r="M91" s="20">
        <f t="shared" si="4"/>
        <v>0</v>
      </c>
      <c r="N91" s="95"/>
      <c r="O91" s="20">
        <f>IF(M$195,M91/M$195*100,0)</f>
        <v>0</v>
      </c>
      <c r="P91" s="95"/>
      <c r="Q91" s="21">
        <v>0</v>
      </c>
      <c r="R91" s="95"/>
      <c r="S91" s="21">
        <v>0</v>
      </c>
      <c r="T91" s="95"/>
      <c r="U91" s="21">
        <v>0</v>
      </c>
      <c r="V91" s="95"/>
      <c r="W91" s="21">
        <v>0</v>
      </c>
      <c r="X91" s="95"/>
      <c r="Y91" s="21">
        <v>0</v>
      </c>
      <c r="Z91" s="95"/>
      <c r="AA91" s="21">
        <v>0</v>
      </c>
      <c r="AB91" s="95"/>
      <c r="AC91" s="95"/>
      <c r="AD91" s="21">
        <v>0</v>
      </c>
      <c r="AE91" s="95"/>
      <c r="AF91" s="21">
        <v>0</v>
      </c>
      <c r="AG91" s="95"/>
      <c r="AH91" s="20">
        <f t="shared" si="5"/>
        <v>0</v>
      </c>
      <c r="AI91" s="95"/>
      <c r="AJ91" s="22">
        <f>IF(AH$195,AH91/AH$195*100,0)</f>
        <v>0</v>
      </c>
      <c r="AK91" s="95"/>
      <c r="AL91" s="21">
        <f>(E91+K91+AF91)</f>
        <v>0</v>
      </c>
      <c r="AM91" s="95"/>
      <c r="AN91" s="21">
        <v>0</v>
      </c>
      <c r="AO91" s="95"/>
      <c r="AP91" s="22">
        <f>IF($AL91,AN91/$AL91*100,0)</f>
        <v>0</v>
      </c>
      <c r="AQ91" s="95"/>
      <c r="AR91" s="21">
        <v>0</v>
      </c>
      <c r="AS91" s="95"/>
      <c r="AT91" s="22">
        <f>IF($AL91,AR91/$AL91*100,0)</f>
        <v>0</v>
      </c>
      <c r="AU91" s="95"/>
      <c r="AV91" s="21">
        <v>0</v>
      </c>
      <c r="AW91" s="95"/>
      <c r="AX91" s="22">
        <f>IF($AL91,AV91/$AL91*100,0)</f>
        <v>0</v>
      </c>
      <c r="AY91" s="95"/>
      <c r="AZ91" s="21">
        <v>0</v>
      </c>
      <c r="BA91" s="95"/>
      <c r="BB91" s="83">
        <v>10</v>
      </c>
      <c r="BC91" s="95"/>
      <c r="BD91" s="28">
        <v>0</v>
      </c>
      <c r="BE91" s="95"/>
      <c r="BF91" s="28">
        <f>IF(E91,BD91,0)</f>
        <v>0</v>
      </c>
      <c r="BG91" s="95"/>
      <c r="BH91" s="28">
        <f>IF(K91,BD91,0)</f>
        <v>0</v>
      </c>
      <c r="BI91" s="95"/>
      <c r="BJ91" s="28">
        <f>IF(AF91,BD91,0)</f>
        <v>0</v>
      </c>
    </row>
    <row r="92" spans="1:62" ht="11.25" x14ac:dyDescent="0.25">
      <c r="A92" s="83">
        <v>11</v>
      </c>
      <c r="B92" s="95"/>
      <c r="C92" s="83" t="s">
        <v>133</v>
      </c>
      <c r="D92" s="95"/>
      <c r="E92" s="21">
        <v>72237</v>
      </c>
      <c r="F92" s="95"/>
      <c r="G92" s="20">
        <f t="shared" si="3"/>
        <v>11.521052631578947</v>
      </c>
      <c r="H92" s="95"/>
      <c r="I92" s="20">
        <f>IF(G$195,G92/G$195*100,0)</f>
        <v>161.58424708491322</v>
      </c>
      <c r="J92" s="95"/>
      <c r="K92" s="21">
        <v>969446</v>
      </c>
      <c r="L92" s="95"/>
      <c r="M92" s="20">
        <f t="shared" si="4"/>
        <v>154.61658692185009</v>
      </c>
      <c r="N92" s="95"/>
      <c r="O92" s="20">
        <f>IF(M$195,M92/M$195*100,0)</f>
        <v>116.51403085493217</v>
      </c>
      <c r="P92" s="95"/>
      <c r="Q92" s="21">
        <v>235106</v>
      </c>
      <c r="R92" s="95"/>
      <c r="S92" s="21">
        <v>216036</v>
      </c>
      <c r="T92" s="95"/>
      <c r="U92" s="21">
        <v>0</v>
      </c>
      <c r="V92" s="95"/>
      <c r="W92" s="21">
        <v>0</v>
      </c>
      <c r="X92" s="95"/>
      <c r="Y92" s="21">
        <v>0</v>
      </c>
      <c r="Z92" s="95"/>
      <c r="AA92" s="21">
        <v>0</v>
      </c>
      <c r="AB92" s="95"/>
      <c r="AC92" s="95"/>
      <c r="AD92" s="21">
        <v>0</v>
      </c>
      <c r="AE92" s="95"/>
      <c r="AF92" s="21">
        <v>178594</v>
      </c>
      <c r="AG92" s="95"/>
      <c r="AH92" s="20">
        <f t="shared" si="5"/>
        <v>28.483891547049442</v>
      </c>
      <c r="AI92" s="95"/>
      <c r="AJ92" s="22">
        <f>IF(AH$195,AH92/AH$195*100,0)</f>
        <v>374.62066292948651</v>
      </c>
      <c r="AK92" s="95"/>
      <c r="AL92" s="21">
        <f>(E92+K92+AF92)</f>
        <v>1220277</v>
      </c>
      <c r="AM92" s="95"/>
      <c r="AN92" s="21">
        <v>229608</v>
      </c>
      <c r="AO92" s="95"/>
      <c r="AP92" s="22">
        <f>IF($AL92,AN92/$AL92*100,0)</f>
        <v>18.816055698829036</v>
      </c>
      <c r="AQ92" s="95"/>
      <c r="AR92" s="21">
        <v>0</v>
      </c>
      <c r="AS92" s="95"/>
      <c r="AT92" s="22">
        <f>IF($AL92,AR92/$AL92*100,0)</f>
        <v>0</v>
      </c>
      <c r="AU92" s="95"/>
      <c r="AV92" s="21">
        <v>0</v>
      </c>
      <c r="AW92" s="95"/>
      <c r="AX92" s="22">
        <f>IF($AL92,AV92/$AL92*100,0)</f>
        <v>0</v>
      </c>
      <c r="AY92" s="95"/>
      <c r="AZ92" s="21">
        <v>0</v>
      </c>
      <c r="BA92" s="95"/>
      <c r="BB92" s="83">
        <v>11</v>
      </c>
      <c r="BC92" s="95"/>
      <c r="BD92" s="28">
        <v>6270</v>
      </c>
      <c r="BE92" s="95"/>
      <c r="BF92" s="28">
        <f>IF(E92,BD92,0)</f>
        <v>6270</v>
      </c>
      <c r="BG92" s="95"/>
      <c r="BH92" s="28">
        <f>IF(K92,BD92,0)</f>
        <v>6270</v>
      </c>
      <c r="BI92" s="95"/>
      <c r="BJ92" s="28">
        <f>IF(AF92,BD92,0)</f>
        <v>6270</v>
      </c>
    </row>
    <row r="93" spans="1:62" ht="11.25" x14ac:dyDescent="0.25">
      <c r="A93" s="83">
        <v>12</v>
      </c>
      <c r="B93" s="95"/>
      <c r="C93" s="83" t="s">
        <v>134</v>
      </c>
      <c r="D93" s="95"/>
      <c r="E93" s="21">
        <v>240863</v>
      </c>
      <c r="F93" s="95"/>
      <c r="G93" s="20">
        <f t="shared" si="3"/>
        <v>7.169395166091201</v>
      </c>
      <c r="H93" s="95"/>
      <c r="I93" s="20">
        <f>IF(G$195,G93/G$195*100,0)</f>
        <v>100.5516906321343</v>
      </c>
      <c r="J93" s="95"/>
      <c r="K93" s="21">
        <v>3355272</v>
      </c>
      <c r="L93" s="95"/>
      <c r="M93" s="20">
        <f t="shared" si="4"/>
        <v>99.871175139897602</v>
      </c>
      <c r="N93" s="95"/>
      <c r="O93" s="20">
        <f>IF(M$195,M93/M$195*100,0)</f>
        <v>75.259669181870507</v>
      </c>
      <c r="P93" s="95"/>
      <c r="Q93" s="21">
        <v>400761</v>
      </c>
      <c r="R93" s="95"/>
      <c r="S93" s="21">
        <v>540417</v>
      </c>
      <c r="T93" s="95"/>
      <c r="U93" s="21">
        <v>0</v>
      </c>
      <c r="V93" s="95"/>
      <c r="W93" s="21">
        <v>0</v>
      </c>
      <c r="X93" s="95"/>
      <c r="Y93" s="21">
        <v>0</v>
      </c>
      <c r="Z93" s="95"/>
      <c r="AA93" s="21">
        <v>0</v>
      </c>
      <c r="AB93" s="95"/>
      <c r="AC93" s="95"/>
      <c r="AD93" s="21">
        <v>0</v>
      </c>
      <c r="AE93" s="95"/>
      <c r="AF93" s="21">
        <v>384361</v>
      </c>
      <c r="AG93" s="95"/>
      <c r="AH93" s="20">
        <f t="shared" si="5"/>
        <v>11.440677461602572</v>
      </c>
      <c r="AI93" s="95"/>
      <c r="AJ93" s="22">
        <f>IF(AH$195,AH93/AH$195*100,0)</f>
        <v>150.46799935846389</v>
      </c>
      <c r="AK93" s="95"/>
      <c r="AL93" s="21">
        <f>(E93+K93+AF93)</f>
        <v>3980496</v>
      </c>
      <c r="AM93" s="95"/>
      <c r="AN93" s="21">
        <v>388021</v>
      </c>
      <c r="AO93" s="95"/>
      <c r="AP93" s="22">
        <f>IF($AL93,AN93/$AL93*100,0)</f>
        <v>9.7480565236091188</v>
      </c>
      <c r="AQ93" s="95"/>
      <c r="AR93" s="21">
        <v>0</v>
      </c>
      <c r="AS93" s="95"/>
      <c r="AT93" s="22">
        <f>IF($AL93,AR93/$AL93*100,0)</f>
        <v>0</v>
      </c>
      <c r="AU93" s="95"/>
      <c r="AV93" s="21">
        <v>0</v>
      </c>
      <c r="AW93" s="95"/>
      <c r="AX93" s="22">
        <f>IF($AL93,AV93/$AL93*100,0)</f>
        <v>0</v>
      </c>
      <c r="AY93" s="95"/>
      <c r="AZ93" s="21">
        <v>100</v>
      </c>
      <c r="BA93" s="95"/>
      <c r="BB93" s="83">
        <v>12</v>
      </c>
      <c r="BC93" s="95"/>
      <c r="BD93" s="28">
        <v>33596</v>
      </c>
      <c r="BE93" s="95"/>
      <c r="BF93" s="28">
        <f>IF(E93,BD93,0)</f>
        <v>33596</v>
      </c>
      <c r="BG93" s="95"/>
      <c r="BH93" s="28">
        <f>IF(K93,BD93,0)</f>
        <v>33596</v>
      </c>
      <c r="BI93" s="95"/>
      <c r="BJ93" s="28">
        <f>IF(AF93,BD93,0)</f>
        <v>33596</v>
      </c>
    </row>
    <row r="94" spans="1:62" ht="11.25" x14ac:dyDescent="0.25">
      <c r="A94" s="83">
        <v>13</v>
      </c>
      <c r="B94" s="95"/>
      <c r="C94" s="83" t="s">
        <v>135</v>
      </c>
      <c r="D94" s="95"/>
      <c r="E94" s="21">
        <v>0</v>
      </c>
      <c r="F94" s="95"/>
      <c r="G94" s="20">
        <f t="shared" si="3"/>
        <v>0</v>
      </c>
      <c r="H94" s="95"/>
      <c r="I94" s="20">
        <f>IF(G$195,G94/G$195*100,0)</f>
        <v>0</v>
      </c>
      <c r="J94" s="95"/>
      <c r="K94" s="21">
        <v>0</v>
      </c>
      <c r="L94" s="95"/>
      <c r="M94" s="20">
        <f t="shared" si="4"/>
        <v>0</v>
      </c>
      <c r="N94" s="95"/>
      <c r="O94" s="20">
        <f>IF(M$195,M94/M$195*100,0)</f>
        <v>0</v>
      </c>
      <c r="P94" s="95"/>
      <c r="Q94" s="21">
        <v>0</v>
      </c>
      <c r="R94" s="95"/>
      <c r="S94" s="21">
        <v>0</v>
      </c>
      <c r="T94" s="95"/>
      <c r="U94" s="21">
        <v>0</v>
      </c>
      <c r="V94" s="95"/>
      <c r="W94" s="21">
        <v>0</v>
      </c>
      <c r="X94" s="95"/>
      <c r="Y94" s="21">
        <v>0</v>
      </c>
      <c r="Z94" s="95"/>
      <c r="AA94" s="21">
        <v>0</v>
      </c>
      <c r="AB94" s="95"/>
      <c r="AC94" s="95"/>
      <c r="AD94" s="21">
        <v>0</v>
      </c>
      <c r="AE94" s="95"/>
      <c r="AF94" s="21">
        <v>0</v>
      </c>
      <c r="AG94" s="95"/>
      <c r="AH94" s="20">
        <f t="shared" si="5"/>
        <v>0</v>
      </c>
      <c r="AI94" s="95"/>
      <c r="AJ94" s="22">
        <f>IF(AH$195,AH94/AH$195*100,0)</f>
        <v>0</v>
      </c>
      <c r="AK94" s="95"/>
      <c r="AL94" s="21">
        <f>(E94+K94+AF94)</f>
        <v>0</v>
      </c>
      <c r="AM94" s="95"/>
      <c r="AN94" s="21">
        <v>0</v>
      </c>
      <c r="AO94" s="95"/>
      <c r="AP94" s="22">
        <f>IF($AL94,AN94/$AL94*100,0)</f>
        <v>0</v>
      </c>
      <c r="AQ94" s="95"/>
      <c r="AR94" s="21">
        <v>0</v>
      </c>
      <c r="AS94" s="95"/>
      <c r="AT94" s="22">
        <f>IF($AL94,AR94/$AL94*100,0)</f>
        <v>0</v>
      </c>
      <c r="AU94" s="95"/>
      <c r="AV94" s="21">
        <v>0</v>
      </c>
      <c r="AW94" s="95"/>
      <c r="AX94" s="22">
        <f>IF($AL94,AV94/$AL94*100,0)</f>
        <v>0</v>
      </c>
      <c r="AY94" s="95"/>
      <c r="AZ94" s="21">
        <v>0</v>
      </c>
      <c r="BA94" s="95"/>
      <c r="BB94" s="83">
        <v>13</v>
      </c>
      <c r="BC94" s="95"/>
      <c r="BD94" s="28">
        <v>0</v>
      </c>
      <c r="BE94" s="95"/>
      <c r="BF94" s="28">
        <f>IF(E94,BD94,0)</f>
        <v>0</v>
      </c>
      <c r="BG94" s="95"/>
      <c r="BH94" s="28">
        <f>IF(K94,BD94,0)</f>
        <v>0</v>
      </c>
      <c r="BI94" s="95"/>
      <c r="BJ94" s="28">
        <f>IF(AF94,BD94,0)</f>
        <v>0</v>
      </c>
    </row>
    <row r="95" spans="1:62" ht="11.25" x14ac:dyDescent="0.25">
      <c r="A95" s="83">
        <v>14</v>
      </c>
      <c r="B95" s="95"/>
      <c r="C95" s="83" t="s">
        <v>136</v>
      </c>
      <c r="D95" s="95"/>
      <c r="E95" s="21">
        <v>0</v>
      </c>
      <c r="F95" s="95"/>
      <c r="G95" s="20">
        <f t="shared" si="3"/>
        <v>0</v>
      </c>
      <c r="H95" s="95"/>
      <c r="I95" s="20">
        <f>IF(G$195,G95/G$195*100,0)</f>
        <v>0</v>
      </c>
      <c r="J95" s="95"/>
      <c r="K95" s="21">
        <v>0</v>
      </c>
      <c r="L95" s="95"/>
      <c r="M95" s="20">
        <f t="shared" si="4"/>
        <v>0</v>
      </c>
      <c r="N95" s="95"/>
      <c r="O95" s="20">
        <f>IF(M$195,M95/M$195*100,0)</f>
        <v>0</v>
      </c>
      <c r="P95" s="95"/>
      <c r="Q95" s="21">
        <v>0</v>
      </c>
      <c r="R95" s="95"/>
      <c r="S95" s="21">
        <v>0</v>
      </c>
      <c r="T95" s="95"/>
      <c r="U95" s="21">
        <v>0</v>
      </c>
      <c r="V95" s="95"/>
      <c r="W95" s="21">
        <v>0</v>
      </c>
      <c r="X95" s="95"/>
      <c r="Y95" s="21">
        <v>0</v>
      </c>
      <c r="Z95" s="95"/>
      <c r="AA95" s="21">
        <v>0</v>
      </c>
      <c r="AB95" s="95"/>
      <c r="AC95" s="95"/>
      <c r="AD95" s="21">
        <v>0</v>
      </c>
      <c r="AE95" s="95"/>
      <c r="AF95" s="21">
        <v>0</v>
      </c>
      <c r="AG95" s="95"/>
      <c r="AH95" s="20">
        <f t="shared" si="5"/>
        <v>0</v>
      </c>
      <c r="AI95" s="95"/>
      <c r="AJ95" s="22">
        <f>IF(AH$195,AH95/AH$195*100,0)</f>
        <v>0</v>
      </c>
      <c r="AK95" s="95"/>
      <c r="AL95" s="21">
        <f>(E95+K95+AF95)</f>
        <v>0</v>
      </c>
      <c r="AM95" s="95"/>
      <c r="AN95" s="21">
        <v>0</v>
      </c>
      <c r="AO95" s="95"/>
      <c r="AP95" s="22">
        <f>IF($AL95,AN95/$AL95*100,0)</f>
        <v>0</v>
      </c>
      <c r="AQ95" s="95"/>
      <c r="AR95" s="21">
        <v>0</v>
      </c>
      <c r="AS95" s="95"/>
      <c r="AT95" s="22">
        <f>IF($AL95,AR95/$AL95*100,0)</f>
        <v>0</v>
      </c>
      <c r="AU95" s="95"/>
      <c r="AV95" s="21">
        <v>0</v>
      </c>
      <c r="AW95" s="95"/>
      <c r="AX95" s="22">
        <f>IF($AL95,AV95/$AL95*100,0)</f>
        <v>0</v>
      </c>
      <c r="AY95" s="95"/>
      <c r="AZ95" s="21">
        <v>0</v>
      </c>
      <c r="BA95" s="95"/>
      <c r="BB95" s="83">
        <v>14</v>
      </c>
      <c r="BC95" s="95"/>
      <c r="BD95" s="28">
        <v>0</v>
      </c>
      <c r="BE95" s="95"/>
      <c r="BF95" s="28">
        <f>IF(E95,BD95,0)</f>
        <v>0</v>
      </c>
      <c r="BG95" s="95"/>
      <c r="BH95" s="28">
        <f>IF(K95,BD95,0)</f>
        <v>0</v>
      </c>
      <c r="BI95" s="95"/>
      <c r="BJ95" s="28">
        <f>IF(AF95,BD95,0)</f>
        <v>0</v>
      </c>
    </row>
    <row r="96" spans="1:62" ht="11.25" x14ac:dyDescent="0.25">
      <c r="A96" s="83">
        <v>15</v>
      </c>
      <c r="B96" s="95"/>
      <c r="C96" s="83" t="s">
        <v>137</v>
      </c>
      <c r="D96" s="95"/>
      <c r="E96" s="21">
        <v>0</v>
      </c>
      <c r="F96" s="95"/>
      <c r="G96" s="20">
        <f t="shared" si="3"/>
        <v>0</v>
      </c>
      <c r="H96" s="95"/>
      <c r="I96" s="20">
        <f>IF(G$195,G96/G$195*100,0)</f>
        <v>0</v>
      </c>
      <c r="J96" s="95"/>
      <c r="K96" s="21">
        <v>0</v>
      </c>
      <c r="L96" s="95"/>
      <c r="M96" s="20">
        <f t="shared" si="4"/>
        <v>0</v>
      </c>
      <c r="N96" s="95"/>
      <c r="O96" s="20">
        <f>IF(M$195,M96/M$195*100,0)</f>
        <v>0</v>
      </c>
      <c r="P96" s="95"/>
      <c r="Q96" s="21">
        <v>0</v>
      </c>
      <c r="R96" s="95"/>
      <c r="S96" s="21">
        <v>0</v>
      </c>
      <c r="T96" s="95"/>
      <c r="U96" s="21">
        <v>0</v>
      </c>
      <c r="V96" s="95"/>
      <c r="W96" s="21">
        <v>0</v>
      </c>
      <c r="X96" s="95"/>
      <c r="Y96" s="21">
        <v>0</v>
      </c>
      <c r="Z96" s="95"/>
      <c r="AA96" s="21">
        <v>0</v>
      </c>
      <c r="AB96" s="95"/>
      <c r="AC96" s="95"/>
      <c r="AD96" s="21">
        <v>0</v>
      </c>
      <c r="AE96" s="95"/>
      <c r="AF96" s="21">
        <v>0</v>
      </c>
      <c r="AG96" s="95"/>
      <c r="AH96" s="20">
        <f t="shared" si="5"/>
        <v>0</v>
      </c>
      <c r="AI96" s="95"/>
      <c r="AJ96" s="22">
        <f>IF(AH$195,AH96/AH$195*100,0)</f>
        <v>0</v>
      </c>
      <c r="AK96" s="95"/>
      <c r="AL96" s="21">
        <f>(E96+K96+AF96)</f>
        <v>0</v>
      </c>
      <c r="AM96" s="95"/>
      <c r="AN96" s="21">
        <v>0</v>
      </c>
      <c r="AO96" s="95"/>
      <c r="AP96" s="22">
        <f>IF($AL96,AN96/$AL96*100,0)</f>
        <v>0</v>
      </c>
      <c r="AQ96" s="95"/>
      <c r="AR96" s="21">
        <v>0</v>
      </c>
      <c r="AS96" s="95"/>
      <c r="AT96" s="22">
        <f>IF($AL96,AR96/$AL96*100,0)</f>
        <v>0</v>
      </c>
      <c r="AU96" s="95"/>
      <c r="AV96" s="21">
        <v>0</v>
      </c>
      <c r="AW96" s="95"/>
      <c r="AX96" s="22">
        <f>IF($AL96,AV96/$AL96*100,0)</f>
        <v>0</v>
      </c>
      <c r="AY96" s="95"/>
      <c r="AZ96" s="21">
        <v>0</v>
      </c>
      <c r="BA96" s="95"/>
      <c r="BB96" s="83">
        <v>15</v>
      </c>
      <c r="BC96" s="95"/>
      <c r="BD96" s="28">
        <v>0</v>
      </c>
      <c r="BE96" s="95"/>
      <c r="BF96" s="28">
        <f>IF(E96,BD96,0)</f>
        <v>0</v>
      </c>
      <c r="BG96" s="95"/>
      <c r="BH96" s="28">
        <f>IF(K96,BD96,0)</f>
        <v>0</v>
      </c>
      <c r="BI96" s="95"/>
      <c r="BJ96" s="28">
        <f>IF(AF96,BD96,0)</f>
        <v>0</v>
      </c>
    </row>
    <row r="97" spans="1:62" ht="11.25" x14ac:dyDescent="0.25">
      <c r="A97" s="83">
        <v>16</v>
      </c>
      <c r="B97" s="95"/>
      <c r="C97" s="83" t="s">
        <v>138</v>
      </c>
      <c r="D97" s="95"/>
      <c r="E97" s="21">
        <v>88344</v>
      </c>
      <c r="F97" s="95"/>
      <c r="G97" s="20">
        <f t="shared" si="3"/>
        <v>1.5861821315713875</v>
      </c>
      <c r="H97" s="95"/>
      <c r="I97" s="20">
        <f>IF(G$195,G97/G$195*100,0)</f>
        <v>22.246408697672923</v>
      </c>
      <c r="J97" s="95"/>
      <c r="K97" s="21">
        <v>5557757</v>
      </c>
      <c r="L97" s="95"/>
      <c r="M97" s="20">
        <f t="shared" si="4"/>
        <v>99.787363544958339</v>
      </c>
      <c r="N97" s="95"/>
      <c r="O97" s="20">
        <f>IF(M$195,M97/M$195*100,0)</f>
        <v>75.196511489974938</v>
      </c>
      <c r="P97" s="95"/>
      <c r="Q97" s="21">
        <v>427038</v>
      </c>
      <c r="R97" s="95"/>
      <c r="S97" s="21">
        <v>719242</v>
      </c>
      <c r="T97" s="95"/>
      <c r="U97" s="21">
        <v>0</v>
      </c>
      <c r="V97" s="95"/>
      <c r="W97" s="21">
        <v>0</v>
      </c>
      <c r="X97" s="95"/>
      <c r="Y97" s="21">
        <v>0</v>
      </c>
      <c r="Z97" s="95"/>
      <c r="AA97" s="21">
        <v>0</v>
      </c>
      <c r="AB97" s="95"/>
      <c r="AC97" s="95"/>
      <c r="AD97" s="21">
        <v>0</v>
      </c>
      <c r="AE97" s="95"/>
      <c r="AF97" s="21">
        <v>433274</v>
      </c>
      <c r="AG97" s="95"/>
      <c r="AH97" s="20">
        <f t="shared" si="5"/>
        <v>7.7792660155127837</v>
      </c>
      <c r="AI97" s="95"/>
      <c r="AJ97" s="22">
        <f>IF(AH$195,AH97/AH$195*100,0)</f>
        <v>102.31304900955868</v>
      </c>
      <c r="AK97" s="95"/>
      <c r="AL97" s="21">
        <f>(E97+K97+AF97)</f>
        <v>6079375</v>
      </c>
      <c r="AM97" s="95"/>
      <c r="AN97" s="21">
        <v>437183</v>
      </c>
      <c r="AO97" s="95"/>
      <c r="AP97" s="22">
        <f>IF($AL97,AN97/$AL97*100,0)</f>
        <v>7.191249100442068</v>
      </c>
      <c r="AQ97" s="95"/>
      <c r="AR97" s="21">
        <v>2269</v>
      </c>
      <c r="AS97" s="95"/>
      <c r="AT97" s="22">
        <f>IF($AL97,AR97/$AL97*100,0)</f>
        <v>3.7322915595764367E-2</v>
      </c>
      <c r="AU97" s="95"/>
      <c r="AV97" s="21">
        <v>0</v>
      </c>
      <c r="AW97" s="95"/>
      <c r="AX97" s="22">
        <f>IF($AL97,AV97/$AL97*100,0)</f>
        <v>0</v>
      </c>
      <c r="AY97" s="95"/>
      <c r="AZ97" s="21">
        <v>636070</v>
      </c>
      <c r="BA97" s="95"/>
      <c r="BB97" s="83">
        <v>16</v>
      </c>
      <c r="BC97" s="95"/>
      <c r="BD97" s="28">
        <v>55696</v>
      </c>
      <c r="BE97" s="95"/>
      <c r="BF97" s="28">
        <f>IF(E97,BD97,0)</f>
        <v>55696</v>
      </c>
      <c r="BG97" s="95"/>
      <c r="BH97" s="28">
        <f>IF(K97,BD97,0)</f>
        <v>55696</v>
      </c>
      <c r="BI97" s="95"/>
      <c r="BJ97" s="28">
        <f>IF(AF97,BD97,0)</f>
        <v>55696</v>
      </c>
    </row>
    <row r="98" spans="1:62" ht="11.25" x14ac:dyDescent="0.25">
      <c r="A98" s="83">
        <v>17</v>
      </c>
      <c r="B98" s="95"/>
      <c r="C98" s="83" t="s">
        <v>139</v>
      </c>
      <c r="D98" s="95"/>
      <c r="E98" s="21">
        <v>250683</v>
      </c>
      <c r="F98" s="95"/>
      <c r="G98" s="20">
        <f t="shared" si="3"/>
        <v>8.1161330009389072</v>
      </c>
      <c r="H98" s="95"/>
      <c r="I98" s="20">
        <f>IF(G$195,G98/G$195*100,0)</f>
        <v>113.82981070697524</v>
      </c>
      <c r="J98" s="95"/>
      <c r="K98" s="21">
        <v>4060820</v>
      </c>
      <c r="L98" s="95"/>
      <c r="M98" s="20">
        <f t="shared" si="4"/>
        <v>131.47343542590733</v>
      </c>
      <c r="N98" s="95"/>
      <c r="O98" s="20">
        <f>IF(M$195,M98/M$195*100,0)</f>
        <v>99.074104640278534</v>
      </c>
      <c r="P98" s="95"/>
      <c r="Q98" s="21">
        <v>897908</v>
      </c>
      <c r="R98" s="95"/>
      <c r="S98" s="21">
        <v>732910</v>
      </c>
      <c r="T98" s="95"/>
      <c r="U98" s="21">
        <v>0</v>
      </c>
      <c r="V98" s="95"/>
      <c r="W98" s="21">
        <v>0</v>
      </c>
      <c r="X98" s="95"/>
      <c r="Y98" s="21">
        <v>0</v>
      </c>
      <c r="Z98" s="95"/>
      <c r="AA98" s="21">
        <v>0</v>
      </c>
      <c r="AB98" s="95"/>
      <c r="AC98" s="95"/>
      <c r="AD98" s="21">
        <v>0</v>
      </c>
      <c r="AE98" s="95"/>
      <c r="AF98" s="21">
        <v>402773</v>
      </c>
      <c r="AG98" s="95"/>
      <c r="AH98" s="20">
        <f t="shared" si="5"/>
        <v>13.040211092045197</v>
      </c>
      <c r="AI98" s="95"/>
      <c r="AJ98" s="22">
        <f>IF(AH$195,AH98/AH$195*100,0)</f>
        <v>171.50509494017683</v>
      </c>
      <c r="AK98" s="95"/>
      <c r="AL98" s="21">
        <f>(E98+K98+AF98)</f>
        <v>4714276</v>
      </c>
      <c r="AM98" s="95"/>
      <c r="AN98" s="21">
        <v>389049</v>
      </c>
      <c r="AO98" s="95"/>
      <c r="AP98" s="22">
        <f>IF($AL98,AN98/$AL98*100,0)</f>
        <v>8.2525715507534994</v>
      </c>
      <c r="AQ98" s="95"/>
      <c r="AR98" s="21">
        <v>0</v>
      </c>
      <c r="AS98" s="95"/>
      <c r="AT98" s="22">
        <f>IF($AL98,AR98/$AL98*100,0)</f>
        <v>0</v>
      </c>
      <c r="AU98" s="95"/>
      <c r="AV98" s="21">
        <v>0</v>
      </c>
      <c r="AW98" s="95"/>
      <c r="AX98" s="22">
        <f>IF($AL98,AV98/$AL98*100,0)</f>
        <v>0</v>
      </c>
      <c r="AY98" s="95"/>
      <c r="AZ98" s="21">
        <v>8011</v>
      </c>
      <c r="BA98" s="95"/>
      <c r="BB98" s="83">
        <v>17</v>
      </c>
      <c r="BC98" s="95"/>
      <c r="BD98" s="28">
        <v>30887</v>
      </c>
      <c r="BE98" s="95"/>
      <c r="BF98" s="28">
        <f>IF(E98,BD98,0)</f>
        <v>30887</v>
      </c>
      <c r="BG98" s="95"/>
      <c r="BH98" s="28">
        <f>IF(K98,BD98,0)</f>
        <v>30887</v>
      </c>
      <c r="BI98" s="95"/>
      <c r="BJ98" s="28">
        <f>IF(AF98,BD98,0)</f>
        <v>30887</v>
      </c>
    </row>
    <row r="99" spans="1:62" ht="11.25" x14ac:dyDescent="0.25">
      <c r="A99" s="83">
        <v>18</v>
      </c>
      <c r="B99" s="95"/>
      <c r="C99" s="83" t="s">
        <v>140</v>
      </c>
      <c r="D99" s="95"/>
      <c r="E99" s="21">
        <v>414701</v>
      </c>
      <c r="F99" s="95"/>
      <c r="G99" s="20">
        <f t="shared" si="3"/>
        <v>14.224009603841537</v>
      </c>
      <c r="H99" s="95"/>
      <c r="I99" s="20">
        <f>IF(G$195,G99/G$195*100,0)</f>
        <v>199.49356676537636</v>
      </c>
      <c r="J99" s="95"/>
      <c r="K99" s="21">
        <v>1776817</v>
      </c>
      <c r="L99" s="95"/>
      <c r="M99" s="20">
        <f t="shared" si="4"/>
        <v>60.943817527010808</v>
      </c>
      <c r="N99" s="95"/>
      <c r="O99" s="20">
        <f>IF(M$195,M99/M$195*100,0)</f>
        <v>45.925278633582494</v>
      </c>
      <c r="P99" s="95"/>
      <c r="Q99" s="21">
        <v>420363</v>
      </c>
      <c r="R99" s="95"/>
      <c r="S99" s="21">
        <v>424944</v>
      </c>
      <c r="T99" s="95"/>
      <c r="U99" s="21">
        <v>0</v>
      </c>
      <c r="V99" s="95"/>
      <c r="W99" s="21">
        <v>0</v>
      </c>
      <c r="X99" s="95"/>
      <c r="Y99" s="21">
        <v>0</v>
      </c>
      <c r="Z99" s="95"/>
      <c r="AA99" s="21">
        <v>0</v>
      </c>
      <c r="AB99" s="95"/>
      <c r="AC99" s="95"/>
      <c r="AD99" s="21">
        <v>0</v>
      </c>
      <c r="AE99" s="95"/>
      <c r="AF99" s="21">
        <v>236964</v>
      </c>
      <c r="AG99" s="95"/>
      <c r="AH99" s="20">
        <f t="shared" si="5"/>
        <v>8.1277310924369743</v>
      </c>
      <c r="AI99" s="95"/>
      <c r="AJ99" s="22">
        <f>IF(AH$195,AH99/AH$195*100,0)</f>
        <v>106.89606807875738</v>
      </c>
      <c r="AK99" s="95"/>
      <c r="AL99" s="21">
        <f>(E99+K99+AF99)</f>
        <v>2428482</v>
      </c>
      <c r="AM99" s="95"/>
      <c r="AN99" s="21">
        <v>369696</v>
      </c>
      <c r="AO99" s="95"/>
      <c r="AP99" s="22">
        <f>IF($AL99,AN99/$AL99*100,0)</f>
        <v>15.223337047587751</v>
      </c>
      <c r="AQ99" s="95"/>
      <c r="AR99" s="21">
        <v>440032</v>
      </c>
      <c r="AS99" s="95"/>
      <c r="AT99" s="22">
        <f>IF($AL99,AR99/$AL99*100,0)</f>
        <v>18.119631934681831</v>
      </c>
      <c r="AU99" s="95"/>
      <c r="AV99" s="21">
        <v>0</v>
      </c>
      <c r="AW99" s="95"/>
      <c r="AX99" s="22">
        <f>IF($AL99,AV99/$AL99*100,0)</f>
        <v>0</v>
      </c>
      <c r="AY99" s="95"/>
      <c r="AZ99" s="21">
        <v>0</v>
      </c>
      <c r="BA99" s="95"/>
      <c r="BB99" s="83">
        <v>18</v>
      </c>
      <c r="BC99" s="95"/>
      <c r="BD99" s="28">
        <v>29155</v>
      </c>
      <c r="BE99" s="95"/>
      <c r="BF99" s="28">
        <f>IF(E99,BD99,0)</f>
        <v>29155</v>
      </c>
      <c r="BG99" s="95"/>
      <c r="BH99" s="28">
        <f>IF(K99,BD99,0)</f>
        <v>29155</v>
      </c>
      <c r="BI99" s="95"/>
      <c r="BJ99" s="28">
        <f>IF(AF99,BD99,0)</f>
        <v>29155</v>
      </c>
    </row>
    <row r="100" spans="1:62" ht="11.25" x14ac:dyDescent="0.25">
      <c r="A100" s="83">
        <v>19</v>
      </c>
      <c r="B100" s="95"/>
      <c r="C100" s="83" t="s">
        <v>141</v>
      </c>
      <c r="D100" s="95"/>
      <c r="E100" s="21">
        <v>53231</v>
      </c>
      <c r="F100" s="95"/>
      <c r="G100" s="20">
        <f t="shared" si="3"/>
        <v>7.8592942566071162</v>
      </c>
      <c r="H100" s="95"/>
      <c r="I100" s="20">
        <f>IF(G$195,G100/G$195*100,0)</f>
        <v>110.22761423654741</v>
      </c>
      <c r="J100" s="95"/>
      <c r="K100" s="21">
        <v>3905361</v>
      </c>
      <c r="L100" s="95"/>
      <c r="M100" s="20">
        <f t="shared" si="4"/>
        <v>576.60726413701457</v>
      </c>
      <c r="N100" s="95"/>
      <c r="O100" s="20">
        <f>IF(M$195,M100/M$195*100,0)</f>
        <v>434.5124795620747</v>
      </c>
      <c r="P100" s="95"/>
      <c r="Q100" s="21">
        <v>247942</v>
      </c>
      <c r="R100" s="95"/>
      <c r="S100" s="21">
        <v>188624</v>
      </c>
      <c r="T100" s="95"/>
      <c r="U100" s="21">
        <v>0</v>
      </c>
      <c r="V100" s="95"/>
      <c r="W100" s="21">
        <v>87948</v>
      </c>
      <c r="X100" s="95"/>
      <c r="Y100" s="21">
        <v>0</v>
      </c>
      <c r="Z100" s="95"/>
      <c r="AA100" s="21">
        <v>0</v>
      </c>
      <c r="AB100" s="95"/>
      <c r="AC100" s="95"/>
      <c r="AD100" s="21">
        <v>0</v>
      </c>
      <c r="AE100" s="95"/>
      <c r="AF100" s="21">
        <v>223650</v>
      </c>
      <c r="AG100" s="95"/>
      <c r="AH100" s="20">
        <f t="shared" si="5"/>
        <v>33.020817953639451</v>
      </c>
      <c r="AI100" s="95"/>
      <c r="AJ100" s="22">
        <f>IF(AH$195,AH100/AH$195*100,0)</f>
        <v>434.29040206227364</v>
      </c>
      <c r="AK100" s="95"/>
      <c r="AL100" s="21">
        <f>(E100+K100+AF100)</f>
        <v>4182242</v>
      </c>
      <c r="AM100" s="95"/>
      <c r="AN100" s="21">
        <v>338223</v>
      </c>
      <c r="AO100" s="95"/>
      <c r="AP100" s="22">
        <f>IF($AL100,AN100/$AL100*100,0)</f>
        <v>8.0871216921450255</v>
      </c>
      <c r="AQ100" s="95"/>
      <c r="AR100" s="21">
        <v>0</v>
      </c>
      <c r="AS100" s="95"/>
      <c r="AT100" s="22">
        <f>IF($AL100,AR100/$AL100*100,0)</f>
        <v>0</v>
      </c>
      <c r="AU100" s="95"/>
      <c r="AV100" s="21">
        <v>0</v>
      </c>
      <c r="AW100" s="95"/>
      <c r="AX100" s="22">
        <f>IF($AL100,AV100/$AL100*100,0)</f>
        <v>0</v>
      </c>
      <c r="AY100" s="95"/>
      <c r="AZ100" s="21">
        <v>0</v>
      </c>
      <c r="BA100" s="95"/>
      <c r="BB100" s="83">
        <v>19</v>
      </c>
      <c r="BC100" s="95"/>
      <c r="BD100" s="28">
        <v>6773</v>
      </c>
      <c r="BE100" s="95"/>
      <c r="BF100" s="28">
        <f>IF(E100,BD100,0)</f>
        <v>6773</v>
      </c>
      <c r="BG100" s="95"/>
      <c r="BH100" s="28">
        <f>IF(K100,BD100,0)</f>
        <v>6773</v>
      </c>
      <c r="BI100" s="95"/>
      <c r="BJ100" s="28">
        <f>IF(AF100,BD100,0)</f>
        <v>6773</v>
      </c>
    </row>
    <row r="101" spans="1:62" ht="11.25" x14ac:dyDescent="0.25">
      <c r="A101" s="83">
        <v>20</v>
      </c>
      <c r="B101" s="95"/>
      <c r="C101" s="83" t="s">
        <v>142</v>
      </c>
      <c r="D101" s="95"/>
      <c r="E101" s="21">
        <v>148805</v>
      </c>
      <c r="F101" s="95"/>
      <c r="G101" s="20">
        <f t="shared" si="3"/>
        <v>12.907017087344956</v>
      </c>
      <c r="H101" s="95"/>
      <c r="I101" s="20">
        <f>IF(G$195,G101/G$195*100,0)</f>
        <v>181.02257709111075</v>
      </c>
      <c r="J101" s="95"/>
      <c r="K101" s="21">
        <v>1409764</v>
      </c>
      <c r="L101" s="95"/>
      <c r="M101" s="20">
        <f t="shared" si="4"/>
        <v>122.27981611588169</v>
      </c>
      <c r="N101" s="95"/>
      <c r="O101" s="20">
        <f>IF(M$195,M101/M$195*100,0)</f>
        <v>92.146092159326216</v>
      </c>
      <c r="P101" s="95"/>
      <c r="Q101" s="21">
        <v>257836</v>
      </c>
      <c r="R101" s="95"/>
      <c r="S101" s="21">
        <v>313083</v>
      </c>
      <c r="T101" s="95"/>
      <c r="U101" s="21">
        <v>0</v>
      </c>
      <c r="V101" s="95"/>
      <c r="W101" s="21">
        <v>0</v>
      </c>
      <c r="X101" s="95"/>
      <c r="Y101" s="21">
        <v>0</v>
      </c>
      <c r="Z101" s="95"/>
      <c r="AA101" s="21">
        <v>0</v>
      </c>
      <c r="AB101" s="95"/>
      <c r="AC101" s="95"/>
      <c r="AD101" s="21">
        <v>0</v>
      </c>
      <c r="AE101" s="95"/>
      <c r="AF101" s="21">
        <v>172630</v>
      </c>
      <c r="AG101" s="95"/>
      <c r="AH101" s="20">
        <f t="shared" si="5"/>
        <v>14.973544973544973</v>
      </c>
      <c r="AI101" s="95"/>
      <c r="AJ101" s="22">
        <f>IF(AH$195,AH101/AH$195*100,0)</f>
        <v>196.93233753289439</v>
      </c>
      <c r="AK101" s="95"/>
      <c r="AL101" s="21">
        <f>(E101+K101+AF101)</f>
        <v>1731199</v>
      </c>
      <c r="AM101" s="95"/>
      <c r="AN101" s="21">
        <v>286105</v>
      </c>
      <c r="AO101" s="95"/>
      <c r="AP101" s="22">
        <f>IF($AL101,AN101/$AL101*100,0)</f>
        <v>16.526407420521846</v>
      </c>
      <c r="AQ101" s="95"/>
      <c r="AR101" s="21">
        <v>0</v>
      </c>
      <c r="AS101" s="95"/>
      <c r="AT101" s="22">
        <f>IF($AL101,AR101/$AL101*100,0)</f>
        <v>0</v>
      </c>
      <c r="AU101" s="95"/>
      <c r="AV101" s="21">
        <v>0</v>
      </c>
      <c r="AW101" s="95"/>
      <c r="AX101" s="22">
        <f>IF($AL101,AV101/$AL101*100,0)</f>
        <v>0</v>
      </c>
      <c r="AY101" s="95"/>
      <c r="AZ101" s="21">
        <v>0</v>
      </c>
      <c r="BA101" s="95"/>
      <c r="BB101" s="83">
        <v>20</v>
      </c>
      <c r="BC101" s="95"/>
      <c r="BD101" s="28">
        <v>11529</v>
      </c>
      <c r="BE101" s="95"/>
      <c r="BF101" s="28">
        <f>IF(E101,BD101,0)</f>
        <v>11529</v>
      </c>
      <c r="BG101" s="95"/>
      <c r="BH101" s="28">
        <f>IF(K101,BD101,0)</f>
        <v>11529</v>
      </c>
      <c r="BI101" s="95"/>
      <c r="BJ101" s="28">
        <f>IF(AF101,BD101,0)</f>
        <v>11529</v>
      </c>
    </row>
    <row r="102" spans="1:62" ht="11.25" x14ac:dyDescent="0.25">
      <c r="A102" s="83">
        <v>21</v>
      </c>
      <c r="B102" s="95"/>
      <c r="C102" s="83" t="s">
        <v>143</v>
      </c>
      <c r="D102" s="95"/>
      <c r="E102" s="21">
        <v>518879</v>
      </c>
      <c r="F102" s="95"/>
      <c r="G102" s="20">
        <f t="shared" si="3"/>
        <v>1.4233489142719202</v>
      </c>
      <c r="H102" s="95"/>
      <c r="I102" s="20">
        <f>IF(G$195,G102/G$195*100,0)</f>
        <v>19.962651851911293</v>
      </c>
      <c r="J102" s="95"/>
      <c r="K102" s="21">
        <v>41753573</v>
      </c>
      <c r="L102" s="95"/>
      <c r="M102" s="20">
        <f t="shared" si="4"/>
        <v>114.53518603860122</v>
      </c>
      <c r="N102" s="95"/>
      <c r="O102" s="20">
        <f>IF(M$195,M102/M$195*100,0)</f>
        <v>86.309990834438082</v>
      </c>
      <c r="P102" s="95"/>
      <c r="Q102" s="21">
        <v>3273719</v>
      </c>
      <c r="R102" s="95"/>
      <c r="S102" s="21">
        <v>5352926</v>
      </c>
      <c r="T102" s="95"/>
      <c r="U102" s="21">
        <v>0</v>
      </c>
      <c r="V102" s="95"/>
      <c r="W102" s="21">
        <v>0</v>
      </c>
      <c r="X102" s="95"/>
      <c r="Y102" s="21">
        <v>0</v>
      </c>
      <c r="Z102" s="95"/>
      <c r="AA102" s="21">
        <v>0</v>
      </c>
      <c r="AB102" s="95"/>
      <c r="AC102" s="95"/>
      <c r="AD102" s="21">
        <v>0</v>
      </c>
      <c r="AE102" s="95"/>
      <c r="AF102" s="21">
        <v>2332842</v>
      </c>
      <c r="AG102" s="95"/>
      <c r="AH102" s="20">
        <f t="shared" si="5"/>
        <v>6.3992725237828765</v>
      </c>
      <c r="AI102" s="95"/>
      <c r="AJ102" s="22">
        <f>IF(AH$195,AH102/AH$195*100,0)</f>
        <v>84.163349350145879</v>
      </c>
      <c r="AK102" s="95"/>
      <c r="AL102" s="21">
        <f>(E102+K102+AF102)</f>
        <v>44605294</v>
      </c>
      <c r="AM102" s="95"/>
      <c r="AN102" s="21">
        <v>1200489</v>
      </c>
      <c r="AO102" s="95"/>
      <c r="AP102" s="22">
        <f>IF($AL102,AN102/$AL102*100,0)</f>
        <v>2.6913599089830011</v>
      </c>
      <c r="AQ102" s="95"/>
      <c r="AR102" s="21">
        <v>292243</v>
      </c>
      <c r="AS102" s="95"/>
      <c r="AT102" s="22">
        <f>IF($AL102,AR102/$AL102*100,0)</f>
        <v>0.65517559417947124</v>
      </c>
      <c r="AU102" s="95"/>
      <c r="AV102" s="21">
        <v>4895</v>
      </c>
      <c r="AW102" s="95"/>
      <c r="AX102" s="22">
        <f>IF($AL102,AV102/$AL102*100,0)</f>
        <v>1.0974033709989671E-2</v>
      </c>
      <c r="AY102" s="95"/>
      <c r="AZ102" s="21">
        <v>4976929</v>
      </c>
      <c r="BA102" s="95"/>
      <c r="BB102" s="83">
        <v>21</v>
      </c>
      <c r="BC102" s="95"/>
      <c r="BD102" s="28">
        <v>364548</v>
      </c>
      <c r="BE102" s="95"/>
      <c r="BF102" s="28">
        <f>IF(E102,BD102,0)</f>
        <v>364548</v>
      </c>
      <c r="BG102" s="95"/>
      <c r="BH102" s="28">
        <f>IF(K102,BD102,0)</f>
        <v>364548</v>
      </c>
      <c r="BI102" s="95"/>
      <c r="BJ102" s="28">
        <f>IF(AF102,BD102,0)</f>
        <v>364548</v>
      </c>
    </row>
    <row r="103" spans="1:62" ht="11.25" x14ac:dyDescent="0.25">
      <c r="A103" s="83">
        <v>22</v>
      </c>
      <c r="B103" s="95"/>
      <c r="C103" s="83" t="s">
        <v>144</v>
      </c>
      <c r="D103" s="95"/>
      <c r="E103" s="21">
        <v>55710</v>
      </c>
      <c r="F103" s="95"/>
      <c r="G103" s="20">
        <f t="shared" si="3"/>
        <v>3.7685178921734424</v>
      </c>
      <c r="H103" s="95"/>
      <c r="I103" s="20">
        <f>IF(G$195,G103/G$195*100,0)</f>
        <v>52.853948827887287</v>
      </c>
      <c r="J103" s="95"/>
      <c r="K103" s="21">
        <v>2336884</v>
      </c>
      <c r="L103" s="95"/>
      <c r="M103" s="20">
        <f t="shared" si="4"/>
        <v>158.07914496380977</v>
      </c>
      <c r="N103" s="95"/>
      <c r="O103" s="20">
        <f>IF(M$195,M103/M$195*100,0)</f>
        <v>119.12330197240806</v>
      </c>
      <c r="P103" s="95"/>
      <c r="Q103" s="21">
        <v>241011</v>
      </c>
      <c r="R103" s="95"/>
      <c r="S103" s="21">
        <v>365054</v>
      </c>
      <c r="T103" s="95"/>
      <c r="U103" s="21">
        <v>0</v>
      </c>
      <c r="V103" s="95"/>
      <c r="W103" s="21">
        <v>0</v>
      </c>
      <c r="X103" s="95"/>
      <c r="Y103" s="21">
        <v>0</v>
      </c>
      <c r="Z103" s="95"/>
      <c r="AA103" s="21">
        <v>0</v>
      </c>
      <c r="AB103" s="95"/>
      <c r="AC103" s="95"/>
      <c r="AD103" s="21">
        <v>0</v>
      </c>
      <c r="AE103" s="95"/>
      <c r="AF103" s="21">
        <v>191094</v>
      </c>
      <c r="AG103" s="95"/>
      <c r="AH103" s="20">
        <f t="shared" si="5"/>
        <v>12.926604883988364</v>
      </c>
      <c r="AI103" s="95"/>
      <c r="AJ103" s="22">
        <f>IF(AH$195,AH103/AH$195*100,0)</f>
        <v>170.0109440126304</v>
      </c>
      <c r="AK103" s="95"/>
      <c r="AL103" s="21">
        <f>(E103+K103+AF103)</f>
        <v>2583688</v>
      </c>
      <c r="AM103" s="95"/>
      <c r="AN103" s="21">
        <v>283186</v>
      </c>
      <c r="AO103" s="95"/>
      <c r="AP103" s="22">
        <f>IF($AL103,AN103/$AL103*100,0)</f>
        <v>10.960533934437905</v>
      </c>
      <c r="AQ103" s="95"/>
      <c r="AR103" s="21">
        <v>0</v>
      </c>
      <c r="AS103" s="95"/>
      <c r="AT103" s="22">
        <f>IF($AL103,AR103/$AL103*100,0)</f>
        <v>0</v>
      </c>
      <c r="AU103" s="95"/>
      <c r="AV103" s="21">
        <v>0</v>
      </c>
      <c r="AW103" s="95"/>
      <c r="AX103" s="22">
        <f>IF($AL103,AV103/$AL103*100,0)</f>
        <v>0</v>
      </c>
      <c r="AY103" s="95"/>
      <c r="AZ103" s="21">
        <v>5000</v>
      </c>
      <c r="BA103" s="95"/>
      <c r="BB103" s="83">
        <v>22</v>
      </c>
      <c r="BC103" s="95"/>
      <c r="BD103" s="28">
        <v>14783</v>
      </c>
      <c r="BE103" s="95"/>
      <c r="BF103" s="28">
        <f>IF(E103,BD103,0)</f>
        <v>14783</v>
      </c>
      <c r="BG103" s="95"/>
      <c r="BH103" s="28">
        <f>IF(K103,BD103,0)</f>
        <v>14783</v>
      </c>
      <c r="BI103" s="95"/>
      <c r="BJ103" s="28">
        <f>IF(AF103,BD103,0)</f>
        <v>14783</v>
      </c>
    </row>
    <row r="104" spans="1:62" ht="11.25" x14ac:dyDescent="0.25">
      <c r="A104" s="83">
        <v>23</v>
      </c>
      <c r="B104" s="95"/>
      <c r="C104" s="83" t="s">
        <v>145</v>
      </c>
      <c r="D104" s="95"/>
      <c r="E104" s="21">
        <v>31468</v>
      </c>
      <c r="F104" s="95"/>
      <c r="G104" s="20">
        <f t="shared" si="3"/>
        <v>6.4325429272281278</v>
      </c>
      <c r="H104" s="95"/>
      <c r="I104" s="20">
        <f>IF(G$195,G104/G$195*100,0)</f>
        <v>90.217243074523864</v>
      </c>
      <c r="J104" s="95"/>
      <c r="K104" s="21">
        <v>888375</v>
      </c>
      <c r="L104" s="95"/>
      <c r="M104" s="20">
        <f t="shared" si="4"/>
        <v>181.59750613246115</v>
      </c>
      <c r="N104" s="95"/>
      <c r="O104" s="20">
        <f>IF(M$195,M104/M$195*100,0)</f>
        <v>136.8459739923687</v>
      </c>
      <c r="P104" s="95"/>
      <c r="Q104" s="21">
        <v>195038</v>
      </c>
      <c r="R104" s="95"/>
      <c r="S104" s="21">
        <v>230794</v>
      </c>
      <c r="T104" s="95"/>
      <c r="U104" s="21">
        <v>0</v>
      </c>
      <c r="V104" s="95"/>
      <c r="W104" s="21">
        <v>0</v>
      </c>
      <c r="X104" s="95"/>
      <c r="Y104" s="21">
        <v>0</v>
      </c>
      <c r="Z104" s="95"/>
      <c r="AA104" s="21">
        <v>0</v>
      </c>
      <c r="AB104" s="95"/>
      <c r="AC104" s="95"/>
      <c r="AD104" s="21">
        <v>0</v>
      </c>
      <c r="AE104" s="95"/>
      <c r="AF104" s="21">
        <v>139180</v>
      </c>
      <c r="AG104" s="95"/>
      <c r="AH104" s="20">
        <f t="shared" si="5"/>
        <v>28.450531479967292</v>
      </c>
      <c r="AI104" s="95"/>
      <c r="AJ104" s="22">
        <f>IF(AH$195,AH104/AH$195*100,0)</f>
        <v>374.18191071667724</v>
      </c>
      <c r="AK104" s="95"/>
      <c r="AL104" s="21">
        <f>(E104+K104+AF104)</f>
        <v>1059023</v>
      </c>
      <c r="AM104" s="95"/>
      <c r="AN104" s="21">
        <v>228463</v>
      </c>
      <c r="AO104" s="95"/>
      <c r="AP104" s="22">
        <f>IF($AL104,AN104/$AL104*100,0)</f>
        <v>21.57299699817662</v>
      </c>
      <c r="AQ104" s="95"/>
      <c r="AR104" s="21">
        <v>0</v>
      </c>
      <c r="AS104" s="95"/>
      <c r="AT104" s="22">
        <f>IF($AL104,AR104/$AL104*100,0)</f>
        <v>0</v>
      </c>
      <c r="AU104" s="95"/>
      <c r="AV104" s="21">
        <v>0</v>
      </c>
      <c r="AW104" s="95"/>
      <c r="AX104" s="22">
        <f>IF($AL104,AV104/$AL104*100,0)</f>
        <v>0</v>
      </c>
      <c r="AY104" s="95"/>
      <c r="AZ104" s="21">
        <v>0</v>
      </c>
      <c r="BA104" s="95"/>
      <c r="BB104" s="83">
        <v>23</v>
      </c>
      <c r="BC104" s="95"/>
      <c r="BD104" s="28">
        <v>4892</v>
      </c>
      <c r="BE104" s="95"/>
      <c r="BF104" s="28">
        <f>IF(E104,BD104,0)</f>
        <v>4892</v>
      </c>
      <c r="BG104" s="95"/>
      <c r="BH104" s="28">
        <f>IF(K104,BD104,0)</f>
        <v>4892</v>
      </c>
      <c r="BI104" s="95"/>
      <c r="BJ104" s="28">
        <f>IF(AF104,BD104,0)</f>
        <v>4892</v>
      </c>
    </row>
    <row r="105" spans="1:62" ht="11.25" x14ac:dyDescent="0.25">
      <c r="A105" s="83">
        <v>24</v>
      </c>
      <c r="B105" s="95"/>
      <c r="C105" s="83" t="s">
        <v>146</v>
      </c>
      <c r="D105" s="95"/>
      <c r="E105" s="21">
        <v>556194</v>
      </c>
      <c r="F105" s="95"/>
      <c r="G105" s="20">
        <f t="shared" si="3"/>
        <v>10.583688537068047</v>
      </c>
      <c r="H105" s="95"/>
      <c r="I105" s="20">
        <f>IF(G$195,G105/G$195*100,0)</f>
        <v>148.43759492564629</v>
      </c>
      <c r="J105" s="95"/>
      <c r="K105" s="21">
        <v>5245318</v>
      </c>
      <c r="L105" s="95"/>
      <c r="M105" s="20">
        <f t="shared" si="4"/>
        <v>99.811957680012185</v>
      </c>
      <c r="N105" s="95"/>
      <c r="O105" s="20">
        <f>IF(M$195,M105/M$195*100,0)</f>
        <v>75.215044830204221</v>
      </c>
      <c r="P105" s="95"/>
      <c r="Q105" s="21">
        <v>576058</v>
      </c>
      <c r="R105" s="95"/>
      <c r="S105" s="21">
        <v>702804</v>
      </c>
      <c r="T105" s="95"/>
      <c r="U105" s="21">
        <v>0</v>
      </c>
      <c r="V105" s="95"/>
      <c r="W105" s="21">
        <v>0</v>
      </c>
      <c r="X105" s="95"/>
      <c r="Y105" s="21">
        <v>0</v>
      </c>
      <c r="Z105" s="95"/>
      <c r="AA105" s="21">
        <v>0</v>
      </c>
      <c r="AB105" s="95"/>
      <c r="AC105" s="95"/>
      <c r="AD105" s="21">
        <v>0</v>
      </c>
      <c r="AE105" s="95"/>
      <c r="AF105" s="21">
        <v>412734</v>
      </c>
      <c r="AG105" s="95"/>
      <c r="AH105" s="20">
        <f t="shared" si="5"/>
        <v>7.8538209773177048</v>
      </c>
      <c r="AI105" s="95"/>
      <c r="AJ105" s="22">
        <f>IF(AH$195,AH105/AH$195*100,0)</f>
        <v>103.29359723169709</v>
      </c>
      <c r="AK105" s="95"/>
      <c r="AL105" s="21">
        <f>(E105+K105+AF105)</f>
        <v>6214246</v>
      </c>
      <c r="AM105" s="95"/>
      <c r="AN105" s="21">
        <v>378404</v>
      </c>
      <c r="AO105" s="95"/>
      <c r="AP105" s="22">
        <f>IF($AL105,AN105/$AL105*100,0)</f>
        <v>6.0892986856329792</v>
      </c>
      <c r="AQ105" s="95"/>
      <c r="AR105" s="21">
        <v>0</v>
      </c>
      <c r="AS105" s="95"/>
      <c r="AT105" s="22">
        <f>IF($AL105,AR105/$AL105*100,0)</f>
        <v>0</v>
      </c>
      <c r="AU105" s="95"/>
      <c r="AV105" s="21">
        <v>0</v>
      </c>
      <c r="AW105" s="95"/>
      <c r="AX105" s="22">
        <f>IF($AL105,AV105/$AL105*100,0)</f>
        <v>0</v>
      </c>
      <c r="AY105" s="95"/>
      <c r="AZ105" s="21">
        <v>0</v>
      </c>
      <c r="BA105" s="95"/>
      <c r="BB105" s="83">
        <v>24</v>
      </c>
      <c r="BC105" s="95"/>
      <c r="BD105" s="28">
        <v>52552</v>
      </c>
      <c r="BE105" s="95"/>
      <c r="BF105" s="28">
        <f>IF(E105,BD105,0)</f>
        <v>52552</v>
      </c>
      <c r="BG105" s="95"/>
      <c r="BH105" s="28">
        <f>IF(K105,BD105,0)</f>
        <v>52552</v>
      </c>
      <c r="BI105" s="95"/>
      <c r="BJ105" s="28">
        <f>IF(AF105,BD105,0)</f>
        <v>52552</v>
      </c>
    </row>
    <row r="106" spans="1:62" ht="11.25" x14ac:dyDescent="0.25">
      <c r="A106" s="83">
        <v>25</v>
      </c>
      <c r="B106" s="95"/>
      <c r="C106" s="83" t="s">
        <v>147</v>
      </c>
      <c r="D106" s="95"/>
      <c r="E106" s="21">
        <v>71019</v>
      </c>
      <c r="F106" s="95"/>
      <c r="G106" s="20">
        <f t="shared" si="3"/>
        <v>7.3404651162790699</v>
      </c>
      <c r="H106" s="95"/>
      <c r="I106" s="20">
        <f>IF(G$195,G106/G$195*100,0)</f>
        <v>102.950968717558</v>
      </c>
      <c r="J106" s="95"/>
      <c r="K106" s="21">
        <v>1446340</v>
      </c>
      <c r="L106" s="95"/>
      <c r="M106" s="20">
        <f t="shared" si="4"/>
        <v>149.49250645994832</v>
      </c>
      <c r="N106" s="95"/>
      <c r="O106" s="20">
        <f>IF(M$195,M106/M$195*100,0)</f>
        <v>112.65269048436157</v>
      </c>
      <c r="P106" s="95"/>
      <c r="Q106" s="21">
        <v>265857</v>
      </c>
      <c r="R106" s="95"/>
      <c r="S106" s="21">
        <v>312161</v>
      </c>
      <c r="T106" s="95"/>
      <c r="U106" s="21">
        <v>0</v>
      </c>
      <c r="V106" s="95"/>
      <c r="W106" s="21">
        <v>0</v>
      </c>
      <c r="X106" s="95"/>
      <c r="Y106" s="21">
        <v>0</v>
      </c>
      <c r="Z106" s="95"/>
      <c r="AA106" s="21">
        <v>0</v>
      </c>
      <c r="AB106" s="95"/>
      <c r="AC106" s="95"/>
      <c r="AD106" s="21">
        <v>0</v>
      </c>
      <c r="AE106" s="95"/>
      <c r="AF106" s="21">
        <v>129861</v>
      </c>
      <c r="AG106" s="95"/>
      <c r="AH106" s="20">
        <f t="shared" si="5"/>
        <v>13.422325581395349</v>
      </c>
      <c r="AI106" s="95"/>
      <c r="AJ106" s="22">
        <f>IF(AH$195,AH106/AH$195*100,0)</f>
        <v>176.53067169744207</v>
      </c>
      <c r="AK106" s="95"/>
      <c r="AL106" s="21">
        <f>(E106+K106+AF106)</f>
        <v>1647220</v>
      </c>
      <c r="AM106" s="95"/>
      <c r="AN106" s="21">
        <v>270452</v>
      </c>
      <c r="AO106" s="95"/>
      <c r="AP106" s="22">
        <f>IF($AL106,AN106/$AL106*100,0)</f>
        <v>16.418693313582885</v>
      </c>
      <c r="AQ106" s="95"/>
      <c r="AR106" s="21">
        <v>0</v>
      </c>
      <c r="AS106" s="95"/>
      <c r="AT106" s="22">
        <f>IF($AL106,AR106/$AL106*100,0)</f>
        <v>0</v>
      </c>
      <c r="AU106" s="95"/>
      <c r="AV106" s="21">
        <v>0</v>
      </c>
      <c r="AW106" s="95"/>
      <c r="AX106" s="22">
        <f>IF($AL106,AV106/$AL106*100,0)</f>
        <v>0</v>
      </c>
      <c r="AY106" s="95"/>
      <c r="AZ106" s="21">
        <v>0</v>
      </c>
      <c r="BA106" s="95"/>
      <c r="BB106" s="83">
        <v>25</v>
      </c>
      <c r="BC106" s="95"/>
      <c r="BD106" s="28">
        <v>9675</v>
      </c>
      <c r="BE106" s="95"/>
      <c r="BF106" s="28">
        <f>IF(E106,BD106,0)</f>
        <v>9675</v>
      </c>
      <c r="BG106" s="95"/>
      <c r="BH106" s="28">
        <f>IF(K106,BD106,0)</f>
        <v>9675</v>
      </c>
      <c r="BI106" s="95"/>
      <c r="BJ106" s="28">
        <f>IF(AF106,BD106,0)</f>
        <v>9675</v>
      </c>
    </row>
    <row r="107" spans="1:62" ht="11.25" x14ac:dyDescent="0.25">
      <c r="A107" s="83">
        <v>26</v>
      </c>
      <c r="B107" s="95"/>
      <c r="C107" s="83" t="s">
        <v>148</v>
      </c>
      <c r="D107" s="95"/>
      <c r="E107" s="21">
        <v>107267</v>
      </c>
      <c r="F107" s="95"/>
      <c r="G107" s="20">
        <f t="shared" si="3"/>
        <v>7.5946615689606345</v>
      </c>
      <c r="H107" s="95"/>
      <c r="I107" s="20">
        <f>IF(G$195,G107/G$195*100,0)</f>
        <v>106.5161067072607</v>
      </c>
      <c r="J107" s="95"/>
      <c r="K107" s="21">
        <v>535558</v>
      </c>
      <c r="L107" s="95"/>
      <c r="M107" s="20">
        <f t="shared" si="4"/>
        <v>37.918295100538089</v>
      </c>
      <c r="N107" s="95"/>
      <c r="O107" s="20">
        <f>IF(M$195,M107/M$195*100,0)</f>
        <v>28.573993859685785</v>
      </c>
      <c r="P107" s="95"/>
      <c r="Q107" s="21">
        <v>402311</v>
      </c>
      <c r="R107" s="95"/>
      <c r="S107" s="21">
        <v>404003</v>
      </c>
      <c r="T107" s="95"/>
      <c r="U107" s="21">
        <v>0</v>
      </c>
      <c r="V107" s="95"/>
      <c r="W107" s="21">
        <v>0</v>
      </c>
      <c r="X107" s="95"/>
      <c r="Y107" s="21">
        <v>0</v>
      </c>
      <c r="Z107" s="95"/>
      <c r="AA107" s="21">
        <v>0</v>
      </c>
      <c r="AB107" s="95"/>
      <c r="AC107" s="95"/>
      <c r="AD107" s="21">
        <v>0</v>
      </c>
      <c r="AE107" s="95"/>
      <c r="AF107" s="21">
        <v>219785</v>
      </c>
      <c r="AG107" s="95"/>
      <c r="AH107" s="20">
        <f t="shared" si="5"/>
        <v>15.561101670914756</v>
      </c>
      <c r="AI107" s="95"/>
      <c r="AJ107" s="22">
        <f>IF(AH$195,AH107/AH$195*100,0)</f>
        <v>204.65989396996869</v>
      </c>
      <c r="AK107" s="95"/>
      <c r="AL107" s="21">
        <f>(E107+K107+AF107)</f>
        <v>862610</v>
      </c>
      <c r="AM107" s="95"/>
      <c r="AN107" s="21">
        <v>357071</v>
      </c>
      <c r="AO107" s="95"/>
      <c r="AP107" s="22">
        <f>IF($AL107,AN107/$AL107*100,0)</f>
        <v>41.394256964329188</v>
      </c>
      <c r="AQ107" s="95"/>
      <c r="AR107" s="21">
        <v>0</v>
      </c>
      <c r="AS107" s="95"/>
      <c r="AT107" s="22">
        <f>IF($AL107,AR107/$AL107*100,0)</f>
        <v>0</v>
      </c>
      <c r="AU107" s="95"/>
      <c r="AV107" s="21">
        <v>1033549</v>
      </c>
      <c r="AW107" s="95"/>
      <c r="AX107" s="22">
        <f>IF($AL107,AV107/$AL107*100,0)</f>
        <v>119.81648717265045</v>
      </c>
      <c r="AY107" s="95"/>
      <c r="AZ107" s="21">
        <v>2675</v>
      </c>
      <c r="BA107" s="95"/>
      <c r="BB107" s="83">
        <v>26</v>
      </c>
      <c r="BC107" s="95"/>
      <c r="BD107" s="28">
        <v>14124</v>
      </c>
      <c r="BE107" s="95"/>
      <c r="BF107" s="28">
        <f>IF(E107,BD107,0)</f>
        <v>14124</v>
      </c>
      <c r="BG107" s="95"/>
      <c r="BH107" s="28">
        <f>IF(K107,BD107,0)</f>
        <v>14124</v>
      </c>
      <c r="BI107" s="95"/>
      <c r="BJ107" s="28">
        <f>IF(AF107,BD107,0)</f>
        <v>14124</v>
      </c>
    </row>
    <row r="108" spans="1:62" ht="11.25" x14ac:dyDescent="0.25">
      <c r="A108" s="83">
        <v>27</v>
      </c>
      <c r="B108" s="95"/>
      <c r="C108" s="83" t="s">
        <v>149</v>
      </c>
      <c r="D108" s="95"/>
      <c r="E108" s="21">
        <v>126970</v>
      </c>
      <c r="F108" s="95"/>
      <c r="G108" s="20">
        <f t="shared" si="3"/>
        <v>4.5432425662861844</v>
      </c>
      <c r="H108" s="95"/>
      <c r="I108" s="20">
        <f>IF(G$195,G108/G$195*100,0)</f>
        <v>63.719562167894736</v>
      </c>
      <c r="J108" s="95"/>
      <c r="K108" s="21">
        <v>4278813</v>
      </c>
      <c r="L108" s="95"/>
      <c r="M108" s="20">
        <f t="shared" si="4"/>
        <v>153.10455505063155</v>
      </c>
      <c r="N108" s="95"/>
      <c r="O108" s="20">
        <f>IF(M$195,M108/M$195*100,0)</f>
        <v>115.37461281703534</v>
      </c>
      <c r="P108" s="95"/>
      <c r="Q108" s="21">
        <v>499345</v>
      </c>
      <c r="R108" s="95"/>
      <c r="S108" s="21">
        <v>597737</v>
      </c>
      <c r="T108" s="95"/>
      <c r="U108" s="21">
        <v>0</v>
      </c>
      <c r="V108" s="95"/>
      <c r="W108" s="21">
        <v>0</v>
      </c>
      <c r="X108" s="95"/>
      <c r="Y108" s="21">
        <v>0</v>
      </c>
      <c r="Z108" s="95"/>
      <c r="AA108" s="21">
        <v>0</v>
      </c>
      <c r="AB108" s="95"/>
      <c r="AC108" s="95"/>
      <c r="AD108" s="21">
        <v>0</v>
      </c>
      <c r="AE108" s="95"/>
      <c r="AF108" s="21">
        <v>231146</v>
      </c>
      <c r="AG108" s="95"/>
      <c r="AH108" s="20">
        <f t="shared" si="5"/>
        <v>8.2708698608079576</v>
      </c>
      <c r="AI108" s="95"/>
      <c r="AJ108" s="22">
        <f>IF(AH$195,AH108/AH$195*100,0)</f>
        <v>108.77863178005059</v>
      </c>
      <c r="AK108" s="95"/>
      <c r="AL108" s="21">
        <f>(E108+K108+AF108)</f>
        <v>4636929</v>
      </c>
      <c r="AM108" s="95"/>
      <c r="AN108" s="21">
        <v>327561</v>
      </c>
      <c r="AO108" s="95"/>
      <c r="AP108" s="22">
        <f>IF($AL108,AN108/$AL108*100,0)</f>
        <v>7.0641797620796005</v>
      </c>
      <c r="AQ108" s="95"/>
      <c r="AR108" s="21">
        <v>0</v>
      </c>
      <c r="AS108" s="95"/>
      <c r="AT108" s="22">
        <f>IF($AL108,AR108/$AL108*100,0)</f>
        <v>0</v>
      </c>
      <c r="AU108" s="95"/>
      <c r="AV108" s="21">
        <v>0</v>
      </c>
      <c r="AW108" s="95"/>
      <c r="AX108" s="22">
        <f>IF($AL108,AV108/$AL108*100,0)</f>
        <v>0</v>
      </c>
      <c r="AY108" s="95"/>
      <c r="AZ108" s="21">
        <v>0</v>
      </c>
      <c r="BA108" s="95"/>
      <c r="BB108" s="83">
        <v>27</v>
      </c>
      <c r="BC108" s="95"/>
      <c r="BD108" s="28">
        <v>27947</v>
      </c>
      <c r="BE108" s="95"/>
      <c r="BF108" s="28">
        <f>IF(E108,BD108,0)</f>
        <v>27947</v>
      </c>
      <c r="BG108" s="95"/>
      <c r="BH108" s="28">
        <f>IF(K108,BD108,0)</f>
        <v>27947</v>
      </c>
      <c r="BI108" s="95"/>
      <c r="BJ108" s="28">
        <f>IF(AF108,BD108,0)</f>
        <v>27947</v>
      </c>
    </row>
    <row r="109" spans="1:62" ht="11.25" x14ac:dyDescent="0.25">
      <c r="A109" s="83">
        <v>28</v>
      </c>
      <c r="B109" s="95"/>
      <c r="C109" s="83" t="s">
        <v>150</v>
      </c>
      <c r="D109" s="95"/>
      <c r="E109" s="21">
        <v>381311</v>
      </c>
      <c r="F109" s="95"/>
      <c r="G109" s="20">
        <f t="shared" si="3"/>
        <v>35.976129823568264</v>
      </c>
      <c r="H109" s="95"/>
      <c r="I109" s="20">
        <f>IF(G$195,G109/G$195*100,0)</f>
        <v>504.56985454927832</v>
      </c>
      <c r="J109" s="95"/>
      <c r="K109" s="21">
        <v>1406152</v>
      </c>
      <c r="L109" s="95"/>
      <c r="M109" s="20">
        <f t="shared" si="4"/>
        <v>132.66836494008868</v>
      </c>
      <c r="N109" s="95"/>
      <c r="O109" s="20">
        <f>IF(M$195,M109/M$195*100,0)</f>
        <v>99.974564655963434</v>
      </c>
      <c r="P109" s="95"/>
      <c r="Q109" s="21">
        <v>305880</v>
      </c>
      <c r="R109" s="95"/>
      <c r="S109" s="21">
        <v>250460</v>
      </c>
      <c r="T109" s="95"/>
      <c r="U109" s="21">
        <v>0</v>
      </c>
      <c r="V109" s="95"/>
      <c r="W109" s="21">
        <v>0</v>
      </c>
      <c r="X109" s="95"/>
      <c r="Y109" s="21">
        <v>0</v>
      </c>
      <c r="Z109" s="95"/>
      <c r="AA109" s="21">
        <v>0</v>
      </c>
      <c r="AB109" s="95"/>
      <c r="AC109" s="95"/>
      <c r="AD109" s="21">
        <v>0</v>
      </c>
      <c r="AE109" s="95"/>
      <c r="AF109" s="21">
        <v>212431</v>
      </c>
      <c r="AG109" s="95"/>
      <c r="AH109" s="20">
        <f t="shared" si="5"/>
        <v>20.042551184073968</v>
      </c>
      <c r="AI109" s="95"/>
      <c r="AJ109" s="22">
        <f>IF(AH$195,AH109/AH$195*100,0)</f>
        <v>263.5999999850344</v>
      </c>
      <c r="AK109" s="95"/>
      <c r="AL109" s="21">
        <f>(E109+K109+AF109)</f>
        <v>1999894</v>
      </c>
      <c r="AM109" s="95"/>
      <c r="AN109" s="21">
        <v>254174</v>
      </c>
      <c r="AO109" s="95"/>
      <c r="AP109" s="22">
        <f>IF($AL109,AN109/$AL109*100,0)</f>
        <v>12.70937359680063</v>
      </c>
      <c r="AQ109" s="95"/>
      <c r="AR109" s="21">
        <v>3054</v>
      </c>
      <c r="AS109" s="95"/>
      <c r="AT109" s="22">
        <f>IF($AL109,AR109/$AL109*100,0)</f>
        <v>0.15270809352895703</v>
      </c>
      <c r="AU109" s="95"/>
      <c r="AV109" s="21">
        <v>0</v>
      </c>
      <c r="AW109" s="95"/>
      <c r="AX109" s="22">
        <f>IF($AL109,AV109/$AL109*100,0)</f>
        <v>0</v>
      </c>
      <c r="AY109" s="95"/>
      <c r="AZ109" s="21">
        <v>0</v>
      </c>
      <c r="BA109" s="95"/>
      <c r="BB109" s="83">
        <v>28</v>
      </c>
      <c r="BC109" s="95"/>
      <c r="BD109" s="28">
        <v>10599</v>
      </c>
      <c r="BE109" s="95"/>
      <c r="BF109" s="28">
        <f>IF(E109,BD109,0)</f>
        <v>10599</v>
      </c>
      <c r="BG109" s="95"/>
      <c r="BH109" s="28">
        <f>IF(K109,BD109,0)</f>
        <v>10599</v>
      </c>
      <c r="BI109" s="95"/>
      <c r="BJ109" s="28">
        <f>IF(AF109,BD109,0)</f>
        <v>10599</v>
      </c>
    </row>
    <row r="110" spans="1:62" ht="11.25" x14ac:dyDescent="0.25">
      <c r="A110" s="83">
        <v>29</v>
      </c>
      <c r="B110" s="95"/>
      <c r="C110" s="83" t="s">
        <v>93</v>
      </c>
      <c r="D110" s="95"/>
      <c r="E110" s="21">
        <v>7440096</v>
      </c>
      <c r="F110" s="95"/>
      <c r="G110" s="20">
        <f t="shared" si="3"/>
        <v>6.4679107961426014</v>
      </c>
      <c r="H110" s="95"/>
      <c r="I110" s="20">
        <f>IF(G$195,G110/G$195*100,0)</f>
        <v>90.713281991478283</v>
      </c>
      <c r="J110" s="95"/>
      <c r="K110" s="21">
        <v>180708327</v>
      </c>
      <c r="L110" s="95"/>
      <c r="M110" s="20">
        <f t="shared" si="4"/>
        <v>157.09546478381026</v>
      </c>
      <c r="N110" s="95"/>
      <c r="O110" s="20">
        <f>IF(M$195,M110/M$195*100,0)</f>
        <v>118.38203258388005</v>
      </c>
      <c r="P110" s="95"/>
      <c r="Q110" s="21">
        <v>0</v>
      </c>
      <c r="R110" s="95"/>
      <c r="S110" s="21">
        <v>0</v>
      </c>
      <c r="T110" s="95"/>
      <c r="U110" s="21">
        <v>0</v>
      </c>
      <c r="V110" s="95"/>
      <c r="W110" s="21">
        <v>0</v>
      </c>
      <c r="X110" s="95"/>
      <c r="Y110" s="21">
        <v>0</v>
      </c>
      <c r="Z110" s="95"/>
      <c r="AA110" s="21">
        <v>0</v>
      </c>
      <c r="AB110" s="95"/>
      <c r="AC110" s="95"/>
      <c r="AD110" s="21">
        <v>0</v>
      </c>
      <c r="AE110" s="95"/>
      <c r="AF110" s="21">
        <v>7279979</v>
      </c>
      <c r="AG110" s="95"/>
      <c r="AH110" s="20">
        <f t="shared" si="5"/>
        <v>6.3287160232598367</v>
      </c>
      <c r="AI110" s="95"/>
      <c r="AJ110" s="22">
        <f>IF(AH$195,AH110/AH$195*100,0)</f>
        <v>83.235388963965292</v>
      </c>
      <c r="AK110" s="95"/>
      <c r="AL110" s="21">
        <f>(E110+K110+AF110)</f>
        <v>195428402</v>
      </c>
      <c r="AM110" s="95"/>
      <c r="AN110" s="21">
        <v>3771392</v>
      </c>
      <c r="AO110" s="95"/>
      <c r="AP110" s="22">
        <f>IF($AL110,AN110/$AL110*100,0)</f>
        <v>1.9298075210173391</v>
      </c>
      <c r="AQ110" s="95"/>
      <c r="AR110" s="21">
        <v>2384209</v>
      </c>
      <c r="AS110" s="95"/>
      <c r="AT110" s="22">
        <f>IF($AL110,AR110/$AL110*100,0)</f>
        <v>1.2199910430624101</v>
      </c>
      <c r="AU110" s="95"/>
      <c r="AV110" s="21">
        <v>0</v>
      </c>
      <c r="AW110" s="95"/>
      <c r="AX110" s="22">
        <f>IF($AL110,AV110/$AL110*100,0)</f>
        <v>0</v>
      </c>
      <c r="AY110" s="95"/>
      <c r="AZ110" s="21">
        <v>5322890</v>
      </c>
      <c r="BA110" s="95"/>
      <c r="BB110" s="83">
        <v>29</v>
      </c>
      <c r="BC110" s="95"/>
      <c r="BD110" s="28">
        <v>1150309</v>
      </c>
      <c r="BE110" s="95"/>
      <c r="BF110" s="28">
        <f>IF(E110,BD110,0)</f>
        <v>1150309</v>
      </c>
      <c r="BG110" s="95"/>
      <c r="BH110" s="28">
        <f>IF(K110,BD110,0)</f>
        <v>1150309</v>
      </c>
      <c r="BI110" s="95"/>
      <c r="BJ110" s="28">
        <f>IF(AF110,BD110,0)</f>
        <v>1150309</v>
      </c>
    </row>
    <row r="111" spans="1:62" ht="11.25" x14ac:dyDescent="0.25">
      <c r="A111" s="83">
        <v>30</v>
      </c>
      <c r="B111" s="95"/>
      <c r="C111" s="83" t="s">
        <v>151</v>
      </c>
      <c r="D111" s="95"/>
      <c r="E111" s="21">
        <v>482377</v>
      </c>
      <c r="F111" s="95"/>
      <c r="G111" s="20">
        <f t="shared" si="3"/>
        <v>6.6104396206764235</v>
      </c>
      <c r="H111" s="95"/>
      <c r="I111" s="20">
        <f>IF(G$195,G111/G$195*100,0)</f>
        <v>92.712267113468741</v>
      </c>
      <c r="J111" s="95"/>
      <c r="K111" s="21">
        <v>12120799</v>
      </c>
      <c r="L111" s="95"/>
      <c r="M111" s="20">
        <f t="shared" si="4"/>
        <v>166.10205284218605</v>
      </c>
      <c r="N111" s="95"/>
      <c r="O111" s="20">
        <f>IF(M$195,M111/M$195*100,0)</f>
        <v>125.16910439695576</v>
      </c>
      <c r="P111" s="95"/>
      <c r="Q111" s="21">
        <v>1892637</v>
      </c>
      <c r="R111" s="95"/>
      <c r="S111" s="21">
        <v>1643260</v>
      </c>
      <c r="T111" s="95"/>
      <c r="U111" s="21">
        <v>0</v>
      </c>
      <c r="V111" s="95"/>
      <c r="W111" s="21">
        <v>0</v>
      </c>
      <c r="X111" s="95"/>
      <c r="Y111" s="21">
        <v>0</v>
      </c>
      <c r="Z111" s="95"/>
      <c r="AA111" s="21">
        <v>0</v>
      </c>
      <c r="AB111" s="95"/>
      <c r="AC111" s="95"/>
      <c r="AD111" s="21">
        <v>0</v>
      </c>
      <c r="AE111" s="95"/>
      <c r="AF111" s="21">
        <v>589261</v>
      </c>
      <c r="AG111" s="95"/>
      <c r="AH111" s="20">
        <f t="shared" si="5"/>
        <v>8.0751658170257077</v>
      </c>
      <c r="AI111" s="95"/>
      <c r="AJ111" s="22">
        <f>IF(AH$195,AH111/AH$195*100,0)</f>
        <v>106.20472861451624</v>
      </c>
      <c r="AK111" s="95"/>
      <c r="AL111" s="21">
        <f>(E111+K111+AF111)</f>
        <v>13192437</v>
      </c>
      <c r="AM111" s="95"/>
      <c r="AN111" s="21">
        <v>537324</v>
      </c>
      <c r="AO111" s="95"/>
      <c r="AP111" s="22">
        <f>IF($AL111,AN111/$AL111*100,0)</f>
        <v>4.0729699903058094</v>
      </c>
      <c r="AQ111" s="95"/>
      <c r="AR111" s="21">
        <v>8245</v>
      </c>
      <c r="AS111" s="95"/>
      <c r="AT111" s="22">
        <f>IF($AL111,AR111/$AL111*100,0)</f>
        <v>6.2497929685015739E-2</v>
      </c>
      <c r="AU111" s="95"/>
      <c r="AV111" s="21">
        <v>1500</v>
      </c>
      <c r="AW111" s="95"/>
      <c r="AX111" s="22">
        <f>IF($AL111,AV111/$AL111*100,0)</f>
        <v>1.1370150943301833E-2</v>
      </c>
      <c r="AY111" s="95"/>
      <c r="AZ111" s="21">
        <v>0</v>
      </c>
      <c r="BA111" s="95"/>
      <c r="BB111" s="83">
        <v>30</v>
      </c>
      <c r="BC111" s="95"/>
      <c r="BD111" s="28">
        <v>72972</v>
      </c>
      <c r="BE111" s="95"/>
      <c r="BF111" s="28">
        <f>IF(E111,BD111,0)</f>
        <v>72972</v>
      </c>
      <c r="BG111" s="95"/>
      <c r="BH111" s="28">
        <f>IF(K111,BD111,0)</f>
        <v>72972</v>
      </c>
      <c r="BI111" s="95"/>
      <c r="BJ111" s="28">
        <f>IF(AF111,BD111,0)</f>
        <v>72972</v>
      </c>
    </row>
    <row r="112" spans="1:62" ht="11.25" x14ac:dyDescent="0.25">
      <c r="A112" s="83">
        <v>31</v>
      </c>
      <c r="B112" s="95"/>
      <c r="C112" s="83" t="s">
        <v>152</v>
      </c>
      <c r="D112" s="95"/>
      <c r="E112" s="21">
        <v>126951</v>
      </c>
      <c r="F112" s="95"/>
      <c r="G112" s="20">
        <f t="shared" si="3"/>
        <v>8.2030886533988117</v>
      </c>
      <c r="H112" s="95"/>
      <c r="I112" s="20">
        <f>IF(G$195,G112/G$195*100,0)</f>
        <v>115.04937493272998</v>
      </c>
      <c r="J112" s="95"/>
      <c r="K112" s="21">
        <v>1392082</v>
      </c>
      <c r="L112" s="95"/>
      <c r="M112" s="20">
        <f t="shared" si="4"/>
        <v>89.951020935642291</v>
      </c>
      <c r="N112" s="95"/>
      <c r="O112" s="20">
        <f>IF(M$195,M112/M$195*100,0)</f>
        <v>67.784163635854938</v>
      </c>
      <c r="P112" s="95"/>
      <c r="Q112" s="21">
        <v>304812</v>
      </c>
      <c r="R112" s="95"/>
      <c r="S112" s="21">
        <v>267137</v>
      </c>
      <c r="T112" s="95"/>
      <c r="U112" s="21">
        <v>0</v>
      </c>
      <c r="V112" s="95"/>
      <c r="W112" s="21">
        <v>0</v>
      </c>
      <c r="X112" s="95"/>
      <c r="Y112" s="21">
        <v>0</v>
      </c>
      <c r="Z112" s="95"/>
      <c r="AA112" s="21">
        <v>0</v>
      </c>
      <c r="AB112" s="95"/>
      <c r="AC112" s="95"/>
      <c r="AD112" s="21">
        <v>0</v>
      </c>
      <c r="AE112" s="95"/>
      <c r="AF112" s="21">
        <v>206625</v>
      </c>
      <c r="AG112" s="95"/>
      <c r="AH112" s="20">
        <f t="shared" si="5"/>
        <v>13.351318170069785</v>
      </c>
      <c r="AI112" s="95"/>
      <c r="AJ112" s="22">
        <f>IF(AH$195,AH112/AH$195*100,0)</f>
        <v>175.59678092413429</v>
      </c>
      <c r="AK112" s="95"/>
      <c r="AL112" s="21">
        <f>(E112+K112+AF112)</f>
        <v>1725658</v>
      </c>
      <c r="AM112" s="95"/>
      <c r="AN112" s="21">
        <v>277328</v>
      </c>
      <c r="AO112" s="95"/>
      <c r="AP112" s="22">
        <f>IF($AL112,AN112/$AL112*100,0)</f>
        <v>16.070855291141118</v>
      </c>
      <c r="AQ112" s="95"/>
      <c r="AR112" s="21">
        <v>0</v>
      </c>
      <c r="AS112" s="95"/>
      <c r="AT112" s="22">
        <f>IF($AL112,AR112/$AL112*100,0)</f>
        <v>0</v>
      </c>
      <c r="AU112" s="95"/>
      <c r="AV112" s="21">
        <v>0</v>
      </c>
      <c r="AW112" s="95"/>
      <c r="AX112" s="22">
        <f>IF($AL112,AV112/$AL112*100,0)</f>
        <v>0</v>
      </c>
      <c r="AY112" s="95"/>
      <c r="AZ112" s="21">
        <v>0</v>
      </c>
      <c r="BA112" s="95"/>
      <c r="BB112" s="83">
        <v>31</v>
      </c>
      <c r="BC112" s="95"/>
      <c r="BD112" s="28">
        <v>15476</v>
      </c>
      <c r="BE112" s="95"/>
      <c r="BF112" s="28">
        <f>IF(E112,BD112,0)</f>
        <v>15476</v>
      </c>
      <c r="BG112" s="95"/>
      <c r="BH112" s="28">
        <f>IF(K112,BD112,0)</f>
        <v>15476</v>
      </c>
      <c r="BI112" s="95"/>
      <c r="BJ112" s="28">
        <f>IF(AF112,BD112,0)</f>
        <v>15476</v>
      </c>
    </row>
    <row r="113" spans="1:62" ht="11.25" x14ac:dyDescent="0.25">
      <c r="A113" s="83">
        <v>32</v>
      </c>
      <c r="B113" s="95"/>
      <c r="C113" s="83" t="s">
        <v>153</v>
      </c>
      <c r="D113" s="95"/>
      <c r="E113" s="21">
        <v>139253</v>
      </c>
      <c r="F113" s="95"/>
      <c r="G113" s="20">
        <f t="shared" si="3"/>
        <v>5.1103893720870488</v>
      </c>
      <c r="H113" s="95"/>
      <c r="I113" s="20">
        <f>IF(G$195,G113/G$195*100,0)</f>
        <v>71.673869168520497</v>
      </c>
      <c r="J113" s="95"/>
      <c r="K113" s="21">
        <v>2501424</v>
      </c>
      <c r="L113" s="95"/>
      <c r="M113" s="20">
        <f t="shared" si="4"/>
        <v>91.79874490807002</v>
      </c>
      <c r="N113" s="95"/>
      <c r="O113" s="20">
        <f>IF(M$195,M113/M$195*100,0)</f>
        <v>69.176548322522848</v>
      </c>
      <c r="P113" s="95"/>
      <c r="Q113" s="21">
        <v>412919</v>
      </c>
      <c r="R113" s="95"/>
      <c r="S113" s="21">
        <v>488182</v>
      </c>
      <c r="T113" s="95"/>
      <c r="U113" s="21">
        <v>0</v>
      </c>
      <c r="V113" s="95"/>
      <c r="W113" s="21">
        <v>0</v>
      </c>
      <c r="X113" s="95"/>
      <c r="Y113" s="21">
        <v>0</v>
      </c>
      <c r="Z113" s="95"/>
      <c r="AA113" s="21">
        <v>0</v>
      </c>
      <c r="AB113" s="95"/>
      <c r="AC113" s="95"/>
      <c r="AD113" s="21">
        <v>0</v>
      </c>
      <c r="AE113" s="95"/>
      <c r="AF113" s="21">
        <v>274170</v>
      </c>
      <c r="AG113" s="95"/>
      <c r="AH113" s="20">
        <f t="shared" si="5"/>
        <v>10.061653638665639</v>
      </c>
      <c r="AI113" s="95"/>
      <c r="AJ113" s="22">
        <f>IF(AH$195,AH113/AH$195*100,0)</f>
        <v>132.33105280076282</v>
      </c>
      <c r="AK113" s="95"/>
      <c r="AL113" s="21">
        <f>(E113+K113+AF113)</f>
        <v>2914847</v>
      </c>
      <c r="AM113" s="95"/>
      <c r="AN113" s="21">
        <v>366465</v>
      </c>
      <c r="AO113" s="95"/>
      <c r="AP113" s="22">
        <f>IF($AL113,AN113/$AL113*100,0)</f>
        <v>12.572358000265538</v>
      </c>
      <c r="AQ113" s="95"/>
      <c r="AR113" s="21">
        <v>0</v>
      </c>
      <c r="AS113" s="95"/>
      <c r="AT113" s="22">
        <f>IF($AL113,AR113/$AL113*100,0)</f>
        <v>0</v>
      </c>
      <c r="AU113" s="95"/>
      <c r="AV113" s="21">
        <v>0</v>
      </c>
      <c r="AW113" s="95"/>
      <c r="AX113" s="22">
        <f>IF($AL113,AV113/$AL113*100,0)</f>
        <v>0</v>
      </c>
      <c r="AY113" s="95"/>
      <c r="AZ113" s="21">
        <v>0</v>
      </c>
      <c r="BA113" s="95"/>
      <c r="BB113" s="83">
        <v>32</v>
      </c>
      <c r="BC113" s="95"/>
      <c r="BD113" s="28">
        <v>27249</v>
      </c>
      <c r="BE113" s="95"/>
      <c r="BF113" s="28">
        <f>IF(E113,BD113,0)</f>
        <v>27249</v>
      </c>
      <c r="BG113" s="95"/>
      <c r="BH113" s="28">
        <f>IF(K113,BD113,0)</f>
        <v>27249</v>
      </c>
      <c r="BI113" s="95"/>
      <c r="BJ113" s="28">
        <f>IF(AF113,BD113,0)</f>
        <v>27249</v>
      </c>
    </row>
    <row r="114" spans="1:62" ht="11.25" x14ac:dyDescent="0.25">
      <c r="A114" s="83">
        <v>33</v>
      </c>
      <c r="B114" s="95"/>
      <c r="C114" s="83" t="s">
        <v>95</v>
      </c>
      <c r="D114" s="95"/>
      <c r="E114" s="21">
        <v>557018</v>
      </c>
      <c r="F114" s="95"/>
      <c r="G114" s="20">
        <f t="shared" si="3"/>
        <v>10.224828826844357</v>
      </c>
      <c r="H114" s="95"/>
      <c r="I114" s="20">
        <f>IF(G$195,G114/G$195*100,0)</f>
        <v>143.40454126814745</v>
      </c>
      <c r="J114" s="95"/>
      <c r="K114" s="21">
        <v>4409383</v>
      </c>
      <c r="L114" s="95"/>
      <c r="M114" s="20">
        <f t="shared" si="4"/>
        <v>80.940268370137858</v>
      </c>
      <c r="N114" s="95"/>
      <c r="O114" s="20">
        <f>IF(M$195,M114/M$195*100,0)</f>
        <v>60.993953585661572</v>
      </c>
      <c r="P114" s="95"/>
      <c r="Q114" s="21">
        <v>680134</v>
      </c>
      <c r="R114" s="95"/>
      <c r="S114" s="21">
        <v>608278</v>
      </c>
      <c r="T114" s="95"/>
      <c r="U114" s="21">
        <v>0</v>
      </c>
      <c r="V114" s="95"/>
      <c r="W114" s="21">
        <v>0</v>
      </c>
      <c r="X114" s="95"/>
      <c r="Y114" s="21">
        <v>0</v>
      </c>
      <c r="Z114" s="95"/>
      <c r="AA114" s="21">
        <v>0</v>
      </c>
      <c r="AB114" s="95"/>
      <c r="AC114" s="95"/>
      <c r="AD114" s="21">
        <v>0</v>
      </c>
      <c r="AE114" s="95"/>
      <c r="AF114" s="21">
        <v>344893</v>
      </c>
      <c r="AG114" s="95"/>
      <c r="AH114" s="20">
        <f t="shared" si="5"/>
        <v>6.3309837178992971</v>
      </c>
      <c r="AI114" s="95"/>
      <c r="AJ114" s="22">
        <f>IF(AH$195,AH114/AH$195*100,0)</f>
        <v>83.265213725366067</v>
      </c>
      <c r="AK114" s="95"/>
      <c r="AL114" s="21">
        <f>(E114+K114+AF114)</f>
        <v>5311294</v>
      </c>
      <c r="AM114" s="95"/>
      <c r="AN114" s="21">
        <v>483084</v>
      </c>
      <c r="AO114" s="95"/>
      <c r="AP114" s="22">
        <f>IF($AL114,AN114/$AL114*100,0)</f>
        <v>9.0954106475747718</v>
      </c>
      <c r="AQ114" s="95"/>
      <c r="AR114" s="21">
        <v>0</v>
      </c>
      <c r="AS114" s="95"/>
      <c r="AT114" s="22">
        <f>IF($AL114,AR114/$AL114*100,0)</f>
        <v>0</v>
      </c>
      <c r="AU114" s="95"/>
      <c r="AV114" s="21">
        <v>0</v>
      </c>
      <c r="AW114" s="95"/>
      <c r="AX114" s="22">
        <f>IF($AL114,AV114/$AL114*100,0)</f>
        <v>0</v>
      </c>
      <c r="AY114" s="95"/>
      <c r="AZ114" s="21">
        <v>0</v>
      </c>
      <c r="BA114" s="95"/>
      <c r="BB114" s="83">
        <v>33</v>
      </c>
      <c r="BC114" s="95"/>
      <c r="BD114" s="28">
        <v>54477</v>
      </c>
      <c r="BE114" s="95"/>
      <c r="BF114" s="28">
        <f>IF(E114,BD114,0)</f>
        <v>54477</v>
      </c>
      <c r="BG114" s="95"/>
      <c r="BH114" s="28">
        <f>IF(K114,BD114,0)</f>
        <v>54477</v>
      </c>
      <c r="BI114" s="95"/>
      <c r="BJ114" s="28">
        <f>IF(AF114,BD114,0)</f>
        <v>54477</v>
      </c>
    </row>
    <row r="115" spans="1:62" ht="11.25" x14ac:dyDescent="0.25">
      <c r="A115" s="83">
        <v>34</v>
      </c>
      <c r="B115" s="95"/>
      <c r="C115" s="83" t="s">
        <v>154</v>
      </c>
      <c r="D115" s="95"/>
      <c r="E115" s="21">
        <v>347211</v>
      </c>
      <c r="F115" s="95"/>
      <c r="G115" s="20">
        <f t="shared" si="3"/>
        <v>3.7980179175007382</v>
      </c>
      <c r="H115" s="95"/>
      <c r="I115" s="20">
        <f>IF(G$195,G115/G$195*100,0)</f>
        <v>53.267690482745408</v>
      </c>
      <c r="J115" s="95"/>
      <c r="K115" s="21">
        <v>11499980</v>
      </c>
      <c r="L115" s="95"/>
      <c r="M115" s="20">
        <f t="shared" si="4"/>
        <v>125.79420033034708</v>
      </c>
      <c r="N115" s="95"/>
      <c r="O115" s="20">
        <f>IF(M$195,M115/M$195*100,0)</f>
        <v>94.794417794707584</v>
      </c>
      <c r="P115" s="95"/>
      <c r="Q115" s="21">
        <v>1778079</v>
      </c>
      <c r="R115" s="95"/>
      <c r="S115" s="21">
        <v>1726299</v>
      </c>
      <c r="T115" s="95"/>
      <c r="U115" s="21">
        <v>0</v>
      </c>
      <c r="V115" s="95"/>
      <c r="W115" s="21">
        <v>0</v>
      </c>
      <c r="X115" s="95"/>
      <c r="Y115" s="21">
        <v>0</v>
      </c>
      <c r="Z115" s="95"/>
      <c r="AA115" s="21">
        <v>0</v>
      </c>
      <c r="AB115" s="95"/>
      <c r="AC115" s="95"/>
      <c r="AD115" s="21">
        <v>0</v>
      </c>
      <c r="AE115" s="95"/>
      <c r="AF115" s="21">
        <v>276890</v>
      </c>
      <c r="AG115" s="95"/>
      <c r="AH115" s="20">
        <f t="shared" si="5"/>
        <v>3.0288014526520746</v>
      </c>
      <c r="AI115" s="95"/>
      <c r="AJ115" s="22">
        <f>IF(AH$195,AH115/AH$195*100,0)</f>
        <v>39.834852137395075</v>
      </c>
      <c r="AK115" s="95"/>
      <c r="AL115" s="21">
        <f>(E115+K115+AF115)</f>
        <v>12124081</v>
      </c>
      <c r="AM115" s="95"/>
      <c r="AN115" s="21">
        <v>552074</v>
      </c>
      <c r="AO115" s="95"/>
      <c r="AP115" s="22">
        <f>IF($AL115,AN115/$AL115*100,0)</f>
        <v>4.5535327584828904</v>
      </c>
      <c r="AQ115" s="95"/>
      <c r="AR115" s="21">
        <v>0</v>
      </c>
      <c r="AS115" s="95"/>
      <c r="AT115" s="22">
        <f>IF($AL115,AR115/$AL115*100,0)</f>
        <v>0</v>
      </c>
      <c r="AU115" s="95"/>
      <c r="AV115" s="21">
        <v>0</v>
      </c>
      <c r="AW115" s="95"/>
      <c r="AX115" s="22">
        <f>IF($AL115,AV115/$AL115*100,0)</f>
        <v>0</v>
      </c>
      <c r="AY115" s="95"/>
      <c r="AZ115" s="21">
        <v>0</v>
      </c>
      <c r="BA115" s="95"/>
      <c r="BB115" s="83">
        <v>34</v>
      </c>
      <c r="BC115" s="95"/>
      <c r="BD115" s="28">
        <v>91419</v>
      </c>
      <c r="BE115" s="95"/>
      <c r="BF115" s="28">
        <f>IF(E115,BD115,0)</f>
        <v>91419</v>
      </c>
      <c r="BG115" s="95"/>
      <c r="BH115" s="28">
        <f>IF(K115,BD115,0)</f>
        <v>91419</v>
      </c>
      <c r="BI115" s="95"/>
      <c r="BJ115" s="28">
        <f>IF(AF115,BD115,0)</f>
        <v>91419</v>
      </c>
    </row>
    <row r="116" spans="1:62" ht="11.25" x14ac:dyDescent="0.25">
      <c r="A116" s="83">
        <v>35</v>
      </c>
      <c r="B116" s="95"/>
      <c r="C116" s="83" t="s">
        <v>155</v>
      </c>
      <c r="D116" s="95"/>
      <c r="E116" s="21">
        <v>134913</v>
      </c>
      <c r="F116" s="95"/>
      <c r="G116" s="20">
        <f t="shared" si="3"/>
        <v>8.0367546315601359</v>
      </c>
      <c r="H116" s="95"/>
      <c r="I116" s="20">
        <f>IF(G$195,G116/G$195*100,0)</f>
        <v>112.71651885239764</v>
      </c>
      <c r="J116" s="95"/>
      <c r="K116" s="21">
        <v>1630445</v>
      </c>
      <c r="L116" s="95"/>
      <c r="M116" s="20">
        <f t="shared" si="4"/>
        <v>97.125454220527786</v>
      </c>
      <c r="N116" s="95"/>
      <c r="O116" s="20">
        <f>IF(M$195,M116/M$195*100,0)</f>
        <v>73.190583204179205</v>
      </c>
      <c r="P116" s="95"/>
      <c r="Q116" s="21">
        <v>347715</v>
      </c>
      <c r="R116" s="95"/>
      <c r="S116" s="21">
        <v>549381</v>
      </c>
      <c r="T116" s="95"/>
      <c r="U116" s="21">
        <v>0</v>
      </c>
      <c r="V116" s="95"/>
      <c r="W116" s="21">
        <v>0</v>
      </c>
      <c r="X116" s="95"/>
      <c r="Y116" s="21">
        <v>0</v>
      </c>
      <c r="Z116" s="95"/>
      <c r="AA116" s="21">
        <v>0</v>
      </c>
      <c r="AB116" s="95"/>
      <c r="AC116" s="95"/>
      <c r="AD116" s="21">
        <v>0</v>
      </c>
      <c r="AE116" s="95"/>
      <c r="AF116" s="21">
        <v>235993</v>
      </c>
      <c r="AG116" s="95"/>
      <c r="AH116" s="20">
        <f t="shared" si="5"/>
        <v>14.058080657651754</v>
      </c>
      <c r="AI116" s="95"/>
      <c r="AJ116" s="22">
        <f>IF(AH$195,AH116/AH$195*100,0)</f>
        <v>184.8921340957439</v>
      </c>
      <c r="AK116" s="95"/>
      <c r="AL116" s="21">
        <f>(E116+K116+AF116)</f>
        <v>2001351</v>
      </c>
      <c r="AM116" s="95"/>
      <c r="AN116" s="21">
        <v>348736</v>
      </c>
      <c r="AO116" s="95"/>
      <c r="AP116" s="22">
        <f>IF($AL116,AN116/$AL116*100,0)</f>
        <v>17.425029392645268</v>
      </c>
      <c r="AQ116" s="95"/>
      <c r="AR116" s="21">
        <v>395506</v>
      </c>
      <c r="AS116" s="95"/>
      <c r="AT116" s="22">
        <f>IF($AL116,AR116/$AL116*100,0)</f>
        <v>19.761950802233091</v>
      </c>
      <c r="AU116" s="95"/>
      <c r="AV116" s="21">
        <v>0</v>
      </c>
      <c r="AW116" s="95"/>
      <c r="AX116" s="22">
        <f>IF($AL116,AV116/$AL116*100,0)</f>
        <v>0</v>
      </c>
      <c r="AY116" s="95"/>
      <c r="AZ116" s="21">
        <v>2683</v>
      </c>
      <c r="BA116" s="95"/>
      <c r="BB116" s="83">
        <v>35</v>
      </c>
      <c r="BC116" s="95"/>
      <c r="BD116" s="28">
        <v>16787</v>
      </c>
      <c r="BE116" s="95"/>
      <c r="BF116" s="28">
        <f>IF(E116,BD116,0)</f>
        <v>16787</v>
      </c>
      <c r="BG116" s="95"/>
      <c r="BH116" s="28">
        <f>IF(K116,BD116,0)</f>
        <v>16787</v>
      </c>
      <c r="BI116" s="95"/>
      <c r="BJ116" s="28">
        <f>IF(AF116,BD116,0)</f>
        <v>16787</v>
      </c>
    </row>
    <row r="117" spans="1:62" ht="11.25" x14ac:dyDescent="0.25">
      <c r="A117" s="83">
        <v>36</v>
      </c>
      <c r="B117" s="95"/>
      <c r="C117" s="83" t="s">
        <v>156</v>
      </c>
      <c r="D117" s="95"/>
      <c r="E117" s="21">
        <v>174099</v>
      </c>
      <c r="F117" s="95"/>
      <c r="G117" s="20">
        <f t="shared" si="3"/>
        <v>4.4974038387021773</v>
      </c>
      <c r="H117" s="95"/>
      <c r="I117" s="20">
        <f>IF(G$195,G117/G$195*100,0)</f>
        <v>63.076668109439503</v>
      </c>
      <c r="J117" s="95"/>
      <c r="K117" s="21">
        <v>6639696</v>
      </c>
      <c r="L117" s="95"/>
      <c r="M117" s="20">
        <f t="shared" si="4"/>
        <v>171.51961974632533</v>
      </c>
      <c r="N117" s="95"/>
      <c r="O117" s="20">
        <f>IF(M$195,M117/M$195*100,0)</f>
        <v>129.251606604475</v>
      </c>
      <c r="P117" s="95"/>
      <c r="Q117" s="21">
        <v>585511</v>
      </c>
      <c r="R117" s="95"/>
      <c r="S117" s="21">
        <v>766760</v>
      </c>
      <c r="T117" s="95"/>
      <c r="U117" s="21">
        <v>0</v>
      </c>
      <c r="V117" s="95"/>
      <c r="W117" s="21">
        <v>0</v>
      </c>
      <c r="X117" s="95"/>
      <c r="Y117" s="21">
        <v>0</v>
      </c>
      <c r="Z117" s="95"/>
      <c r="AA117" s="21">
        <v>0</v>
      </c>
      <c r="AB117" s="95"/>
      <c r="AC117" s="95"/>
      <c r="AD117" s="21">
        <v>0</v>
      </c>
      <c r="AE117" s="95"/>
      <c r="AF117" s="21">
        <v>357434</v>
      </c>
      <c r="AG117" s="95"/>
      <c r="AH117" s="20">
        <f t="shared" si="5"/>
        <v>9.2333961922967625</v>
      </c>
      <c r="AI117" s="95"/>
      <c r="AJ117" s="22">
        <f>IF(AH$195,AH117/AH$195*100,0)</f>
        <v>121.43779570762756</v>
      </c>
      <c r="AK117" s="95"/>
      <c r="AL117" s="21">
        <f>(E117+K117+AF117)</f>
        <v>7171229</v>
      </c>
      <c r="AM117" s="95"/>
      <c r="AN117" s="21">
        <v>381694</v>
      </c>
      <c r="AO117" s="95"/>
      <c r="AP117" s="22">
        <f>IF($AL117,AN117/$AL117*100,0)</f>
        <v>5.3225744150688818</v>
      </c>
      <c r="AQ117" s="95"/>
      <c r="AR117" s="21">
        <v>0</v>
      </c>
      <c r="AS117" s="95"/>
      <c r="AT117" s="22">
        <f>IF($AL117,AR117/$AL117*100,0)</f>
        <v>0</v>
      </c>
      <c r="AU117" s="95"/>
      <c r="AV117" s="21">
        <v>0</v>
      </c>
      <c r="AW117" s="95"/>
      <c r="AX117" s="22">
        <f>IF($AL117,AV117/$AL117*100,0)</f>
        <v>0</v>
      </c>
      <c r="AY117" s="95"/>
      <c r="AZ117" s="21">
        <v>64934</v>
      </c>
      <c r="BA117" s="95"/>
      <c r="BB117" s="83">
        <v>36</v>
      </c>
      <c r="BC117" s="95"/>
      <c r="BD117" s="28">
        <v>38711</v>
      </c>
      <c r="BE117" s="95"/>
      <c r="BF117" s="28">
        <f>IF(E117,BD117,0)</f>
        <v>38711</v>
      </c>
      <c r="BG117" s="95"/>
      <c r="BH117" s="28">
        <f>IF(K117,BD117,0)</f>
        <v>38711</v>
      </c>
      <c r="BI117" s="95"/>
      <c r="BJ117" s="28">
        <f>IF(AF117,BD117,0)</f>
        <v>38711</v>
      </c>
    </row>
    <row r="118" spans="1:62" ht="11.25" x14ac:dyDescent="0.25">
      <c r="A118" s="83">
        <v>37</v>
      </c>
      <c r="B118" s="95"/>
      <c r="C118" s="83" t="s">
        <v>157</v>
      </c>
      <c r="D118" s="95"/>
      <c r="E118" s="21">
        <v>259108</v>
      </c>
      <c r="F118" s="95"/>
      <c r="G118" s="20">
        <f t="shared" si="3"/>
        <v>10.478747927366847</v>
      </c>
      <c r="H118" s="95"/>
      <c r="I118" s="20">
        <f>IF(G$195,G118/G$195*100,0)</f>
        <v>146.9657893580958</v>
      </c>
      <c r="J118" s="95"/>
      <c r="K118" s="21">
        <v>5518344</v>
      </c>
      <c r="L118" s="95"/>
      <c r="M118" s="20">
        <f t="shared" si="4"/>
        <v>223.17078497189308</v>
      </c>
      <c r="N118" s="95"/>
      <c r="O118" s="20">
        <f>IF(M$195,M118/M$195*100,0)</f>
        <v>168.17424471591386</v>
      </c>
      <c r="P118" s="95"/>
      <c r="Q118" s="21">
        <v>530406</v>
      </c>
      <c r="R118" s="95"/>
      <c r="S118" s="21">
        <v>650309</v>
      </c>
      <c r="T118" s="95"/>
      <c r="U118" s="21">
        <v>19041</v>
      </c>
      <c r="V118" s="95"/>
      <c r="W118" s="21">
        <v>0</v>
      </c>
      <c r="X118" s="95"/>
      <c r="Y118" s="21">
        <v>137</v>
      </c>
      <c r="Z118" s="95"/>
      <c r="AA118" s="21">
        <v>0</v>
      </c>
      <c r="AB118" s="95"/>
      <c r="AC118" s="95"/>
      <c r="AD118" s="21">
        <v>51952</v>
      </c>
      <c r="AE118" s="95"/>
      <c r="AF118" s="21">
        <v>254519</v>
      </c>
      <c r="AG118" s="95"/>
      <c r="AH118" s="20">
        <f t="shared" si="5"/>
        <v>10.293161321632224</v>
      </c>
      <c r="AI118" s="95"/>
      <c r="AJ118" s="22">
        <f>IF(AH$195,AH118/AH$195*100,0)</f>
        <v>135.37584608411584</v>
      </c>
      <c r="AK118" s="95"/>
      <c r="AL118" s="21">
        <f>(E118+K118+AF118)</f>
        <v>6031971</v>
      </c>
      <c r="AM118" s="95"/>
      <c r="AN118" s="21">
        <v>732803</v>
      </c>
      <c r="AO118" s="95"/>
      <c r="AP118" s="22">
        <f>IF($AL118,AN118/$AL118*100,0)</f>
        <v>12.148649255773943</v>
      </c>
      <c r="AQ118" s="95"/>
      <c r="AR118" s="21">
        <v>414348</v>
      </c>
      <c r="AS118" s="95"/>
      <c r="AT118" s="22">
        <f>IF($AL118,AR118/$AL118*100,0)</f>
        <v>6.8691974812213115</v>
      </c>
      <c r="AU118" s="95"/>
      <c r="AV118" s="21">
        <v>0</v>
      </c>
      <c r="AW118" s="95"/>
      <c r="AX118" s="22">
        <f>IF($AL118,AV118/$AL118*100,0)</f>
        <v>0</v>
      </c>
      <c r="AY118" s="95"/>
      <c r="AZ118" s="21">
        <v>0</v>
      </c>
      <c r="BA118" s="95"/>
      <c r="BB118" s="83">
        <v>37</v>
      </c>
      <c r="BC118" s="95"/>
      <c r="BD118" s="28">
        <v>24727</v>
      </c>
      <c r="BE118" s="95"/>
      <c r="BF118" s="28">
        <f>IF(E118,BD118,0)</f>
        <v>24727</v>
      </c>
      <c r="BG118" s="95"/>
      <c r="BH118" s="28">
        <f>IF(K118,BD118,0)</f>
        <v>24727</v>
      </c>
      <c r="BI118" s="95"/>
      <c r="BJ118" s="28">
        <f>IF(AF118,BD118,0)</f>
        <v>24727</v>
      </c>
    </row>
    <row r="119" spans="1:62" ht="11.25" x14ac:dyDescent="0.25">
      <c r="A119" s="83">
        <v>38</v>
      </c>
      <c r="B119" s="95"/>
      <c r="C119" s="83" t="s">
        <v>158</v>
      </c>
      <c r="D119" s="95"/>
      <c r="E119" s="21">
        <v>67593</v>
      </c>
      <c r="F119" s="95"/>
      <c r="G119" s="20">
        <f t="shared" si="3"/>
        <v>4.4083349638035614</v>
      </c>
      <c r="H119" s="95"/>
      <c r="I119" s="20">
        <f>IF(G$195,G119/G$195*100,0)</f>
        <v>61.827465666795966</v>
      </c>
      <c r="J119" s="95"/>
      <c r="K119" s="21">
        <v>1894260</v>
      </c>
      <c r="L119" s="95"/>
      <c r="M119" s="20">
        <f t="shared" si="4"/>
        <v>123.54138133437684</v>
      </c>
      <c r="N119" s="95"/>
      <c r="O119" s="20">
        <f>IF(M$195,M119/M$195*100,0)</f>
        <v>93.096766674393265</v>
      </c>
      <c r="P119" s="95"/>
      <c r="Q119" s="21">
        <v>267376</v>
      </c>
      <c r="R119" s="95"/>
      <c r="S119" s="21">
        <v>306969</v>
      </c>
      <c r="T119" s="95"/>
      <c r="U119" s="21">
        <v>0</v>
      </c>
      <c r="V119" s="95"/>
      <c r="W119" s="21">
        <v>0</v>
      </c>
      <c r="X119" s="95"/>
      <c r="Y119" s="21">
        <v>0</v>
      </c>
      <c r="Z119" s="95"/>
      <c r="AA119" s="21">
        <v>0</v>
      </c>
      <c r="AB119" s="95"/>
      <c r="AC119" s="95"/>
      <c r="AD119" s="21">
        <v>0</v>
      </c>
      <c r="AE119" s="95"/>
      <c r="AF119" s="21">
        <v>192340</v>
      </c>
      <c r="AG119" s="95"/>
      <c r="AH119" s="20">
        <f t="shared" si="5"/>
        <v>12.544185743168329</v>
      </c>
      <c r="AI119" s="95"/>
      <c r="AJ119" s="22">
        <f>IF(AH$195,AH119/AH$195*100,0)</f>
        <v>164.98136047365759</v>
      </c>
      <c r="AK119" s="95"/>
      <c r="AL119" s="21">
        <f>(E119+K119+AF119)</f>
        <v>2154193</v>
      </c>
      <c r="AM119" s="95"/>
      <c r="AN119" s="21">
        <v>274235</v>
      </c>
      <c r="AO119" s="95"/>
      <c r="AP119" s="22">
        <f>IF($AL119,AN119/$AL119*100,0)</f>
        <v>12.730289254491126</v>
      </c>
      <c r="AQ119" s="95"/>
      <c r="AR119" s="21">
        <v>0</v>
      </c>
      <c r="AS119" s="95"/>
      <c r="AT119" s="22">
        <f>IF($AL119,AR119/$AL119*100,0)</f>
        <v>0</v>
      </c>
      <c r="AU119" s="95"/>
      <c r="AV119" s="21">
        <v>0</v>
      </c>
      <c r="AW119" s="95"/>
      <c r="AX119" s="22">
        <f>IF($AL119,AV119/$AL119*100,0)</f>
        <v>0</v>
      </c>
      <c r="AY119" s="95"/>
      <c r="AZ119" s="21">
        <v>43149</v>
      </c>
      <c r="BA119" s="95"/>
      <c r="BB119" s="83">
        <v>38</v>
      </c>
      <c r="BC119" s="95"/>
      <c r="BD119" s="28">
        <v>15333</v>
      </c>
      <c r="BE119" s="95"/>
      <c r="BF119" s="28">
        <f>IF(E119,BD119,0)</f>
        <v>15333</v>
      </c>
      <c r="BG119" s="95"/>
      <c r="BH119" s="28">
        <f>IF(K119,BD119,0)</f>
        <v>15333</v>
      </c>
      <c r="BI119" s="95"/>
      <c r="BJ119" s="28">
        <f>IF(AF119,BD119,0)</f>
        <v>15333</v>
      </c>
    </row>
    <row r="120" spans="1:62" ht="11.25" x14ac:dyDescent="0.25">
      <c r="A120" s="83">
        <v>39</v>
      </c>
      <c r="B120" s="95"/>
      <c r="C120" s="83" t="s">
        <v>159</v>
      </c>
      <c r="D120" s="95"/>
      <c r="E120" s="21">
        <v>517613</v>
      </c>
      <c r="F120" s="95"/>
      <c r="G120" s="20">
        <f t="shared" si="3"/>
        <v>25.185529388867263</v>
      </c>
      <c r="H120" s="95"/>
      <c r="I120" s="20">
        <f>IF(G$195,G120/G$195*100,0)</f>
        <v>353.2302936088002</v>
      </c>
      <c r="J120" s="95"/>
      <c r="K120" s="21">
        <v>1736311</v>
      </c>
      <c r="L120" s="95"/>
      <c r="M120" s="20">
        <f t="shared" si="4"/>
        <v>84.483797197353056</v>
      </c>
      <c r="N120" s="95"/>
      <c r="O120" s="20">
        <f>IF(M$195,M120/M$195*100,0)</f>
        <v>63.664241653255345</v>
      </c>
      <c r="P120" s="95"/>
      <c r="Q120" s="21">
        <v>288091</v>
      </c>
      <c r="R120" s="95"/>
      <c r="S120" s="21">
        <v>433901</v>
      </c>
      <c r="T120" s="95"/>
      <c r="U120" s="21">
        <v>0</v>
      </c>
      <c r="V120" s="95"/>
      <c r="W120" s="21">
        <v>0</v>
      </c>
      <c r="X120" s="95"/>
      <c r="Y120" s="21">
        <v>0</v>
      </c>
      <c r="Z120" s="95"/>
      <c r="AA120" s="21">
        <v>0</v>
      </c>
      <c r="AB120" s="95"/>
      <c r="AC120" s="95"/>
      <c r="AD120" s="21">
        <v>0</v>
      </c>
      <c r="AE120" s="95"/>
      <c r="AF120" s="21">
        <v>233054</v>
      </c>
      <c r="AG120" s="95"/>
      <c r="AH120" s="20">
        <f t="shared" si="5"/>
        <v>11.339723627870766</v>
      </c>
      <c r="AI120" s="95"/>
      <c r="AJ120" s="22">
        <f>IF(AH$195,AH120/AH$195*100,0)</f>
        <v>149.14025268959975</v>
      </c>
      <c r="AK120" s="95"/>
      <c r="AL120" s="21">
        <f>(E120+K120+AF120)</f>
        <v>2486978</v>
      </c>
      <c r="AM120" s="95"/>
      <c r="AN120" s="21">
        <v>285130</v>
      </c>
      <c r="AO120" s="95"/>
      <c r="AP120" s="22">
        <f>IF($AL120,AN120/$AL120*100,0)</f>
        <v>11.464918467312538</v>
      </c>
      <c r="AQ120" s="95"/>
      <c r="AR120" s="21">
        <v>714</v>
      </c>
      <c r="AS120" s="95"/>
      <c r="AT120" s="22">
        <f>IF($AL120,AR120/$AL120*100,0)</f>
        <v>2.8709542263743386E-2</v>
      </c>
      <c r="AU120" s="95"/>
      <c r="AV120" s="21">
        <v>0</v>
      </c>
      <c r="AW120" s="95"/>
      <c r="AX120" s="22">
        <f>IF($AL120,AV120/$AL120*100,0)</f>
        <v>0</v>
      </c>
      <c r="AY120" s="95"/>
      <c r="AZ120" s="21">
        <v>51158</v>
      </c>
      <c r="BA120" s="95"/>
      <c r="BB120" s="83">
        <v>39</v>
      </c>
      <c r="BC120" s="95"/>
      <c r="BD120" s="28">
        <v>20552</v>
      </c>
      <c r="BE120" s="95"/>
      <c r="BF120" s="28">
        <f>IF(E120,BD120,0)</f>
        <v>20552</v>
      </c>
      <c r="BG120" s="95"/>
      <c r="BH120" s="28">
        <f>IF(K120,BD120,0)</f>
        <v>20552</v>
      </c>
      <c r="BI120" s="95"/>
      <c r="BJ120" s="28">
        <f>IF(AF120,BD120,0)</f>
        <v>20552</v>
      </c>
    </row>
    <row r="121" spans="1:62" ht="11.25" x14ac:dyDescent="0.25">
      <c r="A121" s="83">
        <v>40</v>
      </c>
      <c r="B121" s="95"/>
      <c r="C121" s="83" t="s">
        <v>160</v>
      </c>
      <c r="D121" s="95"/>
      <c r="E121" s="30">
        <v>0</v>
      </c>
      <c r="F121" s="95"/>
      <c r="G121" s="20">
        <f t="shared" si="3"/>
        <v>0</v>
      </c>
      <c r="H121" s="95"/>
      <c r="I121" s="20">
        <f>IF(G$195,G121/G$195*100,0)</f>
        <v>0</v>
      </c>
      <c r="J121" s="95"/>
      <c r="K121" s="30">
        <v>0</v>
      </c>
      <c r="L121" s="95"/>
      <c r="M121" s="20">
        <f t="shared" si="4"/>
        <v>0</v>
      </c>
      <c r="N121" s="95"/>
      <c r="O121" s="20">
        <f>IF(M$195,M121/M$195*100,0)</f>
        <v>0</v>
      </c>
      <c r="P121" s="95"/>
      <c r="Q121" s="30">
        <v>0</v>
      </c>
      <c r="R121" s="95"/>
      <c r="S121" s="30">
        <v>0</v>
      </c>
      <c r="T121" s="95"/>
      <c r="U121" s="30">
        <v>0</v>
      </c>
      <c r="V121" s="95"/>
      <c r="W121" s="30">
        <v>0</v>
      </c>
      <c r="X121" s="95"/>
      <c r="Y121" s="30">
        <v>0</v>
      </c>
      <c r="Z121" s="95"/>
      <c r="AA121" s="30">
        <v>0</v>
      </c>
      <c r="AB121" s="95"/>
      <c r="AC121" s="95"/>
      <c r="AD121" s="30">
        <v>0</v>
      </c>
      <c r="AE121" s="95"/>
      <c r="AF121" s="30">
        <v>0</v>
      </c>
      <c r="AG121" s="95"/>
      <c r="AH121" s="20">
        <f t="shared" si="5"/>
        <v>0</v>
      </c>
      <c r="AI121" s="95"/>
      <c r="AJ121" s="22">
        <f>IF(AH$195,AH121/AH$195*100,0)</f>
        <v>0</v>
      </c>
      <c r="AK121" s="95"/>
      <c r="AL121" s="21">
        <f>(E121+K121+AF121)</f>
        <v>0</v>
      </c>
      <c r="AM121" s="95"/>
      <c r="AN121" s="30">
        <v>0</v>
      </c>
      <c r="AO121" s="95"/>
      <c r="AP121" s="22">
        <f>IF($AL121,AN121/$AL121*100,0)</f>
        <v>0</v>
      </c>
      <c r="AQ121" s="95"/>
      <c r="AR121" s="30">
        <v>0</v>
      </c>
      <c r="AS121" s="95"/>
      <c r="AT121" s="22">
        <f>IF($AL121,AR121/$AL121*100,0)</f>
        <v>0</v>
      </c>
      <c r="AU121" s="95"/>
      <c r="AV121" s="30">
        <v>0</v>
      </c>
      <c r="AW121" s="95"/>
      <c r="AX121" s="22">
        <f>IF($AL121,AV121/$AL121*100,0)</f>
        <v>0</v>
      </c>
      <c r="AY121" s="95"/>
      <c r="AZ121" s="30">
        <v>0</v>
      </c>
      <c r="BA121" s="95"/>
      <c r="BB121" s="83">
        <v>40</v>
      </c>
      <c r="BC121" s="95"/>
      <c r="BD121" s="28">
        <v>0</v>
      </c>
      <c r="BE121" s="95"/>
      <c r="BF121" s="28">
        <f>IF(E121,BD121,0)</f>
        <v>0</v>
      </c>
      <c r="BG121" s="95"/>
      <c r="BH121" s="28">
        <f>IF(K121,BD121,0)</f>
        <v>0</v>
      </c>
      <c r="BI121" s="95"/>
      <c r="BJ121" s="28">
        <f>IF(AF121,BD121,0)</f>
        <v>0</v>
      </c>
    </row>
    <row r="122" spans="1:62" ht="11.25" x14ac:dyDescent="0.25">
      <c r="A122" s="83">
        <v>41</v>
      </c>
      <c r="B122" s="95"/>
      <c r="C122" s="83" t="s">
        <v>161</v>
      </c>
      <c r="D122" s="95"/>
      <c r="E122" s="21">
        <v>220572</v>
      </c>
      <c r="F122" s="95"/>
      <c r="G122" s="20">
        <f t="shared" si="3"/>
        <v>6.4832167421080475</v>
      </c>
      <c r="H122" s="95"/>
      <c r="I122" s="20">
        <f>IF(G$195,G122/G$195*100,0)</f>
        <v>90.927949855070011</v>
      </c>
      <c r="J122" s="95"/>
      <c r="K122" s="21">
        <v>2302758</v>
      </c>
      <c r="L122" s="95"/>
      <c r="M122" s="20">
        <f t="shared" si="4"/>
        <v>67.684380694844506</v>
      </c>
      <c r="N122" s="95"/>
      <c r="O122" s="20">
        <f>IF(M$195,M122/M$195*100,0)</f>
        <v>51.004747793728654</v>
      </c>
      <c r="P122" s="95"/>
      <c r="Q122" s="21">
        <v>425648</v>
      </c>
      <c r="R122" s="95"/>
      <c r="S122" s="21">
        <v>502124</v>
      </c>
      <c r="T122" s="95"/>
      <c r="U122" s="21">
        <v>0</v>
      </c>
      <c r="V122" s="95"/>
      <c r="W122" s="21">
        <v>0</v>
      </c>
      <c r="X122" s="95"/>
      <c r="Y122" s="21">
        <v>0</v>
      </c>
      <c r="Z122" s="95"/>
      <c r="AA122" s="21">
        <v>0</v>
      </c>
      <c r="AB122" s="95"/>
      <c r="AC122" s="95"/>
      <c r="AD122" s="21">
        <v>0</v>
      </c>
      <c r="AE122" s="95"/>
      <c r="AF122" s="21">
        <v>318785</v>
      </c>
      <c r="AG122" s="95"/>
      <c r="AH122" s="20">
        <f t="shared" si="5"/>
        <v>9.3699664922697075</v>
      </c>
      <c r="AI122" s="95"/>
      <c r="AJ122" s="22">
        <f>IF(AH$195,AH122/AH$195*100,0)</f>
        <v>123.23397079233584</v>
      </c>
      <c r="AK122" s="95"/>
      <c r="AL122" s="21">
        <f>(E122+K122+AF122)</f>
        <v>2842115</v>
      </c>
      <c r="AM122" s="95"/>
      <c r="AN122" s="21">
        <v>369105</v>
      </c>
      <c r="AO122" s="95"/>
      <c r="AP122" s="22">
        <f>IF($AL122,AN122/$AL122*100,0)</f>
        <v>12.986983285335041</v>
      </c>
      <c r="AQ122" s="95"/>
      <c r="AR122" s="21">
        <v>64629</v>
      </c>
      <c r="AS122" s="95"/>
      <c r="AT122" s="22">
        <f>IF($AL122,AR122/$AL122*100,0)</f>
        <v>2.273975542861566</v>
      </c>
      <c r="AU122" s="95"/>
      <c r="AV122" s="21">
        <v>0</v>
      </c>
      <c r="AW122" s="95"/>
      <c r="AX122" s="22">
        <f>IF($AL122,AV122/$AL122*100,0)</f>
        <v>0</v>
      </c>
      <c r="AY122" s="95"/>
      <c r="AZ122" s="21">
        <v>8002</v>
      </c>
      <c r="BA122" s="95"/>
      <c r="BB122" s="83">
        <v>41</v>
      </c>
      <c r="BC122" s="95"/>
      <c r="BD122" s="28">
        <v>34022</v>
      </c>
      <c r="BE122" s="95"/>
      <c r="BF122" s="28">
        <f>IF(E122,BD122,0)</f>
        <v>34022</v>
      </c>
      <c r="BG122" s="95"/>
      <c r="BH122" s="28">
        <f>IF(K122,BD122,0)</f>
        <v>34022</v>
      </c>
      <c r="BI122" s="95"/>
      <c r="BJ122" s="28">
        <f>IF(AF122,BD122,0)</f>
        <v>34022</v>
      </c>
    </row>
    <row r="123" spans="1:62" ht="11.25" x14ac:dyDescent="0.25">
      <c r="A123" s="83">
        <v>42</v>
      </c>
      <c r="B123" s="95"/>
      <c r="C123" s="83" t="s">
        <v>162</v>
      </c>
      <c r="D123" s="95"/>
      <c r="E123" s="21">
        <v>656478</v>
      </c>
      <c r="F123" s="95"/>
      <c r="G123" s="20">
        <f t="shared" si="3"/>
        <v>5.9691213777175642</v>
      </c>
      <c r="H123" s="95"/>
      <c r="I123" s="20">
        <f>IF(G$195,G123/G$195*100,0)</f>
        <v>83.717696153321597</v>
      </c>
      <c r="J123" s="95"/>
      <c r="K123" s="21">
        <v>11286106</v>
      </c>
      <c r="L123" s="95"/>
      <c r="M123" s="20">
        <f t="shared" si="4"/>
        <v>102.62055483319543</v>
      </c>
      <c r="N123" s="95"/>
      <c r="O123" s="20">
        <f>IF(M$195,M123/M$195*100,0)</f>
        <v>77.331512292588897</v>
      </c>
      <c r="P123" s="95"/>
      <c r="Q123" s="21">
        <v>1850341</v>
      </c>
      <c r="R123" s="95"/>
      <c r="S123" s="21">
        <v>1408648</v>
      </c>
      <c r="T123" s="95"/>
      <c r="U123" s="21">
        <v>0</v>
      </c>
      <c r="V123" s="95"/>
      <c r="W123" s="21">
        <v>0</v>
      </c>
      <c r="X123" s="95"/>
      <c r="Y123" s="21">
        <v>0</v>
      </c>
      <c r="Z123" s="95"/>
      <c r="AA123" s="21">
        <v>0</v>
      </c>
      <c r="AB123" s="95"/>
      <c r="AC123" s="95"/>
      <c r="AD123" s="21">
        <v>0</v>
      </c>
      <c r="AE123" s="95"/>
      <c r="AF123" s="21">
        <v>913073</v>
      </c>
      <c r="AG123" s="95"/>
      <c r="AH123" s="20">
        <f t="shared" si="5"/>
        <v>8.3022486110984826</v>
      </c>
      <c r="AI123" s="95"/>
      <c r="AJ123" s="22">
        <f>IF(AH$195,AH123/AH$195*100,0)</f>
        <v>109.191325678155</v>
      </c>
      <c r="AK123" s="95"/>
      <c r="AL123" s="21">
        <f>(E123+K123+AF123)</f>
        <v>12855657</v>
      </c>
      <c r="AM123" s="95"/>
      <c r="AN123" s="21">
        <v>624604</v>
      </c>
      <c r="AO123" s="95"/>
      <c r="AP123" s="22">
        <f>IF($AL123,AN123/$AL123*100,0)</f>
        <v>4.8585926024628687</v>
      </c>
      <c r="AQ123" s="95"/>
      <c r="AR123" s="21">
        <v>0</v>
      </c>
      <c r="AS123" s="95"/>
      <c r="AT123" s="22">
        <f>IF($AL123,AR123/$AL123*100,0)</f>
        <v>0</v>
      </c>
      <c r="AU123" s="95"/>
      <c r="AV123" s="21">
        <v>0</v>
      </c>
      <c r="AW123" s="95"/>
      <c r="AX123" s="22">
        <f>IF($AL123,AV123/$AL123*100,0)</f>
        <v>0</v>
      </c>
      <c r="AY123" s="95"/>
      <c r="AZ123" s="21">
        <v>0</v>
      </c>
      <c r="BA123" s="95"/>
      <c r="BB123" s="83">
        <v>42</v>
      </c>
      <c r="BC123" s="95"/>
      <c r="BD123" s="28">
        <v>109979</v>
      </c>
      <c r="BE123" s="95"/>
      <c r="BF123" s="28">
        <f>IF(E123,BD123,0)</f>
        <v>109979</v>
      </c>
      <c r="BG123" s="95"/>
      <c r="BH123" s="28">
        <f>IF(K123,BD123,0)</f>
        <v>109979</v>
      </c>
      <c r="BI123" s="95"/>
      <c r="BJ123" s="28">
        <f>IF(AF123,BD123,0)</f>
        <v>109979</v>
      </c>
    </row>
    <row r="124" spans="1:62" ht="11.25" x14ac:dyDescent="0.25">
      <c r="A124" s="83">
        <v>43</v>
      </c>
      <c r="B124" s="95"/>
      <c r="C124" s="83" t="s">
        <v>163</v>
      </c>
      <c r="D124" s="95"/>
      <c r="E124" s="21">
        <v>1266730</v>
      </c>
      <c r="F124" s="95"/>
      <c r="G124" s="20">
        <f t="shared" si="3"/>
        <v>3.7881927934232285</v>
      </c>
      <c r="H124" s="95"/>
      <c r="I124" s="20">
        <f>IF(G$195,G124/G$195*100,0)</f>
        <v>53.129891852069186</v>
      </c>
      <c r="J124" s="95"/>
      <c r="K124" s="21">
        <v>40527349</v>
      </c>
      <c r="L124" s="95"/>
      <c r="M124" s="20">
        <f t="shared" si="4"/>
        <v>121.19821226176698</v>
      </c>
      <c r="N124" s="95"/>
      <c r="O124" s="20">
        <f>IF(M$195,M124/M$195*100,0)</f>
        <v>91.331030675044246</v>
      </c>
      <c r="P124" s="95"/>
      <c r="Q124" s="21">
        <v>0</v>
      </c>
      <c r="R124" s="95"/>
      <c r="S124" s="21">
        <v>0</v>
      </c>
      <c r="T124" s="95"/>
      <c r="U124" s="21">
        <v>0</v>
      </c>
      <c r="V124" s="95"/>
      <c r="W124" s="21">
        <v>0</v>
      </c>
      <c r="X124" s="95"/>
      <c r="Y124" s="21">
        <v>0</v>
      </c>
      <c r="Z124" s="95"/>
      <c r="AA124" s="21">
        <v>0</v>
      </c>
      <c r="AB124" s="95"/>
      <c r="AC124" s="95"/>
      <c r="AD124" s="21">
        <v>0</v>
      </c>
      <c r="AE124" s="95"/>
      <c r="AF124" s="21">
        <v>1842114</v>
      </c>
      <c r="AG124" s="95"/>
      <c r="AH124" s="20">
        <f t="shared" si="5"/>
        <v>5.5088953284946571</v>
      </c>
      <c r="AI124" s="95"/>
      <c r="AJ124" s="22">
        <f>IF(AH$195,AH124/AH$195*100,0)</f>
        <v>72.453092182328461</v>
      </c>
      <c r="AK124" s="95"/>
      <c r="AL124" s="21">
        <f>(E124+K124+AF124)</f>
        <v>43636193</v>
      </c>
      <c r="AM124" s="95"/>
      <c r="AN124" s="21">
        <v>1130270</v>
      </c>
      <c r="AO124" s="95"/>
      <c r="AP124" s="22">
        <f>IF($AL124,AN124/$AL124*100,0)</f>
        <v>2.5902122121423377</v>
      </c>
      <c r="AQ124" s="95"/>
      <c r="AR124" s="21">
        <v>0</v>
      </c>
      <c r="AS124" s="95"/>
      <c r="AT124" s="22">
        <f>IF($AL124,AR124/$AL124*100,0)</f>
        <v>0</v>
      </c>
      <c r="AU124" s="95"/>
      <c r="AV124" s="21">
        <v>0</v>
      </c>
      <c r="AW124" s="95"/>
      <c r="AX124" s="22">
        <f>IF($AL124,AV124/$AL124*100,0)</f>
        <v>0</v>
      </c>
      <c r="AY124" s="95"/>
      <c r="AZ124" s="21">
        <v>1061712</v>
      </c>
      <c r="BA124" s="95"/>
      <c r="BB124" s="83">
        <v>43</v>
      </c>
      <c r="BC124" s="95"/>
      <c r="BD124" s="28">
        <v>334389</v>
      </c>
      <c r="BE124" s="95"/>
      <c r="BF124" s="28">
        <f>IF(E124,BD124,0)</f>
        <v>334389</v>
      </c>
      <c r="BG124" s="95"/>
      <c r="BH124" s="28">
        <f>IF(K124,BD124,0)</f>
        <v>334389</v>
      </c>
      <c r="BI124" s="95"/>
      <c r="BJ124" s="28">
        <f>IF(AF124,BD124,0)</f>
        <v>334389</v>
      </c>
    </row>
    <row r="125" spans="1:62" ht="11.25" x14ac:dyDescent="0.25">
      <c r="A125" s="83">
        <v>44</v>
      </c>
      <c r="B125" s="95"/>
      <c r="C125" s="83" t="s">
        <v>164</v>
      </c>
      <c r="D125" s="95"/>
      <c r="E125" s="21">
        <v>304923</v>
      </c>
      <c r="F125" s="95"/>
      <c r="G125" s="20">
        <f t="shared" si="3"/>
        <v>5.9849846902724346</v>
      </c>
      <c r="H125" s="95"/>
      <c r="I125" s="20">
        <f>IF(G$195,G125/G$195*100,0)</f>
        <v>83.940181155119575</v>
      </c>
      <c r="J125" s="95"/>
      <c r="K125" s="21">
        <v>2795300</v>
      </c>
      <c r="L125" s="95"/>
      <c r="M125" s="20">
        <f t="shared" si="4"/>
        <v>54.865745465965297</v>
      </c>
      <c r="N125" s="95"/>
      <c r="O125" s="20">
        <f>IF(M$195,M125/M$195*100,0)</f>
        <v>41.345041223367879</v>
      </c>
      <c r="P125" s="95"/>
      <c r="Q125" s="21">
        <v>574078</v>
      </c>
      <c r="R125" s="95"/>
      <c r="S125" s="21">
        <v>550819</v>
      </c>
      <c r="T125" s="95"/>
      <c r="U125" s="21">
        <v>0</v>
      </c>
      <c r="V125" s="95"/>
      <c r="W125" s="21">
        <v>0</v>
      </c>
      <c r="X125" s="95"/>
      <c r="Y125" s="21">
        <v>0</v>
      </c>
      <c r="Z125" s="95"/>
      <c r="AA125" s="21">
        <v>0</v>
      </c>
      <c r="AB125" s="95"/>
      <c r="AC125" s="95"/>
      <c r="AD125" s="21">
        <v>0</v>
      </c>
      <c r="AE125" s="95"/>
      <c r="AF125" s="21">
        <v>342069</v>
      </c>
      <c r="AG125" s="95"/>
      <c r="AH125" s="20">
        <f t="shared" si="5"/>
        <v>6.7140810237889612</v>
      </c>
      <c r="AI125" s="95"/>
      <c r="AJ125" s="22">
        <f>IF(AH$195,AH125/AH$195*100,0)</f>
        <v>88.303716503746173</v>
      </c>
      <c r="AK125" s="95"/>
      <c r="AL125" s="21">
        <f>(E125+K125+AF125)</f>
        <v>3442292</v>
      </c>
      <c r="AM125" s="95"/>
      <c r="AN125" s="21">
        <v>487588</v>
      </c>
      <c r="AO125" s="95"/>
      <c r="AP125" s="22">
        <f>IF($AL125,AN125/$AL125*100,0)</f>
        <v>14.164632169496372</v>
      </c>
      <c r="AQ125" s="95"/>
      <c r="AR125" s="21">
        <v>3884</v>
      </c>
      <c r="AS125" s="95"/>
      <c r="AT125" s="22">
        <f>IF($AL125,AR125/$AL125*100,0)</f>
        <v>0.11283179927792297</v>
      </c>
      <c r="AU125" s="95"/>
      <c r="AV125" s="21">
        <v>177660</v>
      </c>
      <c r="AW125" s="95"/>
      <c r="AX125" s="22">
        <f>IF($AL125,AV125/$AL125*100,0)</f>
        <v>5.161096153376878</v>
      </c>
      <c r="AY125" s="95"/>
      <c r="AZ125" s="21">
        <v>21604</v>
      </c>
      <c r="BA125" s="95"/>
      <c r="BB125" s="83">
        <v>44</v>
      </c>
      <c r="BC125" s="95"/>
      <c r="BD125" s="28">
        <v>50948</v>
      </c>
      <c r="BE125" s="95"/>
      <c r="BF125" s="28">
        <f>IF(E125,BD125,0)</f>
        <v>50948</v>
      </c>
      <c r="BG125" s="95"/>
      <c r="BH125" s="28">
        <f>IF(K125,BD125,0)</f>
        <v>50948</v>
      </c>
      <c r="BI125" s="95"/>
      <c r="BJ125" s="28">
        <f>IF(AF125,BD125,0)</f>
        <v>50948</v>
      </c>
    </row>
    <row r="126" spans="1:62" ht="11.25" x14ac:dyDescent="0.25">
      <c r="A126" s="83">
        <v>45</v>
      </c>
      <c r="B126" s="95"/>
      <c r="C126" s="83" t="s">
        <v>165</v>
      </c>
      <c r="D126" s="95"/>
      <c r="E126" s="21">
        <v>35455</v>
      </c>
      <c r="F126" s="95"/>
      <c r="G126" s="20">
        <f t="shared" si="3"/>
        <v>15.884856630824373</v>
      </c>
      <c r="H126" s="95"/>
      <c r="I126" s="20">
        <f>IF(G$195,G126/G$195*100,0)</f>
        <v>222.7871602381334</v>
      </c>
      <c r="J126" s="95"/>
      <c r="K126" s="21">
        <v>720025</v>
      </c>
      <c r="L126" s="95"/>
      <c r="M126" s="20">
        <f t="shared" si="4"/>
        <v>322.59184587813621</v>
      </c>
      <c r="N126" s="95"/>
      <c r="O126" s="20">
        <f>IF(M$195,M126/M$195*100,0)</f>
        <v>243.09472245168959</v>
      </c>
      <c r="P126" s="95"/>
      <c r="Q126" s="21">
        <v>182480</v>
      </c>
      <c r="R126" s="95"/>
      <c r="S126" s="21">
        <v>190015</v>
      </c>
      <c r="T126" s="95"/>
      <c r="U126" s="21">
        <v>0</v>
      </c>
      <c r="V126" s="95"/>
      <c r="W126" s="21">
        <v>0</v>
      </c>
      <c r="X126" s="95"/>
      <c r="Y126" s="21">
        <v>0</v>
      </c>
      <c r="Z126" s="95"/>
      <c r="AA126" s="21">
        <v>0</v>
      </c>
      <c r="AB126" s="95"/>
      <c r="AC126" s="95"/>
      <c r="AD126" s="21">
        <v>0</v>
      </c>
      <c r="AE126" s="95"/>
      <c r="AF126" s="21">
        <v>153457</v>
      </c>
      <c r="AG126" s="95"/>
      <c r="AH126" s="20">
        <f t="shared" si="5"/>
        <v>68.753136200716852</v>
      </c>
      <c r="AI126" s="95"/>
      <c r="AJ126" s="22">
        <f>IF(AH$195,AH126/AH$195*100,0)</f>
        <v>904.24250560881808</v>
      </c>
      <c r="AK126" s="95"/>
      <c r="AL126" s="21">
        <f>(E126+K126+AF126)</f>
        <v>908937</v>
      </c>
      <c r="AM126" s="95"/>
      <c r="AN126" s="21">
        <v>237011</v>
      </c>
      <c r="AO126" s="95"/>
      <c r="AP126" s="22">
        <f>IF($AL126,AN126/$AL126*100,0)</f>
        <v>26.07562460324533</v>
      </c>
      <c r="AQ126" s="95"/>
      <c r="AR126" s="21">
        <v>22607</v>
      </c>
      <c r="AS126" s="95"/>
      <c r="AT126" s="22">
        <f>IF($AL126,AR126/$AL126*100,0)</f>
        <v>2.4871910814500895</v>
      </c>
      <c r="AU126" s="95"/>
      <c r="AV126" s="21">
        <v>0</v>
      </c>
      <c r="AW126" s="95"/>
      <c r="AX126" s="22">
        <f>IF($AL126,AV126/$AL126*100,0)</f>
        <v>0</v>
      </c>
      <c r="AY126" s="95"/>
      <c r="AZ126" s="21">
        <v>46</v>
      </c>
      <c r="BA126" s="95"/>
      <c r="BB126" s="83">
        <v>45</v>
      </c>
      <c r="BC126" s="95"/>
      <c r="BD126" s="28">
        <v>2232</v>
      </c>
      <c r="BE126" s="95"/>
      <c r="BF126" s="28">
        <f>IF(E126,BD126,0)</f>
        <v>2232</v>
      </c>
      <c r="BG126" s="95"/>
      <c r="BH126" s="28">
        <f>IF(K126,BD126,0)</f>
        <v>2232</v>
      </c>
      <c r="BI126" s="95"/>
      <c r="BJ126" s="28">
        <f>IF(AF126,BD126,0)</f>
        <v>2232</v>
      </c>
    </row>
    <row r="127" spans="1:62" ht="11.25" x14ac:dyDescent="0.25">
      <c r="A127" s="83">
        <v>46</v>
      </c>
      <c r="B127" s="95"/>
      <c r="C127" s="83" t="s">
        <v>166</v>
      </c>
      <c r="D127" s="95"/>
      <c r="E127" s="21">
        <v>359172</v>
      </c>
      <c r="F127" s="95"/>
      <c r="G127" s="20">
        <f t="shared" si="3"/>
        <v>9.3035279490234686</v>
      </c>
      <c r="H127" s="95"/>
      <c r="I127" s="20">
        <f>IF(G$195,G127/G$195*100,0)</f>
        <v>130.48317779192178</v>
      </c>
      <c r="J127" s="95"/>
      <c r="K127" s="21">
        <v>4982643</v>
      </c>
      <c r="L127" s="95"/>
      <c r="M127" s="20">
        <f t="shared" si="4"/>
        <v>129.0639537895664</v>
      </c>
      <c r="N127" s="95"/>
      <c r="O127" s="20">
        <f>IF(M$195,M127/M$195*100,0)</f>
        <v>97.258397649780065</v>
      </c>
      <c r="P127" s="95"/>
      <c r="Q127" s="21">
        <v>744571</v>
      </c>
      <c r="R127" s="95"/>
      <c r="S127" s="21">
        <v>881802</v>
      </c>
      <c r="T127" s="95"/>
      <c r="U127" s="21">
        <v>0</v>
      </c>
      <c r="V127" s="95"/>
      <c r="W127" s="21">
        <v>0</v>
      </c>
      <c r="X127" s="95"/>
      <c r="Y127" s="21">
        <v>0</v>
      </c>
      <c r="Z127" s="95"/>
      <c r="AA127" s="21">
        <v>0</v>
      </c>
      <c r="AB127" s="95"/>
      <c r="AC127" s="95"/>
      <c r="AD127" s="21">
        <v>0</v>
      </c>
      <c r="AE127" s="95"/>
      <c r="AF127" s="21">
        <v>429111</v>
      </c>
      <c r="AG127" s="95"/>
      <c r="AH127" s="20">
        <f t="shared" si="5"/>
        <v>11.115137543387037</v>
      </c>
      <c r="AI127" s="95"/>
      <c r="AJ127" s="22">
        <f>IF(AH$195,AH127/AH$195*100,0)</f>
        <v>146.18649239617005</v>
      </c>
      <c r="AK127" s="95"/>
      <c r="AL127" s="21">
        <f>(E127+K127+AF127)</f>
        <v>5770926</v>
      </c>
      <c r="AM127" s="95"/>
      <c r="AN127" s="21">
        <v>396730</v>
      </c>
      <c r="AO127" s="95"/>
      <c r="AP127" s="22">
        <f>IF($AL127,AN127/$AL127*100,0)</f>
        <v>6.87463329108708</v>
      </c>
      <c r="AQ127" s="95"/>
      <c r="AR127" s="21">
        <v>0</v>
      </c>
      <c r="AS127" s="95"/>
      <c r="AT127" s="22">
        <f>IF($AL127,AR127/$AL127*100,0)</f>
        <v>0</v>
      </c>
      <c r="AU127" s="95"/>
      <c r="AV127" s="21">
        <v>0</v>
      </c>
      <c r="AW127" s="95"/>
      <c r="AX127" s="22">
        <f>IF($AL127,AV127/$AL127*100,0)</f>
        <v>0</v>
      </c>
      <c r="AY127" s="95"/>
      <c r="AZ127" s="21">
        <v>259327</v>
      </c>
      <c r="BA127" s="95"/>
      <c r="BB127" s="83">
        <v>46</v>
      </c>
      <c r="BC127" s="95"/>
      <c r="BD127" s="28">
        <v>38606</v>
      </c>
      <c r="BE127" s="95"/>
      <c r="BF127" s="28">
        <f>IF(E127,BD127,0)</f>
        <v>38606</v>
      </c>
      <c r="BG127" s="95"/>
      <c r="BH127" s="28">
        <f>IF(K127,BD127,0)</f>
        <v>38606</v>
      </c>
      <c r="BI127" s="95"/>
      <c r="BJ127" s="28">
        <f>IF(AF127,BD127,0)</f>
        <v>38606</v>
      </c>
    </row>
    <row r="128" spans="1:62" ht="11.25" x14ac:dyDescent="0.25">
      <c r="A128" s="83">
        <v>47</v>
      </c>
      <c r="B128" s="95"/>
      <c r="C128" s="83" t="s">
        <v>167</v>
      </c>
      <c r="D128" s="95"/>
      <c r="E128" s="21">
        <v>181084</v>
      </c>
      <c r="F128" s="95"/>
      <c r="G128" s="20">
        <f t="shared" si="3"/>
        <v>2.3140542336493981</v>
      </c>
      <c r="H128" s="95"/>
      <c r="I128" s="20">
        <f>IF(G$195,G128/G$195*100,0)</f>
        <v>32.454908680219205</v>
      </c>
      <c r="J128" s="95"/>
      <c r="K128" s="21">
        <v>9619572</v>
      </c>
      <c r="L128" s="95"/>
      <c r="M128" s="20">
        <f t="shared" si="4"/>
        <v>122.92754363994173</v>
      </c>
      <c r="N128" s="95"/>
      <c r="O128" s="20">
        <f>IF(M$195,M128/M$195*100,0)</f>
        <v>92.634198553513187</v>
      </c>
      <c r="P128" s="95"/>
      <c r="Q128" s="21">
        <v>1153026</v>
      </c>
      <c r="R128" s="95"/>
      <c r="S128" s="21">
        <v>2222068</v>
      </c>
      <c r="T128" s="95"/>
      <c r="U128" s="21">
        <v>0</v>
      </c>
      <c r="V128" s="95"/>
      <c r="W128" s="21">
        <v>0</v>
      </c>
      <c r="X128" s="95"/>
      <c r="Y128" s="21">
        <v>0</v>
      </c>
      <c r="Z128" s="95"/>
      <c r="AA128" s="21">
        <v>0</v>
      </c>
      <c r="AB128" s="95"/>
      <c r="AC128" s="95"/>
      <c r="AD128" s="21">
        <v>0</v>
      </c>
      <c r="AE128" s="95"/>
      <c r="AF128" s="21">
        <v>749904</v>
      </c>
      <c r="AG128" s="95"/>
      <c r="AH128" s="20">
        <f t="shared" si="5"/>
        <v>9.582947836532318</v>
      </c>
      <c r="AI128" s="95"/>
      <c r="AJ128" s="22">
        <f>IF(AH$195,AH128/AH$195*100,0)</f>
        <v>126.0351053299913</v>
      </c>
      <c r="AK128" s="95"/>
      <c r="AL128" s="21">
        <f>(E128+K128+AF128)</f>
        <v>10550560</v>
      </c>
      <c r="AM128" s="95"/>
      <c r="AN128" s="21">
        <v>661107</v>
      </c>
      <c r="AO128" s="95"/>
      <c r="AP128" s="22">
        <f>IF($AL128,AN128/$AL128*100,0)</f>
        <v>6.2660844542848908</v>
      </c>
      <c r="AQ128" s="95"/>
      <c r="AR128" s="21">
        <v>0</v>
      </c>
      <c r="AS128" s="95"/>
      <c r="AT128" s="22">
        <f>IF($AL128,AR128/$AL128*100,0)</f>
        <v>0</v>
      </c>
      <c r="AU128" s="95"/>
      <c r="AV128" s="21">
        <v>24994</v>
      </c>
      <c r="AW128" s="95"/>
      <c r="AX128" s="22">
        <f>IF($AL128,AV128/$AL128*100,0)</f>
        <v>0.23689737795908461</v>
      </c>
      <c r="AY128" s="95"/>
      <c r="AZ128" s="21">
        <v>71199</v>
      </c>
      <c r="BA128" s="95"/>
      <c r="BB128" s="83">
        <v>47</v>
      </c>
      <c r="BC128" s="95"/>
      <c r="BD128" s="28">
        <v>78254</v>
      </c>
      <c r="BE128" s="95"/>
      <c r="BF128" s="28">
        <f>IF(E128,BD128,0)</f>
        <v>78254</v>
      </c>
      <c r="BG128" s="95"/>
      <c r="BH128" s="28">
        <f>IF(K128,BD128,0)</f>
        <v>78254</v>
      </c>
      <c r="BI128" s="95"/>
      <c r="BJ128" s="28">
        <f>IF(AF128,BD128,0)</f>
        <v>78254</v>
      </c>
    </row>
    <row r="129" spans="1:62" ht="11.25" x14ac:dyDescent="0.25">
      <c r="A129" s="83">
        <v>48</v>
      </c>
      <c r="B129" s="95"/>
      <c r="C129" s="83" t="s">
        <v>168</v>
      </c>
      <c r="D129" s="95"/>
      <c r="E129" s="21">
        <v>72279</v>
      </c>
      <c r="F129" s="95"/>
      <c r="G129" s="20">
        <f t="shared" si="3"/>
        <v>10.938105326876514</v>
      </c>
      <c r="H129" s="95"/>
      <c r="I129" s="20">
        <f>IF(G$195,G129/G$195*100,0)</f>
        <v>153.40833605206754</v>
      </c>
      <c r="J129" s="95"/>
      <c r="K129" s="21">
        <v>1579533</v>
      </c>
      <c r="L129" s="95"/>
      <c r="M129" s="20">
        <f t="shared" si="4"/>
        <v>239.03344430992735</v>
      </c>
      <c r="N129" s="95"/>
      <c r="O129" s="20">
        <f>IF(M$195,M129/M$195*100,0)</f>
        <v>180.12782884519729</v>
      </c>
      <c r="P129" s="95"/>
      <c r="Q129" s="21">
        <v>207563</v>
      </c>
      <c r="R129" s="95"/>
      <c r="S129" s="21">
        <v>255324</v>
      </c>
      <c r="T129" s="95"/>
      <c r="U129" s="21">
        <v>0</v>
      </c>
      <c r="V129" s="95"/>
      <c r="W129" s="21">
        <v>0</v>
      </c>
      <c r="X129" s="95"/>
      <c r="Y129" s="21">
        <v>0</v>
      </c>
      <c r="Z129" s="95"/>
      <c r="AA129" s="21">
        <v>0</v>
      </c>
      <c r="AB129" s="95"/>
      <c r="AC129" s="95"/>
      <c r="AD129" s="21">
        <v>0</v>
      </c>
      <c r="AE129" s="95"/>
      <c r="AF129" s="21">
        <v>147624</v>
      </c>
      <c r="AG129" s="95"/>
      <c r="AH129" s="20">
        <f t="shared" si="5"/>
        <v>22.340193704600484</v>
      </c>
      <c r="AI129" s="95"/>
      <c r="AJ129" s="22">
        <f>IF(AH$195,AH129/AH$195*100,0)</f>
        <v>293.81863646568695</v>
      </c>
      <c r="AK129" s="95"/>
      <c r="AL129" s="21">
        <f>(E129+K129+AF129)</f>
        <v>1799436</v>
      </c>
      <c r="AM129" s="95"/>
      <c r="AN129" s="21">
        <v>250709</v>
      </c>
      <c r="AO129" s="95"/>
      <c r="AP129" s="22">
        <f>IF($AL129,AN129/$AL129*100,0)</f>
        <v>13.932643339357442</v>
      </c>
      <c r="AQ129" s="95"/>
      <c r="AR129" s="21">
        <v>0</v>
      </c>
      <c r="AS129" s="95"/>
      <c r="AT129" s="22">
        <f>IF($AL129,AR129/$AL129*100,0)</f>
        <v>0</v>
      </c>
      <c r="AU129" s="95"/>
      <c r="AV129" s="21">
        <v>0</v>
      </c>
      <c r="AW129" s="95"/>
      <c r="AX129" s="22">
        <f>IF($AL129,AV129/$AL129*100,0)</f>
        <v>0</v>
      </c>
      <c r="AY129" s="95"/>
      <c r="AZ129" s="21">
        <v>0</v>
      </c>
      <c r="BA129" s="95"/>
      <c r="BB129" s="83">
        <v>48</v>
      </c>
      <c r="BC129" s="95"/>
      <c r="BD129" s="28">
        <v>6608</v>
      </c>
      <c r="BE129" s="95"/>
      <c r="BF129" s="28">
        <f>IF(E129,BD129,0)</f>
        <v>6608</v>
      </c>
      <c r="BG129" s="95"/>
      <c r="BH129" s="28">
        <f>IF(K129,BD129,0)</f>
        <v>6608</v>
      </c>
      <c r="BI129" s="95"/>
      <c r="BJ129" s="28">
        <f>IF(AF129,BD129,0)</f>
        <v>6608</v>
      </c>
    </row>
    <row r="130" spans="1:62" ht="11.25" x14ac:dyDescent="0.25">
      <c r="A130" s="83">
        <v>49</v>
      </c>
      <c r="B130" s="95"/>
      <c r="C130" s="83" t="s">
        <v>169</v>
      </c>
      <c r="D130" s="95"/>
      <c r="E130" s="21">
        <v>133989</v>
      </c>
      <c r="F130" s="95"/>
      <c r="G130" s="20">
        <f t="shared" si="3"/>
        <v>5.0139954346443139</v>
      </c>
      <c r="H130" s="95"/>
      <c r="I130" s="20">
        <f>IF(G$195,G130/G$195*100,0)</f>
        <v>70.321931780217824</v>
      </c>
      <c r="J130" s="95"/>
      <c r="K130" s="21">
        <v>4229043</v>
      </c>
      <c r="L130" s="95"/>
      <c r="M130" s="20">
        <f t="shared" si="4"/>
        <v>158.25479923661266</v>
      </c>
      <c r="N130" s="95"/>
      <c r="O130" s="20">
        <f>IF(M$195,M130/M$195*100,0)</f>
        <v>119.25566931907248</v>
      </c>
      <c r="P130" s="95"/>
      <c r="Q130" s="21">
        <v>551985</v>
      </c>
      <c r="R130" s="95"/>
      <c r="S130" s="21">
        <v>410605</v>
      </c>
      <c r="T130" s="95"/>
      <c r="U130" s="21">
        <v>0</v>
      </c>
      <c r="V130" s="95"/>
      <c r="W130" s="21">
        <v>0</v>
      </c>
      <c r="X130" s="95"/>
      <c r="Y130" s="21">
        <v>0</v>
      </c>
      <c r="Z130" s="95"/>
      <c r="AA130" s="21">
        <v>0</v>
      </c>
      <c r="AB130" s="95"/>
      <c r="AC130" s="95"/>
      <c r="AD130" s="21">
        <v>0</v>
      </c>
      <c r="AE130" s="95"/>
      <c r="AF130" s="21">
        <v>261665</v>
      </c>
      <c r="AG130" s="95"/>
      <c r="AH130" s="20">
        <f t="shared" si="5"/>
        <v>9.7917524230063986</v>
      </c>
      <c r="AI130" s="95"/>
      <c r="AJ130" s="22">
        <f>IF(AH$195,AH130/AH$195*100,0)</f>
        <v>128.78130707277037</v>
      </c>
      <c r="AK130" s="95"/>
      <c r="AL130" s="21">
        <f>(E130+K130+AF130)</f>
        <v>4624697</v>
      </c>
      <c r="AM130" s="95"/>
      <c r="AN130" s="21">
        <v>285584</v>
      </c>
      <c r="AO130" s="95"/>
      <c r="AP130" s="22">
        <f>IF($AL130,AN130/$AL130*100,0)</f>
        <v>6.1751937478282359</v>
      </c>
      <c r="AQ130" s="95"/>
      <c r="AR130" s="21">
        <v>42130</v>
      </c>
      <c r="AS130" s="95"/>
      <c r="AT130" s="22">
        <f>IF($AL130,AR130/$AL130*100,0)</f>
        <v>0.9109786003277619</v>
      </c>
      <c r="AU130" s="95"/>
      <c r="AV130" s="21">
        <v>0</v>
      </c>
      <c r="AW130" s="95"/>
      <c r="AX130" s="22">
        <f>IF($AL130,AV130/$AL130*100,0)</f>
        <v>0</v>
      </c>
      <c r="AY130" s="95"/>
      <c r="AZ130" s="21">
        <v>0</v>
      </c>
      <c r="BA130" s="95"/>
      <c r="BB130" s="83">
        <v>49</v>
      </c>
      <c r="BC130" s="95"/>
      <c r="BD130" s="28">
        <v>26723</v>
      </c>
      <c r="BE130" s="95"/>
      <c r="BF130" s="28">
        <f>IF(E130,BD130,0)</f>
        <v>26723</v>
      </c>
      <c r="BG130" s="95"/>
      <c r="BH130" s="28">
        <f>IF(K130,BD130,0)</f>
        <v>26723</v>
      </c>
      <c r="BI130" s="95"/>
      <c r="BJ130" s="28">
        <f>IF(AF130,BD130,0)</f>
        <v>26723</v>
      </c>
    </row>
    <row r="131" spans="1:62" ht="11.25" x14ac:dyDescent="0.25">
      <c r="A131" s="83">
        <v>50</v>
      </c>
      <c r="B131" s="95"/>
      <c r="C131" s="83" t="s">
        <v>170</v>
      </c>
      <c r="D131" s="95"/>
      <c r="E131" s="30">
        <v>80760</v>
      </c>
      <c r="F131" s="95"/>
      <c r="G131" s="20">
        <f t="shared" si="3"/>
        <v>4.5345311622683884</v>
      </c>
      <c r="H131" s="95"/>
      <c r="I131" s="20">
        <f>IF(G$195,G131/G$195*100,0)</f>
        <v>63.597383604504643</v>
      </c>
      <c r="J131" s="95"/>
      <c r="K131" s="21">
        <v>2344880</v>
      </c>
      <c r="L131" s="95"/>
      <c r="M131" s="20">
        <f t="shared" si="4"/>
        <v>131.66086468276248</v>
      </c>
      <c r="N131" s="95"/>
      <c r="O131" s="20">
        <f>IF(M$195,M131/M$195*100,0)</f>
        <v>99.215345231932375</v>
      </c>
      <c r="P131" s="95"/>
      <c r="Q131" s="30">
        <v>321575</v>
      </c>
      <c r="R131" s="95"/>
      <c r="S131" s="30">
        <v>357944</v>
      </c>
      <c r="T131" s="95"/>
      <c r="U131" s="30">
        <v>0</v>
      </c>
      <c r="V131" s="95"/>
      <c r="W131" s="30">
        <v>0</v>
      </c>
      <c r="X131" s="95"/>
      <c r="Y131" s="30">
        <v>0</v>
      </c>
      <c r="Z131" s="95"/>
      <c r="AA131" s="30">
        <v>0</v>
      </c>
      <c r="AB131" s="95"/>
      <c r="AC131" s="95"/>
      <c r="AD131" s="30">
        <v>0</v>
      </c>
      <c r="AE131" s="95"/>
      <c r="AF131" s="30">
        <v>213365</v>
      </c>
      <c r="AG131" s="95"/>
      <c r="AH131" s="20">
        <f t="shared" si="5"/>
        <v>11.980067377877598</v>
      </c>
      <c r="AI131" s="95"/>
      <c r="AJ131" s="22">
        <f>IF(AH$195,AH131/AH$195*100,0)</f>
        <v>157.56206540904753</v>
      </c>
      <c r="AK131" s="95"/>
      <c r="AL131" s="21">
        <f>(E131+K131+AF131)</f>
        <v>2639005</v>
      </c>
      <c r="AM131" s="95"/>
      <c r="AN131" s="30">
        <v>295420</v>
      </c>
      <c r="AO131" s="95"/>
      <c r="AP131" s="22">
        <f>IF($AL131,AN131/$AL131*100,0)</f>
        <v>11.194370605588091</v>
      </c>
      <c r="AQ131" s="95"/>
      <c r="AR131" s="30">
        <v>4829</v>
      </c>
      <c r="AS131" s="95"/>
      <c r="AT131" s="22">
        <f>IF($AL131,AR131/$AL131*100,0)</f>
        <v>0.18298563284268124</v>
      </c>
      <c r="AU131" s="95"/>
      <c r="AV131" s="30">
        <v>0</v>
      </c>
      <c r="AW131" s="95"/>
      <c r="AX131" s="22">
        <f>IF($AL131,AV131/$AL131*100,0)</f>
        <v>0</v>
      </c>
      <c r="AY131" s="95"/>
      <c r="AZ131" s="30">
        <v>0</v>
      </c>
      <c r="BA131" s="95"/>
      <c r="BB131" s="83">
        <v>50</v>
      </c>
      <c r="BC131" s="95"/>
      <c r="BD131" s="28">
        <v>17810</v>
      </c>
      <c r="BE131" s="95"/>
      <c r="BF131" s="28">
        <f>IF(E131,BD131,0)</f>
        <v>17810</v>
      </c>
      <c r="BG131" s="95"/>
      <c r="BH131" s="28">
        <f>IF(K131,BD131,0)</f>
        <v>17810</v>
      </c>
      <c r="BI131" s="95"/>
      <c r="BJ131" s="28">
        <f>IF(AF131,BD131,0)</f>
        <v>17810</v>
      </c>
    </row>
    <row r="132" spans="1:62" ht="8.85" customHeight="1" x14ac:dyDescent="0.25">
      <c r="A132" s="95"/>
      <c r="B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row>
    <row r="133" spans="1:62" ht="8.85" customHeight="1" x14ac:dyDescent="0.25">
      <c r="A133" s="95"/>
      <c r="B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row>
    <row r="134" spans="1:62" ht="0.6" customHeight="1" x14ac:dyDescent="0.25">
      <c r="A134" s="95"/>
      <c r="B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row>
    <row r="135" spans="1:62" s="80" customFormat="1" ht="9.6" customHeight="1" x14ac:dyDescent="0.25">
      <c r="A135" s="247"/>
      <c r="BC135" s="237"/>
    </row>
    <row r="136" spans="1:62" s="80" customFormat="1" ht="10.5" customHeight="1" x14ac:dyDescent="0.25">
      <c r="A136" s="102"/>
      <c r="AA136" s="84" t="s">
        <v>42</v>
      </c>
      <c r="AD136" s="102" t="s">
        <v>43</v>
      </c>
      <c r="BB136" s="84" t="s">
        <v>358</v>
      </c>
    </row>
    <row r="137" spans="1:62" s="80" customFormat="1" ht="10.5" customHeight="1" x14ac:dyDescent="0.25">
      <c r="A137" s="85"/>
      <c r="AA137" s="84" t="s">
        <v>359</v>
      </c>
      <c r="AD137" s="102" t="s">
        <v>360</v>
      </c>
      <c r="BB137" s="237" t="s">
        <v>171</v>
      </c>
    </row>
    <row r="138" spans="1:62" s="80" customFormat="1" ht="10.5" customHeight="1" x14ac:dyDescent="0.25">
      <c r="A138" s="86"/>
      <c r="AA138" s="84" t="s">
        <v>48</v>
      </c>
      <c r="AD138" s="87" t="s">
        <v>49</v>
      </c>
      <c r="BB138" s="86"/>
    </row>
    <row r="139" spans="1:62" s="80" customFormat="1" ht="9.6" customHeight="1" x14ac:dyDescent="0.25">
      <c r="AN139" s="258" t="s">
        <v>361</v>
      </c>
      <c r="AO139" s="258"/>
      <c r="AP139" s="258"/>
      <c r="AQ139" s="258"/>
      <c r="AR139" s="258"/>
      <c r="AS139" s="258"/>
      <c r="AT139" s="258"/>
      <c r="AU139" s="258"/>
      <c r="AV139" s="258"/>
      <c r="AW139" s="258"/>
      <c r="AX139" s="258"/>
      <c r="AY139" s="258"/>
      <c r="AZ139" s="258"/>
    </row>
    <row r="140" spans="1:62" s="80" customFormat="1" ht="9.6" customHeight="1" x14ac:dyDescent="0.25"/>
    <row r="141" spans="1:62" s="80" customFormat="1" ht="9.6" customHeight="1" x14ac:dyDescent="0.25">
      <c r="E141" s="258" t="s">
        <v>362</v>
      </c>
      <c r="F141" s="258"/>
      <c r="G141" s="258"/>
      <c r="H141" s="258"/>
      <c r="I141" s="258"/>
      <c r="K141" s="258" t="s">
        <v>363</v>
      </c>
      <c r="L141" s="258"/>
      <c r="M141" s="258"/>
      <c r="N141" s="258"/>
      <c r="O141" s="258"/>
      <c r="P141" s="258"/>
      <c r="Q141" s="258"/>
      <c r="R141" s="258"/>
      <c r="S141" s="258"/>
      <c r="T141" s="258"/>
      <c r="U141" s="258"/>
      <c r="V141" s="258"/>
      <c r="W141" s="258"/>
      <c r="X141" s="258"/>
      <c r="Y141" s="258"/>
      <c r="Z141" s="258"/>
      <c r="AA141" s="258"/>
      <c r="AB141" s="259"/>
      <c r="AC141" s="259"/>
      <c r="AD141" s="258"/>
      <c r="AF141" s="258" t="s">
        <v>364</v>
      </c>
      <c r="AG141" s="258"/>
      <c r="AH141" s="258"/>
      <c r="AI141" s="258"/>
      <c r="AJ141" s="258"/>
      <c r="AR141" s="258" t="s">
        <v>365</v>
      </c>
      <c r="AS141" s="258"/>
      <c r="AT141" s="258"/>
      <c r="AU141" s="258"/>
      <c r="AV141" s="258"/>
      <c r="AW141" s="258"/>
      <c r="AX141" s="258"/>
    </row>
    <row r="142" spans="1:62" s="80" customFormat="1" ht="8.85" customHeight="1" x14ac:dyDescent="0.25">
      <c r="AN142" s="259" t="s">
        <v>366</v>
      </c>
      <c r="AO142" s="259"/>
      <c r="AP142" s="259"/>
    </row>
    <row r="143" spans="1:62" s="80" customFormat="1" ht="9.6" customHeight="1" x14ac:dyDescent="0.25">
      <c r="Q143" s="258" t="s">
        <v>367</v>
      </c>
      <c r="R143" s="258"/>
      <c r="S143" s="258"/>
      <c r="T143" s="258"/>
      <c r="U143" s="258"/>
      <c r="V143" s="258"/>
      <c r="W143" s="258"/>
      <c r="X143" s="258"/>
      <c r="Y143" s="258"/>
      <c r="Z143" s="258"/>
      <c r="AA143" s="258"/>
      <c r="AB143" s="259"/>
      <c r="AC143" s="259"/>
      <c r="AD143" s="258"/>
      <c r="AN143" s="258" t="s">
        <v>368</v>
      </c>
      <c r="AO143" s="258"/>
      <c r="AP143" s="258"/>
      <c r="AR143" s="258" t="s">
        <v>59</v>
      </c>
      <c r="AS143" s="258"/>
      <c r="AT143" s="258"/>
      <c r="AV143" s="258" t="s">
        <v>60</v>
      </c>
      <c r="AW143" s="258"/>
      <c r="AX143" s="258"/>
    </row>
    <row r="144" spans="1:62" s="80" customFormat="1" ht="9.6" customHeight="1" x14ac:dyDescent="0.25">
      <c r="Y144" s="232" t="s">
        <v>369</v>
      </c>
      <c r="AD144" s="232" t="s">
        <v>370</v>
      </c>
      <c r="BH144" s="232" t="s">
        <v>371</v>
      </c>
    </row>
    <row r="145" spans="1:62" s="80" customFormat="1" ht="9.6" customHeight="1" x14ac:dyDescent="0.25">
      <c r="G145" s="232" t="s">
        <v>63</v>
      </c>
      <c r="I145" s="232" t="s">
        <v>64</v>
      </c>
      <c r="M145" s="232" t="s">
        <v>63</v>
      </c>
      <c r="O145" s="232" t="s">
        <v>64</v>
      </c>
      <c r="Q145" s="232" t="s">
        <v>372</v>
      </c>
      <c r="U145" s="232" t="s">
        <v>373</v>
      </c>
      <c r="W145" s="232" t="s">
        <v>374</v>
      </c>
      <c r="Y145" s="232" t="s">
        <v>375</v>
      </c>
      <c r="AD145" s="232" t="s">
        <v>376</v>
      </c>
      <c r="AH145" s="232" t="s">
        <v>63</v>
      </c>
      <c r="AJ145" s="232" t="s">
        <v>64</v>
      </c>
      <c r="AP145" s="232" t="s">
        <v>268</v>
      </c>
      <c r="AT145" s="232" t="s">
        <v>268</v>
      </c>
      <c r="AX145" s="232" t="s">
        <v>268</v>
      </c>
      <c r="AZ145" s="232" t="s">
        <v>377</v>
      </c>
      <c r="BH145" s="232" t="s">
        <v>378</v>
      </c>
      <c r="BJ145" s="232" t="s">
        <v>379</v>
      </c>
    </row>
    <row r="146" spans="1:62" s="80" customFormat="1" ht="9.6" customHeight="1" x14ac:dyDescent="0.25">
      <c r="A146" s="260" t="s">
        <v>71</v>
      </c>
      <c r="C146" s="260" t="s">
        <v>72</v>
      </c>
      <c r="E146" s="260" t="s">
        <v>73</v>
      </c>
      <c r="G146" s="260" t="s">
        <v>74</v>
      </c>
      <c r="I146" s="260" t="s">
        <v>79</v>
      </c>
      <c r="K146" s="260" t="s">
        <v>73</v>
      </c>
      <c r="M146" s="260" t="s">
        <v>74</v>
      </c>
      <c r="O146" s="260" t="s">
        <v>79</v>
      </c>
      <c r="Q146" s="260" t="s">
        <v>75</v>
      </c>
      <c r="S146" s="260" t="s">
        <v>380</v>
      </c>
      <c r="U146" s="260" t="s">
        <v>381</v>
      </c>
      <c r="W146" s="260" t="s">
        <v>382</v>
      </c>
      <c r="Y146" s="260" t="s">
        <v>383</v>
      </c>
      <c r="AA146" s="260" t="s">
        <v>384</v>
      </c>
      <c r="AD146" s="260" t="s">
        <v>385</v>
      </c>
      <c r="AF146" s="260" t="s">
        <v>73</v>
      </c>
      <c r="AH146" s="260" t="s">
        <v>74</v>
      </c>
      <c r="AJ146" s="260" t="s">
        <v>79</v>
      </c>
      <c r="AL146" s="260" t="s">
        <v>65</v>
      </c>
      <c r="AN146" s="260" t="s">
        <v>73</v>
      </c>
      <c r="AP146" s="260" t="s">
        <v>349</v>
      </c>
      <c r="AR146" s="260" t="s">
        <v>73</v>
      </c>
      <c r="AT146" s="260" t="s">
        <v>349</v>
      </c>
      <c r="AV146" s="260" t="s">
        <v>73</v>
      </c>
      <c r="AX146" s="260" t="s">
        <v>349</v>
      </c>
      <c r="AZ146" s="260" t="s">
        <v>386</v>
      </c>
      <c r="BB146" s="260" t="s">
        <v>71</v>
      </c>
      <c r="BF146" s="261" t="s">
        <v>362</v>
      </c>
      <c r="BH146" s="261" t="s">
        <v>350</v>
      </c>
      <c r="BJ146" s="261" t="s">
        <v>387</v>
      </c>
    </row>
    <row r="147" spans="1:62" s="80" customFormat="1" ht="8.85" customHeight="1" x14ac:dyDescent="0.25"/>
    <row r="148" spans="1:62" s="80" customFormat="1" ht="8.85" customHeight="1" x14ac:dyDescent="0.25">
      <c r="B148" s="80" t="s">
        <v>279</v>
      </c>
    </row>
    <row r="149" spans="1:62" ht="11.25" x14ac:dyDescent="0.25">
      <c r="A149" s="83">
        <v>51</v>
      </c>
      <c r="B149" s="95"/>
      <c r="C149" s="83" t="s">
        <v>172</v>
      </c>
      <c r="D149" s="95"/>
      <c r="E149" s="19">
        <v>46495</v>
      </c>
      <c r="F149" s="95"/>
      <c r="G149" s="20">
        <f t="shared" ref="G149:G193" si="6">IFERROR(E149/$BD149,0)</f>
        <v>4.2581738254418902</v>
      </c>
      <c r="H149" s="95"/>
      <c r="I149" s="20">
        <f>IF(G$195,G149/G$195*100,0)</f>
        <v>59.721436360317668</v>
      </c>
      <c r="J149" s="95"/>
      <c r="K149" s="19">
        <v>1301439</v>
      </c>
      <c r="L149" s="95"/>
      <c r="M149" s="20">
        <f t="shared" ref="M149:M193" si="7">IFERROR(K149/$BD149,0)</f>
        <v>119.19031046799158</v>
      </c>
      <c r="N149" s="95"/>
      <c r="O149" s="20">
        <f>IF(M$195,M149/M$195*100,0)</f>
        <v>89.81794119214247</v>
      </c>
      <c r="P149" s="95"/>
      <c r="Q149" s="19">
        <v>305385</v>
      </c>
      <c r="R149" s="95"/>
      <c r="S149" s="19">
        <v>353850</v>
      </c>
      <c r="T149" s="95"/>
      <c r="U149" s="19">
        <v>0</v>
      </c>
      <c r="V149" s="95"/>
      <c r="W149" s="19">
        <v>0</v>
      </c>
      <c r="X149" s="95"/>
      <c r="Y149" s="19">
        <v>0</v>
      </c>
      <c r="Z149" s="95"/>
      <c r="AA149" s="19">
        <v>0</v>
      </c>
      <c r="AB149" s="95"/>
      <c r="AC149" s="95"/>
      <c r="AD149" s="19">
        <v>0</v>
      </c>
      <c r="AE149" s="95"/>
      <c r="AF149" s="19">
        <v>241651</v>
      </c>
      <c r="AG149" s="95"/>
      <c r="AH149" s="20">
        <f t="shared" ref="AH149:AH193" si="8">IFERROR(AF149/$BD149,0)</f>
        <v>22.131239124461946</v>
      </c>
      <c r="AI149" s="95"/>
      <c r="AJ149" s="20">
        <f>IF(AH$195,AH149/AH$195*100,0)</f>
        <v>291.07046200348782</v>
      </c>
      <c r="AK149" s="95"/>
      <c r="AL149" s="19">
        <f>(E149+K149+AF149)</f>
        <v>1589585</v>
      </c>
      <c r="AM149" s="95"/>
      <c r="AN149" s="19">
        <v>267956</v>
      </c>
      <c r="AO149" s="95"/>
      <c r="AP149" s="20">
        <f>IF($AL149,AN149/$AL149*100,0)</f>
        <v>16.856978393731698</v>
      </c>
      <c r="AQ149" s="95"/>
      <c r="AR149" s="19">
        <v>0</v>
      </c>
      <c r="AS149" s="95"/>
      <c r="AT149" s="20">
        <f>IF($AL149,AR149/$AL149*100,0)</f>
        <v>0</v>
      </c>
      <c r="AU149" s="95"/>
      <c r="AV149" s="19">
        <v>443335</v>
      </c>
      <c r="AW149" s="95"/>
      <c r="AX149" s="20">
        <f>IF($AL149,AV149/$AL149*100,0)</f>
        <v>27.889983863712857</v>
      </c>
      <c r="AY149" s="95"/>
      <c r="AZ149" s="19">
        <v>0</v>
      </c>
      <c r="BA149" s="95"/>
      <c r="BB149" s="83">
        <v>51</v>
      </c>
      <c r="BC149" s="95"/>
      <c r="BD149" s="28">
        <v>10919</v>
      </c>
      <c r="BE149" s="95"/>
      <c r="BF149" s="28">
        <f>IF(E149,BD149,0)</f>
        <v>10919</v>
      </c>
      <c r="BG149" s="95"/>
      <c r="BH149" s="28">
        <f>IF(K149,BD149,0)</f>
        <v>10919</v>
      </c>
      <c r="BI149" s="95"/>
      <c r="BJ149" s="28">
        <f>IF(AF149,BD149,0)</f>
        <v>10919</v>
      </c>
    </row>
    <row r="150" spans="1:62" ht="11.25" x14ac:dyDescent="0.25">
      <c r="A150" s="83">
        <v>52</v>
      </c>
      <c r="B150" s="95"/>
      <c r="C150" s="83" t="s">
        <v>173</v>
      </c>
      <c r="D150" s="95"/>
      <c r="E150" s="21">
        <v>0</v>
      </c>
      <c r="F150" s="95"/>
      <c r="G150" s="20">
        <f t="shared" si="6"/>
        <v>0</v>
      </c>
      <c r="H150" s="95"/>
      <c r="I150" s="20">
        <f>IF(G$195,G150/G$195*100,0)</f>
        <v>0</v>
      </c>
      <c r="J150" s="95"/>
      <c r="K150" s="21">
        <v>0</v>
      </c>
      <c r="L150" s="95"/>
      <c r="M150" s="20">
        <f t="shared" si="7"/>
        <v>0</v>
      </c>
      <c r="N150" s="95"/>
      <c r="O150" s="20">
        <f>IF(M$195,M150/M$195*100,0)</f>
        <v>0</v>
      </c>
      <c r="P150" s="95"/>
      <c r="Q150" s="21">
        <v>0</v>
      </c>
      <c r="R150" s="95"/>
      <c r="S150" s="21">
        <v>0</v>
      </c>
      <c r="T150" s="95"/>
      <c r="U150" s="21">
        <v>0</v>
      </c>
      <c r="V150" s="95"/>
      <c r="W150" s="21">
        <v>0</v>
      </c>
      <c r="X150" s="95"/>
      <c r="Y150" s="21">
        <v>0</v>
      </c>
      <c r="Z150" s="95"/>
      <c r="AA150" s="21">
        <v>0</v>
      </c>
      <c r="AB150" s="95"/>
      <c r="AC150" s="95"/>
      <c r="AD150" s="21">
        <v>0</v>
      </c>
      <c r="AE150" s="95"/>
      <c r="AF150" s="21">
        <v>0</v>
      </c>
      <c r="AG150" s="95"/>
      <c r="AH150" s="20">
        <f t="shared" si="8"/>
        <v>0</v>
      </c>
      <c r="AI150" s="95"/>
      <c r="AJ150" s="22">
        <f>IF(AH$195,AH150/AH$195*100,0)</f>
        <v>0</v>
      </c>
      <c r="AK150" s="95"/>
      <c r="AL150" s="21">
        <f>(E150+K150+AF150)</f>
        <v>0</v>
      </c>
      <c r="AM150" s="95"/>
      <c r="AN150" s="21">
        <v>0</v>
      </c>
      <c r="AO150" s="95"/>
      <c r="AP150" s="20">
        <f>IF($AL150,AN150/$AL150*100,0)</f>
        <v>0</v>
      </c>
      <c r="AQ150" s="95"/>
      <c r="AR150" s="21">
        <v>0</v>
      </c>
      <c r="AS150" s="95"/>
      <c r="AT150" s="20">
        <f>IF($AL150,AR150/$AL150*100,0)</f>
        <v>0</v>
      </c>
      <c r="AU150" s="95"/>
      <c r="AV150" s="21">
        <v>0</v>
      </c>
      <c r="AW150" s="95"/>
      <c r="AX150" s="20">
        <f>IF($AL150,AV150/$AL150*100,0)</f>
        <v>0</v>
      </c>
      <c r="AY150" s="95"/>
      <c r="AZ150" s="21">
        <v>0</v>
      </c>
      <c r="BA150" s="95"/>
      <c r="BB150" s="83">
        <v>52</v>
      </c>
      <c r="BC150" s="95"/>
      <c r="BD150" s="28">
        <v>0</v>
      </c>
      <c r="BE150" s="95"/>
      <c r="BF150" s="28">
        <f>IF(E150,BD150,0)</f>
        <v>0</v>
      </c>
      <c r="BG150" s="95"/>
      <c r="BH150" s="28">
        <f>IF(K150,BD150,0)</f>
        <v>0</v>
      </c>
      <c r="BI150" s="95"/>
      <c r="BJ150" s="28">
        <f>IF(AF150,BD150,0)</f>
        <v>0</v>
      </c>
    </row>
    <row r="151" spans="1:62" ht="11.25" x14ac:dyDescent="0.25">
      <c r="A151" s="83">
        <v>53</v>
      </c>
      <c r="B151" s="95"/>
      <c r="C151" s="83" t="s">
        <v>174</v>
      </c>
      <c r="D151" s="95"/>
      <c r="E151" s="21">
        <v>5428286</v>
      </c>
      <c r="F151" s="95"/>
      <c r="G151" s="20">
        <f t="shared" si="6"/>
        <v>12.895046786029043</v>
      </c>
      <c r="H151" s="95"/>
      <c r="I151" s="20">
        <f>IF(G$195,G151/G$195*100,0)</f>
        <v>180.85469207336422</v>
      </c>
      <c r="J151" s="95"/>
      <c r="K151" s="21">
        <v>73242783</v>
      </c>
      <c r="L151" s="95"/>
      <c r="M151" s="20">
        <f t="shared" si="7"/>
        <v>173.9903007181222</v>
      </c>
      <c r="N151" s="95"/>
      <c r="O151" s="20">
        <f>IF(M$195,M151/M$195*100,0)</f>
        <v>131.11343142360735</v>
      </c>
      <c r="P151" s="95"/>
      <c r="Q151" s="21">
        <v>10918735</v>
      </c>
      <c r="R151" s="95"/>
      <c r="S151" s="21">
        <v>6989428</v>
      </c>
      <c r="T151" s="95"/>
      <c r="U151" s="21">
        <v>0</v>
      </c>
      <c r="V151" s="95"/>
      <c r="W151" s="21">
        <v>0</v>
      </c>
      <c r="X151" s="95"/>
      <c r="Y151" s="21">
        <v>0</v>
      </c>
      <c r="Z151" s="95"/>
      <c r="AA151" s="21">
        <v>0</v>
      </c>
      <c r="AB151" s="95"/>
      <c r="AC151" s="95"/>
      <c r="AD151" s="21">
        <v>0</v>
      </c>
      <c r="AE151" s="95"/>
      <c r="AF151" s="21">
        <v>2684408</v>
      </c>
      <c r="AG151" s="95"/>
      <c r="AH151" s="20">
        <f t="shared" si="8"/>
        <v>6.3768870602600254</v>
      </c>
      <c r="AI151" s="95"/>
      <c r="AJ151" s="22">
        <f>IF(AH$195,AH151/AH$195*100,0)</f>
        <v>83.868935324202042</v>
      </c>
      <c r="AK151" s="95"/>
      <c r="AL151" s="21">
        <f>(E151+K151+AF151)</f>
        <v>81355477</v>
      </c>
      <c r="AM151" s="95"/>
      <c r="AN151" s="21">
        <v>1333060</v>
      </c>
      <c r="AO151" s="95"/>
      <c r="AP151" s="20">
        <f>IF($AL151,AN151/$AL151*100,0)</f>
        <v>1.6385620847628981</v>
      </c>
      <c r="AQ151" s="95"/>
      <c r="AR151" s="21">
        <v>2923907</v>
      </c>
      <c r="AS151" s="95"/>
      <c r="AT151" s="20">
        <f>IF($AL151,AR151/$AL151*100,0)</f>
        <v>3.5939891299512632</v>
      </c>
      <c r="AU151" s="95"/>
      <c r="AV151" s="21">
        <v>17884632</v>
      </c>
      <c r="AW151" s="95"/>
      <c r="AX151" s="20">
        <f>IF($AL151,AV151/$AL151*100,0)</f>
        <v>21.983316501235681</v>
      </c>
      <c r="AY151" s="95"/>
      <c r="AZ151" s="21">
        <v>1075145</v>
      </c>
      <c r="BA151" s="95"/>
      <c r="BB151" s="83">
        <v>53</v>
      </c>
      <c r="BC151" s="95"/>
      <c r="BD151" s="28">
        <v>420959</v>
      </c>
      <c r="BE151" s="95"/>
      <c r="BF151" s="28">
        <f>IF(E151,BD151,0)</f>
        <v>420959</v>
      </c>
      <c r="BG151" s="95"/>
      <c r="BH151" s="28">
        <f>IF(K151,BD151,0)</f>
        <v>420959</v>
      </c>
      <c r="BI151" s="95"/>
      <c r="BJ151" s="28">
        <f>IF(AF151,BD151,0)</f>
        <v>420959</v>
      </c>
    </row>
    <row r="152" spans="1:62" ht="11.25" x14ac:dyDescent="0.25">
      <c r="A152" s="83">
        <v>54</v>
      </c>
      <c r="B152" s="95"/>
      <c r="C152" s="83" t="s">
        <v>175</v>
      </c>
      <c r="D152" s="95"/>
      <c r="E152" s="21">
        <v>157261</v>
      </c>
      <c r="F152" s="95"/>
      <c r="G152" s="20">
        <f t="shared" si="6"/>
        <v>4.1829183955739975</v>
      </c>
      <c r="H152" s="95"/>
      <c r="I152" s="20">
        <f>IF(G$195,G152/G$195*100,0)</f>
        <v>58.665969263420259</v>
      </c>
      <c r="J152" s="95"/>
      <c r="K152" s="21">
        <v>3818360</v>
      </c>
      <c r="L152" s="95"/>
      <c r="M152" s="20">
        <f t="shared" si="7"/>
        <v>101.56293222683264</v>
      </c>
      <c r="N152" s="95"/>
      <c r="O152" s="20">
        <f>IF(M$195,M152/M$195*100,0)</f>
        <v>76.53452229660023</v>
      </c>
      <c r="P152" s="95"/>
      <c r="Q152" s="21">
        <v>445703</v>
      </c>
      <c r="R152" s="95"/>
      <c r="S152" s="21">
        <v>465654</v>
      </c>
      <c r="T152" s="95"/>
      <c r="U152" s="21">
        <v>0</v>
      </c>
      <c r="V152" s="95"/>
      <c r="W152" s="21">
        <v>0</v>
      </c>
      <c r="X152" s="95"/>
      <c r="Y152" s="21">
        <v>0</v>
      </c>
      <c r="Z152" s="95"/>
      <c r="AA152" s="21">
        <v>0</v>
      </c>
      <c r="AB152" s="95"/>
      <c r="AC152" s="95"/>
      <c r="AD152" s="21">
        <v>0</v>
      </c>
      <c r="AE152" s="95"/>
      <c r="AF152" s="21">
        <v>261870</v>
      </c>
      <c r="AG152" s="95"/>
      <c r="AH152" s="20">
        <f t="shared" si="8"/>
        <v>6.9653686562400257</v>
      </c>
      <c r="AI152" s="95"/>
      <c r="AJ152" s="22">
        <f>IF(AH$195,AH152/AH$195*100,0)</f>
        <v>91.608656044725095</v>
      </c>
      <c r="AK152" s="95"/>
      <c r="AL152" s="21">
        <f>(E152+K152+AF152)</f>
        <v>4237491</v>
      </c>
      <c r="AM152" s="95"/>
      <c r="AN152" s="21">
        <v>357645</v>
      </c>
      <c r="AO152" s="95"/>
      <c r="AP152" s="20">
        <f>IF($AL152,AN152/$AL152*100,0)</f>
        <v>8.4400179257017882</v>
      </c>
      <c r="AQ152" s="95"/>
      <c r="AR152" s="21">
        <v>1323</v>
      </c>
      <c r="AS152" s="95"/>
      <c r="AT152" s="20">
        <f>IF($AL152,AR152/$AL152*100,0)</f>
        <v>3.122130524878991E-2</v>
      </c>
      <c r="AU152" s="95"/>
      <c r="AV152" s="21">
        <v>0</v>
      </c>
      <c r="AW152" s="95"/>
      <c r="AX152" s="20">
        <f>IF($AL152,AV152/$AL152*100,0)</f>
        <v>0</v>
      </c>
      <c r="AY152" s="95"/>
      <c r="AZ152" s="21">
        <v>2220</v>
      </c>
      <c r="BA152" s="95"/>
      <c r="BB152" s="83">
        <v>54</v>
      </c>
      <c r="BC152" s="95"/>
      <c r="BD152" s="28">
        <v>37596</v>
      </c>
      <c r="BE152" s="95"/>
      <c r="BF152" s="28">
        <f>IF(E152,BD152,0)</f>
        <v>37596</v>
      </c>
      <c r="BG152" s="95"/>
      <c r="BH152" s="28">
        <f>IF(K152,BD152,0)</f>
        <v>37596</v>
      </c>
      <c r="BI152" s="95"/>
      <c r="BJ152" s="28">
        <f>IF(AF152,BD152,0)</f>
        <v>37596</v>
      </c>
    </row>
    <row r="153" spans="1:62" ht="11.25" x14ac:dyDescent="0.25">
      <c r="A153" s="83">
        <v>55</v>
      </c>
      <c r="B153" s="95"/>
      <c r="C153" s="83" t="s">
        <v>176</v>
      </c>
      <c r="D153" s="95"/>
      <c r="E153" s="21">
        <v>51797</v>
      </c>
      <c r="F153" s="95"/>
      <c r="G153" s="20">
        <f t="shared" si="6"/>
        <v>4.3395609919571045</v>
      </c>
      <c r="H153" s="95"/>
      <c r="I153" s="20">
        <f>IF(G$195,G153/G$195*100,0)</f>
        <v>60.862901853469666</v>
      </c>
      <c r="J153" s="95"/>
      <c r="K153" s="21">
        <v>1061209</v>
      </c>
      <c r="L153" s="95"/>
      <c r="M153" s="20">
        <f t="shared" si="7"/>
        <v>88.908260723860593</v>
      </c>
      <c r="N153" s="95"/>
      <c r="O153" s="20">
        <f>IF(M$195,M153/M$195*100,0)</f>
        <v>66.998373457009265</v>
      </c>
      <c r="P153" s="95"/>
      <c r="Q153" s="21">
        <v>227160</v>
      </c>
      <c r="R153" s="95"/>
      <c r="S153" s="21">
        <v>226921</v>
      </c>
      <c r="T153" s="95"/>
      <c r="U153" s="21">
        <v>0</v>
      </c>
      <c r="V153" s="95"/>
      <c r="W153" s="21">
        <v>0</v>
      </c>
      <c r="X153" s="95"/>
      <c r="Y153" s="21">
        <v>0</v>
      </c>
      <c r="Z153" s="95"/>
      <c r="AA153" s="21">
        <v>0</v>
      </c>
      <c r="AB153" s="95"/>
      <c r="AC153" s="95"/>
      <c r="AD153" s="21">
        <v>0</v>
      </c>
      <c r="AE153" s="95"/>
      <c r="AF153" s="21">
        <v>179159</v>
      </c>
      <c r="AG153" s="95"/>
      <c r="AH153" s="20">
        <f t="shared" si="8"/>
        <v>15.009969839142091</v>
      </c>
      <c r="AI153" s="95"/>
      <c r="AJ153" s="22">
        <f>IF(AH$195,AH153/AH$195*100,0)</f>
        <v>197.41139803186343</v>
      </c>
      <c r="AK153" s="95"/>
      <c r="AL153" s="21">
        <f>(E153+K153+AF153)</f>
        <v>1292165</v>
      </c>
      <c r="AM153" s="95"/>
      <c r="AN153" s="21">
        <v>267947</v>
      </c>
      <c r="AO153" s="95"/>
      <c r="AP153" s="22">
        <f>IF($AL153,AN153/$AL153*100,0)</f>
        <v>20.73628367894193</v>
      </c>
      <c r="AQ153" s="95"/>
      <c r="AR153" s="21">
        <v>0</v>
      </c>
      <c r="AS153" s="95"/>
      <c r="AT153" s="22">
        <f>IF($AL153,AR153/$AL153*100,0)</f>
        <v>0</v>
      </c>
      <c r="AU153" s="95"/>
      <c r="AV153" s="21">
        <v>0</v>
      </c>
      <c r="AW153" s="95"/>
      <c r="AX153" s="22">
        <f>IF($AL153,AV153/$AL153*100,0)</f>
        <v>0</v>
      </c>
      <c r="AY153" s="95"/>
      <c r="AZ153" s="21">
        <v>2520</v>
      </c>
      <c r="BA153" s="95"/>
      <c r="BB153" s="83">
        <v>55</v>
      </c>
      <c r="BC153" s="95"/>
      <c r="BD153" s="28">
        <v>11936</v>
      </c>
      <c r="BE153" s="95"/>
      <c r="BF153" s="28">
        <f>IF(E153,BD153,0)</f>
        <v>11936</v>
      </c>
      <c r="BG153" s="95"/>
      <c r="BH153" s="28">
        <f>IF(K153,BD153,0)</f>
        <v>11936</v>
      </c>
      <c r="BI153" s="95"/>
      <c r="BJ153" s="28">
        <f>IF(AF153,BD153,0)</f>
        <v>11936</v>
      </c>
    </row>
    <row r="154" spans="1:62" ht="11.25" x14ac:dyDescent="0.25">
      <c r="A154" s="83">
        <v>56</v>
      </c>
      <c r="B154" s="95"/>
      <c r="C154" s="83" t="s">
        <v>177</v>
      </c>
      <c r="D154" s="95"/>
      <c r="E154" s="21">
        <v>57897</v>
      </c>
      <c r="F154" s="95"/>
      <c r="G154" s="20">
        <f t="shared" si="6"/>
        <v>4.1842162318421625</v>
      </c>
      <c r="H154" s="95"/>
      <c r="I154" s="20">
        <f>IF(G$195,G154/G$195*100,0)</f>
        <v>58.684171584244325</v>
      </c>
      <c r="J154" s="95"/>
      <c r="K154" s="21">
        <v>2222928</v>
      </c>
      <c r="L154" s="95"/>
      <c r="M154" s="20">
        <f t="shared" si="7"/>
        <v>160.65100816651008</v>
      </c>
      <c r="N154" s="95"/>
      <c r="O154" s="20">
        <f>IF(M$195,M154/M$195*100,0)</f>
        <v>121.06137442970235</v>
      </c>
      <c r="P154" s="95"/>
      <c r="Q154" s="21">
        <v>273513</v>
      </c>
      <c r="R154" s="95"/>
      <c r="S154" s="21">
        <v>298055</v>
      </c>
      <c r="T154" s="95"/>
      <c r="U154" s="21">
        <v>0</v>
      </c>
      <c r="V154" s="95"/>
      <c r="W154" s="21">
        <v>0</v>
      </c>
      <c r="X154" s="95"/>
      <c r="Y154" s="21">
        <v>0</v>
      </c>
      <c r="Z154" s="95"/>
      <c r="AA154" s="21">
        <v>0</v>
      </c>
      <c r="AB154" s="95"/>
      <c r="AC154" s="95"/>
      <c r="AD154" s="21">
        <v>0</v>
      </c>
      <c r="AE154" s="95"/>
      <c r="AF154" s="21">
        <v>184637</v>
      </c>
      <c r="AG154" s="95"/>
      <c r="AH154" s="20">
        <f t="shared" si="8"/>
        <v>13.343716123437162</v>
      </c>
      <c r="AI154" s="95"/>
      <c r="AJ154" s="22">
        <f>IF(AH$195,AH154/AH$195*100,0)</f>
        <v>175.49679866769191</v>
      </c>
      <c r="AK154" s="95"/>
      <c r="AL154" s="21">
        <f>(E154+K154+AF154)</f>
        <v>2465462</v>
      </c>
      <c r="AM154" s="95"/>
      <c r="AN154" s="21">
        <v>276326</v>
      </c>
      <c r="AO154" s="95"/>
      <c r="AP154" s="22">
        <f>IF($AL154,AN154/$AL154*100,0)</f>
        <v>11.207879091221038</v>
      </c>
      <c r="AQ154" s="95"/>
      <c r="AR154" s="21">
        <v>0</v>
      </c>
      <c r="AS154" s="95"/>
      <c r="AT154" s="22">
        <f>IF($AL154,AR154/$AL154*100,0)</f>
        <v>0</v>
      </c>
      <c r="AU154" s="95"/>
      <c r="AV154" s="21">
        <v>0</v>
      </c>
      <c r="AW154" s="95"/>
      <c r="AX154" s="22">
        <f>IF($AL154,AV154/$AL154*100,0)</f>
        <v>0</v>
      </c>
      <c r="AY154" s="95"/>
      <c r="AZ154" s="21">
        <v>13062</v>
      </c>
      <c r="BA154" s="95"/>
      <c r="BB154" s="83">
        <v>56</v>
      </c>
      <c r="BC154" s="95"/>
      <c r="BD154" s="28">
        <v>13837</v>
      </c>
      <c r="BE154" s="95"/>
      <c r="BF154" s="28">
        <f>IF(E154,BD154,0)</f>
        <v>13837</v>
      </c>
      <c r="BG154" s="95"/>
      <c r="BH154" s="28">
        <f>IF(K154,BD154,0)</f>
        <v>13837</v>
      </c>
      <c r="BI154" s="95"/>
      <c r="BJ154" s="28">
        <f>IF(AF154,BD154,0)</f>
        <v>13837</v>
      </c>
    </row>
    <row r="155" spans="1:62" ht="11.25" x14ac:dyDescent="0.25">
      <c r="A155" s="83">
        <v>57</v>
      </c>
      <c r="B155" s="95"/>
      <c r="C155" s="83" t="s">
        <v>178</v>
      </c>
      <c r="D155" s="95"/>
      <c r="E155" s="21">
        <v>365624</v>
      </c>
      <c r="F155" s="95"/>
      <c r="G155" s="20">
        <f t="shared" si="6"/>
        <v>42.848236259228877</v>
      </c>
      <c r="H155" s="95"/>
      <c r="I155" s="20">
        <f>IF(G$195,G155/G$195*100,0)</f>
        <v>600.95203244593677</v>
      </c>
      <c r="J155" s="95"/>
      <c r="K155" s="21">
        <v>1746795</v>
      </c>
      <c r="L155" s="95"/>
      <c r="M155" s="20">
        <f t="shared" si="7"/>
        <v>204.71053556779563</v>
      </c>
      <c r="N155" s="95"/>
      <c r="O155" s="20">
        <f>IF(M$195,M155/M$195*100,0)</f>
        <v>154.26320120189615</v>
      </c>
      <c r="P155" s="95"/>
      <c r="Q155" s="21">
        <v>305163</v>
      </c>
      <c r="R155" s="95"/>
      <c r="S155" s="21">
        <v>344658</v>
      </c>
      <c r="T155" s="95"/>
      <c r="U155" s="21">
        <v>0</v>
      </c>
      <c r="V155" s="95"/>
      <c r="W155" s="21">
        <v>0</v>
      </c>
      <c r="X155" s="95"/>
      <c r="Y155" s="21">
        <v>0</v>
      </c>
      <c r="Z155" s="95"/>
      <c r="AA155" s="21">
        <v>0</v>
      </c>
      <c r="AB155" s="95"/>
      <c r="AC155" s="95"/>
      <c r="AD155" s="21">
        <v>0</v>
      </c>
      <c r="AE155" s="95"/>
      <c r="AF155" s="21">
        <v>170159</v>
      </c>
      <c r="AG155" s="95"/>
      <c r="AH155" s="20">
        <f t="shared" si="8"/>
        <v>19.941286769014415</v>
      </c>
      <c r="AI155" s="95"/>
      <c r="AJ155" s="22">
        <f>IF(AH$195,AH155/AH$195*100,0)</f>
        <v>262.26816854486356</v>
      </c>
      <c r="AK155" s="95"/>
      <c r="AL155" s="21">
        <f>(E155+K155+AF155)</f>
        <v>2282578</v>
      </c>
      <c r="AM155" s="95"/>
      <c r="AN155" s="21">
        <v>415514</v>
      </c>
      <c r="AO155" s="95"/>
      <c r="AP155" s="22">
        <f>IF($AL155,AN155/$AL155*100,0)</f>
        <v>18.203715272818716</v>
      </c>
      <c r="AQ155" s="95"/>
      <c r="AR155" s="21">
        <v>21355</v>
      </c>
      <c r="AS155" s="95"/>
      <c r="AT155" s="22">
        <f>IF($AL155,AR155/$AL155*100,0)</f>
        <v>0.93556496207358519</v>
      </c>
      <c r="AU155" s="95"/>
      <c r="AV155" s="21">
        <v>305966</v>
      </c>
      <c r="AW155" s="95"/>
      <c r="AX155" s="22">
        <f>IF($AL155,AV155/$AL155*100,0)</f>
        <v>13.40440501923702</v>
      </c>
      <c r="AY155" s="95"/>
      <c r="AZ155" s="21">
        <v>0</v>
      </c>
      <c r="BA155" s="95"/>
      <c r="BB155" s="83">
        <v>57</v>
      </c>
      <c r="BC155" s="95"/>
      <c r="BD155" s="28">
        <v>8533</v>
      </c>
      <c r="BE155" s="95"/>
      <c r="BF155" s="28">
        <f>IF(E155,BD155,0)</f>
        <v>8533</v>
      </c>
      <c r="BG155" s="95"/>
      <c r="BH155" s="28">
        <f>IF(K155,BD155,0)</f>
        <v>8533</v>
      </c>
      <c r="BI155" s="95"/>
      <c r="BJ155" s="28">
        <f>IF(AF155,BD155,0)</f>
        <v>8533</v>
      </c>
    </row>
    <row r="156" spans="1:62" ht="11.25" x14ac:dyDescent="0.25">
      <c r="A156" s="83">
        <v>58</v>
      </c>
      <c r="B156" s="95"/>
      <c r="C156" s="83" t="s">
        <v>179</v>
      </c>
      <c r="D156" s="95"/>
      <c r="E156" s="21">
        <v>235801</v>
      </c>
      <c r="F156" s="95"/>
      <c r="G156" s="20">
        <f t="shared" si="6"/>
        <v>7.7773343448002903</v>
      </c>
      <c r="H156" s="95"/>
      <c r="I156" s="20">
        <f>IF(G$195,G156/G$195*100,0)</f>
        <v>109.07811591691021</v>
      </c>
      <c r="J156" s="95"/>
      <c r="K156" s="21">
        <v>3564432</v>
      </c>
      <c r="L156" s="95"/>
      <c r="M156" s="20">
        <f t="shared" si="7"/>
        <v>117.56429961410336</v>
      </c>
      <c r="N156" s="95"/>
      <c r="O156" s="20">
        <f>IF(M$195,M156/M$195*100,0)</f>
        <v>88.592632300178991</v>
      </c>
      <c r="P156" s="95"/>
      <c r="Q156" s="21">
        <v>773222</v>
      </c>
      <c r="R156" s="95"/>
      <c r="S156" s="21">
        <v>695987</v>
      </c>
      <c r="T156" s="95"/>
      <c r="U156" s="21">
        <v>0</v>
      </c>
      <c r="V156" s="95"/>
      <c r="W156" s="21">
        <v>0</v>
      </c>
      <c r="X156" s="95"/>
      <c r="Y156" s="21">
        <v>0</v>
      </c>
      <c r="Z156" s="95"/>
      <c r="AA156" s="21">
        <v>0</v>
      </c>
      <c r="AB156" s="95"/>
      <c r="AC156" s="95"/>
      <c r="AD156" s="21">
        <v>0</v>
      </c>
      <c r="AE156" s="95"/>
      <c r="AF156" s="21">
        <v>236797</v>
      </c>
      <c r="AG156" s="95"/>
      <c r="AH156" s="20">
        <f t="shared" si="8"/>
        <v>7.8101850324878788</v>
      </c>
      <c r="AI156" s="95"/>
      <c r="AJ156" s="22">
        <f>IF(AH$195,AH156/AH$195*100,0)</f>
        <v>102.71969648668468</v>
      </c>
      <c r="AK156" s="95"/>
      <c r="AL156" s="21">
        <f>(E156+K156+AF156)</f>
        <v>4037030</v>
      </c>
      <c r="AM156" s="95"/>
      <c r="AN156" s="21">
        <v>350116</v>
      </c>
      <c r="AO156" s="95"/>
      <c r="AP156" s="22">
        <f>IF($AL156,AN156/$AL156*100,0)</f>
        <v>8.6726132825369149</v>
      </c>
      <c r="AQ156" s="95"/>
      <c r="AR156" s="21">
        <v>7129</v>
      </c>
      <c r="AS156" s="95"/>
      <c r="AT156" s="22">
        <f>IF($AL156,AR156/$AL156*100,0)</f>
        <v>0.17659021607468856</v>
      </c>
      <c r="AU156" s="95"/>
      <c r="AV156" s="21">
        <v>0</v>
      </c>
      <c r="AW156" s="95"/>
      <c r="AX156" s="22">
        <f>IF($AL156,AV156/$AL156*100,0)</f>
        <v>0</v>
      </c>
      <c r="AY156" s="95"/>
      <c r="AZ156" s="21">
        <v>381</v>
      </c>
      <c r="BA156" s="95"/>
      <c r="BB156" s="83">
        <v>58</v>
      </c>
      <c r="BC156" s="95"/>
      <c r="BD156" s="28">
        <v>30319</v>
      </c>
      <c r="BE156" s="95"/>
      <c r="BF156" s="28">
        <f>IF(E156,BD156,0)</f>
        <v>30319</v>
      </c>
      <c r="BG156" s="95"/>
      <c r="BH156" s="28">
        <f>IF(K156,BD156,0)</f>
        <v>30319</v>
      </c>
      <c r="BI156" s="95"/>
      <c r="BJ156" s="28">
        <f>IF(AF156,BD156,0)</f>
        <v>30319</v>
      </c>
    </row>
    <row r="157" spans="1:62" ht="11.25" x14ac:dyDescent="0.25">
      <c r="A157" s="83">
        <v>59</v>
      </c>
      <c r="B157" s="95"/>
      <c r="C157" s="83" t="s">
        <v>180</v>
      </c>
      <c r="D157" s="95"/>
      <c r="E157" s="21">
        <v>106880</v>
      </c>
      <c r="F157" s="95"/>
      <c r="G157" s="20">
        <f t="shared" si="6"/>
        <v>10.05929411764706</v>
      </c>
      <c r="H157" s="95"/>
      <c r="I157" s="20">
        <f>IF(G$195,G157/G$195*100,0)</f>
        <v>141.08289565056299</v>
      </c>
      <c r="J157" s="95"/>
      <c r="K157" s="21">
        <v>2170616</v>
      </c>
      <c r="L157" s="95"/>
      <c r="M157" s="20">
        <f t="shared" si="7"/>
        <v>204.29327058823529</v>
      </c>
      <c r="N157" s="95"/>
      <c r="O157" s="20">
        <f>IF(M$195,M157/M$195*100,0)</f>
        <v>153.94876388523394</v>
      </c>
      <c r="P157" s="95"/>
      <c r="Q157" s="21">
        <v>259693</v>
      </c>
      <c r="R157" s="95"/>
      <c r="S157" s="21">
        <v>302361</v>
      </c>
      <c r="T157" s="95"/>
      <c r="U157" s="21">
        <v>0</v>
      </c>
      <c r="V157" s="95"/>
      <c r="W157" s="21">
        <v>0</v>
      </c>
      <c r="X157" s="95"/>
      <c r="Y157" s="21">
        <v>0</v>
      </c>
      <c r="Z157" s="95"/>
      <c r="AA157" s="21">
        <v>0</v>
      </c>
      <c r="AB157" s="95"/>
      <c r="AC157" s="95"/>
      <c r="AD157" s="21">
        <v>0</v>
      </c>
      <c r="AE157" s="95"/>
      <c r="AF157" s="21">
        <v>209779</v>
      </c>
      <c r="AG157" s="95"/>
      <c r="AH157" s="20">
        <f t="shared" si="8"/>
        <v>19.743905882352941</v>
      </c>
      <c r="AI157" s="95"/>
      <c r="AJ157" s="22">
        <f>IF(AH$195,AH157/AH$195*100,0)</f>
        <v>259.67221151109266</v>
      </c>
      <c r="AK157" s="95"/>
      <c r="AL157" s="21">
        <f>(E157+K157+AF157)</f>
        <v>2487275</v>
      </c>
      <c r="AM157" s="95"/>
      <c r="AN157" s="21">
        <v>257855</v>
      </c>
      <c r="AO157" s="95"/>
      <c r="AP157" s="22">
        <f>IF($AL157,AN157/$AL157*100,0)</f>
        <v>10.366967866440181</v>
      </c>
      <c r="AQ157" s="95"/>
      <c r="AR157" s="21">
        <v>0</v>
      </c>
      <c r="AS157" s="95"/>
      <c r="AT157" s="22">
        <f>IF($AL157,AR157/$AL157*100,0)</f>
        <v>0</v>
      </c>
      <c r="AU157" s="95"/>
      <c r="AV157" s="21">
        <v>0</v>
      </c>
      <c r="AW157" s="95"/>
      <c r="AX157" s="22">
        <f>IF($AL157,AV157/$AL157*100,0)</f>
        <v>0</v>
      </c>
      <c r="AY157" s="95"/>
      <c r="AZ157" s="21">
        <v>455</v>
      </c>
      <c r="BA157" s="95"/>
      <c r="BB157" s="83">
        <v>59</v>
      </c>
      <c r="BC157" s="95"/>
      <c r="BD157" s="28">
        <v>10625</v>
      </c>
      <c r="BE157" s="95"/>
      <c r="BF157" s="28">
        <f>IF(E157,BD157,0)</f>
        <v>10625</v>
      </c>
      <c r="BG157" s="95"/>
      <c r="BH157" s="28">
        <f>IF(K157,BD157,0)</f>
        <v>10625</v>
      </c>
      <c r="BI157" s="95"/>
      <c r="BJ157" s="28">
        <f>IF(AF157,BD157,0)</f>
        <v>10625</v>
      </c>
    </row>
    <row r="158" spans="1:62" ht="11.25" x14ac:dyDescent="0.25">
      <c r="A158" s="83">
        <v>60</v>
      </c>
      <c r="B158" s="95"/>
      <c r="C158" s="83" t="s">
        <v>181</v>
      </c>
      <c r="D158" s="95"/>
      <c r="E158" s="21">
        <v>252778</v>
      </c>
      <c r="F158" s="95"/>
      <c r="G158" s="20">
        <f t="shared" si="6"/>
        <v>2.4947741381522457</v>
      </c>
      <c r="H158" s="95"/>
      <c r="I158" s="20">
        <f>IF(G$195,G158/G$195*100,0)</f>
        <v>34.989528617837522</v>
      </c>
      <c r="J158" s="95"/>
      <c r="K158" s="21">
        <v>9985043</v>
      </c>
      <c r="L158" s="95"/>
      <c r="M158" s="20">
        <f t="shared" si="7"/>
        <v>98.546657718385759</v>
      </c>
      <c r="N158" s="95"/>
      <c r="O158" s="20">
        <f>IF(M$195,M158/M$195*100,0)</f>
        <v>74.26155593418946</v>
      </c>
      <c r="P158" s="95"/>
      <c r="Q158" s="21">
        <v>1504808</v>
      </c>
      <c r="R158" s="95"/>
      <c r="S158" s="21">
        <v>1025305</v>
      </c>
      <c r="T158" s="95"/>
      <c r="U158" s="21">
        <v>0</v>
      </c>
      <c r="V158" s="95"/>
      <c r="W158" s="21">
        <v>0</v>
      </c>
      <c r="X158" s="95"/>
      <c r="Y158" s="21">
        <v>0</v>
      </c>
      <c r="Z158" s="95"/>
      <c r="AA158" s="21">
        <v>0</v>
      </c>
      <c r="AB158" s="95"/>
      <c r="AC158" s="95"/>
      <c r="AD158" s="21">
        <v>0</v>
      </c>
      <c r="AE158" s="95"/>
      <c r="AF158" s="21">
        <v>561347</v>
      </c>
      <c r="AG158" s="95"/>
      <c r="AH158" s="20">
        <f t="shared" si="8"/>
        <v>5.5401735045350016</v>
      </c>
      <c r="AI158" s="95"/>
      <c r="AJ158" s="22">
        <f>IF(AH$195,AH158/AH$195*100,0)</f>
        <v>72.864463326053823</v>
      </c>
      <c r="AK158" s="95"/>
      <c r="AL158" s="21">
        <f>(E158+K158+AF158)</f>
        <v>10799168</v>
      </c>
      <c r="AM158" s="95"/>
      <c r="AN158" s="21">
        <v>556341</v>
      </c>
      <c r="AO158" s="95"/>
      <c r="AP158" s="22">
        <f>IF($AL158,AN158/$AL158*100,0)</f>
        <v>5.1517024274462626</v>
      </c>
      <c r="AQ158" s="95"/>
      <c r="AR158" s="21">
        <v>0</v>
      </c>
      <c r="AS158" s="95"/>
      <c r="AT158" s="22">
        <f>IF($AL158,AR158/$AL158*100,0)</f>
        <v>0</v>
      </c>
      <c r="AU158" s="95"/>
      <c r="AV158" s="21">
        <v>0</v>
      </c>
      <c r="AW158" s="95"/>
      <c r="AX158" s="22">
        <f>IF($AL158,AV158/$AL158*100,0)</f>
        <v>0</v>
      </c>
      <c r="AY158" s="95"/>
      <c r="AZ158" s="21">
        <v>140</v>
      </c>
      <c r="BA158" s="95"/>
      <c r="BB158" s="83">
        <v>60</v>
      </c>
      <c r="BC158" s="95"/>
      <c r="BD158" s="28">
        <v>101323</v>
      </c>
      <c r="BE158" s="95"/>
      <c r="BF158" s="28">
        <f>IF(E158,BD158,0)</f>
        <v>101323</v>
      </c>
      <c r="BG158" s="95"/>
      <c r="BH158" s="28">
        <f>IF(K158,BD158,0)</f>
        <v>101323</v>
      </c>
      <c r="BI158" s="95"/>
      <c r="BJ158" s="28">
        <f>IF(AF158,BD158,0)</f>
        <v>101323</v>
      </c>
    </row>
    <row r="159" spans="1:62" ht="11.25" x14ac:dyDescent="0.25">
      <c r="A159" s="83">
        <v>61</v>
      </c>
      <c r="B159" s="95"/>
      <c r="C159" s="83" t="s">
        <v>182</v>
      </c>
      <c r="D159" s="95"/>
      <c r="E159" s="21">
        <v>129644</v>
      </c>
      <c r="F159" s="95"/>
      <c r="G159" s="20">
        <f t="shared" si="6"/>
        <v>8.7745516074450087</v>
      </c>
      <c r="H159" s="95"/>
      <c r="I159" s="20">
        <f>IF(G$195,G159/G$195*100,0)</f>
        <v>123.0642164684222</v>
      </c>
      <c r="J159" s="95"/>
      <c r="K159" s="21">
        <v>1994542</v>
      </c>
      <c r="L159" s="95"/>
      <c r="M159" s="20">
        <f t="shared" si="7"/>
        <v>134.99438240270729</v>
      </c>
      <c r="N159" s="95"/>
      <c r="O159" s="20">
        <f>IF(M$195,M159/M$195*100,0)</f>
        <v>101.72737575989524</v>
      </c>
      <c r="P159" s="95"/>
      <c r="Q159" s="21">
        <v>268586</v>
      </c>
      <c r="R159" s="95"/>
      <c r="S159" s="21">
        <v>357978</v>
      </c>
      <c r="T159" s="95"/>
      <c r="U159" s="21">
        <v>0</v>
      </c>
      <c r="V159" s="95"/>
      <c r="W159" s="21">
        <v>0</v>
      </c>
      <c r="X159" s="95"/>
      <c r="Y159" s="21">
        <v>0</v>
      </c>
      <c r="Z159" s="95"/>
      <c r="AA159" s="21">
        <v>0</v>
      </c>
      <c r="AB159" s="95"/>
      <c r="AC159" s="95"/>
      <c r="AD159" s="21">
        <v>0</v>
      </c>
      <c r="AE159" s="95"/>
      <c r="AF159" s="21">
        <v>228908</v>
      </c>
      <c r="AG159" s="95"/>
      <c r="AH159" s="20">
        <f t="shared" si="8"/>
        <v>15.492927241962775</v>
      </c>
      <c r="AI159" s="95"/>
      <c r="AJ159" s="22">
        <f>IF(AH$195,AH159/AH$195*100,0)</f>
        <v>203.76326263268655</v>
      </c>
      <c r="AK159" s="95"/>
      <c r="AL159" s="21">
        <f>(E159+K159+AF159)</f>
        <v>2353094</v>
      </c>
      <c r="AM159" s="95"/>
      <c r="AN159" s="21">
        <v>294250</v>
      </c>
      <c r="AO159" s="95"/>
      <c r="AP159" s="22">
        <f>IF($AL159,AN159/$AL159*100,0)</f>
        <v>12.504812812407835</v>
      </c>
      <c r="AQ159" s="95"/>
      <c r="AR159" s="21">
        <v>0</v>
      </c>
      <c r="AS159" s="95"/>
      <c r="AT159" s="22">
        <f>IF($AL159,AR159/$AL159*100,0)</f>
        <v>0</v>
      </c>
      <c r="AU159" s="95"/>
      <c r="AV159" s="21">
        <v>0</v>
      </c>
      <c r="AW159" s="95"/>
      <c r="AX159" s="22">
        <f>IF($AL159,AV159/$AL159*100,0)</f>
        <v>0</v>
      </c>
      <c r="AY159" s="95"/>
      <c r="AZ159" s="21">
        <v>3644</v>
      </c>
      <c r="BA159" s="95"/>
      <c r="BB159" s="83">
        <v>61</v>
      </c>
      <c r="BC159" s="95"/>
      <c r="BD159" s="28">
        <v>14775</v>
      </c>
      <c r="BE159" s="95"/>
      <c r="BF159" s="28">
        <f>IF(E159,BD159,0)</f>
        <v>14775</v>
      </c>
      <c r="BG159" s="95"/>
      <c r="BH159" s="28">
        <f>IF(K159,BD159,0)</f>
        <v>14775</v>
      </c>
      <c r="BI159" s="95"/>
      <c r="BJ159" s="28">
        <f>IF(AF159,BD159,0)</f>
        <v>14775</v>
      </c>
    </row>
    <row r="160" spans="1:62" ht="11.25" x14ac:dyDescent="0.25">
      <c r="A160" s="83">
        <v>62</v>
      </c>
      <c r="B160" s="95"/>
      <c r="C160" s="83" t="s">
        <v>183</v>
      </c>
      <c r="D160" s="95"/>
      <c r="E160" s="21">
        <v>209903</v>
      </c>
      <c r="F160" s="95"/>
      <c r="G160" s="20">
        <f t="shared" si="6"/>
        <v>9.1480932665068639</v>
      </c>
      <c r="H160" s="95"/>
      <c r="I160" s="20">
        <f>IF(G$195,G160/G$195*100,0)</f>
        <v>128.30318634943097</v>
      </c>
      <c r="J160" s="95"/>
      <c r="K160" s="21">
        <v>4424589</v>
      </c>
      <c r="L160" s="95"/>
      <c r="M160" s="20">
        <f t="shared" si="7"/>
        <v>192.83456090651558</v>
      </c>
      <c r="N160" s="95"/>
      <c r="O160" s="20">
        <f>IF(M$195,M160/M$195*100,0)</f>
        <v>145.31385297435983</v>
      </c>
      <c r="P160" s="95"/>
      <c r="Q160" s="21">
        <v>732095</v>
      </c>
      <c r="R160" s="95"/>
      <c r="S160" s="21">
        <v>502796</v>
      </c>
      <c r="T160" s="95"/>
      <c r="U160" s="21">
        <v>0</v>
      </c>
      <c r="V160" s="95"/>
      <c r="W160" s="21">
        <v>0</v>
      </c>
      <c r="X160" s="95"/>
      <c r="Y160" s="21">
        <v>0</v>
      </c>
      <c r="Z160" s="95"/>
      <c r="AA160" s="21">
        <v>0</v>
      </c>
      <c r="AB160" s="95"/>
      <c r="AC160" s="95"/>
      <c r="AD160" s="21">
        <v>0</v>
      </c>
      <c r="AE160" s="95"/>
      <c r="AF160" s="21">
        <v>258415</v>
      </c>
      <c r="AG160" s="95"/>
      <c r="AH160" s="20">
        <f t="shared" si="8"/>
        <v>11.26236652865548</v>
      </c>
      <c r="AI160" s="95"/>
      <c r="AJ160" s="22">
        <f>IF(AH$195,AH160/AH$195*100,0)</f>
        <v>148.12285070495645</v>
      </c>
      <c r="AK160" s="95"/>
      <c r="AL160" s="21">
        <f>(E160+K160+AF160)</f>
        <v>4892907</v>
      </c>
      <c r="AM160" s="95"/>
      <c r="AN160" s="21">
        <v>314834</v>
      </c>
      <c r="AO160" s="95"/>
      <c r="AP160" s="22">
        <f>IF($AL160,AN160/$AL160*100,0)</f>
        <v>6.4344979375246663</v>
      </c>
      <c r="AQ160" s="95"/>
      <c r="AR160" s="21">
        <v>0</v>
      </c>
      <c r="AS160" s="95"/>
      <c r="AT160" s="22">
        <f>IF($AL160,AR160/$AL160*100,0)</f>
        <v>0</v>
      </c>
      <c r="AU160" s="95"/>
      <c r="AV160" s="21">
        <v>0</v>
      </c>
      <c r="AW160" s="95"/>
      <c r="AX160" s="22">
        <f>IF($AL160,AV160/$AL160*100,0)</f>
        <v>0</v>
      </c>
      <c r="AY160" s="95"/>
      <c r="AZ160" s="21">
        <v>1306</v>
      </c>
      <c r="BA160" s="95"/>
      <c r="BB160" s="83">
        <v>62</v>
      </c>
      <c r="BC160" s="95"/>
      <c r="BD160" s="28">
        <v>22945</v>
      </c>
      <c r="BE160" s="95"/>
      <c r="BF160" s="28">
        <f>IF(E160,BD160,0)</f>
        <v>22945</v>
      </c>
      <c r="BG160" s="95"/>
      <c r="BH160" s="28">
        <f>IF(K160,BD160,0)</f>
        <v>22945</v>
      </c>
      <c r="BI160" s="95"/>
      <c r="BJ160" s="28">
        <f>IF(AF160,BD160,0)</f>
        <v>22945</v>
      </c>
    </row>
    <row r="161" spans="1:62" ht="11.25" x14ac:dyDescent="0.25">
      <c r="A161" s="83">
        <v>63</v>
      </c>
      <c r="B161" s="95"/>
      <c r="C161" s="83" t="s">
        <v>184</v>
      </c>
      <c r="D161" s="95"/>
      <c r="E161" s="21">
        <v>78546</v>
      </c>
      <c r="F161" s="95"/>
      <c r="G161" s="20">
        <f t="shared" si="6"/>
        <v>6.3952125061064971</v>
      </c>
      <c r="H161" s="95"/>
      <c r="I161" s="20">
        <f>IF(G$195,G161/G$195*100,0)</f>
        <v>89.69367911008473</v>
      </c>
      <c r="J161" s="95"/>
      <c r="K161" s="21">
        <v>2067476</v>
      </c>
      <c r="L161" s="95"/>
      <c r="M161" s="20">
        <f t="shared" si="7"/>
        <v>168.33382185311839</v>
      </c>
      <c r="N161" s="95"/>
      <c r="O161" s="20">
        <f>IF(M$195,M161/M$195*100,0)</f>
        <v>126.850892933216</v>
      </c>
      <c r="P161" s="95"/>
      <c r="Q161" s="21">
        <v>269292</v>
      </c>
      <c r="R161" s="95"/>
      <c r="S161" s="21">
        <v>86792</v>
      </c>
      <c r="T161" s="95"/>
      <c r="U161" s="21">
        <v>0</v>
      </c>
      <c r="V161" s="95"/>
      <c r="W161" s="21">
        <v>0</v>
      </c>
      <c r="X161" s="95"/>
      <c r="Y161" s="21">
        <v>0</v>
      </c>
      <c r="Z161" s="95"/>
      <c r="AA161" s="21">
        <v>0</v>
      </c>
      <c r="AB161" s="95"/>
      <c r="AC161" s="95"/>
      <c r="AD161" s="21">
        <v>0</v>
      </c>
      <c r="AE161" s="95"/>
      <c r="AF161" s="21">
        <v>197950</v>
      </c>
      <c r="AG161" s="95"/>
      <c r="AH161" s="20">
        <f t="shared" si="8"/>
        <v>16.117081908483961</v>
      </c>
      <c r="AI161" s="95"/>
      <c r="AJ161" s="22">
        <f>IF(AH$195,AH161/AH$195*100,0)</f>
        <v>211.9721562298439</v>
      </c>
      <c r="AK161" s="95"/>
      <c r="AL161" s="21">
        <f>(E161+K161+AF161)</f>
        <v>2343972</v>
      </c>
      <c r="AM161" s="95"/>
      <c r="AN161" s="21">
        <v>268383</v>
      </c>
      <c r="AO161" s="95"/>
      <c r="AP161" s="22">
        <f>IF($AL161,AN161/$AL161*100,0)</f>
        <v>11.449923463249561</v>
      </c>
      <c r="AQ161" s="95"/>
      <c r="AR161" s="21">
        <v>8107</v>
      </c>
      <c r="AS161" s="95"/>
      <c r="AT161" s="22">
        <f>IF($AL161,AR161/$AL161*100,0)</f>
        <v>0.34586590624802688</v>
      </c>
      <c r="AU161" s="95"/>
      <c r="AV161" s="21">
        <v>0</v>
      </c>
      <c r="AW161" s="95"/>
      <c r="AX161" s="22">
        <f>IF($AL161,AV161/$AL161*100,0)</f>
        <v>0</v>
      </c>
      <c r="AY161" s="95"/>
      <c r="AZ161" s="21">
        <v>0</v>
      </c>
      <c r="BA161" s="95"/>
      <c r="BB161" s="83">
        <v>63</v>
      </c>
      <c r="BC161" s="95"/>
      <c r="BD161" s="28">
        <v>12282</v>
      </c>
      <c r="BE161" s="95"/>
      <c r="BF161" s="28">
        <f>IF(E161,BD161,0)</f>
        <v>12282</v>
      </c>
      <c r="BG161" s="95"/>
      <c r="BH161" s="28">
        <f>IF(K161,BD161,0)</f>
        <v>12282</v>
      </c>
      <c r="BI161" s="95"/>
      <c r="BJ161" s="28">
        <f>IF(AF161,BD161,0)</f>
        <v>12282</v>
      </c>
    </row>
    <row r="162" spans="1:62" ht="11.25" x14ac:dyDescent="0.25">
      <c r="A162" s="83">
        <v>64</v>
      </c>
      <c r="B162" s="95"/>
      <c r="C162" s="83" t="s">
        <v>185</v>
      </c>
      <c r="D162" s="95"/>
      <c r="E162" s="21">
        <v>295995</v>
      </c>
      <c r="F162" s="95"/>
      <c r="G162" s="20">
        <f t="shared" si="6"/>
        <v>25.001689331869247</v>
      </c>
      <c r="H162" s="95"/>
      <c r="I162" s="20">
        <f>IF(G$195,G162/G$195*100,0)</f>
        <v>350.65191313055732</v>
      </c>
      <c r="J162" s="95"/>
      <c r="K162" s="21">
        <v>1672995</v>
      </c>
      <c r="L162" s="95"/>
      <c r="M162" s="20">
        <f t="shared" si="7"/>
        <v>141.31218852943661</v>
      </c>
      <c r="N162" s="95"/>
      <c r="O162" s="20">
        <f>IF(M$195,M162/M$195*100,0)</f>
        <v>106.48826896443404</v>
      </c>
      <c r="P162" s="95"/>
      <c r="Q162" s="21">
        <v>383685</v>
      </c>
      <c r="R162" s="95"/>
      <c r="S162" s="21">
        <v>424117</v>
      </c>
      <c r="T162" s="95"/>
      <c r="U162" s="21">
        <v>0</v>
      </c>
      <c r="V162" s="95"/>
      <c r="W162" s="21">
        <v>0</v>
      </c>
      <c r="X162" s="95"/>
      <c r="Y162" s="21">
        <v>0</v>
      </c>
      <c r="Z162" s="95"/>
      <c r="AA162" s="21">
        <v>0</v>
      </c>
      <c r="AB162" s="95"/>
      <c r="AC162" s="95"/>
      <c r="AD162" s="21">
        <v>0</v>
      </c>
      <c r="AE162" s="95"/>
      <c r="AF162" s="21">
        <v>210373</v>
      </c>
      <c r="AG162" s="95"/>
      <c r="AH162" s="20">
        <f t="shared" si="8"/>
        <v>17.769490666441424</v>
      </c>
      <c r="AI162" s="95"/>
      <c r="AJ162" s="22">
        <f>IF(AH$195,AH162/AH$195*100,0)</f>
        <v>233.70466645633496</v>
      </c>
      <c r="AK162" s="95"/>
      <c r="AL162" s="21">
        <f>(E162+K162+AF162)</f>
        <v>2179363</v>
      </c>
      <c r="AM162" s="95"/>
      <c r="AN162" s="21">
        <v>316628</v>
      </c>
      <c r="AO162" s="95"/>
      <c r="AP162" s="22">
        <f>IF($AL162,AN162/$AL162*100,0)</f>
        <v>14.52846542774196</v>
      </c>
      <c r="AQ162" s="95"/>
      <c r="AR162" s="21">
        <v>0</v>
      </c>
      <c r="AS162" s="95"/>
      <c r="AT162" s="22">
        <f>IF($AL162,AR162/$AL162*100,0)</f>
        <v>0</v>
      </c>
      <c r="AU162" s="95"/>
      <c r="AV162" s="21">
        <v>0</v>
      </c>
      <c r="AW162" s="95"/>
      <c r="AX162" s="22">
        <f>IF($AL162,AV162/$AL162*100,0)</f>
        <v>0</v>
      </c>
      <c r="AY162" s="95"/>
      <c r="AZ162" s="21">
        <v>0</v>
      </c>
      <c r="BA162" s="95"/>
      <c r="BB162" s="83">
        <v>64</v>
      </c>
      <c r="BC162" s="95"/>
      <c r="BD162" s="28">
        <v>11839</v>
      </c>
      <c r="BE162" s="95"/>
      <c r="BF162" s="28">
        <f>IF(E162,BD162,0)</f>
        <v>11839</v>
      </c>
      <c r="BG162" s="95"/>
      <c r="BH162" s="28">
        <f>IF(K162,BD162,0)</f>
        <v>11839</v>
      </c>
      <c r="BI162" s="95"/>
      <c r="BJ162" s="28">
        <f>IF(AF162,BD162,0)</f>
        <v>11839</v>
      </c>
    </row>
    <row r="163" spans="1:62" ht="11.25" x14ac:dyDescent="0.25">
      <c r="A163" s="83">
        <v>65</v>
      </c>
      <c r="B163" s="95"/>
      <c r="C163" s="83" t="s">
        <v>186</v>
      </c>
      <c r="D163" s="95"/>
      <c r="E163" s="21">
        <v>325305</v>
      </c>
      <c r="F163" s="95"/>
      <c r="G163" s="20">
        <f t="shared" si="6"/>
        <v>20.796892980437285</v>
      </c>
      <c r="H163" s="95"/>
      <c r="I163" s="20">
        <f>IF(G$195,G163/G$195*100,0)</f>
        <v>291.67910271831903</v>
      </c>
      <c r="J163" s="95"/>
      <c r="K163" s="21">
        <v>1666554</v>
      </c>
      <c r="L163" s="95"/>
      <c r="M163" s="20">
        <f t="shared" si="7"/>
        <v>106.54353663214422</v>
      </c>
      <c r="N163" s="95"/>
      <c r="O163" s="20">
        <f>IF(M$195,M163/M$195*100,0)</f>
        <v>80.287743777617649</v>
      </c>
      <c r="P163" s="95"/>
      <c r="Q163" s="21">
        <v>205141</v>
      </c>
      <c r="R163" s="95"/>
      <c r="S163" s="21">
        <v>241263</v>
      </c>
      <c r="T163" s="95"/>
      <c r="U163" s="21">
        <v>0</v>
      </c>
      <c r="V163" s="95"/>
      <c r="W163" s="21">
        <v>0</v>
      </c>
      <c r="X163" s="95"/>
      <c r="Y163" s="21">
        <v>0</v>
      </c>
      <c r="Z163" s="95"/>
      <c r="AA163" s="21">
        <v>0</v>
      </c>
      <c r="AB163" s="95"/>
      <c r="AC163" s="95"/>
      <c r="AD163" s="21">
        <v>0</v>
      </c>
      <c r="AE163" s="95"/>
      <c r="AF163" s="21">
        <v>272640</v>
      </c>
      <c r="AG163" s="95"/>
      <c r="AH163" s="20">
        <f t="shared" si="8"/>
        <v>17.429996164173378</v>
      </c>
      <c r="AI163" s="95"/>
      <c r="AJ163" s="22">
        <f>IF(AH$195,AH163/AH$195*100,0)</f>
        <v>229.23962854919034</v>
      </c>
      <c r="AK163" s="95"/>
      <c r="AL163" s="21">
        <f>(E163+K163+AF163)</f>
        <v>2264499</v>
      </c>
      <c r="AM163" s="95"/>
      <c r="AN163" s="21">
        <v>244648</v>
      </c>
      <c r="AO163" s="95"/>
      <c r="AP163" s="22">
        <f>IF($AL163,AN163/$AL163*100,0)</f>
        <v>10.803625879278375</v>
      </c>
      <c r="AQ163" s="95"/>
      <c r="AR163" s="21">
        <v>0</v>
      </c>
      <c r="AS163" s="95"/>
      <c r="AT163" s="22">
        <f>IF($AL163,AR163/$AL163*100,0)</f>
        <v>0</v>
      </c>
      <c r="AU163" s="95"/>
      <c r="AV163" s="21">
        <v>0</v>
      </c>
      <c r="AW163" s="95"/>
      <c r="AX163" s="22">
        <f>IF($AL163,AV163/$AL163*100,0)</f>
        <v>0</v>
      </c>
      <c r="AY163" s="95"/>
      <c r="AZ163" s="21">
        <v>0</v>
      </c>
      <c r="BA163" s="95"/>
      <c r="BB163" s="83">
        <v>65</v>
      </c>
      <c r="BC163" s="95"/>
      <c r="BD163" s="28">
        <v>15642</v>
      </c>
      <c r="BE163" s="95"/>
      <c r="BF163" s="28">
        <f>IF(E163,BD163,0)</f>
        <v>15642</v>
      </c>
      <c r="BG163" s="95"/>
      <c r="BH163" s="28">
        <f>IF(K163,BD163,0)</f>
        <v>15642</v>
      </c>
      <c r="BI163" s="95"/>
      <c r="BJ163" s="28">
        <f>IF(AF163,BD163,0)</f>
        <v>15642</v>
      </c>
    </row>
    <row r="164" spans="1:62" ht="11.25" x14ac:dyDescent="0.25">
      <c r="A164" s="83">
        <v>66</v>
      </c>
      <c r="B164" s="95"/>
      <c r="C164" s="83" t="s">
        <v>187</v>
      </c>
      <c r="D164" s="95"/>
      <c r="E164" s="21">
        <v>106897</v>
      </c>
      <c r="F164" s="95"/>
      <c r="G164" s="20">
        <f t="shared" si="6"/>
        <v>2.9485574005626964</v>
      </c>
      <c r="H164" s="95"/>
      <c r="I164" s="20">
        <f>IF(G$195,G164/G$195*100,0)</f>
        <v>41.35389732103642</v>
      </c>
      <c r="J164" s="95"/>
      <c r="K164" s="21">
        <v>2741746</v>
      </c>
      <c r="L164" s="95"/>
      <c r="M164" s="20">
        <f t="shared" si="7"/>
        <v>75.626027472830586</v>
      </c>
      <c r="N164" s="95"/>
      <c r="O164" s="20">
        <f>IF(M$195,M164/M$195*100,0)</f>
        <v>56.989314496115739</v>
      </c>
      <c r="P164" s="95"/>
      <c r="Q164" s="21">
        <v>443533</v>
      </c>
      <c r="R164" s="95"/>
      <c r="S164" s="21">
        <v>464429</v>
      </c>
      <c r="T164" s="95"/>
      <c r="U164" s="21">
        <v>0</v>
      </c>
      <c r="V164" s="95"/>
      <c r="W164" s="21">
        <v>0</v>
      </c>
      <c r="X164" s="95"/>
      <c r="Y164" s="21">
        <v>0</v>
      </c>
      <c r="Z164" s="95"/>
      <c r="AA164" s="21">
        <v>0</v>
      </c>
      <c r="AB164" s="95"/>
      <c r="AC164" s="95"/>
      <c r="AD164" s="21">
        <v>0</v>
      </c>
      <c r="AE164" s="95"/>
      <c r="AF164" s="21">
        <v>81302</v>
      </c>
      <c r="AG164" s="95"/>
      <c r="AH164" s="20">
        <f t="shared" si="8"/>
        <v>2.2425663375075855</v>
      </c>
      <c r="AI164" s="95"/>
      <c r="AJ164" s="22">
        <f>IF(AH$195,AH164/AH$195*100,0)</f>
        <v>29.494273513601648</v>
      </c>
      <c r="AK164" s="95"/>
      <c r="AL164" s="21">
        <f>(E164+K164+AF164)</f>
        <v>2929945</v>
      </c>
      <c r="AM164" s="95"/>
      <c r="AN164" s="21">
        <v>329589</v>
      </c>
      <c r="AO164" s="95"/>
      <c r="AP164" s="22">
        <f>IF($AL164,AN164/$AL164*100,0)</f>
        <v>11.248982489432395</v>
      </c>
      <c r="AQ164" s="95"/>
      <c r="AR164" s="21">
        <v>127292</v>
      </c>
      <c r="AS164" s="95"/>
      <c r="AT164" s="22">
        <f>IF($AL164,AR164/$AL164*100,0)</f>
        <v>4.3445184124616674</v>
      </c>
      <c r="AU164" s="95"/>
      <c r="AV164" s="21">
        <v>0</v>
      </c>
      <c r="AW164" s="95"/>
      <c r="AX164" s="22">
        <f>IF($AL164,AV164/$AL164*100,0)</f>
        <v>0</v>
      </c>
      <c r="AY164" s="95"/>
      <c r="AZ164" s="21">
        <v>0</v>
      </c>
      <c r="BA164" s="95"/>
      <c r="BB164" s="83">
        <v>66</v>
      </c>
      <c r="BC164" s="95"/>
      <c r="BD164" s="28">
        <v>36254</v>
      </c>
      <c r="BE164" s="95"/>
      <c r="BF164" s="28">
        <f>IF(E164,BD164,0)</f>
        <v>36254</v>
      </c>
      <c r="BG164" s="95"/>
      <c r="BH164" s="28">
        <f>IF(K164,BD164,0)</f>
        <v>36254</v>
      </c>
      <c r="BI164" s="95"/>
      <c r="BJ164" s="28">
        <f>IF(AF164,BD164,0)</f>
        <v>36254</v>
      </c>
    </row>
    <row r="165" spans="1:62" ht="11.25" x14ac:dyDescent="0.25">
      <c r="A165" s="83">
        <v>67</v>
      </c>
      <c r="B165" s="95"/>
      <c r="C165" s="83" t="s">
        <v>188</v>
      </c>
      <c r="D165" s="95"/>
      <c r="E165" s="21">
        <v>124461</v>
      </c>
      <c r="F165" s="95"/>
      <c r="G165" s="20">
        <f t="shared" si="6"/>
        <v>5.249525496646843</v>
      </c>
      <c r="H165" s="95"/>
      <c r="I165" s="20">
        <f>IF(G$195,G165/G$195*100,0)</f>
        <v>73.625271236390915</v>
      </c>
      <c r="J165" s="95"/>
      <c r="K165" s="21">
        <v>2637094</v>
      </c>
      <c r="L165" s="95"/>
      <c r="M165" s="20">
        <f t="shared" si="7"/>
        <v>111.22755071913619</v>
      </c>
      <c r="N165" s="95"/>
      <c r="O165" s="20">
        <f>IF(M$195,M165/M$195*100,0)</f>
        <v>83.817464441627436</v>
      </c>
      <c r="P165" s="95"/>
      <c r="Q165" s="21">
        <v>616390</v>
      </c>
      <c r="R165" s="95"/>
      <c r="S165" s="21">
        <v>656342</v>
      </c>
      <c r="T165" s="95"/>
      <c r="U165" s="21">
        <v>0</v>
      </c>
      <c r="V165" s="95"/>
      <c r="W165" s="21">
        <v>0</v>
      </c>
      <c r="X165" s="95"/>
      <c r="Y165" s="21">
        <v>0</v>
      </c>
      <c r="Z165" s="95"/>
      <c r="AA165" s="21">
        <v>0</v>
      </c>
      <c r="AB165" s="95"/>
      <c r="AC165" s="95"/>
      <c r="AD165" s="21">
        <v>0</v>
      </c>
      <c r="AE165" s="95"/>
      <c r="AF165" s="21">
        <v>237121</v>
      </c>
      <c r="AG165" s="95"/>
      <c r="AH165" s="20">
        <f t="shared" si="8"/>
        <v>10.001307520350922</v>
      </c>
      <c r="AI165" s="95"/>
      <c r="AJ165" s="22">
        <f>IF(AH$195,AH165/AH$195*100,0)</f>
        <v>131.53737954825311</v>
      </c>
      <c r="AK165" s="95"/>
      <c r="AL165" s="21">
        <f>(E165+K165+AF165)</f>
        <v>2998676</v>
      </c>
      <c r="AM165" s="95"/>
      <c r="AN165" s="21">
        <v>423878</v>
      </c>
      <c r="AO165" s="95"/>
      <c r="AP165" s="22">
        <f>IF($AL165,AN165/$AL165*100,0)</f>
        <v>14.135505136266804</v>
      </c>
      <c r="AQ165" s="95"/>
      <c r="AR165" s="21">
        <v>0</v>
      </c>
      <c r="AS165" s="95"/>
      <c r="AT165" s="22">
        <f>IF($AL165,AR165/$AL165*100,0)</f>
        <v>0</v>
      </c>
      <c r="AU165" s="95"/>
      <c r="AV165" s="21">
        <v>0</v>
      </c>
      <c r="AW165" s="95"/>
      <c r="AX165" s="22">
        <f>IF($AL165,AV165/$AL165*100,0)</f>
        <v>0</v>
      </c>
      <c r="AY165" s="95"/>
      <c r="AZ165" s="21">
        <v>4001</v>
      </c>
      <c r="BA165" s="95"/>
      <c r="BB165" s="83">
        <v>67</v>
      </c>
      <c r="BC165" s="95"/>
      <c r="BD165" s="28">
        <v>23709</v>
      </c>
      <c r="BE165" s="95"/>
      <c r="BF165" s="28">
        <f>IF(E165,BD165,0)</f>
        <v>23709</v>
      </c>
      <c r="BG165" s="95"/>
      <c r="BH165" s="28">
        <f>IF(K165,BD165,0)</f>
        <v>23709</v>
      </c>
      <c r="BI165" s="95"/>
      <c r="BJ165" s="28">
        <f>IF(AF165,BD165,0)</f>
        <v>23709</v>
      </c>
    </row>
    <row r="166" spans="1:62" ht="11.25" x14ac:dyDescent="0.25">
      <c r="A166" s="83">
        <v>68</v>
      </c>
      <c r="B166" s="95"/>
      <c r="C166" s="83" t="s">
        <v>189</v>
      </c>
      <c r="D166" s="95"/>
      <c r="E166" s="21">
        <v>45811</v>
      </c>
      <c r="F166" s="95"/>
      <c r="G166" s="20">
        <f t="shared" si="6"/>
        <v>2.601715129486597</v>
      </c>
      <c r="H166" s="95"/>
      <c r="I166" s="20">
        <f>IF(G$195,G166/G$195*100,0)</f>
        <v>36.489389795444801</v>
      </c>
      <c r="J166" s="95"/>
      <c r="K166" s="21">
        <v>1302647</v>
      </c>
      <c r="L166" s="95"/>
      <c r="M166" s="20">
        <f t="shared" si="7"/>
        <v>73.98040663334848</v>
      </c>
      <c r="N166" s="95"/>
      <c r="O166" s="20">
        <f>IF(M$195,M166/M$195*100,0)</f>
        <v>55.749228156841866</v>
      </c>
      <c r="P166" s="95"/>
      <c r="Q166" s="21">
        <v>267320</v>
      </c>
      <c r="R166" s="95"/>
      <c r="S166" s="21">
        <v>360058</v>
      </c>
      <c r="T166" s="95"/>
      <c r="U166" s="21">
        <v>0</v>
      </c>
      <c r="V166" s="95"/>
      <c r="W166" s="21">
        <v>0</v>
      </c>
      <c r="X166" s="95"/>
      <c r="Y166" s="21">
        <v>0</v>
      </c>
      <c r="Z166" s="95"/>
      <c r="AA166" s="21">
        <v>0</v>
      </c>
      <c r="AB166" s="95"/>
      <c r="AC166" s="95"/>
      <c r="AD166" s="21">
        <v>0</v>
      </c>
      <c r="AE166" s="95"/>
      <c r="AF166" s="21">
        <v>193692</v>
      </c>
      <c r="AG166" s="95"/>
      <c r="AH166" s="20">
        <f t="shared" si="8"/>
        <v>11.000227169468424</v>
      </c>
      <c r="AI166" s="95"/>
      <c r="AJ166" s="22">
        <f>IF(AH$195,AH166/AH$195*100,0)</f>
        <v>144.67518905534106</v>
      </c>
      <c r="AK166" s="95"/>
      <c r="AL166" s="21">
        <f>(E166+K166+AF166)</f>
        <v>1542150</v>
      </c>
      <c r="AM166" s="95"/>
      <c r="AN166" s="21">
        <v>285550</v>
      </c>
      <c r="AO166" s="95"/>
      <c r="AP166" s="22">
        <f>IF($AL166,AN166/$AL166*100,0)</f>
        <v>18.516357034010959</v>
      </c>
      <c r="AQ166" s="95"/>
      <c r="AR166" s="21">
        <v>0</v>
      </c>
      <c r="AS166" s="95"/>
      <c r="AT166" s="22">
        <f>IF($AL166,AR166/$AL166*100,0)</f>
        <v>0</v>
      </c>
      <c r="AU166" s="95"/>
      <c r="AV166" s="21">
        <v>0</v>
      </c>
      <c r="AW166" s="95"/>
      <c r="AX166" s="22">
        <f>IF($AL166,AV166/$AL166*100,0)</f>
        <v>0</v>
      </c>
      <c r="AY166" s="95"/>
      <c r="AZ166" s="21">
        <v>16722</v>
      </c>
      <c r="BA166" s="95"/>
      <c r="BB166" s="83">
        <v>68</v>
      </c>
      <c r="BC166" s="95"/>
      <c r="BD166" s="28">
        <v>17608</v>
      </c>
      <c r="BE166" s="95"/>
      <c r="BF166" s="28">
        <f>IF(E166,BD166,0)</f>
        <v>17608</v>
      </c>
      <c r="BG166" s="95"/>
      <c r="BH166" s="28">
        <f>IF(K166,BD166,0)</f>
        <v>17608</v>
      </c>
      <c r="BI166" s="95"/>
      <c r="BJ166" s="28">
        <f>IF(AF166,BD166,0)</f>
        <v>17608</v>
      </c>
    </row>
    <row r="167" spans="1:62" ht="11.25" x14ac:dyDescent="0.25">
      <c r="A167" s="83">
        <v>69</v>
      </c>
      <c r="B167" s="95"/>
      <c r="C167" s="83" t="s">
        <v>190</v>
      </c>
      <c r="D167" s="95"/>
      <c r="E167" s="21">
        <v>210665</v>
      </c>
      <c r="F167" s="95"/>
      <c r="G167" s="20">
        <f t="shared" si="6"/>
        <v>3.482008561841953</v>
      </c>
      <c r="H167" s="95"/>
      <c r="I167" s="20">
        <f>IF(G$195,G167/G$195*100,0)</f>
        <v>48.835618567202452</v>
      </c>
      <c r="J167" s="95"/>
      <c r="K167" s="21">
        <v>4442497</v>
      </c>
      <c r="L167" s="95"/>
      <c r="M167" s="20">
        <f t="shared" si="7"/>
        <v>73.428488785309327</v>
      </c>
      <c r="N167" s="95"/>
      <c r="O167" s="20">
        <f>IF(M$195,M167/M$195*100,0)</f>
        <v>55.333320818204747</v>
      </c>
      <c r="P167" s="95"/>
      <c r="Q167" s="21">
        <v>637146</v>
      </c>
      <c r="R167" s="95"/>
      <c r="S167" s="21">
        <v>856480</v>
      </c>
      <c r="T167" s="95"/>
      <c r="U167" s="21">
        <v>0</v>
      </c>
      <c r="V167" s="95"/>
      <c r="W167" s="21">
        <v>0</v>
      </c>
      <c r="X167" s="95"/>
      <c r="Y167" s="21">
        <v>0</v>
      </c>
      <c r="Z167" s="95"/>
      <c r="AA167" s="21">
        <v>0</v>
      </c>
      <c r="AB167" s="95"/>
      <c r="AC167" s="95"/>
      <c r="AD167" s="21">
        <v>0</v>
      </c>
      <c r="AE167" s="95"/>
      <c r="AF167" s="21">
        <v>390746</v>
      </c>
      <c r="AG167" s="95"/>
      <c r="AH167" s="20">
        <f t="shared" si="8"/>
        <v>6.4585048181021802</v>
      </c>
      <c r="AI167" s="95"/>
      <c r="AJ167" s="22">
        <f>IF(AH$195,AH167/AH$195*100,0)</f>
        <v>84.942373569083074</v>
      </c>
      <c r="AK167" s="95"/>
      <c r="AL167" s="21">
        <f>(E167+K167+AF167)</f>
        <v>5043908</v>
      </c>
      <c r="AM167" s="95"/>
      <c r="AN167" s="21">
        <v>458099</v>
      </c>
      <c r="AO167" s="95"/>
      <c r="AP167" s="22">
        <f>IF($AL167,AN167/$AL167*100,0)</f>
        <v>9.0822235457109848</v>
      </c>
      <c r="AQ167" s="95"/>
      <c r="AR167" s="21">
        <v>0</v>
      </c>
      <c r="AS167" s="95"/>
      <c r="AT167" s="22">
        <f>IF($AL167,AR167/$AL167*100,0)</f>
        <v>0</v>
      </c>
      <c r="AU167" s="95"/>
      <c r="AV167" s="21">
        <v>0</v>
      </c>
      <c r="AW167" s="95"/>
      <c r="AX167" s="22">
        <f>IF($AL167,AV167/$AL167*100,0)</f>
        <v>0</v>
      </c>
      <c r="AY167" s="95"/>
      <c r="AZ167" s="21">
        <v>53083</v>
      </c>
      <c r="BA167" s="95"/>
      <c r="BB167" s="83">
        <v>69</v>
      </c>
      <c r="BC167" s="95"/>
      <c r="BD167" s="28">
        <v>60501</v>
      </c>
      <c r="BE167" s="95"/>
      <c r="BF167" s="28">
        <f>IF(E167,BD167,0)</f>
        <v>60501</v>
      </c>
      <c r="BG167" s="95"/>
      <c r="BH167" s="28">
        <f>IF(K167,BD167,0)</f>
        <v>60501</v>
      </c>
      <c r="BI167" s="95"/>
      <c r="BJ167" s="28">
        <f>IF(AF167,BD167,0)</f>
        <v>60501</v>
      </c>
    </row>
    <row r="168" spans="1:62" ht="11.25" x14ac:dyDescent="0.25">
      <c r="A168" s="83">
        <v>70</v>
      </c>
      <c r="B168" s="95"/>
      <c r="C168" s="83" t="s">
        <v>191</v>
      </c>
      <c r="D168" s="95"/>
      <c r="E168" s="21">
        <v>94449</v>
      </c>
      <c r="F168" s="95"/>
      <c r="G168" s="20">
        <f t="shared" si="6"/>
        <v>3.1137375135990504</v>
      </c>
      <c r="H168" s="95"/>
      <c r="I168" s="20">
        <f>IF(G$195,G168/G$195*100,0)</f>
        <v>43.6705696817912</v>
      </c>
      <c r="J168" s="95"/>
      <c r="K168" s="21">
        <v>4910705</v>
      </c>
      <c r="L168" s="95"/>
      <c r="M168" s="20">
        <f t="shared" si="7"/>
        <v>161.89315267200737</v>
      </c>
      <c r="N168" s="95"/>
      <c r="O168" s="20">
        <f>IF(M$195,M168/M$195*100,0)</f>
        <v>121.99741412713112</v>
      </c>
      <c r="P168" s="95"/>
      <c r="Q168" s="21">
        <v>561366</v>
      </c>
      <c r="R168" s="95"/>
      <c r="S168" s="21">
        <v>590659</v>
      </c>
      <c r="T168" s="95"/>
      <c r="U168" s="21">
        <v>0</v>
      </c>
      <c r="V168" s="95"/>
      <c r="W168" s="21">
        <v>0</v>
      </c>
      <c r="X168" s="95"/>
      <c r="Y168" s="21">
        <v>0</v>
      </c>
      <c r="Z168" s="95"/>
      <c r="AA168" s="21">
        <v>0</v>
      </c>
      <c r="AB168" s="95"/>
      <c r="AC168" s="95"/>
      <c r="AD168" s="21">
        <v>0</v>
      </c>
      <c r="AE168" s="95"/>
      <c r="AF168" s="21">
        <v>310926</v>
      </c>
      <c r="AG168" s="95"/>
      <c r="AH168" s="20">
        <f t="shared" si="8"/>
        <v>10.250420334289387</v>
      </c>
      <c r="AI168" s="95"/>
      <c r="AJ168" s="22">
        <f>IF(AH$195,AH168/AH$195*100,0)</f>
        <v>134.81371583635152</v>
      </c>
      <c r="AK168" s="95"/>
      <c r="AL168" s="21">
        <f>(E168+K168+AF168)</f>
        <v>5316080</v>
      </c>
      <c r="AM168" s="95"/>
      <c r="AN168" s="21">
        <v>325242</v>
      </c>
      <c r="AO168" s="95"/>
      <c r="AP168" s="22">
        <f>IF($AL168,AN168/$AL168*100,0)</f>
        <v>6.1180794871409008</v>
      </c>
      <c r="AQ168" s="95"/>
      <c r="AR168" s="21">
        <v>0</v>
      </c>
      <c r="AS168" s="95"/>
      <c r="AT168" s="22">
        <f>IF($AL168,AR168/$AL168*100,0)</f>
        <v>0</v>
      </c>
      <c r="AU168" s="95"/>
      <c r="AV168" s="21">
        <v>0</v>
      </c>
      <c r="AW168" s="95"/>
      <c r="AX168" s="22">
        <f>IF($AL168,AV168/$AL168*100,0)</f>
        <v>0</v>
      </c>
      <c r="AY168" s="95"/>
      <c r="AZ168" s="21">
        <v>0</v>
      </c>
      <c r="BA168" s="95"/>
      <c r="BB168" s="83">
        <v>70</v>
      </c>
      <c r="BC168" s="95"/>
      <c r="BD168" s="28">
        <v>30333</v>
      </c>
      <c r="BE168" s="95"/>
      <c r="BF168" s="28">
        <f>IF(E168,BD168,0)</f>
        <v>30333</v>
      </c>
      <c r="BG168" s="95"/>
      <c r="BH168" s="28">
        <f>IF(K168,BD168,0)</f>
        <v>30333</v>
      </c>
      <c r="BI168" s="95"/>
      <c r="BJ168" s="28">
        <f>IF(AF168,BD168,0)</f>
        <v>30333</v>
      </c>
    </row>
    <row r="169" spans="1:62" ht="11.25" x14ac:dyDescent="0.25">
      <c r="A169" s="83">
        <v>71</v>
      </c>
      <c r="B169" s="95"/>
      <c r="C169" s="83" t="s">
        <v>192</v>
      </c>
      <c r="D169" s="95"/>
      <c r="E169" s="21">
        <v>168102</v>
      </c>
      <c r="F169" s="95"/>
      <c r="G169" s="20">
        <f t="shared" si="6"/>
        <v>7.4988624704465359</v>
      </c>
      <c r="H169" s="95"/>
      <c r="I169" s="20">
        <f>IF(G$195,G169/G$195*100,0)</f>
        <v>105.17251201154821</v>
      </c>
      <c r="J169" s="95"/>
      <c r="K169" s="21">
        <v>2051112</v>
      </c>
      <c r="L169" s="95"/>
      <c r="M169" s="20">
        <f t="shared" si="7"/>
        <v>91.498059508408801</v>
      </c>
      <c r="N169" s="95"/>
      <c r="O169" s="20">
        <f>IF(M$195,M169/M$195*100,0)</f>
        <v>68.949961585412538</v>
      </c>
      <c r="P169" s="95"/>
      <c r="Q169" s="21">
        <v>313723</v>
      </c>
      <c r="R169" s="95"/>
      <c r="S169" s="21">
        <v>426287</v>
      </c>
      <c r="T169" s="95"/>
      <c r="U169" s="21">
        <v>0</v>
      </c>
      <c r="V169" s="95"/>
      <c r="W169" s="21">
        <v>0</v>
      </c>
      <c r="X169" s="95"/>
      <c r="Y169" s="21">
        <v>0</v>
      </c>
      <c r="Z169" s="95"/>
      <c r="AA169" s="21">
        <v>0</v>
      </c>
      <c r="AB169" s="95"/>
      <c r="AC169" s="95"/>
      <c r="AD169" s="21">
        <v>0</v>
      </c>
      <c r="AE169" s="95"/>
      <c r="AF169" s="21">
        <v>220198</v>
      </c>
      <c r="AG169" s="95"/>
      <c r="AH169" s="20">
        <f t="shared" si="8"/>
        <v>9.8228130436722125</v>
      </c>
      <c r="AI169" s="95"/>
      <c r="AJ169" s="22">
        <f>IF(AH$195,AH169/AH$195*100,0)</f>
        <v>129.1898169242283</v>
      </c>
      <c r="AK169" s="95"/>
      <c r="AL169" s="21">
        <f>(E169+K169+AF169)</f>
        <v>2439412</v>
      </c>
      <c r="AM169" s="95"/>
      <c r="AN169" s="21">
        <v>463978</v>
      </c>
      <c r="AO169" s="95"/>
      <c r="AP169" s="22">
        <f>IF($AL169,AN169/$AL169*100,0)</f>
        <v>19.020075329628618</v>
      </c>
      <c r="AQ169" s="95"/>
      <c r="AR169" s="21">
        <v>0</v>
      </c>
      <c r="AS169" s="95"/>
      <c r="AT169" s="22">
        <f>IF($AL169,AR169/$AL169*100,0)</f>
        <v>0</v>
      </c>
      <c r="AU169" s="95"/>
      <c r="AV169" s="21">
        <v>0</v>
      </c>
      <c r="AW169" s="95"/>
      <c r="AX169" s="22">
        <f>IF($AL169,AV169/$AL169*100,0)</f>
        <v>0</v>
      </c>
      <c r="AY169" s="95"/>
      <c r="AZ169" s="21">
        <v>5654</v>
      </c>
      <c r="BA169" s="95"/>
      <c r="BB169" s="83">
        <v>71</v>
      </c>
      <c r="BC169" s="95"/>
      <c r="BD169" s="28">
        <v>22417</v>
      </c>
      <c r="BE169" s="95"/>
      <c r="BF169" s="28">
        <f>IF(E169,BD169,0)</f>
        <v>22417</v>
      </c>
      <c r="BG169" s="95"/>
      <c r="BH169" s="28">
        <f>IF(K169,BD169,0)</f>
        <v>22417</v>
      </c>
      <c r="BI169" s="95"/>
      <c r="BJ169" s="28">
        <f>IF(AF169,BD169,0)</f>
        <v>22417</v>
      </c>
    </row>
    <row r="170" spans="1:62" ht="11.25" x14ac:dyDescent="0.25">
      <c r="A170" s="83">
        <v>72</v>
      </c>
      <c r="B170" s="95"/>
      <c r="C170" s="83" t="s">
        <v>193</v>
      </c>
      <c r="D170" s="95"/>
      <c r="E170" s="21">
        <v>179414</v>
      </c>
      <c r="F170" s="95"/>
      <c r="G170" s="20">
        <f t="shared" si="6"/>
        <v>4.171448500348756</v>
      </c>
      <c r="H170" s="95"/>
      <c r="I170" s="20">
        <f>IF(G$195,G170/G$195*100,0)</f>
        <v>58.505102505548365</v>
      </c>
      <c r="J170" s="95"/>
      <c r="K170" s="21">
        <v>5525850</v>
      </c>
      <c r="L170" s="95"/>
      <c r="M170" s="20">
        <f t="shared" si="7"/>
        <v>128.47826086956522</v>
      </c>
      <c r="N170" s="95"/>
      <c r="O170" s="20">
        <f>IF(M$195,M170/M$195*100,0)</f>
        <v>96.817038515478217</v>
      </c>
      <c r="P170" s="95"/>
      <c r="Q170" s="21">
        <v>459122</v>
      </c>
      <c r="R170" s="95"/>
      <c r="S170" s="21">
        <v>649899</v>
      </c>
      <c r="T170" s="95"/>
      <c r="U170" s="21">
        <v>0</v>
      </c>
      <c r="V170" s="95"/>
      <c r="W170" s="21">
        <v>0</v>
      </c>
      <c r="X170" s="95"/>
      <c r="Y170" s="21">
        <v>0</v>
      </c>
      <c r="Z170" s="95"/>
      <c r="AA170" s="21">
        <v>0</v>
      </c>
      <c r="AB170" s="95"/>
      <c r="AC170" s="95"/>
      <c r="AD170" s="21">
        <v>0</v>
      </c>
      <c r="AE170" s="95"/>
      <c r="AF170" s="21">
        <v>266094</v>
      </c>
      <c r="AG170" s="95"/>
      <c r="AH170" s="20">
        <f t="shared" si="8"/>
        <v>6.186793768890956</v>
      </c>
      <c r="AI170" s="95"/>
      <c r="AJ170" s="22">
        <f>IF(AH$195,AH170/AH$195*100,0)</f>
        <v>81.368824877091967</v>
      </c>
      <c r="AK170" s="95"/>
      <c r="AL170" s="21">
        <f>(E170+K170+AF170)</f>
        <v>5971358</v>
      </c>
      <c r="AM170" s="95"/>
      <c r="AN170" s="21">
        <v>345566</v>
      </c>
      <c r="AO170" s="95"/>
      <c r="AP170" s="22">
        <f>IF($AL170,AN170/$AL170*100,0)</f>
        <v>5.7870588231353741</v>
      </c>
      <c r="AQ170" s="95"/>
      <c r="AR170" s="21">
        <v>0</v>
      </c>
      <c r="AS170" s="95"/>
      <c r="AT170" s="22">
        <f>IF($AL170,AR170/$AL170*100,0)</f>
        <v>0</v>
      </c>
      <c r="AU170" s="95"/>
      <c r="AV170" s="21">
        <v>0</v>
      </c>
      <c r="AW170" s="95"/>
      <c r="AX170" s="22">
        <f>IF($AL170,AV170/$AL170*100,0)</f>
        <v>0</v>
      </c>
      <c r="AY170" s="95"/>
      <c r="AZ170" s="21">
        <v>362773</v>
      </c>
      <c r="BA170" s="95"/>
      <c r="BB170" s="83">
        <v>72</v>
      </c>
      <c r="BC170" s="95"/>
      <c r="BD170" s="28">
        <v>43010</v>
      </c>
      <c r="BE170" s="95"/>
      <c r="BF170" s="28">
        <f>IF(E170,BD170,0)</f>
        <v>43010</v>
      </c>
      <c r="BG170" s="95"/>
      <c r="BH170" s="28">
        <f>IF(K170,BD170,0)</f>
        <v>43010</v>
      </c>
      <c r="BI170" s="95"/>
      <c r="BJ170" s="28">
        <f>IF(AF170,BD170,0)</f>
        <v>43010</v>
      </c>
    </row>
    <row r="171" spans="1:62" ht="11.25" x14ac:dyDescent="0.25">
      <c r="A171" s="83">
        <v>73</v>
      </c>
      <c r="B171" s="95"/>
      <c r="C171" s="83" t="s">
        <v>194</v>
      </c>
      <c r="D171" s="95"/>
      <c r="E171" s="21">
        <v>4617000</v>
      </c>
      <c r="F171" s="95"/>
      <c r="G171" s="20">
        <f t="shared" si="6"/>
        <v>9.5747857753150125</v>
      </c>
      <c r="H171" s="95"/>
      <c r="I171" s="20">
        <f>IF(G$195,G171/G$195*100,0)</f>
        <v>134.28760374403222</v>
      </c>
      <c r="J171" s="95"/>
      <c r="K171" s="21">
        <v>47029000</v>
      </c>
      <c r="L171" s="95"/>
      <c r="M171" s="20">
        <f t="shared" si="7"/>
        <v>97.529261474396733</v>
      </c>
      <c r="N171" s="95"/>
      <c r="O171" s="20">
        <f>IF(M$195,M171/M$195*100,0)</f>
        <v>73.494879216485515</v>
      </c>
      <c r="P171" s="95"/>
      <c r="Q171" s="21">
        <v>0</v>
      </c>
      <c r="R171" s="95"/>
      <c r="S171" s="21">
        <v>0</v>
      </c>
      <c r="T171" s="95"/>
      <c r="U171" s="21">
        <v>0</v>
      </c>
      <c r="V171" s="95"/>
      <c r="W171" s="21">
        <v>0</v>
      </c>
      <c r="X171" s="95"/>
      <c r="Y171" s="21">
        <v>0</v>
      </c>
      <c r="Z171" s="95"/>
      <c r="AA171" s="21">
        <v>0</v>
      </c>
      <c r="AB171" s="95"/>
      <c r="AC171" s="95"/>
      <c r="AD171" s="21">
        <v>0</v>
      </c>
      <c r="AE171" s="95"/>
      <c r="AF171" s="21">
        <v>3468000</v>
      </c>
      <c r="AG171" s="95"/>
      <c r="AH171" s="20">
        <f t="shared" si="8"/>
        <v>7.191976839677813</v>
      </c>
      <c r="AI171" s="95"/>
      <c r="AJ171" s="22">
        <f>IF(AH$195,AH171/AH$195*100,0)</f>
        <v>94.589011020606335</v>
      </c>
      <c r="AK171" s="95"/>
      <c r="AL171" s="21">
        <f>(E171+K171+AF171)</f>
        <v>55114000</v>
      </c>
      <c r="AM171" s="95"/>
      <c r="AN171" s="21">
        <v>758000</v>
      </c>
      <c r="AO171" s="95"/>
      <c r="AP171" s="22">
        <f>IF($AL171,AN171/$AL171*100,0)</f>
        <v>1.3753311318358312</v>
      </c>
      <c r="AQ171" s="95"/>
      <c r="AR171" s="21">
        <v>0</v>
      </c>
      <c r="AS171" s="95"/>
      <c r="AT171" s="22">
        <f>IF($AL171,AR171/$AL171*100,0)</f>
        <v>0</v>
      </c>
      <c r="AU171" s="95"/>
      <c r="AV171" s="21">
        <v>1150000</v>
      </c>
      <c r="AW171" s="95"/>
      <c r="AX171" s="22">
        <f>IF($AL171,AV171/$AL171*100,0)</f>
        <v>2.0865841709910367</v>
      </c>
      <c r="AY171" s="95"/>
      <c r="AZ171" s="21">
        <v>396000</v>
      </c>
      <c r="BA171" s="95"/>
      <c r="BB171" s="83">
        <v>73</v>
      </c>
      <c r="BC171" s="95"/>
      <c r="BD171" s="28">
        <v>482204</v>
      </c>
      <c r="BE171" s="95"/>
      <c r="BF171" s="28">
        <f>IF(E171,BD171,0)</f>
        <v>482204</v>
      </c>
      <c r="BG171" s="95"/>
      <c r="BH171" s="28">
        <f>IF(K171,BD171,0)</f>
        <v>482204</v>
      </c>
      <c r="BI171" s="95"/>
      <c r="BJ171" s="28">
        <f>IF(AF171,BD171,0)</f>
        <v>482204</v>
      </c>
    </row>
    <row r="172" spans="1:62" ht="11.25" x14ac:dyDescent="0.25">
      <c r="A172" s="83">
        <v>74</v>
      </c>
      <c r="B172" s="95"/>
      <c r="C172" s="83" t="s">
        <v>195</v>
      </c>
      <c r="D172" s="95"/>
      <c r="E172" s="21">
        <v>0</v>
      </c>
      <c r="F172" s="95"/>
      <c r="G172" s="20">
        <f t="shared" si="6"/>
        <v>0</v>
      </c>
      <c r="H172" s="95"/>
      <c r="I172" s="20">
        <f>IF(G$195,G172/G$195*100,0)</f>
        <v>0</v>
      </c>
      <c r="J172" s="95"/>
      <c r="K172" s="21">
        <v>0</v>
      </c>
      <c r="L172" s="95"/>
      <c r="M172" s="20">
        <f t="shared" si="7"/>
        <v>0</v>
      </c>
      <c r="N172" s="95"/>
      <c r="O172" s="20">
        <f>IF(M$195,M172/M$195*100,0)</f>
        <v>0</v>
      </c>
      <c r="P172" s="95"/>
      <c r="Q172" s="21">
        <v>0</v>
      </c>
      <c r="R172" s="95"/>
      <c r="S172" s="21">
        <v>0</v>
      </c>
      <c r="T172" s="95"/>
      <c r="U172" s="21">
        <v>0</v>
      </c>
      <c r="V172" s="95"/>
      <c r="W172" s="21">
        <v>0</v>
      </c>
      <c r="X172" s="95"/>
      <c r="Y172" s="21">
        <v>0</v>
      </c>
      <c r="Z172" s="95"/>
      <c r="AA172" s="21">
        <v>0</v>
      </c>
      <c r="AB172" s="95"/>
      <c r="AC172" s="95"/>
      <c r="AD172" s="21">
        <v>0</v>
      </c>
      <c r="AE172" s="95"/>
      <c r="AF172" s="21">
        <v>0</v>
      </c>
      <c r="AG172" s="95"/>
      <c r="AH172" s="20">
        <f t="shared" si="8"/>
        <v>0</v>
      </c>
      <c r="AI172" s="95"/>
      <c r="AJ172" s="22">
        <f>IF(AH$195,AH172/AH$195*100,0)</f>
        <v>0</v>
      </c>
      <c r="AK172" s="95"/>
      <c r="AL172" s="21">
        <f>(E172+K172+AF172)</f>
        <v>0</v>
      </c>
      <c r="AM172" s="95"/>
      <c r="AN172" s="21">
        <v>0</v>
      </c>
      <c r="AO172" s="95"/>
      <c r="AP172" s="22">
        <f>IF($AL172,AN172/$AL172*100,0)</f>
        <v>0</v>
      </c>
      <c r="AQ172" s="95"/>
      <c r="AR172" s="21">
        <v>0</v>
      </c>
      <c r="AS172" s="95"/>
      <c r="AT172" s="22">
        <f>IF($AL172,AR172/$AL172*100,0)</f>
        <v>0</v>
      </c>
      <c r="AU172" s="95"/>
      <c r="AV172" s="21">
        <v>0</v>
      </c>
      <c r="AW172" s="95"/>
      <c r="AX172" s="22">
        <f>IF($AL172,AV172/$AL172*100,0)</f>
        <v>0</v>
      </c>
      <c r="AY172" s="95"/>
      <c r="AZ172" s="21">
        <v>0</v>
      </c>
      <c r="BA172" s="95"/>
      <c r="BB172" s="83">
        <v>74</v>
      </c>
      <c r="BC172" s="95"/>
      <c r="BD172" s="28">
        <v>0</v>
      </c>
      <c r="BE172" s="95"/>
      <c r="BF172" s="28">
        <f>IF(E172,BD172,0)</f>
        <v>0</v>
      </c>
      <c r="BG172" s="95"/>
      <c r="BH172" s="28">
        <f>IF(K172,BD172,0)</f>
        <v>0</v>
      </c>
      <c r="BI172" s="95"/>
      <c r="BJ172" s="28">
        <f>IF(AF172,BD172,0)</f>
        <v>0</v>
      </c>
    </row>
    <row r="173" spans="1:62" ht="11.25" x14ac:dyDescent="0.25">
      <c r="A173" s="83">
        <v>75</v>
      </c>
      <c r="B173" s="95"/>
      <c r="C173" s="83" t="s">
        <v>196</v>
      </c>
      <c r="D173" s="95"/>
      <c r="E173" s="21">
        <v>217926</v>
      </c>
      <c r="F173" s="95"/>
      <c r="G173" s="20">
        <f t="shared" si="6"/>
        <v>29.657866086009797</v>
      </c>
      <c r="H173" s="95"/>
      <c r="I173" s="20">
        <f>IF(G$195,G173/G$195*100,0)</f>
        <v>415.95539182918424</v>
      </c>
      <c r="J173" s="95"/>
      <c r="K173" s="21">
        <v>1198233</v>
      </c>
      <c r="L173" s="95"/>
      <c r="M173" s="20">
        <f t="shared" si="7"/>
        <v>163.06927054980946</v>
      </c>
      <c r="N173" s="95"/>
      <c r="O173" s="20">
        <f>IF(M$195,M173/M$195*100,0)</f>
        <v>122.88369830550671</v>
      </c>
      <c r="P173" s="95"/>
      <c r="Q173" s="21">
        <v>272085</v>
      </c>
      <c r="R173" s="95"/>
      <c r="S173" s="21">
        <v>320022</v>
      </c>
      <c r="T173" s="95"/>
      <c r="U173" s="21">
        <v>0</v>
      </c>
      <c r="V173" s="95"/>
      <c r="W173" s="21">
        <v>0</v>
      </c>
      <c r="X173" s="95"/>
      <c r="Y173" s="21">
        <v>0</v>
      </c>
      <c r="Z173" s="95"/>
      <c r="AA173" s="21">
        <v>0</v>
      </c>
      <c r="AB173" s="95"/>
      <c r="AC173" s="95"/>
      <c r="AD173" s="21">
        <v>0</v>
      </c>
      <c r="AE173" s="95"/>
      <c r="AF173" s="21">
        <v>227852</v>
      </c>
      <c r="AG173" s="95"/>
      <c r="AH173" s="20">
        <f t="shared" si="8"/>
        <v>31.00870985302123</v>
      </c>
      <c r="AI173" s="95"/>
      <c r="AJ173" s="22">
        <f>IF(AH$195,AH173/AH$195*100,0)</f>
        <v>407.82711949801086</v>
      </c>
      <c r="AK173" s="95"/>
      <c r="AL173" s="21">
        <f>(E173+K173+AF173)</f>
        <v>1644011</v>
      </c>
      <c r="AM173" s="95"/>
      <c r="AN173" s="21">
        <v>226707</v>
      </c>
      <c r="AO173" s="95"/>
      <c r="AP173" s="22">
        <f>IF($AL173,AN173/$AL173*100,0)</f>
        <v>13.789871235654749</v>
      </c>
      <c r="AQ173" s="95"/>
      <c r="AR173" s="21">
        <v>0</v>
      </c>
      <c r="AS173" s="95"/>
      <c r="AT173" s="22">
        <f>IF($AL173,AR173/$AL173*100,0)</f>
        <v>0</v>
      </c>
      <c r="AU173" s="95"/>
      <c r="AV173" s="21">
        <v>0</v>
      </c>
      <c r="AW173" s="95"/>
      <c r="AX173" s="22">
        <f>IF($AL173,AV173/$AL173*100,0)</f>
        <v>0</v>
      </c>
      <c r="AY173" s="95"/>
      <c r="AZ173" s="21">
        <v>0</v>
      </c>
      <c r="BA173" s="95"/>
      <c r="BB173" s="83">
        <v>75</v>
      </c>
      <c r="BC173" s="95"/>
      <c r="BD173" s="28">
        <v>7348</v>
      </c>
      <c r="BE173" s="95"/>
      <c r="BF173" s="28">
        <f>IF(E173,BD173,0)</f>
        <v>7348</v>
      </c>
      <c r="BG173" s="95"/>
      <c r="BH173" s="28">
        <f>IF(K173,BD173,0)</f>
        <v>7348</v>
      </c>
      <c r="BI173" s="95"/>
      <c r="BJ173" s="28">
        <f>IF(AF173,BD173,0)</f>
        <v>7348</v>
      </c>
    </row>
    <row r="174" spans="1:62" ht="11.25" x14ac:dyDescent="0.25">
      <c r="A174" s="83">
        <v>76</v>
      </c>
      <c r="B174" s="95"/>
      <c r="C174" s="83" t="s">
        <v>113</v>
      </c>
      <c r="D174" s="95"/>
      <c r="E174" s="21">
        <v>1208980</v>
      </c>
      <c r="F174" s="95"/>
      <c r="G174" s="20">
        <f t="shared" si="6"/>
        <v>135.49030595091338</v>
      </c>
      <c r="H174" s="95"/>
      <c r="I174" s="20">
        <f>IF(G$195,G174/G$195*100,0)</f>
        <v>1900.2689922945392</v>
      </c>
      <c r="J174" s="95"/>
      <c r="K174" s="21">
        <v>1176341</v>
      </c>
      <c r="L174" s="95"/>
      <c r="M174" s="20">
        <f t="shared" si="7"/>
        <v>131.83245545220217</v>
      </c>
      <c r="N174" s="95"/>
      <c r="O174" s="20">
        <f>IF(M$195,M174/M$195*100,0)</f>
        <v>99.344650454631562</v>
      </c>
      <c r="P174" s="95"/>
      <c r="Q174" s="21">
        <v>206791</v>
      </c>
      <c r="R174" s="95"/>
      <c r="S174" s="21">
        <v>244473</v>
      </c>
      <c r="T174" s="95"/>
      <c r="U174" s="21">
        <v>0</v>
      </c>
      <c r="V174" s="95"/>
      <c r="W174" s="21">
        <v>0</v>
      </c>
      <c r="X174" s="95"/>
      <c r="Y174" s="21">
        <v>0</v>
      </c>
      <c r="Z174" s="95"/>
      <c r="AA174" s="21">
        <v>0</v>
      </c>
      <c r="AB174" s="95"/>
      <c r="AC174" s="95"/>
      <c r="AD174" s="21">
        <v>0</v>
      </c>
      <c r="AE174" s="95"/>
      <c r="AF174" s="21">
        <v>138980</v>
      </c>
      <c r="AG174" s="95"/>
      <c r="AH174" s="20">
        <f t="shared" si="8"/>
        <v>15.57547909895775</v>
      </c>
      <c r="AI174" s="95"/>
      <c r="AJ174" s="22">
        <f>IF(AH$195,AH174/AH$195*100,0)</f>
        <v>204.84898616672103</v>
      </c>
      <c r="AK174" s="95"/>
      <c r="AL174" s="21">
        <f>(E174+K174+AF174)</f>
        <v>2524301</v>
      </c>
      <c r="AM174" s="95"/>
      <c r="AN174" s="21">
        <v>243359</v>
      </c>
      <c r="AO174" s="95"/>
      <c r="AP174" s="22">
        <f>IF($AL174,AN174/$AL174*100,0)</f>
        <v>9.6406490351190293</v>
      </c>
      <c r="AQ174" s="95"/>
      <c r="AR174" s="21">
        <v>0</v>
      </c>
      <c r="AS174" s="95"/>
      <c r="AT174" s="22">
        <f>IF($AL174,AR174/$AL174*100,0)</f>
        <v>0</v>
      </c>
      <c r="AU174" s="95"/>
      <c r="AV174" s="21">
        <v>128700</v>
      </c>
      <c r="AW174" s="95"/>
      <c r="AX174" s="22">
        <f>IF($AL174,AV174/$AL174*100,0)</f>
        <v>5.098441113005145</v>
      </c>
      <c r="AY174" s="95"/>
      <c r="AZ174" s="21">
        <v>1623</v>
      </c>
      <c r="BA174" s="95"/>
      <c r="BB174" s="83">
        <v>76</v>
      </c>
      <c r="BC174" s="95"/>
      <c r="BD174" s="28">
        <v>8923</v>
      </c>
      <c r="BE174" s="95"/>
      <c r="BF174" s="28">
        <f>IF(E174,BD174,0)</f>
        <v>8923</v>
      </c>
      <c r="BG174" s="95"/>
      <c r="BH174" s="28">
        <f>IF(K174,BD174,0)</f>
        <v>8923</v>
      </c>
      <c r="BI174" s="95"/>
      <c r="BJ174" s="28">
        <f>IF(AF174,BD174,0)</f>
        <v>8923</v>
      </c>
    </row>
    <row r="175" spans="1:62" ht="11.25" x14ac:dyDescent="0.25">
      <c r="A175" s="83">
        <v>77</v>
      </c>
      <c r="B175" s="95"/>
      <c r="C175" s="83" t="s">
        <v>114</v>
      </c>
      <c r="D175" s="95"/>
      <c r="E175" s="21">
        <v>412070</v>
      </c>
      <c r="F175" s="95"/>
      <c r="G175" s="20">
        <f t="shared" si="6"/>
        <v>4.251256074033571</v>
      </c>
      <c r="H175" s="95"/>
      <c r="I175" s="20">
        <f>IF(G$195,G175/G$195*100,0)</f>
        <v>59.62441400580034</v>
      </c>
      <c r="J175" s="95"/>
      <c r="K175" s="21">
        <v>14558796</v>
      </c>
      <c r="L175" s="95"/>
      <c r="M175" s="20">
        <f t="shared" si="7"/>
        <v>150.20062107315664</v>
      </c>
      <c r="N175" s="95"/>
      <c r="O175" s="20">
        <f>IF(M$195,M175/M$195*100,0)</f>
        <v>113.18630262478402</v>
      </c>
      <c r="P175" s="95"/>
      <c r="Q175" s="21">
        <v>955258</v>
      </c>
      <c r="R175" s="95"/>
      <c r="S175" s="21">
        <v>1138746</v>
      </c>
      <c r="T175" s="95"/>
      <c r="U175" s="21">
        <v>0</v>
      </c>
      <c r="V175" s="95"/>
      <c r="W175" s="21">
        <v>0</v>
      </c>
      <c r="X175" s="95"/>
      <c r="Y175" s="21">
        <v>0</v>
      </c>
      <c r="Z175" s="95"/>
      <c r="AA175" s="21">
        <v>0</v>
      </c>
      <c r="AB175" s="95"/>
      <c r="AC175" s="95"/>
      <c r="AD175" s="21">
        <v>0</v>
      </c>
      <c r="AE175" s="95"/>
      <c r="AF175" s="21">
        <v>692999</v>
      </c>
      <c r="AG175" s="95"/>
      <c r="AH175" s="20">
        <f t="shared" si="8"/>
        <v>7.1495527654262396</v>
      </c>
      <c r="AI175" s="95"/>
      <c r="AJ175" s="22">
        <f>IF(AH$195,AH175/AH$195*100,0)</f>
        <v>94.031048819618377</v>
      </c>
      <c r="AK175" s="95"/>
      <c r="AL175" s="21">
        <f>(E175+K175+AF175)</f>
        <v>15663865</v>
      </c>
      <c r="AM175" s="95"/>
      <c r="AN175" s="21">
        <v>629974</v>
      </c>
      <c r="AO175" s="95"/>
      <c r="AP175" s="22">
        <f>IF($AL175,AN175/$AL175*100,0)</f>
        <v>4.021829861276256</v>
      </c>
      <c r="AQ175" s="95"/>
      <c r="AR175" s="21">
        <v>-79722</v>
      </c>
      <c r="AS175" s="95"/>
      <c r="AT175" s="22">
        <f>IF($AL175,AR175/$AL175*100,0)</f>
        <v>-0.50895484607406927</v>
      </c>
      <c r="AU175" s="95"/>
      <c r="AV175" s="21">
        <v>25900</v>
      </c>
      <c r="AW175" s="95"/>
      <c r="AX175" s="22">
        <f>IF($AL175,AV175/$AL175*100,0)</f>
        <v>0.16534871821226754</v>
      </c>
      <c r="AY175" s="95"/>
      <c r="AZ175" s="21">
        <v>811877</v>
      </c>
      <c r="BA175" s="95"/>
      <c r="BB175" s="83">
        <v>77</v>
      </c>
      <c r="BC175" s="95"/>
      <c r="BD175" s="28">
        <v>96929</v>
      </c>
      <c r="BE175" s="95"/>
      <c r="BF175" s="28">
        <f>IF(E175,BD175,0)</f>
        <v>96929</v>
      </c>
      <c r="BG175" s="95"/>
      <c r="BH175" s="28">
        <f>IF(K175,BD175,0)</f>
        <v>96929</v>
      </c>
      <c r="BI175" s="95"/>
      <c r="BJ175" s="28">
        <f>IF(AF175,BD175,0)</f>
        <v>96929</v>
      </c>
    </row>
    <row r="176" spans="1:62" ht="11.25" x14ac:dyDescent="0.25">
      <c r="A176" s="83">
        <v>78</v>
      </c>
      <c r="B176" s="95"/>
      <c r="C176" s="83" t="s">
        <v>197</v>
      </c>
      <c r="D176" s="95"/>
      <c r="E176" s="21">
        <v>195471</v>
      </c>
      <c r="F176" s="95"/>
      <c r="G176" s="20">
        <f t="shared" si="6"/>
        <v>8.6300662251655638</v>
      </c>
      <c r="H176" s="95"/>
      <c r="I176" s="20">
        <f>IF(G$195,G176/G$195*100,0)</f>
        <v>121.03779037204212</v>
      </c>
      <c r="J176" s="95"/>
      <c r="K176" s="21">
        <v>2322007</v>
      </c>
      <c r="L176" s="95"/>
      <c r="M176" s="20">
        <f t="shared" si="7"/>
        <v>102.51686534216336</v>
      </c>
      <c r="N176" s="95"/>
      <c r="O176" s="20">
        <f>IF(M$195,M176/M$195*100,0)</f>
        <v>77.253375264744989</v>
      </c>
      <c r="P176" s="95"/>
      <c r="Q176" s="21">
        <v>714224</v>
      </c>
      <c r="R176" s="95"/>
      <c r="S176" s="21">
        <v>441001</v>
      </c>
      <c r="T176" s="95"/>
      <c r="U176" s="21">
        <v>0</v>
      </c>
      <c r="V176" s="95"/>
      <c r="W176" s="21">
        <v>0</v>
      </c>
      <c r="X176" s="95"/>
      <c r="Y176" s="21">
        <v>0</v>
      </c>
      <c r="Z176" s="95"/>
      <c r="AA176" s="21">
        <v>0</v>
      </c>
      <c r="AB176" s="95"/>
      <c r="AC176" s="95"/>
      <c r="AD176" s="21">
        <v>0</v>
      </c>
      <c r="AE176" s="95"/>
      <c r="AF176" s="21">
        <v>243409</v>
      </c>
      <c r="AG176" s="95"/>
      <c r="AH176" s="20">
        <f t="shared" si="8"/>
        <v>10.74653421633554</v>
      </c>
      <c r="AI176" s="95"/>
      <c r="AJ176" s="22">
        <f>IF(AH$195,AH176/AH$195*100,0)</f>
        <v>141.3386146927335</v>
      </c>
      <c r="AK176" s="95"/>
      <c r="AL176" s="21">
        <f>(E176+K176+AF176)</f>
        <v>2760887</v>
      </c>
      <c r="AM176" s="95"/>
      <c r="AN176" s="21">
        <v>304930</v>
      </c>
      <c r="AO176" s="95"/>
      <c r="AP176" s="22">
        <f>IF($AL176,AN176/$AL176*100,0)</f>
        <v>11.044638914957403</v>
      </c>
      <c r="AQ176" s="95"/>
      <c r="AR176" s="21">
        <v>77894</v>
      </c>
      <c r="AS176" s="95"/>
      <c r="AT176" s="22">
        <f>IF($AL176,AR176/$AL176*100,0)</f>
        <v>2.8213396636660608</v>
      </c>
      <c r="AU176" s="95"/>
      <c r="AV176" s="21">
        <v>0</v>
      </c>
      <c r="AW176" s="95"/>
      <c r="AX176" s="22">
        <f>IF($AL176,AV176/$AL176*100,0)</f>
        <v>0</v>
      </c>
      <c r="AY176" s="95"/>
      <c r="AZ176" s="21">
        <v>0</v>
      </c>
      <c r="BA176" s="95"/>
      <c r="BB176" s="83">
        <v>78</v>
      </c>
      <c r="BC176" s="95"/>
      <c r="BD176" s="28">
        <v>22650</v>
      </c>
      <c r="BE176" s="95"/>
      <c r="BF176" s="28">
        <f>IF(E176,BD176,0)</f>
        <v>22650</v>
      </c>
      <c r="BG176" s="95"/>
      <c r="BH176" s="28">
        <f>IF(K176,BD176,0)</f>
        <v>22650</v>
      </c>
      <c r="BI176" s="95"/>
      <c r="BJ176" s="28">
        <f>IF(AF176,BD176,0)</f>
        <v>22650</v>
      </c>
    </row>
    <row r="177" spans="1:62" ht="11.25" x14ac:dyDescent="0.25">
      <c r="A177" s="83">
        <v>79</v>
      </c>
      <c r="B177" s="95"/>
      <c r="C177" s="83" t="s">
        <v>198</v>
      </c>
      <c r="D177" s="95"/>
      <c r="E177" s="21">
        <v>203186</v>
      </c>
      <c r="F177" s="95"/>
      <c r="G177" s="20">
        <f t="shared" si="6"/>
        <v>2.4258987308523468</v>
      </c>
      <c r="H177" s="95"/>
      <c r="I177" s="20">
        <f>IF(G$195,G177/G$195*100,0)</f>
        <v>34.023542159211686</v>
      </c>
      <c r="J177" s="95"/>
      <c r="K177" s="21">
        <v>5087037</v>
      </c>
      <c r="L177" s="95"/>
      <c r="M177" s="20">
        <f t="shared" si="7"/>
        <v>60.735663884809625</v>
      </c>
      <c r="N177" s="95"/>
      <c r="O177" s="20">
        <f>IF(M$195,M177/M$195*100,0)</f>
        <v>45.768420819211954</v>
      </c>
      <c r="P177" s="95"/>
      <c r="Q177" s="21">
        <v>888183</v>
      </c>
      <c r="R177" s="95"/>
      <c r="S177" s="21">
        <v>783486</v>
      </c>
      <c r="T177" s="95"/>
      <c r="U177" s="21">
        <v>0</v>
      </c>
      <c r="V177" s="95"/>
      <c r="W177" s="21">
        <v>602</v>
      </c>
      <c r="X177" s="95"/>
      <c r="Y177" s="21">
        <v>0</v>
      </c>
      <c r="Z177" s="95"/>
      <c r="AA177" s="21">
        <v>0</v>
      </c>
      <c r="AB177" s="95"/>
      <c r="AC177" s="95"/>
      <c r="AD177" s="21">
        <v>0</v>
      </c>
      <c r="AE177" s="95"/>
      <c r="AF177" s="21">
        <v>609302</v>
      </c>
      <c r="AG177" s="95"/>
      <c r="AH177" s="20">
        <f t="shared" si="8"/>
        <v>7.2746397316045224</v>
      </c>
      <c r="AI177" s="95"/>
      <c r="AJ177" s="22">
        <f>IF(AH$195,AH177/AH$195*100,0)</f>
        <v>95.676194888095125</v>
      </c>
      <c r="AK177" s="95"/>
      <c r="AL177" s="21">
        <f>(E177+K177+AF177)</f>
        <v>5899525</v>
      </c>
      <c r="AM177" s="95"/>
      <c r="AN177" s="21">
        <v>512431</v>
      </c>
      <c r="AO177" s="95"/>
      <c r="AP177" s="22">
        <f>IF($AL177,AN177/$AL177*100,0)</f>
        <v>8.6859704806742926</v>
      </c>
      <c r="AQ177" s="95"/>
      <c r="AR177" s="21">
        <v>0</v>
      </c>
      <c r="AS177" s="95"/>
      <c r="AT177" s="22">
        <f>IF($AL177,AR177/$AL177*100,0)</f>
        <v>0</v>
      </c>
      <c r="AU177" s="95"/>
      <c r="AV177" s="21">
        <v>6212</v>
      </c>
      <c r="AW177" s="95"/>
      <c r="AX177" s="22">
        <f>IF($AL177,AV177/$AL177*100,0)</f>
        <v>0.10529661286289999</v>
      </c>
      <c r="AY177" s="95"/>
      <c r="AZ177" s="21">
        <v>919377</v>
      </c>
      <c r="BA177" s="95"/>
      <c r="BB177" s="83">
        <v>79</v>
      </c>
      <c r="BC177" s="95"/>
      <c r="BD177" s="28">
        <v>83757</v>
      </c>
      <c r="BE177" s="95"/>
      <c r="BF177" s="28">
        <f>IF(E177,BD177,0)</f>
        <v>83757</v>
      </c>
      <c r="BG177" s="95"/>
      <c r="BH177" s="28">
        <f>IF(K177,BD177,0)</f>
        <v>83757</v>
      </c>
      <c r="BI177" s="95"/>
      <c r="BJ177" s="28">
        <f>IF(AF177,BD177,0)</f>
        <v>83757</v>
      </c>
    </row>
    <row r="178" spans="1:62" ht="11.25" x14ac:dyDescent="0.25">
      <c r="A178" s="83">
        <v>80</v>
      </c>
      <c r="B178" s="95"/>
      <c r="C178" s="83" t="s">
        <v>199</v>
      </c>
      <c r="D178" s="95"/>
      <c r="E178" s="21">
        <v>0</v>
      </c>
      <c r="F178" s="95"/>
      <c r="G178" s="20">
        <f t="shared" si="6"/>
        <v>0</v>
      </c>
      <c r="H178" s="95"/>
      <c r="I178" s="20">
        <f>IF(G$195,G178/G$195*100,0)</f>
        <v>0</v>
      </c>
      <c r="J178" s="95"/>
      <c r="K178" s="21">
        <v>0</v>
      </c>
      <c r="L178" s="95"/>
      <c r="M178" s="20">
        <f t="shared" si="7"/>
        <v>0</v>
      </c>
      <c r="N178" s="95"/>
      <c r="O178" s="20">
        <f>IF(M$195,M178/M$195*100,0)</f>
        <v>0</v>
      </c>
      <c r="P178" s="95"/>
      <c r="Q178" s="21">
        <v>0</v>
      </c>
      <c r="R178" s="95"/>
      <c r="S178" s="21">
        <v>0</v>
      </c>
      <c r="T178" s="95"/>
      <c r="U178" s="21">
        <v>0</v>
      </c>
      <c r="V178" s="95"/>
      <c r="W178" s="21">
        <v>0</v>
      </c>
      <c r="X178" s="95"/>
      <c r="Y178" s="21">
        <v>0</v>
      </c>
      <c r="Z178" s="95"/>
      <c r="AA178" s="21">
        <v>0</v>
      </c>
      <c r="AB178" s="95"/>
      <c r="AC178" s="95"/>
      <c r="AD178" s="21">
        <v>0</v>
      </c>
      <c r="AE178" s="95"/>
      <c r="AF178" s="21">
        <v>0</v>
      </c>
      <c r="AG178" s="95"/>
      <c r="AH178" s="20">
        <f t="shared" si="8"/>
        <v>0</v>
      </c>
      <c r="AI178" s="95"/>
      <c r="AJ178" s="22">
        <f>IF(AH$195,AH178/AH$195*100,0)</f>
        <v>0</v>
      </c>
      <c r="AK178" s="95"/>
      <c r="AL178" s="21">
        <f>(E178+K178+AF178)</f>
        <v>0</v>
      </c>
      <c r="AM178" s="95"/>
      <c r="AN178" s="21">
        <v>0</v>
      </c>
      <c r="AO178" s="95"/>
      <c r="AP178" s="22">
        <f>IF($AL178,AN178/$AL178*100,0)</f>
        <v>0</v>
      </c>
      <c r="AQ178" s="95"/>
      <c r="AR178" s="21">
        <v>0</v>
      </c>
      <c r="AS178" s="95"/>
      <c r="AT178" s="22">
        <f>IF($AL178,AR178/$AL178*100,0)</f>
        <v>0</v>
      </c>
      <c r="AU178" s="95"/>
      <c r="AV178" s="21">
        <v>0</v>
      </c>
      <c r="AW178" s="95"/>
      <c r="AX178" s="22">
        <f>IF($AL178,AV178/$AL178*100,0)</f>
        <v>0</v>
      </c>
      <c r="AY178" s="95"/>
      <c r="AZ178" s="21">
        <v>0</v>
      </c>
      <c r="BA178" s="95"/>
      <c r="BB178" s="83">
        <v>80</v>
      </c>
      <c r="BC178" s="95"/>
      <c r="BD178" s="28">
        <v>0</v>
      </c>
      <c r="BE178" s="95"/>
      <c r="BF178" s="28">
        <f>IF(E178,BD178,0)</f>
        <v>0</v>
      </c>
      <c r="BG178" s="95"/>
      <c r="BH178" s="28">
        <f>IF(K178,BD178,0)</f>
        <v>0</v>
      </c>
      <c r="BI178" s="95"/>
      <c r="BJ178" s="28">
        <f>IF(AF178,BD178,0)</f>
        <v>0</v>
      </c>
    </row>
    <row r="179" spans="1:62" ht="11.25" x14ac:dyDescent="0.25">
      <c r="A179" s="83">
        <v>81</v>
      </c>
      <c r="B179" s="95"/>
      <c r="C179" s="83" t="s">
        <v>200</v>
      </c>
      <c r="D179" s="95"/>
      <c r="E179" s="21">
        <v>545016</v>
      </c>
      <c r="F179" s="95"/>
      <c r="G179" s="20">
        <f t="shared" si="6"/>
        <v>25.260289210233594</v>
      </c>
      <c r="H179" s="95"/>
      <c r="I179" s="20">
        <f>IF(G$195,G179/G$195*100,0)</f>
        <v>354.27880973262813</v>
      </c>
      <c r="J179" s="95"/>
      <c r="K179" s="21">
        <v>3048672</v>
      </c>
      <c r="L179" s="95"/>
      <c r="M179" s="20">
        <f t="shared" si="7"/>
        <v>141.2992213570634</v>
      </c>
      <c r="N179" s="95"/>
      <c r="O179" s="20">
        <f>IF(M$195,M179/M$195*100,0)</f>
        <v>106.47849732510304</v>
      </c>
      <c r="P179" s="95"/>
      <c r="Q179" s="21">
        <v>454738</v>
      </c>
      <c r="R179" s="95"/>
      <c r="S179" s="21">
        <v>259260</v>
      </c>
      <c r="T179" s="95"/>
      <c r="U179" s="21">
        <v>0</v>
      </c>
      <c r="V179" s="95"/>
      <c r="W179" s="21">
        <v>0</v>
      </c>
      <c r="X179" s="95"/>
      <c r="Y179" s="21">
        <v>0</v>
      </c>
      <c r="Z179" s="95"/>
      <c r="AA179" s="21">
        <v>0</v>
      </c>
      <c r="AB179" s="95"/>
      <c r="AC179" s="95"/>
      <c r="AD179" s="21">
        <v>0</v>
      </c>
      <c r="AE179" s="95"/>
      <c r="AF179" s="21">
        <v>203785</v>
      </c>
      <c r="AG179" s="95"/>
      <c r="AH179" s="20">
        <f t="shared" si="8"/>
        <v>9.4449851687059692</v>
      </c>
      <c r="AI179" s="95"/>
      <c r="AJ179" s="22">
        <f>IF(AH$195,AH179/AH$195*100,0)</f>
        <v>124.22061779779239</v>
      </c>
      <c r="AK179" s="95"/>
      <c r="AL179" s="21">
        <f>(E179+K179+AF179)</f>
        <v>3797473</v>
      </c>
      <c r="AM179" s="95"/>
      <c r="AN179" s="21">
        <v>314144</v>
      </c>
      <c r="AO179" s="95"/>
      <c r="AP179" s="22">
        <f>IF($AL179,AN179/$AL179*100,0)</f>
        <v>8.2724485467046112</v>
      </c>
      <c r="AQ179" s="95"/>
      <c r="AR179" s="21">
        <v>2094472</v>
      </c>
      <c r="AS179" s="95"/>
      <c r="AT179" s="22">
        <f>IF($AL179,AR179/$AL179*100,0)</f>
        <v>55.154361861163991</v>
      </c>
      <c r="AU179" s="95"/>
      <c r="AV179" s="21">
        <v>0</v>
      </c>
      <c r="AW179" s="95"/>
      <c r="AX179" s="22">
        <f>IF($AL179,AV179/$AL179*100,0)</f>
        <v>0</v>
      </c>
      <c r="AY179" s="95"/>
      <c r="AZ179" s="21">
        <v>0</v>
      </c>
      <c r="BA179" s="95"/>
      <c r="BB179" s="83">
        <v>81</v>
      </c>
      <c r="BC179" s="95"/>
      <c r="BD179" s="28">
        <v>21576</v>
      </c>
      <c r="BE179" s="95"/>
      <c r="BF179" s="28">
        <f>IF(E179,BD179,0)</f>
        <v>21576</v>
      </c>
      <c r="BG179" s="95"/>
      <c r="BH179" s="28">
        <f>IF(K179,BD179,0)</f>
        <v>21576</v>
      </c>
      <c r="BI179" s="95"/>
      <c r="BJ179" s="28">
        <f>IF(AF179,BD179,0)</f>
        <v>21576</v>
      </c>
    </row>
    <row r="180" spans="1:62" ht="11.25" x14ac:dyDescent="0.25">
      <c r="A180" s="83">
        <v>82</v>
      </c>
      <c r="B180" s="95"/>
      <c r="C180" s="83" t="s">
        <v>201</v>
      </c>
      <c r="D180" s="95"/>
      <c r="E180" s="21">
        <v>293047</v>
      </c>
      <c r="F180" s="95"/>
      <c r="G180" s="20">
        <f t="shared" si="6"/>
        <v>6.6321232969718915</v>
      </c>
      <c r="H180" s="95"/>
      <c r="I180" s="20">
        <f>IF(G$195,G180/G$195*100,0)</f>
        <v>93.016383466399247</v>
      </c>
      <c r="J180" s="95"/>
      <c r="K180" s="21">
        <v>2699913</v>
      </c>
      <c r="L180" s="95"/>
      <c r="M180" s="20">
        <f t="shared" si="7"/>
        <v>61.103358529851086</v>
      </c>
      <c r="N180" s="95"/>
      <c r="O180" s="20">
        <f>IF(M$195,M180/M$195*100,0)</f>
        <v>46.04550354410231</v>
      </c>
      <c r="P180" s="95"/>
      <c r="Q180" s="21">
        <v>802927</v>
      </c>
      <c r="R180" s="95"/>
      <c r="S180" s="21">
        <v>779928</v>
      </c>
      <c r="T180" s="95"/>
      <c r="U180" s="21">
        <v>0</v>
      </c>
      <c r="V180" s="95"/>
      <c r="W180" s="21">
        <v>0</v>
      </c>
      <c r="X180" s="95"/>
      <c r="Y180" s="21">
        <v>0</v>
      </c>
      <c r="Z180" s="95"/>
      <c r="AA180" s="21">
        <v>0</v>
      </c>
      <c r="AB180" s="95"/>
      <c r="AC180" s="95"/>
      <c r="AD180" s="21">
        <v>0</v>
      </c>
      <c r="AE180" s="95"/>
      <c r="AF180" s="21">
        <v>422507</v>
      </c>
      <c r="AG180" s="95"/>
      <c r="AH180" s="20">
        <f t="shared" si="8"/>
        <v>9.5620105915900968</v>
      </c>
      <c r="AI180" s="95"/>
      <c r="AJ180" s="22">
        <f>IF(AH$195,AH180/AH$195*100,0)</f>
        <v>125.75973830132472</v>
      </c>
      <c r="AK180" s="95"/>
      <c r="AL180" s="21">
        <f>(E180+K180+AF180)</f>
        <v>3415467</v>
      </c>
      <c r="AM180" s="95"/>
      <c r="AN180" s="21">
        <v>426194</v>
      </c>
      <c r="AO180" s="95"/>
      <c r="AP180" s="22">
        <f>IF($AL180,AN180/$AL180*100,0)</f>
        <v>12.478352155064007</v>
      </c>
      <c r="AQ180" s="95"/>
      <c r="AR180" s="21">
        <v>0</v>
      </c>
      <c r="AS180" s="95"/>
      <c r="AT180" s="22">
        <f>IF($AL180,AR180/$AL180*100,0)</f>
        <v>0</v>
      </c>
      <c r="AU180" s="95"/>
      <c r="AV180" s="21">
        <v>0</v>
      </c>
      <c r="AW180" s="95"/>
      <c r="AX180" s="22">
        <f>IF($AL180,AV180/$AL180*100,0)</f>
        <v>0</v>
      </c>
      <c r="AY180" s="95"/>
      <c r="AZ180" s="21">
        <v>73595</v>
      </c>
      <c r="BA180" s="95"/>
      <c r="BB180" s="83">
        <v>82</v>
      </c>
      <c r="BC180" s="95"/>
      <c r="BD180" s="28">
        <v>44186</v>
      </c>
      <c r="BE180" s="95"/>
      <c r="BF180" s="28">
        <f>IF(E180,BD180,0)</f>
        <v>44186</v>
      </c>
      <c r="BG180" s="95"/>
      <c r="BH180" s="28">
        <f>IF(K180,BD180,0)</f>
        <v>44186</v>
      </c>
      <c r="BI180" s="95"/>
      <c r="BJ180" s="28">
        <f>IF(AF180,BD180,0)</f>
        <v>44186</v>
      </c>
    </row>
    <row r="181" spans="1:62" ht="11.25" x14ac:dyDescent="0.25">
      <c r="A181" s="83">
        <v>83</v>
      </c>
      <c r="B181" s="95"/>
      <c r="C181" s="83" t="s">
        <v>202</v>
      </c>
      <c r="D181" s="95"/>
      <c r="E181" s="21">
        <v>878251</v>
      </c>
      <c r="F181" s="95"/>
      <c r="G181" s="20">
        <f t="shared" si="6"/>
        <v>29.471510067114092</v>
      </c>
      <c r="H181" s="95"/>
      <c r="I181" s="20">
        <f>IF(G$195,G181/G$195*100,0)</f>
        <v>413.34172466126705</v>
      </c>
      <c r="J181" s="95"/>
      <c r="K181" s="21">
        <v>1614191</v>
      </c>
      <c r="L181" s="95"/>
      <c r="M181" s="20">
        <f t="shared" si="7"/>
        <v>54.167483221476509</v>
      </c>
      <c r="N181" s="95"/>
      <c r="O181" s="20">
        <f>IF(M$195,M181/M$195*100,0)</f>
        <v>40.818853507554941</v>
      </c>
      <c r="P181" s="95"/>
      <c r="Q181" s="21">
        <v>324874</v>
      </c>
      <c r="R181" s="95"/>
      <c r="S181" s="21">
        <v>368476</v>
      </c>
      <c r="T181" s="95"/>
      <c r="U181" s="21">
        <v>0</v>
      </c>
      <c r="V181" s="95"/>
      <c r="W181" s="21">
        <v>0</v>
      </c>
      <c r="X181" s="95"/>
      <c r="Y181" s="21">
        <v>0</v>
      </c>
      <c r="Z181" s="95"/>
      <c r="AA181" s="21">
        <v>0</v>
      </c>
      <c r="AB181" s="95"/>
      <c r="AC181" s="95"/>
      <c r="AD181" s="21">
        <v>0</v>
      </c>
      <c r="AE181" s="95"/>
      <c r="AF181" s="21">
        <v>215260</v>
      </c>
      <c r="AG181" s="95"/>
      <c r="AH181" s="20">
        <f t="shared" si="8"/>
        <v>7.2234899328859061</v>
      </c>
      <c r="AI181" s="95"/>
      <c r="AJ181" s="22">
        <f>IF(AH$195,AH181/AH$195*100,0)</f>
        <v>95.003471799221316</v>
      </c>
      <c r="AK181" s="95"/>
      <c r="AL181" s="21">
        <f>(E181+K181+AF181)</f>
        <v>2707702</v>
      </c>
      <c r="AM181" s="95"/>
      <c r="AN181" s="21">
        <v>489345</v>
      </c>
      <c r="AO181" s="95"/>
      <c r="AP181" s="22">
        <f>IF($AL181,AN181/$AL181*100,0)</f>
        <v>18.072335877434075</v>
      </c>
      <c r="AQ181" s="95"/>
      <c r="AR181" s="21">
        <v>0</v>
      </c>
      <c r="AS181" s="95"/>
      <c r="AT181" s="22">
        <f>IF($AL181,AR181/$AL181*100,0)</f>
        <v>0</v>
      </c>
      <c r="AU181" s="95"/>
      <c r="AV181" s="21">
        <v>0</v>
      </c>
      <c r="AW181" s="95"/>
      <c r="AX181" s="22">
        <f>IF($AL181,AV181/$AL181*100,0)</f>
        <v>0</v>
      </c>
      <c r="AY181" s="95"/>
      <c r="AZ181" s="21">
        <v>37759</v>
      </c>
      <c r="BA181" s="95"/>
      <c r="BB181" s="83">
        <v>83</v>
      </c>
      <c r="BC181" s="95"/>
      <c r="BD181" s="28">
        <v>29800</v>
      </c>
      <c r="BE181" s="95"/>
      <c r="BF181" s="28">
        <f>IF(E181,BD181,0)</f>
        <v>29800</v>
      </c>
      <c r="BG181" s="95"/>
      <c r="BH181" s="28">
        <f>IF(K181,BD181,0)</f>
        <v>29800</v>
      </c>
      <c r="BI181" s="95"/>
      <c r="BJ181" s="28">
        <f>IF(AF181,BD181,0)</f>
        <v>29800</v>
      </c>
    </row>
    <row r="182" spans="1:62" ht="11.25" x14ac:dyDescent="0.25">
      <c r="A182" s="83">
        <v>84</v>
      </c>
      <c r="B182" s="95"/>
      <c r="C182" s="83" t="s">
        <v>203</v>
      </c>
      <c r="D182" s="95"/>
      <c r="E182" s="21">
        <v>253405</v>
      </c>
      <c r="F182" s="95"/>
      <c r="G182" s="20">
        <f t="shared" si="6"/>
        <v>14.081184707712826</v>
      </c>
      <c r="H182" s="95"/>
      <c r="I182" s="20">
        <f>IF(G$195,G182/G$195*100,0)</f>
        <v>197.49042920113317</v>
      </c>
      <c r="J182" s="95"/>
      <c r="K182" s="21">
        <v>2021205</v>
      </c>
      <c r="L182" s="95"/>
      <c r="M182" s="20">
        <f t="shared" si="7"/>
        <v>112.31412536119137</v>
      </c>
      <c r="N182" s="95"/>
      <c r="O182" s="20">
        <f>IF(M$195,M182/M$195*100,0)</f>
        <v>84.636271750021791</v>
      </c>
      <c r="P182" s="95"/>
      <c r="Q182" s="21">
        <v>490179</v>
      </c>
      <c r="R182" s="95"/>
      <c r="S182" s="21">
        <v>447516</v>
      </c>
      <c r="T182" s="95"/>
      <c r="U182" s="21">
        <v>0</v>
      </c>
      <c r="V182" s="95"/>
      <c r="W182" s="21">
        <v>0</v>
      </c>
      <c r="X182" s="95"/>
      <c r="Y182" s="21">
        <v>0</v>
      </c>
      <c r="Z182" s="95"/>
      <c r="AA182" s="21">
        <v>0</v>
      </c>
      <c r="AB182" s="95"/>
      <c r="AC182" s="95"/>
      <c r="AD182" s="21">
        <v>0</v>
      </c>
      <c r="AE182" s="95"/>
      <c r="AF182" s="21">
        <v>233134</v>
      </c>
      <c r="AG182" s="95"/>
      <c r="AH182" s="20">
        <f t="shared" si="8"/>
        <v>12.95476772616137</v>
      </c>
      <c r="AI182" s="95"/>
      <c r="AJ182" s="22">
        <f>IF(AH$195,AH182/AH$195*100,0)</f>
        <v>170.38134222831673</v>
      </c>
      <c r="AK182" s="95"/>
      <c r="AL182" s="21">
        <f>(E182+K182+AF182)</f>
        <v>2507744</v>
      </c>
      <c r="AM182" s="95"/>
      <c r="AN182" s="21">
        <v>303185</v>
      </c>
      <c r="AO182" s="95"/>
      <c r="AP182" s="22">
        <f>IF($AL182,AN182/$AL182*100,0)</f>
        <v>12.089950170352317</v>
      </c>
      <c r="AQ182" s="95"/>
      <c r="AR182" s="21">
        <v>0</v>
      </c>
      <c r="AS182" s="95"/>
      <c r="AT182" s="22">
        <f>IF($AL182,AR182/$AL182*100,0)</f>
        <v>0</v>
      </c>
      <c r="AU182" s="95"/>
      <c r="AV182" s="21">
        <v>0</v>
      </c>
      <c r="AW182" s="95"/>
      <c r="AX182" s="22">
        <f>IF($AL182,AV182/$AL182*100,0)</f>
        <v>0</v>
      </c>
      <c r="AY182" s="95"/>
      <c r="AZ182" s="21">
        <v>309955</v>
      </c>
      <c r="BA182" s="95"/>
      <c r="BB182" s="83">
        <v>84</v>
      </c>
      <c r="BC182" s="95"/>
      <c r="BD182" s="28">
        <v>17996</v>
      </c>
      <c r="BE182" s="95"/>
      <c r="BF182" s="28">
        <f>IF(E182,BD182,0)</f>
        <v>17996</v>
      </c>
      <c r="BG182" s="95"/>
      <c r="BH182" s="28">
        <f>IF(K182,BD182,0)</f>
        <v>17996</v>
      </c>
      <c r="BI182" s="95"/>
      <c r="BJ182" s="28">
        <f>IF(AF182,BD182,0)</f>
        <v>17996</v>
      </c>
    </row>
    <row r="183" spans="1:62" ht="11.25" x14ac:dyDescent="0.25">
      <c r="A183" s="83">
        <v>85</v>
      </c>
      <c r="B183" s="95"/>
      <c r="C183" s="83" t="s">
        <v>204</v>
      </c>
      <c r="D183" s="95"/>
      <c r="E183" s="21">
        <v>401327</v>
      </c>
      <c r="F183" s="95"/>
      <c r="G183" s="20">
        <f t="shared" si="6"/>
        <v>2.8659663505484461</v>
      </c>
      <c r="H183" s="95"/>
      <c r="I183" s="20">
        <f>IF(G$195,G183/G$195*100,0)</f>
        <v>40.195547206748635</v>
      </c>
      <c r="J183" s="95"/>
      <c r="K183" s="21">
        <v>14794507</v>
      </c>
      <c r="L183" s="95"/>
      <c r="M183" s="20">
        <f t="shared" si="7"/>
        <v>105.6509012225777</v>
      </c>
      <c r="N183" s="95"/>
      <c r="O183" s="20">
        <f>IF(M$195,M183/M$195*100,0)</f>
        <v>79.615082766771465</v>
      </c>
      <c r="P183" s="95"/>
      <c r="Q183" s="21">
        <v>3164018</v>
      </c>
      <c r="R183" s="95"/>
      <c r="S183" s="21">
        <v>2486325</v>
      </c>
      <c r="T183" s="95"/>
      <c r="U183" s="21">
        <v>0</v>
      </c>
      <c r="V183" s="95"/>
      <c r="W183" s="21">
        <v>33061</v>
      </c>
      <c r="X183" s="95"/>
      <c r="Y183" s="21">
        <v>52657</v>
      </c>
      <c r="Z183" s="95"/>
      <c r="AA183" s="21">
        <v>0</v>
      </c>
      <c r="AB183" s="95"/>
      <c r="AC183" s="95"/>
      <c r="AD183" s="21">
        <v>0</v>
      </c>
      <c r="AE183" s="95"/>
      <c r="AF183" s="21">
        <v>797308</v>
      </c>
      <c r="AG183" s="95"/>
      <c r="AH183" s="20">
        <f t="shared" si="8"/>
        <v>5.6937557129798906</v>
      </c>
      <c r="AI183" s="95"/>
      <c r="AJ183" s="22">
        <f>IF(AH$195,AH183/AH$195*100,0)</f>
        <v>74.884379342331414</v>
      </c>
      <c r="AK183" s="95"/>
      <c r="AL183" s="21">
        <f>(E183+K183+AF183)</f>
        <v>15993142</v>
      </c>
      <c r="AM183" s="95"/>
      <c r="AN183" s="21">
        <v>654712</v>
      </c>
      <c r="AO183" s="95"/>
      <c r="AP183" s="22">
        <f>IF($AL183,AN183/$AL183*100,0)</f>
        <v>4.0937046641616766</v>
      </c>
      <c r="AQ183" s="95"/>
      <c r="AR183" s="21">
        <v>0</v>
      </c>
      <c r="AS183" s="95"/>
      <c r="AT183" s="22">
        <f>IF($AL183,AR183/$AL183*100,0)</f>
        <v>0</v>
      </c>
      <c r="AU183" s="95"/>
      <c r="AV183" s="21">
        <v>0</v>
      </c>
      <c r="AW183" s="95"/>
      <c r="AX183" s="22">
        <f>IF($AL183,AV183/$AL183*100,0)</f>
        <v>0</v>
      </c>
      <c r="AY183" s="95"/>
      <c r="AZ183" s="21">
        <v>125452</v>
      </c>
      <c r="BA183" s="95"/>
      <c r="BB183" s="83">
        <v>85</v>
      </c>
      <c r="BC183" s="95"/>
      <c r="BD183" s="28">
        <v>140032</v>
      </c>
      <c r="BE183" s="95"/>
      <c r="BF183" s="28">
        <f>IF(E183,BD183,0)</f>
        <v>140032</v>
      </c>
      <c r="BG183" s="95"/>
      <c r="BH183" s="28">
        <f>IF(K183,BD183,0)</f>
        <v>140032</v>
      </c>
      <c r="BI183" s="95"/>
      <c r="BJ183" s="28">
        <f>IF(AF183,BD183,0)</f>
        <v>140032</v>
      </c>
    </row>
    <row r="184" spans="1:62" ht="11.25" x14ac:dyDescent="0.25">
      <c r="A184" s="83">
        <v>86</v>
      </c>
      <c r="B184" s="95"/>
      <c r="C184" s="83" t="s">
        <v>205</v>
      </c>
      <c r="D184" s="95"/>
      <c r="E184" s="21">
        <v>902898</v>
      </c>
      <c r="F184" s="95"/>
      <c r="G184" s="20">
        <f t="shared" si="6"/>
        <v>5.7536179242577763</v>
      </c>
      <c r="H184" s="95"/>
      <c r="I184" s="20">
        <f>IF(G$195,G184/G$195*100,0)</f>
        <v>80.695232461414463</v>
      </c>
      <c r="J184" s="95"/>
      <c r="K184" s="21">
        <v>19470227</v>
      </c>
      <c r="L184" s="95"/>
      <c r="M184" s="20">
        <f t="shared" si="7"/>
        <v>124.07187418353757</v>
      </c>
      <c r="N184" s="95"/>
      <c r="O184" s="20">
        <f>IF(M$195,M184/M$195*100,0)</f>
        <v>93.49652883074377</v>
      </c>
      <c r="P184" s="95"/>
      <c r="Q184" s="21">
        <v>3239189</v>
      </c>
      <c r="R184" s="95"/>
      <c r="S184" s="21">
        <v>2378780</v>
      </c>
      <c r="T184" s="95"/>
      <c r="U184" s="21">
        <v>0</v>
      </c>
      <c r="V184" s="95"/>
      <c r="W184" s="21">
        <v>0</v>
      </c>
      <c r="X184" s="95"/>
      <c r="Y184" s="21">
        <v>0</v>
      </c>
      <c r="Z184" s="95"/>
      <c r="AA184" s="21">
        <v>0</v>
      </c>
      <c r="AB184" s="95"/>
      <c r="AC184" s="95"/>
      <c r="AD184" s="21">
        <v>0</v>
      </c>
      <c r="AE184" s="95"/>
      <c r="AF184" s="21">
        <v>608699</v>
      </c>
      <c r="AG184" s="95"/>
      <c r="AH184" s="20">
        <f t="shared" si="8"/>
        <v>3.8788672440051744</v>
      </c>
      <c r="AI184" s="95"/>
      <c r="AJ184" s="22">
        <f>IF(AH$195,AH184/AH$195*100,0)</f>
        <v>51.014932982891914</v>
      </c>
      <c r="AK184" s="95"/>
      <c r="AL184" s="21">
        <f>(E184+K184+AF184)</f>
        <v>20981824</v>
      </c>
      <c r="AM184" s="95"/>
      <c r="AN184" s="21">
        <v>2055023</v>
      </c>
      <c r="AO184" s="95"/>
      <c r="AP184" s="22">
        <f>IF($AL184,AN184/$AL184*100,0)</f>
        <v>9.794301010245821</v>
      </c>
      <c r="AQ184" s="95"/>
      <c r="AR184" s="21">
        <v>3321347</v>
      </c>
      <c r="AS184" s="95"/>
      <c r="AT184" s="22">
        <f>IF($AL184,AR184/$AL184*100,0)</f>
        <v>15.829639024710149</v>
      </c>
      <c r="AU184" s="95"/>
      <c r="AV184" s="21">
        <v>1639955</v>
      </c>
      <c r="AW184" s="95"/>
      <c r="AX184" s="22">
        <f>IF($AL184,AV184/$AL184*100,0)</f>
        <v>7.8160745224056773</v>
      </c>
      <c r="AY184" s="95"/>
      <c r="AZ184" s="21">
        <v>29458</v>
      </c>
      <c r="BA184" s="95"/>
      <c r="BB184" s="83">
        <v>86</v>
      </c>
      <c r="BC184" s="95"/>
      <c r="BD184" s="28">
        <v>156927</v>
      </c>
      <c r="BE184" s="95"/>
      <c r="BF184" s="28">
        <f>IF(E184,BD184,0)</f>
        <v>156927</v>
      </c>
      <c r="BG184" s="95"/>
      <c r="BH184" s="28">
        <f>IF(K184,BD184,0)</f>
        <v>156927</v>
      </c>
      <c r="BI184" s="95"/>
      <c r="BJ184" s="28">
        <f>IF(AF184,BD184,0)</f>
        <v>156927</v>
      </c>
    </row>
    <row r="185" spans="1:62" ht="11.25" x14ac:dyDescent="0.25">
      <c r="A185" s="83">
        <v>87</v>
      </c>
      <c r="B185" s="95"/>
      <c r="C185" s="83" t="s">
        <v>206</v>
      </c>
      <c r="D185" s="95"/>
      <c r="E185" s="21">
        <v>137475</v>
      </c>
      <c r="F185" s="95"/>
      <c r="G185" s="20">
        <f t="shared" si="6"/>
        <v>20.953360768175582</v>
      </c>
      <c r="H185" s="95"/>
      <c r="I185" s="20">
        <f>IF(G$195,G185/G$195*100,0)</f>
        <v>293.87358359460939</v>
      </c>
      <c r="J185" s="95"/>
      <c r="K185" s="21">
        <v>2619281</v>
      </c>
      <c r="L185" s="95"/>
      <c r="M185" s="20">
        <f t="shared" si="7"/>
        <v>399.21978356957783</v>
      </c>
      <c r="N185" s="95"/>
      <c r="O185" s="20">
        <f>IF(M$195,M185/M$195*100,0)</f>
        <v>300.83904390048184</v>
      </c>
      <c r="P185" s="95"/>
      <c r="Q185" s="21">
        <v>236189</v>
      </c>
      <c r="R185" s="95"/>
      <c r="S185" s="21">
        <v>284429</v>
      </c>
      <c r="T185" s="95"/>
      <c r="U185" s="21">
        <v>0</v>
      </c>
      <c r="V185" s="95"/>
      <c r="W185" s="21">
        <v>0</v>
      </c>
      <c r="X185" s="95"/>
      <c r="Y185" s="21">
        <v>0</v>
      </c>
      <c r="Z185" s="95"/>
      <c r="AA185" s="21">
        <v>0</v>
      </c>
      <c r="AB185" s="95"/>
      <c r="AC185" s="95"/>
      <c r="AD185" s="21">
        <v>0</v>
      </c>
      <c r="AE185" s="95"/>
      <c r="AF185" s="21">
        <v>171174</v>
      </c>
      <c r="AG185" s="95"/>
      <c r="AH185" s="20">
        <f t="shared" si="8"/>
        <v>26.089620484682214</v>
      </c>
      <c r="AI185" s="95"/>
      <c r="AJ185" s="22">
        <f>IF(AH$195,AH185/AH$195*100,0)</f>
        <v>343.13116609808151</v>
      </c>
      <c r="AK185" s="95"/>
      <c r="AL185" s="21">
        <f>(E185+K185+AF185)</f>
        <v>2927930</v>
      </c>
      <c r="AM185" s="95"/>
      <c r="AN185" s="21">
        <v>214363</v>
      </c>
      <c r="AO185" s="95"/>
      <c r="AP185" s="22">
        <f>IF($AL185,AN185/$AL185*100,0)</f>
        <v>7.3213157418380899</v>
      </c>
      <c r="AQ185" s="95"/>
      <c r="AR185" s="21">
        <v>0</v>
      </c>
      <c r="AS185" s="95"/>
      <c r="AT185" s="22">
        <f>IF($AL185,AR185/$AL185*100,0)</f>
        <v>0</v>
      </c>
      <c r="AU185" s="95"/>
      <c r="AV185" s="21">
        <v>0</v>
      </c>
      <c r="AW185" s="95"/>
      <c r="AX185" s="22">
        <f>IF($AL185,AV185/$AL185*100,0)</f>
        <v>0</v>
      </c>
      <c r="AY185" s="95"/>
      <c r="AZ185" s="21">
        <v>208</v>
      </c>
      <c r="BA185" s="95"/>
      <c r="BB185" s="83">
        <v>87</v>
      </c>
      <c r="BC185" s="95"/>
      <c r="BD185" s="28">
        <v>6561</v>
      </c>
      <c r="BE185" s="95"/>
      <c r="BF185" s="28">
        <f>IF(E185,BD185,0)</f>
        <v>6561</v>
      </c>
      <c r="BG185" s="95"/>
      <c r="BH185" s="28">
        <f>IF(K185,BD185,0)</f>
        <v>6561</v>
      </c>
      <c r="BI185" s="95"/>
      <c r="BJ185" s="28">
        <f>IF(AF185,BD185,0)</f>
        <v>6561</v>
      </c>
    </row>
    <row r="186" spans="1:62" ht="11.25" x14ac:dyDescent="0.25">
      <c r="A186" s="83">
        <v>88</v>
      </c>
      <c r="B186" s="95"/>
      <c r="C186" s="83" t="s">
        <v>207</v>
      </c>
      <c r="D186" s="95"/>
      <c r="E186" s="21">
        <v>122800</v>
      </c>
      <c r="F186" s="95"/>
      <c r="G186" s="20">
        <f t="shared" si="6"/>
        <v>11.339920583618063</v>
      </c>
      <c r="H186" s="95"/>
      <c r="I186" s="20">
        <f>IF(G$195,G186/G$195*100,0)</f>
        <v>159.04384678221132</v>
      </c>
      <c r="J186" s="95"/>
      <c r="K186" s="21">
        <v>2056364</v>
      </c>
      <c r="L186" s="95"/>
      <c r="M186" s="20">
        <f t="shared" si="7"/>
        <v>189.89417305383691</v>
      </c>
      <c r="N186" s="95"/>
      <c r="O186" s="20">
        <f>IF(M$195,M186/M$195*100,0)</f>
        <v>143.0980723274514</v>
      </c>
      <c r="P186" s="95"/>
      <c r="Q186" s="21">
        <v>382440</v>
      </c>
      <c r="R186" s="95"/>
      <c r="S186" s="21">
        <v>403523</v>
      </c>
      <c r="T186" s="95"/>
      <c r="U186" s="21">
        <v>0</v>
      </c>
      <c r="V186" s="95"/>
      <c r="W186" s="21">
        <v>0</v>
      </c>
      <c r="X186" s="95"/>
      <c r="Y186" s="21">
        <v>0</v>
      </c>
      <c r="Z186" s="95"/>
      <c r="AA186" s="21">
        <v>0</v>
      </c>
      <c r="AB186" s="95"/>
      <c r="AC186" s="95"/>
      <c r="AD186" s="21">
        <v>0</v>
      </c>
      <c r="AE186" s="95"/>
      <c r="AF186" s="21">
        <v>211467</v>
      </c>
      <c r="AG186" s="95"/>
      <c r="AH186" s="20">
        <f t="shared" si="8"/>
        <v>19.527841905993167</v>
      </c>
      <c r="AI186" s="95"/>
      <c r="AJ186" s="22">
        <f>IF(AH$195,AH186/AH$195*100,0)</f>
        <v>256.83053413967798</v>
      </c>
      <c r="AK186" s="95"/>
      <c r="AL186" s="21">
        <f>(E186+K186+AF186)</f>
        <v>2390631</v>
      </c>
      <c r="AM186" s="95"/>
      <c r="AN186" s="21">
        <v>246508</v>
      </c>
      <c r="AO186" s="95"/>
      <c r="AP186" s="22">
        <f>IF($AL186,AN186/$AL186*100,0)</f>
        <v>10.311419871991955</v>
      </c>
      <c r="AQ186" s="95"/>
      <c r="AR186" s="21">
        <v>96598</v>
      </c>
      <c r="AS186" s="95"/>
      <c r="AT186" s="22">
        <f>IF($AL186,AR186/$AL186*100,0)</f>
        <v>4.0406905122538781</v>
      </c>
      <c r="AU186" s="95"/>
      <c r="AV186" s="21">
        <v>0</v>
      </c>
      <c r="AW186" s="95"/>
      <c r="AX186" s="22">
        <f>IF($AL186,AV186/$AL186*100,0)</f>
        <v>0</v>
      </c>
      <c r="AY186" s="95"/>
      <c r="AZ186" s="21">
        <v>0</v>
      </c>
      <c r="BA186" s="95"/>
      <c r="BB186" s="83">
        <v>88</v>
      </c>
      <c r="BC186" s="95"/>
      <c r="BD186" s="28">
        <v>10829</v>
      </c>
      <c r="BE186" s="95"/>
      <c r="BF186" s="28">
        <f>IF(E186,BD186,0)</f>
        <v>10829</v>
      </c>
      <c r="BG186" s="95"/>
      <c r="BH186" s="28">
        <f>IF(K186,BD186,0)</f>
        <v>10829</v>
      </c>
      <c r="BI186" s="95"/>
      <c r="BJ186" s="28">
        <f>IF(AF186,BD186,0)</f>
        <v>10829</v>
      </c>
    </row>
    <row r="187" spans="1:62" ht="11.25" x14ac:dyDescent="0.25">
      <c r="A187" s="83">
        <v>89</v>
      </c>
      <c r="B187" s="95"/>
      <c r="C187" s="83" t="s">
        <v>208</v>
      </c>
      <c r="D187" s="95"/>
      <c r="E187" s="21">
        <v>109570</v>
      </c>
      <c r="F187" s="95"/>
      <c r="G187" s="20">
        <f t="shared" si="6"/>
        <v>2.7101832842761384</v>
      </c>
      <c r="H187" s="95"/>
      <c r="I187" s="20">
        <f>IF(G$195,G187/G$195*100,0)</f>
        <v>38.010669637211812</v>
      </c>
      <c r="J187" s="95"/>
      <c r="K187" s="21">
        <v>6106769</v>
      </c>
      <c r="L187" s="95"/>
      <c r="M187" s="20">
        <f t="shared" si="7"/>
        <v>151.04922209305201</v>
      </c>
      <c r="N187" s="95"/>
      <c r="O187" s="20">
        <f>IF(M$195,M187/M$195*100,0)</f>
        <v>113.8257807518338</v>
      </c>
      <c r="P187" s="95"/>
      <c r="Q187" s="21">
        <v>617250</v>
      </c>
      <c r="R187" s="95"/>
      <c r="S187" s="21">
        <v>756346</v>
      </c>
      <c r="T187" s="95"/>
      <c r="U187" s="21">
        <v>0</v>
      </c>
      <c r="V187" s="95"/>
      <c r="W187" s="21">
        <v>0</v>
      </c>
      <c r="X187" s="95"/>
      <c r="Y187" s="21">
        <v>0</v>
      </c>
      <c r="Z187" s="95"/>
      <c r="AA187" s="21">
        <v>0</v>
      </c>
      <c r="AB187" s="95"/>
      <c r="AC187" s="95"/>
      <c r="AD187" s="21">
        <v>0</v>
      </c>
      <c r="AE187" s="95"/>
      <c r="AF187" s="21">
        <v>375118</v>
      </c>
      <c r="AG187" s="95"/>
      <c r="AH187" s="20">
        <f t="shared" si="8"/>
        <v>9.2784387444656069</v>
      </c>
      <c r="AI187" s="95"/>
      <c r="AJ187" s="22">
        <f>IF(AH$195,AH187/AH$195*100,0)</f>
        <v>122.03019617810598</v>
      </c>
      <c r="AK187" s="95"/>
      <c r="AL187" s="21">
        <f>(E187+K187+AF187)</f>
        <v>6591457</v>
      </c>
      <c r="AM187" s="95"/>
      <c r="AN187" s="21">
        <v>579864</v>
      </c>
      <c r="AO187" s="95"/>
      <c r="AP187" s="22">
        <f>IF($AL187,AN187/$AL187*100,0)</f>
        <v>8.7972052309527307</v>
      </c>
      <c r="AQ187" s="95"/>
      <c r="AR187" s="21">
        <v>0</v>
      </c>
      <c r="AS187" s="95"/>
      <c r="AT187" s="22">
        <f>IF($AL187,AR187/$AL187*100,0)</f>
        <v>0</v>
      </c>
      <c r="AU187" s="95"/>
      <c r="AV187" s="21">
        <v>0</v>
      </c>
      <c r="AW187" s="95"/>
      <c r="AX187" s="22">
        <f>IF($AL187,AV187/$AL187*100,0)</f>
        <v>0</v>
      </c>
      <c r="AY187" s="95"/>
      <c r="AZ187" s="21">
        <v>3774</v>
      </c>
      <c r="BA187" s="95"/>
      <c r="BB187" s="83">
        <v>89</v>
      </c>
      <c r="BC187" s="95"/>
      <c r="BD187" s="28">
        <v>40429</v>
      </c>
      <c r="BE187" s="95"/>
      <c r="BF187" s="28">
        <f>IF(E187,BD187,0)</f>
        <v>40429</v>
      </c>
      <c r="BG187" s="95"/>
      <c r="BH187" s="28">
        <f>IF(K187,BD187,0)</f>
        <v>40429</v>
      </c>
      <c r="BI187" s="95"/>
      <c r="BJ187" s="28">
        <f>IF(AF187,BD187,0)</f>
        <v>40429</v>
      </c>
    </row>
    <row r="188" spans="1:62" ht="11.25" x14ac:dyDescent="0.25">
      <c r="A188" s="83">
        <v>90</v>
      </c>
      <c r="B188" s="95"/>
      <c r="C188" s="83" t="s">
        <v>209</v>
      </c>
      <c r="D188" s="95"/>
      <c r="E188" s="30">
        <v>167487</v>
      </c>
      <c r="F188" s="95"/>
      <c r="G188" s="20">
        <f t="shared" si="6"/>
        <v>4.1124315564613152</v>
      </c>
      <c r="H188" s="95"/>
      <c r="I188" s="20">
        <f>IF(G$195,G188/G$195*100,0)</f>
        <v>57.67738226606555</v>
      </c>
      <c r="J188" s="95"/>
      <c r="K188" s="21">
        <v>4537858</v>
      </c>
      <c r="L188" s="95"/>
      <c r="M188" s="20">
        <f t="shared" si="7"/>
        <v>111.42136666093747</v>
      </c>
      <c r="N188" s="95"/>
      <c r="O188" s="20">
        <f>IF(M$195,M188/M$195*100,0)</f>
        <v>83.963517831323742</v>
      </c>
      <c r="P188" s="95"/>
      <c r="Q188" s="30">
        <v>734828</v>
      </c>
      <c r="R188" s="95"/>
      <c r="S188" s="30">
        <v>575969</v>
      </c>
      <c r="T188" s="95"/>
      <c r="U188" s="30">
        <v>0</v>
      </c>
      <c r="V188" s="95"/>
      <c r="W188" s="30">
        <v>0</v>
      </c>
      <c r="X188" s="95"/>
      <c r="Y188" s="30">
        <v>0</v>
      </c>
      <c r="Z188" s="95"/>
      <c r="AA188" s="30">
        <v>0</v>
      </c>
      <c r="AB188" s="95"/>
      <c r="AC188" s="95"/>
      <c r="AD188" s="30">
        <v>0</v>
      </c>
      <c r="AE188" s="95"/>
      <c r="AF188" s="30">
        <v>367645</v>
      </c>
      <c r="AG188" s="95"/>
      <c r="AH188" s="20">
        <f t="shared" si="8"/>
        <v>9.0270582169077027</v>
      </c>
      <c r="AI188" s="95"/>
      <c r="AJ188" s="22">
        <f>IF(AH$195,AH188/AH$195*100,0)</f>
        <v>118.72403487898175</v>
      </c>
      <c r="AK188" s="95"/>
      <c r="AL188" s="21">
        <f>(E188+K188+AF188)</f>
        <v>5072990</v>
      </c>
      <c r="AM188" s="95"/>
      <c r="AN188" s="30">
        <v>452806</v>
      </c>
      <c r="AO188" s="95"/>
      <c r="AP188" s="22">
        <f>IF($AL188,AN188/$AL188*100,0)</f>
        <v>8.92582086698377</v>
      </c>
      <c r="AQ188" s="95"/>
      <c r="AR188" s="30">
        <v>0</v>
      </c>
      <c r="AS188" s="95"/>
      <c r="AT188" s="22">
        <f>IF($AL188,AR188/$AL188*100,0)</f>
        <v>0</v>
      </c>
      <c r="AU188" s="95"/>
      <c r="AV188" s="30">
        <v>0</v>
      </c>
      <c r="AW188" s="95"/>
      <c r="AX188" s="22">
        <f>IF($AL188,AV188/$AL188*100,0)</f>
        <v>0</v>
      </c>
      <c r="AY188" s="95"/>
      <c r="AZ188" s="30">
        <v>393021</v>
      </c>
      <c r="BA188" s="95"/>
      <c r="BB188" s="83">
        <v>90</v>
      </c>
      <c r="BC188" s="95"/>
      <c r="BD188" s="28">
        <v>40727</v>
      </c>
      <c r="BE188" s="95"/>
      <c r="BF188" s="28">
        <f>IF(E188,BD188,0)</f>
        <v>40727</v>
      </c>
      <c r="BG188" s="95"/>
      <c r="BH188" s="28">
        <f>IF(K188,BD188,0)</f>
        <v>40727</v>
      </c>
      <c r="BI188" s="95"/>
      <c r="BJ188" s="28">
        <f>IF(AF188,BD188,0)</f>
        <v>40727</v>
      </c>
    </row>
    <row r="189" spans="1:62" ht="11.25" x14ac:dyDescent="0.25">
      <c r="A189" s="83">
        <v>91</v>
      </c>
      <c r="B189" s="95"/>
      <c r="C189" s="83" t="s">
        <v>210</v>
      </c>
      <c r="D189" s="95"/>
      <c r="E189" s="21">
        <v>159513</v>
      </c>
      <c r="F189" s="95"/>
      <c r="G189" s="20">
        <f t="shared" si="6"/>
        <v>2.9575044034485956</v>
      </c>
      <c r="H189" s="95"/>
      <c r="I189" s="20">
        <f>IF(G$195,G189/G$195*100,0)</f>
        <v>41.47938018889711</v>
      </c>
      <c r="J189" s="95"/>
      <c r="K189" s="21">
        <v>4862881</v>
      </c>
      <c r="L189" s="95"/>
      <c r="M189" s="20">
        <f t="shared" si="7"/>
        <v>90.161880040789839</v>
      </c>
      <c r="N189" s="95"/>
      <c r="O189" s="20">
        <f>IF(M$195,M189/M$195*100,0)</f>
        <v>67.943060199104139</v>
      </c>
      <c r="P189" s="95"/>
      <c r="Q189" s="21">
        <v>721425</v>
      </c>
      <c r="R189" s="95"/>
      <c r="S189" s="21">
        <v>916581</v>
      </c>
      <c r="T189" s="95"/>
      <c r="U189" s="21">
        <v>0</v>
      </c>
      <c r="V189" s="95"/>
      <c r="W189" s="21">
        <v>0</v>
      </c>
      <c r="X189" s="95"/>
      <c r="Y189" s="21">
        <v>0</v>
      </c>
      <c r="Z189" s="95"/>
      <c r="AA189" s="21">
        <v>0</v>
      </c>
      <c r="AB189" s="95"/>
      <c r="AC189" s="95"/>
      <c r="AD189" s="21">
        <v>0</v>
      </c>
      <c r="AE189" s="95"/>
      <c r="AF189" s="21">
        <v>339072</v>
      </c>
      <c r="AG189" s="95"/>
      <c r="AH189" s="20">
        <f t="shared" si="8"/>
        <v>6.2866784091962549</v>
      </c>
      <c r="AI189" s="95"/>
      <c r="AJ189" s="22">
        <f>IF(AH$195,AH189/AH$195*100,0)</f>
        <v>82.682509494442655</v>
      </c>
      <c r="AK189" s="95"/>
      <c r="AL189" s="21">
        <f>(E189+K189+AF189)</f>
        <v>5361466</v>
      </c>
      <c r="AM189" s="95"/>
      <c r="AN189" s="21">
        <v>547283</v>
      </c>
      <c r="AO189" s="95"/>
      <c r="AP189" s="22">
        <f>IF($AL189,AN189/$AL189*100,0)</f>
        <v>10.207711845976455</v>
      </c>
      <c r="AQ189" s="95"/>
      <c r="AR189" s="21">
        <v>0</v>
      </c>
      <c r="AS189" s="95"/>
      <c r="AT189" s="22">
        <f>IF($AL189,AR189/$AL189*100,0)</f>
        <v>0</v>
      </c>
      <c r="AU189" s="95"/>
      <c r="AV189" s="21">
        <v>1428331</v>
      </c>
      <c r="AW189" s="95"/>
      <c r="AX189" s="22">
        <f>IF($AL189,AV189/$AL189*100,0)</f>
        <v>26.640679993121285</v>
      </c>
      <c r="AY189" s="95"/>
      <c r="AZ189" s="21">
        <v>785826</v>
      </c>
      <c r="BA189" s="95"/>
      <c r="BB189" s="83">
        <v>91</v>
      </c>
      <c r="BC189" s="95"/>
      <c r="BD189" s="28">
        <v>53935</v>
      </c>
      <c r="BE189" s="95"/>
      <c r="BF189" s="28">
        <f>IF(E189,BD189,0)</f>
        <v>53935</v>
      </c>
      <c r="BG189" s="95"/>
      <c r="BH189" s="28">
        <f>IF(K189,BD189,0)</f>
        <v>53935</v>
      </c>
      <c r="BI189" s="95"/>
      <c r="BJ189" s="28">
        <f>IF(AF189,BD189,0)</f>
        <v>53935</v>
      </c>
    </row>
    <row r="190" spans="1:62" ht="11.25" x14ac:dyDescent="0.25">
      <c r="A190" s="83">
        <v>92</v>
      </c>
      <c r="B190" s="95"/>
      <c r="C190" s="83" t="s">
        <v>211</v>
      </c>
      <c r="D190" s="95"/>
      <c r="E190" s="21">
        <v>115150</v>
      </c>
      <c r="F190" s="95"/>
      <c r="G190" s="20">
        <f t="shared" si="6"/>
        <v>6.2320723061102994</v>
      </c>
      <c r="H190" s="95"/>
      <c r="I190" s="20">
        <f>IF(G$195,G190/G$195*100,0)</f>
        <v>87.405616792461672</v>
      </c>
      <c r="J190" s="95"/>
      <c r="K190" s="21">
        <v>3178767</v>
      </c>
      <c r="L190" s="95"/>
      <c r="M190" s="20">
        <f t="shared" si="7"/>
        <v>172.03912972885209</v>
      </c>
      <c r="N190" s="95"/>
      <c r="O190" s="20">
        <f>IF(M$195,M190/M$195*100,0)</f>
        <v>129.64309242975818</v>
      </c>
      <c r="P190" s="95"/>
      <c r="Q190" s="21">
        <v>344434</v>
      </c>
      <c r="R190" s="95"/>
      <c r="S190" s="21">
        <v>377894</v>
      </c>
      <c r="T190" s="95"/>
      <c r="U190" s="21">
        <v>0</v>
      </c>
      <c r="V190" s="95"/>
      <c r="W190" s="21">
        <v>0</v>
      </c>
      <c r="X190" s="95"/>
      <c r="Y190" s="21">
        <v>0</v>
      </c>
      <c r="Z190" s="95"/>
      <c r="AA190" s="21">
        <v>0</v>
      </c>
      <c r="AB190" s="95"/>
      <c r="AC190" s="95"/>
      <c r="AD190" s="21">
        <v>0</v>
      </c>
      <c r="AE190" s="95"/>
      <c r="AF190" s="21">
        <v>176481</v>
      </c>
      <c r="AG190" s="95"/>
      <c r="AH190" s="20">
        <f t="shared" si="8"/>
        <v>9.5513882123721388</v>
      </c>
      <c r="AI190" s="95"/>
      <c r="AJ190" s="22">
        <f>IF(AH$195,AH190/AH$195*100,0)</f>
        <v>125.62003257544289</v>
      </c>
      <c r="AK190" s="95"/>
      <c r="AL190" s="21">
        <f>(E190+K190+AF190)</f>
        <v>3470398</v>
      </c>
      <c r="AM190" s="95"/>
      <c r="AN190" s="21">
        <v>394617</v>
      </c>
      <c r="AO190" s="95"/>
      <c r="AP190" s="22">
        <f>IF($AL190,AN190/$AL190*100,0)</f>
        <v>11.37094362087576</v>
      </c>
      <c r="AQ190" s="95"/>
      <c r="AR190" s="21">
        <v>98895</v>
      </c>
      <c r="AS190" s="95"/>
      <c r="AT190" s="22">
        <f>IF($AL190,AR190/$AL190*100,0)</f>
        <v>2.8496731498807919</v>
      </c>
      <c r="AU190" s="95"/>
      <c r="AV190" s="21">
        <v>0</v>
      </c>
      <c r="AW190" s="95"/>
      <c r="AX190" s="22">
        <f>IF($AL190,AV190/$AL190*100,0)</f>
        <v>0</v>
      </c>
      <c r="AY190" s="95"/>
      <c r="AZ190" s="21">
        <v>0</v>
      </c>
      <c r="BA190" s="95"/>
      <c r="BB190" s="83">
        <v>92</v>
      </c>
      <c r="BC190" s="95"/>
      <c r="BD190" s="28">
        <v>18477</v>
      </c>
      <c r="BE190" s="95"/>
      <c r="BF190" s="28">
        <f>IF(E190,BD190,0)</f>
        <v>18477</v>
      </c>
      <c r="BG190" s="95"/>
      <c r="BH190" s="28">
        <f>IF(K190,BD190,0)</f>
        <v>18477</v>
      </c>
      <c r="BI190" s="95"/>
      <c r="BJ190" s="28">
        <f>IF(AF190,BD190,0)</f>
        <v>18477</v>
      </c>
    </row>
    <row r="191" spans="1:62" ht="11.25" x14ac:dyDescent="0.25">
      <c r="A191" s="83">
        <v>93</v>
      </c>
      <c r="B191" s="95"/>
      <c r="C191" s="83" t="s">
        <v>212</v>
      </c>
      <c r="D191" s="95"/>
      <c r="E191" s="21">
        <v>319410</v>
      </c>
      <c r="F191" s="95"/>
      <c r="G191" s="20">
        <f t="shared" si="6"/>
        <v>8.8405756988652087</v>
      </c>
      <c r="H191" s="95"/>
      <c r="I191" s="20">
        <f>IF(G$195,G191/G$195*100,0)</f>
        <v>123.99021285458196</v>
      </c>
      <c r="J191" s="95"/>
      <c r="K191" s="21">
        <v>3491391</v>
      </c>
      <c r="L191" s="95"/>
      <c r="M191" s="20">
        <f t="shared" si="7"/>
        <v>96.634126764461669</v>
      </c>
      <c r="N191" s="95"/>
      <c r="O191" s="20">
        <f>IF(M$195,M191/M$195*100,0)</f>
        <v>72.820334814173691</v>
      </c>
      <c r="P191" s="95"/>
      <c r="Q191" s="21">
        <v>810000</v>
      </c>
      <c r="R191" s="95"/>
      <c r="S191" s="21">
        <v>753471</v>
      </c>
      <c r="T191" s="95"/>
      <c r="U191" s="21">
        <v>0</v>
      </c>
      <c r="V191" s="95"/>
      <c r="W191" s="21">
        <v>0</v>
      </c>
      <c r="X191" s="95"/>
      <c r="Y191" s="21">
        <v>0</v>
      </c>
      <c r="Z191" s="95"/>
      <c r="AA191" s="21">
        <v>0</v>
      </c>
      <c r="AB191" s="95"/>
      <c r="AC191" s="95"/>
      <c r="AD191" s="21">
        <v>0</v>
      </c>
      <c r="AE191" s="95"/>
      <c r="AF191" s="21">
        <v>282536</v>
      </c>
      <c r="AG191" s="95"/>
      <c r="AH191" s="20">
        <f t="shared" si="8"/>
        <v>7.8199833933019649</v>
      </c>
      <c r="AI191" s="95"/>
      <c r="AJ191" s="22">
        <f>IF(AH$195,AH191/AH$195*100,0)</f>
        <v>102.84856470743789</v>
      </c>
      <c r="AK191" s="95"/>
      <c r="AL191" s="21">
        <f>(E191+K191+AF191)</f>
        <v>4093337</v>
      </c>
      <c r="AM191" s="95"/>
      <c r="AN191" s="21">
        <v>523667</v>
      </c>
      <c r="AO191" s="95"/>
      <c r="AP191" s="22">
        <f>IF($AL191,AN191/$AL191*100,0)</f>
        <v>12.793156292775306</v>
      </c>
      <c r="AQ191" s="95"/>
      <c r="AR191" s="21">
        <v>193722</v>
      </c>
      <c r="AS191" s="95"/>
      <c r="AT191" s="22">
        <f>IF($AL191,AR191/$AL191*100,0)</f>
        <v>4.7326179105214159</v>
      </c>
      <c r="AU191" s="95"/>
      <c r="AV191" s="21">
        <v>375113</v>
      </c>
      <c r="AW191" s="95"/>
      <c r="AX191" s="22">
        <f>IF($AL191,AV191/$AL191*100,0)</f>
        <v>9.1639901625495295</v>
      </c>
      <c r="AY191" s="95"/>
      <c r="AZ191" s="21">
        <v>7547</v>
      </c>
      <c r="BA191" s="95"/>
      <c r="BB191" s="83">
        <v>93</v>
      </c>
      <c r="BC191" s="95"/>
      <c r="BD191" s="28">
        <v>36130</v>
      </c>
      <c r="BE191" s="95"/>
      <c r="BF191" s="28">
        <f>IF(E191,BD191,0)</f>
        <v>36130</v>
      </c>
      <c r="BG191" s="95"/>
      <c r="BH191" s="28">
        <f>IF(K191,BD191,0)</f>
        <v>36130</v>
      </c>
      <c r="BI191" s="95"/>
      <c r="BJ191" s="28">
        <f>IF(AF191,BD191,0)</f>
        <v>36130</v>
      </c>
    </row>
    <row r="192" spans="1:62" ht="11.25" x14ac:dyDescent="0.25">
      <c r="A192" s="83">
        <v>94</v>
      </c>
      <c r="B192" s="95"/>
      <c r="C192" s="83" t="s">
        <v>213</v>
      </c>
      <c r="D192" s="95"/>
      <c r="E192" s="21">
        <v>236762</v>
      </c>
      <c r="F192" s="95"/>
      <c r="G192" s="20">
        <f t="shared" si="6"/>
        <v>8.3691056910569106</v>
      </c>
      <c r="H192" s="95"/>
      <c r="I192" s="20">
        <f>IF(G$195,G192/G$195*100,0)</f>
        <v>117.37778526910174</v>
      </c>
      <c r="J192" s="95"/>
      <c r="K192" s="21">
        <v>2084445</v>
      </c>
      <c r="L192" s="95"/>
      <c r="M192" s="20">
        <f t="shared" si="7"/>
        <v>73.681336161187701</v>
      </c>
      <c r="N192" s="95"/>
      <c r="O192" s="20">
        <f>IF(M$195,M192/M$195*100,0)</f>
        <v>55.52385837656886</v>
      </c>
      <c r="P192" s="95"/>
      <c r="Q192" s="21">
        <v>329955</v>
      </c>
      <c r="R192" s="95"/>
      <c r="S192" s="21">
        <v>411533</v>
      </c>
      <c r="T192" s="95"/>
      <c r="U192" s="21">
        <v>0</v>
      </c>
      <c r="V192" s="95"/>
      <c r="W192" s="21">
        <v>0</v>
      </c>
      <c r="X192" s="95"/>
      <c r="Y192" s="21">
        <v>0</v>
      </c>
      <c r="Z192" s="95"/>
      <c r="AA192" s="21">
        <v>0</v>
      </c>
      <c r="AB192" s="95"/>
      <c r="AC192" s="95"/>
      <c r="AD192" s="21">
        <v>0</v>
      </c>
      <c r="AE192" s="95"/>
      <c r="AF192" s="21">
        <v>249647</v>
      </c>
      <c r="AG192" s="95"/>
      <c r="AH192" s="20">
        <f t="shared" si="8"/>
        <v>8.824566984800283</v>
      </c>
      <c r="AI192" s="95"/>
      <c r="AJ192" s="22">
        <f>IF(AH$195,AH192/AH$195*100,0)</f>
        <v>116.06086648837793</v>
      </c>
      <c r="AK192" s="95"/>
      <c r="AL192" s="21">
        <f>(E192+K192+AF192)</f>
        <v>2570854</v>
      </c>
      <c r="AM192" s="95"/>
      <c r="AN192" s="21">
        <v>278525</v>
      </c>
      <c r="AO192" s="95"/>
      <c r="AP192" s="22">
        <f>IF($AL192,AN192/$AL192*100,0)</f>
        <v>10.833948563395666</v>
      </c>
      <c r="AQ192" s="95"/>
      <c r="AR192" s="21">
        <v>0</v>
      </c>
      <c r="AS192" s="95"/>
      <c r="AT192" s="22">
        <f>IF($AL192,AR192/$AL192*100,0)</f>
        <v>0</v>
      </c>
      <c r="AU192" s="95"/>
      <c r="AV192" s="21">
        <v>812455</v>
      </c>
      <c r="AW192" s="95"/>
      <c r="AX192" s="22">
        <f>IF($AL192,AV192/$AL192*100,0)</f>
        <v>31.602533632792841</v>
      </c>
      <c r="AY192" s="95"/>
      <c r="AZ192" s="21">
        <v>0</v>
      </c>
      <c r="BA192" s="95"/>
      <c r="BB192" s="83">
        <v>94</v>
      </c>
      <c r="BC192" s="95"/>
      <c r="BD192" s="28">
        <v>28290</v>
      </c>
      <c r="BE192" s="95"/>
      <c r="BF192" s="28">
        <f>IF(E192,BD192,0)</f>
        <v>28290</v>
      </c>
      <c r="BG192" s="95"/>
      <c r="BH192" s="28">
        <f>IF(K192,BD192,0)</f>
        <v>28290</v>
      </c>
      <c r="BI192" s="95"/>
      <c r="BJ192" s="28">
        <f>IF(AF192,BD192,0)</f>
        <v>28290</v>
      </c>
    </row>
    <row r="193" spans="1:62" ht="11.25" x14ac:dyDescent="0.25">
      <c r="A193" s="97">
        <v>95</v>
      </c>
      <c r="B193" s="95"/>
      <c r="C193" s="83" t="s">
        <v>214</v>
      </c>
      <c r="D193" s="95"/>
      <c r="E193" s="23">
        <v>351827</v>
      </c>
      <c r="F193" s="95"/>
      <c r="G193" s="20">
        <f t="shared" si="6"/>
        <v>5.0228710114926116</v>
      </c>
      <c r="H193" s="95"/>
      <c r="I193" s="20">
        <f>IF(G$195,G193/G$195*100,0)</f>
        <v>70.446412888701389</v>
      </c>
      <c r="J193" s="95"/>
      <c r="K193" s="23">
        <v>11079479</v>
      </c>
      <c r="L193" s="95"/>
      <c r="M193" s="20">
        <f t="shared" si="7"/>
        <v>158.17658648011994</v>
      </c>
      <c r="N193" s="95"/>
      <c r="O193" s="20">
        <f>IF(M$195,M193/M$195*100,0)</f>
        <v>119.19673072972276</v>
      </c>
      <c r="P193" s="95"/>
      <c r="Q193" s="23">
        <v>1664276</v>
      </c>
      <c r="R193" s="95"/>
      <c r="S193" s="23">
        <v>1247173</v>
      </c>
      <c r="T193" s="95"/>
      <c r="U193" s="23">
        <v>0</v>
      </c>
      <c r="V193" s="95"/>
      <c r="W193" s="23">
        <v>0</v>
      </c>
      <c r="X193" s="95"/>
      <c r="Y193" s="23">
        <v>0</v>
      </c>
      <c r="Z193" s="95"/>
      <c r="AA193" s="23">
        <v>0</v>
      </c>
      <c r="AB193" s="95"/>
      <c r="AC193" s="95"/>
      <c r="AD193" s="23">
        <v>0</v>
      </c>
      <c r="AE193" s="95"/>
      <c r="AF193" s="23">
        <v>472436</v>
      </c>
      <c r="AG193" s="95"/>
      <c r="AH193" s="20">
        <f t="shared" si="8"/>
        <v>6.7447498036976228</v>
      </c>
      <c r="AI193" s="95"/>
      <c r="AJ193" s="22">
        <f>IF(AH$195,AH193/AH$195*100,0)</f>
        <v>88.707072858394682</v>
      </c>
      <c r="AK193" s="95"/>
      <c r="AL193" s="23">
        <f>(E193+K193+AF193)</f>
        <v>11903742</v>
      </c>
      <c r="AM193" s="95"/>
      <c r="AN193" s="23">
        <v>622618</v>
      </c>
      <c r="AO193" s="95"/>
      <c r="AP193" s="22">
        <f>IF($AL193,AN193/$AL193*100,0)</f>
        <v>5.2304393021958973</v>
      </c>
      <c r="AQ193" s="95"/>
      <c r="AR193" s="23">
        <v>955044</v>
      </c>
      <c r="AS193" s="95"/>
      <c r="AT193" s="22">
        <f>IF($AL193,AR193/$AL193*100,0)</f>
        <v>8.0230569513351355</v>
      </c>
      <c r="AU193" s="95"/>
      <c r="AV193" s="23">
        <v>0</v>
      </c>
      <c r="AW193" s="95"/>
      <c r="AX193" s="22">
        <f>IF($AL193,AV193/$AL193*100,0)</f>
        <v>0</v>
      </c>
      <c r="AY193" s="95"/>
      <c r="AZ193" s="23">
        <v>129800</v>
      </c>
      <c r="BA193" s="95"/>
      <c r="BB193" s="97">
        <v>95</v>
      </c>
      <c r="BC193" s="95"/>
      <c r="BD193" s="31">
        <v>70045</v>
      </c>
      <c r="BE193" s="95"/>
      <c r="BF193" s="31">
        <f>IF(E193,BD193,0)</f>
        <v>70045</v>
      </c>
      <c r="BG193" s="95"/>
      <c r="BH193" s="31">
        <f>IF(K193,BD193,0)</f>
        <v>70045</v>
      </c>
      <c r="BI193" s="95"/>
      <c r="BJ193" s="31">
        <f>IF(AF193,BD193,0)</f>
        <v>70045</v>
      </c>
    </row>
    <row r="194" spans="1:62" ht="8.85" customHeight="1" x14ac:dyDescent="0.25">
      <c r="A194" s="95"/>
      <c r="B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row>
    <row r="195" spans="1:62" ht="8.85" customHeight="1" x14ac:dyDescent="0.25">
      <c r="A195" s="97">
        <f>A193</f>
        <v>95</v>
      </c>
      <c r="B195" s="95"/>
      <c r="C195" s="91" t="s">
        <v>65</v>
      </c>
      <c r="D195" s="95"/>
      <c r="E195" s="24">
        <f>SUM(E82:E193)</f>
        <v>41257917</v>
      </c>
      <c r="F195" s="95"/>
      <c r="G195" s="26">
        <f>IF(E195=0,0,IF(ISNONTEXT(H195),E195/$BD195,E195/BF195))</f>
        <v>7.1300592968846672</v>
      </c>
      <c r="H195" s="95"/>
      <c r="I195" s="22">
        <f>IF(G$195,G195/G$195*100,0)</f>
        <v>100</v>
      </c>
      <c r="J195" s="95"/>
      <c r="K195" s="24">
        <f>SUM(K82:K193)</f>
        <v>767877622</v>
      </c>
      <c r="L195" s="95"/>
      <c r="M195" s="26">
        <f>IF(K195=0,0,IF(ISNONTEXT(N195),K195/$BD195,K195/BH195))</f>
        <v>132.70211818039166</v>
      </c>
      <c r="N195" s="95"/>
      <c r="O195" s="22">
        <f>IF(M$195,M195/M$195*100,0)</f>
        <v>100</v>
      </c>
      <c r="P195" s="95"/>
      <c r="Q195" s="24">
        <f>SUM(Q82:Q193)</f>
        <v>69533100</v>
      </c>
      <c r="R195" s="95"/>
      <c r="S195" s="24">
        <f>SUM(S82:S193)</f>
        <v>69080093</v>
      </c>
      <c r="T195" s="95"/>
      <c r="U195" s="24">
        <f>SUM(U82:U193)</f>
        <v>19041</v>
      </c>
      <c r="V195" s="95"/>
      <c r="W195" s="24">
        <f>SUM(W82:W193)</f>
        <v>121611</v>
      </c>
      <c r="X195" s="95"/>
      <c r="Y195" s="24">
        <f>SUM(Y82:Y193)</f>
        <v>52794</v>
      </c>
      <c r="Z195" s="95"/>
      <c r="AA195" s="24">
        <f>SUM(AA82:AA193)</f>
        <v>0</v>
      </c>
      <c r="AB195" s="95"/>
      <c r="AC195" s="95"/>
      <c r="AD195" s="24">
        <f>SUM(AD82:AD193)</f>
        <v>51952</v>
      </c>
      <c r="AE195" s="95"/>
      <c r="AF195" s="24">
        <f>SUM(AF82:AF193)</f>
        <v>43996867</v>
      </c>
      <c r="AG195" s="95"/>
      <c r="AH195" s="26">
        <f>IF(AF195=0,0,IF(ISNONTEXT(AI195),AF195/$BD195,AF195/BJ195))</f>
        <v>7.6033957455280206</v>
      </c>
      <c r="AI195" s="95"/>
      <c r="AJ195" s="22">
        <f>IF(AH$195,AH195/AH$195*100,0)</f>
        <v>100</v>
      </c>
      <c r="AK195" s="95"/>
      <c r="AL195" s="24">
        <f>SUM(AL82:AL193)</f>
        <v>853132406</v>
      </c>
      <c r="AM195" s="95"/>
      <c r="AN195" s="24">
        <f>SUM(AN82:AN193)</f>
        <v>41323989</v>
      </c>
      <c r="AO195" s="95"/>
      <c r="AP195" s="22">
        <f>IF($AL195,AN195/$AL195*100,0)</f>
        <v>4.8437954893486959</v>
      </c>
      <c r="AQ195" s="95"/>
      <c r="AR195" s="24">
        <f>SUM(AR82:AR193)</f>
        <v>14022948</v>
      </c>
      <c r="AS195" s="95"/>
      <c r="AT195" s="22">
        <f>IF($AL195,AR195/$AL195*100,0)</f>
        <v>1.6437012474708408</v>
      </c>
      <c r="AU195" s="95"/>
      <c r="AV195" s="24">
        <f>SUM(AV82:AV193)</f>
        <v>50631937</v>
      </c>
      <c r="AW195" s="95"/>
      <c r="AX195" s="22">
        <f>IF($AL195,AV195/$AL195*100,0)</f>
        <v>5.9348275418809964</v>
      </c>
      <c r="AY195" s="95"/>
      <c r="AZ195" s="24">
        <f>SUM(AZ82:AZ193)</f>
        <v>27386495</v>
      </c>
      <c r="BA195" s="95"/>
      <c r="BB195" s="97">
        <f>BB193</f>
        <v>95</v>
      </c>
      <c r="BC195" s="95"/>
      <c r="BD195" s="31">
        <f>SUM(BD82:BD193)</f>
        <v>5786476</v>
      </c>
      <c r="BE195" s="95"/>
      <c r="BF195" s="31">
        <f>SUM(BF82:BF193)</f>
        <v>5786476</v>
      </c>
      <c r="BG195" s="95"/>
      <c r="BH195" s="31">
        <f>SUM(BH82:BH193)</f>
        <v>5786476</v>
      </c>
      <c r="BI195" s="95"/>
      <c r="BJ195" s="31">
        <f>SUM(BJ82:BJ193)</f>
        <v>5786476</v>
      </c>
    </row>
    <row r="196" spans="1:62" ht="8.85" customHeight="1" x14ac:dyDescent="0.25">
      <c r="A196" s="95"/>
      <c r="B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c r="BC196" s="95"/>
      <c r="BD196" s="95"/>
      <c r="BE196" s="95"/>
      <c r="BF196" s="95"/>
      <c r="BG196" s="95"/>
      <c r="BH196" s="95"/>
      <c r="BI196" s="95"/>
      <c r="BJ196" s="95"/>
    </row>
    <row r="197" spans="1:62" ht="8.85" customHeight="1" x14ac:dyDescent="0.25">
      <c r="A197" s="95"/>
      <c r="B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row>
    <row r="198" spans="1:62" ht="8.85" customHeight="1" x14ac:dyDescent="0.25">
      <c r="A198" s="95"/>
      <c r="B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c r="BG198" s="95"/>
      <c r="BH198" s="95"/>
      <c r="BI198" s="95"/>
      <c r="BJ198" s="95"/>
    </row>
    <row r="199" spans="1:62" ht="8.85" customHeight="1" x14ac:dyDescent="0.25">
      <c r="A199" s="95"/>
      <c r="B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c r="BG199" s="95"/>
      <c r="BH199" s="95"/>
      <c r="BI199" s="95"/>
      <c r="BJ199" s="95"/>
    </row>
    <row r="200" spans="1:62" ht="8.85" customHeight="1" x14ac:dyDescent="0.25">
      <c r="A200" s="95"/>
      <c r="B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row>
    <row r="201" spans="1:62" ht="7.7" customHeight="1" x14ac:dyDescent="0.25">
      <c r="A201" s="95"/>
      <c r="B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row>
    <row r="202" spans="1:62" ht="8.85" hidden="1" customHeight="1" x14ac:dyDescent="0.25">
      <c r="A202" s="95"/>
      <c r="B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row>
    <row r="203" spans="1:62" s="80" customFormat="1" ht="10.5" customHeight="1" x14ac:dyDescent="0.25">
      <c r="A203" s="247"/>
      <c r="BC203" s="237"/>
    </row>
    <row r="204" spans="1:62" s="80" customFormat="1" ht="10.5" customHeight="1" x14ac:dyDescent="0.25">
      <c r="AA204" s="84" t="s">
        <v>42</v>
      </c>
      <c r="AD204" s="102" t="s">
        <v>43</v>
      </c>
      <c r="BB204" s="84" t="s">
        <v>358</v>
      </c>
    </row>
    <row r="205" spans="1:62" s="80" customFormat="1" ht="10.5" customHeight="1" x14ac:dyDescent="0.25">
      <c r="A205" s="85"/>
      <c r="AA205" s="84" t="s">
        <v>359</v>
      </c>
      <c r="AD205" s="102" t="s">
        <v>360</v>
      </c>
      <c r="BB205" s="237" t="s">
        <v>215</v>
      </c>
    </row>
    <row r="206" spans="1:62" s="80" customFormat="1" ht="10.5" customHeight="1" x14ac:dyDescent="0.25">
      <c r="A206" s="86"/>
      <c r="AA206" s="84" t="s">
        <v>48</v>
      </c>
      <c r="AD206" s="87" t="s">
        <v>49</v>
      </c>
      <c r="BB206" s="86"/>
    </row>
    <row r="207" spans="1:62" ht="9.6" customHeight="1" x14ac:dyDescent="0.25">
      <c r="AN207" s="89" t="s">
        <v>361</v>
      </c>
      <c r="AO207" s="89"/>
      <c r="AP207" s="89"/>
      <c r="AQ207" s="89"/>
      <c r="AR207" s="89"/>
      <c r="AS207" s="89"/>
      <c r="AT207" s="89"/>
      <c r="AU207" s="89"/>
      <c r="AV207" s="89"/>
      <c r="AW207" s="89"/>
      <c r="AX207" s="89"/>
      <c r="AY207" s="89"/>
      <c r="AZ207" s="89"/>
    </row>
    <row r="208" spans="1:62" ht="9.6" customHeight="1" x14ac:dyDescent="0.25"/>
    <row r="209" spans="1:62" ht="9.6" customHeight="1" x14ac:dyDescent="0.25">
      <c r="E209" s="89" t="s">
        <v>362</v>
      </c>
      <c r="F209" s="89"/>
      <c r="G209" s="89"/>
      <c r="H209" s="89"/>
      <c r="I209" s="89"/>
      <c r="K209" s="89" t="s">
        <v>363</v>
      </c>
      <c r="L209" s="89"/>
      <c r="M209" s="89"/>
      <c r="N209" s="89"/>
      <c r="O209" s="89"/>
      <c r="P209" s="89"/>
      <c r="Q209" s="89"/>
      <c r="R209" s="89"/>
      <c r="S209" s="89"/>
      <c r="T209" s="89"/>
      <c r="U209" s="89"/>
      <c r="V209" s="89"/>
      <c r="W209" s="89"/>
      <c r="X209" s="89"/>
      <c r="Y209" s="89"/>
      <c r="Z209" s="89"/>
      <c r="AA209" s="89"/>
      <c r="AB209" s="90"/>
      <c r="AC209" s="90"/>
      <c r="AD209" s="89"/>
      <c r="AF209" s="89" t="s">
        <v>364</v>
      </c>
      <c r="AG209" s="89"/>
      <c r="AH209" s="89"/>
      <c r="AI209" s="89"/>
      <c r="AJ209" s="89"/>
      <c r="AR209" s="89" t="s">
        <v>365</v>
      </c>
      <c r="AS209" s="89"/>
      <c r="AT209" s="89"/>
      <c r="AU209" s="89"/>
      <c r="AV209" s="89"/>
      <c r="AW209" s="89"/>
      <c r="AX209" s="89"/>
    </row>
    <row r="210" spans="1:62" ht="9.6" customHeight="1" x14ac:dyDescent="0.25">
      <c r="AN210" s="90" t="s">
        <v>366</v>
      </c>
      <c r="AO210" s="90"/>
      <c r="AP210" s="90"/>
    </row>
    <row r="211" spans="1:62" ht="9.6" customHeight="1" x14ac:dyDescent="0.25">
      <c r="Q211" s="89" t="s">
        <v>367</v>
      </c>
      <c r="R211" s="89"/>
      <c r="S211" s="89"/>
      <c r="T211" s="89"/>
      <c r="U211" s="89"/>
      <c r="V211" s="89"/>
      <c r="W211" s="89"/>
      <c r="X211" s="89"/>
      <c r="Y211" s="89"/>
      <c r="Z211" s="89"/>
      <c r="AA211" s="89"/>
      <c r="AB211" s="90"/>
      <c r="AC211" s="90"/>
      <c r="AD211" s="89"/>
      <c r="AN211" s="89" t="s">
        <v>368</v>
      </c>
      <c r="AO211" s="89"/>
      <c r="AP211" s="89"/>
      <c r="AR211" s="89" t="s">
        <v>59</v>
      </c>
      <c r="AS211" s="89"/>
      <c r="AT211" s="89"/>
      <c r="AV211" s="89" t="s">
        <v>60</v>
      </c>
      <c r="AW211" s="89"/>
      <c r="AX211" s="89"/>
    </row>
    <row r="212" spans="1:62" ht="9.6" customHeight="1" x14ac:dyDescent="0.25">
      <c r="Y212" s="91" t="s">
        <v>369</v>
      </c>
      <c r="AD212" s="91" t="s">
        <v>370</v>
      </c>
      <c r="BH212" s="91" t="s">
        <v>371</v>
      </c>
    </row>
    <row r="213" spans="1:62" ht="9.6" customHeight="1" x14ac:dyDescent="0.25">
      <c r="G213" s="91" t="s">
        <v>63</v>
      </c>
      <c r="I213" s="91" t="s">
        <v>64</v>
      </c>
      <c r="M213" s="91" t="s">
        <v>63</v>
      </c>
      <c r="O213" s="91" t="s">
        <v>64</v>
      </c>
      <c r="Q213" s="91" t="s">
        <v>372</v>
      </c>
      <c r="U213" s="91" t="s">
        <v>373</v>
      </c>
      <c r="W213" s="91" t="s">
        <v>374</v>
      </c>
      <c r="Y213" s="91" t="s">
        <v>375</v>
      </c>
      <c r="AD213" s="91" t="s">
        <v>376</v>
      </c>
      <c r="AH213" s="91" t="s">
        <v>63</v>
      </c>
      <c r="AJ213" s="91" t="s">
        <v>64</v>
      </c>
      <c r="AP213" s="91" t="s">
        <v>268</v>
      </c>
      <c r="AT213" s="91" t="s">
        <v>268</v>
      </c>
      <c r="AX213" s="91" t="s">
        <v>268</v>
      </c>
      <c r="AZ213" s="91" t="s">
        <v>377</v>
      </c>
      <c r="BH213" s="91" t="s">
        <v>378</v>
      </c>
      <c r="BJ213" s="91" t="s">
        <v>379</v>
      </c>
    </row>
    <row r="214" spans="1:62" ht="9.6" customHeight="1" x14ac:dyDescent="0.25">
      <c r="A214" s="92" t="s">
        <v>71</v>
      </c>
      <c r="C214" s="92" t="s">
        <v>72</v>
      </c>
      <c r="E214" s="92" t="s">
        <v>73</v>
      </c>
      <c r="G214" s="92" t="s">
        <v>74</v>
      </c>
      <c r="I214" s="92" t="s">
        <v>79</v>
      </c>
      <c r="K214" s="92" t="s">
        <v>73</v>
      </c>
      <c r="M214" s="92" t="s">
        <v>74</v>
      </c>
      <c r="O214" s="92" t="s">
        <v>79</v>
      </c>
      <c r="Q214" s="92" t="s">
        <v>75</v>
      </c>
      <c r="S214" s="92" t="s">
        <v>380</v>
      </c>
      <c r="U214" s="92" t="s">
        <v>381</v>
      </c>
      <c r="W214" s="92" t="s">
        <v>382</v>
      </c>
      <c r="Y214" s="92" t="s">
        <v>383</v>
      </c>
      <c r="AA214" s="92" t="s">
        <v>384</v>
      </c>
      <c r="AD214" s="92" t="s">
        <v>385</v>
      </c>
      <c r="AF214" s="92" t="s">
        <v>73</v>
      </c>
      <c r="AH214" s="92" t="s">
        <v>74</v>
      </c>
      <c r="AJ214" s="92" t="s">
        <v>79</v>
      </c>
      <c r="AL214" s="92" t="s">
        <v>65</v>
      </c>
      <c r="AN214" s="92" t="s">
        <v>73</v>
      </c>
      <c r="AP214" s="92" t="s">
        <v>349</v>
      </c>
      <c r="AR214" s="92" t="s">
        <v>73</v>
      </c>
      <c r="AT214" s="92" t="s">
        <v>349</v>
      </c>
      <c r="AV214" s="92" t="s">
        <v>73</v>
      </c>
      <c r="AX214" s="92" t="s">
        <v>349</v>
      </c>
      <c r="AZ214" s="92" t="s">
        <v>386</v>
      </c>
      <c r="BB214" s="92" t="s">
        <v>71</v>
      </c>
      <c r="BF214" s="234" t="s">
        <v>362</v>
      </c>
      <c r="BH214" s="234" t="s">
        <v>350</v>
      </c>
      <c r="BJ214" s="234" t="s">
        <v>387</v>
      </c>
    </row>
    <row r="215" spans="1:62" ht="8.85" customHeight="1" x14ac:dyDescent="0.25"/>
    <row r="216" spans="1:62" ht="8.85" customHeight="1" x14ac:dyDescent="0.25">
      <c r="B216" s="83" t="s">
        <v>280</v>
      </c>
    </row>
    <row r="217" spans="1:62" ht="11.25" x14ac:dyDescent="0.25">
      <c r="A217" s="83">
        <v>1</v>
      </c>
      <c r="B217" s="91"/>
      <c r="C217" s="83" t="s">
        <v>216</v>
      </c>
      <c r="D217" s="95"/>
      <c r="E217" s="19">
        <v>224464</v>
      </c>
      <c r="F217" s="95"/>
      <c r="G217" s="20">
        <f t="shared" ref="G217:G253" si="9">IFERROR(E217/$BD217,0)</f>
        <v>26.798471824259789</v>
      </c>
      <c r="H217" s="95"/>
      <c r="I217" s="20">
        <f>IF(G$255,G217/G$255*100,0)</f>
        <v>116.62624309971577</v>
      </c>
      <c r="J217" s="95"/>
      <c r="K217" s="19">
        <v>2263305</v>
      </c>
      <c r="L217" s="95"/>
      <c r="M217" s="20">
        <f t="shared" ref="M217:M253" si="10">IFERROR(K217/$BD217,0)</f>
        <v>270.21310888252151</v>
      </c>
      <c r="N217" s="95"/>
      <c r="O217" s="20">
        <f>IF(M$255,M217/M$255*100,0)</f>
        <v>145.87268649682787</v>
      </c>
      <c r="P217" s="95"/>
      <c r="Q217" s="19">
        <v>0</v>
      </c>
      <c r="R217" s="95"/>
      <c r="S217" s="19">
        <v>0</v>
      </c>
      <c r="T217" s="95"/>
      <c r="U217" s="19">
        <v>0</v>
      </c>
      <c r="V217" s="95"/>
      <c r="W217" s="19">
        <v>0</v>
      </c>
      <c r="X217" s="95"/>
      <c r="Y217" s="19">
        <v>0</v>
      </c>
      <c r="Z217" s="95"/>
      <c r="AA217" s="19">
        <v>0</v>
      </c>
      <c r="AB217" s="95"/>
      <c r="AC217" s="95"/>
      <c r="AD217" s="19">
        <v>0</v>
      </c>
      <c r="AE217" s="95"/>
      <c r="AF217" s="19">
        <v>0</v>
      </c>
      <c r="AG217" s="95"/>
      <c r="AH217" s="20">
        <f t="shared" ref="AH217:AH253" si="11">IFERROR(AF217/$BD217,0)</f>
        <v>0</v>
      </c>
      <c r="AI217" s="95"/>
      <c r="AJ217" s="20">
        <f>IF(AH$255,AH217/AH$255*100,0)</f>
        <v>0</v>
      </c>
      <c r="AK217" s="95"/>
      <c r="AL217" s="19">
        <f>(E217+K217+AF217)</f>
        <v>2487769</v>
      </c>
      <c r="AM217" s="95"/>
      <c r="AN217" s="19">
        <v>0</v>
      </c>
      <c r="AO217" s="95"/>
      <c r="AP217" s="20">
        <f>IF($AL217,AN217/$AL217*100,0)</f>
        <v>0</v>
      </c>
      <c r="AQ217" s="95"/>
      <c r="AR217" s="19">
        <v>0</v>
      </c>
      <c r="AS217" s="95"/>
      <c r="AT217" s="20">
        <f>IF($AL217,AR217/$AL217*100,0)</f>
        <v>0</v>
      </c>
      <c r="AU217" s="95"/>
      <c r="AV217" s="19">
        <v>0</v>
      </c>
      <c r="AW217" s="95"/>
      <c r="AX217" s="20">
        <f>IF($AL217,AV217/$AL217*100,0)</f>
        <v>0</v>
      </c>
      <c r="AY217" s="95"/>
      <c r="AZ217" s="19">
        <v>0</v>
      </c>
      <c r="BA217" s="95"/>
      <c r="BB217" s="83">
        <v>1</v>
      </c>
      <c r="BC217" s="95"/>
      <c r="BD217" s="28">
        <v>8376</v>
      </c>
      <c r="BE217" s="95"/>
      <c r="BF217" s="28">
        <f>IF(E217,BD217,0)</f>
        <v>8376</v>
      </c>
      <c r="BG217" s="95"/>
      <c r="BH217" s="28">
        <f>IF(K217,BD217,0)</f>
        <v>8376</v>
      </c>
      <c r="BI217" s="95"/>
      <c r="BJ217" s="28">
        <f>IF(AF217,BD217,0)</f>
        <v>0</v>
      </c>
    </row>
    <row r="218" spans="1:62" ht="11.25" x14ac:dyDescent="0.25">
      <c r="A218" s="83">
        <v>2</v>
      </c>
      <c r="B218" s="91"/>
      <c r="C218" s="83" t="s">
        <v>217</v>
      </c>
      <c r="D218" s="95"/>
      <c r="E218" s="21">
        <v>205262</v>
      </c>
      <c r="F218" s="95"/>
      <c r="G218" s="20">
        <f t="shared" si="9"/>
        <v>27.133113020489095</v>
      </c>
      <c r="H218" s="95"/>
      <c r="I218" s="20">
        <f>IF(G$255,G218/G$255*100,0)</f>
        <v>118.08259276616531</v>
      </c>
      <c r="J218" s="95"/>
      <c r="K218" s="21">
        <v>2047662</v>
      </c>
      <c r="L218" s="95"/>
      <c r="M218" s="20">
        <f t="shared" si="10"/>
        <v>270.67574355584929</v>
      </c>
      <c r="N218" s="95"/>
      <c r="O218" s="20">
        <f>IF(M$255,M218/M$255*100,0)</f>
        <v>146.12243664012772</v>
      </c>
      <c r="P218" s="95"/>
      <c r="Q218" s="21">
        <v>0</v>
      </c>
      <c r="R218" s="95"/>
      <c r="S218" s="21">
        <v>337279</v>
      </c>
      <c r="T218" s="95"/>
      <c r="U218" s="21">
        <v>0</v>
      </c>
      <c r="V218" s="95"/>
      <c r="W218" s="21">
        <v>0</v>
      </c>
      <c r="X218" s="95"/>
      <c r="Y218" s="21">
        <v>0</v>
      </c>
      <c r="Z218" s="95"/>
      <c r="AA218" s="21">
        <v>0</v>
      </c>
      <c r="AB218" s="95"/>
      <c r="AC218" s="95"/>
      <c r="AD218" s="21">
        <v>0</v>
      </c>
      <c r="AE218" s="95"/>
      <c r="AF218" s="21">
        <v>0</v>
      </c>
      <c r="AG218" s="95"/>
      <c r="AH218" s="20">
        <f t="shared" si="11"/>
        <v>0</v>
      </c>
      <c r="AI218" s="95"/>
      <c r="AJ218" s="20">
        <f>IF(AH$255,AH218/AH$255*100,0)</f>
        <v>0</v>
      </c>
      <c r="AK218" s="95"/>
      <c r="AL218" s="21">
        <f>(E218+K218+AF218)</f>
        <v>2252924</v>
      </c>
      <c r="AM218" s="95"/>
      <c r="AN218" s="21">
        <v>0</v>
      </c>
      <c r="AO218" s="95"/>
      <c r="AP218" s="20">
        <f>IF($AL218,AN218/$AL218*100,0)</f>
        <v>0</v>
      </c>
      <c r="AQ218" s="95"/>
      <c r="AR218" s="21">
        <v>373829</v>
      </c>
      <c r="AS218" s="95"/>
      <c r="AT218" s="20">
        <f>IF($AL218,AR218/$AL218*100,0)</f>
        <v>16.593058620708025</v>
      </c>
      <c r="AU218" s="95"/>
      <c r="AV218" s="21">
        <v>0</v>
      </c>
      <c r="AW218" s="95"/>
      <c r="AX218" s="20">
        <f>IF($AL218,AV218/$AL218*100,0)</f>
        <v>0</v>
      </c>
      <c r="AY218" s="95"/>
      <c r="AZ218" s="21">
        <v>0</v>
      </c>
      <c r="BA218" s="95"/>
      <c r="BB218" s="83">
        <v>2</v>
      </c>
      <c r="BC218" s="95"/>
      <c r="BD218" s="28">
        <v>7565</v>
      </c>
      <c r="BE218" s="95"/>
      <c r="BF218" s="28">
        <f>IF(E218,BD218,0)</f>
        <v>7565</v>
      </c>
      <c r="BG218" s="95"/>
      <c r="BH218" s="28">
        <f>IF(K218,BD218,0)</f>
        <v>7565</v>
      </c>
      <c r="BI218" s="95"/>
      <c r="BJ218" s="28">
        <f>IF(AF218,BD218,0)</f>
        <v>0</v>
      </c>
    </row>
    <row r="219" spans="1:62" ht="11.25" x14ac:dyDescent="0.25">
      <c r="A219" s="83">
        <v>3</v>
      </c>
      <c r="B219" s="91"/>
      <c r="C219" s="83" t="s">
        <v>132</v>
      </c>
      <c r="D219" s="95"/>
      <c r="E219" s="21">
        <v>67733</v>
      </c>
      <c r="F219" s="95"/>
      <c r="G219" s="20">
        <f t="shared" si="9"/>
        <v>10.17470331981373</v>
      </c>
      <c r="H219" s="95"/>
      <c r="I219" s="20">
        <f>IF(G$255,G219/G$255*100,0)</f>
        <v>44.280040691344816</v>
      </c>
      <c r="J219" s="95"/>
      <c r="K219" s="21">
        <v>1033517</v>
      </c>
      <c r="L219" s="95"/>
      <c r="M219" s="20">
        <f t="shared" si="10"/>
        <v>155.25266636623104</v>
      </c>
      <c r="N219" s="95"/>
      <c r="O219" s="20">
        <f>IF(M$255,M219/M$255*100,0)</f>
        <v>83.812083071380343</v>
      </c>
      <c r="P219" s="95"/>
      <c r="Q219" s="21">
        <v>0</v>
      </c>
      <c r="R219" s="95"/>
      <c r="S219" s="21">
        <v>141482</v>
      </c>
      <c r="T219" s="95"/>
      <c r="U219" s="21">
        <v>0</v>
      </c>
      <c r="V219" s="95"/>
      <c r="W219" s="21">
        <v>0</v>
      </c>
      <c r="X219" s="95"/>
      <c r="Y219" s="21">
        <v>0</v>
      </c>
      <c r="Z219" s="95"/>
      <c r="AA219" s="21">
        <v>0</v>
      </c>
      <c r="AB219" s="95"/>
      <c r="AC219" s="95"/>
      <c r="AD219" s="21">
        <v>0</v>
      </c>
      <c r="AE219" s="95"/>
      <c r="AF219" s="21">
        <v>0</v>
      </c>
      <c r="AG219" s="95"/>
      <c r="AH219" s="20">
        <f t="shared" si="11"/>
        <v>0</v>
      </c>
      <c r="AI219" s="95"/>
      <c r="AJ219" s="20">
        <f>IF(AH$255,AH219/AH$255*100,0)</f>
        <v>0</v>
      </c>
      <c r="AK219" s="95"/>
      <c r="AL219" s="21">
        <f>(E219+K219+AF219)</f>
        <v>1101250</v>
      </c>
      <c r="AM219" s="95"/>
      <c r="AN219" s="21">
        <v>0</v>
      </c>
      <c r="AO219" s="95"/>
      <c r="AP219" s="20">
        <f>IF($AL219,AN219/$AL219*100,0)</f>
        <v>0</v>
      </c>
      <c r="AQ219" s="95"/>
      <c r="AR219" s="21">
        <v>0</v>
      </c>
      <c r="AS219" s="95"/>
      <c r="AT219" s="20">
        <f>IF($AL219,AR219/$AL219*100,0)</f>
        <v>0</v>
      </c>
      <c r="AU219" s="95"/>
      <c r="AV219" s="21">
        <v>0</v>
      </c>
      <c r="AW219" s="95"/>
      <c r="AX219" s="20">
        <f>IF($AL219,AV219/$AL219*100,0)</f>
        <v>0</v>
      </c>
      <c r="AY219" s="95"/>
      <c r="AZ219" s="21">
        <v>1309</v>
      </c>
      <c r="BA219" s="95"/>
      <c r="BB219" s="83">
        <v>3</v>
      </c>
      <c r="BC219" s="95"/>
      <c r="BD219" s="28">
        <v>6657</v>
      </c>
      <c r="BE219" s="95"/>
      <c r="BF219" s="28">
        <f>IF(E219,BD219,0)</f>
        <v>6657</v>
      </c>
      <c r="BG219" s="95"/>
      <c r="BH219" s="28">
        <f>IF(K219,BD219,0)</f>
        <v>6657</v>
      </c>
      <c r="BI219" s="95"/>
      <c r="BJ219" s="28">
        <f>IF(AF219,BD219,0)</f>
        <v>0</v>
      </c>
    </row>
    <row r="220" spans="1:62" ht="11.25" x14ac:dyDescent="0.25">
      <c r="A220" s="83">
        <v>4</v>
      </c>
      <c r="B220" s="91"/>
      <c r="C220" s="83" t="s">
        <v>218</v>
      </c>
      <c r="D220" s="95"/>
      <c r="E220" s="21">
        <v>76354</v>
      </c>
      <c r="F220" s="95"/>
      <c r="G220" s="20">
        <f t="shared" si="9"/>
        <v>16.693047660690862</v>
      </c>
      <c r="H220" s="95"/>
      <c r="I220" s="20">
        <f>IF(G$255,G220/G$255*100,0)</f>
        <v>72.647703470481332</v>
      </c>
      <c r="J220" s="95"/>
      <c r="K220" s="21">
        <v>1195130</v>
      </c>
      <c r="L220" s="95"/>
      <c r="M220" s="20">
        <f t="shared" si="10"/>
        <v>261.28771316134674</v>
      </c>
      <c r="N220" s="95"/>
      <c r="O220" s="20">
        <f>IF(M$255,M220/M$255*100,0)</f>
        <v>141.05437306533148</v>
      </c>
      <c r="P220" s="95"/>
      <c r="Q220" s="21">
        <v>0</v>
      </c>
      <c r="R220" s="95"/>
      <c r="S220" s="21">
        <v>87423</v>
      </c>
      <c r="T220" s="95"/>
      <c r="U220" s="21">
        <v>0</v>
      </c>
      <c r="V220" s="95"/>
      <c r="W220" s="21">
        <v>0</v>
      </c>
      <c r="X220" s="95"/>
      <c r="Y220" s="21">
        <v>0</v>
      </c>
      <c r="Z220" s="95"/>
      <c r="AA220" s="21">
        <v>0</v>
      </c>
      <c r="AB220" s="95"/>
      <c r="AC220" s="95"/>
      <c r="AD220" s="21">
        <v>56240</v>
      </c>
      <c r="AE220" s="95"/>
      <c r="AF220" s="21">
        <v>0</v>
      </c>
      <c r="AG220" s="95"/>
      <c r="AH220" s="20">
        <f t="shared" si="11"/>
        <v>0</v>
      </c>
      <c r="AI220" s="95"/>
      <c r="AJ220" s="20">
        <f>IF(AH$255,AH220/AH$255*100,0)</f>
        <v>0</v>
      </c>
      <c r="AK220" s="95"/>
      <c r="AL220" s="21">
        <f>(E220+K220+AF220)</f>
        <v>1271484</v>
      </c>
      <c r="AM220" s="95"/>
      <c r="AN220" s="21">
        <v>0</v>
      </c>
      <c r="AO220" s="95"/>
      <c r="AP220" s="20">
        <f>IF($AL220,AN220/$AL220*100,0)</f>
        <v>0</v>
      </c>
      <c r="AQ220" s="95"/>
      <c r="AR220" s="21">
        <v>0</v>
      </c>
      <c r="AS220" s="95"/>
      <c r="AT220" s="20">
        <f>IF($AL220,AR220/$AL220*100,0)</f>
        <v>0</v>
      </c>
      <c r="AU220" s="95"/>
      <c r="AV220" s="21">
        <v>0</v>
      </c>
      <c r="AW220" s="95"/>
      <c r="AX220" s="20">
        <f>IF($AL220,AV220/$AL220*100,0)</f>
        <v>0</v>
      </c>
      <c r="AY220" s="95"/>
      <c r="AZ220" s="21">
        <v>0</v>
      </c>
      <c r="BA220" s="95"/>
      <c r="BB220" s="83">
        <v>4</v>
      </c>
      <c r="BC220" s="95"/>
      <c r="BD220" s="28">
        <v>4574</v>
      </c>
      <c r="BE220" s="95"/>
      <c r="BF220" s="28">
        <f>IF(E220,BD220,0)</f>
        <v>4574</v>
      </c>
      <c r="BG220" s="95"/>
      <c r="BH220" s="28">
        <f>IF(K220,BD220,0)</f>
        <v>4574</v>
      </c>
      <c r="BI220" s="95"/>
      <c r="BJ220" s="28">
        <f>IF(AF220,BD220,0)</f>
        <v>0</v>
      </c>
    </row>
    <row r="221" spans="1:62" ht="11.25" x14ac:dyDescent="0.25">
      <c r="A221" s="83">
        <v>5</v>
      </c>
      <c r="B221" s="91"/>
      <c r="C221" s="83" t="s">
        <v>219</v>
      </c>
      <c r="D221" s="95"/>
      <c r="E221" s="21">
        <v>0</v>
      </c>
      <c r="F221" s="95"/>
      <c r="G221" s="20">
        <f t="shared" si="9"/>
        <v>0</v>
      </c>
      <c r="H221" s="95"/>
      <c r="I221" s="22">
        <f>IF(G$255,G221/G$255*100,0)</f>
        <v>0</v>
      </c>
      <c r="J221" s="95"/>
      <c r="K221" s="21">
        <v>0</v>
      </c>
      <c r="L221" s="95"/>
      <c r="M221" s="20">
        <f t="shared" si="10"/>
        <v>0</v>
      </c>
      <c r="N221" s="95"/>
      <c r="O221" s="22">
        <f>IF(M$255,M221/M$255*100,0)</f>
        <v>0</v>
      </c>
      <c r="P221" s="95"/>
      <c r="Q221" s="21">
        <v>0</v>
      </c>
      <c r="R221" s="95"/>
      <c r="S221" s="21">
        <v>0</v>
      </c>
      <c r="T221" s="95"/>
      <c r="U221" s="21">
        <v>0</v>
      </c>
      <c r="V221" s="95"/>
      <c r="W221" s="21">
        <v>0</v>
      </c>
      <c r="X221" s="95"/>
      <c r="Y221" s="21">
        <v>0</v>
      </c>
      <c r="Z221" s="95"/>
      <c r="AA221" s="21">
        <v>0</v>
      </c>
      <c r="AB221" s="95"/>
      <c r="AC221" s="95"/>
      <c r="AD221" s="21">
        <v>0</v>
      </c>
      <c r="AE221" s="95"/>
      <c r="AF221" s="21">
        <v>0</v>
      </c>
      <c r="AG221" s="95"/>
      <c r="AH221" s="20">
        <f t="shared" si="11"/>
        <v>0</v>
      </c>
      <c r="AI221" s="95"/>
      <c r="AJ221" s="22">
        <f>IF(AH$255,AH221/AH$255*100,0)</f>
        <v>0</v>
      </c>
      <c r="AK221" s="95"/>
      <c r="AL221" s="21">
        <f>(E221+K221+AF221)</f>
        <v>0</v>
      </c>
      <c r="AM221" s="95"/>
      <c r="AN221" s="21">
        <v>0</v>
      </c>
      <c r="AO221" s="95"/>
      <c r="AP221" s="22">
        <f>IF($AL221,AN221/$AL221*100,0)</f>
        <v>0</v>
      </c>
      <c r="AQ221" s="95"/>
      <c r="AR221" s="21">
        <v>0</v>
      </c>
      <c r="AS221" s="95"/>
      <c r="AT221" s="22">
        <f>IF($AL221,AR221/$AL221*100,0)</f>
        <v>0</v>
      </c>
      <c r="AU221" s="95"/>
      <c r="AV221" s="21">
        <v>0</v>
      </c>
      <c r="AW221" s="95"/>
      <c r="AX221" s="22">
        <f>IF($AL221,AV221/$AL221*100,0)</f>
        <v>0</v>
      </c>
      <c r="AY221" s="95"/>
      <c r="AZ221" s="21">
        <v>0</v>
      </c>
      <c r="BA221" s="95"/>
      <c r="BB221" s="83">
        <v>5</v>
      </c>
      <c r="BC221" s="95"/>
      <c r="BD221" s="28">
        <v>0</v>
      </c>
      <c r="BE221" s="95"/>
      <c r="BF221" s="28">
        <f>IF(E221,BD221,0)</f>
        <v>0</v>
      </c>
      <c r="BG221" s="95"/>
      <c r="BH221" s="28">
        <f>IF(K221,BD221,0)</f>
        <v>0</v>
      </c>
      <c r="BI221" s="95"/>
      <c r="BJ221" s="28">
        <f>IF(AF221,BD221,0)</f>
        <v>0</v>
      </c>
    </row>
    <row r="222" spans="1:62" ht="11.25" x14ac:dyDescent="0.25">
      <c r="A222" s="83">
        <v>6</v>
      </c>
      <c r="B222" s="91"/>
      <c r="C222" s="83" t="s">
        <v>220</v>
      </c>
      <c r="D222" s="95"/>
      <c r="E222" s="21">
        <v>274661</v>
      </c>
      <c r="F222" s="95"/>
      <c r="G222" s="20">
        <f t="shared" si="9"/>
        <v>6.1272698880114218</v>
      </c>
      <c r="H222" s="95"/>
      <c r="I222" s="22">
        <f>IF(G$255,G222/G$255*100,0)</f>
        <v>26.665717067115878</v>
      </c>
      <c r="J222" s="95"/>
      <c r="K222" s="21">
        <v>3861962</v>
      </c>
      <c r="L222" s="95"/>
      <c r="M222" s="20">
        <f t="shared" si="10"/>
        <v>86.154508544148484</v>
      </c>
      <c r="N222" s="95"/>
      <c r="O222" s="22">
        <f>IF(M$255,M222/M$255*100,0)</f>
        <v>46.509918290502938</v>
      </c>
      <c r="P222" s="95"/>
      <c r="Q222" s="21">
        <v>0</v>
      </c>
      <c r="R222" s="95"/>
      <c r="S222" s="21">
        <v>0</v>
      </c>
      <c r="T222" s="95"/>
      <c r="U222" s="21">
        <v>0</v>
      </c>
      <c r="V222" s="95"/>
      <c r="W222" s="21">
        <v>0</v>
      </c>
      <c r="X222" s="95"/>
      <c r="Y222" s="21">
        <v>0</v>
      </c>
      <c r="Z222" s="95"/>
      <c r="AA222" s="21">
        <v>0</v>
      </c>
      <c r="AB222" s="95"/>
      <c r="AC222" s="95"/>
      <c r="AD222" s="21">
        <v>0</v>
      </c>
      <c r="AE222" s="95"/>
      <c r="AF222" s="21">
        <v>0</v>
      </c>
      <c r="AG222" s="95"/>
      <c r="AH222" s="20">
        <f t="shared" si="11"/>
        <v>0</v>
      </c>
      <c r="AI222" s="95"/>
      <c r="AJ222" s="22">
        <f>IF(AH$255,AH222/AH$255*100,0)</f>
        <v>0</v>
      </c>
      <c r="AK222" s="95"/>
      <c r="AL222" s="21">
        <f>(E222+K222+AF222)</f>
        <v>4136623</v>
      </c>
      <c r="AM222" s="95"/>
      <c r="AN222" s="21">
        <v>0</v>
      </c>
      <c r="AO222" s="95"/>
      <c r="AP222" s="22">
        <f>IF($AL222,AN222/$AL222*100,0)</f>
        <v>0</v>
      </c>
      <c r="AQ222" s="95"/>
      <c r="AR222" s="21">
        <v>0</v>
      </c>
      <c r="AS222" s="95"/>
      <c r="AT222" s="22">
        <f>IF($AL222,AR222/$AL222*100,0)</f>
        <v>0</v>
      </c>
      <c r="AU222" s="95"/>
      <c r="AV222" s="21">
        <v>0</v>
      </c>
      <c r="AW222" s="95"/>
      <c r="AX222" s="22">
        <f>IF($AL222,AV222/$AL222*100,0)</f>
        <v>0</v>
      </c>
      <c r="AY222" s="95"/>
      <c r="AZ222" s="21">
        <v>0</v>
      </c>
      <c r="BA222" s="95"/>
      <c r="BB222" s="83">
        <v>6</v>
      </c>
      <c r="BC222" s="95"/>
      <c r="BD222" s="28">
        <v>44826</v>
      </c>
      <c r="BE222" s="95"/>
      <c r="BF222" s="28">
        <f>IF(E222,BD222,0)</f>
        <v>44826</v>
      </c>
      <c r="BG222" s="95"/>
      <c r="BH222" s="28">
        <f>IF(K222,BD222,0)</f>
        <v>44826</v>
      </c>
      <c r="BI222" s="95"/>
      <c r="BJ222" s="28">
        <f>IF(AF222,BD222,0)</f>
        <v>0</v>
      </c>
    </row>
    <row r="223" spans="1:62" ht="11.25" x14ac:dyDescent="0.25">
      <c r="A223" s="83">
        <v>7</v>
      </c>
      <c r="B223" s="91"/>
      <c r="C223" s="83" t="s">
        <v>221</v>
      </c>
      <c r="D223" s="95"/>
      <c r="E223" s="21">
        <v>81401</v>
      </c>
      <c r="F223" s="95"/>
      <c r="G223" s="20">
        <f t="shared" si="9"/>
        <v>15.97350863422292</v>
      </c>
      <c r="H223" s="95"/>
      <c r="I223" s="22">
        <f>IF(G$255,G223/G$255*100,0)</f>
        <v>69.516288590897943</v>
      </c>
      <c r="J223" s="95"/>
      <c r="K223" s="21">
        <v>699020</v>
      </c>
      <c r="L223" s="95"/>
      <c r="M223" s="20">
        <f t="shared" si="10"/>
        <v>137.17032967032966</v>
      </c>
      <c r="N223" s="95"/>
      <c r="O223" s="22">
        <f>IF(M$255,M223/M$255*100,0)</f>
        <v>74.050458097374772</v>
      </c>
      <c r="P223" s="95"/>
      <c r="Q223" s="21">
        <v>0</v>
      </c>
      <c r="R223" s="95"/>
      <c r="S223" s="21">
        <v>254844</v>
      </c>
      <c r="T223" s="95"/>
      <c r="U223" s="21">
        <v>0</v>
      </c>
      <c r="V223" s="95"/>
      <c r="W223" s="21">
        <v>0</v>
      </c>
      <c r="X223" s="95"/>
      <c r="Y223" s="21">
        <v>0</v>
      </c>
      <c r="Z223" s="95"/>
      <c r="AA223" s="21">
        <v>0</v>
      </c>
      <c r="AB223" s="95"/>
      <c r="AC223" s="95"/>
      <c r="AD223" s="21">
        <v>0</v>
      </c>
      <c r="AE223" s="95"/>
      <c r="AF223" s="21">
        <v>0</v>
      </c>
      <c r="AG223" s="95"/>
      <c r="AH223" s="20">
        <f t="shared" si="11"/>
        <v>0</v>
      </c>
      <c r="AI223" s="95"/>
      <c r="AJ223" s="22">
        <f>IF(AH$255,AH223/AH$255*100,0)</f>
        <v>0</v>
      </c>
      <c r="AK223" s="95"/>
      <c r="AL223" s="21">
        <f>(E223+K223+AF223)</f>
        <v>780421</v>
      </c>
      <c r="AM223" s="95"/>
      <c r="AN223" s="21">
        <v>0</v>
      </c>
      <c r="AO223" s="95"/>
      <c r="AP223" s="22">
        <f>IF($AL223,AN223/$AL223*100,0)</f>
        <v>0</v>
      </c>
      <c r="AQ223" s="95"/>
      <c r="AR223" s="21">
        <v>0</v>
      </c>
      <c r="AS223" s="95"/>
      <c r="AT223" s="22">
        <f>IF($AL223,AR223/$AL223*100,0)</f>
        <v>0</v>
      </c>
      <c r="AU223" s="95"/>
      <c r="AV223" s="21">
        <v>0</v>
      </c>
      <c r="AW223" s="95"/>
      <c r="AX223" s="22">
        <f>IF($AL223,AV223/$AL223*100,0)</f>
        <v>0</v>
      </c>
      <c r="AY223" s="95"/>
      <c r="AZ223" s="21">
        <v>0</v>
      </c>
      <c r="BA223" s="95"/>
      <c r="BB223" s="83">
        <v>8</v>
      </c>
      <c r="BC223" s="95"/>
      <c r="BD223" s="28">
        <v>5096</v>
      </c>
      <c r="BE223" s="95"/>
      <c r="BF223" s="28">
        <f>IF(E223,BD223,0)</f>
        <v>5096</v>
      </c>
      <c r="BG223" s="95"/>
      <c r="BH223" s="28">
        <f>IF(K223,BD223,0)</f>
        <v>5096</v>
      </c>
      <c r="BI223" s="95"/>
      <c r="BJ223" s="28">
        <f>IF(AF223,BD223,0)</f>
        <v>0</v>
      </c>
    </row>
    <row r="224" spans="1:62" ht="11.25" x14ac:dyDescent="0.25">
      <c r="A224" s="83">
        <v>8</v>
      </c>
      <c r="B224" s="91"/>
      <c r="C224" s="83" t="s">
        <v>222</v>
      </c>
      <c r="D224" s="95"/>
      <c r="E224" s="21">
        <v>41714</v>
      </c>
      <c r="F224" s="95"/>
      <c r="G224" s="20">
        <f t="shared" si="9"/>
        <v>6.3241358399029712</v>
      </c>
      <c r="H224" s="95"/>
      <c r="I224" s="22">
        <f>IF(G$255,G224/G$255*100,0)</f>
        <v>27.522472501303586</v>
      </c>
      <c r="J224" s="95"/>
      <c r="K224" s="21">
        <v>894781</v>
      </c>
      <c r="L224" s="95"/>
      <c r="M224" s="20">
        <f t="shared" si="10"/>
        <v>135.65509399636144</v>
      </c>
      <c r="N224" s="95"/>
      <c r="O224" s="22">
        <f>IF(M$255,M224/M$255*100,0)</f>
        <v>73.232468550710422</v>
      </c>
      <c r="P224" s="95"/>
      <c r="Q224" s="21">
        <v>0</v>
      </c>
      <c r="R224" s="95"/>
      <c r="S224" s="21">
        <v>283402</v>
      </c>
      <c r="T224" s="95"/>
      <c r="U224" s="21">
        <v>0</v>
      </c>
      <c r="V224" s="95"/>
      <c r="W224" s="21">
        <v>0</v>
      </c>
      <c r="X224" s="95"/>
      <c r="Y224" s="21">
        <v>0</v>
      </c>
      <c r="Z224" s="95"/>
      <c r="AA224" s="21">
        <v>0</v>
      </c>
      <c r="AB224" s="95"/>
      <c r="AC224" s="95"/>
      <c r="AD224" s="21">
        <v>0</v>
      </c>
      <c r="AE224" s="95"/>
      <c r="AF224" s="21">
        <v>0</v>
      </c>
      <c r="AG224" s="95"/>
      <c r="AH224" s="20">
        <f t="shared" si="11"/>
        <v>0</v>
      </c>
      <c r="AI224" s="95"/>
      <c r="AJ224" s="22">
        <f>IF(AH$255,AH224/AH$255*100,0)</f>
        <v>0</v>
      </c>
      <c r="AK224" s="95"/>
      <c r="AL224" s="21">
        <f>(E224+K224+AF224)</f>
        <v>936495</v>
      </c>
      <c r="AM224" s="95"/>
      <c r="AN224" s="21">
        <v>0</v>
      </c>
      <c r="AO224" s="95"/>
      <c r="AP224" s="22">
        <f>IF($AL224,AN224/$AL224*100,0)</f>
        <v>0</v>
      </c>
      <c r="AQ224" s="95"/>
      <c r="AR224" s="21">
        <v>0</v>
      </c>
      <c r="AS224" s="95"/>
      <c r="AT224" s="22">
        <f>IF($AL224,AR224/$AL224*100,0)</f>
        <v>0</v>
      </c>
      <c r="AU224" s="95"/>
      <c r="AV224" s="21">
        <v>0</v>
      </c>
      <c r="AW224" s="95"/>
      <c r="AX224" s="22">
        <f>IF($AL224,AV224/$AL224*100,0)</f>
        <v>0</v>
      </c>
      <c r="AY224" s="95"/>
      <c r="AZ224" s="21">
        <v>0</v>
      </c>
      <c r="BA224" s="95"/>
      <c r="BB224" s="83">
        <v>9</v>
      </c>
      <c r="BC224" s="95"/>
      <c r="BD224" s="28">
        <v>6596</v>
      </c>
      <c r="BE224" s="95"/>
      <c r="BF224" s="28">
        <f>IF(E224,BD224,0)</f>
        <v>6596</v>
      </c>
      <c r="BG224" s="95"/>
      <c r="BH224" s="28">
        <f>IF(K224,BD224,0)</f>
        <v>6596</v>
      </c>
      <c r="BI224" s="95"/>
      <c r="BJ224" s="28">
        <f>IF(AF224,BD224,0)</f>
        <v>0</v>
      </c>
    </row>
    <row r="225" spans="1:62" ht="11.25" x14ac:dyDescent="0.25">
      <c r="A225" s="83">
        <v>9</v>
      </c>
      <c r="B225" s="91"/>
      <c r="C225" s="83" t="s">
        <v>223</v>
      </c>
      <c r="D225" s="95"/>
      <c r="E225" s="21">
        <v>24440</v>
      </c>
      <c r="F225" s="95"/>
      <c r="G225" s="20">
        <f t="shared" si="9"/>
        <v>5.8609112709832134</v>
      </c>
      <c r="H225" s="95"/>
      <c r="I225" s="22">
        <f>IF(G$255,G225/G$255*100,0)</f>
        <v>25.5065313857475</v>
      </c>
      <c r="J225" s="95"/>
      <c r="K225" s="21">
        <v>1001072</v>
      </c>
      <c r="L225" s="95"/>
      <c r="M225" s="20">
        <f t="shared" si="10"/>
        <v>240.06522781774581</v>
      </c>
      <c r="N225" s="95"/>
      <c r="O225" s="22">
        <f>IF(M$255,M225/M$255*100,0)</f>
        <v>129.59756046281424</v>
      </c>
      <c r="P225" s="95"/>
      <c r="Q225" s="21">
        <v>0</v>
      </c>
      <c r="R225" s="95"/>
      <c r="S225" s="21">
        <v>166559</v>
      </c>
      <c r="T225" s="95"/>
      <c r="U225" s="21">
        <v>0</v>
      </c>
      <c r="V225" s="95"/>
      <c r="W225" s="21">
        <v>0</v>
      </c>
      <c r="X225" s="95"/>
      <c r="Y225" s="21">
        <v>0</v>
      </c>
      <c r="Z225" s="95"/>
      <c r="AA225" s="21">
        <v>0</v>
      </c>
      <c r="AB225" s="95"/>
      <c r="AC225" s="95"/>
      <c r="AD225" s="21">
        <v>0</v>
      </c>
      <c r="AE225" s="95"/>
      <c r="AF225" s="21">
        <v>0</v>
      </c>
      <c r="AG225" s="95"/>
      <c r="AH225" s="20">
        <f t="shared" si="11"/>
        <v>0</v>
      </c>
      <c r="AI225" s="95"/>
      <c r="AJ225" s="22">
        <f>IF(AH$255,AH225/AH$255*100,0)</f>
        <v>0</v>
      </c>
      <c r="AK225" s="95"/>
      <c r="AL225" s="21">
        <f>(E225+K225+AF225)</f>
        <v>1025512</v>
      </c>
      <c r="AM225" s="95"/>
      <c r="AN225" s="21">
        <v>0</v>
      </c>
      <c r="AO225" s="95"/>
      <c r="AP225" s="22">
        <f>IF($AL225,AN225/$AL225*100,0)</f>
        <v>0</v>
      </c>
      <c r="AQ225" s="95"/>
      <c r="AR225" s="21">
        <v>0</v>
      </c>
      <c r="AS225" s="95"/>
      <c r="AT225" s="22">
        <f>IF($AL225,AR225/$AL225*100,0)</f>
        <v>0</v>
      </c>
      <c r="AU225" s="95"/>
      <c r="AV225" s="21">
        <v>0</v>
      </c>
      <c r="AW225" s="95"/>
      <c r="AX225" s="22">
        <f>IF($AL225,AV225/$AL225*100,0)</f>
        <v>0</v>
      </c>
      <c r="AY225" s="95"/>
      <c r="AZ225" s="21">
        <v>0</v>
      </c>
      <c r="BA225" s="95"/>
      <c r="BB225" s="83">
        <v>10</v>
      </c>
      <c r="BC225" s="95"/>
      <c r="BD225" s="28">
        <v>4170</v>
      </c>
      <c r="BE225" s="95"/>
      <c r="BF225" s="28">
        <f>IF(E225,BD225,0)</f>
        <v>4170</v>
      </c>
      <c r="BG225" s="95"/>
      <c r="BH225" s="28">
        <f>IF(K225,BD225,0)</f>
        <v>4170</v>
      </c>
      <c r="BI225" s="95"/>
      <c r="BJ225" s="28">
        <f>IF(AF225,BD225,0)</f>
        <v>0</v>
      </c>
    </row>
    <row r="226" spans="1:62" ht="11.25" x14ac:dyDescent="0.25">
      <c r="A226" s="83">
        <v>10</v>
      </c>
      <c r="B226" s="91"/>
      <c r="C226" s="83" t="s">
        <v>224</v>
      </c>
      <c r="D226" s="95"/>
      <c r="E226" s="21">
        <v>52300</v>
      </c>
      <c r="F226" s="95"/>
      <c r="G226" s="20">
        <f t="shared" si="9"/>
        <v>2.2400205585060817</v>
      </c>
      <c r="H226" s="95"/>
      <c r="I226" s="22">
        <f>IF(G$255,G226/G$255*100,0)</f>
        <v>9.7485104343970299</v>
      </c>
      <c r="J226" s="95"/>
      <c r="K226" s="21">
        <v>3868116</v>
      </c>
      <c r="L226" s="95"/>
      <c r="M226" s="20">
        <f t="shared" si="10"/>
        <v>165.67226314887785</v>
      </c>
      <c r="N226" s="95"/>
      <c r="O226" s="22">
        <f>IF(M$255,M226/M$255*100,0)</f>
        <v>89.437030658801802</v>
      </c>
      <c r="P226" s="95"/>
      <c r="Q226" s="21">
        <v>0</v>
      </c>
      <c r="R226" s="95"/>
      <c r="S226" s="21">
        <v>1295541</v>
      </c>
      <c r="T226" s="95"/>
      <c r="U226" s="21">
        <v>0</v>
      </c>
      <c r="V226" s="95"/>
      <c r="W226" s="21">
        <v>0</v>
      </c>
      <c r="X226" s="95"/>
      <c r="Y226" s="21">
        <v>0</v>
      </c>
      <c r="Z226" s="95"/>
      <c r="AA226" s="21">
        <v>0</v>
      </c>
      <c r="AB226" s="95"/>
      <c r="AC226" s="95"/>
      <c r="AD226" s="21">
        <v>0</v>
      </c>
      <c r="AE226" s="95"/>
      <c r="AF226" s="21">
        <v>0</v>
      </c>
      <c r="AG226" s="95"/>
      <c r="AH226" s="20">
        <f t="shared" si="11"/>
        <v>0</v>
      </c>
      <c r="AI226" s="95"/>
      <c r="AJ226" s="22">
        <f>IF(AH$255,AH226/AH$255*100,0)</f>
        <v>0</v>
      </c>
      <c r="AK226" s="95"/>
      <c r="AL226" s="21">
        <f>(E226+K226+AF226)</f>
        <v>3920416</v>
      </c>
      <c r="AM226" s="95"/>
      <c r="AN226" s="21">
        <v>0</v>
      </c>
      <c r="AO226" s="95"/>
      <c r="AP226" s="22">
        <f>IF($AL226,AN226/$AL226*100,0)</f>
        <v>0</v>
      </c>
      <c r="AQ226" s="95"/>
      <c r="AR226" s="21">
        <v>0</v>
      </c>
      <c r="AS226" s="95"/>
      <c r="AT226" s="22">
        <f>IF($AL226,AR226/$AL226*100,0)</f>
        <v>0</v>
      </c>
      <c r="AU226" s="95"/>
      <c r="AV226" s="21">
        <v>0</v>
      </c>
      <c r="AW226" s="95"/>
      <c r="AX226" s="22">
        <f>IF($AL226,AV226/$AL226*100,0)</f>
        <v>0</v>
      </c>
      <c r="AY226" s="95"/>
      <c r="AZ226" s="21">
        <v>0</v>
      </c>
      <c r="BA226" s="95"/>
      <c r="BB226" s="83">
        <v>11</v>
      </c>
      <c r="BC226" s="95"/>
      <c r="BD226" s="28">
        <v>23348</v>
      </c>
      <c r="BE226" s="95"/>
      <c r="BF226" s="28">
        <f>IF(E226,BD226,0)</f>
        <v>23348</v>
      </c>
      <c r="BG226" s="95"/>
      <c r="BH226" s="28">
        <f>IF(K226,BD226,0)</f>
        <v>23348</v>
      </c>
      <c r="BI226" s="95"/>
      <c r="BJ226" s="28">
        <f>IF(AF226,BD226,0)</f>
        <v>0</v>
      </c>
    </row>
    <row r="227" spans="1:62" ht="11.25" x14ac:dyDescent="0.25">
      <c r="A227" s="83">
        <v>11</v>
      </c>
      <c r="B227" s="91"/>
      <c r="C227" s="83" t="s">
        <v>225</v>
      </c>
      <c r="D227" s="95"/>
      <c r="E227" s="21">
        <v>0</v>
      </c>
      <c r="F227" s="95"/>
      <c r="G227" s="20">
        <f t="shared" si="9"/>
        <v>0</v>
      </c>
      <c r="H227" s="95"/>
      <c r="I227" s="22">
        <f>IF(G$255,G227/G$255*100,0)</f>
        <v>0</v>
      </c>
      <c r="J227" s="95"/>
      <c r="K227" s="21">
        <v>0</v>
      </c>
      <c r="L227" s="95"/>
      <c r="M227" s="20">
        <f t="shared" si="10"/>
        <v>0</v>
      </c>
      <c r="N227" s="95"/>
      <c r="O227" s="22">
        <f>IF(M$255,M227/M$255*100,0)</f>
        <v>0</v>
      </c>
      <c r="P227" s="95"/>
      <c r="Q227" s="21">
        <v>0</v>
      </c>
      <c r="R227" s="95"/>
      <c r="S227" s="21">
        <v>0</v>
      </c>
      <c r="T227" s="95"/>
      <c r="U227" s="21">
        <v>0</v>
      </c>
      <c r="V227" s="95"/>
      <c r="W227" s="21">
        <v>0</v>
      </c>
      <c r="X227" s="95"/>
      <c r="Y227" s="21">
        <v>0</v>
      </c>
      <c r="Z227" s="95"/>
      <c r="AA227" s="21">
        <v>0</v>
      </c>
      <c r="AB227" s="95"/>
      <c r="AC227" s="95"/>
      <c r="AD227" s="21">
        <v>0</v>
      </c>
      <c r="AE227" s="95"/>
      <c r="AF227" s="21">
        <v>0</v>
      </c>
      <c r="AG227" s="95"/>
      <c r="AH227" s="20">
        <f t="shared" si="11"/>
        <v>0</v>
      </c>
      <c r="AI227" s="95"/>
      <c r="AJ227" s="22">
        <f>IF(AH$255,AH227/AH$255*100,0)</f>
        <v>0</v>
      </c>
      <c r="AK227" s="95"/>
      <c r="AL227" s="21">
        <f>(E227+K227+AF227)</f>
        <v>0</v>
      </c>
      <c r="AM227" s="95"/>
      <c r="AN227" s="21">
        <v>0</v>
      </c>
      <c r="AO227" s="95"/>
      <c r="AP227" s="22">
        <f>IF($AL227,AN227/$AL227*100,0)</f>
        <v>0</v>
      </c>
      <c r="AQ227" s="95"/>
      <c r="AR227" s="21">
        <v>0</v>
      </c>
      <c r="AS227" s="95"/>
      <c r="AT227" s="22">
        <f>IF($AL227,AR227/$AL227*100,0)</f>
        <v>0</v>
      </c>
      <c r="AU227" s="95"/>
      <c r="AV227" s="21">
        <v>0</v>
      </c>
      <c r="AW227" s="95"/>
      <c r="AX227" s="22">
        <f>IF($AL227,AV227/$AL227*100,0)</f>
        <v>0</v>
      </c>
      <c r="AY227" s="95"/>
      <c r="AZ227" s="21">
        <v>0</v>
      </c>
      <c r="BA227" s="95"/>
      <c r="BB227" s="83">
        <v>12</v>
      </c>
      <c r="BC227" s="95"/>
      <c r="BD227" s="28">
        <v>0</v>
      </c>
      <c r="BE227" s="95"/>
      <c r="BF227" s="28">
        <f>IF(E227,BD227,0)</f>
        <v>0</v>
      </c>
      <c r="BG227" s="95"/>
      <c r="BH227" s="28">
        <f>IF(K227,BD227,0)</f>
        <v>0</v>
      </c>
      <c r="BI227" s="95"/>
      <c r="BJ227" s="28">
        <f>IF(AF227,BD227,0)</f>
        <v>0</v>
      </c>
    </row>
    <row r="228" spans="1:62" ht="11.25" x14ac:dyDescent="0.25">
      <c r="A228" s="83">
        <v>12</v>
      </c>
      <c r="B228" s="91"/>
      <c r="C228" s="83" t="s">
        <v>226</v>
      </c>
      <c r="D228" s="95"/>
      <c r="E228" s="21">
        <v>101770</v>
      </c>
      <c r="F228" s="95"/>
      <c r="G228" s="20">
        <f t="shared" si="9"/>
        <v>26.041453428863868</v>
      </c>
      <c r="H228" s="95"/>
      <c r="I228" s="22">
        <f>IF(G$255,G228/G$255*100,0)</f>
        <v>113.33171899433461</v>
      </c>
      <c r="J228" s="95"/>
      <c r="K228" s="21">
        <v>1115250</v>
      </c>
      <c r="L228" s="95"/>
      <c r="M228" s="20">
        <f t="shared" si="10"/>
        <v>285.37615148413511</v>
      </c>
      <c r="N228" s="95"/>
      <c r="O228" s="22">
        <f>IF(M$255,M228/M$255*100,0)</f>
        <v>154.05835065246609</v>
      </c>
      <c r="P228" s="95"/>
      <c r="Q228" s="21">
        <v>0</v>
      </c>
      <c r="R228" s="95"/>
      <c r="S228" s="21">
        <v>258824</v>
      </c>
      <c r="T228" s="95"/>
      <c r="U228" s="21">
        <v>0</v>
      </c>
      <c r="V228" s="95"/>
      <c r="W228" s="21">
        <v>0</v>
      </c>
      <c r="X228" s="95"/>
      <c r="Y228" s="21">
        <v>0</v>
      </c>
      <c r="Z228" s="95"/>
      <c r="AA228" s="21">
        <v>0</v>
      </c>
      <c r="AB228" s="95"/>
      <c r="AC228" s="95"/>
      <c r="AD228" s="21">
        <v>0</v>
      </c>
      <c r="AE228" s="95"/>
      <c r="AF228" s="21">
        <v>0</v>
      </c>
      <c r="AG228" s="95"/>
      <c r="AH228" s="20">
        <f t="shared" si="11"/>
        <v>0</v>
      </c>
      <c r="AI228" s="95"/>
      <c r="AJ228" s="22">
        <f>IF(AH$255,AH228/AH$255*100,0)</f>
        <v>0</v>
      </c>
      <c r="AK228" s="95"/>
      <c r="AL228" s="21">
        <f>(E228+K228+AF228)</f>
        <v>1217020</v>
      </c>
      <c r="AM228" s="95"/>
      <c r="AN228" s="21">
        <v>5367</v>
      </c>
      <c r="AO228" s="95"/>
      <c r="AP228" s="22">
        <f>IF($AL228,AN228/$AL228*100,0)</f>
        <v>0.44099521782715156</v>
      </c>
      <c r="AQ228" s="95"/>
      <c r="AR228" s="21">
        <v>0</v>
      </c>
      <c r="AS228" s="95"/>
      <c r="AT228" s="22">
        <f>IF($AL228,AR228/$AL228*100,0)</f>
        <v>0</v>
      </c>
      <c r="AU228" s="95"/>
      <c r="AV228" s="21">
        <v>0</v>
      </c>
      <c r="AW228" s="95"/>
      <c r="AX228" s="22">
        <f>IF($AL228,AV228/$AL228*100,0)</f>
        <v>0</v>
      </c>
      <c r="AY228" s="95"/>
      <c r="AZ228" s="21">
        <v>0</v>
      </c>
      <c r="BA228" s="95"/>
      <c r="BB228" s="83">
        <v>13</v>
      </c>
      <c r="BC228" s="95"/>
      <c r="BD228" s="28">
        <v>3908</v>
      </c>
      <c r="BE228" s="95"/>
      <c r="BF228" s="28">
        <f>IF(E228,BD228,0)</f>
        <v>3908</v>
      </c>
      <c r="BG228" s="95"/>
      <c r="BH228" s="28">
        <f>IF(K228,BD228,0)</f>
        <v>3908</v>
      </c>
      <c r="BI228" s="95"/>
      <c r="BJ228" s="28">
        <f>IF(AF228,BD228,0)</f>
        <v>0</v>
      </c>
    </row>
    <row r="229" spans="1:62" ht="11.25" x14ac:dyDescent="0.25">
      <c r="A229" s="83">
        <v>13</v>
      </c>
      <c r="B229" s="91"/>
      <c r="C229" s="83" t="s">
        <v>146</v>
      </c>
      <c r="D229" s="95"/>
      <c r="E229" s="21">
        <v>170499</v>
      </c>
      <c r="F229" s="95"/>
      <c r="G229" s="20">
        <f t="shared" si="9"/>
        <v>8.4986043265875786</v>
      </c>
      <c r="H229" s="95"/>
      <c r="I229" s="22">
        <f>IF(G$255,G229/G$255*100,0)</f>
        <v>36.985702046772452</v>
      </c>
      <c r="J229" s="95"/>
      <c r="K229" s="21">
        <v>775117</v>
      </c>
      <c r="L229" s="95"/>
      <c r="M229" s="20">
        <f t="shared" si="10"/>
        <v>38.636078157711097</v>
      </c>
      <c r="N229" s="95"/>
      <c r="O229" s="22">
        <f>IF(M$255,M229/M$255*100,0)</f>
        <v>20.857420796031874</v>
      </c>
      <c r="P229" s="95"/>
      <c r="Q229" s="21">
        <v>0</v>
      </c>
      <c r="R229" s="95"/>
      <c r="S229" s="21">
        <v>460814</v>
      </c>
      <c r="T229" s="95"/>
      <c r="U229" s="21">
        <v>0</v>
      </c>
      <c r="V229" s="95"/>
      <c r="W229" s="21">
        <v>0</v>
      </c>
      <c r="X229" s="95"/>
      <c r="Y229" s="21">
        <v>0</v>
      </c>
      <c r="Z229" s="95"/>
      <c r="AA229" s="21">
        <v>0</v>
      </c>
      <c r="AB229" s="95"/>
      <c r="AC229" s="95"/>
      <c r="AD229" s="21">
        <v>0</v>
      </c>
      <c r="AE229" s="95"/>
      <c r="AF229" s="21">
        <v>0</v>
      </c>
      <c r="AG229" s="95"/>
      <c r="AH229" s="20">
        <f t="shared" si="11"/>
        <v>0</v>
      </c>
      <c r="AI229" s="95"/>
      <c r="AJ229" s="22">
        <f>IF(AH$255,AH229/AH$255*100,0)</f>
        <v>0</v>
      </c>
      <c r="AK229" s="95"/>
      <c r="AL229" s="21">
        <f>(E229+K229+AF229)</f>
        <v>945616</v>
      </c>
      <c r="AM229" s="95"/>
      <c r="AN229" s="21">
        <v>0</v>
      </c>
      <c r="AO229" s="95"/>
      <c r="AP229" s="22">
        <f>IF($AL229,AN229/$AL229*100,0)</f>
        <v>0</v>
      </c>
      <c r="AQ229" s="95"/>
      <c r="AR229" s="21">
        <v>364848</v>
      </c>
      <c r="AS229" s="95"/>
      <c r="AT229" s="22">
        <f>IF($AL229,AR229/$AL229*100,0)</f>
        <v>38.583103500786784</v>
      </c>
      <c r="AU229" s="95"/>
      <c r="AV229" s="21">
        <v>18370</v>
      </c>
      <c r="AW229" s="95"/>
      <c r="AX229" s="22">
        <f>IF($AL229,AV229/$AL229*100,0)</f>
        <v>1.942649024551192</v>
      </c>
      <c r="AY229" s="95"/>
      <c r="AZ229" s="21">
        <v>709</v>
      </c>
      <c r="BA229" s="95"/>
      <c r="BB229" s="83">
        <v>14</v>
      </c>
      <c r="BC229" s="95"/>
      <c r="BD229" s="28">
        <v>20062</v>
      </c>
      <c r="BE229" s="95"/>
      <c r="BF229" s="28">
        <f>IF(E229,BD229,0)</f>
        <v>20062</v>
      </c>
      <c r="BG229" s="95"/>
      <c r="BH229" s="28">
        <f>IF(K229,BD229,0)</f>
        <v>20062</v>
      </c>
      <c r="BI229" s="95"/>
      <c r="BJ229" s="28">
        <f>IF(AF229,BD229,0)</f>
        <v>0</v>
      </c>
    </row>
    <row r="230" spans="1:62" ht="11.25" x14ac:dyDescent="0.25">
      <c r="A230" s="83">
        <v>14</v>
      </c>
      <c r="B230" s="91"/>
      <c r="C230" s="83" t="s">
        <v>227</v>
      </c>
      <c r="D230" s="95"/>
      <c r="E230" s="21">
        <v>0</v>
      </c>
      <c r="F230" s="95"/>
      <c r="G230" s="20">
        <f t="shared" si="9"/>
        <v>0</v>
      </c>
      <c r="H230" s="95"/>
      <c r="I230" s="22">
        <f>IF(G$255,G230/G$255*100,0)</f>
        <v>0</v>
      </c>
      <c r="J230" s="95"/>
      <c r="K230" s="21">
        <v>0</v>
      </c>
      <c r="L230" s="95"/>
      <c r="M230" s="20">
        <f t="shared" si="10"/>
        <v>0</v>
      </c>
      <c r="N230" s="95"/>
      <c r="O230" s="22">
        <f>IF(M$255,M230/M$255*100,0)</f>
        <v>0</v>
      </c>
      <c r="P230" s="95"/>
      <c r="Q230" s="21">
        <v>0</v>
      </c>
      <c r="R230" s="95"/>
      <c r="S230" s="21">
        <v>0</v>
      </c>
      <c r="T230" s="95"/>
      <c r="U230" s="21">
        <v>0</v>
      </c>
      <c r="V230" s="95"/>
      <c r="W230" s="21">
        <v>0</v>
      </c>
      <c r="X230" s="95"/>
      <c r="Y230" s="21">
        <v>0</v>
      </c>
      <c r="Z230" s="95"/>
      <c r="AA230" s="21">
        <v>0</v>
      </c>
      <c r="AB230" s="95"/>
      <c r="AC230" s="95"/>
      <c r="AD230" s="21">
        <v>0</v>
      </c>
      <c r="AE230" s="95"/>
      <c r="AF230" s="21">
        <v>0</v>
      </c>
      <c r="AG230" s="95"/>
      <c r="AH230" s="20">
        <f t="shared" si="11"/>
        <v>0</v>
      </c>
      <c r="AI230" s="95"/>
      <c r="AJ230" s="22">
        <f>IF(AH$255,AH230/AH$255*100,0)</f>
        <v>0</v>
      </c>
      <c r="AK230" s="95"/>
      <c r="AL230" s="21">
        <f>(E230+K230+AF230)</f>
        <v>0</v>
      </c>
      <c r="AM230" s="95"/>
      <c r="AN230" s="21">
        <v>0</v>
      </c>
      <c r="AO230" s="95"/>
      <c r="AP230" s="22">
        <f>IF($AL230,AN230/$AL230*100,0)</f>
        <v>0</v>
      </c>
      <c r="AQ230" s="95"/>
      <c r="AR230" s="21">
        <v>0</v>
      </c>
      <c r="AS230" s="95"/>
      <c r="AT230" s="22">
        <f>IF($AL230,AR230/$AL230*100,0)</f>
        <v>0</v>
      </c>
      <c r="AU230" s="95"/>
      <c r="AV230" s="21">
        <v>0</v>
      </c>
      <c r="AW230" s="95"/>
      <c r="AX230" s="22">
        <f>IF($AL230,AV230/$AL230*100,0)</f>
        <v>0</v>
      </c>
      <c r="AY230" s="95"/>
      <c r="AZ230" s="21">
        <v>0</v>
      </c>
      <c r="BA230" s="95"/>
      <c r="BB230" s="83">
        <v>15</v>
      </c>
      <c r="BC230" s="95"/>
      <c r="BD230" s="28">
        <v>0</v>
      </c>
      <c r="BE230" s="95"/>
      <c r="BF230" s="28">
        <f>IF(E230,BD230,0)</f>
        <v>0</v>
      </c>
      <c r="BG230" s="95"/>
      <c r="BH230" s="28">
        <f>IF(K230,BD230,0)</f>
        <v>0</v>
      </c>
      <c r="BI230" s="95"/>
      <c r="BJ230" s="28">
        <f>IF(AF230,BD230,0)</f>
        <v>0</v>
      </c>
    </row>
    <row r="231" spans="1:62" ht="11.25" x14ac:dyDescent="0.25">
      <c r="A231" s="83">
        <v>15</v>
      </c>
      <c r="B231" s="91"/>
      <c r="C231" s="83" t="s">
        <v>228</v>
      </c>
      <c r="D231" s="95"/>
      <c r="E231" s="21">
        <v>584864</v>
      </c>
      <c r="F231" s="95"/>
      <c r="G231" s="20">
        <f t="shared" si="9"/>
        <v>78.26361568312592</v>
      </c>
      <c r="H231" s="95"/>
      <c r="I231" s="22">
        <f>IF(G$255,G231/G$255*100,0)</f>
        <v>340.60119279861539</v>
      </c>
      <c r="J231" s="95"/>
      <c r="K231" s="21">
        <v>1149072</v>
      </c>
      <c r="L231" s="95"/>
      <c r="M231" s="20">
        <f t="shared" si="10"/>
        <v>153.76314733038942</v>
      </c>
      <c r="N231" s="95"/>
      <c r="O231" s="22">
        <f>IF(M$255,M231/M$255*100,0)</f>
        <v>83.007976474757555</v>
      </c>
      <c r="P231" s="95"/>
      <c r="Q231" s="21">
        <v>0</v>
      </c>
      <c r="R231" s="95"/>
      <c r="S231" s="21">
        <v>0</v>
      </c>
      <c r="T231" s="95"/>
      <c r="U231" s="21">
        <v>0</v>
      </c>
      <c r="V231" s="95"/>
      <c r="W231" s="21">
        <v>0</v>
      </c>
      <c r="X231" s="95"/>
      <c r="Y231" s="21">
        <v>0</v>
      </c>
      <c r="Z231" s="95"/>
      <c r="AA231" s="21">
        <v>0</v>
      </c>
      <c r="AB231" s="95"/>
      <c r="AC231" s="95"/>
      <c r="AD231" s="21">
        <v>0</v>
      </c>
      <c r="AE231" s="95"/>
      <c r="AF231" s="21">
        <v>0</v>
      </c>
      <c r="AG231" s="95"/>
      <c r="AH231" s="20">
        <f t="shared" si="11"/>
        <v>0</v>
      </c>
      <c r="AI231" s="95"/>
      <c r="AJ231" s="22">
        <f>IF(AH$255,AH231/AH$255*100,0)</f>
        <v>0</v>
      </c>
      <c r="AK231" s="95"/>
      <c r="AL231" s="21">
        <f>(E231+K231+AF231)</f>
        <v>1733936</v>
      </c>
      <c r="AM231" s="95"/>
      <c r="AN231" s="21">
        <v>0</v>
      </c>
      <c r="AO231" s="95"/>
      <c r="AP231" s="22">
        <f>IF($AL231,AN231/$AL231*100,0)</f>
        <v>0</v>
      </c>
      <c r="AQ231" s="95"/>
      <c r="AR231" s="21">
        <v>0</v>
      </c>
      <c r="AS231" s="95"/>
      <c r="AT231" s="22">
        <f>IF($AL231,AR231/$AL231*100,0)</f>
        <v>0</v>
      </c>
      <c r="AU231" s="95"/>
      <c r="AV231" s="21">
        <v>0</v>
      </c>
      <c r="AW231" s="95"/>
      <c r="AX231" s="22">
        <f>IF($AL231,AV231/$AL231*100,0)</f>
        <v>0</v>
      </c>
      <c r="AY231" s="95"/>
      <c r="AZ231" s="21">
        <v>170426</v>
      </c>
      <c r="BA231" s="95"/>
      <c r="BB231" s="83">
        <v>16</v>
      </c>
      <c r="BC231" s="95"/>
      <c r="BD231" s="28">
        <v>7473</v>
      </c>
      <c r="BE231" s="95"/>
      <c r="BF231" s="28">
        <f>IF(E231,BD231,0)</f>
        <v>7473</v>
      </c>
      <c r="BG231" s="95"/>
      <c r="BH231" s="28">
        <f>IF(K231,BD231,0)</f>
        <v>7473</v>
      </c>
      <c r="BI231" s="95"/>
      <c r="BJ231" s="28">
        <f>IF(AF231,BD231,0)</f>
        <v>0</v>
      </c>
    </row>
    <row r="232" spans="1:62" ht="11.25" x14ac:dyDescent="0.25">
      <c r="A232" s="83">
        <v>16</v>
      </c>
      <c r="B232" s="91"/>
      <c r="C232" s="83" t="s">
        <v>229</v>
      </c>
      <c r="D232" s="95"/>
      <c r="E232" s="21">
        <v>170359</v>
      </c>
      <c r="F232" s="95"/>
      <c r="G232" s="20">
        <f t="shared" si="9"/>
        <v>11.348944107654386</v>
      </c>
      <c r="H232" s="95"/>
      <c r="I232" s="22">
        <f>IF(G$255,G232/G$255*100,0)</f>
        <v>49.390305652659968</v>
      </c>
      <c r="J232" s="95"/>
      <c r="K232" s="21">
        <v>2952252</v>
      </c>
      <c r="L232" s="95"/>
      <c r="M232" s="20">
        <f t="shared" si="10"/>
        <v>196.67257344613949</v>
      </c>
      <c r="N232" s="95"/>
      <c r="O232" s="22">
        <f>IF(M$255,M232/M$255*100,0)</f>
        <v>106.17233474526222</v>
      </c>
      <c r="P232" s="95"/>
      <c r="Q232" s="21">
        <v>0</v>
      </c>
      <c r="R232" s="95"/>
      <c r="S232" s="21">
        <v>0</v>
      </c>
      <c r="T232" s="95"/>
      <c r="U232" s="21">
        <v>0</v>
      </c>
      <c r="V232" s="95"/>
      <c r="W232" s="21">
        <v>0</v>
      </c>
      <c r="X232" s="95"/>
      <c r="Y232" s="21">
        <v>0</v>
      </c>
      <c r="Z232" s="95"/>
      <c r="AA232" s="21">
        <v>0</v>
      </c>
      <c r="AB232" s="95"/>
      <c r="AC232" s="95"/>
      <c r="AD232" s="21">
        <v>0</v>
      </c>
      <c r="AE232" s="95"/>
      <c r="AF232" s="21">
        <v>0</v>
      </c>
      <c r="AG232" s="95"/>
      <c r="AH232" s="20">
        <f t="shared" si="11"/>
        <v>0</v>
      </c>
      <c r="AI232" s="95"/>
      <c r="AJ232" s="22">
        <f>IF(AH$255,AH232/AH$255*100,0)</f>
        <v>0</v>
      </c>
      <c r="AK232" s="95"/>
      <c r="AL232" s="21">
        <f>(E232+K232+AF232)</f>
        <v>3122611</v>
      </c>
      <c r="AM232" s="95"/>
      <c r="AN232" s="21">
        <v>0</v>
      </c>
      <c r="AO232" s="95"/>
      <c r="AP232" s="22">
        <f>IF($AL232,AN232/$AL232*100,0)</f>
        <v>0</v>
      </c>
      <c r="AQ232" s="95"/>
      <c r="AR232" s="21">
        <v>0</v>
      </c>
      <c r="AS232" s="95"/>
      <c r="AT232" s="22">
        <f>IF($AL232,AR232/$AL232*100,0)</f>
        <v>0</v>
      </c>
      <c r="AU232" s="95"/>
      <c r="AV232" s="21">
        <v>0</v>
      </c>
      <c r="AW232" s="95"/>
      <c r="AX232" s="22">
        <f>IF($AL232,AV232/$AL232*100,0)</f>
        <v>0</v>
      </c>
      <c r="AY232" s="95"/>
      <c r="AZ232" s="21">
        <v>0</v>
      </c>
      <c r="BA232" s="95"/>
      <c r="BB232" s="83">
        <v>17</v>
      </c>
      <c r="BC232" s="95"/>
      <c r="BD232" s="28">
        <v>15011</v>
      </c>
      <c r="BE232" s="95"/>
      <c r="BF232" s="28">
        <f>IF(E232,BD232,0)</f>
        <v>15011</v>
      </c>
      <c r="BG232" s="95"/>
      <c r="BH232" s="28">
        <f>IF(K232,BD232,0)</f>
        <v>15011</v>
      </c>
      <c r="BI232" s="95"/>
      <c r="BJ232" s="28">
        <f>IF(AF232,BD232,0)</f>
        <v>0</v>
      </c>
    </row>
    <row r="233" spans="1:62" ht="11.25" x14ac:dyDescent="0.25">
      <c r="A233" s="83">
        <v>17</v>
      </c>
      <c r="B233" s="91"/>
      <c r="C233" s="83" t="s">
        <v>230</v>
      </c>
      <c r="D233" s="95"/>
      <c r="E233" s="21">
        <v>591649</v>
      </c>
      <c r="F233" s="95"/>
      <c r="G233" s="20">
        <f t="shared" si="9"/>
        <v>23.997120259582235</v>
      </c>
      <c r="H233" s="95"/>
      <c r="I233" s="22">
        <f>IF(G$255,G233/G$255*100,0)</f>
        <v>104.43483492045932</v>
      </c>
      <c r="J233" s="95"/>
      <c r="K233" s="21">
        <v>6835224</v>
      </c>
      <c r="L233" s="95"/>
      <c r="M233" s="20">
        <f t="shared" si="10"/>
        <v>277.23480024335834</v>
      </c>
      <c r="N233" s="95"/>
      <c r="O233" s="22">
        <f>IF(M$255,M233/M$255*100,0)</f>
        <v>149.66329823580961</v>
      </c>
      <c r="P233" s="95"/>
      <c r="Q233" s="21">
        <v>0</v>
      </c>
      <c r="R233" s="95"/>
      <c r="S233" s="21">
        <v>0</v>
      </c>
      <c r="T233" s="95"/>
      <c r="U233" s="21">
        <v>0</v>
      </c>
      <c r="V233" s="95"/>
      <c r="W233" s="21">
        <v>0</v>
      </c>
      <c r="X233" s="95"/>
      <c r="Y233" s="21">
        <v>0</v>
      </c>
      <c r="Z233" s="95"/>
      <c r="AA233" s="21">
        <v>0</v>
      </c>
      <c r="AB233" s="95"/>
      <c r="AC233" s="95"/>
      <c r="AD233" s="21">
        <v>0</v>
      </c>
      <c r="AE233" s="95"/>
      <c r="AF233" s="21">
        <v>0</v>
      </c>
      <c r="AG233" s="95"/>
      <c r="AH233" s="20">
        <f t="shared" si="11"/>
        <v>0</v>
      </c>
      <c r="AI233" s="95"/>
      <c r="AJ233" s="22">
        <f>IF(AH$255,AH233/AH$255*100,0)</f>
        <v>0</v>
      </c>
      <c r="AK233" s="95"/>
      <c r="AL233" s="21">
        <f>(E233+K233+AF233)</f>
        <v>7426873</v>
      </c>
      <c r="AM233" s="95"/>
      <c r="AN233" s="21">
        <v>0</v>
      </c>
      <c r="AO233" s="95"/>
      <c r="AP233" s="22">
        <f>IF($AL233,AN233/$AL233*100,0)</f>
        <v>0</v>
      </c>
      <c r="AQ233" s="95"/>
      <c r="AR233" s="21">
        <v>0</v>
      </c>
      <c r="AS233" s="95"/>
      <c r="AT233" s="22">
        <f>IF($AL233,AR233/$AL233*100,0)</f>
        <v>0</v>
      </c>
      <c r="AU233" s="95"/>
      <c r="AV233" s="21">
        <v>0</v>
      </c>
      <c r="AW233" s="95"/>
      <c r="AX233" s="22">
        <f>IF($AL233,AV233/$AL233*100,0)</f>
        <v>0</v>
      </c>
      <c r="AY233" s="95"/>
      <c r="AZ233" s="21">
        <v>0</v>
      </c>
      <c r="BA233" s="95"/>
      <c r="BB233" s="83">
        <v>18</v>
      </c>
      <c r="BC233" s="95"/>
      <c r="BD233" s="28">
        <v>24655</v>
      </c>
      <c r="BE233" s="95"/>
      <c r="BF233" s="28">
        <f>IF(E233,BD233,0)</f>
        <v>24655</v>
      </c>
      <c r="BG233" s="95"/>
      <c r="BH233" s="28">
        <f>IF(K233,BD233,0)</f>
        <v>24655</v>
      </c>
      <c r="BI233" s="95"/>
      <c r="BJ233" s="28">
        <f>IF(AF233,BD233,0)</f>
        <v>0</v>
      </c>
    </row>
    <row r="234" spans="1:62" ht="11.25" x14ac:dyDescent="0.25">
      <c r="A234" s="83">
        <v>18</v>
      </c>
      <c r="B234" s="91"/>
      <c r="C234" s="83" t="s">
        <v>231</v>
      </c>
      <c r="D234" s="95"/>
      <c r="E234" s="21">
        <v>328630</v>
      </c>
      <c r="F234" s="95"/>
      <c r="G234" s="20">
        <f t="shared" si="9"/>
        <v>6.8109844559585495</v>
      </c>
      <c r="H234" s="95"/>
      <c r="I234" s="22">
        <f>IF(G$255,G234/G$255*100,0)</f>
        <v>29.641224847377945</v>
      </c>
      <c r="J234" s="95"/>
      <c r="K234" s="21">
        <v>11662925</v>
      </c>
      <c r="L234" s="95"/>
      <c r="M234" s="20">
        <f t="shared" si="10"/>
        <v>241.71865284974092</v>
      </c>
      <c r="N234" s="95"/>
      <c r="O234" s="22">
        <f>IF(M$255,M234/M$255*100,0)</f>
        <v>130.49015058301856</v>
      </c>
      <c r="P234" s="95"/>
      <c r="Q234" s="21">
        <v>0</v>
      </c>
      <c r="R234" s="95"/>
      <c r="S234" s="21">
        <v>0</v>
      </c>
      <c r="T234" s="95"/>
      <c r="U234" s="21">
        <v>0</v>
      </c>
      <c r="V234" s="95"/>
      <c r="W234" s="21">
        <v>0</v>
      </c>
      <c r="X234" s="95"/>
      <c r="Y234" s="21">
        <v>0</v>
      </c>
      <c r="Z234" s="95"/>
      <c r="AA234" s="21">
        <v>0</v>
      </c>
      <c r="AB234" s="95"/>
      <c r="AC234" s="95"/>
      <c r="AD234" s="21">
        <v>0</v>
      </c>
      <c r="AE234" s="95"/>
      <c r="AF234" s="21">
        <v>0</v>
      </c>
      <c r="AG234" s="95"/>
      <c r="AH234" s="20">
        <f t="shared" si="11"/>
        <v>0</v>
      </c>
      <c r="AI234" s="95"/>
      <c r="AJ234" s="22">
        <f>IF(AH$255,AH234/AH$255*100,0)</f>
        <v>0</v>
      </c>
      <c r="AK234" s="95"/>
      <c r="AL234" s="21">
        <f>(E234+K234+AF234)</f>
        <v>11991555</v>
      </c>
      <c r="AM234" s="95"/>
      <c r="AN234" s="21">
        <v>0</v>
      </c>
      <c r="AO234" s="95"/>
      <c r="AP234" s="22">
        <f>IF($AL234,AN234/$AL234*100,0)</f>
        <v>0</v>
      </c>
      <c r="AQ234" s="95"/>
      <c r="AR234" s="21">
        <v>0</v>
      </c>
      <c r="AS234" s="95"/>
      <c r="AT234" s="22">
        <f>IF($AL234,AR234/$AL234*100,0)</f>
        <v>0</v>
      </c>
      <c r="AU234" s="95"/>
      <c r="AV234" s="21">
        <v>0</v>
      </c>
      <c r="AW234" s="95"/>
      <c r="AX234" s="22">
        <f>IF($AL234,AV234/$AL234*100,0)</f>
        <v>0</v>
      </c>
      <c r="AY234" s="95"/>
      <c r="AZ234" s="21">
        <v>0</v>
      </c>
      <c r="BA234" s="95"/>
      <c r="BB234" s="83">
        <v>19</v>
      </c>
      <c r="BC234" s="95"/>
      <c r="BD234" s="28">
        <v>48250</v>
      </c>
      <c r="BE234" s="95"/>
      <c r="BF234" s="28">
        <f>IF(E234,BD234,0)</f>
        <v>48250</v>
      </c>
      <c r="BG234" s="95"/>
      <c r="BH234" s="28">
        <f>IF(K234,BD234,0)</f>
        <v>48250</v>
      </c>
      <c r="BI234" s="95"/>
      <c r="BJ234" s="28">
        <f>IF(AF234,BD234,0)</f>
        <v>0</v>
      </c>
    </row>
    <row r="235" spans="1:62" ht="11.25" x14ac:dyDescent="0.25">
      <c r="A235" s="83">
        <v>19</v>
      </c>
      <c r="B235" s="91"/>
      <c r="C235" s="83" t="s">
        <v>232</v>
      </c>
      <c r="D235" s="95"/>
      <c r="E235" s="21">
        <v>181627</v>
      </c>
      <c r="F235" s="95"/>
      <c r="G235" s="20">
        <f t="shared" si="9"/>
        <v>37.59614986545229</v>
      </c>
      <c r="H235" s="95"/>
      <c r="I235" s="22">
        <f>IF(G$255,G235/G$255*100,0)</f>
        <v>163.61745335986882</v>
      </c>
      <c r="J235" s="95"/>
      <c r="K235" s="21">
        <v>486314</v>
      </c>
      <c r="L235" s="95"/>
      <c r="M235" s="20">
        <f t="shared" si="10"/>
        <v>100.66528669012627</v>
      </c>
      <c r="N235" s="95"/>
      <c r="O235" s="22">
        <f>IF(M$255,M235/M$255*100,0)</f>
        <v>54.34346197040454</v>
      </c>
      <c r="P235" s="95"/>
      <c r="Q235" s="21">
        <v>0</v>
      </c>
      <c r="R235" s="95"/>
      <c r="S235" s="21">
        <v>326536</v>
      </c>
      <c r="T235" s="95"/>
      <c r="U235" s="21">
        <v>0</v>
      </c>
      <c r="V235" s="95"/>
      <c r="W235" s="21">
        <v>0</v>
      </c>
      <c r="X235" s="95"/>
      <c r="Y235" s="21">
        <v>0</v>
      </c>
      <c r="Z235" s="95"/>
      <c r="AA235" s="21">
        <v>0</v>
      </c>
      <c r="AB235" s="95"/>
      <c r="AC235" s="95"/>
      <c r="AD235" s="21">
        <v>0</v>
      </c>
      <c r="AE235" s="95"/>
      <c r="AF235" s="21">
        <v>0</v>
      </c>
      <c r="AG235" s="95"/>
      <c r="AH235" s="20">
        <f t="shared" si="11"/>
        <v>0</v>
      </c>
      <c r="AI235" s="95"/>
      <c r="AJ235" s="22">
        <f>IF(AH$255,AH235/AH$255*100,0)</f>
        <v>0</v>
      </c>
      <c r="AK235" s="95"/>
      <c r="AL235" s="21">
        <f>(E235+K235+AF235)</f>
        <v>667941</v>
      </c>
      <c r="AM235" s="95"/>
      <c r="AN235" s="21">
        <v>63</v>
      </c>
      <c r="AO235" s="95"/>
      <c r="AP235" s="22">
        <f>IF($AL235,AN235/$AL235*100,0)</f>
        <v>9.4319707878390453E-3</v>
      </c>
      <c r="AQ235" s="95"/>
      <c r="AR235" s="21">
        <v>1371</v>
      </c>
      <c r="AS235" s="95"/>
      <c r="AT235" s="22">
        <f>IF($AL235,AR235/$AL235*100,0)</f>
        <v>0.20525765000202115</v>
      </c>
      <c r="AU235" s="95"/>
      <c r="AV235" s="21">
        <v>0</v>
      </c>
      <c r="AW235" s="95"/>
      <c r="AX235" s="22">
        <f>IF($AL235,AV235/$AL235*100,0)</f>
        <v>0</v>
      </c>
      <c r="AY235" s="95"/>
      <c r="AZ235" s="21">
        <v>0</v>
      </c>
      <c r="BA235" s="95"/>
      <c r="BB235" s="83">
        <v>20</v>
      </c>
      <c r="BC235" s="95"/>
      <c r="BD235" s="28">
        <v>4831</v>
      </c>
      <c r="BE235" s="95"/>
      <c r="BF235" s="28">
        <f>IF(E235,BD235,0)</f>
        <v>4831</v>
      </c>
      <c r="BG235" s="95"/>
      <c r="BH235" s="28">
        <f>IF(K235,BD235,0)</f>
        <v>4831</v>
      </c>
      <c r="BI235" s="95"/>
      <c r="BJ235" s="28">
        <f>IF(AF235,BD235,0)</f>
        <v>0</v>
      </c>
    </row>
    <row r="236" spans="1:62" ht="11.25" x14ac:dyDescent="0.25">
      <c r="A236" s="83">
        <v>20</v>
      </c>
      <c r="B236" s="91"/>
      <c r="C236" s="83" t="s">
        <v>233</v>
      </c>
      <c r="D236" s="95"/>
      <c r="E236" s="21">
        <v>159217</v>
      </c>
      <c r="F236" s="95"/>
      <c r="G236" s="20">
        <f t="shared" si="9"/>
        <v>27.685098243783688</v>
      </c>
      <c r="H236" s="95"/>
      <c r="I236" s="22">
        <f>IF(G$255,G236/G$255*100,0)</f>
        <v>120.48481791025465</v>
      </c>
      <c r="J236" s="95"/>
      <c r="K236" s="21">
        <v>1438598</v>
      </c>
      <c r="L236" s="95"/>
      <c r="M236" s="20">
        <f t="shared" si="10"/>
        <v>250.14745261693619</v>
      </c>
      <c r="N236" s="95"/>
      <c r="O236" s="22">
        <f>IF(M$255,M236/M$255*100,0)</f>
        <v>135.0403801076682</v>
      </c>
      <c r="P236" s="95"/>
      <c r="Q236" s="21">
        <v>0</v>
      </c>
      <c r="R236" s="95"/>
      <c r="S236" s="21">
        <v>354359</v>
      </c>
      <c r="T236" s="95"/>
      <c r="U236" s="21">
        <v>0</v>
      </c>
      <c r="V236" s="95"/>
      <c r="W236" s="21">
        <v>0</v>
      </c>
      <c r="X236" s="95"/>
      <c r="Y236" s="21">
        <v>0</v>
      </c>
      <c r="Z236" s="95"/>
      <c r="AA236" s="21">
        <v>0</v>
      </c>
      <c r="AB236" s="95"/>
      <c r="AC236" s="95"/>
      <c r="AD236" s="21">
        <v>0</v>
      </c>
      <c r="AE236" s="95"/>
      <c r="AF236" s="21">
        <v>0</v>
      </c>
      <c r="AG236" s="95"/>
      <c r="AH236" s="20">
        <f t="shared" si="11"/>
        <v>0</v>
      </c>
      <c r="AI236" s="95"/>
      <c r="AJ236" s="22">
        <f>IF(AH$255,AH236/AH$255*100,0)</f>
        <v>0</v>
      </c>
      <c r="AK236" s="95"/>
      <c r="AL236" s="21">
        <f>(E236+K236+AF236)</f>
        <v>1597815</v>
      </c>
      <c r="AM236" s="95"/>
      <c r="AN236" s="21">
        <v>0</v>
      </c>
      <c r="AO236" s="95"/>
      <c r="AP236" s="22">
        <f>IF($AL236,AN236/$AL236*100,0)</f>
        <v>0</v>
      </c>
      <c r="AQ236" s="95"/>
      <c r="AR236" s="21">
        <v>0</v>
      </c>
      <c r="AS236" s="95"/>
      <c r="AT236" s="22">
        <f>IF($AL236,AR236/$AL236*100,0)</f>
        <v>0</v>
      </c>
      <c r="AU236" s="95"/>
      <c r="AV236" s="21">
        <v>0</v>
      </c>
      <c r="AW236" s="95"/>
      <c r="AX236" s="22">
        <f>IF($AL236,AV236/$AL236*100,0)</f>
        <v>0</v>
      </c>
      <c r="AY236" s="95"/>
      <c r="AZ236" s="21">
        <v>25562</v>
      </c>
      <c r="BA236" s="95"/>
      <c r="BB236" s="83">
        <v>21</v>
      </c>
      <c r="BC236" s="95"/>
      <c r="BD236" s="28">
        <v>5751</v>
      </c>
      <c r="BE236" s="95"/>
      <c r="BF236" s="28">
        <f>IF(E236,BD236,0)</f>
        <v>5751</v>
      </c>
      <c r="BG236" s="95"/>
      <c r="BH236" s="28">
        <f>IF(K236,BD236,0)</f>
        <v>5751</v>
      </c>
      <c r="BI236" s="95"/>
      <c r="BJ236" s="28">
        <f>IF(AF236,BD236,0)</f>
        <v>0</v>
      </c>
    </row>
    <row r="237" spans="1:62" ht="11.25" x14ac:dyDescent="0.25">
      <c r="A237" s="83">
        <v>21</v>
      </c>
      <c r="B237" s="91"/>
      <c r="C237" s="83" t="s">
        <v>187</v>
      </c>
      <c r="D237" s="95"/>
      <c r="E237" s="21">
        <v>43481</v>
      </c>
      <c r="F237" s="95"/>
      <c r="G237" s="20">
        <f t="shared" si="9"/>
        <v>8.9100409836065566</v>
      </c>
      <c r="H237" s="95"/>
      <c r="I237" s="22">
        <f>IF(G$255,G237/G$255*100,0)</f>
        <v>38.776263534617847</v>
      </c>
      <c r="J237" s="95"/>
      <c r="K237" s="21">
        <v>728436</v>
      </c>
      <c r="L237" s="95"/>
      <c r="M237" s="20">
        <f t="shared" si="10"/>
        <v>149.26967213114753</v>
      </c>
      <c r="N237" s="95"/>
      <c r="O237" s="22">
        <f>IF(M$255,M237/M$255*100,0)</f>
        <v>80.582204824629159</v>
      </c>
      <c r="P237" s="95"/>
      <c r="Q237" s="21">
        <v>0</v>
      </c>
      <c r="R237" s="95"/>
      <c r="S237" s="21">
        <v>0</v>
      </c>
      <c r="T237" s="95"/>
      <c r="U237" s="21">
        <v>0</v>
      </c>
      <c r="V237" s="95"/>
      <c r="W237" s="21">
        <v>0</v>
      </c>
      <c r="X237" s="95"/>
      <c r="Y237" s="21">
        <v>0</v>
      </c>
      <c r="Z237" s="95"/>
      <c r="AA237" s="21">
        <v>0</v>
      </c>
      <c r="AB237" s="95"/>
      <c r="AC237" s="95"/>
      <c r="AD237" s="21">
        <v>0</v>
      </c>
      <c r="AE237" s="95"/>
      <c r="AF237" s="21">
        <v>0</v>
      </c>
      <c r="AG237" s="95"/>
      <c r="AH237" s="20">
        <f t="shared" si="11"/>
        <v>0</v>
      </c>
      <c r="AI237" s="95"/>
      <c r="AJ237" s="22">
        <f>IF(AH$255,AH237/AH$255*100,0)</f>
        <v>0</v>
      </c>
      <c r="AK237" s="95"/>
      <c r="AL237" s="21">
        <f>(E237+K237+AF237)</f>
        <v>771917</v>
      </c>
      <c r="AM237" s="95"/>
      <c r="AN237" s="21">
        <v>0</v>
      </c>
      <c r="AO237" s="95"/>
      <c r="AP237" s="22">
        <f>IF($AL237,AN237/$AL237*100,0)</f>
        <v>0</v>
      </c>
      <c r="AQ237" s="95"/>
      <c r="AR237" s="21">
        <v>0</v>
      </c>
      <c r="AS237" s="95"/>
      <c r="AT237" s="22">
        <f>IF($AL237,AR237/$AL237*100,0)</f>
        <v>0</v>
      </c>
      <c r="AU237" s="95"/>
      <c r="AV237" s="21">
        <v>0</v>
      </c>
      <c r="AW237" s="95"/>
      <c r="AX237" s="22">
        <f>IF($AL237,AV237/$AL237*100,0)</f>
        <v>0</v>
      </c>
      <c r="AY237" s="95"/>
      <c r="AZ237" s="21">
        <v>18720</v>
      </c>
      <c r="BA237" s="95"/>
      <c r="BB237" s="83">
        <v>22</v>
      </c>
      <c r="BC237" s="95"/>
      <c r="BD237" s="28">
        <v>4880</v>
      </c>
      <c r="BE237" s="95"/>
      <c r="BF237" s="28">
        <f>IF(E237,BD237,0)</f>
        <v>4880</v>
      </c>
      <c r="BG237" s="95"/>
      <c r="BH237" s="28">
        <f>IF(K237,BD237,0)</f>
        <v>4880</v>
      </c>
      <c r="BI237" s="95"/>
      <c r="BJ237" s="28">
        <f>IF(AF237,BD237,0)</f>
        <v>0</v>
      </c>
    </row>
    <row r="238" spans="1:62" ht="11.25" x14ac:dyDescent="0.25">
      <c r="A238" s="83">
        <v>22</v>
      </c>
      <c r="B238" s="91"/>
      <c r="C238" s="83" t="s">
        <v>195</v>
      </c>
      <c r="D238" s="95"/>
      <c r="E238" s="21">
        <v>153627</v>
      </c>
      <c r="F238" s="95"/>
      <c r="G238" s="20">
        <f t="shared" si="9"/>
        <v>17.098163606010015</v>
      </c>
      <c r="H238" s="95"/>
      <c r="I238" s="22">
        <f>IF(G$255,G238/G$255*100,0)</f>
        <v>74.410757387592795</v>
      </c>
      <c r="J238" s="95"/>
      <c r="K238" s="21">
        <v>1373723</v>
      </c>
      <c r="L238" s="95"/>
      <c r="M238" s="20">
        <f t="shared" si="10"/>
        <v>152.89070673344463</v>
      </c>
      <c r="N238" s="95"/>
      <c r="O238" s="22">
        <f>IF(M$255,M238/M$255*100,0)</f>
        <v>82.536995424979693</v>
      </c>
      <c r="P238" s="95"/>
      <c r="Q238" s="21">
        <v>0</v>
      </c>
      <c r="R238" s="95"/>
      <c r="S238" s="21">
        <v>0</v>
      </c>
      <c r="T238" s="95"/>
      <c r="U238" s="21">
        <v>0</v>
      </c>
      <c r="V238" s="95"/>
      <c r="W238" s="21">
        <v>0</v>
      </c>
      <c r="X238" s="95"/>
      <c r="Y238" s="21">
        <v>0</v>
      </c>
      <c r="Z238" s="95"/>
      <c r="AA238" s="21">
        <v>0</v>
      </c>
      <c r="AB238" s="95"/>
      <c r="AC238" s="95"/>
      <c r="AD238" s="21">
        <v>0</v>
      </c>
      <c r="AE238" s="95"/>
      <c r="AF238" s="21">
        <v>0</v>
      </c>
      <c r="AG238" s="95"/>
      <c r="AH238" s="20">
        <f t="shared" si="11"/>
        <v>0</v>
      </c>
      <c r="AI238" s="95"/>
      <c r="AJ238" s="22">
        <f>IF(AH$255,AH238/AH$255*100,0)</f>
        <v>0</v>
      </c>
      <c r="AK238" s="95"/>
      <c r="AL238" s="21">
        <f>(E238+K238+AF238)</f>
        <v>1527350</v>
      </c>
      <c r="AM238" s="95"/>
      <c r="AN238" s="21">
        <v>0</v>
      </c>
      <c r="AO238" s="95"/>
      <c r="AP238" s="22">
        <f>IF($AL238,AN238/$AL238*100,0)</f>
        <v>0</v>
      </c>
      <c r="AQ238" s="95"/>
      <c r="AR238" s="21">
        <v>0</v>
      </c>
      <c r="AS238" s="95"/>
      <c r="AT238" s="22">
        <f>IF($AL238,AR238/$AL238*100,0)</f>
        <v>0</v>
      </c>
      <c r="AU238" s="95"/>
      <c r="AV238" s="21">
        <v>91722</v>
      </c>
      <c r="AW238" s="95"/>
      <c r="AX238" s="22">
        <f>IF($AL238,AV238/$AL238*100,0)</f>
        <v>6.0053033031066887</v>
      </c>
      <c r="AY238" s="95"/>
      <c r="AZ238" s="21">
        <v>40804</v>
      </c>
      <c r="BA238" s="95"/>
      <c r="BB238" s="83">
        <v>23</v>
      </c>
      <c r="BC238" s="95"/>
      <c r="BD238" s="28">
        <v>8985</v>
      </c>
      <c r="BE238" s="95"/>
      <c r="BF238" s="28">
        <f>IF(E238,BD238,0)</f>
        <v>8985</v>
      </c>
      <c r="BG238" s="95"/>
      <c r="BH238" s="28">
        <f>IF(K238,BD238,0)</f>
        <v>8985</v>
      </c>
      <c r="BI238" s="95"/>
      <c r="BJ238" s="28">
        <f>IF(AF238,BD238,0)</f>
        <v>0</v>
      </c>
    </row>
    <row r="239" spans="1:62" ht="11.25" x14ac:dyDescent="0.25">
      <c r="A239" s="83">
        <v>23</v>
      </c>
      <c r="B239" s="91"/>
      <c r="C239" s="106" t="s">
        <v>234</v>
      </c>
      <c r="D239" s="95"/>
      <c r="E239" s="21">
        <v>82100</v>
      </c>
      <c r="F239" s="95"/>
      <c r="G239" s="20">
        <f t="shared" si="9"/>
        <v>9.1947586515847242</v>
      </c>
      <c r="H239" s="95"/>
      <c r="I239" s="22">
        <f>IF(G$255,G239/G$255*100,0)</f>
        <v>40.015347321863736</v>
      </c>
      <c r="J239" s="95"/>
      <c r="K239" s="21">
        <v>3330728</v>
      </c>
      <c r="L239" s="95"/>
      <c r="M239" s="20">
        <f t="shared" si="10"/>
        <v>373.02363086571847</v>
      </c>
      <c r="N239" s="95"/>
      <c r="O239" s="22">
        <f>IF(M$255,M239/M$255*100,0)</f>
        <v>201.37423897091736</v>
      </c>
      <c r="P239" s="95"/>
      <c r="Q239" s="21">
        <v>0</v>
      </c>
      <c r="R239" s="95"/>
      <c r="S239" s="21">
        <v>0</v>
      </c>
      <c r="T239" s="95"/>
      <c r="U239" s="21">
        <v>0</v>
      </c>
      <c r="V239" s="95"/>
      <c r="W239" s="21">
        <v>0</v>
      </c>
      <c r="X239" s="95"/>
      <c r="Y239" s="21">
        <v>0</v>
      </c>
      <c r="Z239" s="95"/>
      <c r="AA239" s="21">
        <v>0</v>
      </c>
      <c r="AB239" s="95"/>
      <c r="AC239" s="95"/>
      <c r="AD239" s="21">
        <v>0</v>
      </c>
      <c r="AE239" s="95"/>
      <c r="AF239" s="21">
        <v>0</v>
      </c>
      <c r="AG239" s="95"/>
      <c r="AH239" s="20">
        <f t="shared" si="11"/>
        <v>0</v>
      </c>
      <c r="AI239" s="95"/>
      <c r="AJ239" s="22">
        <f>IF(AH$255,AH239/AH$255*100,0)</f>
        <v>0</v>
      </c>
      <c r="AK239" s="95"/>
      <c r="AL239" s="21">
        <f>(E239+K239+AF239)</f>
        <v>3412828</v>
      </c>
      <c r="AM239" s="95"/>
      <c r="AN239" s="21">
        <v>11061</v>
      </c>
      <c r="AO239" s="95"/>
      <c r="AP239" s="22">
        <f>IF($AL239,AN239/$AL239*100,0)</f>
        <v>0.32410071647325916</v>
      </c>
      <c r="AQ239" s="95"/>
      <c r="AR239" s="21">
        <v>0</v>
      </c>
      <c r="AS239" s="95"/>
      <c r="AT239" s="22">
        <f>IF($AL239,AR239/$AL239*100,0)</f>
        <v>0</v>
      </c>
      <c r="AU239" s="95"/>
      <c r="AV239" s="21">
        <v>0</v>
      </c>
      <c r="AW239" s="95"/>
      <c r="AX239" s="22">
        <f>IF($AL239,AV239/$AL239*100,0)</f>
        <v>0</v>
      </c>
      <c r="AY239" s="95"/>
      <c r="AZ239" s="21">
        <v>0</v>
      </c>
      <c r="BA239" s="95"/>
      <c r="BB239" s="83">
        <v>24</v>
      </c>
      <c r="BC239" s="95"/>
      <c r="BD239" s="28">
        <v>8929</v>
      </c>
      <c r="BE239" s="95"/>
      <c r="BF239" s="28">
        <f>IF(E239,BD239,0)</f>
        <v>8929</v>
      </c>
      <c r="BG239" s="95"/>
      <c r="BH239" s="28">
        <f>IF(K239,BD239,0)</f>
        <v>8929</v>
      </c>
      <c r="BI239" s="95"/>
      <c r="BJ239" s="28">
        <f>IF(AF239,BD239,0)</f>
        <v>0</v>
      </c>
    </row>
    <row r="240" spans="1:62" ht="11.25" x14ac:dyDescent="0.25">
      <c r="A240" s="83">
        <v>24</v>
      </c>
      <c r="B240" s="91"/>
      <c r="C240" s="83" t="s">
        <v>235</v>
      </c>
      <c r="D240" s="95"/>
      <c r="E240" s="21">
        <v>0</v>
      </c>
      <c r="F240" s="95"/>
      <c r="G240" s="20">
        <f t="shared" si="9"/>
        <v>0</v>
      </c>
      <c r="H240" s="95"/>
      <c r="I240" s="22">
        <f>IF(G$255,G240/G$255*100,0)</f>
        <v>0</v>
      </c>
      <c r="J240" s="95"/>
      <c r="K240" s="21">
        <v>0</v>
      </c>
      <c r="L240" s="95"/>
      <c r="M240" s="20">
        <f t="shared" si="10"/>
        <v>0</v>
      </c>
      <c r="N240" s="95"/>
      <c r="O240" s="22">
        <f>IF(M$255,M240/M$255*100,0)</f>
        <v>0</v>
      </c>
      <c r="P240" s="95"/>
      <c r="Q240" s="21">
        <v>0</v>
      </c>
      <c r="R240" s="95"/>
      <c r="S240" s="21">
        <v>0</v>
      </c>
      <c r="T240" s="95"/>
      <c r="U240" s="21">
        <v>0</v>
      </c>
      <c r="V240" s="95"/>
      <c r="W240" s="21">
        <v>0</v>
      </c>
      <c r="X240" s="95"/>
      <c r="Y240" s="21">
        <v>0</v>
      </c>
      <c r="Z240" s="95"/>
      <c r="AA240" s="21">
        <v>0</v>
      </c>
      <c r="AB240" s="95"/>
      <c r="AC240" s="95"/>
      <c r="AD240" s="21">
        <v>0</v>
      </c>
      <c r="AE240" s="95"/>
      <c r="AF240" s="21">
        <v>0</v>
      </c>
      <c r="AG240" s="95"/>
      <c r="AH240" s="20">
        <f t="shared" si="11"/>
        <v>0</v>
      </c>
      <c r="AI240" s="95"/>
      <c r="AJ240" s="22">
        <f>IF(AH$255,AH240/AH$255*100,0)</f>
        <v>0</v>
      </c>
      <c r="AK240" s="95"/>
      <c r="AL240" s="21">
        <f>(E240+K240+AF240)</f>
        <v>0</v>
      </c>
      <c r="AM240" s="95"/>
      <c r="AN240" s="21">
        <v>0</v>
      </c>
      <c r="AO240" s="95"/>
      <c r="AP240" s="22">
        <f>IF($AL240,AN240/$AL240*100,0)</f>
        <v>0</v>
      </c>
      <c r="AQ240" s="95"/>
      <c r="AR240" s="21">
        <v>0</v>
      </c>
      <c r="AS240" s="95"/>
      <c r="AT240" s="22">
        <f>IF($AL240,AR240/$AL240*100,0)</f>
        <v>0</v>
      </c>
      <c r="AU240" s="95"/>
      <c r="AV240" s="21">
        <v>0</v>
      </c>
      <c r="AW240" s="95"/>
      <c r="AX240" s="22">
        <f>IF($AL240,AV240/$AL240*100,0)</f>
        <v>0</v>
      </c>
      <c r="AY240" s="95"/>
      <c r="AZ240" s="21">
        <v>0</v>
      </c>
      <c r="BA240" s="95"/>
      <c r="BB240" s="83">
        <v>25</v>
      </c>
      <c r="BC240" s="95"/>
      <c r="BD240" s="28">
        <v>0</v>
      </c>
      <c r="BE240" s="95"/>
      <c r="BF240" s="28">
        <f>IF(E240,BD240,0)</f>
        <v>0</v>
      </c>
      <c r="BG240" s="95"/>
      <c r="BH240" s="28">
        <f>IF(K240,BD240,0)</f>
        <v>0</v>
      </c>
      <c r="BI240" s="95"/>
      <c r="BJ240" s="28">
        <f>IF(AF240,BD240,0)</f>
        <v>0</v>
      </c>
    </row>
    <row r="241" spans="1:62" ht="11.25" x14ac:dyDescent="0.25">
      <c r="A241" s="83">
        <v>25</v>
      </c>
      <c r="B241" s="91"/>
      <c r="C241" s="83" t="s">
        <v>236</v>
      </c>
      <c r="D241" s="95"/>
      <c r="E241" s="21">
        <v>81709</v>
      </c>
      <c r="F241" s="95"/>
      <c r="G241" s="20">
        <f t="shared" si="9"/>
        <v>16.665102998164389</v>
      </c>
      <c r="H241" s="95"/>
      <c r="I241" s="22">
        <f>IF(G$255,G241/G$255*100,0)</f>
        <v>72.526089035653683</v>
      </c>
      <c r="J241" s="95"/>
      <c r="K241" s="21">
        <v>1103705</v>
      </c>
      <c r="L241" s="95"/>
      <c r="M241" s="20">
        <f t="shared" si="10"/>
        <v>225.10809708341833</v>
      </c>
      <c r="N241" s="95"/>
      <c r="O241" s="22">
        <f>IF(M$255,M241/M$255*100,0)</f>
        <v>121.52305641109113</v>
      </c>
      <c r="P241" s="95"/>
      <c r="Q241" s="21">
        <v>0</v>
      </c>
      <c r="R241" s="95"/>
      <c r="S241" s="21">
        <v>0</v>
      </c>
      <c r="T241" s="95"/>
      <c r="U241" s="21">
        <v>0</v>
      </c>
      <c r="V241" s="95"/>
      <c r="W241" s="21">
        <v>0</v>
      </c>
      <c r="X241" s="95"/>
      <c r="Y241" s="21">
        <v>0</v>
      </c>
      <c r="Z241" s="95"/>
      <c r="AA241" s="21">
        <v>0</v>
      </c>
      <c r="AB241" s="95"/>
      <c r="AC241" s="95"/>
      <c r="AD241" s="21">
        <v>0</v>
      </c>
      <c r="AE241" s="95"/>
      <c r="AF241" s="21">
        <v>0</v>
      </c>
      <c r="AG241" s="95"/>
      <c r="AH241" s="20">
        <f t="shared" si="11"/>
        <v>0</v>
      </c>
      <c r="AI241" s="95"/>
      <c r="AJ241" s="22">
        <f>IF(AH$255,AH241/AH$255*100,0)</f>
        <v>0</v>
      </c>
      <c r="AK241" s="95"/>
      <c r="AL241" s="21">
        <f>(E241+K241+AF241)</f>
        <v>1185414</v>
      </c>
      <c r="AM241" s="95"/>
      <c r="AN241" s="21">
        <v>0</v>
      </c>
      <c r="AO241" s="95"/>
      <c r="AP241" s="22">
        <f>IF($AL241,AN241/$AL241*100,0)</f>
        <v>0</v>
      </c>
      <c r="AQ241" s="95"/>
      <c r="AR241" s="21">
        <v>0</v>
      </c>
      <c r="AS241" s="95"/>
      <c r="AT241" s="22">
        <f>IF($AL241,AR241/$AL241*100,0)</f>
        <v>0</v>
      </c>
      <c r="AU241" s="95"/>
      <c r="AV241" s="21">
        <v>100527</v>
      </c>
      <c r="AW241" s="95"/>
      <c r="AX241" s="22">
        <f>IF($AL241,AV241/$AL241*100,0)</f>
        <v>8.4803283915998957</v>
      </c>
      <c r="AY241" s="95"/>
      <c r="AZ241" s="21">
        <v>66709</v>
      </c>
      <c r="BA241" s="95"/>
      <c r="BB241" s="83">
        <v>26</v>
      </c>
      <c r="BC241" s="95"/>
      <c r="BD241" s="28">
        <v>4903</v>
      </c>
      <c r="BE241" s="95"/>
      <c r="BF241" s="28">
        <f>IF(E241,BD241,0)</f>
        <v>4903</v>
      </c>
      <c r="BG241" s="95"/>
      <c r="BH241" s="28">
        <f>IF(K241,BD241,0)</f>
        <v>4903</v>
      </c>
      <c r="BI241" s="95"/>
      <c r="BJ241" s="28">
        <f>IF(AF241,BD241,0)</f>
        <v>0</v>
      </c>
    </row>
    <row r="242" spans="1:62" ht="11.25" x14ac:dyDescent="0.25">
      <c r="A242" s="83">
        <v>26</v>
      </c>
      <c r="B242" s="91"/>
      <c r="C242" s="83" t="s">
        <v>237</v>
      </c>
      <c r="D242" s="95"/>
      <c r="E242" s="21">
        <v>174534</v>
      </c>
      <c r="F242" s="95"/>
      <c r="G242" s="20">
        <f t="shared" si="9"/>
        <v>20.454002109457402</v>
      </c>
      <c r="H242" s="95"/>
      <c r="I242" s="22">
        <f>IF(G$255,G242/G$255*100,0)</f>
        <v>89.015278110753542</v>
      </c>
      <c r="J242" s="95"/>
      <c r="K242" s="21">
        <v>1123283</v>
      </c>
      <c r="L242" s="95"/>
      <c r="M242" s="20">
        <f t="shared" si="10"/>
        <v>131.63986874487284</v>
      </c>
      <c r="N242" s="95"/>
      <c r="O242" s="22">
        <f>IF(M$255,M242/M$255*100,0)</f>
        <v>71.064876842274145</v>
      </c>
      <c r="P242" s="95"/>
      <c r="Q242" s="21">
        <v>0</v>
      </c>
      <c r="R242" s="95"/>
      <c r="S242" s="21">
        <v>593483</v>
      </c>
      <c r="T242" s="95"/>
      <c r="U242" s="21">
        <v>0</v>
      </c>
      <c r="V242" s="95"/>
      <c r="W242" s="21">
        <v>0</v>
      </c>
      <c r="X242" s="95"/>
      <c r="Y242" s="21">
        <v>0</v>
      </c>
      <c r="Z242" s="95"/>
      <c r="AA242" s="21">
        <v>0</v>
      </c>
      <c r="AB242" s="95"/>
      <c r="AC242" s="95"/>
      <c r="AD242" s="21">
        <v>0</v>
      </c>
      <c r="AE242" s="95"/>
      <c r="AF242" s="21">
        <v>0</v>
      </c>
      <c r="AG242" s="95"/>
      <c r="AH242" s="20">
        <f t="shared" si="11"/>
        <v>0</v>
      </c>
      <c r="AI242" s="95"/>
      <c r="AJ242" s="22">
        <f>IF(AH$255,AH242/AH$255*100,0)</f>
        <v>0</v>
      </c>
      <c r="AK242" s="95"/>
      <c r="AL242" s="21">
        <f>(E242+K242+AF242)</f>
        <v>1297817</v>
      </c>
      <c r="AM242" s="95"/>
      <c r="AN242" s="21">
        <v>0</v>
      </c>
      <c r="AO242" s="95"/>
      <c r="AP242" s="22">
        <f>IF($AL242,AN242/$AL242*100,0)</f>
        <v>0</v>
      </c>
      <c r="AQ242" s="95"/>
      <c r="AR242" s="21">
        <v>5609</v>
      </c>
      <c r="AS242" s="95"/>
      <c r="AT242" s="22">
        <f>IF($AL242,AR242/$AL242*100,0)</f>
        <v>0.43218728064126144</v>
      </c>
      <c r="AU242" s="95"/>
      <c r="AV242" s="21">
        <v>0</v>
      </c>
      <c r="AW242" s="95"/>
      <c r="AX242" s="22">
        <f>IF($AL242,AV242/$AL242*100,0)</f>
        <v>0</v>
      </c>
      <c r="AY242" s="95"/>
      <c r="AZ242" s="21">
        <v>0</v>
      </c>
      <c r="BA242" s="95"/>
      <c r="BB242" s="83">
        <v>27</v>
      </c>
      <c r="BC242" s="95"/>
      <c r="BD242" s="28">
        <v>8533</v>
      </c>
      <c r="BE242" s="95"/>
      <c r="BF242" s="28">
        <f>IF(E242,BD242,0)</f>
        <v>8533</v>
      </c>
      <c r="BG242" s="95"/>
      <c r="BH242" s="28">
        <f>IF(K242,BD242,0)</f>
        <v>8533</v>
      </c>
      <c r="BI242" s="95"/>
      <c r="BJ242" s="28">
        <f>IF(AF242,BD242,0)</f>
        <v>0</v>
      </c>
    </row>
    <row r="243" spans="1:62" ht="11.25" x14ac:dyDescent="0.25">
      <c r="A243" s="83">
        <v>27</v>
      </c>
      <c r="B243" s="91"/>
      <c r="C243" s="83" t="s">
        <v>238</v>
      </c>
      <c r="D243" s="95"/>
      <c r="E243" s="21">
        <v>344613</v>
      </c>
      <c r="F243" s="95"/>
      <c r="G243" s="20">
        <f t="shared" si="9"/>
        <v>43.260482048707004</v>
      </c>
      <c r="H243" s="95"/>
      <c r="I243" s="22">
        <f>IF(G$255,G243/G$255*100,0)</f>
        <v>188.26847773670582</v>
      </c>
      <c r="J243" s="95"/>
      <c r="K243" s="21">
        <v>599396</v>
      </c>
      <c r="L243" s="95"/>
      <c r="M243" s="20">
        <f t="shared" si="10"/>
        <v>75.244288224956065</v>
      </c>
      <c r="N243" s="95"/>
      <c r="O243" s="22">
        <f>IF(M$255,M243/M$255*100,0)</f>
        <v>40.620110964668122</v>
      </c>
      <c r="P243" s="95"/>
      <c r="Q243" s="21">
        <v>0</v>
      </c>
      <c r="R243" s="95"/>
      <c r="S243" s="21">
        <v>0</v>
      </c>
      <c r="T243" s="95"/>
      <c r="U243" s="21">
        <v>0</v>
      </c>
      <c r="V243" s="95"/>
      <c r="W243" s="21">
        <v>0</v>
      </c>
      <c r="X243" s="95"/>
      <c r="Y243" s="21">
        <v>0</v>
      </c>
      <c r="Z243" s="95"/>
      <c r="AA243" s="21">
        <v>0</v>
      </c>
      <c r="AB243" s="95"/>
      <c r="AC243" s="95"/>
      <c r="AD243" s="21">
        <v>0</v>
      </c>
      <c r="AE243" s="95"/>
      <c r="AF243" s="21">
        <v>0</v>
      </c>
      <c r="AG243" s="95"/>
      <c r="AH243" s="20">
        <f t="shared" si="11"/>
        <v>0</v>
      </c>
      <c r="AI243" s="95"/>
      <c r="AJ243" s="22">
        <f>IF(AH$255,AH243/AH$255*100,0)</f>
        <v>0</v>
      </c>
      <c r="AK243" s="95"/>
      <c r="AL243" s="21">
        <f>(E243+K243+AF243)</f>
        <v>944009</v>
      </c>
      <c r="AM243" s="95"/>
      <c r="AN243" s="21">
        <v>0</v>
      </c>
      <c r="AO243" s="95"/>
      <c r="AP243" s="22">
        <f>IF($AL243,AN243/$AL243*100,0)</f>
        <v>0</v>
      </c>
      <c r="AQ243" s="95"/>
      <c r="AR243" s="21">
        <v>20610</v>
      </c>
      <c r="AS243" s="95"/>
      <c r="AT243" s="22">
        <f>IF($AL243,AR243/$AL243*100,0)</f>
        <v>2.1832418970581848</v>
      </c>
      <c r="AU243" s="95"/>
      <c r="AV243" s="21">
        <v>0</v>
      </c>
      <c r="AW243" s="95"/>
      <c r="AX243" s="22">
        <f>IF($AL243,AV243/$AL243*100,0)</f>
        <v>0</v>
      </c>
      <c r="AY243" s="95"/>
      <c r="AZ243" s="21">
        <v>0</v>
      </c>
      <c r="BA243" s="95"/>
      <c r="BB243" s="83">
        <v>28</v>
      </c>
      <c r="BC243" s="95"/>
      <c r="BD243" s="28">
        <v>7966</v>
      </c>
      <c r="BE243" s="95"/>
      <c r="BF243" s="28">
        <f>IF(E243,BD243,0)</f>
        <v>7966</v>
      </c>
      <c r="BG243" s="95"/>
      <c r="BH243" s="28">
        <f>IF(K243,BD243,0)</f>
        <v>7966</v>
      </c>
      <c r="BI243" s="95"/>
      <c r="BJ243" s="28">
        <f>IF(AF243,BD243,0)</f>
        <v>0</v>
      </c>
    </row>
    <row r="244" spans="1:62" ht="11.25" x14ac:dyDescent="0.25">
      <c r="A244" s="83">
        <v>28</v>
      </c>
      <c r="B244" s="91"/>
      <c r="C244" s="83" t="s">
        <v>239</v>
      </c>
      <c r="D244" s="95"/>
      <c r="E244" s="21">
        <v>76012</v>
      </c>
      <c r="F244" s="95"/>
      <c r="G244" s="20">
        <f t="shared" si="9"/>
        <v>16.207249466950959</v>
      </c>
      <c r="H244" s="95"/>
      <c r="I244" s="22">
        <f>IF(G$255,G244/G$255*100,0)</f>
        <v>70.533522534640682</v>
      </c>
      <c r="J244" s="95"/>
      <c r="K244" s="21">
        <v>1419157</v>
      </c>
      <c r="L244" s="95"/>
      <c r="M244" s="20">
        <f t="shared" si="10"/>
        <v>302.59211087420044</v>
      </c>
      <c r="N244" s="95"/>
      <c r="O244" s="22">
        <f>IF(M$255,M244/M$255*100,0)</f>
        <v>163.35226780265498</v>
      </c>
      <c r="P244" s="95"/>
      <c r="Q244" s="21">
        <v>0</v>
      </c>
      <c r="R244" s="95"/>
      <c r="S244" s="21">
        <v>0</v>
      </c>
      <c r="T244" s="95"/>
      <c r="U244" s="21">
        <v>0</v>
      </c>
      <c r="V244" s="95"/>
      <c r="W244" s="21">
        <v>0</v>
      </c>
      <c r="X244" s="95"/>
      <c r="Y244" s="21">
        <v>0</v>
      </c>
      <c r="Z244" s="95"/>
      <c r="AA244" s="21">
        <v>0</v>
      </c>
      <c r="AB244" s="95"/>
      <c r="AC244" s="95"/>
      <c r="AD244" s="21">
        <v>0</v>
      </c>
      <c r="AE244" s="95"/>
      <c r="AF244" s="21">
        <v>0</v>
      </c>
      <c r="AG244" s="95"/>
      <c r="AH244" s="20">
        <f t="shared" si="11"/>
        <v>0</v>
      </c>
      <c r="AI244" s="95"/>
      <c r="AJ244" s="22">
        <f>IF(AH$255,AH244/AH$255*100,0)</f>
        <v>0</v>
      </c>
      <c r="AK244" s="95"/>
      <c r="AL244" s="21">
        <f>(E244+K244+AF244)</f>
        <v>1495169</v>
      </c>
      <c r="AM244" s="95"/>
      <c r="AN244" s="21">
        <v>0</v>
      </c>
      <c r="AO244" s="95"/>
      <c r="AP244" s="22">
        <f>IF($AL244,AN244/$AL244*100,0)</f>
        <v>0</v>
      </c>
      <c r="AQ244" s="95"/>
      <c r="AR244" s="21">
        <v>0</v>
      </c>
      <c r="AS244" s="95"/>
      <c r="AT244" s="22">
        <f>IF($AL244,AR244/$AL244*100,0)</f>
        <v>0</v>
      </c>
      <c r="AU244" s="95"/>
      <c r="AV244" s="21">
        <v>0</v>
      </c>
      <c r="AW244" s="95"/>
      <c r="AX244" s="22">
        <f>IF($AL244,AV244/$AL244*100,0)</f>
        <v>0</v>
      </c>
      <c r="AY244" s="95"/>
      <c r="AZ244" s="21">
        <v>0</v>
      </c>
      <c r="BA244" s="95"/>
      <c r="BB244" s="83">
        <v>29</v>
      </c>
      <c r="BC244" s="95"/>
      <c r="BD244" s="28">
        <v>4690</v>
      </c>
      <c r="BE244" s="95"/>
      <c r="BF244" s="28">
        <f>IF(E244,BD244,0)</f>
        <v>4690</v>
      </c>
      <c r="BG244" s="95"/>
      <c r="BH244" s="28">
        <f>IF(K244,BD244,0)</f>
        <v>4690</v>
      </c>
      <c r="BI244" s="95"/>
      <c r="BJ244" s="28">
        <f>IF(AF244,BD244,0)</f>
        <v>0</v>
      </c>
    </row>
    <row r="245" spans="1:62" ht="11.25" x14ac:dyDescent="0.25">
      <c r="A245" s="83">
        <v>29</v>
      </c>
      <c r="B245" s="91"/>
      <c r="C245" s="83" t="s">
        <v>240</v>
      </c>
      <c r="D245" s="95"/>
      <c r="E245" s="21">
        <v>36700</v>
      </c>
      <c r="F245" s="95"/>
      <c r="G245" s="20">
        <f t="shared" si="9"/>
        <v>5.1814203021318654</v>
      </c>
      <c r="H245" s="95"/>
      <c r="I245" s="22">
        <f>IF(G$255,G245/G$255*100,0)</f>
        <v>22.549404597436403</v>
      </c>
      <c r="J245" s="95"/>
      <c r="K245" s="21">
        <v>609236</v>
      </c>
      <c r="L245" s="95"/>
      <c r="M245" s="20">
        <f t="shared" si="10"/>
        <v>86.013835945220947</v>
      </c>
      <c r="N245" s="95"/>
      <c r="O245" s="22">
        <f>IF(M$255,M245/M$255*100,0)</f>
        <v>46.4339771564591</v>
      </c>
      <c r="P245" s="95"/>
      <c r="Q245" s="21">
        <v>0</v>
      </c>
      <c r="R245" s="95"/>
      <c r="S245" s="21">
        <v>0</v>
      </c>
      <c r="T245" s="95"/>
      <c r="U245" s="21">
        <v>0</v>
      </c>
      <c r="V245" s="95"/>
      <c r="W245" s="21">
        <v>0</v>
      </c>
      <c r="X245" s="95"/>
      <c r="Y245" s="21">
        <v>0</v>
      </c>
      <c r="Z245" s="95"/>
      <c r="AA245" s="21">
        <v>0</v>
      </c>
      <c r="AB245" s="95"/>
      <c r="AC245" s="95"/>
      <c r="AD245" s="21">
        <v>0</v>
      </c>
      <c r="AE245" s="95"/>
      <c r="AF245" s="21">
        <v>0</v>
      </c>
      <c r="AG245" s="95"/>
      <c r="AH245" s="20">
        <f t="shared" si="11"/>
        <v>0</v>
      </c>
      <c r="AI245" s="95"/>
      <c r="AJ245" s="22">
        <f>IF(AH$255,AH245/AH$255*100,0)</f>
        <v>0</v>
      </c>
      <c r="AK245" s="95"/>
      <c r="AL245" s="21">
        <f>(E245+K245+AF245)</f>
        <v>645936</v>
      </c>
      <c r="AM245" s="95"/>
      <c r="AN245" s="21">
        <v>0</v>
      </c>
      <c r="AO245" s="95"/>
      <c r="AP245" s="22">
        <f>IF($AL245,AN245/$AL245*100,0)</f>
        <v>0</v>
      </c>
      <c r="AQ245" s="95"/>
      <c r="AR245" s="21">
        <v>0</v>
      </c>
      <c r="AS245" s="95"/>
      <c r="AT245" s="22">
        <f>IF($AL245,AR245/$AL245*100,0)</f>
        <v>0</v>
      </c>
      <c r="AU245" s="95"/>
      <c r="AV245" s="21">
        <v>0</v>
      </c>
      <c r="AW245" s="95"/>
      <c r="AX245" s="22">
        <f>IF($AL245,AV245/$AL245*100,0)</f>
        <v>0</v>
      </c>
      <c r="AY245" s="95"/>
      <c r="AZ245" s="21">
        <v>17486</v>
      </c>
      <c r="BA245" s="95"/>
      <c r="BB245" s="83">
        <v>30</v>
      </c>
      <c r="BC245" s="95"/>
      <c r="BD245" s="28">
        <v>7083</v>
      </c>
      <c r="BE245" s="95"/>
      <c r="BF245" s="28">
        <f>IF(E245,BD245,0)</f>
        <v>7083</v>
      </c>
      <c r="BG245" s="95"/>
      <c r="BH245" s="28">
        <f>IF(K245,BD245,0)</f>
        <v>7083</v>
      </c>
      <c r="BI245" s="95"/>
      <c r="BJ245" s="28">
        <f>IF(AF245,BD245,0)</f>
        <v>0</v>
      </c>
    </row>
    <row r="246" spans="1:62" ht="11.25" x14ac:dyDescent="0.25">
      <c r="A246" s="83">
        <v>30</v>
      </c>
      <c r="B246" s="91"/>
      <c r="C246" s="83" t="s">
        <v>208</v>
      </c>
      <c r="D246" s="95"/>
      <c r="E246" s="21">
        <v>29838</v>
      </c>
      <c r="F246" s="95"/>
      <c r="G246" s="20">
        <f t="shared" si="9"/>
        <v>6.6513597860008913</v>
      </c>
      <c r="H246" s="95"/>
      <c r="I246" s="22">
        <f>IF(G$255,G246/G$255*100,0)</f>
        <v>28.946542490664573</v>
      </c>
      <c r="J246" s="95"/>
      <c r="K246" s="21">
        <v>693451</v>
      </c>
      <c r="L246" s="95"/>
      <c r="M246" s="20">
        <f t="shared" si="10"/>
        <v>154.58114132857779</v>
      </c>
      <c r="N246" s="95"/>
      <c r="O246" s="22">
        <f>IF(M$255,M246/M$255*100,0)</f>
        <v>83.449564903044731</v>
      </c>
      <c r="P246" s="95"/>
      <c r="Q246" s="21">
        <v>0</v>
      </c>
      <c r="R246" s="95"/>
      <c r="S246" s="21">
        <v>0</v>
      </c>
      <c r="T246" s="95"/>
      <c r="U246" s="21">
        <v>0</v>
      </c>
      <c r="V246" s="95"/>
      <c r="W246" s="21">
        <v>0</v>
      </c>
      <c r="X246" s="95"/>
      <c r="Y246" s="21">
        <v>0</v>
      </c>
      <c r="Z246" s="95"/>
      <c r="AA246" s="21">
        <v>0</v>
      </c>
      <c r="AB246" s="95"/>
      <c r="AC246" s="95"/>
      <c r="AD246" s="21">
        <v>0</v>
      </c>
      <c r="AE246" s="95"/>
      <c r="AF246" s="21">
        <v>0</v>
      </c>
      <c r="AG246" s="95"/>
      <c r="AH246" s="20">
        <f t="shared" si="11"/>
        <v>0</v>
      </c>
      <c r="AI246" s="95"/>
      <c r="AJ246" s="22">
        <f>IF(AH$255,AH246/AH$255*100,0)</f>
        <v>0</v>
      </c>
      <c r="AK246" s="95"/>
      <c r="AL246" s="21">
        <f t="shared" ref="AL246:AL253" si="12">(E246+K246+AF246)</f>
        <v>723289</v>
      </c>
      <c r="AM246" s="95"/>
      <c r="AN246" s="21">
        <v>0</v>
      </c>
      <c r="AO246" s="95"/>
      <c r="AP246" s="22">
        <f t="shared" ref="AP246:AP253" si="13">IF($AL246,AN246/$AL246*100,0)</f>
        <v>0</v>
      </c>
      <c r="AQ246" s="95"/>
      <c r="AR246" s="21">
        <v>0</v>
      </c>
      <c r="AS246" s="95"/>
      <c r="AT246" s="22">
        <f t="shared" ref="AT246:AT253" si="14">IF($AL246,AR246/$AL246*100,0)</f>
        <v>0</v>
      </c>
      <c r="AU246" s="95"/>
      <c r="AV246" s="21">
        <v>59880</v>
      </c>
      <c r="AW246" s="95"/>
      <c r="AX246" s="22">
        <f t="shared" ref="AX246:AX253" si="15">IF($AL246,AV246/$AL246*100,0)</f>
        <v>8.2788484271155784</v>
      </c>
      <c r="AY246" s="95"/>
      <c r="AZ246" s="21">
        <v>0</v>
      </c>
      <c r="BA246" s="95"/>
      <c r="BB246" s="83">
        <v>31</v>
      </c>
      <c r="BC246" s="95"/>
      <c r="BD246" s="28">
        <v>4486</v>
      </c>
      <c r="BE246" s="95"/>
      <c r="BF246" s="28">
        <f>IF(E246,BD246,0)</f>
        <v>4486</v>
      </c>
      <c r="BG246" s="95"/>
      <c r="BH246" s="28">
        <f>IF(K246,BD246,0)</f>
        <v>4486</v>
      </c>
      <c r="BI246" s="95"/>
      <c r="BJ246" s="28">
        <f>IF(AF246,BD246,0)</f>
        <v>0</v>
      </c>
    </row>
    <row r="247" spans="1:62" ht="11.25" x14ac:dyDescent="0.25">
      <c r="A247" s="83">
        <v>31</v>
      </c>
      <c r="B247" s="91"/>
      <c r="C247" s="83" t="s">
        <v>241</v>
      </c>
      <c r="D247" s="95"/>
      <c r="E247" s="21">
        <v>1155123</v>
      </c>
      <c r="F247" s="95"/>
      <c r="G247" s="20">
        <f t="shared" si="9"/>
        <v>70.122199963576762</v>
      </c>
      <c r="H247" s="95"/>
      <c r="I247" s="22">
        <f>IF(G$255,G247/G$255*100,0)</f>
        <v>305.16996615589187</v>
      </c>
      <c r="J247" s="95"/>
      <c r="K247" s="21">
        <v>4901211</v>
      </c>
      <c r="L247" s="95"/>
      <c r="M247" s="20">
        <f t="shared" si="10"/>
        <v>297.52995811327628</v>
      </c>
      <c r="N247" s="95"/>
      <c r="O247" s="22">
        <f>IF(M$255,M247/M$255*100,0)</f>
        <v>160.61949948602091</v>
      </c>
      <c r="P247" s="95"/>
      <c r="Q247" s="21">
        <v>0</v>
      </c>
      <c r="R247" s="95"/>
      <c r="S247" s="21">
        <v>0</v>
      </c>
      <c r="T247" s="95"/>
      <c r="U247" s="21">
        <v>0</v>
      </c>
      <c r="V247" s="95"/>
      <c r="W247" s="21">
        <v>0</v>
      </c>
      <c r="X247" s="95"/>
      <c r="Y247" s="21">
        <v>0</v>
      </c>
      <c r="Z247" s="95"/>
      <c r="AA247" s="21">
        <v>0</v>
      </c>
      <c r="AB247" s="95"/>
      <c r="AC247" s="95"/>
      <c r="AD247" s="21">
        <v>0</v>
      </c>
      <c r="AE247" s="95"/>
      <c r="AF247" s="21">
        <v>0</v>
      </c>
      <c r="AG247" s="95"/>
      <c r="AH247" s="20">
        <f t="shared" si="11"/>
        <v>0</v>
      </c>
      <c r="AI247" s="95"/>
      <c r="AJ247" s="22">
        <f>IF(AH$255,AH247/AH$255*100,0)</f>
        <v>0</v>
      </c>
      <c r="AK247" s="95"/>
      <c r="AL247" s="21">
        <f t="shared" si="12"/>
        <v>6056334</v>
      </c>
      <c r="AM247" s="95"/>
      <c r="AN247" s="21">
        <v>0</v>
      </c>
      <c r="AO247" s="95"/>
      <c r="AP247" s="22">
        <f t="shared" si="13"/>
        <v>0</v>
      </c>
      <c r="AQ247" s="95"/>
      <c r="AR247" s="21">
        <v>0</v>
      </c>
      <c r="AS247" s="95"/>
      <c r="AT247" s="22">
        <f t="shared" si="14"/>
        <v>0</v>
      </c>
      <c r="AU247" s="95"/>
      <c r="AV247" s="21">
        <v>0</v>
      </c>
      <c r="AW247" s="95"/>
      <c r="AX247" s="22">
        <f t="shared" si="15"/>
        <v>0</v>
      </c>
      <c r="AY247" s="95"/>
      <c r="AZ247" s="21">
        <v>197891</v>
      </c>
      <c r="BA247" s="95"/>
      <c r="BB247" s="83">
        <v>32</v>
      </c>
      <c r="BC247" s="95"/>
      <c r="BD247" s="28">
        <v>16473</v>
      </c>
      <c r="BE247" s="95"/>
      <c r="BF247" s="28">
        <f>IF(E247,BD247,0)</f>
        <v>16473</v>
      </c>
      <c r="BG247" s="95"/>
      <c r="BH247" s="28">
        <f>IF(K247,BD247,0)</f>
        <v>16473</v>
      </c>
      <c r="BI247" s="95"/>
      <c r="BJ247" s="28">
        <f>IF(AF247,BD247,0)</f>
        <v>0</v>
      </c>
    </row>
    <row r="248" spans="1:62" ht="11.25" x14ac:dyDescent="0.25">
      <c r="A248" s="83">
        <v>32</v>
      </c>
      <c r="B248" s="91"/>
      <c r="C248" s="83" t="s">
        <v>242</v>
      </c>
      <c r="D248" s="95"/>
      <c r="E248" s="21">
        <v>0</v>
      </c>
      <c r="F248" s="95"/>
      <c r="G248" s="20">
        <f t="shared" si="9"/>
        <v>0</v>
      </c>
      <c r="H248" s="95"/>
      <c r="I248" s="22">
        <f>IF(G$255,G248/G$255*100,0)</f>
        <v>0</v>
      </c>
      <c r="J248" s="95"/>
      <c r="K248" s="21">
        <v>0</v>
      </c>
      <c r="L248" s="95"/>
      <c r="M248" s="20">
        <f t="shared" si="10"/>
        <v>0</v>
      </c>
      <c r="N248" s="95"/>
      <c r="O248" s="22">
        <f>IF(M$255,M248/M$255*100,0)</f>
        <v>0</v>
      </c>
      <c r="P248" s="95"/>
      <c r="Q248" s="21">
        <v>0</v>
      </c>
      <c r="R248" s="95"/>
      <c r="S248" s="21">
        <v>0</v>
      </c>
      <c r="T248" s="95"/>
      <c r="U248" s="21">
        <v>0</v>
      </c>
      <c r="V248" s="95"/>
      <c r="W248" s="21">
        <v>0</v>
      </c>
      <c r="X248" s="95"/>
      <c r="Y248" s="21">
        <v>0</v>
      </c>
      <c r="Z248" s="95"/>
      <c r="AA248" s="21">
        <v>0</v>
      </c>
      <c r="AB248" s="95"/>
      <c r="AC248" s="95"/>
      <c r="AD248" s="21">
        <v>0</v>
      </c>
      <c r="AE248" s="95"/>
      <c r="AF248" s="21">
        <v>0</v>
      </c>
      <c r="AG248" s="95"/>
      <c r="AH248" s="20">
        <f t="shared" si="11"/>
        <v>0</v>
      </c>
      <c r="AI248" s="95"/>
      <c r="AJ248" s="22">
        <f>IF(AH$255,AH248/AH$255*100,0)</f>
        <v>0</v>
      </c>
      <c r="AK248" s="95"/>
      <c r="AL248" s="21">
        <f t="shared" si="12"/>
        <v>0</v>
      </c>
      <c r="AM248" s="95"/>
      <c r="AN248" s="21">
        <v>0</v>
      </c>
      <c r="AO248" s="95"/>
      <c r="AP248" s="22">
        <f t="shared" si="13"/>
        <v>0</v>
      </c>
      <c r="AQ248" s="95"/>
      <c r="AR248" s="21">
        <v>0</v>
      </c>
      <c r="AS248" s="95"/>
      <c r="AT248" s="22">
        <f t="shared" si="14"/>
        <v>0</v>
      </c>
      <c r="AU248" s="95"/>
      <c r="AV248" s="21">
        <v>0</v>
      </c>
      <c r="AW248" s="95"/>
      <c r="AX248" s="22">
        <f t="shared" si="15"/>
        <v>0</v>
      </c>
      <c r="AY248" s="95"/>
      <c r="AZ248" s="21">
        <v>0</v>
      </c>
      <c r="BA248" s="95"/>
      <c r="BB248" s="83">
        <v>33</v>
      </c>
      <c r="BC248" s="95"/>
      <c r="BD248" s="28">
        <v>0</v>
      </c>
      <c r="BE248" s="95"/>
      <c r="BF248" s="28">
        <f>IF(E248,BD248,0)</f>
        <v>0</v>
      </c>
      <c r="BG248" s="95"/>
      <c r="BH248" s="28">
        <f>IF(K248,BD248,0)</f>
        <v>0</v>
      </c>
      <c r="BI248" s="95"/>
      <c r="BJ248" s="28">
        <f>IF(AF248,BD248,0)</f>
        <v>0</v>
      </c>
    </row>
    <row r="249" spans="1:62" ht="11.25" x14ac:dyDescent="0.25">
      <c r="A249" s="83">
        <v>33</v>
      </c>
      <c r="B249" s="91"/>
      <c r="C249" s="83" t="s">
        <v>243</v>
      </c>
      <c r="D249" s="95"/>
      <c r="E249" s="21">
        <v>204198</v>
      </c>
      <c r="F249" s="95"/>
      <c r="G249" s="20">
        <f t="shared" si="9"/>
        <v>20.304066819130952</v>
      </c>
      <c r="H249" s="95"/>
      <c r="I249" s="22">
        <f>IF(G$255,G249/G$255*100,0)</f>
        <v>88.362763678829509</v>
      </c>
      <c r="J249" s="95"/>
      <c r="K249" s="21">
        <v>1714260</v>
      </c>
      <c r="L249" s="95"/>
      <c r="M249" s="20">
        <f t="shared" si="10"/>
        <v>170.45440986377648</v>
      </c>
      <c r="N249" s="95"/>
      <c r="O249" s="22">
        <f>IF(M$255,M249/M$255*100,0)</f>
        <v>92.018639639243702</v>
      </c>
      <c r="P249" s="95"/>
      <c r="Q249" s="21">
        <v>0</v>
      </c>
      <c r="R249" s="95"/>
      <c r="S249" s="21">
        <v>0</v>
      </c>
      <c r="T249" s="95"/>
      <c r="U249" s="21">
        <v>0</v>
      </c>
      <c r="V249" s="95"/>
      <c r="W249" s="21">
        <v>0</v>
      </c>
      <c r="X249" s="95"/>
      <c r="Y249" s="21">
        <v>0</v>
      </c>
      <c r="Z249" s="95"/>
      <c r="AA249" s="21">
        <v>0</v>
      </c>
      <c r="AB249" s="95"/>
      <c r="AC249" s="95"/>
      <c r="AD249" s="21">
        <v>0</v>
      </c>
      <c r="AE249" s="95"/>
      <c r="AF249" s="21">
        <v>0</v>
      </c>
      <c r="AG249" s="95"/>
      <c r="AH249" s="20">
        <f t="shared" si="11"/>
        <v>0</v>
      </c>
      <c r="AI249" s="95"/>
      <c r="AJ249" s="22">
        <f>IF(AH$255,AH249/AH$255*100,0)</f>
        <v>0</v>
      </c>
      <c r="AK249" s="95"/>
      <c r="AL249" s="21">
        <f t="shared" si="12"/>
        <v>1918458</v>
      </c>
      <c r="AM249" s="95"/>
      <c r="AN249" s="21">
        <v>0</v>
      </c>
      <c r="AO249" s="95"/>
      <c r="AP249" s="22">
        <f t="shared" si="13"/>
        <v>0</v>
      </c>
      <c r="AQ249" s="95"/>
      <c r="AR249" s="21">
        <v>0</v>
      </c>
      <c r="AS249" s="95"/>
      <c r="AT249" s="22">
        <f t="shared" si="14"/>
        <v>0</v>
      </c>
      <c r="AU249" s="95"/>
      <c r="AV249" s="21">
        <v>0</v>
      </c>
      <c r="AW249" s="95"/>
      <c r="AX249" s="22">
        <f t="shared" si="15"/>
        <v>0</v>
      </c>
      <c r="AY249" s="95"/>
      <c r="AZ249" s="21">
        <v>0</v>
      </c>
      <c r="BA249" s="95"/>
      <c r="BB249" s="83">
        <v>34</v>
      </c>
      <c r="BC249" s="95"/>
      <c r="BD249" s="28">
        <v>10057</v>
      </c>
      <c r="BE249" s="95"/>
      <c r="BF249" s="28">
        <f>IF(E249,BD249,0)</f>
        <v>10057</v>
      </c>
      <c r="BG249" s="95"/>
      <c r="BH249" s="28">
        <f>IF(K249,BD249,0)</f>
        <v>10057</v>
      </c>
      <c r="BI249" s="95"/>
      <c r="BJ249" s="28">
        <f>IF(AF249,BD249,0)</f>
        <v>0</v>
      </c>
    </row>
    <row r="250" spans="1:62" ht="11.25" x14ac:dyDescent="0.25">
      <c r="A250" s="83">
        <v>34</v>
      </c>
      <c r="B250" s="91"/>
      <c r="C250" s="83" t="s">
        <v>244</v>
      </c>
      <c r="D250" s="95"/>
      <c r="E250" s="21">
        <v>148568</v>
      </c>
      <c r="F250" s="95"/>
      <c r="G250" s="20">
        <f t="shared" si="9"/>
        <v>43.517281780902167</v>
      </c>
      <c r="H250" s="95"/>
      <c r="I250" s="22">
        <f>IF(G$255,G250/G$255*100,0)</f>
        <v>189.38606340320726</v>
      </c>
      <c r="J250" s="95"/>
      <c r="K250" s="21">
        <v>609980</v>
      </c>
      <c r="L250" s="95"/>
      <c r="M250" s="20">
        <f t="shared" si="10"/>
        <v>178.67018160515525</v>
      </c>
      <c r="N250" s="95"/>
      <c r="O250" s="22">
        <f>IF(M$255,M250/M$255*100,0)</f>
        <v>96.453867450788138</v>
      </c>
      <c r="P250" s="95"/>
      <c r="Q250" s="21">
        <v>0</v>
      </c>
      <c r="R250" s="95"/>
      <c r="S250" s="21">
        <v>278053</v>
      </c>
      <c r="T250" s="95"/>
      <c r="U250" s="21">
        <v>0</v>
      </c>
      <c r="V250" s="95"/>
      <c r="W250" s="21">
        <v>0</v>
      </c>
      <c r="X250" s="95"/>
      <c r="Y250" s="21">
        <v>0</v>
      </c>
      <c r="Z250" s="95"/>
      <c r="AA250" s="21">
        <v>0</v>
      </c>
      <c r="AB250" s="95"/>
      <c r="AC250" s="95"/>
      <c r="AD250" s="21">
        <v>0</v>
      </c>
      <c r="AE250" s="95"/>
      <c r="AF250" s="21">
        <v>0</v>
      </c>
      <c r="AG250" s="95"/>
      <c r="AH250" s="20">
        <f t="shared" si="11"/>
        <v>0</v>
      </c>
      <c r="AI250" s="95"/>
      <c r="AJ250" s="22">
        <f>IF(AH$255,AH250/AH$255*100,0)</f>
        <v>0</v>
      </c>
      <c r="AK250" s="95"/>
      <c r="AL250" s="21">
        <f t="shared" si="12"/>
        <v>758548</v>
      </c>
      <c r="AM250" s="95"/>
      <c r="AN250" s="21">
        <v>142</v>
      </c>
      <c r="AO250" s="95"/>
      <c r="AP250" s="22">
        <f t="shared" si="13"/>
        <v>1.8719975532200995E-2</v>
      </c>
      <c r="AQ250" s="95"/>
      <c r="AR250" s="21">
        <v>0</v>
      </c>
      <c r="AS250" s="95"/>
      <c r="AT250" s="22">
        <f t="shared" si="14"/>
        <v>0</v>
      </c>
      <c r="AU250" s="95"/>
      <c r="AV250" s="21">
        <v>0</v>
      </c>
      <c r="AW250" s="95"/>
      <c r="AX250" s="22">
        <f t="shared" si="15"/>
        <v>0</v>
      </c>
      <c r="AY250" s="95"/>
      <c r="AZ250" s="21">
        <v>0</v>
      </c>
      <c r="BA250" s="95"/>
      <c r="BB250" s="83">
        <v>35</v>
      </c>
      <c r="BC250" s="95"/>
      <c r="BD250" s="28">
        <v>3414</v>
      </c>
      <c r="BE250" s="95"/>
      <c r="BF250" s="28">
        <f>IF(E250,BD250,0)</f>
        <v>3414</v>
      </c>
      <c r="BG250" s="95"/>
      <c r="BH250" s="28">
        <f>IF(K250,BD250,0)</f>
        <v>3414</v>
      </c>
      <c r="BI250" s="95"/>
      <c r="BJ250" s="28">
        <f>IF(AF250,BD250,0)</f>
        <v>0</v>
      </c>
    </row>
    <row r="251" spans="1:62" ht="11.25" x14ac:dyDescent="0.25">
      <c r="A251" s="83">
        <v>35</v>
      </c>
      <c r="B251" s="91"/>
      <c r="C251" s="83" t="s">
        <v>212</v>
      </c>
      <c r="D251" s="95"/>
      <c r="E251" s="21">
        <v>36818</v>
      </c>
      <c r="F251" s="95"/>
      <c r="G251" s="20">
        <f t="shared" si="9"/>
        <v>12.39246045102659</v>
      </c>
      <c r="H251" s="95"/>
      <c r="I251" s="22">
        <f>IF(G$255,G251/G$255*100,0)</f>
        <v>53.931661276919144</v>
      </c>
      <c r="J251" s="95"/>
      <c r="K251" s="21">
        <v>450696</v>
      </c>
      <c r="L251" s="95"/>
      <c r="M251" s="20">
        <f t="shared" si="10"/>
        <v>151.6984180410636</v>
      </c>
      <c r="N251" s="95"/>
      <c r="O251" s="22">
        <f>IF(M$255,M251/M$255*100,0)</f>
        <v>81.89334658293545</v>
      </c>
      <c r="P251" s="95"/>
      <c r="Q251" s="21">
        <v>0</v>
      </c>
      <c r="R251" s="95"/>
      <c r="S251" s="21">
        <v>170022</v>
      </c>
      <c r="T251" s="95"/>
      <c r="U251" s="21">
        <v>63869</v>
      </c>
      <c r="V251" s="95"/>
      <c r="W251" s="21">
        <v>0</v>
      </c>
      <c r="X251" s="95"/>
      <c r="Y251" s="21">
        <v>0</v>
      </c>
      <c r="Z251" s="95"/>
      <c r="AA251" s="21">
        <v>0</v>
      </c>
      <c r="AB251" s="95"/>
      <c r="AC251" s="95"/>
      <c r="AD251" s="21">
        <v>12894</v>
      </c>
      <c r="AE251" s="95"/>
      <c r="AF251" s="21">
        <v>0</v>
      </c>
      <c r="AG251" s="95"/>
      <c r="AH251" s="20">
        <f t="shared" si="11"/>
        <v>0</v>
      </c>
      <c r="AI251" s="95"/>
      <c r="AJ251" s="22">
        <f>IF(AH$255,AH251/AH$255*100,0)</f>
        <v>0</v>
      </c>
      <c r="AK251" s="95"/>
      <c r="AL251" s="21">
        <f>(E251+K251+AF251)</f>
        <v>487514</v>
      </c>
      <c r="AM251" s="95"/>
      <c r="AN251" s="21">
        <v>0</v>
      </c>
      <c r="AO251" s="95"/>
      <c r="AP251" s="22">
        <f>IF($AL251,AN251/$AL251*100,0)</f>
        <v>0</v>
      </c>
      <c r="AQ251" s="95"/>
      <c r="AR251" s="21">
        <v>0</v>
      </c>
      <c r="AS251" s="95"/>
      <c r="AT251" s="22">
        <f>IF($AL251,AR251/$AL251*100,0)</f>
        <v>0</v>
      </c>
      <c r="AU251" s="95"/>
      <c r="AV251" s="21">
        <v>0</v>
      </c>
      <c r="AW251" s="95"/>
      <c r="AX251" s="22">
        <f>IF($AL251,AV251/$AL251*100,0)</f>
        <v>0</v>
      </c>
      <c r="AY251" s="95"/>
      <c r="AZ251" s="21">
        <v>0</v>
      </c>
      <c r="BA251" s="95"/>
      <c r="BB251" s="83">
        <v>36</v>
      </c>
      <c r="BC251" s="95"/>
      <c r="BD251" s="28">
        <v>2971</v>
      </c>
      <c r="BE251" s="95"/>
      <c r="BF251" s="28">
        <f>IF(E251,BD251,0)</f>
        <v>2971</v>
      </c>
      <c r="BG251" s="95"/>
      <c r="BH251" s="28">
        <f>IF(K251,BD251,0)</f>
        <v>2971</v>
      </c>
      <c r="BI251" s="95"/>
      <c r="BJ251" s="28">
        <f>IF(AF251,BD251,0)</f>
        <v>0</v>
      </c>
    </row>
    <row r="252" spans="1:62" ht="11.25" x14ac:dyDescent="0.25">
      <c r="A252" s="83">
        <v>36</v>
      </c>
      <c r="B252" s="91"/>
      <c r="C252" s="83" t="s">
        <v>245</v>
      </c>
      <c r="D252" s="95"/>
      <c r="E252" s="21">
        <v>78722</v>
      </c>
      <c r="F252" s="95"/>
      <c r="G252" s="20">
        <f t="shared" si="9"/>
        <v>13.556397451351817</v>
      </c>
      <c r="H252" s="95"/>
      <c r="I252" s="22">
        <f>IF(G$255,G252/G$255*100,0)</f>
        <v>58.997084426525667</v>
      </c>
      <c r="J252" s="95"/>
      <c r="K252" s="21">
        <v>740849</v>
      </c>
      <c r="L252" s="95"/>
      <c r="M252" s="20">
        <f t="shared" si="10"/>
        <v>127.57861201997589</v>
      </c>
      <c r="N252" s="95"/>
      <c r="O252" s="22">
        <f>IF(M$255,M252/M$255*100,0)</f>
        <v>68.872435359830774</v>
      </c>
      <c r="P252" s="95"/>
      <c r="Q252" s="21">
        <v>0</v>
      </c>
      <c r="R252" s="95"/>
      <c r="S252" s="21">
        <v>0</v>
      </c>
      <c r="T252" s="95"/>
      <c r="U252" s="21">
        <v>0</v>
      </c>
      <c r="V252" s="95"/>
      <c r="W252" s="21">
        <v>0</v>
      </c>
      <c r="X252" s="95"/>
      <c r="Y252" s="21">
        <v>0</v>
      </c>
      <c r="Z252" s="95"/>
      <c r="AA252" s="21">
        <v>0</v>
      </c>
      <c r="AB252" s="95"/>
      <c r="AC252" s="95"/>
      <c r="AD252" s="21">
        <v>0</v>
      </c>
      <c r="AE252" s="95"/>
      <c r="AF252" s="21">
        <v>0</v>
      </c>
      <c r="AG252" s="95"/>
      <c r="AH252" s="20">
        <f t="shared" si="11"/>
        <v>0</v>
      </c>
      <c r="AI252" s="95"/>
      <c r="AJ252" s="22">
        <f>IF(AH$255,AH252/AH$255*100,0)</f>
        <v>0</v>
      </c>
      <c r="AK252" s="95"/>
      <c r="AL252" s="21">
        <f>(E252+K252+AF252)</f>
        <v>819571</v>
      </c>
      <c r="AM252" s="95"/>
      <c r="AN252" s="21">
        <v>0</v>
      </c>
      <c r="AO252" s="95"/>
      <c r="AP252" s="22">
        <f>IF($AL252,AN252/$AL252*100,0)</f>
        <v>0</v>
      </c>
      <c r="AQ252" s="95"/>
      <c r="AR252" s="21">
        <v>0</v>
      </c>
      <c r="AS252" s="95"/>
      <c r="AT252" s="22">
        <f>IF($AL252,AR252/$AL252*100,0)</f>
        <v>0</v>
      </c>
      <c r="AU252" s="95"/>
      <c r="AV252" s="21">
        <v>0</v>
      </c>
      <c r="AW252" s="95"/>
      <c r="AX252" s="22">
        <f>IF($AL252,AV252/$AL252*100,0)</f>
        <v>0</v>
      </c>
      <c r="AY252" s="95"/>
      <c r="AZ252" s="21">
        <v>0</v>
      </c>
      <c r="BA252" s="95"/>
      <c r="BB252" s="83">
        <v>37</v>
      </c>
      <c r="BC252" s="95"/>
      <c r="BD252" s="28">
        <v>5807</v>
      </c>
      <c r="BE252" s="95"/>
      <c r="BF252" s="28">
        <f>IF(E252,BD252,0)</f>
        <v>5807</v>
      </c>
      <c r="BG252" s="95"/>
      <c r="BH252" s="28">
        <f>IF(K252,BD252,0)</f>
        <v>5807</v>
      </c>
      <c r="BI252" s="95"/>
      <c r="BJ252" s="28">
        <f>IF(AF252,BD252,0)</f>
        <v>0</v>
      </c>
    </row>
    <row r="253" spans="1:62" ht="11.25" x14ac:dyDescent="0.25">
      <c r="A253" s="97">
        <v>37</v>
      </c>
      <c r="B253" s="91"/>
      <c r="C253" s="83" t="s">
        <v>246</v>
      </c>
      <c r="D253" s="95"/>
      <c r="E253" s="23">
        <v>2026965</v>
      </c>
      <c r="F253" s="95"/>
      <c r="G253" s="20">
        <f t="shared" si="9"/>
        <v>245.24682395644282</v>
      </c>
      <c r="H253" s="95"/>
      <c r="I253" s="22">
        <f>IF(G$255,G253/G$255*100,0)</f>
        <v>1067.3077143258831</v>
      </c>
      <c r="J253" s="95"/>
      <c r="K253" s="23">
        <v>1895221</v>
      </c>
      <c r="L253" s="95"/>
      <c r="M253" s="20">
        <f t="shared" si="10"/>
        <v>229.30683605565639</v>
      </c>
      <c r="N253" s="95"/>
      <c r="O253" s="22">
        <f>IF(M$255,M253/M$255*100,0)</f>
        <v>123.78971673823899</v>
      </c>
      <c r="P253" s="95"/>
      <c r="Q253" s="23">
        <v>0</v>
      </c>
      <c r="R253" s="95"/>
      <c r="S253" s="23">
        <v>260196</v>
      </c>
      <c r="T253" s="95"/>
      <c r="U253" s="23">
        <v>0</v>
      </c>
      <c r="V253" s="95"/>
      <c r="W253" s="23">
        <v>0</v>
      </c>
      <c r="X253" s="95"/>
      <c r="Y253" s="23">
        <v>0</v>
      </c>
      <c r="Z253" s="95"/>
      <c r="AA253" s="23">
        <v>0</v>
      </c>
      <c r="AB253" s="95"/>
      <c r="AC253" s="95"/>
      <c r="AD253" s="23">
        <v>0</v>
      </c>
      <c r="AE253" s="95"/>
      <c r="AF253" s="23">
        <v>0</v>
      </c>
      <c r="AG253" s="95"/>
      <c r="AH253" s="20">
        <f t="shared" si="11"/>
        <v>0</v>
      </c>
      <c r="AI253" s="95"/>
      <c r="AJ253" s="22">
        <f>IF(AH$255,AH253/AH$255*100,0)</f>
        <v>0</v>
      </c>
      <c r="AK253" s="95"/>
      <c r="AL253" s="23">
        <f t="shared" si="12"/>
        <v>3922186</v>
      </c>
      <c r="AM253" s="95"/>
      <c r="AN253" s="23">
        <v>0</v>
      </c>
      <c r="AO253" s="95"/>
      <c r="AP253" s="22">
        <f t="shared" si="13"/>
        <v>0</v>
      </c>
      <c r="AQ253" s="95"/>
      <c r="AR253" s="23">
        <v>183714</v>
      </c>
      <c r="AS253" s="95"/>
      <c r="AT253" s="22">
        <f t="shared" si="14"/>
        <v>4.6839696026654529</v>
      </c>
      <c r="AU253" s="95"/>
      <c r="AV253" s="23">
        <v>2132615</v>
      </c>
      <c r="AW253" s="95"/>
      <c r="AX253" s="22">
        <f t="shared" si="15"/>
        <v>54.373122539318629</v>
      </c>
      <c r="AY253" s="95"/>
      <c r="AZ253" s="23">
        <v>10107</v>
      </c>
      <c r="BA253" s="95"/>
      <c r="BB253" s="97">
        <v>38</v>
      </c>
      <c r="BC253" s="95"/>
      <c r="BD253" s="31">
        <v>8265</v>
      </c>
      <c r="BE253" s="95"/>
      <c r="BF253" s="31">
        <f>IF(E253,BD253,0)</f>
        <v>8265</v>
      </c>
      <c r="BG253" s="95"/>
      <c r="BH253" s="31">
        <f>IF(K253,BD253,0)</f>
        <v>8265</v>
      </c>
      <c r="BI253" s="95"/>
      <c r="BJ253" s="31">
        <f>IF(AF253,BD253,0)</f>
        <v>0</v>
      </c>
    </row>
    <row r="254" spans="1:62" ht="8.85" customHeight="1" x14ac:dyDescent="0.25">
      <c r="A254" s="95"/>
      <c r="B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row>
    <row r="255" spans="1:62" ht="8.85" customHeight="1" x14ac:dyDescent="0.25">
      <c r="A255" s="97">
        <f>A253</f>
        <v>37</v>
      </c>
      <c r="B255" s="95"/>
      <c r="C255" s="91" t="s">
        <v>65</v>
      </c>
      <c r="D255" s="95"/>
      <c r="E255" s="24">
        <f>SUM(E217:E253)</f>
        <v>8009952</v>
      </c>
      <c r="F255" s="95"/>
      <c r="G255" s="26">
        <f>E255/BF255</f>
        <v>22.978080329096276</v>
      </c>
      <c r="H255" s="95"/>
      <c r="I255" s="22">
        <f>IF(G$255,G255/G$255*100,0)</f>
        <v>100</v>
      </c>
      <c r="J255" s="95"/>
      <c r="K255" s="24">
        <f>SUM(K217:K253)</f>
        <v>64572649</v>
      </c>
      <c r="L255" s="95"/>
      <c r="M255" s="26">
        <f>K255/BH255</f>
        <v>185.23900215438724</v>
      </c>
      <c r="N255" s="95"/>
      <c r="O255" s="22">
        <f>IF(M$255,M255/M$255*100,0)</f>
        <v>100</v>
      </c>
      <c r="P255" s="95"/>
      <c r="Q255" s="24">
        <f>SUM(Q217:Q253)</f>
        <v>0</v>
      </c>
      <c r="R255" s="95"/>
      <c r="S255" s="24">
        <f>SUM(S217:S253)</f>
        <v>5268817</v>
      </c>
      <c r="T255" s="95"/>
      <c r="U255" s="24">
        <f>SUM(U217:U253)</f>
        <v>63869</v>
      </c>
      <c r="V255" s="95"/>
      <c r="W255" s="24">
        <f>SUM(W217:W253)</f>
        <v>0</v>
      </c>
      <c r="X255" s="95"/>
      <c r="Y255" s="24">
        <f>SUM(Y217:Y253)</f>
        <v>0</v>
      </c>
      <c r="Z255" s="95"/>
      <c r="AA255" s="24">
        <f>SUM(AA217:AA253)</f>
        <v>0</v>
      </c>
      <c r="AB255" s="95"/>
      <c r="AC255" s="95"/>
      <c r="AD255" s="24">
        <f>SUM(AD217:AD253)</f>
        <v>69134</v>
      </c>
      <c r="AE255" s="95"/>
      <c r="AF255" s="24">
        <f>SUM(AF217:AF253)</f>
        <v>0</v>
      </c>
      <c r="AG255" s="95"/>
      <c r="AH255" s="26">
        <f>IF(AF255=0,0,IF(ISNONTEXT(AI255),AF255/$BD255,AF255/BJ255))</f>
        <v>0</v>
      </c>
      <c r="AI255" s="248" t="s">
        <v>357</v>
      </c>
      <c r="AJ255" s="22">
        <f>IF(AH$255,AH255/AH$255*100,0)</f>
        <v>0</v>
      </c>
      <c r="AK255" s="95"/>
      <c r="AL255" s="24">
        <f>SUM(AL217:AL253)</f>
        <v>72582601</v>
      </c>
      <c r="AM255" s="95"/>
      <c r="AN255" s="24">
        <f>SUM(AN217:AN253)</f>
        <v>16633</v>
      </c>
      <c r="AO255" s="95"/>
      <c r="AP255" s="22">
        <f>IF($AL255,AN255/$AL255*100,0)</f>
        <v>2.2915960258850464E-2</v>
      </c>
      <c r="AQ255" s="95"/>
      <c r="AR255" s="24">
        <f>SUM(AR217:AR253)</f>
        <v>949981</v>
      </c>
      <c r="AS255" s="95"/>
      <c r="AT255" s="22">
        <f>IF($AL255,AR255/$AL255*100,0)</f>
        <v>1.3088274419926065</v>
      </c>
      <c r="AU255" s="95"/>
      <c r="AV255" s="24">
        <f>SUM(AV217:AV253)</f>
        <v>2403114</v>
      </c>
      <c r="AW255" s="95"/>
      <c r="AX255" s="22">
        <f>IF($AL255,AV255/$AL255*100,0)</f>
        <v>3.3108678483428835</v>
      </c>
      <c r="AY255" s="95"/>
      <c r="AZ255" s="24">
        <f>SUM(AZ217:AZ253)</f>
        <v>549723</v>
      </c>
      <c r="BA255" s="95"/>
      <c r="BB255" s="97">
        <f>BB253</f>
        <v>38</v>
      </c>
      <c r="BC255" s="95"/>
      <c r="BD255" s="31">
        <f>SUM(BD217:BD253)</f>
        <v>348591</v>
      </c>
      <c r="BE255" s="95"/>
      <c r="BF255" s="31">
        <f>SUM(BF217:BF253)</f>
        <v>348591</v>
      </c>
      <c r="BG255" s="95"/>
      <c r="BH255" s="31">
        <f>SUM(BH217:BH253)</f>
        <v>348591</v>
      </c>
      <c r="BI255" s="95"/>
      <c r="BJ255" s="31">
        <f>SUM(BJ217:BJ253)</f>
        <v>0</v>
      </c>
    </row>
    <row r="256" spans="1:62" ht="8.85" customHeight="1" x14ac:dyDescent="0.25">
      <c r="A256" s="95"/>
      <c r="B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6"/>
      <c r="BE256" s="95"/>
      <c r="BF256" s="95"/>
      <c r="BG256" s="95"/>
      <c r="BH256" s="95"/>
      <c r="BI256" s="95"/>
      <c r="BJ256" s="95"/>
    </row>
    <row r="257" spans="1:62" ht="12" thickBot="1" x14ac:dyDescent="0.3">
      <c r="A257" s="108">
        <f>(A53+A195+A255)</f>
        <v>170</v>
      </c>
      <c r="B257" s="95"/>
      <c r="C257" s="91" t="s">
        <v>247</v>
      </c>
      <c r="D257" s="95"/>
      <c r="E257" s="27">
        <f>E53+E195+E255</f>
        <v>69209762</v>
      </c>
      <c r="F257" s="95"/>
      <c r="G257" s="26">
        <f>(E257/$BF257)</f>
        <v>8.0569806625978444</v>
      </c>
      <c r="H257" s="95"/>
      <c r="I257" s="22"/>
      <c r="J257" s="95"/>
      <c r="K257" s="27">
        <f>K53+K195+K255</f>
        <v>1393292620</v>
      </c>
      <c r="L257" s="95"/>
      <c r="M257" s="26">
        <f>(K257/$BH257)</f>
        <v>160.69471740277763</v>
      </c>
      <c r="N257" s="95"/>
      <c r="O257" s="22"/>
      <c r="P257" s="95"/>
      <c r="Q257" s="27">
        <f>Q53+Q195+Q255</f>
        <v>113829194</v>
      </c>
      <c r="R257" s="95"/>
      <c r="S257" s="27">
        <f>S53+S195+S255</f>
        <v>115183545</v>
      </c>
      <c r="T257" s="95"/>
      <c r="U257" s="27">
        <f>U53+U195+U255</f>
        <v>82910</v>
      </c>
      <c r="V257" s="95"/>
      <c r="W257" s="27">
        <f>W53+W195+W255</f>
        <v>121611</v>
      </c>
      <c r="X257" s="95"/>
      <c r="Y257" s="27">
        <f>Y53+Y195+Y255</f>
        <v>139801</v>
      </c>
      <c r="Z257" s="95"/>
      <c r="AA257" s="27">
        <f>AA53+AA195+AA255</f>
        <v>0</v>
      </c>
      <c r="AB257" s="95"/>
      <c r="AC257" s="95"/>
      <c r="AD257" s="27">
        <f>AD53+AD195+AD255</f>
        <v>121086</v>
      </c>
      <c r="AE257" s="95"/>
      <c r="AF257" s="27">
        <f>AF53+AF195+AF255</f>
        <v>64458191</v>
      </c>
      <c r="AG257" s="95"/>
      <c r="AH257" s="26">
        <f>(AF257/$BJ257)</f>
        <v>7.7456648114281439</v>
      </c>
      <c r="AI257" s="95"/>
      <c r="AJ257" s="22"/>
      <c r="AK257" s="95"/>
      <c r="AL257" s="27">
        <f>AL53+AL195+AL255</f>
        <v>1526960573</v>
      </c>
      <c r="AM257" s="95"/>
      <c r="AN257" s="27">
        <f>AN53+AN195+AN255</f>
        <v>61066838</v>
      </c>
      <c r="AO257" s="95"/>
      <c r="AP257" s="22">
        <f>IF($AL257,AN257/$AL257*100,0)</f>
        <v>3.9992413085049576</v>
      </c>
      <c r="AQ257" s="95"/>
      <c r="AR257" s="27">
        <f>AR53+AR195+AR255</f>
        <v>74640935</v>
      </c>
      <c r="AS257" s="95"/>
      <c r="AT257" s="22">
        <f>IF($AL257,AR257/$AL257*100,0)</f>
        <v>4.8882031612220285</v>
      </c>
      <c r="AU257" s="95"/>
      <c r="AV257" s="27">
        <f>AV53+AV195+AV255</f>
        <v>120263829</v>
      </c>
      <c r="AW257" s="95"/>
      <c r="AX257" s="22">
        <f>IF($AL257,AV257/$AL257*100,0)</f>
        <v>7.87602713040057</v>
      </c>
      <c r="AY257" s="95"/>
      <c r="AZ257" s="27">
        <f>AZ53+AZ195+AZ255</f>
        <v>38795597</v>
      </c>
      <c r="BA257" s="95"/>
      <c r="BB257" s="108">
        <f>(BB53+BB195+BB255)</f>
        <v>171</v>
      </c>
      <c r="BC257" s="95"/>
      <c r="BD257" s="33">
        <f>BD53+BD195+BD255</f>
        <v>8670432</v>
      </c>
      <c r="BE257" s="95"/>
      <c r="BF257" s="33">
        <f>BF53+BF195+BF255</f>
        <v>8590037</v>
      </c>
      <c r="BG257" s="95"/>
      <c r="BH257" s="33">
        <f>BH53+BH195+BH255</f>
        <v>8670432</v>
      </c>
      <c r="BI257" s="95"/>
      <c r="BJ257" s="33">
        <f>BJ53+BJ195+BJ255</f>
        <v>8321841</v>
      </c>
    </row>
    <row r="258" spans="1:62" ht="8.85" customHeight="1" thickTop="1" x14ac:dyDescent="0.25">
      <c r="A258" s="95"/>
      <c r="B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6"/>
      <c r="BE258" s="95"/>
      <c r="BF258" s="95"/>
      <c r="BG258" s="95"/>
      <c r="BH258" s="95"/>
      <c r="BI258" s="95"/>
      <c r="BJ258" s="95"/>
    </row>
    <row r="259" spans="1:62" ht="8.85" customHeight="1" x14ac:dyDescent="0.25">
      <c r="A259" s="95"/>
      <c r="B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row>
    <row r="260" spans="1:62" ht="11.65" customHeight="1" x14ac:dyDescent="0.25">
      <c r="A260" s="95"/>
      <c r="B260" s="95"/>
      <c r="C260" s="83" t="s">
        <v>248</v>
      </c>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row>
    <row r="261" spans="1:62" ht="5.65" customHeight="1" x14ac:dyDescent="0.25">
      <c r="A261" s="95"/>
      <c r="B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row>
    <row r="262" spans="1:62" ht="8.85" customHeight="1" x14ac:dyDescent="0.25">
      <c r="A262" s="95"/>
      <c r="B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row>
    <row r="263" spans="1:62" ht="8.85" customHeight="1" x14ac:dyDescent="0.25">
      <c r="A263" s="95"/>
      <c r="B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row>
    <row r="264" spans="1:62" ht="8.85" customHeight="1" x14ac:dyDescent="0.25">
      <c r="A264" s="95"/>
      <c r="B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row>
    <row r="265" spans="1:62" ht="8.85" customHeight="1" x14ac:dyDescent="0.25">
      <c r="A265" s="95"/>
      <c r="B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row>
    <row r="266" spans="1:62" ht="8.85" customHeight="1" x14ac:dyDescent="0.25">
      <c r="A266" s="95"/>
      <c r="B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row>
    <row r="267" spans="1:62" ht="8.85" customHeight="1" x14ac:dyDescent="0.25">
      <c r="A267" s="95"/>
      <c r="B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row>
    <row r="268" spans="1:62" ht="1.1499999999999999" customHeight="1" x14ac:dyDescent="0.25">
      <c r="A268" s="95"/>
      <c r="B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row>
    <row r="269" spans="1:62" ht="1.7" hidden="1" customHeight="1" x14ac:dyDescent="0.25">
      <c r="A269" s="95"/>
      <c r="B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row>
    <row r="270" spans="1:62" ht="8.85" hidden="1" customHeight="1" x14ac:dyDescent="0.25">
      <c r="A270" s="95"/>
      <c r="B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row>
    <row r="271" spans="1:62" ht="8.85" customHeight="1" x14ac:dyDescent="0.25">
      <c r="A271" s="95"/>
      <c r="B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row>
    <row r="272" spans="1:62" s="80" customFormat="1" ht="10.5" customHeight="1" x14ac:dyDescent="0.25">
      <c r="A272" s="247"/>
      <c r="BC272" s="237"/>
    </row>
  </sheetData>
  <printOptions gridLinesSet="0"/>
  <pageMargins left="3.75" right="0.25" top="0.5" bottom="0.3" header="0.5" footer="0.5"/>
  <pageSetup paperSize="17" pageOrder="overThenDown" orientation="landscape" r:id="rId1"/>
  <headerFooter alignWithMargins="0"/>
  <rowBreaks count="3" manualBreakCount="3">
    <brk id="68" max="54" man="1"/>
    <brk id="135" max="54" man="1"/>
    <brk id="203" max="54" man="1"/>
  </rowBreaks>
  <colBreaks count="1" manualBreakCount="1">
    <brk id="28" max="30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22</vt:i4>
      </vt:variant>
    </vt:vector>
  </HeadingPairs>
  <TitlesOfParts>
    <vt:vector size="43" baseType="lpstr">
      <vt:lpstr>Cover</vt:lpstr>
      <vt:lpstr>Information Letter</vt:lpstr>
      <vt:lpstr>Table of Contents</vt:lpstr>
      <vt:lpstr>Exhibit A</vt:lpstr>
      <vt:lpstr>Exhibit B</vt:lpstr>
      <vt:lpstr>Exhibit B1</vt:lpstr>
      <vt:lpstr>Exhibit B2</vt:lpstr>
      <vt:lpstr>Exhibit C</vt:lpstr>
      <vt:lpstr>Exhibit C1</vt:lpstr>
      <vt:lpstr>Exhibit C2</vt:lpstr>
      <vt:lpstr>Exhibit C3</vt:lpstr>
      <vt:lpstr>Exhibit C4</vt:lpstr>
      <vt:lpstr>Exhibit C5</vt:lpstr>
      <vt:lpstr>Exhibit C6</vt:lpstr>
      <vt:lpstr>Exhibit C7</vt:lpstr>
      <vt:lpstr>Exhibit C8</vt:lpstr>
      <vt:lpstr>Exhibit D</vt:lpstr>
      <vt:lpstr>Exhibit E</vt:lpstr>
      <vt:lpstr>Exhibit F</vt:lpstr>
      <vt:lpstr>Exhibit G</vt:lpstr>
      <vt:lpstr>Exhibit H</vt:lpstr>
      <vt:lpstr>'Exhibit A'!Print_Area</vt:lpstr>
      <vt:lpstr>'Exhibit B'!Print_Area</vt:lpstr>
      <vt:lpstr>'Exhibit B2'!Print_Area</vt:lpstr>
      <vt:lpstr>'Exhibit C'!Print_Area</vt:lpstr>
      <vt:lpstr>'Exhibit C1'!Print_Area</vt:lpstr>
      <vt:lpstr>'Exhibit C2'!Print_Area</vt:lpstr>
      <vt:lpstr>'Exhibit C3'!Print_Area</vt:lpstr>
      <vt:lpstr>'Exhibit C4'!Print_Area</vt:lpstr>
      <vt:lpstr>'Exhibit C5'!Print_Area</vt:lpstr>
      <vt:lpstr>'Exhibit C6'!Print_Area</vt:lpstr>
      <vt:lpstr>'Exhibit C7'!Print_Area</vt:lpstr>
      <vt:lpstr>'Exhibit C8'!Print_Area</vt:lpstr>
      <vt:lpstr>'Exhibit F'!Print_Area</vt:lpstr>
      <vt:lpstr>'Exhibit G'!Print_Area</vt:lpstr>
      <vt:lpstr>'Exhibit H'!Print_Area</vt:lpstr>
      <vt:lpstr>'Table of Contents'!Print_Area</vt:lpstr>
      <vt:lpstr>'Exhibit A'!Print_Area_MI</vt:lpstr>
      <vt:lpstr>'Exhibit C4'!Print_Area_MI</vt:lpstr>
      <vt:lpstr>'Exhibit C8'!Print_Area_MI</vt:lpstr>
      <vt:lpstr>'Exhibit D'!Print_Area_MI</vt:lpstr>
      <vt:lpstr>'Exhibit E'!Print_Area_MI</vt:lpstr>
      <vt:lpstr>'Exhibit G'!Print_Area_MI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Reamy</dc:creator>
  <cp:lastModifiedBy>Rachel Reamy</cp:lastModifiedBy>
  <cp:lastPrinted>2020-05-04T20:34:56Z</cp:lastPrinted>
  <dcterms:created xsi:type="dcterms:W3CDTF">2019-05-07T01:46:49Z</dcterms:created>
  <dcterms:modified xsi:type="dcterms:W3CDTF">2023-06-09T21:45:26Z</dcterms:modified>
</cp:coreProperties>
</file>